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printerSettings/printerSettings4.bin" ContentType="application/vnd.openxmlformats-officedocument.spreadsheetml.printerSettings"/>
  <Override PartName="/xl/drawings/drawing2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printerSettings/printerSettings5.bin" ContentType="application/vnd.openxmlformats-officedocument.spreadsheetml.printerSettings"/>
  <Override PartName="/xl/drawings/drawing3.xml" ContentType="application/vnd.openxmlformats-officedocument.drawing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printerSettings/printerSettings6.bin" ContentType="application/vnd.openxmlformats-officedocument.spreadsheetml.printerSettings"/>
  <Override PartName="/xl/drawings/drawing4.xml" ContentType="application/vnd.openxmlformats-officedocument.drawing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printerSettings/printerSettings7.bin" ContentType="application/vnd.openxmlformats-officedocument.spreadsheetml.printerSettings"/>
  <Override PartName="/xl/drawings/drawing5.xml" ContentType="application/vnd.openxmlformats-officedocument.drawing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printerSettings/printerSettings8.bin" ContentType="application/vnd.openxmlformats-officedocument.spreadsheetml.printerSettings"/>
  <Override PartName="/xl/drawings/drawing6.xml" ContentType="application/vnd.openxmlformats-officedocument.drawing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printerSettings/printerSettings9.bin" ContentType="application/vnd.openxmlformats-officedocument.spreadsheetml.printerSettings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Shahzad\Dropbox\Define Media Group (1)\Presentations\"/>
    </mc:Choice>
  </mc:AlternateContent>
  <bookViews>
    <workbookView xWindow="3120" yWindow="600" windowWidth="7380" windowHeight="4785" tabRatio="828" firstSheet="15" activeTab="16"/>
  </bookViews>
  <sheets>
    <sheet name="codes" sheetId="18" state="veryHidden" r:id="rId1"/>
    <sheet name="tokens" sheetId="16" state="veryHidden" r:id="rId2"/>
    <sheet name="cred" sheetId="15" state="veryHidden" r:id="rId3"/>
    <sheet name="logins" sheetId="13" state="veryHidden" r:id="rId4"/>
    <sheet name="varsAW" sheetId="9" state="veryHidden" r:id="rId5"/>
    <sheet name="vars" sheetId="12" state="veryHidden" r:id="rId6"/>
    <sheet name="varsAC" sheetId="11" state="veryHidden" r:id="rId7"/>
    <sheet name="QT" sheetId="42" state="veryHidden" r:id="rId8"/>
    <sheet name="Analytics" sheetId="6" state="veryHidden" r:id="rId9"/>
    <sheet name="AdWords" sheetId="74" state="veryHidden" r:id="rId10"/>
    <sheet name="BingAds" sheetId="8" state="veryHidden" r:id="rId11"/>
    <sheet name="Facebook" sheetId="41" state="veryHidden" r:id="rId12"/>
    <sheet name="YouTube" sheetId="73" state="veryHidden" r:id="rId13"/>
    <sheet name="proxySettings" sheetId="4" state="hidden" r:id="rId14"/>
    <sheet name="Flickr" sheetId="95" state="veryHidden" r:id="rId15"/>
    <sheet name="Summary" sheetId="140" r:id="rId16"/>
    <sheet name="Data for Charts" sheetId="143" r:id="rId17"/>
    <sheet name="Organic Traffic &gt;&gt;" sheetId="115" r:id="rId18"/>
    <sheet name="Daily Organic Visits" sheetId="102" r:id="rId19"/>
    <sheet name="Daily Organic Tablet" sheetId="124" r:id="rId20"/>
    <sheet name="Total Traffic &gt;&gt;" sheetId="114" r:id="rId21"/>
    <sheet name="Total Visits and PVs" sheetId="125" r:id="rId22"/>
    <sheet name="Mobile HP PVs" sheetId="112" r:id="rId23"/>
    <sheet name="Desktop HP PVs" sheetId="110" r:id="rId24"/>
    <sheet name="Tablet Visits" sheetId="106" r:id="rId25"/>
    <sheet name="Mobile Visits" sheetId="104" r:id="rId26"/>
  </sheets>
  <definedNames>
    <definedName name="_xlnm._FilterDatabase" localSheetId="19" hidden="1">'Daily Organic Tablet'!$R$5:$S$5</definedName>
    <definedName name="_xlnm._FilterDatabase" localSheetId="18" hidden="1">'Daily Organic Visits'!$R$5:$S$5</definedName>
    <definedName name="_xlnm._FilterDatabase" localSheetId="23" hidden="1">'Desktop HP PVs'!$R$5:$S$5</definedName>
    <definedName name="_xlnm._FilterDatabase" localSheetId="22" hidden="1">'Mobile HP PVs'!$R$5:$S$5</definedName>
    <definedName name="_xlnm._FilterDatabase" localSheetId="25" hidden="1">'Mobile Visits'!$R$5:$S$5</definedName>
    <definedName name="_xlnm._FilterDatabase" localSheetId="24" hidden="1">'Tablet Visits'!$R$5:$S$5</definedName>
    <definedName name="_xlnm._FilterDatabase" localSheetId="21" hidden="1">'Total Visits and PVs'!$R$5:$T$5</definedName>
    <definedName name="_SH12097">'Total Visits and PVs'!$A$1</definedName>
    <definedName name="_SH12097_catSel">'Total Visits and PVs'!$B$15</definedName>
    <definedName name="_SH12097_dataRange">'Total Visits and PVs'!$Q$1:$T$717</definedName>
    <definedName name="_SH12097_edate">'Total Visits and PVs'!$F$4</definedName>
    <definedName name="_SH12097_PPTrange">'Total Visits and PVs'!$Q$2:$T$720</definedName>
    <definedName name="_SH12097_sdate">'Total Visits and PVs'!$E$4</definedName>
    <definedName name="_SH12097_totals">'Total Visits and PVs'!$Q$719:$T$720</definedName>
    <definedName name="_SH31356">'Daily Organic Visits'!$A$1</definedName>
    <definedName name="_SH31356_catSel">'Daily Organic Visits'!$B$15</definedName>
    <definedName name="_SH31356_dataRange">'Daily Organic Visits'!$Q$1:$S$706</definedName>
    <definedName name="_SH31356_edate">'Daily Organic Visits'!$F$4</definedName>
    <definedName name="_SH31356_PPTrange">'Daily Organic Visits'!$Q$2:$S$709</definedName>
    <definedName name="_SH31356_sdate">'Daily Organic Visits'!$E$4</definedName>
    <definedName name="_SH31356_totals">'Daily Organic Visits'!$Q$708:$S$709</definedName>
    <definedName name="_SH36084">'Daily Organic Tablet'!$A$1</definedName>
    <definedName name="_SH36084_catSel">'Daily Organic Tablet'!$B$15</definedName>
    <definedName name="_SH36084_dataRange">'Daily Organic Tablet'!$Q$1:$S$706</definedName>
    <definedName name="_SH36084_edate">'Daily Organic Tablet'!$F$4</definedName>
    <definedName name="_SH36084_PPTrange">'Daily Organic Tablet'!$Q$2:$S$709</definedName>
    <definedName name="_SH36084_sdate">'Daily Organic Tablet'!$E$4</definedName>
    <definedName name="_SH36084_totals">'Daily Organic Tablet'!$Q$708:$S$709</definedName>
    <definedName name="_SH84756">'Tablet Visits'!$A$1</definedName>
    <definedName name="_SH84756_catSel">'Tablet Visits'!$B$15</definedName>
    <definedName name="_SH84756_dataRange">'Tablet Visits'!$Q$1:$S$706</definedName>
    <definedName name="_SH84756_edate">'Tablet Visits'!$F$4</definedName>
    <definedName name="_SH84756_PPTrange">'Tablet Visits'!$Q$2:$S$709</definedName>
    <definedName name="_SH84756_sdate">'Tablet Visits'!$E$4</definedName>
    <definedName name="_SH84756_totals">'Tablet Visits'!$Q$708:$S$709</definedName>
    <definedName name="_SH91909">'Desktop HP PVs'!$A$1</definedName>
    <definedName name="_SH91909_catSel">'Desktop HP PVs'!$B$15</definedName>
    <definedName name="_SH91909_dataRange">'Desktop HP PVs'!$Q$1:$S$706</definedName>
    <definedName name="_SH91909_edate">'Desktop HP PVs'!$F$4</definedName>
    <definedName name="_SH91909_PPTrange">'Desktop HP PVs'!$Q$2:$S$709</definedName>
    <definedName name="_SH91909_sdate">'Desktop HP PVs'!$E$4</definedName>
    <definedName name="_SH91909_totals">'Desktop HP PVs'!$Q$708:$S$709</definedName>
    <definedName name="_SH9488">'Mobile Visits'!$A$1</definedName>
    <definedName name="_SH9488_catSel">'Mobile Visits'!$B$15</definedName>
    <definedName name="_SH9488_dataRange">'Mobile Visits'!$Q$1:$S$706</definedName>
    <definedName name="_SH9488_edate">'Mobile Visits'!$F$4</definedName>
    <definedName name="_SH9488_PPTrange">'Mobile Visits'!$Q$2:$S$709</definedName>
    <definedName name="_SH9488_sdate">'Mobile Visits'!$E$4</definedName>
    <definedName name="_SH9488_totals">'Mobile Visits'!$Q$708:$S$709</definedName>
    <definedName name="_SH95803">'Mobile HP PVs'!$A$1</definedName>
    <definedName name="_SH95803_catSel">'Mobile HP PVs'!$B$15</definedName>
    <definedName name="_SH95803_dataRange">'Mobile HP PVs'!$Q$1:$S$706</definedName>
    <definedName name="_SH95803_edate">'Mobile HP PVs'!$F$4</definedName>
    <definedName name="_SH95803_PPTrange">'Mobile HP PVs'!$Q$2:$S$709</definedName>
    <definedName name="_SH95803_sdate">'Mobile HP PVs'!$E$4</definedName>
    <definedName name="_SH95803_totals">'Mobile HP PVs'!$Q$708:$S$709</definedName>
    <definedName name="acdgmode" hidden="1">vars!$C$36</definedName>
    <definedName name="allDimensionsStartAC" hidden="1">varsAC!$BL$3</definedName>
    <definedName name="allMetricsStartAC" hidden="1">varsAC!$BR$3</definedName>
    <definedName name="authStatus" hidden="1">Analytics!$B$4</definedName>
    <definedName name="authStatusAW" hidden="1">AdWords!$B$4</definedName>
    <definedName name="authStatusFL" hidden="1">Flickr!$B$4</definedName>
    <definedName name="authToken" hidden="1">vars!$AF$82</definedName>
    <definedName name="authTokenAC" hidden="1">varsAC!$R$78</definedName>
    <definedName name="authTokenAW" hidden="1">varsAW!$R$78</definedName>
    <definedName name="authTokenFB" hidden="1">vars!$C$37</definedName>
    <definedName name="authTokenFL" hidden="1">vars!$R$78</definedName>
    <definedName name="authTokenYT" hidden="1">vars!$C$75</definedName>
    <definedName name="avoidSampling" hidden="1">vars!$F$21</definedName>
    <definedName name="captchaLinkAW" hidden="1">AdWords!$B$36</definedName>
    <definedName name="captchaLinkFL" hidden="1">Flickr!$B$36</definedName>
    <definedName name="chartCategoriesNumberList" hidden="1">vars!$AC$6:$AC$13</definedName>
    <definedName name="chartCategoriesNumberListAC" hidden="1">varsAC!$O$6:$O$13</definedName>
    <definedName name="chartCategoriesNumberListAW" hidden="1">varsAW!$O$6:$O$13</definedName>
    <definedName name="chartCategoriesNumberListFL" hidden="1">vars!$O$6:$O$13</definedName>
    <definedName name="clientLoginModeForGA" hidden="1">vars!$C$35</definedName>
    <definedName name="comparisonType" hidden="1">vars!$F$25</definedName>
    <definedName name="comparisonTypeAC" hidden="1">varsAC!$F$24</definedName>
    <definedName name="comparisonTypeAW" hidden="1">varsAW!$F$24</definedName>
    <definedName name="comparisonTypeCurrent" hidden="1">vars!$G$25</definedName>
    <definedName name="comparisonTypeCurrentAC" hidden="1">vars!$I$25</definedName>
    <definedName name="comparisonTypeCurrentAW" hidden="1">vars!$H$25</definedName>
    <definedName name="comparisonTypeCurrentFB" hidden="1">vars!$J$25</definedName>
    <definedName name="comparisonTypeCurrentFL" hidden="1">vars!$L$25</definedName>
    <definedName name="comparisonTypeCurrentYT" hidden="1">vars!$K$25</definedName>
    <definedName name="comparisonTypeNum" hidden="1">vars!$AH$4</definedName>
    <definedName name="comparisonTypeNumAC" hidden="1">varsAC!$T$4</definedName>
    <definedName name="comparisonTypeNumAW" hidden="1">varsAW!$T$4</definedName>
    <definedName name="comparisonTypeNumFL" hidden="1">vars!$T$4</definedName>
    <definedName name="comparisonValueType" hidden="1">vars!$F$28</definedName>
    <definedName name="comparisonValueTypeSelectionNum" hidden="1">vars!$AH$12</definedName>
    <definedName name="conditionalFormattingType" hidden="1">vars!$F$14</definedName>
    <definedName name="conditionalFormattingTypeAC" hidden="1">varsAC!$F$16</definedName>
    <definedName name="conditionalFormattingTypeAW" hidden="1">varsAW!$F$16</definedName>
    <definedName name="conditionalFormattingTypeFL" hidden="1">vars!$F$16</definedName>
    <definedName name="countryListStart" hidden="1">codes!$A$1</definedName>
    <definedName name="countrySelectionNum" hidden="1">codes!$J$1</definedName>
    <definedName name="createCharts" hidden="1">vars!$F$8</definedName>
    <definedName name="createChartsAC" hidden="1">varsAC!$F$7</definedName>
    <definedName name="createChartsAW" hidden="1">varsAW!$F$7</definedName>
    <definedName name="createChartsFL" hidden="1">vars!$F$7</definedName>
    <definedName name="createPPTAC" hidden="1">varsAC!$F$8</definedName>
    <definedName name="createPPTAW" hidden="1">varsAW!$F$8</definedName>
    <definedName name="createPPTFL" hidden="1">vars!$F$8</definedName>
    <definedName name="dataSource" hidden="1">vars!$F$6</definedName>
    <definedName name="dateRangeType" hidden="1">vars!$F$29</definedName>
    <definedName name="dateRangeTypeAC" hidden="1">vars!$I$29</definedName>
    <definedName name="dateRangeTypeAW" hidden="1">vars!$H$29</definedName>
    <definedName name="dateRangeTypeFB" hidden="1">vars!$J$29</definedName>
    <definedName name="dateRangeTypeFL" hidden="1">vars!$L$29</definedName>
    <definedName name="dateRangeTypeGA" hidden="1">vars!$G$29</definedName>
    <definedName name="dateRangeTypes" hidden="1">vars!$X$20:$X$53</definedName>
    <definedName name="dateRangeTypeSelectioNum" hidden="1">vars!$T$19</definedName>
    <definedName name="dateRangeTypeYT" hidden="1">vars!$K$29</definedName>
    <definedName name="deleteEmptyColumns" hidden="1">vars!$C$8</definedName>
    <definedName name="deleteSheetOnRefresh" hidden="1">vars!$F$9</definedName>
    <definedName name="deleteSheetOnRefreshAC" hidden="1">varsAC!$F$11</definedName>
    <definedName name="deleteSheetOnRefreshAW" hidden="1">varsAW!$F$11</definedName>
    <definedName name="deleteSheetOnRefreshFL" hidden="1">vars!$F$11</definedName>
    <definedName name="demoVersionFormatting" hidden="1">vars!$C$47</definedName>
    <definedName name="demoVersionFormattingAC" hidden="1">varsAC!$U$40</definedName>
    <definedName name="demoVersionFormattingAW" hidden="1">varsAW!$U$40</definedName>
    <definedName name="demoversionformattingFB" hidden="1">vars!$C$54</definedName>
    <definedName name="demoVersionFormattingFL" hidden="1">vars!$U$40</definedName>
    <definedName name="demoversionformattingYT" hidden="1">vars!$C$74</definedName>
    <definedName name="Desktop_HP_PVs">'Desktop HP PVs'!$R$5:$S$1100</definedName>
    <definedName name="dexpired" hidden="1">vars!$C$13</definedName>
    <definedName name="dexpiredAC" hidden="1">vars!$C$15</definedName>
    <definedName name="dexpiredAW" hidden="1">vars!$C$14</definedName>
    <definedName name="dexpiredFB" hidden="1">vars!$C$16</definedName>
    <definedName name="dexpiredFL" hidden="1">vars!$C$18</definedName>
    <definedName name="dexpiredYT" hidden="1">vars!$C$17</definedName>
    <definedName name="dimension1name" hidden="1">vars!$AR$7</definedName>
    <definedName name="dimension1nameAC" hidden="1">varsAC!$AB$7</definedName>
    <definedName name="dimension1nameAW" hidden="1">varsAW!$AB$7</definedName>
    <definedName name="dimension1nameFB" hidden="1">vars!$CB$7</definedName>
    <definedName name="dimension1nameFL" hidden="1">vars!$FC$8</definedName>
    <definedName name="dimension1nameYT" hidden="1">vars!$DE$7</definedName>
    <definedName name="dimensionsAC" hidden="1">varsAC!$AB$25:$AB$95</definedName>
    <definedName name="dimensionsAllStart" hidden="1">vars!$AS$25</definedName>
    <definedName name="dimensionsAllStartAC" hidden="1">varsAC!$AC$25</definedName>
    <definedName name="dimensionsAllStartAW" hidden="1">varsAW!$AC$25</definedName>
    <definedName name="dimensionsAllStartFB" hidden="1">vars!$CC$25</definedName>
    <definedName name="dimensionsAllStartFL" hidden="1">vars!$FD$26</definedName>
    <definedName name="dimensionsAllStartYT" hidden="1">vars!$DF$25</definedName>
    <definedName name="dimensionsAW" hidden="1">varsAW!$AB$25:$AB$139</definedName>
    <definedName name="dimensionsCalc" hidden="1">vars!$AQ:$AZ</definedName>
    <definedName name="dimensionsCalcAC" hidden="1">varsAC!$AA:$AD</definedName>
    <definedName name="dimensionsCalcAW" hidden="1">varsAW!$AA:$AD</definedName>
    <definedName name="dimensionsCalcFB" hidden="1">vars!$CA:$CH</definedName>
    <definedName name="dimensionsCalcFL" hidden="1">vars!$AC:$AF</definedName>
    <definedName name="dimensionsCalcYT" hidden="1">vars!$DC:$EY</definedName>
    <definedName name="dimensionsFB" hidden="1">vars!$CB$25:$CB$81</definedName>
    <definedName name="dimensionsFL" hidden="1">vars!$FC$26:$FC$34</definedName>
    <definedName name="dimensionsYT" hidden="1">vars!$DE$25:$DE$85</definedName>
    <definedName name="dnum1" hidden="1">vars!$AQ$7</definedName>
    <definedName name="dnum1AC" hidden="1">varsAC!$AA$7</definedName>
    <definedName name="dnum1AW" hidden="1">varsAW!$AA$7</definedName>
    <definedName name="dnum1FB" hidden="1">vars!$CA$7</definedName>
    <definedName name="dnum1FL" hidden="1">vars!$FB$8</definedName>
    <definedName name="dnum1YT" hidden="1">vars!$DD$7</definedName>
    <definedName name="doAutofilter" hidden="1">vars!$F$33</definedName>
    <definedName name="doCellMerging" hidden="1">vars!$F$11</definedName>
    <definedName name="doCellMergingAC" hidden="1">varsAC!$F$13</definedName>
    <definedName name="doCellMergingAW" hidden="1">varsAW!$F$13</definedName>
    <definedName name="doCellMergingFL" hidden="1">vars!$F$13</definedName>
    <definedName name="doChartLegendSizeOptimization" hidden="1">vars!$F$15</definedName>
    <definedName name="doColours" hidden="1">vars!$F$13</definedName>
    <definedName name="doColoursAC" hidden="1">varsAC!$F$15</definedName>
    <definedName name="doColoursAW" hidden="1">varsAW!$F$15</definedName>
    <definedName name="doColoursFL" hidden="1">vars!$F$15</definedName>
    <definedName name="doHyperlinks" hidden="1">vars!$F$34</definedName>
    <definedName name="doSortingColRemoval" hidden="1">vars!$F$12</definedName>
    <definedName name="doTotals" hidden="1">vars!$F$32</definedName>
    <definedName name="enableExcelExportAppend" hidden="1">vars!$C$64</definedName>
    <definedName name="endDate" hidden="1">vars!$C$21</definedName>
    <definedName name="endDateAC" hidden="1">vars!$C$25</definedName>
    <definedName name="endDateAW" hidden="1">vars!$C$23</definedName>
    <definedName name="endDateComparison" hidden="1">vars!$C$51</definedName>
    <definedName name="endDateComparisonAC" hidden="1">varsAC!$V$27</definedName>
    <definedName name="endDateComparisonAW" hidden="1">varsAW!$V$27</definedName>
    <definedName name="endDateComparisonCQ" hidden="1">vars!$F$27</definedName>
    <definedName name="endDateComparisonFB" hidden="1">vars!$C$53</definedName>
    <definedName name="endDateComparisonFL" hidden="1">vars!$V$27</definedName>
    <definedName name="endDateComparisonYT" hidden="1">vars!$C$73</definedName>
    <definedName name="endDateFB" hidden="1">vars!$C$27</definedName>
    <definedName name="endDateFL" hidden="1">vars!$C$31</definedName>
    <definedName name="endDateYT" hidden="1">vars!$C$29</definedName>
    <definedName name="exportUFclose" hidden="1">vars!$C$60</definedName>
    <definedName name="exportUFcombined" hidden="1">vars!$C$57</definedName>
    <definedName name="exportUFexcelAppendPath" hidden="1">vars!$C$63</definedName>
    <definedName name="exportUFfiletype" hidden="1">vars!$C$56</definedName>
    <definedName name="exportUFPPTchartsOnly" hidden="1">vars!$C$62</definedName>
    <definedName name="exportUFrefresh" hidden="1">vars!$C$61</definedName>
    <definedName name="exportUFsave" hidden="1">vars!$C$58</definedName>
    <definedName name="exportUFsavePath" hidden="1">vars!$C$59</definedName>
    <definedName name="filterCombinators" hidden="1">vars!$S$13:$S$14</definedName>
    <definedName name="filterFieldsStartYT" hidden="1">vars!$DR$27</definedName>
    <definedName name="filterRange" hidden="1">vars!$AH$19</definedName>
    <definedName name="filterRangeAC" hidden="1">vars!$AH$33</definedName>
    <definedName name="filterRangeAW" hidden="1">vars!$AH$26</definedName>
    <definedName name="filterRangeFB" hidden="1">vars!$AH$40</definedName>
    <definedName name="filterRangeFL" hidden="1">vars!$AH$54</definedName>
    <definedName name="filterRangeYT" hidden="1">vars!$AH$47</definedName>
    <definedName name="filterSetNumYT" hidden="1">vars!$DK$7</definedName>
    <definedName name="filterstring" hidden="1">vars!$F$24</definedName>
    <definedName name="filterstringAC" hidden="1">vars!$AH$38</definedName>
    <definedName name="filterstringAW" hidden="1">vars!$AH$31</definedName>
    <definedName name="filterstringFB" hidden="1">vars!$AH$45</definedName>
    <definedName name="filterstringFL" hidden="1">vars!$AH$59</definedName>
    <definedName name="filterStringGA" hidden="1">vars!$AH$24</definedName>
    <definedName name="filterstringYT" hidden="1">vars!$AH$52</definedName>
    <definedName name="goals">vars!$BV$8:$BX$370</definedName>
    <definedName name="goalsListStart" hidden="1">vars!$BV$8</definedName>
    <definedName name="grouping" hidden="1">vars!$F$18</definedName>
    <definedName name="groupingAC" hidden="1">varsAC!$F$20</definedName>
    <definedName name="groupingAW" hidden="1">varsAW!$F$20</definedName>
    <definedName name="groupingFL" hidden="1">vars!$F$20</definedName>
    <definedName name="includeCompetitionMetric" hidden="1">codes!$J$3</definedName>
    <definedName name="includeYearlyComparison" hidden="1">codes!$J$4</definedName>
    <definedName name="langListStart" hidden="1">codes!$D$1</definedName>
    <definedName name="langSelectionNum" hidden="1">codes!$J$2</definedName>
    <definedName name="lastQTurl" hidden="1">vars!$C$66</definedName>
    <definedName name="lastSegmentSelections" hidden="1">vars!$C$67</definedName>
    <definedName name="licensePreWarningShown" hidden="1">vars!$C$45</definedName>
    <definedName name="licensePreWarningShownAC" hidden="1">varsAC!$U$38</definedName>
    <definedName name="licensePreWarningShownAW" hidden="1">varsAW!$U$38</definedName>
    <definedName name="licensePreWarningShownFL" hidden="1">vars!$U$38</definedName>
    <definedName name="licenseWarningShown" hidden="1">vars!$C$44</definedName>
    <definedName name="licenseWarningShownAC" hidden="1">varsAC!$U$37</definedName>
    <definedName name="licenseWarningShownAW" hidden="1">varsAW!$U$37</definedName>
    <definedName name="licenseWarningShownFB" hidden="1">vars!$C$49</definedName>
    <definedName name="licenseWarningShownFL" hidden="1">vars!$U$37</definedName>
    <definedName name="licenseWarningShownYT" hidden="1">vars!$C$70</definedName>
    <definedName name="linkPPTlast" hidden="1">vars!$C$11</definedName>
    <definedName name="loggedin" hidden="1">vars!$C$46</definedName>
    <definedName name="loggedinAC" hidden="1">varsAC!$U$39</definedName>
    <definedName name="loggedinAW" hidden="1">varsAW!$U$39</definedName>
    <definedName name="loggedinFB" hidden="1">vars!$C$48</definedName>
    <definedName name="loggedinFL" hidden="1">vars!$U$39</definedName>
    <definedName name="loggedinYT" hidden="1">vars!$C$71</definedName>
    <definedName name="macroWarning" hidden="1">Analytics!$H$4</definedName>
    <definedName name="mainFont" hidden="1">vars!$C$76</definedName>
    <definedName name="maxResults" hidden="1">vars!$F$20</definedName>
    <definedName name="metric1" hidden="1">vars!$BD$7</definedName>
    <definedName name="metric1AC" hidden="1">varsAC!$AK$7</definedName>
    <definedName name="metric1AW" hidden="1">varsAW!$AK$7</definedName>
    <definedName name="metric1FL" hidden="1">vars!$AM$7</definedName>
    <definedName name="metric1name" hidden="1">vars!$BC$7</definedName>
    <definedName name="metric1nameAC" hidden="1">varsAC!$AJ$7</definedName>
    <definedName name="metric1nameAW" hidden="1">varsAW!$AJ$7</definedName>
    <definedName name="metric1nameFB" hidden="1">vars!$CM$7</definedName>
    <definedName name="metric1nameFL" hidden="1">vars!$FJ$8</definedName>
    <definedName name="metric1nameYT" hidden="1">vars!$DU$7</definedName>
    <definedName name="metricExplanationsStartFB" hidden="1">vars!$CV$7</definedName>
    <definedName name="metrics" hidden="1">vars!$BC$25:$BC$39</definedName>
    <definedName name="metricsAC" hidden="1">varsAC!$AJ$25:$AJ$56</definedName>
    <definedName name="metricsAllStart" hidden="1">vars!$BD$25</definedName>
    <definedName name="metricsAllStartAC" hidden="1">varsAC!$AK$25</definedName>
    <definedName name="metricsAllStartAW" hidden="1">varsAW!$AK$25</definedName>
    <definedName name="metricsAllStartFB" hidden="1">vars!$CN$25</definedName>
    <definedName name="metricsAllStartFL" hidden="1">vars!$FK$26</definedName>
    <definedName name="metricsAllStartYT" hidden="1">vars!$DV$25</definedName>
    <definedName name="metricsAW" hidden="1">varsAW!$AJ$25:$AJ$70</definedName>
    <definedName name="metricsCalc" hidden="1">vars!$BB:$BL</definedName>
    <definedName name="metricsCalcAC" hidden="1">varsAC!$AI:$AT</definedName>
    <definedName name="metricsCalcAW" hidden="1">varsAW!$AI:$AT</definedName>
    <definedName name="metricsCalcFB" hidden="1">vars!$CL:$CX</definedName>
    <definedName name="metricsCalcFL" hidden="1">vars!$FA:$FS</definedName>
    <definedName name="metricsCalcYT" hidden="1">vars!$DC:$EZ</definedName>
    <definedName name="metricsFB" hidden="1">vars!$CM$25:$CM$63</definedName>
    <definedName name="metricsFL" hidden="1">vars!$AL$25:$AL$70</definedName>
    <definedName name="metricsFromOtherSources" hidden="1">vars!$F$70:$F$79</definedName>
    <definedName name="metricsYT" hidden="1">vars!$DU$25:$DU$78</definedName>
    <definedName name="mnum1" hidden="1">vars!$BB$7</definedName>
    <definedName name="mnum1AC" hidden="1">varsAC!$AI$7</definedName>
    <definedName name="mnum1AW" hidden="1">varsAW!$AI$7</definedName>
    <definedName name="mnum1FB" hidden="1">vars!$CL$7</definedName>
    <definedName name="mnum1FL" hidden="1">vars!$FI$8</definedName>
    <definedName name="mnum1YT" hidden="1">vars!$DT$7</definedName>
    <definedName name="Mobile_HP_PVs">'Mobile HP PVs'!$R$5:$S$1100</definedName>
    <definedName name="Mobile_Visits">'Mobile Visits'!$R$5:$S$1100</definedName>
    <definedName name="numFormatChange" hidden="1">vars!$C$40</definedName>
    <definedName name="numformatDate" hidden="1">vars!$C$41</definedName>
    <definedName name="numformatTime" hidden="1">vars!$C$42</definedName>
    <definedName name="oauthtoken" hidden="1">vars!$AF$81</definedName>
    <definedName name="Organic_Tablet">'Daily Organic Tablet'!$R$5:$S$1100</definedName>
    <definedName name="Organic_Visits">'Daily Organic Visits'!$R$5:$S$1100</definedName>
    <definedName name="parameterListStart" hidden="1">vars!$E$5</definedName>
    <definedName name="pptChartsPerSlide" hidden="1">vars!$C$9</definedName>
    <definedName name="pptPasteTypeChart" hidden="1">vars!$C$6</definedName>
    <definedName name="pptPasteTypeRange" hidden="1">vars!$C$7</definedName>
    <definedName name="PPTtemplate" hidden="1">vars!$C$10</definedName>
    <definedName name="predefFilternum" hidden="1">vars!$BQ$4</definedName>
    <definedName name="profileListCleared" hidden="1">vars!$C$38</definedName>
    <definedName name="profileListStart" hidden="1">Analytics!$D$12</definedName>
    <definedName name="profileListStartAC" hidden="1">BingAds!$D$12</definedName>
    <definedName name="profileListStartAW" hidden="1">AdWords!$D$12</definedName>
    <definedName name="profileListStartFB" hidden="1">Facebook!$D$12</definedName>
    <definedName name="profileListStartFL" hidden="1">Flickr!$G$11</definedName>
    <definedName name="profileListStartYT" hidden="1">YouTube!$D$12</definedName>
    <definedName name="profiles">Analytics!$B$12:$F$1368</definedName>
    <definedName name="profilesAC" hidden="1">BingAds!$B$12:$F$14</definedName>
    <definedName name="profilesAW" hidden="1">AdWords!$B$12:$F$12</definedName>
    <definedName name="profileSelections">Analytics!$B$12:$B$1368</definedName>
    <definedName name="profileSelectionsAC" hidden="1">BingAds!$B$12:$B$14</definedName>
    <definedName name="profileSelectionsAW" hidden="1">AdWords!$B$12</definedName>
    <definedName name="profileSelectionsFB" hidden="1">Facebook!$B$12:$B$23</definedName>
    <definedName name="profileSelectionsFL" hidden="1">Flickr!$E$11:$E$47</definedName>
    <definedName name="profileSelectionsYT" hidden="1">YouTube!$B$12:$B$14</definedName>
    <definedName name="profilesFB" hidden="1">Facebook!$B$12:$F$23</definedName>
    <definedName name="profilesFL" hidden="1">Flickr!$E$11:$I$47</definedName>
    <definedName name="profilesStartCQ" hidden="1">vars!$F$82</definedName>
    <definedName name="profilesYT" hidden="1">YouTube!$B$12:$F$14</definedName>
    <definedName name="proxyAddress" hidden="1">proxySettings!$C$5</definedName>
    <definedName name="proxyPassword" hidden="1">proxySettings!$C$7</definedName>
    <definedName name="proxySettingsArea" hidden="1">Analytics!$X$44:$Y$44</definedName>
    <definedName name="proxySettingsHeaderArea" hidden="1">proxySettings!$B$3:$C$3</definedName>
    <definedName name="proxyUsername" hidden="1">proxySettings!$C$6</definedName>
    <definedName name="queryRunTime" hidden="1">vars!$F$1</definedName>
    <definedName name="queryType" hidden="1">vars!$F$5</definedName>
    <definedName name="randID" hidden="1">vars!$C$32</definedName>
    <definedName name="rcount" hidden="1">vars!$C$33</definedName>
    <definedName name="reportFormattingType" hidden="1">vars!$F$7</definedName>
    <definedName name="reportType" hidden="1">vars!$F$42</definedName>
    <definedName name="reportTypeDisp" hidden="1">vars!$F$43</definedName>
    <definedName name="runningsheetrefresh" hidden="1">vars!$C$39</definedName>
    <definedName name="sampleQueryCol" hidden="1">vars!$O$1</definedName>
    <definedName name="savedQueryCol" hidden="1">vars!$M$1</definedName>
    <definedName name="sdimensionsAllStart" hidden="1">vars!$AX$25</definedName>
    <definedName name="sdimensionsAllStartAC" hidden="1">varsAC!$AC$25</definedName>
    <definedName name="sdimensionsAllStartAW" hidden="1">varsAW!$AC$25</definedName>
    <definedName name="sdimensionsAllStartFB" hidden="1">vars!$CC$25</definedName>
    <definedName name="sdimensionsAllStartFL" hidden="1">vars!$FD$26</definedName>
    <definedName name="sdnum1" hidden="1">vars!$AQ$19</definedName>
    <definedName name="sdnum2" hidden="1">vars!$AQ$20</definedName>
    <definedName name="sdSetNumYT" hidden="1">vars!$DJ$7</definedName>
    <definedName name="segmDimCalc" hidden="1">vars!$F$30:$T$34</definedName>
    <definedName name="segmDimCategories" hidden="1">vars!$F$40</definedName>
    <definedName name="segmDimension1name" hidden="1">vars!$G$36</definedName>
    <definedName name="segmDimension1nameAC" hidden="1">vars!$I$36</definedName>
    <definedName name="segmDimension1nameAW" hidden="1">vars!$H$36</definedName>
    <definedName name="segmDimension1nameFB" hidden="1">vars!$J$36</definedName>
    <definedName name="segmDimension1nameFL" hidden="1">vars!$L$36</definedName>
    <definedName name="segmDimension1nameYT" hidden="1">vars!$K$36</definedName>
    <definedName name="segmDimension2name" hidden="1">vars!$G$37</definedName>
    <definedName name="segmDimension2nameAC" hidden="1">vars!$I$37</definedName>
    <definedName name="segmDimension2nameAW" hidden="1">vars!$H$37</definedName>
    <definedName name="segmDimension2nameFB" hidden="1">vars!$J$37</definedName>
    <definedName name="segmDimension2nameFL" hidden="1">vars!$L$37</definedName>
    <definedName name="segmDimension2nameYT" hidden="1">vars!$K$37</definedName>
    <definedName name="segmDimName" hidden="1">vars!$F$36</definedName>
    <definedName name="segmDimName1" hidden="1">vars!$F$36</definedName>
    <definedName name="segmDimName2" hidden="1">vars!$F$37</definedName>
    <definedName name="segmDimNameDisp" hidden="1">vars!$F$38</definedName>
    <definedName name="segmDimNameDisp1" hidden="1">vars!$F$38</definedName>
    <definedName name="segmDimNameDisp2" hidden="1">vars!$F$39</definedName>
    <definedName name="segmentID" hidden="1">vars!$F$22</definedName>
    <definedName name="segmentName" hidden="1">vars!$F$23</definedName>
    <definedName name="segments">vars!$BR$8:$BR$53</definedName>
    <definedName name="segments2">vars!$BR$8:$BT$53</definedName>
    <definedName name="segmentSelectionCodes" hidden="1">vars!$C$68</definedName>
    <definedName name="segmentSelectionNames" hidden="1">vars!$C$69</definedName>
    <definedName name="segmentsListStart" hidden="1">vars!$BR$8</definedName>
    <definedName name="separeteQueryForEachGAMetric" hidden="1">vars!$F$41</definedName>
    <definedName name="SH8144900" hidden="1">vars!$F$3</definedName>
    <definedName name="sheetID" hidden="1">vars!$F$3</definedName>
    <definedName name="sortSelectionNum" hidden="1">vars!$R$4</definedName>
    <definedName name="sortType" hidden="1">vars!$F$17</definedName>
    <definedName name="startDate" hidden="1">vars!$C$20</definedName>
    <definedName name="startDateAC" hidden="1">vars!$C$24</definedName>
    <definedName name="startDateAW" hidden="1">vars!$C$22</definedName>
    <definedName name="startDateComparison" hidden="1">vars!$C$50</definedName>
    <definedName name="startDateComparisonAC" hidden="1">varsAC!$V$26</definedName>
    <definedName name="startDateComparisonAW" hidden="1">varsAW!$V$26</definedName>
    <definedName name="startDateComparisonCQ" hidden="1">vars!$F$26</definedName>
    <definedName name="startDateComparisonCQAC" hidden="1">varsAC!$F$25</definedName>
    <definedName name="startDateComparisonCQAW" hidden="1">varsAW!$F$25</definedName>
    <definedName name="startDateComparisonCQFL" hidden="1">vars!$F$25</definedName>
    <definedName name="startDateComparisonFB" hidden="1">vars!$C$52</definedName>
    <definedName name="startDateComparisonFL" hidden="1">vars!$V$26</definedName>
    <definedName name="startDateComparisonYT" hidden="1">vars!$C$72</definedName>
    <definedName name="startDateFB" hidden="1">vars!$C$26</definedName>
    <definedName name="startDateFL" hidden="1">vars!$C$30</definedName>
    <definedName name="startDateYT" hidden="1">vars!$C$28</definedName>
    <definedName name="sumAllProfiles" hidden="1">vars!$F$19</definedName>
    <definedName name="Tablet_Visits">'Tablet Visits'!$R$5:$S$1100</definedName>
    <definedName name="Total_Visits_PVs">'Total Visits and PVs'!$R$5:$T$1100</definedName>
    <definedName name="useOSXsettings" hidden="1">vars!$C$12</definedName>
    <definedName name="useQTforDataFetch" hidden="1">vars!$C$19</definedName>
    <definedName name="usingMacOSX" hidden="1">vars!$C$43</definedName>
    <definedName name="versionNote" hidden="1">Analytics!$P$20</definedName>
    <definedName name="versionNum" hidden="1">vars!$C$5</definedName>
    <definedName name="wsName" hidden="1">vars!$F$2</definedName>
  </definedNames>
  <calcPr calcId="152511"/>
</workbook>
</file>

<file path=xl/calcChain.xml><?xml version="1.0" encoding="utf-8"?>
<calcChain xmlns="http://schemas.openxmlformats.org/spreadsheetml/2006/main">
  <c r="EG90" i="12" l="1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K56" i="12"/>
  <c r="J56" i="12"/>
  <c r="G56" i="12"/>
  <c r="K55" i="12"/>
  <c r="J55" i="12"/>
  <c r="G55" i="12"/>
  <c r="K54" i="12"/>
  <c r="J54" i="12"/>
  <c r="G54" i="12"/>
  <c r="K53" i="12"/>
  <c r="J53" i="12"/>
  <c r="G53" i="12"/>
  <c r="K52" i="12"/>
  <c r="J52" i="12"/>
  <c r="G52" i="12"/>
  <c r="K51" i="12"/>
  <c r="J51" i="12"/>
  <c r="K50" i="12"/>
  <c r="J50" i="12"/>
  <c r="K49" i="12"/>
  <c r="J49" i="12"/>
  <c r="K48" i="12"/>
  <c r="J48" i="12"/>
  <c r="K47" i="12"/>
  <c r="J47" i="12"/>
  <c r="K46" i="12"/>
  <c r="I45" i="12"/>
  <c r="H45" i="12"/>
  <c r="L40" i="12"/>
  <c r="K40" i="12"/>
  <c r="J40" i="12"/>
  <c r="I40" i="12"/>
  <c r="H40" i="12"/>
  <c r="G40" i="12"/>
  <c r="L39" i="12"/>
  <c r="K39" i="12"/>
  <c r="J39" i="12"/>
  <c r="I39" i="12"/>
  <c r="H39" i="12"/>
  <c r="G39" i="12"/>
  <c r="L38" i="12"/>
  <c r="K38" i="12"/>
  <c r="J38" i="12"/>
  <c r="I38" i="12"/>
  <c r="H38" i="12"/>
  <c r="G38" i="12"/>
  <c r="L37" i="12"/>
  <c r="K37" i="12"/>
  <c r="J37" i="12"/>
  <c r="I37" i="12"/>
  <c r="H37" i="12"/>
  <c r="G37" i="12"/>
  <c r="L36" i="12"/>
  <c r="K36" i="12"/>
  <c r="J36" i="12"/>
  <c r="I36" i="12"/>
  <c r="H36" i="12"/>
  <c r="G36" i="12"/>
  <c r="L29" i="12"/>
  <c r="K29" i="12"/>
  <c r="J29" i="12"/>
  <c r="I29" i="12"/>
  <c r="H29" i="12"/>
  <c r="G29" i="12"/>
  <c r="L28" i="12"/>
  <c r="K28" i="12"/>
  <c r="J28" i="12"/>
  <c r="I28" i="12"/>
  <c r="H28" i="12"/>
  <c r="G28" i="12"/>
  <c r="L25" i="12"/>
  <c r="K25" i="12"/>
  <c r="J25" i="12"/>
  <c r="I25" i="12"/>
  <c r="I27" i="12" s="1"/>
  <c r="H25" i="12"/>
  <c r="H26" i="12" s="1"/>
  <c r="G25" i="12"/>
  <c r="G27" i="12" s="1"/>
  <c r="G23" i="12"/>
  <c r="G22" i="12"/>
  <c r="FE21" i="12"/>
  <c r="FR20" i="12"/>
  <c r="FQ20" i="12"/>
  <c r="FP20" i="12"/>
  <c r="FO20" i="12"/>
  <c r="FN20" i="12"/>
  <c r="FM20" i="12"/>
  <c r="FL20" i="12"/>
  <c r="FK20" i="12"/>
  <c r="FJ20" i="12"/>
  <c r="FF20" i="12"/>
  <c r="FE20" i="12"/>
  <c r="DG20" i="12"/>
  <c r="DF20" i="12"/>
  <c r="CE20" i="12"/>
  <c r="CD20" i="12"/>
  <c r="AU20" i="12"/>
  <c r="AT20" i="12"/>
  <c r="G20" i="12"/>
  <c r="FR19" i="12"/>
  <c r="FQ19" i="12"/>
  <c r="FP19" i="12"/>
  <c r="FO19" i="12"/>
  <c r="FN19" i="12"/>
  <c r="FM19" i="12"/>
  <c r="FL19" i="12"/>
  <c r="FK19" i="12"/>
  <c r="L68" i="12" s="1"/>
  <c r="FJ19" i="12"/>
  <c r="FE19" i="12"/>
  <c r="FD19" i="12"/>
  <c r="L56" i="12" s="1"/>
  <c r="FC19" i="12"/>
  <c r="EB19" i="12"/>
  <c r="EA19" i="12"/>
  <c r="DZ19" i="12"/>
  <c r="DY19" i="12"/>
  <c r="DX19" i="12"/>
  <c r="DW19" i="12"/>
  <c r="DV19" i="12"/>
  <c r="DU19" i="12"/>
  <c r="G26" i="12" l="1"/>
  <c r="I26" i="12"/>
  <c r="H27" i="12"/>
  <c r="DH19" i="12"/>
  <c r="DG19" i="12"/>
  <c r="DF19" i="12"/>
  <c r="CE19" i="12"/>
  <c r="CD19" i="12"/>
  <c r="AU19" i="12"/>
  <c r="AT19" i="12"/>
  <c r="W19" i="12"/>
  <c r="FR18" i="12"/>
  <c r="FQ18" i="12"/>
  <c r="FP18" i="12"/>
  <c r="FO18" i="12"/>
  <c r="FN18" i="12"/>
  <c r="FM18" i="12"/>
  <c r="FL18" i="12"/>
  <c r="FK18" i="12"/>
  <c r="L67" i="12" s="1"/>
  <c r="FJ18" i="12"/>
  <c r="FE18" i="12"/>
  <c r="FD18" i="12"/>
  <c r="L55" i="12" s="1"/>
  <c r="FC18" i="12"/>
  <c r="EC18" i="12"/>
  <c r="EB18" i="12"/>
  <c r="EA18" i="12"/>
  <c r="DZ18" i="12"/>
  <c r="DY18" i="12"/>
  <c r="DX18" i="12"/>
  <c r="DW18" i="12"/>
  <c r="DV18" i="12"/>
  <c r="K68" i="12" s="1"/>
  <c r="DU18" i="12"/>
  <c r="CW18" i="12"/>
  <c r="CV18" i="12"/>
  <c r="CU18" i="12"/>
  <c r="CT18" i="12"/>
  <c r="CS18" i="12"/>
  <c r="CR18" i="12"/>
  <c r="CQ18" i="12"/>
  <c r="CP18" i="12"/>
  <c r="CO18" i="12"/>
  <c r="CN18" i="12"/>
  <c r="J68" i="12" s="1"/>
  <c r="CM18" i="12"/>
  <c r="BL18" i="12"/>
  <c r="BK18" i="12"/>
  <c r="BJ18" i="12"/>
  <c r="BI18" i="12"/>
  <c r="BH18" i="12"/>
  <c r="BG18" i="12"/>
  <c r="BF18" i="12"/>
  <c r="BE18" i="12"/>
  <c r="BD18" i="12"/>
  <c r="G68" i="12" s="1"/>
  <c r="BC18" i="12"/>
  <c r="AU18" i="12"/>
  <c r="AT18" i="12"/>
  <c r="L18" i="12"/>
  <c r="K18" i="12"/>
  <c r="J18" i="12"/>
  <c r="I18" i="12"/>
  <c r="H18" i="12"/>
  <c r="G18" i="12"/>
  <c r="FR17" i="12"/>
  <c r="FQ17" i="12"/>
  <c r="FP17" i="12"/>
  <c r="FO17" i="12"/>
  <c r="FN17" i="12"/>
  <c r="FM17" i="12"/>
  <c r="FL17" i="12"/>
  <c r="FK17" i="12"/>
  <c r="L66" i="12" s="1"/>
  <c r="FJ17" i="12"/>
  <c r="FE17" i="12"/>
  <c r="FD17" i="12"/>
  <c r="L54" i="12" s="1"/>
  <c r="FC17" i="12"/>
  <c r="EC17" i="12"/>
  <c r="EB17" i="12"/>
  <c r="EA17" i="12"/>
  <c r="DZ17" i="12"/>
  <c r="DY17" i="12"/>
  <c r="DX17" i="12"/>
  <c r="DW17" i="12"/>
  <c r="DV17" i="12"/>
  <c r="K67" i="12" s="1"/>
  <c r="DU17" i="12"/>
  <c r="CW17" i="12"/>
  <c r="CV17" i="12"/>
  <c r="CU17" i="12"/>
  <c r="CT17" i="12"/>
  <c r="CS17" i="12"/>
  <c r="CR17" i="12"/>
  <c r="CQ17" i="12"/>
  <c r="CP17" i="12"/>
  <c r="CO17" i="12"/>
  <c r="CN17" i="12"/>
  <c r="J67" i="12" s="1"/>
  <c r="CM17" i="12"/>
  <c r="BL17" i="12"/>
  <c r="BK17" i="12"/>
  <c r="BJ17" i="12"/>
  <c r="BI17" i="12"/>
  <c r="BH17" i="12"/>
  <c r="BG17" i="12"/>
  <c r="BF17" i="12"/>
  <c r="BE17" i="12"/>
  <c r="BD17" i="12"/>
  <c r="G67" i="12" s="1"/>
  <c r="BC17" i="12"/>
  <c r="AU17" i="12"/>
  <c r="AT17" i="12"/>
  <c r="FR16" i="12"/>
  <c r="FQ16" i="12"/>
  <c r="FP16" i="12"/>
  <c r="FO16" i="12"/>
  <c r="FN16" i="12"/>
  <c r="FM16" i="12"/>
  <c r="FL16" i="12"/>
  <c r="FK16" i="12"/>
  <c r="L65" i="12" s="1"/>
  <c r="FJ16" i="12"/>
  <c r="FE16" i="12"/>
  <c r="FD16" i="12"/>
  <c r="L53" i="12" s="1"/>
  <c r="FC16" i="12"/>
  <c r="EC16" i="12"/>
  <c r="EB16" i="12"/>
  <c r="EA16" i="12"/>
  <c r="DZ16" i="12"/>
  <c r="DY16" i="12"/>
  <c r="DX16" i="12"/>
  <c r="DW16" i="12"/>
  <c r="DV16" i="12"/>
  <c r="K66" i="12" s="1"/>
  <c r="DU16" i="12"/>
  <c r="CW16" i="12"/>
  <c r="CV16" i="12"/>
  <c r="CU16" i="12"/>
  <c r="CT16" i="12"/>
  <c r="CS16" i="12"/>
  <c r="CR16" i="12"/>
  <c r="CQ16" i="12"/>
  <c r="CP16" i="12"/>
  <c r="CO16" i="12"/>
  <c r="CN16" i="12"/>
  <c r="J66" i="12" s="1"/>
  <c r="CM16" i="12"/>
  <c r="BL16" i="12"/>
  <c r="BK16" i="12"/>
  <c r="BJ16" i="12"/>
  <c r="BI16" i="12"/>
  <c r="BH16" i="12"/>
  <c r="BG16" i="12"/>
  <c r="BF16" i="12"/>
  <c r="BE16" i="12"/>
  <c r="BD16" i="12"/>
  <c r="G66" i="12" s="1"/>
  <c r="BC16" i="12"/>
  <c r="AU16" i="12"/>
  <c r="AT16" i="12"/>
  <c r="FR15" i="12"/>
  <c r="FQ15" i="12"/>
  <c r="FP15" i="12"/>
  <c r="FO15" i="12"/>
  <c r="FN15" i="12"/>
  <c r="FM15" i="12"/>
  <c r="FL15" i="12"/>
  <c r="FK15" i="12"/>
  <c r="L64" i="12" s="1"/>
  <c r="FJ15" i="12"/>
  <c r="FE15" i="12"/>
  <c r="FD15" i="12"/>
  <c r="L52" i="12" s="1"/>
  <c r="FC15" i="12"/>
  <c r="EC15" i="12"/>
  <c r="EB15" i="12"/>
  <c r="EA15" i="12"/>
  <c r="DZ15" i="12"/>
  <c r="DY15" i="12"/>
  <c r="DX15" i="12"/>
  <c r="DW15" i="12"/>
  <c r="DV15" i="12"/>
  <c r="K65" i="12" s="1"/>
  <c r="DU15" i="12"/>
  <c r="CW15" i="12"/>
  <c r="CV15" i="12"/>
  <c r="CU15" i="12"/>
  <c r="CT15" i="12"/>
  <c r="CS15" i="12"/>
  <c r="CR15" i="12"/>
  <c r="CQ15" i="12"/>
  <c r="CP15" i="12"/>
  <c r="CO15" i="12"/>
  <c r="CN15" i="12"/>
  <c r="J65" i="12" s="1"/>
  <c r="CM15" i="12"/>
  <c r="BL15" i="12"/>
  <c r="BK15" i="12"/>
  <c r="BJ15" i="12"/>
  <c r="BI15" i="12"/>
  <c r="BH15" i="12"/>
  <c r="BG15" i="12"/>
  <c r="BF15" i="12"/>
  <c r="BE15" i="12"/>
  <c r="BD15" i="12"/>
  <c r="G65" i="12" s="1"/>
  <c r="BC15" i="12"/>
  <c r="AU15" i="12"/>
  <c r="AT15" i="12"/>
  <c r="FR14" i="12"/>
  <c r="FQ14" i="12"/>
  <c r="FP14" i="12"/>
  <c r="FO14" i="12"/>
  <c r="FN14" i="12"/>
  <c r="FM14" i="12"/>
  <c r="FL14" i="12"/>
  <c r="FK14" i="12"/>
  <c r="L63" i="12" s="1"/>
  <c r="FJ14" i="12"/>
  <c r="FE14" i="12"/>
  <c r="FD14" i="12"/>
  <c r="L51" i="12" s="1"/>
  <c r="FC14" i="12"/>
  <c r="EC14" i="12"/>
  <c r="EB14" i="12"/>
  <c r="EA14" i="12"/>
  <c r="DZ14" i="12"/>
  <c r="DY14" i="12"/>
  <c r="DX14" i="12"/>
  <c r="DW14" i="12"/>
  <c r="DV14" i="12"/>
  <c r="K64" i="12" s="1"/>
  <c r="DU14" i="12"/>
  <c r="CW14" i="12"/>
  <c r="CV14" i="12"/>
  <c r="CU14" i="12"/>
  <c r="CT14" i="12"/>
  <c r="CS14" i="12"/>
  <c r="CR14" i="12"/>
  <c r="CQ14" i="12"/>
  <c r="CP14" i="12"/>
  <c r="CO14" i="12"/>
  <c r="CN14" i="12"/>
  <c r="J64" i="12" s="1"/>
  <c r="CM14" i="12"/>
  <c r="BL14" i="12"/>
  <c r="BK14" i="12"/>
  <c r="BJ14" i="12"/>
  <c r="BI14" i="12"/>
  <c r="BH14" i="12"/>
  <c r="BG14" i="12"/>
  <c r="BF14" i="12"/>
  <c r="BE14" i="12"/>
  <c r="BD14" i="12"/>
  <c r="G64" i="12" s="1"/>
  <c r="BC14" i="12"/>
  <c r="AU14" i="12"/>
  <c r="AT14" i="12"/>
  <c r="L14" i="12"/>
  <c r="K14" i="12"/>
  <c r="J14" i="12"/>
  <c r="I14" i="12"/>
  <c r="H14" i="12"/>
  <c r="G14" i="12"/>
  <c r="FR13" i="12"/>
  <c r="FQ13" i="12"/>
  <c r="FP13" i="12"/>
  <c r="FO13" i="12"/>
  <c r="FN13" i="12"/>
  <c r="FM13" i="12"/>
  <c r="FL13" i="12"/>
  <c r="FK13" i="12"/>
  <c r="L62" i="12" s="1"/>
  <c r="FJ13" i="12"/>
  <c r="FE13" i="12"/>
  <c r="FD13" i="12"/>
  <c r="L50" i="12" s="1"/>
  <c r="FC13" i="12"/>
  <c r="EC13" i="12"/>
  <c r="EB13" i="12"/>
  <c r="EA13" i="12"/>
  <c r="DZ13" i="12"/>
  <c r="DY13" i="12"/>
  <c r="DX13" i="12"/>
  <c r="DW13" i="12"/>
  <c r="DV13" i="12"/>
  <c r="K63" i="12" s="1"/>
  <c r="DU13" i="12"/>
  <c r="CW13" i="12"/>
  <c r="CV13" i="12"/>
  <c r="CU13" i="12"/>
  <c r="CT13" i="12"/>
  <c r="CS13" i="12"/>
  <c r="CR13" i="12"/>
  <c r="CQ13" i="12"/>
  <c r="CP13" i="12"/>
  <c r="CO13" i="12"/>
  <c r="CN13" i="12"/>
  <c r="J63" i="12" s="1"/>
  <c r="CM13" i="12"/>
  <c r="BL13" i="12"/>
  <c r="BK13" i="12"/>
  <c r="BJ13" i="12"/>
  <c r="BI13" i="12"/>
  <c r="BH13" i="12"/>
  <c r="BG13" i="12"/>
  <c r="BF13" i="12"/>
  <c r="BE13" i="12"/>
  <c r="BD13" i="12"/>
  <c r="G63" i="12" s="1"/>
  <c r="BC13" i="12"/>
  <c r="AU13" i="12"/>
  <c r="AT13" i="12"/>
  <c r="AS13" i="12"/>
  <c r="G51" i="12" s="1"/>
  <c r="AR13" i="12"/>
  <c r="FR12" i="12"/>
  <c r="FQ12" i="12"/>
  <c r="FP12" i="12"/>
  <c r="FO12" i="12"/>
  <c r="FN12" i="12"/>
  <c r="FM12" i="12"/>
  <c r="FL12" i="12"/>
  <c r="FK12" i="12"/>
  <c r="L61" i="12" s="1"/>
  <c r="FJ12" i="12"/>
  <c r="FE12" i="12"/>
  <c r="FD12" i="12"/>
  <c r="L49" i="12" s="1"/>
  <c r="FC12" i="12"/>
  <c r="EC12" i="12"/>
  <c r="EB12" i="12"/>
  <c r="EA12" i="12"/>
  <c r="DZ12" i="12"/>
  <c r="DY12" i="12"/>
  <c r="DX12" i="12"/>
  <c r="DW12" i="12"/>
  <c r="DV12" i="12"/>
  <c r="K62" i="12" s="1"/>
  <c r="DU12" i="12"/>
  <c r="CW12" i="12"/>
  <c r="CV12" i="12"/>
  <c r="CU12" i="12"/>
  <c r="CT12" i="12"/>
  <c r="CS12" i="12"/>
  <c r="CR12" i="12"/>
  <c r="CQ12" i="12"/>
  <c r="CP12" i="12"/>
  <c r="CO12" i="12"/>
  <c r="CN12" i="12"/>
  <c r="J62" i="12" s="1"/>
  <c r="CM12" i="12"/>
  <c r="BL12" i="12"/>
  <c r="BK12" i="12"/>
  <c r="BJ12" i="12"/>
  <c r="BI12" i="12"/>
  <c r="BH12" i="12"/>
  <c r="BG12" i="12"/>
  <c r="BF12" i="12"/>
  <c r="BE12" i="12"/>
  <c r="BD12" i="12"/>
  <c r="G62" i="12" s="1"/>
  <c r="BC12" i="12"/>
  <c r="AU12" i="12"/>
  <c r="AT12" i="12"/>
  <c r="AS12" i="12"/>
  <c r="G50" i="12" s="1"/>
  <c r="AR12" i="12"/>
  <c r="AI12" i="12"/>
  <c r="FR11" i="12"/>
  <c r="FQ11" i="12"/>
  <c r="FP11" i="12"/>
  <c r="FO11" i="12"/>
  <c r="FN11" i="12"/>
  <c r="FM11" i="12"/>
  <c r="FL11" i="12"/>
  <c r="FK11" i="12"/>
  <c r="L60" i="12" s="1"/>
  <c r="FJ11" i="12"/>
  <c r="FE11" i="12"/>
  <c r="FD11" i="12"/>
  <c r="L48" i="12" s="1"/>
  <c r="FC11" i="12"/>
  <c r="EC11" i="12"/>
  <c r="EB11" i="12"/>
  <c r="EA11" i="12"/>
  <c r="DZ11" i="12"/>
  <c r="DY11" i="12"/>
  <c r="DX11" i="12"/>
  <c r="DW11" i="12"/>
  <c r="DV11" i="12"/>
  <c r="K61" i="12" s="1"/>
  <c r="DU11" i="12"/>
  <c r="CW11" i="12"/>
  <c r="CV11" i="12"/>
  <c r="CU11" i="12"/>
  <c r="CT11" i="12"/>
  <c r="CS11" i="12"/>
  <c r="CR11" i="12"/>
  <c r="CQ11" i="12"/>
  <c r="CP11" i="12"/>
  <c r="CO11" i="12"/>
  <c r="CN11" i="12"/>
  <c r="J61" i="12" s="1"/>
  <c r="CM11" i="12"/>
  <c r="BL11" i="12"/>
  <c r="BK11" i="12"/>
  <c r="BJ11" i="12"/>
  <c r="BI11" i="12"/>
  <c r="BH11" i="12"/>
  <c r="BG11" i="12"/>
  <c r="BF11" i="12"/>
  <c r="BE11" i="12"/>
  <c r="BD11" i="12"/>
  <c r="G61" i="12" s="1"/>
  <c r="BC11" i="12"/>
  <c r="AU11" i="12"/>
  <c r="AT11" i="12"/>
  <c r="AS11" i="12"/>
  <c r="G49" i="12" s="1"/>
  <c r="AR11" i="12"/>
  <c r="FR10" i="12"/>
  <c r="FQ10" i="12"/>
  <c r="FP10" i="12"/>
  <c r="FO10" i="12"/>
  <c r="FN10" i="12"/>
  <c r="FM10" i="12"/>
  <c r="FL10" i="12"/>
  <c r="FK10" i="12"/>
  <c r="L59" i="12" s="1"/>
  <c r="FJ10" i="12"/>
  <c r="FE10" i="12"/>
  <c r="FD10" i="12"/>
  <c r="L47" i="12" s="1"/>
  <c r="FC10" i="12"/>
  <c r="EC10" i="12"/>
  <c r="EB10" i="12"/>
  <c r="EA10" i="12"/>
  <c r="DZ10" i="12"/>
  <c r="DY10" i="12"/>
  <c r="DX10" i="12"/>
  <c r="DW10" i="12"/>
  <c r="DV10" i="12"/>
  <c r="K60" i="12" s="1"/>
  <c r="DU10" i="12"/>
  <c r="CW10" i="12"/>
  <c r="CV10" i="12"/>
  <c r="CU10" i="12"/>
  <c r="CT10" i="12"/>
  <c r="CS10" i="12"/>
  <c r="CR10" i="12"/>
  <c r="CQ10" i="12"/>
  <c r="CP10" i="12"/>
  <c r="CO10" i="12"/>
  <c r="CN10" i="12"/>
  <c r="J60" i="12" s="1"/>
  <c r="CM10" i="12"/>
  <c r="BL10" i="12"/>
  <c r="BK10" i="12"/>
  <c r="BJ10" i="12"/>
  <c r="BI10" i="12"/>
  <c r="BH10" i="12"/>
  <c r="BG10" i="12"/>
  <c r="BF10" i="12"/>
  <c r="BE10" i="12"/>
  <c r="BD10" i="12"/>
  <c r="G60" i="12" s="1"/>
  <c r="BC10" i="12"/>
  <c r="AU10" i="12"/>
  <c r="AT10" i="12"/>
  <c r="AS10" i="12"/>
  <c r="G48" i="12" s="1"/>
  <c r="AR10" i="12"/>
  <c r="FR9" i="12"/>
  <c r="FQ9" i="12"/>
  <c r="FP9" i="12"/>
  <c r="FO9" i="12"/>
  <c r="FN9" i="12"/>
  <c r="FM9" i="12"/>
  <c r="FL9" i="12"/>
  <c r="FK9" i="12"/>
  <c r="L58" i="12" s="1"/>
  <c r="FJ9" i="12"/>
  <c r="FE9" i="12"/>
  <c r="FD9" i="12"/>
  <c r="L46" i="12" s="1"/>
  <c r="FC9" i="12"/>
  <c r="EC9" i="12"/>
  <c r="EB9" i="12"/>
  <c r="EA9" i="12"/>
  <c r="DZ9" i="12"/>
  <c r="DY9" i="12"/>
  <c r="DX9" i="12"/>
  <c r="DW9" i="12"/>
  <c r="DV9" i="12"/>
  <c r="K59" i="12" s="1"/>
  <c r="DU9" i="12"/>
  <c r="CW9" i="12"/>
  <c r="CV9" i="12"/>
  <c r="CU9" i="12"/>
  <c r="CT9" i="12"/>
  <c r="CS9" i="12"/>
  <c r="CR9" i="12"/>
  <c r="CQ9" i="12"/>
  <c r="CP9" i="12"/>
  <c r="CO9" i="12"/>
  <c r="CN9" i="12"/>
  <c r="J59" i="12" s="1"/>
  <c r="CM9" i="12"/>
  <c r="BL9" i="12"/>
  <c r="BK9" i="12"/>
  <c r="BJ9" i="12"/>
  <c r="BI9" i="12"/>
  <c r="BH9" i="12"/>
  <c r="BG9" i="12"/>
  <c r="BF9" i="12"/>
  <c r="BE9" i="12"/>
  <c r="BD9" i="12"/>
  <c r="G59" i="12" s="1"/>
  <c r="BC9" i="12"/>
  <c r="AU9" i="12"/>
  <c r="AT9" i="12"/>
  <c r="AS9" i="12"/>
  <c r="G47" i="12" s="1"/>
  <c r="AR9" i="12"/>
  <c r="FR8" i="12"/>
  <c r="FQ8" i="12"/>
  <c r="FP8" i="12"/>
  <c r="FO8" i="12"/>
  <c r="FN8" i="12"/>
  <c r="FM8" i="12"/>
  <c r="FL8" i="12"/>
  <c r="FK8" i="12"/>
  <c r="L57" i="12" s="1"/>
  <c r="FJ8" i="12"/>
  <c r="FF8" i="12"/>
  <c r="FE8" i="12"/>
  <c r="FD8" i="12"/>
  <c r="L45" i="12" s="1"/>
  <c r="FC8" i="12"/>
  <c r="EC8" i="12"/>
  <c r="EB8" i="12"/>
  <c r="EA8" i="12"/>
  <c r="DZ8" i="12"/>
  <c r="DY8" i="12"/>
  <c r="DX8" i="12"/>
  <c r="DW8" i="12"/>
  <c r="DV8" i="12"/>
  <c r="K58" i="12" s="1"/>
  <c r="DU8" i="12"/>
  <c r="CW8" i="12"/>
  <c r="CV8" i="12"/>
  <c r="CU8" i="12"/>
  <c r="CT8" i="12"/>
  <c r="CS8" i="12"/>
  <c r="CR8" i="12"/>
  <c r="CQ8" i="12"/>
  <c r="CP8" i="12"/>
  <c r="CO8" i="12"/>
  <c r="CN8" i="12"/>
  <c r="J58" i="12" s="1"/>
  <c r="CM8" i="12"/>
  <c r="CG8" i="12"/>
  <c r="CF8" i="12"/>
  <c r="CE8" i="12"/>
  <c r="CD8" i="12"/>
  <c r="CC8" i="12"/>
  <c r="J46" i="12" s="1"/>
  <c r="CB8" i="12"/>
  <c r="BL8" i="12"/>
  <c r="BK8" i="12"/>
  <c r="BJ8" i="12"/>
  <c r="BI8" i="12"/>
  <c r="BH8" i="12"/>
  <c r="BG8" i="12"/>
  <c r="BF8" i="12"/>
  <c r="BE8" i="12"/>
  <c r="BD8" i="12"/>
  <c r="G58" i="12" s="1"/>
  <c r="BC8" i="12"/>
  <c r="AU8" i="12"/>
  <c r="AT8" i="12"/>
  <c r="AS8" i="12"/>
  <c r="G46" i="12" s="1"/>
  <c r="AR8" i="12"/>
  <c r="EC7" i="12"/>
  <c r="EB7" i="12"/>
  <c r="EA7" i="12"/>
  <c r="DZ7" i="12"/>
  <c r="DY7" i="12"/>
  <c r="DX7" i="12"/>
  <c r="DW7" i="12"/>
  <c r="DV7" i="12"/>
  <c r="K57" i="12" s="1"/>
  <c r="DU7" i="12"/>
  <c r="DJ7" i="12"/>
  <c r="DH7" i="12"/>
  <c r="DG7" i="12"/>
  <c r="DF7" i="12"/>
  <c r="K45" i="12" s="1"/>
  <c r="DE7" i="12"/>
  <c r="CW7" i="12"/>
  <c r="CV7" i="12"/>
  <c r="CU7" i="12"/>
  <c r="CT7" i="12"/>
  <c r="CS7" i="12"/>
  <c r="CR7" i="12"/>
  <c r="CQ7" i="12"/>
  <c r="CP7" i="12"/>
  <c r="CO7" i="12"/>
  <c r="CN7" i="12"/>
  <c r="J57" i="12" s="1"/>
  <c r="CM7" i="12"/>
  <c r="CE7" i="12"/>
  <c r="CD7" i="12"/>
  <c r="CC7" i="12"/>
  <c r="J45" i="12" s="1"/>
  <c r="CB7" i="12"/>
  <c r="BL7" i="12"/>
  <c r="BK7" i="12"/>
  <c r="BJ7" i="12"/>
  <c r="BI7" i="12"/>
  <c r="BH7" i="12"/>
  <c r="BG7" i="12"/>
  <c r="BF7" i="12"/>
  <c r="BE7" i="12"/>
  <c r="BD7" i="12"/>
  <c r="G57" i="12" s="1"/>
  <c r="BC7" i="12"/>
  <c r="AU7" i="12"/>
  <c r="AT7" i="12"/>
  <c r="AS7" i="12"/>
  <c r="G45" i="12" s="1"/>
  <c r="AR7" i="12"/>
  <c r="AN4" i="12"/>
  <c r="AI4" i="12"/>
  <c r="AF4" i="12"/>
  <c r="W4" i="12"/>
  <c r="S4" i="12"/>
  <c r="T720" i="125"/>
  <c r="T719" i="125"/>
  <c r="S720" i="125"/>
  <c r="S719" i="125"/>
  <c r="DI19" i="12"/>
  <c r="DI7" i="12" l="1"/>
  <c r="DO36" i="12"/>
  <c r="DN36" i="12" s="1"/>
  <c r="DO35" i="12"/>
  <c r="DN35" i="12" s="1"/>
  <c r="DO33" i="12"/>
  <c r="DN33" i="12" s="1"/>
  <c r="DO31" i="12"/>
  <c r="DN31" i="12" s="1"/>
  <c r="DO29" i="12"/>
  <c r="DN29" i="12" s="1"/>
  <c r="DO27" i="12"/>
  <c r="DN27" i="12" s="1"/>
  <c r="DO34" i="12"/>
  <c r="DN34" i="12" s="1"/>
  <c r="DO32" i="12"/>
  <c r="DN32" i="12" s="1"/>
  <c r="DO30" i="12"/>
  <c r="DN30" i="12" s="1"/>
  <c r="DO28" i="12"/>
  <c r="DN28" i="12" s="1"/>
  <c r="DK19" i="12"/>
  <c r="DK7" i="12" s="1"/>
  <c r="W337" i="143"/>
  <c r="W336" i="143"/>
  <c r="W335" i="143"/>
  <c r="W334" i="143"/>
  <c r="W333" i="143"/>
  <c r="W332" i="143"/>
  <c r="W331" i="143"/>
  <c r="W330" i="143"/>
  <c r="W329" i="143"/>
  <c r="W328" i="143"/>
  <c r="W327" i="143"/>
  <c r="W326" i="143"/>
  <c r="W325" i="143"/>
  <c r="W324" i="143"/>
  <c r="W323" i="143"/>
  <c r="W322" i="143"/>
  <c r="W321" i="143"/>
  <c r="W320" i="143"/>
  <c r="W319" i="143"/>
  <c r="W318" i="143"/>
  <c r="W317" i="143"/>
  <c r="W316" i="143"/>
  <c r="W315" i="143"/>
  <c r="W314" i="143"/>
  <c r="W313" i="143"/>
  <c r="W312" i="143"/>
  <c r="W311" i="143"/>
  <c r="W310" i="143"/>
  <c r="W309" i="143"/>
  <c r="W308" i="143"/>
  <c r="W307" i="143"/>
  <c r="W306" i="143"/>
  <c r="W305" i="143"/>
  <c r="W304" i="143"/>
  <c r="W303" i="143"/>
  <c r="W302" i="143"/>
  <c r="W301" i="143"/>
  <c r="W300" i="143"/>
  <c r="W299" i="143"/>
  <c r="W298" i="143"/>
  <c r="W297" i="143"/>
  <c r="W296" i="143"/>
  <c r="W295" i="143"/>
  <c r="W294" i="143"/>
  <c r="W293" i="143"/>
  <c r="W292" i="143"/>
  <c r="W291" i="143"/>
  <c r="W290" i="143"/>
  <c r="W289" i="143"/>
  <c r="W288" i="143"/>
  <c r="W287" i="143"/>
  <c r="W286" i="143"/>
  <c r="W285" i="143"/>
  <c r="W284" i="143"/>
  <c r="W283" i="143"/>
  <c r="W282" i="143"/>
  <c r="W281" i="143"/>
  <c r="W280" i="143"/>
  <c r="W279" i="143"/>
  <c r="W278" i="143"/>
  <c r="W277" i="143"/>
  <c r="W276" i="143"/>
  <c r="W275" i="143"/>
  <c r="W274" i="143"/>
  <c r="W273" i="143"/>
  <c r="W272" i="143"/>
  <c r="W271" i="143"/>
  <c r="W270" i="143"/>
  <c r="W269" i="143"/>
  <c r="W268" i="143"/>
  <c r="W267" i="143"/>
  <c r="W266" i="143"/>
  <c r="W265" i="143"/>
  <c r="W264" i="143"/>
  <c r="W263" i="143"/>
  <c r="W262" i="143"/>
  <c r="W261" i="143"/>
  <c r="W260" i="143"/>
  <c r="W259" i="143"/>
  <c r="W258" i="143"/>
  <c r="W257" i="143"/>
  <c r="W256" i="143"/>
  <c r="W255" i="143"/>
  <c r="W254" i="143"/>
  <c r="W253" i="143"/>
  <c r="W252" i="143"/>
  <c r="W251" i="143"/>
  <c r="W250" i="143"/>
  <c r="W249" i="143"/>
  <c r="W248" i="143"/>
  <c r="W247" i="143"/>
  <c r="W246" i="143"/>
  <c r="W245" i="143"/>
  <c r="W244" i="143"/>
  <c r="W243" i="143"/>
  <c r="W242" i="143"/>
  <c r="W241" i="143"/>
  <c r="W240" i="143"/>
  <c r="W239" i="143"/>
  <c r="W238" i="143"/>
  <c r="W237" i="143"/>
  <c r="W236" i="143"/>
  <c r="W235" i="143"/>
  <c r="W234" i="143"/>
  <c r="W233" i="143"/>
  <c r="W232" i="143"/>
  <c r="W231" i="143"/>
  <c r="W230" i="143"/>
  <c r="W229" i="143"/>
  <c r="W228" i="143"/>
  <c r="W227" i="143"/>
  <c r="W226" i="143"/>
  <c r="W225" i="143"/>
  <c r="W224" i="143"/>
  <c r="W223" i="143"/>
  <c r="W222" i="143"/>
  <c r="W221" i="143"/>
  <c r="W220" i="143"/>
  <c r="W219" i="143"/>
  <c r="W218" i="143"/>
  <c r="W217" i="143"/>
  <c r="W216" i="143"/>
  <c r="W215" i="143"/>
  <c r="W214" i="143"/>
  <c r="W213" i="143"/>
  <c r="W212" i="143"/>
  <c r="W211" i="143"/>
  <c r="W210" i="143"/>
  <c r="W209" i="143"/>
  <c r="W208" i="143"/>
  <c r="W207" i="143"/>
  <c r="W206" i="143"/>
  <c r="W205" i="143"/>
  <c r="W204" i="143"/>
  <c r="W203" i="143"/>
  <c r="W202" i="143"/>
  <c r="W201" i="143"/>
  <c r="W200" i="143"/>
  <c r="W199" i="143"/>
  <c r="W198" i="143"/>
  <c r="W197" i="143"/>
  <c r="W196" i="143"/>
  <c r="W195" i="143"/>
  <c r="W194" i="143"/>
  <c r="W193" i="143"/>
  <c r="W192" i="143"/>
  <c r="W191" i="143"/>
  <c r="W190" i="143"/>
  <c r="W189" i="143"/>
  <c r="W188" i="143"/>
  <c r="W187" i="143"/>
  <c r="W186" i="143"/>
  <c r="W185" i="143"/>
  <c r="W184" i="143"/>
  <c r="W183" i="143"/>
  <c r="W182" i="143"/>
  <c r="W181" i="143"/>
  <c r="W180" i="143"/>
  <c r="W179" i="143"/>
  <c r="W178" i="143"/>
  <c r="W177" i="143"/>
  <c r="W176" i="143"/>
  <c r="W175" i="143"/>
  <c r="W174" i="143"/>
  <c r="W173" i="143"/>
  <c r="W172" i="143"/>
  <c r="W171" i="143"/>
  <c r="W170" i="143"/>
  <c r="W169" i="143"/>
  <c r="W168" i="143"/>
  <c r="W167" i="143"/>
  <c r="W166" i="143"/>
  <c r="W165" i="143"/>
  <c r="W164" i="143"/>
  <c r="W163" i="143"/>
  <c r="W162" i="143"/>
  <c r="W161" i="143"/>
  <c r="W160" i="143"/>
  <c r="W159" i="143"/>
  <c r="W158" i="143"/>
  <c r="W157" i="143"/>
  <c r="W156" i="143"/>
  <c r="W155" i="143"/>
  <c r="W154" i="143"/>
  <c r="W153" i="143"/>
  <c r="W152" i="143"/>
  <c r="W151" i="143"/>
  <c r="W150" i="143"/>
  <c r="W149" i="143"/>
  <c r="W148" i="143"/>
  <c r="W147" i="143"/>
  <c r="W146" i="143"/>
  <c r="W145" i="143"/>
  <c r="W144" i="143"/>
  <c r="W143" i="143"/>
  <c r="W142" i="143"/>
  <c r="W141" i="143"/>
  <c r="W140" i="143"/>
  <c r="W139" i="143"/>
  <c r="W138" i="143"/>
  <c r="W137" i="143"/>
  <c r="W136" i="143"/>
  <c r="W135" i="143"/>
  <c r="W134" i="143"/>
  <c r="W133" i="143"/>
  <c r="W132" i="143"/>
  <c r="W131" i="143"/>
  <c r="W130" i="143"/>
  <c r="W129" i="143"/>
  <c r="W128" i="143"/>
  <c r="W127" i="143"/>
  <c r="W126" i="143"/>
  <c r="W125" i="143"/>
  <c r="W124" i="143"/>
  <c r="W123" i="143"/>
  <c r="W122" i="143"/>
  <c r="W121" i="143"/>
  <c r="W120" i="143"/>
  <c r="W119" i="143"/>
  <c r="W118" i="143"/>
  <c r="W117" i="143"/>
  <c r="W116" i="143"/>
  <c r="W115" i="143"/>
  <c r="W114" i="143"/>
  <c r="W113" i="143"/>
  <c r="W112" i="143"/>
  <c r="W111" i="143"/>
  <c r="W110" i="143"/>
  <c r="W109" i="143"/>
  <c r="W108" i="143"/>
  <c r="W107" i="143"/>
  <c r="W106" i="143"/>
  <c r="W105" i="143"/>
  <c r="W104" i="143"/>
  <c r="W103" i="143"/>
  <c r="W102" i="143"/>
  <c r="W101" i="143"/>
  <c r="W100" i="143"/>
  <c r="W99" i="143"/>
  <c r="W98" i="143"/>
  <c r="W97" i="143"/>
  <c r="W96" i="143"/>
  <c r="W95" i="143"/>
  <c r="W94" i="143"/>
  <c r="W93" i="143"/>
  <c r="W92" i="143"/>
  <c r="W91" i="143"/>
  <c r="W90" i="143"/>
  <c r="W89" i="143"/>
  <c r="W88" i="143"/>
  <c r="W87" i="143"/>
  <c r="W86" i="143"/>
  <c r="W85" i="143"/>
  <c r="W84" i="143"/>
  <c r="W83" i="143"/>
  <c r="W82" i="143"/>
  <c r="W81" i="143"/>
  <c r="W80" i="143"/>
  <c r="W79" i="143"/>
  <c r="W78" i="143"/>
  <c r="W77" i="143"/>
  <c r="W76" i="143"/>
  <c r="W75" i="143"/>
  <c r="W74" i="143"/>
  <c r="W73" i="143"/>
  <c r="W72" i="143"/>
  <c r="W71" i="143"/>
  <c r="W70" i="143"/>
  <c r="W69" i="143"/>
  <c r="W68" i="143"/>
  <c r="W67" i="143"/>
  <c r="W66" i="143"/>
  <c r="W65" i="143"/>
  <c r="W64" i="143"/>
  <c r="W63" i="143"/>
  <c r="W62" i="143"/>
  <c r="W61" i="143"/>
  <c r="W60" i="143"/>
  <c r="W59" i="143"/>
  <c r="W58" i="143"/>
  <c r="W57" i="143"/>
  <c r="W56" i="143"/>
  <c r="W55" i="143"/>
  <c r="W54" i="143"/>
  <c r="W53" i="143"/>
  <c r="W52" i="143"/>
  <c r="W51" i="143"/>
  <c r="W50" i="143"/>
  <c r="W49" i="143"/>
  <c r="W48" i="143"/>
  <c r="W47" i="143"/>
  <c r="W46" i="143"/>
  <c r="W45" i="143"/>
  <c r="W44" i="143"/>
  <c r="W43" i="143"/>
  <c r="W42" i="143"/>
  <c r="W41" i="143"/>
  <c r="W40" i="143"/>
  <c r="W39" i="143"/>
  <c r="W38" i="143"/>
  <c r="W37" i="143"/>
  <c r="W36" i="143"/>
  <c r="W35" i="143"/>
  <c r="W34" i="143"/>
  <c r="W33" i="143"/>
  <c r="W32" i="143"/>
  <c r="W31" i="143"/>
  <c r="W30" i="143"/>
  <c r="W29" i="143"/>
  <c r="W28" i="143"/>
  <c r="W27" i="143"/>
  <c r="W26" i="143"/>
  <c r="W25" i="143"/>
  <c r="W24" i="143"/>
  <c r="W23" i="143"/>
  <c r="W22" i="143"/>
  <c r="W21" i="143"/>
  <c r="W20" i="143"/>
  <c r="W19" i="143"/>
  <c r="W18" i="143"/>
  <c r="W17" i="143"/>
  <c r="W16" i="143"/>
  <c r="W15" i="143"/>
  <c r="W14" i="143"/>
  <c r="W13" i="143"/>
  <c r="W12" i="143"/>
  <c r="W11" i="143"/>
  <c r="W10" i="143"/>
  <c r="W9" i="143"/>
  <c r="W8" i="143"/>
  <c r="W7" i="143"/>
  <c r="W6" i="143"/>
  <c r="W5" i="143"/>
  <c r="W4" i="143"/>
  <c r="W3" i="143"/>
  <c r="V337" i="143"/>
  <c r="V336" i="143"/>
  <c r="V335" i="143"/>
  <c r="V334" i="143"/>
  <c r="V333" i="143"/>
  <c r="V332" i="143"/>
  <c r="V331" i="143"/>
  <c r="V330" i="143"/>
  <c r="V329" i="143"/>
  <c r="V328" i="143"/>
  <c r="V327" i="143"/>
  <c r="V326" i="143"/>
  <c r="V325" i="143"/>
  <c r="V324" i="143"/>
  <c r="V323" i="143"/>
  <c r="V322" i="143"/>
  <c r="V321" i="143"/>
  <c r="V320" i="143"/>
  <c r="V319" i="143"/>
  <c r="V318" i="143"/>
  <c r="V317" i="143"/>
  <c r="V316" i="143"/>
  <c r="V315" i="143"/>
  <c r="V314" i="143"/>
  <c r="V313" i="143"/>
  <c r="V312" i="143"/>
  <c r="V311" i="143"/>
  <c r="V310" i="143"/>
  <c r="V309" i="143"/>
  <c r="V308" i="143"/>
  <c r="V307" i="143"/>
  <c r="V306" i="143"/>
  <c r="V305" i="143"/>
  <c r="V304" i="143"/>
  <c r="V303" i="143"/>
  <c r="V302" i="143"/>
  <c r="V301" i="143"/>
  <c r="V300" i="143"/>
  <c r="V299" i="143"/>
  <c r="V298" i="143"/>
  <c r="V297" i="143"/>
  <c r="V296" i="143"/>
  <c r="V295" i="143"/>
  <c r="V294" i="143"/>
  <c r="V293" i="143"/>
  <c r="V292" i="143"/>
  <c r="V291" i="143"/>
  <c r="V290" i="143"/>
  <c r="V289" i="143"/>
  <c r="V288" i="143"/>
  <c r="V287" i="143"/>
  <c r="V286" i="143"/>
  <c r="V285" i="143"/>
  <c r="V284" i="143"/>
  <c r="V283" i="143"/>
  <c r="V282" i="143"/>
  <c r="V281" i="143"/>
  <c r="V280" i="143"/>
  <c r="V279" i="143"/>
  <c r="V278" i="143"/>
  <c r="V277" i="143"/>
  <c r="V276" i="143"/>
  <c r="V275" i="143"/>
  <c r="V274" i="143"/>
  <c r="V273" i="143"/>
  <c r="V272" i="143"/>
  <c r="V271" i="143"/>
  <c r="V270" i="143"/>
  <c r="V269" i="143"/>
  <c r="V268" i="143"/>
  <c r="V267" i="143"/>
  <c r="V266" i="143"/>
  <c r="V265" i="143"/>
  <c r="V264" i="143"/>
  <c r="V263" i="143"/>
  <c r="V262" i="143"/>
  <c r="V261" i="143"/>
  <c r="V260" i="143"/>
  <c r="V259" i="143"/>
  <c r="V258" i="143"/>
  <c r="V257" i="143"/>
  <c r="V256" i="143"/>
  <c r="V255" i="143"/>
  <c r="V254" i="143"/>
  <c r="V253" i="143"/>
  <c r="V252" i="143"/>
  <c r="V251" i="143"/>
  <c r="V250" i="143"/>
  <c r="V249" i="143"/>
  <c r="V248" i="143"/>
  <c r="V247" i="143"/>
  <c r="V246" i="143"/>
  <c r="V245" i="143"/>
  <c r="V244" i="143"/>
  <c r="V243" i="143"/>
  <c r="V242" i="143"/>
  <c r="V241" i="143"/>
  <c r="V240" i="143"/>
  <c r="V239" i="143"/>
  <c r="V238" i="143"/>
  <c r="V237" i="143"/>
  <c r="V236" i="143"/>
  <c r="V235" i="143"/>
  <c r="V234" i="143"/>
  <c r="V233" i="143"/>
  <c r="V232" i="143"/>
  <c r="V231" i="143"/>
  <c r="V230" i="143"/>
  <c r="V229" i="143"/>
  <c r="V228" i="143"/>
  <c r="V227" i="143"/>
  <c r="V226" i="143"/>
  <c r="V225" i="143"/>
  <c r="V224" i="143"/>
  <c r="V223" i="143"/>
  <c r="V222" i="143"/>
  <c r="V221" i="143"/>
  <c r="V220" i="143"/>
  <c r="V219" i="143"/>
  <c r="V218" i="143"/>
  <c r="V217" i="143"/>
  <c r="V216" i="143"/>
  <c r="V215" i="143"/>
  <c r="V214" i="143"/>
  <c r="V213" i="143"/>
  <c r="V212" i="143"/>
  <c r="V211" i="143"/>
  <c r="V210" i="143"/>
  <c r="V209" i="143"/>
  <c r="V208" i="143"/>
  <c r="V207" i="143"/>
  <c r="V206" i="143"/>
  <c r="V205" i="143"/>
  <c r="V204" i="143"/>
  <c r="V203" i="143"/>
  <c r="V202" i="143"/>
  <c r="V201" i="143"/>
  <c r="V200" i="143"/>
  <c r="V199" i="143"/>
  <c r="V198" i="143"/>
  <c r="V197" i="143"/>
  <c r="V196" i="143"/>
  <c r="V195" i="143"/>
  <c r="V194" i="143"/>
  <c r="V193" i="143"/>
  <c r="V192" i="143"/>
  <c r="V191" i="143"/>
  <c r="V190" i="143"/>
  <c r="V189" i="143"/>
  <c r="V188" i="143"/>
  <c r="V187" i="143"/>
  <c r="V186" i="143"/>
  <c r="V185" i="143"/>
  <c r="V184" i="143"/>
  <c r="V183" i="143"/>
  <c r="V182" i="143"/>
  <c r="V181" i="143"/>
  <c r="V180" i="143"/>
  <c r="V179" i="143"/>
  <c r="V178" i="143"/>
  <c r="V177" i="143"/>
  <c r="V176" i="143"/>
  <c r="V175" i="143"/>
  <c r="V174" i="143"/>
  <c r="V173" i="143"/>
  <c r="V172" i="143"/>
  <c r="V171" i="143"/>
  <c r="V170" i="143"/>
  <c r="V169" i="143"/>
  <c r="V168" i="143"/>
  <c r="V167" i="143"/>
  <c r="V166" i="143"/>
  <c r="V165" i="143"/>
  <c r="V164" i="143"/>
  <c r="V163" i="143"/>
  <c r="V162" i="143"/>
  <c r="V161" i="143"/>
  <c r="V160" i="143"/>
  <c r="V159" i="143"/>
  <c r="V158" i="143"/>
  <c r="V157" i="143"/>
  <c r="V156" i="143"/>
  <c r="V155" i="143"/>
  <c r="V154" i="143"/>
  <c r="V153" i="143"/>
  <c r="V152" i="143"/>
  <c r="V151" i="143"/>
  <c r="V150" i="143"/>
  <c r="V149" i="143"/>
  <c r="V148" i="143"/>
  <c r="V147" i="143"/>
  <c r="V146" i="143"/>
  <c r="V145" i="143"/>
  <c r="V144" i="143"/>
  <c r="V143" i="143"/>
  <c r="V142" i="143"/>
  <c r="V141" i="143"/>
  <c r="V140" i="143"/>
  <c r="V139" i="143"/>
  <c r="V138" i="143"/>
  <c r="V137" i="143"/>
  <c r="V136" i="143"/>
  <c r="V135" i="143"/>
  <c r="V134" i="143"/>
  <c r="V133" i="143"/>
  <c r="V132" i="143"/>
  <c r="V131" i="143"/>
  <c r="V130" i="143"/>
  <c r="V129" i="143"/>
  <c r="V128" i="143"/>
  <c r="V127" i="143"/>
  <c r="V126" i="143"/>
  <c r="V125" i="143"/>
  <c r="V124" i="143"/>
  <c r="V123" i="143"/>
  <c r="V122" i="143"/>
  <c r="V121" i="143"/>
  <c r="V120" i="143"/>
  <c r="V119" i="143"/>
  <c r="V118" i="143"/>
  <c r="V117" i="143"/>
  <c r="V116" i="143"/>
  <c r="V115" i="143"/>
  <c r="V114" i="143"/>
  <c r="V113" i="143"/>
  <c r="V112" i="143"/>
  <c r="V111" i="143"/>
  <c r="V110" i="143"/>
  <c r="V109" i="143"/>
  <c r="V108" i="143"/>
  <c r="V107" i="143"/>
  <c r="V106" i="143"/>
  <c r="V105" i="143"/>
  <c r="V104" i="143"/>
  <c r="V103" i="143"/>
  <c r="V102" i="143"/>
  <c r="V101" i="143"/>
  <c r="V100" i="143"/>
  <c r="V99" i="143"/>
  <c r="V98" i="143"/>
  <c r="V97" i="143"/>
  <c r="V96" i="143"/>
  <c r="V95" i="143"/>
  <c r="V94" i="143"/>
  <c r="V93" i="143"/>
  <c r="V92" i="143"/>
  <c r="V91" i="143"/>
  <c r="V90" i="143"/>
  <c r="V89" i="143"/>
  <c r="V88" i="143"/>
  <c r="V87" i="143"/>
  <c r="V86" i="143"/>
  <c r="V85" i="143"/>
  <c r="V84" i="143"/>
  <c r="V83" i="143"/>
  <c r="V82" i="143"/>
  <c r="V81" i="143"/>
  <c r="V80" i="143"/>
  <c r="V79" i="143"/>
  <c r="V78" i="143"/>
  <c r="V77" i="143"/>
  <c r="V76" i="143"/>
  <c r="V75" i="143"/>
  <c r="V74" i="143"/>
  <c r="V73" i="143"/>
  <c r="V72" i="143"/>
  <c r="V71" i="143"/>
  <c r="V70" i="143"/>
  <c r="V69" i="143"/>
  <c r="V68" i="143"/>
  <c r="V67" i="143"/>
  <c r="V66" i="143"/>
  <c r="V65" i="143"/>
  <c r="V64" i="143"/>
  <c r="V63" i="143"/>
  <c r="V62" i="143"/>
  <c r="V61" i="143"/>
  <c r="V60" i="143"/>
  <c r="V59" i="143"/>
  <c r="V58" i="143"/>
  <c r="V57" i="143"/>
  <c r="V56" i="143"/>
  <c r="V55" i="143"/>
  <c r="V54" i="143"/>
  <c r="V53" i="143"/>
  <c r="V52" i="143"/>
  <c r="V51" i="143"/>
  <c r="V50" i="143"/>
  <c r="V49" i="143"/>
  <c r="V48" i="143"/>
  <c r="V47" i="143"/>
  <c r="V46" i="143"/>
  <c r="V45" i="143"/>
  <c r="V44" i="143"/>
  <c r="V43" i="143"/>
  <c r="V42" i="143"/>
  <c r="V41" i="143"/>
  <c r="V40" i="143"/>
  <c r="V39" i="143"/>
  <c r="V38" i="143"/>
  <c r="V37" i="143"/>
  <c r="V36" i="143"/>
  <c r="V35" i="143"/>
  <c r="V34" i="143"/>
  <c r="V33" i="143"/>
  <c r="V32" i="143"/>
  <c r="V31" i="143"/>
  <c r="V30" i="143"/>
  <c r="V29" i="143"/>
  <c r="V28" i="143"/>
  <c r="V27" i="143"/>
  <c r="V26" i="143"/>
  <c r="V25" i="143"/>
  <c r="V24" i="143"/>
  <c r="V23" i="143"/>
  <c r="V22" i="143"/>
  <c r="V21" i="143"/>
  <c r="V20" i="143"/>
  <c r="V19" i="143"/>
  <c r="V18" i="143"/>
  <c r="V17" i="143"/>
  <c r="V16" i="143"/>
  <c r="V15" i="143"/>
  <c r="V14" i="143"/>
  <c r="V13" i="143"/>
  <c r="V12" i="143"/>
  <c r="V11" i="143"/>
  <c r="V10" i="143"/>
  <c r="V9" i="143"/>
  <c r="V8" i="143"/>
  <c r="V7" i="143"/>
  <c r="V6" i="143"/>
  <c r="V5" i="143"/>
  <c r="V4" i="143"/>
  <c r="V3" i="143"/>
  <c r="S337" i="143"/>
  <c r="S336" i="143"/>
  <c r="S335" i="143"/>
  <c r="S334" i="143"/>
  <c r="S333" i="143"/>
  <c r="S332" i="143"/>
  <c r="S331" i="143"/>
  <c r="S330" i="143"/>
  <c r="S329" i="143"/>
  <c r="S328" i="143"/>
  <c r="S327" i="143"/>
  <c r="S326" i="143"/>
  <c r="S325" i="143"/>
  <c r="S324" i="143"/>
  <c r="S323" i="143"/>
  <c r="S322" i="143"/>
  <c r="S321" i="143"/>
  <c r="S320" i="143"/>
  <c r="S319" i="143"/>
  <c r="S318" i="143"/>
  <c r="S317" i="143"/>
  <c r="S316" i="143"/>
  <c r="S315" i="143"/>
  <c r="S314" i="143"/>
  <c r="S313" i="143"/>
  <c r="S312" i="143"/>
  <c r="S311" i="143"/>
  <c r="S310" i="143"/>
  <c r="S309" i="143"/>
  <c r="S308" i="143"/>
  <c r="S307" i="143"/>
  <c r="S306" i="143"/>
  <c r="S305" i="143"/>
  <c r="S304" i="143"/>
  <c r="S303" i="143"/>
  <c r="S302" i="143"/>
  <c r="S301" i="143"/>
  <c r="S300" i="143"/>
  <c r="S299" i="143"/>
  <c r="S298" i="143"/>
  <c r="S297" i="143"/>
  <c r="S296" i="143"/>
  <c r="S295" i="143"/>
  <c r="S294" i="143"/>
  <c r="S293" i="143"/>
  <c r="S292" i="143"/>
  <c r="S291" i="143"/>
  <c r="S290" i="143"/>
  <c r="S289" i="143"/>
  <c r="S288" i="143"/>
  <c r="S287" i="143"/>
  <c r="S286" i="143"/>
  <c r="S285" i="143"/>
  <c r="S284" i="143"/>
  <c r="S283" i="143"/>
  <c r="S282" i="143"/>
  <c r="S281" i="143"/>
  <c r="S280" i="143"/>
  <c r="S279" i="143"/>
  <c r="S278" i="143"/>
  <c r="S277" i="143"/>
  <c r="S276" i="143"/>
  <c r="S275" i="143"/>
  <c r="S274" i="143"/>
  <c r="S273" i="143"/>
  <c r="S272" i="143"/>
  <c r="S271" i="143"/>
  <c r="S270" i="143"/>
  <c r="S269" i="143"/>
  <c r="S268" i="143"/>
  <c r="S267" i="143"/>
  <c r="S266" i="143"/>
  <c r="S265" i="143"/>
  <c r="S264" i="143"/>
  <c r="S263" i="143"/>
  <c r="S262" i="143"/>
  <c r="S261" i="143"/>
  <c r="S260" i="143"/>
  <c r="S259" i="143"/>
  <c r="S258" i="143"/>
  <c r="S257" i="143"/>
  <c r="S256" i="143"/>
  <c r="S255" i="143"/>
  <c r="S254" i="143"/>
  <c r="S253" i="143"/>
  <c r="S252" i="143"/>
  <c r="S251" i="143"/>
  <c r="S250" i="143"/>
  <c r="S249" i="143"/>
  <c r="S248" i="143"/>
  <c r="S247" i="143"/>
  <c r="S246" i="143"/>
  <c r="S245" i="143"/>
  <c r="S244" i="143"/>
  <c r="S243" i="143"/>
  <c r="S242" i="143"/>
  <c r="S241" i="143"/>
  <c r="S240" i="143"/>
  <c r="S239" i="143"/>
  <c r="S238" i="143"/>
  <c r="S237" i="143"/>
  <c r="S236" i="143"/>
  <c r="S235" i="143"/>
  <c r="S234" i="143"/>
  <c r="S233" i="143"/>
  <c r="S232" i="143"/>
  <c r="S231" i="143"/>
  <c r="S230" i="143"/>
  <c r="S229" i="143"/>
  <c r="S228" i="143"/>
  <c r="S227" i="143"/>
  <c r="S226" i="143"/>
  <c r="S225" i="143"/>
  <c r="S224" i="143"/>
  <c r="S223" i="143"/>
  <c r="S222" i="143"/>
  <c r="S221" i="143"/>
  <c r="S220" i="143"/>
  <c r="S219" i="143"/>
  <c r="S218" i="143"/>
  <c r="S217" i="143"/>
  <c r="S216" i="143"/>
  <c r="S215" i="143"/>
  <c r="S214" i="143"/>
  <c r="S213" i="143"/>
  <c r="S212" i="143"/>
  <c r="S211" i="143"/>
  <c r="S210" i="143"/>
  <c r="S209" i="143"/>
  <c r="S208" i="143"/>
  <c r="S207" i="143"/>
  <c r="S206" i="143"/>
  <c r="S205" i="143"/>
  <c r="S204" i="143"/>
  <c r="S203" i="143"/>
  <c r="S202" i="143"/>
  <c r="S201" i="143"/>
  <c r="S200" i="143"/>
  <c r="S199" i="143"/>
  <c r="S198" i="143"/>
  <c r="S197" i="143"/>
  <c r="S196" i="143"/>
  <c r="S195" i="143"/>
  <c r="S194" i="143"/>
  <c r="S193" i="143"/>
  <c r="S192" i="143"/>
  <c r="S191" i="143"/>
  <c r="S190" i="143"/>
  <c r="S189" i="143"/>
  <c r="S188" i="143"/>
  <c r="S187" i="143"/>
  <c r="S186" i="143"/>
  <c r="S185" i="143"/>
  <c r="S184" i="143"/>
  <c r="S183" i="143"/>
  <c r="S182" i="143"/>
  <c r="S181" i="143"/>
  <c r="S180" i="143"/>
  <c r="S179" i="143"/>
  <c r="S178" i="143"/>
  <c r="S177" i="143"/>
  <c r="S176" i="143"/>
  <c r="S175" i="143"/>
  <c r="S174" i="143"/>
  <c r="S173" i="143"/>
  <c r="S172" i="143"/>
  <c r="S171" i="143"/>
  <c r="S170" i="143"/>
  <c r="S169" i="143"/>
  <c r="S168" i="143"/>
  <c r="S167" i="143"/>
  <c r="S166" i="143"/>
  <c r="S165" i="143"/>
  <c r="S164" i="143"/>
  <c r="S163" i="143"/>
  <c r="S162" i="143"/>
  <c r="S161" i="143"/>
  <c r="S160" i="143"/>
  <c r="S159" i="143"/>
  <c r="S158" i="143"/>
  <c r="S157" i="143"/>
  <c r="S156" i="143"/>
  <c r="S155" i="143"/>
  <c r="S154" i="143"/>
  <c r="S153" i="143"/>
  <c r="S152" i="143"/>
  <c r="S151" i="143"/>
  <c r="S150" i="143"/>
  <c r="S149" i="143"/>
  <c r="S148" i="143"/>
  <c r="S147" i="143"/>
  <c r="S146" i="143"/>
  <c r="S145" i="143"/>
  <c r="S144" i="143"/>
  <c r="S143" i="143"/>
  <c r="S142" i="143"/>
  <c r="S141" i="143"/>
  <c r="S140" i="143"/>
  <c r="S139" i="143"/>
  <c r="S138" i="143"/>
  <c r="S137" i="143"/>
  <c r="S136" i="143"/>
  <c r="S135" i="143"/>
  <c r="S134" i="143"/>
  <c r="S133" i="143"/>
  <c r="S132" i="143"/>
  <c r="S131" i="143"/>
  <c r="S130" i="143"/>
  <c r="S129" i="143"/>
  <c r="S128" i="143"/>
  <c r="S127" i="143"/>
  <c r="S126" i="143"/>
  <c r="S125" i="143"/>
  <c r="S124" i="143"/>
  <c r="S123" i="143"/>
  <c r="S122" i="143"/>
  <c r="S121" i="143"/>
  <c r="S120" i="143"/>
  <c r="S119" i="143"/>
  <c r="S118" i="143"/>
  <c r="S117" i="143"/>
  <c r="S116" i="143"/>
  <c r="S115" i="143"/>
  <c r="S114" i="143"/>
  <c r="S113" i="143"/>
  <c r="S112" i="143"/>
  <c r="S111" i="143"/>
  <c r="S110" i="143"/>
  <c r="S109" i="143"/>
  <c r="S108" i="143"/>
  <c r="S107" i="143"/>
  <c r="S106" i="143"/>
  <c r="S105" i="143"/>
  <c r="S104" i="143"/>
  <c r="S103" i="143"/>
  <c r="S102" i="143"/>
  <c r="S101" i="143"/>
  <c r="S100" i="143"/>
  <c r="S99" i="143"/>
  <c r="S98" i="143"/>
  <c r="S97" i="143"/>
  <c r="S96" i="143"/>
  <c r="S95" i="143"/>
  <c r="S94" i="143"/>
  <c r="S93" i="143"/>
  <c r="S92" i="143"/>
  <c r="S91" i="143"/>
  <c r="S90" i="143"/>
  <c r="S89" i="143"/>
  <c r="S88" i="143"/>
  <c r="S87" i="143"/>
  <c r="S86" i="143"/>
  <c r="S85" i="143"/>
  <c r="S84" i="143"/>
  <c r="S83" i="143"/>
  <c r="S82" i="143"/>
  <c r="S81" i="143"/>
  <c r="S80" i="143"/>
  <c r="S79" i="143"/>
  <c r="S78" i="143"/>
  <c r="S77" i="143"/>
  <c r="S76" i="143"/>
  <c r="S75" i="143"/>
  <c r="S74" i="143"/>
  <c r="S73" i="143"/>
  <c r="S72" i="143"/>
  <c r="S71" i="143"/>
  <c r="S70" i="143"/>
  <c r="S69" i="143"/>
  <c r="S68" i="143"/>
  <c r="S67" i="143"/>
  <c r="S66" i="143"/>
  <c r="S65" i="143"/>
  <c r="S64" i="143"/>
  <c r="S63" i="143"/>
  <c r="S62" i="143"/>
  <c r="S61" i="143"/>
  <c r="S60" i="143"/>
  <c r="S59" i="143"/>
  <c r="S58" i="143"/>
  <c r="S57" i="143"/>
  <c r="S56" i="143"/>
  <c r="S55" i="143"/>
  <c r="S54" i="143"/>
  <c r="S53" i="143"/>
  <c r="S52" i="143"/>
  <c r="S51" i="143"/>
  <c r="S50" i="143"/>
  <c r="S49" i="143"/>
  <c r="S48" i="143"/>
  <c r="S47" i="143"/>
  <c r="S46" i="143"/>
  <c r="S45" i="143"/>
  <c r="S44" i="143"/>
  <c r="S43" i="143"/>
  <c r="S42" i="143"/>
  <c r="S41" i="143"/>
  <c r="S40" i="143"/>
  <c r="S39" i="143"/>
  <c r="S38" i="143"/>
  <c r="S37" i="143"/>
  <c r="S36" i="143"/>
  <c r="S35" i="143"/>
  <c r="S34" i="143"/>
  <c r="S33" i="143"/>
  <c r="S32" i="143"/>
  <c r="S31" i="143"/>
  <c r="S30" i="143"/>
  <c r="S29" i="143"/>
  <c r="S28" i="143"/>
  <c r="S27" i="143"/>
  <c r="S26" i="143"/>
  <c r="S25" i="143"/>
  <c r="S24" i="143"/>
  <c r="S23" i="143"/>
  <c r="S22" i="143"/>
  <c r="S21" i="143"/>
  <c r="S20" i="143"/>
  <c r="S19" i="143"/>
  <c r="S18" i="143"/>
  <c r="S17" i="143"/>
  <c r="S16" i="143"/>
  <c r="S15" i="143"/>
  <c r="S14" i="143"/>
  <c r="S13" i="143"/>
  <c r="S12" i="143"/>
  <c r="S11" i="143"/>
  <c r="S10" i="143"/>
  <c r="S9" i="143"/>
  <c r="S8" i="143"/>
  <c r="S7" i="143"/>
  <c r="S6" i="143"/>
  <c r="S5" i="143"/>
  <c r="S4" i="143"/>
  <c r="S3" i="143"/>
  <c r="R337" i="143"/>
  <c r="R336" i="143"/>
  <c r="R335" i="143"/>
  <c r="R334" i="143"/>
  <c r="R333" i="143"/>
  <c r="R332" i="143"/>
  <c r="R331" i="143"/>
  <c r="R330" i="143"/>
  <c r="R329" i="143"/>
  <c r="R328" i="143"/>
  <c r="R327" i="143"/>
  <c r="R326" i="143"/>
  <c r="R325" i="143"/>
  <c r="R324" i="143"/>
  <c r="R323" i="143"/>
  <c r="R322" i="143"/>
  <c r="R321" i="143"/>
  <c r="R320" i="143"/>
  <c r="R319" i="143"/>
  <c r="R318" i="143"/>
  <c r="R317" i="143"/>
  <c r="R316" i="143"/>
  <c r="R315" i="143"/>
  <c r="R314" i="143"/>
  <c r="R313" i="143"/>
  <c r="R312" i="143"/>
  <c r="R311" i="143"/>
  <c r="R310" i="143"/>
  <c r="R309" i="143"/>
  <c r="R308" i="143"/>
  <c r="R307" i="143"/>
  <c r="R306" i="143"/>
  <c r="R305" i="143"/>
  <c r="R304" i="143"/>
  <c r="R303" i="143"/>
  <c r="R302" i="143"/>
  <c r="R301" i="143"/>
  <c r="R300" i="143"/>
  <c r="R299" i="143"/>
  <c r="R298" i="143"/>
  <c r="R297" i="143"/>
  <c r="R296" i="143"/>
  <c r="R295" i="143"/>
  <c r="R294" i="143"/>
  <c r="R293" i="143"/>
  <c r="R292" i="143"/>
  <c r="R291" i="143"/>
  <c r="R290" i="143"/>
  <c r="R289" i="143"/>
  <c r="R288" i="143"/>
  <c r="R287" i="143"/>
  <c r="R286" i="143"/>
  <c r="R285" i="143"/>
  <c r="R284" i="143"/>
  <c r="R283" i="143"/>
  <c r="R282" i="143"/>
  <c r="R281" i="143"/>
  <c r="R280" i="143"/>
  <c r="R279" i="143"/>
  <c r="R278" i="143"/>
  <c r="R277" i="143"/>
  <c r="R276" i="143"/>
  <c r="R275" i="143"/>
  <c r="R274" i="143"/>
  <c r="R273" i="143"/>
  <c r="R272" i="143"/>
  <c r="R271" i="143"/>
  <c r="R270" i="143"/>
  <c r="R269" i="143"/>
  <c r="R268" i="143"/>
  <c r="R267" i="143"/>
  <c r="R266" i="143"/>
  <c r="R265" i="143"/>
  <c r="R264" i="143"/>
  <c r="R263" i="143"/>
  <c r="R262" i="143"/>
  <c r="R261" i="143"/>
  <c r="R260" i="143"/>
  <c r="R259" i="143"/>
  <c r="R258" i="143"/>
  <c r="R257" i="143"/>
  <c r="R256" i="143"/>
  <c r="R255" i="143"/>
  <c r="R254" i="143"/>
  <c r="R253" i="143"/>
  <c r="R252" i="143"/>
  <c r="R251" i="143"/>
  <c r="R250" i="143"/>
  <c r="R249" i="143"/>
  <c r="R248" i="143"/>
  <c r="R247" i="143"/>
  <c r="R246" i="143"/>
  <c r="R245" i="143"/>
  <c r="R244" i="143"/>
  <c r="R243" i="143"/>
  <c r="R242" i="143"/>
  <c r="R241" i="143"/>
  <c r="R240" i="143"/>
  <c r="R239" i="143"/>
  <c r="R238" i="143"/>
  <c r="R237" i="143"/>
  <c r="R236" i="143"/>
  <c r="R235" i="143"/>
  <c r="R234" i="143"/>
  <c r="R233" i="143"/>
  <c r="R232" i="143"/>
  <c r="R231" i="143"/>
  <c r="R230" i="143"/>
  <c r="R229" i="143"/>
  <c r="R228" i="143"/>
  <c r="R227" i="143"/>
  <c r="R226" i="143"/>
  <c r="R225" i="143"/>
  <c r="R224" i="143"/>
  <c r="R223" i="143"/>
  <c r="R222" i="143"/>
  <c r="R221" i="143"/>
  <c r="R220" i="143"/>
  <c r="R219" i="143"/>
  <c r="R218" i="143"/>
  <c r="R217" i="143"/>
  <c r="R216" i="143"/>
  <c r="R215" i="143"/>
  <c r="R214" i="143"/>
  <c r="R213" i="143"/>
  <c r="R212" i="143"/>
  <c r="R211" i="143"/>
  <c r="R210" i="143"/>
  <c r="R209" i="143"/>
  <c r="R208" i="143"/>
  <c r="R207" i="143"/>
  <c r="R206" i="143"/>
  <c r="R205" i="143"/>
  <c r="R204" i="143"/>
  <c r="R203" i="143"/>
  <c r="R202" i="143"/>
  <c r="R201" i="143"/>
  <c r="R200" i="143"/>
  <c r="R199" i="143"/>
  <c r="R198" i="143"/>
  <c r="R197" i="143"/>
  <c r="R196" i="143"/>
  <c r="R195" i="143"/>
  <c r="R194" i="143"/>
  <c r="R193" i="143"/>
  <c r="R192" i="143"/>
  <c r="R191" i="143"/>
  <c r="R190" i="143"/>
  <c r="R189" i="143"/>
  <c r="R188" i="143"/>
  <c r="R187" i="143"/>
  <c r="R186" i="143"/>
  <c r="R185" i="143"/>
  <c r="R184" i="143"/>
  <c r="R183" i="143"/>
  <c r="R182" i="143"/>
  <c r="R181" i="143"/>
  <c r="R180" i="143"/>
  <c r="R179" i="143"/>
  <c r="R178" i="143"/>
  <c r="R177" i="143"/>
  <c r="R176" i="143"/>
  <c r="R175" i="143"/>
  <c r="R174" i="143"/>
  <c r="R173" i="143"/>
  <c r="R172" i="143"/>
  <c r="R171" i="143"/>
  <c r="R170" i="143"/>
  <c r="R169" i="143"/>
  <c r="R168" i="143"/>
  <c r="R167" i="143"/>
  <c r="R166" i="143"/>
  <c r="R165" i="143"/>
  <c r="R164" i="143"/>
  <c r="R163" i="143"/>
  <c r="R162" i="143"/>
  <c r="R161" i="143"/>
  <c r="R160" i="143"/>
  <c r="R159" i="143"/>
  <c r="R158" i="143"/>
  <c r="R157" i="143"/>
  <c r="R156" i="143"/>
  <c r="R155" i="143"/>
  <c r="R154" i="143"/>
  <c r="R153" i="143"/>
  <c r="R152" i="143"/>
  <c r="R151" i="143"/>
  <c r="R150" i="143"/>
  <c r="R149" i="143"/>
  <c r="R148" i="143"/>
  <c r="R147" i="143"/>
  <c r="R146" i="143"/>
  <c r="R145" i="143"/>
  <c r="R144" i="143"/>
  <c r="R143" i="143"/>
  <c r="R142" i="143"/>
  <c r="R141" i="143"/>
  <c r="R140" i="143"/>
  <c r="R139" i="143"/>
  <c r="R138" i="143"/>
  <c r="R137" i="143"/>
  <c r="R136" i="143"/>
  <c r="R135" i="143"/>
  <c r="R134" i="143"/>
  <c r="R133" i="143"/>
  <c r="R132" i="143"/>
  <c r="R131" i="143"/>
  <c r="R130" i="143"/>
  <c r="R129" i="143"/>
  <c r="R128" i="143"/>
  <c r="R127" i="143"/>
  <c r="R126" i="143"/>
  <c r="R125" i="143"/>
  <c r="R124" i="143"/>
  <c r="R123" i="143"/>
  <c r="R122" i="143"/>
  <c r="R121" i="143"/>
  <c r="R120" i="143"/>
  <c r="R119" i="143"/>
  <c r="R118" i="143"/>
  <c r="R117" i="143"/>
  <c r="R116" i="143"/>
  <c r="R115" i="143"/>
  <c r="R114" i="143"/>
  <c r="R113" i="143"/>
  <c r="R112" i="143"/>
  <c r="R111" i="143"/>
  <c r="R110" i="143"/>
  <c r="R109" i="143"/>
  <c r="R108" i="143"/>
  <c r="R107" i="143"/>
  <c r="R106" i="143"/>
  <c r="R105" i="143"/>
  <c r="R104" i="143"/>
  <c r="R103" i="143"/>
  <c r="R102" i="143"/>
  <c r="R101" i="143"/>
  <c r="R100" i="143"/>
  <c r="R99" i="143"/>
  <c r="R98" i="143"/>
  <c r="R97" i="143"/>
  <c r="R96" i="143"/>
  <c r="R95" i="143"/>
  <c r="R94" i="143"/>
  <c r="R93" i="143"/>
  <c r="R92" i="143"/>
  <c r="R91" i="143"/>
  <c r="R90" i="143"/>
  <c r="R89" i="143"/>
  <c r="R88" i="143"/>
  <c r="R87" i="143"/>
  <c r="R86" i="143"/>
  <c r="R85" i="143"/>
  <c r="R84" i="143"/>
  <c r="R83" i="143"/>
  <c r="R82" i="143"/>
  <c r="R81" i="143"/>
  <c r="R80" i="143"/>
  <c r="R79" i="143"/>
  <c r="R78" i="143"/>
  <c r="R77" i="143"/>
  <c r="R76" i="143"/>
  <c r="R75" i="143"/>
  <c r="R74" i="143"/>
  <c r="R73" i="143"/>
  <c r="R72" i="143"/>
  <c r="R71" i="143"/>
  <c r="R70" i="143"/>
  <c r="R69" i="143"/>
  <c r="R68" i="143"/>
  <c r="R67" i="143"/>
  <c r="R66" i="143"/>
  <c r="R65" i="143"/>
  <c r="R64" i="143"/>
  <c r="R63" i="143"/>
  <c r="R62" i="143"/>
  <c r="R61" i="143"/>
  <c r="R60" i="143"/>
  <c r="R59" i="143"/>
  <c r="R58" i="143"/>
  <c r="R57" i="143"/>
  <c r="R56" i="143"/>
  <c r="R55" i="143"/>
  <c r="R54" i="143"/>
  <c r="R53" i="143"/>
  <c r="R52" i="143"/>
  <c r="R51" i="143"/>
  <c r="R50" i="143"/>
  <c r="R49" i="143"/>
  <c r="R48" i="143"/>
  <c r="R47" i="143"/>
  <c r="R46" i="143"/>
  <c r="R45" i="143"/>
  <c r="R44" i="143"/>
  <c r="R43" i="143"/>
  <c r="R42" i="143"/>
  <c r="R41" i="143"/>
  <c r="R40" i="143"/>
  <c r="R39" i="143"/>
  <c r="R38" i="143"/>
  <c r="R37" i="143"/>
  <c r="R36" i="143"/>
  <c r="R35" i="143"/>
  <c r="R34" i="143"/>
  <c r="R33" i="143"/>
  <c r="R32" i="143"/>
  <c r="R31" i="143"/>
  <c r="R30" i="143"/>
  <c r="R29" i="143"/>
  <c r="R28" i="143"/>
  <c r="R27" i="143"/>
  <c r="R26" i="143"/>
  <c r="R25" i="143"/>
  <c r="R24" i="143"/>
  <c r="R23" i="143"/>
  <c r="R22" i="143"/>
  <c r="R21" i="143"/>
  <c r="R20" i="143"/>
  <c r="R19" i="143"/>
  <c r="R18" i="143"/>
  <c r="R17" i="143"/>
  <c r="R16" i="143"/>
  <c r="R15" i="143"/>
  <c r="R14" i="143"/>
  <c r="R13" i="143"/>
  <c r="R12" i="143"/>
  <c r="R11" i="143"/>
  <c r="R10" i="143"/>
  <c r="R9" i="143"/>
  <c r="R8" i="143"/>
  <c r="R7" i="143"/>
  <c r="R6" i="143"/>
  <c r="R5" i="143"/>
  <c r="R4" i="143"/>
  <c r="R3" i="143"/>
  <c r="O337" i="143"/>
  <c r="O336" i="143"/>
  <c r="O335" i="143"/>
  <c r="O334" i="143"/>
  <c r="O333" i="143"/>
  <c r="O332" i="143"/>
  <c r="O331" i="143"/>
  <c r="O330" i="143"/>
  <c r="O329" i="143"/>
  <c r="O328" i="143"/>
  <c r="O327" i="143"/>
  <c r="O326" i="143"/>
  <c r="O325" i="143"/>
  <c r="O324" i="143"/>
  <c r="O323" i="143"/>
  <c r="O322" i="143"/>
  <c r="O321" i="143"/>
  <c r="O320" i="143"/>
  <c r="O319" i="143"/>
  <c r="O318" i="143"/>
  <c r="O317" i="143"/>
  <c r="O316" i="143"/>
  <c r="O315" i="143"/>
  <c r="O314" i="143"/>
  <c r="O313" i="143"/>
  <c r="O312" i="143"/>
  <c r="O311" i="143"/>
  <c r="O310" i="143"/>
  <c r="O309" i="143"/>
  <c r="O308" i="143"/>
  <c r="O307" i="143"/>
  <c r="O306" i="143"/>
  <c r="O305" i="143"/>
  <c r="O304" i="143"/>
  <c r="O303" i="143"/>
  <c r="O302" i="143"/>
  <c r="O301" i="143"/>
  <c r="O300" i="143"/>
  <c r="O299" i="143"/>
  <c r="O298" i="143"/>
  <c r="O297" i="143"/>
  <c r="O296" i="143"/>
  <c r="O295" i="143"/>
  <c r="O294" i="143"/>
  <c r="O293" i="143"/>
  <c r="O292" i="143"/>
  <c r="O291" i="143"/>
  <c r="O290" i="143"/>
  <c r="O289" i="143"/>
  <c r="O288" i="143"/>
  <c r="O287" i="143"/>
  <c r="O286" i="143"/>
  <c r="O285" i="143"/>
  <c r="O284" i="143"/>
  <c r="O283" i="143"/>
  <c r="O282" i="143"/>
  <c r="O281" i="143"/>
  <c r="O280" i="143"/>
  <c r="O279" i="143"/>
  <c r="O278" i="143"/>
  <c r="O277" i="143"/>
  <c r="O276" i="143"/>
  <c r="O275" i="143"/>
  <c r="O274" i="143"/>
  <c r="O273" i="143"/>
  <c r="O272" i="143"/>
  <c r="O271" i="143"/>
  <c r="O270" i="143"/>
  <c r="O269" i="143"/>
  <c r="O268" i="143"/>
  <c r="O267" i="143"/>
  <c r="O266" i="143"/>
  <c r="O265" i="143"/>
  <c r="O264" i="143"/>
  <c r="O263" i="143"/>
  <c r="O262" i="143"/>
  <c r="O261" i="143"/>
  <c r="O260" i="143"/>
  <c r="O259" i="143"/>
  <c r="O258" i="143"/>
  <c r="O257" i="143"/>
  <c r="O256" i="143"/>
  <c r="O255" i="143"/>
  <c r="O254" i="143"/>
  <c r="O253" i="143"/>
  <c r="O252" i="143"/>
  <c r="O251" i="143"/>
  <c r="O250" i="143"/>
  <c r="O249" i="143"/>
  <c r="O248" i="143"/>
  <c r="O247" i="143"/>
  <c r="O246" i="143"/>
  <c r="O245" i="143"/>
  <c r="O244" i="143"/>
  <c r="O243" i="143"/>
  <c r="O242" i="143"/>
  <c r="O241" i="143"/>
  <c r="O240" i="143"/>
  <c r="O239" i="143"/>
  <c r="O238" i="143"/>
  <c r="O237" i="143"/>
  <c r="O236" i="143"/>
  <c r="O235" i="143"/>
  <c r="O234" i="143"/>
  <c r="O233" i="143"/>
  <c r="O232" i="143"/>
  <c r="O231" i="143"/>
  <c r="O230" i="143"/>
  <c r="O229" i="143"/>
  <c r="O228" i="143"/>
  <c r="O227" i="143"/>
  <c r="O226" i="143"/>
  <c r="O225" i="143"/>
  <c r="O224" i="143"/>
  <c r="O223" i="143"/>
  <c r="O222" i="143"/>
  <c r="O221" i="143"/>
  <c r="O220" i="143"/>
  <c r="O219" i="143"/>
  <c r="O218" i="143"/>
  <c r="O217" i="143"/>
  <c r="O216" i="143"/>
  <c r="O215" i="143"/>
  <c r="O214" i="143"/>
  <c r="O213" i="143"/>
  <c r="O212" i="143"/>
  <c r="O211" i="143"/>
  <c r="O210" i="143"/>
  <c r="O209" i="143"/>
  <c r="O208" i="143"/>
  <c r="O207" i="143"/>
  <c r="O206" i="143"/>
  <c r="O205" i="143"/>
  <c r="O204" i="143"/>
  <c r="O203" i="143"/>
  <c r="O202" i="143"/>
  <c r="O201" i="143"/>
  <c r="O200" i="143"/>
  <c r="O199" i="143"/>
  <c r="O198" i="143"/>
  <c r="O197" i="143"/>
  <c r="O196" i="143"/>
  <c r="O195" i="143"/>
  <c r="O194" i="143"/>
  <c r="O193" i="143"/>
  <c r="O192" i="143"/>
  <c r="O191" i="143"/>
  <c r="O190" i="143"/>
  <c r="O189" i="143"/>
  <c r="O188" i="143"/>
  <c r="O187" i="143"/>
  <c r="O186" i="143"/>
  <c r="O185" i="143"/>
  <c r="O184" i="143"/>
  <c r="O183" i="143"/>
  <c r="O182" i="143"/>
  <c r="O181" i="143"/>
  <c r="O180" i="143"/>
  <c r="O179" i="143"/>
  <c r="O178" i="143"/>
  <c r="O177" i="143"/>
  <c r="O176" i="143"/>
  <c r="O175" i="143"/>
  <c r="O174" i="143"/>
  <c r="O173" i="143"/>
  <c r="O172" i="143"/>
  <c r="O171" i="143"/>
  <c r="O170" i="143"/>
  <c r="O169" i="143"/>
  <c r="O168" i="143"/>
  <c r="O167" i="143"/>
  <c r="O166" i="143"/>
  <c r="O165" i="143"/>
  <c r="O164" i="143"/>
  <c r="O163" i="143"/>
  <c r="O162" i="143"/>
  <c r="O161" i="143"/>
  <c r="O160" i="143"/>
  <c r="O159" i="143"/>
  <c r="O158" i="143"/>
  <c r="O157" i="143"/>
  <c r="O156" i="143"/>
  <c r="O155" i="143"/>
  <c r="O154" i="143"/>
  <c r="O153" i="143"/>
  <c r="O152" i="143"/>
  <c r="O151" i="143"/>
  <c r="O150" i="143"/>
  <c r="O149" i="143"/>
  <c r="O148" i="143"/>
  <c r="O147" i="143"/>
  <c r="O146" i="143"/>
  <c r="O145" i="143"/>
  <c r="O144" i="143"/>
  <c r="O143" i="143"/>
  <c r="O142" i="143"/>
  <c r="O141" i="143"/>
  <c r="O140" i="143"/>
  <c r="O139" i="143"/>
  <c r="O138" i="143"/>
  <c r="O137" i="143"/>
  <c r="O136" i="143"/>
  <c r="O135" i="143"/>
  <c r="O134" i="143"/>
  <c r="O133" i="143"/>
  <c r="O132" i="143"/>
  <c r="O131" i="143"/>
  <c r="O130" i="143"/>
  <c r="O129" i="143"/>
  <c r="O128" i="143"/>
  <c r="O127" i="143"/>
  <c r="O126" i="143"/>
  <c r="O125" i="143"/>
  <c r="O124" i="143"/>
  <c r="O123" i="143"/>
  <c r="O122" i="143"/>
  <c r="O121" i="143"/>
  <c r="O120" i="143"/>
  <c r="O119" i="143"/>
  <c r="O118" i="143"/>
  <c r="O117" i="143"/>
  <c r="O116" i="143"/>
  <c r="O115" i="143"/>
  <c r="O114" i="143"/>
  <c r="O113" i="143"/>
  <c r="O112" i="143"/>
  <c r="O111" i="143"/>
  <c r="O110" i="143"/>
  <c r="O109" i="143"/>
  <c r="O108" i="143"/>
  <c r="O107" i="143"/>
  <c r="O106" i="143"/>
  <c r="O105" i="143"/>
  <c r="O104" i="143"/>
  <c r="O103" i="143"/>
  <c r="O102" i="143"/>
  <c r="O101" i="143"/>
  <c r="O100" i="143"/>
  <c r="O99" i="143"/>
  <c r="O98" i="143"/>
  <c r="O97" i="143"/>
  <c r="O96" i="143"/>
  <c r="O95" i="143"/>
  <c r="O94" i="143"/>
  <c r="O93" i="143"/>
  <c r="O92" i="143"/>
  <c r="O91" i="143"/>
  <c r="O90" i="143"/>
  <c r="O89" i="143"/>
  <c r="O88" i="143"/>
  <c r="O87" i="143"/>
  <c r="O86" i="143"/>
  <c r="O85" i="143"/>
  <c r="O84" i="143"/>
  <c r="O83" i="143"/>
  <c r="O82" i="143"/>
  <c r="O81" i="143"/>
  <c r="O80" i="143"/>
  <c r="O79" i="143"/>
  <c r="O78" i="143"/>
  <c r="O77" i="143"/>
  <c r="O76" i="143"/>
  <c r="O75" i="143"/>
  <c r="O74" i="143"/>
  <c r="O73" i="143"/>
  <c r="O72" i="143"/>
  <c r="O71" i="143"/>
  <c r="O70" i="143"/>
  <c r="O69" i="143"/>
  <c r="O68" i="143"/>
  <c r="O67" i="143"/>
  <c r="O66" i="143"/>
  <c r="O65" i="143"/>
  <c r="O64" i="143"/>
  <c r="O63" i="143"/>
  <c r="O62" i="143"/>
  <c r="O61" i="143"/>
  <c r="O60" i="143"/>
  <c r="O59" i="143"/>
  <c r="O58" i="143"/>
  <c r="O57" i="143"/>
  <c r="O56" i="143"/>
  <c r="O55" i="143"/>
  <c r="O54" i="143"/>
  <c r="O53" i="143"/>
  <c r="O52" i="143"/>
  <c r="O51" i="143"/>
  <c r="O50" i="143"/>
  <c r="O49" i="143"/>
  <c r="O48" i="143"/>
  <c r="O47" i="143"/>
  <c r="O46" i="143"/>
  <c r="O45" i="143"/>
  <c r="O44" i="143"/>
  <c r="O43" i="143"/>
  <c r="O42" i="143"/>
  <c r="O41" i="143"/>
  <c r="O40" i="143"/>
  <c r="O39" i="143"/>
  <c r="O38" i="143"/>
  <c r="O37" i="143"/>
  <c r="O36" i="143"/>
  <c r="O35" i="143"/>
  <c r="O34" i="143"/>
  <c r="O33" i="143"/>
  <c r="O32" i="143"/>
  <c r="O31" i="143"/>
  <c r="O30" i="143"/>
  <c r="O29" i="143"/>
  <c r="O28" i="143"/>
  <c r="O27" i="143"/>
  <c r="O26" i="143"/>
  <c r="O25" i="143"/>
  <c r="O24" i="143"/>
  <c r="O23" i="143"/>
  <c r="O22" i="143"/>
  <c r="O21" i="143"/>
  <c r="O20" i="143"/>
  <c r="O19" i="143"/>
  <c r="O18" i="143"/>
  <c r="O17" i="143"/>
  <c r="O16" i="143"/>
  <c r="O15" i="143"/>
  <c r="O14" i="143"/>
  <c r="O13" i="143"/>
  <c r="O12" i="143"/>
  <c r="O11" i="143"/>
  <c r="O10" i="143"/>
  <c r="O9" i="143"/>
  <c r="O8" i="143"/>
  <c r="O7" i="143"/>
  <c r="O6" i="143"/>
  <c r="O5" i="143"/>
  <c r="O4" i="143"/>
  <c r="O3" i="143"/>
  <c r="N337" i="143"/>
  <c r="N336" i="143"/>
  <c r="N335" i="143"/>
  <c r="N334" i="143"/>
  <c r="N333" i="143"/>
  <c r="N332" i="143"/>
  <c r="N331" i="143"/>
  <c r="N330" i="143"/>
  <c r="N329" i="143"/>
  <c r="N328" i="143"/>
  <c r="N327" i="143"/>
  <c r="N326" i="143"/>
  <c r="N325" i="143"/>
  <c r="N324" i="143"/>
  <c r="N323" i="143"/>
  <c r="N322" i="143"/>
  <c r="N321" i="143"/>
  <c r="N320" i="143"/>
  <c r="N319" i="143"/>
  <c r="N318" i="143"/>
  <c r="N317" i="143"/>
  <c r="N316" i="143"/>
  <c r="N315" i="143"/>
  <c r="N314" i="143"/>
  <c r="N313" i="143"/>
  <c r="N312" i="143"/>
  <c r="N311" i="143"/>
  <c r="N310" i="143"/>
  <c r="N309" i="143"/>
  <c r="N308" i="143"/>
  <c r="N307" i="143"/>
  <c r="N306" i="143"/>
  <c r="N305" i="143"/>
  <c r="N304" i="143"/>
  <c r="N303" i="143"/>
  <c r="N302" i="143"/>
  <c r="N301" i="143"/>
  <c r="N300" i="143"/>
  <c r="N299" i="143"/>
  <c r="N298" i="143"/>
  <c r="N297" i="143"/>
  <c r="N296" i="143"/>
  <c r="N295" i="143"/>
  <c r="N294" i="143"/>
  <c r="N293" i="143"/>
  <c r="N292" i="143"/>
  <c r="N291" i="143"/>
  <c r="N290" i="143"/>
  <c r="N289" i="143"/>
  <c r="N288" i="143"/>
  <c r="N287" i="143"/>
  <c r="N286" i="143"/>
  <c r="N285" i="143"/>
  <c r="N284" i="143"/>
  <c r="N283" i="143"/>
  <c r="N282" i="143"/>
  <c r="N281" i="143"/>
  <c r="N280" i="143"/>
  <c r="N279" i="143"/>
  <c r="N278" i="143"/>
  <c r="N277" i="143"/>
  <c r="N276" i="143"/>
  <c r="N275" i="143"/>
  <c r="N274" i="143"/>
  <c r="N273" i="143"/>
  <c r="N272" i="143"/>
  <c r="N271" i="143"/>
  <c r="N270" i="143"/>
  <c r="N269" i="143"/>
  <c r="N268" i="143"/>
  <c r="N267" i="143"/>
  <c r="N266" i="143"/>
  <c r="N265" i="143"/>
  <c r="N264" i="143"/>
  <c r="N263" i="143"/>
  <c r="N262" i="143"/>
  <c r="N261" i="143"/>
  <c r="N260" i="143"/>
  <c r="N259" i="143"/>
  <c r="N258" i="143"/>
  <c r="N257" i="143"/>
  <c r="N256" i="143"/>
  <c r="N255" i="143"/>
  <c r="N254" i="143"/>
  <c r="N253" i="143"/>
  <c r="N252" i="143"/>
  <c r="N251" i="143"/>
  <c r="N250" i="143"/>
  <c r="N249" i="143"/>
  <c r="N248" i="143"/>
  <c r="N247" i="143"/>
  <c r="N246" i="143"/>
  <c r="N245" i="143"/>
  <c r="N244" i="143"/>
  <c r="N243" i="143"/>
  <c r="N242" i="143"/>
  <c r="N241" i="143"/>
  <c r="N240" i="143"/>
  <c r="N239" i="143"/>
  <c r="N238" i="143"/>
  <c r="N237" i="143"/>
  <c r="N236" i="143"/>
  <c r="N235" i="143"/>
  <c r="N234" i="143"/>
  <c r="N233" i="143"/>
  <c r="N232" i="143"/>
  <c r="N231" i="143"/>
  <c r="N230" i="143"/>
  <c r="N229" i="143"/>
  <c r="N228" i="143"/>
  <c r="N227" i="143"/>
  <c r="N226" i="143"/>
  <c r="N225" i="143"/>
  <c r="N224" i="143"/>
  <c r="N223" i="143"/>
  <c r="N222" i="143"/>
  <c r="N221" i="143"/>
  <c r="N220" i="143"/>
  <c r="N219" i="143"/>
  <c r="N218" i="143"/>
  <c r="N217" i="143"/>
  <c r="N216" i="143"/>
  <c r="N215" i="143"/>
  <c r="N214" i="143"/>
  <c r="N213" i="143"/>
  <c r="N212" i="143"/>
  <c r="N211" i="143"/>
  <c r="N210" i="143"/>
  <c r="N209" i="143"/>
  <c r="N208" i="143"/>
  <c r="N207" i="143"/>
  <c r="N206" i="143"/>
  <c r="N205" i="143"/>
  <c r="N204" i="143"/>
  <c r="N203" i="143"/>
  <c r="N202" i="143"/>
  <c r="N201" i="143"/>
  <c r="N200" i="143"/>
  <c r="N199" i="143"/>
  <c r="N198" i="143"/>
  <c r="N197" i="143"/>
  <c r="N196" i="143"/>
  <c r="N195" i="143"/>
  <c r="N194" i="143"/>
  <c r="N193" i="143"/>
  <c r="N192" i="143"/>
  <c r="N191" i="143"/>
  <c r="N190" i="143"/>
  <c r="N189" i="143"/>
  <c r="N188" i="143"/>
  <c r="N187" i="143"/>
  <c r="N186" i="143"/>
  <c r="N185" i="143"/>
  <c r="N184" i="143"/>
  <c r="N183" i="143"/>
  <c r="N182" i="143"/>
  <c r="N181" i="143"/>
  <c r="N180" i="143"/>
  <c r="N179" i="143"/>
  <c r="N178" i="143"/>
  <c r="N177" i="143"/>
  <c r="N176" i="143"/>
  <c r="N175" i="143"/>
  <c r="N174" i="143"/>
  <c r="N173" i="143"/>
  <c r="N172" i="143"/>
  <c r="N171" i="143"/>
  <c r="N170" i="143"/>
  <c r="N169" i="143"/>
  <c r="N168" i="143"/>
  <c r="N167" i="143"/>
  <c r="N166" i="143"/>
  <c r="N165" i="143"/>
  <c r="N164" i="143"/>
  <c r="N163" i="143"/>
  <c r="N162" i="143"/>
  <c r="N161" i="143"/>
  <c r="N160" i="143"/>
  <c r="N159" i="143"/>
  <c r="N158" i="143"/>
  <c r="N157" i="143"/>
  <c r="N156" i="143"/>
  <c r="N155" i="143"/>
  <c r="N154" i="143"/>
  <c r="N153" i="143"/>
  <c r="N152" i="143"/>
  <c r="N151" i="143"/>
  <c r="N150" i="143"/>
  <c r="N149" i="143"/>
  <c r="N148" i="143"/>
  <c r="N147" i="143"/>
  <c r="N146" i="143"/>
  <c r="N145" i="143"/>
  <c r="N144" i="143"/>
  <c r="N143" i="143"/>
  <c r="N142" i="143"/>
  <c r="N141" i="143"/>
  <c r="N140" i="143"/>
  <c r="N139" i="143"/>
  <c r="N138" i="143"/>
  <c r="N137" i="143"/>
  <c r="N136" i="143"/>
  <c r="N135" i="143"/>
  <c r="N134" i="143"/>
  <c r="N133" i="143"/>
  <c r="N132" i="143"/>
  <c r="N131" i="143"/>
  <c r="N130" i="143"/>
  <c r="N129" i="143"/>
  <c r="N128" i="143"/>
  <c r="N127" i="143"/>
  <c r="N126" i="143"/>
  <c r="N125" i="143"/>
  <c r="N124" i="143"/>
  <c r="N123" i="143"/>
  <c r="N122" i="143"/>
  <c r="N121" i="143"/>
  <c r="N120" i="143"/>
  <c r="N119" i="143"/>
  <c r="N118" i="143"/>
  <c r="N117" i="143"/>
  <c r="N116" i="143"/>
  <c r="N115" i="143"/>
  <c r="N114" i="143"/>
  <c r="N113" i="143"/>
  <c r="N112" i="143"/>
  <c r="N111" i="143"/>
  <c r="N110" i="143"/>
  <c r="N109" i="143"/>
  <c r="N108" i="143"/>
  <c r="N107" i="143"/>
  <c r="N106" i="143"/>
  <c r="N105" i="143"/>
  <c r="N104" i="143"/>
  <c r="N103" i="143"/>
  <c r="N102" i="143"/>
  <c r="N101" i="143"/>
  <c r="N100" i="143"/>
  <c r="N99" i="143"/>
  <c r="N98" i="143"/>
  <c r="N97" i="143"/>
  <c r="N96" i="143"/>
  <c r="N95" i="143"/>
  <c r="N94" i="143"/>
  <c r="N93" i="143"/>
  <c r="N92" i="143"/>
  <c r="N91" i="143"/>
  <c r="N90" i="143"/>
  <c r="N89" i="143"/>
  <c r="N88" i="143"/>
  <c r="N87" i="143"/>
  <c r="N86" i="143"/>
  <c r="N85" i="143"/>
  <c r="N84" i="143"/>
  <c r="N83" i="143"/>
  <c r="N82" i="143"/>
  <c r="N81" i="143"/>
  <c r="N80" i="143"/>
  <c r="N79" i="143"/>
  <c r="N78" i="143"/>
  <c r="N77" i="143"/>
  <c r="N76" i="143"/>
  <c r="N75" i="143"/>
  <c r="N74" i="143"/>
  <c r="N73" i="143"/>
  <c r="N72" i="143"/>
  <c r="N71" i="143"/>
  <c r="N70" i="143"/>
  <c r="N69" i="143"/>
  <c r="N68" i="143"/>
  <c r="N67" i="143"/>
  <c r="N66" i="143"/>
  <c r="N65" i="143"/>
  <c r="N64" i="143"/>
  <c r="N63" i="143"/>
  <c r="N62" i="143"/>
  <c r="N61" i="143"/>
  <c r="N60" i="143"/>
  <c r="N59" i="143"/>
  <c r="N58" i="143"/>
  <c r="N57" i="143"/>
  <c r="N56" i="143"/>
  <c r="N55" i="143"/>
  <c r="N54" i="143"/>
  <c r="N53" i="143"/>
  <c r="N52" i="143"/>
  <c r="N51" i="143"/>
  <c r="N50" i="143"/>
  <c r="N49" i="143"/>
  <c r="N48" i="143"/>
  <c r="N47" i="143"/>
  <c r="N46" i="143"/>
  <c r="N45" i="143"/>
  <c r="N44" i="143"/>
  <c r="N43" i="143"/>
  <c r="N42" i="143"/>
  <c r="N41" i="143"/>
  <c r="N40" i="143"/>
  <c r="N39" i="143"/>
  <c r="N38" i="143"/>
  <c r="N37" i="143"/>
  <c r="N36" i="143"/>
  <c r="N35" i="143"/>
  <c r="N34" i="143"/>
  <c r="N33" i="143"/>
  <c r="N32" i="143"/>
  <c r="N31" i="143"/>
  <c r="N30" i="143"/>
  <c r="N29" i="143"/>
  <c r="N28" i="143"/>
  <c r="N27" i="143"/>
  <c r="N26" i="143"/>
  <c r="N25" i="143"/>
  <c r="N24" i="143"/>
  <c r="N23" i="143"/>
  <c r="N22" i="143"/>
  <c r="N21" i="143"/>
  <c r="N20" i="143"/>
  <c r="N19" i="143"/>
  <c r="N18" i="143"/>
  <c r="N17" i="143"/>
  <c r="N16" i="143"/>
  <c r="N15" i="143"/>
  <c r="N14" i="143"/>
  <c r="N13" i="143"/>
  <c r="N12" i="143"/>
  <c r="N11" i="143"/>
  <c r="N10" i="143"/>
  <c r="N9" i="143"/>
  <c r="N8" i="143"/>
  <c r="N7" i="143"/>
  <c r="N6" i="143"/>
  <c r="N5" i="143"/>
  <c r="N4" i="143"/>
  <c r="N3" i="143"/>
  <c r="K337" i="143"/>
  <c r="K336" i="143"/>
  <c r="K335" i="143"/>
  <c r="K334" i="143"/>
  <c r="K333" i="143"/>
  <c r="K332" i="143"/>
  <c r="K331" i="143"/>
  <c r="K330" i="143"/>
  <c r="K329" i="143"/>
  <c r="K328" i="143"/>
  <c r="K327" i="143"/>
  <c r="K326" i="143"/>
  <c r="K325" i="143"/>
  <c r="K324" i="143"/>
  <c r="K323" i="143"/>
  <c r="K322" i="143"/>
  <c r="K321" i="143"/>
  <c r="K320" i="143"/>
  <c r="K319" i="143"/>
  <c r="K318" i="143"/>
  <c r="K317" i="143"/>
  <c r="K316" i="143"/>
  <c r="K315" i="143"/>
  <c r="K314" i="143"/>
  <c r="K313" i="143"/>
  <c r="K312" i="143"/>
  <c r="K311" i="143"/>
  <c r="K310" i="143"/>
  <c r="K309" i="143"/>
  <c r="K308" i="143"/>
  <c r="K307" i="143"/>
  <c r="K306" i="143"/>
  <c r="K305" i="143"/>
  <c r="K304" i="143"/>
  <c r="K303" i="143"/>
  <c r="K302" i="143"/>
  <c r="K301" i="143"/>
  <c r="K300" i="143"/>
  <c r="K299" i="143"/>
  <c r="K298" i="143"/>
  <c r="K297" i="143"/>
  <c r="K296" i="143"/>
  <c r="K295" i="143"/>
  <c r="K294" i="143"/>
  <c r="K293" i="143"/>
  <c r="K292" i="143"/>
  <c r="K291" i="143"/>
  <c r="K290" i="143"/>
  <c r="K289" i="143"/>
  <c r="K288" i="143"/>
  <c r="K287" i="143"/>
  <c r="K286" i="143"/>
  <c r="K285" i="143"/>
  <c r="K284" i="143"/>
  <c r="K283" i="143"/>
  <c r="K282" i="143"/>
  <c r="K281" i="143"/>
  <c r="K280" i="143"/>
  <c r="K279" i="143"/>
  <c r="K278" i="143"/>
  <c r="K277" i="143"/>
  <c r="K276" i="143"/>
  <c r="K275" i="143"/>
  <c r="K274" i="143"/>
  <c r="K273" i="143"/>
  <c r="K272" i="143"/>
  <c r="K271" i="143"/>
  <c r="K270" i="143"/>
  <c r="K269" i="143"/>
  <c r="K268" i="143"/>
  <c r="K267" i="143"/>
  <c r="K266" i="143"/>
  <c r="K265" i="143"/>
  <c r="K264" i="143"/>
  <c r="K263" i="143"/>
  <c r="K262" i="143"/>
  <c r="K261" i="143"/>
  <c r="K260" i="143"/>
  <c r="K259" i="143"/>
  <c r="K258" i="143"/>
  <c r="K257" i="143"/>
  <c r="K256" i="143"/>
  <c r="K255" i="143"/>
  <c r="K254" i="143"/>
  <c r="K253" i="143"/>
  <c r="K252" i="143"/>
  <c r="K251" i="143"/>
  <c r="K250" i="143"/>
  <c r="K249" i="143"/>
  <c r="K248" i="143"/>
  <c r="K247" i="143"/>
  <c r="K246" i="143"/>
  <c r="K245" i="143"/>
  <c r="K244" i="143"/>
  <c r="K243" i="143"/>
  <c r="K242" i="143"/>
  <c r="K241" i="143"/>
  <c r="K240" i="143"/>
  <c r="K239" i="143"/>
  <c r="K238" i="143"/>
  <c r="K237" i="143"/>
  <c r="K236" i="143"/>
  <c r="K235" i="143"/>
  <c r="K234" i="143"/>
  <c r="K233" i="143"/>
  <c r="K232" i="143"/>
  <c r="K231" i="143"/>
  <c r="K230" i="143"/>
  <c r="K229" i="143"/>
  <c r="K228" i="143"/>
  <c r="K227" i="143"/>
  <c r="K226" i="143"/>
  <c r="K225" i="143"/>
  <c r="K224" i="143"/>
  <c r="K223" i="143"/>
  <c r="K222" i="143"/>
  <c r="K221" i="143"/>
  <c r="K220" i="143"/>
  <c r="K219" i="143"/>
  <c r="K218" i="143"/>
  <c r="K217" i="143"/>
  <c r="K216" i="143"/>
  <c r="K215" i="143"/>
  <c r="K214" i="143"/>
  <c r="K213" i="143"/>
  <c r="K212" i="143"/>
  <c r="K211" i="143"/>
  <c r="K210" i="143"/>
  <c r="K209" i="143"/>
  <c r="K208" i="143"/>
  <c r="K207" i="143"/>
  <c r="K206" i="143"/>
  <c r="K205" i="143"/>
  <c r="K204" i="143"/>
  <c r="K203" i="143"/>
  <c r="K202" i="143"/>
  <c r="K201" i="143"/>
  <c r="K200" i="143"/>
  <c r="K199" i="143"/>
  <c r="K198" i="143"/>
  <c r="K197" i="143"/>
  <c r="K196" i="143"/>
  <c r="K195" i="143"/>
  <c r="K194" i="143"/>
  <c r="K193" i="143"/>
  <c r="K192" i="143"/>
  <c r="K191" i="143"/>
  <c r="K190" i="143"/>
  <c r="K189" i="143"/>
  <c r="K188" i="143"/>
  <c r="K187" i="143"/>
  <c r="K186" i="143"/>
  <c r="K185" i="143"/>
  <c r="K184" i="143"/>
  <c r="K183" i="143"/>
  <c r="K182" i="143"/>
  <c r="K181" i="143"/>
  <c r="K180" i="143"/>
  <c r="K179" i="143"/>
  <c r="K178" i="143"/>
  <c r="K177" i="143"/>
  <c r="K176" i="143"/>
  <c r="K175" i="143"/>
  <c r="K174" i="143"/>
  <c r="K173" i="143"/>
  <c r="K172" i="143"/>
  <c r="K171" i="143"/>
  <c r="K170" i="143"/>
  <c r="K169" i="143"/>
  <c r="K168" i="143"/>
  <c r="K167" i="143"/>
  <c r="K166" i="143"/>
  <c r="K165" i="143"/>
  <c r="K164" i="143"/>
  <c r="K163" i="143"/>
  <c r="K162" i="143"/>
  <c r="K161" i="143"/>
  <c r="K160" i="143"/>
  <c r="K159" i="143"/>
  <c r="K158" i="143"/>
  <c r="K157" i="143"/>
  <c r="K156" i="143"/>
  <c r="K155" i="143"/>
  <c r="K154" i="143"/>
  <c r="K153" i="143"/>
  <c r="K152" i="143"/>
  <c r="K151" i="143"/>
  <c r="K150" i="143"/>
  <c r="K149" i="143"/>
  <c r="K148" i="143"/>
  <c r="K147" i="143"/>
  <c r="K146" i="143"/>
  <c r="K145" i="143"/>
  <c r="K144" i="143"/>
  <c r="K143" i="143"/>
  <c r="K142" i="143"/>
  <c r="K141" i="143"/>
  <c r="K140" i="143"/>
  <c r="K139" i="143"/>
  <c r="K138" i="143"/>
  <c r="K137" i="143"/>
  <c r="K136" i="143"/>
  <c r="K135" i="143"/>
  <c r="K134" i="143"/>
  <c r="K133" i="143"/>
  <c r="K132" i="143"/>
  <c r="K131" i="143"/>
  <c r="K130" i="143"/>
  <c r="K129" i="143"/>
  <c r="K128" i="143"/>
  <c r="K127" i="143"/>
  <c r="K126" i="143"/>
  <c r="K125" i="143"/>
  <c r="K124" i="143"/>
  <c r="K123" i="143"/>
  <c r="K122" i="143"/>
  <c r="K121" i="143"/>
  <c r="K120" i="143"/>
  <c r="K119" i="143"/>
  <c r="K118" i="143"/>
  <c r="K117" i="143"/>
  <c r="K116" i="143"/>
  <c r="K115" i="143"/>
  <c r="K114" i="143"/>
  <c r="K113" i="143"/>
  <c r="K112" i="143"/>
  <c r="K111" i="143"/>
  <c r="K110" i="143"/>
  <c r="K109" i="143"/>
  <c r="K108" i="143"/>
  <c r="K107" i="143"/>
  <c r="K106" i="143"/>
  <c r="K105" i="143"/>
  <c r="K104" i="143"/>
  <c r="K103" i="143"/>
  <c r="K102" i="143"/>
  <c r="K101" i="143"/>
  <c r="K100" i="143"/>
  <c r="K99" i="143"/>
  <c r="K98" i="143"/>
  <c r="K97" i="143"/>
  <c r="K96" i="143"/>
  <c r="K95" i="143"/>
  <c r="K94" i="143"/>
  <c r="K93" i="143"/>
  <c r="K92" i="143"/>
  <c r="K91" i="143"/>
  <c r="K90" i="143"/>
  <c r="K89" i="143"/>
  <c r="K88" i="143"/>
  <c r="K87" i="143"/>
  <c r="K86" i="143"/>
  <c r="K85" i="143"/>
  <c r="K84" i="143"/>
  <c r="K83" i="143"/>
  <c r="K82" i="143"/>
  <c r="K81" i="143"/>
  <c r="K80" i="143"/>
  <c r="K79" i="143"/>
  <c r="K78" i="143"/>
  <c r="K77" i="143"/>
  <c r="K76" i="143"/>
  <c r="K75" i="143"/>
  <c r="K74" i="143"/>
  <c r="K73" i="143"/>
  <c r="K72" i="143"/>
  <c r="K71" i="143"/>
  <c r="K70" i="143"/>
  <c r="K69" i="143"/>
  <c r="K68" i="143"/>
  <c r="K67" i="143"/>
  <c r="K66" i="143"/>
  <c r="K65" i="143"/>
  <c r="K64" i="143"/>
  <c r="K63" i="143"/>
  <c r="K62" i="143"/>
  <c r="K61" i="143"/>
  <c r="K60" i="143"/>
  <c r="K59" i="143"/>
  <c r="K58" i="143"/>
  <c r="K57" i="143"/>
  <c r="K56" i="143"/>
  <c r="K55" i="143"/>
  <c r="K54" i="143"/>
  <c r="K53" i="143"/>
  <c r="K52" i="143"/>
  <c r="K51" i="143"/>
  <c r="K50" i="143"/>
  <c r="K49" i="143"/>
  <c r="K48" i="143"/>
  <c r="K47" i="143"/>
  <c r="K46" i="143"/>
  <c r="K45" i="143"/>
  <c r="K44" i="143"/>
  <c r="K43" i="143"/>
  <c r="K42" i="143"/>
  <c r="K41" i="143"/>
  <c r="K40" i="143"/>
  <c r="K39" i="143"/>
  <c r="K38" i="143"/>
  <c r="K37" i="143"/>
  <c r="K36" i="143"/>
  <c r="K35" i="143"/>
  <c r="K34" i="143"/>
  <c r="K33" i="143"/>
  <c r="K32" i="143"/>
  <c r="K31" i="143"/>
  <c r="K30" i="143"/>
  <c r="K29" i="143"/>
  <c r="K28" i="143"/>
  <c r="K27" i="143"/>
  <c r="K26" i="143"/>
  <c r="K25" i="143"/>
  <c r="K24" i="143"/>
  <c r="K23" i="143"/>
  <c r="K22" i="143"/>
  <c r="K21" i="143"/>
  <c r="K20" i="143"/>
  <c r="K19" i="143"/>
  <c r="K18" i="143"/>
  <c r="K17" i="143"/>
  <c r="K16" i="143"/>
  <c r="K15" i="143"/>
  <c r="K14" i="143"/>
  <c r="K13" i="143"/>
  <c r="K12" i="143"/>
  <c r="K11" i="143"/>
  <c r="K10" i="143"/>
  <c r="K9" i="143"/>
  <c r="K8" i="143"/>
  <c r="K7" i="143"/>
  <c r="K6" i="143"/>
  <c r="K5" i="143"/>
  <c r="K4" i="143"/>
  <c r="K3" i="143"/>
  <c r="J337" i="143"/>
  <c r="J336" i="143"/>
  <c r="J335" i="143"/>
  <c r="J334" i="143"/>
  <c r="J333" i="143"/>
  <c r="J332" i="143"/>
  <c r="J331" i="143"/>
  <c r="J330" i="143"/>
  <c r="J329" i="143"/>
  <c r="J328" i="143"/>
  <c r="J327" i="143"/>
  <c r="J326" i="143"/>
  <c r="J325" i="143"/>
  <c r="J324" i="143"/>
  <c r="J323" i="143"/>
  <c r="J322" i="143"/>
  <c r="J321" i="143"/>
  <c r="J320" i="143"/>
  <c r="J319" i="143"/>
  <c r="J318" i="143"/>
  <c r="J317" i="143"/>
  <c r="J316" i="143"/>
  <c r="J315" i="143"/>
  <c r="J314" i="143"/>
  <c r="J313" i="143"/>
  <c r="J312" i="143"/>
  <c r="J311" i="143"/>
  <c r="J310" i="143"/>
  <c r="J309" i="143"/>
  <c r="J308" i="143"/>
  <c r="J307" i="143"/>
  <c r="J306" i="143"/>
  <c r="J305" i="143"/>
  <c r="J304" i="143"/>
  <c r="J303" i="143"/>
  <c r="J302" i="143"/>
  <c r="J301" i="143"/>
  <c r="J300" i="143"/>
  <c r="J299" i="143"/>
  <c r="J298" i="143"/>
  <c r="J297" i="143"/>
  <c r="J296" i="143"/>
  <c r="J295" i="143"/>
  <c r="J294" i="143"/>
  <c r="J293" i="143"/>
  <c r="J292" i="143"/>
  <c r="J291" i="143"/>
  <c r="J290" i="143"/>
  <c r="J289" i="143"/>
  <c r="J288" i="143"/>
  <c r="J287" i="143"/>
  <c r="J286" i="143"/>
  <c r="J285" i="143"/>
  <c r="J284" i="143"/>
  <c r="J283" i="143"/>
  <c r="J282" i="143"/>
  <c r="J281" i="143"/>
  <c r="J280" i="143"/>
  <c r="J279" i="143"/>
  <c r="J278" i="143"/>
  <c r="J277" i="143"/>
  <c r="J276" i="143"/>
  <c r="J275" i="143"/>
  <c r="J274" i="143"/>
  <c r="J273" i="143"/>
  <c r="J272" i="143"/>
  <c r="J271" i="143"/>
  <c r="J270" i="143"/>
  <c r="J269" i="143"/>
  <c r="J268" i="143"/>
  <c r="J267" i="143"/>
  <c r="J266" i="143"/>
  <c r="J265" i="143"/>
  <c r="J264" i="143"/>
  <c r="J263" i="143"/>
  <c r="J262" i="143"/>
  <c r="J261" i="143"/>
  <c r="J260" i="143"/>
  <c r="J259" i="143"/>
  <c r="J258" i="143"/>
  <c r="J257" i="143"/>
  <c r="J256" i="143"/>
  <c r="J255" i="143"/>
  <c r="J254" i="143"/>
  <c r="J253" i="143"/>
  <c r="J252" i="143"/>
  <c r="J251" i="143"/>
  <c r="J250" i="143"/>
  <c r="J249" i="143"/>
  <c r="J248" i="143"/>
  <c r="J247" i="143"/>
  <c r="J246" i="143"/>
  <c r="J245" i="143"/>
  <c r="J244" i="143"/>
  <c r="J243" i="143"/>
  <c r="J242" i="143"/>
  <c r="J241" i="143"/>
  <c r="J240" i="143"/>
  <c r="J239" i="143"/>
  <c r="J238" i="143"/>
  <c r="J237" i="143"/>
  <c r="J236" i="143"/>
  <c r="J235" i="143"/>
  <c r="J234" i="143"/>
  <c r="J233" i="143"/>
  <c r="J232" i="143"/>
  <c r="J231" i="143"/>
  <c r="J230" i="143"/>
  <c r="J229" i="143"/>
  <c r="J228" i="143"/>
  <c r="J227" i="143"/>
  <c r="J226" i="143"/>
  <c r="J225" i="143"/>
  <c r="J224" i="143"/>
  <c r="J223" i="143"/>
  <c r="J222" i="143"/>
  <c r="J221" i="143"/>
  <c r="J220" i="143"/>
  <c r="J219" i="143"/>
  <c r="J218" i="143"/>
  <c r="J217" i="143"/>
  <c r="J216" i="143"/>
  <c r="J215" i="143"/>
  <c r="J214" i="143"/>
  <c r="J213" i="143"/>
  <c r="J212" i="143"/>
  <c r="J211" i="143"/>
  <c r="J210" i="143"/>
  <c r="J209" i="143"/>
  <c r="J208" i="143"/>
  <c r="J207" i="143"/>
  <c r="J206" i="143"/>
  <c r="J205" i="143"/>
  <c r="J204" i="143"/>
  <c r="J203" i="143"/>
  <c r="J202" i="143"/>
  <c r="J201" i="143"/>
  <c r="J200" i="143"/>
  <c r="J199" i="143"/>
  <c r="J198" i="143"/>
  <c r="J197" i="143"/>
  <c r="J196" i="143"/>
  <c r="J195" i="143"/>
  <c r="J194" i="143"/>
  <c r="J193" i="143"/>
  <c r="J192" i="143"/>
  <c r="J191" i="143"/>
  <c r="J190" i="143"/>
  <c r="J189" i="143"/>
  <c r="J188" i="143"/>
  <c r="J187" i="143"/>
  <c r="J186" i="143"/>
  <c r="J185" i="143"/>
  <c r="J184" i="143"/>
  <c r="J183" i="143"/>
  <c r="J182" i="143"/>
  <c r="J181" i="143"/>
  <c r="J180" i="143"/>
  <c r="J179" i="143"/>
  <c r="J178" i="143"/>
  <c r="J177" i="143"/>
  <c r="J176" i="143"/>
  <c r="J175" i="143"/>
  <c r="J174" i="143"/>
  <c r="J173" i="143"/>
  <c r="J172" i="143"/>
  <c r="J171" i="143"/>
  <c r="J170" i="143"/>
  <c r="J169" i="143"/>
  <c r="J168" i="143"/>
  <c r="J167" i="143"/>
  <c r="J166" i="143"/>
  <c r="J165" i="143"/>
  <c r="J164" i="143"/>
  <c r="J163" i="143"/>
  <c r="J162" i="143"/>
  <c r="J161" i="143"/>
  <c r="J160" i="143"/>
  <c r="J159" i="143"/>
  <c r="J158" i="143"/>
  <c r="J157" i="143"/>
  <c r="J156" i="143"/>
  <c r="J155" i="143"/>
  <c r="J154" i="143"/>
  <c r="J153" i="143"/>
  <c r="J152" i="143"/>
  <c r="J151" i="143"/>
  <c r="J150" i="143"/>
  <c r="J149" i="143"/>
  <c r="J148" i="143"/>
  <c r="J147" i="143"/>
  <c r="J146" i="143"/>
  <c r="J145" i="143"/>
  <c r="J144" i="143"/>
  <c r="J143" i="143"/>
  <c r="J142" i="143"/>
  <c r="J141" i="143"/>
  <c r="J140" i="143"/>
  <c r="J139" i="143"/>
  <c r="J138" i="143"/>
  <c r="J137" i="143"/>
  <c r="J136" i="143"/>
  <c r="J135" i="143"/>
  <c r="J134" i="143"/>
  <c r="J133" i="143"/>
  <c r="J132" i="143"/>
  <c r="J131" i="143"/>
  <c r="J130" i="143"/>
  <c r="J129" i="143"/>
  <c r="J128" i="143"/>
  <c r="J127" i="143"/>
  <c r="J126" i="143"/>
  <c r="J125" i="143"/>
  <c r="J124" i="143"/>
  <c r="J123" i="143"/>
  <c r="J122" i="143"/>
  <c r="J121" i="143"/>
  <c r="J120" i="143"/>
  <c r="J119" i="143"/>
  <c r="J118" i="143"/>
  <c r="J117" i="143"/>
  <c r="J116" i="143"/>
  <c r="J115" i="143"/>
  <c r="J114" i="143"/>
  <c r="J113" i="143"/>
  <c r="J112" i="143"/>
  <c r="J111" i="143"/>
  <c r="J110" i="143"/>
  <c r="J109" i="143"/>
  <c r="J108" i="143"/>
  <c r="J107" i="143"/>
  <c r="J106" i="143"/>
  <c r="J105" i="143"/>
  <c r="J104" i="143"/>
  <c r="J103" i="143"/>
  <c r="J102" i="143"/>
  <c r="J101" i="143"/>
  <c r="J100" i="143"/>
  <c r="J99" i="143"/>
  <c r="J98" i="143"/>
  <c r="J97" i="143"/>
  <c r="J96" i="143"/>
  <c r="J95" i="143"/>
  <c r="J94" i="143"/>
  <c r="J93" i="143"/>
  <c r="J92" i="143"/>
  <c r="J91" i="143"/>
  <c r="J90" i="143"/>
  <c r="J89" i="143"/>
  <c r="J88" i="143"/>
  <c r="J87" i="143"/>
  <c r="J86" i="143"/>
  <c r="J85" i="143"/>
  <c r="J84" i="143"/>
  <c r="J83" i="143"/>
  <c r="J82" i="143"/>
  <c r="J81" i="143"/>
  <c r="J80" i="143"/>
  <c r="J79" i="143"/>
  <c r="J78" i="143"/>
  <c r="J77" i="143"/>
  <c r="J76" i="143"/>
  <c r="J75" i="143"/>
  <c r="J74" i="143"/>
  <c r="J73" i="143"/>
  <c r="J72" i="143"/>
  <c r="J71" i="143"/>
  <c r="J70" i="143"/>
  <c r="J69" i="143"/>
  <c r="J68" i="143"/>
  <c r="J67" i="143"/>
  <c r="J66" i="143"/>
  <c r="J65" i="143"/>
  <c r="J64" i="143"/>
  <c r="J63" i="143"/>
  <c r="J62" i="143"/>
  <c r="J61" i="143"/>
  <c r="J60" i="143"/>
  <c r="J59" i="143"/>
  <c r="J58" i="143"/>
  <c r="J57" i="143"/>
  <c r="J56" i="143"/>
  <c r="J55" i="143"/>
  <c r="J54" i="143"/>
  <c r="J53" i="143"/>
  <c r="J52" i="143"/>
  <c r="J51" i="143"/>
  <c r="J50" i="143"/>
  <c r="J49" i="143"/>
  <c r="J48" i="143"/>
  <c r="J47" i="143"/>
  <c r="J46" i="143"/>
  <c r="J45" i="143"/>
  <c r="J44" i="143"/>
  <c r="J43" i="143"/>
  <c r="J42" i="143"/>
  <c r="J41" i="143"/>
  <c r="J40" i="143"/>
  <c r="J39" i="143"/>
  <c r="J38" i="143"/>
  <c r="J37" i="143"/>
  <c r="J36" i="143"/>
  <c r="J35" i="143"/>
  <c r="J34" i="143"/>
  <c r="J33" i="143"/>
  <c r="J32" i="143"/>
  <c r="J31" i="143"/>
  <c r="J30" i="143"/>
  <c r="J29" i="143"/>
  <c r="J28" i="143"/>
  <c r="J27" i="143"/>
  <c r="J26" i="143"/>
  <c r="J25" i="143"/>
  <c r="J24" i="143"/>
  <c r="J23" i="143"/>
  <c r="J22" i="143"/>
  <c r="J21" i="143"/>
  <c r="J20" i="143"/>
  <c r="J19" i="143"/>
  <c r="J18" i="143"/>
  <c r="J17" i="143"/>
  <c r="J16" i="143"/>
  <c r="J15" i="143"/>
  <c r="J14" i="143"/>
  <c r="J13" i="143"/>
  <c r="J12" i="143"/>
  <c r="J11" i="143"/>
  <c r="J10" i="143"/>
  <c r="J9" i="143"/>
  <c r="J8" i="143"/>
  <c r="J7" i="143"/>
  <c r="J6" i="143"/>
  <c r="J5" i="143"/>
  <c r="J4" i="143"/>
  <c r="J3" i="143"/>
  <c r="B337" i="143"/>
  <c r="B336" i="143"/>
  <c r="B335" i="143"/>
  <c r="B334" i="143"/>
  <c r="B333" i="143"/>
  <c r="B332" i="143"/>
  <c r="B331" i="143"/>
  <c r="B330" i="143"/>
  <c r="B329" i="143"/>
  <c r="B328" i="143"/>
  <c r="B327" i="143"/>
  <c r="B326" i="143"/>
  <c r="B325" i="143"/>
  <c r="B324" i="143"/>
  <c r="B323" i="143"/>
  <c r="B322" i="143"/>
  <c r="B321" i="143"/>
  <c r="B320" i="143"/>
  <c r="B319" i="143"/>
  <c r="B318" i="143"/>
  <c r="B317" i="143"/>
  <c r="B316" i="143"/>
  <c r="B315" i="143"/>
  <c r="B314" i="143"/>
  <c r="B313" i="143"/>
  <c r="B312" i="143"/>
  <c r="B311" i="143"/>
  <c r="B310" i="143"/>
  <c r="B309" i="143"/>
  <c r="B308" i="143"/>
  <c r="B307" i="143"/>
  <c r="B306" i="143"/>
  <c r="B305" i="143"/>
  <c r="B304" i="143"/>
  <c r="B303" i="143"/>
  <c r="B302" i="143"/>
  <c r="B301" i="143"/>
  <c r="B300" i="143"/>
  <c r="B299" i="143"/>
  <c r="B298" i="143"/>
  <c r="B297" i="143"/>
  <c r="B296" i="143"/>
  <c r="B295" i="143"/>
  <c r="B294" i="143"/>
  <c r="B293" i="143"/>
  <c r="B292" i="143"/>
  <c r="B291" i="143"/>
  <c r="B290" i="143"/>
  <c r="B289" i="143"/>
  <c r="B288" i="143"/>
  <c r="B287" i="143"/>
  <c r="B286" i="143"/>
  <c r="B285" i="143"/>
  <c r="B284" i="143"/>
  <c r="B283" i="143"/>
  <c r="B282" i="143"/>
  <c r="B281" i="143"/>
  <c r="B280" i="143"/>
  <c r="B279" i="143"/>
  <c r="B278" i="143"/>
  <c r="B277" i="143"/>
  <c r="B276" i="143"/>
  <c r="B275" i="143"/>
  <c r="B274" i="143"/>
  <c r="B273" i="143"/>
  <c r="B272" i="143"/>
  <c r="B271" i="143"/>
  <c r="B270" i="143"/>
  <c r="B269" i="143"/>
  <c r="B268" i="143"/>
  <c r="B267" i="143"/>
  <c r="B266" i="143"/>
  <c r="B265" i="143"/>
  <c r="B264" i="143"/>
  <c r="B263" i="143"/>
  <c r="B262" i="143"/>
  <c r="B261" i="143"/>
  <c r="B260" i="143"/>
  <c r="B259" i="143"/>
  <c r="B258" i="143"/>
  <c r="B257" i="143"/>
  <c r="B256" i="143"/>
  <c r="B255" i="143"/>
  <c r="B254" i="143"/>
  <c r="B253" i="143"/>
  <c r="B252" i="143"/>
  <c r="B251" i="143"/>
  <c r="B250" i="143"/>
  <c r="B249" i="143"/>
  <c r="B248" i="143"/>
  <c r="B247" i="143"/>
  <c r="B246" i="143"/>
  <c r="B245" i="143"/>
  <c r="B244" i="143"/>
  <c r="B243" i="143"/>
  <c r="B242" i="143"/>
  <c r="B241" i="143"/>
  <c r="B240" i="143"/>
  <c r="B239" i="143"/>
  <c r="B238" i="143"/>
  <c r="B237" i="143"/>
  <c r="B236" i="143"/>
  <c r="B235" i="143"/>
  <c r="B234" i="143"/>
  <c r="B233" i="143"/>
  <c r="B232" i="143"/>
  <c r="B231" i="143"/>
  <c r="B230" i="143"/>
  <c r="B229" i="143"/>
  <c r="B228" i="143"/>
  <c r="B227" i="143"/>
  <c r="B226" i="143"/>
  <c r="B225" i="143"/>
  <c r="B224" i="143"/>
  <c r="B223" i="143"/>
  <c r="B222" i="143"/>
  <c r="B221" i="143"/>
  <c r="B220" i="143"/>
  <c r="B219" i="143"/>
  <c r="B218" i="143"/>
  <c r="B217" i="143"/>
  <c r="B216" i="143"/>
  <c r="B215" i="143"/>
  <c r="B214" i="143"/>
  <c r="B213" i="143"/>
  <c r="B212" i="143"/>
  <c r="B211" i="143"/>
  <c r="B210" i="143"/>
  <c r="B209" i="143"/>
  <c r="B208" i="143"/>
  <c r="B207" i="143"/>
  <c r="B206" i="143"/>
  <c r="B205" i="143"/>
  <c r="B204" i="143"/>
  <c r="B203" i="143"/>
  <c r="B202" i="143"/>
  <c r="B201" i="143"/>
  <c r="B200" i="143"/>
  <c r="B199" i="143"/>
  <c r="B198" i="143"/>
  <c r="B197" i="143"/>
  <c r="B196" i="143"/>
  <c r="B195" i="143"/>
  <c r="B194" i="143"/>
  <c r="B193" i="143"/>
  <c r="B192" i="143"/>
  <c r="B191" i="143"/>
  <c r="B190" i="143"/>
  <c r="B189" i="143"/>
  <c r="B188" i="143"/>
  <c r="B187" i="143"/>
  <c r="B186" i="143"/>
  <c r="B185" i="143"/>
  <c r="B184" i="143"/>
  <c r="B183" i="143"/>
  <c r="B182" i="143"/>
  <c r="B181" i="143"/>
  <c r="B180" i="143"/>
  <c r="B179" i="143"/>
  <c r="B178" i="143"/>
  <c r="B177" i="143"/>
  <c r="B176" i="143"/>
  <c r="B175" i="143"/>
  <c r="B174" i="143"/>
  <c r="B173" i="143"/>
  <c r="B172" i="143"/>
  <c r="B171" i="143"/>
  <c r="B170" i="143"/>
  <c r="B169" i="143"/>
  <c r="B168" i="143"/>
  <c r="B167" i="143"/>
  <c r="B166" i="143"/>
  <c r="B165" i="143"/>
  <c r="B164" i="143"/>
  <c r="B163" i="143"/>
  <c r="B162" i="143"/>
  <c r="B161" i="143"/>
  <c r="B160" i="143"/>
  <c r="B159" i="143"/>
  <c r="B158" i="143"/>
  <c r="B157" i="143"/>
  <c r="B156" i="143"/>
  <c r="B155" i="143"/>
  <c r="B154" i="143"/>
  <c r="B153" i="143"/>
  <c r="B152" i="143"/>
  <c r="B151" i="143"/>
  <c r="B150" i="143"/>
  <c r="B149" i="143"/>
  <c r="B148" i="143"/>
  <c r="B147" i="143"/>
  <c r="B146" i="143"/>
  <c r="B145" i="143"/>
  <c r="B144" i="143"/>
  <c r="B143" i="143"/>
  <c r="B142" i="143"/>
  <c r="B141" i="143"/>
  <c r="B140" i="143"/>
  <c r="B139" i="143"/>
  <c r="B138" i="143"/>
  <c r="B137" i="143"/>
  <c r="B136" i="143"/>
  <c r="B135" i="143"/>
  <c r="B134" i="143"/>
  <c r="B133" i="143"/>
  <c r="B132" i="143"/>
  <c r="B131" i="143"/>
  <c r="B130" i="143"/>
  <c r="B129" i="143"/>
  <c r="B128" i="143"/>
  <c r="B127" i="143"/>
  <c r="B126" i="143"/>
  <c r="B125" i="143"/>
  <c r="B124" i="143"/>
  <c r="B123" i="143"/>
  <c r="B122" i="143"/>
  <c r="B121" i="143"/>
  <c r="B120" i="143"/>
  <c r="B119" i="143"/>
  <c r="B118" i="143"/>
  <c r="B117" i="143"/>
  <c r="B116" i="143"/>
  <c r="B115" i="143"/>
  <c r="B114" i="143"/>
  <c r="B113" i="143"/>
  <c r="B112" i="143"/>
  <c r="B111" i="143"/>
  <c r="B110" i="143"/>
  <c r="B109" i="143"/>
  <c r="B108" i="143"/>
  <c r="B107" i="143"/>
  <c r="B106" i="143"/>
  <c r="B105" i="143"/>
  <c r="B104" i="143"/>
  <c r="B103" i="143"/>
  <c r="B102" i="143"/>
  <c r="B101" i="143"/>
  <c r="B100" i="143"/>
  <c r="B99" i="143"/>
  <c r="B98" i="143"/>
  <c r="B97" i="143"/>
  <c r="B96" i="143"/>
  <c r="B95" i="143"/>
  <c r="B94" i="143"/>
  <c r="B93" i="143"/>
  <c r="B92" i="143"/>
  <c r="B91" i="143"/>
  <c r="B90" i="143"/>
  <c r="B89" i="143"/>
  <c r="B88" i="143"/>
  <c r="B87" i="143"/>
  <c r="B86" i="143"/>
  <c r="B85" i="143"/>
  <c r="B84" i="143"/>
  <c r="B83" i="143"/>
  <c r="B82" i="143"/>
  <c r="B81" i="143"/>
  <c r="B80" i="143"/>
  <c r="B79" i="143"/>
  <c r="B78" i="143"/>
  <c r="B77" i="143"/>
  <c r="B76" i="143"/>
  <c r="B75" i="143"/>
  <c r="B74" i="143"/>
  <c r="B73" i="143"/>
  <c r="B72" i="143"/>
  <c r="B71" i="143"/>
  <c r="B70" i="143"/>
  <c r="B69" i="143"/>
  <c r="B68" i="143"/>
  <c r="B67" i="143"/>
  <c r="B66" i="143"/>
  <c r="B65" i="143"/>
  <c r="B64" i="143"/>
  <c r="B63" i="143"/>
  <c r="B62" i="143"/>
  <c r="B61" i="143"/>
  <c r="B60" i="143"/>
  <c r="B59" i="143"/>
  <c r="B58" i="143"/>
  <c r="B57" i="143"/>
  <c r="B56" i="143"/>
  <c r="B55" i="143"/>
  <c r="B54" i="143"/>
  <c r="B53" i="143"/>
  <c r="B52" i="143"/>
  <c r="B51" i="143"/>
  <c r="B50" i="143"/>
  <c r="B49" i="143"/>
  <c r="B48" i="143"/>
  <c r="B47" i="143"/>
  <c r="B46" i="143"/>
  <c r="B45" i="143"/>
  <c r="B44" i="143"/>
  <c r="B43" i="143"/>
  <c r="B42" i="143"/>
  <c r="B41" i="143"/>
  <c r="B40" i="143"/>
  <c r="B39" i="143"/>
  <c r="B38" i="143"/>
  <c r="B37" i="143"/>
  <c r="B36" i="143"/>
  <c r="B35" i="143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B15" i="143"/>
  <c r="B14" i="143"/>
  <c r="B13" i="143"/>
  <c r="B12" i="143"/>
  <c r="B11" i="143"/>
  <c r="B10" i="143"/>
  <c r="B9" i="143"/>
  <c r="B8" i="143"/>
  <c r="B7" i="143"/>
  <c r="B6" i="143"/>
  <c r="B5" i="143"/>
  <c r="B4" i="143"/>
  <c r="B3" i="143"/>
  <c r="C337" i="143"/>
  <c r="C336" i="143"/>
  <c r="C335" i="143"/>
  <c r="C334" i="143"/>
  <c r="C333" i="143"/>
  <c r="C332" i="143"/>
  <c r="C331" i="143"/>
  <c r="C330" i="143"/>
  <c r="C329" i="143"/>
  <c r="C328" i="143"/>
  <c r="C327" i="143"/>
  <c r="C326" i="143"/>
  <c r="C325" i="143"/>
  <c r="C324" i="143"/>
  <c r="C323" i="143"/>
  <c r="C322" i="143"/>
  <c r="C321" i="143"/>
  <c r="C320" i="143"/>
  <c r="C319" i="143"/>
  <c r="C318" i="143"/>
  <c r="C317" i="143"/>
  <c r="C316" i="143"/>
  <c r="C315" i="143"/>
  <c r="C314" i="143"/>
  <c r="C313" i="143"/>
  <c r="C312" i="143"/>
  <c r="C311" i="143"/>
  <c r="C310" i="143"/>
  <c r="C309" i="143"/>
  <c r="C308" i="143"/>
  <c r="C307" i="143"/>
  <c r="C306" i="143"/>
  <c r="C305" i="143"/>
  <c r="C304" i="143"/>
  <c r="C303" i="143"/>
  <c r="C302" i="143"/>
  <c r="C301" i="143"/>
  <c r="C300" i="143"/>
  <c r="C299" i="143"/>
  <c r="C298" i="143"/>
  <c r="C297" i="143"/>
  <c r="C296" i="143"/>
  <c r="C295" i="143"/>
  <c r="C294" i="143"/>
  <c r="C293" i="143"/>
  <c r="C292" i="143"/>
  <c r="C291" i="143"/>
  <c r="C290" i="143"/>
  <c r="C289" i="143"/>
  <c r="C288" i="143"/>
  <c r="C287" i="143"/>
  <c r="C286" i="143"/>
  <c r="C285" i="143"/>
  <c r="C284" i="143"/>
  <c r="C283" i="143"/>
  <c r="C282" i="143"/>
  <c r="C281" i="143"/>
  <c r="C280" i="143"/>
  <c r="C279" i="143"/>
  <c r="C278" i="143"/>
  <c r="C277" i="143"/>
  <c r="C276" i="143"/>
  <c r="C275" i="143"/>
  <c r="C274" i="143"/>
  <c r="C273" i="143"/>
  <c r="C272" i="143"/>
  <c r="C271" i="143"/>
  <c r="C270" i="143"/>
  <c r="C269" i="143"/>
  <c r="C268" i="143"/>
  <c r="C267" i="143"/>
  <c r="C266" i="143"/>
  <c r="C265" i="143"/>
  <c r="C264" i="143"/>
  <c r="C263" i="143"/>
  <c r="C262" i="143"/>
  <c r="C261" i="143"/>
  <c r="C260" i="143"/>
  <c r="C259" i="143"/>
  <c r="C258" i="143"/>
  <c r="C257" i="143"/>
  <c r="C256" i="143"/>
  <c r="C255" i="143"/>
  <c r="C254" i="143"/>
  <c r="C253" i="143"/>
  <c r="C252" i="143"/>
  <c r="C251" i="143"/>
  <c r="C250" i="143"/>
  <c r="C249" i="143"/>
  <c r="C248" i="143"/>
  <c r="C247" i="143"/>
  <c r="C246" i="143"/>
  <c r="C245" i="143"/>
  <c r="C244" i="143"/>
  <c r="C243" i="143"/>
  <c r="C242" i="143"/>
  <c r="C241" i="143"/>
  <c r="C240" i="143"/>
  <c r="C239" i="143"/>
  <c r="C238" i="143"/>
  <c r="C237" i="143"/>
  <c r="C236" i="143"/>
  <c r="C235" i="143"/>
  <c r="C234" i="143"/>
  <c r="C233" i="143"/>
  <c r="C232" i="143"/>
  <c r="C231" i="143"/>
  <c r="C230" i="143"/>
  <c r="C229" i="143"/>
  <c r="C228" i="143"/>
  <c r="C227" i="143"/>
  <c r="C226" i="143"/>
  <c r="C225" i="143"/>
  <c r="C224" i="143"/>
  <c r="C223" i="143"/>
  <c r="C222" i="143"/>
  <c r="C221" i="143"/>
  <c r="C220" i="143"/>
  <c r="C219" i="143"/>
  <c r="C218" i="143"/>
  <c r="C217" i="143"/>
  <c r="C216" i="143"/>
  <c r="C215" i="143"/>
  <c r="C214" i="143"/>
  <c r="C213" i="143"/>
  <c r="C212" i="143"/>
  <c r="C211" i="143"/>
  <c r="C210" i="143"/>
  <c r="C209" i="143"/>
  <c r="C208" i="143"/>
  <c r="C207" i="143"/>
  <c r="C206" i="143"/>
  <c r="C205" i="143"/>
  <c r="C204" i="143"/>
  <c r="C203" i="143"/>
  <c r="C202" i="143"/>
  <c r="C201" i="143"/>
  <c r="C200" i="143"/>
  <c r="C199" i="143"/>
  <c r="C198" i="143"/>
  <c r="C197" i="143"/>
  <c r="C196" i="143"/>
  <c r="C195" i="143"/>
  <c r="C194" i="143"/>
  <c r="C193" i="143"/>
  <c r="C192" i="143"/>
  <c r="C191" i="143"/>
  <c r="C190" i="143"/>
  <c r="C189" i="143"/>
  <c r="C188" i="143"/>
  <c r="C187" i="143"/>
  <c r="C186" i="143"/>
  <c r="C185" i="143"/>
  <c r="C184" i="143"/>
  <c r="C183" i="143"/>
  <c r="C182" i="143"/>
  <c r="C181" i="143"/>
  <c r="C180" i="143"/>
  <c r="C179" i="143"/>
  <c r="C178" i="143"/>
  <c r="C177" i="143"/>
  <c r="C176" i="143"/>
  <c r="C175" i="143"/>
  <c r="C174" i="143"/>
  <c r="C173" i="143"/>
  <c r="C172" i="143"/>
  <c r="C171" i="143"/>
  <c r="C170" i="143"/>
  <c r="C169" i="143"/>
  <c r="C168" i="143"/>
  <c r="C167" i="143"/>
  <c r="C166" i="143"/>
  <c r="C165" i="143"/>
  <c r="C164" i="143"/>
  <c r="C163" i="143"/>
  <c r="C162" i="143"/>
  <c r="C161" i="143"/>
  <c r="C160" i="143"/>
  <c r="C159" i="143"/>
  <c r="C158" i="143"/>
  <c r="C157" i="143"/>
  <c r="C156" i="143"/>
  <c r="C155" i="143"/>
  <c r="C154" i="143"/>
  <c r="C153" i="143"/>
  <c r="C152" i="143"/>
  <c r="C151" i="143"/>
  <c r="C150" i="143"/>
  <c r="C149" i="143"/>
  <c r="C148" i="143"/>
  <c r="C147" i="143"/>
  <c r="C146" i="143"/>
  <c r="C145" i="143"/>
  <c r="C144" i="143"/>
  <c r="C143" i="143"/>
  <c r="C142" i="143"/>
  <c r="C141" i="143"/>
  <c r="C140" i="143"/>
  <c r="C139" i="143"/>
  <c r="C138" i="143"/>
  <c r="C137" i="143"/>
  <c r="C136" i="143"/>
  <c r="C135" i="143"/>
  <c r="C134" i="143"/>
  <c r="C133" i="143"/>
  <c r="C132" i="143"/>
  <c r="C131" i="143"/>
  <c r="C130" i="143"/>
  <c r="C129" i="143"/>
  <c r="C128" i="143"/>
  <c r="C127" i="143"/>
  <c r="C126" i="143"/>
  <c r="C125" i="143"/>
  <c r="C124" i="143"/>
  <c r="C123" i="143"/>
  <c r="C122" i="143"/>
  <c r="C121" i="143"/>
  <c r="C120" i="143"/>
  <c r="C119" i="143"/>
  <c r="C118" i="143"/>
  <c r="C117" i="143"/>
  <c r="C116" i="143"/>
  <c r="C115" i="143"/>
  <c r="C114" i="143"/>
  <c r="C113" i="143"/>
  <c r="C112" i="143"/>
  <c r="C111" i="143"/>
  <c r="C110" i="143"/>
  <c r="C109" i="143"/>
  <c r="C108" i="143"/>
  <c r="C107" i="143"/>
  <c r="C106" i="143"/>
  <c r="C105" i="143"/>
  <c r="C104" i="143"/>
  <c r="C103" i="143"/>
  <c r="C102" i="143"/>
  <c r="C101" i="143"/>
  <c r="C100" i="143"/>
  <c r="C99" i="143"/>
  <c r="C98" i="143"/>
  <c r="C97" i="143"/>
  <c r="C96" i="143"/>
  <c r="C95" i="143"/>
  <c r="C94" i="143"/>
  <c r="C93" i="143"/>
  <c r="C92" i="143"/>
  <c r="C91" i="143"/>
  <c r="C90" i="143"/>
  <c r="C89" i="143"/>
  <c r="C88" i="143"/>
  <c r="C87" i="143"/>
  <c r="C86" i="143"/>
  <c r="C85" i="143"/>
  <c r="C84" i="143"/>
  <c r="C83" i="143"/>
  <c r="C82" i="143"/>
  <c r="C81" i="143"/>
  <c r="C80" i="143"/>
  <c r="C79" i="143"/>
  <c r="C78" i="143"/>
  <c r="C77" i="143"/>
  <c r="C76" i="143"/>
  <c r="C75" i="143"/>
  <c r="C74" i="143"/>
  <c r="C73" i="143"/>
  <c r="C72" i="143"/>
  <c r="C71" i="143"/>
  <c r="C70" i="143"/>
  <c r="C69" i="143"/>
  <c r="C68" i="143"/>
  <c r="C67" i="143"/>
  <c r="C66" i="143"/>
  <c r="C65" i="143"/>
  <c r="C64" i="143"/>
  <c r="C63" i="143"/>
  <c r="C62" i="143"/>
  <c r="C61" i="143"/>
  <c r="C60" i="143"/>
  <c r="C59" i="143"/>
  <c r="C58" i="143"/>
  <c r="C57" i="143"/>
  <c r="C56" i="143"/>
  <c r="C55" i="143"/>
  <c r="C54" i="143"/>
  <c r="C53" i="143"/>
  <c r="C52" i="143"/>
  <c r="C51" i="143"/>
  <c r="C50" i="143"/>
  <c r="C49" i="143"/>
  <c r="C48" i="143"/>
  <c r="C47" i="143"/>
  <c r="C46" i="143"/>
  <c r="C45" i="143"/>
  <c r="C44" i="143"/>
  <c r="C43" i="143"/>
  <c r="C42" i="143"/>
  <c r="C41" i="143"/>
  <c r="C40" i="143"/>
  <c r="C39" i="143"/>
  <c r="C38" i="143"/>
  <c r="C37" i="143"/>
  <c r="C36" i="143"/>
  <c r="C35" i="143"/>
  <c r="C34" i="143"/>
  <c r="C33" i="143"/>
  <c r="C32" i="143"/>
  <c r="C31" i="143"/>
  <c r="C30" i="143"/>
  <c r="C29" i="143"/>
  <c r="C28" i="143"/>
  <c r="C27" i="143"/>
  <c r="C26" i="143"/>
  <c r="C25" i="143"/>
  <c r="C24" i="143"/>
  <c r="C23" i="143"/>
  <c r="C22" i="143"/>
  <c r="C21" i="143"/>
  <c r="C20" i="143"/>
  <c r="C19" i="143"/>
  <c r="C18" i="143"/>
  <c r="C17" i="143"/>
  <c r="C16" i="143"/>
  <c r="C15" i="143"/>
  <c r="C14" i="143"/>
  <c r="C13" i="143"/>
  <c r="C12" i="143"/>
  <c r="C11" i="143"/>
  <c r="C10" i="143"/>
  <c r="C9" i="143"/>
  <c r="C8" i="143"/>
  <c r="C7" i="143"/>
  <c r="C6" i="143"/>
  <c r="C5" i="143"/>
  <c r="C4" i="143"/>
  <c r="C3" i="143"/>
  <c r="G337" i="143"/>
  <c r="G336" i="143"/>
  <c r="G335" i="143"/>
  <c r="G334" i="143"/>
  <c r="G333" i="143"/>
  <c r="G332" i="143"/>
  <c r="G331" i="143"/>
  <c r="G330" i="143"/>
  <c r="G329" i="143"/>
  <c r="G328" i="143"/>
  <c r="G327" i="143"/>
  <c r="G326" i="143"/>
  <c r="G325" i="143"/>
  <c r="G324" i="143"/>
  <c r="G323" i="143"/>
  <c r="G322" i="143"/>
  <c r="G321" i="143"/>
  <c r="G320" i="143"/>
  <c r="G319" i="143"/>
  <c r="G318" i="143"/>
  <c r="G317" i="143"/>
  <c r="G316" i="143"/>
  <c r="G315" i="143"/>
  <c r="G314" i="143"/>
  <c r="G313" i="143"/>
  <c r="G312" i="143"/>
  <c r="G311" i="143"/>
  <c r="G310" i="143"/>
  <c r="G309" i="143"/>
  <c r="G308" i="143"/>
  <c r="G307" i="143"/>
  <c r="G306" i="143"/>
  <c r="G305" i="143"/>
  <c r="G304" i="143"/>
  <c r="G303" i="143"/>
  <c r="G302" i="143"/>
  <c r="G301" i="143"/>
  <c r="G300" i="143"/>
  <c r="G299" i="143"/>
  <c r="G298" i="143"/>
  <c r="G297" i="143"/>
  <c r="G296" i="143"/>
  <c r="G295" i="143"/>
  <c r="G294" i="143"/>
  <c r="G293" i="143"/>
  <c r="G292" i="143"/>
  <c r="G291" i="143"/>
  <c r="G290" i="143"/>
  <c r="G289" i="143"/>
  <c r="G288" i="143"/>
  <c r="G287" i="143"/>
  <c r="G286" i="143"/>
  <c r="G285" i="143"/>
  <c r="G284" i="143"/>
  <c r="G283" i="143"/>
  <c r="G282" i="143"/>
  <c r="G281" i="143"/>
  <c r="G280" i="143"/>
  <c r="G279" i="143"/>
  <c r="G278" i="143"/>
  <c r="G277" i="143"/>
  <c r="G276" i="143"/>
  <c r="G275" i="143"/>
  <c r="G274" i="143"/>
  <c r="G273" i="143"/>
  <c r="G272" i="143"/>
  <c r="G271" i="143"/>
  <c r="G270" i="143"/>
  <c r="G269" i="143"/>
  <c r="G268" i="143"/>
  <c r="G267" i="143"/>
  <c r="G266" i="143"/>
  <c r="G265" i="143"/>
  <c r="G264" i="143"/>
  <c r="G263" i="143"/>
  <c r="G262" i="143"/>
  <c r="G261" i="143"/>
  <c r="G260" i="143"/>
  <c r="G259" i="143"/>
  <c r="G258" i="143"/>
  <c r="G257" i="143"/>
  <c r="G256" i="143"/>
  <c r="G255" i="143"/>
  <c r="G254" i="143"/>
  <c r="G253" i="143"/>
  <c r="G252" i="143"/>
  <c r="G251" i="143"/>
  <c r="G250" i="143"/>
  <c r="G249" i="143"/>
  <c r="G248" i="143"/>
  <c r="G247" i="143"/>
  <c r="G246" i="143"/>
  <c r="G245" i="143"/>
  <c r="G244" i="143"/>
  <c r="G243" i="143"/>
  <c r="G242" i="143"/>
  <c r="G241" i="143"/>
  <c r="G240" i="143"/>
  <c r="G239" i="143"/>
  <c r="G238" i="143"/>
  <c r="G237" i="143"/>
  <c r="G236" i="143"/>
  <c r="G235" i="143"/>
  <c r="G234" i="143"/>
  <c r="G233" i="143"/>
  <c r="G232" i="143"/>
  <c r="G231" i="143"/>
  <c r="G230" i="143"/>
  <c r="G229" i="143"/>
  <c r="G228" i="143"/>
  <c r="G227" i="143"/>
  <c r="G226" i="143"/>
  <c r="G225" i="143"/>
  <c r="G224" i="143"/>
  <c r="G223" i="143"/>
  <c r="G222" i="143"/>
  <c r="G221" i="143"/>
  <c r="G220" i="143"/>
  <c r="G219" i="143"/>
  <c r="G218" i="143"/>
  <c r="G217" i="143"/>
  <c r="G216" i="143"/>
  <c r="G215" i="143"/>
  <c r="G214" i="143"/>
  <c r="G213" i="143"/>
  <c r="G212" i="143"/>
  <c r="G211" i="143"/>
  <c r="G210" i="143"/>
  <c r="G209" i="143"/>
  <c r="G208" i="143"/>
  <c r="G207" i="143"/>
  <c r="G206" i="143"/>
  <c r="G205" i="143"/>
  <c r="G204" i="143"/>
  <c r="G203" i="143"/>
  <c r="G202" i="143"/>
  <c r="G201" i="143"/>
  <c r="G200" i="143"/>
  <c r="G199" i="143"/>
  <c r="G198" i="143"/>
  <c r="G197" i="143"/>
  <c r="G196" i="143"/>
  <c r="G195" i="143"/>
  <c r="G194" i="143"/>
  <c r="G193" i="143"/>
  <c r="G192" i="143"/>
  <c r="G191" i="143"/>
  <c r="G190" i="143"/>
  <c r="G189" i="143"/>
  <c r="G188" i="143"/>
  <c r="G187" i="143"/>
  <c r="G186" i="143"/>
  <c r="G185" i="143"/>
  <c r="G184" i="143"/>
  <c r="G183" i="143"/>
  <c r="G182" i="143"/>
  <c r="G181" i="143"/>
  <c r="G180" i="143"/>
  <c r="G179" i="143"/>
  <c r="G178" i="143"/>
  <c r="G177" i="143"/>
  <c r="G176" i="143"/>
  <c r="G175" i="143"/>
  <c r="G174" i="143"/>
  <c r="G173" i="143"/>
  <c r="G172" i="143"/>
  <c r="G171" i="143"/>
  <c r="G170" i="143"/>
  <c r="G169" i="143"/>
  <c r="G168" i="143"/>
  <c r="G167" i="143"/>
  <c r="G166" i="143"/>
  <c r="G165" i="143"/>
  <c r="G164" i="143"/>
  <c r="G163" i="143"/>
  <c r="G162" i="143"/>
  <c r="G161" i="143"/>
  <c r="G160" i="143"/>
  <c r="G159" i="143"/>
  <c r="G158" i="143"/>
  <c r="G157" i="143"/>
  <c r="G156" i="143"/>
  <c r="G155" i="143"/>
  <c r="G154" i="143"/>
  <c r="G153" i="143"/>
  <c r="G152" i="143"/>
  <c r="G151" i="143"/>
  <c r="G150" i="143"/>
  <c r="G149" i="143"/>
  <c r="G148" i="143"/>
  <c r="G147" i="143"/>
  <c r="G146" i="143"/>
  <c r="G145" i="143"/>
  <c r="G144" i="143"/>
  <c r="G143" i="143"/>
  <c r="G142" i="143"/>
  <c r="G141" i="143"/>
  <c r="G140" i="143"/>
  <c r="G139" i="143"/>
  <c r="G138" i="143"/>
  <c r="G137" i="143"/>
  <c r="G136" i="143"/>
  <c r="G135" i="143"/>
  <c r="G134" i="143"/>
  <c r="G133" i="143"/>
  <c r="G132" i="143"/>
  <c r="G131" i="143"/>
  <c r="G130" i="143"/>
  <c r="G129" i="143"/>
  <c r="G128" i="143"/>
  <c r="G127" i="143"/>
  <c r="G126" i="143"/>
  <c r="G125" i="143"/>
  <c r="G124" i="143"/>
  <c r="G123" i="143"/>
  <c r="G122" i="143"/>
  <c r="G121" i="143"/>
  <c r="G120" i="143"/>
  <c r="G119" i="143"/>
  <c r="G118" i="143"/>
  <c r="G117" i="143"/>
  <c r="G116" i="143"/>
  <c r="G115" i="143"/>
  <c r="G114" i="143"/>
  <c r="G113" i="143"/>
  <c r="G112" i="143"/>
  <c r="G111" i="143"/>
  <c r="G110" i="143"/>
  <c r="G109" i="143"/>
  <c r="G108" i="143"/>
  <c r="G107" i="143"/>
  <c r="G106" i="143"/>
  <c r="G105" i="143"/>
  <c r="G104" i="143"/>
  <c r="G103" i="143"/>
  <c r="G102" i="143"/>
  <c r="G101" i="143"/>
  <c r="G100" i="143"/>
  <c r="G99" i="143"/>
  <c r="G98" i="143"/>
  <c r="G97" i="143"/>
  <c r="G96" i="143"/>
  <c r="G95" i="143"/>
  <c r="G94" i="143"/>
  <c r="G93" i="143"/>
  <c r="G92" i="143"/>
  <c r="G91" i="143"/>
  <c r="G90" i="143"/>
  <c r="G89" i="143"/>
  <c r="G88" i="143"/>
  <c r="G87" i="143"/>
  <c r="G86" i="143"/>
  <c r="G85" i="143"/>
  <c r="G84" i="143"/>
  <c r="G83" i="143"/>
  <c r="G82" i="143"/>
  <c r="G81" i="143"/>
  <c r="G80" i="143"/>
  <c r="G79" i="143"/>
  <c r="G78" i="143"/>
  <c r="G77" i="143"/>
  <c r="G76" i="143"/>
  <c r="G75" i="143"/>
  <c r="G74" i="143"/>
  <c r="G73" i="143"/>
  <c r="G72" i="143"/>
  <c r="G71" i="143"/>
  <c r="G70" i="143"/>
  <c r="G69" i="143"/>
  <c r="G68" i="143"/>
  <c r="G67" i="143"/>
  <c r="G66" i="143"/>
  <c r="G65" i="143"/>
  <c r="G64" i="143"/>
  <c r="G63" i="143"/>
  <c r="G62" i="143"/>
  <c r="G61" i="143"/>
  <c r="G60" i="143"/>
  <c r="G59" i="143"/>
  <c r="G58" i="143"/>
  <c r="G57" i="143"/>
  <c r="G56" i="143"/>
  <c r="G55" i="143"/>
  <c r="G54" i="143"/>
  <c r="G53" i="143"/>
  <c r="G52" i="143"/>
  <c r="G51" i="143"/>
  <c r="G50" i="143"/>
  <c r="G49" i="143"/>
  <c r="G48" i="143"/>
  <c r="G47" i="143"/>
  <c r="G46" i="143"/>
  <c r="G45" i="143"/>
  <c r="G44" i="143"/>
  <c r="G43" i="143"/>
  <c r="G42" i="143"/>
  <c r="G41" i="143"/>
  <c r="G40" i="143"/>
  <c r="G39" i="143"/>
  <c r="G38" i="143"/>
  <c r="G37" i="143"/>
  <c r="G36" i="143"/>
  <c r="G35" i="143"/>
  <c r="G34" i="143"/>
  <c r="G33" i="143"/>
  <c r="G32" i="143"/>
  <c r="G31" i="143"/>
  <c r="G30" i="143"/>
  <c r="G29" i="143"/>
  <c r="G28" i="143"/>
  <c r="G27" i="143"/>
  <c r="G26" i="143"/>
  <c r="G25" i="143"/>
  <c r="G24" i="143"/>
  <c r="G23" i="143"/>
  <c r="G22" i="143"/>
  <c r="G21" i="143"/>
  <c r="G20" i="143"/>
  <c r="G19" i="143"/>
  <c r="G18" i="143"/>
  <c r="G17" i="143"/>
  <c r="G16" i="143"/>
  <c r="G15" i="143"/>
  <c r="G14" i="143"/>
  <c r="G13" i="143"/>
  <c r="G12" i="143"/>
  <c r="G11" i="143"/>
  <c r="G10" i="143"/>
  <c r="G9" i="143"/>
  <c r="G8" i="143"/>
  <c r="G7" i="143"/>
  <c r="G6" i="143"/>
  <c r="G5" i="143"/>
  <c r="G4" i="143"/>
  <c r="G3" i="143"/>
  <c r="F337" i="143"/>
  <c r="F336" i="143"/>
  <c r="F335" i="143"/>
  <c r="F334" i="143"/>
  <c r="F333" i="143"/>
  <c r="F332" i="143"/>
  <c r="F331" i="143"/>
  <c r="F330" i="143"/>
  <c r="F329" i="143"/>
  <c r="F328" i="143"/>
  <c r="F327" i="143"/>
  <c r="F326" i="143"/>
  <c r="F325" i="143"/>
  <c r="F324" i="143"/>
  <c r="F323" i="143"/>
  <c r="F322" i="143"/>
  <c r="F321" i="143"/>
  <c r="F320" i="143"/>
  <c r="F319" i="143"/>
  <c r="F318" i="143"/>
  <c r="F317" i="143"/>
  <c r="F316" i="143"/>
  <c r="F315" i="143"/>
  <c r="F314" i="143"/>
  <c r="F313" i="143"/>
  <c r="F312" i="143"/>
  <c r="F311" i="143"/>
  <c r="F310" i="143"/>
  <c r="F309" i="143"/>
  <c r="F308" i="143"/>
  <c r="F307" i="143"/>
  <c r="F306" i="143"/>
  <c r="F305" i="143"/>
  <c r="F304" i="143"/>
  <c r="F303" i="143"/>
  <c r="F302" i="143"/>
  <c r="F301" i="143"/>
  <c r="F300" i="143"/>
  <c r="F299" i="143"/>
  <c r="F298" i="143"/>
  <c r="F297" i="143"/>
  <c r="F296" i="143"/>
  <c r="F295" i="143"/>
  <c r="F294" i="143"/>
  <c r="F293" i="143"/>
  <c r="F292" i="143"/>
  <c r="F291" i="143"/>
  <c r="F290" i="143"/>
  <c r="F289" i="143"/>
  <c r="F288" i="143"/>
  <c r="F287" i="143"/>
  <c r="F286" i="143"/>
  <c r="F285" i="143"/>
  <c r="F284" i="143"/>
  <c r="F283" i="143"/>
  <c r="F282" i="143"/>
  <c r="F281" i="143"/>
  <c r="F280" i="143"/>
  <c r="F279" i="143"/>
  <c r="F278" i="143"/>
  <c r="F277" i="143"/>
  <c r="F276" i="143"/>
  <c r="F275" i="143"/>
  <c r="F274" i="143"/>
  <c r="F273" i="143"/>
  <c r="F272" i="143"/>
  <c r="F271" i="143"/>
  <c r="F270" i="143"/>
  <c r="F269" i="143"/>
  <c r="F268" i="143"/>
  <c r="F267" i="143"/>
  <c r="F266" i="143"/>
  <c r="F265" i="143"/>
  <c r="F264" i="143"/>
  <c r="F263" i="143"/>
  <c r="F262" i="143"/>
  <c r="F261" i="143"/>
  <c r="F260" i="143"/>
  <c r="F259" i="143"/>
  <c r="F258" i="143"/>
  <c r="F257" i="143"/>
  <c r="F256" i="143"/>
  <c r="F255" i="143"/>
  <c r="F254" i="143"/>
  <c r="F253" i="143"/>
  <c r="F252" i="143"/>
  <c r="F251" i="143"/>
  <c r="F250" i="143"/>
  <c r="F249" i="143"/>
  <c r="F248" i="143"/>
  <c r="F247" i="143"/>
  <c r="F246" i="143"/>
  <c r="F245" i="143"/>
  <c r="F244" i="143"/>
  <c r="F243" i="143"/>
  <c r="F242" i="143"/>
  <c r="F241" i="143"/>
  <c r="F240" i="143"/>
  <c r="F239" i="143"/>
  <c r="F238" i="143"/>
  <c r="F237" i="143"/>
  <c r="F236" i="143"/>
  <c r="F235" i="143"/>
  <c r="F234" i="143"/>
  <c r="F233" i="143"/>
  <c r="F232" i="143"/>
  <c r="F231" i="143"/>
  <c r="F230" i="143"/>
  <c r="F229" i="143"/>
  <c r="F228" i="143"/>
  <c r="F227" i="143"/>
  <c r="F226" i="143"/>
  <c r="F225" i="143"/>
  <c r="F224" i="143"/>
  <c r="F223" i="143"/>
  <c r="F222" i="143"/>
  <c r="F221" i="143"/>
  <c r="F220" i="143"/>
  <c r="F219" i="143"/>
  <c r="F218" i="143"/>
  <c r="F217" i="143"/>
  <c r="F216" i="143"/>
  <c r="F215" i="143"/>
  <c r="F214" i="143"/>
  <c r="F213" i="143"/>
  <c r="F212" i="143"/>
  <c r="F211" i="143"/>
  <c r="F210" i="143"/>
  <c r="F209" i="143"/>
  <c r="F208" i="143"/>
  <c r="F207" i="143"/>
  <c r="F206" i="143"/>
  <c r="F205" i="143"/>
  <c r="F204" i="143"/>
  <c r="F203" i="143"/>
  <c r="F202" i="143"/>
  <c r="F201" i="143"/>
  <c r="F200" i="143"/>
  <c r="F199" i="143"/>
  <c r="F198" i="143"/>
  <c r="F197" i="143"/>
  <c r="F196" i="143"/>
  <c r="F195" i="143"/>
  <c r="F194" i="143"/>
  <c r="F193" i="143"/>
  <c r="F192" i="143"/>
  <c r="F191" i="143"/>
  <c r="F190" i="143"/>
  <c r="F189" i="143"/>
  <c r="F188" i="143"/>
  <c r="F187" i="143"/>
  <c r="F186" i="143"/>
  <c r="F185" i="143"/>
  <c r="F184" i="143"/>
  <c r="F183" i="143"/>
  <c r="F182" i="143"/>
  <c r="F181" i="143"/>
  <c r="F180" i="143"/>
  <c r="F179" i="143"/>
  <c r="F178" i="143"/>
  <c r="F177" i="143"/>
  <c r="F176" i="143"/>
  <c r="F175" i="143"/>
  <c r="F174" i="143"/>
  <c r="F173" i="143"/>
  <c r="F172" i="143"/>
  <c r="F171" i="143"/>
  <c r="F170" i="143"/>
  <c r="F169" i="143"/>
  <c r="F168" i="143"/>
  <c r="F167" i="143"/>
  <c r="F166" i="143"/>
  <c r="F165" i="143"/>
  <c r="F164" i="143"/>
  <c r="F163" i="143"/>
  <c r="F162" i="143"/>
  <c r="F161" i="143"/>
  <c r="F160" i="143"/>
  <c r="F159" i="143"/>
  <c r="F158" i="143"/>
  <c r="F157" i="143"/>
  <c r="F156" i="143"/>
  <c r="F155" i="143"/>
  <c r="F154" i="143"/>
  <c r="F153" i="143"/>
  <c r="F152" i="143"/>
  <c r="F151" i="143"/>
  <c r="F150" i="143"/>
  <c r="F149" i="143"/>
  <c r="F148" i="143"/>
  <c r="F147" i="143"/>
  <c r="F146" i="143"/>
  <c r="F145" i="143"/>
  <c r="F144" i="143"/>
  <c r="F143" i="143"/>
  <c r="F142" i="143"/>
  <c r="F141" i="143"/>
  <c r="F140" i="143"/>
  <c r="F139" i="143"/>
  <c r="F138" i="143"/>
  <c r="F137" i="143"/>
  <c r="F136" i="143"/>
  <c r="F135" i="143"/>
  <c r="F134" i="143"/>
  <c r="F133" i="143"/>
  <c r="F132" i="143"/>
  <c r="F131" i="143"/>
  <c r="F130" i="143"/>
  <c r="F129" i="143"/>
  <c r="F128" i="143"/>
  <c r="F127" i="143"/>
  <c r="F126" i="143"/>
  <c r="F125" i="143"/>
  <c r="F124" i="143"/>
  <c r="F123" i="143"/>
  <c r="F122" i="143"/>
  <c r="F121" i="143"/>
  <c r="F120" i="143"/>
  <c r="F119" i="143"/>
  <c r="F118" i="143"/>
  <c r="F117" i="143"/>
  <c r="F116" i="143"/>
  <c r="F115" i="143"/>
  <c r="F114" i="143"/>
  <c r="F113" i="143"/>
  <c r="F112" i="143"/>
  <c r="F111" i="143"/>
  <c r="F110" i="143"/>
  <c r="F109" i="143"/>
  <c r="F108" i="143"/>
  <c r="F107" i="143"/>
  <c r="F106" i="143"/>
  <c r="F105" i="143"/>
  <c r="F104" i="143"/>
  <c r="F103" i="143"/>
  <c r="F102" i="143"/>
  <c r="F101" i="143"/>
  <c r="F100" i="143"/>
  <c r="F99" i="143"/>
  <c r="F98" i="143"/>
  <c r="F97" i="143"/>
  <c r="F96" i="143"/>
  <c r="F95" i="143"/>
  <c r="F94" i="143"/>
  <c r="F93" i="143"/>
  <c r="F92" i="143"/>
  <c r="F91" i="143"/>
  <c r="F90" i="143"/>
  <c r="F89" i="143"/>
  <c r="F88" i="143"/>
  <c r="F87" i="143"/>
  <c r="F86" i="143"/>
  <c r="F85" i="143"/>
  <c r="F84" i="143"/>
  <c r="F83" i="143"/>
  <c r="F82" i="143"/>
  <c r="F81" i="143"/>
  <c r="F80" i="143"/>
  <c r="F79" i="143"/>
  <c r="F78" i="143"/>
  <c r="F77" i="143"/>
  <c r="F76" i="143"/>
  <c r="F75" i="143"/>
  <c r="F74" i="143"/>
  <c r="F73" i="143"/>
  <c r="F72" i="143"/>
  <c r="F71" i="143"/>
  <c r="F70" i="143"/>
  <c r="F69" i="143"/>
  <c r="F68" i="143"/>
  <c r="F67" i="143"/>
  <c r="F66" i="143"/>
  <c r="F65" i="143"/>
  <c r="F64" i="143"/>
  <c r="F63" i="143"/>
  <c r="F62" i="143"/>
  <c r="F61" i="143"/>
  <c r="F60" i="143"/>
  <c r="F59" i="143"/>
  <c r="F58" i="143"/>
  <c r="F57" i="143"/>
  <c r="F56" i="143"/>
  <c r="F55" i="143"/>
  <c r="F54" i="143"/>
  <c r="F53" i="143"/>
  <c r="F52" i="143"/>
  <c r="F51" i="143"/>
  <c r="F50" i="143"/>
  <c r="F49" i="143"/>
  <c r="F48" i="143"/>
  <c r="F47" i="143"/>
  <c r="F46" i="143"/>
  <c r="F45" i="143"/>
  <c r="F44" i="143"/>
  <c r="F43" i="143"/>
  <c r="F42" i="143"/>
  <c r="F41" i="143"/>
  <c r="F40" i="143"/>
  <c r="F39" i="143"/>
  <c r="F38" i="143"/>
  <c r="F37" i="143"/>
  <c r="F36" i="143"/>
  <c r="F35" i="143"/>
  <c r="F34" i="143"/>
  <c r="F33" i="143"/>
  <c r="F32" i="143"/>
  <c r="F31" i="143"/>
  <c r="F30" i="143"/>
  <c r="F29" i="143"/>
  <c r="F28" i="143"/>
  <c r="F27" i="143"/>
  <c r="F26" i="143"/>
  <c r="F25" i="143"/>
  <c r="F24" i="143"/>
  <c r="F23" i="143"/>
  <c r="F22" i="143"/>
  <c r="F21" i="143"/>
  <c r="F20" i="143"/>
  <c r="F19" i="143"/>
  <c r="F18" i="143"/>
  <c r="F17" i="143"/>
  <c r="F16" i="143"/>
  <c r="F15" i="143"/>
  <c r="F14" i="143"/>
  <c r="F13" i="143"/>
  <c r="F12" i="143"/>
  <c r="F11" i="143"/>
  <c r="F10" i="143"/>
  <c r="F9" i="143"/>
  <c r="F8" i="143"/>
  <c r="F7" i="143"/>
  <c r="F6" i="143"/>
  <c r="F5" i="143"/>
  <c r="F4" i="143"/>
  <c r="F3" i="143"/>
  <c r="DS29" i="12" l="1"/>
  <c r="DR29" i="12" s="1"/>
  <c r="DS27" i="12"/>
  <c r="DR27" i="12" s="1"/>
  <c r="DS30" i="12"/>
  <c r="DR30" i="12" s="1"/>
  <c r="DS28" i="12"/>
  <c r="DR28" i="12" s="1"/>
  <c r="DV42" i="12"/>
  <c r="DV40" i="12"/>
  <c r="DV38" i="12"/>
  <c r="DV36" i="12"/>
  <c r="DV34" i="12"/>
  <c r="DV43" i="12"/>
  <c r="DV41" i="12"/>
  <c r="DV39" i="12"/>
  <c r="DV37" i="12"/>
  <c r="DV35" i="12"/>
  <c r="DV33" i="12"/>
  <c r="DV31" i="12"/>
  <c r="DV29" i="12"/>
  <c r="DV27" i="12"/>
  <c r="DV32" i="12"/>
  <c r="DV30" i="12"/>
  <c r="DV28" i="12"/>
  <c r="B10" i="140"/>
  <c r="B9" i="140"/>
  <c r="B8" i="140"/>
  <c r="B7" i="140"/>
  <c r="EC30" i="12" l="1"/>
  <c r="EA30" i="12"/>
  <c r="DY30" i="12"/>
  <c r="DW30" i="12"/>
  <c r="DU30" i="12"/>
  <c r="EB30" i="12"/>
  <c r="DZ30" i="12"/>
  <c r="DX30" i="12"/>
  <c r="EB27" i="12"/>
  <c r="DZ27" i="12"/>
  <c r="DX27" i="12"/>
  <c r="EC27" i="12"/>
  <c r="EA27" i="12"/>
  <c r="DY27" i="12"/>
  <c r="DW27" i="12"/>
  <c r="DU27" i="12"/>
  <c r="EB31" i="12"/>
  <c r="DZ31" i="12"/>
  <c r="DX31" i="12"/>
  <c r="EC31" i="12"/>
  <c r="EA31" i="12"/>
  <c r="DY31" i="12"/>
  <c r="DW31" i="12"/>
  <c r="DU31" i="12"/>
  <c r="EC35" i="12"/>
  <c r="EA35" i="12"/>
  <c r="DY35" i="12"/>
  <c r="DW35" i="12"/>
  <c r="DU35" i="12"/>
  <c r="EB35" i="12"/>
  <c r="DZ35" i="12"/>
  <c r="DX35" i="12"/>
  <c r="EC39" i="12"/>
  <c r="EA39" i="12"/>
  <c r="DY39" i="12"/>
  <c r="DW39" i="12"/>
  <c r="DU39" i="12"/>
  <c r="EB39" i="12"/>
  <c r="DZ39" i="12"/>
  <c r="DX39" i="12"/>
  <c r="EC43" i="12"/>
  <c r="EA43" i="12"/>
  <c r="DY43" i="12"/>
  <c r="DW43" i="12"/>
  <c r="DU43" i="12"/>
  <c r="EB43" i="12"/>
  <c r="DZ43" i="12"/>
  <c r="DX43" i="12"/>
  <c r="EB36" i="12"/>
  <c r="DZ36" i="12"/>
  <c r="DX36" i="12"/>
  <c r="EC36" i="12"/>
  <c r="EA36" i="12"/>
  <c r="DY36" i="12"/>
  <c r="DW36" i="12"/>
  <c r="DU36" i="12"/>
  <c r="EB40" i="12"/>
  <c r="DZ40" i="12"/>
  <c r="DX40" i="12"/>
  <c r="EC40" i="12"/>
  <c r="EA40" i="12"/>
  <c r="DY40" i="12"/>
  <c r="DW40" i="12"/>
  <c r="DU40" i="12"/>
  <c r="EC28" i="12"/>
  <c r="EA28" i="12"/>
  <c r="DY28" i="12"/>
  <c r="DW28" i="12"/>
  <c r="DU28" i="12"/>
  <c r="EB28" i="12"/>
  <c r="DZ28" i="12"/>
  <c r="DX28" i="12"/>
  <c r="EC32" i="12"/>
  <c r="EA32" i="12"/>
  <c r="DY32" i="12"/>
  <c r="DW32" i="12"/>
  <c r="DU32" i="12"/>
  <c r="EB32" i="12"/>
  <c r="DZ32" i="12"/>
  <c r="DX32" i="12"/>
  <c r="EB29" i="12"/>
  <c r="DZ29" i="12"/>
  <c r="DX29" i="12"/>
  <c r="EC29" i="12"/>
  <c r="EA29" i="12"/>
  <c r="DY29" i="12"/>
  <c r="DW29" i="12"/>
  <c r="DU29" i="12"/>
  <c r="EB33" i="12"/>
  <c r="DZ33" i="12"/>
  <c r="DX33" i="12"/>
  <c r="EC33" i="12"/>
  <c r="EA33" i="12"/>
  <c r="DY33" i="12"/>
  <c r="DW33" i="12"/>
  <c r="DU33" i="12"/>
  <c r="EC37" i="12"/>
  <c r="EA37" i="12"/>
  <c r="DY37" i="12"/>
  <c r="DW37" i="12"/>
  <c r="DU37" i="12"/>
  <c r="EB37" i="12"/>
  <c r="DZ37" i="12"/>
  <c r="DX37" i="12"/>
  <c r="EC41" i="12"/>
  <c r="EA41" i="12"/>
  <c r="DY41" i="12"/>
  <c r="DW41" i="12"/>
  <c r="DU41" i="12"/>
  <c r="EB41" i="12"/>
  <c r="DZ41" i="12"/>
  <c r="DX41" i="12"/>
  <c r="EB34" i="12"/>
  <c r="DZ34" i="12"/>
  <c r="DX34" i="12"/>
  <c r="EC34" i="12"/>
  <c r="DY34" i="12"/>
  <c r="DU34" i="12"/>
  <c r="EA34" i="12"/>
  <c r="DW34" i="12"/>
  <c r="EB38" i="12"/>
  <c r="DZ38" i="12"/>
  <c r="DX38" i="12"/>
  <c r="EC38" i="12"/>
  <c r="EA38" i="12"/>
  <c r="DY38" i="12"/>
  <c r="DW38" i="12"/>
  <c r="DU38" i="12"/>
  <c r="EB42" i="12"/>
  <c r="DZ42" i="12"/>
  <c r="DX42" i="12"/>
  <c r="EC42" i="12"/>
  <c r="EA42" i="12"/>
  <c r="DY42" i="12"/>
  <c r="DW42" i="12"/>
  <c r="DU42" i="12"/>
  <c r="B3" i="140"/>
  <c r="B4" i="140" l="1"/>
  <c r="B5" i="140"/>
  <c r="H3" i="140"/>
  <c r="C3" i="140"/>
  <c r="D3" i="140" s="1"/>
  <c r="E3" i="140" s="1"/>
  <c r="F3" i="140" s="1"/>
  <c r="G3" i="140" s="1"/>
  <c r="G13" i="140" l="1"/>
  <c r="G51" i="140"/>
  <c r="B51" i="140"/>
  <c r="A51" i="140"/>
  <c r="F51" i="140"/>
  <c r="F13" i="140"/>
  <c r="F32" i="140"/>
  <c r="A32" i="140"/>
  <c r="A13" i="140"/>
  <c r="G32" i="140"/>
  <c r="B32" i="140"/>
  <c r="B13" i="140"/>
  <c r="C4" i="140"/>
  <c r="D4" i="140" s="1"/>
  <c r="E4" i="140" s="1"/>
  <c r="F4" i="140" s="1"/>
  <c r="G4" i="140" s="1"/>
  <c r="H4" i="140"/>
  <c r="H5" i="140"/>
  <c r="C5" i="140"/>
  <c r="D5" i="140" s="1"/>
  <c r="E5" i="140" s="1"/>
  <c r="F5" i="140" s="1"/>
  <c r="G5" i="140" s="1"/>
  <c r="S709" i="124"/>
  <c r="S708" i="124"/>
  <c r="J13" i="140" l="1"/>
  <c r="F52" i="140"/>
  <c r="F53" i="140"/>
  <c r="G53" i="140"/>
  <c r="I51" i="140" s="1"/>
  <c r="G52" i="140"/>
  <c r="H51" i="140" s="1"/>
  <c r="B53" i="140"/>
  <c r="D51" i="140" s="1"/>
  <c r="B52" i="140"/>
  <c r="C51" i="140" s="1"/>
  <c r="F15" i="140"/>
  <c r="A53" i="140"/>
  <c r="F14" i="140"/>
  <c r="A52" i="140"/>
  <c r="F34" i="140"/>
  <c r="F33" i="140"/>
  <c r="A34" i="140"/>
  <c r="A33" i="140"/>
  <c r="A15" i="140"/>
  <c r="A14" i="140"/>
  <c r="G34" i="140"/>
  <c r="I32" i="140" s="1"/>
  <c r="G33" i="140"/>
  <c r="H32" i="140" s="1"/>
  <c r="B34" i="140"/>
  <c r="D32" i="140" s="1"/>
  <c r="B33" i="140"/>
  <c r="C32" i="140" s="1"/>
  <c r="G15" i="140"/>
  <c r="G14" i="140"/>
  <c r="B15" i="140"/>
  <c r="D13" i="140" s="1"/>
  <c r="B14" i="140"/>
  <c r="C13" i="140" s="1"/>
  <c r="J14" i="140" l="1"/>
  <c r="J15" i="140"/>
  <c r="S709" i="112"/>
  <c r="S708" i="112"/>
  <c r="S709" i="110" l="1"/>
  <c r="S708" i="110"/>
  <c r="S709" i="106" l="1"/>
  <c r="S708" i="106"/>
  <c r="S709" i="104" l="1"/>
  <c r="S708" i="104"/>
  <c r="S709" i="102" l="1"/>
  <c r="S708" i="102"/>
  <c r="AF20" i="9" l="1"/>
  <c r="AE20" i="9"/>
  <c r="AD20" i="9"/>
  <c r="AC20" i="9"/>
  <c r="AB20" i="9"/>
  <c r="AF19" i="9"/>
  <c r="AE19" i="9"/>
  <c r="AD19" i="9"/>
  <c r="AC19" i="9"/>
  <c r="AB19" i="9"/>
  <c r="AS18" i="9"/>
  <c r="AR18" i="9"/>
  <c r="AQ18" i="9"/>
  <c r="AP18" i="9"/>
  <c r="AO18" i="9"/>
  <c r="AN18" i="9"/>
  <c r="AM18" i="9"/>
  <c r="AL18" i="9"/>
  <c r="AK18" i="9"/>
  <c r="H68" i="12" s="1"/>
  <c r="AJ18" i="9"/>
  <c r="AF18" i="9"/>
  <c r="AE18" i="9"/>
  <c r="AD18" i="9"/>
  <c r="AC18" i="9"/>
  <c r="H56" i="12" s="1"/>
  <c r="AB18" i="9"/>
  <c r="AS17" i="9"/>
  <c r="AR17" i="9"/>
  <c r="AQ17" i="9"/>
  <c r="AP17" i="9"/>
  <c r="AO17" i="9"/>
  <c r="AN17" i="9"/>
  <c r="AM17" i="9"/>
  <c r="AL17" i="9"/>
  <c r="AK17" i="9"/>
  <c r="H67" i="12" s="1"/>
  <c r="AJ17" i="9"/>
  <c r="AF17" i="9"/>
  <c r="AE17" i="9"/>
  <c r="AD17" i="9"/>
  <c r="AC17" i="9"/>
  <c r="H55" i="12" s="1"/>
  <c r="AB17" i="9"/>
  <c r="AS16" i="9"/>
  <c r="AR16" i="9"/>
  <c r="AQ16" i="9"/>
  <c r="AP16" i="9"/>
  <c r="AO16" i="9"/>
  <c r="AN16" i="9"/>
  <c r="AM16" i="9"/>
  <c r="AL16" i="9"/>
  <c r="AK16" i="9"/>
  <c r="H66" i="12" s="1"/>
  <c r="AJ16" i="9"/>
  <c r="AF16" i="9"/>
  <c r="AE16" i="9"/>
  <c r="AD16" i="9"/>
  <c r="AC16" i="9"/>
  <c r="H54" i="12" s="1"/>
  <c r="AB16" i="9"/>
  <c r="AS15" i="9"/>
  <c r="AR15" i="9"/>
  <c r="AQ15" i="9"/>
  <c r="AP15" i="9"/>
  <c r="AO15" i="9"/>
  <c r="AN15" i="9"/>
  <c r="AM15" i="9"/>
  <c r="AL15" i="9"/>
  <c r="AK15" i="9"/>
  <c r="H65" i="12" s="1"/>
  <c r="AJ15" i="9"/>
  <c r="AF15" i="9"/>
  <c r="AE15" i="9"/>
  <c r="AD15" i="9"/>
  <c r="AC15" i="9"/>
  <c r="H53" i="12" s="1"/>
  <c r="AB15" i="9"/>
  <c r="AS14" i="9"/>
  <c r="AR14" i="9"/>
  <c r="AQ14" i="9"/>
  <c r="AP14" i="9"/>
  <c r="AO14" i="9"/>
  <c r="AN14" i="9"/>
  <c r="AM14" i="9"/>
  <c r="AL14" i="9"/>
  <c r="AK14" i="9"/>
  <c r="H64" i="12" s="1"/>
  <c r="AJ14" i="9"/>
  <c r="AF14" i="9"/>
  <c r="AE14" i="9"/>
  <c r="AD14" i="9"/>
  <c r="AC14" i="9"/>
  <c r="H52" i="12" s="1"/>
  <c r="AB14" i="9"/>
  <c r="AS13" i="9"/>
  <c r="AR13" i="9"/>
  <c r="AQ13" i="9"/>
  <c r="AP13" i="9"/>
  <c r="AO13" i="9"/>
  <c r="AN13" i="9"/>
  <c r="AM13" i="9"/>
  <c r="AL13" i="9"/>
  <c r="AK13" i="9"/>
  <c r="H63" i="12" s="1"/>
  <c r="AJ13" i="9"/>
  <c r="AF13" i="9"/>
  <c r="AE13" i="9"/>
  <c r="AD13" i="9"/>
  <c r="AC13" i="9"/>
  <c r="H51" i="12" s="1"/>
  <c r="AB13" i="9"/>
  <c r="AS12" i="9"/>
  <c r="AR12" i="9"/>
  <c r="AQ12" i="9"/>
  <c r="AP12" i="9"/>
  <c r="AO12" i="9"/>
  <c r="AN12" i="9"/>
  <c r="AM12" i="9"/>
  <c r="AL12" i="9"/>
  <c r="AK12" i="9"/>
  <c r="H62" i="12" s="1"/>
  <c r="AJ12" i="9"/>
  <c r="AF12" i="9"/>
  <c r="AE12" i="9"/>
  <c r="AD12" i="9"/>
  <c r="AC12" i="9"/>
  <c r="H50" i="12" s="1"/>
  <c r="AB12" i="9"/>
  <c r="AS11" i="9"/>
  <c r="AR11" i="9"/>
  <c r="AQ11" i="9"/>
  <c r="AP11" i="9"/>
  <c r="AO11" i="9"/>
  <c r="AN11" i="9"/>
  <c r="AM11" i="9"/>
  <c r="AL11" i="9"/>
  <c r="AK11" i="9"/>
  <c r="H61" i="12" s="1"/>
  <c r="AJ11" i="9"/>
  <c r="AF11" i="9"/>
  <c r="AE11" i="9"/>
  <c r="AD11" i="9"/>
  <c r="AC11" i="9"/>
  <c r="H49" i="12" s="1"/>
  <c r="AB11" i="9"/>
  <c r="AS10" i="9"/>
  <c r="AR10" i="9"/>
  <c r="AQ10" i="9"/>
  <c r="AP10" i="9"/>
  <c r="AO10" i="9"/>
  <c r="AN10" i="9"/>
  <c r="AM10" i="9"/>
  <c r="AL10" i="9"/>
  <c r="AK10" i="9"/>
  <c r="H60" i="12" s="1"/>
  <c r="AJ10" i="9"/>
  <c r="AF10" i="9"/>
  <c r="AE10" i="9"/>
  <c r="AD10" i="9"/>
  <c r="AC10" i="9"/>
  <c r="H48" i="12" s="1"/>
  <c r="AB10" i="9"/>
  <c r="AS9" i="9"/>
  <c r="AR9" i="9"/>
  <c r="AQ9" i="9"/>
  <c r="AP9" i="9"/>
  <c r="AO9" i="9"/>
  <c r="AN9" i="9"/>
  <c r="AM9" i="9"/>
  <c r="AL9" i="9"/>
  <c r="AK9" i="9"/>
  <c r="H59" i="12" s="1"/>
  <c r="AJ9" i="9"/>
  <c r="AF9" i="9"/>
  <c r="AE9" i="9"/>
  <c r="AD9" i="9"/>
  <c r="AC9" i="9"/>
  <c r="H47" i="12" s="1"/>
  <c r="AB9" i="9"/>
  <c r="AS8" i="9"/>
  <c r="AR8" i="9"/>
  <c r="AQ8" i="9"/>
  <c r="AP8" i="9"/>
  <c r="AO8" i="9"/>
  <c r="AN8" i="9"/>
  <c r="AM8" i="9"/>
  <c r="AL8" i="9"/>
  <c r="AK8" i="9"/>
  <c r="H58" i="12" s="1"/>
  <c r="AJ8" i="9"/>
  <c r="AF8" i="9"/>
  <c r="AE8" i="9"/>
  <c r="AD8" i="9"/>
  <c r="AC8" i="9"/>
  <c r="H46" i="12" s="1"/>
  <c r="AB8" i="9"/>
  <c r="AS7" i="9"/>
  <c r="AR7" i="9"/>
  <c r="AQ7" i="9"/>
  <c r="AP7" i="9"/>
  <c r="AO7" i="9"/>
  <c r="AN7" i="9"/>
  <c r="AM7" i="9"/>
  <c r="AL7" i="9"/>
  <c r="AK7" i="9"/>
  <c r="H57" i="12" s="1"/>
  <c r="AJ7" i="9"/>
  <c r="X4" i="9"/>
  <c r="U4" i="9"/>
  <c r="L4" i="9"/>
  <c r="I4" i="9"/>
  <c r="AC20" i="11" l="1"/>
  <c r="AB20" i="11"/>
  <c r="AC19" i="11"/>
  <c r="AB19" i="11"/>
  <c r="AS18" i="11"/>
  <c r="AR18" i="11"/>
  <c r="AQ18" i="11"/>
  <c r="AP18" i="11"/>
  <c r="AO18" i="11"/>
  <c r="AN18" i="11"/>
  <c r="AM18" i="11"/>
  <c r="AL18" i="11"/>
  <c r="AK18" i="11"/>
  <c r="I68" i="12" s="1"/>
  <c r="AJ18" i="11"/>
  <c r="AC18" i="11"/>
  <c r="I56" i="12" s="1"/>
  <c r="AB18" i="11"/>
  <c r="AS17" i="11"/>
  <c r="AR17" i="11"/>
  <c r="AQ17" i="11"/>
  <c r="AP17" i="11"/>
  <c r="AO17" i="11"/>
  <c r="AN17" i="11"/>
  <c r="AM17" i="11"/>
  <c r="AL17" i="11"/>
  <c r="AK17" i="11"/>
  <c r="I67" i="12" s="1"/>
  <c r="AJ17" i="11"/>
  <c r="AC17" i="11"/>
  <c r="I55" i="12" s="1"/>
  <c r="AB17" i="11"/>
  <c r="AS16" i="11"/>
  <c r="AR16" i="11"/>
  <c r="AQ16" i="11"/>
  <c r="AP16" i="11"/>
  <c r="AO16" i="11"/>
  <c r="AN16" i="11"/>
  <c r="AM16" i="11"/>
  <c r="AL16" i="11"/>
  <c r="AK16" i="11"/>
  <c r="I66" i="12" s="1"/>
  <c r="AJ16" i="11"/>
  <c r="AC16" i="11"/>
  <c r="I54" i="12" s="1"/>
  <c r="AB16" i="11"/>
  <c r="AS15" i="11"/>
  <c r="AR15" i="11"/>
  <c r="AQ15" i="11"/>
  <c r="AP15" i="11"/>
  <c r="AO15" i="11"/>
  <c r="AN15" i="11"/>
  <c r="AM15" i="11"/>
  <c r="AL15" i="11"/>
  <c r="AK15" i="11"/>
  <c r="I65" i="12" s="1"/>
  <c r="AJ15" i="11"/>
  <c r="AC15" i="11"/>
  <c r="I53" i="12" s="1"/>
  <c r="AB15" i="11"/>
  <c r="AS14" i="11"/>
  <c r="AR14" i="11"/>
  <c r="AQ14" i="11"/>
  <c r="AP14" i="11"/>
  <c r="AO14" i="11"/>
  <c r="AN14" i="11"/>
  <c r="AM14" i="11"/>
  <c r="AL14" i="11"/>
  <c r="AK14" i="11"/>
  <c r="I64" i="12" s="1"/>
  <c r="AJ14" i="11"/>
  <c r="AC14" i="11"/>
  <c r="I52" i="12" s="1"/>
  <c r="AB14" i="11"/>
  <c r="AS13" i="11"/>
  <c r="AR13" i="11"/>
  <c r="AQ13" i="11"/>
  <c r="AP13" i="11"/>
  <c r="AO13" i="11"/>
  <c r="AN13" i="11"/>
  <c r="AM13" i="11"/>
  <c r="AL13" i="11"/>
  <c r="AK13" i="11"/>
  <c r="I63" i="12" s="1"/>
  <c r="AJ13" i="11"/>
  <c r="AC13" i="11"/>
  <c r="I51" i="12" s="1"/>
  <c r="AB13" i="11"/>
  <c r="AS12" i="11"/>
  <c r="AR12" i="11"/>
  <c r="AQ12" i="11"/>
  <c r="AP12" i="11"/>
  <c r="AO12" i="11"/>
  <c r="AN12" i="11"/>
  <c r="AM12" i="11"/>
  <c r="AL12" i="11"/>
  <c r="AK12" i="11"/>
  <c r="I62" i="12" s="1"/>
  <c r="AJ12" i="11"/>
  <c r="AC12" i="11"/>
  <c r="I50" i="12" s="1"/>
  <c r="AB12" i="11"/>
  <c r="AS11" i="11"/>
  <c r="AR11" i="11"/>
  <c r="AQ11" i="11"/>
  <c r="AP11" i="11"/>
  <c r="AO11" i="11"/>
  <c r="AN11" i="11"/>
  <c r="AM11" i="11"/>
  <c r="AL11" i="11"/>
  <c r="AK11" i="11"/>
  <c r="I61" i="12" s="1"/>
  <c r="AJ11" i="11"/>
  <c r="AC11" i="11"/>
  <c r="I49" i="12" s="1"/>
  <c r="AB11" i="11"/>
  <c r="AS10" i="11"/>
  <c r="AR10" i="11"/>
  <c r="AQ10" i="11"/>
  <c r="AP10" i="11"/>
  <c r="AO10" i="11"/>
  <c r="AN10" i="11"/>
  <c r="AM10" i="11"/>
  <c r="AL10" i="11"/>
  <c r="AK10" i="11"/>
  <c r="I60" i="12" s="1"/>
  <c r="AJ10" i="11"/>
  <c r="AC10" i="11"/>
  <c r="I48" i="12" s="1"/>
  <c r="AB10" i="11"/>
  <c r="AS9" i="11"/>
  <c r="AR9" i="11"/>
  <c r="AQ9" i="11"/>
  <c r="AP9" i="11"/>
  <c r="AO9" i="11"/>
  <c r="AN9" i="11"/>
  <c r="AM9" i="11"/>
  <c r="AL9" i="11"/>
  <c r="AK9" i="11"/>
  <c r="I59" i="12" s="1"/>
  <c r="AJ9" i="11"/>
  <c r="AC9" i="11"/>
  <c r="I47" i="12" s="1"/>
  <c r="AB9" i="11"/>
  <c r="AS8" i="11"/>
  <c r="AR8" i="11"/>
  <c r="AQ8" i="11"/>
  <c r="AP8" i="11"/>
  <c r="AO8" i="11"/>
  <c r="AN8" i="11"/>
  <c r="AM8" i="11"/>
  <c r="AL8" i="11"/>
  <c r="AK8" i="11"/>
  <c r="I58" i="12" s="1"/>
  <c r="AJ8" i="11"/>
  <c r="AC8" i="11"/>
  <c r="I46" i="12" s="1"/>
  <c r="AB8" i="11"/>
  <c r="AS7" i="11"/>
  <c r="AR7" i="11"/>
  <c r="AQ7" i="11"/>
  <c r="AP7" i="11"/>
  <c r="AO7" i="11"/>
  <c r="AN7" i="11"/>
  <c r="AM7" i="11"/>
  <c r="AL7" i="11"/>
  <c r="AK7" i="11"/>
  <c r="I57" i="12" s="1"/>
  <c r="AJ7" i="11"/>
  <c r="X4" i="11"/>
  <c r="U4" i="11"/>
  <c r="L4" i="11"/>
  <c r="I4" i="11"/>
  <c r="H13" i="140"/>
  <c r="I13" i="140"/>
</calcChain>
</file>

<file path=xl/sharedStrings.xml><?xml version="1.0" encoding="utf-8"?>
<sst xmlns="http://schemas.openxmlformats.org/spreadsheetml/2006/main" count="5249" uniqueCount="2501">
  <si>
    <t>Proxy settings (Windows Excel only)</t>
  </si>
  <si>
    <t>Only needed if connecting through proxy server</t>
  </si>
  <si>
    <t>Address:port</t>
  </si>
  <si>
    <t>User name</t>
  </si>
  <si>
    <t>Password</t>
  </si>
  <si>
    <t>Start date</t>
  </si>
  <si>
    <t>Account</t>
  </si>
  <si>
    <t>Profile</t>
  </si>
  <si>
    <t>End date</t>
  </si>
  <si>
    <t>Compare to</t>
  </si>
  <si>
    <t>Filter string</t>
  </si>
  <si>
    <t>SORT</t>
  </si>
  <si>
    <t>GROUPING</t>
  </si>
  <si>
    <t>Categories shown in charts</t>
  </si>
  <si>
    <t>Comparison</t>
  </si>
  <si>
    <t>Conditional formatting</t>
  </si>
  <si>
    <t>DIMENSIONS</t>
  </si>
  <si>
    <t>TIME DIMENSION</t>
  </si>
  <si>
    <t>METRICS</t>
  </si>
  <si>
    <t>disp</t>
  </si>
  <si>
    <t>code</t>
  </si>
  <si>
    <t>Name disp (AW response)</t>
  </si>
  <si>
    <t>Name (AW response)</t>
  </si>
  <si>
    <t>Metrics</t>
  </si>
  <si>
    <t>Metrics count</t>
  </si>
  <si>
    <t>Operation</t>
  </si>
  <si>
    <t>Format</t>
  </si>
  <si>
    <t>Base metric</t>
  </si>
  <si>
    <t>Invert conditional formatting</t>
  </si>
  <si>
    <t>Date</t>
  </si>
  <si>
    <t>day</t>
  </si>
  <si>
    <t>Average position</t>
  </si>
  <si>
    <t>AveragePosition</t>
  </si>
  <si>
    <t>div</t>
  </si>
  <si>
    <t>0.0</t>
  </si>
  <si>
    <t>Impressions</t>
  </si>
  <si>
    <t>First page CPC</t>
  </si>
  <si>
    <t>Descending sort by first metric</t>
  </si>
  <si>
    <t>metric desc</t>
  </si>
  <si>
    <t>profile</t>
  </si>
  <si>
    <t>All</t>
  </si>
  <si>
    <t>None</t>
  </si>
  <si>
    <t>none</t>
  </si>
  <si>
    <t>Num</t>
  </si>
  <si>
    <t>Name disp</t>
  </si>
  <si>
    <t>Name</t>
  </si>
  <si>
    <t>(Add...)</t>
  </si>
  <si>
    <t>NONE</t>
  </si>
  <si>
    <t>Ascending sort by first metric</t>
  </si>
  <si>
    <t>metric asc</t>
  </si>
  <si>
    <t>metric</t>
  </si>
  <si>
    <t>The previous period of same length</t>
  </si>
  <si>
    <t>previous</t>
  </si>
  <si>
    <t>Data bars</t>
  </si>
  <si>
    <t>databars</t>
  </si>
  <si>
    <t>month</t>
  </si>
  <si>
    <t>Alphabetic sort</t>
  </si>
  <si>
    <t>alphabetic</t>
  </si>
  <si>
    <t>The same date range a year earlier</t>
  </si>
  <si>
    <t>yearly</t>
  </si>
  <si>
    <t>Colours</t>
  </si>
  <si>
    <t>colouring</t>
  </si>
  <si>
    <t>Custom date range</t>
  </si>
  <si>
    <t>custom</t>
  </si>
  <si>
    <t>Icons</t>
  </si>
  <si>
    <t>icons</t>
  </si>
  <si>
    <t>Search max CPC</t>
  </si>
  <si>
    <t>Day of week</t>
  </si>
  <si>
    <t>dayOfWeek</t>
  </si>
  <si>
    <t>Budget</t>
  </si>
  <si>
    <t>Clicks</t>
  </si>
  <si>
    <t>ProxyMaxCpc</t>
  </si>
  <si>
    <t>Categories for segmenting dimension</t>
  </si>
  <si>
    <t>CampaignId</t>
  </si>
  <si>
    <t>Week</t>
  </si>
  <si>
    <t>Comparison start date</t>
  </si>
  <si>
    <t>Comparison end date</t>
  </si>
  <si>
    <t>Month</t>
  </si>
  <si>
    <t>Conversion rate</t>
  </si>
  <si>
    <t>ConversionRate</t>
  </si>
  <si>
    <t>0.00 %</t>
  </si>
  <si>
    <t>Quarter</t>
  </si>
  <si>
    <t>Conversion rate (many per click)</t>
  </si>
  <si>
    <t>ConversionRateManyPerClick</t>
  </si>
  <si>
    <t>Year</t>
  </si>
  <si>
    <t>Conversions</t>
  </si>
  <si>
    <t>Network</t>
  </si>
  <si>
    <t>Conversions (many per click)</t>
  </si>
  <si>
    <t>ConversionsManyPerClick</t>
  </si>
  <si>
    <t>Network (with search partners)</t>
  </si>
  <si>
    <t>Cost</t>
  </si>
  <si>
    <t>Budget period</t>
  </si>
  <si>
    <t>Cost per conversion</t>
  </si>
  <si>
    <t>CostPerConversion</t>
  </si>
  <si>
    <t>0.00</t>
  </si>
  <si>
    <t>Campaign ID</t>
  </si>
  <si>
    <t>Cost per conversion (many per click)</t>
  </si>
  <si>
    <t>CostPerConversionManyPerClick</t>
  </si>
  <si>
    <t>Campaign name</t>
  </si>
  <si>
    <t>CampaignName</t>
  </si>
  <si>
    <t>Campaign</t>
  </si>
  <si>
    <t>CPC</t>
  </si>
  <si>
    <t>AverageCpc</t>
  </si>
  <si>
    <t>Campaign status</t>
  </si>
  <si>
    <t>Status</t>
  </si>
  <si>
    <t>CPM</t>
  </si>
  <si>
    <t>AverageCpm</t>
  </si>
  <si>
    <t>div1000</t>
  </si>
  <si>
    <t>Conversion action name</t>
  </si>
  <si>
    <t>CTR</t>
  </si>
  <si>
    <t>Ctr</t>
  </si>
  <si>
    <t>Conversion tracking purpose</t>
  </si>
  <si>
    <t>Click type</t>
  </si>
  <si>
    <t>Total conversion value</t>
  </si>
  <si>
    <t>Device</t>
  </si>
  <si>
    <t>Value per conversion</t>
  </si>
  <si>
    <t>ValuePerConv</t>
  </si>
  <si>
    <t>Value per conversion (many per click)</t>
  </si>
  <si>
    <t>ValuePerConvManyPerClick</t>
  </si>
  <si>
    <t>View-through conversions</t>
  </si>
  <si>
    <t>ViewThroughConversions</t>
  </si>
  <si>
    <t>Free click rate</t>
  </si>
  <si>
    <t>Ad extension ID</t>
  </si>
  <si>
    <t>Free clicks</t>
  </si>
  <si>
    <t>Ad group ID</t>
  </si>
  <si>
    <t>AdGroupId</t>
  </si>
  <si>
    <t>Ad group name</t>
  </si>
  <si>
    <t>AdGroupName</t>
  </si>
  <si>
    <t>Ad group</t>
  </si>
  <si>
    <t>adGroup</t>
  </si>
  <si>
    <t>Ad ID</t>
  </si>
  <si>
    <t>Ad status</t>
  </si>
  <si>
    <t>Approval status</t>
  </si>
  <si>
    <t>Age</t>
  </si>
  <si>
    <t>age</t>
  </si>
  <si>
    <t>Gender</t>
  </si>
  <si>
    <t>gender</t>
  </si>
  <si>
    <t>City</t>
  </si>
  <si>
    <t>city</t>
  </si>
  <si>
    <t>Country</t>
  </si>
  <si>
    <t>Metro area</t>
  </si>
  <si>
    <t>Region</t>
  </si>
  <si>
    <t>Free click type</t>
  </si>
  <si>
    <t>Description1</t>
  </si>
  <si>
    <t>Description2</t>
  </si>
  <si>
    <t>Destination URL</t>
  </si>
  <si>
    <t>DestinationUrl</t>
  </si>
  <si>
    <t>Display network auto max CPC</t>
  </si>
  <si>
    <t>Display network managed max CPC</t>
  </si>
  <si>
    <t>Display URL</t>
  </si>
  <si>
    <t>Domain</t>
  </si>
  <si>
    <t>Enhanced CPC enabled</t>
  </si>
  <si>
    <t>Exclusion</t>
  </si>
  <si>
    <t>Headline</t>
  </si>
  <si>
    <t>Image ad name</t>
  </si>
  <si>
    <t>Is negative</t>
  </si>
  <si>
    <t>Keyword</t>
  </si>
  <si>
    <t>keyword</t>
  </si>
  <si>
    <t>Keyword ID</t>
  </si>
  <si>
    <t>Match type</t>
  </si>
  <si>
    <t>Keyword text</t>
  </si>
  <si>
    <t>Location extension source</t>
  </si>
  <si>
    <t>MatchType</t>
  </si>
  <si>
    <t>Max CPA (1-per-click)</t>
  </si>
  <si>
    <t>Max CPC</t>
  </si>
  <si>
    <t>Max CPM</t>
  </si>
  <si>
    <t>Placement URL</t>
  </si>
  <si>
    <t>Preferred position</t>
  </si>
  <si>
    <t>Quality score</t>
  </si>
  <si>
    <t>QualityScore</t>
  </si>
  <si>
    <t>State</t>
  </si>
  <si>
    <t>Time</t>
  </si>
  <si>
    <t>Worksheet</t>
  </si>
  <si>
    <t>Sheet ID</t>
  </si>
  <si>
    <t>Query type</t>
  </si>
  <si>
    <t>Data source</t>
  </si>
  <si>
    <t>AW</t>
  </si>
  <si>
    <t>Create charts</t>
  </si>
  <si>
    <t>Create sheet from scratch on refresh</t>
  </si>
  <si>
    <t>Merge header cells</t>
  </si>
  <si>
    <t>Remove sorting column</t>
  </si>
  <si>
    <t>Optimize chart legend size</t>
  </si>
  <si>
    <t>Sorting</t>
  </si>
  <si>
    <t>Grouping</t>
  </si>
  <si>
    <t>Max results</t>
  </si>
  <si>
    <t>Advanced segment</t>
  </si>
  <si>
    <t>Advanced segment name</t>
  </si>
  <si>
    <t>Date range type</t>
  </si>
  <si>
    <t>thisyear</t>
  </si>
  <si>
    <t>Segmenting dimension</t>
  </si>
  <si>
    <t>Segmenting dimension name</t>
  </si>
  <si>
    <t>Segmenting dimension 2</t>
  </si>
  <si>
    <t>Segmenting dimension 2 name</t>
  </si>
  <si>
    <t>Dimensions</t>
  </si>
  <si>
    <t>Profiles</t>
  </si>
  <si>
    <t>Extra settings</t>
  </si>
  <si>
    <t>Account name</t>
  </si>
  <si>
    <t>AccountName</t>
  </si>
  <si>
    <t>Paste type for chart to PPT</t>
  </si>
  <si>
    <t>ppPastePNG</t>
  </si>
  <si>
    <t>ppPastePNG, ppPasteGIF, ppPasteOLEObject, ppPasteEnhancedMetafile, ppPasteEJPG</t>
  </si>
  <si>
    <t>Auto</t>
  </si>
  <si>
    <t>Spend</t>
  </si>
  <si>
    <t>Paste type for range to PPT</t>
  </si>
  <si>
    <t>ppPastePNG, ppPasteOLEObject</t>
  </si>
  <si>
    <t>Delete empty columns from reports (if FALSE, will hide the columns instead)</t>
  </si>
  <si>
    <t>Low quality clicks</t>
  </si>
  <si>
    <t>LowQualityClicks</t>
  </si>
  <si>
    <t>Charts per PPT slide</t>
  </si>
  <si>
    <t>1 or 4</t>
  </si>
  <si>
    <t>Low quality impressions</t>
  </si>
  <si>
    <t>LowQualityImpressions</t>
  </si>
  <si>
    <t>Low quality conversions</t>
  </si>
  <si>
    <t>LowQualityConversions</t>
  </si>
  <si>
    <t>1000*div</t>
  </si>
  <si>
    <t>Account number</t>
  </si>
  <si>
    <t>AccountNumber</t>
  </si>
  <si>
    <t>Low quality clicks %</t>
  </si>
  <si>
    <t>LowQualityClicksPerc</t>
  </si>
  <si>
    <t>Low quality impressions %</t>
  </si>
  <si>
    <t>LowQualityImpressionsPerc</t>
  </si>
  <si>
    <t>Low quality conversion rate</t>
  </si>
  <si>
    <t>LowQualityConversionRate</t>
  </si>
  <si>
    <t>Hour</t>
  </si>
  <si>
    <t>Ad description</t>
  </si>
  <si>
    <t>AdDescription</t>
  </si>
  <si>
    <t>Ad distribution</t>
  </si>
  <si>
    <t>AdDistribution</t>
  </si>
  <si>
    <t>dayofweek</t>
  </si>
  <si>
    <t>Currency code</t>
  </si>
  <si>
    <t>CurrencyCode</t>
  </si>
  <si>
    <t>Pricing model</t>
  </si>
  <si>
    <t>PricingModel</t>
  </si>
  <si>
    <t>Component clicks</t>
  </si>
  <si>
    <t>ComponentClicks</t>
  </si>
  <si>
    <t>Component non-billable clicks</t>
  </si>
  <si>
    <t>ComponentNonBillableClicks</t>
  </si>
  <si>
    <t>AdId</t>
  </si>
  <si>
    <t>Component total clicks</t>
  </si>
  <si>
    <t>ComponentTotalClicks</t>
  </si>
  <si>
    <t>Ad title</t>
  </si>
  <si>
    <t>AdTitle</t>
  </si>
  <si>
    <t>Ad type</t>
  </si>
  <si>
    <t>AdType</t>
  </si>
  <si>
    <t>KeywordId</t>
  </si>
  <si>
    <t>Keyword relevance</t>
  </si>
  <si>
    <t>KeywordRelevance</t>
  </si>
  <si>
    <t>Bidded match type</t>
  </si>
  <si>
    <t>BidMatchType</t>
  </si>
  <si>
    <t>Delivered match type</t>
  </si>
  <si>
    <t>Current max CPC</t>
  </si>
  <si>
    <t>CurrentMaxCpc</t>
  </si>
  <si>
    <t>Matched search query</t>
  </si>
  <si>
    <t>SearchQuery</t>
  </si>
  <si>
    <t>Landing page relevance</t>
  </si>
  <si>
    <t>LandingPageRelevance</t>
  </si>
  <si>
    <t>Landing page user experience</t>
  </si>
  <si>
    <t>LandingPageUserExperience</t>
  </si>
  <si>
    <t>Behavioral ID</t>
  </si>
  <si>
    <t>BehavioralId</t>
  </si>
  <si>
    <t>Visitor metro area</t>
  </si>
  <si>
    <t>MetroArea</t>
  </si>
  <si>
    <t>Behavioral name</t>
  </si>
  <si>
    <t>BehavioralName</t>
  </si>
  <si>
    <t>Visitor state/region</t>
  </si>
  <si>
    <t>Visitor country</t>
  </si>
  <si>
    <t>Device type</t>
  </si>
  <si>
    <t>DeviceType</t>
  </si>
  <si>
    <t>Rich ad sub type</t>
  </si>
  <si>
    <t>RichAdSubType</t>
  </si>
  <si>
    <t>Component title</t>
  </si>
  <si>
    <t>ComponentTitle</t>
  </si>
  <si>
    <t>Component type</t>
  </si>
  <si>
    <t>ComponentType</t>
  </si>
  <si>
    <t>Component destination URL</t>
  </si>
  <si>
    <t>ComponentDestinationURL</t>
  </si>
  <si>
    <t>Component position</t>
  </si>
  <si>
    <t>ComponentPosition</t>
  </si>
  <si>
    <t>Bing language and region</t>
  </si>
  <si>
    <t>LanguageAndRegion</t>
  </si>
  <si>
    <t>Publisher URL</t>
  </si>
  <si>
    <t>PublisherUrl</t>
  </si>
  <si>
    <t>Site</t>
  </si>
  <si>
    <t>Site ID</t>
  </si>
  <si>
    <t>SiteId</t>
  </si>
  <si>
    <t>Max results per profile</t>
  </si>
  <si>
    <t>GA</t>
  </si>
  <si>
    <t>Delete empty data columns</t>
  </si>
  <si>
    <t>The same period a year earlier</t>
  </si>
  <si>
    <t>Use Mac OSX settings</t>
  </si>
  <si>
    <t>DE</t>
  </si>
  <si>
    <t>DEAW</t>
  </si>
  <si>
    <t>DEAC</t>
  </si>
  <si>
    <t>useQTforDataFetch</t>
  </si>
  <si>
    <t>sdate</t>
  </si>
  <si>
    <t>edate</t>
  </si>
  <si>
    <t>sdateaw</t>
  </si>
  <si>
    <t>edateaw</t>
  </si>
  <si>
    <t>sdateac</t>
  </si>
  <si>
    <t>edateac</t>
  </si>
  <si>
    <t>Today</t>
  </si>
  <si>
    <t>today</t>
  </si>
  <si>
    <t>US</t>
  </si>
  <si>
    <t>Yesterday</t>
  </si>
  <si>
    <t>Italy</t>
  </si>
  <si>
    <t>FI</t>
  </si>
  <si>
    <t>IT</t>
  </si>
  <si>
    <t>Malaysia</t>
  </si>
  <si>
    <t>lastweeksunmon</t>
  </si>
  <si>
    <t>Unique visitors</t>
  </si>
  <si>
    <t>Visitors</t>
  </si>
  <si>
    <t>visitors</t>
  </si>
  <si>
    <t>Last week (Mon-Sun)</t>
  </si>
  <si>
    <t>lastweekmonsun</t>
  </si>
  <si>
    <t>Visits</t>
  </si>
  <si>
    <t>visits</t>
  </si>
  <si>
    <t>This month to date</t>
  </si>
  <si>
    <t>thismonth</t>
  </si>
  <si>
    <t>Total time on site (h:m)</t>
  </si>
  <si>
    <t>TimeOnSite</t>
  </si>
  <si>
    <t>timeonsite</t>
  </si>
  <si>
    <t>d86400</t>
  </si>
  <si>
    <t>[h]:mm</t>
  </si>
  <si>
    <t>Avg. visit length</t>
  </si>
  <si>
    <t>AvgTimeOnSite</t>
  </si>
  <si>
    <t>div*86400</t>
  </si>
  <si>
    <t>h:mm:ss</t>
  </si>
  <si>
    <t>Year to date</t>
  </si>
  <si>
    <t>Pageviews</t>
  </si>
  <si>
    <t>pageviews</t>
  </si>
  <si>
    <t>Last year</t>
  </si>
  <si>
    <t>lastyear</t>
  </si>
  <si>
    <t>Avg. pageviews per visit</t>
  </si>
  <si>
    <t>AvgPageviews</t>
  </si>
  <si>
    <t>Last year &amp; this year to date</t>
  </si>
  <si>
    <t>lastyeartodate</t>
  </si>
  <si>
    <t>change number format</t>
  </si>
  <si>
    <t>Continent</t>
  </si>
  <si>
    <t>Entrances</t>
  </si>
  <si>
    <t>entrances</t>
  </si>
  <si>
    <t>date format</t>
  </si>
  <si>
    <t>Sub continent</t>
  </si>
  <si>
    <t>SubContinent</t>
  </si>
  <si>
    <t>Bounces</t>
  </si>
  <si>
    <t>bounces</t>
  </si>
  <si>
    <t>time format</t>
  </si>
  <si>
    <t>Bounce rate</t>
  </si>
  <si>
    <t>BounceRate</t>
  </si>
  <si>
    <t>%</t>
  </si>
  <si>
    <t>Exits</t>
  </si>
  <si>
    <t>exits</t>
  </si>
  <si>
    <t>New visits</t>
  </si>
  <si>
    <t>NewVisits</t>
  </si>
  <si>
    <t>newvisits</t>
  </si>
  <si>
    <t>MV</t>
  </si>
  <si>
    <t>Language</t>
  </si>
  <si>
    <t>New visits %</t>
  </si>
  <si>
    <t>NewVisits%</t>
  </si>
  <si>
    <t>Visitor type</t>
  </si>
  <si>
    <t>VisitorType</t>
  </si>
  <si>
    <t>Total time on page (h:m)</t>
  </si>
  <si>
    <t>TimeOnPage</t>
  </si>
  <si>
    <t>Days since last visit</t>
  </si>
  <si>
    <t>DaysSinceLastVisit</t>
  </si>
  <si>
    <t>Avg. time on page</t>
  </si>
  <si>
    <t>AvgTimeOnPage</t>
  </si>
  <si>
    <t>Visit count</t>
  </si>
  <si>
    <t>VisitCount</t>
  </si>
  <si>
    <t>Unique pageviews</t>
  </si>
  <si>
    <t>UniquePageviews</t>
  </si>
  <si>
    <t>Page depth</t>
  </si>
  <si>
    <t>PageDepth</t>
  </si>
  <si>
    <t>Bounce rate for page</t>
  </si>
  <si>
    <t>BounceRateForPage</t>
  </si>
  <si>
    <t>uniquepageviews</t>
  </si>
  <si>
    <t>Exit rate</t>
  </si>
  <si>
    <t>ExitRate</t>
  </si>
  <si>
    <t>Avg. page load time (sec)</t>
  </si>
  <si>
    <t>AvgPageLoadTime</t>
  </si>
  <si>
    <t>pageLoadSample</t>
  </si>
  <si>
    <t>Source</t>
  </si>
  <si>
    <t>Medium</t>
  </si>
  <si>
    <t>Ad clicks</t>
  </si>
  <si>
    <t>AdClicks</t>
  </si>
  <si>
    <t>Ad cost</t>
  </si>
  <si>
    <t>AdCost</t>
  </si>
  <si>
    <t>Referral path</t>
  </si>
  <si>
    <t>ReferralPath</t>
  </si>
  <si>
    <t>adwordsAdGroupId</t>
  </si>
  <si>
    <t>Ad Impressions</t>
  </si>
  <si>
    <t>adwordsCampaignId</t>
  </si>
  <si>
    <t>Avg. revenue per ad click</t>
  </si>
  <si>
    <t>TransactionRevenueperAdClick</t>
  </si>
  <si>
    <t>Creative ID</t>
  </si>
  <si>
    <t>adwordsCreativeId</t>
  </si>
  <si>
    <t>ROI (transaction revenue / ad cost)</t>
  </si>
  <si>
    <t>AdwordsROI</t>
  </si>
  <si>
    <t>adcost</t>
  </si>
  <si>
    <t>Criteria ID</t>
  </si>
  <si>
    <t>adwordsCriteriaId</t>
  </si>
  <si>
    <t>Customer ID</t>
  </si>
  <si>
    <t>adwordsCustomerId</t>
  </si>
  <si>
    <t>Ad content</t>
  </si>
  <si>
    <t>adContent</t>
  </si>
  <si>
    <t>Transactions</t>
  </si>
  <si>
    <t>Transaction revenue</t>
  </si>
  <si>
    <t>TransactionRevenue</t>
  </si>
  <si>
    <t>Ad slot</t>
  </si>
  <si>
    <t>adSlot</t>
  </si>
  <si>
    <t>Avg. revenue per visit</t>
  </si>
  <si>
    <t>AvgTransactionRevenuePerVisit</t>
  </si>
  <si>
    <t>Ad slot position</t>
  </si>
  <si>
    <t>adSlotPosition</t>
  </si>
  <si>
    <t>Avg. order value</t>
  </si>
  <si>
    <t>AvgTransactionRevenuePerTransaction</t>
  </si>
  <si>
    <t>transactions</t>
  </si>
  <si>
    <t>Ad distribution network</t>
  </si>
  <si>
    <t>adDistributionNetwork</t>
  </si>
  <si>
    <t>Item revenue</t>
  </si>
  <si>
    <t>ItemRevenue</t>
  </si>
  <si>
    <t>Ad match type</t>
  </si>
  <si>
    <t>adMatchType</t>
  </si>
  <si>
    <t>Item quantity</t>
  </si>
  <si>
    <t>ItemQuantity</t>
  </si>
  <si>
    <t>Ad matched query</t>
  </si>
  <si>
    <t>adMatchedQuery</t>
  </si>
  <si>
    <t>Transaction shipping</t>
  </si>
  <si>
    <t>Transactionshipping</t>
  </si>
  <si>
    <t>Ad placement domain</t>
  </si>
  <si>
    <t>adPlacementDomain</t>
  </si>
  <si>
    <t>Transaction tax</t>
  </si>
  <si>
    <t>Transactiontax</t>
  </si>
  <si>
    <t>Ad placement URL</t>
  </si>
  <si>
    <t>adPlacementUrl</t>
  </si>
  <si>
    <t>Unique purchases</t>
  </si>
  <si>
    <t>Uniquepurchases</t>
  </si>
  <si>
    <t>Ad format</t>
  </si>
  <si>
    <t>adFormat</t>
  </si>
  <si>
    <t>Items per purchase</t>
  </si>
  <si>
    <t>ItemsPerPurchase</t>
  </si>
  <si>
    <t>Ad targeting type</t>
  </si>
  <si>
    <t>adTargetingType</t>
  </si>
  <si>
    <t>Ad targeting option</t>
  </si>
  <si>
    <t>adTargetingOption</t>
  </si>
  <si>
    <t>Ad display URL</t>
  </si>
  <si>
    <t>adDisplayUrl</t>
  </si>
  <si>
    <t>Ad destination URL</t>
  </si>
  <si>
    <t>adDestinationUrl</t>
  </si>
  <si>
    <t>Total events</t>
  </si>
  <si>
    <t>TotalEvents</t>
  </si>
  <si>
    <t>totalEvents</t>
  </si>
  <si>
    <t>Unique events</t>
  </si>
  <si>
    <t>UniqueEvents</t>
  </si>
  <si>
    <t>uniqueEvents</t>
  </si>
  <si>
    <t>Event value</t>
  </si>
  <si>
    <t>EventValue</t>
  </si>
  <si>
    <t>eventValue</t>
  </si>
  <si>
    <t>Affiliation</t>
  </si>
  <si>
    <t>Avg. event value</t>
  </si>
  <si>
    <t>AvgEventValue</t>
  </si>
  <si>
    <t>Product category</t>
  </si>
  <si>
    <t>ProductCategory</t>
  </si>
  <si>
    <t>Visits with event</t>
  </si>
  <si>
    <t>visitsWithEvent</t>
  </si>
  <si>
    <t>Product name</t>
  </si>
  <si>
    <t>ProductName</t>
  </si>
  <si>
    <t>Avg. events per visit with event</t>
  </si>
  <si>
    <t>EventsPerVisitWithEvent</t>
  </si>
  <si>
    <t>Product SKU</t>
  </si>
  <si>
    <t>ProductSku</t>
  </si>
  <si>
    <t>Days to transaction</t>
  </si>
  <si>
    <t>DaysToTransaction</t>
  </si>
  <si>
    <t>Visits to transaction</t>
  </si>
  <si>
    <t>VisitsToTransaction</t>
  </si>
  <si>
    <t>Search uniques</t>
  </si>
  <si>
    <t>Searchuniques</t>
  </si>
  <si>
    <t>Transaction ID</t>
  </si>
  <si>
    <t>TransactionID</t>
  </si>
  <si>
    <t>Search visits</t>
  </si>
  <si>
    <t>Searchvisits</t>
  </si>
  <si>
    <t>Search result views</t>
  </si>
  <si>
    <t>searchResultViews</t>
  </si>
  <si>
    <t>Avg. search depth</t>
  </si>
  <si>
    <t>AvgSearchDepth</t>
  </si>
  <si>
    <t>Page path</t>
  </si>
  <si>
    <t>PagePath</t>
  </si>
  <si>
    <t>Avg. search duration</t>
  </si>
  <si>
    <t>avgSearchDuration</t>
  </si>
  <si>
    <t>Page title</t>
  </si>
  <si>
    <t>PageTitle</t>
  </si>
  <si>
    <t>Search refinements</t>
  </si>
  <si>
    <t>searchRefinements</t>
  </si>
  <si>
    <t>Landing page path</t>
  </si>
  <si>
    <t>LandingPagePath</t>
  </si>
  <si>
    <t>Search exits</t>
  </si>
  <si>
    <t>searchExits</t>
  </si>
  <si>
    <t>Second page path</t>
  </si>
  <si>
    <t>SecondPagePath</t>
  </si>
  <si>
    <t>Search exit rate</t>
  </si>
  <si>
    <t>SearchExitRate</t>
  </si>
  <si>
    <t>Exit page path</t>
  </si>
  <si>
    <t>ExitPagePath</t>
  </si>
  <si>
    <t>Percent of visits with search</t>
  </si>
  <si>
    <t>PercentOfVisitsWithSearch</t>
  </si>
  <si>
    <t>Previous page path</t>
  </si>
  <si>
    <t>PreviousPagePath</t>
  </si>
  <si>
    <t>Next page path</t>
  </si>
  <si>
    <t>NextPagePath</t>
  </si>
  <si>
    <t>Organic searches within a session</t>
  </si>
  <si>
    <t>organicSearches </t>
  </si>
  <si>
    <t>Browser</t>
  </si>
  <si>
    <t>Browser version</t>
  </si>
  <si>
    <t>BrowserVersion</t>
  </si>
  <si>
    <t>Total goal value</t>
  </si>
  <si>
    <t>GoalValueAll</t>
  </si>
  <si>
    <t>goalValueAll</t>
  </si>
  <si>
    <t>Connection speed</t>
  </si>
  <si>
    <t>ConnectionSpeed</t>
  </si>
  <si>
    <t>Avg. goal value per visit</t>
  </si>
  <si>
    <t>AvgGoalValueAllPerVisit</t>
  </si>
  <si>
    <t>Operating system</t>
  </si>
  <si>
    <t>OperatingSystem</t>
  </si>
  <si>
    <t>Goal 1 completions</t>
  </si>
  <si>
    <t>Goal1Completions</t>
  </si>
  <si>
    <t>Operating system version</t>
  </si>
  <si>
    <t>OperatingSystemVersion</t>
  </si>
  <si>
    <t>Goal 2 completions</t>
  </si>
  <si>
    <t>Goal2Completions</t>
  </si>
  <si>
    <t>Screen colors</t>
  </si>
  <si>
    <t>ScreenColors</t>
  </si>
  <si>
    <t>Goal 3 completions</t>
  </si>
  <si>
    <t>Goal3Completions</t>
  </si>
  <si>
    <t>Screen resolution</t>
  </si>
  <si>
    <t>ScreenResolution</t>
  </si>
  <si>
    <t>Goal 4 completions</t>
  </si>
  <si>
    <t>Goal4Completions</t>
  </si>
  <si>
    <t>Java enabled</t>
  </si>
  <si>
    <t>JavaEnabled</t>
  </si>
  <si>
    <t>Goal 5 completions</t>
  </si>
  <si>
    <t>Goal5Completions</t>
  </si>
  <si>
    <t>Flash version</t>
  </si>
  <si>
    <t>FlashVersion</t>
  </si>
  <si>
    <t>Goal 6 completions</t>
  </si>
  <si>
    <t>Goal6Completions</t>
  </si>
  <si>
    <t>Hostname</t>
  </si>
  <si>
    <t>Goal 7 completions</t>
  </si>
  <si>
    <t>Goal7Completions</t>
  </si>
  <si>
    <t>Network domain</t>
  </si>
  <si>
    <t>NetworkDomain</t>
  </si>
  <si>
    <t>Goal 8 completions</t>
  </si>
  <si>
    <t>Goal8Completions</t>
  </si>
  <si>
    <t>Network location</t>
  </si>
  <si>
    <t>NetworkLocation</t>
  </si>
  <si>
    <t>Goal 9 completions</t>
  </si>
  <si>
    <t>Goal9Completions</t>
  </si>
  <si>
    <t>Is mobile</t>
  </si>
  <si>
    <t>IsMobile</t>
  </si>
  <si>
    <t>Goal 10 completions</t>
  </si>
  <si>
    <t>Goal10Completions</t>
  </si>
  <si>
    <t>Goal 11 completions</t>
  </si>
  <si>
    <t>Goal11Completions</t>
  </si>
  <si>
    <t>Goal 12 completions</t>
  </si>
  <si>
    <t>Goal12Completions</t>
  </si>
  <si>
    <t>Event category</t>
  </si>
  <si>
    <t>EventCategory</t>
  </si>
  <si>
    <t>Goal 13 completions</t>
  </si>
  <si>
    <t>Goal13Completions</t>
  </si>
  <si>
    <t>Event label</t>
  </si>
  <si>
    <t>EventLabel</t>
  </si>
  <si>
    <t>Goal 14 completions</t>
  </si>
  <si>
    <t>Goal14Completions</t>
  </si>
  <si>
    <t>Event action</t>
  </si>
  <si>
    <t>EventAction</t>
  </si>
  <si>
    <t>Goal 15 completions</t>
  </si>
  <si>
    <t>Goal15Completions</t>
  </si>
  <si>
    <t>Goal 16 completions</t>
  </si>
  <si>
    <t>Goal16Completions</t>
  </si>
  <si>
    <t>Goal 17 completions</t>
  </si>
  <si>
    <t>Goal17Completions</t>
  </si>
  <si>
    <t>Search keyword</t>
  </si>
  <si>
    <t>SearchKeyword</t>
  </si>
  <si>
    <t>Goal 18 completions</t>
  </si>
  <si>
    <t>Goal18Completions</t>
  </si>
  <si>
    <t>Search category</t>
  </si>
  <si>
    <t>SearchCategory</t>
  </si>
  <si>
    <t>Goal 19 completions</t>
  </si>
  <si>
    <t>Goal19Completions</t>
  </si>
  <si>
    <t>Search used</t>
  </si>
  <si>
    <t>SearchUsed</t>
  </si>
  <si>
    <t>Goal 20 completions</t>
  </si>
  <si>
    <t>Goal20Completions</t>
  </si>
  <si>
    <t>Search start page</t>
  </si>
  <si>
    <t>SearchStartPage</t>
  </si>
  <si>
    <t>Goal 1 conversion rate</t>
  </si>
  <si>
    <t>Goal 1 Conversion Rate</t>
  </si>
  <si>
    <t>Search destination page</t>
  </si>
  <si>
    <t>SearchDestinationPage</t>
  </si>
  <si>
    <t>Goal 2 conversion rate</t>
  </si>
  <si>
    <t>Goal 2 Conversion Rate</t>
  </si>
  <si>
    <t>Search keyword refinement</t>
  </si>
  <si>
    <t>SearchKeywordRefinement</t>
  </si>
  <si>
    <t>Goal 3 conversion rate</t>
  </si>
  <si>
    <t>Goal 3 Conversion Rate</t>
  </si>
  <si>
    <t>Goal 4 conversion rate</t>
  </si>
  <si>
    <t>Goal 4 Conversion Rate</t>
  </si>
  <si>
    <t>Goal 5 conversion rate</t>
  </si>
  <si>
    <t>Goal 5 Conversion Rate</t>
  </si>
  <si>
    <t>UserDefinedValue</t>
  </si>
  <si>
    <t>Goal 6 conversion rate</t>
  </si>
  <si>
    <t>Goal 6 Conversion Rate</t>
  </si>
  <si>
    <t>CustomVarValue1</t>
  </si>
  <si>
    <t>Goal 7 conversion rate</t>
  </si>
  <si>
    <t>Goal 7 Conversion Rate</t>
  </si>
  <si>
    <t>CustomVarValue2</t>
  </si>
  <si>
    <t>Goal 8 conversion rate</t>
  </si>
  <si>
    <t>Goal 8 Conversion Rate</t>
  </si>
  <si>
    <t>CustomVarValue3</t>
  </si>
  <si>
    <t>Goal 9 conversion rate</t>
  </si>
  <si>
    <t>Goal 9 Conversion Rate</t>
  </si>
  <si>
    <t>CustomVarValue4</t>
  </si>
  <si>
    <t>Goal 10 conversion rate</t>
  </si>
  <si>
    <t>Goal 10 Conversion Rate</t>
  </si>
  <si>
    <t>CustomVarValue5</t>
  </si>
  <si>
    <t>Goal 11 conversion rate</t>
  </si>
  <si>
    <t>Goal 11 Conversion Rate</t>
  </si>
  <si>
    <t>Goal 12 conversion rate</t>
  </si>
  <si>
    <t>Goal 12 Conversion Rate</t>
  </si>
  <si>
    <t>Goal 13 conversion rate</t>
  </si>
  <si>
    <t>Goal 13 Conversion Rate</t>
  </si>
  <si>
    <t>Goal 14 conversion rate</t>
  </si>
  <si>
    <t>Goal 14 Conversion Rate</t>
  </si>
  <si>
    <t>Goal 15 conversion rate</t>
  </si>
  <si>
    <t>Goal 15 Conversion Rate</t>
  </si>
  <si>
    <t>Goal 16 conversion rate</t>
  </si>
  <si>
    <t>Goal 16 Conversion Rate</t>
  </si>
  <si>
    <t>Goal 17 conversion rate</t>
  </si>
  <si>
    <t>Goal 17 Conversion Rate</t>
  </si>
  <si>
    <t>Goal 18 conversion rate</t>
  </si>
  <si>
    <t>Goal 18 Conversion Rate</t>
  </si>
  <si>
    <t>Goal 19 conversion rate</t>
  </si>
  <si>
    <t>Goal 19 Conversion Rate</t>
  </si>
  <si>
    <t>Goal 20 conversion rate</t>
  </si>
  <si>
    <t>Goal 20 Conversion Rate</t>
  </si>
  <si>
    <t>Goal 1 funnel completion rate</t>
  </si>
  <si>
    <t>Goal1starts</t>
  </si>
  <si>
    <t>Goal 2 funnel completion rate</t>
  </si>
  <si>
    <t>Goal2starts</t>
  </si>
  <si>
    <t>Goal 3 funnel completion rate</t>
  </si>
  <si>
    <t>Goal3starts</t>
  </si>
  <si>
    <t>Goal 4 funnel completion rate</t>
  </si>
  <si>
    <t>Goal4starts</t>
  </si>
  <si>
    <t>Goal 5 funnel completion rate</t>
  </si>
  <si>
    <t>Goal5starts</t>
  </si>
  <si>
    <t>Goal 6 funnel completion rate</t>
  </si>
  <si>
    <t>Goal6starts</t>
  </si>
  <si>
    <t>Goal 7 funnel completion rate</t>
  </si>
  <si>
    <t>Goal7starts</t>
  </si>
  <si>
    <t>Goal 8 funnel completion rate</t>
  </si>
  <si>
    <t>Goal8starts</t>
  </si>
  <si>
    <t>Goal 9 funnel completion rate</t>
  </si>
  <si>
    <t>Goal9starts</t>
  </si>
  <si>
    <t>Goal 10 funnel completion rate</t>
  </si>
  <si>
    <t>Goal10starts</t>
  </si>
  <si>
    <t>Goal 11 funnel completion rate</t>
  </si>
  <si>
    <t>Goal11starts</t>
  </si>
  <si>
    <t>Goal 12 funnel completion rate</t>
  </si>
  <si>
    <t>Goal12starts</t>
  </si>
  <si>
    <t>Goal 13 funnel completion rate</t>
  </si>
  <si>
    <t>Goal13starts</t>
  </si>
  <si>
    <t>Goal 14 funnel completion rate</t>
  </si>
  <si>
    <t>Goal14starts</t>
  </si>
  <si>
    <t>Goal 15 funnel completion rate</t>
  </si>
  <si>
    <t>Goal15starts</t>
  </si>
  <si>
    <t>Goal 16 funnel completion rate</t>
  </si>
  <si>
    <t>Goal16starts</t>
  </si>
  <si>
    <t>Goal 17 funnel completion rate</t>
  </si>
  <si>
    <t>Goal17starts</t>
  </si>
  <si>
    <t>Goal 18 funnel completion rate</t>
  </si>
  <si>
    <t>Goal18starts</t>
  </si>
  <si>
    <t>Goal 19 funnel completion rate</t>
  </si>
  <si>
    <t>Goal19starts</t>
  </si>
  <si>
    <t>Goal 20 funnel completion rate</t>
  </si>
  <si>
    <t>Goal20starts</t>
  </si>
  <si>
    <t>ALL COUNTRIES</t>
  </si>
  <si>
    <t>ALL LANGUAGES</t>
  </si>
  <si>
    <t>United Kingdom</t>
  </si>
  <si>
    <t>GB</t>
  </si>
  <si>
    <t>English</t>
  </si>
  <si>
    <t>en</t>
  </si>
  <si>
    <t>United States</t>
  </si>
  <si>
    <t>Arabic</t>
  </si>
  <si>
    <t>ar</t>
  </si>
  <si>
    <t>Afghanistan</t>
  </si>
  <si>
    <t>AF</t>
  </si>
  <si>
    <t>Bulgarian</t>
  </si>
  <si>
    <t>bg</t>
  </si>
  <si>
    <t>Albania</t>
  </si>
  <si>
    <t>AL</t>
  </si>
  <si>
    <t>Catalan</t>
  </si>
  <si>
    <t>ca</t>
  </si>
  <si>
    <t>Algeria</t>
  </si>
  <si>
    <t>DZ</t>
  </si>
  <si>
    <t>Chinese (simplified)</t>
  </si>
  <si>
    <t>zh_CN</t>
  </si>
  <si>
    <t>American Samoa</t>
  </si>
  <si>
    <t>AS</t>
  </si>
  <si>
    <t>Chinese (traditional)</t>
  </si>
  <si>
    <t>zh_TW</t>
  </si>
  <si>
    <t>Andorra</t>
  </si>
  <si>
    <t>AD</t>
  </si>
  <si>
    <t>Croatian</t>
  </si>
  <si>
    <t>hr</t>
  </si>
  <si>
    <t>Angola</t>
  </si>
  <si>
    <t>AO</t>
  </si>
  <si>
    <t>Czech</t>
  </si>
  <si>
    <t>cs</t>
  </si>
  <si>
    <t>Anguilla</t>
  </si>
  <si>
    <t>AI</t>
  </si>
  <si>
    <t>Danish</t>
  </si>
  <si>
    <t>da</t>
  </si>
  <si>
    <t>Antarctica</t>
  </si>
  <si>
    <t>AQ</t>
  </si>
  <si>
    <t>Dutch</t>
  </si>
  <si>
    <t>nl</t>
  </si>
  <si>
    <t>Antigua and Barbuda</t>
  </si>
  <si>
    <t>AG</t>
  </si>
  <si>
    <t>Argentina</t>
  </si>
  <si>
    <t>AR</t>
  </si>
  <si>
    <t>Estonian</t>
  </si>
  <si>
    <t>et</t>
  </si>
  <si>
    <t>Armenia</t>
  </si>
  <si>
    <t>AM</t>
  </si>
  <si>
    <t>Filipino</t>
  </si>
  <si>
    <t>tl</t>
  </si>
  <si>
    <t>Aruba</t>
  </si>
  <si>
    <t>Finnish</t>
  </si>
  <si>
    <t>fi</t>
  </si>
  <si>
    <t>Australia</t>
  </si>
  <si>
    <t>AU</t>
  </si>
  <si>
    <t>French</t>
  </si>
  <si>
    <t>fr</t>
  </si>
  <si>
    <t>Austria</t>
  </si>
  <si>
    <t>AT</t>
  </si>
  <si>
    <t>German</t>
  </si>
  <si>
    <t>de</t>
  </si>
  <si>
    <t>Azerbaijan</t>
  </si>
  <si>
    <t>AZ</t>
  </si>
  <si>
    <t>Greek</t>
  </si>
  <si>
    <t>el</t>
  </si>
  <si>
    <t>Bahamas</t>
  </si>
  <si>
    <t>BS</t>
  </si>
  <si>
    <t>Hebrew</t>
  </si>
  <si>
    <t>iw</t>
  </si>
  <si>
    <t>Bahrain</t>
  </si>
  <si>
    <t>BH</t>
  </si>
  <si>
    <t>Hindi</t>
  </si>
  <si>
    <t>hi</t>
  </si>
  <si>
    <t>Bangladesh</t>
  </si>
  <si>
    <t>BD</t>
  </si>
  <si>
    <t>Hungarian</t>
  </si>
  <si>
    <t>hu</t>
  </si>
  <si>
    <t>Barbados</t>
  </si>
  <si>
    <t>BB</t>
  </si>
  <si>
    <t>Icelandic</t>
  </si>
  <si>
    <t>is</t>
  </si>
  <si>
    <t>Belarus</t>
  </si>
  <si>
    <t>BY</t>
  </si>
  <si>
    <t>Indonesian</t>
  </si>
  <si>
    <t>id</t>
  </si>
  <si>
    <t>Belgium</t>
  </si>
  <si>
    <t>BE</t>
  </si>
  <si>
    <t>Italian</t>
  </si>
  <si>
    <t>it</t>
  </si>
  <si>
    <t>Belize</t>
  </si>
  <si>
    <t>BZ</t>
  </si>
  <si>
    <t>Japanese</t>
  </si>
  <si>
    <t>ja</t>
  </si>
  <si>
    <t>Benin</t>
  </si>
  <si>
    <t>BJ</t>
  </si>
  <si>
    <t>Korean</t>
  </si>
  <si>
    <t>ko</t>
  </si>
  <si>
    <t>Bermuda</t>
  </si>
  <si>
    <t>BM</t>
  </si>
  <si>
    <t>Latvian</t>
  </si>
  <si>
    <t>lv</t>
  </si>
  <si>
    <t>Bhutan</t>
  </si>
  <si>
    <t>BT</t>
  </si>
  <si>
    <t>Lithuanian</t>
  </si>
  <si>
    <t>lt</t>
  </si>
  <si>
    <t>Bolivia</t>
  </si>
  <si>
    <t>BO</t>
  </si>
  <si>
    <t>Norwegian</t>
  </si>
  <si>
    <t>no</t>
  </si>
  <si>
    <t>Bosnia and Herzegovina</t>
  </si>
  <si>
    <t>BA</t>
  </si>
  <si>
    <t>Polish</t>
  </si>
  <si>
    <t>pl</t>
  </si>
  <si>
    <t>Botswana</t>
  </si>
  <si>
    <t>BW</t>
  </si>
  <si>
    <t>Portuguese</t>
  </si>
  <si>
    <t>pt</t>
  </si>
  <si>
    <t>Bouvet Island</t>
  </si>
  <si>
    <t>BV</t>
  </si>
  <si>
    <t>Romanian</t>
  </si>
  <si>
    <t>ro</t>
  </si>
  <si>
    <t>Brazil</t>
  </si>
  <si>
    <t>BR</t>
  </si>
  <si>
    <t>Russian</t>
  </si>
  <si>
    <t>ru</t>
  </si>
  <si>
    <t>British Indian Ocean Territory</t>
  </si>
  <si>
    <t>IO</t>
  </si>
  <si>
    <t>Serbian</t>
  </si>
  <si>
    <t>sr</t>
  </si>
  <si>
    <t>Brunei Darussalam</t>
  </si>
  <si>
    <t>BN</t>
  </si>
  <si>
    <t>Slovak</t>
  </si>
  <si>
    <t>sk</t>
  </si>
  <si>
    <t>Bulgaria</t>
  </si>
  <si>
    <t>BG</t>
  </si>
  <si>
    <t>Slovenian</t>
  </si>
  <si>
    <t>sl</t>
  </si>
  <si>
    <t>Burkina Faso</t>
  </si>
  <si>
    <t>BF</t>
  </si>
  <si>
    <t>Spanish</t>
  </si>
  <si>
    <t>es</t>
  </si>
  <si>
    <t>Burundi</t>
  </si>
  <si>
    <t>BI</t>
  </si>
  <si>
    <t>Swedish</t>
  </si>
  <si>
    <t>sv</t>
  </si>
  <si>
    <t>Cambodia</t>
  </si>
  <si>
    <t>KH</t>
  </si>
  <si>
    <t>Thai</t>
  </si>
  <si>
    <t>th</t>
  </si>
  <si>
    <t>Cameroon</t>
  </si>
  <si>
    <t>CM</t>
  </si>
  <si>
    <t>Turkish</t>
  </si>
  <si>
    <t>tr</t>
  </si>
  <si>
    <t>Canada</t>
  </si>
  <si>
    <t>CA</t>
  </si>
  <si>
    <t>Ukrainian</t>
  </si>
  <si>
    <t>uk</t>
  </si>
  <si>
    <t>Cape Verde</t>
  </si>
  <si>
    <t>CV</t>
  </si>
  <si>
    <t>Urdu</t>
  </si>
  <si>
    <t>ur</t>
  </si>
  <si>
    <t>Cayman Islands</t>
  </si>
  <si>
    <t>KY</t>
  </si>
  <si>
    <t>Vietnamese</t>
  </si>
  <si>
    <t>vi</t>
  </si>
  <si>
    <t>Central African Republic</t>
  </si>
  <si>
    <t>CF</t>
  </si>
  <si>
    <t>Chad</t>
  </si>
  <si>
    <t>TD</t>
  </si>
  <si>
    <t>Chile</t>
  </si>
  <si>
    <t>CL</t>
  </si>
  <si>
    <t>China</t>
  </si>
  <si>
    <t>CN</t>
  </si>
  <si>
    <t>Christmas Island</t>
  </si>
  <si>
    <t>CX</t>
  </si>
  <si>
    <t>Cocos (Keeling) Islands</t>
  </si>
  <si>
    <t>CC</t>
  </si>
  <si>
    <t>Colombia</t>
  </si>
  <si>
    <t>CO</t>
  </si>
  <si>
    <t>Comoros</t>
  </si>
  <si>
    <t>KM</t>
  </si>
  <si>
    <t>Congo</t>
  </si>
  <si>
    <t>CG</t>
  </si>
  <si>
    <t>Congo, Democratic Republic</t>
  </si>
  <si>
    <t>CD</t>
  </si>
  <si>
    <t>Cook Islands</t>
  </si>
  <si>
    <t>CK</t>
  </si>
  <si>
    <t>Costa Rica</t>
  </si>
  <si>
    <t>CR</t>
  </si>
  <si>
    <t>Cote d'Ivoire</t>
  </si>
  <si>
    <t>CI</t>
  </si>
  <si>
    <t>Croatia</t>
  </si>
  <si>
    <t>HR</t>
  </si>
  <si>
    <t>Cyprus</t>
  </si>
  <si>
    <t>CY</t>
  </si>
  <si>
    <t>Czech Republic</t>
  </si>
  <si>
    <t>CZ</t>
  </si>
  <si>
    <t>Denmark</t>
  </si>
  <si>
    <t>DK</t>
  </si>
  <si>
    <t>Djibouti</t>
  </si>
  <si>
    <t>DJ</t>
  </si>
  <si>
    <t>Dominica</t>
  </si>
  <si>
    <t>DM</t>
  </si>
  <si>
    <t>Dominican Republic</t>
  </si>
  <si>
    <t>DO</t>
  </si>
  <si>
    <t>East Timor</t>
  </si>
  <si>
    <t>TL</t>
  </si>
  <si>
    <t>Ecuador</t>
  </si>
  <si>
    <t>EC</t>
  </si>
  <si>
    <t>Egypt</t>
  </si>
  <si>
    <t>EG</t>
  </si>
  <si>
    <t>El Salvador</t>
  </si>
  <si>
    <t>SV</t>
  </si>
  <si>
    <t>Equatorial Guinea</t>
  </si>
  <si>
    <t>GQ</t>
  </si>
  <si>
    <t>Eritrea</t>
  </si>
  <si>
    <t>ER</t>
  </si>
  <si>
    <t>Estonia</t>
  </si>
  <si>
    <t>EE</t>
  </si>
  <si>
    <t>Ethiopia</t>
  </si>
  <si>
    <t>ET</t>
  </si>
  <si>
    <t>Falkland Islands (Malvinas)</t>
  </si>
  <si>
    <t>FK</t>
  </si>
  <si>
    <t>Faroe Islands</t>
  </si>
  <si>
    <t>FO</t>
  </si>
  <si>
    <t>Fiji</t>
  </si>
  <si>
    <t>FJ</t>
  </si>
  <si>
    <t>Finland</t>
  </si>
  <si>
    <t>France</t>
  </si>
  <si>
    <t>FR</t>
  </si>
  <si>
    <t>France, Metropolitan</t>
  </si>
  <si>
    <t>FX</t>
  </si>
  <si>
    <t>French Guiana</t>
  </si>
  <si>
    <t>GF</t>
  </si>
  <si>
    <t>French Polynesia</t>
  </si>
  <si>
    <t>PF</t>
  </si>
  <si>
    <t>French Southern Territories</t>
  </si>
  <si>
    <t>TF</t>
  </si>
  <si>
    <t>Gabon</t>
  </si>
  <si>
    <t>Gambia</t>
  </si>
  <si>
    <t>GM</t>
  </si>
  <si>
    <t>Georgia</t>
  </si>
  <si>
    <t>GE</t>
  </si>
  <si>
    <t>Germany</t>
  </si>
  <si>
    <t>Ghana</t>
  </si>
  <si>
    <t>GH</t>
  </si>
  <si>
    <t>Gibraltar</t>
  </si>
  <si>
    <t>GI</t>
  </si>
  <si>
    <t>Greece</t>
  </si>
  <si>
    <t>GR</t>
  </si>
  <si>
    <t>Greenland</t>
  </si>
  <si>
    <t>GL</t>
  </si>
  <si>
    <t>Grenada</t>
  </si>
  <si>
    <t>GD</t>
  </si>
  <si>
    <t>Guadeloupe</t>
  </si>
  <si>
    <t>GP</t>
  </si>
  <si>
    <t>Guam</t>
  </si>
  <si>
    <t>GU</t>
  </si>
  <si>
    <t>Guatemala</t>
  </si>
  <si>
    <t>GT</t>
  </si>
  <si>
    <t>Guinea</t>
  </si>
  <si>
    <t>GN</t>
  </si>
  <si>
    <t>Guinea-Bissau</t>
  </si>
  <si>
    <t>GW</t>
  </si>
  <si>
    <t>Guyana</t>
  </si>
  <si>
    <t>GY</t>
  </si>
  <si>
    <t>Haiti</t>
  </si>
  <si>
    <t>HT</t>
  </si>
  <si>
    <t>Heard and McDonald Islands</t>
  </si>
  <si>
    <t>HM</t>
  </si>
  <si>
    <t>Honduras</t>
  </si>
  <si>
    <t>HN</t>
  </si>
  <si>
    <t>Hong Kong</t>
  </si>
  <si>
    <t>HK</t>
  </si>
  <si>
    <t>Hungary</t>
  </si>
  <si>
    <t>HU</t>
  </si>
  <si>
    <t>Iceland</t>
  </si>
  <si>
    <t>IS</t>
  </si>
  <si>
    <t>India</t>
  </si>
  <si>
    <t>IN</t>
  </si>
  <si>
    <t>Indonesia</t>
  </si>
  <si>
    <t>ID</t>
  </si>
  <si>
    <t>Iraq</t>
  </si>
  <si>
    <t>IQ</t>
  </si>
  <si>
    <t>Ireland</t>
  </si>
  <si>
    <t>IE</t>
  </si>
  <si>
    <t>Israel</t>
  </si>
  <si>
    <t>IL</t>
  </si>
  <si>
    <t>Jamaica</t>
  </si>
  <si>
    <t>JM</t>
  </si>
  <si>
    <t>Japan</t>
  </si>
  <si>
    <t>JP</t>
  </si>
  <si>
    <t>Jordan</t>
  </si>
  <si>
    <t>JO</t>
  </si>
  <si>
    <t>Kazakhstan</t>
  </si>
  <si>
    <t>KZ</t>
  </si>
  <si>
    <t>Kenya</t>
  </si>
  <si>
    <t>KE</t>
  </si>
  <si>
    <t>Kiribati</t>
  </si>
  <si>
    <t>KI</t>
  </si>
  <si>
    <t>Kuwait</t>
  </si>
  <si>
    <t>KW</t>
  </si>
  <si>
    <t>Kyrgyzstan</t>
  </si>
  <si>
    <t>KG</t>
  </si>
  <si>
    <t>Lao People's Democratic Republic</t>
  </si>
  <si>
    <t>LA</t>
  </si>
  <si>
    <t>Latvia</t>
  </si>
  <si>
    <t>LV</t>
  </si>
  <si>
    <t>Lebanon</t>
  </si>
  <si>
    <t>LB</t>
  </si>
  <si>
    <t>Lesotho</t>
  </si>
  <si>
    <t>LS</t>
  </si>
  <si>
    <t>Liberia</t>
  </si>
  <si>
    <t>LR</t>
  </si>
  <si>
    <t>Libya</t>
  </si>
  <si>
    <t>LY</t>
  </si>
  <si>
    <t>Liechtenstein</t>
  </si>
  <si>
    <t>LI</t>
  </si>
  <si>
    <t>Lithuania</t>
  </si>
  <si>
    <t>LT</t>
  </si>
  <si>
    <t>Luxembourg</t>
  </si>
  <si>
    <t>LU</t>
  </si>
  <si>
    <t>Macau</t>
  </si>
  <si>
    <t>MO</t>
  </si>
  <si>
    <t>Macedonia</t>
  </si>
  <si>
    <t>MK</t>
  </si>
  <si>
    <t>Madagascar</t>
  </si>
  <si>
    <t>MG</t>
  </si>
  <si>
    <t>Malawi</t>
  </si>
  <si>
    <t>MW</t>
  </si>
  <si>
    <t>MY</t>
  </si>
  <si>
    <t>Maldives</t>
  </si>
  <si>
    <t>Mali</t>
  </si>
  <si>
    <t>ML</t>
  </si>
  <si>
    <t>Malta</t>
  </si>
  <si>
    <t>MT</t>
  </si>
  <si>
    <t>Marshall Islands</t>
  </si>
  <si>
    <t>MH</t>
  </si>
  <si>
    <t>Martinique</t>
  </si>
  <si>
    <t>MQ</t>
  </si>
  <si>
    <t>Mauritania</t>
  </si>
  <si>
    <t>MR</t>
  </si>
  <si>
    <t>Mauritius</t>
  </si>
  <si>
    <t>MU</t>
  </si>
  <si>
    <t>Mayotte</t>
  </si>
  <si>
    <t>YT</t>
  </si>
  <si>
    <t>Mexico</t>
  </si>
  <si>
    <t>MX</t>
  </si>
  <si>
    <t>Micronesia</t>
  </si>
  <si>
    <t>FM</t>
  </si>
  <si>
    <t>Moldova</t>
  </si>
  <si>
    <t>MD</t>
  </si>
  <si>
    <t>Monaco</t>
  </si>
  <si>
    <t>MC</t>
  </si>
  <si>
    <t>Mongolia</t>
  </si>
  <si>
    <t>MN</t>
  </si>
  <si>
    <t>Montserrat</t>
  </si>
  <si>
    <t>MS</t>
  </si>
  <si>
    <t>Morocco</t>
  </si>
  <si>
    <t>MA</t>
  </si>
  <si>
    <t>Mozambique</t>
  </si>
  <si>
    <t>MZ</t>
  </si>
  <si>
    <t>Namibia</t>
  </si>
  <si>
    <t>NA</t>
  </si>
  <si>
    <t>Nauru</t>
  </si>
  <si>
    <t>NR</t>
  </si>
  <si>
    <t>Nepal</t>
  </si>
  <si>
    <t>NP</t>
  </si>
  <si>
    <t>Netherlands</t>
  </si>
  <si>
    <t>NL</t>
  </si>
  <si>
    <t>Netherlands Antilles</t>
  </si>
  <si>
    <t>AN</t>
  </si>
  <si>
    <t>New Caledonia</t>
  </si>
  <si>
    <t>NC</t>
  </si>
  <si>
    <t>New Zealand</t>
  </si>
  <si>
    <t>NZ</t>
  </si>
  <si>
    <t>Nicaragua</t>
  </si>
  <si>
    <t>NI</t>
  </si>
  <si>
    <t>Niger</t>
  </si>
  <si>
    <t>NE</t>
  </si>
  <si>
    <t>Nigeria</t>
  </si>
  <si>
    <t>NG</t>
  </si>
  <si>
    <t>Niue</t>
  </si>
  <si>
    <t>NU</t>
  </si>
  <si>
    <t>Norfolk Island</t>
  </si>
  <si>
    <t>NF</t>
  </si>
  <si>
    <t>Northern Mariana Islands</t>
  </si>
  <si>
    <t>MP</t>
  </si>
  <si>
    <t>Norway</t>
  </si>
  <si>
    <t>NO</t>
  </si>
  <si>
    <t>Oman</t>
  </si>
  <si>
    <t>OM</t>
  </si>
  <si>
    <t>Pakistan</t>
  </si>
  <si>
    <t>PK</t>
  </si>
  <si>
    <t>Palau</t>
  </si>
  <si>
    <t>PW</t>
  </si>
  <si>
    <t>Palestinian Territory</t>
  </si>
  <si>
    <t>PS</t>
  </si>
  <si>
    <t>Panama</t>
  </si>
  <si>
    <t>PA</t>
  </si>
  <si>
    <t>Papua New Guinea</t>
  </si>
  <si>
    <t>PG</t>
  </si>
  <si>
    <t>Paraguay</t>
  </si>
  <si>
    <t>PY</t>
  </si>
  <si>
    <t>Peru</t>
  </si>
  <si>
    <t>PE</t>
  </si>
  <si>
    <t>Philippines</t>
  </si>
  <si>
    <t>PH</t>
  </si>
  <si>
    <t>Pitcairn</t>
  </si>
  <si>
    <t>PN</t>
  </si>
  <si>
    <t>Poland</t>
  </si>
  <si>
    <t>PL</t>
  </si>
  <si>
    <t>Portugal</t>
  </si>
  <si>
    <t>PT</t>
  </si>
  <si>
    <t>Puerto Rico</t>
  </si>
  <si>
    <t>PR</t>
  </si>
  <si>
    <t>Qatar</t>
  </si>
  <si>
    <t>QA</t>
  </si>
  <si>
    <t>Reunion</t>
  </si>
  <si>
    <t>RE</t>
  </si>
  <si>
    <t>Romania</t>
  </si>
  <si>
    <t>RO</t>
  </si>
  <si>
    <t>Russian Federation</t>
  </si>
  <si>
    <t>RU</t>
  </si>
  <si>
    <t>Rwanda</t>
  </si>
  <si>
    <t>RW</t>
  </si>
  <si>
    <t>Saint Kitts and Nevis</t>
  </si>
  <si>
    <t>KN</t>
  </si>
  <si>
    <t>Saint Lucia</t>
  </si>
  <si>
    <t>LC</t>
  </si>
  <si>
    <t>Saint Vincent and the Grenadines</t>
  </si>
  <si>
    <t>VC</t>
  </si>
  <si>
    <t>Samoa</t>
  </si>
  <si>
    <t>WS</t>
  </si>
  <si>
    <t>San Marino</t>
  </si>
  <si>
    <t>SM</t>
  </si>
  <si>
    <t>Sao Tome and Principe</t>
  </si>
  <si>
    <t>ST</t>
  </si>
  <si>
    <t>Saudi Arabia</t>
  </si>
  <si>
    <t>SA</t>
  </si>
  <si>
    <t>Senegal</t>
  </si>
  <si>
    <t>SN</t>
  </si>
  <si>
    <t>Serbia and Montenegro</t>
  </si>
  <si>
    <t>CS</t>
  </si>
  <si>
    <t>Seychelles</t>
  </si>
  <si>
    <t>SC</t>
  </si>
  <si>
    <t>Sierra Leone</t>
  </si>
  <si>
    <t>SL</t>
  </si>
  <si>
    <t>Singapore</t>
  </si>
  <si>
    <t>SG</t>
  </si>
  <si>
    <t>Slovakia</t>
  </si>
  <si>
    <t>SK</t>
  </si>
  <si>
    <t>Slovenia</t>
  </si>
  <si>
    <t>SI</t>
  </si>
  <si>
    <t>Solomon Islands</t>
  </si>
  <si>
    <t>SB</t>
  </si>
  <si>
    <t>Somalia</t>
  </si>
  <si>
    <t>SO</t>
  </si>
  <si>
    <t>South Africa</t>
  </si>
  <si>
    <t>ZA</t>
  </si>
  <si>
    <t>South Georgia and The South Sandwich Islands</t>
  </si>
  <si>
    <t>GS</t>
  </si>
  <si>
    <t>South Korea</t>
  </si>
  <si>
    <t>KR</t>
  </si>
  <si>
    <t>Spain</t>
  </si>
  <si>
    <t>ES</t>
  </si>
  <si>
    <t>Sri Lanka</t>
  </si>
  <si>
    <t>LK</t>
  </si>
  <si>
    <t>St. Helena</t>
  </si>
  <si>
    <t>SH</t>
  </si>
  <si>
    <t>St. Pierre and Miquelon</t>
  </si>
  <si>
    <t>PM</t>
  </si>
  <si>
    <t>Suriname</t>
  </si>
  <si>
    <t>SR</t>
  </si>
  <si>
    <t>Svalbard and Jan Mayen Islands</t>
  </si>
  <si>
    <t>SJ</t>
  </si>
  <si>
    <t>Swaziland</t>
  </si>
  <si>
    <t>SZ</t>
  </si>
  <si>
    <t>Sweden</t>
  </si>
  <si>
    <t>SE</t>
  </si>
  <si>
    <t>Switzerland</t>
  </si>
  <si>
    <t>CH</t>
  </si>
  <si>
    <t>Taiwan</t>
  </si>
  <si>
    <t>TW</t>
  </si>
  <si>
    <t>Tajikistan</t>
  </si>
  <si>
    <t>TJ</t>
  </si>
  <si>
    <t>Tanzania</t>
  </si>
  <si>
    <t>TZ</t>
  </si>
  <si>
    <t>Thailand</t>
  </si>
  <si>
    <t>TH</t>
  </si>
  <si>
    <t>Togo</t>
  </si>
  <si>
    <t>TG</t>
  </si>
  <si>
    <t>Tokelau</t>
  </si>
  <si>
    <t>TK</t>
  </si>
  <si>
    <t>Tonga</t>
  </si>
  <si>
    <t>TO</t>
  </si>
  <si>
    <t>Trinidad and Tobago</t>
  </si>
  <si>
    <t>TT</t>
  </si>
  <si>
    <t>Tunisia</t>
  </si>
  <si>
    <t>TN</t>
  </si>
  <si>
    <t>Turkey</t>
  </si>
  <si>
    <t>TR</t>
  </si>
  <si>
    <t>Turkmenistan</t>
  </si>
  <si>
    <t>TM</t>
  </si>
  <si>
    <t>Turks and Caicos Islands</t>
  </si>
  <si>
    <t>TC</t>
  </si>
  <si>
    <t>Tuvalu</t>
  </si>
  <si>
    <t>TV</t>
  </si>
  <si>
    <t>Uganda</t>
  </si>
  <si>
    <t>UG</t>
  </si>
  <si>
    <t>Ukraine</t>
  </si>
  <si>
    <t>UA</t>
  </si>
  <si>
    <t>United Arab Emirates</t>
  </si>
  <si>
    <t>AE</t>
  </si>
  <si>
    <t>United States Minor Outlying Islands</t>
  </si>
  <si>
    <t>UM</t>
  </si>
  <si>
    <t>Uruguay</t>
  </si>
  <si>
    <t>UY</t>
  </si>
  <si>
    <t>Uzbekistan</t>
  </si>
  <si>
    <t>UZ</t>
  </si>
  <si>
    <t>Vanuatu</t>
  </si>
  <si>
    <t>VU</t>
  </si>
  <si>
    <t>Vatican</t>
  </si>
  <si>
    <t>VA</t>
  </si>
  <si>
    <t>Venezuela</t>
  </si>
  <si>
    <t>VE</t>
  </si>
  <si>
    <t>Viet Nam</t>
  </si>
  <si>
    <t>VN</t>
  </si>
  <si>
    <t>Virgin Islands (British)</t>
  </si>
  <si>
    <t>VG</t>
  </si>
  <si>
    <t>Virgin Islands (U.S.)</t>
  </si>
  <si>
    <t>VI</t>
  </si>
  <si>
    <t>Wallis and Futuna Islands</t>
  </si>
  <si>
    <t>WF</t>
  </si>
  <si>
    <t>Western Sahara</t>
  </si>
  <si>
    <t>EH</t>
  </si>
  <si>
    <t>Yemen</t>
  </si>
  <si>
    <t>YE</t>
  </si>
  <si>
    <t>Zambia</t>
  </si>
  <si>
    <t>ZM</t>
  </si>
  <si>
    <t>Zimbabwe</t>
  </si>
  <si>
    <t>ZW</t>
  </si>
  <si>
    <t>rand</t>
  </si>
  <si>
    <t>rcount</t>
  </si>
  <si>
    <t>clientLoginModeForGA</t>
  </si>
  <si>
    <t>Page directory level 1</t>
  </si>
  <si>
    <t>Page directory level 2</t>
  </si>
  <si>
    <t>Page directory level 3</t>
  </si>
  <si>
    <t>Page directory level 4</t>
  </si>
  <si>
    <t>acdgmode</t>
  </si>
  <si>
    <t># of keywords with visits</t>
  </si>
  <si>
    <t># of referring sites with visits</t>
  </si>
  <si>
    <t># of referring domains with visits</t>
  </si>
  <si>
    <t># of landing pages with entrances</t>
  </si>
  <si>
    <t>NumberOfKeywords</t>
  </si>
  <si>
    <t>NumberOfReferringSites</t>
  </si>
  <si>
    <t>NumberOfReferringDomains</t>
  </si>
  <si>
    <t>NumberOfLandingPages</t>
  </si>
  <si>
    <t>source</t>
  </si>
  <si>
    <t>landingpagepath</t>
  </si>
  <si>
    <t># of pages with pageviews</t>
  </si>
  <si>
    <t>NumberOfPages</t>
  </si>
  <si>
    <t>pagepath</t>
  </si>
  <si>
    <t># of countries with visits</t>
  </si>
  <si>
    <t>NumberOfCountries</t>
  </si>
  <si>
    <t>country</t>
  </si>
  <si>
    <t># of cities with visits</t>
  </si>
  <si>
    <t>NumberOfCities</t>
  </si>
  <si>
    <t>10,000 (fastest)</t>
  </si>
  <si>
    <t>500,000</t>
  </si>
  <si>
    <t>100,000</t>
  </si>
  <si>
    <t>50,000</t>
  </si>
  <si>
    <t>Avg. number of days to transaction</t>
  </si>
  <si>
    <t>Avg. number of visits to transaction</t>
  </si>
  <si>
    <t>AvgDaysToTransaction</t>
  </si>
  <si>
    <t>AvgVisitsToTransaction</t>
  </si>
  <si>
    <t>daystotransaction</t>
  </si>
  <si>
    <t>visitstotransaction</t>
  </si>
  <si>
    <t>Dayofweek</t>
  </si>
  <si>
    <t>Month name</t>
  </si>
  <si>
    <t>Monthname</t>
  </si>
  <si>
    <t>Accountname</t>
  </si>
  <si>
    <t>Company name</t>
  </si>
  <si>
    <t>Clientcompanyname</t>
  </si>
  <si>
    <t>Primary user login</t>
  </si>
  <si>
    <t>Primaryuserlogin</t>
  </si>
  <si>
    <t>Currencycode</t>
  </si>
  <si>
    <t>Time zone</t>
  </si>
  <si>
    <t>Timezone</t>
  </si>
  <si>
    <t>SearchmaxCPC</t>
  </si>
  <si>
    <t>DisplaynetworkautomaxCPC</t>
  </si>
  <si>
    <t>DisplaynetworkmanagedmaxCPC</t>
  </si>
  <si>
    <t>Campaignname</t>
  </si>
  <si>
    <t>CampaignID</t>
  </si>
  <si>
    <t>Campaignstatus</t>
  </si>
  <si>
    <t>Bidding strategy</t>
  </si>
  <si>
    <t>Biddingstrategy</t>
  </si>
  <si>
    <t>Budgetperiod</t>
  </si>
  <si>
    <t>EnhancedCPCenabled</t>
  </si>
  <si>
    <t>Adgroupname</t>
  </si>
  <si>
    <t>AdgroupID</t>
  </si>
  <si>
    <t>Ad group status</t>
  </si>
  <si>
    <t>Adgroupstatus</t>
  </si>
  <si>
    <t>Max CPA</t>
  </si>
  <si>
    <t>MaxCPA</t>
  </si>
  <si>
    <t>MaxCPM</t>
  </si>
  <si>
    <t>Proxy keyword max CPC</t>
  </si>
  <si>
    <t>ProxykeywordmaxCPC</t>
  </si>
  <si>
    <t>Site max CPC</t>
  </si>
  <si>
    <t>SitemaxCPC</t>
  </si>
  <si>
    <t>Description 1</t>
  </si>
  <si>
    <t>Description 2</t>
  </si>
  <si>
    <t>AdID</t>
  </si>
  <si>
    <t>Adtype</t>
  </si>
  <si>
    <t>Adstatus</t>
  </si>
  <si>
    <t>Ad approval status</t>
  </si>
  <si>
    <t>Adapprovalstatus</t>
  </si>
  <si>
    <t>DestinationURL</t>
  </si>
  <si>
    <t>Slot</t>
  </si>
  <si>
    <t>DisplayURL</t>
  </si>
  <si>
    <t>Imageadname</t>
  </si>
  <si>
    <t>Image ad URL</t>
  </si>
  <si>
    <t>ImageadURL</t>
  </si>
  <si>
    <t>Creative destination URL</t>
  </si>
  <si>
    <t>CreativedestinationURL</t>
  </si>
  <si>
    <t>AdextensionID</t>
  </si>
  <si>
    <t>Ad extension type</t>
  </si>
  <si>
    <t>Adextensiontype</t>
  </si>
  <si>
    <t>Approvalstatus</t>
  </si>
  <si>
    <t>Locationextensionsource</t>
  </si>
  <si>
    <t>Matchtype</t>
  </si>
  <si>
    <t>KeywordID</t>
  </si>
  <si>
    <t>Keyword status</t>
  </si>
  <si>
    <t>Qualityscore</t>
  </si>
  <si>
    <t>FirstpageCPC</t>
  </si>
  <si>
    <t>Isnegative</t>
  </si>
  <si>
    <t>MaxCPC</t>
  </si>
  <si>
    <t>Proxy max CPC</t>
  </si>
  <si>
    <t>Preferredposition</t>
  </si>
  <si>
    <t>Lowest position</t>
  </si>
  <si>
    <t>Lowestposition</t>
  </si>
  <si>
    <t>Matched search term</t>
  </si>
  <si>
    <t>Searchterm</t>
  </si>
  <si>
    <t>PlacementURL</t>
  </si>
  <si>
    <t>Placement status</t>
  </si>
  <si>
    <t>Metroarea</t>
  </si>
  <si>
    <t>Clicktype</t>
  </si>
  <si>
    <t>Freeclicktype</t>
  </si>
  <si>
    <t>Conversionactionname</t>
  </si>
  <si>
    <t>Conversiontrackingpurpose</t>
  </si>
  <si>
    <t>Conversion optimizer bid type</t>
  </si>
  <si>
    <t>Conversionoptimizerbidtype</t>
  </si>
  <si>
    <t>Deduplication mode</t>
  </si>
  <si>
    <t>Deduplicationmode</t>
  </si>
  <si>
    <t>Impression share</t>
  </si>
  <si>
    <t>Impressionshare</t>
  </si>
  <si>
    <t>Impr. share</t>
  </si>
  <si>
    <t>imprShare</t>
  </si>
  <si>
    <t>Exact match impression share</t>
  </si>
  <si>
    <t>Exactmatchimpressionshare</t>
  </si>
  <si>
    <t>Exact match IS</t>
  </si>
  <si>
    <t>exactMatchIS</t>
  </si>
  <si>
    <t>Lost impressions due to budget</t>
  </si>
  <si>
    <t>BudgetLostImpressionShare</t>
  </si>
  <si>
    <t>Lost IS (budget)</t>
  </si>
  <si>
    <t>lostISBudget</t>
  </si>
  <si>
    <t>Lost impressions due to quality</t>
  </si>
  <si>
    <t>QualityLostImpressionShare</t>
  </si>
  <si>
    <t>Lost IS (rank)</t>
  </si>
  <si>
    <t>lostISRank</t>
  </si>
  <si>
    <t>Averageposition</t>
  </si>
  <si>
    <t>Totalconversionvalue</t>
  </si>
  <si>
    <t>Calls</t>
  </si>
  <si>
    <t>Received calls</t>
  </si>
  <si>
    <t>Receivedcalls</t>
  </si>
  <si>
    <t>% of calls received</t>
  </si>
  <si>
    <t>PercReceivedcalls</t>
  </si>
  <si>
    <t>Missed calls</t>
  </si>
  <si>
    <t>Missedcalls</t>
  </si>
  <si>
    <t>Avg. call duration</t>
  </si>
  <si>
    <t>Avgcallduration</t>
  </si>
  <si>
    <t>Totalcallduration</t>
  </si>
  <si>
    <t>Total call duration</t>
  </si>
  <si>
    <t>Freeclicks</t>
  </si>
  <si>
    <t>Invalid clicks</t>
  </si>
  <si>
    <t>Invalidclicks</t>
  </si>
  <si>
    <t>Networkwithsearchpartners</t>
  </si>
  <si>
    <t>MaxCPA1perclick</t>
  </si>
  <si>
    <t>Conversionsmanyperclick</t>
  </si>
  <si>
    <t>Viewthroughconversions</t>
  </si>
  <si>
    <t>Last week (Sun-Sat)</t>
  </si>
  <si>
    <t>TotalAvailableImpressions</t>
  </si>
  <si>
    <t>minus</t>
  </si>
  <si>
    <t>QualityLostImpressions</t>
  </si>
  <si>
    <t>BudgetLostImpressions</t>
  </si>
  <si>
    <t>authTokenFB</t>
  </si>
  <si>
    <t>loggedinFB</t>
  </si>
  <si>
    <t>licenseWarningShownFB</t>
  </si>
  <si>
    <t>sdatefb</t>
  </si>
  <si>
    <t>edatefb</t>
  </si>
  <si>
    <t>AC</t>
  </si>
  <si>
    <t>FB</t>
  </si>
  <si>
    <t>endDateComparison</t>
  </si>
  <si>
    <t>startDateComparison</t>
  </si>
  <si>
    <t>startDateComparisonFB</t>
  </si>
  <si>
    <t>endDateComparisonFB</t>
  </si>
  <si>
    <t>New fans</t>
  </si>
  <si>
    <t>page_active_users</t>
  </si>
  <si>
    <t>page_fans</t>
  </si>
  <si>
    <t>page_fan_adds</t>
  </si>
  <si>
    <t>page_fan_removes</t>
  </si>
  <si>
    <t>page_friends_of_fans</t>
  </si>
  <si>
    <t>page_impressions</t>
  </si>
  <si>
    <t>page_impressions_unique</t>
  </si>
  <si>
    <t>page_impressions_paid</t>
  </si>
  <si>
    <t>page_impressions_paid_unique</t>
  </si>
  <si>
    <t>page_impressions_organic</t>
  </si>
  <si>
    <t>page_impressions_organic_unique</t>
  </si>
  <si>
    <t>page_impressions_viral</t>
  </si>
  <si>
    <t>page_impressions_viral_unique</t>
  </si>
  <si>
    <t>Active users</t>
  </si>
  <si>
    <t>Fans</t>
  </si>
  <si>
    <t>Friends of fans</t>
  </si>
  <si>
    <t>locale</t>
  </si>
  <si>
    <t>like_source</t>
  </si>
  <si>
    <t>internal referrer</t>
  </si>
  <si>
    <t>external referrer</t>
  </si>
  <si>
    <t>story_type</t>
  </si>
  <si>
    <t>demoversionformattingFB</t>
  </si>
  <si>
    <t>Action source</t>
  </si>
  <si>
    <t>Internal referrer</t>
  </si>
  <si>
    <t>External referrer</t>
  </si>
  <si>
    <t>Story type</t>
  </si>
  <si>
    <t>page_storytellers</t>
  </si>
  <si>
    <t>page_stories</t>
  </si>
  <si>
    <t>Content impressions</t>
  </si>
  <si>
    <t>Paid content impressions</t>
  </si>
  <si>
    <t>Organic content impressions</t>
  </si>
  <si>
    <t>Viral content impressions</t>
  </si>
  <si>
    <t>Comments added</t>
  </si>
  <si>
    <t>page_views</t>
  </si>
  <si>
    <t>page_views_unique</t>
  </si>
  <si>
    <t>Net fan growth</t>
  </si>
  <si>
    <t>NetFanGrowth</t>
  </si>
  <si>
    <t>FanGrowthRate</t>
  </si>
  <si>
    <t>Net fan growth rate</t>
  </si>
  <si>
    <t>Page tab</t>
  </si>
  <si>
    <t>people viewing or interacting with page or content</t>
  </si>
  <si>
    <t>people viewing with page</t>
  </si>
  <si>
    <t>Posted by</t>
  </si>
  <si>
    <t>Post date</t>
  </si>
  <si>
    <t>Post message</t>
  </si>
  <si>
    <t>post_from</t>
  </si>
  <si>
    <t>post_created_time</t>
  </si>
  <si>
    <t>post_message</t>
  </si>
  <si>
    <t>post_from_admin</t>
  </si>
  <si>
    <t>post_created_time_admin</t>
  </si>
  <si>
    <t>post_message_admin</t>
  </si>
  <si>
    <t>application_active_users</t>
  </si>
  <si>
    <t>application_installed_users</t>
  </si>
  <si>
    <t>application_installation_adds</t>
  </si>
  <si>
    <t>application_installation_removes</t>
  </si>
  <si>
    <t>application_block_adds</t>
  </si>
  <si>
    <t>application_block_removes</t>
  </si>
  <si>
    <t>Total installations</t>
  </si>
  <si>
    <t>New installations</t>
  </si>
  <si>
    <t>Removed installations</t>
  </si>
  <si>
    <t>Blocks of the app</t>
  </si>
  <si>
    <t>Block removals</t>
  </si>
  <si>
    <t>application_like_adds</t>
  </si>
  <si>
    <t>application_like_removes</t>
  </si>
  <si>
    <t>application_comment_adds</t>
  </si>
  <si>
    <t>application_photos</t>
  </si>
  <si>
    <t>application_shares</t>
  </si>
  <si>
    <t>application_status_updates</t>
  </si>
  <si>
    <t>application_stream_stories</t>
  </si>
  <si>
    <t>application_feed_form_views</t>
  </si>
  <si>
    <t>Impressions of the Feed form dialog</t>
  </si>
  <si>
    <t>application_feed_form_views_unique</t>
  </si>
  <si>
    <t>Impressions of the Feed form dialog from users logged into Facebook</t>
  </si>
  <si>
    <t>application_feed_form_views_login</t>
  </si>
  <si>
    <t>application_feed_form_views_login_unique</t>
  </si>
  <si>
    <t>application_feed_form_views_logout</t>
  </si>
  <si>
    <t>Likes created via app</t>
  </si>
  <si>
    <t>Likes removed via app</t>
  </si>
  <si>
    <t>Comments created via app</t>
  </si>
  <si>
    <t>Photos added via app</t>
  </si>
  <si>
    <t>Shares created via app</t>
  </si>
  <si>
    <t>Status updates created via app</t>
  </si>
  <si>
    <t>Stream stories created via app</t>
  </si>
  <si>
    <t>AND</t>
  </si>
  <si>
    <t>OR</t>
  </si>
  <si>
    <t>field</t>
  </si>
  <si>
    <t>operator</t>
  </si>
  <si>
    <t>value</t>
  </si>
  <si>
    <t>DEFB</t>
  </si>
  <si>
    <t>page_engaged_users</t>
  </si>
  <si>
    <t>People reached</t>
  </si>
  <si>
    <t>People reached during last 7 days</t>
  </si>
  <si>
    <t>People reached during last 30 days</t>
  </si>
  <si>
    <t>EngagedUserPerc</t>
  </si>
  <si>
    <t>People clicking your content</t>
  </si>
  <si>
    <t>People visiting your page</t>
  </si>
  <si>
    <t>People sharing your content</t>
  </si>
  <si>
    <t>StorietellersPerc</t>
  </si>
  <si>
    <t>ViralReachAmplification</t>
  </si>
  <si>
    <t>page_impressions_unique_7days</t>
  </si>
  <si>
    <t>page_impressions_unique_30days</t>
  </si>
  <si>
    <t>Viral reach amplification %</t>
  </si>
  <si>
    <t>div&amp;minus&amp;minusone</t>
  </si>
  <si>
    <t>Viral reach</t>
  </si>
  <si>
    <t>Organic reach</t>
  </si>
  <si>
    <t>Paid reach</t>
  </si>
  <si>
    <t>% of reach from viral</t>
  </si>
  <si>
    <t>% of reach from organic</t>
  </si>
  <si>
    <t>% of reach from paid</t>
  </si>
  <si>
    <t>ViralReachPerc</t>
  </si>
  <si>
    <t>PaidReachPerc</t>
  </si>
  <si>
    <t>OrganicReachPerc</t>
  </si>
  <si>
    <t>FansReachedPerc</t>
  </si>
  <si>
    <t>Reach/fans</t>
  </si>
  <si>
    <t>tab</t>
  </si>
  <si>
    <t>page_posts_impressions</t>
  </si>
  <si>
    <t>post_stories</t>
  </si>
  <si>
    <t>post_storytellers</t>
  </si>
  <si>
    <t>post_impressions_unique</t>
  </si>
  <si>
    <t>post_impressions</t>
  </si>
  <si>
    <t>post_consumptions</t>
  </si>
  <si>
    <t>page_consumptions_unique</t>
  </si>
  <si>
    <t>page_consumptions</t>
  </si>
  <si>
    <t>Engagement rate (% of reached people who clicked)</t>
  </si>
  <si>
    <t>Sharing rate (% of reached people who shared)</t>
  </si>
  <si>
    <t>Fan churn rate</t>
  </si>
  <si>
    <t>Net rowth of installation base</t>
  </si>
  <si>
    <t>Net rowth rate of installation base</t>
  </si>
  <si>
    <t>Installation base churn rate</t>
  </si>
  <si>
    <t>NetInstallationGrowth</t>
  </si>
  <si>
    <t>InstallationGrowthRate</t>
  </si>
  <si>
    <t>InstallationChurnRate</t>
  </si>
  <si>
    <t>FanChurnRate</t>
  </si>
  <si>
    <t>div&amp;minus&amp;plus&amp;minusone</t>
  </si>
  <si>
    <t>application_canvas_views</t>
  </si>
  <si>
    <t>application_tos_views_unique</t>
  </si>
  <si>
    <t>application_permission_grants_top</t>
  </si>
  <si>
    <t>application_tos_views</t>
  </si>
  <si>
    <t>application_permission_views_top_unique</t>
  </si>
  <si>
    <t>application_permission_views_top</t>
  </si>
  <si>
    <t>application_permission_grants_top_unique</t>
  </si>
  <si>
    <t>application_tab_views</t>
  </si>
  <si>
    <t>Impressions of your app's tab on users' Profiles</t>
  </si>
  <si>
    <t>application_tab_views_unique</t>
  </si>
  <si>
    <t>application_api_calls</t>
  </si>
  <si>
    <t>application_api_errors</t>
  </si>
  <si>
    <t>application_canvas_errors</t>
  </si>
  <si>
    <t>API calls</t>
  </si>
  <si>
    <t>API errors</t>
  </si>
  <si>
    <t>Canvas page HTTP errors</t>
  </si>
  <si>
    <t>API error rate</t>
  </si>
  <si>
    <t>FBAPIerrorRate</t>
  </si>
  <si>
    <t>count dimension</t>
  </si>
  <si>
    <t>goal number</t>
  </si>
  <si>
    <t>Keywordstatus</t>
  </si>
  <si>
    <t>Placementstatus</t>
  </si>
  <si>
    <t>Keyword destination URL</t>
  </si>
  <si>
    <t>KeyworddestinationURL</t>
  </si>
  <si>
    <t>Placement destination URL</t>
  </si>
  <si>
    <t>PlacementdestinationURL</t>
  </si>
  <si>
    <t>last24months</t>
  </si>
  <si>
    <t>explanation</t>
  </si>
  <si>
    <t>split by options</t>
  </si>
  <si>
    <t>country, city, language, gender, age</t>
  </si>
  <si>
    <t>Percentual change in the number of fans</t>
  </si>
  <si>
    <t>Leaving fans as percent of all fans</t>
  </si>
  <si>
    <t>Unlikes of your page</t>
  </si>
  <si>
    <t>Leaving fans</t>
  </si>
  <si>
    <t>Total number of people who have liked your page.</t>
  </si>
  <si>
    <t>Number of people who have seen any content associated with your page within 7 days</t>
  </si>
  <si>
    <t>Number of people who have seen any content associated with your page</t>
  </si>
  <si>
    <t>Number of people who have seen any content associated with your page within 30 days</t>
  </si>
  <si>
    <t>People reached as percentage of page fans (note that your content may also reach non-fans and this ration can thus be over 100 %)</t>
  </si>
  <si>
    <t>story type, age, gender, language, country</t>
  </si>
  <si>
    <t>Number of people sharing your content as percentage of the number of people reached</t>
  </si>
  <si>
    <t>Number of people clicking your content as percentage of the number of people reached</t>
  </si>
  <si>
    <t>Virally reached people as percentage of all reached people</t>
  </si>
  <si>
    <t>People reached via ads and sponsored stories as percentage of all reached people</t>
  </si>
  <si>
    <t>Organically reached people as percentage of all reached people</t>
  </si>
  <si>
    <t>Number of times your page was viewed</t>
  </si>
  <si>
    <t>Content sharings</t>
  </si>
  <si>
    <t>Number of new installations added after subtracting removed installations</t>
  </si>
  <si>
    <t>Number of new fans added after subtracting leaving fans</t>
  </si>
  <si>
    <t>Percentual change in the number of installations</t>
  </si>
  <si>
    <t>Removed installations as percent of all installations</t>
  </si>
  <si>
    <t>Number of users who have engaged with your app or viewed your app</t>
  </si>
  <si>
    <t>Number of impressions of your app's canvas page</t>
  </si>
  <si>
    <t>Canvas page views</t>
  </si>
  <si>
    <t>Likes created via your app</t>
  </si>
  <si>
    <t>Likes deleted via your app</t>
  </si>
  <si>
    <t>Comments created via your app</t>
  </si>
  <si>
    <t>Photos added via your app</t>
  </si>
  <si>
    <t>Stream.publish stories created via your app</t>
  </si>
  <si>
    <t>Blocks of your app</t>
  </si>
  <si>
    <t>Removed blocks of your app</t>
  </si>
  <si>
    <t>Total API calls from your app</t>
  </si>
  <si>
    <t>Total API errors from your app</t>
  </si>
  <si>
    <t>Percent of API calls resulting in errors</t>
  </si>
  <si>
    <t>country, city, language, gender, age, action source</t>
  </si>
  <si>
    <t>Shows how much your content reach was amplified by people sharing it</t>
  </si>
  <si>
    <t>Number of new people who have liked your page.</t>
  </si>
  <si>
    <t>Number of people who engaged with your page. Engagement includes any click</t>
  </si>
  <si>
    <t>Number of people who saw a sponsored story or ad about your page</t>
  </si>
  <si>
    <t>Total number of impressions seen of any content associated with your page</t>
  </si>
  <si>
    <t>Number of people who are friends of the fans of your page (estimated)</t>
  </si>
  <si>
    <t>Pageviews from users logged into Facebook</t>
  </si>
  <si>
    <t>Number of people who saw your content from a story published by a friend</t>
  </si>
  <si>
    <t>Number of people who visited your page, or saw your content in their news feed or ticker</t>
  </si>
  <si>
    <t>Number of impressions of a sponsored story or ad pointing to your page</t>
  </si>
  <si>
    <t>Number of times your posts were seen in news feed or ticker or on visits to your page</t>
  </si>
  <si>
    <t>Total installations of your app or connections to your connect app</t>
  </si>
  <si>
    <t>New installations of your app or connections to your connect site</t>
  </si>
  <si>
    <t>Removed installations of your app or connections to your connect site</t>
  </si>
  <si>
    <t>Shares created by your app via the Links.post method</t>
  </si>
  <si>
    <t>Status updates created via your app</t>
  </si>
  <si>
    <t>HTTP request errors on your canvas page</t>
  </si>
  <si>
    <t>page tab</t>
  </si>
  <si>
    <t>Gender &amp; age</t>
  </si>
  <si>
    <t>genderage</t>
  </si>
  <si>
    <t>Goal 1 starts</t>
  </si>
  <si>
    <t>Goal 2 starts</t>
  </si>
  <si>
    <t>Goal 3 starts</t>
  </si>
  <si>
    <t>Goal 4 starts</t>
  </si>
  <si>
    <t>Goal 5 starts</t>
  </si>
  <si>
    <t>Goal 6 starts</t>
  </si>
  <si>
    <t>Goal 7 starts</t>
  </si>
  <si>
    <t>Goal 8 starts</t>
  </si>
  <si>
    <t>Goal 9 starts</t>
  </si>
  <si>
    <t>Goal 10 starts</t>
  </si>
  <si>
    <t>Goal 11 starts</t>
  </si>
  <si>
    <t>Goal 12 starts</t>
  </si>
  <si>
    <t>Goal 13 starts</t>
  </si>
  <si>
    <t>Goal 14 starts</t>
  </si>
  <si>
    <t>Goal 15 starts</t>
  </si>
  <si>
    <t>Goal 16 starts</t>
  </si>
  <si>
    <t>Goal 17 starts</t>
  </si>
  <si>
    <t>Goal 18 starts</t>
  </si>
  <si>
    <t>Goal 19 starts</t>
  </si>
  <si>
    <t>Goal 20 starts</t>
  </si>
  <si>
    <t>Goal1Starts</t>
  </si>
  <si>
    <t>Goal2Starts</t>
  </si>
  <si>
    <t>Goal3Starts</t>
  </si>
  <si>
    <t>Goal4Starts</t>
  </si>
  <si>
    <t>Goal5Starts</t>
  </si>
  <si>
    <t>Goal6Starts</t>
  </si>
  <si>
    <t>Goal7Starts</t>
  </si>
  <si>
    <t>Goal8Starts</t>
  </si>
  <si>
    <t>Goal9Starts</t>
  </si>
  <si>
    <t>Goal10Starts</t>
  </si>
  <si>
    <t>Goal11Starts</t>
  </si>
  <si>
    <t>Goal12Starts</t>
  </si>
  <si>
    <t>Goal13Starts</t>
  </si>
  <si>
    <t>Goal14Starts</t>
  </si>
  <si>
    <t>Goal15Starts</t>
  </si>
  <si>
    <t>Goal16Starts</t>
  </si>
  <si>
    <t>Goal17Starts</t>
  </si>
  <si>
    <t>Goal18Starts</t>
  </si>
  <si>
    <t>Goal19Starts</t>
  </si>
  <si>
    <t>Goal20Starts</t>
  </si>
  <si>
    <t>versionNum</t>
  </si>
  <si>
    <t>domain_feed_clicks</t>
  </si>
  <si>
    <t>domain_feed_views</t>
  </si>
  <si>
    <t>domain_stories</t>
  </si>
  <si>
    <t>domain_widget_comments_adds</t>
  </si>
  <si>
    <t>domain_widget_comments_views</t>
  </si>
  <si>
    <t>Comments Box impressions on your domain</t>
  </si>
  <si>
    <t>domain_widget_comments_feed_views</t>
  </si>
  <si>
    <t>domain_widget_comments_feed_clicks</t>
  </si>
  <si>
    <t>domain_widget_like_views</t>
  </si>
  <si>
    <t>domain_widget_likes</t>
  </si>
  <si>
    <t>domain_widget_like_feed_views</t>
  </si>
  <si>
    <t>domain_widget_like_feed_clicks</t>
  </si>
  <si>
    <t>domain_widget_send_views</t>
  </si>
  <si>
    <t>domain_widget_send_clicks</t>
  </si>
  <si>
    <t>domain_widget_send_inbox_views</t>
  </si>
  <si>
    <t>domain_widget_send_inbox_clicks</t>
  </si>
  <si>
    <t>Feed stories created</t>
  </si>
  <si>
    <t>Like button views</t>
  </si>
  <si>
    <t>Like button clicks</t>
  </si>
  <si>
    <t>Like button story views</t>
  </si>
  <si>
    <t>Like button story clicks</t>
  </si>
  <si>
    <t>Comment story views</t>
  </si>
  <si>
    <t>Comment story clicks</t>
  </si>
  <si>
    <t>Send button views</t>
  </si>
  <si>
    <t>Send button clicks</t>
  </si>
  <si>
    <t>Send button message views</t>
  </si>
  <si>
    <t>Send button message clicks</t>
  </si>
  <si>
    <t>Story views</t>
  </si>
  <si>
    <t>Story clicks</t>
  </si>
  <si>
    <t>DomainStoryClickPerc</t>
  </si>
  <si>
    <t>Number of times people posted a link to your site through an action on a social plugin or through a status message or Wall post</t>
  </si>
  <si>
    <t>Number of times people viewed stories that link to your site in News Feed, Page Walls, or Profile Walls</t>
  </si>
  <si>
    <t>Number of clicks sent to your site from stories in News Feed, Page Walls, or Profile Walls</t>
  </si>
  <si>
    <t>Number of times people viewed Like buttons on your site</t>
  </si>
  <si>
    <t>Number of times people clicked the Like button on your site</t>
  </si>
  <si>
    <t>Number of times people viewed stories generated from Like button clicks on your site</t>
  </si>
  <si>
    <t>Number of times people left comments on your site using the Comments plugin.</t>
  </si>
  <si>
    <t>Number of times people viewed stories generated from Comments Box comments on your site.</t>
  </si>
  <si>
    <t>Number of clicks sent to your site from Comment stories.</t>
  </si>
  <si>
    <t>Number of times people sent messages from your domain using the Send button</t>
  </si>
  <si>
    <t>Number of clicks sent to your site from Send button messages</t>
  </si>
  <si>
    <t>Percent of story views leading to people clicking through to your site</t>
  </si>
  <si>
    <t>Like button click rate</t>
  </si>
  <si>
    <t>Story click rate</t>
  </si>
  <si>
    <t>LikeButtonClickPerc</t>
  </si>
  <si>
    <t>Percent of Like button views leading to clicks</t>
  </si>
  <si>
    <t>Like button story click rate</t>
  </si>
  <si>
    <t>LikeButtonStoryClickPerc</t>
  </si>
  <si>
    <t>Percent of Like button story views leading to people clicking through to your site</t>
  </si>
  <si>
    <t>Comment box views</t>
  </si>
  <si>
    <t>Comment story click rate</t>
  </si>
  <si>
    <t>Percent of comment story views leading to people clicking through to your site</t>
  </si>
  <si>
    <t>CommentBoxStoryClickPerc</t>
  </si>
  <si>
    <t>Send button click rate</t>
  </si>
  <si>
    <t>SendButtonClickPerc</t>
  </si>
  <si>
    <t>Percent of Send button views leading to clicks</t>
  </si>
  <si>
    <t>Impressions on the Send button on your domain</t>
  </si>
  <si>
    <t>Views of Inbox messages generated by the Send button</t>
  </si>
  <si>
    <t>Send button message click rate</t>
  </si>
  <si>
    <t>SendButtonMessageClickPerc</t>
  </si>
  <si>
    <t>Percent of message views leading to people clicking through to your site</t>
  </si>
  <si>
    <t>Number of impressions of a story published by a friend about your page. These stories include liking your page, posting to your page's Wall, liking, commenting, etc.</t>
  </si>
  <si>
    <t>Number of people sharing stories about your page. These include liking your page, posting to your page's wall, liking, commenting, etc.</t>
  </si>
  <si>
    <t>div*86400&amp;minus</t>
  </si>
  <si>
    <t>Published wall posts</t>
  </si>
  <si>
    <t>post_message_concat</t>
  </si>
  <si>
    <t>Published wall posts (admin only)</t>
  </si>
  <si>
    <t>post_message_concat_admin</t>
  </si>
  <si>
    <t>medium</t>
  </si>
  <si>
    <t>All Visits</t>
  </si>
  <si>
    <t>Goal starts, all goals</t>
  </si>
  <si>
    <t>Goal completions, all goals</t>
  </si>
  <si>
    <t>Goal conversion rate, all goals</t>
  </si>
  <si>
    <t>ConvRateAllGoals</t>
  </si>
  <si>
    <t>goalCompletionsAll</t>
  </si>
  <si>
    <t>goalStartsAll</t>
  </si>
  <si>
    <t>SELECT DATES</t>
  </si>
  <si>
    <t>bouncerate</t>
  </si>
  <si>
    <t>avgpageviews</t>
  </si>
  <si>
    <t>SD</t>
  </si>
  <si>
    <t>sd1</t>
  </si>
  <si>
    <t>sd2</t>
  </si>
  <si>
    <t># of words in keyword</t>
  </si>
  <si>
    <t>WordsInKeyword</t>
  </si>
  <si>
    <t>Return visits</t>
  </si>
  <si>
    <t>Returning visitors</t>
  </si>
  <si>
    <t>ReturnVisits</t>
  </si>
  <si>
    <t>ReturnVisitors</t>
  </si>
  <si>
    <t>speedMetricsSample</t>
  </si>
  <si>
    <t>AvgdomainLookupTime</t>
  </si>
  <si>
    <t>AvgpageDownloadTime</t>
  </si>
  <si>
    <t>AvgredirectionTime</t>
  </si>
  <si>
    <t>AvgserverConnectionTime</t>
  </si>
  <si>
    <t>AvgserverResponseTime</t>
  </si>
  <si>
    <t>Avg. domain lookup time (sec)</t>
  </si>
  <si>
    <t>Avg. page download time (sec)</t>
  </si>
  <si>
    <t>Avg. redirection time (sec)</t>
  </si>
  <si>
    <t>Avg. server connection time (sec)</t>
  </si>
  <si>
    <t>Avg. server response time (sec)</t>
  </si>
  <si>
    <t>Sample size used for calculating speed metrics</t>
  </si>
  <si>
    <t>Day of month</t>
  </si>
  <si>
    <t>dayOfMonth</t>
  </si>
  <si>
    <t>lastx</t>
  </si>
  <si>
    <t>lastxweeks</t>
  </si>
  <si>
    <t>lastxmonths</t>
  </si>
  <si>
    <t>lastxyears</t>
  </si>
  <si>
    <t>days</t>
  </si>
  <si>
    <t>weeks</t>
  </si>
  <si>
    <t>months</t>
  </si>
  <si>
    <t>years</t>
  </si>
  <si>
    <t>Last X days</t>
  </si>
  <si>
    <t>Last X months</t>
  </si>
  <si>
    <t>Last X weeks (Sun-Sat)</t>
  </si>
  <si>
    <t>Last X years</t>
  </si>
  <si>
    <t>yesterday</t>
  </si>
  <si>
    <t>User</t>
  </si>
  <si>
    <t>Avg. visits per visitor</t>
  </si>
  <si>
    <t>AvgVisits</t>
  </si>
  <si>
    <t>Show absolute change</t>
  </si>
  <si>
    <t>Show % change</t>
  </si>
  <si>
    <t>Show value from comparison period</t>
  </si>
  <si>
    <t>perc</t>
  </si>
  <si>
    <t>abs</t>
  </si>
  <si>
    <t>val</t>
  </si>
  <si>
    <t>Comparison value type</t>
  </si>
  <si>
    <t>Calculate totals</t>
  </si>
  <si>
    <t>Add autofilter</t>
  </si>
  <si>
    <t>Ecommerce conversion rate</t>
  </si>
  <si>
    <t>EcommerceConversionRate</t>
  </si>
  <si>
    <t>Week (Sun-Sat)</t>
  </si>
  <si>
    <t>Week (Mon-Sun)</t>
  </si>
  <si>
    <t>Weekiso</t>
  </si>
  <si>
    <t>Last X weeks (Mon-Sun)</t>
  </si>
  <si>
    <t>lastxweeksiso</t>
  </si>
  <si>
    <t>lastQTurl</t>
  </si>
  <si>
    <t>visitLength</t>
  </si>
  <si>
    <t>Visit length (seconds)</t>
  </si>
  <si>
    <t>Visit length (categorized)</t>
  </si>
  <si>
    <t>visitLengthCategorized</t>
  </si>
  <si>
    <t>Entrance bounce rate</t>
  </si>
  <si>
    <t>EntranceBounceRate</t>
  </si>
  <si>
    <t>lastSegmentSelections</t>
  </si>
  <si>
    <t>segmentSelectionCodes</t>
  </si>
  <si>
    <t>segmentSelectionNames</t>
  </si>
  <si>
    <t>Revenue</t>
  </si>
  <si>
    <t>Revenue per conversion</t>
  </si>
  <si>
    <t>RevenuePerConversion</t>
  </si>
  <si>
    <t>Revenue minus cost</t>
  </si>
  <si>
    <t>RevenueMinusSpend</t>
  </si>
  <si>
    <t>Designated Market Area (DMA)</t>
  </si>
  <si>
    <t>DMA</t>
  </si>
  <si>
    <t>Metro</t>
  </si>
  <si>
    <t>Social network</t>
  </si>
  <si>
    <t xml:space="preserve">socialNetwork </t>
  </si>
  <si>
    <t>pagePathLevel1</t>
  </si>
  <si>
    <t>pagePathLevel2</t>
  </si>
  <si>
    <t>pagePathLevel3</t>
  </si>
  <si>
    <t>pagePathLevel4</t>
  </si>
  <si>
    <t>Social action type</t>
  </si>
  <si>
    <t>socialInteractionNetworkAction</t>
  </si>
  <si>
    <t>Social action network</t>
  </si>
  <si>
    <t>socialInteractionNetwork</t>
  </si>
  <si>
    <t>Social action targer URL</t>
  </si>
  <si>
    <t>socialInteractionTarget</t>
  </si>
  <si>
    <t>Offsite social action type</t>
  </si>
  <si>
    <t xml:space="preserve">socialActivityAction </t>
  </si>
  <si>
    <t>Offsite social action network</t>
  </si>
  <si>
    <t xml:space="preserve">offsiteSocialNetwork </t>
  </si>
  <si>
    <t>Offsite social action title</t>
  </si>
  <si>
    <t>socialActivityDisplayName</t>
  </si>
  <si>
    <t>Offsite social action URL</t>
  </si>
  <si>
    <t>socialActivityEndorsingUrl</t>
  </si>
  <si>
    <t>Offsite social action shared URL</t>
  </si>
  <si>
    <t>socialActivityContentUrl</t>
  </si>
  <si>
    <t>Offsite social action user</t>
  </si>
  <si>
    <t>socialActivityUserHandle</t>
  </si>
  <si>
    <t>Offsite social action user profile URL</t>
  </si>
  <si>
    <t>socialActivityUserProfileUrl</t>
  </si>
  <si>
    <t>Offsite social action post content</t>
  </si>
  <si>
    <t>socialActivityPost</t>
  </si>
  <si>
    <t>Mobile device brand</t>
  </si>
  <si>
    <t>mobileDeviceBranding</t>
  </si>
  <si>
    <t>Mobile device model</t>
  </si>
  <si>
    <t xml:space="preserve">mobileDeviceModel </t>
  </si>
  <si>
    <t>Mobile device full name</t>
  </si>
  <si>
    <t xml:space="preserve">mobileDeviceInfo </t>
  </si>
  <si>
    <t>Mobile device input mode</t>
  </si>
  <si>
    <t xml:space="preserve">mobileInputSelector </t>
  </si>
  <si>
    <t xml:space="preserve">Timing category </t>
  </si>
  <si>
    <t xml:space="preserve">userTimingCategory </t>
  </si>
  <si>
    <t>Timing label</t>
  </si>
  <si>
    <t xml:space="preserve">userTimingLabel </t>
  </si>
  <si>
    <t>Timing variable</t>
  </si>
  <si>
    <t xml:space="preserve">userTimingVariable </t>
  </si>
  <si>
    <t>Social actions (onsite)</t>
  </si>
  <si>
    <t>socialInteractions</t>
  </si>
  <si>
    <t>Unique social actions (onsite)</t>
  </si>
  <si>
    <t>uniqueSocialInteractions</t>
  </si>
  <si>
    <t>Social actions (offsite)</t>
  </si>
  <si>
    <t xml:space="preserve">socialActivities </t>
  </si>
  <si>
    <t>Exceptions</t>
  </si>
  <si>
    <t>exceptions</t>
  </si>
  <si>
    <t>Fatal exceptions</t>
  </si>
  <si>
    <t>Avg. timing value (sec)</t>
  </si>
  <si>
    <t>avgTimingValue</t>
  </si>
  <si>
    <t>userTimingSample</t>
  </si>
  <si>
    <t>Timing sample size</t>
  </si>
  <si>
    <t>Separate query for each GA metric</t>
  </si>
  <si>
    <t>Created</t>
  </si>
  <si>
    <t>Clicks,Impressions</t>
  </si>
  <si>
    <t>Cost,Clicks</t>
  </si>
  <si>
    <t>Cost,Impressions</t>
  </si>
  <si>
    <t>PositionsSum,Impressions</t>
  </si>
  <si>
    <t>Conversions,Clicks</t>
  </si>
  <si>
    <t>ConversionsManyPerClick,Clicks</t>
  </si>
  <si>
    <t>Cost,Conversions</t>
  </si>
  <si>
    <t>Cost,ConversionsManyPerClick</t>
  </si>
  <si>
    <t>TotalConvValue,Conversions</t>
  </si>
  <si>
    <t>TotalConvValue,ConversionsManyPerClick</t>
  </si>
  <si>
    <t>Receivedcalls,calls</t>
  </si>
  <si>
    <t>Totalcallduration,Calls</t>
  </si>
  <si>
    <t>Freeclicks,Impressions</t>
  </si>
  <si>
    <t>bounces,visits</t>
  </si>
  <si>
    <t>bounces,entrances</t>
  </si>
  <si>
    <t>newvisits,visits</t>
  </si>
  <si>
    <t>visits,newvisits</t>
  </si>
  <si>
    <t>visitors,newvisits</t>
  </si>
  <si>
    <t>timeonsite,visits</t>
  </si>
  <si>
    <t>pageviews,visits</t>
  </si>
  <si>
    <t>visits,visitors</t>
  </si>
  <si>
    <t>TimeOnPage,pageviews,exits</t>
  </si>
  <si>
    <t>bounces,uniquepageviews</t>
  </si>
  <si>
    <t>exits,pageviews</t>
  </si>
  <si>
    <t>AdCost,AdClicks</t>
  </si>
  <si>
    <t>AdCost,Impressions</t>
  </si>
  <si>
    <t>AdClicks,Impressions</t>
  </si>
  <si>
    <t>TransactionRevenue,AdClicks</t>
  </si>
  <si>
    <t>TransactionRevenue,AdCost</t>
  </si>
  <si>
    <t>TransactionRevenue,visits</t>
  </si>
  <si>
    <t>TransactionRevenue,transactions</t>
  </si>
  <si>
    <t>itemQuantity,uniquePurchases</t>
  </si>
  <si>
    <t>transactions,transactions</t>
  </si>
  <si>
    <t>transactions,visits</t>
  </si>
  <si>
    <t>eventValue,totalevents</t>
  </si>
  <si>
    <t>totalEvents,visitsWithEvent</t>
  </si>
  <si>
    <t>searchDepth,searchuniques</t>
  </si>
  <si>
    <t>SearchDuration,Searchuniques</t>
  </si>
  <si>
    <t>searchExits,Searchuniques</t>
  </si>
  <si>
    <t>Searchvisits,visits</t>
  </si>
  <si>
    <t>pageLoadTime,pageLoadSample</t>
  </si>
  <si>
    <t>domainLookupTime,pageLoadSample</t>
  </si>
  <si>
    <t>pageDownloadTime,pageLoadSample</t>
  </si>
  <si>
    <t>redirectionTime,pageLoadSample</t>
  </si>
  <si>
    <t>serverConnectionTime,pageLoadSample</t>
  </si>
  <si>
    <t>serverResponseTime,pageLoadSample</t>
  </si>
  <si>
    <t>userTimingValue,userTimingSample</t>
  </si>
  <si>
    <t>goalCompletionsAll,visits</t>
  </si>
  <si>
    <t>goalValueAll,Visits</t>
  </si>
  <si>
    <t>Goal1Completions,visits</t>
  </si>
  <si>
    <t>Goal2Completions,visits</t>
  </si>
  <si>
    <t>Goal3Completions,visits</t>
  </si>
  <si>
    <t>Goal4Completions,visits</t>
  </si>
  <si>
    <t>Goal5Completions,visits</t>
  </si>
  <si>
    <t>Goal6Completions,visits</t>
  </si>
  <si>
    <t>Goal7Completions,visits</t>
  </si>
  <si>
    <t>Goal8Completions,visits</t>
  </si>
  <si>
    <t>Goal9Completions,visits</t>
  </si>
  <si>
    <t>Goal10Completions,visits</t>
  </si>
  <si>
    <t>Goal11Completions,visits</t>
  </si>
  <si>
    <t>Goal12Completions,visits</t>
  </si>
  <si>
    <t>Goal13Completions,visits</t>
  </si>
  <si>
    <t>Goal14Completions,visits</t>
  </si>
  <si>
    <t>Goal15Completions,visits</t>
  </si>
  <si>
    <t>Goal16Completions,visits</t>
  </si>
  <si>
    <t>Goal17Completions,visits</t>
  </si>
  <si>
    <t>Goal18Completions,visits</t>
  </si>
  <si>
    <t>Goal19Completions,visits</t>
  </si>
  <si>
    <t>Goal20Completions,visits</t>
  </si>
  <si>
    <t>Goal1Completions,Goal1starts</t>
  </si>
  <si>
    <t>Goal2Completions,Goal2starts</t>
  </si>
  <si>
    <t>Goal3Completions,Goal3starts</t>
  </si>
  <si>
    <t>Goal4Completions,Goal4starts</t>
  </si>
  <si>
    <t>Goal5Completions,Goal5starts</t>
  </si>
  <si>
    <t>Goal6Completions,Goal6starts</t>
  </si>
  <si>
    <t>Goal7Completions,Goal7starts</t>
  </si>
  <si>
    <t>Goal8Completions,Goal8starts</t>
  </si>
  <si>
    <t>Goal9Completions,Goal9starts</t>
  </si>
  <si>
    <t>Goal10Completions,Goal10starts</t>
  </si>
  <si>
    <t>Goal11Completions,Goal11starts</t>
  </si>
  <si>
    <t>Goal12Completions,Goal12starts</t>
  </si>
  <si>
    <t>Goal13Completions,Goal13starts</t>
  </si>
  <si>
    <t>Goal14Completions,Goal14starts</t>
  </si>
  <si>
    <t>Goal15Completions,Goal15starts</t>
  </si>
  <si>
    <t>Goal16Completions,Goal16starts</t>
  </si>
  <si>
    <t>Goal17Completions,Goal17starts</t>
  </si>
  <si>
    <t>Goal18Completions,Goal18starts</t>
  </si>
  <si>
    <t>Goal19Completions,Goal19starts</t>
  </si>
  <si>
    <t>Goal20Completions,Goal20starts</t>
  </si>
  <si>
    <t>page_fan_adds,page_fan_removes</t>
  </si>
  <si>
    <t>page_fans,page_fans,page_fan_adds,page_fan_removes</t>
  </si>
  <si>
    <t>page_fan_removes,page_fans</t>
  </si>
  <si>
    <t>page_impressions_organic_unique,page_impressions_unique</t>
  </si>
  <si>
    <t>page_impressions_paid_unique,page_impressions_unique</t>
  </si>
  <si>
    <t>page_impressions_viral_unique,page_impressions_unique</t>
  </si>
  <si>
    <t>page_impressions_unique,page_fans</t>
  </si>
  <si>
    <t>page_engaged_users,page_impressions_unique</t>
  </si>
  <si>
    <t>page_storytellers,page_impressions_unique</t>
  </si>
  <si>
    <t>page_impressions_unique,page_impressions_unique,page_impressions_viral_unique</t>
  </si>
  <si>
    <t>application_installation_adds,application_installation_removes</t>
  </si>
  <si>
    <t>application_installed_users,application_installed_users,application_installation_adds,application_installation_removes</t>
  </si>
  <si>
    <t>application_installation_removes,application_installed_users</t>
  </si>
  <si>
    <t>application_api_errors,application_api_calls</t>
  </si>
  <si>
    <t>domain_feed_clicks,domain_feed_views</t>
  </si>
  <si>
    <t>domain_widget_likes,domain_widget_like_views</t>
  </si>
  <si>
    <t>domain_widget_like_feed_clicks,domain_widget_like_feed_views</t>
  </si>
  <si>
    <t>domain_widget_comments_feed_clicks,domain_widget_comments_feed_views</t>
  </si>
  <si>
    <t>domain_widget_send_clicks,domain_widget_send_views</t>
  </si>
  <si>
    <t>domain_widget_send_inbox_clicks,domain_widget_send_inbox_views</t>
  </si>
  <si>
    <t>Spend,Clicks</t>
  </si>
  <si>
    <t>Spend,Impressions</t>
  </si>
  <si>
    <t>Spend,Conversions</t>
  </si>
  <si>
    <t>Revenue,Conversions</t>
  </si>
  <si>
    <t>Revenue,Spend</t>
  </si>
  <si>
    <t>LowQualityImpressions,Impressions</t>
  </si>
  <si>
    <t>LowQualityClicks,Clicks</t>
  </si>
  <si>
    <t>LowQualityConversions,LowQualityImpressions</t>
  </si>
  <si>
    <t>Yearmonth</t>
  </si>
  <si>
    <t>yearweek</t>
  </si>
  <si>
    <t>yearweekiso</t>
  </si>
  <si>
    <t>Daily budget</t>
  </si>
  <si>
    <t>ContentImpressionShare</t>
  </si>
  <si>
    <t>ContentBudgetLostImpressionShare</t>
  </si>
  <si>
    <t>ContentRankLostImpressionShare</t>
  </si>
  <si>
    <t>SearchBudgetLostImpressionShare</t>
  </si>
  <si>
    <t>SearchExactMatchImpressionShare</t>
  </si>
  <si>
    <t>SearchImpressionShare</t>
  </si>
  <si>
    <t>SearchRankLostImpressionShare</t>
  </si>
  <si>
    <t>Lost search IS due to budget</t>
  </si>
  <si>
    <t>Lost search IS due to rank</t>
  </si>
  <si>
    <t>Lost content IS due to budget</t>
  </si>
  <si>
    <t>Lost content IS due to rank</t>
  </si>
  <si>
    <t>Search impression share</t>
  </si>
  <si>
    <t>Search exact match impression share</t>
  </si>
  <si>
    <t>Content impression share</t>
  </si>
  <si>
    <t>Don't calculate totals</t>
  </si>
  <si>
    <t>Yearweek</t>
  </si>
  <si>
    <t>Total</t>
  </si>
  <si>
    <t>licenseWarningShownYT</t>
  </si>
  <si>
    <t>loggedinYT</t>
  </si>
  <si>
    <t>sdateyt</t>
  </si>
  <si>
    <t>edateyt</t>
  </si>
  <si>
    <t>startDateComparisonYT</t>
  </si>
  <si>
    <t>endDateComparisonYT</t>
  </si>
  <si>
    <t>demoversionformattingYT</t>
  </si>
  <si>
    <t>Video views</t>
  </si>
  <si>
    <t>views</t>
  </si>
  <si>
    <t>DEYT</t>
  </si>
  <si>
    <t>video</t>
  </si>
  <si>
    <t>channel</t>
  </si>
  <si>
    <t>show</t>
  </si>
  <si>
    <t>insightPlaybackLocationType</t>
  </si>
  <si>
    <t>insightPlaybackLocationDetail</t>
  </si>
  <si>
    <t>insightTrafficSourceType</t>
  </si>
  <si>
    <t>insightTrafficSourceDetail</t>
  </si>
  <si>
    <t>ageGroup</t>
  </si>
  <si>
    <t>sharingService</t>
  </si>
  <si>
    <t>Comments</t>
  </si>
  <si>
    <t>comments</t>
  </si>
  <si>
    <t>subscribersGained</t>
  </si>
  <si>
    <t>favoritesAdded</t>
  </si>
  <si>
    <t>favoritesRemoved</t>
  </si>
  <si>
    <t>likes</t>
  </si>
  <si>
    <t>dislikes</t>
  </si>
  <si>
    <t>shares</t>
  </si>
  <si>
    <t>subscribersLost</t>
  </si>
  <si>
    <t>uniques</t>
  </si>
  <si>
    <t>SET</t>
  </si>
  <si>
    <t>viewerPercentage</t>
  </si>
  <si>
    <t>averageViewPercentage</t>
  </si>
  <si>
    <t>gender&amp;ageGroup</t>
  </si>
  <si>
    <t>SD SET</t>
  </si>
  <si>
    <t>METRICS FULL LIST</t>
  </si>
  <si>
    <t>Age group</t>
  </si>
  <si>
    <t>Gender &amp; age group</t>
  </si>
  <si>
    <t>Playback location</t>
  </si>
  <si>
    <t>Traffic source</t>
  </si>
  <si>
    <t>Sharing service</t>
  </si>
  <si>
    <t>Favorites added</t>
  </si>
  <si>
    <t>Favorites removed</t>
  </si>
  <si>
    <t>Likes</t>
  </si>
  <si>
    <t>Dislikes</t>
  </si>
  <si>
    <t>Shares</t>
  </si>
  <si>
    <t>Subscribers gained</t>
  </si>
  <si>
    <t>Subscribers lost</t>
  </si>
  <si>
    <t>Unique viewers</t>
  </si>
  <si>
    <t>Total time watched</t>
  </si>
  <si>
    <t>Avg. % of video watched</t>
  </si>
  <si>
    <t>timeWatched</t>
  </si>
  <si>
    <t>avgTimeViewedPerViewer</t>
  </si>
  <si>
    <t>AvgVideosViewedPerViewer</t>
  </si>
  <si>
    <t>Avg. videos watched per viewer</t>
  </si>
  <si>
    <t>timeWatched&amp;uniques</t>
  </si>
  <si>
    <t>Add video link</t>
  </si>
  <si>
    <t>week</t>
  </si>
  <si>
    <t>% of logged in viewers</t>
  </si>
  <si>
    <t>FILTER SET</t>
  </si>
  <si>
    <t>SD SELECTION</t>
  </si>
  <si>
    <t>FILTER SELECTION</t>
  </si>
  <si>
    <t>Avg. time watched per viewer</t>
  </si>
  <si>
    <t>DONT DELETE</t>
  </si>
  <si>
    <t>userTimingVariable</t>
  </si>
  <si>
    <t>userTimingLabel</t>
  </si>
  <si>
    <t>userTimingCategory</t>
  </si>
  <si>
    <t>socialNetwork</t>
  </si>
  <si>
    <t>socialActivityAction</t>
  </si>
  <si>
    <t>mobileInputSelector</t>
  </si>
  <si>
    <t>mobileDeviceInfo</t>
  </si>
  <si>
    <t>mobileDeviceModel</t>
  </si>
  <si>
    <t>_TIME_</t>
  </si>
  <si>
    <t>_ACCOUNT_</t>
  </si>
  <si>
    <t>_NETWORK_</t>
  </si>
  <si>
    <t>_CAMPAIGN_</t>
  </si>
  <si>
    <t>_AD GROUP_</t>
  </si>
  <si>
    <t>_AD_</t>
  </si>
  <si>
    <t>_AD EXTENSION_</t>
  </si>
  <si>
    <t>_KEYWORD_</t>
  </si>
  <si>
    <t>_PLACEMENT</t>
  </si>
  <si>
    <t>_VISITOR_</t>
  </si>
  <si>
    <t>_CLICK_</t>
  </si>
  <si>
    <t>_CONVERSION_</t>
  </si>
  <si>
    <t>_BASIC_</t>
  </si>
  <si>
    <t>_CONVERSIONS_</t>
  </si>
  <si>
    <t>_CALLS_</t>
  </si>
  <si>
    <t>_IMPRESSION SHARE_</t>
  </si>
  <si>
    <t>_OTHER_</t>
  </si>
  <si>
    <t>_LOW QUALITY TRAFFIC_</t>
  </si>
  <si>
    <t>_RICH ADS_</t>
  </si>
  <si>
    <t>_DESTINATION_</t>
  </si>
  <si>
    <t>_BEHAVIORAL SEGMENT_</t>
  </si>
  <si>
    <t>_BING_</t>
  </si>
  <si>
    <t>_PUBLISHER_</t>
  </si>
  <si>
    <t>_TRAFFIC SOURCE_</t>
  </si>
  <si>
    <t>_EVENTS_</t>
  </si>
  <si>
    <t>_CONTENT_</t>
  </si>
  <si>
    <t>_ECOMMERCE_</t>
  </si>
  <si>
    <t>_LOCATION_</t>
  </si>
  <si>
    <t>_VISIT_</t>
  </si>
  <si>
    <t>_ADWORDS_</t>
  </si>
  <si>
    <t>_BROWSER &amp; NETWORK_</t>
  </si>
  <si>
    <t>_CUSTOM_</t>
  </si>
  <si>
    <t>_ONSITE SOCIAL ACTIONS_</t>
  </si>
  <si>
    <t>_OFFSITE SOCIAL ACTIONS_</t>
  </si>
  <si>
    <t>_INTERNAL SEARCH_</t>
  </si>
  <si>
    <t>_USER TIMINGS_</t>
  </si>
  <si>
    <t>_SEO_</t>
  </si>
  <si>
    <t>_SOCIAL ACTIONS_</t>
  </si>
  <si>
    <t>_SITE SPEED_</t>
  </si>
  <si>
    <t>_GOALS_</t>
  </si>
  <si>
    <t>_DEMOGRAPHICS_</t>
  </si>
  <si>
    <t>Don't delete!</t>
  </si>
  <si>
    <t>_WALL POST (ALL)_</t>
  </si>
  <si>
    <t>_WALL POST (ADMIN ONLY)_</t>
  </si>
  <si>
    <t>_PAGE FANS (=LIKERS)_</t>
  </si>
  <si>
    <t>_REACH_</t>
  </si>
  <si>
    <t>_ENGAGEMENT &amp; SHARING_</t>
  </si>
  <si>
    <t>_CONTENT IMPRESSIONS_</t>
  </si>
  <si>
    <t>_APPLICATION METRICS_</t>
  </si>
  <si>
    <t>_INSTALLATIONS &amp; USERS_</t>
  </si>
  <si>
    <t>_APPLICATION USAGE_</t>
  </si>
  <si>
    <t>_APPLICATION FB API USAGE_</t>
  </si>
  <si>
    <t>_DOMAIN METRICS_</t>
  </si>
  <si>
    <t>_ALL STORIES_</t>
  </si>
  <si>
    <t>_LIKE BUTTON_</t>
  </si>
  <si>
    <t>_COMMENT BOX_</t>
  </si>
  <si>
    <t>_SEND BUTTON_</t>
  </si>
  <si>
    <t>Dailybudget</t>
  </si>
  <si>
    <t>dailybudget</t>
  </si>
  <si>
    <t>Yearweekiso</t>
  </si>
  <si>
    <t>Sum all profiles</t>
  </si>
  <si>
    <t>Latitude</t>
  </si>
  <si>
    <t>Longitude</t>
  </si>
  <si>
    <t>Formatting type</t>
  </si>
  <si>
    <t>Metrics from other data sources</t>
  </si>
  <si>
    <t>_EXPERIMENTS_</t>
  </si>
  <si>
    <t>Experiment variant</t>
  </si>
  <si>
    <t>Experiment ID</t>
  </si>
  <si>
    <t>experimentId</t>
  </si>
  <si>
    <t>experimentVariant</t>
  </si>
  <si>
    <t>1,000,000 (may be very slow)</t>
  </si>
  <si>
    <t>Try to avoid GA sampling</t>
  </si>
  <si>
    <t>FL</t>
  </si>
  <si>
    <t>Photo</t>
  </si>
  <si>
    <t>photo</t>
  </si>
  <si>
    <t>Views</t>
  </si>
  <si>
    <t>Favorites</t>
  </si>
  <si>
    <t>sdatefl</t>
  </si>
  <si>
    <t>edatefl</t>
  </si>
  <si>
    <t>SELECT PHOTOSETS</t>
  </si>
  <si>
    <t>weekday_vs_weekend</t>
  </si>
  <si>
    <t>Weekday/weekend</t>
  </si>
  <si>
    <t>DEFL</t>
  </si>
  <si>
    <t>Photoset</t>
  </si>
  <si>
    <t>metric1</t>
  </si>
  <si>
    <t>metric2</t>
  </si>
  <si>
    <t>metric3</t>
  </si>
  <si>
    <t>metric4</t>
  </si>
  <si>
    <t>metric5</t>
  </si>
  <si>
    <t>_APP TRACKING_</t>
  </si>
  <si>
    <t>appId</t>
  </si>
  <si>
    <t>App ID</t>
  </si>
  <si>
    <r>
      <t>appName</t>
    </r>
    <r>
      <rPr>
        <sz val="11"/>
        <color rgb="FF444444"/>
        <rFont val="Arial"/>
        <family val="2"/>
      </rPr>
      <t> </t>
    </r>
  </si>
  <si>
    <t>App name</t>
  </si>
  <si>
    <t>App version</t>
  </si>
  <si>
    <r>
      <t>appVersion</t>
    </r>
    <r>
      <rPr>
        <sz val="11"/>
        <color theme="1"/>
        <rFont val="Calibri"/>
        <family val="2"/>
        <scheme val="minor"/>
      </rPr>
      <t> </t>
    </r>
  </si>
  <si>
    <r>
      <t>appInstallerId</t>
    </r>
    <r>
      <rPr>
        <sz val="11"/>
        <color rgb="FF444444"/>
        <rFont val="Arial"/>
        <family val="2"/>
      </rPr>
      <t> </t>
    </r>
  </si>
  <si>
    <t>App installer ID</t>
  </si>
  <si>
    <r>
      <t>screenName</t>
    </r>
    <r>
      <rPr>
        <sz val="11"/>
        <color theme="1"/>
        <rFont val="Calibri"/>
        <family val="2"/>
        <scheme val="minor"/>
      </rPr>
      <t> </t>
    </r>
  </si>
  <si>
    <t>Screen name</t>
  </si>
  <si>
    <t>landingScreenName</t>
  </si>
  <si>
    <t>Landing screen name</t>
  </si>
  <si>
    <t>Exit screen name</t>
  </si>
  <si>
    <t>exitScreenName</t>
  </si>
  <si>
    <t>screenDepth</t>
  </si>
  <si>
    <t>Screen depth</t>
  </si>
  <si>
    <t>Screen views</t>
  </si>
  <si>
    <t>screenviews</t>
  </si>
  <si>
    <t>uniqueScreenviews</t>
  </si>
  <si>
    <t>Unique screen views</t>
  </si>
  <si>
    <t>Screen views per session</t>
  </si>
  <si>
    <t>avgScreenviews</t>
  </si>
  <si>
    <t>screenviews,visits</t>
  </si>
  <si>
    <t>Avg. time on screen</t>
  </si>
  <si>
    <t>avgTimeOnScreen</t>
  </si>
  <si>
    <t>timeOnScreen&amp;screeenviews</t>
  </si>
  <si>
    <t>screeenviews</t>
  </si>
  <si>
    <t>Item revenue (local currency)</t>
  </si>
  <si>
    <t>Transaction revenue (local currency)</t>
  </si>
  <si>
    <t>Transaction shipping (local currency)</t>
  </si>
  <si>
    <t>Transaction tax (local currency)</t>
  </si>
  <si>
    <t>localItemRevenue</t>
  </si>
  <si>
    <t>localTransactionTax</t>
  </si>
  <si>
    <t>localTransactionRevenue</t>
  </si>
  <si>
    <t>localTransactionShipping</t>
  </si>
  <si>
    <t>_EXCEPTION TRACKING_</t>
  </si>
  <si>
    <t>exceptionDescription</t>
  </si>
  <si>
    <t>Exception Description</t>
  </si>
  <si>
    <t>exceptionsPerScreenview</t>
  </si>
  <si>
    <t>fatalExceptionsPerScreenview</t>
  </si>
  <si>
    <t>Exceptions per screenview</t>
  </si>
  <si>
    <t>Fatal exceptions per screenview</t>
  </si>
  <si>
    <t>fatalExceptions</t>
  </si>
  <si>
    <t>exceptions,screenviews</t>
  </si>
  <si>
    <t>fatalExceptions,screenviews</t>
  </si>
  <si>
    <t>Page value</t>
  </si>
  <si>
    <t>pageValue</t>
  </si>
  <si>
    <t>_DEVICE_</t>
  </si>
  <si>
    <t>deviceCategory</t>
  </si>
  <si>
    <t>Device category</t>
  </si>
  <si>
    <t>Is tablet</t>
  </si>
  <si>
    <t>isTablet</t>
  </si>
  <si>
    <t>mobileDeviceMarketingName</t>
  </si>
  <si>
    <t>Mobile device marketing name</t>
  </si>
  <si>
    <r>
      <t>socialEngagementType</t>
    </r>
    <r>
      <rPr>
        <sz val="10"/>
        <color rgb="FF222222"/>
        <rFont val="Arial"/>
        <family val="2"/>
      </rPr>
      <t> </t>
    </r>
  </si>
  <si>
    <r>
      <t>Social engagement type</t>
    </r>
    <r>
      <rPr>
        <sz val="10"/>
        <color rgb="FF222222"/>
        <rFont val="Arial"/>
        <family val="2"/>
      </rPr>
      <t> </t>
    </r>
  </si>
  <si>
    <t>fullReferrer</t>
  </si>
  <si>
    <t>Full referrer</t>
  </si>
  <si>
    <t>Custom dimension 1</t>
  </si>
  <si>
    <t>dimension1</t>
  </si>
  <si>
    <t>Custom dimension 2</t>
  </si>
  <si>
    <t>dimension2</t>
  </si>
  <si>
    <t>Custom dimension 3</t>
  </si>
  <si>
    <t>dimension3</t>
  </si>
  <si>
    <t>Custom dimension 4</t>
  </si>
  <si>
    <t>dimension4</t>
  </si>
  <si>
    <t>Custom dimension 5</t>
  </si>
  <si>
    <t>dimension5</t>
  </si>
  <si>
    <t>Custom dimension 6</t>
  </si>
  <si>
    <t>dimension6</t>
  </si>
  <si>
    <t>Custom dimension 7</t>
  </si>
  <si>
    <t>dimension7</t>
  </si>
  <si>
    <t>Custom dimension 8</t>
  </si>
  <si>
    <t>dimension8</t>
  </si>
  <si>
    <t>Custom dimension 9</t>
  </si>
  <si>
    <t>dimension9</t>
  </si>
  <si>
    <t>Custom dimension 10</t>
  </si>
  <si>
    <t>dimension10</t>
  </si>
  <si>
    <t>Custom dimension 11</t>
  </si>
  <si>
    <t>dimension11</t>
  </si>
  <si>
    <t>Custom dimension 12</t>
  </si>
  <si>
    <t>dimension12</t>
  </si>
  <si>
    <t>Custom dimension 13</t>
  </si>
  <si>
    <t>dimension13</t>
  </si>
  <si>
    <t>Custom dimension 14</t>
  </si>
  <si>
    <t>dimension14</t>
  </si>
  <si>
    <t>Custom dimension 15</t>
  </si>
  <si>
    <t>dimension15</t>
  </si>
  <si>
    <t>Custom dimension 16</t>
  </si>
  <si>
    <t>dimension16</t>
  </si>
  <si>
    <t>Custom dimension 17</t>
  </si>
  <si>
    <t>dimension17</t>
  </si>
  <si>
    <t>Custom dimension 18</t>
  </si>
  <si>
    <t>dimension18</t>
  </si>
  <si>
    <t>Custom dimension 19</t>
  </si>
  <si>
    <t>dimension19</t>
  </si>
  <si>
    <t>Custom dimension 20</t>
  </si>
  <si>
    <t>dimension20</t>
  </si>
  <si>
    <t>Custom dimension 21</t>
  </si>
  <si>
    <t>dimension21</t>
  </si>
  <si>
    <t>Custom dimension 22</t>
  </si>
  <si>
    <t>dimension22</t>
  </si>
  <si>
    <t>Custom dimension 23</t>
  </si>
  <si>
    <t>dimension23</t>
  </si>
  <si>
    <t>Custom dimension 24</t>
  </si>
  <si>
    <t>dimension24</t>
  </si>
  <si>
    <t>Custom dimension 25</t>
  </si>
  <si>
    <t>dimension25</t>
  </si>
  <si>
    <t>Custom dimension 26</t>
  </si>
  <si>
    <t>dimension26</t>
  </si>
  <si>
    <t>Custom dimension 27</t>
  </si>
  <si>
    <t>dimension27</t>
  </si>
  <si>
    <t>Custom dimension 28</t>
  </si>
  <si>
    <t>dimension28</t>
  </si>
  <si>
    <t>Custom dimension 29</t>
  </si>
  <si>
    <t>dimension29</t>
  </si>
  <si>
    <t>Custom dimension 30</t>
  </si>
  <si>
    <t>dimension30</t>
  </si>
  <si>
    <t>Custom dimension 31</t>
  </si>
  <si>
    <t>dimension31</t>
  </si>
  <si>
    <t>Custom dimension 32</t>
  </si>
  <si>
    <t>dimension32</t>
  </si>
  <si>
    <t>Custom dimension 33</t>
  </si>
  <si>
    <t>dimension33</t>
  </si>
  <si>
    <t>Custom dimension 34</t>
  </si>
  <si>
    <t>dimension34</t>
  </si>
  <si>
    <t>Custom dimension 35</t>
  </si>
  <si>
    <t>dimension35</t>
  </si>
  <si>
    <t>goalCompletionLocation</t>
  </si>
  <si>
    <t>Goal completion page</t>
  </si>
  <si>
    <t>goalPreviousStep1</t>
  </si>
  <si>
    <t>goalPreviousStep2</t>
  </si>
  <si>
    <t>goalPreviousStep3</t>
  </si>
  <si>
    <t>Goal previous step 1</t>
  </si>
  <si>
    <t>Goal previous step 3</t>
  </si>
  <si>
    <t>Goal previous step 2</t>
  </si>
  <si>
    <t>Custom metric 1</t>
  </si>
  <si>
    <t>Custom metric 2</t>
  </si>
  <si>
    <t>Custom metric 3</t>
  </si>
  <si>
    <t>Custom metric 4</t>
  </si>
  <si>
    <t>Custom metric 5</t>
  </si>
  <si>
    <t>Custom metric 6</t>
  </si>
  <si>
    <t>metric6</t>
  </si>
  <si>
    <t>Custom metric 7</t>
  </si>
  <si>
    <t>metric7</t>
  </si>
  <si>
    <t>Custom metric 8</t>
  </si>
  <si>
    <t>metric8</t>
  </si>
  <si>
    <t>Custom metric 9</t>
  </si>
  <si>
    <t>metric9</t>
  </si>
  <si>
    <t>Custom metric 10</t>
  </si>
  <si>
    <t>metric10</t>
  </si>
  <si>
    <t>Custom metric 11</t>
  </si>
  <si>
    <t>metric11</t>
  </si>
  <si>
    <t>Custom metric 12</t>
  </si>
  <si>
    <t>metric12</t>
  </si>
  <si>
    <t>Custom metric 13</t>
  </si>
  <si>
    <t>metric13</t>
  </si>
  <si>
    <t>Custom metric 14</t>
  </si>
  <si>
    <t>metric14</t>
  </si>
  <si>
    <t>Custom metric 15</t>
  </si>
  <si>
    <t>metric15</t>
  </si>
  <si>
    <t>Custom metric 16</t>
  </si>
  <si>
    <t>metric16</t>
  </si>
  <si>
    <t>Custom metric 17</t>
  </si>
  <si>
    <t>metric17</t>
  </si>
  <si>
    <t>Custom metric 18</t>
  </si>
  <si>
    <t>metric18</t>
  </si>
  <si>
    <t>Custom metric 19</t>
  </si>
  <si>
    <t>metric19</t>
  </si>
  <si>
    <t>Custom metric 20</t>
  </si>
  <si>
    <t>metric20</t>
  </si>
  <si>
    <t>Custom metric 21</t>
  </si>
  <si>
    <t>metric21</t>
  </si>
  <si>
    <t>Custom metric 22</t>
  </si>
  <si>
    <t>metric22</t>
  </si>
  <si>
    <t>Custom metric 23</t>
  </si>
  <si>
    <t>metric23</t>
  </si>
  <si>
    <t>Custom metric 24</t>
  </si>
  <si>
    <t>metric24</t>
  </si>
  <si>
    <t>Custom metric 25</t>
  </si>
  <si>
    <t>metric25</t>
  </si>
  <si>
    <t>Custom metric 26</t>
  </si>
  <si>
    <t>metric26</t>
  </si>
  <si>
    <t>Custom metric 27</t>
  </si>
  <si>
    <t>metric27</t>
  </si>
  <si>
    <t>Custom metric 28</t>
  </si>
  <si>
    <t>metric28</t>
  </si>
  <si>
    <t>Custom metric 29</t>
  </si>
  <si>
    <t>metric29</t>
  </si>
  <si>
    <t>Custom metric 30</t>
  </si>
  <si>
    <t>metric30</t>
  </si>
  <si>
    <t>Custom metric 31</t>
  </si>
  <si>
    <t>metric31</t>
  </si>
  <si>
    <t>Custom metric 32</t>
  </si>
  <si>
    <t>metric32</t>
  </si>
  <si>
    <t>Custom metric 33</t>
  </si>
  <si>
    <t>metric33</t>
  </si>
  <si>
    <t>Custom metric 34</t>
  </si>
  <si>
    <t>metric34</t>
  </si>
  <si>
    <t>Custom metric 35</t>
  </si>
  <si>
    <t>metric35</t>
  </si>
  <si>
    <t>pwfat_GADGFL_2pn25Y1CQjYZg6AIUYuBYjnoJDWXiZjRYNR46ae9bc8fa692cf7491c583f01e1b5b5</t>
  </si>
  <si>
    <t>Sum of photo views</t>
  </si>
  <si>
    <t>Sum of photo comments</t>
  </si>
  <si>
    <t>Sum of photo favorites</t>
  </si>
  <si>
    <t>ViewsSum</t>
  </si>
  <si>
    <t>CommentsSum</t>
  </si>
  <si>
    <t>FavoritesSum</t>
  </si>
  <si>
    <t>http://www.google.com</t>
  </si>
  <si>
    <t>MCC</t>
  </si>
  <si>
    <t>Type</t>
  </si>
  <si>
    <t>Page/app</t>
  </si>
  <si>
    <t>Channel/video</t>
  </si>
  <si>
    <t>Published</t>
  </si>
  <si>
    <t>By profile</t>
  </si>
  <si>
    <t>By metric</t>
  </si>
  <si>
    <t>By photoset</t>
  </si>
  <si>
    <t>By video</t>
  </si>
  <si>
    <t>By page/app</t>
  </si>
  <si>
    <t xml:space="preserve"> </t>
  </si>
  <si>
    <t>By account</t>
  </si>
  <si>
    <t>excel</t>
  </si>
  <si>
    <t>Font</t>
  </si>
  <si>
    <t>Calibri</t>
  </si>
  <si>
    <t>demo@supermetrics.com</t>
  </si>
  <si>
    <t>report1</t>
  </si>
  <si>
    <t>D</t>
  </si>
  <si>
    <t>_ADSENSE_</t>
  </si>
  <si>
    <t>adsenseRevenue</t>
  </si>
  <si>
    <t>adsenseAdUnitsViewed</t>
  </si>
  <si>
    <t>adsenseAdsViewed</t>
  </si>
  <si>
    <t>adsenseAdsClicks</t>
  </si>
  <si>
    <t>adsensePageImpressions</t>
  </si>
  <si>
    <t>adsenseCTR</t>
  </si>
  <si>
    <t>adsenseECPM</t>
  </si>
  <si>
    <t>adsenseExits</t>
  </si>
  <si>
    <t>AdSense page impressions</t>
  </si>
  <si>
    <t>AdSense CTR</t>
  </si>
  <si>
    <t>AdSense eCPM</t>
  </si>
  <si>
    <t>AdSense exits</t>
  </si>
  <si>
    <t>AdSense revenue</t>
  </si>
  <si>
    <t>AdSense ad units viewed</t>
  </si>
  <si>
    <t>AdSense ads viewed</t>
  </si>
  <si>
    <t>AdSense clicks</t>
  </si>
  <si>
    <t>adsenseAdsClicks,adsensePageImpressions</t>
  </si>
  <si>
    <t>adsenseRevenue,adsensePageImpressions</t>
  </si>
  <si>
    <t>Total Visits</t>
  </si>
  <si>
    <t/>
  </si>
  <si>
    <t>_SH12097</t>
  </si>
  <si>
    <t>GOOGLE ANALYTICS REPORT</t>
  </si>
  <si>
    <t>Fetched</t>
  </si>
  <si>
    <t>Date range</t>
  </si>
  <si>
    <t>sheetID</t>
  </si>
  <si>
    <t>queryType</t>
  </si>
  <si>
    <t>rowLabelsCol</t>
  </si>
  <si>
    <t>metricsCount</t>
  </si>
  <si>
    <t>groupByMetric</t>
  </si>
  <si>
    <t>profileCount</t>
  </si>
  <si>
    <t>metricItemCount</t>
  </si>
  <si>
    <t>comparisonType</t>
  </si>
  <si>
    <t>metricDisp1</t>
  </si>
  <si>
    <t>metricItemDisp1</t>
  </si>
  <si>
    <t>Sorting column</t>
  </si>
  <si>
    <t>Profile ID</t>
  </si>
  <si>
    <t>firstDataRow</t>
  </si>
  <si>
    <t>lastDataRow</t>
  </si>
  <si>
    <t>catSel</t>
  </si>
  <si>
    <t>firstCol</t>
  </si>
  <si>
    <t>lastCol</t>
  </si>
  <si>
    <t>sortingCol</t>
  </si>
  <si>
    <t>sortType</t>
  </si>
  <si>
    <t>sortRange</t>
  </si>
  <si>
    <t>Date →</t>
  </si>
  <si>
    <t>Average</t>
  </si>
  <si>
    <t>|19|</t>
  </si>
  <si>
    <t>showLegendInCharts</t>
  </si>
  <si>
    <t>chartType</t>
  </si>
  <si>
    <t>C12ndSeries</t>
  </si>
  <si>
    <t>Fetching and processing data took 4 s.</t>
  </si>
  <si>
    <t>_SH31356</t>
  </si>
  <si>
    <t>Segment: Non-paid Search Traffic   (id: -5)</t>
  </si>
  <si>
    <t>_SH31356_C1_N1_visits_M1_SG0_X1_dataColumns</t>
  </si>
  <si>
    <t>This report contains sampled data (sampling done by Google).</t>
  </si>
  <si>
    <t>_SH9488</t>
  </si>
  <si>
    <t>Segment: Mobile Traffic   (id: -11)</t>
  </si>
  <si>
    <t>_SH9488_C1_N1_visits_M1_SG0_X1_dataColumns</t>
  </si>
  <si>
    <t>_SH84756</t>
  </si>
  <si>
    <t>Segment: Tablet traffic   (id: -13)</t>
  </si>
  <si>
    <t>_SH84756_C1_N1_visits_M1_SG0_X1_dataColumns</t>
  </si>
  <si>
    <t>Filter: PagePath==/</t>
  </si>
  <si>
    <t>_SH91909</t>
  </si>
  <si>
    <t>_SH91909_C1_N1_pageviews_M1_SG0_X1_dataColumns</t>
  </si>
  <si>
    <t>_SH95803</t>
  </si>
  <si>
    <t>Filter: PagePath==/m/</t>
  </si>
  <si>
    <t>_SH95803_C1_N1_pageviews_M1_SG0_X1_dataColumns</t>
  </si>
  <si>
    <t>_SH36084</t>
  </si>
  <si>
    <t>Filter: deviceCategory==tablet;medium==organic</t>
  </si>
  <si>
    <t>_SH36084_C1_N1_visits_M1_SG0_X1_dataColumns</t>
  </si>
  <si>
    <t>deviceCategory=~tablet|mobile;medium==organic</t>
  </si>
  <si>
    <t>Daily Organic Visits</t>
  </si>
  <si>
    <t>_SH12097_C1_N1_visits_M1_SG0_X1_dataColumns</t>
  </si>
  <si>
    <t>Fetching and processing data took 21 s.</t>
  </si>
  <si>
    <t>$R$6:$T$706</t>
  </si>
  <si>
    <t>Fetching and processing data took 27 s.</t>
  </si>
  <si>
    <t>Fetching and processing data took 10 s.</t>
  </si>
  <si>
    <t>Tablet Visits</t>
  </si>
  <si>
    <t>Fetching and processing data took 22 s.</t>
  </si>
  <si>
    <t>Fetching and processing data took 46 s.</t>
  </si>
  <si>
    <t>Fetching and processing data took 44 s.</t>
  </si>
  <si>
    <t>DETERMINES DATES, DO NOT CHANGE</t>
  </si>
  <si>
    <t>Date for Last Week</t>
  </si>
  <si>
    <t>Current Month, Numerical</t>
  </si>
  <si>
    <t>Latest Week</t>
  </si>
  <si>
    <t>Previous Month, Numerical</t>
  </si>
  <si>
    <t>Previous Week</t>
  </si>
  <si>
    <t>Current Year Info Filter</t>
  </si>
  <si>
    <t>This Week Last Year</t>
  </si>
  <si>
    <t>Previous Year Info Filter</t>
  </si>
  <si>
    <t>PVs WoW</t>
  </si>
  <si>
    <t>PVs YoY</t>
  </si>
  <si>
    <t>Visits WoW</t>
  </si>
  <si>
    <t>Visits YoY</t>
  </si>
  <si>
    <t>x</t>
  </si>
  <si>
    <t>Organic Visits WoW</t>
  </si>
  <si>
    <t>Organic Visits YoY</t>
  </si>
  <si>
    <t xml:space="preserve">Organic Visits 
</t>
  </si>
  <si>
    <t>Visits, All Sources</t>
  </si>
  <si>
    <t>Desktop Homepage PVs</t>
  </si>
  <si>
    <t>Mobile Homepage PVs</t>
  </si>
  <si>
    <t>Mobile Phone Visits</t>
  </si>
  <si>
    <t>Organic as % of Total Traffic</t>
  </si>
  <si>
    <t>_SH23320</t>
  </si>
  <si>
    <t>$R$6:$U$717</t>
  </si>
  <si>
    <t>_SH82873</t>
  </si>
  <si>
    <t>&lt;-- Set to "Today()-7" to auto-update for last week's data</t>
  </si>
  <si>
    <t>VISITS, ALL SOURCES</t>
  </si>
  <si>
    <t>ORGANIC VISITS</t>
  </si>
  <si>
    <t>DESKTOP HOMEPAGE PVs</t>
  </si>
  <si>
    <t>MOBILE HOMEPAGE PVs</t>
  </si>
  <si>
    <t>MOBILE PHONE VISITS</t>
  </si>
  <si>
    <t>TABLET VISITS</t>
  </si>
  <si>
    <t>Date References, DO NOT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</si>
</sst>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F400]h:mm:ss\ AM/PM"/>
    <numFmt numFmtId="165" formatCode="_(* #,##0_);_(* \(#,##0\);_(* &quot;-&quot;??_);_(@_)"/>
    <numFmt numFmtId="166" formatCode="0.0%"/>
    <numFmt numFmtId="167" formatCode="yyyy"/>
    <numFmt numFmtId="168" formatCode="0_);\(0\)"/>
    <numFmt numFmtId="169" formatCode="mmm\ dd"/>
  </numFmts>
  <fonts count="97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0"/>
      <name val="Calibri"/>
      <family val="2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i/>
      <sz val="10"/>
      <name val="Calibri"/>
      <family val="2"/>
    </font>
    <font>
      <sz val="10"/>
      <name val="Arial"/>
      <family val="2"/>
    </font>
    <font>
      <i/>
      <sz val="11"/>
      <name val="Calibri"/>
      <family val="2"/>
    </font>
    <font>
      <sz val="12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8"/>
      <color indexed="23"/>
      <name val="Calibri"/>
      <family val="2"/>
    </font>
    <font>
      <b/>
      <sz val="8"/>
      <color indexed="23"/>
      <name val="Calibri"/>
      <family val="2"/>
    </font>
    <font>
      <b/>
      <sz val="11"/>
      <color indexed="23"/>
      <name val="Calibri"/>
      <family val="2"/>
    </font>
    <font>
      <sz val="16"/>
      <name val="Calibri"/>
      <family val="2"/>
    </font>
    <font>
      <b/>
      <sz val="18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9.35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10"/>
      <color theme="0"/>
      <name val="Calibri"/>
      <family val="2"/>
    </font>
    <font>
      <b/>
      <sz val="11"/>
      <color theme="0"/>
      <name val="Calibri"/>
      <family val="2"/>
    </font>
    <font>
      <sz val="11"/>
      <color theme="9" tint="-0.249977111117893"/>
      <name val="Calibri"/>
      <family val="2"/>
      <scheme val="minor"/>
    </font>
    <font>
      <sz val="10"/>
      <color rgb="FF000000"/>
      <name val="Consolas"/>
      <family val="3"/>
    </font>
    <font>
      <sz val="10"/>
      <color rgb="FF006000"/>
      <name val="Courier New"/>
      <family val="3"/>
    </font>
    <font>
      <sz val="9"/>
      <color rgb="FF333333"/>
      <name val="Tahoma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sz val="16"/>
      <color rgb="FFFF0000"/>
      <name val="Calibri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8"/>
      <color theme="0"/>
      <name val="Calibri"/>
      <family val="2"/>
    </font>
    <font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.35"/>
      <color theme="0"/>
      <name val="Calibri"/>
      <family val="2"/>
    </font>
    <font>
      <sz val="8"/>
      <color indexed="23"/>
      <name val="Calibri"/>
      <family val="2"/>
      <scheme val="minor"/>
    </font>
    <font>
      <sz val="8"/>
      <color indexed="9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444444"/>
      <name val="Arial"/>
      <family val="2"/>
    </font>
    <font>
      <sz val="16"/>
      <color theme="0"/>
      <name val="Calibri"/>
      <family val="2"/>
    </font>
    <font>
      <sz val="11"/>
      <color rgb="FF444444"/>
      <name val="Courier New"/>
      <family val="3"/>
    </font>
    <font>
      <sz val="11"/>
      <color rgb="FF444444"/>
      <name val="Arial"/>
      <family val="2"/>
    </font>
    <font>
      <sz val="10"/>
      <color rgb="FF222222"/>
      <name val="Arial"/>
      <family val="2"/>
    </font>
    <font>
      <b/>
      <sz val="18"/>
      <name val="Calibri Light"/>
      <family val="2"/>
    </font>
    <font>
      <sz val="18"/>
      <name val="Calibri Light"/>
      <family val="2"/>
    </font>
    <font>
      <sz val="11"/>
      <name val="Calibri Light"/>
      <family val="2"/>
    </font>
    <font>
      <sz val="11"/>
      <color indexed="23"/>
      <name val="Calibri Light"/>
      <family val="2"/>
    </font>
    <font>
      <sz val="11"/>
      <color theme="0"/>
      <name val="Calibri Light"/>
      <family val="2"/>
    </font>
    <font>
      <sz val="11"/>
      <color theme="1"/>
      <name val="Calibri Light"/>
      <family val="2"/>
    </font>
    <font>
      <b/>
      <sz val="18"/>
      <color indexed="23"/>
      <name val="Calibri Light"/>
      <family val="2"/>
    </font>
    <font>
      <b/>
      <sz val="18"/>
      <color theme="0"/>
      <name val="Calibri Light"/>
      <family val="2"/>
    </font>
    <font>
      <sz val="8"/>
      <color theme="0"/>
      <name val="Calibri Light"/>
      <family val="2"/>
    </font>
    <font>
      <sz val="8"/>
      <name val="Calibri Light"/>
      <family val="2"/>
    </font>
    <font>
      <sz val="8"/>
      <color indexed="23"/>
      <name val="Calibri Light"/>
      <family val="2"/>
    </font>
    <font>
      <b/>
      <sz val="9"/>
      <color theme="0"/>
      <name val="Calibri Light"/>
      <family val="2"/>
    </font>
    <font>
      <b/>
      <sz val="11"/>
      <color theme="0"/>
      <name val="Calibri Light"/>
      <family val="2"/>
    </font>
    <font>
      <sz val="8"/>
      <color theme="1"/>
      <name val="Calibri Light"/>
      <family val="2"/>
    </font>
    <font>
      <sz val="14"/>
      <color indexed="8"/>
      <name val="Calibri Light"/>
      <family val="2"/>
    </font>
    <font>
      <sz val="14"/>
      <color indexed="23"/>
      <name val="Calibri Light"/>
      <family val="2"/>
    </font>
    <font>
      <b/>
      <sz val="8"/>
      <color indexed="23"/>
      <name val="Calibri Light"/>
      <family val="2"/>
    </font>
    <font>
      <sz val="14"/>
      <name val="Calibri Light"/>
      <family val="2"/>
    </font>
    <font>
      <b/>
      <sz val="14"/>
      <name val="Calibri Light"/>
      <family val="2"/>
    </font>
    <font>
      <b/>
      <sz val="8"/>
      <name val="Calibri Light"/>
      <family val="2"/>
    </font>
    <font>
      <sz val="8"/>
      <color indexed="8"/>
      <name val="Calibri Light"/>
      <family val="2"/>
    </font>
    <font>
      <b/>
      <sz val="11"/>
      <name val="Calibri Light"/>
      <family val="2"/>
    </font>
    <font>
      <sz val="10"/>
      <name val="Calibri Light"/>
      <family val="2"/>
    </font>
    <font>
      <b/>
      <sz val="16"/>
      <name val="Calibri Light"/>
      <family val="2"/>
    </font>
    <font>
      <b/>
      <sz val="11"/>
      <color indexed="8"/>
      <name val="Calibri Light"/>
      <family val="2"/>
    </font>
    <font>
      <sz val="9"/>
      <color indexed="8"/>
      <name val="Calibri Light"/>
      <family val="2"/>
    </font>
    <font>
      <sz val="11"/>
      <color indexed="8"/>
      <name val="Calibri Light"/>
      <family val="2"/>
    </font>
    <font>
      <sz val="11"/>
      <color indexed="9"/>
      <name val="Calibri Light"/>
      <family val="2"/>
    </font>
    <font>
      <sz val="14"/>
      <color indexed="9"/>
      <name val="Calibri Light"/>
      <family val="2"/>
    </font>
    <font>
      <b/>
      <sz val="11"/>
      <color indexed="9"/>
      <name val="Calibri Light"/>
      <family val="2"/>
    </font>
    <font>
      <sz val="8"/>
      <color indexed="9"/>
      <name val="Calibri Light"/>
      <family val="2"/>
    </font>
    <font>
      <sz val="11"/>
      <color indexed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indexed="63"/>
      <name val="Calibri"/>
      <family val="2"/>
      <scheme val="minor"/>
    </font>
    <font>
      <b/>
      <sz val="1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6D06"/>
        <bgColor indexed="64"/>
      </patternFill>
    </fill>
    <fill>
      <patternFill patternType="solid">
        <fgColor rgb="FF00884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B5998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CC241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CCE0ED"/>
        <bgColor indexed="64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</fills>
  <borders count="23">
    <border>
      <left/>
      <right/>
      <top/>
      <bottom/>
      <diagonal/>
    </border>
    <border>
      <left style="hair">
        <color indexed="23"/>
      </left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thin">
        <color theme="0" tint="-4.9989318521683403E-2"/>
      </bottom>
      <diagonal/>
    </border>
    <border>
      <left/>
      <right/>
      <top/>
      <bottom style="hair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auto="1"/>
      </left>
      <right style="thin">
        <color rgb="FFB2B2B2"/>
      </right>
      <top style="thin">
        <color auto="1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auto="1"/>
      </top>
      <bottom style="thin">
        <color rgb="FFB2B2B2"/>
      </bottom>
      <diagonal/>
    </border>
    <border>
      <left style="thin">
        <color rgb="FFB2B2B2"/>
      </left>
      <right style="thin">
        <color auto="1"/>
      </right>
      <top style="thin">
        <color auto="1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B2B2B2"/>
      </bottom>
      <diagonal/>
    </border>
    <border>
      <left/>
      <right/>
      <top style="thin">
        <color auto="1"/>
      </top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 style="thin">
        <color rgb="FFB2B2B2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rgb="FFB2B2B2"/>
      </left>
      <right/>
      <top style="thin">
        <color auto="1"/>
      </top>
      <bottom style="thin">
        <color rgb="FFB2B2B2"/>
      </bottom>
      <diagonal/>
    </border>
  </borders>
  <cellStyleXfs count="22">
    <xf numFmtId="4" fontId="0" fillId="0" borderId="0"/>
    <xf numFmtId="0" fontId="25" fillId="5" borderId="0" applyNumberFormat="0" applyBorder="0" applyAlignment="0" applyProtection="0"/>
    <xf numFmtId="164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64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3" borderId="5" applyNumberFormat="0" applyFont="0" applyAlignment="0" applyProtection="0"/>
    <xf numFmtId="0" fontId="26" fillId="24" borderId="0" applyNumberFormat="0" applyBorder="0" applyAlignment="0" applyProtection="0"/>
    <xf numFmtId="0" fontId="25" fillId="25" borderId="0" applyNumberFormat="0" applyBorder="0" applyAlignment="0" applyProtection="0"/>
  </cellStyleXfs>
  <cellXfs count="306">
    <xf numFmtId="4" fontId="0" fillId="0" borderId="0" xfId="0"/>
    <xf numFmtId="14" fontId="2" fillId="0" borderId="0" xfId="0" applyNumberFormat="1" applyFont="1" applyAlignment="1">
      <alignment horizontal="left"/>
    </xf>
    <xf numFmtId="4" fontId="0" fillId="6" borderId="0" xfId="0" applyFill="1"/>
    <xf numFmtId="4" fontId="0" fillId="0" borderId="0" xfId="0" applyAlignment="1"/>
    <xf numFmtId="22" fontId="0" fillId="0" borderId="0" xfId="0" applyNumberFormat="1" applyAlignment="1"/>
    <xf numFmtId="164" fontId="2" fillId="0" borderId="0" xfId="0" applyNumberFormat="1" applyFont="1" applyAlignment="1">
      <alignment horizontal="left"/>
    </xf>
    <xf numFmtId="22" fontId="0" fillId="0" borderId="0" xfId="0" applyNumberFormat="1"/>
    <xf numFmtId="0" fontId="2" fillId="0" borderId="0" xfId="0" applyNumberFormat="1" applyFont="1"/>
    <xf numFmtId="0" fontId="2" fillId="0" borderId="0" xfId="0" applyNumberFormat="1" applyFont="1" applyAlignment="1">
      <alignment horizontal="left"/>
    </xf>
    <xf numFmtId="0" fontId="7" fillId="0" borderId="0" xfId="0" applyNumberFormat="1" applyFont="1"/>
    <xf numFmtId="0" fontId="2" fillId="8" borderId="0" xfId="0" applyNumberFormat="1" applyFont="1" applyFill="1" applyAlignment="1">
      <alignment horizontal="left"/>
    </xf>
    <xf numFmtId="0" fontId="2" fillId="9" borderId="0" xfId="0" applyNumberFormat="1" applyFont="1" applyFill="1" applyAlignment="1">
      <alignment horizontal="left"/>
    </xf>
    <xf numFmtId="0" fontId="2" fillId="0" borderId="0" xfId="0" applyNumberFormat="1" applyFont="1" applyAlignment="1">
      <alignment wrapText="1"/>
    </xf>
    <xf numFmtId="0" fontId="2" fillId="2" borderId="0" xfId="0" applyNumberFormat="1" applyFont="1" applyFill="1"/>
    <xf numFmtId="0" fontId="0" fillId="6" borderId="0" xfId="0" applyNumberFormat="1" applyFill="1"/>
    <xf numFmtId="0" fontId="0" fillId="0" borderId="0" xfId="0" applyNumberFormat="1"/>
    <xf numFmtId="0" fontId="18" fillId="0" borderId="0" xfId="0" applyNumberFormat="1" applyFont="1"/>
    <xf numFmtId="0" fontId="2" fillId="3" borderId="0" xfId="0" applyNumberFormat="1" applyFont="1" applyFill="1"/>
    <xf numFmtId="0" fontId="2" fillId="0" borderId="0" xfId="0" quotePrefix="1" applyNumberFormat="1" applyFont="1"/>
    <xf numFmtId="0" fontId="2" fillId="0" borderId="0" xfId="0" applyNumberFormat="1" applyFont="1" applyAlignment="1">
      <alignment horizontal="right"/>
    </xf>
    <xf numFmtId="0" fontId="2" fillId="0" borderId="0" xfId="0" applyNumberFormat="1" applyFont="1" applyFill="1"/>
    <xf numFmtId="0" fontId="2" fillId="10" borderId="0" xfId="0" applyNumberFormat="1" applyFont="1" applyFill="1"/>
    <xf numFmtId="0" fontId="31" fillId="0" borderId="0" xfId="0" applyNumberFormat="1" applyFont="1"/>
    <xf numFmtId="0" fontId="2" fillId="11" borderId="0" xfId="0" applyNumberFormat="1" applyFont="1" applyFill="1"/>
    <xf numFmtId="0" fontId="32" fillId="11" borderId="0" xfId="0" applyNumberFormat="1" applyFont="1" applyFill="1"/>
    <xf numFmtId="0" fontId="33" fillId="12" borderId="0" xfId="0" applyNumberFormat="1" applyFont="1" applyFill="1" applyBorder="1" applyAlignment="1" applyProtection="1">
      <protection locked="0"/>
    </xf>
    <xf numFmtId="0" fontId="13" fillId="0" borderId="0" xfId="0" applyNumberFormat="1" applyFont="1" applyFill="1" applyAlignment="1">
      <alignment horizontal="left"/>
    </xf>
    <xf numFmtId="0" fontId="0" fillId="0" borderId="0" xfId="0" quotePrefix="1" applyNumberFormat="1"/>
    <xf numFmtId="0" fontId="34" fillId="12" borderId="0" xfId="0" applyNumberFormat="1" applyFont="1" applyFill="1" applyAlignment="1" applyProtection="1">
      <protection locked="0"/>
    </xf>
    <xf numFmtId="0" fontId="14" fillId="0" borderId="0" xfId="0" applyNumberFormat="1" applyFont="1" applyFill="1" applyAlignment="1">
      <alignment horizontal="left"/>
    </xf>
    <xf numFmtId="0" fontId="2" fillId="0" borderId="0" xfId="0" applyNumberFormat="1" applyFont="1" applyAlignment="1"/>
    <xf numFmtId="0" fontId="7" fillId="0" borderId="0" xfId="0" applyNumberFormat="1" applyFont="1" applyAlignment="1"/>
    <xf numFmtId="0" fontId="8" fillId="0" borderId="0" xfId="0" applyNumberFormat="1" applyFont="1"/>
    <xf numFmtId="0" fontId="7" fillId="0" borderId="0" xfId="4" applyNumberFormat="1" applyFont="1"/>
    <xf numFmtId="0" fontId="2" fillId="0" borderId="0" xfId="4" applyNumberFormat="1" applyFont="1"/>
    <xf numFmtId="0" fontId="9" fillId="0" borderId="0" xfId="0" applyNumberFormat="1" applyFont="1"/>
    <xf numFmtId="0" fontId="11" fillId="0" borderId="0" xfId="0" applyNumberFormat="1" applyFont="1"/>
    <xf numFmtId="0" fontId="2" fillId="0" borderId="1" xfId="0" applyNumberFormat="1" applyFont="1" applyBorder="1"/>
    <xf numFmtId="0" fontId="2" fillId="0" borderId="1" xfId="4" applyNumberFormat="1" applyFont="1" applyBorder="1"/>
    <xf numFmtId="0" fontId="2" fillId="0" borderId="1" xfId="0" quotePrefix="1" applyNumberFormat="1" applyFont="1" applyBorder="1"/>
    <xf numFmtId="0" fontId="2" fillId="0" borderId="1" xfId="0" applyNumberFormat="1" applyFont="1" applyFill="1" applyBorder="1"/>
    <xf numFmtId="0" fontId="7" fillId="0" borderId="0" xfId="0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8" fillId="0" borderId="0" xfId="0" applyNumberFormat="1" applyFont="1" applyAlignment="1"/>
    <xf numFmtId="0" fontId="7" fillId="0" borderId="0" xfId="4" applyNumberFormat="1" applyFont="1" applyAlignment="1"/>
    <xf numFmtId="0" fontId="2" fillId="0" borderId="0" xfId="4" applyNumberFormat="1" applyFont="1" applyAlignment="1"/>
    <xf numFmtId="0" fontId="35" fillId="0" borderId="0" xfId="0" applyNumberFormat="1" applyFont="1"/>
    <xf numFmtId="0" fontId="2" fillId="0" borderId="0" xfId="4" applyNumberFormat="1" applyFont="1" applyAlignment="1">
      <alignment horizontal="left"/>
    </xf>
    <xf numFmtId="0" fontId="12" fillId="0" borderId="0" xfId="4" applyNumberFormat="1" applyFont="1"/>
    <xf numFmtId="0" fontId="36" fillId="0" borderId="0" xfId="0" applyNumberFormat="1" applyFont="1" applyAlignment="1">
      <alignment horizontal="left"/>
    </xf>
    <xf numFmtId="0" fontId="1" fillId="0" borderId="0" xfId="0" applyNumberFormat="1" applyFont="1" applyFill="1" applyAlignment="1">
      <alignment horizontal="right"/>
    </xf>
    <xf numFmtId="0" fontId="2" fillId="13" borderId="0" xfId="0" applyNumberFormat="1" applyFont="1" applyFill="1" applyBorder="1" applyAlignment="1" applyProtection="1">
      <alignment horizontal="left"/>
      <protection locked="0"/>
    </xf>
    <xf numFmtId="4" fontId="37" fillId="0" borderId="0" xfId="0" applyFont="1"/>
    <xf numFmtId="4" fontId="37" fillId="14" borderId="2" xfId="0" applyFont="1" applyFill="1" applyBorder="1" applyAlignment="1">
      <alignment horizontal="left" vertical="top"/>
    </xf>
    <xf numFmtId="4" fontId="38" fillId="14" borderId="2" xfId="0" applyFont="1" applyFill="1" applyBorder="1" applyAlignment="1">
      <alignment horizontal="left" vertical="top"/>
    </xf>
    <xf numFmtId="1" fontId="0" fillId="0" borderId="0" xfId="0" applyNumberFormat="1"/>
    <xf numFmtId="1" fontId="2" fillId="0" borderId="0" xfId="0" applyNumberFormat="1" applyFont="1"/>
    <xf numFmtId="1" fontId="18" fillId="0" borderId="0" xfId="0" applyNumberFormat="1" applyFont="1"/>
    <xf numFmtId="1" fontId="2" fillId="11" borderId="0" xfId="0" applyNumberFormat="1" applyFont="1" applyFill="1"/>
    <xf numFmtId="14" fontId="39" fillId="15" borderId="0" xfId="0" applyNumberFormat="1" applyFont="1" applyFill="1" applyBorder="1" applyAlignment="1" applyProtection="1">
      <alignment horizontal="left"/>
      <protection locked="0"/>
    </xf>
    <xf numFmtId="4" fontId="31" fillId="0" borderId="0" xfId="0" applyFont="1"/>
    <xf numFmtId="4" fontId="38" fillId="0" borderId="0" xfId="0" applyFont="1"/>
    <xf numFmtId="0" fontId="40" fillId="0" borderId="0" xfId="0" applyNumberFormat="1" applyFont="1"/>
    <xf numFmtId="0" fontId="41" fillId="0" borderId="0" xfId="0" applyNumberFormat="1" applyFont="1"/>
    <xf numFmtId="0" fontId="40" fillId="11" borderId="0" xfId="0" applyNumberFormat="1" applyFont="1" applyFill="1"/>
    <xf numFmtId="0" fontId="29" fillId="0" borderId="0" xfId="0" applyNumberFormat="1" applyFont="1"/>
    <xf numFmtId="4" fontId="0" fillId="0" borderId="0" xfId="0" applyAlignment="1">
      <alignment wrapText="1"/>
    </xf>
    <xf numFmtId="22" fontId="0" fillId="0" borderId="0" xfId="0" applyNumberFormat="1" applyAlignment="1">
      <alignment wrapText="1"/>
    </xf>
    <xf numFmtId="14" fontId="2" fillId="3" borderId="0" xfId="0" applyNumberFormat="1" applyFont="1" applyFill="1"/>
    <xf numFmtId="0" fontId="0" fillId="16" borderId="0" xfId="0" applyNumberFormat="1" applyFill="1" applyAlignment="1" applyProtection="1">
      <alignment horizontal="center"/>
    </xf>
    <xf numFmtId="0" fontId="0" fillId="16" borderId="0" xfId="0" applyNumberFormat="1" applyFill="1" applyAlignment="1" applyProtection="1">
      <alignment horizontal="left"/>
    </xf>
    <xf numFmtId="0" fontId="42" fillId="16" borderId="0" xfId="0" applyNumberFormat="1" applyFont="1" applyFill="1" applyAlignment="1" applyProtection="1">
      <alignment horizontal="left"/>
    </xf>
    <xf numFmtId="0" fontId="3" fillId="16" borderId="0" xfId="0" applyNumberFormat="1" applyFont="1" applyFill="1" applyProtection="1"/>
    <xf numFmtId="0" fontId="4" fillId="16" borderId="0" xfId="0" applyNumberFormat="1" applyFont="1" applyFill="1" applyProtection="1"/>
    <xf numFmtId="0" fontId="5" fillId="16" borderId="0" xfId="0" applyNumberFormat="1" applyFont="1" applyFill="1" applyAlignment="1" applyProtection="1">
      <alignment horizontal="left"/>
    </xf>
    <xf numFmtId="0" fontId="6" fillId="16" borderId="0" xfId="0" applyNumberFormat="1" applyFont="1" applyFill="1" applyAlignment="1" applyProtection="1">
      <alignment horizontal="left"/>
    </xf>
    <xf numFmtId="0" fontId="44" fillId="16" borderId="0" xfId="0" applyNumberFormat="1" applyFont="1" applyFill="1" applyAlignment="1" applyProtection="1">
      <alignment horizontal="left"/>
    </xf>
    <xf numFmtId="0" fontId="26" fillId="13" borderId="0" xfId="0" applyNumberFormat="1" applyFont="1" applyFill="1" applyProtection="1"/>
    <xf numFmtId="0" fontId="19" fillId="13" borderId="0" xfId="0" applyNumberFormat="1" applyFont="1" applyFill="1" applyProtection="1"/>
    <xf numFmtId="0" fontId="20" fillId="13" borderId="0" xfId="0" applyNumberFormat="1" applyFont="1" applyFill="1" applyProtection="1"/>
    <xf numFmtId="0" fontId="21" fillId="13" borderId="0" xfId="0" applyNumberFormat="1" applyFont="1" applyFill="1" applyProtection="1"/>
    <xf numFmtId="0" fontId="32" fillId="13" borderId="0" xfId="0" applyNumberFormat="1" applyFont="1" applyFill="1" applyProtection="1"/>
    <xf numFmtId="0" fontId="1" fillId="13" borderId="0" xfId="0" applyNumberFormat="1" applyFont="1" applyFill="1" applyAlignment="1" applyProtection="1">
      <alignment horizontal="right"/>
    </xf>
    <xf numFmtId="14" fontId="2" fillId="13" borderId="0" xfId="0" applyNumberFormat="1" applyFont="1" applyFill="1" applyBorder="1" applyAlignment="1" applyProtection="1">
      <alignment horizontal="left"/>
    </xf>
    <xf numFmtId="0" fontId="2" fillId="13" borderId="0" xfId="0" applyNumberFormat="1" applyFont="1" applyFill="1" applyBorder="1" applyAlignment="1" applyProtection="1">
      <alignment horizontal="left"/>
    </xf>
    <xf numFmtId="0" fontId="19" fillId="13" borderId="0" xfId="0" applyNumberFormat="1" applyFont="1" applyFill="1" applyAlignment="1" applyProtection="1">
      <alignment horizontal="left"/>
    </xf>
    <xf numFmtId="0" fontId="22" fillId="13" borderId="0" xfId="0" applyNumberFormat="1" applyFont="1" applyFill="1" applyAlignment="1" applyProtection="1">
      <alignment horizontal="left"/>
    </xf>
    <xf numFmtId="0" fontId="20" fillId="13" borderId="0" xfId="0" applyNumberFormat="1" applyFont="1" applyFill="1" applyAlignment="1" applyProtection="1">
      <alignment horizontal="left"/>
    </xf>
    <xf numFmtId="0" fontId="21" fillId="13" borderId="0" xfId="0" applyNumberFormat="1" applyFont="1" applyFill="1" applyAlignment="1" applyProtection="1">
      <alignment horizontal="left"/>
    </xf>
    <xf numFmtId="0" fontId="23" fillId="13" borderId="0" xfId="0" applyNumberFormat="1" applyFont="1" applyFill="1" applyAlignment="1" applyProtection="1">
      <alignment horizontal="left"/>
    </xf>
    <xf numFmtId="0" fontId="22" fillId="13" borderId="0" xfId="0" applyNumberFormat="1" applyFont="1" applyFill="1" applyAlignment="1" applyProtection="1">
      <alignment horizontal="center"/>
    </xf>
    <xf numFmtId="0" fontId="1" fillId="13" borderId="0" xfId="0" applyNumberFormat="1" applyFont="1" applyFill="1" applyAlignment="1" applyProtection="1">
      <alignment horizontal="center"/>
    </xf>
    <xf numFmtId="0" fontId="45" fillId="13" borderId="0" xfId="0" applyNumberFormat="1" applyFont="1" applyFill="1" applyAlignment="1" applyProtection="1"/>
    <xf numFmtId="0" fontId="26" fillId="13" borderId="0" xfId="0" applyNumberFormat="1" applyFont="1" applyFill="1" applyAlignment="1" applyProtection="1">
      <alignment horizontal="center"/>
    </xf>
    <xf numFmtId="0" fontId="26" fillId="13" borderId="0" xfId="0" applyNumberFormat="1" applyFont="1" applyFill="1" applyAlignment="1" applyProtection="1">
      <alignment horizontal="left"/>
    </xf>
    <xf numFmtId="0" fontId="46" fillId="13" borderId="0" xfId="0" applyNumberFormat="1" applyFont="1" applyFill="1" applyAlignment="1" applyProtection="1">
      <alignment horizontal="left"/>
    </xf>
    <xf numFmtId="0" fontId="47" fillId="13" borderId="0" xfId="0" applyNumberFormat="1" applyFont="1" applyFill="1" applyAlignment="1" applyProtection="1">
      <alignment vertical="center" wrapText="1"/>
    </xf>
    <xf numFmtId="0" fontId="47" fillId="13" borderId="0" xfId="0" applyNumberFormat="1" applyFont="1" applyFill="1" applyAlignment="1" applyProtection="1">
      <alignment horizontal="center" vertical="center" wrapText="1"/>
    </xf>
    <xf numFmtId="0" fontId="34" fillId="13" borderId="0" xfId="0" applyNumberFormat="1" applyFont="1" applyFill="1" applyProtection="1"/>
    <xf numFmtId="0" fontId="24" fillId="13" borderId="0" xfId="0" applyNumberFormat="1" applyFont="1" applyFill="1" applyProtection="1"/>
    <xf numFmtId="0" fontId="8" fillId="13" borderId="0" xfId="0" applyNumberFormat="1" applyFont="1" applyFill="1" applyProtection="1"/>
    <xf numFmtId="0" fontId="1" fillId="13" borderId="0" xfId="0" applyNumberFormat="1" applyFont="1" applyFill="1" applyProtection="1"/>
    <xf numFmtId="0" fontId="23" fillId="13" borderId="0" xfId="0" applyNumberFormat="1" applyFont="1" applyFill="1" applyAlignment="1" applyProtection="1"/>
    <xf numFmtId="49" fontId="2" fillId="0" borderId="0" xfId="0" applyNumberFormat="1" applyFont="1" applyAlignment="1">
      <alignment horizontal="left"/>
    </xf>
    <xf numFmtId="4" fontId="0" fillId="0" borderId="0" xfId="0"/>
    <xf numFmtId="4" fontId="0" fillId="6" borderId="0" xfId="0" applyFill="1"/>
    <xf numFmtId="4" fontId="0" fillId="0" borderId="0" xfId="0" applyAlignment="1"/>
    <xf numFmtId="0" fontId="2" fillId="7" borderId="0" xfId="0" applyNumberFormat="1" applyFont="1" applyFill="1" applyAlignment="1">
      <alignment horizontal="left"/>
    </xf>
    <xf numFmtId="0" fontId="0" fillId="6" borderId="0" xfId="0" applyNumberFormat="1" applyFill="1"/>
    <xf numFmtId="0" fontId="0" fillId="0" borderId="0" xfId="0" applyNumberFormat="1"/>
    <xf numFmtId="0" fontId="2" fillId="10" borderId="0" xfId="0" applyNumberFormat="1" applyFont="1" applyFill="1"/>
    <xf numFmtId="0" fontId="48" fillId="12" borderId="0" xfId="2" applyNumberFormat="1" applyFont="1" applyFill="1" applyBorder="1" applyAlignment="1" applyProtection="1">
      <protection locked="0"/>
    </xf>
    <xf numFmtId="4" fontId="0" fillId="0" borderId="0" xfId="0" applyAlignment="1">
      <alignment wrapText="1"/>
    </xf>
    <xf numFmtId="22" fontId="0" fillId="0" borderId="0" xfId="0" applyNumberFormat="1" applyAlignment="1">
      <alignment wrapText="1"/>
    </xf>
    <xf numFmtId="164" fontId="27" fillId="0" borderId="0" xfId="2" applyAlignment="1" applyProtection="1"/>
    <xf numFmtId="0" fontId="0" fillId="16" borderId="0" xfId="0" applyNumberFormat="1" applyFill="1" applyProtection="1"/>
    <xf numFmtId="0" fontId="49" fillId="16" borderId="0" xfId="0" applyNumberFormat="1" applyFont="1" applyFill="1" applyAlignment="1" applyProtection="1">
      <alignment horizontal="left"/>
    </xf>
    <xf numFmtId="0" fontId="50" fillId="16" borderId="0" xfId="0" applyNumberFormat="1" applyFont="1" applyFill="1" applyAlignment="1" applyProtection="1">
      <alignment horizontal="center"/>
    </xf>
    <xf numFmtId="0" fontId="50" fillId="16" borderId="0" xfId="0" applyNumberFormat="1" applyFont="1" applyFill="1" applyAlignment="1" applyProtection="1">
      <alignment horizontal="left"/>
    </xf>
    <xf numFmtId="0" fontId="51" fillId="16" borderId="0" xfId="0" applyNumberFormat="1" applyFont="1" applyFill="1" applyProtection="1"/>
    <xf numFmtId="0" fontId="43" fillId="16" borderId="0" xfId="0" applyNumberFormat="1" applyFont="1" applyFill="1" applyAlignment="1" applyProtection="1">
      <alignment horizontal="center"/>
    </xf>
    <xf numFmtId="0" fontId="43" fillId="16" borderId="0" xfId="0" applyNumberFormat="1" applyFont="1" applyFill="1" applyAlignment="1" applyProtection="1">
      <alignment horizontal="left"/>
    </xf>
    <xf numFmtId="0" fontId="16" fillId="13" borderId="0" xfId="0" applyNumberFormat="1" applyFont="1" applyFill="1" applyAlignment="1" applyProtection="1">
      <alignment horizontal="left"/>
    </xf>
    <xf numFmtId="0" fontId="17" fillId="13" borderId="0" xfId="0" applyNumberFormat="1" applyFont="1" applyFill="1" applyAlignment="1" applyProtection="1">
      <alignment horizontal="left"/>
    </xf>
    <xf numFmtId="0" fontId="15" fillId="13" borderId="0" xfId="0" applyNumberFormat="1" applyFont="1" applyFill="1" applyAlignment="1" applyProtection="1"/>
    <xf numFmtId="0" fontId="49" fillId="13" borderId="0" xfId="0" applyNumberFormat="1" applyFont="1" applyFill="1" applyAlignment="1" applyProtection="1">
      <alignment horizontal="left"/>
    </xf>
    <xf numFmtId="49" fontId="44" fillId="4" borderId="0" xfId="0" applyNumberFormat="1" applyFont="1" applyFill="1" applyAlignment="1" applyProtection="1">
      <alignment horizontal="center"/>
    </xf>
    <xf numFmtId="49" fontId="49" fillId="4" borderId="0" xfId="0" applyNumberFormat="1" applyFont="1" applyFill="1" applyAlignment="1" applyProtection="1">
      <alignment horizontal="left"/>
    </xf>
    <xf numFmtId="49" fontId="44" fillId="4" borderId="0" xfId="0" applyNumberFormat="1" applyFont="1" applyFill="1" applyAlignment="1" applyProtection="1">
      <alignment horizontal="left"/>
    </xf>
    <xf numFmtId="164" fontId="0" fillId="0" borderId="0" xfId="0" applyNumberFormat="1" applyAlignment="1"/>
    <xf numFmtId="164" fontId="0" fillId="0" borderId="0" xfId="0" applyNumberFormat="1"/>
    <xf numFmtId="0" fontId="0" fillId="13" borderId="0" xfId="0" applyNumberFormat="1" applyFill="1"/>
    <xf numFmtId="0" fontId="0" fillId="0" borderId="0" xfId="0" applyNumberFormat="1" applyFont="1"/>
    <xf numFmtId="0" fontId="52" fillId="0" borderId="0" xfId="0" applyNumberFormat="1" applyFont="1"/>
    <xf numFmtId="4" fontId="53" fillId="0" borderId="0" xfId="0" applyFont="1" applyAlignment="1">
      <alignment vertical="center"/>
    </xf>
    <xf numFmtId="0" fontId="0" fillId="0" borderId="0" xfId="0" quotePrefix="1" applyNumberFormat="1" applyFont="1"/>
    <xf numFmtId="0" fontId="52" fillId="0" borderId="0" xfId="0" quotePrefix="1" applyNumberFormat="1" applyFont="1"/>
    <xf numFmtId="0" fontId="52" fillId="0" borderId="0" xfId="0" applyNumberFormat="1" applyFont="1" applyAlignment="1"/>
    <xf numFmtId="4" fontId="2" fillId="6" borderId="0" xfId="0" applyFont="1" applyFill="1"/>
    <xf numFmtId="0" fontId="30" fillId="0" borderId="0" xfId="0" applyNumberFormat="1" applyFont="1" applyAlignment="1">
      <alignment horizontal="left"/>
    </xf>
    <xf numFmtId="14" fontId="2" fillId="7" borderId="0" xfId="0" applyNumberFormat="1" applyFont="1" applyFill="1" applyAlignment="1">
      <alignment horizontal="left"/>
    </xf>
    <xf numFmtId="14" fontId="2" fillId="8" borderId="0" xfId="0" applyNumberFormat="1" applyFont="1" applyFill="1" applyAlignment="1">
      <alignment horizontal="left"/>
    </xf>
    <xf numFmtId="14" fontId="2" fillId="9" borderId="0" xfId="0" applyNumberFormat="1" applyFont="1" applyFill="1" applyAlignment="1">
      <alignment horizontal="left"/>
    </xf>
    <xf numFmtId="0" fontId="30" fillId="6" borderId="0" xfId="0" applyNumberFormat="1" applyFont="1" applyFill="1" applyAlignment="1">
      <alignment horizontal="left"/>
    </xf>
    <xf numFmtId="4" fontId="7" fillId="6" borderId="0" xfId="0" applyFont="1" applyFill="1" applyAlignment="1">
      <alignment horizontal="left"/>
    </xf>
    <xf numFmtId="14" fontId="30" fillId="6" borderId="0" xfId="0" applyNumberFormat="1" applyFont="1" applyFill="1" applyAlignment="1">
      <alignment horizontal="left"/>
    </xf>
    <xf numFmtId="4" fontId="55" fillId="0" borderId="0" xfId="0" applyFont="1"/>
    <xf numFmtId="0" fontId="0" fillId="6" borderId="0" xfId="0" applyNumberFormat="1" applyFill="1" applyAlignment="1">
      <alignment wrapText="1"/>
    </xf>
    <xf numFmtId="0" fontId="56" fillId="18" borderId="0" xfId="0" applyNumberFormat="1" applyFont="1" applyFill="1"/>
    <xf numFmtId="0" fontId="2" fillId="18" borderId="0" xfId="0" applyNumberFormat="1" applyFont="1" applyFill="1"/>
    <xf numFmtId="164" fontId="2" fillId="0" borderId="0" xfId="0" applyNumberFormat="1" applyFont="1" applyFill="1"/>
    <xf numFmtId="0" fontId="0" fillId="13" borderId="0" xfId="0" applyNumberFormat="1" applyFill="1" applyProtection="1"/>
    <xf numFmtId="0" fontId="1" fillId="13" borderId="0" xfId="0" applyNumberFormat="1" applyFont="1" applyFill="1" applyAlignment="1" applyProtection="1"/>
    <xf numFmtId="49" fontId="2" fillId="7" borderId="0" xfId="0" applyNumberFormat="1" applyFont="1" applyFill="1" applyAlignment="1">
      <alignment horizontal="left"/>
    </xf>
    <xf numFmtId="49" fontId="2" fillId="8" borderId="0" xfId="0" applyNumberFormat="1" applyFont="1" applyFill="1" applyAlignment="1">
      <alignment horizontal="left"/>
    </xf>
    <xf numFmtId="49" fontId="2" fillId="9" borderId="0" xfId="0" applyNumberFormat="1" applyFont="1" applyFill="1" applyAlignment="1">
      <alignment horizontal="left"/>
    </xf>
    <xf numFmtId="0" fontId="1" fillId="13" borderId="0" xfId="0" applyNumberFormat="1" applyFont="1" applyFill="1" applyAlignment="1" applyProtection="1">
      <alignment horizontal="left"/>
    </xf>
    <xf numFmtId="14" fontId="2" fillId="0" borderId="0" xfId="0" applyNumberFormat="1" applyFont="1"/>
    <xf numFmtId="4" fontId="57" fillId="0" borderId="0" xfId="0" applyFont="1"/>
    <xf numFmtId="3" fontId="0" fillId="0" borderId="0" xfId="0" applyNumberFormat="1"/>
    <xf numFmtId="4" fontId="0" fillId="0" borderId="0" xfId="0" applyNumberFormat="1"/>
    <xf numFmtId="0" fontId="61" fillId="6" borderId="0" xfId="0" applyNumberFormat="1" applyFont="1" applyFill="1" applyAlignment="1" applyProtection="1">
      <alignment horizontal="left"/>
    </xf>
    <xf numFmtId="0" fontId="64" fillId="6" borderId="0" xfId="0" applyNumberFormat="1" applyFont="1" applyFill="1" applyAlignment="1" applyProtection="1">
      <alignment horizontal="left"/>
    </xf>
    <xf numFmtId="0" fontId="65" fillId="6" borderId="0" xfId="0" applyNumberFormat="1" applyFont="1" applyFill="1" applyAlignment="1" applyProtection="1">
      <alignment horizontal="left"/>
    </xf>
    <xf numFmtId="0" fontId="64" fillId="6" borderId="0" xfId="0" applyNumberFormat="1" applyFont="1" applyFill="1" applyProtection="1"/>
    <xf numFmtId="0" fontId="66" fillId="6" borderId="0" xfId="0" applyNumberFormat="1" applyFont="1" applyFill="1" applyAlignment="1" applyProtection="1"/>
    <xf numFmtId="0" fontId="67" fillId="6" borderId="0" xfId="0" applyNumberFormat="1" applyFont="1" applyFill="1" applyAlignment="1" applyProtection="1"/>
    <xf numFmtId="0" fontId="64" fillId="6" borderId="0" xfId="0" applyNumberFormat="1" applyFont="1" applyFill="1" applyAlignment="1" applyProtection="1">
      <alignment horizontal="center"/>
    </xf>
    <xf numFmtId="0" fontId="68" fillId="6" borderId="0" xfId="0" applyNumberFormat="1" applyFont="1" applyFill="1" applyAlignment="1" applyProtection="1">
      <alignment horizontal="left"/>
    </xf>
    <xf numFmtId="0" fontId="69" fillId="6" borderId="0" xfId="0" applyNumberFormat="1" applyFont="1" applyFill="1" applyAlignment="1" applyProtection="1"/>
    <xf numFmtId="0" fontId="63" fillId="6" borderId="0" xfId="0" applyNumberFormat="1" applyFont="1" applyFill="1" applyProtection="1"/>
    <xf numFmtId="0" fontId="70" fillId="6" borderId="0" xfId="0" applyNumberFormat="1" applyFont="1" applyFill="1" applyAlignment="1" applyProtection="1">
      <alignment horizontal="left"/>
    </xf>
    <xf numFmtId="0" fontId="71" fillId="6" borderId="0" xfId="0" applyNumberFormat="1" applyFont="1" applyFill="1" applyAlignment="1" applyProtection="1">
      <alignment vertical="center" wrapText="1"/>
    </xf>
    <xf numFmtId="0" fontId="71" fillId="6" borderId="0" xfId="0" applyNumberFormat="1" applyFont="1" applyFill="1" applyAlignment="1" applyProtection="1">
      <alignment horizontal="center" vertical="center" wrapText="1"/>
    </xf>
    <xf numFmtId="0" fontId="72" fillId="6" borderId="0" xfId="0" applyNumberFormat="1" applyFont="1" applyFill="1" applyProtection="1"/>
    <xf numFmtId="0" fontId="65" fillId="6" borderId="0" xfId="0" applyNumberFormat="1" applyFont="1" applyFill="1" applyProtection="1"/>
    <xf numFmtId="0" fontId="65" fillId="6" borderId="0" xfId="0" applyNumberFormat="1" applyFont="1" applyFill="1" applyAlignment="1" applyProtection="1">
      <alignment horizontal="center"/>
    </xf>
    <xf numFmtId="0" fontId="73" fillId="6" borderId="0" xfId="0" applyNumberFormat="1" applyFont="1" applyFill="1" applyAlignment="1" applyProtection="1">
      <alignment horizontal="left"/>
    </xf>
    <xf numFmtId="0" fontId="74" fillId="6" borderId="0" xfId="0" applyNumberFormat="1" applyFont="1" applyFill="1" applyProtection="1"/>
    <xf numFmtId="0" fontId="75" fillId="6" borderId="0" xfId="0" applyNumberFormat="1" applyFont="1" applyFill="1" applyProtection="1"/>
    <xf numFmtId="0" fontId="76" fillId="6" borderId="0" xfId="0" applyNumberFormat="1" applyFont="1" applyFill="1" applyAlignment="1" applyProtection="1">
      <alignment horizontal="left"/>
    </xf>
    <xf numFmtId="0" fontId="77" fillId="6" borderId="0" xfId="0" applyNumberFormat="1" applyFont="1" applyFill="1" applyAlignment="1" applyProtection="1">
      <alignment horizontal="left"/>
    </xf>
    <xf numFmtId="0" fontId="78" fillId="6" borderId="0" xfId="0" applyNumberFormat="1" applyFont="1" applyFill="1" applyAlignment="1" applyProtection="1">
      <alignment horizontal="left"/>
    </xf>
    <xf numFmtId="0" fontId="69" fillId="6" borderId="0" xfId="0" applyNumberFormat="1" applyFont="1" applyFill="1" applyAlignment="1" applyProtection="1">
      <alignment horizontal="left"/>
    </xf>
    <xf numFmtId="0" fontId="79" fillId="6" borderId="0" xfId="0" applyNumberFormat="1" applyFont="1" applyFill="1" applyAlignment="1" applyProtection="1">
      <alignment horizontal="center"/>
    </xf>
    <xf numFmtId="0" fontId="79" fillId="6" borderId="0" xfId="0" applyNumberFormat="1" applyFont="1" applyFill="1" applyAlignment="1" applyProtection="1">
      <alignment horizontal="left"/>
    </xf>
    <xf numFmtId="0" fontId="60" fillId="6" borderId="0" xfId="0" applyNumberFormat="1" applyFont="1" applyFill="1" applyProtection="1"/>
    <xf numFmtId="0" fontId="77" fillId="6" borderId="0" xfId="0" applyNumberFormat="1" applyFont="1" applyFill="1" applyProtection="1"/>
    <xf numFmtId="0" fontId="78" fillId="6" borderId="0" xfId="0" applyNumberFormat="1" applyFont="1" applyFill="1" applyProtection="1"/>
    <xf numFmtId="0" fontId="62" fillId="6" borderId="0" xfId="0" applyNumberFormat="1" applyFont="1" applyFill="1" applyProtection="1"/>
    <xf numFmtId="0" fontId="81" fillId="6" borderId="0" xfId="0" applyNumberFormat="1" applyFont="1" applyFill="1" applyAlignment="1" applyProtection="1">
      <alignment horizontal="right"/>
    </xf>
    <xf numFmtId="14" fontId="82" fillId="6" borderId="0" xfId="0" applyNumberFormat="1" applyFont="1" applyFill="1" applyBorder="1" applyAlignment="1" applyProtection="1">
      <alignment horizontal="left"/>
    </xf>
    <xf numFmtId="0" fontId="82" fillId="6" borderId="0" xfId="0" applyNumberFormat="1" applyFont="1" applyFill="1" applyBorder="1" applyAlignment="1" applyProtection="1">
      <alignment horizontal="left"/>
    </xf>
    <xf numFmtId="0" fontId="83" fillId="6" borderId="0" xfId="0" applyNumberFormat="1" applyFont="1" applyFill="1" applyProtection="1"/>
    <xf numFmtId="0" fontId="81" fillId="6" borderId="0" xfId="0" applyNumberFormat="1" applyFont="1" applyFill="1" applyProtection="1"/>
    <xf numFmtId="0" fontId="81" fillId="6" borderId="0" xfId="0" applyNumberFormat="1" applyFont="1" applyFill="1" applyAlignment="1" applyProtection="1">
      <alignment horizontal="left"/>
    </xf>
    <xf numFmtId="0" fontId="84" fillId="6" borderId="0" xfId="0" applyNumberFormat="1" applyFont="1" applyFill="1" applyProtection="1"/>
    <xf numFmtId="0" fontId="85" fillId="6" borderId="0" xfId="0" applyNumberFormat="1" applyFont="1" applyFill="1" applyAlignment="1" applyProtection="1">
      <alignment horizontal="left"/>
    </xf>
    <xf numFmtId="0" fontId="80" fillId="6" borderId="0" xfId="0" applyNumberFormat="1" applyFont="1" applyFill="1" applyAlignment="1" applyProtection="1">
      <alignment horizontal="left"/>
    </xf>
    <xf numFmtId="49" fontId="80" fillId="6" borderId="0" xfId="0" applyNumberFormat="1" applyFont="1" applyFill="1" applyAlignment="1" applyProtection="1">
      <alignment horizontal="center"/>
    </xf>
    <xf numFmtId="49" fontId="70" fillId="6" borderId="0" xfId="0" applyNumberFormat="1" applyFont="1" applyFill="1" applyAlignment="1" applyProtection="1">
      <alignment horizontal="left"/>
    </xf>
    <xf numFmtId="49" fontId="80" fillId="6" borderId="0" xfId="0" applyNumberFormat="1" applyFont="1" applyFill="1" applyAlignment="1" applyProtection="1">
      <alignment horizontal="left"/>
    </xf>
    <xf numFmtId="0" fontId="86" fillId="6" borderId="0" xfId="0" applyNumberFormat="1" applyFont="1" applyFill="1" applyAlignment="1" applyProtection="1">
      <alignment horizontal="left"/>
    </xf>
    <xf numFmtId="49" fontId="80" fillId="2" borderId="0" xfId="0" applyNumberFormat="1" applyFont="1" applyFill="1" applyAlignment="1" applyProtection="1">
      <alignment horizontal="center"/>
      <protection locked="0"/>
    </xf>
    <xf numFmtId="49" fontId="80" fillId="2" borderId="0" xfId="0" applyNumberFormat="1" applyFont="1" applyFill="1" applyAlignment="1" applyProtection="1">
      <alignment horizontal="left"/>
      <protection locked="0"/>
    </xf>
    <xf numFmtId="0" fontId="62" fillId="6" borderId="3" xfId="0" applyNumberFormat="1" applyFont="1" applyFill="1" applyBorder="1" applyAlignment="1" applyProtection="1">
      <alignment horizontal="center"/>
    </xf>
    <xf numFmtId="0" fontId="62" fillId="6" borderId="3" xfId="0" applyNumberFormat="1" applyFont="1" applyFill="1" applyBorder="1" applyAlignment="1" applyProtection="1">
      <alignment horizontal="left"/>
    </xf>
    <xf numFmtId="0" fontId="81" fillId="6" borderId="0" xfId="0" applyNumberFormat="1" applyFont="1" applyFill="1" applyAlignment="1" applyProtection="1">
      <alignment horizontal="left"/>
    </xf>
    <xf numFmtId="0" fontId="62" fillId="2" borderId="3" xfId="0" applyNumberFormat="1" applyFont="1" applyFill="1" applyBorder="1" applyAlignment="1" applyProtection="1">
      <alignment horizontal="left"/>
    </xf>
    <xf numFmtId="0" fontId="65" fillId="2" borderId="0" xfId="0" applyNumberFormat="1" applyFont="1" applyFill="1" applyProtection="1"/>
    <xf numFmtId="49" fontId="80" fillId="2" borderId="0" xfId="0" applyNumberFormat="1" applyFont="1" applyFill="1" applyAlignment="1" applyProtection="1">
      <alignment horizontal="left"/>
    </xf>
    <xf numFmtId="49" fontId="80" fillId="2" borderId="0" xfId="0" applyNumberFormat="1" applyFont="1" applyFill="1" applyAlignment="1" applyProtection="1">
      <alignment horizontal="center"/>
    </xf>
    <xf numFmtId="0" fontId="87" fillId="6" borderId="0" xfId="0" applyNumberFormat="1" applyFont="1" applyFill="1" applyProtection="1"/>
    <xf numFmtId="0" fontId="88" fillId="6" borderId="0" xfId="0" applyNumberFormat="1" applyFont="1" applyFill="1" applyProtection="1"/>
    <xf numFmtId="0" fontId="89" fillId="6" borderId="0" xfId="0" applyNumberFormat="1" applyFont="1" applyFill="1" applyProtection="1"/>
    <xf numFmtId="49" fontId="90" fillId="6" borderId="0" xfId="0" applyNumberFormat="1" applyFont="1" applyFill="1" applyAlignment="1" applyProtection="1">
      <alignment horizontal="left"/>
    </xf>
    <xf numFmtId="0" fontId="87" fillId="2" borderId="0" xfId="0" applyNumberFormat="1" applyFont="1" applyFill="1" applyProtection="1"/>
    <xf numFmtId="49" fontId="90" fillId="2" borderId="0" xfId="0" applyNumberFormat="1" applyFont="1" applyFill="1" applyAlignment="1" applyProtection="1">
      <alignment horizontal="left"/>
      <protection locked="0"/>
    </xf>
    <xf numFmtId="49" fontId="44" fillId="2" borderId="0" xfId="0" applyNumberFormat="1" applyFont="1" applyFill="1" applyAlignment="1" applyProtection="1">
      <alignment horizontal="center"/>
      <protection locked="0"/>
    </xf>
    <xf numFmtId="49" fontId="44" fillId="2" borderId="0" xfId="0" applyNumberFormat="1" applyFont="1" applyFill="1" applyAlignment="1" applyProtection="1">
      <alignment horizontal="left"/>
      <protection locked="0"/>
    </xf>
    <xf numFmtId="4" fontId="0" fillId="2" borderId="0" xfId="0" applyFill="1" applyProtection="1">
      <protection locked="0"/>
    </xf>
    <xf numFmtId="0" fontId="0" fillId="14" borderId="0" xfId="0" applyNumberFormat="1" applyFill="1"/>
    <xf numFmtId="0" fontId="92" fillId="14" borderId="0" xfId="0" applyNumberFormat="1" applyFont="1" applyFill="1"/>
    <xf numFmtId="0" fontId="93" fillId="20" borderId="0" xfId="0" applyNumberFormat="1" applyFont="1" applyFill="1"/>
    <xf numFmtId="14" fontId="92" fillId="14" borderId="0" xfId="0" applyNumberFormat="1" applyFont="1" applyFill="1"/>
    <xf numFmtId="164" fontId="92" fillId="14" borderId="0" xfId="0" applyNumberFormat="1" applyFont="1" applyFill="1"/>
    <xf numFmtId="14" fontId="93" fillId="21" borderId="0" xfId="0" applyNumberFormat="1" applyFont="1" applyFill="1"/>
    <xf numFmtId="0" fontId="93" fillId="14" borderId="0" xfId="0" applyNumberFormat="1" applyFont="1" applyFill="1"/>
    <xf numFmtId="0" fontId="91" fillId="14" borderId="0" xfId="0" applyNumberFormat="1" applyFont="1" applyFill="1"/>
    <xf numFmtId="0" fontId="0" fillId="14" borderId="0" xfId="0" applyNumberFormat="1" applyFont="1" applyFill="1"/>
    <xf numFmtId="3" fontId="0" fillId="14" borderId="0" xfId="0" applyNumberFormat="1" applyFill="1"/>
    <xf numFmtId="49" fontId="42" fillId="14" borderId="0" xfId="0" applyNumberFormat="1" applyFont="1" applyFill="1"/>
    <xf numFmtId="14" fontId="0" fillId="14" borderId="0" xfId="0" applyNumberFormat="1" applyFill="1" applyAlignment="1">
      <alignment horizontal="left"/>
    </xf>
    <xf numFmtId="14" fontId="0" fillId="14" borderId="4" xfId="0" applyNumberFormat="1" applyFill="1" applyBorder="1" applyAlignment="1">
      <alignment horizontal="left"/>
    </xf>
    <xf numFmtId="3" fontId="0" fillId="14" borderId="4" xfId="0" applyNumberFormat="1" applyFill="1" applyBorder="1"/>
    <xf numFmtId="14" fontId="0" fillId="22" borderId="0" xfId="0" applyNumberFormat="1" applyFill="1" applyAlignment="1">
      <alignment horizontal="left"/>
    </xf>
    <xf numFmtId="3" fontId="0" fillId="22" borderId="0" xfId="0" applyNumberFormat="1" applyFill="1"/>
    <xf numFmtId="14" fontId="0" fillId="22" borderId="4" xfId="0" applyNumberFormat="1" applyFill="1" applyBorder="1" applyAlignment="1">
      <alignment horizontal="left"/>
    </xf>
    <xf numFmtId="3" fontId="0" fillId="22" borderId="4" xfId="0" applyNumberFormat="1" applyFill="1" applyBorder="1"/>
    <xf numFmtId="3" fontId="0" fillId="19" borderId="0" xfId="0" applyNumberFormat="1" applyFill="1"/>
    <xf numFmtId="49" fontId="0" fillId="17" borderId="0" xfId="0" applyNumberFormat="1" applyFill="1"/>
    <xf numFmtId="0" fontId="95" fillId="14" borderId="0" xfId="0" applyNumberFormat="1" applyFont="1" applyFill="1"/>
    <xf numFmtId="14" fontId="0" fillId="14" borderId="0" xfId="0" applyNumberFormat="1" applyFill="1" applyBorder="1" applyAlignment="1">
      <alignment horizontal="left"/>
    </xf>
    <xf numFmtId="3" fontId="0" fillId="14" borderId="0" xfId="0" applyNumberFormat="1" applyFill="1" applyBorder="1"/>
    <xf numFmtId="0" fontId="0" fillId="14" borderId="0" xfId="0" applyNumberFormat="1" applyFill="1" applyBorder="1"/>
    <xf numFmtId="14" fontId="0" fillId="22" borderId="0" xfId="0" applyNumberFormat="1" applyFill="1" applyBorder="1" applyAlignment="1">
      <alignment horizontal="left"/>
    </xf>
    <xf numFmtId="3" fontId="0" fillId="22" borderId="0" xfId="0" applyNumberFormat="1" applyFill="1" applyBorder="1"/>
    <xf numFmtId="14" fontId="94" fillId="19" borderId="0" xfId="0" applyNumberFormat="1" applyFont="1" applyFill="1" applyBorder="1" applyAlignment="1">
      <alignment horizontal="left"/>
    </xf>
    <xf numFmtId="3" fontId="94" fillId="19" borderId="0" xfId="0" applyNumberFormat="1" applyFont="1" applyFill="1" applyBorder="1"/>
    <xf numFmtId="4" fontId="29" fillId="0" borderId="10" xfId="0" applyFont="1" applyBorder="1"/>
    <xf numFmtId="4" fontId="0" fillId="0" borderId="13" xfId="0" applyBorder="1"/>
    <xf numFmtId="4" fontId="0" fillId="0" borderId="0" xfId="0" applyBorder="1"/>
    <xf numFmtId="4" fontId="29" fillId="0" borderId="13" xfId="0" applyFont="1" applyBorder="1"/>
    <xf numFmtId="14" fontId="0" fillId="0" borderId="13" xfId="0" applyNumberFormat="1" applyBorder="1"/>
    <xf numFmtId="4" fontId="29" fillId="0" borderId="15" xfId="0" applyFont="1" applyBorder="1"/>
    <xf numFmtId="4" fontId="0" fillId="0" borderId="15" xfId="0" applyBorder="1"/>
    <xf numFmtId="0" fontId="96" fillId="23" borderId="7" xfId="19" applyFont="1" applyBorder="1"/>
    <xf numFmtId="4" fontId="29" fillId="0" borderId="0" xfId="0" applyFont="1" applyBorder="1"/>
    <xf numFmtId="0" fontId="0" fillId="14" borderId="4" xfId="0" applyNumberFormat="1" applyFill="1" applyBorder="1"/>
    <xf numFmtId="0" fontId="0" fillId="22" borderId="0" xfId="0" applyNumberFormat="1" applyFill="1" applyBorder="1"/>
    <xf numFmtId="0" fontId="0" fillId="22" borderId="4" xfId="0" applyNumberFormat="1" applyFill="1" applyBorder="1"/>
    <xf numFmtId="0" fontId="94" fillId="19" borderId="0" xfId="0" applyNumberFormat="1" applyFont="1" applyFill="1" applyBorder="1"/>
    <xf numFmtId="0" fontId="28" fillId="23" borderId="19" xfId="19" applyFont="1" applyBorder="1" applyAlignment="1"/>
    <xf numFmtId="0" fontId="28" fillId="23" borderId="20" xfId="19" applyFont="1" applyBorder="1" applyAlignment="1"/>
    <xf numFmtId="0" fontId="28" fillId="23" borderId="8" xfId="19" applyFont="1" applyBorder="1" applyAlignment="1">
      <alignment wrapText="1"/>
    </xf>
    <xf numFmtId="14" fontId="29" fillId="0" borderId="11" xfId="0" applyNumberFormat="1" applyFont="1" applyBorder="1" applyAlignment="1">
      <alignment wrapText="1"/>
    </xf>
    <xf numFmtId="4" fontId="29" fillId="0" borderId="12" xfId="0" applyFont="1" applyBorder="1" applyAlignment="1">
      <alignment wrapText="1"/>
    </xf>
    <xf numFmtId="14" fontId="29" fillId="0" borderId="0" xfId="0" applyNumberFormat="1" applyFont="1" applyBorder="1" applyAlignment="1">
      <alignment wrapText="1"/>
    </xf>
    <xf numFmtId="14" fontId="29" fillId="0" borderId="14" xfId="0" applyNumberFormat="1" applyFont="1" applyBorder="1" applyAlignment="1">
      <alignment wrapText="1"/>
    </xf>
    <xf numFmtId="14" fontId="29" fillId="0" borderId="16" xfId="0" applyNumberFormat="1" applyFont="1" applyBorder="1" applyAlignment="1">
      <alignment wrapText="1"/>
    </xf>
    <xf numFmtId="14" fontId="29" fillId="0" borderId="17" xfId="0" applyNumberFormat="1" applyFont="1" applyBorder="1" applyAlignment="1">
      <alignment wrapText="1"/>
    </xf>
    <xf numFmtId="4" fontId="0" fillId="0" borderId="0" xfId="0" applyBorder="1" applyAlignment="1">
      <alignment wrapText="1"/>
    </xf>
    <xf numFmtId="14" fontId="0" fillId="0" borderId="0" xfId="0" applyNumberFormat="1" applyAlignment="1">
      <alignment wrapText="1"/>
    </xf>
    <xf numFmtId="0" fontId="28" fillId="23" borderId="9" xfId="19" applyFont="1" applyBorder="1" applyAlignment="1">
      <alignment wrapText="1"/>
    </xf>
    <xf numFmtId="0" fontId="96" fillId="23" borderId="7" xfId="19" applyFont="1" applyBorder="1" applyAlignment="1">
      <alignment wrapText="1"/>
    </xf>
    <xf numFmtId="165" fontId="0" fillId="0" borderId="0" xfId="17" applyNumberFormat="1" applyFont="1" applyBorder="1" applyAlignment="1">
      <alignment wrapText="1"/>
    </xf>
    <xf numFmtId="166" fontId="0" fillId="0" borderId="0" xfId="18" applyNumberFormat="1" applyFont="1" applyBorder="1" applyAlignment="1">
      <alignment wrapText="1"/>
    </xf>
    <xf numFmtId="166" fontId="0" fillId="0" borderId="14" xfId="18" applyNumberFormat="1" applyFont="1" applyBorder="1" applyAlignment="1">
      <alignment wrapText="1"/>
    </xf>
    <xf numFmtId="4" fontId="0" fillId="0" borderId="13" xfId="0" applyBorder="1" applyAlignment="1">
      <alignment wrapText="1"/>
    </xf>
    <xf numFmtId="4" fontId="0" fillId="0" borderId="14" xfId="0" applyBorder="1" applyAlignment="1">
      <alignment wrapText="1"/>
    </xf>
    <xf numFmtId="165" fontId="0" fillId="0" borderId="16" xfId="17" applyNumberFormat="1" applyFont="1" applyBorder="1" applyAlignment="1">
      <alignment wrapText="1"/>
    </xf>
    <xf numFmtId="4" fontId="0" fillId="0" borderId="16" xfId="0" applyBorder="1" applyAlignment="1">
      <alignment wrapText="1"/>
    </xf>
    <xf numFmtId="4" fontId="0" fillId="0" borderId="17" xfId="0" applyBorder="1" applyAlignment="1">
      <alignment wrapText="1"/>
    </xf>
    <xf numFmtId="4" fontId="0" fillId="0" borderId="15" xfId="0" applyBorder="1" applyAlignment="1">
      <alignment wrapText="1"/>
    </xf>
    <xf numFmtId="166" fontId="0" fillId="0" borderId="21" xfId="18" applyNumberFormat="1" applyFont="1" applyBorder="1" applyAlignment="1">
      <alignment wrapText="1"/>
    </xf>
    <xf numFmtId="0" fontId="28" fillId="23" borderId="22" xfId="19" applyFont="1" applyBorder="1" applyAlignment="1">
      <alignment wrapText="1"/>
    </xf>
    <xf numFmtId="0" fontId="28" fillId="23" borderId="20" xfId="19" applyFont="1" applyBorder="1" applyAlignment="1">
      <alignment wrapText="1"/>
    </xf>
    <xf numFmtId="0" fontId="28" fillId="23" borderId="11" xfId="19" applyFont="1" applyBorder="1" applyAlignment="1">
      <alignment wrapText="1"/>
    </xf>
    <xf numFmtId="169" fontId="0" fillId="0" borderId="0" xfId="0" applyNumberFormat="1"/>
    <xf numFmtId="4" fontId="25" fillId="25" borderId="0" xfId="21" applyNumberFormat="1"/>
    <xf numFmtId="167" fontId="25" fillId="25" borderId="0" xfId="21" applyNumberFormat="1"/>
    <xf numFmtId="3" fontId="0" fillId="0" borderId="14" xfId="0" applyNumberFormat="1" applyBorder="1" applyAlignment="1">
      <alignment wrapText="1"/>
    </xf>
    <xf numFmtId="168" fontId="0" fillId="0" borderId="14" xfId="17" applyNumberFormat="1" applyFont="1" applyBorder="1" applyAlignment="1">
      <alignment wrapText="1"/>
    </xf>
    <xf numFmtId="168" fontId="0" fillId="0" borderId="21" xfId="17" applyNumberFormat="1" applyFont="1" applyBorder="1" applyAlignment="1">
      <alignment wrapText="1"/>
    </xf>
    <xf numFmtId="0" fontId="68" fillId="6" borderId="0" xfId="0" applyNumberFormat="1" applyFont="1" applyFill="1" applyAlignment="1" applyProtection="1">
      <alignment horizontal="left" vertical="center" wrapText="1"/>
    </xf>
    <xf numFmtId="0" fontId="81" fillId="6" borderId="0" xfId="0" applyNumberFormat="1" applyFont="1" applyFill="1" applyAlignment="1" applyProtection="1">
      <alignment horizontal="left"/>
    </xf>
    <xf numFmtId="0" fontId="1" fillId="0" borderId="0" xfId="0" applyNumberFormat="1" applyFont="1" applyFill="1" applyAlignment="1">
      <alignment horizontal="left"/>
    </xf>
    <xf numFmtId="0" fontId="46" fillId="13" borderId="0" xfId="0" applyNumberFormat="1" applyFont="1" applyFill="1" applyAlignment="1" applyProtection="1">
      <alignment horizontal="left" vertical="center" wrapText="1"/>
    </xf>
    <xf numFmtId="0" fontId="1" fillId="13" borderId="0" xfId="0" applyNumberFormat="1" applyFont="1" applyFill="1" applyAlignment="1" applyProtection="1">
      <alignment horizontal="left"/>
    </xf>
    <xf numFmtId="0" fontId="28" fillId="23" borderId="6" xfId="19" applyFont="1" applyBorder="1" applyAlignment="1">
      <alignment horizontal="center"/>
    </xf>
    <xf numFmtId="0" fontId="28" fillId="23" borderId="18" xfId="19" applyFont="1" applyBorder="1" applyAlignment="1">
      <alignment horizontal="center"/>
    </xf>
    <xf numFmtId="0" fontId="28" fillId="23" borderId="20" xfId="19" applyFont="1" applyBorder="1" applyAlignment="1">
      <alignment horizontal="center"/>
    </xf>
    <xf numFmtId="14" fontId="29" fillId="10" borderId="11" xfId="0" applyNumberFormat="1" applyFont="1" applyFill="1" applyBorder="1" applyAlignment="1">
      <alignment horizontal="left" wrapText="1"/>
    </xf>
    <xf numFmtId="4" fontId="26" fillId="24" borderId="0" xfId="20" applyNumberFormat="1" applyAlignment="1">
      <alignment horizontal="center" wrapText="1"/>
    </xf>
    <xf numFmtId="49" fontId="0" fillId="17" borderId="0" xfId="0" applyNumberFormat="1" applyFill="1"/>
    <xf numFmtId="49" fontId="42" fillId="14" borderId="0" xfId="0" applyNumberFormat="1" applyFont="1" applyFill="1"/>
  </cellXfs>
  <cellStyles count="22">
    <cellStyle name="40% - Accent1" xfId="21" builtinId="31"/>
    <cellStyle name="40% - Accent6 2" xfId="1"/>
    <cellStyle name="Accent1" xfId="20" builtinId="29"/>
    <cellStyle name="Comma" xfId="17" builtinId="3"/>
    <cellStyle name="Hyperlink" xfId="2" builtinId="8"/>
    <cellStyle name="Hyperlink 2" xfId="3"/>
    <cellStyle name="Hyperlink 3" xfId="9"/>
    <cellStyle name="Normal" xfId="0" builtinId="0" customBuiltin="1"/>
    <cellStyle name="Normal 10" xfId="10"/>
    <cellStyle name="Normal 11" xfId="11"/>
    <cellStyle name="Normal 12" xfId="12"/>
    <cellStyle name="Normal 2" xfId="4"/>
    <cellStyle name="Normal 2 2" xfId="5"/>
    <cellStyle name="Normal 3" xfId="6"/>
    <cellStyle name="Normal 4" xfId="13"/>
    <cellStyle name="Normal 5" xfId="7"/>
    <cellStyle name="Normal 6" xfId="8"/>
    <cellStyle name="Normal 7" xfId="14"/>
    <cellStyle name="Normal 8" xfId="15"/>
    <cellStyle name="Normal 9" xfId="16"/>
    <cellStyle name="Note" xfId="19" builtinId="10"/>
    <cellStyle name="Percent" xfId="18" builtinId="5"/>
  </cellStyles>
  <dxfs count="1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1111"/>
      <rgbColor rgb="00199CFF"/>
      <rgbColor rgb="00BABABA"/>
      <rgbColor rgb="00B9FA00"/>
      <rgbColor rgb="00F2F2F2"/>
      <rgbColor rgb="00D8D8D8"/>
      <rgbColor rgb="00C0C0C0"/>
      <rgbColor rgb="00808080"/>
      <rgbColor rgb="009999FF"/>
      <rgbColor rgb="000063DC"/>
      <rgbColor rgb="00FF9393"/>
      <rgbColor rgb="00CCFFFF"/>
      <rgbColor rgb="00660066"/>
      <rgbColor rgb="00FF8080"/>
      <rgbColor rgb="000066CC"/>
      <rgbColor rgb="00CCE0ED"/>
      <rgbColor rgb="00000080"/>
      <rgbColor rgb="00BFBFBF"/>
      <rgbColor rgb="00FFFF00"/>
      <rgbColor rgb="0000FFFF"/>
      <rgbColor rgb="00A5A5A5"/>
      <rgbColor rgb="00800000"/>
      <rgbColor rgb="00FF6D06"/>
      <rgbColor rgb="000000FF"/>
      <rgbColor rgb="0000CCFF"/>
      <rgbColor rgb="00CCFFFF"/>
      <rgbColor rgb="00CCFFCC"/>
      <rgbColor rgb="00C00000"/>
      <rgbColor rgb="000065A6"/>
      <rgbColor rgb="0024A9D8"/>
      <rgbColor rgb="00404040"/>
      <rgbColor rgb="00EAEAEA"/>
      <rgbColor rgb="003366FF"/>
      <rgbColor rgb="0033CCCC"/>
      <rgbColor rgb="0099CC00"/>
      <rgbColor rgb="00FFCC00"/>
      <rgbColor rgb="00FF9900"/>
      <rgbColor rgb="00FF6600"/>
      <rgbColor rgb="003B5998"/>
      <rgbColor rgb="00969696"/>
      <rgbColor rgb="00003366"/>
      <rgbColor rgb="00506674"/>
      <rgbColor rgb="00003300"/>
      <rgbColor rgb="00008844"/>
      <rgbColor rgb="00993300"/>
      <rgbColor rgb="00DBE5F1"/>
      <rgbColor rgb="00E51B00"/>
      <rgbColor rgb="00333333"/>
    </indexedColors>
    <mruColors>
      <color rgb="FF005F9A"/>
      <color rgb="FFFF6A2F"/>
      <color rgb="FFE51B00"/>
      <color rgb="FFF2F2F2"/>
      <color rgb="FFE8E8E8"/>
      <color rgb="FFDBDBDB"/>
      <color rgb="FFFF4BFF"/>
      <color rgb="FFADEA00"/>
      <color rgb="FFEEEEEE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US"/>
              <a:t>Organic Visits (000s)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for Charts'!$F$2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numRef>
              <c:f>'Data for Charts'!$E$3:$E$337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Charts'!$F$3:$F$337</c:f>
              <c:numCache>
                <c:formatCode>#,##0</c:formatCode>
                <c:ptCount val="335"/>
                <c:pt idx="0">
                  <c:v>692543</c:v>
                </c:pt>
                <c:pt idx="1">
                  <c:v>804469</c:v>
                </c:pt>
                <c:pt idx="2">
                  <c:v>930386</c:v>
                </c:pt>
                <c:pt idx="3">
                  <c:v>797474</c:v>
                </c:pt>
                <c:pt idx="4">
                  <c:v>937381</c:v>
                </c:pt>
                <c:pt idx="5">
                  <c:v>713529</c:v>
                </c:pt>
                <c:pt idx="6">
                  <c:v>650571</c:v>
                </c:pt>
                <c:pt idx="7">
                  <c:v>741511</c:v>
                </c:pt>
                <c:pt idx="8">
                  <c:v>839446</c:v>
                </c:pt>
                <c:pt idx="9">
                  <c:v>769492</c:v>
                </c:pt>
                <c:pt idx="10">
                  <c:v>965363</c:v>
                </c:pt>
                <c:pt idx="11">
                  <c:v>783483</c:v>
                </c:pt>
                <c:pt idx="12">
                  <c:v>860432</c:v>
                </c:pt>
                <c:pt idx="13">
                  <c:v>888414</c:v>
                </c:pt>
                <c:pt idx="14">
                  <c:v>783483</c:v>
                </c:pt>
                <c:pt idx="15">
                  <c:v>909400</c:v>
                </c:pt>
                <c:pt idx="16">
                  <c:v>937381</c:v>
                </c:pt>
                <c:pt idx="17">
                  <c:v>748506</c:v>
                </c:pt>
                <c:pt idx="18">
                  <c:v>944377</c:v>
                </c:pt>
                <c:pt idx="19">
                  <c:v>846441</c:v>
                </c:pt>
                <c:pt idx="20">
                  <c:v>881418</c:v>
                </c:pt>
                <c:pt idx="21">
                  <c:v>1000340</c:v>
                </c:pt>
                <c:pt idx="22">
                  <c:v>867428</c:v>
                </c:pt>
                <c:pt idx="23">
                  <c:v>937381</c:v>
                </c:pt>
                <c:pt idx="24">
                  <c:v>804469</c:v>
                </c:pt>
                <c:pt idx="25">
                  <c:v>1035317</c:v>
                </c:pt>
                <c:pt idx="26">
                  <c:v>748506</c:v>
                </c:pt>
                <c:pt idx="27">
                  <c:v>790478</c:v>
                </c:pt>
                <c:pt idx="28">
                  <c:v>839446</c:v>
                </c:pt>
                <c:pt idx="29">
                  <c:v>958368</c:v>
                </c:pt>
                <c:pt idx="30">
                  <c:v>923391</c:v>
                </c:pt>
                <c:pt idx="31">
                  <c:v>818460</c:v>
                </c:pt>
                <c:pt idx="32">
                  <c:v>790478</c:v>
                </c:pt>
                <c:pt idx="33">
                  <c:v>916395</c:v>
                </c:pt>
                <c:pt idx="34">
                  <c:v>825455</c:v>
                </c:pt>
                <c:pt idx="35">
                  <c:v>839446</c:v>
                </c:pt>
                <c:pt idx="36">
                  <c:v>923391</c:v>
                </c:pt>
                <c:pt idx="37">
                  <c:v>832451</c:v>
                </c:pt>
                <c:pt idx="38">
                  <c:v>1147243</c:v>
                </c:pt>
                <c:pt idx="39">
                  <c:v>1161234</c:v>
                </c:pt>
                <c:pt idx="40">
                  <c:v>811465</c:v>
                </c:pt>
                <c:pt idx="41">
                  <c:v>853437</c:v>
                </c:pt>
                <c:pt idx="42">
                  <c:v>909400</c:v>
                </c:pt>
                <c:pt idx="43">
                  <c:v>1084285</c:v>
                </c:pt>
                <c:pt idx="44">
                  <c:v>972358</c:v>
                </c:pt>
                <c:pt idx="45">
                  <c:v>1035317</c:v>
                </c:pt>
                <c:pt idx="46">
                  <c:v>1112266</c:v>
                </c:pt>
                <c:pt idx="47">
                  <c:v>972358</c:v>
                </c:pt>
                <c:pt idx="48">
                  <c:v>825455</c:v>
                </c:pt>
                <c:pt idx="49">
                  <c:v>888414</c:v>
                </c:pt>
                <c:pt idx="50">
                  <c:v>986349</c:v>
                </c:pt>
                <c:pt idx="51">
                  <c:v>1000340</c:v>
                </c:pt>
                <c:pt idx="52">
                  <c:v>993345</c:v>
                </c:pt>
                <c:pt idx="53">
                  <c:v>1028321</c:v>
                </c:pt>
                <c:pt idx="54">
                  <c:v>902405</c:v>
                </c:pt>
                <c:pt idx="55">
                  <c:v>727520</c:v>
                </c:pt>
                <c:pt idx="56">
                  <c:v>790478</c:v>
                </c:pt>
                <c:pt idx="57">
                  <c:v>1070294</c:v>
                </c:pt>
                <c:pt idx="58">
                  <c:v>881418</c:v>
                </c:pt>
                <c:pt idx="59">
                  <c:v>790478</c:v>
                </c:pt>
                <c:pt idx="60">
                  <c:v>902405</c:v>
                </c:pt>
                <c:pt idx="61">
                  <c:v>769492</c:v>
                </c:pt>
                <c:pt idx="62">
                  <c:v>860432</c:v>
                </c:pt>
                <c:pt idx="63">
                  <c:v>741511</c:v>
                </c:pt>
                <c:pt idx="64">
                  <c:v>811465</c:v>
                </c:pt>
                <c:pt idx="65">
                  <c:v>979354</c:v>
                </c:pt>
                <c:pt idx="66">
                  <c:v>1049308</c:v>
                </c:pt>
                <c:pt idx="67">
                  <c:v>937381</c:v>
                </c:pt>
                <c:pt idx="68">
                  <c:v>986349</c:v>
                </c:pt>
                <c:pt idx="69">
                  <c:v>804469</c:v>
                </c:pt>
                <c:pt idx="70">
                  <c:v>650571</c:v>
                </c:pt>
                <c:pt idx="71">
                  <c:v>972358</c:v>
                </c:pt>
                <c:pt idx="72">
                  <c:v>832451</c:v>
                </c:pt>
                <c:pt idx="73">
                  <c:v>727520</c:v>
                </c:pt>
                <c:pt idx="74">
                  <c:v>1007335</c:v>
                </c:pt>
                <c:pt idx="75">
                  <c:v>874423</c:v>
                </c:pt>
                <c:pt idx="76">
                  <c:v>643575</c:v>
                </c:pt>
                <c:pt idx="77">
                  <c:v>755501</c:v>
                </c:pt>
                <c:pt idx="78">
                  <c:v>965363</c:v>
                </c:pt>
                <c:pt idx="79">
                  <c:v>1042312</c:v>
                </c:pt>
                <c:pt idx="80">
                  <c:v>965363</c:v>
                </c:pt>
                <c:pt idx="81">
                  <c:v>923391</c:v>
                </c:pt>
                <c:pt idx="82">
                  <c:v>916395</c:v>
                </c:pt>
                <c:pt idx="83">
                  <c:v>867428</c:v>
                </c:pt>
                <c:pt idx="84">
                  <c:v>1042312</c:v>
                </c:pt>
                <c:pt idx="85">
                  <c:v>1308137</c:v>
                </c:pt>
                <c:pt idx="86">
                  <c:v>1329123</c:v>
                </c:pt>
                <c:pt idx="87">
                  <c:v>1322128</c:v>
                </c:pt>
                <c:pt idx="88">
                  <c:v>1273160</c:v>
                </c:pt>
                <c:pt idx="89">
                  <c:v>1399077</c:v>
                </c:pt>
                <c:pt idx="90">
                  <c:v>1280155</c:v>
                </c:pt>
                <c:pt idx="91">
                  <c:v>1427058</c:v>
                </c:pt>
                <c:pt idx="92">
                  <c:v>1420063</c:v>
                </c:pt>
                <c:pt idx="93">
                  <c:v>1427058</c:v>
                </c:pt>
                <c:pt idx="94">
                  <c:v>1063298</c:v>
                </c:pt>
                <c:pt idx="95">
                  <c:v>1196211</c:v>
                </c:pt>
                <c:pt idx="96">
                  <c:v>1077289</c:v>
                </c:pt>
                <c:pt idx="97">
                  <c:v>1035317</c:v>
                </c:pt>
                <c:pt idx="98">
                  <c:v>1070294</c:v>
                </c:pt>
                <c:pt idx="99">
                  <c:v>1126257</c:v>
                </c:pt>
                <c:pt idx="100">
                  <c:v>1336118</c:v>
                </c:pt>
                <c:pt idx="101">
                  <c:v>1182220</c:v>
                </c:pt>
                <c:pt idx="102">
                  <c:v>1154238</c:v>
                </c:pt>
                <c:pt idx="103">
                  <c:v>1070294</c:v>
                </c:pt>
                <c:pt idx="104">
                  <c:v>804469</c:v>
                </c:pt>
                <c:pt idx="105">
                  <c:v>986349</c:v>
                </c:pt>
                <c:pt idx="106">
                  <c:v>1441049</c:v>
                </c:pt>
                <c:pt idx="107">
                  <c:v>1420063</c:v>
                </c:pt>
                <c:pt idx="108">
                  <c:v>1392081</c:v>
                </c:pt>
                <c:pt idx="109">
                  <c:v>1538985</c:v>
                </c:pt>
                <c:pt idx="110">
                  <c:v>1441049</c:v>
                </c:pt>
                <c:pt idx="111">
                  <c:v>1357105</c:v>
                </c:pt>
                <c:pt idx="112">
                  <c:v>1371095</c:v>
                </c:pt>
                <c:pt idx="113">
                  <c:v>1406072</c:v>
                </c:pt>
                <c:pt idx="114">
                  <c:v>1455040</c:v>
                </c:pt>
                <c:pt idx="115">
                  <c:v>1448045</c:v>
                </c:pt>
                <c:pt idx="116">
                  <c:v>1427058</c:v>
                </c:pt>
                <c:pt idx="117">
                  <c:v>1231188</c:v>
                </c:pt>
                <c:pt idx="118">
                  <c:v>1182220</c:v>
                </c:pt>
                <c:pt idx="119">
                  <c:v>1042312</c:v>
                </c:pt>
                <c:pt idx="120">
                  <c:v>937381</c:v>
                </c:pt>
                <c:pt idx="121">
                  <c:v>1098275</c:v>
                </c:pt>
                <c:pt idx="122">
                  <c:v>1196211</c:v>
                </c:pt>
                <c:pt idx="123">
                  <c:v>1231188</c:v>
                </c:pt>
                <c:pt idx="124">
                  <c:v>1224192</c:v>
                </c:pt>
                <c:pt idx="125">
                  <c:v>916395</c:v>
                </c:pt>
                <c:pt idx="126">
                  <c:v>1070294</c:v>
                </c:pt>
                <c:pt idx="127">
                  <c:v>1357105</c:v>
                </c:pt>
                <c:pt idx="128">
                  <c:v>1035317</c:v>
                </c:pt>
                <c:pt idx="129">
                  <c:v>1252174</c:v>
                </c:pt>
                <c:pt idx="130">
                  <c:v>1126257</c:v>
                </c:pt>
                <c:pt idx="131">
                  <c:v>1070294</c:v>
                </c:pt>
                <c:pt idx="132">
                  <c:v>1028321</c:v>
                </c:pt>
                <c:pt idx="133">
                  <c:v>1035317</c:v>
                </c:pt>
                <c:pt idx="134">
                  <c:v>1119261</c:v>
                </c:pt>
                <c:pt idx="135">
                  <c:v>1077289</c:v>
                </c:pt>
                <c:pt idx="136">
                  <c:v>944377</c:v>
                </c:pt>
                <c:pt idx="137">
                  <c:v>1105271</c:v>
                </c:pt>
                <c:pt idx="138">
                  <c:v>944377</c:v>
                </c:pt>
                <c:pt idx="139">
                  <c:v>895409</c:v>
                </c:pt>
                <c:pt idx="140">
                  <c:v>993345</c:v>
                </c:pt>
                <c:pt idx="141">
                  <c:v>930386</c:v>
                </c:pt>
                <c:pt idx="142">
                  <c:v>1091280</c:v>
                </c:pt>
                <c:pt idx="143">
                  <c:v>1035317</c:v>
                </c:pt>
                <c:pt idx="144">
                  <c:v>972358</c:v>
                </c:pt>
                <c:pt idx="145">
                  <c:v>958368</c:v>
                </c:pt>
                <c:pt idx="146">
                  <c:v>748506</c:v>
                </c:pt>
                <c:pt idx="147">
                  <c:v>902405</c:v>
                </c:pt>
                <c:pt idx="148">
                  <c:v>881418</c:v>
                </c:pt>
                <c:pt idx="149">
                  <c:v>1224192</c:v>
                </c:pt>
                <c:pt idx="150">
                  <c:v>1196211</c:v>
                </c:pt>
                <c:pt idx="151">
                  <c:v>944377</c:v>
                </c:pt>
                <c:pt idx="152">
                  <c:v>944377</c:v>
                </c:pt>
                <c:pt idx="153">
                  <c:v>797474</c:v>
                </c:pt>
                <c:pt idx="154">
                  <c:v>888414</c:v>
                </c:pt>
                <c:pt idx="155">
                  <c:v>972358</c:v>
                </c:pt>
                <c:pt idx="156">
                  <c:v>993345</c:v>
                </c:pt>
                <c:pt idx="157">
                  <c:v>1077289</c:v>
                </c:pt>
                <c:pt idx="158">
                  <c:v>1105271</c:v>
                </c:pt>
                <c:pt idx="159">
                  <c:v>1252174</c:v>
                </c:pt>
                <c:pt idx="160">
                  <c:v>783483</c:v>
                </c:pt>
                <c:pt idx="161">
                  <c:v>979354</c:v>
                </c:pt>
                <c:pt idx="162">
                  <c:v>1049308</c:v>
                </c:pt>
                <c:pt idx="163">
                  <c:v>1224192</c:v>
                </c:pt>
                <c:pt idx="164">
                  <c:v>1000340</c:v>
                </c:pt>
                <c:pt idx="165">
                  <c:v>1014331</c:v>
                </c:pt>
                <c:pt idx="166">
                  <c:v>930386</c:v>
                </c:pt>
                <c:pt idx="167">
                  <c:v>993345</c:v>
                </c:pt>
                <c:pt idx="168">
                  <c:v>832451</c:v>
                </c:pt>
                <c:pt idx="169">
                  <c:v>881418</c:v>
                </c:pt>
                <c:pt idx="170">
                  <c:v>1084285</c:v>
                </c:pt>
                <c:pt idx="171">
                  <c:v>1021326</c:v>
                </c:pt>
                <c:pt idx="172">
                  <c:v>937381</c:v>
                </c:pt>
                <c:pt idx="173">
                  <c:v>972358</c:v>
                </c:pt>
                <c:pt idx="174">
                  <c:v>881418</c:v>
                </c:pt>
                <c:pt idx="175">
                  <c:v>860432</c:v>
                </c:pt>
                <c:pt idx="176">
                  <c:v>1161234</c:v>
                </c:pt>
                <c:pt idx="177">
                  <c:v>1182220</c:v>
                </c:pt>
                <c:pt idx="178">
                  <c:v>1133252</c:v>
                </c:pt>
                <c:pt idx="179">
                  <c:v>1105271</c:v>
                </c:pt>
                <c:pt idx="180">
                  <c:v>972358</c:v>
                </c:pt>
                <c:pt idx="181">
                  <c:v>902405</c:v>
                </c:pt>
                <c:pt idx="182">
                  <c:v>846441</c:v>
                </c:pt>
                <c:pt idx="183">
                  <c:v>1210201</c:v>
                </c:pt>
                <c:pt idx="184">
                  <c:v>1105271</c:v>
                </c:pt>
                <c:pt idx="185">
                  <c:v>1042312</c:v>
                </c:pt>
                <c:pt idx="186">
                  <c:v>1007335</c:v>
                </c:pt>
                <c:pt idx="187">
                  <c:v>1224192</c:v>
                </c:pt>
                <c:pt idx="188">
                  <c:v>1119261</c:v>
                </c:pt>
                <c:pt idx="189">
                  <c:v>1084285</c:v>
                </c:pt>
                <c:pt idx="190">
                  <c:v>1301141</c:v>
                </c:pt>
                <c:pt idx="191">
                  <c:v>1224192</c:v>
                </c:pt>
                <c:pt idx="192">
                  <c:v>1119261</c:v>
                </c:pt>
                <c:pt idx="193">
                  <c:v>1280155</c:v>
                </c:pt>
                <c:pt idx="194">
                  <c:v>1133252</c:v>
                </c:pt>
                <c:pt idx="195">
                  <c:v>1014331</c:v>
                </c:pt>
                <c:pt idx="196">
                  <c:v>1154238</c:v>
                </c:pt>
                <c:pt idx="197">
                  <c:v>1056303</c:v>
                </c:pt>
                <c:pt idx="198">
                  <c:v>1070294</c:v>
                </c:pt>
                <c:pt idx="199">
                  <c:v>1182220</c:v>
                </c:pt>
                <c:pt idx="200">
                  <c:v>1175225</c:v>
                </c:pt>
                <c:pt idx="201">
                  <c:v>937381</c:v>
                </c:pt>
                <c:pt idx="202">
                  <c:v>1007335</c:v>
                </c:pt>
                <c:pt idx="203">
                  <c:v>972358</c:v>
                </c:pt>
                <c:pt idx="204">
                  <c:v>1056303</c:v>
                </c:pt>
                <c:pt idx="205">
                  <c:v>1042312</c:v>
                </c:pt>
                <c:pt idx="206">
                  <c:v>1042312</c:v>
                </c:pt>
                <c:pt idx="207">
                  <c:v>1042312</c:v>
                </c:pt>
                <c:pt idx="208">
                  <c:v>1133252</c:v>
                </c:pt>
                <c:pt idx="209">
                  <c:v>979354</c:v>
                </c:pt>
                <c:pt idx="210">
                  <c:v>1084285</c:v>
                </c:pt>
                <c:pt idx="211">
                  <c:v>1245178</c:v>
                </c:pt>
                <c:pt idx="212">
                  <c:v>1301141</c:v>
                </c:pt>
                <c:pt idx="213">
                  <c:v>1091280</c:v>
                </c:pt>
                <c:pt idx="214">
                  <c:v>1168229</c:v>
                </c:pt>
                <c:pt idx="215">
                  <c:v>1098275</c:v>
                </c:pt>
                <c:pt idx="216">
                  <c:v>993345</c:v>
                </c:pt>
                <c:pt idx="217">
                  <c:v>1126257</c:v>
                </c:pt>
                <c:pt idx="218">
                  <c:v>1063298</c:v>
                </c:pt>
                <c:pt idx="219">
                  <c:v>1238183</c:v>
                </c:pt>
                <c:pt idx="220">
                  <c:v>1231188</c:v>
                </c:pt>
                <c:pt idx="221">
                  <c:v>1154238</c:v>
                </c:pt>
                <c:pt idx="222">
                  <c:v>1028321</c:v>
                </c:pt>
                <c:pt idx="223">
                  <c:v>1098275</c:v>
                </c:pt>
                <c:pt idx="224">
                  <c:v>1294146</c:v>
                </c:pt>
                <c:pt idx="225">
                  <c:v>1469031</c:v>
                </c:pt>
                <c:pt idx="226">
                  <c:v>1147243</c:v>
                </c:pt>
                <c:pt idx="227">
                  <c:v>1336118</c:v>
                </c:pt>
                <c:pt idx="228">
                  <c:v>1413068</c:v>
                </c:pt>
                <c:pt idx="229">
                  <c:v>1287151</c:v>
                </c:pt>
                <c:pt idx="230">
                  <c:v>1049308</c:v>
                </c:pt>
                <c:pt idx="231">
                  <c:v>1000340</c:v>
                </c:pt>
                <c:pt idx="232">
                  <c:v>1231188</c:v>
                </c:pt>
                <c:pt idx="233">
                  <c:v>1175225</c:v>
                </c:pt>
                <c:pt idx="234">
                  <c:v>1406072</c:v>
                </c:pt>
                <c:pt idx="235">
                  <c:v>1517998</c:v>
                </c:pt>
                <c:pt idx="236">
                  <c:v>1189215</c:v>
                </c:pt>
                <c:pt idx="237">
                  <c:v>1168229</c:v>
                </c:pt>
                <c:pt idx="238">
                  <c:v>1133252</c:v>
                </c:pt>
                <c:pt idx="239">
                  <c:v>1329123</c:v>
                </c:pt>
                <c:pt idx="240">
                  <c:v>1350109</c:v>
                </c:pt>
                <c:pt idx="241">
                  <c:v>1427058</c:v>
                </c:pt>
                <c:pt idx="242">
                  <c:v>1469031</c:v>
                </c:pt>
                <c:pt idx="243">
                  <c:v>1427058</c:v>
                </c:pt>
                <c:pt idx="244">
                  <c:v>1245178</c:v>
                </c:pt>
                <c:pt idx="245">
                  <c:v>1406072</c:v>
                </c:pt>
                <c:pt idx="246">
                  <c:v>1427058</c:v>
                </c:pt>
                <c:pt idx="247">
                  <c:v>1524994</c:v>
                </c:pt>
                <c:pt idx="248">
                  <c:v>1350109</c:v>
                </c:pt>
                <c:pt idx="249">
                  <c:v>1531989</c:v>
                </c:pt>
                <c:pt idx="250">
                  <c:v>1559971</c:v>
                </c:pt>
                <c:pt idx="251">
                  <c:v>1266165</c:v>
                </c:pt>
                <c:pt idx="252">
                  <c:v>1301141</c:v>
                </c:pt>
                <c:pt idx="253">
                  <c:v>1671897</c:v>
                </c:pt>
                <c:pt idx="254">
                  <c:v>1427058</c:v>
                </c:pt>
                <c:pt idx="255">
                  <c:v>1483021</c:v>
                </c:pt>
                <c:pt idx="256">
                  <c:v>1266165</c:v>
                </c:pt>
                <c:pt idx="257">
                  <c:v>1455040</c:v>
                </c:pt>
                <c:pt idx="258">
                  <c:v>1329123</c:v>
                </c:pt>
                <c:pt idx="259">
                  <c:v>1504008</c:v>
                </c:pt>
                <c:pt idx="260">
                  <c:v>1580957</c:v>
                </c:pt>
                <c:pt idx="261">
                  <c:v>1490017</c:v>
                </c:pt>
                <c:pt idx="262">
                  <c:v>1545980</c:v>
                </c:pt>
                <c:pt idx="263">
                  <c:v>1545980</c:v>
                </c:pt>
                <c:pt idx="264">
                  <c:v>1448045</c:v>
                </c:pt>
                <c:pt idx="265">
                  <c:v>1357105</c:v>
                </c:pt>
                <c:pt idx="266">
                  <c:v>1252174</c:v>
                </c:pt>
                <c:pt idx="267">
                  <c:v>1399077</c:v>
                </c:pt>
                <c:pt idx="268">
                  <c:v>1469031</c:v>
                </c:pt>
                <c:pt idx="269">
                  <c:v>1524994</c:v>
                </c:pt>
                <c:pt idx="270">
                  <c:v>1371095</c:v>
                </c:pt>
                <c:pt idx="271">
                  <c:v>1420063</c:v>
                </c:pt>
                <c:pt idx="272">
                  <c:v>1084285</c:v>
                </c:pt>
                <c:pt idx="273">
                  <c:v>1196211</c:v>
                </c:pt>
                <c:pt idx="274">
                  <c:v>1420063</c:v>
                </c:pt>
                <c:pt idx="275">
                  <c:v>1734855</c:v>
                </c:pt>
                <c:pt idx="276">
                  <c:v>1483021</c:v>
                </c:pt>
                <c:pt idx="277">
                  <c:v>1573961</c:v>
                </c:pt>
                <c:pt idx="278">
                  <c:v>1287151</c:v>
                </c:pt>
                <c:pt idx="279">
                  <c:v>1315132</c:v>
                </c:pt>
                <c:pt idx="280">
                  <c:v>1427058</c:v>
                </c:pt>
                <c:pt idx="281">
                  <c:v>1552975</c:v>
                </c:pt>
                <c:pt idx="282">
                  <c:v>1636920</c:v>
                </c:pt>
                <c:pt idx="283">
                  <c:v>1413068</c:v>
                </c:pt>
                <c:pt idx="284">
                  <c:v>1392081</c:v>
                </c:pt>
                <c:pt idx="285">
                  <c:v>1524994</c:v>
                </c:pt>
                <c:pt idx="286">
                  <c:v>1364100</c:v>
                </c:pt>
                <c:pt idx="287">
                  <c:v>1469031</c:v>
                </c:pt>
                <c:pt idx="288">
                  <c:v>1643915</c:v>
                </c:pt>
                <c:pt idx="289">
                  <c:v>1552975</c:v>
                </c:pt>
                <c:pt idx="290">
                  <c:v>1517998</c:v>
                </c:pt>
                <c:pt idx="291">
                  <c:v>1441049</c:v>
                </c:pt>
                <c:pt idx="292">
                  <c:v>1615934</c:v>
                </c:pt>
                <c:pt idx="293">
                  <c:v>1343114</c:v>
                </c:pt>
                <c:pt idx="294">
                  <c:v>1559971</c:v>
                </c:pt>
                <c:pt idx="295">
                  <c:v>1706874</c:v>
                </c:pt>
                <c:pt idx="296">
                  <c:v>1706874</c:v>
                </c:pt>
                <c:pt idx="297">
                  <c:v>1706874</c:v>
                </c:pt>
                <c:pt idx="298">
                  <c:v>1524994</c:v>
                </c:pt>
                <c:pt idx="299">
                  <c:v>1566966</c:v>
                </c:pt>
                <c:pt idx="300">
                  <c:v>1427058</c:v>
                </c:pt>
                <c:pt idx="301">
                  <c:v>1462035</c:v>
                </c:pt>
                <c:pt idx="302">
                  <c:v>1755841</c:v>
                </c:pt>
                <c:pt idx="303">
                  <c:v>1811804</c:v>
                </c:pt>
                <c:pt idx="304">
                  <c:v>1504008</c:v>
                </c:pt>
                <c:pt idx="305">
                  <c:v>1511003</c:v>
                </c:pt>
                <c:pt idx="306">
                  <c:v>1392081</c:v>
                </c:pt>
                <c:pt idx="307">
                  <c:v>1420063</c:v>
                </c:pt>
                <c:pt idx="308">
                  <c:v>1476026</c:v>
                </c:pt>
                <c:pt idx="309">
                  <c:v>1720864</c:v>
                </c:pt>
                <c:pt idx="310">
                  <c:v>1350109</c:v>
                </c:pt>
                <c:pt idx="311">
                  <c:v>1371095</c:v>
                </c:pt>
                <c:pt idx="312">
                  <c:v>1357105</c:v>
                </c:pt>
                <c:pt idx="313">
                  <c:v>1385086</c:v>
                </c:pt>
                <c:pt idx="314">
                  <c:v>1119261</c:v>
                </c:pt>
                <c:pt idx="315">
                  <c:v>1266165</c:v>
                </c:pt>
                <c:pt idx="316">
                  <c:v>1490017</c:v>
                </c:pt>
                <c:pt idx="317">
                  <c:v>1511003</c:v>
                </c:pt>
                <c:pt idx="318">
                  <c:v>1741851</c:v>
                </c:pt>
                <c:pt idx="319">
                  <c:v>1524994</c:v>
                </c:pt>
                <c:pt idx="320">
                  <c:v>1441049</c:v>
                </c:pt>
                <c:pt idx="321">
                  <c:v>1231188</c:v>
                </c:pt>
                <c:pt idx="322">
                  <c:v>1245178</c:v>
                </c:pt>
                <c:pt idx="323">
                  <c:v>1511003</c:v>
                </c:pt>
                <c:pt idx="324">
                  <c:v>1364100</c:v>
                </c:pt>
                <c:pt idx="325">
                  <c:v>1322128</c:v>
                </c:pt>
                <c:pt idx="326">
                  <c:v>1189215</c:v>
                </c:pt>
                <c:pt idx="327">
                  <c:v>1301141</c:v>
                </c:pt>
                <c:pt idx="328">
                  <c:v>1252174</c:v>
                </c:pt>
                <c:pt idx="329">
                  <c:v>1154238</c:v>
                </c:pt>
                <c:pt idx="330">
                  <c:v>1406072</c:v>
                </c:pt>
                <c:pt idx="331">
                  <c:v>1545980</c:v>
                </c:pt>
                <c:pt idx="332">
                  <c:v>1483021</c:v>
                </c:pt>
                <c:pt idx="333">
                  <c:v>1490017</c:v>
                </c:pt>
                <c:pt idx="334">
                  <c:v>1280155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for Charts'!$G$2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numRef>
              <c:f>'Data for Charts'!$E$3:$E$337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Charts'!$G$3:$G$337</c:f>
              <c:numCache>
                <c:formatCode>#,##0</c:formatCode>
                <c:ptCount val="335"/>
                <c:pt idx="0">
                  <c:v>1063298</c:v>
                </c:pt>
                <c:pt idx="1">
                  <c:v>993345</c:v>
                </c:pt>
                <c:pt idx="2">
                  <c:v>1238183</c:v>
                </c:pt>
                <c:pt idx="3">
                  <c:v>1273160</c:v>
                </c:pt>
                <c:pt idx="4">
                  <c:v>1259169</c:v>
                </c:pt>
                <c:pt idx="5">
                  <c:v>1147243</c:v>
                </c:pt>
                <c:pt idx="6">
                  <c:v>1252174</c:v>
                </c:pt>
                <c:pt idx="7">
                  <c:v>1343114</c:v>
                </c:pt>
                <c:pt idx="8">
                  <c:v>1364100</c:v>
                </c:pt>
                <c:pt idx="9">
                  <c:v>1573961</c:v>
                </c:pt>
                <c:pt idx="10">
                  <c:v>1259169</c:v>
                </c:pt>
                <c:pt idx="11">
                  <c:v>1105271</c:v>
                </c:pt>
                <c:pt idx="12">
                  <c:v>1161234</c:v>
                </c:pt>
                <c:pt idx="13">
                  <c:v>1392081</c:v>
                </c:pt>
                <c:pt idx="14">
                  <c:v>1364100</c:v>
                </c:pt>
                <c:pt idx="15">
                  <c:v>1049308</c:v>
                </c:pt>
                <c:pt idx="16">
                  <c:v>1385086</c:v>
                </c:pt>
                <c:pt idx="17">
                  <c:v>1587952</c:v>
                </c:pt>
                <c:pt idx="18">
                  <c:v>1245178</c:v>
                </c:pt>
                <c:pt idx="19">
                  <c:v>1413068</c:v>
                </c:pt>
                <c:pt idx="20">
                  <c:v>1336118</c:v>
                </c:pt>
                <c:pt idx="21">
                  <c:v>1371095</c:v>
                </c:pt>
                <c:pt idx="22">
                  <c:v>1336118</c:v>
                </c:pt>
                <c:pt idx="23">
                  <c:v>1357105</c:v>
                </c:pt>
                <c:pt idx="24">
                  <c:v>1287151</c:v>
                </c:pt>
                <c:pt idx="25">
                  <c:v>1175225</c:v>
                </c:pt>
                <c:pt idx="26">
                  <c:v>1399077</c:v>
                </c:pt>
                <c:pt idx="27">
                  <c:v>1378091</c:v>
                </c:pt>
                <c:pt idx="28">
                  <c:v>1252174</c:v>
                </c:pt>
                <c:pt idx="29">
                  <c:v>1490017</c:v>
                </c:pt>
                <c:pt idx="30">
                  <c:v>1301141</c:v>
                </c:pt>
                <c:pt idx="31">
                  <c:v>1252174</c:v>
                </c:pt>
                <c:pt idx="32">
                  <c:v>1343114</c:v>
                </c:pt>
                <c:pt idx="33">
                  <c:v>1280155</c:v>
                </c:pt>
                <c:pt idx="34">
                  <c:v>1357105</c:v>
                </c:pt>
                <c:pt idx="35">
                  <c:v>1566966</c:v>
                </c:pt>
                <c:pt idx="36">
                  <c:v>1364100</c:v>
                </c:pt>
                <c:pt idx="37">
                  <c:v>1301141</c:v>
                </c:pt>
                <c:pt idx="38">
                  <c:v>1343114</c:v>
                </c:pt>
                <c:pt idx="39">
                  <c:v>1273160</c:v>
                </c:pt>
                <c:pt idx="40">
                  <c:v>1210201</c:v>
                </c:pt>
                <c:pt idx="41">
                  <c:v>1448045</c:v>
                </c:pt>
                <c:pt idx="42">
                  <c:v>1357105</c:v>
                </c:pt>
                <c:pt idx="43">
                  <c:v>1413068</c:v>
                </c:pt>
                <c:pt idx="44">
                  <c:v>1399077</c:v>
                </c:pt>
                <c:pt idx="45">
                  <c:v>1406072</c:v>
                </c:pt>
                <c:pt idx="46">
                  <c:v>1259169</c:v>
                </c:pt>
                <c:pt idx="47">
                  <c:v>1329123</c:v>
                </c:pt>
                <c:pt idx="48">
                  <c:v>1455040</c:v>
                </c:pt>
                <c:pt idx="49">
                  <c:v>1671897</c:v>
                </c:pt>
                <c:pt idx="50">
                  <c:v>1378091</c:v>
                </c:pt>
                <c:pt idx="51">
                  <c:v>1573961</c:v>
                </c:pt>
                <c:pt idx="52">
                  <c:v>1378091</c:v>
                </c:pt>
                <c:pt idx="53">
                  <c:v>1343114</c:v>
                </c:pt>
                <c:pt idx="54">
                  <c:v>1406072</c:v>
                </c:pt>
                <c:pt idx="55">
                  <c:v>1573961</c:v>
                </c:pt>
                <c:pt idx="56">
                  <c:v>1531989</c:v>
                </c:pt>
                <c:pt idx="57">
                  <c:v>1399077</c:v>
                </c:pt>
                <c:pt idx="58">
                  <c:v>1406072</c:v>
                </c:pt>
                <c:pt idx="59">
                  <c:v>1287151</c:v>
                </c:pt>
                <c:pt idx="60">
                  <c:v>1301141</c:v>
                </c:pt>
                <c:pt idx="61">
                  <c:v>1462035</c:v>
                </c:pt>
                <c:pt idx="62">
                  <c:v>1434054</c:v>
                </c:pt>
                <c:pt idx="63">
                  <c:v>1455040</c:v>
                </c:pt>
                <c:pt idx="64">
                  <c:v>1573961</c:v>
                </c:pt>
                <c:pt idx="65">
                  <c:v>1559971</c:v>
                </c:pt>
                <c:pt idx="66">
                  <c:v>1615934</c:v>
                </c:pt>
                <c:pt idx="67">
                  <c:v>1259169</c:v>
                </c:pt>
                <c:pt idx="68">
                  <c:v>1315132</c:v>
                </c:pt>
                <c:pt idx="69">
                  <c:v>1580957</c:v>
                </c:pt>
                <c:pt idx="70">
                  <c:v>1420063</c:v>
                </c:pt>
                <c:pt idx="71">
                  <c:v>1511003</c:v>
                </c:pt>
                <c:pt idx="72">
                  <c:v>1406072</c:v>
                </c:pt>
                <c:pt idx="73">
                  <c:v>1455040</c:v>
                </c:pt>
                <c:pt idx="74">
                  <c:v>1469031</c:v>
                </c:pt>
                <c:pt idx="75">
                  <c:v>1434054</c:v>
                </c:pt>
                <c:pt idx="76">
                  <c:v>1476026</c:v>
                </c:pt>
                <c:pt idx="77">
                  <c:v>1538985</c:v>
                </c:pt>
                <c:pt idx="78">
                  <c:v>1573961</c:v>
                </c:pt>
                <c:pt idx="79">
                  <c:v>1469031</c:v>
                </c:pt>
                <c:pt idx="80">
                  <c:v>1294146</c:v>
                </c:pt>
                <c:pt idx="81">
                  <c:v>1238183</c:v>
                </c:pt>
                <c:pt idx="82">
                  <c:v>1280155</c:v>
                </c:pt>
                <c:pt idx="83">
                  <c:v>1322128</c:v>
                </c:pt>
                <c:pt idx="84">
                  <c:v>1455040</c:v>
                </c:pt>
                <c:pt idx="85">
                  <c:v>1434054</c:v>
                </c:pt>
                <c:pt idx="86">
                  <c:v>1406072</c:v>
                </c:pt>
                <c:pt idx="87">
                  <c:v>1364100</c:v>
                </c:pt>
                <c:pt idx="88">
                  <c:v>1266165</c:v>
                </c:pt>
                <c:pt idx="89">
                  <c:v>1329123</c:v>
                </c:pt>
                <c:pt idx="90">
                  <c:v>356765</c:v>
                </c:pt>
                <c:pt idx="91">
                  <c:v>265825</c:v>
                </c:pt>
                <c:pt idx="92">
                  <c:v>1573961</c:v>
                </c:pt>
                <c:pt idx="93">
                  <c:v>1364100</c:v>
                </c:pt>
                <c:pt idx="94">
                  <c:v>1378091</c:v>
                </c:pt>
                <c:pt idx="95">
                  <c:v>1364100</c:v>
                </c:pt>
                <c:pt idx="96">
                  <c:v>1252174</c:v>
                </c:pt>
                <c:pt idx="97">
                  <c:v>1336118</c:v>
                </c:pt>
                <c:pt idx="98">
                  <c:v>1441049</c:v>
                </c:pt>
                <c:pt idx="99">
                  <c:v>1497012</c:v>
                </c:pt>
                <c:pt idx="100">
                  <c:v>1434054</c:v>
                </c:pt>
                <c:pt idx="101">
                  <c:v>1399077</c:v>
                </c:pt>
                <c:pt idx="102">
                  <c:v>1308137</c:v>
                </c:pt>
                <c:pt idx="103">
                  <c:v>1294146</c:v>
                </c:pt>
                <c:pt idx="104">
                  <c:v>1531989</c:v>
                </c:pt>
                <c:pt idx="105">
                  <c:v>1490017</c:v>
                </c:pt>
                <c:pt idx="106">
                  <c:v>1448045</c:v>
                </c:pt>
                <c:pt idx="107">
                  <c:v>1378091</c:v>
                </c:pt>
                <c:pt idx="108">
                  <c:v>1406072</c:v>
                </c:pt>
                <c:pt idx="109">
                  <c:v>1189215</c:v>
                </c:pt>
                <c:pt idx="110">
                  <c:v>1427058</c:v>
                </c:pt>
                <c:pt idx="111">
                  <c:v>1476026</c:v>
                </c:pt>
                <c:pt idx="112">
                  <c:v>1371095</c:v>
                </c:pt>
                <c:pt idx="113">
                  <c:v>1406072</c:v>
                </c:pt>
                <c:pt idx="114">
                  <c:v>1427058</c:v>
                </c:pt>
                <c:pt idx="115">
                  <c:v>1343114</c:v>
                </c:pt>
                <c:pt idx="116">
                  <c:v>1210201</c:v>
                </c:pt>
                <c:pt idx="117">
                  <c:v>1301141</c:v>
                </c:pt>
                <c:pt idx="118">
                  <c:v>1385086</c:v>
                </c:pt>
                <c:pt idx="119">
                  <c:v>1434054</c:v>
                </c:pt>
                <c:pt idx="120">
                  <c:v>1392081</c:v>
                </c:pt>
                <c:pt idx="121">
                  <c:v>1587952</c:v>
                </c:pt>
                <c:pt idx="122">
                  <c:v>1517998</c:v>
                </c:pt>
                <c:pt idx="123">
                  <c:v>1217197</c:v>
                </c:pt>
                <c:pt idx="124">
                  <c:v>1399077</c:v>
                </c:pt>
                <c:pt idx="125">
                  <c:v>1455040</c:v>
                </c:pt>
                <c:pt idx="126">
                  <c:v>1545980</c:v>
                </c:pt>
                <c:pt idx="127">
                  <c:v>1545980</c:v>
                </c:pt>
                <c:pt idx="128">
                  <c:v>1664901</c:v>
                </c:pt>
                <c:pt idx="129">
                  <c:v>1469031</c:v>
                </c:pt>
                <c:pt idx="130">
                  <c:v>1322128</c:v>
                </c:pt>
                <c:pt idx="131">
                  <c:v>1441049</c:v>
                </c:pt>
                <c:pt idx="132">
                  <c:v>1434054</c:v>
                </c:pt>
                <c:pt idx="133">
                  <c:v>1636920</c:v>
                </c:pt>
                <c:pt idx="134">
                  <c:v>1538985</c:v>
                </c:pt>
                <c:pt idx="135">
                  <c:v>1497012</c:v>
                </c:pt>
                <c:pt idx="136">
                  <c:v>1476026</c:v>
                </c:pt>
                <c:pt idx="137">
                  <c:v>1266165</c:v>
                </c:pt>
                <c:pt idx="138">
                  <c:v>1322128</c:v>
                </c:pt>
                <c:pt idx="139">
                  <c:v>1524994</c:v>
                </c:pt>
                <c:pt idx="140">
                  <c:v>1517998</c:v>
                </c:pt>
                <c:pt idx="141">
                  <c:v>1545980</c:v>
                </c:pt>
                <c:pt idx="142">
                  <c:v>1497012</c:v>
                </c:pt>
                <c:pt idx="143">
                  <c:v>1476026</c:v>
                </c:pt>
                <c:pt idx="144">
                  <c:v>1154238</c:v>
                </c:pt>
                <c:pt idx="145">
                  <c:v>1280155</c:v>
                </c:pt>
                <c:pt idx="146">
                  <c:v>1364100</c:v>
                </c:pt>
                <c:pt idx="147">
                  <c:v>1308137</c:v>
                </c:pt>
                <c:pt idx="148">
                  <c:v>1531989</c:v>
                </c:pt>
                <c:pt idx="149">
                  <c:v>1434054</c:v>
                </c:pt>
                <c:pt idx="150">
                  <c:v>1448045</c:v>
                </c:pt>
                <c:pt idx="151">
                  <c:v>1490017</c:v>
                </c:pt>
                <c:pt idx="152">
                  <c:v>1392081</c:v>
                </c:pt>
                <c:pt idx="153">
                  <c:v>1490017</c:v>
                </c:pt>
                <c:pt idx="154">
                  <c:v>1042312</c:v>
                </c:pt>
                <c:pt idx="155">
                  <c:v>1119261</c:v>
                </c:pt>
                <c:pt idx="156">
                  <c:v>1671897</c:v>
                </c:pt>
                <c:pt idx="157">
                  <c:v>1622929</c:v>
                </c:pt>
                <c:pt idx="158">
                  <c:v>1378091</c:v>
                </c:pt>
                <c:pt idx="159">
                  <c:v>1615934</c:v>
                </c:pt>
                <c:pt idx="160">
                  <c:v>1993684</c:v>
                </c:pt>
                <c:pt idx="161">
                  <c:v>1497012</c:v>
                </c:pt>
                <c:pt idx="162">
                  <c:v>1608938</c:v>
                </c:pt>
                <c:pt idx="163">
                  <c:v>1713869</c:v>
                </c:pt>
                <c:pt idx="164">
                  <c:v>1580957</c:v>
                </c:pt>
                <c:pt idx="165">
                  <c:v>1266165</c:v>
                </c:pt>
                <c:pt idx="166">
                  <c:v>1294146</c:v>
                </c:pt>
                <c:pt idx="167">
                  <c:v>1685888</c:v>
                </c:pt>
                <c:pt idx="168">
                  <c:v>1517998</c:v>
                </c:pt>
                <c:pt idx="169">
                  <c:v>1469031</c:v>
                </c:pt>
                <c:pt idx="170">
                  <c:v>1643915</c:v>
                </c:pt>
                <c:pt idx="171">
                  <c:v>1308137</c:v>
                </c:pt>
                <c:pt idx="172">
                  <c:v>1077289</c:v>
                </c:pt>
                <c:pt idx="173">
                  <c:v>1545980</c:v>
                </c:pt>
                <c:pt idx="174">
                  <c:v>1615934</c:v>
                </c:pt>
                <c:pt idx="175">
                  <c:v>1538985</c:v>
                </c:pt>
                <c:pt idx="176">
                  <c:v>1566966</c:v>
                </c:pt>
                <c:pt idx="177">
                  <c:v>1538985</c:v>
                </c:pt>
                <c:pt idx="178">
                  <c:v>1441049</c:v>
                </c:pt>
                <c:pt idx="179">
                  <c:v>1308137</c:v>
                </c:pt>
                <c:pt idx="180">
                  <c:v>1497012</c:v>
                </c:pt>
                <c:pt idx="181">
                  <c:v>1517998</c:v>
                </c:pt>
                <c:pt idx="182">
                  <c:v>1552975</c:v>
                </c:pt>
                <c:pt idx="183">
                  <c:v>1399077</c:v>
                </c:pt>
                <c:pt idx="184">
                  <c:v>1413068</c:v>
                </c:pt>
                <c:pt idx="185">
                  <c:v>1371095</c:v>
                </c:pt>
                <c:pt idx="186">
                  <c:v>1315132</c:v>
                </c:pt>
                <c:pt idx="187">
                  <c:v>1322128</c:v>
                </c:pt>
                <c:pt idx="188">
                  <c:v>1622929</c:v>
                </c:pt>
                <c:pt idx="189">
                  <c:v>1378091</c:v>
                </c:pt>
                <c:pt idx="190">
                  <c:v>1559971</c:v>
                </c:pt>
                <c:pt idx="191">
                  <c:v>1664901</c:v>
                </c:pt>
                <c:pt idx="192">
                  <c:v>1643915</c:v>
                </c:pt>
                <c:pt idx="193">
                  <c:v>1420063</c:v>
                </c:pt>
                <c:pt idx="194">
                  <c:v>1259169</c:v>
                </c:pt>
                <c:pt idx="195">
                  <c:v>1545980</c:v>
                </c:pt>
                <c:pt idx="196">
                  <c:v>1594948</c:v>
                </c:pt>
                <c:pt idx="197">
                  <c:v>1531989</c:v>
                </c:pt>
                <c:pt idx="198">
                  <c:v>1545980</c:v>
                </c:pt>
                <c:pt idx="199">
                  <c:v>1427058</c:v>
                </c:pt>
                <c:pt idx="200">
                  <c:v>1126257</c:v>
                </c:pt>
                <c:pt idx="201">
                  <c:v>1322128</c:v>
                </c:pt>
                <c:pt idx="202">
                  <c:v>1622929</c:v>
                </c:pt>
                <c:pt idx="203">
                  <c:v>1385086</c:v>
                </c:pt>
                <c:pt idx="204">
                  <c:v>1462035</c:v>
                </c:pt>
                <c:pt idx="205">
                  <c:v>1573961</c:v>
                </c:pt>
                <c:pt idx="206">
                  <c:v>1385086</c:v>
                </c:pt>
                <c:pt idx="207">
                  <c:v>1231188</c:v>
                </c:pt>
                <c:pt idx="208">
                  <c:v>1217197</c:v>
                </c:pt>
                <c:pt idx="209">
                  <c:v>1420063</c:v>
                </c:pt>
                <c:pt idx="210">
                  <c:v>1504008</c:v>
                </c:pt>
                <c:pt idx="211">
                  <c:v>1476026</c:v>
                </c:pt>
                <c:pt idx="212">
                  <c:v>1364100</c:v>
                </c:pt>
                <c:pt idx="213">
                  <c:v>1203206</c:v>
                </c:pt>
                <c:pt idx="214">
                  <c:v>1413068</c:v>
                </c:pt>
                <c:pt idx="215">
                  <c:v>1224192</c:v>
                </c:pt>
                <c:pt idx="216">
                  <c:v>1608938</c:v>
                </c:pt>
                <c:pt idx="217">
                  <c:v>1538985</c:v>
                </c:pt>
                <c:pt idx="218">
                  <c:v>1692883</c:v>
                </c:pt>
                <c:pt idx="219">
                  <c:v>1629924</c:v>
                </c:pt>
                <c:pt idx="220">
                  <c:v>1629924</c:v>
                </c:pt>
                <c:pt idx="221">
                  <c:v>1336118</c:v>
                </c:pt>
                <c:pt idx="222">
                  <c:v>1420063</c:v>
                </c:pt>
                <c:pt idx="223">
                  <c:v>1601943</c:v>
                </c:pt>
                <c:pt idx="224">
                  <c:v>1678892</c:v>
                </c:pt>
                <c:pt idx="225">
                  <c:v>1650911</c:v>
                </c:pt>
                <c:pt idx="226">
                  <c:v>1818800</c:v>
                </c:pt>
                <c:pt idx="227">
                  <c:v>1538985</c:v>
                </c:pt>
                <c:pt idx="228">
                  <c:v>1483021</c:v>
                </c:pt>
                <c:pt idx="229">
                  <c:v>1650911</c:v>
                </c:pt>
                <c:pt idx="230">
                  <c:v>1566966</c:v>
                </c:pt>
                <c:pt idx="231">
                  <c:v>1909740</c:v>
                </c:pt>
                <c:pt idx="232">
                  <c:v>1699878</c:v>
                </c:pt>
                <c:pt idx="233">
                  <c:v>1441049</c:v>
                </c:pt>
                <c:pt idx="234">
                  <c:v>1601943</c:v>
                </c:pt>
                <c:pt idx="235">
                  <c:v>1678892</c:v>
                </c:pt>
                <c:pt idx="236">
                  <c:v>1643915</c:v>
                </c:pt>
                <c:pt idx="237">
                  <c:v>1825795</c:v>
                </c:pt>
                <c:pt idx="238">
                  <c:v>1860772</c:v>
                </c:pt>
                <c:pt idx="239">
                  <c:v>1748846</c:v>
                </c:pt>
                <c:pt idx="240">
                  <c:v>1636920</c:v>
                </c:pt>
                <c:pt idx="241">
                  <c:v>1888754</c:v>
                </c:pt>
                <c:pt idx="242">
                  <c:v>1671897</c:v>
                </c:pt>
                <c:pt idx="243">
                  <c:v>1573961</c:v>
                </c:pt>
                <c:pt idx="244">
                  <c:v>1741851</c:v>
                </c:pt>
                <c:pt idx="245">
                  <c:v>2182560</c:v>
                </c:pt>
                <c:pt idx="246">
                  <c:v>1867768</c:v>
                </c:pt>
                <c:pt idx="247">
                  <c:v>1762837</c:v>
                </c:pt>
                <c:pt idx="248">
                  <c:v>1790818</c:v>
                </c:pt>
                <c:pt idx="249">
                  <c:v>1846781</c:v>
                </c:pt>
                <c:pt idx="250">
                  <c:v>1538985</c:v>
                </c:pt>
                <c:pt idx="251">
                  <c:v>1727860</c:v>
                </c:pt>
                <c:pt idx="252">
                  <c:v>1874763</c:v>
                </c:pt>
                <c:pt idx="253">
                  <c:v>1895749</c:v>
                </c:pt>
                <c:pt idx="254">
                  <c:v>1986689</c:v>
                </c:pt>
                <c:pt idx="255">
                  <c:v>1937721</c:v>
                </c:pt>
                <c:pt idx="256">
                  <c:v>1664901</c:v>
                </c:pt>
                <c:pt idx="257">
                  <c:v>1580957</c:v>
                </c:pt>
                <c:pt idx="258">
                  <c:v>1832791</c:v>
                </c:pt>
                <c:pt idx="259">
                  <c:v>1790818</c:v>
                </c:pt>
                <c:pt idx="260">
                  <c:v>1832791</c:v>
                </c:pt>
                <c:pt idx="261">
                  <c:v>1657906</c:v>
                </c:pt>
                <c:pt idx="262">
                  <c:v>1930726</c:v>
                </c:pt>
                <c:pt idx="263">
                  <c:v>1587952</c:v>
                </c:pt>
                <c:pt idx="264">
                  <c:v>1643915</c:v>
                </c:pt>
                <c:pt idx="265">
                  <c:v>1762837</c:v>
                </c:pt>
                <c:pt idx="266">
                  <c:v>1832791</c:v>
                </c:pt>
                <c:pt idx="267">
                  <c:v>1678892</c:v>
                </c:pt>
                <c:pt idx="268">
                  <c:v>1678892</c:v>
                </c:pt>
                <c:pt idx="269">
                  <c:v>1741851</c:v>
                </c:pt>
                <c:pt idx="270">
                  <c:v>1552975</c:v>
                </c:pt>
                <c:pt idx="271">
                  <c:v>1511003</c:v>
                </c:pt>
                <c:pt idx="272">
                  <c:v>1818800</c:v>
                </c:pt>
                <c:pt idx="273">
                  <c:v>1734855</c:v>
                </c:pt>
                <c:pt idx="274">
                  <c:v>1979694</c:v>
                </c:pt>
                <c:pt idx="275">
                  <c:v>2077629</c:v>
                </c:pt>
                <c:pt idx="276">
                  <c:v>2091620</c:v>
                </c:pt>
                <c:pt idx="277">
                  <c:v>1881758</c:v>
                </c:pt>
                <c:pt idx="278">
                  <c:v>1986689</c:v>
                </c:pt>
                <c:pt idx="279">
                  <c:v>2028661</c:v>
                </c:pt>
                <c:pt idx="280">
                  <c:v>2098615</c:v>
                </c:pt>
                <c:pt idx="281">
                  <c:v>1888754</c:v>
                </c:pt>
                <c:pt idx="282">
                  <c:v>2266504</c:v>
                </c:pt>
                <c:pt idx="283">
                  <c:v>2168569</c:v>
                </c:pt>
                <c:pt idx="284">
                  <c:v>1979694</c:v>
                </c:pt>
                <c:pt idx="285">
                  <c:v>1972698</c:v>
                </c:pt>
                <c:pt idx="286">
                  <c:v>2203546</c:v>
                </c:pt>
                <c:pt idx="287">
                  <c:v>2000680</c:v>
                </c:pt>
                <c:pt idx="288">
                  <c:v>1944717</c:v>
                </c:pt>
                <c:pt idx="289">
                  <c:v>2301481</c:v>
                </c:pt>
                <c:pt idx="290">
                  <c:v>1881758</c:v>
                </c:pt>
                <c:pt idx="291">
                  <c:v>2140588</c:v>
                </c:pt>
                <c:pt idx="292">
                  <c:v>2056643</c:v>
                </c:pt>
                <c:pt idx="293">
                  <c:v>2035657</c:v>
                </c:pt>
                <c:pt idx="294">
                  <c:v>2126597</c:v>
                </c:pt>
                <c:pt idx="295">
                  <c:v>2315472</c:v>
                </c:pt>
                <c:pt idx="296">
                  <c:v>2154578</c:v>
                </c:pt>
                <c:pt idx="297">
                  <c:v>2084624</c:v>
                </c:pt>
                <c:pt idx="298">
                  <c:v>1958708</c:v>
                </c:pt>
                <c:pt idx="299">
                  <c:v>1916735</c:v>
                </c:pt>
                <c:pt idx="300">
                  <c:v>2252514</c:v>
                </c:pt>
                <c:pt idx="301">
                  <c:v>2224532</c:v>
                </c:pt>
                <c:pt idx="302">
                  <c:v>2168569</c:v>
                </c:pt>
                <c:pt idx="303">
                  <c:v>1972698</c:v>
                </c:pt>
                <c:pt idx="304">
                  <c:v>2112606</c:v>
                </c:pt>
                <c:pt idx="305">
                  <c:v>2098615</c:v>
                </c:pt>
                <c:pt idx="306">
                  <c:v>2336458</c:v>
                </c:pt>
                <c:pt idx="307">
                  <c:v>2413408</c:v>
                </c:pt>
                <c:pt idx="308">
                  <c:v>2091620</c:v>
                </c:pt>
                <c:pt idx="309">
                  <c:v>2294486</c:v>
                </c:pt>
                <c:pt idx="310">
                  <c:v>2406412</c:v>
                </c:pt>
                <c:pt idx="311">
                  <c:v>2245518</c:v>
                </c:pt>
                <c:pt idx="312">
                  <c:v>2231528</c:v>
                </c:pt>
                <c:pt idx="313">
                  <c:v>2154578</c:v>
                </c:pt>
                <c:pt idx="314">
                  <c:v>2329463</c:v>
                </c:pt>
                <c:pt idx="315">
                  <c:v>2455380</c:v>
                </c:pt>
                <c:pt idx="316">
                  <c:v>2490357</c:v>
                </c:pt>
                <c:pt idx="317">
                  <c:v>2434394</c:v>
                </c:pt>
                <c:pt idx="318">
                  <c:v>2434394</c:v>
                </c:pt>
                <c:pt idx="319">
                  <c:v>2238523</c:v>
                </c:pt>
                <c:pt idx="320">
                  <c:v>2357444</c:v>
                </c:pt>
                <c:pt idx="321">
                  <c:v>2357444</c:v>
                </c:pt>
                <c:pt idx="322">
                  <c:v>2399417</c:v>
                </c:pt>
                <c:pt idx="323">
                  <c:v>2266504</c:v>
                </c:pt>
                <c:pt idx="324">
                  <c:v>2196551</c:v>
                </c:pt>
                <c:pt idx="325">
                  <c:v>2441389</c:v>
                </c:pt>
                <c:pt idx="326">
                  <c:v>2518338</c:v>
                </c:pt>
                <c:pt idx="327">
                  <c:v>2343454</c:v>
                </c:pt>
                <c:pt idx="328">
                  <c:v>2462375</c:v>
                </c:pt>
                <c:pt idx="329">
                  <c:v>2427398</c:v>
                </c:pt>
                <c:pt idx="330">
                  <c:v>2392421</c:v>
                </c:pt>
                <c:pt idx="331">
                  <c:v>2336458</c:v>
                </c:pt>
                <c:pt idx="332">
                  <c:v>2385426</c:v>
                </c:pt>
                <c:pt idx="333">
                  <c:v>2175564</c:v>
                </c:pt>
                <c:pt idx="334">
                  <c:v>2294486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259360"/>
        <c:axId val="705271328"/>
      </c:lineChart>
      <c:dateAx>
        <c:axId val="70525936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crossAx val="705271328"/>
        <c:crosses val="autoZero"/>
        <c:auto val="1"/>
        <c:lblOffset val="100"/>
        <c:baseTimeUnit val="days"/>
      </c:dateAx>
      <c:valAx>
        <c:axId val="70527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05259360"/>
        <c:crosses val="autoZero"/>
        <c:crossBetween val="between"/>
        <c:dispUnits>
          <c:builtInUnit val="thousands"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Calibri"/>
                <a:ea typeface="Calibri"/>
                <a:cs typeface="Calibri"/>
              </a:defRPr>
            </a:pPr>
            <a:r>
              <a:rPr lang="en-US"/>
              <a:t>PAGEVIEWS</a:t>
            </a:r>
          </a:p>
        </c:rich>
      </c:tx>
      <c:layout>
        <c:manualLayout>
          <c:xMode val="edge"/>
          <c:yMode val="edge"/>
          <c:x val="0.10025269108567907"/>
          <c:y val="1.6088487525932657E-2"/>
        </c:manualLayout>
      </c:layout>
      <c:overlay val="0"/>
    </c:title>
    <c:autoTitleDeleted val="0"/>
    <c:plotArea>
      <c:layout>
        <c:manualLayout>
          <c:xMode val="edge"/>
          <c:yMode val="edge"/>
          <c:x val="2.1726616156786071E-2"/>
          <c:y val="6.7575448039041391E-2"/>
          <c:w val="0.96747716252067684"/>
          <c:h val="0.69603167531827548"/>
        </c:manualLayout>
      </c:layout>
      <c:lineChart>
        <c:grouping val="standard"/>
        <c:varyColors val="0"/>
        <c:ser>
          <c:idx val="0"/>
          <c:order val="0"/>
          <c:tx>
            <c:strRef>
              <c:f>'Mobile HP PVs'!$S$4</c:f>
              <c:strCache>
                <c:ptCount val="1"/>
              </c:strCache>
            </c:strRef>
          </c:tx>
          <c:spPr>
            <a:ln w="12700">
              <a:solidFill>
                <a:srgbClr val="E51B00"/>
              </a:solidFill>
              <a:prstDash val="solid"/>
            </a:ln>
            <a:effectLst/>
            <a:extLst/>
          </c:spPr>
          <c:marker>
            <c:symbol val="circle"/>
            <c:size val="3"/>
            <c:spPr>
              <a:solidFill>
                <a:srgbClr val="E51B00">
                  <a:alpha val="85000"/>
                </a:srgbClr>
              </a:solidFill>
              <a:ln w="12700">
                <a:solidFill>
                  <a:srgbClr val="E51B00"/>
                </a:solidFill>
                <a:prstDash val="solid"/>
              </a:ln>
              <a:effectLst/>
              <a:extLst/>
            </c:spPr>
          </c:marker>
          <c:cat>
            <c:numRef>
              <c:f>'Mobile HP PVs'!$R$6:$R$706</c:f>
              <c:numCache>
                <c:formatCode>m/d/yyyy</c:formatCode>
                <c:ptCount val="701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  <c:pt idx="366">
                  <c:v>41275</c:v>
                </c:pt>
                <c:pt idx="367">
                  <c:v>41276</c:v>
                </c:pt>
                <c:pt idx="368">
                  <c:v>41277</c:v>
                </c:pt>
                <c:pt idx="369">
                  <c:v>41278</c:v>
                </c:pt>
                <c:pt idx="370">
                  <c:v>41279</c:v>
                </c:pt>
                <c:pt idx="371">
                  <c:v>41280</c:v>
                </c:pt>
                <c:pt idx="372">
                  <c:v>41281</c:v>
                </c:pt>
                <c:pt idx="373">
                  <c:v>41282</c:v>
                </c:pt>
                <c:pt idx="374">
                  <c:v>41283</c:v>
                </c:pt>
                <c:pt idx="375">
                  <c:v>41284</c:v>
                </c:pt>
                <c:pt idx="376">
                  <c:v>41285</c:v>
                </c:pt>
                <c:pt idx="377">
                  <c:v>41286</c:v>
                </c:pt>
                <c:pt idx="378">
                  <c:v>41287</c:v>
                </c:pt>
                <c:pt idx="379">
                  <c:v>41288</c:v>
                </c:pt>
                <c:pt idx="380">
                  <c:v>41289</c:v>
                </c:pt>
                <c:pt idx="381">
                  <c:v>41290</c:v>
                </c:pt>
                <c:pt idx="382">
                  <c:v>41291</c:v>
                </c:pt>
                <c:pt idx="383">
                  <c:v>41292</c:v>
                </c:pt>
                <c:pt idx="384">
                  <c:v>41293</c:v>
                </c:pt>
                <c:pt idx="385">
                  <c:v>41294</c:v>
                </c:pt>
                <c:pt idx="386">
                  <c:v>41295</c:v>
                </c:pt>
                <c:pt idx="387">
                  <c:v>41296</c:v>
                </c:pt>
                <c:pt idx="388">
                  <c:v>41297</c:v>
                </c:pt>
                <c:pt idx="389">
                  <c:v>41298</c:v>
                </c:pt>
                <c:pt idx="390">
                  <c:v>41299</c:v>
                </c:pt>
                <c:pt idx="391">
                  <c:v>41300</c:v>
                </c:pt>
                <c:pt idx="392">
                  <c:v>41301</c:v>
                </c:pt>
                <c:pt idx="393">
                  <c:v>41302</c:v>
                </c:pt>
                <c:pt idx="394">
                  <c:v>41303</c:v>
                </c:pt>
                <c:pt idx="395">
                  <c:v>41304</c:v>
                </c:pt>
                <c:pt idx="396">
                  <c:v>41305</c:v>
                </c:pt>
                <c:pt idx="397">
                  <c:v>41306</c:v>
                </c:pt>
                <c:pt idx="398">
                  <c:v>41307</c:v>
                </c:pt>
                <c:pt idx="399">
                  <c:v>41308</c:v>
                </c:pt>
                <c:pt idx="400">
                  <c:v>41309</c:v>
                </c:pt>
                <c:pt idx="401">
                  <c:v>41310</c:v>
                </c:pt>
                <c:pt idx="402">
                  <c:v>41311</c:v>
                </c:pt>
                <c:pt idx="403">
                  <c:v>41312</c:v>
                </c:pt>
                <c:pt idx="404">
                  <c:v>41313</c:v>
                </c:pt>
                <c:pt idx="405">
                  <c:v>41314</c:v>
                </c:pt>
                <c:pt idx="406">
                  <c:v>41315</c:v>
                </c:pt>
                <c:pt idx="407">
                  <c:v>41316</c:v>
                </c:pt>
                <c:pt idx="408">
                  <c:v>41317</c:v>
                </c:pt>
                <c:pt idx="409">
                  <c:v>41318</c:v>
                </c:pt>
                <c:pt idx="410">
                  <c:v>41319</c:v>
                </c:pt>
                <c:pt idx="411">
                  <c:v>41320</c:v>
                </c:pt>
                <c:pt idx="412">
                  <c:v>41321</c:v>
                </c:pt>
                <c:pt idx="413">
                  <c:v>41322</c:v>
                </c:pt>
                <c:pt idx="414">
                  <c:v>41323</c:v>
                </c:pt>
                <c:pt idx="415">
                  <c:v>41324</c:v>
                </c:pt>
                <c:pt idx="416">
                  <c:v>41325</c:v>
                </c:pt>
                <c:pt idx="417">
                  <c:v>41326</c:v>
                </c:pt>
                <c:pt idx="418">
                  <c:v>41327</c:v>
                </c:pt>
                <c:pt idx="419">
                  <c:v>41328</c:v>
                </c:pt>
                <c:pt idx="420">
                  <c:v>41329</c:v>
                </c:pt>
                <c:pt idx="421">
                  <c:v>41330</c:v>
                </c:pt>
                <c:pt idx="422">
                  <c:v>41331</c:v>
                </c:pt>
                <c:pt idx="423">
                  <c:v>41332</c:v>
                </c:pt>
                <c:pt idx="424">
                  <c:v>41333</c:v>
                </c:pt>
                <c:pt idx="425">
                  <c:v>41334</c:v>
                </c:pt>
                <c:pt idx="426">
                  <c:v>41335</c:v>
                </c:pt>
                <c:pt idx="427">
                  <c:v>41336</c:v>
                </c:pt>
                <c:pt idx="428">
                  <c:v>41337</c:v>
                </c:pt>
                <c:pt idx="429">
                  <c:v>41338</c:v>
                </c:pt>
                <c:pt idx="430">
                  <c:v>41339</c:v>
                </c:pt>
                <c:pt idx="431">
                  <c:v>41340</c:v>
                </c:pt>
                <c:pt idx="432">
                  <c:v>41341</c:v>
                </c:pt>
                <c:pt idx="433">
                  <c:v>41342</c:v>
                </c:pt>
                <c:pt idx="434">
                  <c:v>41343</c:v>
                </c:pt>
                <c:pt idx="435">
                  <c:v>41344</c:v>
                </c:pt>
                <c:pt idx="436">
                  <c:v>41345</c:v>
                </c:pt>
                <c:pt idx="437">
                  <c:v>41346</c:v>
                </c:pt>
                <c:pt idx="438">
                  <c:v>41347</c:v>
                </c:pt>
                <c:pt idx="439">
                  <c:v>41348</c:v>
                </c:pt>
                <c:pt idx="440">
                  <c:v>41349</c:v>
                </c:pt>
                <c:pt idx="441">
                  <c:v>41350</c:v>
                </c:pt>
                <c:pt idx="442">
                  <c:v>41351</c:v>
                </c:pt>
                <c:pt idx="443">
                  <c:v>41352</c:v>
                </c:pt>
                <c:pt idx="444">
                  <c:v>41353</c:v>
                </c:pt>
                <c:pt idx="445">
                  <c:v>41354</c:v>
                </c:pt>
                <c:pt idx="446">
                  <c:v>41355</c:v>
                </c:pt>
                <c:pt idx="447">
                  <c:v>41356</c:v>
                </c:pt>
                <c:pt idx="448">
                  <c:v>41357</c:v>
                </c:pt>
                <c:pt idx="449">
                  <c:v>41358</c:v>
                </c:pt>
                <c:pt idx="450">
                  <c:v>41359</c:v>
                </c:pt>
                <c:pt idx="451">
                  <c:v>41360</c:v>
                </c:pt>
                <c:pt idx="452">
                  <c:v>41361</c:v>
                </c:pt>
                <c:pt idx="453">
                  <c:v>41362</c:v>
                </c:pt>
                <c:pt idx="454">
                  <c:v>41363</c:v>
                </c:pt>
                <c:pt idx="455">
                  <c:v>41364</c:v>
                </c:pt>
                <c:pt idx="456">
                  <c:v>41365</c:v>
                </c:pt>
                <c:pt idx="457">
                  <c:v>41366</c:v>
                </c:pt>
                <c:pt idx="458">
                  <c:v>41367</c:v>
                </c:pt>
                <c:pt idx="459">
                  <c:v>41368</c:v>
                </c:pt>
                <c:pt idx="460">
                  <c:v>41369</c:v>
                </c:pt>
                <c:pt idx="461">
                  <c:v>41370</c:v>
                </c:pt>
                <c:pt idx="462">
                  <c:v>41371</c:v>
                </c:pt>
                <c:pt idx="463">
                  <c:v>41372</c:v>
                </c:pt>
                <c:pt idx="464">
                  <c:v>41373</c:v>
                </c:pt>
                <c:pt idx="465">
                  <c:v>41374</c:v>
                </c:pt>
                <c:pt idx="466">
                  <c:v>41375</c:v>
                </c:pt>
                <c:pt idx="467">
                  <c:v>41376</c:v>
                </c:pt>
                <c:pt idx="468">
                  <c:v>41377</c:v>
                </c:pt>
                <c:pt idx="469">
                  <c:v>41378</c:v>
                </c:pt>
                <c:pt idx="470">
                  <c:v>41379</c:v>
                </c:pt>
                <c:pt idx="471">
                  <c:v>41380</c:v>
                </c:pt>
                <c:pt idx="472">
                  <c:v>41381</c:v>
                </c:pt>
                <c:pt idx="473">
                  <c:v>41382</c:v>
                </c:pt>
                <c:pt idx="474">
                  <c:v>41383</c:v>
                </c:pt>
                <c:pt idx="475">
                  <c:v>41384</c:v>
                </c:pt>
                <c:pt idx="476">
                  <c:v>41385</c:v>
                </c:pt>
                <c:pt idx="477">
                  <c:v>41386</c:v>
                </c:pt>
                <c:pt idx="478">
                  <c:v>41387</c:v>
                </c:pt>
                <c:pt idx="479">
                  <c:v>41388</c:v>
                </c:pt>
                <c:pt idx="480">
                  <c:v>41389</c:v>
                </c:pt>
                <c:pt idx="481">
                  <c:v>41390</c:v>
                </c:pt>
                <c:pt idx="482">
                  <c:v>41391</c:v>
                </c:pt>
                <c:pt idx="483">
                  <c:v>41392</c:v>
                </c:pt>
                <c:pt idx="484">
                  <c:v>41393</c:v>
                </c:pt>
                <c:pt idx="485">
                  <c:v>41394</c:v>
                </c:pt>
                <c:pt idx="486">
                  <c:v>41395</c:v>
                </c:pt>
                <c:pt idx="487">
                  <c:v>41396</c:v>
                </c:pt>
                <c:pt idx="488">
                  <c:v>41397</c:v>
                </c:pt>
                <c:pt idx="489">
                  <c:v>41398</c:v>
                </c:pt>
                <c:pt idx="490">
                  <c:v>41399</c:v>
                </c:pt>
                <c:pt idx="491">
                  <c:v>41400</c:v>
                </c:pt>
                <c:pt idx="492">
                  <c:v>41401</c:v>
                </c:pt>
                <c:pt idx="493">
                  <c:v>41402</c:v>
                </c:pt>
                <c:pt idx="494">
                  <c:v>41403</c:v>
                </c:pt>
                <c:pt idx="495">
                  <c:v>41404</c:v>
                </c:pt>
                <c:pt idx="496">
                  <c:v>41405</c:v>
                </c:pt>
                <c:pt idx="497">
                  <c:v>41406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41412</c:v>
                </c:pt>
                <c:pt idx="504">
                  <c:v>41413</c:v>
                </c:pt>
                <c:pt idx="505">
                  <c:v>41414</c:v>
                </c:pt>
                <c:pt idx="506">
                  <c:v>41415</c:v>
                </c:pt>
                <c:pt idx="507">
                  <c:v>41416</c:v>
                </c:pt>
                <c:pt idx="508">
                  <c:v>41417</c:v>
                </c:pt>
                <c:pt idx="509">
                  <c:v>41418</c:v>
                </c:pt>
                <c:pt idx="510">
                  <c:v>41419</c:v>
                </c:pt>
                <c:pt idx="511">
                  <c:v>41420</c:v>
                </c:pt>
                <c:pt idx="512">
                  <c:v>41421</c:v>
                </c:pt>
                <c:pt idx="513">
                  <c:v>41422</c:v>
                </c:pt>
                <c:pt idx="514">
                  <c:v>41423</c:v>
                </c:pt>
                <c:pt idx="515">
                  <c:v>41424</c:v>
                </c:pt>
                <c:pt idx="516">
                  <c:v>41425</c:v>
                </c:pt>
                <c:pt idx="517">
                  <c:v>41426</c:v>
                </c:pt>
                <c:pt idx="518">
                  <c:v>41427</c:v>
                </c:pt>
                <c:pt idx="519">
                  <c:v>41428</c:v>
                </c:pt>
                <c:pt idx="520">
                  <c:v>41429</c:v>
                </c:pt>
                <c:pt idx="521">
                  <c:v>41430</c:v>
                </c:pt>
                <c:pt idx="522">
                  <c:v>41431</c:v>
                </c:pt>
                <c:pt idx="523">
                  <c:v>41432</c:v>
                </c:pt>
                <c:pt idx="524">
                  <c:v>41433</c:v>
                </c:pt>
                <c:pt idx="525">
                  <c:v>41434</c:v>
                </c:pt>
                <c:pt idx="526">
                  <c:v>41435</c:v>
                </c:pt>
                <c:pt idx="527">
                  <c:v>41436</c:v>
                </c:pt>
                <c:pt idx="528">
                  <c:v>41437</c:v>
                </c:pt>
                <c:pt idx="529">
                  <c:v>41438</c:v>
                </c:pt>
                <c:pt idx="530">
                  <c:v>41439</c:v>
                </c:pt>
                <c:pt idx="531">
                  <c:v>41440</c:v>
                </c:pt>
                <c:pt idx="532">
                  <c:v>41441</c:v>
                </c:pt>
                <c:pt idx="533">
                  <c:v>41442</c:v>
                </c:pt>
                <c:pt idx="534">
                  <c:v>41443</c:v>
                </c:pt>
                <c:pt idx="535">
                  <c:v>41444</c:v>
                </c:pt>
                <c:pt idx="536">
                  <c:v>41445</c:v>
                </c:pt>
                <c:pt idx="537">
                  <c:v>41446</c:v>
                </c:pt>
                <c:pt idx="538">
                  <c:v>41447</c:v>
                </c:pt>
                <c:pt idx="539">
                  <c:v>41448</c:v>
                </c:pt>
                <c:pt idx="540">
                  <c:v>41449</c:v>
                </c:pt>
                <c:pt idx="541">
                  <c:v>41450</c:v>
                </c:pt>
                <c:pt idx="542">
                  <c:v>41451</c:v>
                </c:pt>
                <c:pt idx="543">
                  <c:v>41452</c:v>
                </c:pt>
                <c:pt idx="544">
                  <c:v>41453</c:v>
                </c:pt>
                <c:pt idx="545">
                  <c:v>41454</c:v>
                </c:pt>
                <c:pt idx="546">
                  <c:v>41455</c:v>
                </c:pt>
                <c:pt idx="547">
                  <c:v>41456</c:v>
                </c:pt>
                <c:pt idx="548">
                  <c:v>41457</c:v>
                </c:pt>
                <c:pt idx="549">
                  <c:v>41458</c:v>
                </c:pt>
                <c:pt idx="550">
                  <c:v>41459</c:v>
                </c:pt>
                <c:pt idx="551">
                  <c:v>41460</c:v>
                </c:pt>
                <c:pt idx="552">
                  <c:v>41461</c:v>
                </c:pt>
                <c:pt idx="553">
                  <c:v>41462</c:v>
                </c:pt>
                <c:pt idx="554">
                  <c:v>41463</c:v>
                </c:pt>
                <c:pt idx="555">
                  <c:v>41464</c:v>
                </c:pt>
                <c:pt idx="556">
                  <c:v>41465</c:v>
                </c:pt>
                <c:pt idx="557">
                  <c:v>41466</c:v>
                </c:pt>
                <c:pt idx="558">
                  <c:v>41467</c:v>
                </c:pt>
                <c:pt idx="559">
                  <c:v>41468</c:v>
                </c:pt>
                <c:pt idx="560">
                  <c:v>41469</c:v>
                </c:pt>
                <c:pt idx="561">
                  <c:v>41470</c:v>
                </c:pt>
                <c:pt idx="562">
                  <c:v>41471</c:v>
                </c:pt>
                <c:pt idx="563">
                  <c:v>41472</c:v>
                </c:pt>
                <c:pt idx="564">
                  <c:v>41473</c:v>
                </c:pt>
                <c:pt idx="565">
                  <c:v>41474</c:v>
                </c:pt>
                <c:pt idx="566">
                  <c:v>41475</c:v>
                </c:pt>
                <c:pt idx="567">
                  <c:v>41476</c:v>
                </c:pt>
                <c:pt idx="568">
                  <c:v>41477</c:v>
                </c:pt>
                <c:pt idx="569">
                  <c:v>41478</c:v>
                </c:pt>
                <c:pt idx="570">
                  <c:v>41479</c:v>
                </c:pt>
                <c:pt idx="571">
                  <c:v>41480</c:v>
                </c:pt>
                <c:pt idx="572">
                  <c:v>41481</c:v>
                </c:pt>
                <c:pt idx="573">
                  <c:v>41482</c:v>
                </c:pt>
                <c:pt idx="574">
                  <c:v>41483</c:v>
                </c:pt>
                <c:pt idx="575">
                  <c:v>41484</c:v>
                </c:pt>
                <c:pt idx="576">
                  <c:v>41485</c:v>
                </c:pt>
                <c:pt idx="577">
                  <c:v>41486</c:v>
                </c:pt>
                <c:pt idx="578">
                  <c:v>41487</c:v>
                </c:pt>
                <c:pt idx="579">
                  <c:v>41488</c:v>
                </c:pt>
                <c:pt idx="580">
                  <c:v>41489</c:v>
                </c:pt>
                <c:pt idx="581">
                  <c:v>41490</c:v>
                </c:pt>
                <c:pt idx="582">
                  <c:v>41491</c:v>
                </c:pt>
                <c:pt idx="583">
                  <c:v>41492</c:v>
                </c:pt>
                <c:pt idx="584">
                  <c:v>41493</c:v>
                </c:pt>
                <c:pt idx="585">
                  <c:v>41494</c:v>
                </c:pt>
                <c:pt idx="586">
                  <c:v>41495</c:v>
                </c:pt>
                <c:pt idx="587">
                  <c:v>41496</c:v>
                </c:pt>
                <c:pt idx="588">
                  <c:v>41497</c:v>
                </c:pt>
                <c:pt idx="589">
                  <c:v>41498</c:v>
                </c:pt>
                <c:pt idx="590">
                  <c:v>41499</c:v>
                </c:pt>
                <c:pt idx="591">
                  <c:v>41500</c:v>
                </c:pt>
                <c:pt idx="592">
                  <c:v>41501</c:v>
                </c:pt>
                <c:pt idx="593">
                  <c:v>41502</c:v>
                </c:pt>
                <c:pt idx="594">
                  <c:v>41503</c:v>
                </c:pt>
                <c:pt idx="595">
                  <c:v>41504</c:v>
                </c:pt>
                <c:pt idx="596">
                  <c:v>41505</c:v>
                </c:pt>
                <c:pt idx="597">
                  <c:v>41506</c:v>
                </c:pt>
                <c:pt idx="598">
                  <c:v>41507</c:v>
                </c:pt>
                <c:pt idx="599">
                  <c:v>41508</c:v>
                </c:pt>
                <c:pt idx="600">
                  <c:v>41509</c:v>
                </c:pt>
                <c:pt idx="601">
                  <c:v>41510</c:v>
                </c:pt>
                <c:pt idx="602">
                  <c:v>41511</c:v>
                </c:pt>
                <c:pt idx="603">
                  <c:v>41512</c:v>
                </c:pt>
                <c:pt idx="604">
                  <c:v>41513</c:v>
                </c:pt>
                <c:pt idx="605">
                  <c:v>41514</c:v>
                </c:pt>
                <c:pt idx="606">
                  <c:v>41515</c:v>
                </c:pt>
                <c:pt idx="607">
                  <c:v>41516</c:v>
                </c:pt>
                <c:pt idx="608">
                  <c:v>41517</c:v>
                </c:pt>
                <c:pt idx="609">
                  <c:v>41518</c:v>
                </c:pt>
                <c:pt idx="610">
                  <c:v>41519</c:v>
                </c:pt>
                <c:pt idx="611">
                  <c:v>41520</c:v>
                </c:pt>
                <c:pt idx="612">
                  <c:v>41521</c:v>
                </c:pt>
                <c:pt idx="613">
                  <c:v>41522</c:v>
                </c:pt>
                <c:pt idx="614">
                  <c:v>41523</c:v>
                </c:pt>
                <c:pt idx="615">
                  <c:v>41524</c:v>
                </c:pt>
                <c:pt idx="616">
                  <c:v>41525</c:v>
                </c:pt>
                <c:pt idx="617">
                  <c:v>41526</c:v>
                </c:pt>
                <c:pt idx="618">
                  <c:v>41527</c:v>
                </c:pt>
                <c:pt idx="619">
                  <c:v>41528</c:v>
                </c:pt>
                <c:pt idx="620">
                  <c:v>41529</c:v>
                </c:pt>
                <c:pt idx="621">
                  <c:v>41530</c:v>
                </c:pt>
                <c:pt idx="622">
                  <c:v>41531</c:v>
                </c:pt>
                <c:pt idx="623">
                  <c:v>41532</c:v>
                </c:pt>
                <c:pt idx="624">
                  <c:v>41533</c:v>
                </c:pt>
                <c:pt idx="625">
                  <c:v>41534</c:v>
                </c:pt>
                <c:pt idx="626">
                  <c:v>41535</c:v>
                </c:pt>
                <c:pt idx="627">
                  <c:v>41536</c:v>
                </c:pt>
                <c:pt idx="628">
                  <c:v>41537</c:v>
                </c:pt>
                <c:pt idx="629">
                  <c:v>41538</c:v>
                </c:pt>
                <c:pt idx="630">
                  <c:v>41539</c:v>
                </c:pt>
                <c:pt idx="631">
                  <c:v>41540</c:v>
                </c:pt>
                <c:pt idx="632">
                  <c:v>41541</c:v>
                </c:pt>
                <c:pt idx="633">
                  <c:v>41542</c:v>
                </c:pt>
                <c:pt idx="634">
                  <c:v>41543</c:v>
                </c:pt>
                <c:pt idx="635">
                  <c:v>41544</c:v>
                </c:pt>
                <c:pt idx="636">
                  <c:v>41545</c:v>
                </c:pt>
                <c:pt idx="637">
                  <c:v>41546</c:v>
                </c:pt>
                <c:pt idx="638">
                  <c:v>41547</c:v>
                </c:pt>
                <c:pt idx="639">
                  <c:v>41548</c:v>
                </c:pt>
                <c:pt idx="640">
                  <c:v>41549</c:v>
                </c:pt>
                <c:pt idx="641">
                  <c:v>41550</c:v>
                </c:pt>
                <c:pt idx="642">
                  <c:v>41551</c:v>
                </c:pt>
                <c:pt idx="643">
                  <c:v>41552</c:v>
                </c:pt>
                <c:pt idx="644">
                  <c:v>41553</c:v>
                </c:pt>
                <c:pt idx="645">
                  <c:v>41554</c:v>
                </c:pt>
                <c:pt idx="646">
                  <c:v>41555</c:v>
                </c:pt>
                <c:pt idx="647">
                  <c:v>41556</c:v>
                </c:pt>
                <c:pt idx="648">
                  <c:v>41557</c:v>
                </c:pt>
                <c:pt idx="649">
                  <c:v>41558</c:v>
                </c:pt>
                <c:pt idx="650">
                  <c:v>41559</c:v>
                </c:pt>
                <c:pt idx="651">
                  <c:v>41560</c:v>
                </c:pt>
                <c:pt idx="652">
                  <c:v>41561</c:v>
                </c:pt>
                <c:pt idx="653">
                  <c:v>41562</c:v>
                </c:pt>
                <c:pt idx="654">
                  <c:v>41563</c:v>
                </c:pt>
                <c:pt idx="655">
                  <c:v>41564</c:v>
                </c:pt>
                <c:pt idx="656">
                  <c:v>41565</c:v>
                </c:pt>
                <c:pt idx="657">
                  <c:v>41566</c:v>
                </c:pt>
                <c:pt idx="658">
                  <c:v>41567</c:v>
                </c:pt>
                <c:pt idx="659">
                  <c:v>41568</c:v>
                </c:pt>
                <c:pt idx="660">
                  <c:v>41569</c:v>
                </c:pt>
                <c:pt idx="661">
                  <c:v>41570</c:v>
                </c:pt>
                <c:pt idx="662">
                  <c:v>41571</c:v>
                </c:pt>
                <c:pt idx="663">
                  <c:v>41572</c:v>
                </c:pt>
                <c:pt idx="664">
                  <c:v>41573</c:v>
                </c:pt>
                <c:pt idx="665">
                  <c:v>41574</c:v>
                </c:pt>
                <c:pt idx="666">
                  <c:v>41575</c:v>
                </c:pt>
                <c:pt idx="667">
                  <c:v>41576</c:v>
                </c:pt>
                <c:pt idx="668">
                  <c:v>41577</c:v>
                </c:pt>
                <c:pt idx="669">
                  <c:v>41578</c:v>
                </c:pt>
                <c:pt idx="670">
                  <c:v>41579</c:v>
                </c:pt>
                <c:pt idx="671">
                  <c:v>41580</c:v>
                </c:pt>
                <c:pt idx="672">
                  <c:v>41581</c:v>
                </c:pt>
                <c:pt idx="673">
                  <c:v>41582</c:v>
                </c:pt>
                <c:pt idx="674">
                  <c:v>41583</c:v>
                </c:pt>
                <c:pt idx="675">
                  <c:v>41584</c:v>
                </c:pt>
                <c:pt idx="676">
                  <c:v>41585</c:v>
                </c:pt>
                <c:pt idx="677">
                  <c:v>41586</c:v>
                </c:pt>
                <c:pt idx="678">
                  <c:v>41587</c:v>
                </c:pt>
                <c:pt idx="679">
                  <c:v>41588</c:v>
                </c:pt>
                <c:pt idx="680">
                  <c:v>41589</c:v>
                </c:pt>
                <c:pt idx="681">
                  <c:v>41590</c:v>
                </c:pt>
                <c:pt idx="682">
                  <c:v>41591</c:v>
                </c:pt>
                <c:pt idx="683">
                  <c:v>41592</c:v>
                </c:pt>
                <c:pt idx="684">
                  <c:v>41593</c:v>
                </c:pt>
                <c:pt idx="685">
                  <c:v>41594</c:v>
                </c:pt>
                <c:pt idx="686">
                  <c:v>41595</c:v>
                </c:pt>
                <c:pt idx="687">
                  <c:v>41596</c:v>
                </c:pt>
                <c:pt idx="688">
                  <c:v>41597</c:v>
                </c:pt>
                <c:pt idx="689">
                  <c:v>41598</c:v>
                </c:pt>
                <c:pt idx="690">
                  <c:v>41599</c:v>
                </c:pt>
                <c:pt idx="691">
                  <c:v>41600</c:v>
                </c:pt>
                <c:pt idx="692">
                  <c:v>41601</c:v>
                </c:pt>
                <c:pt idx="693">
                  <c:v>41602</c:v>
                </c:pt>
                <c:pt idx="694">
                  <c:v>41603</c:v>
                </c:pt>
                <c:pt idx="695">
                  <c:v>41604</c:v>
                </c:pt>
                <c:pt idx="696">
                  <c:v>41605</c:v>
                </c:pt>
                <c:pt idx="697">
                  <c:v>41606</c:v>
                </c:pt>
                <c:pt idx="698">
                  <c:v>41607</c:v>
                </c:pt>
                <c:pt idx="699">
                  <c:v>41608</c:v>
                </c:pt>
                <c:pt idx="700">
                  <c:v>41609</c:v>
                </c:pt>
              </c:numCache>
            </c:numRef>
          </c:cat>
          <c:val>
            <c:numRef>
              <c:f>'Mobile HP PVs'!$S$6:$S$706</c:f>
              <c:numCache>
                <c:formatCode>#,##0</c:formatCode>
                <c:ptCount val="701"/>
                <c:pt idx="0">
                  <c:v>54968</c:v>
                </c:pt>
                <c:pt idx="1">
                  <c:v>57922</c:v>
                </c:pt>
                <c:pt idx="2">
                  <c:v>57736</c:v>
                </c:pt>
                <c:pt idx="3">
                  <c:v>56980</c:v>
                </c:pt>
                <c:pt idx="4">
                  <c:v>56315</c:v>
                </c:pt>
                <c:pt idx="5">
                  <c:v>58667</c:v>
                </c:pt>
                <c:pt idx="6">
                  <c:v>57842</c:v>
                </c:pt>
                <c:pt idx="7">
                  <c:v>60432</c:v>
                </c:pt>
                <c:pt idx="8">
                  <c:v>59670</c:v>
                </c:pt>
                <c:pt idx="9">
                  <c:v>59050</c:v>
                </c:pt>
                <c:pt idx="10">
                  <c:v>60901</c:v>
                </c:pt>
                <c:pt idx="11">
                  <c:v>60968</c:v>
                </c:pt>
                <c:pt idx="12">
                  <c:v>63076</c:v>
                </c:pt>
                <c:pt idx="13">
                  <c:v>63234</c:v>
                </c:pt>
                <c:pt idx="14">
                  <c:v>62113</c:v>
                </c:pt>
                <c:pt idx="15">
                  <c:v>59182</c:v>
                </c:pt>
                <c:pt idx="16">
                  <c:v>59837</c:v>
                </c:pt>
                <c:pt idx="17">
                  <c:v>60209</c:v>
                </c:pt>
                <c:pt idx="18">
                  <c:v>57487</c:v>
                </c:pt>
                <c:pt idx="19">
                  <c:v>56344</c:v>
                </c:pt>
                <c:pt idx="20">
                  <c:v>56840</c:v>
                </c:pt>
                <c:pt idx="21">
                  <c:v>55359</c:v>
                </c:pt>
                <c:pt idx="22">
                  <c:v>54077</c:v>
                </c:pt>
                <c:pt idx="23">
                  <c:v>56721</c:v>
                </c:pt>
                <c:pt idx="24">
                  <c:v>56396</c:v>
                </c:pt>
                <c:pt idx="25">
                  <c:v>56231</c:v>
                </c:pt>
                <c:pt idx="26">
                  <c:v>56072</c:v>
                </c:pt>
                <c:pt idx="27">
                  <c:v>58394</c:v>
                </c:pt>
                <c:pt idx="28">
                  <c:v>57352</c:v>
                </c:pt>
                <c:pt idx="29">
                  <c:v>58746</c:v>
                </c:pt>
                <c:pt idx="30">
                  <c:v>57178</c:v>
                </c:pt>
                <c:pt idx="31">
                  <c:v>56758</c:v>
                </c:pt>
                <c:pt idx="32">
                  <c:v>59696</c:v>
                </c:pt>
                <c:pt idx="33">
                  <c:v>62690</c:v>
                </c:pt>
                <c:pt idx="34">
                  <c:v>64095</c:v>
                </c:pt>
                <c:pt idx="35">
                  <c:v>64662</c:v>
                </c:pt>
                <c:pt idx="36">
                  <c:v>61893</c:v>
                </c:pt>
                <c:pt idx="37">
                  <c:v>62171</c:v>
                </c:pt>
                <c:pt idx="38">
                  <c:v>61402</c:v>
                </c:pt>
                <c:pt idx="39">
                  <c:v>61580</c:v>
                </c:pt>
                <c:pt idx="40">
                  <c:v>62381</c:v>
                </c:pt>
                <c:pt idx="41">
                  <c:v>63379</c:v>
                </c:pt>
                <c:pt idx="42">
                  <c:v>61739</c:v>
                </c:pt>
                <c:pt idx="43">
                  <c:v>59349</c:v>
                </c:pt>
                <c:pt idx="44">
                  <c:v>60182</c:v>
                </c:pt>
                <c:pt idx="45">
                  <c:v>60054</c:v>
                </c:pt>
                <c:pt idx="46">
                  <c:v>60863</c:v>
                </c:pt>
                <c:pt idx="47">
                  <c:v>76525</c:v>
                </c:pt>
                <c:pt idx="48">
                  <c:v>63455</c:v>
                </c:pt>
                <c:pt idx="49">
                  <c:v>63356</c:v>
                </c:pt>
                <c:pt idx="50">
                  <c:v>61836</c:v>
                </c:pt>
                <c:pt idx="51">
                  <c:v>61616</c:v>
                </c:pt>
                <c:pt idx="52">
                  <c:v>60148</c:v>
                </c:pt>
                <c:pt idx="53">
                  <c:v>69878</c:v>
                </c:pt>
                <c:pt idx="54">
                  <c:v>141959</c:v>
                </c:pt>
                <c:pt idx="55">
                  <c:v>301403</c:v>
                </c:pt>
                <c:pt idx="56">
                  <c:v>341037</c:v>
                </c:pt>
                <c:pt idx="57">
                  <c:v>296737</c:v>
                </c:pt>
                <c:pt idx="58">
                  <c:v>284571</c:v>
                </c:pt>
                <c:pt idx="59">
                  <c:v>278486</c:v>
                </c:pt>
                <c:pt idx="60">
                  <c:v>264199</c:v>
                </c:pt>
                <c:pt idx="61">
                  <c:v>231456</c:v>
                </c:pt>
                <c:pt idx="62">
                  <c:v>225128</c:v>
                </c:pt>
                <c:pt idx="63">
                  <c:v>220837</c:v>
                </c:pt>
                <c:pt idx="64">
                  <c:v>219494</c:v>
                </c:pt>
                <c:pt idx="65">
                  <c:v>227634</c:v>
                </c:pt>
                <c:pt idx="66">
                  <c:v>242742</c:v>
                </c:pt>
                <c:pt idx="67">
                  <c:v>225855</c:v>
                </c:pt>
                <c:pt idx="68">
                  <c:v>221387</c:v>
                </c:pt>
                <c:pt idx="69">
                  <c:v>220340</c:v>
                </c:pt>
                <c:pt idx="70">
                  <c:v>205742</c:v>
                </c:pt>
                <c:pt idx="71">
                  <c:v>203210</c:v>
                </c:pt>
                <c:pt idx="72">
                  <c:v>204201</c:v>
                </c:pt>
                <c:pt idx="73">
                  <c:v>212571</c:v>
                </c:pt>
                <c:pt idx="74">
                  <c:v>220528</c:v>
                </c:pt>
                <c:pt idx="75">
                  <c:v>220209</c:v>
                </c:pt>
                <c:pt idx="76">
                  <c:v>224269</c:v>
                </c:pt>
                <c:pt idx="77">
                  <c:v>226373</c:v>
                </c:pt>
                <c:pt idx="78">
                  <c:v>216429</c:v>
                </c:pt>
                <c:pt idx="79">
                  <c:v>217551</c:v>
                </c:pt>
                <c:pt idx="80">
                  <c:v>223563</c:v>
                </c:pt>
                <c:pt idx="81">
                  <c:v>226241</c:v>
                </c:pt>
                <c:pt idx="82">
                  <c:v>230900</c:v>
                </c:pt>
                <c:pt idx="83">
                  <c:v>241094</c:v>
                </c:pt>
                <c:pt idx="84">
                  <c:v>237695</c:v>
                </c:pt>
                <c:pt idx="85">
                  <c:v>227718</c:v>
                </c:pt>
                <c:pt idx="86">
                  <c:v>230985</c:v>
                </c:pt>
                <c:pt idx="87">
                  <c:v>234286</c:v>
                </c:pt>
                <c:pt idx="88">
                  <c:v>236011</c:v>
                </c:pt>
                <c:pt idx="89">
                  <c:v>244672</c:v>
                </c:pt>
                <c:pt idx="90">
                  <c:v>251503</c:v>
                </c:pt>
                <c:pt idx="91">
                  <c:v>249223</c:v>
                </c:pt>
                <c:pt idx="92">
                  <c:v>240478</c:v>
                </c:pt>
                <c:pt idx="93">
                  <c:v>245106</c:v>
                </c:pt>
                <c:pt idx="94">
                  <c:v>256981</c:v>
                </c:pt>
                <c:pt idx="95">
                  <c:v>272219</c:v>
                </c:pt>
                <c:pt idx="96">
                  <c:v>275714</c:v>
                </c:pt>
                <c:pt idx="97">
                  <c:v>259282</c:v>
                </c:pt>
                <c:pt idx="98">
                  <c:v>257872</c:v>
                </c:pt>
                <c:pt idx="99">
                  <c:v>247262</c:v>
                </c:pt>
                <c:pt idx="100">
                  <c:v>244229</c:v>
                </c:pt>
                <c:pt idx="101">
                  <c:v>250785</c:v>
                </c:pt>
                <c:pt idx="102">
                  <c:v>263773</c:v>
                </c:pt>
                <c:pt idx="103">
                  <c:v>260794</c:v>
                </c:pt>
                <c:pt idx="104">
                  <c:v>263456</c:v>
                </c:pt>
                <c:pt idx="105">
                  <c:v>266644</c:v>
                </c:pt>
                <c:pt idx="106">
                  <c:v>252740</c:v>
                </c:pt>
                <c:pt idx="107">
                  <c:v>255760</c:v>
                </c:pt>
                <c:pt idx="108">
                  <c:v>269458</c:v>
                </c:pt>
                <c:pt idx="109">
                  <c:v>278363</c:v>
                </c:pt>
                <c:pt idx="110">
                  <c:v>276265</c:v>
                </c:pt>
                <c:pt idx="111">
                  <c:v>283554</c:v>
                </c:pt>
                <c:pt idx="112">
                  <c:v>283395</c:v>
                </c:pt>
                <c:pt idx="113">
                  <c:v>265278</c:v>
                </c:pt>
                <c:pt idx="114">
                  <c:v>266822</c:v>
                </c:pt>
                <c:pt idx="115">
                  <c:v>278260</c:v>
                </c:pt>
                <c:pt idx="116">
                  <c:v>292174</c:v>
                </c:pt>
                <c:pt idx="117">
                  <c:v>287691</c:v>
                </c:pt>
                <c:pt idx="118">
                  <c:v>298858</c:v>
                </c:pt>
                <c:pt idx="119">
                  <c:v>295006</c:v>
                </c:pt>
                <c:pt idx="120">
                  <c:v>276649</c:v>
                </c:pt>
                <c:pt idx="121">
                  <c:v>283189</c:v>
                </c:pt>
                <c:pt idx="122">
                  <c:v>295307</c:v>
                </c:pt>
                <c:pt idx="123">
                  <c:v>304157</c:v>
                </c:pt>
                <c:pt idx="124">
                  <c:v>301000</c:v>
                </c:pt>
                <c:pt idx="125">
                  <c:v>307849</c:v>
                </c:pt>
                <c:pt idx="126">
                  <c:v>306722</c:v>
                </c:pt>
                <c:pt idx="127">
                  <c:v>288983</c:v>
                </c:pt>
                <c:pt idx="128">
                  <c:v>294159</c:v>
                </c:pt>
                <c:pt idx="129">
                  <c:v>300078</c:v>
                </c:pt>
                <c:pt idx="130">
                  <c:v>311408</c:v>
                </c:pt>
                <c:pt idx="131">
                  <c:v>305172</c:v>
                </c:pt>
                <c:pt idx="132">
                  <c:v>317927</c:v>
                </c:pt>
                <c:pt idx="133">
                  <c:v>327274</c:v>
                </c:pt>
                <c:pt idx="134">
                  <c:v>304724</c:v>
                </c:pt>
                <c:pt idx="135">
                  <c:v>307451</c:v>
                </c:pt>
                <c:pt idx="136">
                  <c:v>318584</c:v>
                </c:pt>
                <c:pt idx="137">
                  <c:v>328282</c:v>
                </c:pt>
                <c:pt idx="138">
                  <c:v>311251</c:v>
                </c:pt>
                <c:pt idx="139">
                  <c:v>332865</c:v>
                </c:pt>
                <c:pt idx="140">
                  <c:v>337175</c:v>
                </c:pt>
                <c:pt idx="141">
                  <c:v>322949</c:v>
                </c:pt>
                <c:pt idx="142">
                  <c:v>304268</c:v>
                </c:pt>
                <c:pt idx="143">
                  <c:v>318048</c:v>
                </c:pt>
                <c:pt idx="144">
                  <c:v>328501</c:v>
                </c:pt>
                <c:pt idx="145">
                  <c:v>325014</c:v>
                </c:pt>
                <c:pt idx="146">
                  <c:v>330316</c:v>
                </c:pt>
                <c:pt idx="147">
                  <c:v>324428</c:v>
                </c:pt>
                <c:pt idx="148">
                  <c:v>329498</c:v>
                </c:pt>
                <c:pt idx="149">
                  <c:v>326375</c:v>
                </c:pt>
                <c:pt idx="150">
                  <c:v>338681</c:v>
                </c:pt>
                <c:pt idx="151">
                  <c:v>333234</c:v>
                </c:pt>
                <c:pt idx="152">
                  <c:v>336208</c:v>
                </c:pt>
                <c:pt idx="153">
                  <c:v>341384</c:v>
                </c:pt>
                <c:pt idx="154">
                  <c:v>348100</c:v>
                </c:pt>
                <c:pt idx="155">
                  <c:v>339549</c:v>
                </c:pt>
                <c:pt idx="156">
                  <c:v>349610</c:v>
                </c:pt>
                <c:pt idx="157">
                  <c:v>360528</c:v>
                </c:pt>
                <c:pt idx="158">
                  <c:v>371506</c:v>
                </c:pt>
                <c:pt idx="159">
                  <c:v>379469</c:v>
                </c:pt>
                <c:pt idx="160">
                  <c:v>381842</c:v>
                </c:pt>
                <c:pt idx="161">
                  <c:v>382065</c:v>
                </c:pt>
                <c:pt idx="162">
                  <c:v>373086</c:v>
                </c:pt>
                <c:pt idx="163">
                  <c:v>377571</c:v>
                </c:pt>
                <c:pt idx="164">
                  <c:v>385449</c:v>
                </c:pt>
                <c:pt idx="165">
                  <c:v>393588</c:v>
                </c:pt>
                <c:pt idx="166">
                  <c:v>396876</c:v>
                </c:pt>
                <c:pt idx="167">
                  <c:v>396522</c:v>
                </c:pt>
                <c:pt idx="168">
                  <c:v>392824</c:v>
                </c:pt>
                <c:pt idx="169">
                  <c:v>395126</c:v>
                </c:pt>
                <c:pt idx="170">
                  <c:v>403093</c:v>
                </c:pt>
                <c:pt idx="171">
                  <c:v>410107</c:v>
                </c:pt>
                <c:pt idx="172">
                  <c:v>416218</c:v>
                </c:pt>
                <c:pt idx="173">
                  <c:v>427010</c:v>
                </c:pt>
                <c:pt idx="174">
                  <c:v>422855</c:v>
                </c:pt>
                <c:pt idx="175">
                  <c:v>414589</c:v>
                </c:pt>
                <c:pt idx="176">
                  <c:v>415774</c:v>
                </c:pt>
                <c:pt idx="177">
                  <c:v>418152</c:v>
                </c:pt>
                <c:pt idx="178">
                  <c:v>416777</c:v>
                </c:pt>
                <c:pt idx="179">
                  <c:v>410905</c:v>
                </c:pt>
                <c:pt idx="180">
                  <c:v>419150</c:v>
                </c:pt>
                <c:pt idx="181">
                  <c:v>410181</c:v>
                </c:pt>
                <c:pt idx="182">
                  <c:v>415025</c:v>
                </c:pt>
                <c:pt idx="183">
                  <c:v>430075</c:v>
                </c:pt>
                <c:pt idx="184">
                  <c:v>423932</c:v>
                </c:pt>
                <c:pt idx="185">
                  <c:v>377663</c:v>
                </c:pt>
                <c:pt idx="186">
                  <c:v>375368</c:v>
                </c:pt>
                <c:pt idx="187">
                  <c:v>381901</c:v>
                </c:pt>
                <c:pt idx="188">
                  <c:v>379915</c:v>
                </c:pt>
                <c:pt idx="189">
                  <c:v>397118</c:v>
                </c:pt>
                <c:pt idx="190">
                  <c:v>391191</c:v>
                </c:pt>
                <c:pt idx="191">
                  <c:v>364832</c:v>
                </c:pt>
                <c:pt idx="192">
                  <c:v>350688</c:v>
                </c:pt>
                <c:pt idx="193">
                  <c:v>345741</c:v>
                </c:pt>
                <c:pt idx="194">
                  <c:v>365729</c:v>
                </c:pt>
                <c:pt idx="195">
                  <c:v>387801</c:v>
                </c:pt>
                <c:pt idx="196">
                  <c:v>388007</c:v>
                </c:pt>
                <c:pt idx="197">
                  <c:v>391935</c:v>
                </c:pt>
                <c:pt idx="198">
                  <c:v>390916</c:v>
                </c:pt>
                <c:pt idx="199">
                  <c:v>391492</c:v>
                </c:pt>
                <c:pt idx="200">
                  <c:v>373851</c:v>
                </c:pt>
                <c:pt idx="201">
                  <c:v>354285</c:v>
                </c:pt>
                <c:pt idx="202">
                  <c:v>356140</c:v>
                </c:pt>
                <c:pt idx="203">
                  <c:v>352361</c:v>
                </c:pt>
                <c:pt idx="204">
                  <c:v>360948</c:v>
                </c:pt>
                <c:pt idx="205">
                  <c:v>365991</c:v>
                </c:pt>
                <c:pt idx="206">
                  <c:v>366321</c:v>
                </c:pt>
                <c:pt idx="207">
                  <c:v>368138</c:v>
                </c:pt>
                <c:pt idx="208">
                  <c:v>371760</c:v>
                </c:pt>
                <c:pt idx="209">
                  <c:v>364037</c:v>
                </c:pt>
                <c:pt idx="210">
                  <c:v>363244</c:v>
                </c:pt>
                <c:pt idx="211">
                  <c:v>369156</c:v>
                </c:pt>
                <c:pt idx="212">
                  <c:v>376195</c:v>
                </c:pt>
                <c:pt idx="213">
                  <c:v>376033</c:v>
                </c:pt>
                <c:pt idx="214">
                  <c:v>377499</c:v>
                </c:pt>
                <c:pt idx="215">
                  <c:v>383186</c:v>
                </c:pt>
                <c:pt idx="216">
                  <c:v>377759</c:v>
                </c:pt>
                <c:pt idx="217">
                  <c:v>377699</c:v>
                </c:pt>
                <c:pt idx="218">
                  <c:v>375117</c:v>
                </c:pt>
                <c:pt idx="219">
                  <c:v>373861</c:v>
                </c:pt>
                <c:pt idx="220">
                  <c:v>369737</c:v>
                </c:pt>
                <c:pt idx="221">
                  <c:v>374128</c:v>
                </c:pt>
                <c:pt idx="222">
                  <c:v>381937</c:v>
                </c:pt>
                <c:pt idx="223">
                  <c:v>381109</c:v>
                </c:pt>
                <c:pt idx="224">
                  <c:v>379337</c:v>
                </c:pt>
                <c:pt idx="225">
                  <c:v>383123</c:v>
                </c:pt>
                <c:pt idx="226">
                  <c:v>383440</c:v>
                </c:pt>
                <c:pt idx="227">
                  <c:v>379113</c:v>
                </c:pt>
                <c:pt idx="228">
                  <c:v>369376</c:v>
                </c:pt>
                <c:pt idx="229">
                  <c:v>379039</c:v>
                </c:pt>
                <c:pt idx="230">
                  <c:v>383057</c:v>
                </c:pt>
                <c:pt idx="231">
                  <c:v>374802</c:v>
                </c:pt>
                <c:pt idx="232">
                  <c:v>376778</c:v>
                </c:pt>
                <c:pt idx="233">
                  <c:v>377146</c:v>
                </c:pt>
                <c:pt idx="234">
                  <c:v>383596</c:v>
                </c:pt>
                <c:pt idx="235">
                  <c:v>386798</c:v>
                </c:pt>
                <c:pt idx="236">
                  <c:v>394134</c:v>
                </c:pt>
                <c:pt idx="237">
                  <c:v>401788</c:v>
                </c:pt>
                <c:pt idx="238">
                  <c:v>399727</c:v>
                </c:pt>
                <c:pt idx="239">
                  <c:v>379372</c:v>
                </c:pt>
                <c:pt idx="240">
                  <c:v>377277</c:v>
                </c:pt>
                <c:pt idx="241">
                  <c:v>385399</c:v>
                </c:pt>
                <c:pt idx="242">
                  <c:v>375904</c:v>
                </c:pt>
                <c:pt idx="243">
                  <c:v>360622</c:v>
                </c:pt>
                <c:pt idx="244">
                  <c:v>370681</c:v>
                </c:pt>
                <c:pt idx="245">
                  <c:v>361315</c:v>
                </c:pt>
                <c:pt idx="246">
                  <c:v>358159</c:v>
                </c:pt>
                <c:pt idx="247">
                  <c:v>334378</c:v>
                </c:pt>
                <c:pt idx="248">
                  <c:v>339247</c:v>
                </c:pt>
                <c:pt idx="249">
                  <c:v>341426</c:v>
                </c:pt>
                <c:pt idx="250">
                  <c:v>336883</c:v>
                </c:pt>
                <c:pt idx="251">
                  <c:v>359231</c:v>
                </c:pt>
                <c:pt idx="252">
                  <c:v>354592</c:v>
                </c:pt>
                <c:pt idx="253">
                  <c:v>319899</c:v>
                </c:pt>
                <c:pt idx="254">
                  <c:v>323094</c:v>
                </c:pt>
                <c:pt idx="255">
                  <c:v>333554</c:v>
                </c:pt>
                <c:pt idx="256">
                  <c:v>347084</c:v>
                </c:pt>
                <c:pt idx="257">
                  <c:v>339282</c:v>
                </c:pt>
                <c:pt idx="258">
                  <c:v>339313</c:v>
                </c:pt>
                <c:pt idx="259">
                  <c:v>322229</c:v>
                </c:pt>
                <c:pt idx="260">
                  <c:v>282436</c:v>
                </c:pt>
                <c:pt idx="261">
                  <c:v>270098</c:v>
                </c:pt>
                <c:pt idx="262">
                  <c:v>267585</c:v>
                </c:pt>
                <c:pt idx="263">
                  <c:v>277080</c:v>
                </c:pt>
                <c:pt idx="264">
                  <c:v>275777</c:v>
                </c:pt>
                <c:pt idx="265">
                  <c:v>279522</c:v>
                </c:pt>
                <c:pt idx="266">
                  <c:v>256514</c:v>
                </c:pt>
                <c:pt idx="267">
                  <c:v>240922</c:v>
                </c:pt>
                <c:pt idx="268">
                  <c:v>224072</c:v>
                </c:pt>
                <c:pt idx="269">
                  <c:v>233305</c:v>
                </c:pt>
                <c:pt idx="270">
                  <c:v>237488</c:v>
                </c:pt>
                <c:pt idx="271">
                  <c:v>230064</c:v>
                </c:pt>
                <c:pt idx="272">
                  <c:v>226020</c:v>
                </c:pt>
                <c:pt idx="273">
                  <c:v>226198</c:v>
                </c:pt>
                <c:pt idx="274">
                  <c:v>209039</c:v>
                </c:pt>
                <c:pt idx="275">
                  <c:v>210540</c:v>
                </c:pt>
                <c:pt idx="276">
                  <c:v>212021</c:v>
                </c:pt>
                <c:pt idx="277">
                  <c:v>215546</c:v>
                </c:pt>
                <c:pt idx="278">
                  <c:v>220262</c:v>
                </c:pt>
                <c:pt idx="279">
                  <c:v>225627</c:v>
                </c:pt>
                <c:pt idx="280">
                  <c:v>217796</c:v>
                </c:pt>
                <c:pt idx="281">
                  <c:v>203260</c:v>
                </c:pt>
                <c:pt idx="282">
                  <c:v>201622</c:v>
                </c:pt>
                <c:pt idx="283">
                  <c:v>205730</c:v>
                </c:pt>
                <c:pt idx="284">
                  <c:v>210055</c:v>
                </c:pt>
                <c:pt idx="285">
                  <c:v>209307</c:v>
                </c:pt>
                <c:pt idx="286">
                  <c:v>213126</c:v>
                </c:pt>
                <c:pt idx="287">
                  <c:v>206114</c:v>
                </c:pt>
                <c:pt idx="288">
                  <c:v>196782</c:v>
                </c:pt>
                <c:pt idx="289">
                  <c:v>196559</c:v>
                </c:pt>
                <c:pt idx="290">
                  <c:v>198192</c:v>
                </c:pt>
                <c:pt idx="291">
                  <c:v>200746</c:v>
                </c:pt>
                <c:pt idx="292">
                  <c:v>200546</c:v>
                </c:pt>
                <c:pt idx="293">
                  <c:v>208574</c:v>
                </c:pt>
                <c:pt idx="294">
                  <c:v>203299</c:v>
                </c:pt>
                <c:pt idx="295">
                  <c:v>188507</c:v>
                </c:pt>
                <c:pt idx="296">
                  <c:v>189222</c:v>
                </c:pt>
                <c:pt idx="297">
                  <c:v>187637</c:v>
                </c:pt>
                <c:pt idx="298">
                  <c:v>185078</c:v>
                </c:pt>
                <c:pt idx="299">
                  <c:v>177666</c:v>
                </c:pt>
                <c:pt idx="300">
                  <c:v>174257</c:v>
                </c:pt>
                <c:pt idx="301">
                  <c:v>180345</c:v>
                </c:pt>
                <c:pt idx="302">
                  <c:v>170935</c:v>
                </c:pt>
                <c:pt idx="303">
                  <c:v>170720</c:v>
                </c:pt>
                <c:pt idx="304">
                  <c:v>167254</c:v>
                </c:pt>
                <c:pt idx="305">
                  <c:v>170973</c:v>
                </c:pt>
                <c:pt idx="306">
                  <c:v>171354</c:v>
                </c:pt>
                <c:pt idx="307">
                  <c:v>179287</c:v>
                </c:pt>
                <c:pt idx="308">
                  <c:v>182438</c:v>
                </c:pt>
                <c:pt idx="309">
                  <c:v>164153</c:v>
                </c:pt>
                <c:pt idx="310">
                  <c:v>165632</c:v>
                </c:pt>
                <c:pt idx="311">
                  <c:v>165125</c:v>
                </c:pt>
                <c:pt idx="312">
                  <c:v>174284</c:v>
                </c:pt>
                <c:pt idx="313">
                  <c:v>175249</c:v>
                </c:pt>
                <c:pt idx="314">
                  <c:v>188472</c:v>
                </c:pt>
                <c:pt idx="315">
                  <c:v>189270</c:v>
                </c:pt>
                <c:pt idx="316">
                  <c:v>179956</c:v>
                </c:pt>
                <c:pt idx="317">
                  <c:v>183872</c:v>
                </c:pt>
                <c:pt idx="318">
                  <c:v>190542</c:v>
                </c:pt>
                <c:pt idx="319">
                  <c:v>194294</c:v>
                </c:pt>
                <c:pt idx="320">
                  <c:v>190397</c:v>
                </c:pt>
                <c:pt idx="321">
                  <c:v>196731</c:v>
                </c:pt>
                <c:pt idx="322">
                  <c:v>190648</c:v>
                </c:pt>
                <c:pt idx="323">
                  <c:v>174649</c:v>
                </c:pt>
                <c:pt idx="324">
                  <c:v>177923</c:v>
                </c:pt>
                <c:pt idx="325">
                  <c:v>188925</c:v>
                </c:pt>
                <c:pt idx="326">
                  <c:v>201237</c:v>
                </c:pt>
                <c:pt idx="327">
                  <c:v>194087</c:v>
                </c:pt>
                <c:pt idx="328">
                  <c:v>191026</c:v>
                </c:pt>
                <c:pt idx="329">
                  <c:v>183465</c:v>
                </c:pt>
                <c:pt idx="330">
                  <c:v>177663</c:v>
                </c:pt>
                <c:pt idx="331">
                  <c:v>179646</c:v>
                </c:pt>
                <c:pt idx="332">
                  <c:v>189188</c:v>
                </c:pt>
                <c:pt idx="333">
                  <c:v>191425</c:v>
                </c:pt>
                <c:pt idx="334">
                  <c:v>190588</c:v>
                </c:pt>
                <c:pt idx="335">
                  <c:v>195677</c:v>
                </c:pt>
                <c:pt idx="336">
                  <c:v>188191</c:v>
                </c:pt>
                <c:pt idx="337">
                  <c:v>178970</c:v>
                </c:pt>
                <c:pt idx="338">
                  <c:v>181925</c:v>
                </c:pt>
                <c:pt idx="339">
                  <c:v>185868</c:v>
                </c:pt>
                <c:pt idx="340">
                  <c:v>203421</c:v>
                </c:pt>
                <c:pt idx="341">
                  <c:v>194412</c:v>
                </c:pt>
                <c:pt idx="342">
                  <c:v>193299</c:v>
                </c:pt>
                <c:pt idx="343">
                  <c:v>188411</c:v>
                </c:pt>
                <c:pt idx="344">
                  <c:v>175586</c:v>
                </c:pt>
                <c:pt idx="345">
                  <c:v>180333</c:v>
                </c:pt>
                <c:pt idx="346">
                  <c:v>184526</c:v>
                </c:pt>
                <c:pt idx="347">
                  <c:v>190681</c:v>
                </c:pt>
                <c:pt idx="348">
                  <c:v>185333</c:v>
                </c:pt>
                <c:pt idx="349">
                  <c:v>186722</c:v>
                </c:pt>
                <c:pt idx="350">
                  <c:v>193848</c:v>
                </c:pt>
                <c:pt idx="351">
                  <c:v>190697</c:v>
                </c:pt>
                <c:pt idx="352">
                  <c:v>182797</c:v>
                </c:pt>
                <c:pt idx="353">
                  <c:v>152756</c:v>
                </c:pt>
                <c:pt idx="354">
                  <c:v>59</c:v>
                </c:pt>
                <c:pt idx="355">
                  <c:v>36</c:v>
                </c:pt>
                <c:pt idx="356">
                  <c:v>67</c:v>
                </c:pt>
                <c:pt idx="357">
                  <c:v>32</c:v>
                </c:pt>
                <c:pt idx="358">
                  <c:v>11</c:v>
                </c:pt>
                <c:pt idx="359">
                  <c:v>18</c:v>
                </c:pt>
                <c:pt idx="360">
                  <c:v>0</c:v>
                </c:pt>
                <c:pt idx="361">
                  <c:v>20</c:v>
                </c:pt>
                <c:pt idx="362">
                  <c:v>1473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73984</c:v>
                </c:pt>
                <c:pt idx="369">
                  <c:v>201429</c:v>
                </c:pt>
                <c:pt idx="370">
                  <c:v>207167</c:v>
                </c:pt>
                <c:pt idx="371">
                  <c:v>207385</c:v>
                </c:pt>
                <c:pt idx="372">
                  <c:v>197881</c:v>
                </c:pt>
                <c:pt idx="373">
                  <c:v>198857</c:v>
                </c:pt>
                <c:pt idx="374">
                  <c:v>198983</c:v>
                </c:pt>
                <c:pt idx="375">
                  <c:v>205227</c:v>
                </c:pt>
                <c:pt idx="376">
                  <c:v>202444</c:v>
                </c:pt>
                <c:pt idx="377">
                  <c:v>214541</c:v>
                </c:pt>
                <c:pt idx="378">
                  <c:v>220530</c:v>
                </c:pt>
                <c:pt idx="379">
                  <c:v>202757</c:v>
                </c:pt>
                <c:pt idx="380">
                  <c:v>222683</c:v>
                </c:pt>
                <c:pt idx="381">
                  <c:v>208807</c:v>
                </c:pt>
                <c:pt idx="382">
                  <c:v>230270</c:v>
                </c:pt>
                <c:pt idx="383">
                  <c:v>243172</c:v>
                </c:pt>
                <c:pt idx="384">
                  <c:v>259642</c:v>
                </c:pt>
                <c:pt idx="385">
                  <c:v>254512</c:v>
                </c:pt>
                <c:pt idx="386">
                  <c:v>241032</c:v>
                </c:pt>
                <c:pt idx="387">
                  <c:v>238760</c:v>
                </c:pt>
                <c:pt idx="388">
                  <c:v>238196</c:v>
                </c:pt>
                <c:pt idx="389">
                  <c:v>240113</c:v>
                </c:pt>
                <c:pt idx="390">
                  <c:v>238492</c:v>
                </c:pt>
                <c:pt idx="391">
                  <c:v>247447</c:v>
                </c:pt>
                <c:pt idx="392">
                  <c:v>240895</c:v>
                </c:pt>
                <c:pt idx="393">
                  <c:v>223358</c:v>
                </c:pt>
                <c:pt idx="394">
                  <c:v>227145</c:v>
                </c:pt>
                <c:pt idx="395">
                  <c:v>222837</c:v>
                </c:pt>
                <c:pt idx="396">
                  <c:v>211924</c:v>
                </c:pt>
                <c:pt idx="397">
                  <c:v>213795</c:v>
                </c:pt>
                <c:pt idx="398">
                  <c:v>216385</c:v>
                </c:pt>
                <c:pt idx="399">
                  <c:v>205345</c:v>
                </c:pt>
                <c:pt idx="400">
                  <c:v>189152</c:v>
                </c:pt>
                <c:pt idx="401">
                  <c:v>196220</c:v>
                </c:pt>
                <c:pt idx="402">
                  <c:v>205392</c:v>
                </c:pt>
                <c:pt idx="403">
                  <c:v>210619</c:v>
                </c:pt>
                <c:pt idx="404">
                  <c:v>210285</c:v>
                </c:pt>
                <c:pt idx="405">
                  <c:v>218077</c:v>
                </c:pt>
                <c:pt idx="406">
                  <c:v>216823</c:v>
                </c:pt>
                <c:pt idx="407">
                  <c:v>213957</c:v>
                </c:pt>
                <c:pt idx="408">
                  <c:v>207573</c:v>
                </c:pt>
                <c:pt idx="409">
                  <c:v>199995</c:v>
                </c:pt>
                <c:pt idx="410">
                  <c:v>205064</c:v>
                </c:pt>
                <c:pt idx="411">
                  <c:v>246467</c:v>
                </c:pt>
                <c:pt idx="412">
                  <c:v>217001</c:v>
                </c:pt>
                <c:pt idx="413">
                  <c:v>204137</c:v>
                </c:pt>
                <c:pt idx="414">
                  <c:v>200246</c:v>
                </c:pt>
                <c:pt idx="415">
                  <c:v>197655</c:v>
                </c:pt>
                <c:pt idx="416">
                  <c:v>203581</c:v>
                </c:pt>
                <c:pt idx="417">
                  <c:v>205014</c:v>
                </c:pt>
                <c:pt idx="418">
                  <c:v>203907</c:v>
                </c:pt>
                <c:pt idx="419">
                  <c:v>218953</c:v>
                </c:pt>
                <c:pt idx="420">
                  <c:v>208124</c:v>
                </c:pt>
                <c:pt idx="421">
                  <c:v>189311</c:v>
                </c:pt>
                <c:pt idx="422">
                  <c:v>188768</c:v>
                </c:pt>
                <c:pt idx="423">
                  <c:v>191900</c:v>
                </c:pt>
                <c:pt idx="424">
                  <c:v>192597</c:v>
                </c:pt>
                <c:pt idx="425">
                  <c:v>192659</c:v>
                </c:pt>
                <c:pt idx="426">
                  <c:v>201935</c:v>
                </c:pt>
                <c:pt idx="427">
                  <c:v>198399</c:v>
                </c:pt>
                <c:pt idx="428">
                  <c:v>179384</c:v>
                </c:pt>
                <c:pt idx="429">
                  <c:v>178363</c:v>
                </c:pt>
                <c:pt idx="430">
                  <c:v>170223</c:v>
                </c:pt>
                <c:pt idx="431">
                  <c:v>171659</c:v>
                </c:pt>
                <c:pt idx="432">
                  <c:v>170516</c:v>
                </c:pt>
                <c:pt idx="433">
                  <c:v>182977</c:v>
                </c:pt>
                <c:pt idx="434">
                  <c:v>181899</c:v>
                </c:pt>
                <c:pt idx="435">
                  <c:v>177081</c:v>
                </c:pt>
                <c:pt idx="436">
                  <c:v>180904</c:v>
                </c:pt>
                <c:pt idx="437">
                  <c:v>185218</c:v>
                </c:pt>
                <c:pt idx="438">
                  <c:v>171512</c:v>
                </c:pt>
                <c:pt idx="439">
                  <c:v>190932</c:v>
                </c:pt>
                <c:pt idx="440">
                  <c:v>191085</c:v>
                </c:pt>
                <c:pt idx="441">
                  <c:v>196520</c:v>
                </c:pt>
                <c:pt idx="442">
                  <c:v>183128</c:v>
                </c:pt>
                <c:pt idx="443">
                  <c:v>186621</c:v>
                </c:pt>
                <c:pt idx="444">
                  <c:v>196197</c:v>
                </c:pt>
                <c:pt idx="445">
                  <c:v>189537</c:v>
                </c:pt>
                <c:pt idx="446">
                  <c:v>194612</c:v>
                </c:pt>
                <c:pt idx="447">
                  <c:v>195049</c:v>
                </c:pt>
                <c:pt idx="448">
                  <c:v>193294</c:v>
                </c:pt>
                <c:pt idx="449">
                  <c:v>182472</c:v>
                </c:pt>
                <c:pt idx="450">
                  <c:v>178018</c:v>
                </c:pt>
                <c:pt idx="451">
                  <c:v>181597</c:v>
                </c:pt>
                <c:pt idx="452">
                  <c:v>185593</c:v>
                </c:pt>
                <c:pt idx="453">
                  <c:v>187795</c:v>
                </c:pt>
                <c:pt idx="454">
                  <c:v>184968</c:v>
                </c:pt>
                <c:pt idx="455">
                  <c:v>180349</c:v>
                </c:pt>
                <c:pt idx="456">
                  <c:v>173971</c:v>
                </c:pt>
                <c:pt idx="457">
                  <c:v>214963</c:v>
                </c:pt>
                <c:pt idx="458">
                  <c:v>283091</c:v>
                </c:pt>
                <c:pt idx="459">
                  <c:v>282977</c:v>
                </c:pt>
                <c:pt idx="460">
                  <c:v>280075</c:v>
                </c:pt>
                <c:pt idx="461">
                  <c:v>281689</c:v>
                </c:pt>
                <c:pt idx="462">
                  <c:v>279554</c:v>
                </c:pt>
                <c:pt idx="463">
                  <c:v>269804</c:v>
                </c:pt>
                <c:pt idx="464">
                  <c:v>288431</c:v>
                </c:pt>
                <c:pt idx="465">
                  <c:v>301848</c:v>
                </c:pt>
                <c:pt idx="466">
                  <c:v>312166</c:v>
                </c:pt>
                <c:pt idx="467">
                  <c:v>297616</c:v>
                </c:pt>
                <c:pt idx="468">
                  <c:v>301925</c:v>
                </c:pt>
                <c:pt idx="469">
                  <c:v>296442</c:v>
                </c:pt>
                <c:pt idx="470">
                  <c:v>273857</c:v>
                </c:pt>
                <c:pt idx="471">
                  <c:v>258364</c:v>
                </c:pt>
                <c:pt idx="472">
                  <c:v>246501</c:v>
                </c:pt>
                <c:pt idx="473">
                  <c:v>249122</c:v>
                </c:pt>
                <c:pt idx="474">
                  <c:v>249769</c:v>
                </c:pt>
                <c:pt idx="475">
                  <c:v>257570</c:v>
                </c:pt>
                <c:pt idx="476">
                  <c:v>253440</c:v>
                </c:pt>
                <c:pt idx="477">
                  <c:v>251250</c:v>
                </c:pt>
                <c:pt idx="478">
                  <c:v>245888</c:v>
                </c:pt>
                <c:pt idx="479">
                  <c:v>248435</c:v>
                </c:pt>
                <c:pt idx="480">
                  <c:v>250803</c:v>
                </c:pt>
                <c:pt idx="481">
                  <c:v>250406</c:v>
                </c:pt>
                <c:pt idx="482">
                  <c:v>262273</c:v>
                </c:pt>
                <c:pt idx="483">
                  <c:v>263341</c:v>
                </c:pt>
                <c:pt idx="484">
                  <c:v>252027</c:v>
                </c:pt>
                <c:pt idx="485">
                  <c:v>246546</c:v>
                </c:pt>
                <c:pt idx="486">
                  <c:v>250643</c:v>
                </c:pt>
                <c:pt idx="487">
                  <c:v>253632</c:v>
                </c:pt>
                <c:pt idx="488">
                  <c:v>258964</c:v>
                </c:pt>
                <c:pt idx="489">
                  <c:v>265791</c:v>
                </c:pt>
                <c:pt idx="490">
                  <c:v>256700</c:v>
                </c:pt>
                <c:pt idx="491">
                  <c:v>246704</c:v>
                </c:pt>
                <c:pt idx="492">
                  <c:v>243728</c:v>
                </c:pt>
                <c:pt idx="493">
                  <c:v>247846</c:v>
                </c:pt>
                <c:pt idx="494">
                  <c:v>260086</c:v>
                </c:pt>
                <c:pt idx="495">
                  <c:v>255394</c:v>
                </c:pt>
                <c:pt idx="496">
                  <c:v>260484</c:v>
                </c:pt>
                <c:pt idx="497">
                  <c:v>261498</c:v>
                </c:pt>
                <c:pt idx="498">
                  <c:v>252816</c:v>
                </c:pt>
                <c:pt idx="499">
                  <c:v>251046</c:v>
                </c:pt>
                <c:pt idx="500">
                  <c:v>252852</c:v>
                </c:pt>
                <c:pt idx="501">
                  <c:v>257168</c:v>
                </c:pt>
                <c:pt idx="502">
                  <c:v>257025</c:v>
                </c:pt>
                <c:pt idx="503">
                  <c:v>272347</c:v>
                </c:pt>
                <c:pt idx="504">
                  <c:v>269051</c:v>
                </c:pt>
                <c:pt idx="505">
                  <c:v>257712</c:v>
                </c:pt>
                <c:pt idx="506">
                  <c:v>265280</c:v>
                </c:pt>
                <c:pt idx="507">
                  <c:v>270497</c:v>
                </c:pt>
                <c:pt idx="508">
                  <c:v>267128</c:v>
                </c:pt>
                <c:pt idx="509">
                  <c:v>268644</c:v>
                </c:pt>
                <c:pt idx="510">
                  <c:v>269542</c:v>
                </c:pt>
                <c:pt idx="511">
                  <c:v>266078</c:v>
                </c:pt>
                <c:pt idx="512">
                  <c:v>266206</c:v>
                </c:pt>
                <c:pt idx="513">
                  <c:v>261268</c:v>
                </c:pt>
                <c:pt idx="514">
                  <c:v>264655</c:v>
                </c:pt>
                <c:pt idx="515">
                  <c:v>272420</c:v>
                </c:pt>
                <c:pt idx="516">
                  <c:v>265263</c:v>
                </c:pt>
                <c:pt idx="517">
                  <c:v>271958</c:v>
                </c:pt>
                <c:pt idx="518">
                  <c:v>268926</c:v>
                </c:pt>
                <c:pt idx="519">
                  <c:v>262873</c:v>
                </c:pt>
                <c:pt idx="520">
                  <c:v>263427</c:v>
                </c:pt>
                <c:pt idx="521">
                  <c:v>266155</c:v>
                </c:pt>
                <c:pt idx="522">
                  <c:v>266571</c:v>
                </c:pt>
                <c:pt idx="523">
                  <c:v>268778</c:v>
                </c:pt>
                <c:pt idx="524">
                  <c:v>275385</c:v>
                </c:pt>
                <c:pt idx="525">
                  <c:v>271539</c:v>
                </c:pt>
                <c:pt idx="526">
                  <c:v>267412</c:v>
                </c:pt>
                <c:pt idx="527">
                  <c:v>267235</c:v>
                </c:pt>
                <c:pt idx="528">
                  <c:v>262152</c:v>
                </c:pt>
                <c:pt idx="529">
                  <c:v>260647</c:v>
                </c:pt>
                <c:pt idx="530">
                  <c:v>259681</c:v>
                </c:pt>
                <c:pt idx="531">
                  <c:v>262485</c:v>
                </c:pt>
                <c:pt idx="532">
                  <c:v>258654</c:v>
                </c:pt>
                <c:pt idx="533">
                  <c:v>257069</c:v>
                </c:pt>
                <c:pt idx="534">
                  <c:v>257216</c:v>
                </c:pt>
                <c:pt idx="535">
                  <c:v>255927</c:v>
                </c:pt>
                <c:pt idx="536">
                  <c:v>261018</c:v>
                </c:pt>
                <c:pt idx="537">
                  <c:v>260281</c:v>
                </c:pt>
                <c:pt idx="538">
                  <c:v>260957</c:v>
                </c:pt>
                <c:pt idx="539">
                  <c:v>255356</c:v>
                </c:pt>
                <c:pt idx="540">
                  <c:v>253893</c:v>
                </c:pt>
                <c:pt idx="541">
                  <c:v>254236</c:v>
                </c:pt>
                <c:pt idx="542">
                  <c:v>253402</c:v>
                </c:pt>
                <c:pt idx="543">
                  <c:v>254773</c:v>
                </c:pt>
                <c:pt idx="544">
                  <c:v>257643</c:v>
                </c:pt>
                <c:pt idx="545">
                  <c:v>260163</c:v>
                </c:pt>
                <c:pt idx="546">
                  <c:v>256221</c:v>
                </c:pt>
                <c:pt idx="547">
                  <c:v>259692</c:v>
                </c:pt>
                <c:pt idx="548">
                  <c:v>272969</c:v>
                </c:pt>
                <c:pt idx="549">
                  <c:v>274550</c:v>
                </c:pt>
                <c:pt idx="550">
                  <c:v>269713</c:v>
                </c:pt>
                <c:pt idx="551">
                  <c:v>268934</c:v>
                </c:pt>
                <c:pt idx="552">
                  <c:v>271707</c:v>
                </c:pt>
                <c:pt idx="553">
                  <c:v>271246</c:v>
                </c:pt>
                <c:pt idx="554">
                  <c:v>269535</c:v>
                </c:pt>
                <c:pt idx="555">
                  <c:v>262474</c:v>
                </c:pt>
                <c:pt idx="556">
                  <c:v>247307</c:v>
                </c:pt>
                <c:pt idx="557">
                  <c:v>250767</c:v>
                </c:pt>
                <c:pt idx="558">
                  <c:v>253950</c:v>
                </c:pt>
                <c:pt idx="559">
                  <c:v>257259</c:v>
                </c:pt>
                <c:pt idx="560">
                  <c:v>250121</c:v>
                </c:pt>
                <c:pt idx="561">
                  <c:v>254003</c:v>
                </c:pt>
                <c:pt idx="562">
                  <c:v>253577</c:v>
                </c:pt>
                <c:pt idx="563">
                  <c:v>255347</c:v>
                </c:pt>
                <c:pt idx="564">
                  <c:v>258902</c:v>
                </c:pt>
                <c:pt idx="565">
                  <c:v>262297</c:v>
                </c:pt>
                <c:pt idx="566">
                  <c:v>260867</c:v>
                </c:pt>
                <c:pt idx="567">
                  <c:v>257572</c:v>
                </c:pt>
                <c:pt idx="568">
                  <c:v>263516</c:v>
                </c:pt>
                <c:pt idx="569">
                  <c:v>264387</c:v>
                </c:pt>
                <c:pt idx="570">
                  <c:v>264138</c:v>
                </c:pt>
                <c:pt idx="571">
                  <c:v>267711</c:v>
                </c:pt>
                <c:pt idx="572">
                  <c:v>273395</c:v>
                </c:pt>
                <c:pt idx="573">
                  <c:v>273155</c:v>
                </c:pt>
                <c:pt idx="574">
                  <c:v>270883</c:v>
                </c:pt>
                <c:pt idx="575">
                  <c:v>276851</c:v>
                </c:pt>
                <c:pt idx="576">
                  <c:v>276551</c:v>
                </c:pt>
                <c:pt idx="577">
                  <c:v>273345</c:v>
                </c:pt>
                <c:pt idx="578">
                  <c:v>276545</c:v>
                </c:pt>
                <c:pt idx="579">
                  <c:v>277232</c:v>
                </c:pt>
                <c:pt idx="580">
                  <c:v>275122</c:v>
                </c:pt>
                <c:pt idx="581">
                  <c:v>269482</c:v>
                </c:pt>
                <c:pt idx="582">
                  <c:v>276207</c:v>
                </c:pt>
                <c:pt idx="583">
                  <c:v>275444</c:v>
                </c:pt>
                <c:pt idx="584">
                  <c:v>275973</c:v>
                </c:pt>
                <c:pt idx="585">
                  <c:v>295652</c:v>
                </c:pt>
                <c:pt idx="586">
                  <c:v>304797</c:v>
                </c:pt>
                <c:pt idx="587">
                  <c:v>296357</c:v>
                </c:pt>
                <c:pt idx="588">
                  <c:v>290994</c:v>
                </c:pt>
                <c:pt idx="589">
                  <c:v>291882</c:v>
                </c:pt>
                <c:pt idx="590">
                  <c:v>293068</c:v>
                </c:pt>
                <c:pt idx="591">
                  <c:v>288210</c:v>
                </c:pt>
                <c:pt idx="592">
                  <c:v>283452</c:v>
                </c:pt>
                <c:pt idx="593">
                  <c:v>292978</c:v>
                </c:pt>
                <c:pt idx="594">
                  <c:v>297388</c:v>
                </c:pt>
                <c:pt idx="595">
                  <c:v>295161</c:v>
                </c:pt>
                <c:pt idx="596">
                  <c:v>288499</c:v>
                </c:pt>
                <c:pt idx="597">
                  <c:v>287928</c:v>
                </c:pt>
                <c:pt idx="598">
                  <c:v>288588</c:v>
                </c:pt>
                <c:pt idx="599">
                  <c:v>293797</c:v>
                </c:pt>
                <c:pt idx="600">
                  <c:v>291064</c:v>
                </c:pt>
                <c:pt idx="601">
                  <c:v>298263</c:v>
                </c:pt>
                <c:pt idx="602">
                  <c:v>298461</c:v>
                </c:pt>
                <c:pt idx="603">
                  <c:v>287421</c:v>
                </c:pt>
                <c:pt idx="604">
                  <c:v>283982</c:v>
                </c:pt>
                <c:pt idx="605">
                  <c:v>284014</c:v>
                </c:pt>
                <c:pt idx="606">
                  <c:v>281304</c:v>
                </c:pt>
                <c:pt idx="607">
                  <c:v>280022</c:v>
                </c:pt>
                <c:pt idx="608">
                  <c:v>283783</c:v>
                </c:pt>
                <c:pt idx="609">
                  <c:v>273373</c:v>
                </c:pt>
                <c:pt idx="610">
                  <c:v>271725</c:v>
                </c:pt>
                <c:pt idx="611">
                  <c:v>282366</c:v>
                </c:pt>
                <c:pt idx="612">
                  <c:v>276711</c:v>
                </c:pt>
                <c:pt idx="613">
                  <c:v>279290</c:v>
                </c:pt>
                <c:pt idx="614">
                  <c:v>276324</c:v>
                </c:pt>
                <c:pt idx="615">
                  <c:v>284682</c:v>
                </c:pt>
                <c:pt idx="616">
                  <c:v>280519</c:v>
                </c:pt>
                <c:pt idx="617">
                  <c:v>260222</c:v>
                </c:pt>
                <c:pt idx="618">
                  <c:v>265643</c:v>
                </c:pt>
                <c:pt idx="619">
                  <c:v>270204</c:v>
                </c:pt>
                <c:pt idx="620">
                  <c:v>271857</c:v>
                </c:pt>
                <c:pt idx="621">
                  <c:v>273139</c:v>
                </c:pt>
                <c:pt idx="622">
                  <c:v>284092</c:v>
                </c:pt>
                <c:pt idx="623">
                  <c:v>278146</c:v>
                </c:pt>
                <c:pt idx="624">
                  <c:v>268209</c:v>
                </c:pt>
                <c:pt idx="625">
                  <c:v>269337</c:v>
                </c:pt>
                <c:pt idx="626">
                  <c:v>278624</c:v>
                </c:pt>
                <c:pt idx="627">
                  <c:v>313816</c:v>
                </c:pt>
                <c:pt idx="628">
                  <c:v>315100</c:v>
                </c:pt>
                <c:pt idx="629">
                  <c:v>326403</c:v>
                </c:pt>
                <c:pt idx="630">
                  <c:v>307969</c:v>
                </c:pt>
                <c:pt idx="631">
                  <c:v>292962</c:v>
                </c:pt>
                <c:pt idx="632">
                  <c:v>289103</c:v>
                </c:pt>
                <c:pt idx="633">
                  <c:v>290166</c:v>
                </c:pt>
                <c:pt idx="634">
                  <c:v>308572</c:v>
                </c:pt>
                <c:pt idx="635">
                  <c:v>312354</c:v>
                </c:pt>
                <c:pt idx="636">
                  <c:v>320930</c:v>
                </c:pt>
                <c:pt idx="637">
                  <c:v>311432</c:v>
                </c:pt>
                <c:pt idx="638">
                  <c:v>299863</c:v>
                </c:pt>
                <c:pt idx="639">
                  <c:v>307931</c:v>
                </c:pt>
                <c:pt idx="640">
                  <c:v>302035</c:v>
                </c:pt>
                <c:pt idx="641">
                  <c:v>310670</c:v>
                </c:pt>
                <c:pt idx="642">
                  <c:v>325644</c:v>
                </c:pt>
                <c:pt idx="643">
                  <c:v>333575</c:v>
                </c:pt>
                <c:pt idx="644">
                  <c:v>327430</c:v>
                </c:pt>
                <c:pt idx="645">
                  <c:v>310680</c:v>
                </c:pt>
                <c:pt idx="646">
                  <c:v>305767</c:v>
                </c:pt>
                <c:pt idx="647">
                  <c:v>310499</c:v>
                </c:pt>
                <c:pt idx="648">
                  <c:v>311837</c:v>
                </c:pt>
                <c:pt idx="649">
                  <c:v>299317</c:v>
                </c:pt>
                <c:pt idx="650">
                  <c:v>301051</c:v>
                </c:pt>
                <c:pt idx="651">
                  <c:v>288287</c:v>
                </c:pt>
                <c:pt idx="652">
                  <c:v>272672</c:v>
                </c:pt>
                <c:pt idx="653">
                  <c:v>263354</c:v>
                </c:pt>
                <c:pt idx="654">
                  <c:v>260252</c:v>
                </c:pt>
                <c:pt idx="655">
                  <c:v>256869</c:v>
                </c:pt>
                <c:pt idx="656">
                  <c:v>255349</c:v>
                </c:pt>
                <c:pt idx="657">
                  <c:v>261250</c:v>
                </c:pt>
                <c:pt idx="658">
                  <c:v>259755</c:v>
                </c:pt>
                <c:pt idx="659">
                  <c:v>247031</c:v>
                </c:pt>
                <c:pt idx="660">
                  <c:v>258585</c:v>
                </c:pt>
                <c:pt idx="661">
                  <c:v>255502</c:v>
                </c:pt>
                <c:pt idx="662">
                  <c:v>244795</c:v>
                </c:pt>
                <c:pt idx="663">
                  <c:v>235644</c:v>
                </c:pt>
                <c:pt idx="664">
                  <c:v>236067</c:v>
                </c:pt>
                <c:pt idx="665">
                  <c:v>230517</c:v>
                </c:pt>
                <c:pt idx="666">
                  <c:v>218799</c:v>
                </c:pt>
                <c:pt idx="667">
                  <c:v>214561</c:v>
                </c:pt>
                <c:pt idx="668">
                  <c:v>212068</c:v>
                </c:pt>
                <c:pt idx="669">
                  <c:v>212556</c:v>
                </c:pt>
                <c:pt idx="670">
                  <c:v>232591</c:v>
                </c:pt>
                <c:pt idx="671">
                  <c:v>239721</c:v>
                </c:pt>
                <c:pt idx="672">
                  <c:v>236144</c:v>
                </c:pt>
                <c:pt idx="673">
                  <c:v>195497</c:v>
                </c:pt>
                <c:pt idx="674">
                  <c:v>184612</c:v>
                </c:pt>
                <c:pt idx="675">
                  <c:v>188549</c:v>
                </c:pt>
                <c:pt idx="676">
                  <c:v>190012</c:v>
                </c:pt>
                <c:pt idx="677">
                  <c:v>189496</c:v>
                </c:pt>
                <c:pt idx="678">
                  <c:v>186802</c:v>
                </c:pt>
                <c:pt idx="679">
                  <c:v>184076</c:v>
                </c:pt>
                <c:pt idx="680">
                  <c:v>180094</c:v>
                </c:pt>
                <c:pt idx="681">
                  <c:v>175619</c:v>
                </c:pt>
                <c:pt idx="682">
                  <c:v>175285</c:v>
                </c:pt>
                <c:pt idx="683">
                  <c:v>180318</c:v>
                </c:pt>
                <c:pt idx="684">
                  <c:v>180742</c:v>
                </c:pt>
                <c:pt idx="685">
                  <c:v>182402</c:v>
                </c:pt>
                <c:pt idx="686">
                  <c:v>180319</c:v>
                </c:pt>
                <c:pt idx="687">
                  <c:v>175297</c:v>
                </c:pt>
                <c:pt idx="688">
                  <c:v>172338</c:v>
                </c:pt>
                <c:pt idx="689">
                  <c:v>171760</c:v>
                </c:pt>
                <c:pt idx="690">
                  <c:v>170424</c:v>
                </c:pt>
                <c:pt idx="691">
                  <c:v>175279</c:v>
                </c:pt>
                <c:pt idx="692">
                  <c:v>179687</c:v>
                </c:pt>
                <c:pt idx="693">
                  <c:v>171882</c:v>
                </c:pt>
                <c:pt idx="694">
                  <c:v>166665</c:v>
                </c:pt>
                <c:pt idx="695">
                  <c:v>170625</c:v>
                </c:pt>
                <c:pt idx="696">
                  <c:v>174097</c:v>
                </c:pt>
                <c:pt idx="697">
                  <c:v>166647</c:v>
                </c:pt>
                <c:pt idx="698">
                  <c:v>166305</c:v>
                </c:pt>
                <c:pt idx="699">
                  <c:v>169042</c:v>
                </c:pt>
                <c:pt idx="700">
                  <c:v>162641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421312"/>
        <c:axId val="1252419680"/>
      </c:lineChart>
      <c:dateAx>
        <c:axId val="12524213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Calibri Light" panose="020F0302020204030204" pitchFamily="34" charset="0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5360996879438653"/>
              <c:y val="0.7770141962955941"/>
            </c:manualLayout>
          </c:layout>
          <c:overlay val="0"/>
        </c:title>
        <c:numFmt formatCode="m/d/yyyy" sourceLinked="1"/>
        <c:majorTickMark val="out"/>
        <c:minorTickMark val="none"/>
        <c:tickLblPos val="low"/>
        <c:spPr>
          <a:ln>
            <a:noFill/>
          </a:ln>
        </c:spPr>
        <c:txPr>
          <a:bodyPr rot="-600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19680"/>
        <c:crosses val="autoZero"/>
        <c:auto val="1"/>
        <c:lblOffset val="0"/>
        <c:baseTimeUnit val="days"/>
      </c:dateAx>
      <c:valAx>
        <c:axId val="12524196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Calibri Light" panose="020F0302020204030204" pitchFamily="34" charset="0"/>
                  </a:defRPr>
                </a:pPr>
                <a:r>
                  <a:rPr lang="en-US"/>
                  <a:t>Pageviews</a:t>
                </a:r>
              </a:p>
            </c:rich>
          </c:tx>
          <c:layout>
            <c:manualLayout>
              <c:xMode val="edge"/>
              <c:yMode val="edge"/>
              <c:x val="2.148302890710097E-4"/>
              <c:y val="0.35022409869632576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21312"/>
        <c:crosses val="autoZero"/>
        <c:crossBetween val="between"/>
      </c:valAx>
      <c:spPr>
        <a:solidFill>
          <a:schemeClr val="bg1">
            <a:lumMod val="95000"/>
            <a:alpha val="20000"/>
          </a:schemeClr>
        </a:solidFill>
        <a:ln>
          <a:noFill/>
        </a:ln>
      </c:spPr>
    </c:plotArea>
    <c:plotVisOnly val="1"/>
    <c:dispBlanksAs val="gap"/>
    <c:showDLblsOverMax val="0"/>
  </c:chart>
  <c:spPr>
    <a:ln>
      <a:solidFill>
        <a:schemeClr val="bg1">
          <a:lumMod val="95000"/>
          <a:alpha val="3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65" l="0.70000000000000095" r="0.70000000000000095" t="0.750000000000015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Calibri"/>
                <a:ea typeface="Calibri"/>
                <a:cs typeface="Calibri"/>
              </a:defRPr>
            </a:pPr>
            <a:r>
              <a:rPr lang="en-US"/>
              <a:t>PAGEVIEWS</a:t>
            </a:r>
          </a:p>
        </c:rich>
      </c:tx>
      <c:layout>
        <c:manualLayout>
          <c:xMode val="edge"/>
          <c:yMode val="edge"/>
          <c:x val="0.10025269108567907"/>
          <c:y val="1.6088487525932657E-2"/>
        </c:manualLayout>
      </c:layout>
      <c:overlay val="0"/>
    </c:title>
    <c:autoTitleDeleted val="0"/>
    <c:plotArea>
      <c:layout>
        <c:manualLayout>
          <c:xMode val="edge"/>
          <c:yMode val="edge"/>
          <c:x val="8.2042781089610769E-3"/>
          <c:y val="6.7575448039041391E-2"/>
          <c:w val="0.98099950056850183"/>
          <c:h val="0.69603167531827548"/>
        </c:manualLayout>
      </c:layout>
      <c:lineChart>
        <c:grouping val="standard"/>
        <c:varyColors val="0"/>
        <c:ser>
          <c:idx val="0"/>
          <c:order val="0"/>
          <c:tx>
            <c:strRef>
              <c:f>'Desktop HP PVs'!$S$4</c:f>
              <c:strCache>
                <c:ptCount val="1"/>
              </c:strCache>
            </c:strRef>
          </c:tx>
          <c:spPr>
            <a:ln w="12700">
              <a:solidFill>
                <a:srgbClr val="E51B00"/>
              </a:solidFill>
              <a:prstDash val="solid"/>
            </a:ln>
            <a:effectLst/>
            <a:extLst/>
          </c:spPr>
          <c:marker>
            <c:symbol val="circle"/>
            <c:size val="3"/>
            <c:spPr>
              <a:solidFill>
                <a:srgbClr val="E51B00">
                  <a:alpha val="85000"/>
                </a:srgbClr>
              </a:solidFill>
              <a:ln w="12700">
                <a:solidFill>
                  <a:srgbClr val="E51B00"/>
                </a:solidFill>
                <a:prstDash val="solid"/>
              </a:ln>
              <a:effectLst/>
              <a:extLst/>
            </c:spPr>
          </c:marker>
          <c:cat>
            <c:numRef>
              <c:f>'Desktop HP PVs'!$R$6:$R$706</c:f>
              <c:numCache>
                <c:formatCode>m/d/yyyy</c:formatCode>
                <c:ptCount val="701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  <c:pt idx="366">
                  <c:v>41275</c:v>
                </c:pt>
                <c:pt idx="367">
                  <c:v>41276</c:v>
                </c:pt>
                <c:pt idx="368">
                  <c:v>41277</c:v>
                </c:pt>
                <c:pt idx="369">
                  <c:v>41278</c:v>
                </c:pt>
                <c:pt idx="370">
                  <c:v>41279</c:v>
                </c:pt>
                <c:pt idx="371">
                  <c:v>41280</c:v>
                </c:pt>
                <c:pt idx="372">
                  <c:v>41281</c:v>
                </c:pt>
                <c:pt idx="373">
                  <c:v>41282</c:v>
                </c:pt>
                <c:pt idx="374">
                  <c:v>41283</c:v>
                </c:pt>
                <c:pt idx="375">
                  <c:v>41284</c:v>
                </c:pt>
                <c:pt idx="376">
                  <c:v>41285</c:v>
                </c:pt>
                <c:pt idx="377">
                  <c:v>41286</c:v>
                </c:pt>
                <c:pt idx="378">
                  <c:v>41287</c:v>
                </c:pt>
                <c:pt idx="379">
                  <c:v>41288</c:v>
                </c:pt>
                <c:pt idx="380">
                  <c:v>41289</c:v>
                </c:pt>
                <c:pt idx="381">
                  <c:v>41290</c:v>
                </c:pt>
                <c:pt idx="382">
                  <c:v>41291</c:v>
                </c:pt>
                <c:pt idx="383">
                  <c:v>41292</c:v>
                </c:pt>
                <c:pt idx="384">
                  <c:v>41293</c:v>
                </c:pt>
                <c:pt idx="385">
                  <c:v>41294</c:v>
                </c:pt>
                <c:pt idx="386">
                  <c:v>41295</c:v>
                </c:pt>
                <c:pt idx="387">
                  <c:v>41296</c:v>
                </c:pt>
                <c:pt idx="388">
                  <c:v>41297</c:v>
                </c:pt>
                <c:pt idx="389">
                  <c:v>41298</c:v>
                </c:pt>
                <c:pt idx="390">
                  <c:v>41299</c:v>
                </c:pt>
                <c:pt idx="391">
                  <c:v>41300</c:v>
                </c:pt>
                <c:pt idx="392">
                  <c:v>41301</c:v>
                </c:pt>
                <c:pt idx="393">
                  <c:v>41302</c:v>
                </c:pt>
                <c:pt idx="394">
                  <c:v>41303</c:v>
                </c:pt>
                <c:pt idx="395">
                  <c:v>41304</c:v>
                </c:pt>
                <c:pt idx="396">
                  <c:v>41305</c:v>
                </c:pt>
                <c:pt idx="397">
                  <c:v>41306</c:v>
                </c:pt>
                <c:pt idx="398">
                  <c:v>41307</c:v>
                </c:pt>
                <c:pt idx="399">
                  <c:v>41308</c:v>
                </c:pt>
                <c:pt idx="400">
                  <c:v>41309</c:v>
                </c:pt>
                <c:pt idx="401">
                  <c:v>41310</c:v>
                </c:pt>
                <c:pt idx="402">
                  <c:v>41311</c:v>
                </c:pt>
                <c:pt idx="403">
                  <c:v>41312</c:v>
                </c:pt>
                <c:pt idx="404">
                  <c:v>41313</c:v>
                </c:pt>
                <c:pt idx="405">
                  <c:v>41314</c:v>
                </c:pt>
                <c:pt idx="406">
                  <c:v>41315</c:v>
                </c:pt>
                <c:pt idx="407">
                  <c:v>41316</c:v>
                </c:pt>
                <c:pt idx="408">
                  <c:v>41317</c:v>
                </c:pt>
                <c:pt idx="409">
                  <c:v>41318</c:v>
                </c:pt>
                <c:pt idx="410">
                  <c:v>41319</c:v>
                </c:pt>
                <c:pt idx="411">
                  <c:v>41320</c:v>
                </c:pt>
                <c:pt idx="412">
                  <c:v>41321</c:v>
                </c:pt>
                <c:pt idx="413">
                  <c:v>41322</c:v>
                </c:pt>
                <c:pt idx="414">
                  <c:v>41323</c:v>
                </c:pt>
                <c:pt idx="415">
                  <c:v>41324</c:v>
                </c:pt>
                <c:pt idx="416">
                  <c:v>41325</c:v>
                </c:pt>
                <c:pt idx="417">
                  <c:v>41326</c:v>
                </c:pt>
                <c:pt idx="418">
                  <c:v>41327</c:v>
                </c:pt>
                <c:pt idx="419">
                  <c:v>41328</c:v>
                </c:pt>
                <c:pt idx="420">
                  <c:v>41329</c:v>
                </c:pt>
                <c:pt idx="421">
                  <c:v>41330</c:v>
                </c:pt>
                <c:pt idx="422">
                  <c:v>41331</c:v>
                </c:pt>
                <c:pt idx="423">
                  <c:v>41332</c:v>
                </c:pt>
                <c:pt idx="424">
                  <c:v>41333</c:v>
                </c:pt>
                <c:pt idx="425">
                  <c:v>41334</c:v>
                </c:pt>
                <c:pt idx="426">
                  <c:v>41335</c:v>
                </c:pt>
                <c:pt idx="427">
                  <c:v>41336</c:v>
                </c:pt>
                <c:pt idx="428">
                  <c:v>41337</c:v>
                </c:pt>
                <c:pt idx="429">
                  <c:v>41338</c:v>
                </c:pt>
                <c:pt idx="430">
                  <c:v>41339</c:v>
                </c:pt>
                <c:pt idx="431">
                  <c:v>41340</c:v>
                </c:pt>
                <c:pt idx="432">
                  <c:v>41341</c:v>
                </c:pt>
                <c:pt idx="433">
                  <c:v>41342</c:v>
                </c:pt>
                <c:pt idx="434">
                  <c:v>41343</c:v>
                </c:pt>
                <c:pt idx="435">
                  <c:v>41344</c:v>
                </c:pt>
                <c:pt idx="436">
                  <c:v>41345</c:v>
                </c:pt>
                <c:pt idx="437">
                  <c:v>41346</c:v>
                </c:pt>
                <c:pt idx="438">
                  <c:v>41347</c:v>
                </c:pt>
                <c:pt idx="439">
                  <c:v>41348</c:v>
                </c:pt>
                <c:pt idx="440">
                  <c:v>41349</c:v>
                </c:pt>
                <c:pt idx="441">
                  <c:v>41350</c:v>
                </c:pt>
                <c:pt idx="442">
                  <c:v>41351</c:v>
                </c:pt>
                <c:pt idx="443">
                  <c:v>41352</c:v>
                </c:pt>
                <c:pt idx="444">
                  <c:v>41353</c:v>
                </c:pt>
                <c:pt idx="445">
                  <c:v>41354</c:v>
                </c:pt>
                <c:pt idx="446">
                  <c:v>41355</c:v>
                </c:pt>
                <c:pt idx="447">
                  <c:v>41356</c:v>
                </c:pt>
                <c:pt idx="448">
                  <c:v>41357</c:v>
                </c:pt>
                <c:pt idx="449">
                  <c:v>41358</c:v>
                </c:pt>
                <c:pt idx="450">
                  <c:v>41359</c:v>
                </c:pt>
                <c:pt idx="451">
                  <c:v>41360</c:v>
                </c:pt>
                <c:pt idx="452">
                  <c:v>41361</c:v>
                </c:pt>
                <c:pt idx="453">
                  <c:v>41362</c:v>
                </c:pt>
                <c:pt idx="454">
                  <c:v>41363</c:v>
                </c:pt>
                <c:pt idx="455">
                  <c:v>41364</c:v>
                </c:pt>
                <c:pt idx="456">
                  <c:v>41365</c:v>
                </c:pt>
                <c:pt idx="457">
                  <c:v>41366</c:v>
                </c:pt>
                <c:pt idx="458">
                  <c:v>41367</c:v>
                </c:pt>
                <c:pt idx="459">
                  <c:v>41368</c:v>
                </c:pt>
                <c:pt idx="460">
                  <c:v>41369</c:v>
                </c:pt>
                <c:pt idx="461">
                  <c:v>41370</c:v>
                </c:pt>
                <c:pt idx="462">
                  <c:v>41371</c:v>
                </c:pt>
                <c:pt idx="463">
                  <c:v>41372</c:v>
                </c:pt>
                <c:pt idx="464">
                  <c:v>41373</c:v>
                </c:pt>
                <c:pt idx="465">
                  <c:v>41374</c:v>
                </c:pt>
                <c:pt idx="466">
                  <c:v>41375</c:v>
                </c:pt>
                <c:pt idx="467">
                  <c:v>41376</c:v>
                </c:pt>
                <c:pt idx="468">
                  <c:v>41377</c:v>
                </c:pt>
                <c:pt idx="469">
                  <c:v>41378</c:v>
                </c:pt>
                <c:pt idx="470">
                  <c:v>41379</c:v>
                </c:pt>
                <c:pt idx="471">
                  <c:v>41380</c:v>
                </c:pt>
                <c:pt idx="472">
                  <c:v>41381</c:v>
                </c:pt>
                <c:pt idx="473">
                  <c:v>41382</c:v>
                </c:pt>
                <c:pt idx="474">
                  <c:v>41383</c:v>
                </c:pt>
                <c:pt idx="475">
                  <c:v>41384</c:v>
                </c:pt>
                <c:pt idx="476">
                  <c:v>41385</c:v>
                </c:pt>
                <c:pt idx="477">
                  <c:v>41386</c:v>
                </c:pt>
                <c:pt idx="478">
                  <c:v>41387</c:v>
                </c:pt>
                <c:pt idx="479">
                  <c:v>41388</c:v>
                </c:pt>
                <c:pt idx="480">
                  <c:v>41389</c:v>
                </c:pt>
                <c:pt idx="481">
                  <c:v>41390</c:v>
                </c:pt>
                <c:pt idx="482">
                  <c:v>41391</c:v>
                </c:pt>
                <c:pt idx="483">
                  <c:v>41392</c:v>
                </c:pt>
                <c:pt idx="484">
                  <c:v>41393</c:v>
                </c:pt>
                <c:pt idx="485">
                  <c:v>41394</c:v>
                </c:pt>
                <c:pt idx="486">
                  <c:v>41395</c:v>
                </c:pt>
                <c:pt idx="487">
                  <c:v>41396</c:v>
                </c:pt>
                <c:pt idx="488">
                  <c:v>41397</c:v>
                </c:pt>
                <c:pt idx="489">
                  <c:v>41398</c:v>
                </c:pt>
                <c:pt idx="490">
                  <c:v>41399</c:v>
                </c:pt>
                <c:pt idx="491">
                  <c:v>41400</c:v>
                </c:pt>
                <c:pt idx="492">
                  <c:v>41401</c:v>
                </c:pt>
                <c:pt idx="493">
                  <c:v>41402</c:v>
                </c:pt>
                <c:pt idx="494">
                  <c:v>41403</c:v>
                </c:pt>
                <c:pt idx="495">
                  <c:v>41404</c:v>
                </c:pt>
                <c:pt idx="496">
                  <c:v>41405</c:v>
                </c:pt>
                <c:pt idx="497">
                  <c:v>41406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41412</c:v>
                </c:pt>
                <c:pt idx="504">
                  <c:v>41413</c:v>
                </c:pt>
                <c:pt idx="505">
                  <c:v>41414</c:v>
                </c:pt>
                <c:pt idx="506">
                  <c:v>41415</c:v>
                </c:pt>
                <c:pt idx="507">
                  <c:v>41416</c:v>
                </c:pt>
                <c:pt idx="508">
                  <c:v>41417</c:v>
                </c:pt>
                <c:pt idx="509">
                  <c:v>41418</c:v>
                </c:pt>
                <c:pt idx="510">
                  <c:v>41419</c:v>
                </c:pt>
                <c:pt idx="511">
                  <c:v>41420</c:v>
                </c:pt>
                <c:pt idx="512">
                  <c:v>41421</c:v>
                </c:pt>
                <c:pt idx="513">
                  <c:v>41422</c:v>
                </c:pt>
                <c:pt idx="514">
                  <c:v>41423</c:v>
                </c:pt>
                <c:pt idx="515">
                  <c:v>41424</c:v>
                </c:pt>
                <c:pt idx="516">
                  <c:v>41425</c:v>
                </c:pt>
                <c:pt idx="517">
                  <c:v>41426</c:v>
                </c:pt>
                <c:pt idx="518">
                  <c:v>41427</c:v>
                </c:pt>
                <c:pt idx="519">
                  <c:v>41428</c:v>
                </c:pt>
                <c:pt idx="520">
                  <c:v>41429</c:v>
                </c:pt>
                <c:pt idx="521">
                  <c:v>41430</c:v>
                </c:pt>
                <c:pt idx="522">
                  <c:v>41431</c:v>
                </c:pt>
                <c:pt idx="523">
                  <c:v>41432</c:v>
                </c:pt>
                <c:pt idx="524">
                  <c:v>41433</c:v>
                </c:pt>
                <c:pt idx="525">
                  <c:v>41434</c:v>
                </c:pt>
                <c:pt idx="526">
                  <c:v>41435</c:v>
                </c:pt>
                <c:pt idx="527">
                  <c:v>41436</c:v>
                </c:pt>
                <c:pt idx="528">
                  <c:v>41437</c:v>
                </c:pt>
                <c:pt idx="529">
                  <c:v>41438</c:v>
                </c:pt>
                <c:pt idx="530">
                  <c:v>41439</c:v>
                </c:pt>
                <c:pt idx="531">
                  <c:v>41440</c:v>
                </c:pt>
                <c:pt idx="532">
                  <c:v>41441</c:v>
                </c:pt>
                <c:pt idx="533">
                  <c:v>41442</c:v>
                </c:pt>
                <c:pt idx="534">
                  <c:v>41443</c:v>
                </c:pt>
                <c:pt idx="535">
                  <c:v>41444</c:v>
                </c:pt>
                <c:pt idx="536">
                  <c:v>41445</c:v>
                </c:pt>
                <c:pt idx="537">
                  <c:v>41446</c:v>
                </c:pt>
                <c:pt idx="538">
                  <c:v>41447</c:v>
                </c:pt>
                <c:pt idx="539">
                  <c:v>41448</c:v>
                </c:pt>
                <c:pt idx="540">
                  <c:v>41449</c:v>
                </c:pt>
                <c:pt idx="541">
                  <c:v>41450</c:v>
                </c:pt>
                <c:pt idx="542">
                  <c:v>41451</c:v>
                </c:pt>
                <c:pt idx="543">
                  <c:v>41452</c:v>
                </c:pt>
                <c:pt idx="544">
                  <c:v>41453</c:v>
                </c:pt>
                <c:pt idx="545">
                  <c:v>41454</c:v>
                </c:pt>
                <c:pt idx="546">
                  <c:v>41455</c:v>
                </c:pt>
                <c:pt idx="547">
                  <c:v>41456</c:v>
                </c:pt>
                <c:pt idx="548">
                  <c:v>41457</c:v>
                </c:pt>
                <c:pt idx="549">
                  <c:v>41458</c:v>
                </c:pt>
                <c:pt idx="550">
                  <c:v>41459</c:v>
                </c:pt>
                <c:pt idx="551">
                  <c:v>41460</c:v>
                </c:pt>
                <c:pt idx="552">
                  <c:v>41461</c:v>
                </c:pt>
                <c:pt idx="553">
                  <c:v>41462</c:v>
                </c:pt>
                <c:pt idx="554">
                  <c:v>41463</c:v>
                </c:pt>
                <c:pt idx="555">
                  <c:v>41464</c:v>
                </c:pt>
                <c:pt idx="556">
                  <c:v>41465</c:v>
                </c:pt>
                <c:pt idx="557">
                  <c:v>41466</c:v>
                </c:pt>
                <c:pt idx="558">
                  <c:v>41467</c:v>
                </c:pt>
                <c:pt idx="559">
                  <c:v>41468</c:v>
                </c:pt>
                <c:pt idx="560">
                  <c:v>41469</c:v>
                </c:pt>
                <c:pt idx="561">
                  <c:v>41470</c:v>
                </c:pt>
                <c:pt idx="562">
                  <c:v>41471</c:v>
                </c:pt>
                <c:pt idx="563">
                  <c:v>41472</c:v>
                </c:pt>
                <c:pt idx="564">
                  <c:v>41473</c:v>
                </c:pt>
                <c:pt idx="565">
                  <c:v>41474</c:v>
                </c:pt>
                <c:pt idx="566">
                  <c:v>41475</c:v>
                </c:pt>
                <c:pt idx="567">
                  <c:v>41476</c:v>
                </c:pt>
                <c:pt idx="568">
                  <c:v>41477</c:v>
                </c:pt>
                <c:pt idx="569">
                  <c:v>41478</c:v>
                </c:pt>
                <c:pt idx="570">
                  <c:v>41479</c:v>
                </c:pt>
                <c:pt idx="571">
                  <c:v>41480</c:v>
                </c:pt>
                <c:pt idx="572">
                  <c:v>41481</c:v>
                </c:pt>
                <c:pt idx="573">
                  <c:v>41482</c:v>
                </c:pt>
                <c:pt idx="574">
                  <c:v>41483</c:v>
                </c:pt>
                <c:pt idx="575">
                  <c:v>41484</c:v>
                </c:pt>
                <c:pt idx="576">
                  <c:v>41485</c:v>
                </c:pt>
                <c:pt idx="577">
                  <c:v>41486</c:v>
                </c:pt>
                <c:pt idx="578">
                  <c:v>41487</c:v>
                </c:pt>
                <c:pt idx="579">
                  <c:v>41488</c:v>
                </c:pt>
                <c:pt idx="580">
                  <c:v>41489</c:v>
                </c:pt>
                <c:pt idx="581">
                  <c:v>41490</c:v>
                </c:pt>
                <c:pt idx="582">
                  <c:v>41491</c:v>
                </c:pt>
                <c:pt idx="583">
                  <c:v>41492</c:v>
                </c:pt>
                <c:pt idx="584">
                  <c:v>41493</c:v>
                </c:pt>
                <c:pt idx="585">
                  <c:v>41494</c:v>
                </c:pt>
                <c:pt idx="586">
                  <c:v>41495</c:v>
                </c:pt>
                <c:pt idx="587">
                  <c:v>41496</c:v>
                </c:pt>
                <c:pt idx="588">
                  <c:v>41497</c:v>
                </c:pt>
                <c:pt idx="589">
                  <c:v>41498</c:v>
                </c:pt>
                <c:pt idx="590">
                  <c:v>41499</c:v>
                </c:pt>
                <c:pt idx="591">
                  <c:v>41500</c:v>
                </c:pt>
                <c:pt idx="592">
                  <c:v>41501</c:v>
                </c:pt>
                <c:pt idx="593">
                  <c:v>41502</c:v>
                </c:pt>
                <c:pt idx="594">
                  <c:v>41503</c:v>
                </c:pt>
                <c:pt idx="595">
                  <c:v>41504</c:v>
                </c:pt>
                <c:pt idx="596">
                  <c:v>41505</c:v>
                </c:pt>
                <c:pt idx="597">
                  <c:v>41506</c:v>
                </c:pt>
                <c:pt idx="598">
                  <c:v>41507</c:v>
                </c:pt>
                <c:pt idx="599">
                  <c:v>41508</c:v>
                </c:pt>
                <c:pt idx="600">
                  <c:v>41509</c:v>
                </c:pt>
                <c:pt idx="601">
                  <c:v>41510</c:v>
                </c:pt>
                <c:pt idx="602">
                  <c:v>41511</c:v>
                </c:pt>
                <c:pt idx="603">
                  <c:v>41512</c:v>
                </c:pt>
                <c:pt idx="604">
                  <c:v>41513</c:v>
                </c:pt>
                <c:pt idx="605">
                  <c:v>41514</c:v>
                </c:pt>
                <c:pt idx="606">
                  <c:v>41515</c:v>
                </c:pt>
                <c:pt idx="607">
                  <c:v>41516</c:v>
                </c:pt>
                <c:pt idx="608">
                  <c:v>41517</c:v>
                </c:pt>
                <c:pt idx="609">
                  <c:v>41518</c:v>
                </c:pt>
                <c:pt idx="610">
                  <c:v>41519</c:v>
                </c:pt>
                <c:pt idx="611">
                  <c:v>41520</c:v>
                </c:pt>
                <c:pt idx="612">
                  <c:v>41521</c:v>
                </c:pt>
                <c:pt idx="613">
                  <c:v>41522</c:v>
                </c:pt>
                <c:pt idx="614">
                  <c:v>41523</c:v>
                </c:pt>
                <c:pt idx="615">
                  <c:v>41524</c:v>
                </c:pt>
                <c:pt idx="616">
                  <c:v>41525</c:v>
                </c:pt>
                <c:pt idx="617">
                  <c:v>41526</c:v>
                </c:pt>
                <c:pt idx="618">
                  <c:v>41527</c:v>
                </c:pt>
                <c:pt idx="619">
                  <c:v>41528</c:v>
                </c:pt>
                <c:pt idx="620">
                  <c:v>41529</c:v>
                </c:pt>
                <c:pt idx="621">
                  <c:v>41530</c:v>
                </c:pt>
                <c:pt idx="622">
                  <c:v>41531</c:v>
                </c:pt>
                <c:pt idx="623">
                  <c:v>41532</c:v>
                </c:pt>
                <c:pt idx="624">
                  <c:v>41533</c:v>
                </c:pt>
                <c:pt idx="625">
                  <c:v>41534</c:v>
                </c:pt>
                <c:pt idx="626">
                  <c:v>41535</c:v>
                </c:pt>
                <c:pt idx="627">
                  <c:v>41536</c:v>
                </c:pt>
                <c:pt idx="628">
                  <c:v>41537</c:v>
                </c:pt>
                <c:pt idx="629">
                  <c:v>41538</c:v>
                </c:pt>
                <c:pt idx="630">
                  <c:v>41539</c:v>
                </c:pt>
                <c:pt idx="631">
                  <c:v>41540</c:v>
                </c:pt>
                <c:pt idx="632">
                  <c:v>41541</c:v>
                </c:pt>
                <c:pt idx="633">
                  <c:v>41542</c:v>
                </c:pt>
                <c:pt idx="634">
                  <c:v>41543</c:v>
                </c:pt>
                <c:pt idx="635">
                  <c:v>41544</c:v>
                </c:pt>
                <c:pt idx="636">
                  <c:v>41545</c:v>
                </c:pt>
                <c:pt idx="637">
                  <c:v>41546</c:v>
                </c:pt>
                <c:pt idx="638">
                  <c:v>41547</c:v>
                </c:pt>
                <c:pt idx="639">
                  <c:v>41548</c:v>
                </c:pt>
                <c:pt idx="640">
                  <c:v>41549</c:v>
                </c:pt>
                <c:pt idx="641">
                  <c:v>41550</c:v>
                </c:pt>
                <c:pt idx="642">
                  <c:v>41551</c:v>
                </c:pt>
                <c:pt idx="643">
                  <c:v>41552</c:v>
                </c:pt>
                <c:pt idx="644">
                  <c:v>41553</c:v>
                </c:pt>
                <c:pt idx="645">
                  <c:v>41554</c:v>
                </c:pt>
                <c:pt idx="646">
                  <c:v>41555</c:v>
                </c:pt>
                <c:pt idx="647">
                  <c:v>41556</c:v>
                </c:pt>
                <c:pt idx="648">
                  <c:v>41557</c:v>
                </c:pt>
                <c:pt idx="649">
                  <c:v>41558</c:v>
                </c:pt>
                <c:pt idx="650">
                  <c:v>41559</c:v>
                </c:pt>
                <c:pt idx="651">
                  <c:v>41560</c:v>
                </c:pt>
                <c:pt idx="652">
                  <c:v>41561</c:v>
                </c:pt>
                <c:pt idx="653">
                  <c:v>41562</c:v>
                </c:pt>
                <c:pt idx="654">
                  <c:v>41563</c:v>
                </c:pt>
                <c:pt idx="655">
                  <c:v>41564</c:v>
                </c:pt>
                <c:pt idx="656">
                  <c:v>41565</c:v>
                </c:pt>
                <c:pt idx="657">
                  <c:v>41566</c:v>
                </c:pt>
                <c:pt idx="658">
                  <c:v>41567</c:v>
                </c:pt>
                <c:pt idx="659">
                  <c:v>41568</c:v>
                </c:pt>
                <c:pt idx="660">
                  <c:v>41569</c:v>
                </c:pt>
                <c:pt idx="661">
                  <c:v>41570</c:v>
                </c:pt>
                <c:pt idx="662">
                  <c:v>41571</c:v>
                </c:pt>
                <c:pt idx="663">
                  <c:v>41572</c:v>
                </c:pt>
                <c:pt idx="664">
                  <c:v>41573</c:v>
                </c:pt>
                <c:pt idx="665">
                  <c:v>41574</c:v>
                </c:pt>
                <c:pt idx="666">
                  <c:v>41575</c:v>
                </c:pt>
                <c:pt idx="667">
                  <c:v>41576</c:v>
                </c:pt>
                <c:pt idx="668">
                  <c:v>41577</c:v>
                </c:pt>
                <c:pt idx="669">
                  <c:v>41578</c:v>
                </c:pt>
                <c:pt idx="670">
                  <c:v>41579</c:v>
                </c:pt>
                <c:pt idx="671">
                  <c:v>41580</c:v>
                </c:pt>
                <c:pt idx="672">
                  <c:v>41581</c:v>
                </c:pt>
                <c:pt idx="673">
                  <c:v>41582</c:v>
                </c:pt>
                <c:pt idx="674">
                  <c:v>41583</c:v>
                </c:pt>
                <c:pt idx="675">
                  <c:v>41584</c:v>
                </c:pt>
                <c:pt idx="676">
                  <c:v>41585</c:v>
                </c:pt>
                <c:pt idx="677">
                  <c:v>41586</c:v>
                </c:pt>
                <c:pt idx="678">
                  <c:v>41587</c:v>
                </c:pt>
                <c:pt idx="679">
                  <c:v>41588</c:v>
                </c:pt>
                <c:pt idx="680">
                  <c:v>41589</c:v>
                </c:pt>
                <c:pt idx="681">
                  <c:v>41590</c:v>
                </c:pt>
                <c:pt idx="682">
                  <c:v>41591</c:v>
                </c:pt>
                <c:pt idx="683">
                  <c:v>41592</c:v>
                </c:pt>
                <c:pt idx="684">
                  <c:v>41593</c:v>
                </c:pt>
                <c:pt idx="685">
                  <c:v>41594</c:v>
                </c:pt>
                <c:pt idx="686">
                  <c:v>41595</c:v>
                </c:pt>
                <c:pt idx="687">
                  <c:v>41596</c:v>
                </c:pt>
                <c:pt idx="688">
                  <c:v>41597</c:v>
                </c:pt>
                <c:pt idx="689">
                  <c:v>41598</c:v>
                </c:pt>
                <c:pt idx="690">
                  <c:v>41599</c:v>
                </c:pt>
                <c:pt idx="691">
                  <c:v>41600</c:v>
                </c:pt>
                <c:pt idx="692">
                  <c:v>41601</c:v>
                </c:pt>
                <c:pt idx="693">
                  <c:v>41602</c:v>
                </c:pt>
                <c:pt idx="694">
                  <c:v>41603</c:v>
                </c:pt>
                <c:pt idx="695">
                  <c:v>41604</c:v>
                </c:pt>
                <c:pt idx="696">
                  <c:v>41605</c:v>
                </c:pt>
                <c:pt idx="697">
                  <c:v>41606</c:v>
                </c:pt>
                <c:pt idx="698">
                  <c:v>41607</c:v>
                </c:pt>
                <c:pt idx="699">
                  <c:v>41608</c:v>
                </c:pt>
                <c:pt idx="700">
                  <c:v>41609</c:v>
                </c:pt>
              </c:numCache>
            </c:numRef>
          </c:cat>
          <c:val>
            <c:numRef>
              <c:f>'Desktop HP PVs'!$S$6:$S$706</c:f>
              <c:numCache>
                <c:formatCode>#,##0</c:formatCode>
                <c:ptCount val="701"/>
                <c:pt idx="0">
                  <c:v>495820</c:v>
                </c:pt>
                <c:pt idx="1">
                  <c:v>679377</c:v>
                </c:pt>
                <c:pt idx="2">
                  <c:v>748673</c:v>
                </c:pt>
                <c:pt idx="3">
                  <c:v>755420</c:v>
                </c:pt>
                <c:pt idx="4">
                  <c:v>746006</c:v>
                </c:pt>
                <c:pt idx="5">
                  <c:v>711989</c:v>
                </c:pt>
                <c:pt idx="6">
                  <c:v>590635</c:v>
                </c:pt>
                <c:pt idx="7">
                  <c:v>643083</c:v>
                </c:pt>
                <c:pt idx="8">
                  <c:v>821617</c:v>
                </c:pt>
                <c:pt idx="9">
                  <c:v>823384</c:v>
                </c:pt>
                <c:pt idx="10">
                  <c:v>823841</c:v>
                </c:pt>
                <c:pt idx="11">
                  <c:v>822691</c:v>
                </c:pt>
                <c:pt idx="12">
                  <c:v>759770</c:v>
                </c:pt>
                <c:pt idx="13">
                  <c:v>603779</c:v>
                </c:pt>
                <c:pt idx="14">
                  <c:v>658220</c:v>
                </c:pt>
                <c:pt idx="15">
                  <c:v>818870</c:v>
                </c:pt>
                <c:pt idx="16">
                  <c:v>861892</c:v>
                </c:pt>
                <c:pt idx="17">
                  <c:v>880985</c:v>
                </c:pt>
                <c:pt idx="18">
                  <c:v>831682</c:v>
                </c:pt>
                <c:pt idx="19">
                  <c:v>785860</c:v>
                </c:pt>
                <c:pt idx="20">
                  <c:v>638489</c:v>
                </c:pt>
                <c:pt idx="21">
                  <c:v>679085</c:v>
                </c:pt>
                <c:pt idx="22">
                  <c:v>873789</c:v>
                </c:pt>
                <c:pt idx="23">
                  <c:v>915248</c:v>
                </c:pt>
                <c:pt idx="24">
                  <c:v>875050</c:v>
                </c:pt>
                <c:pt idx="25">
                  <c:v>854301</c:v>
                </c:pt>
                <c:pt idx="26">
                  <c:v>807278</c:v>
                </c:pt>
                <c:pt idx="27">
                  <c:v>636616</c:v>
                </c:pt>
                <c:pt idx="28">
                  <c:v>696230</c:v>
                </c:pt>
                <c:pt idx="29">
                  <c:v>899632</c:v>
                </c:pt>
                <c:pt idx="30">
                  <c:v>887619</c:v>
                </c:pt>
                <c:pt idx="31">
                  <c:v>875374</c:v>
                </c:pt>
                <c:pt idx="32">
                  <c:v>881823</c:v>
                </c:pt>
                <c:pt idx="33">
                  <c:v>806298</c:v>
                </c:pt>
                <c:pt idx="34">
                  <c:v>642002</c:v>
                </c:pt>
                <c:pt idx="35">
                  <c:v>681564</c:v>
                </c:pt>
                <c:pt idx="36">
                  <c:v>886937</c:v>
                </c:pt>
                <c:pt idx="37">
                  <c:v>935802</c:v>
                </c:pt>
                <c:pt idx="38">
                  <c:v>955063</c:v>
                </c:pt>
                <c:pt idx="39">
                  <c:v>914704</c:v>
                </c:pt>
                <c:pt idx="40">
                  <c:v>850323</c:v>
                </c:pt>
                <c:pt idx="41">
                  <c:v>667549</c:v>
                </c:pt>
                <c:pt idx="42">
                  <c:v>722449</c:v>
                </c:pt>
                <c:pt idx="43">
                  <c:v>930402</c:v>
                </c:pt>
                <c:pt idx="44">
                  <c:v>910763</c:v>
                </c:pt>
                <c:pt idx="45">
                  <c:v>897923</c:v>
                </c:pt>
                <c:pt idx="46">
                  <c:v>888537</c:v>
                </c:pt>
                <c:pt idx="47">
                  <c:v>1571905</c:v>
                </c:pt>
                <c:pt idx="48">
                  <c:v>647011</c:v>
                </c:pt>
                <c:pt idx="49">
                  <c:v>698598</c:v>
                </c:pt>
                <c:pt idx="50">
                  <c:v>866587</c:v>
                </c:pt>
                <c:pt idx="51">
                  <c:v>893845</c:v>
                </c:pt>
                <c:pt idx="52">
                  <c:v>877491</c:v>
                </c:pt>
                <c:pt idx="53">
                  <c:v>858392</c:v>
                </c:pt>
                <c:pt idx="54">
                  <c:v>809941</c:v>
                </c:pt>
                <c:pt idx="55">
                  <c:v>638598</c:v>
                </c:pt>
                <c:pt idx="56">
                  <c:v>686550</c:v>
                </c:pt>
                <c:pt idx="57">
                  <c:v>899595</c:v>
                </c:pt>
                <c:pt idx="58">
                  <c:v>904699</c:v>
                </c:pt>
                <c:pt idx="59">
                  <c:v>872847</c:v>
                </c:pt>
                <c:pt idx="60">
                  <c:v>858023</c:v>
                </c:pt>
                <c:pt idx="61">
                  <c:v>801603</c:v>
                </c:pt>
                <c:pt idx="62">
                  <c:v>625923</c:v>
                </c:pt>
                <c:pt idx="63">
                  <c:v>689425</c:v>
                </c:pt>
                <c:pt idx="64">
                  <c:v>890403</c:v>
                </c:pt>
                <c:pt idx="65">
                  <c:v>887052</c:v>
                </c:pt>
                <c:pt idx="66">
                  <c:v>925015</c:v>
                </c:pt>
                <c:pt idx="67">
                  <c:v>883396</c:v>
                </c:pt>
                <c:pt idx="68">
                  <c:v>813110</c:v>
                </c:pt>
                <c:pt idx="69">
                  <c:v>636773</c:v>
                </c:pt>
                <c:pt idx="70">
                  <c:v>662448</c:v>
                </c:pt>
                <c:pt idx="71">
                  <c:v>875441</c:v>
                </c:pt>
                <c:pt idx="72">
                  <c:v>875641</c:v>
                </c:pt>
                <c:pt idx="73">
                  <c:v>844022</c:v>
                </c:pt>
                <c:pt idx="74">
                  <c:v>844158</c:v>
                </c:pt>
                <c:pt idx="75">
                  <c:v>777823</c:v>
                </c:pt>
                <c:pt idx="76">
                  <c:v>607467</c:v>
                </c:pt>
                <c:pt idx="77">
                  <c:v>678955</c:v>
                </c:pt>
                <c:pt idx="78">
                  <c:v>902601</c:v>
                </c:pt>
                <c:pt idx="79">
                  <c:v>877454</c:v>
                </c:pt>
                <c:pt idx="80">
                  <c:v>857154</c:v>
                </c:pt>
                <c:pt idx="81">
                  <c:v>839789</c:v>
                </c:pt>
                <c:pt idx="82">
                  <c:v>768188</c:v>
                </c:pt>
                <c:pt idx="83">
                  <c:v>593959</c:v>
                </c:pt>
                <c:pt idx="84">
                  <c:v>644157</c:v>
                </c:pt>
                <c:pt idx="85">
                  <c:v>858404</c:v>
                </c:pt>
                <c:pt idx="86">
                  <c:v>857062</c:v>
                </c:pt>
                <c:pt idx="87">
                  <c:v>835728</c:v>
                </c:pt>
                <c:pt idx="88">
                  <c:v>846078</c:v>
                </c:pt>
                <c:pt idx="89">
                  <c:v>795730</c:v>
                </c:pt>
                <c:pt idx="90">
                  <c:v>615750</c:v>
                </c:pt>
                <c:pt idx="91">
                  <c:v>654452</c:v>
                </c:pt>
                <c:pt idx="92">
                  <c:v>854742</c:v>
                </c:pt>
                <c:pt idx="93">
                  <c:v>841545</c:v>
                </c:pt>
                <c:pt idx="94">
                  <c:v>837637</c:v>
                </c:pt>
                <c:pt idx="95">
                  <c:v>791745</c:v>
                </c:pt>
                <c:pt idx="96">
                  <c:v>681791</c:v>
                </c:pt>
                <c:pt idx="97">
                  <c:v>587990</c:v>
                </c:pt>
                <c:pt idx="98">
                  <c:v>610380</c:v>
                </c:pt>
                <c:pt idx="99">
                  <c:v>808235</c:v>
                </c:pt>
                <c:pt idx="100">
                  <c:v>863728</c:v>
                </c:pt>
                <c:pt idx="101">
                  <c:v>853861</c:v>
                </c:pt>
                <c:pt idx="102">
                  <c:v>832801</c:v>
                </c:pt>
                <c:pt idx="103">
                  <c:v>771452</c:v>
                </c:pt>
                <c:pt idx="104">
                  <c:v>599682</c:v>
                </c:pt>
                <c:pt idx="105">
                  <c:v>657583</c:v>
                </c:pt>
                <c:pt idx="106">
                  <c:v>859942</c:v>
                </c:pt>
                <c:pt idx="107">
                  <c:v>859536</c:v>
                </c:pt>
                <c:pt idx="108">
                  <c:v>860803</c:v>
                </c:pt>
                <c:pt idx="109">
                  <c:v>847094</c:v>
                </c:pt>
                <c:pt idx="110">
                  <c:v>789513</c:v>
                </c:pt>
                <c:pt idx="111">
                  <c:v>595593</c:v>
                </c:pt>
                <c:pt idx="112">
                  <c:v>664967</c:v>
                </c:pt>
                <c:pt idx="113">
                  <c:v>950453</c:v>
                </c:pt>
                <c:pt idx="114">
                  <c:v>942846</c:v>
                </c:pt>
                <c:pt idx="115">
                  <c:v>893082</c:v>
                </c:pt>
                <c:pt idx="116">
                  <c:v>874470</c:v>
                </c:pt>
                <c:pt idx="117">
                  <c:v>790571</c:v>
                </c:pt>
                <c:pt idx="118">
                  <c:v>598656</c:v>
                </c:pt>
                <c:pt idx="119">
                  <c:v>646473</c:v>
                </c:pt>
                <c:pt idx="120">
                  <c:v>835149</c:v>
                </c:pt>
                <c:pt idx="121">
                  <c:v>803008</c:v>
                </c:pt>
                <c:pt idx="122">
                  <c:v>852536</c:v>
                </c:pt>
                <c:pt idx="123">
                  <c:v>837576</c:v>
                </c:pt>
                <c:pt idx="124">
                  <c:v>759152</c:v>
                </c:pt>
                <c:pt idx="125">
                  <c:v>571459</c:v>
                </c:pt>
                <c:pt idx="126">
                  <c:v>617447</c:v>
                </c:pt>
                <c:pt idx="127">
                  <c:v>823565</c:v>
                </c:pt>
                <c:pt idx="128">
                  <c:v>833069</c:v>
                </c:pt>
                <c:pt idx="129">
                  <c:v>814886</c:v>
                </c:pt>
                <c:pt idx="130">
                  <c:v>793438</c:v>
                </c:pt>
                <c:pt idx="131">
                  <c:v>730083</c:v>
                </c:pt>
                <c:pt idx="132">
                  <c:v>551227</c:v>
                </c:pt>
                <c:pt idx="133">
                  <c:v>600084</c:v>
                </c:pt>
                <c:pt idx="134">
                  <c:v>834474</c:v>
                </c:pt>
                <c:pt idx="135">
                  <c:v>815675</c:v>
                </c:pt>
                <c:pt idx="136">
                  <c:v>793034</c:v>
                </c:pt>
                <c:pt idx="137">
                  <c:v>754514</c:v>
                </c:pt>
                <c:pt idx="138">
                  <c:v>715263</c:v>
                </c:pt>
                <c:pt idx="139">
                  <c:v>508307</c:v>
                </c:pt>
                <c:pt idx="140">
                  <c:v>555720</c:v>
                </c:pt>
                <c:pt idx="141">
                  <c:v>755790</c:v>
                </c:pt>
                <c:pt idx="142">
                  <c:v>789361</c:v>
                </c:pt>
                <c:pt idx="143">
                  <c:v>760315</c:v>
                </c:pt>
                <c:pt idx="144">
                  <c:v>730753</c:v>
                </c:pt>
                <c:pt idx="145">
                  <c:v>659441</c:v>
                </c:pt>
                <c:pt idx="146">
                  <c:v>482196</c:v>
                </c:pt>
                <c:pt idx="147">
                  <c:v>513388</c:v>
                </c:pt>
                <c:pt idx="148">
                  <c:v>657004</c:v>
                </c:pt>
                <c:pt idx="149">
                  <c:v>762184</c:v>
                </c:pt>
                <c:pt idx="150">
                  <c:v>755754</c:v>
                </c:pt>
                <c:pt idx="151">
                  <c:v>744796</c:v>
                </c:pt>
                <c:pt idx="152">
                  <c:v>672466</c:v>
                </c:pt>
                <c:pt idx="153">
                  <c:v>509950</c:v>
                </c:pt>
                <c:pt idx="154">
                  <c:v>562377</c:v>
                </c:pt>
                <c:pt idx="155">
                  <c:v>742292</c:v>
                </c:pt>
                <c:pt idx="156">
                  <c:v>734226</c:v>
                </c:pt>
                <c:pt idx="157">
                  <c:v>737215</c:v>
                </c:pt>
                <c:pt idx="158">
                  <c:v>709145</c:v>
                </c:pt>
                <c:pt idx="159">
                  <c:v>658659</c:v>
                </c:pt>
                <c:pt idx="160">
                  <c:v>489319</c:v>
                </c:pt>
                <c:pt idx="161">
                  <c:v>535503</c:v>
                </c:pt>
                <c:pt idx="162">
                  <c:v>737372</c:v>
                </c:pt>
                <c:pt idx="163">
                  <c:v>742671</c:v>
                </c:pt>
                <c:pt idx="164">
                  <c:v>711896</c:v>
                </c:pt>
                <c:pt idx="165">
                  <c:v>700987</c:v>
                </c:pt>
                <c:pt idx="166">
                  <c:v>647052</c:v>
                </c:pt>
                <c:pt idx="167">
                  <c:v>493916</c:v>
                </c:pt>
                <c:pt idx="168">
                  <c:v>526306</c:v>
                </c:pt>
                <c:pt idx="169">
                  <c:v>728988</c:v>
                </c:pt>
                <c:pt idx="170">
                  <c:v>731230</c:v>
                </c:pt>
                <c:pt idx="171">
                  <c:v>717802</c:v>
                </c:pt>
                <c:pt idx="172">
                  <c:v>708604</c:v>
                </c:pt>
                <c:pt idx="173">
                  <c:v>686230</c:v>
                </c:pt>
                <c:pt idx="174">
                  <c:v>494251</c:v>
                </c:pt>
                <c:pt idx="175">
                  <c:v>535072</c:v>
                </c:pt>
                <c:pt idx="176">
                  <c:v>742028</c:v>
                </c:pt>
                <c:pt idx="177">
                  <c:v>744497</c:v>
                </c:pt>
                <c:pt idx="178">
                  <c:v>722930</c:v>
                </c:pt>
                <c:pt idx="179">
                  <c:v>681526</c:v>
                </c:pt>
                <c:pt idx="180">
                  <c:v>631949</c:v>
                </c:pt>
                <c:pt idx="181">
                  <c:v>475467</c:v>
                </c:pt>
                <c:pt idx="182">
                  <c:v>505513</c:v>
                </c:pt>
                <c:pt idx="183">
                  <c:v>686887</c:v>
                </c:pt>
                <c:pt idx="184">
                  <c:v>690852</c:v>
                </c:pt>
                <c:pt idx="185">
                  <c:v>612627</c:v>
                </c:pt>
                <c:pt idx="186">
                  <c:v>661362</c:v>
                </c:pt>
                <c:pt idx="187">
                  <c:v>621416</c:v>
                </c:pt>
                <c:pt idx="188">
                  <c:v>474917</c:v>
                </c:pt>
                <c:pt idx="189">
                  <c:v>513969</c:v>
                </c:pt>
                <c:pt idx="190">
                  <c:v>694738</c:v>
                </c:pt>
                <c:pt idx="191">
                  <c:v>701220</c:v>
                </c:pt>
                <c:pt idx="192">
                  <c:v>685060</c:v>
                </c:pt>
                <c:pt idx="193">
                  <c:v>668585</c:v>
                </c:pt>
                <c:pt idx="194">
                  <c:v>622604</c:v>
                </c:pt>
                <c:pt idx="195">
                  <c:v>468220</c:v>
                </c:pt>
                <c:pt idx="196">
                  <c:v>514747</c:v>
                </c:pt>
                <c:pt idx="197">
                  <c:v>695623</c:v>
                </c:pt>
                <c:pt idx="198">
                  <c:v>700848</c:v>
                </c:pt>
                <c:pt idx="199">
                  <c:v>685939</c:v>
                </c:pt>
                <c:pt idx="200">
                  <c:v>667537</c:v>
                </c:pt>
                <c:pt idx="201">
                  <c:v>586949</c:v>
                </c:pt>
                <c:pt idx="202">
                  <c:v>444488</c:v>
                </c:pt>
                <c:pt idx="203">
                  <c:v>477269</c:v>
                </c:pt>
                <c:pt idx="204">
                  <c:v>648143</c:v>
                </c:pt>
                <c:pt idx="205">
                  <c:v>648121</c:v>
                </c:pt>
                <c:pt idx="206">
                  <c:v>646357</c:v>
                </c:pt>
                <c:pt idx="207">
                  <c:v>642997</c:v>
                </c:pt>
                <c:pt idx="208">
                  <c:v>577451</c:v>
                </c:pt>
                <c:pt idx="209">
                  <c:v>451138</c:v>
                </c:pt>
                <c:pt idx="210">
                  <c:v>487929</c:v>
                </c:pt>
                <c:pt idx="211">
                  <c:v>652619</c:v>
                </c:pt>
                <c:pt idx="212">
                  <c:v>654689</c:v>
                </c:pt>
                <c:pt idx="213">
                  <c:v>640921</c:v>
                </c:pt>
                <c:pt idx="214">
                  <c:v>627307</c:v>
                </c:pt>
                <c:pt idx="215">
                  <c:v>579325</c:v>
                </c:pt>
                <c:pt idx="216">
                  <c:v>437050</c:v>
                </c:pt>
                <c:pt idx="217">
                  <c:v>478195</c:v>
                </c:pt>
                <c:pt idx="218">
                  <c:v>648933</c:v>
                </c:pt>
                <c:pt idx="219">
                  <c:v>669060</c:v>
                </c:pt>
                <c:pt idx="220">
                  <c:v>650764</c:v>
                </c:pt>
                <c:pt idx="221">
                  <c:v>620724</c:v>
                </c:pt>
                <c:pt idx="222">
                  <c:v>571113</c:v>
                </c:pt>
                <c:pt idx="223">
                  <c:v>441100</c:v>
                </c:pt>
                <c:pt idx="224">
                  <c:v>473293</c:v>
                </c:pt>
                <c:pt idx="225">
                  <c:v>661888</c:v>
                </c:pt>
                <c:pt idx="226">
                  <c:v>657231</c:v>
                </c:pt>
                <c:pt idx="227">
                  <c:v>628598</c:v>
                </c:pt>
                <c:pt idx="228">
                  <c:v>641428</c:v>
                </c:pt>
                <c:pt idx="229">
                  <c:v>588989</c:v>
                </c:pt>
                <c:pt idx="230">
                  <c:v>446988</c:v>
                </c:pt>
                <c:pt idx="231">
                  <c:v>485290</c:v>
                </c:pt>
                <c:pt idx="232">
                  <c:v>664479</c:v>
                </c:pt>
                <c:pt idx="233">
                  <c:v>707958</c:v>
                </c:pt>
                <c:pt idx="234">
                  <c:v>668151</c:v>
                </c:pt>
                <c:pt idx="235">
                  <c:v>659975</c:v>
                </c:pt>
                <c:pt idx="236">
                  <c:v>612626</c:v>
                </c:pt>
                <c:pt idx="237">
                  <c:v>475231</c:v>
                </c:pt>
                <c:pt idx="238">
                  <c:v>524867</c:v>
                </c:pt>
                <c:pt idx="239">
                  <c:v>685770</c:v>
                </c:pt>
                <c:pt idx="240">
                  <c:v>707223</c:v>
                </c:pt>
                <c:pt idx="241">
                  <c:v>712176</c:v>
                </c:pt>
                <c:pt idx="242">
                  <c:v>675470</c:v>
                </c:pt>
                <c:pt idx="243">
                  <c:v>592256</c:v>
                </c:pt>
                <c:pt idx="244">
                  <c:v>457625</c:v>
                </c:pt>
                <c:pt idx="245">
                  <c:v>489767</c:v>
                </c:pt>
                <c:pt idx="246">
                  <c:v>615472</c:v>
                </c:pt>
                <c:pt idx="247">
                  <c:v>666500</c:v>
                </c:pt>
                <c:pt idx="248">
                  <c:v>660735</c:v>
                </c:pt>
                <c:pt idx="249">
                  <c:v>651011</c:v>
                </c:pt>
                <c:pt idx="250">
                  <c:v>601478</c:v>
                </c:pt>
                <c:pt idx="251">
                  <c:v>469583</c:v>
                </c:pt>
                <c:pt idx="252">
                  <c:v>511531</c:v>
                </c:pt>
                <c:pt idx="253">
                  <c:v>694171</c:v>
                </c:pt>
                <c:pt idx="254">
                  <c:v>688045</c:v>
                </c:pt>
                <c:pt idx="255">
                  <c:v>686495</c:v>
                </c:pt>
                <c:pt idx="256">
                  <c:v>676707</c:v>
                </c:pt>
                <c:pt idx="257">
                  <c:v>632357</c:v>
                </c:pt>
                <c:pt idx="258">
                  <c:v>477426</c:v>
                </c:pt>
                <c:pt idx="259">
                  <c:v>541450</c:v>
                </c:pt>
                <c:pt idx="260">
                  <c:v>712559</c:v>
                </c:pt>
                <c:pt idx="261">
                  <c:v>719195</c:v>
                </c:pt>
                <c:pt idx="262">
                  <c:v>714294</c:v>
                </c:pt>
                <c:pt idx="263">
                  <c:v>702977</c:v>
                </c:pt>
                <c:pt idx="264">
                  <c:v>658388</c:v>
                </c:pt>
                <c:pt idx="265">
                  <c:v>489326</c:v>
                </c:pt>
                <c:pt idx="266">
                  <c:v>544482</c:v>
                </c:pt>
                <c:pt idx="267">
                  <c:v>739154</c:v>
                </c:pt>
                <c:pt idx="268">
                  <c:v>772350</c:v>
                </c:pt>
                <c:pt idx="269">
                  <c:v>720738</c:v>
                </c:pt>
                <c:pt idx="270">
                  <c:v>715536</c:v>
                </c:pt>
                <c:pt idx="271">
                  <c:v>649750</c:v>
                </c:pt>
                <c:pt idx="272">
                  <c:v>482614</c:v>
                </c:pt>
                <c:pt idx="273">
                  <c:v>533108</c:v>
                </c:pt>
                <c:pt idx="274">
                  <c:v>716119</c:v>
                </c:pt>
                <c:pt idx="275">
                  <c:v>722233</c:v>
                </c:pt>
                <c:pt idx="276">
                  <c:v>711529</c:v>
                </c:pt>
                <c:pt idx="277">
                  <c:v>700182</c:v>
                </c:pt>
                <c:pt idx="278">
                  <c:v>656847</c:v>
                </c:pt>
                <c:pt idx="279">
                  <c:v>499609</c:v>
                </c:pt>
                <c:pt idx="280">
                  <c:v>541408</c:v>
                </c:pt>
                <c:pt idx="281">
                  <c:v>724992</c:v>
                </c:pt>
                <c:pt idx="282">
                  <c:v>737250</c:v>
                </c:pt>
                <c:pt idx="283">
                  <c:v>736132</c:v>
                </c:pt>
                <c:pt idx="284">
                  <c:v>719642</c:v>
                </c:pt>
                <c:pt idx="285">
                  <c:v>652382</c:v>
                </c:pt>
                <c:pt idx="286">
                  <c:v>512772</c:v>
                </c:pt>
                <c:pt idx="287">
                  <c:v>566270</c:v>
                </c:pt>
                <c:pt idx="288">
                  <c:v>756091</c:v>
                </c:pt>
                <c:pt idx="289">
                  <c:v>746544</c:v>
                </c:pt>
                <c:pt idx="290">
                  <c:v>738350</c:v>
                </c:pt>
                <c:pt idx="291">
                  <c:v>738864</c:v>
                </c:pt>
                <c:pt idx="292">
                  <c:v>669391</c:v>
                </c:pt>
                <c:pt idx="293">
                  <c:v>510650</c:v>
                </c:pt>
                <c:pt idx="294">
                  <c:v>567403</c:v>
                </c:pt>
                <c:pt idx="295">
                  <c:v>756189</c:v>
                </c:pt>
                <c:pt idx="296">
                  <c:v>758717</c:v>
                </c:pt>
                <c:pt idx="297">
                  <c:v>746067</c:v>
                </c:pt>
                <c:pt idx="298">
                  <c:v>734114</c:v>
                </c:pt>
                <c:pt idx="299">
                  <c:v>691644</c:v>
                </c:pt>
                <c:pt idx="300">
                  <c:v>529189</c:v>
                </c:pt>
                <c:pt idx="301">
                  <c:v>583803</c:v>
                </c:pt>
                <c:pt idx="302">
                  <c:v>754602</c:v>
                </c:pt>
                <c:pt idx="303">
                  <c:v>755192</c:v>
                </c:pt>
                <c:pt idx="304">
                  <c:v>708397</c:v>
                </c:pt>
                <c:pt idx="305">
                  <c:v>688907</c:v>
                </c:pt>
                <c:pt idx="306">
                  <c:v>660933</c:v>
                </c:pt>
                <c:pt idx="307">
                  <c:v>534731</c:v>
                </c:pt>
                <c:pt idx="308">
                  <c:v>595405</c:v>
                </c:pt>
                <c:pt idx="309">
                  <c:v>777100</c:v>
                </c:pt>
                <c:pt idx="310">
                  <c:v>740960</c:v>
                </c:pt>
                <c:pt idx="311">
                  <c:v>731557</c:v>
                </c:pt>
                <c:pt idx="312">
                  <c:v>710520</c:v>
                </c:pt>
                <c:pt idx="313">
                  <c:v>677266</c:v>
                </c:pt>
                <c:pt idx="314">
                  <c:v>548276</c:v>
                </c:pt>
                <c:pt idx="315">
                  <c:v>586843</c:v>
                </c:pt>
                <c:pt idx="316">
                  <c:v>753460</c:v>
                </c:pt>
                <c:pt idx="317">
                  <c:v>749002</c:v>
                </c:pt>
                <c:pt idx="318">
                  <c:v>741503</c:v>
                </c:pt>
                <c:pt idx="319">
                  <c:v>721824</c:v>
                </c:pt>
                <c:pt idx="320">
                  <c:v>670288</c:v>
                </c:pt>
                <c:pt idx="321">
                  <c:v>516051</c:v>
                </c:pt>
                <c:pt idx="322">
                  <c:v>567161</c:v>
                </c:pt>
                <c:pt idx="323">
                  <c:v>736340</c:v>
                </c:pt>
                <c:pt idx="324">
                  <c:v>727219</c:v>
                </c:pt>
                <c:pt idx="325">
                  <c:v>682768</c:v>
                </c:pt>
                <c:pt idx="326">
                  <c:v>608081</c:v>
                </c:pt>
                <c:pt idx="327">
                  <c:v>580142</c:v>
                </c:pt>
                <c:pt idx="328">
                  <c:v>500972</c:v>
                </c:pt>
                <c:pt idx="329">
                  <c:v>556968</c:v>
                </c:pt>
                <c:pt idx="330">
                  <c:v>740440</c:v>
                </c:pt>
                <c:pt idx="331">
                  <c:v>746646</c:v>
                </c:pt>
                <c:pt idx="332">
                  <c:v>745002</c:v>
                </c:pt>
                <c:pt idx="333">
                  <c:v>741304</c:v>
                </c:pt>
                <c:pt idx="334">
                  <c:v>721793</c:v>
                </c:pt>
                <c:pt idx="335">
                  <c:v>521339</c:v>
                </c:pt>
                <c:pt idx="336">
                  <c:v>577935</c:v>
                </c:pt>
                <c:pt idx="337">
                  <c:v>766845</c:v>
                </c:pt>
                <c:pt idx="338">
                  <c:v>756662</c:v>
                </c:pt>
                <c:pt idx="339">
                  <c:v>748368</c:v>
                </c:pt>
                <c:pt idx="340">
                  <c:v>730260</c:v>
                </c:pt>
                <c:pt idx="341">
                  <c:v>690261</c:v>
                </c:pt>
                <c:pt idx="342">
                  <c:v>524309</c:v>
                </c:pt>
                <c:pt idx="343">
                  <c:v>573504</c:v>
                </c:pt>
                <c:pt idx="344">
                  <c:v>772864</c:v>
                </c:pt>
                <c:pt idx="345">
                  <c:v>763874</c:v>
                </c:pt>
                <c:pt idx="346">
                  <c:v>737447</c:v>
                </c:pt>
                <c:pt idx="347">
                  <c:v>725302</c:v>
                </c:pt>
                <c:pt idx="348">
                  <c:v>667802</c:v>
                </c:pt>
                <c:pt idx="349">
                  <c:v>516549</c:v>
                </c:pt>
                <c:pt idx="350">
                  <c:v>554654</c:v>
                </c:pt>
                <c:pt idx="351">
                  <c:v>708044</c:v>
                </c:pt>
                <c:pt idx="352">
                  <c:v>723510</c:v>
                </c:pt>
                <c:pt idx="353">
                  <c:v>697618</c:v>
                </c:pt>
                <c:pt idx="354">
                  <c:v>666594</c:v>
                </c:pt>
                <c:pt idx="355">
                  <c:v>593680</c:v>
                </c:pt>
                <c:pt idx="356">
                  <c:v>469276</c:v>
                </c:pt>
                <c:pt idx="357">
                  <c:v>479191</c:v>
                </c:pt>
                <c:pt idx="358">
                  <c:v>458918</c:v>
                </c:pt>
                <c:pt idx="359">
                  <c:v>430667</c:v>
                </c:pt>
                <c:pt idx="360">
                  <c:v>509807</c:v>
                </c:pt>
                <c:pt idx="361">
                  <c:v>526561</c:v>
                </c:pt>
                <c:pt idx="362">
                  <c:v>506689</c:v>
                </c:pt>
                <c:pt idx="363">
                  <c:v>454110</c:v>
                </c:pt>
                <c:pt idx="364">
                  <c:v>461697</c:v>
                </c:pt>
                <c:pt idx="365">
                  <c:v>430172</c:v>
                </c:pt>
                <c:pt idx="366">
                  <c:v>443652</c:v>
                </c:pt>
                <c:pt idx="367">
                  <c:v>613879</c:v>
                </c:pt>
                <c:pt idx="368">
                  <c:v>641570</c:v>
                </c:pt>
                <c:pt idx="369">
                  <c:v>610507</c:v>
                </c:pt>
                <c:pt idx="370">
                  <c:v>499367</c:v>
                </c:pt>
                <c:pt idx="371">
                  <c:v>532655</c:v>
                </c:pt>
                <c:pt idx="372">
                  <c:v>688198</c:v>
                </c:pt>
                <c:pt idx="373">
                  <c:v>705738</c:v>
                </c:pt>
                <c:pt idx="374">
                  <c:v>702133</c:v>
                </c:pt>
                <c:pt idx="375">
                  <c:v>704982</c:v>
                </c:pt>
                <c:pt idx="376">
                  <c:v>658904</c:v>
                </c:pt>
                <c:pt idx="377">
                  <c:v>517446</c:v>
                </c:pt>
                <c:pt idx="378">
                  <c:v>559412</c:v>
                </c:pt>
                <c:pt idx="379">
                  <c:v>743886</c:v>
                </c:pt>
                <c:pt idx="380">
                  <c:v>735800</c:v>
                </c:pt>
                <c:pt idx="381">
                  <c:v>672300</c:v>
                </c:pt>
                <c:pt idx="382">
                  <c:v>738190</c:v>
                </c:pt>
                <c:pt idx="383">
                  <c:v>680647</c:v>
                </c:pt>
                <c:pt idx="384">
                  <c:v>547007</c:v>
                </c:pt>
                <c:pt idx="385">
                  <c:v>571134</c:v>
                </c:pt>
                <c:pt idx="386">
                  <c:v>725168</c:v>
                </c:pt>
                <c:pt idx="387">
                  <c:v>759894</c:v>
                </c:pt>
                <c:pt idx="388">
                  <c:v>746685</c:v>
                </c:pt>
                <c:pt idx="389">
                  <c:v>740009</c:v>
                </c:pt>
                <c:pt idx="390">
                  <c:v>686026</c:v>
                </c:pt>
                <c:pt idx="391">
                  <c:v>537617</c:v>
                </c:pt>
                <c:pt idx="392">
                  <c:v>589716</c:v>
                </c:pt>
                <c:pt idx="393">
                  <c:v>788703</c:v>
                </c:pt>
                <c:pt idx="394">
                  <c:v>784072</c:v>
                </c:pt>
                <c:pt idx="395">
                  <c:v>777195</c:v>
                </c:pt>
                <c:pt idx="396">
                  <c:v>756846</c:v>
                </c:pt>
                <c:pt idx="397">
                  <c:v>705877</c:v>
                </c:pt>
                <c:pt idx="398">
                  <c:v>547199</c:v>
                </c:pt>
                <c:pt idx="399">
                  <c:v>584769</c:v>
                </c:pt>
                <c:pt idx="400">
                  <c:v>782854</c:v>
                </c:pt>
                <c:pt idx="401">
                  <c:v>778186</c:v>
                </c:pt>
                <c:pt idx="402">
                  <c:v>762508</c:v>
                </c:pt>
                <c:pt idx="403">
                  <c:v>748334</c:v>
                </c:pt>
                <c:pt idx="404">
                  <c:v>689481</c:v>
                </c:pt>
                <c:pt idx="405">
                  <c:v>527265</c:v>
                </c:pt>
                <c:pt idx="406">
                  <c:v>571366</c:v>
                </c:pt>
                <c:pt idx="407">
                  <c:v>772346</c:v>
                </c:pt>
                <c:pt idx="408">
                  <c:v>768710</c:v>
                </c:pt>
                <c:pt idx="409">
                  <c:v>749957</c:v>
                </c:pt>
                <c:pt idx="410">
                  <c:v>748331</c:v>
                </c:pt>
                <c:pt idx="411">
                  <c:v>672790</c:v>
                </c:pt>
                <c:pt idx="412">
                  <c:v>532556</c:v>
                </c:pt>
                <c:pt idx="413">
                  <c:v>575096</c:v>
                </c:pt>
                <c:pt idx="414">
                  <c:v>738451</c:v>
                </c:pt>
                <c:pt idx="415">
                  <c:v>766022</c:v>
                </c:pt>
                <c:pt idx="416">
                  <c:v>726781</c:v>
                </c:pt>
                <c:pt idx="417">
                  <c:v>753662</c:v>
                </c:pt>
                <c:pt idx="418">
                  <c:v>702072</c:v>
                </c:pt>
                <c:pt idx="419">
                  <c:v>549097</c:v>
                </c:pt>
                <c:pt idx="420">
                  <c:v>589882</c:v>
                </c:pt>
                <c:pt idx="421">
                  <c:v>765528</c:v>
                </c:pt>
                <c:pt idx="422">
                  <c:v>779578</c:v>
                </c:pt>
                <c:pt idx="423">
                  <c:v>764028</c:v>
                </c:pt>
                <c:pt idx="424">
                  <c:v>753444</c:v>
                </c:pt>
                <c:pt idx="425">
                  <c:v>699059</c:v>
                </c:pt>
                <c:pt idx="426">
                  <c:v>532503</c:v>
                </c:pt>
                <c:pt idx="427">
                  <c:v>582232</c:v>
                </c:pt>
                <c:pt idx="428">
                  <c:v>806230</c:v>
                </c:pt>
                <c:pt idx="429">
                  <c:v>829200</c:v>
                </c:pt>
                <c:pt idx="430">
                  <c:v>787121</c:v>
                </c:pt>
                <c:pt idx="431">
                  <c:v>759165</c:v>
                </c:pt>
                <c:pt idx="432">
                  <c:v>699504</c:v>
                </c:pt>
                <c:pt idx="433">
                  <c:v>538141</c:v>
                </c:pt>
                <c:pt idx="434">
                  <c:v>567833</c:v>
                </c:pt>
                <c:pt idx="435">
                  <c:v>772092</c:v>
                </c:pt>
                <c:pt idx="436">
                  <c:v>778666</c:v>
                </c:pt>
                <c:pt idx="437">
                  <c:v>765976</c:v>
                </c:pt>
                <c:pt idx="438">
                  <c:v>746215</c:v>
                </c:pt>
                <c:pt idx="439">
                  <c:v>691155</c:v>
                </c:pt>
                <c:pt idx="440">
                  <c:v>533383</c:v>
                </c:pt>
                <c:pt idx="441">
                  <c:v>578470</c:v>
                </c:pt>
                <c:pt idx="442">
                  <c:v>773372</c:v>
                </c:pt>
                <c:pt idx="443">
                  <c:v>790677</c:v>
                </c:pt>
                <c:pt idx="444">
                  <c:v>799228</c:v>
                </c:pt>
                <c:pt idx="445">
                  <c:v>738250</c:v>
                </c:pt>
                <c:pt idx="446">
                  <c:v>612959</c:v>
                </c:pt>
                <c:pt idx="447">
                  <c:v>472490</c:v>
                </c:pt>
                <c:pt idx="448">
                  <c:v>501354</c:v>
                </c:pt>
                <c:pt idx="449">
                  <c:v>673715</c:v>
                </c:pt>
                <c:pt idx="450">
                  <c:v>667012</c:v>
                </c:pt>
                <c:pt idx="451">
                  <c:v>635341</c:v>
                </c:pt>
                <c:pt idx="452">
                  <c:v>600041</c:v>
                </c:pt>
                <c:pt idx="453">
                  <c:v>518499</c:v>
                </c:pt>
                <c:pt idx="454">
                  <c:v>426423</c:v>
                </c:pt>
                <c:pt idx="455">
                  <c:v>452827</c:v>
                </c:pt>
                <c:pt idx="456">
                  <c:v>296953</c:v>
                </c:pt>
                <c:pt idx="457">
                  <c:v>213915</c:v>
                </c:pt>
                <c:pt idx="458">
                  <c:v>637060</c:v>
                </c:pt>
                <c:pt idx="459">
                  <c:v>624710</c:v>
                </c:pt>
                <c:pt idx="460">
                  <c:v>589233</c:v>
                </c:pt>
                <c:pt idx="461">
                  <c:v>456125</c:v>
                </c:pt>
                <c:pt idx="462">
                  <c:v>492692</c:v>
                </c:pt>
                <c:pt idx="463">
                  <c:v>645856</c:v>
                </c:pt>
                <c:pt idx="464">
                  <c:v>644223</c:v>
                </c:pt>
                <c:pt idx="465">
                  <c:v>635553</c:v>
                </c:pt>
                <c:pt idx="466">
                  <c:v>623683</c:v>
                </c:pt>
                <c:pt idx="467">
                  <c:v>582095</c:v>
                </c:pt>
                <c:pt idx="468">
                  <c:v>432941</c:v>
                </c:pt>
                <c:pt idx="469">
                  <c:v>454112</c:v>
                </c:pt>
                <c:pt idx="470">
                  <c:v>621033</c:v>
                </c:pt>
                <c:pt idx="471">
                  <c:v>624378</c:v>
                </c:pt>
                <c:pt idx="472">
                  <c:v>610534</c:v>
                </c:pt>
                <c:pt idx="473">
                  <c:v>609236</c:v>
                </c:pt>
                <c:pt idx="474">
                  <c:v>574377</c:v>
                </c:pt>
                <c:pt idx="475">
                  <c:v>430257</c:v>
                </c:pt>
                <c:pt idx="476">
                  <c:v>461926</c:v>
                </c:pt>
                <c:pt idx="477">
                  <c:v>633394</c:v>
                </c:pt>
                <c:pt idx="478">
                  <c:v>629324</c:v>
                </c:pt>
                <c:pt idx="479">
                  <c:v>611573</c:v>
                </c:pt>
                <c:pt idx="480">
                  <c:v>606927</c:v>
                </c:pt>
                <c:pt idx="481">
                  <c:v>562475</c:v>
                </c:pt>
                <c:pt idx="482">
                  <c:v>419317</c:v>
                </c:pt>
                <c:pt idx="483">
                  <c:v>469422</c:v>
                </c:pt>
                <c:pt idx="484">
                  <c:v>656385</c:v>
                </c:pt>
                <c:pt idx="485">
                  <c:v>596173</c:v>
                </c:pt>
                <c:pt idx="486">
                  <c:v>557757</c:v>
                </c:pt>
                <c:pt idx="487">
                  <c:v>608544</c:v>
                </c:pt>
                <c:pt idx="488">
                  <c:v>578738</c:v>
                </c:pt>
                <c:pt idx="489">
                  <c:v>410635</c:v>
                </c:pt>
                <c:pt idx="490">
                  <c:v>426504</c:v>
                </c:pt>
                <c:pt idx="491">
                  <c:v>593742</c:v>
                </c:pt>
                <c:pt idx="492">
                  <c:v>611801</c:v>
                </c:pt>
                <c:pt idx="493">
                  <c:v>618206</c:v>
                </c:pt>
                <c:pt idx="494">
                  <c:v>577856</c:v>
                </c:pt>
                <c:pt idx="495">
                  <c:v>551647</c:v>
                </c:pt>
                <c:pt idx="496">
                  <c:v>411856</c:v>
                </c:pt>
                <c:pt idx="497">
                  <c:v>434426</c:v>
                </c:pt>
                <c:pt idx="498">
                  <c:v>604566</c:v>
                </c:pt>
                <c:pt idx="499">
                  <c:v>603583</c:v>
                </c:pt>
                <c:pt idx="500">
                  <c:v>589360</c:v>
                </c:pt>
                <c:pt idx="501">
                  <c:v>569550</c:v>
                </c:pt>
                <c:pt idx="502">
                  <c:v>522637</c:v>
                </c:pt>
                <c:pt idx="503">
                  <c:v>382223</c:v>
                </c:pt>
                <c:pt idx="504">
                  <c:v>412989</c:v>
                </c:pt>
                <c:pt idx="505">
                  <c:v>575190</c:v>
                </c:pt>
                <c:pt idx="506">
                  <c:v>593949</c:v>
                </c:pt>
                <c:pt idx="507">
                  <c:v>588448</c:v>
                </c:pt>
                <c:pt idx="508">
                  <c:v>565571</c:v>
                </c:pt>
                <c:pt idx="509">
                  <c:v>518287</c:v>
                </c:pt>
                <c:pt idx="510">
                  <c:v>374650</c:v>
                </c:pt>
                <c:pt idx="511">
                  <c:v>397051</c:v>
                </c:pt>
                <c:pt idx="512">
                  <c:v>495885</c:v>
                </c:pt>
                <c:pt idx="513">
                  <c:v>566700</c:v>
                </c:pt>
                <c:pt idx="514">
                  <c:v>560775</c:v>
                </c:pt>
                <c:pt idx="515">
                  <c:v>549055</c:v>
                </c:pt>
                <c:pt idx="516">
                  <c:v>500445</c:v>
                </c:pt>
                <c:pt idx="517">
                  <c:v>370747</c:v>
                </c:pt>
                <c:pt idx="518">
                  <c:v>396669</c:v>
                </c:pt>
                <c:pt idx="519">
                  <c:v>378218</c:v>
                </c:pt>
                <c:pt idx="520">
                  <c:v>1387</c:v>
                </c:pt>
                <c:pt idx="521">
                  <c:v>87388</c:v>
                </c:pt>
                <c:pt idx="522">
                  <c:v>506395</c:v>
                </c:pt>
                <c:pt idx="523">
                  <c:v>470707</c:v>
                </c:pt>
                <c:pt idx="524">
                  <c:v>357716</c:v>
                </c:pt>
                <c:pt idx="525">
                  <c:v>388111</c:v>
                </c:pt>
                <c:pt idx="526">
                  <c:v>543030</c:v>
                </c:pt>
                <c:pt idx="527">
                  <c:v>535275</c:v>
                </c:pt>
                <c:pt idx="528">
                  <c:v>514732</c:v>
                </c:pt>
                <c:pt idx="529">
                  <c:v>503413</c:v>
                </c:pt>
                <c:pt idx="530">
                  <c:v>460718</c:v>
                </c:pt>
                <c:pt idx="531">
                  <c:v>354033</c:v>
                </c:pt>
                <c:pt idx="532">
                  <c:v>378053</c:v>
                </c:pt>
                <c:pt idx="533">
                  <c:v>518047</c:v>
                </c:pt>
                <c:pt idx="534">
                  <c:v>518472</c:v>
                </c:pt>
                <c:pt idx="535">
                  <c:v>511310</c:v>
                </c:pt>
                <c:pt idx="536">
                  <c:v>508974</c:v>
                </c:pt>
                <c:pt idx="537">
                  <c:v>471504</c:v>
                </c:pt>
                <c:pt idx="538">
                  <c:v>366973</c:v>
                </c:pt>
                <c:pt idx="539">
                  <c:v>393025</c:v>
                </c:pt>
                <c:pt idx="540">
                  <c:v>520082</c:v>
                </c:pt>
                <c:pt idx="541">
                  <c:v>520756</c:v>
                </c:pt>
                <c:pt idx="542">
                  <c:v>498578</c:v>
                </c:pt>
                <c:pt idx="543">
                  <c:v>492991</c:v>
                </c:pt>
                <c:pt idx="544">
                  <c:v>462238</c:v>
                </c:pt>
                <c:pt idx="545">
                  <c:v>355929</c:v>
                </c:pt>
                <c:pt idx="546">
                  <c:v>369452</c:v>
                </c:pt>
                <c:pt idx="547">
                  <c:v>495018</c:v>
                </c:pt>
                <c:pt idx="548">
                  <c:v>501700</c:v>
                </c:pt>
                <c:pt idx="549">
                  <c:v>488715</c:v>
                </c:pt>
                <c:pt idx="550">
                  <c:v>435567</c:v>
                </c:pt>
                <c:pt idx="551">
                  <c:v>421550</c:v>
                </c:pt>
                <c:pt idx="552">
                  <c:v>332184</c:v>
                </c:pt>
                <c:pt idx="553">
                  <c:v>357735</c:v>
                </c:pt>
                <c:pt idx="554">
                  <c:v>485678</c:v>
                </c:pt>
                <c:pt idx="555">
                  <c:v>485504</c:v>
                </c:pt>
                <c:pt idx="556">
                  <c:v>477975</c:v>
                </c:pt>
                <c:pt idx="557">
                  <c:v>478568</c:v>
                </c:pt>
                <c:pt idx="558">
                  <c:v>449353</c:v>
                </c:pt>
                <c:pt idx="559">
                  <c:v>339646</c:v>
                </c:pt>
                <c:pt idx="560">
                  <c:v>360875</c:v>
                </c:pt>
                <c:pt idx="561">
                  <c:v>491712</c:v>
                </c:pt>
                <c:pt idx="562">
                  <c:v>457904</c:v>
                </c:pt>
                <c:pt idx="563">
                  <c:v>454162</c:v>
                </c:pt>
                <c:pt idx="564">
                  <c:v>446738</c:v>
                </c:pt>
                <c:pt idx="565">
                  <c:v>417486</c:v>
                </c:pt>
                <c:pt idx="566">
                  <c:v>319225</c:v>
                </c:pt>
                <c:pt idx="567">
                  <c:v>332446</c:v>
                </c:pt>
                <c:pt idx="568">
                  <c:v>459297</c:v>
                </c:pt>
                <c:pt idx="569">
                  <c:v>459749</c:v>
                </c:pt>
                <c:pt idx="570">
                  <c:v>450418</c:v>
                </c:pt>
                <c:pt idx="571">
                  <c:v>439147</c:v>
                </c:pt>
                <c:pt idx="572">
                  <c:v>407913</c:v>
                </c:pt>
                <c:pt idx="573">
                  <c:v>311917</c:v>
                </c:pt>
                <c:pt idx="574">
                  <c:v>338793</c:v>
                </c:pt>
                <c:pt idx="575">
                  <c:v>456798</c:v>
                </c:pt>
                <c:pt idx="576">
                  <c:v>459553</c:v>
                </c:pt>
                <c:pt idx="577">
                  <c:v>448328</c:v>
                </c:pt>
                <c:pt idx="578">
                  <c:v>435303</c:v>
                </c:pt>
                <c:pt idx="579">
                  <c:v>405236</c:v>
                </c:pt>
                <c:pt idx="580">
                  <c:v>316660</c:v>
                </c:pt>
                <c:pt idx="581">
                  <c:v>331641</c:v>
                </c:pt>
                <c:pt idx="582">
                  <c:v>443684</c:v>
                </c:pt>
                <c:pt idx="583">
                  <c:v>452439</c:v>
                </c:pt>
                <c:pt idx="584">
                  <c:v>442085</c:v>
                </c:pt>
                <c:pt idx="585">
                  <c:v>447457</c:v>
                </c:pt>
                <c:pt idx="586">
                  <c:v>416462</c:v>
                </c:pt>
                <c:pt idx="587">
                  <c:v>318067</c:v>
                </c:pt>
                <c:pt idx="588">
                  <c:v>337990</c:v>
                </c:pt>
                <c:pt idx="589">
                  <c:v>448825</c:v>
                </c:pt>
                <c:pt idx="590">
                  <c:v>452693</c:v>
                </c:pt>
                <c:pt idx="591">
                  <c:v>436594</c:v>
                </c:pt>
                <c:pt idx="592">
                  <c:v>417814</c:v>
                </c:pt>
                <c:pt idx="593">
                  <c:v>402073</c:v>
                </c:pt>
                <c:pt idx="594">
                  <c:v>320152</c:v>
                </c:pt>
                <c:pt idx="595">
                  <c:v>341957</c:v>
                </c:pt>
                <c:pt idx="596">
                  <c:v>456559</c:v>
                </c:pt>
                <c:pt idx="597">
                  <c:v>457451</c:v>
                </c:pt>
                <c:pt idx="598">
                  <c:v>443557</c:v>
                </c:pt>
                <c:pt idx="599">
                  <c:v>443285</c:v>
                </c:pt>
                <c:pt idx="600">
                  <c:v>411046</c:v>
                </c:pt>
                <c:pt idx="601">
                  <c:v>321415</c:v>
                </c:pt>
                <c:pt idx="602">
                  <c:v>347048</c:v>
                </c:pt>
                <c:pt idx="603">
                  <c:v>467554</c:v>
                </c:pt>
                <c:pt idx="604">
                  <c:v>472907</c:v>
                </c:pt>
                <c:pt idx="605">
                  <c:v>461613</c:v>
                </c:pt>
                <c:pt idx="606">
                  <c:v>460898</c:v>
                </c:pt>
                <c:pt idx="607">
                  <c:v>430777</c:v>
                </c:pt>
                <c:pt idx="608">
                  <c:v>334873</c:v>
                </c:pt>
                <c:pt idx="609">
                  <c:v>349011</c:v>
                </c:pt>
                <c:pt idx="610">
                  <c:v>441026</c:v>
                </c:pt>
                <c:pt idx="611">
                  <c:v>488285</c:v>
                </c:pt>
                <c:pt idx="612">
                  <c:v>482678</c:v>
                </c:pt>
                <c:pt idx="613">
                  <c:v>469753</c:v>
                </c:pt>
                <c:pt idx="614">
                  <c:v>459756</c:v>
                </c:pt>
                <c:pt idx="615">
                  <c:v>347718</c:v>
                </c:pt>
                <c:pt idx="616">
                  <c:v>374812</c:v>
                </c:pt>
                <c:pt idx="617">
                  <c:v>499697</c:v>
                </c:pt>
                <c:pt idx="618">
                  <c:v>504892</c:v>
                </c:pt>
                <c:pt idx="619">
                  <c:v>514345</c:v>
                </c:pt>
                <c:pt idx="620">
                  <c:v>505291</c:v>
                </c:pt>
                <c:pt idx="621">
                  <c:v>465089</c:v>
                </c:pt>
                <c:pt idx="622">
                  <c:v>351145</c:v>
                </c:pt>
                <c:pt idx="623">
                  <c:v>375345</c:v>
                </c:pt>
                <c:pt idx="624">
                  <c:v>489386</c:v>
                </c:pt>
                <c:pt idx="625">
                  <c:v>483030</c:v>
                </c:pt>
                <c:pt idx="626">
                  <c:v>466827</c:v>
                </c:pt>
                <c:pt idx="627">
                  <c:v>471022</c:v>
                </c:pt>
                <c:pt idx="628">
                  <c:v>449451</c:v>
                </c:pt>
                <c:pt idx="629">
                  <c:v>351367</c:v>
                </c:pt>
                <c:pt idx="630">
                  <c:v>371587</c:v>
                </c:pt>
                <c:pt idx="631">
                  <c:v>496386</c:v>
                </c:pt>
                <c:pt idx="632">
                  <c:v>504002</c:v>
                </c:pt>
                <c:pt idx="633">
                  <c:v>506478</c:v>
                </c:pt>
                <c:pt idx="634">
                  <c:v>491530</c:v>
                </c:pt>
                <c:pt idx="635">
                  <c:v>453480</c:v>
                </c:pt>
                <c:pt idx="636">
                  <c:v>346328</c:v>
                </c:pt>
                <c:pt idx="637">
                  <c:v>371656</c:v>
                </c:pt>
                <c:pt idx="638">
                  <c:v>487610</c:v>
                </c:pt>
                <c:pt idx="639">
                  <c:v>481099</c:v>
                </c:pt>
                <c:pt idx="640">
                  <c:v>477161</c:v>
                </c:pt>
                <c:pt idx="641">
                  <c:v>474851</c:v>
                </c:pt>
                <c:pt idx="642">
                  <c:v>465841</c:v>
                </c:pt>
                <c:pt idx="643">
                  <c:v>359876</c:v>
                </c:pt>
                <c:pt idx="644">
                  <c:v>376118</c:v>
                </c:pt>
                <c:pt idx="645">
                  <c:v>496757</c:v>
                </c:pt>
                <c:pt idx="646">
                  <c:v>492539</c:v>
                </c:pt>
                <c:pt idx="647">
                  <c:v>490844</c:v>
                </c:pt>
                <c:pt idx="648">
                  <c:v>486101</c:v>
                </c:pt>
                <c:pt idx="649">
                  <c:v>454293</c:v>
                </c:pt>
                <c:pt idx="650">
                  <c:v>354902</c:v>
                </c:pt>
                <c:pt idx="651">
                  <c:v>371161</c:v>
                </c:pt>
                <c:pt idx="652">
                  <c:v>481492</c:v>
                </c:pt>
                <c:pt idx="653">
                  <c:v>489382</c:v>
                </c:pt>
                <c:pt idx="654">
                  <c:v>499418</c:v>
                </c:pt>
                <c:pt idx="655">
                  <c:v>493585</c:v>
                </c:pt>
                <c:pt idx="656">
                  <c:v>461168</c:v>
                </c:pt>
                <c:pt idx="657">
                  <c:v>357857</c:v>
                </c:pt>
                <c:pt idx="658">
                  <c:v>392673</c:v>
                </c:pt>
                <c:pt idx="659">
                  <c:v>513980</c:v>
                </c:pt>
                <c:pt idx="660">
                  <c:v>508241</c:v>
                </c:pt>
                <c:pt idx="661">
                  <c:v>510574</c:v>
                </c:pt>
                <c:pt idx="662">
                  <c:v>499954</c:v>
                </c:pt>
                <c:pt idx="663">
                  <c:v>465471</c:v>
                </c:pt>
                <c:pt idx="664">
                  <c:v>359207</c:v>
                </c:pt>
                <c:pt idx="665">
                  <c:v>391969</c:v>
                </c:pt>
                <c:pt idx="666">
                  <c:v>508644</c:v>
                </c:pt>
                <c:pt idx="667">
                  <c:v>505716</c:v>
                </c:pt>
                <c:pt idx="668">
                  <c:v>498611</c:v>
                </c:pt>
                <c:pt idx="669">
                  <c:v>470225</c:v>
                </c:pt>
                <c:pt idx="670">
                  <c:v>440715</c:v>
                </c:pt>
                <c:pt idx="671">
                  <c:v>365414</c:v>
                </c:pt>
                <c:pt idx="672">
                  <c:v>402153</c:v>
                </c:pt>
                <c:pt idx="673">
                  <c:v>515531</c:v>
                </c:pt>
                <c:pt idx="674">
                  <c:v>512123</c:v>
                </c:pt>
                <c:pt idx="675">
                  <c:v>512016</c:v>
                </c:pt>
                <c:pt idx="676">
                  <c:v>507640</c:v>
                </c:pt>
                <c:pt idx="677">
                  <c:v>480261</c:v>
                </c:pt>
                <c:pt idx="678">
                  <c:v>383249</c:v>
                </c:pt>
                <c:pt idx="679">
                  <c:v>405946</c:v>
                </c:pt>
                <c:pt idx="680">
                  <c:v>526455</c:v>
                </c:pt>
                <c:pt idx="681">
                  <c:v>536487</c:v>
                </c:pt>
                <c:pt idx="682">
                  <c:v>520559</c:v>
                </c:pt>
                <c:pt idx="683">
                  <c:v>513125</c:v>
                </c:pt>
                <c:pt idx="684">
                  <c:v>473631</c:v>
                </c:pt>
                <c:pt idx="685">
                  <c:v>377462</c:v>
                </c:pt>
                <c:pt idx="686">
                  <c:v>405662</c:v>
                </c:pt>
                <c:pt idx="687">
                  <c:v>547104</c:v>
                </c:pt>
                <c:pt idx="688">
                  <c:v>512857</c:v>
                </c:pt>
                <c:pt idx="689">
                  <c:v>506669</c:v>
                </c:pt>
                <c:pt idx="690">
                  <c:v>502457</c:v>
                </c:pt>
                <c:pt idx="691">
                  <c:v>474367</c:v>
                </c:pt>
                <c:pt idx="692">
                  <c:v>379851</c:v>
                </c:pt>
                <c:pt idx="693">
                  <c:v>396926</c:v>
                </c:pt>
                <c:pt idx="694">
                  <c:v>513734</c:v>
                </c:pt>
                <c:pt idx="695">
                  <c:v>521182</c:v>
                </c:pt>
                <c:pt idx="696">
                  <c:v>488888</c:v>
                </c:pt>
                <c:pt idx="697">
                  <c:v>427775</c:v>
                </c:pt>
                <c:pt idx="698">
                  <c:v>410547</c:v>
                </c:pt>
                <c:pt idx="699">
                  <c:v>353944</c:v>
                </c:pt>
                <c:pt idx="700">
                  <c:v>377104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422400"/>
        <c:axId val="1252420768"/>
      </c:lineChart>
      <c:dateAx>
        <c:axId val="12524224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Calibri Light" panose="020F0302020204030204" pitchFamily="34" charset="0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5360996879438653"/>
              <c:y val="0.7770141962955941"/>
            </c:manualLayout>
          </c:layout>
          <c:overlay val="0"/>
        </c:title>
        <c:numFmt formatCode="m/d/yyyy" sourceLinked="1"/>
        <c:majorTickMark val="out"/>
        <c:minorTickMark val="none"/>
        <c:tickLblPos val="low"/>
        <c:spPr>
          <a:ln>
            <a:noFill/>
          </a:ln>
        </c:spPr>
        <c:txPr>
          <a:bodyPr rot="-600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20768"/>
        <c:crosses val="autoZero"/>
        <c:auto val="1"/>
        <c:lblOffset val="0"/>
        <c:baseTimeUnit val="days"/>
      </c:dateAx>
      <c:valAx>
        <c:axId val="12524207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Calibri Light" panose="020F0302020204030204" pitchFamily="34" charset="0"/>
                  </a:defRPr>
                </a:pPr>
                <a:r>
                  <a:rPr lang="en-US"/>
                  <a:t>Pageviews</a:t>
                </a:r>
              </a:p>
            </c:rich>
          </c:tx>
          <c:layout>
            <c:manualLayout>
              <c:xMode val="edge"/>
              <c:yMode val="edge"/>
              <c:x val="2.148302890710097E-4"/>
              <c:y val="0.35022409869632576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22400"/>
        <c:crosses val="autoZero"/>
        <c:crossBetween val="between"/>
      </c:valAx>
      <c:spPr>
        <a:solidFill>
          <a:schemeClr val="bg1">
            <a:lumMod val="95000"/>
            <a:alpha val="20000"/>
          </a:schemeClr>
        </a:solidFill>
        <a:ln>
          <a:noFill/>
        </a:ln>
      </c:spPr>
    </c:plotArea>
    <c:plotVisOnly val="1"/>
    <c:dispBlanksAs val="gap"/>
    <c:showDLblsOverMax val="0"/>
  </c:chart>
  <c:spPr>
    <a:ln>
      <a:solidFill>
        <a:schemeClr val="bg1">
          <a:lumMod val="95000"/>
          <a:alpha val="3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65" l="0.70000000000000095" r="0.70000000000000095" t="0.750000000000015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Calibri"/>
                <a:ea typeface="Calibri"/>
                <a:cs typeface="Calibri"/>
              </a:defRPr>
            </a:pPr>
            <a:r>
              <a:rPr lang="en-US"/>
              <a:t>VISITS</a:t>
            </a:r>
          </a:p>
        </c:rich>
      </c:tx>
      <c:layout>
        <c:manualLayout>
          <c:xMode val="edge"/>
          <c:yMode val="edge"/>
          <c:x val="0.10025269108567907"/>
          <c:y val="1.6088487525932657E-2"/>
        </c:manualLayout>
      </c:layout>
      <c:overlay val="0"/>
    </c:title>
    <c:autoTitleDeleted val="0"/>
    <c:plotArea>
      <c:layout>
        <c:manualLayout>
          <c:xMode val="edge"/>
          <c:yMode val="edge"/>
          <c:x val="2.1726616156786071E-2"/>
          <c:y val="6.7575448039041391E-2"/>
          <c:w val="0.96747716252067684"/>
          <c:h val="0.69603167531827548"/>
        </c:manualLayout>
      </c:layout>
      <c:lineChart>
        <c:grouping val="standard"/>
        <c:varyColors val="0"/>
        <c:ser>
          <c:idx val="0"/>
          <c:order val="0"/>
          <c:tx>
            <c:strRef>
              <c:f>'Tablet Visits'!$S$4</c:f>
              <c:strCache>
                <c:ptCount val="1"/>
              </c:strCache>
            </c:strRef>
          </c:tx>
          <c:spPr>
            <a:ln w="12700">
              <a:solidFill>
                <a:srgbClr val="E51B00"/>
              </a:solidFill>
              <a:prstDash val="solid"/>
            </a:ln>
            <a:effectLst/>
            <a:extLst/>
          </c:spPr>
          <c:marker>
            <c:symbol val="circle"/>
            <c:size val="3"/>
            <c:spPr>
              <a:solidFill>
                <a:srgbClr val="E51B00">
                  <a:alpha val="85000"/>
                </a:srgbClr>
              </a:solidFill>
              <a:ln w="12700">
                <a:solidFill>
                  <a:srgbClr val="E51B00"/>
                </a:solidFill>
                <a:prstDash val="solid"/>
              </a:ln>
              <a:effectLst/>
              <a:extLst/>
            </c:spPr>
          </c:marker>
          <c:cat>
            <c:numRef>
              <c:f>'Tablet Visits'!$R$6:$R$706</c:f>
              <c:numCache>
                <c:formatCode>m/d/yyyy</c:formatCode>
                <c:ptCount val="701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  <c:pt idx="366">
                  <c:v>41275</c:v>
                </c:pt>
                <c:pt idx="367">
                  <c:v>41276</c:v>
                </c:pt>
                <c:pt idx="368">
                  <c:v>41277</c:v>
                </c:pt>
                <c:pt idx="369">
                  <c:v>41278</c:v>
                </c:pt>
                <c:pt idx="370">
                  <c:v>41279</c:v>
                </c:pt>
                <c:pt idx="371">
                  <c:v>41280</c:v>
                </c:pt>
                <c:pt idx="372">
                  <c:v>41281</c:v>
                </c:pt>
                <c:pt idx="373">
                  <c:v>41282</c:v>
                </c:pt>
                <c:pt idx="374">
                  <c:v>41283</c:v>
                </c:pt>
                <c:pt idx="375">
                  <c:v>41284</c:v>
                </c:pt>
                <c:pt idx="376">
                  <c:v>41285</c:v>
                </c:pt>
                <c:pt idx="377">
                  <c:v>41286</c:v>
                </c:pt>
                <c:pt idx="378">
                  <c:v>41287</c:v>
                </c:pt>
                <c:pt idx="379">
                  <c:v>41288</c:v>
                </c:pt>
                <c:pt idx="380">
                  <c:v>41289</c:v>
                </c:pt>
                <c:pt idx="381">
                  <c:v>41290</c:v>
                </c:pt>
                <c:pt idx="382">
                  <c:v>41291</c:v>
                </c:pt>
                <c:pt idx="383">
                  <c:v>41292</c:v>
                </c:pt>
                <c:pt idx="384">
                  <c:v>41293</c:v>
                </c:pt>
                <c:pt idx="385">
                  <c:v>41294</c:v>
                </c:pt>
                <c:pt idx="386">
                  <c:v>41295</c:v>
                </c:pt>
                <c:pt idx="387">
                  <c:v>41296</c:v>
                </c:pt>
                <c:pt idx="388">
                  <c:v>41297</c:v>
                </c:pt>
                <c:pt idx="389">
                  <c:v>41298</c:v>
                </c:pt>
                <c:pt idx="390">
                  <c:v>41299</c:v>
                </c:pt>
                <c:pt idx="391">
                  <c:v>41300</c:v>
                </c:pt>
                <c:pt idx="392">
                  <c:v>41301</c:v>
                </c:pt>
                <c:pt idx="393">
                  <c:v>41302</c:v>
                </c:pt>
                <c:pt idx="394">
                  <c:v>41303</c:v>
                </c:pt>
                <c:pt idx="395">
                  <c:v>41304</c:v>
                </c:pt>
                <c:pt idx="396">
                  <c:v>41305</c:v>
                </c:pt>
                <c:pt idx="397">
                  <c:v>41306</c:v>
                </c:pt>
                <c:pt idx="398">
                  <c:v>41307</c:v>
                </c:pt>
                <c:pt idx="399">
                  <c:v>41308</c:v>
                </c:pt>
                <c:pt idx="400">
                  <c:v>41309</c:v>
                </c:pt>
                <c:pt idx="401">
                  <c:v>41310</c:v>
                </c:pt>
                <c:pt idx="402">
                  <c:v>41311</c:v>
                </c:pt>
                <c:pt idx="403">
                  <c:v>41312</c:v>
                </c:pt>
                <c:pt idx="404">
                  <c:v>41313</c:v>
                </c:pt>
                <c:pt idx="405">
                  <c:v>41314</c:v>
                </c:pt>
                <c:pt idx="406">
                  <c:v>41315</c:v>
                </c:pt>
                <c:pt idx="407">
                  <c:v>41316</c:v>
                </c:pt>
                <c:pt idx="408">
                  <c:v>41317</c:v>
                </c:pt>
                <c:pt idx="409">
                  <c:v>41318</c:v>
                </c:pt>
                <c:pt idx="410">
                  <c:v>41319</c:v>
                </c:pt>
                <c:pt idx="411">
                  <c:v>41320</c:v>
                </c:pt>
                <c:pt idx="412">
                  <c:v>41321</c:v>
                </c:pt>
                <c:pt idx="413">
                  <c:v>41322</c:v>
                </c:pt>
                <c:pt idx="414">
                  <c:v>41323</c:v>
                </c:pt>
                <c:pt idx="415">
                  <c:v>41324</c:v>
                </c:pt>
                <c:pt idx="416">
                  <c:v>41325</c:v>
                </c:pt>
                <c:pt idx="417">
                  <c:v>41326</c:v>
                </c:pt>
                <c:pt idx="418">
                  <c:v>41327</c:v>
                </c:pt>
                <c:pt idx="419">
                  <c:v>41328</c:v>
                </c:pt>
                <c:pt idx="420">
                  <c:v>41329</c:v>
                </c:pt>
                <c:pt idx="421">
                  <c:v>41330</c:v>
                </c:pt>
                <c:pt idx="422">
                  <c:v>41331</c:v>
                </c:pt>
                <c:pt idx="423">
                  <c:v>41332</c:v>
                </c:pt>
                <c:pt idx="424">
                  <c:v>41333</c:v>
                </c:pt>
                <c:pt idx="425">
                  <c:v>41334</c:v>
                </c:pt>
                <c:pt idx="426">
                  <c:v>41335</c:v>
                </c:pt>
                <c:pt idx="427">
                  <c:v>41336</c:v>
                </c:pt>
                <c:pt idx="428">
                  <c:v>41337</c:v>
                </c:pt>
                <c:pt idx="429">
                  <c:v>41338</c:v>
                </c:pt>
                <c:pt idx="430">
                  <c:v>41339</c:v>
                </c:pt>
                <c:pt idx="431">
                  <c:v>41340</c:v>
                </c:pt>
                <c:pt idx="432">
                  <c:v>41341</c:v>
                </c:pt>
                <c:pt idx="433">
                  <c:v>41342</c:v>
                </c:pt>
                <c:pt idx="434">
                  <c:v>41343</c:v>
                </c:pt>
                <c:pt idx="435">
                  <c:v>41344</c:v>
                </c:pt>
                <c:pt idx="436">
                  <c:v>41345</c:v>
                </c:pt>
                <c:pt idx="437">
                  <c:v>41346</c:v>
                </c:pt>
                <c:pt idx="438">
                  <c:v>41347</c:v>
                </c:pt>
                <c:pt idx="439">
                  <c:v>41348</c:v>
                </c:pt>
                <c:pt idx="440">
                  <c:v>41349</c:v>
                </c:pt>
                <c:pt idx="441">
                  <c:v>41350</c:v>
                </c:pt>
                <c:pt idx="442">
                  <c:v>41351</c:v>
                </c:pt>
                <c:pt idx="443">
                  <c:v>41352</c:v>
                </c:pt>
                <c:pt idx="444">
                  <c:v>41353</c:v>
                </c:pt>
                <c:pt idx="445">
                  <c:v>41354</c:v>
                </c:pt>
                <c:pt idx="446">
                  <c:v>41355</c:v>
                </c:pt>
                <c:pt idx="447">
                  <c:v>41356</c:v>
                </c:pt>
                <c:pt idx="448">
                  <c:v>41357</c:v>
                </c:pt>
                <c:pt idx="449">
                  <c:v>41358</c:v>
                </c:pt>
                <c:pt idx="450">
                  <c:v>41359</c:v>
                </c:pt>
                <c:pt idx="451">
                  <c:v>41360</c:v>
                </c:pt>
                <c:pt idx="452">
                  <c:v>41361</c:v>
                </c:pt>
                <c:pt idx="453">
                  <c:v>41362</c:v>
                </c:pt>
                <c:pt idx="454">
                  <c:v>41363</c:v>
                </c:pt>
                <c:pt idx="455">
                  <c:v>41364</c:v>
                </c:pt>
                <c:pt idx="456">
                  <c:v>41365</c:v>
                </c:pt>
                <c:pt idx="457">
                  <c:v>41366</c:v>
                </c:pt>
                <c:pt idx="458">
                  <c:v>41367</c:v>
                </c:pt>
                <c:pt idx="459">
                  <c:v>41368</c:v>
                </c:pt>
                <c:pt idx="460">
                  <c:v>41369</c:v>
                </c:pt>
                <c:pt idx="461">
                  <c:v>41370</c:v>
                </c:pt>
                <c:pt idx="462">
                  <c:v>41371</c:v>
                </c:pt>
                <c:pt idx="463">
                  <c:v>41372</c:v>
                </c:pt>
                <c:pt idx="464">
                  <c:v>41373</c:v>
                </c:pt>
                <c:pt idx="465">
                  <c:v>41374</c:v>
                </c:pt>
                <c:pt idx="466">
                  <c:v>41375</c:v>
                </c:pt>
                <c:pt idx="467">
                  <c:v>41376</c:v>
                </c:pt>
                <c:pt idx="468">
                  <c:v>41377</c:v>
                </c:pt>
                <c:pt idx="469">
                  <c:v>41378</c:v>
                </c:pt>
                <c:pt idx="470">
                  <c:v>41379</c:v>
                </c:pt>
                <c:pt idx="471">
                  <c:v>41380</c:v>
                </c:pt>
                <c:pt idx="472">
                  <c:v>41381</c:v>
                </c:pt>
                <c:pt idx="473">
                  <c:v>41382</c:v>
                </c:pt>
                <c:pt idx="474">
                  <c:v>41383</c:v>
                </c:pt>
                <c:pt idx="475">
                  <c:v>41384</c:v>
                </c:pt>
                <c:pt idx="476">
                  <c:v>41385</c:v>
                </c:pt>
                <c:pt idx="477">
                  <c:v>41386</c:v>
                </c:pt>
                <c:pt idx="478">
                  <c:v>41387</c:v>
                </c:pt>
                <c:pt idx="479">
                  <c:v>41388</c:v>
                </c:pt>
                <c:pt idx="480">
                  <c:v>41389</c:v>
                </c:pt>
                <c:pt idx="481">
                  <c:v>41390</c:v>
                </c:pt>
                <c:pt idx="482">
                  <c:v>41391</c:v>
                </c:pt>
                <c:pt idx="483">
                  <c:v>41392</c:v>
                </c:pt>
                <c:pt idx="484">
                  <c:v>41393</c:v>
                </c:pt>
                <c:pt idx="485">
                  <c:v>41394</c:v>
                </c:pt>
                <c:pt idx="486">
                  <c:v>41395</c:v>
                </c:pt>
                <c:pt idx="487">
                  <c:v>41396</c:v>
                </c:pt>
                <c:pt idx="488">
                  <c:v>41397</c:v>
                </c:pt>
                <c:pt idx="489">
                  <c:v>41398</c:v>
                </c:pt>
                <c:pt idx="490">
                  <c:v>41399</c:v>
                </c:pt>
                <c:pt idx="491">
                  <c:v>41400</c:v>
                </c:pt>
                <c:pt idx="492">
                  <c:v>41401</c:v>
                </c:pt>
                <c:pt idx="493">
                  <c:v>41402</c:v>
                </c:pt>
                <c:pt idx="494">
                  <c:v>41403</c:v>
                </c:pt>
                <c:pt idx="495">
                  <c:v>41404</c:v>
                </c:pt>
                <c:pt idx="496">
                  <c:v>41405</c:v>
                </c:pt>
                <c:pt idx="497">
                  <c:v>41406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41412</c:v>
                </c:pt>
                <c:pt idx="504">
                  <c:v>41413</c:v>
                </c:pt>
                <c:pt idx="505">
                  <c:v>41414</c:v>
                </c:pt>
                <c:pt idx="506">
                  <c:v>41415</c:v>
                </c:pt>
                <c:pt idx="507">
                  <c:v>41416</c:v>
                </c:pt>
                <c:pt idx="508">
                  <c:v>41417</c:v>
                </c:pt>
                <c:pt idx="509">
                  <c:v>41418</c:v>
                </c:pt>
                <c:pt idx="510">
                  <c:v>41419</c:v>
                </c:pt>
                <c:pt idx="511">
                  <c:v>41420</c:v>
                </c:pt>
                <c:pt idx="512">
                  <c:v>41421</c:v>
                </c:pt>
                <c:pt idx="513">
                  <c:v>41422</c:v>
                </c:pt>
                <c:pt idx="514">
                  <c:v>41423</c:v>
                </c:pt>
                <c:pt idx="515">
                  <c:v>41424</c:v>
                </c:pt>
                <c:pt idx="516">
                  <c:v>41425</c:v>
                </c:pt>
                <c:pt idx="517">
                  <c:v>41426</c:v>
                </c:pt>
                <c:pt idx="518">
                  <c:v>41427</c:v>
                </c:pt>
                <c:pt idx="519">
                  <c:v>41428</c:v>
                </c:pt>
                <c:pt idx="520">
                  <c:v>41429</c:v>
                </c:pt>
                <c:pt idx="521">
                  <c:v>41430</c:v>
                </c:pt>
                <c:pt idx="522">
                  <c:v>41431</c:v>
                </c:pt>
                <c:pt idx="523">
                  <c:v>41432</c:v>
                </c:pt>
                <c:pt idx="524">
                  <c:v>41433</c:v>
                </c:pt>
                <c:pt idx="525">
                  <c:v>41434</c:v>
                </c:pt>
                <c:pt idx="526">
                  <c:v>41435</c:v>
                </c:pt>
                <c:pt idx="527">
                  <c:v>41436</c:v>
                </c:pt>
                <c:pt idx="528">
                  <c:v>41437</c:v>
                </c:pt>
                <c:pt idx="529">
                  <c:v>41438</c:v>
                </c:pt>
                <c:pt idx="530">
                  <c:v>41439</c:v>
                </c:pt>
                <c:pt idx="531">
                  <c:v>41440</c:v>
                </c:pt>
                <c:pt idx="532">
                  <c:v>41441</c:v>
                </c:pt>
                <c:pt idx="533">
                  <c:v>41442</c:v>
                </c:pt>
                <c:pt idx="534">
                  <c:v>41443</c:v>
                </c:pt>
                <c:pt idx="535">
                  <c:v>41444</c:v>
                </c:pt>
                <c:pt idx="536">
                  <c:v>41445</c:v>
                </c:pt>
                <c:pt idx="537">
                  <c:v>41446</c:v>
                </c:pt>
                <c:pt idx="538">
                  <c:v>41447</c:v>
                </c:pt>
                <c:pt idx="539">
                  <c:v>41448</c:v>
                </c:pt>
                <c:pt idx="540">
                  <c:v>41449</c:v>
                </c:pt>
                <c:pt idx="541">
                  <c:v>41450</c:v>
                </c:pt>
                <c:pt idx="542">
                  <c:v>41451</c:v>
                </c:pt>
                <c:pt idx="543">
                  <c:v>41452</c:v>
                </c:pt>
                <c:pt idx="544">
                  <c:v>41453</c:v>
                </c:pt>
                <c:pt idx="545">
                  <c:v>41454</c:v>
                </c:pt>
                <c:pt idx="546">
                  <c:v>41455</c:v>
                </c:pt>
                <c:pt idx="547">
                  <c:v>41456</c:v>
                </c:pt>
                <c:pt idx="548">
                  <c:v>41457</c:v>
                </c:pt>
                <c:pt idx="549">
                  <c:v>41458</c:v>
                </c:pt>
                <c:pt idx="550">
                  <c:v>41459</c:v>
                </c:pt>
                <c:pt idx="551">
                  <c:v>41460</c:v>
                </c:pt>
                <c:pt idx="552">
                  <c:v>41461</c:v>
                </c:pt>
                <c:pt idx="553">
                  <c:v>41462</c:v>
                </c:pt>
                <c:pt idx="554">
                  <c:v>41463</c:v>
                </c:pt>
                <c:pt idx="555">
                  <c:v>41464</c:v>
                </c:pt>
                <c:pt idx="556">
                  <c:v>41465</c:v>
                </c:pt>
                <c:pt idx="557">
                  <c:v>41466</c:v>
                </c:pt>
                <c:pt idx="558">
                  <c:v>41467</c:v>
                </c:pt>
                <c:pt idx="559">
                  <c:v>41468</c:v>
                </c:pt>
                <c:pt idx="560">
                  <c:v>41469</c:v>
                </c:pt>
                <c:pt idx="561">
                  <c:v>41470</c:v>
                </c:pt>
                <c:pt idx="562">
                  <c:v>41471</c:v>
                </c:pt>
                <c:pt idx="563">
                  <c:v>41472</c:v>
                </c:pt>
                <c:pt idx="564">
                  <c:v>41473</c:v>
                </c:pt>
                <c:pt idx="565">
                  <c:v>41474</c:v>
                </c:pt>
                <c:pt idx="566">
                  <c:v>41475</c:v>
                </c:pt>
                <c:pt idx="567">
                  <c:v>41476</c:v>
                </c:pt>
                <c:pt idx="568">
                  <c:v>41477</c:v>
                </c:pt>
                <c:pt idx="569">
                  <c:v>41478</c:v>
                </c:pt>
                <c:pt idx="570">
                  <c:v>41479</c:v>
                </c:pt>
                <c:pt idx="571">
                  <c:v>41480</c:v>
                </c:pt>
                <c:pt idx="572">
                  <c:v>41481</c:v>
                </c:pt>
                <c:pt idx="573">
                  <c:v>41482</c:v>
                </c:pt>
                <c:pt idx="574">
                  <c:v>41483</c:v>
                </c:pt>
                <c:pt idx="575">
                  <c:v>41484</c:v>
                </c:pt>
                <c:pt idx="576">
                  <c:v>41485</c:v>
                </c:pt>
                <c:pt idx="577">
                  <c:v>41486</c:v>
                </c:pt>
                <c:pt idx="578">
                  <c:v>41487</c:v>
                </c:pt>
                <c:pt idx="579">
                  <c:v>41488</c:v>
                </c:pt>
                <c:pt idx="580">
                  <c:v>41489</c:v>
                </c:pt>
                <c:pt idx="581">
                  <c:v>41490</c:v>
                </c:pt>
                <c:pt idx="582">
                  <c:v>41491</c:v>
                </c:pt>
                <c:pt idx="583">
                  <c:v>41492</c:v>
                </c:pt>
                <c:pt idx="584">
                  <c:v>41493</c:v>
                </c:pt>
                <c:pt idx="585">
                  <c:v>41494</c:v>
                </c:pt>
                <c:pt idx="586">
                  <c:v>41495</c:v>
                </c:pt>
                <c:pt idx="587">
                  <c:v>41496</c:v>
                </c:pt>
                <c:pt idx="588">
                  <c:v>41497</c:v>
                </c:pt>
                <c:pt idx="589">
                  <c:v>41498</c:v>
                </c:pt>
                <c:pt idx="590">
                  <c:v>41499</c:v>
                </c:pt>
                <c:pt idx="591">
                  <c:v>41500</c:v>
                </c:pt>
                <c:pt idx="592">
                  <c:v>41501</c:v>
                </c:pt>
                <c:pt idx="593">
                  <c:v>41502</c:v>
                </c:pt>
                <c:pt idx="594">
                  <c:v>41503</c:v>
                </c:pt>
                <c:pt idx="595">
                  <c:v>41504</c:v>
                </c:pt>
                <c:pt idx="596">
                  <c:v>41505</c:v>
                </c:pt>
                <c:pt idx="597">
                  <c:v>41506</c:v>
                </c:pt>
                <c:pt idx="598">
                  <c:v>41507</c:v>
                </c:pt>
                <c:pt idx="599">
                  <c:v>41508</c:v>
                </c:pt>
                <c:pt idx="600">
                  <c:v>41509</c:v>
                </c:pt>
                <c:pt idx="601">
                  <c:v>41510</c:v>
                </c:pt>
                <c:pt idx="602">
                  <c:v>41511</c:v>
                </c:pt>
                <c:pt idx="603">
                  <c:v>41512</c:v>
                </c:pt>
                <c:pt idx="604">
                  <c:v>41513</c:v>
                </c:pt>
                <c:pt idx="605">
                  <c:v>41514</c:v>
                </c:pt>
                <c:pt idx="606">
                  <c:v>41515</c:v>
                </c:pt>
                <c:pt idx="607">
                  <c:v>41516</c:v>
                </c:pt>
                <c:pt idx="608">
                  <c:v>41517</c:v>
                </c:pt>
                <c:pt idx="609">
                  <c:v>41518</c:v>
                </c:pt>
                <c:pt idx="610">
                  <c:v>41519</c:v>
                </c:pt>
                <c:pt idx="611">
                  <c:v>41520</c:v>
                </c:pt>
                <c:pt idx="612">
                  <c:v>41521</c:v>
                </c:pt>
                <c:pt idx="613">
                  <c:v>41522</c:v>
                </c:pt>
                <c:pt idx="614">
                  <c:v>41523</c:v>
                </c:pt>
                <c:pt idx="615">
                  <c:v>41524</c:v>
                </c:pt>
                <c:pt idx="616">
                  <c:v>41525</c:v>
                </c:pt>
                <c:pt idx="617">
                  <c:v>41526</c:v>
                </c:pt>
                <c:pt idx="618">
                  <c:v>41527</c:v>
                </c:pt>
                <c:pt idx="619">
                  <c:v>41528</c:v>
                </c:pt>
                <c:pt idx="620">
                  <c:v>41529</c:v>
                </c:pt>
                <c:pt idx="621">
                  <c:v>41530</c:v>
                </c:pt>
                <c:pt idx="622">
                  <c:v>41531</c:v>
                </c:pt>
                <c:pt idx="623">
                  <c:v>41532</c:v>
                </c:pt>
                <c:pt idx="624">
                  <c:v>41533</c:v>
                </c:pt>
                <c:pt idx="625">
                  <c:v>41534</c:v>
                </c:pt>
                <c:pt idx="626">
                  <c:v>41535</c:v>
                </c:pt>
                <c:pt idx="627">
                  <c:v>41536</c:v>
                </c:pt>
                <c:pt idx="628">
                  <c:v>41537</c:v>
                </c:pt>
                <c:pt idx="629">
                  <c:v>41538</c:v>
                </c:pt>
                <c:pt idx="630">
                  <c:v>41539</c:v>
                </c:pt>
                <c:pt idx="631">
                  <c:v>41540</c:v>
                </c:pt>
                <c:pt idx="632">
                  <c:v>41541</c:v>
                </c:pt>
                <c:pt idx="633">
                  <c:v>41542</c:v>
                </c:pt>
                <c:pt idx="634">
                  <c:v>41543</c:v>
                </c:pt>
                <c:pt idx="635">
                  <c:v>41544</c:v>
                </c:pt>
                <c:pt idx="636">
                  <c:v>41545</c:v>
                </c:pt>
                <c:pt idx="637">
                  <c:v>41546</c:v>
                </c:pt>
                <c:pt idx="638">
                  <c:v>41547</c:v>
                </c:pt>
                <c:pt idx="639">
                  <c:v>41548</c:v>
                </c:pt>
                <c:pt idx="640">
                  <c:v>41549</c:v>
                </c:pt>
                <c:pt idx="641">
                  <c:v>41550</c:v>
                </c:pt>
                <c:pt idx="642">
                  <c:v>41551</c:v>
                </c:pt>
                <c:pt idx="643">
                  <c:v>41552</c:v>
                </c:pt>
                <c:pt idx="644">
                  <c:v>41553</c:v>
                </c:pt>
                <c:pt idx="645">
                  <c:v>41554</c:v>
                </c:pt>
                <c:pt idx="646">
                  <c:v>41555</c:v>
                </c:pt>
                <c:pt idx="647">
                  <c:v>41556</c:v>
                </c:pt>
                <c:pt idx="648">
                  <c:v>41557</c:v>
                </c:pt>
                <c:pt idx="649">
                  <c:v>41558</c:v>
                </c:pt>
                <c:pt idx="650">
                  <c:v>41559</c:v>
                </c:pt>
                <c:pt idx="651">
                  <c:v>41560</c:v>
                </c:pt>
                <c:pt idx="652">
                  <c:v>41561</c:v>
                </c:pt>
                <c:pt idx="653">
                  <c:v>41562</c:v>
                </c:pt>
                <c:pt idx="654">
                  <c:v>41563</c:v>
                </c:pt>
                <c:pt idx="655">
                  <c:v>41564</c:v>
                </c:pt>
                <c:pt idx="656">
                  <c:v>41565</c:v>
                </c:pt>
                <c:pt idx="657">
                  <c:v>41566</c:v>
                </c:pt>
                <c:pt idx="658">
                  <c:v>41567</c:v>
                </c:pt>
                <c:pt idx="659">
                  <c:v>41568</c:v>
                </c:pt>
                <c:pt idx="660">
                  <c:v>41569</c:v>
                </c:pt>
                <c:pt idx="661">
                  <c:v>41570</c:v>
                </c:pt>
                <c:pt idx="662">
                  <c:v>41571</c:v>
                </c:pt>
                <c:pt idx="663">
                  <c:v>41572</c:v>
                </c:pt>
                <c:pt idx="664">
                  <c:v>41573</c:v>
                </c:pt>
                <c:pt idx="665">
                  <c:v>41574</c:v>
                </c:pt>
                <c:pt idx="666">
                  <c:v>41575</c:v>
                </c:pt>
                <c:pt idx="667">
                  <c:v>41576</c:v>
                </c:pt>
                <c:pt idx="668">
                  <c:v>41577</c:v>
                </c:pt>
                <c:pt idx="669">
                  <c:v>41578</c:v>
                </c:pt>
                <c:pt idx="670">
                  <c:v>41579</c:v>
                </c:pt>
                <c:pt idx="671">
                  <c:v>41580</c:v>
                </c:pt>
                <c:pt idx="672">
                  <c:v>41581</c:v>
                </c:pt>
                <c:pt idx="673">
                  <c:v>41582</c:v>
                </c:pt>
                <c:pt idx="674">
                  <c:v>41583</c:v>
                </c:pt>
                <c:pt idx="675">
                  <c:v>41584</c:v>
                </c:pt>
                <c:pt idx="676">
                  <c:v>41585</c:v>
                </c:pt>
                <c:pt idx="677">
                  <c:v>41586</c:v>
                </c:pt>
                <c:pt idx="678">
                  <c:v>41587</c:v>
                </c:pt>
                <c:pt idx="679">
                  <c:v>41588</c:v>
                </c:pt>
                <c:pt idx="680">
                  <c:v>41589</c:v>
                </c:pt>
                <c:pt idx="681">
                  <c:v>41590</c:v>
                </c:pt>
                <c:pt idx="682">
                  <c:v>41591</c:v>
                </c:pt>
                <c:pt idx="683">
                  <c:v>41592</c:v>
                </c:pt>
                <c:pt idx="684">
                  <c:v>41593</c:v>
                </c:pt>
                <c:pt idx="685">
                  <c:v>41594</c:v>
                </c:pt>
                <c:pt idx="686">
                  <c:v>41595</c:v>
                </c:pt>
                <c:pt idx="687">
                  <c:v>41596</c:v>
                </c:pt>
                <c:pt idx="688">
                  <c:v>41597</c:v>
                </c:pt>
                <c:pt idx="689">
                  <c:v>41598</c:v>
                </c:pt>
                <c:pt idx="690">
                  <c:v>41599</c:v>
                </c:pt>
                <c:pt idx="691">
                  <c:v>41600</c:v>
                </c:pt>
                <c:pt idx="692">
                  <c:v>41601</c:v>
                </c:pt>
                <c:pt idx="693">
                  <c:v>41602</c:v>
                </c:pt>
                <c:pt idx="694">
                  <c:v>41603</c:v>
                </c:pt>
                <c:pt idx="695">
                  <c:v>41604</c:v>
                </c:pt>
                <c:pt idx="696">
                  <c:v>41605</c:v>
                </c:pt>
                <c:pt idx="697">
                  <c:v>41606</c:v>
                </c:pt>
                <c:pt idx="698">
                  <c:v>41607</c:v>
                </c:pt>
                <c:pt idx="699">
                  <c:v>41608</c:v>
                </c:pt>
                <c:pt idx="700">
                  <c:v>41609</c:v>
                </c:pt>
              </c:numCache>
            </c:numRef>
          </c:cat>
          <c:val>
            <c:numRef>
              <c:f>'Tablet Visits'!$S$6:$S$706</c:f>
              <c:numCache>
                <c:formatCode>#,##0</c:formatCode>
                <c:ptCount val="701"/>
                <c:pt idx="0">
                  <c:v>132912</c:v>
                </c:pt>
                <c:pt idx="1">
                  <c:v>118922</c:v>
                </c:pt>
                <c:pt idx="2">
                  <c:v>146903</c:v>
                </c:pt>
                <c:pt idx="3">
                  <c:v>104931</c:v>
                </c:pt>
                <c:pt idx="4">
                  <c:v>195871</c:v>
                </c:pt>
                <c:pt idx="5">
                  <c:v>160894</c:v>
                </c:pt>
                <c:pt idx="6">
                  <c:v>167889</c:v>
                </c:pt>
                <c:pt idx="7">
                  <c:v>132912</c:v>
                </c:pt>
                <c:pt idx="8">
                  <c:v>160894</c:v>
                </c:pt>
                <c:pt idx="9">
                  <c:v>160894</c:v>
                </c:pt>
                <c:pt idx="10">
                  <c:v>230848</c:v>
                </c:pt>
                <c:pt idx="11">
                  <c:v>209862</c:v>
                </c:pt>
                <c:pt idx="12">
                  <c:v>237843</c:v>
                </c:pt>
                <c:pt idx="13">
                  <c:v>153898</c:v>
                </c:pt>
                <c:pt idx="14">
                  <c:v>181880</c:v>
                </c:pt>
                <c:pt idx="15">
                  <c:v>181880</c:v>
                </c:pt>
                <c:pt idx="16">
                  <c:v>202866</c:v>
                </c:pt>
                <c:pt idx="17">
                  <c:v>279815</c:v>
                </c:pt>
                <c:pt idx="18">
                  <c:v>195871</c:v>
                </c:pt>
                <c:pt idx="19">
                  <c:v>188875</c:v>
                </c:pt>
                <c:pt idx="20">
                  <c:v>132912</c:v>
                </c:pt>
                <c:pt idx="21">
                  <c:v>167889</c:v>
                </c:pt>
                <c:pt idx="22">
                  <c:v>132912</c:v>
                </c:pt>
                <c:pt idx="23">
                  <c:v>146903</c:v>
                </c:pt>
                <c:pt idx="24">
                  <c:v>104931</c:v>
                </c:pt>
                <c:pt idx="25">
                  <c:v>118922</c:v>
                </c:pt>
                <c:pt idx="26">
                  <c:v>139908</c:v>
                </c:pt>
                <c:pt idx="27">
                  <c:v>160894</c:v>
                </c:pt>
                <c:pt idx="28">
                  <c:v>139908</c:v>
                </c:pt>
                <c:pt idx="29">
                  <c:v>174885</c:v>
                </c:pt>
                <c:pt idx="30">
                  <c:v>104931</c:v>
                </c:pt>
                <c:pt idx="31">
                  <c:v>125917</c:v>
                </c:pt>
                <c:pt idx="32">
                  <c:v>188875</c:v>
                </c:pt>
                <c:pt idx="33">
                  <c:v>90940</c:v>
                </c:pt>
                <c:pt idx="34">
                  <c:v>174885</c:v>
                </c:pt>
                <c:pt idx="35">
                  <c:v>125917</c:v>
                </c:pt>
                <c:pt idx="36">
                  <c:v>160894</c:v>
                </c:pt>
                <c:pt idx="37">
                  <c:v>97935</c:v>
                </c:pt>
                <c:pt idx="38">
                  <c:v>125917</c:v>
                </c:pt>
                <c:pt idx="39">
                  <c:v>174885</c:v>
                </c:pt>
                <c:pt idx="40">
                  <c:v>153898</c:v>
                </c:pt>
                <c:pt idx="41">
                  <c:v>111926</c:v>
                </c:pt>
                <c:pt idx="42">
                  <c:v>202866</c:v>
                </c:pt>
                <c:pt idx="43">
                  <c:v>153898</c:v>
                </c:pt>
                <c:pt idx="44">
                  <c:v>202866</c:v>
                </c:pt>
                <c:pt idx="45">
                  <c:v>90940</c:v>
                </c:pt>
                <c:pt idx="46">
                  <c:v>118922</c:v>
                </c:pt>
                <c:pt idx="47">
                  <c:v>174885</c:v>
                </c:pt>
                <c:pt idx="48">
                  <c:v>174885</c:v>
                </c:pt>
                <c:pt idx="49">
                  <c:v>188875</c:v>
                </c:pt>
                <c:pt idx="50">
                  <c:v>209862</c:v>
                </c:pt>
                <c:pt idx="51">
                  <c:v>174885</c:v>
                </c:pt>
                <c:pt idx="52">
                  <c:v>146903</c:v>
                </c:pt>
                <c:pt idx="53">
                  <c:v>97935</c:v>
                </c:pt>
                <c:pt idx="54">
                  <c:v>90940</c:v>
                </c:pt>
                <c:pt idx="55">
                  <c:v>167889</c:v>
                </c:pt>
                <c:pt idx="56">
                  <c:v>69954</c:v>
                </c:pt>
                <c:pt idx="57">
                  <c:v>160894</c:v>
                </c:pt>
                <c:pt idx="58">
                  <c:v>146903</c:v>
                </c:pt>
                <c:pt idx="59">
                  <c:v>83945</c:v>
                </c:pt>
                <c:pt idx="60">
                  <c:v>111926</c:v>
                </c:pt>
                <c:pt idx="61">
                  <c:v>104931</c:v>
                </c:pt>
                <c:pt idx="62">
                  <c:v>125917</c:v>
                </c:pt>
                <c:pt idx="63">
                  <c:v>118922</c:v>
                </c:pt>
                <c:pt idx="64">
                  <c:v>118922</c:v>
                </c:pt>
                <c:pt idx="65">
                  <c:v>139908</c:v>
                </c:pt>
                <c:pt idx="66">
                  <c:v>447705</c:v>
                </c:pt>
                <c:pt idx="67">
                  <c:v>244838</c:v>
                </c:pt>
                <c:pt idx="68">
                  <c:v>146903</c:v>
                </c:pt>
                <c:pt idx="69">
                  <c:v>153898</c:v>
                </c:pt>
                <c:pt idx="70">
                  <c:v>188875</c:v>
                </c:pt>
                <c:pt idx="71">
                  <c:v>97935</c:v>
                </c:pt>
                <c:pt idx="72">
                  <c:v>125917</c:v>
                </c:pt>
                <c:pt idx="73">
                  <c:v>111926</c:v>
                </c:pt>
                <c:pt idx="74">
                  <c:v>181880</c:v>
                </c:pt>
                <c:pt idx="75">
                  <c:v>62958</c:v>
                </c:pt>
                <c:pt idx="76">
                  <c:v>118922</c:v>
                </c:pt>
                <c:pt idx="77">
                  <c:v>160894</c:v>
                </c:pt>
                <c:pt idx="78">
                  <c:v>237843</c:v>
                </c:pt>
                <c:pt idx="79">
                  <c:v>160894</c:v>
                </c:pt>
                <c:pt idx="80">
                  <c:v>167889</c:v>
                </c:pt>
                <c:pt idx="81">
                  <c:v>237843</c:v>
                </c:pt>
                <c:pt idx="82">
                  <c:v>216857</c:v>
                </c:pt>
                <c:pt idx="83">
                  <c:v>167889</c:v>
                </c:pt>
                <c:pt idx="84">
                  <c:v>160894</c:v>
                </c:pt>
                <c:pt idx="85">
                  <c:v>167889</c:v>
                </c:pt>
                <c:pt idx="86">
                  <c:v>181880</c:v>
                </c:pt>
                <c:pt idx="87">
                  <c:v>181880</c:v>
                </c:pt>
                <c:pt idx="88">
                  <c:v>167889</c:v>
                </c:pt>
                <c:pt idx="89">
                  <c:v>146903</c:v>
                </c:pt>
                <c:pt idx="90">
                  <c:v>216857</c:v>
                </c:pt>
                <c:pt idx="91">
                  <c:v>132912</c:v>
                </c:pt>
                <c:pt idx="92">
                  <c:v>132912</c:v>
                </c:pt>
                <c:pt idx="93">
                  <c:v>160894</c:v>
                </c:pt>
                <c:pt idx="94">
                  <c:v>146903</c:v>
                </c:pt>
                <c:pt idx="95">
                  <c:v>97935</c:v>
                </c:pt>
                <c:pt idx="96">
                  <c:v>139908</c:v>
                </c:pt>
                <c:pt idx="97">
                  <c:v>139908</c:v>
                </c:pt>
                <c:pt idx="98">
                  <c:v>160894</c:v>
                </c:pt>
                <c:pt idx="99">
                  <c:v>125917</c:v>
                </c:pt>
                <c:pt idx="100">
                  <c:v>167889</c:v>
                </c:pt>
                <c:pt idx="101">
                  <c:v>174885</c:v>
                </c:pt>
                <c:pt idx="102">
                  <c:v>167889</c:v>
                </c:pt>
                <c:pt idx="103">
                  <c:v>160894</c:v>
                </c:pt>
                <c:pt idx="104">
                  <c:v>314792</c:v>
                </c:pt>
                <c:pt idx="105">
                  <c:v>202866</c:v>
                </c:pt>
                <c:pt idx="106">
                  <c:v>216857</c:v>
                </c:pt>
                <c:pt idx="107">
                  <c:v>216857</c:v>
                </c:pt>
                <c:pt idx="108">
                  <c:v>230848</c:v>
                </c:pt>
                <c:pt idx="109">
                  <c:v>195871</c:v>
                </c:pt>
                <c:pt idx="110">
                  <c:v>202866</c:v>
                </c:pt>
                <c:pt idx="111">
                  <c:v>125917</c:v>
                </c:pt>
                <c:pt idx="112">
                  <c:v>167889</c:v>
                </c:pt>
                <c:pt idx="113">
                  <c:v>167889</c:v>
                </c:pt>
                <c:pt idx="114">
                  <c:v>181880</c:v>
                </c:pt>
                <c:pt idx="115">
                  <c:v>160894</c:v>
                </c:pt>
                <c:pt idx="116">
                  <c:v>202866</c:v>
                </c:pt>
                <c:pt idx="117">
                  <c:v>195871</c:v>
                </c:pt>
                <c:pt idx="118">
                  <c:v>146903</c:v>
                </c:pt>
                <c:pt idx="119">
                  <c:v>216857</c:v>
                </c:pt>
                <c:pt idx="120">
                  <c:v>111926</c:v>
                </c:pt>
                <c:pt idx="121">
                  <c:v>118922</c:v>
                </c:pt>
                <c:pt idx="122">
                  <c:v>174885</c:v>
                </c:pt>
                <c:pt idx="123">
                  <c:v>132912</c:v>
                </c:pt>
                <c:pt idx="124">
                  <c:v>139908</c:v>
                </c:pt>
                <c:pt idx="125">
                  <c:v>132912</c:v>
                </c:pt>
                <c:pt idx="126">
                  <c:v>167889</c:v>
                </c:pt>
                <c:pt idx="127">
                  <c:v>118922</c:v>
                </c:pt>
                <c:pt idx="128">
                  <c:v>174885</c:v>
                </c:pt>
                <c:pt idx="129">
                  <c:v>153898</c:v>
                </c:pt>
                <c:pt idx="130">
                  <c:v>188875</c:v>
                </c:pt>
                <c:pt idx="131">
                  <c:v>195871</c:v>
                </c:pt>
                <c:pt idx="132">
                  <c:v>223852</c:v>
                </c:pt>
                <c:pt idx="133">
                  <c:v>195871</c:v>
                </c:pt>
                <c:pt idx="134">
                  <c:v>202866</c:v>
                </c:pt>
                <c:pt idx="135">
                  <c:v>160894</c:v>
                </c:pt>
                <c:pt idx="136">
                  <c:v>195871</c:v>
                </c:pt>
                <c:pt idx="137">
                  <c:v>181880</c:v>
                </c:pt>
                <c:pt idx="138">
                  <c:v>118922</c:v>
                </c:pt>
                <c:pt idx="139">
                  <c:v>181880</c:v>
                </c:pt>
                <c:pt idx="140">
                  <c:v>223852</c:v>
                </c:pt>
                <c:pt idx="141">
                  <c:v>146903</c:v>
                </c:pt>
                <c:pt idx="142">
                  <c:v>195871</c:v>
                </c:pt>
                <c:pt idx="143">
                  <c:v>167889</c:v>
                </c:pt>
                <c:pt idx="144">
                  <c:v>104931</c:v>
                </c:pt>
                <c:pt idx="145">
                  <c:v>181880</c:v>
                </c:pt>
                <c:pt idx="146">
                  <c:v>195871</c:v>
                </c:pt>
                <c:pt idx="147">
                  <c:v>153898</c:v>
                </c:pt>
                <c:pt idx="148">
                  <c:v>188875</c:v>
                </c:pt>
                <c:pt idx="149">
                  <c:v>181880</c:v>
                </c:pt>
                <c:pt idx="150">
                  <c:v>230848</c:v>
                </c:pt>
                <c:pt idx="151">
                  <c:v>244838</c:v>
                </c:pt>
                <c:pt idx="152">
                  <c:v>174885</c:v>
                </c:pt>
                <c:pt idx="153">
                  <c:v>167889</c:v>
                </c:pt>
                <c:pt idx="154">
                  <c:v>167889</c:v>
                </c:pt>
                <c:pt idx="155">
                  <c:v>181880</c:v>
                </c:pt>
                <c:pt idx="156">
                  <c:v>146903</c:v>
                </c:pt>
                <c:pt idx="157">
                  <c:v>209862</c:v>
                </c:pt>
                <c:pt idx="158">
                  <c:v>181880</c:v>
                </c:pt>
                <c:pt idx="159">
                  <c:v>139908</c:v>
                </c:pt>
                <c:pt idx="160">
                  <c:v>188875</c:v>
                </c:pt>
                <c:pt idx="161">
                  <c:v>279815</c:v>
                </c:pt>
                <c:pt idx="162">
                  <c:v>202866</c:v>
                </c:pt>
                <c:pt idx="163">
                  <c:v>223852</c:v>
                </c:pt>
                <c:pt idx="164">
                  <c:v>188875</c:v>
                </c:pt>
                <c:pt idx="165">
                  <c:v>160894</c:v>
                </c:pt>
                <c:pt idx="166">
                  <c:v>146903</c:v>
                </c:pt>
                <c:pt idx="167">
                  <c:v>153898</c:v>
                </c:pt>
                <c:pt idx="168">
                  <c:v>216857</c:v>
                </c:pt>
                <c:pt idx="169">
                  <c:v>174885</c:v>
                </c:pt>
                <c:pt idx="170">
                  <c:v>223852</c:v>
                </c:pt>
                <c:pt idx="171">
                  <c:v>174885</c:v>
                </c:pt>
                <c:pt idx="172">
                  <c:v>251834</c:v>
                </c:pt>
                <c:pt idx="173">
                  <c:v>209862</c:v>
                </c:pt>
                <c:pt idx="174">
                  <c:v>146903</c:v>
                </c:pt>
                <c:pt idx="175">
                  <c:v>174885</c:v>
                </c:pt>
                <c:pt idx="176">
                  <c:v>223852</c:v>
                </c:pt>
                <c:pt idx="177">
                  <c:v>202866</c:v>
                </c:pt>
                <c:pt idx="178">
                  <c:v>209862</c:v>
                </c:pt>
                <c:pt idx="179">
                  <c:v>111926</c:v>
                </c:pt>
                <c:pt idx="180">
                  <c:v>223852</c:v>
                </c:pt>
                <c:pt idx="181">
                  <c:v>132912</c:v>
                </c:pt>
                <c:pt idx="182">
                  <c:v>188875</c:v>
                </c:pt>
                <c:pt idx="183">
                  <c:v>160894</c:v>
                </c:pt>
                <c:pt idx="184">
                  <c:v>181880</c:v>
                </c:pt>
                <c:pt idx="185">
                  <c:v>265825</c:v>
                </c:pt>
                <c:pt idx="186">
                  <c:v>174885</c:v>
                </c:pt>
                <c:pt idx="187">
                  <c:v>202866</c:v>
                </c:pt>
                <c:pt idx="188">
                  <c:v>125917</c:v>
                </c:pt>
                <c:pt idx="189">
                  <c:v>223852</c:v>
                </c:pt>
                <c:pt idx="190">
                  <c:v>195871</c:v>
                </c:pt>
                <c:pt idx="191">
                  <c:v>139908</c:v>
                </c:pt>
                <c:pt idx="192">
                  <c:v>146903</c:v>
                </c:pt>
                <c:pt idx="193">
                  <c:v>153898</c:v>
                </c:pt>
                <c:pt idx="194">
                  <c:v>202866</c:v>
                </c:pt>
                <c:pt idx="195">
                  <c:v>90940</c:v>
                </c:pt>
                <c:pt idx="196">
                  <c:v>230848</c:v>
                </c:pt>
                <c:pt idx="197">
                  <c:v>188875</c:v>
                </c:pt>
                <c:pt idx="198">
                  <c:v>209862</c:v>
                </c:pt>
                <c:pt idx="199">
                  <c:v>167889</c:v>
                </c:pt>
                <c:pt idx="200">
                  <c:v>237843</c:v>
                </c:pt>
                <c:pt idx="201">
                  <c:v>230848</c:v>
                </c:pt>
                <c:pt idx="202">
                  <c:v>118922</c:v>
                </c:pt>
                <c:pt idx="203">
                  <c:v>195871</c:v>
                </c:pt>
                <c:pt idx="204">
                  <c:v>202866</c:v>
                </c:pt>
                <c:pt idx="205">
                  <c:v>160894</c:v>
                </c:pt>
                <c:pt idx="206">
                  <c:v>160894</c:v>
                </c:pt>
                <c:pt idx="207">
                  <c:v>188875</c:v>
                </c:pt>
                <c:pt idx="208">
                  <c:v>90940</c:v>
                </c:pt>
                <c:pt idx="209">
                  <c:v>132912</c:v>
                </c:pt>
                <c:pt idx="210">
                  <c:v>237843</c:v>
                </c:pt>
                <c:pt idx="211">
                  <c:v>139908</c:v>
                </c:pt>
                <c:pt idx="212">
                  <c:v>118922</c:v>
                </c:pt>
                <c:pt idx="213">
                  <c:v>174885</c:v>
                </c:pt>
                <c:pt idx="214">
                  <c:v>209862</c:v>
                </c:pt>
                <c:pt idx="215">
                  <c:v>118922</c:v>
                </c:pt>
                <c:pt idx="216">
                  <c:v>146903</c:v>
                </c:pt>
                <c:pt idx="217">
                  <c:v>293806</c:v>
                </c:pt>
                <c:pt idx="218">
                  <c:v>153898</c:v>
                </c:pt>
                <c:pt idx="219">
                  <c:v>160894</c:v>
                </c:pt>
                <c:pt idx="220">
                  <c:v>209862</c:v>
                </c:pt>
                <c:pt idx="221">
                  <c:v>174885</c:v>
                </c:pt>
                <c:pt idx="222">
                  <c:v>167889</c:v>
                </c:pt>
                <c:pt idx="223">
                  <c:v>132912</c:v>
                </c:pt>
                <c:pt idx="224">
                  <c:v>188875</c:v>
                </c:pt>
                <c:pt idx="225">
                  <c:v>258829</c:v>
                </c:pt>
                <c:pt idx="226">
                  <c:v>265825</c:v>
                </c:pt>
                <c:pt idx="227">
                  <c:v>160894</c:v>
                </c:pt>
                <c:pt idx="228">
                  <c:v>216857</c:v>
                </c:pt>
                <c:pt idx="229">
                  <c:v>195871</c:v>
                </c:pt>
                <c:pt idx="230">
                  <c:v>160894</c:v>
                </c:pt>
                <c:pt idx="231">
                  <c:v>160894</c:v>
                </c:pt>
                <c:pt idx="232">
                  <c:v>174885</c:v>
                </c:pt>
                <c:pt idx="233">
                  <c:v>188875</c:v>
                </c:pt>
                <c:pt idx="234">
                  <c:v>174885</c:v>
                </c:pt>
                <c:pt idx="235">
                  <c:v>132912</c:v>
                </c:pt>
                <c:pt idx="236">
                  <c:v>146903</c:v>
                </c:pt>
                <c:pt idx="237">
                  <c:v>188875</c:v>
                </c:pt>
                <c:pt idx="238">
                  <c:v>244838</c:v>
                </c:pt>
                <c:pt idx="239">
                  <c:v>153898</c:v>
                </c:pt>
                <c:pt idx="240">
                  <c:v>230848</c:v>
                </c:pt>
                <c:pt idx="241">
                  <c:v>300802</c:v>
                </c:pt>
                <c:pt idx="242">
                  <c:v>209862</c:v>
                </c:pt>
                <c:pt idx="243">
                  <c:v>237843</c:v>
                </c:pt>
                <c:pt idx="244">
                  <c:v>160894</c:v>
                </c:pt>
                <c:pt idx="245">
                  <c:v>237843</c:v>
                </c:pt>
                <c:pt idx="246">
                  <c:v>181880</c:v>
                </c:pt>
                <c:pt idx="247">
                  <c:v>188875</c:v>
                </c:pt>
                <c:pt idx="248">
                  <c:v>132912</c:v>
                </c:pt>
                <c:pt idx="249">
                  <c:v>174885</c:v>
                </c:pt>
                <c:pt idx="250">
                  <c:v>167889</c:v>
                </c:pt>
                <c:pt idx="251">
                  <c:v>223852</c:v>
                </c:pt>
                <c:pt idx="252">
                  <c:v>272820</c:v>
                </c:pt>
                <c:pt idx="253">
                  <c:v>160894</c:v>
                </c:pt>
                <c:pt idx="254">
                  <c:v>174885</c:v>
                </c:pt>
                <c:pt idx="255">
                  <c:v>209862</c:v>
                </c:pt>
                <c:pt idx="256">
                  <c:v>125917</c:v>
                </c:pt>
                <c:pt idx="257">
                  <c:v>160894</c:v>
                </c:pt>
                <c:pt idx="258">
                  <c:v>139908</c:v>
                </c:pt>
                <c:pt idx="259">
                  <c:v>174885</c:v>
                </c:pt>
                <c:pt idx="260">
                  <c:v>216857</c:v>
                </c:pt>
                <c:pt idx="261">
                  <c:v>174885</c:v>
                </c:pt>
                <c:pt idx="262">
                  <c:v>181880</c:v>
                </c:pt>
                <c:pt idx="263">
                  <c:v>153898</c:v>
                </c:pt>
                <c:pt idx="264">
                  <c:v>174885</c:v>
                </c:pt>
                <c:pt idx="265">
                  <c:v>314792</c:v>
                </c:pt>
                <c:pt idx="266">
                  <c:v>279815</c:v>
                </c:pt>
                <c:pt idx="267">
                  <c:v>202866</c:v>
                </c:pt>
                <c:pt idx="268">
                  <c:v>153898</c:v>
                </c:pt>
                <c:pt idx="269">
                  <c:v>202866</c:v>
                </c:pt>
                <c:pt idx="270">
                  <c:v>167889</c:v>
                </c:pt>
                <c:pt idx="271">
                  <c:v>160894</c:v>
                </c:pt>
                <c:pt idx="272">
                  <c:v>286811</c:v>
                </c:pt>
                <c:pt idx="273">
                  <c:v>195871</c:v>
                </c:pt>
                <c:pt idx="274">
                  <c:v>251834</c:v>
                </c:pt>
                <c:pt idx="275">
                  <c:v>237843</c:v>
                </c:pt>
                <c:pt idx="276">
                  <c:v>104931</c:v>
                </c:pt>
                <c:pt idx="277">
                  <c:v>251834</c:v>
                </c:pt>
                <c:pt idx="278">
                  <c:v>181880</c:v>
                </c:pt>
                <c:pt idx="279">
                  <c:v>167889</c:v>
                </c:pt>
                <c:pt idx="280">
                  <c:v>132912</c:v>
                </c:pt>
                <c:pt idx="281">
                  <c:v>230848</c:v>
                </c:pt>
                <c:pt idx="282">
                  <c:v>153898</c:v>
                </c:pt>
                <c:pt idx="283">
                  <c:v>153898</c:v>
                </c:pt>
                <c:pt idx="284">
                  <c:v>258829</c:v>
                </c:pt>
                <c:pt idx="285">
                  <c:v>160894</c:v>
                </c:pt>
                <c:pt idx="286">
                  <c:v>216857</c:v>
                </c:pt>
                <c:pt idx="287">
                  <c:v>272820</c:v>
                </c:pt>
                <c:pt idx="288">
                  <c:v>160894</c:v>
                </c:pt>
                <c:pt idx="289">
                  <c:v>195871</c:v>
                </c:pt>
                <c:pt idx="290">
                  <c:v>216857</c:v>
                </c:pt>
                <c:pt idx="291">
                  <c:v>237843</c:v>
                </c:pt>
                <c:pt idx="292">
                  <c:v>223852</c:v>
                </c:pt>
                <c:pt idx="293">
                  <c:v>279815</c:v>
                </c:pt>
                <c:pt idx="294">
                  <c:v>209862</c:v>
                </c:pt>
                <c:pt idx="295">
                  <c:v>237843</c:v>
                </c:pt>
                <c:pt idx="296">
                  <c:v>195871</c:v>
                </c:pt>
                <c:pt idx="297">
                  <c:v>244838</c:v>
                </c:pt>
                <c:pt idx="298">
                  <c:v>223852</c:v>
                </c:pt>
                <c:pt idx="299">
                  <c:v>209862</c:v>
                </c:pt>
                <c:pt idx="300">
                  <c:v>265825</c:v>
                </c:pt>
                <c:pt idx="301">
                  <c:v>216857</c:v>
                </c:pt>
                <c:pt idx="302">
                  <c:v>272820</c:v>
                </c:pt>
                <c:pt idx="303">
                  <c:v>181880</c:v>
                </c:pt>
                <c:pt idx="304">
                  <c:v>279815</c:v>
                </c:pt>
                <c:pt idx="305">
                  <c:v>251834</c:v>
                </c:pt>
                <c:pt idx="306">
                  <c:v>300802</c:v>
                </c:pt>
                <c:pt idx="307">
                  <c:v>244838</c:v>
                </c:pt>
                <c:pt idx="308">
                  <c:v>405732</c:v>
                </c:pt>
                <c:pt idx="309">
                  <c:v>328783</c:v>
                </c:pt>
                <c:pt idx="310">
                  <c:v>230848</c:v>
                </c:pt>
                <c:pt idx="311">
                  <c:v>230848</c:v>
                </c:pt>
                <c:pt idx="312">
                  <c:v>279815</c:v>
                </c:pt>
                <c:pt idx="313">
                  <c:v>230848</c:v>
                </c:pt>
                <c:pt idx="314">
                  <c:v>314792</c:v>
                </c:pt>
                <c:pt idx="315">
                  <c:v>230848</c:v>
                </c:pt>
                <c:pt idx="316">
                  <c:v>209862</c:v>
                </c:pt>
                <c:pt idx="317">
                  <c:v>265825</c:v>
                </c:pt>
                <c:pt idx="318">
                  <c:v>230848</c:v>
                </c:pt>
                <c:pt idx="319">
                  <c:v>244838</c:v>
                </c:pt>
                <c:pt idx="320">
                  <c:v>258829</c:v>
                </c:pt>
                <c:pt idx="321">
                  <c:v>300802</c:v>
                </c:pt>
                <c:pt idx="322">
                  <c:v>258829</c:v>
                </c:pt>
                <c:pt idx="323">
                  <c:v>181880</c:v>
                </c:pt>
                <c:pt idx="324">
                  <c:v>230848</c:v>
                </c:pt>
                <c:pt idx="325">
                  <c:v>202866</c:v>
                </c:pt>
                <c:pt idx="326">
                  <c:v>272820</c:v>
                </c:pt>
                <c:pt idx="327">
                  <c:v>342774</c:v>
                </c:pt>
                <c:pt idx="328">
                  <c:v>244838</c:v>
                </c:pt>
                <c:pt idx="329">
                  <c:v>314792</c:v>
                </c:pt>
                <c:pt idx="330">
                  <c:v>223852</c:v>
                </c:pt>
                <c:pt idx="331">
                  <c:v>209862</c:v>
                </c:pt>
                <c:pt idx="332">
                  <c:v>230848</c:v>
                </c:pt>
                <c:pt idx="333">
                  <c:v>230848</c:v>
                </c:pt>
                <c:pt idx="334">
                  <c:v>244838</c:v>
                </c:pt>
                <c:pt idx="335">
                  <c:v>216857</c:v>
                </c:pt>
                <c:pt idx="336">
                  <c:v>251834</c:v>
                </c:pt>
                <c:pt idx="337">
                  <c:v>286811</c:v>
                </c:pt>
                <c:pt idx="338">
                  <c:v>209862</c:v>
                </c:pt>
                <c:pt idx="339">
                  <c:v>265825</c:v>
                </c:pt>
                <c:pt idx="340">
                  <c:v>223852</c:v>
                </c:pt>
                <c:pt idx="341">
                  <c:v>237843</c:v>
                </c:pt>
                <c:pt idx="342">
                  <c:v>300802</c:v>
                </c:pt>
                <c:pt idx="343">
                  <c:v>300802</c:v>
                </c:pt>
                <c:pt idx="344">
                  <c:v>181880</c:v>
                </c:pt>
                <c:pt idx="345">
                  <c:v>202866</c:v>
                </c:pt>
                <c:pt idx="346">
                  <c:v>174885</c:v>
                </c:pt>
                <c:pt idx="347">
                  <c:v>237843</c:v>
                </c:pt>
                <c:pt idx="348">
                  <c:v>188875</c:v>
                </c:pt>
                <c:pt idx="349">
                  <c:v>258829</c:v>
                </c:pt>
                <c:pt idx="350">
                  <c:v>202866</c:v>
                </c:pt>
                <c:pt idx="351">
                  <c:v>202866</c:v>
                </c:pt>
                <c:pt idx="352">
                  <c:v>265825</c:v>
                </c:pt>
                <c:pt idx="353">
                  <c:v>293806</c:v>
                </c:pt>
                <c:pt idx="354">
                  <c:v>258829</c:v>
                </c:pt>
                <c:pt idx="355">
                  <c:v>237843</c:v>
                </c:pt>
                <c:pt idx="356">
                  <c:v>272820</c:v>
                </c:pt>
                <c:pt idx="357">
                  <c:v>188875</c:v>
                </c:pt>
                <c:pt idx="358">
                  <c:v>195871</c:v>
                </c:pt>
                <c:pt idx="359">
                  <c:v>286811</c:v>
                </c:pt>
                <c:pt idx="360">
                  <c:v>230848</c:v>
                </c:pt>
                <c:pt idx="361">
                  <c:v>230848</c:v>
                </c:pt>
                <c:pt idx="362">
                  <c:v>209862</c:v>
                </c:pt>
                <c:pt idx="363">
                  <c:v>328783</c:v>
                </c:pt>
                <c:pt idx="364">
                  <c:v>272820</c:v>
                </c:pt>
                <c:pt idx="365">
                  <c:v>216857</c:v>
                </c:pt>
                <c:pt idx="366">
                  <c:v>321788</c:v>
                </c:pt>
                <c:pt idx="367">
                  <c:v>314792</c:v>
                </c:pt>
                <c:pt idx="368">
                  <c:v>258829</c:v>
                </c:pt>
                <c:pt idx="369">
                  <c:v>342774</c:v>
                </c:pt>
                <c:pt idx="370">
                  <c:v>286811</c:v>
                </c:pt>
                <c:pt idx="371">
                  <c:v>454700</c:v>
                </c:pt>
                <c:pt idx="372">
                  <c:v>265825</c:v>
                </c:pt>
                <c:pt idx="373">
                  <c:v>286811</c:v>
                </c:pt>
                <c:pt idx="374">
                  <c:v>258829</c:v>
                </c:pt>
                <c:pt idx="375">
                  <c:v>272820</c:v>
                </c:pt>
                <c:pt idx="376">
                  <c:v>391742</c:v>
                </c:pt>
                <c:pt idx="377">
                  <c:v>412728</c:v>
                </c:pt>
                <c:pt idx="378">
                  <c:v>251834</c:v>
                </c:pt>
                <c:pt idx="379">
                  <c:v>321788</c:v>
                </c:pt>
                <c:pt idx="380">
                  <c:v>209862</c:v>
                </c:pt>
                <c:pt idx="381">
                  <c:v>209862</c:v>
                </c:pt>
                <c:pt idx="382">
                  <c:v>237843</c:v>
                </c:pt>
                <c:pt idx="383">
                  <c:v>314792</c:v>
                </c:pt>
                <c:pt idx="384">
                  <c:v>349769</c:v>
                </c:pt>
                <c:pt idx="385">
                  <c:v>370755</c:v>
                </c:pt>
                <c:pt idx="386">
                  <c:v>356765</c:v>
                </c:pt>
                <c:pt idx="387">
                  <c:v>293806</c:v>
                </c:pt>
                <c:pt idx="388">
                  <c:v>349769</c:v>
                </c:pt>
                <c:pt idx="389">
                  <c:v>468691</c:v>
                </c:pt>
                <c:pt idx="390">
                  <c:v>426718</c:v>
                </c:pt>
                <c:pt idx="391">
                  <c:v>377751</c:v>
                </c:pt>
                <c:pt idx="392">
                  <c:v>398737</c:v>
                </c:pt>
                <c:pt idx="393">
                  <c:v>405732</c:v>
                </c:pt>
                <c:pt idx="394">
                  <c:v>440709</c:v>
                </c:pt>
                <c:pt idx="395">
                  <c:v>419723</c:v>
                </c:pt>
                <c:pt idx="396">
                  <c:v>454700</c:v>
                </c:pt>
                <c:pt idx="397">
                  <c:v>321788</c:v>
                </c:pt>
                <c:pt idx="398">
                  <c:v>370755</c:v>
                </c:pt>
                <c:pt idx="399">
                  <c:v>286811</c:v>
                </c:pt>
                <c:pt idx="400">
                  <c:v>363760</c:v>
                </c:pt>
                <c:pt idx="401">
                  <c:v>391742</c:v>
                </c:pt>
                <c:pt idx="402">
                  <c:v>307797</c:v>
                </c:pt>
                <c:pt idx="403">
                  <c:v>342774</c:v>
                </c:pt>
                <c:pt idx="404">
                  <c:v>454700</c:v>
                </c:pt>
                <c:pt idx="405">
                  <c:v>293806</c:v>
                </c:pt>
                <c:pt idx="406">
                  <c:v>419723</c:v>
                </c:pt>
                <c:pt idx="407">
                  <c:v>335778</c:v>
                </c:pt>
                <c:pt idx="408">
                  <c:v>314792</c:v>
                </c:pt>
                <c:pt idx="409">
                  <c:v>377751</c:v>
                </c:pt>
                <c:pt idx="410">
                  <c:v>363760</c:v>
                </c:pt>
                <c:pt idx="411">
                  <c:v>342774</c:v>
                </c:pt>
                <c:pt idx="412">
                  <c:v>468691</c:v>
                </c:pt>
                <c:pt idx="413">
                  <c:v>454700</c:v>
                </c:pt>
                <c:pt idx="414">
                  <c:v>363760</c:v>
                </c:pt>
                <c:pt idx="415">
                  <c:v>426718</c:v>
                </c:pt>
                <c:pt idx="416">
                  <c:v>328783</c:v>
                </c:pt>
                <c:pt idx="417">
                  <c:v>412728</c:v>
                </c:pt>
                <c:pt idx="418">
                  <c:v>363760</c:v>
                </c:pt>
                <c:pt idx="419">
                  <c:v>433714</c:v>
                </c:pt>
                <c:pt idx="420">
                  <c:v>419723</c:v>
                </c:pt>
                <c:pt idx="421">
                  <c:v>307797</c:v>
                </c:pt>
                <c:pt idx="422">
                  <c:v>328783</c:v>
                </c:pt>
                <c:pt idx="423">
                  <c:v>377751</c:v>
                </c:pt>
                <c:pt idx="424">
                  <c:v>370755</c:v>
                </c:pt>
                <c:pt idx="425">
                  <c:v>391742</c:v>
                </c:pt>
                <c:pt idx="426">
                  <c:v>286811</c:v>
                </c:pt>
                <c:pt idx="427">
                  <c:v>307797</c:v>
                </c:pt>
                <c:pt idx="428">
                  <c:v>426718</c:v>
                </c:pt>
                <c:pt idx="429">
                  <c:v>328783</c:v>
                </c:pt>
                <c:pt idx="430">
                  <c:v>272820</c:v>
                </c:pt>
                <c:pt idx="431">
                  <c:v>321788</c:v>
                </c:pt>
                <c:pt idx="432">
                  <c:v>363760</c:v>
                </c:pt>
                <c:pt idx="433">
                  <c:v>475686</c:v>
                </c:pt>
                <c:pt idx="434">
                  <c:v>468691</c:v>
                </c:pt>
                <c:pt idx="435">
                  <c:v>363760</c:v>
                </c:pt>
                <c:pt idx="436">
                  <c:v>419723</c:v>
                </c:pt>
                <c:pt idx="437">
                  <c:v>524654</c:v>
                </c:pt>
                <c:pt idx="438">
                  <c:v>594608</c:v>
                </c:pt>
                <c:pt idx="439">
                  <c:v>552635</c:v>
                </c:pt>
                <c:pt idx="440">
                  <c:v>461695</c:v>
                </c:pt>
                <c:pt idx="441">
                  <c:v>503668</c:v>
                </c:pt>
                <c:pt idx="442">
                  <c:v>510663</c:v>
                </c:pt>
                <c:pt idx="443">
                  <c:v>559631</c:v>
                </c:pt>
                <c:pt idx="444">
                  <c:v>573621</c:v>
                </c:pt>
                <c:pt idx="445">
                  <c:v>454700</c:v>
                </c:pt>
                <c:pt idx="446">
                  <c:v>440709</c:v>
                </c:pt>
                <c:pt idx="447">
                  <c:v>447705</c:v>
                </c:pt>
                <c:pt idx="448">
                  <c:v>377751</c:v>
                </c:pt>
                <c:pt idx="449">
                  <c:v>475686</c:v>
                </c:pt>
                <c:pt idx="450">
                  <c:v>433714</c:v>
                </c:pt>
                <c:pt idx="451">
                  <c:v>475686</c:v>
                </c:pt>
                <c:pt idx="452">
                  <c:v>468691</c:v>
                </c:pt>
                <c:pt idx="453">
                  <c:v>398737</c:v>
                </c:pt>
                <c:pt idx="454">
                  <c:v>482682</c:v>
                </c:pt>
                <c:pt idx="455">
                  <c:v>496672</c:v>
                </c:pt>
                <c:pt idx="456">
                  <c:v>111926</c:v>
                </c:pt>
                <c:pt idx="457">
                  <c:v>69954</c:v>
                </c:pt>
                <c:pt idx="458">
                  <c:v>419723</c:v>
                </c:pt>
                <c:pt idx="459">
                  <c:v>426718</c:v>
                </c:pt>
                <c:pt idx="460">
                  <c:v>328783</c:v>
                </c:pt>
                <c:pt idx="461">
                  <c:v>405732</c:v>
                </c:pt>
                <c:pt idx="462">
                  <c:v>356765</c:v>
                </c:pt>
                <c:pt idx="463">
                  <c:v>384746</c:v>
                </c:pt>
                <c:pt idx="464">
                  <c:v>342774</c:v>
                </c:pt>
                <c:pt idx="465">
                  <c:v>398737</c:v>
                </c:pt>
                <c:pt idx="466">
                  <c:v>335778</c:v>
                </c:pt>
                <c:pt idx="467">
                  <c:v>405732</c:v>
                </c:pt>
                <c:pt idx="468">
                  <c:v>342774</c:v>
                </c:pt>
                <c:pt idx="469">
                  <c:v>328783</c:v>
                </c:pt>
                <c:pt idx="470">
                  <c:v>405732</c:v>
                </c:pt>
                <c:pt idx="471">
                  <c:v>496672</c:v>
                </c:pt>
                <c:pt idx="472">
                  <c:v>342774</c:v>
                </c:pt>
                <c:pt idx="473">
                  <c:v>286811</c:v>
                </c:pt>
                <c:pt idx="474">
                  <c:v>398737</c:v>
                </c:pt>
                <c:pt idx="475">
                  <c:v>328783</c:v>
                </c:pt>
                <c:pt idx="476">
                  <c:v>321788</c:v>
                </c:pt>
                <c:pt idx="477">
                  <c:v>363760</c:v>
                </c:pt>
                <c:pt idx="478">
                  <c:v>405732</c:v>
                </c:pt>
                <c:pt idx="479">
                  <c:v>391742</c:v>
                </c:pt>
                <c:pt idx="480">
                  <c:v>286811</c:v>
                </c:pt>
                <c:pt idx="481">
                  <c:v>300802</c:v>
                </c:pt>
                <c:pt idx="482">
                  <c:v>258829</c:v>
                </c:pt>
                <c:pt idx="483">
                  <c:v>454700</c:v>
                </c:pt>
                <c:pt idx="484">
                  <c:v>328783</c:v>
                </c:pt>
                <c:pt idx="485">
                  <c:v>307797</c:v>
                </c:pt>
                <c:pt idx="486">
                  <c:v>405732</c:v>
                </c:pt>
                <c:pt idx="487">
                  <c:v>342774</c:v>
                </c:pt>
                <c:pt idx="488">
                  <c:v>405732</c:v>
                </c:pt>
                <c:pt idx="489">
                  <c:v>447705</c:v>
                </c:pt>
                <c:pt idx="490">
                  <c:v>384746</c:v>
                </c:pt>
                <c:pt idx="491">
                  <c:v>307797</c:v>
                </c:pt>
                <c:pt idx="492">
                  <c:v>377751</c:v>
                </c:pt>
                <c:pt idx="493">
                  <c:v>300802</c:v>
                </c:pt>
                <c:pt idx="494">
                  <c:v>251834</c:v>
                </c:pt>
                <c:pt idx="495">
                  <c:v>384746</c:v>
                </c:pt>
                <c:pt idx="496">
                  <c:v>377751</c:v>
                </c:pt>
                <c:pt idx="497">
                  <c:v>314792</c:v>
                </c:pt>
                <c:pt idx="498">
                  <c:v>356765</c:v>
                </c:pt>
                <c:pt idx="499">
                  <c:v>300802</c:v>
                </c:pt>
                <c:pt idx="500">
                  <c:v>419723</c:v>
                </c:pt>
                <c:pt idx="501">
                  <c:v>363760</c:v>
                </c:pt>
                <c:pt idx="502">
                  <c:v>419723</c:v>
                </c:pt>
                <c:pt idx="503">
                  <c:v>405732</c:v>
                </c:pt>
                <c:pt idx="504">
                  <c:v>391742</c:v>
                </c:pt>
                <c:pt idx="505">
                  <c:v>426718</c:v>
                </c:pt>
                <c:pt idx="506">
                  <c:v>349769</c:v>
                </c:pt>
                <c:pt idx="507">
                  <c:v>468691</c:v>
                </c:pt>
                <c:pt idx="508">
                  <c:v>426718</c:v>
                </c:pt>
                <c:pt idx="509">
                  <c:v>482682</c:v>
                </c:pt>
                <c:pt idx="510">
                  <c:v>349769</c:v>
                </c:pt>
                <c:pt idx="511">
                  <c:v>426718</c:v>
                </c:pt>
                <c:pt idx="512">
                  <c:v>531649</c:v>
                </c:pt>
                <c:pt idx="513">
                  <c:v>433714</c:v>
                </c:pt>
                <c:pt idx="514">
                  <c:v>482682</c:v>
                </c:pt>
                <c:pt idx="515">
                  <c:v>384746</c:v>
                </c:pt>
                <c:pt idx="516">
                  <c:v>433714</c:v>
                </c:pt>
                <c:pt idx="517">
                  <c:v>489677</c:v>
                </c:pt>
                <c:pt idx="518">
                  <c:v>405732</c:v>
                </c:pt>
                <c:pt idx="519">
                  <c:v>405732</c:v>
                </c:pt>
                <c:pt idx="520">
                  <c:v>314792</c:v>
                </c:pt>
                <c:pt idx="521">
                  <c:v>356765</c:v>
                </c:pt>
                <c:pt idx="522">
                  <c:v>349769</c:v>
                </c:pt>
                <c:pt idx="523">
                  <c:v>475686</c:v>
                </c:pt>
                <c:pt idx="524">
                  <c:v>594608</c:v>
                </c:pt>
                <c:pt idx="525">
                  <c:v>370755</c:v>
                </c:pt>
                <c:pt idx="526">
                  <c:v>454700</c:v>
                </c:pt>
                <c:pt idx="527">
                  <c:v>370755</c:v>
                </c:pt>
                <c:pt idx="528">
                  <c:v>461695</c:v>
                </c:pt>
                <c:pt idx="529">
                  <c:v>321788</c:v>
                </c:pt>
                <c:pt idx="530">
                  <c:v>384746</c:v>
                </c:pt>
                <c:pt idx="531">
                  <c:v>419723</c:v>
                </c:pt>
                <c:pt idx="532">
                  <c:v>524654</c:v>
                </c:pt>
                <c:pt idx="533">
                  <c:v>412728</c:v>
                </c:pt>
                <c:pt idx="534">
                  <c:v>433714</c:v>
                </c:pt>
                <c:pt idx="535">
                  <c:v>363760</c:v>
                </c:pt>
                <c:pt idx="536">
                  <c:v>447705</c:v>
                </c:pt>
                <c:pt idx="537">
                  <c:v>363760</c:v>
                </c:pt>
                <c:pt idx="538">
                  <c:v>419723</c:v>
                </c:pt>
                <c:pt idx="539">
                  <c:v>461695</c:v>
                </c:pt>
                <c:pt idx="540">
                  <c:v>370755</c:v>
                </c:pt>
                <c:pt idx="541">
                  <c:v>405732</c:v>
                </c:pt>
                <c:pt idx="542">
                  <c:v>433714</c:v>
                </c:pt>
                <c:pt idx="543">
                  <c:v>405732</c:v>
                </c:pt>
                <c:pt idx="544">
                  <c:v>349769</c:v>
                </c:pt>
                <c:pt idx="545">
                  <c:v>510663</c:v>
                </c:pt>
                <c:pt idx="546">
                  <c:v>461695</c:v>
                </c:pt>
                <c:pt idx="547">
                  <c:v>426718</c:v>
                </c:pt>
                <c:pt idx="548">
                  <c:v>377751</c:v>
                </c:pt>
                <c:pt idx="549">
                  <c:v>482682</c:v>
                </c:pt>
                <c:pt idx="550">
                  <c:v>377751</c:v>
                </c:pt>
                <c:pt idx="551">
                  <c:v>279815</c:v>
                </c:pt>
                <c:pt idx="552">
                  <c:v>405732</c:v>
                </c:pt>
                <c:pt idx="553">
                  <c:v>363760</c:v>
                </c:pt>
                <c:pt idx="554">
                  <c:v>356765</c:v>
                </c:pt>
                <c:pt idx="555">
                  <c:v>370755</c:v>
                </c:pt>
                <c:pt idx="556">
                  <c:v>370755</c:v>
                </c:pt>
                <c:pt idx="557">
                  <c:v>342774</c:v>
                </c:pt>
                <c:pt idx="558">
                  <c:v>447705</c:v>
                </c:pt>
                <c:pt idx="559">
                  <c:v>377751</c:v>
                </c:pt>
                <c:pt idx="560">
                  <c:v>426718</c:v>
                </c:pt>
                <c:pt idx="561">
                  <c:v>461695</c:v>
                </c:pt>
                <c:pt idx="562">
                  <c:v>475686</c:v>
                </c:pt>
                <c:pt idx="563">
                  <c:v>307797</c:v>
                </c:pt>
                <c:pt idx="564">
                  <c:v>370755</c:v>
                </c:pt>
                <c:pt idx="565">
                  <c:v>377751</c:v>
                </c:pt>
                <c:pt idx="566">
                  <c:v>419723</c:v>
                </c:pt>
                <c:pt idx="567">
                  <c:v>370755</c:v>
                </c:pt>
                <c:pt idx="568">
                  <c:v>342774</c:v>
                </c:pt>
                <c:pt idx="569">
                  <c:v>363760</c:v>
                </c:pt>
                <c:pt idx="570">
                  <c:v>433714</c:v>
                </c:pt>
                <c:pt idx="571">
                  <c:v>356765</c:v>
                </c:pt>
                <c:pt idx="572">
                  <c:v>391742</c:v>
                </c:pt>
                <c:pt idx="573">
                  <c:v>440709</c:v>
                </c:pt>
                <c:pt idx="574">
                  <c:v>454700</c:v>
                </c:pt>
                <c:pt idx="575">
                  <c:v>510663</c:v>
                </c:pt>
                <c:pt idx="576">
                  <c:v>433714</c:v>
                </c:pt>
                <c:pt idx="577">
                  <c:v>426718</c:v>
                </c:pt>
                <c:pt idx="578">
                  <c:v>349769</c:v>
                </c:pt>
                <c:pt idx="579">
                  <c:v>419723</c:v>
                </c:pt>
                <c:pt idx="580">
                  <c:v>496672</c:v>
                </c:pt>
                <c:pt idx="581">
                  <c:v>545640</c:v>
                </c:pt>
                <c:pt idx="582">
                  <c:v>356765</c:v>
                </c:pt>
                <c:pt idx="583">
                  <c:v>440709</c:v>
                </c:pt>
                <c:pt idx="584">
                  <c:v>398737</c:v>
                </c:pt>
                <c:pt idx="585">
                  <c:v>489677</c:v>
                </c:pt>
                <c:pt idx="586">
                  <c:v>461695</c:v>
                </c:pt>
                <c:pt idx="587">
                  <c:v>489677</c:v>
                </c:pt>
                <c:pt idx="588">
                  <c:v>475686</c:v>
                </c:pt>
                <c:pt idx="589">
                  <c:v>475686</c:v>
                </c:pt>
                <c:pt idx="590">
                  <c:v>412728</c:v>
                </c:pt>
                <c:pt idx="591">
                  <c:v>454700</c:v>
                </c:pt>
                <c:pt idx="592">
                  <c:v>405732</c:v>
                </c:pt>
                <c:pt idx="593">
                  <c:v>461695</c:v>
                </c:pt>
                <c:pt idx="594">
                  <c:v>475686</c:v>
                </c:pt>
                <c:pt idx="595">
                  <c:v>503668</c:v>
                </c:pt>
                <c:pt idx="596">
                  <c:v>391742</c:v>
                </c:pt>
                <c:pt idx="597">
                  <c:v>363760</c:v>
                </c:pt>
                <c:pt idx="598">
                  <c:v>433714</c:v>
                </c:pt>
                <c:pt idx="599">
                  <c:v>517658</c:v>
                </c:pt>
                <c:pt idx="600">
                  <c:v>384746</c:v>
                </c:pt>
                <c:pt idx="601">
                  <c:v>608598</c:v>
                </c:pt>
                <c:pt idx="602">
                  <c:v>503668</c:v>
                </c:pt>
                <c:pt idx="603">
                  <c:v>566626</c:v>
                </c:pt>
                <c:pt idx="604">
                  <c:v>440709</c:v>
                </c:pt>
                <c:pt idx="605">
                  <c:v>496672</c:v>
                </c:pt>
                <c:pt idx="606">
                  <c:v>454700</c:v>
                </c:pt>
                <c:pt idx="607">
                  <c:v>321788</c:v>
                </c:pt>
                <c:pt idx="608">
                  <c:v>412728</c:v>
                </c:pt>
                <c:pt idx="609">
                  <c:v>496672</c:v>
                </c:pt>
                <c:pt idx="610">
                  <c:v>566626</c:v>
                </c:pt>
                <c:pt idx="611">
                  <c:v>538645</c:v>
                </c:pt>
                <c:pt idx="612">
                  <c:v>440709</c:v>
                </c:pt>
                <c:pt idx="613">
                  <c:v>440709</c:v>
                </c:pt>
                <c:pt idx="614">
                  <c:v>426718</c:v>
                </c:pt>
                <c:pt idx="615">
                  <c:v>503668</c:v>
                </c:pt>
                <c:pt idx="616">
                  <c:v>594608</c:v>
                </c:pt>
                <c:pt idx="617">
                  <c:v>405732</c:v>
                </c:pt>
                <c:pt idx="618">
                  <c:v>489677</c:v>
                </c:pt>
                <c:pt idx="619">
                  <c:v>601603</c:v>
                </c:pt>
                <c:pt idx="620">
                  <c:v>538645</c:v>
                </c:pt>
                <c:pt idx="621">
                  <c:v>524654</c:v>
                </c:pt>
                <c:pt idx="622">
                  <c:v>454700</c:v>
                </c:pt>
                <c:pt idx="623">
                  <c:v>538645</c:v>
                </c:pt>
                <c:pt idx="624">
                  <c:v>475686</c:v>
                </c:pt>
                <c:pt idx="625">
                  <c:v>426718</c:v>
                </c:pt>
                <c:pt idx="626">
                  <c:v>531649</c:v>
                </c:pt>
                <c:pt idx="627">
                  <c:v>566626</c:v>
                </c:pt>
                <c:pt idx="628">
                  <c:v>468691</c:v>
                </c:pt>
                <c:pt idx="629">
                  <c:v>524654</c:v>
                </c:pt>
                <c:pt idx="630">
                  <c:v>496672</c:v>
                </c:pt>
                <c:pt idx="631">
                  <c:v>440709</c:v>
                </c:pt>
                <c:pt idx="632">
                  <c:v>503668</c:v>
                </c:pt>
                <c:pt idx="633">
                  <c:v>454700</c:v>
                </c:pt>
                <c:pt idx="634">
                  <c:v>475686</c:v>
                </c:pt>
                <c:pt idx="635">
                  <c:v>503668</c:v>
                </c:pt>
                <c:pt idx="636">
                  <c:v>433714</c:v>
                </c:pt>
                <c:pt idx="637">
                  <c:v>496672</c:v>
                </c:pt>
                <c:pt idx="638">
                  <c:v>433714</c:v>
                </c:pt>
                <c:pt idx="639">
                  <c:v>475686</c:v>
                </c:pt>
                <c:pt idx="640">
                  <c:v>468691</c:v>
                </c:pt>
                <c:pt idx="641">
                  <c:v>482682</c:v>
                </c:pt>
                <c:pt idx="642">
                  <c:v>482682</c:v>
                </c:pt>
                <c:pt idx="643">
                  <c:v>461695</c:v>
                </c:pt>
                <c:pt idx="644">
                  <c:v>580617</c:v>
                </c:pt>
                <c:pt idx="645">
                  <c:v>531649</c:v>
                </c:pt>
                <c:pt idx="646">
                  <c:v>475686</c:v>
                </c:pt>
                <c:pt idx="647">
                  <c:v>475686</c:v>
                </c:pt>
                <c:pt idx="648">
                  <c:v>524654</c:v>
                </c:pt>
                <c:pt idx="649">
                  <c:v>468691</c:v>
                </c:pt>
                <c:pt idx="650">
                  <c:v>580617</c:v>
                </c:pt>
                <c:pt idx="651">
                  <c:v>706534</c:v>
                </c:pt>
                <c:pt idx="652">
                  <c:v>440709</c:v>
                </c:pt>
                <c:pt idx="653">
                  <c:v>517658</c:v>
                </c:pt>
                <c:pt idx="654">
                  <c:v>475686</c:v>
                </c:pt>
                <c:pt idx="655">
                  <c:v>573621</c:v>
                </c:pt>
                <c:pt idx="656">
                  <c:v>538645</c:v>
                </c:pt>
                <c:pt idx="657">
                  <c:v>566626</c:v>
                </c:pt>
                <c:pt idx="658">
                  <c:v>643575</c:v>
                </c:pt>
                <c:pt idx="659">
                  <c:v>489677</c:v>
                </c:pt>
                <c:pt idx="660">
                  <c:v>559631</c:v>
                </c:pt>
                <c:pt idx="661">
                  <c:v>503668</c:v>
                </c:pt>
                <c:pt idx="662">
                  <c:v>510663</c:v>
                </c:pt>
                <c:pt idx="663">
                  <c:v>426718</c:v>
                </c:pt>
                <c:pt idx="664">
                  <c:v>517658</c:v>
                </c:pt>
                <c:pt idx="665">
                  <c:v>594608</c:v>
                </c:pt>
                <c:pt idx="666">
                  <c:v>559631</c:v>
                </c:pt>
                <c:pt idx="667">
                  <c:v>503668</c:v>
                </c:pt>
                <c:pt idx="668">
                  <c:v>461695</c:v>
                </c:pt>
                <c:pt idx="669">
                  <c:v>335778</c:v>
                </c:pt>
                <c:pt idx="670">
                  <c:v>468691</c:v>
                </c:pt>
                <c:pt idx="671">
                  <c:v>510663</c:v>
                </c:pt>
                <c:pt idx="672">
                  <c:v>629585</c:v>
                </c:pt>
                <c:pt idx="673">
                  <c:v>559631</c:v>
                </c:pt>
                <c:pt idx="674">
                  <c:v>524654</c:v>
                </c:pt>
                <c:pt idx="675">
                  <c:v>545640</c:v>
                </c:pt>
                <c:pt idx="676">
                  <c:v>503668</c:v>
                </c:pt>
                <c:pt idx="677">
                  <c:v>510663</c:v>
                </c:pt>
                <c:pt idx="678">
                  <c:v>440709</c:v>
                </c:pt>
                <c:pt idx="679">
                  <c:v>566626</c:v>
                </c:pt>
                <c:pt idx="680">
                  <c:v>650571</c:v>
                </c:pt>
                <c:pt idx="681">
                  <c:v>790478</c:v>
                </c:pt>
                <c:pt idx="682">
                  <c:v>615594</c:v>
                </c:pt>
                <c:pt idx="683">
                  <c:v>566626</c:v>
                </c:pt>
                <c:pt idx="684">
                  <c:v>517658</c:v>
                </c:pt>
                <c:pt idx="685">
                  <c:v>496672</c:v>
                </c:pt>
                <c:pt idx="686">
                  <c:v>692543</c:v>
                </c:pt>
                <c:pt idx="687">
                  <c:v>594608</c:v>
                </c:pt>
                <c:pt idx="688">
                  <c:v>559631</c:v>
                </c:pt>
                <c:pt idx="689">
                  <c:v>685548</c:v>
                </c:pt>
                <c:pt idx="690">
                  <c:v>566626</c:v>
                </c:pt>
                <c:pt idx="691">
                  <c:v>608598</c:v>
                </c:pt>
                <c:pt idx="692">
                  <c:v>678552</c:v>
                </c:pt>
                <c:pt idx="693">
                  <c:v>671557</c:v>
                </c:pt>
                <c:pt idx="694">
                  <c:v>580617</c:v>
                </c:pt>
                <c:pt idx="695">
                  <c:v>615594</c:v>
                </c:pt>
                <c:pt idx="696">
                  <c:v>615594</c:v>
                </c:pt>
                <c:pt idx="697">
                  <c:v>755501</c:v>
                </c:pt>
                <c:pt idx="698">
                  <c:v>426718</c:v>
                </c:pt>
                <c:pt idx="699">
                  <c:v>622589</c:v>
                </c:pt>
                <c:pt idx="700">
                  <c:v>573621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211376"/>
        <c:axId val="1254214640"/>
      </c:lineChart>
      <c:dateAx>
        <c:axId val="125421137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Calibri Light" panose="020F0302020204030204" pitchFamily="34" charset="0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5360996879438653"/>
              <c:y val="0.7770141962955941"/>
            </c:manualLayout>
          </c:layout>
          <c:overlay val="0"/>
        </c:title>
        <c:numFmt formatCode="m/d/yyyy" sourceLinked="1"/>
        <c:majorTickMark val="out"/>
        <c:minorTickMark val="none"/>
        <c:tickLblPos val="low"/>
        <c:spPr>
          <a:ln>
            <a:noFill/>
          </a:ln>
        </c:spPr>
        <c:txPr>
          <a:bodyPr rot="-600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4214640"/>
        <c:crosses val="autoZero"/>
        <c:auto val="1"/>
        <c:lblOffset val="0"/>
        <c:baseTimeUnit val="days"/>
      </c:dateAx>
      <c:valAx>
        <c:axId val="12542146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Calibri Light" panose="020F0302020204030204" pitchFamily="34" charset="0"/>
                  </a:defRPr>
                </a:pPr>
                <a:r>
                  <a:rPr lang="en-US"/>
                  <a:t>Visits</a:t>
                </a:r>
              </a:p>
            </c:rich>
          </c:tx>
          <c:layout>
            <c:manualLayout>
              <c:xMode val="edge"/>
              <c:yMode val="edge"/>
              <c:x val="2.148302890710097E-4"/>
              <c:y val="0.35022409869632576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4211376"/>
        <c:crosses val="autoZero"/>
        <c:crossBetween val="between"/>
      </c:valAx>
      <c:spPr>
        <a:solidFill>
          <a:schemeClr val="bg1">
            <a:lumMod val="95000"/>
            <a:alpha val="20000"/>
          </a:schemeClr>
        </a:solidFill>
        <a:ln>
          <a:noFill/>
        </a:ln>
      </c:spPr>
    </c:plotArea>
    <c:plotVisOnly val="1"/>
    <c:dispBlanksAs val="gap"/>
    <c:showDLblsOverMax val="0"/>
  </c:chart>
  <c:spPr>
    <a:ln>
      <a:solidFill>
        <a:schemeClr val="bg1">
          <a:lumMod val="95000"/>
          <a:alpha val="3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65" l="0.70000000000000095" r="0.70000000000000095" t="0.750000000000015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Calibri"/>
                <a:ea typeface="Calibri"/>
                <a:cs typeface="Calibri"/>
              </a:defRPr>
            </a:pPr>
            <a:r>
              <a:rPr lang="en-US"/>
              <a:t>VISITS</a:t>
            </a:r>
          </a:p>
        </c:rich>
      </c:tx>
      <c:layout>
        <c:manualLayout>
          <c:xMode val="edge"/>
          <c:yMode val="edge"/>
          <c:x val="0.10025269108567907"/>
          <c:y val="1.6088487525932657E-2"/>
        </c:manualLayout>
      </c:layout>
      <c:overlay val="0"/>
    </c:title>
    <c:autoTitleDeleted val="0"/>
    <c:plotArea>
      <c:layout>
        <c:manualLayout>
          <c:xMode val="edge"/>
          <c:yMode val="edge"/>
          <c:x val="8.2042781089610769E-3"/>
          <c:y val="6.7575448039041391E-2"/>
          <c:w val="0.98099950056850183"/>
          <c:h val="0.69603167531827548"/>
        </c:manualLayout>
      </c:layout>
      <c:lineChart>
        <c:grouping val="standard"/>
        <c:varyColors val="0"/>
        <c:ser>
          <c:idx val="0"/>
          <c:order val="0"/>
          <c:tx>
            <c:strRef>
              <c:f>'Mobile Visits'!$S$4</c:f>
              <c:strCache>
                <c:ptCount val="1"/>
              </c:strCache>
            </c:strRef>
          </c:tx>
          <c:spPr>
            <a:ln w="12700">
              <a:solidFill>
                <a:srgbClr val="E51B00"/>
              </a:solidFill>
              <a:prstDash val="solid"/>
            </a:ln>
            <a:effectLst/>
            <a:extLst/>
          </c:spPr>
          <c:marker>
            <c:symbol val="circle"/>
            <c:size val="3"/>
            <c:spPr>
              <a:solidFill>
                <a:srgbClr val="E51B00">
                  <a:alpha val="85000"/>
                </a:srgbClr>
              </a:solidFill>
              <a:ln w="12700">
                <a:solidFill>
                  <a:srgbClr val="E51B00"/>
                </a:solidFill>
                <a:prstDash val="solid"/>
              </a:ln>
              <a:effectLst/>
              <a:extLst/>
            </c:spPr>
          </c:marker>
          <c:cat>
            <c:numRef>
              <c:f>'Mobile Visits'!$R$6:$R$706</c:f>
              <c:numCache>
                <c:formatCode>m/d/yyyy</c:formatCode>
                <c:ptCount val="701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  <c:pt idx="366">
                  <c:v>41275</c:v>
                </c:pt>
                <c:pt idx="367">
                  <c:v>41276</c:v>
                </c:pt>
                <c:pt idx="368">
                  <c:v>41277</c:v>
                </c:pt>
                <c:pt idx="369">
                  <c:v>41278</c:v>
                </c:pt>
                <c:pt idx="370">
                  <c:v>41279</c:v>
                </c:pt>
                <c:pt idx="371">
                  <c:v>41280</c:v>
                </c:pt>
                <c:pt idx="372">
                  <c:v>41281</c:v>
                </c:pt>
                <c:pt idx="373">
                  <c:v>41282</c:v>
                </c:pt>
                <c:pt idx="374">
                  <c:v>41283</c:v>
                </c:pt>
                <c:pt idx="375">
                  <c:v>41284</c:v>
                </c:pt>
                <c:pt idx="376">
                  <c:v>41285</c:v>
                </c:pt>
                <c:pt idx="377">
                  <c:v>41286</c:v>
                </c:pt>
                <c:pt idx="378">
                  <c:v>41287</c:v>
                </c:pt>
                <c:pt idx="379">
                  <c:v>41288</c:v>
                </c:pt>
                <c:pt idx="380">
                  <c:v>41289</c:v>
                </c:pt>
                <c:pt idx="381">
                  <c:v>41290</c:v>
                </c:pt>
                <c:pt idx="382">
                  <c:v>41291</c:v>
                </c:pt>
                <c:pt idx="383">
                  <c:v>41292</c:v>
                </c:pt>
                <c:pt idx="384">
                  <c:v>41293</c:v>
                </c:pt>
                <c:pt idx="385">
                  <c:v>41294</c:v>
                </c:pt>
                <c:pt idx="386">
                  <c:v>41295</c:v>
                </c:pt>
                <c:pt idx="387">
                  <c:v>41296</c:v>
                </c:pt>
                <c:pt idx="388">
                  <c:v>41297</c:v>
                </c:pt>
                <c:pt idx="389">
                  <c:v>41298</c:v>
                </c:pt>
                <c:pt idx="390">
                  <c:v>41299</c:v>
                </c:pt>
                <c:pt idx="391">
                  <c:v>41300</c:v>
                </c:pt>
                <c:pt idx="392">
                  <c:v>41301</c:v>
                </c:pt>
                <c:pt idx="393">
                  <c:v>41302</c:v>
                </c:pt>
                <c:pt idx="394">
                  <c:v>41303</c:v>
                </c:pt>
                <c:pt idx="395">
                  <c:v>41304</c:v>
                </c:pt>
                <c:pt idx="396">
                  <c:v>41305</c:v>
                </c:pt>
                <c:pt idx="397">
                  <c:v>41306</c:v>
                </c:pt>
                <c:pt idx="398">
                  <c:v>41307</c:v>
                </c:pt>
                <c:pt idx="399">
                  <c:v>41308</c:v>
                </c:pt>
                <c:pt idx="400">
                  <c:v>41309</c:v>
                </c:pt>
                <c:pt idx="401">
                  <c:v>41310</c:v>
                </c:pt>
                <c:pt idx="402">
                  <c:v>41311</c:v>
                </c:pt>
                <c:pt idx="403">
                  <c:v>41312</c:v>
                </c:pt>
                <c:pt idx="404">
                  <c:v>41313</c:v>
                </c:pt>
                <c:pt idx="405">
                  <c:v>41314</c:v>
                </c:pt>
                <c:pt idx="406">
                  <c:v>41315</c:v>
                </c:pt>
                <c:pt idx="407">
                  <c:v>41316</c:v>
                </c:pt>
                <c:pt idx="408">
                  <c:v>41317</c:v>
                </c:pt>
                <c:pt idx="409">
                  <c:v>41318</c:v>
                </c:pt>
                <c:pt idx="410">
                  <c:v>41319</c:v>
                </c:pt>
                <c:pt idx="411">
                  <c:v>41320</c:v>
                </c:pt>
                <c:pt idx="412">
                  <c:v>41321</c:v>
                </c:pt>
                <c:pt idx="413">
                  <c:v>41322</c:v>
                </c:pt>
                <c:pt idx="414">
                  <c:v>41323</c:v>
                </c:pt>
                <c:pt idx="415">
                  <c:v>41324</c:v>
                </c:pt>
                <c:pt idx="416">
                  <c:v>41325</c:v>
                </c:pt>
                <c:pt idx="417">
                  <c:v>41326</c:v>
                </c:pt>
                <c:pt idx="418">
                  <c:v>41327</c:v>
                </c:pt>
                <c:pt idx="419">
                  <c:v>41328</c:v>
                </c:pt>
                <c:pt idx="420">
                  <c:v>41329</c:v>
                </c:pt>
                <c:pt idx="421">
                  <c:v>41330</c:v>
                </c:pt>
                <c:pt idx="422">
                  <c:v>41331</c:v>
                </c:pt>
                <c:pt idx="423">
                  <c:v>41332</c:v>
                </c:pt>
                <c:pt idx="424">
                  <c:v>41333</c:v>
                </c:pt>
                <c:pt idx="425">
                  <c:v>41334</c:v>
                </c:pt>
                <c:pt idx="426">
                  <c:v>41335</c:v>
                </c:pt>
                <c:pt idx="427">
                  <c:v>41336</c:v>
                </c:pt>
                <c:pt idx="428">
                  <c:v>41337</c:v>
                </c:pt>
                <c:pt idx="429">
                  <c:v>41338</c:v>
                </c:pt>
                <c:pt idx="430">
                  <c:v>41339</c:v>
                </c:pt>
                <c:pt idx="431">
                  <c:v>41340</c:v>
                </c:pt>
                <c:pt idx="432">
                  <c:v>41341</c:v>
                </c:pt>
                <c:pt idx="433">
                  <c:v>41342</c:v>
                </c:pt>
                <c:pt idx="434">
                  <c:v>41343</c:v>
                </c:pt>
                <c:pt idx="435">
                  <c:v>41344</c:v>
                </c:pt>
                <c:pt idx="436">
                  <c:v>41345</c:v>
                </c:pt>
                <c:pt idx="437">
                  <c:v>41346</c:v>
                </c:pt>
                <c:pt idx="438">
                  <c:v>41347</c:v>
                </c:pt>
                <c:pt idx="439">
                  <c:v>41348</c:v>
                </c:pt>
                <c:pt idx="440">
                  <c:v>41349</c:v>
                </c:pt>
                <c:pt idx="441">
                  <c:v>41350</c:v>
                </c:pt>
                <c:pt idx="442">
                  <c:v>41351</c:v>
                </c:pt>
                <c:pt idx="443">
                  <c:v>41352</c:v>
                </c:pt>
                <c:pt idx="444">
                  <c:v>41353</c:v>
                </c:pt>
                <c:pt idx="445">
                  <c:v>41354</c:v>
                </c:pt>
                <c:pt idx="446">
                  <c:v>41355</c:v>
                </c:pt>
                <c:pt idx="447">
                  <c:v>41356</c:v>
                </c:pt>
                <c:pt idx="448">
                  <c:v>41357</c:v>
                </c:pt>
                <c:pt idx="449">
                  <c:v>41358</c:v>
                </c:pt>
                <c:pt idx="450">
                  <c:v>41359</c:v>
                </c:pt>
                <c:pt idx="451">
                  <c:v>41360</c:v>
                </c:pt>
                <c:pt idx="452">
                  <c:v>41361</c:v>
                </c:pt>
                <c:pt idx="453">
                  <c:v>41362</c:v>
                </c:pt>
                <c:pt idx="454">
                  <c:v>41363</c:v>
                </c:pt>
                <c:pt idx="455">
                  <c:v>41364</c:v>
                </c:pt>
                <c:pt idx="456">
                  <c:v>41365</c:v>
                </c:pt>
                <c:pt idx="457">
                  <c:v>41366</c:v>
                </c:pt>
                <c:pt idx="458">
                  <c:v>41367</c:v>
                </c:pt>
                <c:pt idx="459">
                  <c:v>41368</c:v>
                </c:pt>
                <c:pt idx="460">
                  <c:v>41369</c:v>
                </c:pt>
                <c:pt idx="461">
                  <c:v>41370</c:v>
                </c:pt>
                <c:pt idx="462">
                  <c:v>41371</c:v>
                </c:pt>
                <c:pt idx="463">
                  <c:v>41372</c:v>
                </c:pt>
                <c:pt idx="464">
                  <c:v>41373</c:v>
                </c:pt>
                <c:pt idx="465">
                  <c:v>41374</c:v>
                </c:pt>
                <c:pt idx="466">
                  <c:v>41375</c:v>
                </c:pt>
                <c:pt idx="467">
                  <c:v>41376</c:v>
                </c:pt>
                <c:pt idx="468">
                  <c:v>41377</c:v>
                </c:pt>
                <c:pt idx="469">
                  <c:v>41378</c:v>
                </c:pt>
                <c:pt idx="470">
                  <c:v>41379</c:v>
                </c:pt>
                <c:pt idx="471">
                  <c:v>41380</c:v>
                </c:pt>
                <c:pt idx="472">
                  <c:v>41381</c:v>
                </c:pt>
                <c:pt idx="473">
                  <c:v>41382</c:v>
                </c:pt>
                <c:pt idx="474">
                  <c:v>41383</c:v>
                </c:pt>
                <c:pt idx="475">
                  <c:v>41384</c:v>
                </c:pt>
                <c:pt idx="476">
                  <c:v>41385</c:v>
                </c:pt>
                <c:pt idx="477">
                  <c:v>41386</c:v>
                </c:pt>
                <c:pt idx="478">
                  <c:v>41387</c:v>
                </c:pt>
                <c:pt idx="479">
                  <c:v>41388</c:v>
                </c:pt>
                <c:pt idx="480">
                  <c:v>41389</c:v>
                </c:pt>
                <c:pt idx="481">
                  <c:v>41390</c:v>
                </c:pt>
                <c:pt idx="482">
                  <c:v>41391</c:v>
                </c:pt>
                <c:pt idx="483">
                  <c:v>41392</c:v>
                </c:pt>
                <c:pt idx="484">
                  <c:v>41393</c:v>
                </c:pt>
                <c:pt idx="485">
                  <c:v>41394</c:v>
                </c:pt>
                <c:pt idx="486">
                  <c:v>41395</c:v>
                </c:pt>
                <c:pt idx="487">
                  <c:v>41396</c:v>
                </c:pt>
                <c:pt idx="488">
                  <c:v>41397</c:v>
                </c:pt>
                <c:pt idx="489">
                  <c:v>41398</c:v>
                </c:pt>
                <c:pt idx="490">
                  <c:v>41399</c:v>
                </c:pt>
                <c:pt idx="491">
                  <c:v>41400</c:v>
                </c:pt>
                <c:pt idx="492">
                  <c:v>41401</c:v>
                </c:pt>
                <c:pt idx="493">
                  <c:v>41402</c:v>
                </c:pt>
                <c:pt idx="494">
                  <c:v>41403</c:v>
                </c:pt>
                <c:pt idx="495">
                  <c:v>41404</c:v>
                </c:pt>
                <c:pt idx="496">
                  <c:v>41405</c:v>
                </c:pt>
                <c:pt idx="497">
                  <c:v>41406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41412</c:v>
                </c:pt>
                <c:pt idx="504">
                  <c:v>41413</c:v>
                </c:pt>
                <c:pt idx="505">
                  <c:v>41414</c:v>
                </c:pt>
                <c:pt idx="506">
                  <c:v>41415</c:v>
                </c:pt>
                <c:pt idx="507">
                  <c:v>41416</c:v>
                </c:pt>
                <c:pt idx="508">
                  <c:v>41417</c:v>
                </c:pt>
                <c:pt idx="509">
                  <c:v>41418</c:v>
                </c:pt>
                <c:pt idx="510">
                  <c:v>41419</c:v>
                </c:pt>
                <c:pt idx="511">
                  <c:v>41420</c:v>
                </c:pt>
                <c:pt idx="512">
                  <c:v>41421</c:v>
                </c:pt>
                <c:pt idx="513">
                  <c:v>41422</c:v>
                </c:pt>
                <c:pt idx="514">
                  <c:v>41423</c:v>
                </c:pt>
                <c:pt idx="515">
                  <c:v>41424</c:v>
                </c:pt>
                <c:pt idx="516">
                  <c:v>41425</c:v>
                </c:pt>
                <c:pt idx="517">
                  <c:v>41426</c:v>
                </c:pt>
                <c:pt idx="518">
                  <c:v>41427</c:v>
                </c:pt>
                <c:pt idx="519">
                  <c:v>41428</c:v>
                </c:pt>
                <c:pt idx="520">
                  <c:v>41429</c:v>
                </c:pt>
                <c:pt idx="521">
                  <c:v>41430</c:v>
                </c:pt>
                <c:pt idx="522">
                  <c:v>41431</c:v>
                </c:pt>
                <c:pt idx="523">
                  <c:v>41432</c:v>
                </c:pt>
                <c:pt idx="524">
                  <c:v>41433</c:v>
                </c:pt>
                <c:pt idx="525">
                  <c:v>41434</c:v>
                </c:pt>
                <c:pt idx="526">
                  <c:v>41435</c:v>
                </c:pt>
                <c:pt idx="527">
                  <c:v>41436</c:v>
                </c:pt>
                <c:pt idx="528">
                  <c:v>41437</c:v>
                </c:pt>
                <c:pt idx="529">
                  <c:v>41438</c:v>
                </c:pt>
                <c:pt idx="530">
                  <c:v>41439</c:v>
                </c:pt>
                <c:pt idx="531">
                  <c:v>41440</c:v>
                </c:pt>
                <c:pt idx="532">
                  <c:v>41441</c:v>
                </c:pt>
                <c:pt idx="533">
                  <c:v>41442</c:v>
                </c:pt>
                <c:pt idx="534">
                  <c:v>41443</c:v>
                </c:pt>
                <c:pt idx="535">
                  <c:v>41444</c:v>
                </c:pt>
                <c:pt idx="536">
                  <c:v>41445</c:v>
                </c:pt>
                <c:pt idx="537">
                  <c:v>41446</c:v>
                </c:pt>
                <c:pt idx="538">
                  <c:v>41447</c:v>
                </c:pt>
                <c:pt idx="539">
                  <c:v>41448</c:v>
                </c:pt>
                <c:pt idx="540">
                  <c:v>41449</c:v>
                </c:pt>
                <c:pt idx="541">
                  <c:v>41450</c:v>
                </c:pt>
                <c:pt idx="542">
                  <c:v>41451</c:v>
                </c:pt>
                <c:pt idx="543">
                  <c:v>41452</c:v>
                </c:pt>
                <c:pt idx="544">
                  <c:v>41453</c:v>
                </c:pt>
                <c:pt idx="545">
                  <c:v>41454</c:v>
                </c:pt>
                <c:pt idx="546">
                  <c:v>41455</c:v>
                </c:pt>
                <c:pt idx="547">
                  <c:v>41456</c:v>
                </c:pt>
                <c:pt idx="548">
                  <c:v>41457</c:v>
                </c:pt>
                <c:pt idx="549">
                  <c:v>41458</c:v>
                </c:pt>
                <c:pt idx="550">
                  <c:v>41459</c:v>
                </c:pt>
                <c:pt idx="551">
                  <c:v>41460</c:v>
                </c:pt>
                <c:pt idx="552">
                  <c:v>41461</c:v>
                </c:pt>
                <c:pt idx="553">
                  <c:v>41462</c:v>
                </c:pt>
                <c:pt idx="554">
                  <c:v>41463</c:v>
                </c:pt>
                <c:pt idx="555">
                  <c:v>41464</c:v>
                </c:pt>
                <c:pt idx="556">
                  <c:v>41465</c:v>
                </c:pt>
                <c:pt idx="557">
                  <c:v>41466</c:v>
                </c:pt>
                <c:pt idx="558">
                  <c:v>41467</c:v>
                </c:pt>
                <c:pt idx="559">
                  <c:v>41468</c:v>
                </c:pt>
                <c:pt idx="560">
                  <c:v>41469</c:v>
                </c:pt>
                <c:pt idx="561">
                  <c:v>41470</c:v>
                </c:pt>
                <c:pt idx="562">
                  <c:v>41471</c:v>
                </c:pt>
                <c:pt idx="563">
                  <c:v>41472</c:v>
                </c:pt>
                <c:pt idx="564">
                  <c:v>41473</c:v>
                </c:pt>
                <c:pt idx="565">
                  <c:v>41474</c:v>
                </c:pt>
                <c:pt idx="566">
                  <c:v>41475</c:v>
                </c:pt>
                <c:pt idx="567">
                  <c:v>41476</c:v>
                </c:pt>
                <c:pt idx="568">
                  <c:v>41477</c:v>
                </c:pt>
                <c:pt idx="569">
                  <c:v>41478</c:v>
                </c:pt>
                <c:pt idx="570">
                  <c:v>41479</c:v>
                </c:pt>
                <c:pt idx="571">
                  <c:v>41480</c:v>
                </c:pt>
                <c:pt idx="572">
                  <c:v>41481</c:v>
                </c:pt>
                <c:pt idx="573">
                  <c:v>41482</c:v>
                </c:pt>
                <c:pt idx="574">
                  <c:v>41483</c:v>
                </c:pt>
                <c:pt idx="575">
                  <c:v>41484</c:v>
                </c:pt>
                <c:pt idx="576">
                  <c:v>41485</c:v>
                </c:pt>
                <c:pt idx="577">
                  <c:v>41486</c:v>
                </c:pt>
                <c:pt idx="578">
                  <c:v>41487</c:v>
                </c:pt>
                <c:pt idx="579">
                  <c:v>41488</c:v>
                </c:pt>
                <c:pt idx="580">
                  <c:v>41489</c:v>
                </c:pt>
                <c:pt idx="581">
                  <c:v>41490</c:v>
                </c:pt>
                <c:pt idx="582">
                  <c:v>41491</c:v>
                </c:pt>
                <c:pt idx="583">
                  <c:v>41492</c:v>
                </c:pt>
                <c:pt idx="584">
                  <c:v>41493</c:v>
                </c:pt>
                <c:pt idx="585">
                  <c:v>41494</c:v>
                </c:pt>
                <c:pt idx="586">
                  <c:v>41495</c:v>
                </c:pt>
                <c:pt idx="587">
                  <c:v>41496</c:v>
                </c:pt>
                <c:pt idx="588">
                  <c:v>41497</c:v>
                </c:pt>
                <c:pt idx="589">
                  <c:v>41498</c:v>
                </c:pt>
                <c:pt idx="590">
                  <c:v>41499</c:v>
                </c:pt>
                <c:pt idx="591">
                  <c:v>41500</c:v>
                </c:pt>
                <c:pt idx="592">
                  <c:v>41501</c:v>
                </c:pt>
                <c:pt idx="593">
                  <c:v>41502</c:v>
                </c:pt>
                <c:pt idx="594">
                  <c:v>41503</c:v>
                </c:pt>
                <c:pt idx="595">
                  <c:v>41504</c:v>
                </c:pt>
                <c:pt idx="596">
                  <c:v>41505</c:v>
                </c:pt>
                <c:pt idx="597">
                  <c:v>41506</c:v>
                </c:pt>
                <c:pt idx="598">
                  <c:v>41507</c:v>
                </c:pt>
                <c:pt idx="599">
                  <c:v>41508</c:v>
                </c:pt>
                <c:pt idx="600">
                  <c:v>41509</c:v>
                </c:pt>
                <c:pt idx="601">
                  <c:v>41510</c:v>
                </c:pt>
                <c:pt idx="602">
                  <c:v>41511</c:v>
                </c:pt>
                <c:pt idx="603">
                  <c:v>41512</c:v>
                </c:pt>
                <c:pt idx="604">
                  <c:v>41513</c:v>
                </c:pt>
                <c:pt idx="605">
                  <c:v>41514</c:v>
                </c:pt>
                <c:pt idx="606">
                  <c:v>41515</c:v>
                </c:pt>
                <c:pt idx="607">
                  <c:v>41516</c:v>
                </c:pt>
                <c:pt idx="608">
                  <c:v>41517</c:v>
                </c:pt>
                <c:pt idx="609">
                  <c:v>41518</c:v>
                </c:pt>
                <c:pt idx="610">
                  <c:v>41519</c:v>
                </c:pt>
                <c:pt idx="611">
                  <c:v>41520</c:v>
                </c:pt>
                <c:pt idx="612">
                  <c:v>41521</c:v>
                </c:pt>
                <c:pt idx="613">
                  <c:v>41522</c:v>
                </c:pt>
                <c:pt idx="614">
                  <c:v>41523</c:v>
                </c:pt>
                <c:pt idx="615">
                  <c:v>41524</c:v>
                </c:pt>
                <c:pt idx="616">
                  <c:v>41525</c:v>
                </c:pt>
                <c:pt idx="617">
                  <c:v>41526</c:v>
                </c:pt>
                <c:pt idx="618">
                  <c:v>41527</c:v>
                </c:pt>
                <c:pt idx="619">
                  <c:v>41528</c:v>
                </c:pt>
                <c:pt idx="620">
                  <c:v>41529</c:v>
                </c:pt>
                <c:pt idx="621">
                  <c:v>41530</c:v>
                </c:pt>
                <c:pt idx="622">
                  <c:v>41531</c:v>
                </c:pt>
                <c:pt idx="623">
                  <c:v>41532</c:v>
                </c:pt>
                <c:pt idx="624">
                  <c:v>41533</c:v>
                </c:pt>
                <c:pt idx="625">
                  <c:v>41534</c:v>
                </c:pt>
                <c:pt idx="626">
                  <c:v>41535</c:v>
                </c:pt>
                <c:pt idx="627">
                  <c:v>41536</c:v>
                </c:pt>
                <c:pt idx="628">
                  <c:v>41537</c:v>
                </c:pt>
                <c:pt idx="629">
                  <c:v>41538</c:v>
                </c:pt>
                <c:pt idx="630">
                  <c:v>41539</c:v>
                </c:pt>
                <c:pt idx="631">
                  <c:v>41540</c:v>
                </c:pt>
                <c:pt idx="632">
                  <c:v>41541</c:v>
                </c:pt>
                <c:pt idx="633">
                  <c:v>41542</c:v>
                </c:pt>
                <c:pt idx="634">
                  <c:v>41543</c:v>
                </c:pt>
                <c:pt idx="635">
                  <c:v>41544</c:v>
                </c:pt>
                <c:pt idx="636">
                  <c:v>41545</c:v>
                </c:pt>
                <c:pt idx="637">
                  <c:v>41546</c:v>
                </c:pt>
                <c:pt idx="638">
                  <c:v>41547</c:v>
                </c:pt>
                <c:pt idx="639">
                  <c:v>41548</c:v>
                </c:pt>
                <c:pt idx="640">
                  <c:v>41549</c:v>
                </c:pt>
                <c:pt idx="641">
                  <c:v>41550</c:v>
                </c:pt>
                <c:pt idx="642">
                  <c:v>41551</c:v>
                </c:pt>
                <c:pt idx="643">
                  <c:v>41552</c:v>
                </c:pt>
                <c:pt idx="644">
                  <c:v>41553</c:v>
                </c:pt>
                <c:pt idx="645">
                  <c:v>41554</c:v>
                </c:pt>
                <c:pt idx="646">
                  <c:v>41555</c:v>
                </c:pt>
                <c:pt idx="647">
                  <c:v>41556</c:v>
                </c:pt>
                <c:pt idx="648">
                  <c:v>41557</c:v>
                </c:pt>
                <c:pt idx="649">
                  <c:v>41558</c:v>
                </c:pt>
                <c:pt idx="650">
                  <c:v>41559</c:v>
                </c:pt>
                <c:pt idx="651">
                  <c:v>41560</c:v>
                </c:pt>
                <c:pt idx="652">
                  <c:v>41561</c:v>
                </c:pt>
                <c:pt idx="653">
                  <c:v>41562</c:v>
                </c:pt>
                <c:pt idx="654">
                  <c:v>41563</c:v>
                </c:pt>
                <c:pt idx="655">
                  <c:v>41564</c:v>
                </c:pt>
                <c:pt idx="656">
                  <c:v>41565</c:v>
                </c:pt>
                <c:pt idx="657">
                  <c:v>41566</c:v>
                </c:pt>
                <c:pt idx="658">
                  <c:v>41567</c:v>
                </c:pt>
                <c:pt idx="659">
                  <c:v>41568</c:v>
                </c:pt>
                <c:pt idx="660">
                  <c:v>41569</c:v>
                </c:pt>
                <c:pt idx="661">
                  <c:v>41570</c:v>
                </c:pt>
                <c:pt idx="662">
                  <c:v>41571</c:v>
                </c:pt>
                <c:pt idx="663">
                  <c:v>41572</c:v>
                </c:pt>
                <c:pt idx="664">
                  <c:v>41573</c:v>
                </c:pt>
                <c:pt idx="665">
                  <c:v>41574</c:v>
                </c:pt>
                <c:pt idx="666">
                  <c:v>41575</c:v>
                </c:pt>
                <c:pt idx="667">
                  <c:v>41576</c:v>
                </c:pt>
                <c:pt idx="668">
                  <c:v>41577</c:v>
                </c:pt>
                <c:pt idx="669">
                  <c:v>41578</c:v>
                </c:pt>
                <c:pt idx="670">
                  <c:v>41579</c:v>
                </c:pt>
                <c:pt idx="671">
                  <c:v>41580</c:v>
                </c:pt>
                <c:pt idx="672">
                  <c:v>41581</c:v>
                </c:pt>
                <c:pt idx="673">
                  <c:v>41582</c:v>
                </c:pt>
                <c:pt idx="674">
                  <c:v>41583</c:v>
                </c:pt>
                <c:pt idx="675">
                  <c:v>41584</c:v>
                </c:pt>
                <c:pt idx="676">
                  <c:v>41585</c:v>
                </c:pt>
                <c:pt idx="677">
                  <c:v>41586</c:v>
                </c:pt>
                <c:pt idx="678">
                  <c:v>41587</c:v>
                </c:pt>
                <c:pt idx="679">
                  <c:v>41588</c:v>
                </c:pt>
                <c:pt idx="680">
                  <c:v>41589</c:v>
                </c:pt>
                <c:pt idx="681">
                  <c:v>41590</c:v>
                </c:pt>
                <c:pt idx="682">
                  <c:v>41591</c:v>
                </c:pt>
                <c:pt idx="683">
                  <c:v>41592</c:v>
                </c:pt>
                <c:pt idx="684">
                  <c:v>41593</c:v>
                </c:pt>
                <c:pt idx="685">
                  <c:v>41594</c:v>
                </c:pt>
                <c:pt idx="686">
                  <c:v>41595</c:v>
                </c:pt>
                <c:pt idx="687">
                  <c:v>41596</c:v>
                </c:pt>
                <c:pt idx="688">
                  <c:v>41597</c:v>
                </c:pt>
                <c:pt idx="689">
                  <c:v>41598</c:v>
                </c:pt>
                <c:pt idx="690">
                  <c:v>41599</c:v>
                </c:pt>
                <c:pt idx="691">
                  <c:v>41600</c:v>
                </c:pt>
                <c:pt idx="692">
                  <c:v>41601</c:v>
                </c:pt>
                <c:pt idx="693">
                  <c:v>41602</c:v>
                </c:pt>
                <c:pt idx="694">
                  <c:v>41603</c:v>
                </c:pt>
                <c:pt idx="695">
                  <c:v>41604</c:v>
                </c:pt>
                <c:pt idx="696">
                  <c:v>41605</c:v>
                </c:pt>
                <c:pt idx="697">
                  <c:v>41606</c:v>
                </c:pt>
                <c:pt idx="698">
                  <c:v>41607</c:v>
                </c:pt>
                <c:pt idx="699">
                  <c:v>41608</c:v>
                </c:pt>
                <c:pt idx="700">
                  <c:v>41609</c:v>
                </c:pt>
              </c:numCache>
            </c:numRef>
          </c:cat>
          <c:val>
            <c:numRef>
              <c:f>'Mobile Visits'!$S$6:$S$706</c:f>
              <c:numCache>
                <c:formatCode>#,##0</c:formatCode>
                <c:ptCount val="701"/>
                <c:pt idx="0">
                  <c:v>1126257</c:v>
                </c:pt>
                <c:pt idx="1">
                  <c:v>1021326</c:v>
                </c:pt>
                <c:pt idx="2">
                  <c:v>1182220</c:v>
                </c:pt>
                <c:pt idx="3">
                  <c:v>1154238</c:v>
                </c:pt>
                <c:pt idx="4">
                  <c:v>916395</c:v>
                </c:pt>
                <c:pt idx="5">
                  <c:v>1042312</c:v>
                </c:pt>
                <c:pt idx="6">
                  <c:v>881418</c:v>
                </c:pt>
                <c:pt idx="7">
                  <c:v>916395</c:v>
                </c:pt>
                <c:pt idx="8">
                  <c:v>909400</c:v>
                </c:pt>
                <c:pt idx="9">
                  <c:v>1035317</c:v>
                </c:pt>
                <c:pt idx="10">
                  <c:v>1322128</c:v>
                </c:pt>
                <c:pt idx="11">
                  <c:v>1280155</c:v>
                </c:pt>
                <c:pt idx="12">
                  <c:v>1070294</c:v>
                </c:pt>
                <c:pt idx="13">
                  <c:v>804469</c:v>
                </c:pt>
                <c:pt idx="14">
                  <c:v>902405</c:v>
                </c:pt>
                <c:pt idx="15">
                  <c:v>1070294</c:v>
                </c:pt>
                <c:pt idx="16">
                  <c:v>1175225</c:v>
                </c:pt>
                <c:pt idx="17">
                  <c:v>1294146</c:v>
                </c:pt>
                <c:pt idx="18">
                  <c:v>1063298</c:v>
                </c:pt>
                <c:pt idx="19">
                  <c:v>1028321</c:v>
                </c:pt>
                <c:pt idx="20">
                  <c:v>678552</c:v>
                </c:pt>
                <c:pt idx="21">
                  <c:v>811465</c:v>
                </c:pt>
                <c:pt idx="22">
                  <c:v>902405</c:v>
                </c:pt>
                <c:pt idx="23">
                  <c:v>825455</c:v>
                </c:pt>
                <c:pt idx="24">
                  <c:v>804469</c:v>
                </c:pt>
                <c:pt idx="25">
                  <c:v>720525</c:v>
                </c:pt>
                <c:pt idx="26">
                  <c:v>832451</c:v>
                </c:pt>
                <c:pt idx="27">
                  <c:v>678552</c:v>
                </c:pt>
                <c:pt idx="28">
                  <c:v>818460</c:v>
                </c:pt>
                <c:pt idx="29">
                  <c:v>734515</c:v>
                </c:pt>
                <c:pt idx="30">
                  <c:v>839446</c:v>
                </c:pt>
                <c:pt idx="31">
                  <c:v>748506</c:v>
                </c:pt>
                <c:pt idx="32">
                  <c:v>825455</c:v>
                </c:pt>
                <c:pt idx="33">
                  <c:v>790478</c:v>
                </c:pt>
                <c:pt idx="34">
                  <c:v>657566</c:v>
                </c:pt>
                <c:pt idx="35">
                  <c:v>762497</c:v>
                </c:pt>
                <c:pt idx="36">
                  <c:v>825455</c:v>
                </c:pt>
                <c:pt idx="37">
                  <c:v>909400</c:v>
                </c:pt>
                <c:pt idx="38">
                  <c:v>881418</c:v>
                </c:pt>
                <c:pt idx="39">
                  <c:v>776488</c:v>
                </c:pt>
                <c:pt idx="40">
                  <c:v>874423</c:v>
                </c:pt>
                <c:pt idx="41">
                  <c:v>769492</c:v>
                </c:pt>
                <c:pt idx="42">
                  <c:v>937381</c:v>
                </c:pt>
                <c:pt idx="43">
                  <c:v>895409</c:v>
                </c:pt>
                <c:pt idx="44">
                  <c:v>1028321</c:v>
                </c:pt>
                <c:pt idx="45">
                  <c:v>797474</c:v>
                </c:pt>
                <c:pt idx="46">
                  <c:v>664561</c:v>
                </c:pt>
                <c:pt idx="47">
                  <c:v>909400</c:v>
                </c:pt>
                <c:pt idx="48">
                  <c:v>720525</c:v>
                </c:pt>
                <c:pt idx="49">
                  <c:v>783483</c:v>
                </c:pt>
                <c:pt idx="50">
                  <c:v>853437</c:v>
                </c:pt>
                <c:pt idx="51">
                  <c:v>1000340</c:v>
                </c:pt>
                <c:pt idx="52">
                  <c:v>867428</c:v>
                </c:pt>
                <c:pt idx="53">
                  <c:v>846441</c:v>
                </c:pt>
                <c:pt idx="54">
                  <c:v>937381</c:v>
                </c:pt>
                <c:pt idx="55">
                  <c:v>944377</c:v>
                </c:pt>
                <c:pt idx="56">
                  <c:v>902405</c:v>
                </c:pt>
                <c:pt idx="57">
                  <c:v>1014331</c:v>
                </c:pt>
                <c:pt idx="58">
                  <c:v>1119261</c:v>
                </c:pt>
                <c:pt idx="59">
                  <c:v>902405</c:v>
                </c:pt>
                <c:pt idx="60">
                  <c:v>1070294</c:v>
                </c:pt>
                <c:pt idx="61">
                  <c:v>797474</c:v>
                </c:pt>
                <c:pt idx="62">
                  <c:v>832451</c:v>
                </c:pt>
                <c:pt idx="63">
                  <c:v>860432</c:v>
                </c:pt>
                <c:pt idx="64">
                  <c:v>1007335</c:v>
                </c:pt>
                <c:pt idx="65">
                  <c:v>1930726</c:v>
                </c:pt>
                <c:pt idx="66">
                  <c:v>4917755</c:v>
                </c:pt>
                <c:pt idx="67">
                  <c:v>2224532</c:v>
                </c:pt>
                <c:pt idx="68">
                  <c:v>1147243</c:v>
                </c:pt>
                <c:pt idx="69">
                  <c:v>986349</c:v>
                </c:pt>
                <c:pt idx="70">
                  <c:v>1000340</c:v>
                </c:pt>
                <c:pt idx="71">
                  <c:v>818460</c:v>
                </c:pt>
                <c:pt idx="72">
                  <c:v>881418</c:v>
                </c:pt>
                <c:pt idx="73">
                  <c:v>825455</c:v>
                </c:pt>
                <c:pt idx="74">
                  <c:v>1021326</c:v>
                </c:pt>
                <c:pt idx="75">
                  <c:v>846441</c:v>
                </c:pt>
                <c:pt idx="76">
                  <c:v>965363</c:v>
                </c:pt>
                <c:pt idx="77">
                  <c:v>979354</c:v>
                </c:pt>
                <c:pt idx="78">
                  <c:v>930386</c:v>
                </c:pt>
                <c:pt idx="79">
                  <c:v>874423</c:v>
                </c:pt>
                <c:pt idx="80">
                  <c:v>1049308</c:v>
                </c:pt>
                <c:pt idx="81">
                  <c:v>1189215</c:v>
                </c:pt>
                <c:pt idx="82">
                  <c:v>1091280</c:v>
                </c:pt>
                <c:pt idx="83">
                  <c:v>916395</c:v>
                </c:pt>
                <c:pt idx="84">
                  <c:v>930386</c:v>
                </c:pt>
                <c:pt idx="85">
                  <c:v>1000340</c:v>
                </c:pt>
                <c:pt idx="86">
                  <c:v>1105271</c:v>
                </c:pt>
                <c:pt idx="87">
                  <c:v>888414</c:v>
                </c:pt>
                <c:pt idx="88">
                  <c:v>853437</c:v>
                </c:pt>
                <c:pt idx="89">
                  <c:v>762497</c:v>
                </c:pt>
                <c:pt idx="90">
                  <c:v>902405</c:v>
                </c:pt>
                <c:pt idx="91">
                  <c:v>762497</c:v>
                </c:pt>
                <c:pt idx="92">
                  <c:v>832451</c:v>
                </c:pt>
                <c:pt idx="93">
                  <c:v>909400</c:v>
                </c:pt>
                <c:pt idx="94">
                  <c:v>937381</c:v>
                </c:pt>
                <c:pt idx="95">
                  <c:v>811465</c:v>
                </c:pt>
                <c:pt idx="96">
                  <c:v>923391</c:v>
                </c:pt>
                <c:pt idx="97">
                  <c:v>1070294</c:v>
                </c:pt>
                <c:pt idx="98">
                  <c:v>881418</c:v>
                </c:pt>
                <c:pt idx="99">
                  <c:v>1035317</c:v>
                </c:pt>
                <c:pt idx="100">
                  <c:v>1028321</c:v>
                </c:pt>
                <c:pt idx="101">
                  <c:v>1077289</c:v>
                </c:pt>
                <c:pt idx="102">
                  <c:v>1042312</c:v>
                </c:pt>
                <c:pt idx="103">
                  <c:v>902405</c:v>
                </c:pt>
                <c:pt idx="104">
                  <c:v>1189215</c:v>
                </c:pt>
                <c:pt idx="105">
                  <c:v>972358</c:v>
                </c:pt>
                <c:pt idx="106">
                  <c:v>972358</c:v>
                </c:pt>
                <c:pt idx="107">
                  <c:v>1098275</c:v>
                </c:pt>
                <c:pt idx="108">
                  <c:v>951372</c:v>
                </c:pt>
                <c:pt idx="109">
                  <c:v>1007335</c:v>
                </c:pt>
                <c:pt idx="110">
                  <c:v>1007335</c:v>
                </c:pt>
                <c:pt idx="111">
                  <c:v>888414</c:v>
                </c:pt>
                <c:pt idx="112">
                  <c:v>1042312</c:v>
                </c:pt>
                <c:pt idx="113">
                  <c:v>1084285</c:v>
                </c:pt>
                <c:pt idx="114">
                  <c:v>1112266</c:v>
                </c:pt>
                <c:pt idx="115">
                  <c:v>1112266</c:v>
                </c:pt>
                <c:pt idx="116">
                  <c:v>937381</c:v>
                </c:pt>
                <c:pt idx="117">
                  <c:v>937381</c:v>
                </c:pt>
                <c:pt idx="118">
                  <c:v>867428</c:v>
                </c:pt>
                <c:pt idx="119">
                  <c:v>1014331</c:v>
                </c:pt>
                <c:pt idx="120">
                  <c:v>972358</c:v>
                </c:pt>
                <c:pt idx="121">
                  <c:v>902405</c:v>
                </c:pt>
                <c:pt idx="122">
                  <c:v>1035317</c:v>
                </c:pt>
                <c:pt idx="123">
                  <c:v>909400</c:v>
                </c:pt>
                <c:pt idx="124">
                  <c:v>678552</c:v>
                </c:pt>
                <c:pt idx="125">
                  <c:v>727520</c:v>
                </c:pt>
                <c:pt idx="126">
                  <c:v>804469</c:v>
                </c:pt>
                <c:pt idx="127">
                  <c:v>804469</c:v>
                </c:pt>
                <c:pt idx="128">
                  <c:v>944377</c:v>
                </c:pt>
                <c:pt idx="129">
                  <c:v>895409</c:v>
                </c:pt>
                <c:pt idx="130">
                  <c:v>993345</c:v>
                </c:pt>
                <c:pt idx="131">
                  <c:v>874423</c:v>
                </c:pt>
                <c:pt idx="132">
                  <c:v>909400</c:v>
                </c:pt>
                <c:pt idx="133">
                  <c:v>888414</c:v>
                </c:pt>
                <c:pt idx="134">
                  <c:v>1000340</c:v>
                </c:pt>
                <c:pt idx="135">
                  <c:v>979354</c:v>
                </c:pt>
                <c:pt idx="136">
                  <c:v>986349</c:v>
                </c:pt>
                <c:pt idx="137">
                  <c:v>853437</c:v>
                </c:pt>
                <c:pt idx="138">
                  <c:v>769492</c:v>
                </c:pt>
                <c:pt idx="139">
                  <c:v>811465</c:v>
                </c:pt>
                <c:pt idx="140">
                  <c:v>804469</c:v>
                </c:pt>
                <c:pt idx="141">
                  <c:v>734515</c:v>
                </c:pt>
                <c:pt idx="142">
                  <c:v>811465</c:v>
                </c:pt>
                <c:pt idx="143">
                  <c:v>846441</c:v>
                </c:pt>
                <c:pt idx="144">
                  <c:v>783483</c:v>
                </c:pt>
                <c:pt idx="145">
                  <c:v>867428</c:v>
                </c:pt>
                <c:pt idx="146">
                  <c:v>986349</c:v>
                </c:pt>
                <c:pt idx="147">
                  <c:v>867428</c:v>
                </c:pt>
                <c:pt idx="148">
                  <c:v>874423</c:v>
                </c:pt>
                <c:pt idx="149">
                  <c:v>818460</c:v>
                </c:pt>
                <c:pt idx="150">
                  <c:v>972358</c:v>
                </c:pt>
                <c:pt idx="151">
                  <c:v>1000340</c:v>
                </c:pt>
                <c:pt idx="152">
                  <c:v>930386</c:v>
                </c:pt>
                <c:pt idx="153">
                  <c:v>825455</c:v>
                </c:pt>
                <c:pt idx="154">
                  <c:v>790478</c:v>
                </c:pt>
                <c:pt idx="155">
                  <c:v>909400</c:v>
                </c:pt>
                <c:pt idx="156">
                  <c:v>853437</c:v>
                </c:pt>
                <c:pt idx="157">
                  <c:v>1042312</c:v>
                </c:pt>
                <c:pt idx="158">
                  <c:v>1091280</c:v>
                </c:pt>
                <c:pt idx="159">
                  <c:v>965363</c:v>
                </c:pt>
                <c:pt idx="160">
                  <c:v>986349</c:v>
                </c:pt>
                <c:pt idx="161">
                  <c:v>1000340</c:v>
                </c:pt>
                <c:pt idx="162">
                  <c:v>1021326</c:v>
                </c:pt>
                <c:pt idx="163">
                  <c:v>1133252</c:v>
                </c:pt>
                <c:pt idx="164">
                  <c:v>1035317</c:v>
                </c:pt>
                <c:pt idx="165">
                  <c:v>1168229</c:v>
                </c:pt>
                <c:pt idx="166">
                  <c:v>965363</c:v>
                </c:pt>
                <c:pt idx="167">
                  <c:v>1014331</c:v>
                </c:pt>
                <c:pt idx="168">
                  <c:v>986349</c:v>
                </c:pt>
                <c:pt idx="169">
                  <c:v>937381</c:v>
                </c:pt>
                <c:pt idx="170">
                  <c:v>1056303</c:v>
                </c:pt>
                <c:pt idx="171">
                  <c:v>1000340</c:v>
                </c:pt>
                <c:pt idx="172">
                  <c:v>1049308</c:v>
                </c:pt>
                <c:pt idx="173">
                  <c:v>1000340</c:v>
                </c:pt>
                <c:pt idx="174">
                  <c:v>923391</c:v>
                </c:pt>
                <c:pt idx="175">
                  <c:v>1014331</c:v>
                </c:pt>
                <c:pt idx="176">
                  <c:v>1133252</c:v>
                </c:pt>
                <c:pt idx="177">
                  <c:v>1112266</c:v>
                </c:pt>
                <c:pt idx="178">
                  <c:v>1119261</c:v>
                </c:pt>
                <c:pt idx="179">
                  <c:v>1042312</c:v>
                </c:pt>
                <c:pt idx="180">
                  <c:v>1077289</c:v>
                </c:pt>
                <c:pt idx="181">
                  <c:v>811465</c:v>
                </c:pt>
                <c:pt idx="182">
                  <c:v>937381</c:v>
                </c:pt>
                <c:pt idx="183">
                  <c:v>944377</c:v>
                </c:pt>
                <c:pt idx="184">
                  <c:v>1126257</c:v>
                </c:pt>
                <c:pt idx="185">
                  <c:v>993345</c:v>
                </c:pt>
                <c:pt idx="186">
                  <c:v>1049308</c:v>
                </c:pt>
                <c:pt idx="187">
                  <c:v>951372</c:v>
                </c:pt>
                <c:pt idx="188">
                  <c:v>797474</c:v>
                </c:pt>
                <c:pt idx="189">
                  <c:v>951372</c:v>
                </c:pt>
                <c:pt idx="190">
                  <c:v>1028321</c:v>
                </c:pt>
                <c:pt idx="191">
                  <c:v>825455</c:v>
                </c:pt>
                <c:pt idx="192">
                  <c:v>979354</c:v>
                </c:pt>
                <c:pt idx="193">
                  <c:v>1014331</c:v>
                </c:pt>
                <c:pt idx="194">
                  <c:v>1007335</c:v>
                </c:pt>
                <c:pt idx="195">
                  <c:v>867428</c:v>
                </c:pt>
                <c:pt idx="196">
                  <c:v>986349</c:v>
                </c:pt>
                <c:pt idx="197">
                  <c:v>972358</c:v>
                </c:pt>
                <c:pt idx="198">
                  <c:v>1126257</c:v>
                </c:pt>
                <c:pt idx="199">
                  <c:v>965363</c:v>
                </c:pt>
                <c:pt idx="200">
                  <c:v>1105271</c:v>
                </c:pt>
                <c:pt idx="201">
                  <c:v>1210201</c:v>
                </c:pt>
                <c:pt idx="202">
                  <c:v>895409</c:v>
                </c:pt>
                <c:pt idx="203">
                  <c:v>986349</c:v>
                </c:pt>
                <c:pt idx="204">
                  <c:v>1126257</c:v>
                </c:pt>
                <c:pt idx="205">
                  <c:v>909400</c:v>
                </c:pt>
                <c:pt idx="206">
                  <c:v>923391</c:v>
                </c:pt>
                <c:pt idx="207">
                  <c:v>1098275</c:v>
                </c:pt>
                <c:pt idx="208">
                  <c:v>888414</c:v>
                </c:pt>
                <c:pt idx="209">
                  <c:v>1035317</c:v>
                </c:pt>
                <c:pt idx="210">
                  <c:v>1007335</c:v>
                </c:pt>
                <c:pt idx="211">
                  <c:v>937381</c:v>
                </c:pt>
                <c:pt idx="212">
                  <c:v>937381</c:v>
                </c:pt>
                <c:pt idx="213">
                  <c:v>993345</c:v>
                </c:pt>
                <c:pt idx="214">
                  <c:v>1105271</c:v>
                </c:pt>
                <c:pt idx="215">
                  <c:v>846441</c:v>
                </c:pt>
                <c:pt idx="216">
                  <c:v>783483</c:v>
                </c:pt>
                <c:pt idx="217">
                  <c:v>979354</c:v>
                </c:pt>
                <c:pt idx="218">
                  <c:v>958368</c:v>
                </c:pt>
                <c:pt idx="219">
                  <c:v>923391</c:v>
                </c:pt>
                <c:pt idx="220">
                  <c:v>1028321</c:v>
                </c:pt>
                <c:pt idx="221">
                  <c:v>1091280</c:v>
                </c:pt>
                <c:pt idx="222">
                  <c:v>965363</c:v>
                </c:pt>
                <c:pt idx="223">
                  <c:v>818460</c:v>
                </c:pt>
                <c:pt idx="224">
                  <c:v>1007335</c:v>
                </c:pt>
                <c:pt idx="225">
                  <c:v>1189215</c:v>
                </c:pt>
                <c:pt idx="226">
                  <c:v>1140248</c:v>
                </c:pt>
                <c:pt idx="227">
                  <c:v>993345</c:v>
                </c:pt>
                <c:pt idx="228">
                  <c:v>895409</c:v>
                </c:pt>
                <c:pt idx="229">
                  <c:v>1000340</c:v>
                </c:pt>
                <c:pt idx="230">
                  <c:v>930386</c:v>
                </c:pt>
                <c:pt idx="231">
                  <c:v>937381</c:v>
                </c:pt>
                <c:pt idx="232">
                  <c:v>902405</c:v>
                </c:pt>
                <c:pt idx="233">
                  <c:v>1147243</c:v>
                </c:pt>
                <c:pt idx="234">
                  <c:v>965363</c:v>
                </c:pt>
                <c:pt idx="235">
                  <c:v>986349</c:v>
                </c:pt>
                <c:pt idx="236">
                  <c:v>951372</c:v>
                </c:pt>
                <c:pt idx="237">
                  <c:v>1014331</c:v>
                </c:pt>
                <c:pt idx="238">
                  <c:v>1175225</c:v>
                </c:pt>
                <c:pt idx="239">
                  <c:v>804469</c:v>
                </c:pt>
                <c:pt idx="240">
                  <c:v>1168229</c:v>
                </c:pt>
                <c:pt idx="241">
                  <c:v>1217197</c:v>
                </c:pt>
                <c:pt idx="242">
                  <c:v>1161234</c:v>
                </c:pt>
                <c:pt idx="243">
                  <c:v>930386</c:v>
                </c:pt>
                <c:pt idx="244">
                  <c:v>965363</c:v>
                </c:pt>
                <c:pt idx="245">
                  <c:v>979354</c:v>
                </c:pt>
                <c:pt idx="246">
                  <c:v>1070294</c:v>
                </c:pt>
                <c:pt idx="247">
                  <c:v>1098275</c:v>
                </c:pt>
                <c:pt idx="248">
                  <c:v>895409</c:v>
                </c:pt>
                <c:pt idx="249">
                  <c:v>1105271</c:v>
                </c:pt>
                <c:pt idx="250">
                  <c:v>1056303</c:v>
                </c:pt>
                <c:pt idx="251">
                  <c:v>1119261</c:v>
                </c:pt>
                <c:pt idx="252">
                  <c:v>1042312</c:v>
                </c:pt>
                <c:pt idx="253">
                  <c:v>1189215</c:v>
                </c:pt>
                <c:pt idx="254">
                  <c:v>986349</c:v>
                </c:pt>
                <c:pt idx="255">
                  <c:v>1098275</c:v>
                </c:pt>
                <c:pt idx="256">
                  <c:v>972358</c:v>
                </c:pt>
                <c:pt idx="257">
                  <c:v>1014331</c:v>
                </c:pt>
                <c:pt idx="258">
                  <c:v>986349</c:v>
                </c:pt>
                <c:pt idx="259">
                  <c:v>923391</c:v>
                </c:pt>
                <c:pt idx="260">
                  <c:v>1021326</c:v>
                </c:pt>
                <c:pt idx="261">
                  <c:v>1105271</c:v>
                </c:pt>
                <c:pt idx="262">
                  <c:v>937381</c:v>
                </c:pt>
                <c:pt idx="263">
                  <c:v>1091280</c:v>
                </c:pt>
                <c:pt idx="264">
                  <c:v>1294146</c:v>
                </c:pt>
                <c:pt idx="265">
                  <c:v>1126257</c:v>
                </c:pt>
                <c:pt idx="266">
                  <c:v>1084285</c:v>
                </c:pt>
                <c:pt idx="267">
                  <c:v>1126257</c:v>
                </c:pt>
                <c:pt idx="268">
                  <c:v>979354</c:v>
                </c:pt>
                <c:pt idx="269">
                  <c:v>1168229</c:v>
                </c:pt>
                <c:pt idx="270">
                  <c:v>1126257</c:v>
                </c:pt>
                <c:pt idx="271">
                  <c:v>916395</c:v>
                </c:pt>
                <c:pt idx="272">
                  <c:v>923391</c:v>
                </c:pt>
                <c:pt idx="273">
                  <c:v>944377</c:v>
                </c:pt>
                <c:pt idx="274">
                  <c:v>944377</c:v>
                </c:pt>
                <c:pt idx="275">
                  <c:v>1161234</c:v>
                </c:pt>
                <c:pt idx="276">
                  <c:v>1021326</c:v>
                </c:pt>
                <c:pt idx="277">
                  <c:v>1084285</c:v>
                </c:pt>
                <c:pt idx="278">
                  <c:v>1126257</c:v>
                </c:pt>
                <c:pt idx="279">
                  <c:v>986349</c:v>
                </c:pt>
                <c:pt idx="280">
                  <c:v>930386</c:v>
                </c:pt>
                <c:pt idx="281">
                  <c:v>1049308</c:v>
                </c:pt>
                <c:pt idx="282">
                  <c:v>1112266</c:v>
                </c:pt>
                <c:pt idx="283">
                  <c:v>1000340</c:v>
                </c:pt>
                <c:pt idx="284">
                  <c:v>1070294</c:v>
                </c:pt>
                <c:pt idx="285">
                  <c:v>1021326</c:v>
                </c:pt>
                <c:pt idx="286">
                  <c:v>1035317</c:v>
                </c:pt>
                <c:pt idx="287">
                  <c:v>979354</c:v>
                </c:pt>
                <c:pt idx="288">
                  <c:v>1077289</c:v>
                </c:pt>
                <c:pt idx="289">
                  <c:v>958368</c:v>
                </c:pt>
                <c:pt idx="290">
                  <c:v>909400</c:v>
                </c:pt>
                <c:pt idx="291">
                  <c:v>1126257</c:v>
                </c:pt>
                <c:pt idx="292">
                  <c:v>1049308</c:v>
                </c:pt>
                <c:pt idx="293">
                  <c:v>972358</c:v>
                </c:pt>
                <c:pt idx="294">
                  <c:v>916395</c:v>
                </c:pt>
                <c:pt idx="295">
                  <c:v>958368</c:v>
                </c:pt>
                <c:pt idx="296">
                  <c:v>1140248</c:v>
                </c:pt>
                <c:pt idx="297">
                  <c:v>1154238</c:v>
                </c:pt>
                <c:pt idx="298">
                  <c:v>1049308</c:v>
                </c:pt>
                <c:pt idx="299">
                  <c:v>1014331</c:v>
                </c:pt>
                <c:pt idx="300">
                  <c:v>1000340</c:v>
                </c:pt>
                <c:pt idx="301">
                  <c:v>1056303</c:v>
                </c:pt>
                <c:pt idx="302">
                  <c:v>944377</c:v>
                </c:pt>
                <c:pt idx="303">
                  <c:v>888414</c:v>
                </c:pt>
                <c:pt idx="304">
                  <c:v>1000340</c:v>
                </c:pt>
                <c:pt idx="305">
                  <c:v>1035317</c:v>
                </c:pt>
                <c:pt idx="306">
                  <c:v>1049308</c:v>
                </c:pt>
                <c:pt idx="307">
                  <c:v>1014331</c:v>
                </c:pt>
                <c:pt idx="308">
                  <c:v>1399077</c:v>
                </c:pt>
                <c:pt idx="309">
                  <c:v>1175225</c:v>
                </c:pt>
                <c:pt idx="310">
                  <c:v>1049308</c:v>
                </c:pt>
                <c:pt idx="311">
                  <c:v>1049308</c:v>
                </c:pt>
                <c:pt idx="312">
                  <c:v>979354</c:v>
                </c:pt>
                <c:pt idx="313">
                  <c:v>1210201</c:v>
                </c:pt>
                <c:pt idx="314">
                  <c:v>1280155</c:v>
                </c:pt>
                <c:pt idx="315">
                  <c:v>1224192</c:v>
                </c:pt>
                <c:pt idx="316">
                  <c:v>1126257</c:v>
                </c:pt>
                <c:pt idx="317">
                  <c:v>1070294</c:v>
                </c:pt>
                <c:pt idx="318">
                  <c:v>1063298</c:v>
                </c:pt>
                <c:pt idx="319">
                  <c:v>1098275</c:v>
                </c:pt>
                <c:pt idx="320">
                  <c:v>1049308</c:v>
                </c:pt>
                <c:pt idx="321">
                  <c:v>1231188</c:v>
                </c:pt>
                <c:pt idx="322">
                  <c:v>1196211</c:v>
                </c:pt>
                <c:pt idx="323">
                  <c:v>1161234</c:v>
                </c:pt>
                <c:pt idx="324">
                  <c:v>1308137</c:v>
                </c:pt>
                <c:pt idx="325">
                  <c:v>1182220</c:v>
                </c:pt>
                <c:pt idx="326">
                  <c:v>1182220</c:v>
                </c:pt>
                <c:pt idx="327">
                  <c:v>1189215</c:v>
                </c:pt>
                <c:pt idx="328">
                  <c:v>1035317</c:v>
                </c:pt>
                <c:pt idx="329">
                  <c:v>1154238</c:v>
                </c:pt>
                <c:pt idx="330">
                  <c:v>993345</c:v>
                </c:pt>
                <c:pt idx="331">
                  <c:v>1014331</c:v>
                </c:pt>
                <c:pt idx="332">
                  <c:v>1301141</c:v>
                </c:pt>
                <c:pt idx="333">
                  <c:v>1126257</c:v>
                </c:pt>
                <c:pt idx="334">
                  <c:v>1126257</c:v>
                </c:pt>
                <c:pt idx="335">
                  <c:v>1231188</c:v>
                </c:pt>
                <c:pt idx="336">
                  <c:v>1357105</c:v>
                </c:pt>
                <c:pt idx="337">
                  <c:v>1364100</c:v>
                </c:pt>
                <c:pt idx="338">
                  <c:v>1203206</c:v>
                </c:pt>
                <c:pt idx="339">
                  <c:v>1112266</c:v>
                </c:pt>
                <c:pt idx="340">
                  <c:v>1217197</c:v>
                </c:pt>
                <c:pt idx="341">
                  <c:v>1357105</c:v>
                </c:pt>
                <c:pt idx="342">
                  <c:v>1287151</c:v>
                </c:pt>
                <c:pt idx="343">
                  <c:v>1308137</c:v>
                </c:pt>
                <c:pt idx="344">
                  <c:v>1175225</c:v>
                </c:pt>
                <c:pt idx="345">
                  <c:v>1273160</c:v>
                </c:pt>
                <c:pt idx="346">
                  <c:v>1091280</c:v>
                </c:pt>
                <c:pt idx="347">
                  <c:v>1252174</c:v>
                </c:pt>
                <c:pt idx="348">
                  <c:v>1070294</c:v>
                </c:pt>
                <c:pt idx="349">
                  <c:v>1147243</c:v>
                </c:pt>
                <c:pt idx="350">
                  <c:v>1014331</c:v>
                </c:pt>
                <c:pt idx="351">
                  <c:v>1322128</c:v>
                </c:pt>
                <c:pt idx="352">
                  <c:v>1161234</c:v>
                </c:pt>
                <c:pt idx="353">
                  <c:v>972358</c:v>
                </c:pt>
                <c:pt idx="354">
                  <c:v>335778</c:v>
                </c:pt>
                <c:pt idx="355">
                  <c:v>300802</c:v>
                </c:pt>
                <c:pt idx="356">
                  <c:v>342774</c:v>
                </c:pt>
                <c:pt idx="357">
                  <c:v>272820</c:v>
                </c:pt>
                <c:pt idx="358">
                  <c:v>265825</c:v>
                </c:pt>
                <c:pt idx="359">
                  <c:v>314792</c:v>
                </c:pt>
                <c:pt idx="360">
                  <c:v>286811</c:v>
                </c:pt>
                <c:pt idx="361">
                  <c:v>300802</c:v>
                </c:pt>
                <c:pt idx="362">
                  <c:v>265825</c:v>
                </c:pt>
                <c:pt idx="363">
                  <c:v>398737</c:v>
                </c:pt>
                <c:pt idx="364">
                  <c:v>342774</c:v>
                </c:pt>
                <c:pt idx="365">
                  <c:v>286811</c:v>
                </c:pt>
                <c:pt idx="366">
                  <c:v>405732</c:v>
                </c:pt>
                <c:pt idx="367">
                  <c:v>370755</c:v>
                </c:pt>
                <c:pt idx="368">
                  <c:v>797474</c:v>
                </c:pt>
                <c:pt idx="369">
                  <c:v>1364100</c:v>
                </c:pt>
                <c:pt idx="370">
                  <c:v>1196211</c:v>
                </c:pt>
                <c:pt idx="371">
                  <c:v>1406072</c:v>
                </c:pt>
                <c:pt idx="372">
                  <c:v>1245178</c:v>
                </c:pt>
                <c:pt idx="373">
                  <c:v>1420063</c:v>
                </c:pt>
                <c:pt idx="374">
                  <c:v>1259169</c:v>
                </c:pt>
                <c:pt idx="375">
                  <c:v>1245178</c:v>
                </c:pt>
                <c:pt idx="376">
                  <c:v>1399077</c:v>
                </c:pt>
                <c:pt idx="377">
                  <c:v>1538985</c:v>
                </c:pt>
                <c:pt idx="378">
                  <c:v>1287151</c:v>
                </c:pt>
                <c:pt idx="379">
                  <c:v>1287151</c:v>
                </c:pt>
                <c:pt idx="380">
                  <c:v>1399077</c:v>
                </c:pt>
                <c:pt idx="381">
                  <c:v>1217197</c:v>
                </c:pt>
                <c:pt idx="382">
                  <c:v>1301141</c:v>
                </c:pt>
                <c:pt idx="383">
                  <c:v>1266165</c:v>
                </c:pt>
                <c:pt idx="384">
                  <c:v>1483021</c:v>
                </c:pt>
                <c:pt idx="385">
                  <c:v>1413068</c:v>
                </c:pt>
                <c:pt idx="386">
                  <c:v>1483021</c:v>
                </c:pt>
                <c:pt idx="387">
                  <c:v>1545980</c:v>
                </c:pt>
                <c:pt idx="388">
                  <c:v>1678892</c:v>
                </c:pt>
                <c:pt idx="389">
                  <c:v>1671897</c:v>
                </c:pt>
                <c:pt idx="390">
                  <c:v>1615934</c:v>
                </c:pt>
                <c:pt idx="391">
                  <c:v>1650911</c:v>
                </c:pt>
                <c:pt idx="392">
                  <c:v>1517998</c:v>
                </c:pt>
                <c:pt idx="393">
                  <c:v>1783823</c:v>
                </c:pt>
                <c:pt idx="394">
                  <c:v>1552975</c:v>
                </c:pt>
                <c:pt idx="395">
                  <c:v>1483021</c:v>
                </c:pt>
                <c:pt idx="396">
                  <c:v>1608938</c:v>
                </c:pt>
                <c:pt idx="397">
                  <c:v>1490017</c:v>
                </c:pt>
                <c:pt idx="398">
                  <c:v>1476026</c:v>
                </c:pt>
                <c:pt idx="399">
                  <c:v>1252174</c:v>
                </c:pt>
                <c:pt idx="400">
                  <c:v>1427058</c:v>
                </c:pt>
                <c:pt idx="401">
                  <c:v>1622929</c:v>
                </c:pt>
                <c:pt idx="402">
                  <c:v>1559971</c:v>
                </c:pt>
                <c:pt idx="403">
                  <c:v>1671897</c:v>
                </c:pt>
                <c:pt idx="404">
                  <c:v>1615934</c:v>
                </c:pt>
                <c:pt idx="405">
                  <c:v>1357105</c:v>
                </c:pt>
                <c:pt idx="406">
                  <c:v>1608938</c:v>
                </c:pt>
                <c:pt idx="407">
                  <c:v>1706874</c:v>
                </c:pt>
                <c:pt idx="408">
                  <c:v>1657906</c:v>
                </c:pt>
                <c:pt idx="409">
                  <c:v>1483021</c:v>
                </c:pt>
                <c:pt idx="410">
                  <c:v>1462035</c:v>
                </c:pt>
                <c:pt idx="411">
                  <c:v>1678892</c:v>
                </c:pt>
                <c:pt idx="412">
                  <c:v>1671897</c:v>
                </c:pt>
                <c:pt idx="413">
                  <c:v>1755841</c:v>
                </c:pt>
                <c:pt idx="414">
                  <c:v>1804809</c:v>
                </c:pt>
                <c:pt idx="415">
                  <c:v>1776828</c:v>
                </c:pt>
                <c:pt idx="416">
                  <c:v>1629924</c:v>
                </c:pt>
                <c:pt idx="417">
                  <c:v>1860772</c:v>
                </c:pt>
                <c:pt idx="418">
                  <c:v>1629924</c:v>
                </c:pt>
                <c:pt idx="419">
                  <c:v>1818800</c:v>
                </c:pt>
                <c:pt idx="420">
                  <c:v>1671897</c:v>
                </c:pt>
                <c:pt idx="421">
                  <c:v>1636920</c:v>
                </c:pt>
                <c:pt idx="422">
                  <c:v>1650911</c:v>
                </c:pt>
                <c:pt idx="423">
                  <c:v>1636920</c:v>
                </c:pt>
                <c:pt idx="424">
                  <c:v>1664901</c:v>
                </c:pt>
                <c:pt idx="425">
                  <c:v>1608938</c:v>
                </c:pt>
                <c:pt idx="426">
                  <c:v>1580957</c:v>
                </c:pt>
                <c:pt idx="427">
                  <c:v>1343114</c:v>
                </c:pt>
                <c:pt idx="428">
                  <c:v>1783823</c:v>
                </c:pt>
                <c:pt idx="429">
                  <c:v>1692883</c:v>
                </c:pt>
                <c:pt idx="430">
                  <c:v>1517998</c:v>
                </c:pt>
                <c:pt idx="431">
                  <c:v>1448045</c:v>
                </c:pt>
                <c:pt idx="432">
                  <c:v>1552975</c:v>
                </c:pt>
                <c:pt idx="433">
                  <c:v>1713869</c:v>
                </c:pt>
                <c:pt idx="434">
                  <c:v>1671897</c:v>
                </c:pt>
                <c:pt idx="435">
                  <c:v>1524994</c:v>
                </c:pt>
                <c:pt idx="436">
                  <c:v>1720864</c:v>
                </c:pt>
                <c:pt idx="437">
                  <c:v>2028661</c:v>
                </c:pt>
                <c:pt idx="438">
                  <c:v>2049648</c:v>
                </c:pt>
                <c:pt idx="439">
                  <c:v>2014671</c:v>
                </c:pt>
                <c:pt idx="440">
                  <c:v>1783823</c:v>
                </c:pt>
                <c:pt idx="441">
                  <c:v>1783823</c:v>
                </c:pt>
                <c:pt idx="442">
                  <c:v>1895749</c:v>
                </c:pt>
                <c:pt idx="443">
                  <c:v>2455380</c:v>
                </c:pt>
                <c:pt idx="444">
                  <c:v>2329463</c:v>
                </c:pt>
                <c:pt idx="445">
                  <c:v>1916735</c:v>
                </c:pt>
                <c:pt idx="446">
                  <c:v>1958708</c:v>
                </c:pt>
                <c:pt idx="447">
                  <c:v>1776828</c:v>
                </c:pt>
                <c:pt idx="448">
                  <c:v>1804809</c:v>
                </c:pt>
                <c:pt idx="449">
                  <c:v>1986689</c:v>
                </c:pt>
                <c:pt idx="450">
                  <c:v>2014671</c:v>
                </c:pt>
                <c:pt idx="451">
                  <c:v>1867768</c:v>
                </c:pt>
                <c:pt idx="452">
                  <c:v>1993684</c:v>
                </c:pt>
                <c:pt idx="453">
                  <c:v>1678892</c:v>
                </c:pt>
                <c:pt idx="454">
                  <c:v>1720864</c:v>
                </c:pt>
                <c:pt idx="455">
                  <c:v>1636920</c:v>
                </c:pt>
                <c:pt idx="456">
                  <c:v>846441</c:v>
                </c:pt>
                <c:pt idx="457">
                  <c:v>909400</c:v>
                </c:pt>
                <c:pt idx="458">
                  <c:v>1734855</c:v>
                </c:pt>
                <c:pt idx="459">
                  <c:v>1818800</c:v>
                </c:pt>
                <c:pt idx="460">
                  <c:v>1685888</c:v>
                </c:pt>
                <c:pt idx="461">
                  <c:v>1706874</c:v>
                </c:pt>
                <c:pt idx="462">
                  <c:v>1720864</c:v>
                </c:pt>
                <c:pt idx="463">
                  <c:v>1608938</c:v>
                </c:pt>
                <c:pt idx="464">
                  <c:v>1622929</c:v>
                </c:pt>
                <c:pt idx="465">
                  <c:v>1909740</c:v>
                </c:pt>
                <c:pt idx="466">
                  <c:v>1706874</c:v>
                </c:pt>
                <c:pt idx="467">
                  <c:v>1545980</c:v>
                </c:pt>
                <c:pt idx="468">
                  <c:v>1497012</c:v>
                </c:pt>
                <c:pt idx="469">
                  <c:v>1524994</c:v>
                </c:pt>
                <c:pt idx="470">
                  <c:v>1979694</c:v>
                </c:pt>
                <c:pt idx="471">
                  <c:v>2084624</c:v>
                </c:pt>
                <c:pt idx="472">
                  <c:v>1692883</c:v>
                </c:pt>
                <c:pt idx="473">
                  <c:v>1769832</c:v>
                </c:pt>
                <c:pt idx="474">
                  <c:v>1601943</c:v>
                </c:pt>
                <c:pt idx="475">
                  <c:v>1406072</c:v>
                </c:pt>
                <c:pt idx="476">
                  <c:v>1545980</c:v>
                </c:pt>
                <c:pt idx="477">
                  <c:v>1713869</c:v>
                </c:pt>
                <c:pt idx="478">
                  <c:v>1839786</c:v>
                </c:pt>
                <c:pt idx="479">
                  <c:v>1713869</c:v>
                </c:pt>
                <c:pt idx="480">
                  <c:v>1517998</c:v>
                </c:pt>
                <c:pt idx="481">
                  <c:v>1462035</c:v>
                </c:pt>
                <c:pt idx="482">
                  <c:v>1441049</c:v>
                </c:pt>
                <c:pt idx="483">
                  <c:v>1797814</c:v>
                </c:pt>
                <c:pt idx="484">
                  <c:v>1629924</c:v>
                </c:pt>
                <c:pt idx="485">
                  <c:v>1748846</c:v>
                </c:pt>
                <c:pt idx="486">
                  <c:v>1818800</c:v>
                </c:pt>
                <c:pt idx="487">
                  <c:v>1867768</c:v>
                </c:pt>
                <c:pt idx="488">
                  <c:v>1993684</c:v>
                </c:pt>
                <c:pt idx="489">
                  <c:v>2035657</c:v>
                </c:pt>
                <c:pt idx="490">
                  <c:v>1706874</c:v>
                </c:pt>
                <c:pt idx="491">
                  <c:v>1762837</c:v>
                </c:pt>
                <c:pt idx="492">
                  <c:v>1643915</c:v>
                </c:pt>
                <c:pt idx="493">
                  <c:v>1580957</c:v>
                </c:pt>
                <c:pt idx="494">
                  <c:v>1587952</c:v>
                </c:pt>
                <c:pt idx="495">
                  <c:v>1867768</c:v>
                </c:pt>
                <c:pt idx="496">
                  <c:v>1594948</c:v>
                </c:pt>
                <c:pt idx="497">
                  <c:v>1706874</c:v>
                </c:pt>
                <c:pt idx="498">
                  <c:v>1944717</c:v>
                </c:pt>
                <c:pt idx="499">
                  <c:v>1944717</c:v>
                </c:pt>
                <c:pt idx="500">
                  <c:v>1972698</c:v>
                </c:pt>
                <c:pt idx="501">
                  <c:v>1797814</c:v>
                </c:pt>
                <c:pt idx="502">
                  <c:v>1804809</c:v>
                </c:pt>
                <c:pt idx="503">
                  <c:v>1552975</c:v>
                </c:pt>
                <c:pt idx="504">
                  <c:v>1678892</c:v>
                </c:pt>
                <c:pt idx="505">
                  <c:v>1853777</c:v>
                </c:pt>
                <c:pt idx="506">
                  <c:v>1748846</c:v>
                </c:pt>
                <c:pt idx="507">
                  <c:v>1790818</c:v>
                </c:pt>
                <c:pt idx="508">
                  <c:v>1853777</c:v>
                </c:pt>
                <c:pt idx="509">
                  <c:v>1930726</c:v>
                </c:pt>
                <c:pt idx="510">
                  <c:v>1671897</c:v>
                </c:pt>
                <c:pt idx="511">
                  <c:v>1622929</c:v>
                </c:pt>
                <c:pt idx="512">
                  <c:v>1846781</c:v>
                </c:pt>
                <c:pt idx="513">
                  <c:v>2126597</c:v>
                </c:pt>
                <c:pt idx="514">
                  <c:v>1951712</c:v>
                </c:pt>
                <c:pt idx="515">
                  <c:v>1755841</c:v>
                </c:pt>
                <c:pt idx="516">
                  <c:v>1916735</c:v>
                </c:pt>
                <c:pt idx="517">
                  <c:v>1846781</c:v>
                </c:pt>
                <c:pt idx="518">
                  <c:v>1699878</c:v>
                </c:pt>
                <c:pt idx="519">
                  <c:v>1853777</c:v>
                </c:pt>
                <c:pt idx="520">
                  <c:v>1504008</c:v>
                </c:pt>
                <c:pt idx="521">
                  <c:v>1748846</c:v>
                </c:pt>
                <c:pt idx="522">
                  <c:v>1797814</c:v>
                </c:pt>
                <c:pt idx="523">
                  <c:v>2112606</c:v>
                </c:pt>
                <c:pt idx="524">
                  <c:v>1839786</c:v>
                </c:pt>
                <c:pt idx="525">
                  <c:v>1720864</c:v>
                </c:pt>
                <c:pt idx="526">
                  <c:v>1993684</c:v>
                </c:pt>
                <c:pt idx="527">
                  <c:v>1839786</c:v>
                </c:pt>
                <c:pt idx="528">
                  <c:v>2182560</c:v>
                </c:pt>
                <c:pt idx="529">
                  <c:v>1895749</c:v>
                </c:pt>
                <c:pt idx="530">
                  <c:v>1979694</c:v>
                </c:pt>
                <c:pt idx="531">
                  <c:v>1818800</c:v>
                </c:pt>
                <c:pt idx="532">
                  <c:v>1965703</c:v>
                </c:pt>
                <c:pt idx="533">
                  <c:v>1965703</c:v>
                </c:pt>
                <c:pt idx="534">
                  <c:v>2231528</c:v>
                </c:pt>
                <c:pt idx="535">
                  <c:v>1937721</c:v>
                </c:pt>
                <c:pt idx="536">
                  <c:v>2140588</c:v>
                </c:pt>
                <c:pt idx="537">
                  <c:v>1888754</c:v>
                </c:pt>
                <c:pt idx="538">
                  <c:v>1839786</c:v>
                </c:pt>
                <c:pt idx="539">
                  <c:v>1734855</c:v>
                </c:pt>
                <c:pt idx="540">
                  <c:v>1979694</c:v>
                </c:pt>
                <c:pt idx="541">
                  <c:v>1881758</c:v>
                </c:pt>
                <c:pt idx="542">
                  <c:v>1888754</c:v>
                </c:pt>
                <c:pt idx="543">
                  <c:v>1790818</c:v>
                </c:pt>
                <c:pt idx="544">
                  <c:v>1902744</c:v>
                </c:pt>
                <c:pt idx="545">
                  <c:v>1776828</c:v>
                </c:pt>
                <c:pt idx="546">
                  <c:v>1643915</c:v>
                </c:pt>
                <c:pt idx="547">
                  <c:v>1839786</c:v>
                </c:pt>
                <c:pt idx="548">
                  <c:v>1860772</c:v>
                </c:pt>
                <c:pt idx="549">
                  <c:v>1909740</c:v>
                </c:pt>
                <c:pt idx="550">
                  <c:v>1678892</c:v>
                </c:pt>
                <c:pt idx="551">
                  <c:v>1650911</c:v>
                </c:pt>
                <c:pt idx="552">
                  <c:v>1615934</c:v>
                </c:pt>
                <c:pt idx="553">
                  <c:v>1832791</c:v>
                </c:pt>
                <c:pt idx="554">
                  <c:v>1951712</c:v>
                </c:pt>
                <c:pt idx="555">
                  <c:v>1895749</c:v>
                </c:pt>
                <c:pt idx="556">
                  <c:v>1811804</c:v>
                </c:pt>
                <c:pt idx="557">
                  <c:v>1790818</c:v>
                </c:pt>
                <c:pt idx="558">
                  <c:v>1972698</c:v>
                </c:pt>
                <c:pt idx="559">
                  <c:v>1769832</c:v>
                </c:pt>
                <c:pt idx="560">
                  <c:v>1867768</c:v>
                </c:pt>
                <c:pt idx="561">
                  <c:v>1965703</c:v>
                </c:pt>
                <c:pt idx="562">
                  <c:v>2035657</c:v>
                </c:pt>
                <c:pt idx="563">
                  <c:v>1755841</c:v>
                </c:pt>
                <c:pt idx="564">
                  <c:v>1825795</c:v>
                </c:pt>
                <c:pt idx="565">
                  <c:v>1923731</c:v>
                </c:pt>
                <c:pt idx="566">
                  <c:v>1531989</c:v>
                </c:pt>
                <c:pt idx="567">
                  <c:v>1685888</c:v>
                </c:pt>
                <c:pt idx="568">
                  <c:v>1804809</c:v>
                </c:pt>
                <c:pt idx="569">
                  <c:v>2077629</c:v>
                </c:pt>
                <c:pt idx="570">
                  <c:v>1986689</c:v>
                </c:pt>
                <c:pt idx="571">
                  <c:v>1874763</c:v>
                </c:pt>
                <c:pt idx="572">
                  <c:v>1881758</c:v>
                </c:pt>
                <c:pt idx="573">
                  <c:v>1720864</c:v>
                </c:pt>
                <c:pt idx="574">
                  <c:v>1923731</c:v>
                </c:pt>
                <c:pt idx="575">
                  <c:v>1923731</c:v>
                </c:pt>
                <c:pt idx="576">
                  <c:v>1916735</c:v>
                </c:pt>
                <c:pt idx="577">
                  <c:v>1874763</c:v>
                </c:pt>
                <c:pt idx="578">
                  <c:v>1566966</c:v>
                </c:pt>
                <c:pt idx="579">
                  <c:v>1944717</c:v>
                </c:pt>
                <c:pt idx="580">
                  <c:v>1930726</c:v>
                </c:pt>
                <c:pt idx="581">
                  <c:v>2000680</c:v>
                </c:pt>
                <c:pt idx="582">
                  <c:v>1727860</c:v>
                </c:pt>
                <c:pt idx="583">
                  <c:v>1853777</c:v>
                </c:pt>
                <c:pt idx="584">
                  <c:v>2070634</c:v>
                </c:pt>
                <c:pt idx="585">
                  <c:v>2490357</c:v>
                </c:pt>
                <c:pt idx="586">
                  <c:v>2028661</c:v>
                </c:pt>
                <c:pt idx="587">
                  <c:v>1881758</c:v>
                </c:pt>
                <c:pt idx="588">
                  <c:v>1986689</c:v>
                </c:pt>
                <c:pt idx="589">
                  <c:v>2091620</c:v>
                </c:pt>
                <c:pt idx="590">
                  <c:v>2007675</c:v>
                </c:pt>
                <c:pt idx="591">
                  <c:v>2063638</c:v>
                </c:pt>
                <c:pt idx="592">
                  <c:v>2042652</c:v>
                </c:pt>
                <c:pt idx="593">
                  <c:v>2021666</c:v>
                </c:pt>
                <c:pt idx="594">
                  <c:v>1874763</c:v>
                </c:pt>
                <c:pt idx="595">
                  <c:v>1902744</c:v>
                </c:pt>
                <c:pt idx="596">
                  <c:v>1916735</c:v>
                </c:pt>
                <c:pt idx="597">
                  <c:v>2091620</c:v>
                </c:pt>
                <c:pt idx="598">
                  <c:v>1993684</c:v>
                </c:pt>
                <c:pt idx="599">
                  <c:v>2252514</c:v>
                </c:pt>
                <c:pt idx="600">
                  <c:v>2189555</c:v>
                </c:pt>
                <c:pt idx="601">
                  <c:v>2378431</c:v>
                </c:pt>
                <c:pt idx="602">
                  <c:v>2357444</c:v>
                </c:pt>
                <c:pt idx="603">
                  <c:v>2371435</c:v>
                </c:pt>
                <c:pt idx="604">
                  <c:v>2406412</c:v>
                </c:pt>
                <c:pt idx="605">
                  <c:v>2315472</c:v>
                </c:pt>
                <c:pt idx="606">
                  <c:v>2420403</c:v>
                </c:pt>
                <c:pt idx="607">
                  <c:v>2301481</c:v>
                </c:pt>
                <c:pt idx="608">
                  <c:v>2021666</c:v>
                </c:pt>
                <c:pt idx="609">
                  <c:v>2147583</c:v>
                </c:pt>
                <c:pt idx="610">
                  <c:v>2329463</c:v>
                </c:pt>
                <c:pt idx="611">
                  <c:v>2315472</c:v>
                </c:pt>
                <c:pt idx="612">
                  <c:v>2105611</c:v>
                </c:pt>
                <c:pt idx="613">
                  <c:v>2161574</c:v>
                </c:pt>
                <c:pt idx="614">
                  <c:v>2210541</c:v>
                </c:pt>
                <c:pt idx="615">
                  <c:v>1993684</c:v>
                </c:pt>
                <c:pt idx="616">
                  <c:v>2259509</c:v>
                </c:pt>
                <c:pt idx="617">
                  <c:v>2217537</c:v>
                </c:pt>
                <c:pt idx="618">
                  <c:v>2273500</c:v>
                </c:pt>
                <c:pt idx="619">
                  <c:v>2238523</c:v>
                </c:pt>
                <c:pt idx="620">
                  <c:v>2273500</c:v>
                </c:pt>
                <c:pt idx="621">
                  <c:v>2238523</c:v>
                </c:pt>
                <c:pt idx="622">
                  <c:v>2084624</c:v>
                </c:pt>
                <c:pt idx="623">
                  <c:v>2154578</c:v>
                </c:pt>
                <c:pt idx="624">
                  <c:v>2224532</c:v>
                </c:pt>
                <c:pt idx="625">
                  <c:v>1937721</c:v>
                </c:pt>
                <c:pt idx="626">
                  <c:v>2210541</c:v>
                </c:pt>
                <c:pt idx="627">
                  <c:v>2119601</c:v>
                </c:pt>
                <c:pt idx="628">
                  <c:v>2224532</c:v>
                </c:pt>
                <c:pt idx="629">
                  <c:v>2021666</c:v>
                </c:pt>
                <c:pt idx="630">
                  <c:v>2154578</c:v>
                </c:pt>
                <c:pt idx="631">
                  <c:v>2049648</c:v>
                </c:pt>
                <c:pt idx="632">
                  <c:v>2245518</c:v>
                </c:pt>
                <c:pt idx="633">
                  <c:v>2175564</c:v>
                </c:pt>
                <c:pt idx="634">
                  <c:v>2280495</c:v>
                </c:pt>
                <c:pt idx="635">
                  <c:v>2231528</c:v>
                </c:pt>
                <c:pt idx="636">
                  <c:v>2014671</c:v>
                </c:pt>
                <c:pt idx="637">
                  <c:v>2126597</c:v>
                </c:pt>
                <c:pt idx="638">
                  <c:v>2343454</c:v>
                </c:pt>
                <c:pt idx="639">
                  <c:v>2315472</c:v>
                </c:pt>
                <c:pt idx="640">
                  <c:v>2245518</c:v>
                </c:pt>
                <c:pt idx="641">
                  <c:v>2385426</c:v>
                </c:pt>
                <c:pt idx="642">
                  <c:v>2462375</c:v>
                </c:pt>
                <c:pt idx="643">
                  <c:v>2490357</c:v>
                </c:pt>
                <c:pt idx="644">
                  <c:v>2476366</c:v>
                </c:pt>
                <c:pt idx="645">
                  <c:v>2511343</c:v>
                </c:pt>
                <c:pt idx="646">
                  <c:v>2616274</c:v>
                </c:pt>
                <c:pt idx="647">
                  <c:v>2574301</c:v>
                </c:pt>
                <c:pt idx="648">
                  <c:v>2511343</c:v>
                </c:pt>
                <c:pt idx="649">
                  <c:v>2742191</c:v>
                </c:pt>
                <c:pt idx="650">
                  <c:v>2469371</c:v>
                </c:pt>
                <c:pt idx="651">
                  <c:v>2518338</c:v>
                </c:pt>
                <c:pt idx="652">
                  <c:v>2385426</c:v>
                </c:pt>
                <c:pt idx="653">
                  <c:v>2385426</c:v>
                </c:pt>
                <c:pt idx="654">
                  <c:v>2504348</c:v>
                </c:pt>
                <c:pt idx="655">
                  <c:v>2413408</c:v>
                </c:pt>
                <c:pt idx="656">
                  <c:v>2364440</c:v>
                </c:pt>
                <c:pt idx="657">
                  <c:v>2217537</c:v>
                </c:pt>
                <c:pt idx="658">
                  <c:v>2427398</c:v>
                </c:pt>
                <c:pt idx="659">
                  <c:v>2392421</c:v>
                </c:pt>
                <c:pt idx="660">
                  <c:v>2518338</c:v>
                </c:pt>
                <c:pt idx="661">
                  <c:v>2539324</c:v>
                </c:pt>
                <c:pt idx="662">
                  <c:v>2532329</c:v>
                </c:pt>
                <c:pt idx="663">
                  <c:v>2448384</c:v>
                </c:pt>
                <c:pt idx="664">
                  <c:v>2504348</c:v>
                </c:pt>
                <c:pt idx="665">
                  <c:v>2301481</c:v>
                </c:pt>
                <c:pt idx="666">
                  <c:v>2742191</c:v>
                </c:pt>
                <c:pt idx="667">
                  <c:v>2630264</c:v>
                </c:pt>
                <c:pt idx="668">
                  <c:v>2651251</c:v>
                </c:pt>
                <c:pt idx="669">
                  <c:v>2224532</c:v>
                </c:pt>
                <c:pt idx="670">
                  <c:v>2448384</c:v>
                </c:pt>
                <c:pt idx="671">
                  <c:v>2875103</c:v>
                </c:pt>
                <c:pt idx="672">
                  <c:v>3001020</c:v>
                </c:pt>
                <c:pt idx="673">
                  <c:v>2756181</c:v>
                </c:pt>
                <c:pt idx="674">
                  <c:v>2693223</c:v>
                </c:pt>
                <c:pt idx="675">
                  <c:v>2602283</c:v>
                </c:pt>
                <c:pt idx="676">
                  <c:v>2700218</c:v>
                </c:pt>
                <c:pt idx="677">
                  <c:v>2749186</c:v>
                </c:pt>
                <c:pt idx="678">
                  <c:v>2420403</c:v>
                </c:pt>
                <c:pt idx="679">
                  <c:v>2588292</c:v>
                </c:pt>
                <c:pt idx="680">
                  <c:v>2896089</c:v>
                </c:pt>
                <c:pt idx="681">
                  <c:v>2910080</c:v>
                </c:pt>
                <c:pt idx="682">
                  <c:v>2637260</c:v>
                </c:pt>
                <c:pt idx="683">
                  <c:v>2637260</c:v>
                </c:pt>
                <c:pt idx="684">
                  <c:v>2469371</c:v>
                </c:pt>
                <c:pt idx="685">
                  <c:v>2693223</c:v>
                </c:pt>
                <c:pt idx="686">
                  <c:v>2875103</c:v>
                </c:pt>
                <c:pt idx="687">
                  <c:v>3008015</c:v>
                </c:pt>
                <c:pt idx="688">
                  <c:v>2581297</c:v>
                </c:pt>
                <c:pt idx="689">
                  <c:v>2931066</c:v>
                </c:pt>
                <c:pt idx="690">
                  <c:v>3091960</c:v>
                </c:pt>
                <c:pt idx="691">
                  <c:v>2903084</c:v>
                </c:pt>
                <c:pt idx="692">
                  <c:v>2903084</c:v>
                </c:pt>
                <c:pt idx="693">
                  <c:v>2735195</c:v>
                </c:pt>
                <c:pt idx="694">
                  <c:v>3175904</c:v>
                </c:pt>
                <c:pt idx="695">
                  <c:v>3119941</c:v>
                </c:pt>
                <c:pt idx="696">
                  <c:v>3364780</c:v>
                </c:pt>
                <c:pt idx="697">
                  <c:v>2945057</c:v>
                </c:pt>
                <c:pt idx="698">
                  <c:v>2518338</c:v>
                </c:pt>
                <c:pt idx="699">
                  <c:v>2490357</c:v>
                </c:pt>
                <c:pt idx="700">
                  <c:v>2630264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207568"/>
        <c:axId val="1254211920"/>
      </c:lineChart>
      <c:dateAx>
        <c:axId val="12542075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Calibri Light" panose="020F0302020204030204" pitchFamily="34" charset="0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5360996879438653"/>
              <c:y val="0.7770141962955941"/>
            </c:manualLayout>
          </c:layout>
          <c:overlay val="0"/>
        </c:title>
        <c:numFmt formatCode="m/d/yyyy" sourceLinked="1"/>
        <c:majorTickMark val="out"/>
        <c:minorTickMark val="none"/>
        <c:tickLblPos val="low"/>
        <c:spPr>
          <a:ln>
            <a:noFill/>
          </a:ln>
        </c:spPr>
        <c:txPr>
          <a:bodyPr rot="-600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4211920"/>
        <c:crosses val="autoZero"/>
        <c:auto val="1"/>
        <c:lblOffset val="0"/>
        <c:baseTimeUnit val="days"/>
      </c:dateAx>
      <c:valAx>
        <c:axId val="1254211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Calibri Light" panose="020F0302020204030204" pitchFamily="34" charset="0"/>
                  </a:defRPr>
                </a:pPr>
                <a:r>
                  <a:rPr lang="en-US"/>
                  <a:t>Visits</a:t>
                </a:r>
              </a:p>
            </c:rich>
          </c:tx>
          <c:layout>
            <c:manualLayout>
              <c:xMode val="edge"/>
              <c:yMode val="edge"/>
              <c:x val="2.148302890710097E-4"/>
              <c:y val="0.35022409869632576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4207568"/>
        <c:crosses val="autoZero"/>
        <c:crossBetween val="between"/>
      </c:valAx>
      <c:spPr>
        <a:solidFill>
          <a:schemeClr val="bg1">
            <a:lumMod val="95000"/>
            <a:alpha val="20000"/>
          </a:schemeClr>
        </a:solidFill>
        <a:ln>
          <a:noFill/>
        </a:ln>
      </c:spPr>
    </c:plotArea>
    <c:plotVisOnly val="1"/>
    <c:dispBlanksAs val="gap"/>
    <c:showDLblsOverMax val="0"/>
  </c:chart>
  <c:spPr>
    <a:ln>
      <a:solidFill>
        <a:schemeClr val="bg1">
          <a:lumMod val="95000"/>
          <a:alpha val="3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65" l="0.70000000000000095" r="0.70000000000000095" t="0.750000000000015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Visits, All Sources (000s)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for Charts'!$B$2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numRef>
              <c:f>'Data for Charts'!$A$3:$A$337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Charts'!$B$3:$B$337</c:f>
              <c:numCache>
                <c:formatCode>#,##0</c:formatCode>
                <c:ptCount val="335"/>
                <c:pt idx="0">
                  <c:v>3021426</c:v>
                </c:pt>
                <c:pt idx="1">
                  <c:v>3920322</c:v>
                </c:pt>
                <c:pt idx="2">
                  <c:v>4139386</c:v>
                </c:pt>
                <c:pt idx="3">
                  <c:v>4114750</c:v>
                </c:pt>
                <c:pt idx="4">
                  <c:v>4119119</c:v>
                </c:pt>
                <c:pt idx="5">
                  <c:v>3930621</c:v>
                </c:pt>
                <c:pt idx="6">
                  <c:v>3301093</c:v>
                </c:pt>
                <c:pt idx="7">
                  <c:v>3552410</c:v>
                </c:pt>
                <c:pt idx="8">
                  <c:v>4221930</c:v>
                </c:pt>
                <c:pt idx="9">
                  <c:v>4455811</c:v>
                </c:pt>
                <c:pt idx="10">
                  <c:v>4589014</c:v>
                </c:pt>
                <c:pt idx="11">
                  <c:v>4644088</c:v>
                </c:pt>
                <c:pt idx="12">
                  <c:v>4146030</c:v>
                </c:pt>
                <c:pt idx="13">
                  <c:v>3331843</c:v>
                </c:pt>
                <c:pt idx="14">
                  <c:v>3553332</c:v>
                </c:pt>
                <c:pt idx="15">
                  <c:v>4422805</c:v>
                </c:pt>
                <c:pt idx="16">
                  <c:v>5041831</c:v>
                </c:pt>
                <c:pt idx="17">
                  <c:v>4976315</c:v>
                </c:pt>
                <c:pt idx="18">
                  <c:v>4570912</c:v>
                </c:pt>
                <c:pt idx="19">
                  <c:v>4106113</c:v>
                </c:pt>
                <c:pt idx="20">
                  <c:v>3367879</c:v>
                </c:pt>
                <c:pt idx="21">
                  <c:v>3513331</c:v>
                </c:pt>
                <c:pt idx="22">
                  <c:v>4351056</c:v>
                </c:pt>
                <c:pt idx="23">
                  <c:v>4242973</c:v>
                </c:pt>
                <c:pt idx="24">
                  <c:v>4137771</c:v>
                </c:pt>
                <c:pt idx="25">
                  <c:v>4092903</c:v>
                </c:pt>
                <c:pt idx="26">
                  <c:v>3920802</c:v>
                </c:pt>
                <c:pt idx="27">
                  <c:v>3333682</c:v>
                </c:pt>
                <c:pt idx="28">
                  <c:v>3480106</c:v>
                </c:pt>
                <c:pt idx="29">
                  <c:v>4171838</c:v>
                </c:pt>
                <c:pt idx="30">
                  <c:v>4146135</c:v>
                </c:pt>
                <c:pt idx="31">
                  <c:v>4102663</c:v>
                </c:pt>
                <c:pt idx="32">
                  <c:v>4064379</c:v>
                </c:pt>
                <c:pt idx="33">
                  <c:v>3966989</c:v>
                </c:pt>
                <c:pt idx="34">
                  <c:v>3247198</c:v>
                </c:pt>
                <c:pt idx="35">
                  <c:v>3413459</c:v>
                </c:pt>
                <c:pt idx="36">
                  <c:v>4315030</c:v>
                </c:pt>
                <c:pt idx="37">
                  <c:v>4343666</c:v>
                </c:pt>
                <c:pt idx="38">
                  <c:v>4257941</c:v>
                </c:pt>
                <c:pt idx="39">
                  <c:v>4099033</c:v>
                </c:pt>
                <c:pt idx="40">
                  <c:v>3894049</c:v>
                </c:pt>
                <c:pt idx="41">
                  <c:v>3317972</c:v>
                </c:pt>
                <c:pt idx="42">
                  <c:v>3630869</c:v>
                </c:pt>
                <c:pt idx="43">
                  <c:v>4261673</c:v>
                </c:pt>
                <c:pt idx="44">
                  <c:v>4270045</c:v>
                </c:pt>
                <c:pt idx="45">
                  <c:v>4180322</c:v>
                </c:pt>
                <c:pt idx="46">
                  <c:v>4264429</c:v>
                </c:pt>
                <c:pt idx="47">
                  <c:v>4158816</c:v>
                </c:pt>
                <c:pt idx="48">
                  <c:v>3250965</c:v>
                </c:pt>
                <c:pt idx="49">
                  <c:v>3524371</c:v>
                </c:pt>
                <c:pt idx="50">
                  <c:v>4355579</c:v>
                </c:pt>
                <c:pt idx="51">
                  <c:v>4631359</c:v>
                </c:pt>
                <c:pt idx="52">
                  <c:v>4314642</c:v>
                </c:pt>
                <c:pt idx="53">
                  <c:v>4270493</c:v>
                </c:pt>
                <c:pt idx="54">
                  <c:v>4125206</c:v>
                </c:pt>
                <c:pt idx="55">
                  <c:v>3698008</c:v>
                </c:pt>
                <c:pt idx="56">
                  <c:v>3652759</c:v>
                </c:pt>
                <c:pt idx="57">
                  <c:v>4457860</c:v>
                </c:pt>
                <c:pt idx="58">
                  <c:v>4594593</c:v>
                </c:pt>
                <c:pt idx="59">
                  <c:v>4279668</c:v>
                </c:pt>
                <c:pt idx="60">
                  <c:v>4196734</c:v>
                </c:pt>
                <c:pt idx="61">
                  <c:v>3994327</c:v>
                </c:pt>
                <c:pt idx="62">
                  <c:v>3286717</c:v>
                </c:pt>
                <c:pt idx="63">
                  <c:v>3577769</c:v>
                </c:pt>
                <c:pt idx="64">
                  <c:v>4330297</c:v>
                </c:pt>
                <c:pt idx="65">
                  <c:v>5920250</c:v>
                </c:pt>
                <c:pt idx="66">
                  <c:v>10806559</c:v>
                </c:pt>
                <c:pt idx="67">
                  <c:v>6345753</c:v>
                </c:pt>
                <c:pt idx="68">
                  <c:v>4620318</c:v>
                </c:pt>
                <c:pt idx="69">
                  <c:v>3661669</c:v>
                </c:pt>
                <c:pt idx="70">
                  <c:v>3828780</c:v>
                </c:pt>
                <c:pt idx="71">
                  <c:v>4414083</c:v>
                </c:pt>
                <c:pt idx="72">
                  <c:v>4290013</c:v>
                </c:pt>
                <c:pt idx="73">
                  <c:v>4151617</c:v>
                </c:pt>
                <c:pt idx="74">
                  <c:v>4090500</c:v>
                </c:pt>
                <c:pt idx="75">
                  <c:v>3813721</c:v>
                </c:pt>
                <c:pt idx="76">
                  <c:v>3258518</c:v>
                </c:pt>
                <c:pt idx="77">
                  <c:v>3530668</c:v>
                </c:pt>
                <c:pt idx="78">
                  <c:v>4223274</c:v>
                </c:pt>
                <c:pt idx="79">
                  <c:v>4240038</c:v>
                </c:pt>
                <c:pt idx="80">
                  <c:v>4056805</c:v>
                </c:pt>
                <c:pt idx="81">
                  <c:v>4146693</c:v>
                </c:pt>
                <c:pt idx="82">
                  <c:v>3888804</c:v>
                </c:pt>
                <c:pt idx="83">
                  <c:v>3342932</c:v>
                </c:pt>
                <c:pt idx="84">
                  <c:v>3739695</c:v>
                </c:pt>
                <c:pt idx="85">
                  <c:v>4594298</c:v>
                </c:pt>
                <c:pt idx="86">
                  <c:v>4701416</c:v>
                </c:pt>
                <c:pt idx="87">
                  <c:v>4447326</c:v>
                </c:pt>
                <c:pt idx="88">
                  <c:v>4402452</c:v>
                </c:pt>
                <c:pt idx="89">
                  <c:v>4139567</c:v>
                </c:pt>
                <c:pt idx="90">
                  <c:v>3613078</c:v>
                </c:pt>
                <c:pt idx="91">
                  <c:v>3783723</c:v>
                </c:pt>
                <c:pt idx="92">
                  <c:v>4476784</c:v>
                </c:pt>
                <c:pt idx="93">
                  <c:v>4486603</c:v>
                </c:pt>
                <c:pt idx="94">
                  <c:v>4341720</c:v>
                </c:pt>
                <c:pt idx="95">
                  <c:v>4228704</c:v>
                </c:pt>
                <c:pt idx="96">
                  <c:v>3924468</c:v>
                </c:pt>
                <c:pt idx="97">
                  <c:v>3891627</c:v>
                </c:pt>
                <c:pt idx="98">
                  <c:v>3522140</c:v>
                </c:pt>
                <c:pt idx="99">
                  <c:v>4221088</c:v>
                </c:pt>
                <c:pt idx="100">
                  <c:v>4571754</c:v>
                </c:pt>
                <c:pt idx="101">
                  <c:v>4639781</c:v>
                </c:pt>
                <c:pt idx="102">
                  <c:v>4417584</c:v>
                </c:pt>
                <c:pt idx="103">
                  <c:v>4097239</c:v>
                </c:pt>
                <c:pt idx="104">
                  <c:v>3842746</c:v>
                </c:pt>
                <c:pt idx="105">
                  <c:v>3770955</c:v>
                </c:pt>
                <c:pt idx="106">
                  <c:v>4653603</c:v>
                </c:pt>
                <c:pt idx="107">
                  <c:v>4741354</c:v>
                </c:pt>
                <c:pt idx="108">
                  <c:v>4843845</c:v>
                </c:pt>
                <c:pt idx="109">
                  <c:v>4820227</c:v>
                </c:pt>
                <c:pt idx="110">
                  <c:v>4582775</c:v>
                </c:pt>
                <c:pt idx="111">
                  <c:v>3892194</c:v>
                </c:pt>
                <c:pt idx="112">
                  <c:v>4386431</c:v>
                </c:pt>
                <c:pt idx="113">
                  <c:v>5094833</c:v>
                </c:pt>
                <c:pt idx="114">
                  <c:v>5287580</c:v>
                </c:pt>
                <c:pt idx="115">
                  <c:v>5192327</c:v>
                </c:pt>
                <c:pt idx="116">
                  <c:v>4675765</c:v>
                </c:pt>
                <c:pt idx="117">
                  <c:v>4164764</c:v>
                </c:pt>
                <c:pt idx="118">
                  <c:v>3475013</c:v>
                </c:pt>
                <c:pt idx="119">
                  <c:v>3570526</c:v>
                </c:pt>
                <c:pt idx="120">
                  <c:v>4193107</c:v>
                </c:pt>
                <c:pt idx="121">
                  <c:v>4171420</c:v>
                </c:pt>
                <c:pt idx="122">
                  <c:v>4658853</c:v>
                </c:pt>
                <c:pt idx="123">
                  <c:v>4480685</c:v>
                </c:pt>
                <c:pt idx="124">
                  <c:v>4114129</c:v>
                </c:pt>
                <c:pt idx="125">
                  <c:v>3458564</c:v>
                </c:pt>
                <c:pt idx="126">
                  <c:v>3536191</c:v>
                </c:pt>
                <c:pt idx="127">
                  <c:v>4299451</c:v>
                </c:pt>
                <c:pt idx="128">
                  <c:v>4430677</c:v>
                </c:pt>
                <c:pt idx="129">
                  <c:v>4342622</c:v>
                </c:pt>
                <c:pt idx="130">
                  <c:v>4215580</c:v>
                </c:pt>
                <c:pt idx="131">
                  <c:v>3878221</c:v>
                </c:pt>
                <c:pt idx="132">
                  <c:v>3293588</c:v>
                </c:pt>
                <c:pt idx="133">
                  <c:v>3495992</c:v>
                </c:pt>
                <c:pt idx="134">
                  <c:v>4362896</c:v>
                </c:pt>
                <c:pt idx="135">
                  <c:v>4263563</c:v>
                </c:pt>
                <c:pt idx="136">
                  <c:v>4164715</c:v>
                </c:pt>
                <c:pt idx="137">
                  <c:v>3939199</c:v>
                </c:pt>
                <c:pt idx="138">
                  <c:v>3683046</c:v>
                </c:pt>
                <c:pt idx="139">
                  <c:v>2983175</c:v>
                </c:pt>
                <c:pt idx="140">
                  <c:v>3311468</c:v>
                </c:pt>
                <c:pt idx="141">
                  <c:v>3985968</c:v>
                </c:pt>
                <c:pt idx="142">
                  <c:v>4375192</c:v>
                </c:pt>
                <c:pt idx="143">
                  <c:v>4141774</c:v>
                </c:pt>
                <c:pt idx="144">
                  <c:v>4066947</c:v>
                </c:pt>
                <c:pt idx="145">
                  <c:v>4196156</c:v>
                </c:pt>
                <c:pt idx="146">
                  <c:v>3298929</c:v>
                </c:pt>
                <c:pt idx="147">
                  <c:v>3213312</c:v>
                </c:pt>
                <c:pt idx="148">
                  <c:v>3821577</c:v>
                </c:pt>
                <c:pt idx="149">
                  <c:v>4354832</c:v>
                </c:pt>
                <c:pt idx="150">
                  <c:v>4391083</c:v>
                </c:pt>
                <c:pt idx="151">
                  <c:v>4205338</c:v>
                </c:pt>
                <c:pt idx="152">
                  <c:v>3950582</c:v>
                </c:pt>
                <c:pt idx="153">
                  <c:v>3260895</c:v>
                </c:pt>
                <c:pt idx="154">
                  <c:v>3490751</c:v>
                </c:pt>
                <c:pt idx="155">
                  <c:v>4190813</c:v>
                </c:pt>
                <c:pt idx="156">
                  <c:v>4193750</c:v>
                </c:pt>
                <c:pt idx="157">
                  <c:v>4329087</c:v>
                </c:pt>
                <c:pt idx="158">
                  <c:v>4331599</c:v>
                </c:pt>
                <c:pt idx="159">
                  <c:v>4281226</c:v>
                </c:pt>
                <c:pt idx="160">
                  <c:v>3253146</c:v>
                </c:pt>
                <c:pt idx="161">
                  <c:v>3361350</c:v>
                </c:pt>
                <c:pt idx="162">
                  <c:v>4184062</c:v>
                </c:pt>
                <c:pt idx="163">
                  <c:v>4598450</c:v>
                </c:pt>
                <c:pt idx="164">
                  <c:v>4182934</c:v>
                </c:pt>
                <c:pt idx="165">
                  <c:v>4047030</c:v>
                </c:pt>
                <c:pt idx="166">
                  <c:v>3869025</c:v>
                </c:pt>
                <c:pt idx="167">
                  <c:v>3178844</c:v>
                </c:pt>
                <c:pt idx="168">
                  <c:v>3258357</c:v>
                </c:pt>
                <c:pt idx="169">
                  <c:v>4199218</c:v>
                </c:pt>
                <c:pt idx="170">
                  <c:v>4637894</c:v>
                </c:pt>
                <c:pt idx="171">
                  <c:v>4322699</c:v>
                </c:pt>
                <c:pt idx="172">
                  <c:v>4152996</c:v>
                </c:pt>
                <c:pt idx="173">
                  <c:v>4023570</c:v>
                </c:pt>
                <c:pt idx="174">
                  <c:v>3213493</c:v>
                </c:pt>
                <c:pt idx="175">
                  <c:v>3405888</c:v>
                </c:pt>
                <c:pt idx="176">
                  <c:v>4478898</c:v>
                </c:pt>
                <c:pt idx="177">
                  <c:v>4358081</c:v>
                </c:pt>
                <c:pt idx="178">
                  <c:v>4647154</c:v>
                </c:pt>
                <c:pt idx="179">
                  <c:v>4184310</c:v>
                </c:pt>
                <c:pt idx="180">
                  <c:v>3858268</c:v>
                </c:pt>
                <c:pt idx="181">
                  <c:v>3058210</c:v>
                </c:pt>
                <c:pt idx="182">
                  <c:v>3237704</c:v>
                </c:pt>
                <c:pt idx="183">
                  <c:v>4116431</c:v>
                </c:pt>
                <c:pt idx="184">
                  <c:v>4362772</c:v>
                </c:pt>
                <c:pt idx="185">
                  <c:v>3999249</c:v>
                </c:pt>
                <c:pt idx="186">
                  <c:v>4202184</c:v>
                </c:pt>
                <c:pt idx="187">
                  <c:v>3884653</c:v>
                </c:pt>
                <c:pt idx="188">
                  <c:v>3223589</c:v>
                </c:pt>
                <c:pt idx="189">
                  <c:v>3435744</c:v>
                </c:pt>
                <c:pt idx="190">
                  <c:v>4195379</c:v>
                </c:pt>
                <c:pt idx="191">
                  <c:v>4204150</c:v>
                </c:pt>
                <c:pt idx="192">
                  <c:v>4093941</c:v>
                </c:pt>
                <c:pt idx="193">
                  <c:v>4189898</c:v>
                </c:pt>
                <c:pt idx="194">
                  <c:v>3842843</c:v>
                </c:pt>
                <c:pt idx="195">
                  <c:v>3172421</c:v>
                </c:pt>
                <c:pt idx="196">
                  <c:v>3397047</c:v>
                </c:pt>
                <c:pt idx="197">
                  <c:v>4204320</c:v>
                </c:pt>
                <c:pt idx="198">
                  <c:v>4223436</c:v>
                </c:pt>
                <c:pt idx="199">
                  <c:v>4151565</c:v>
                </c:pt>
                <c:pt idx="200">
                  <c:v>4433575</c:v>
                </c:pt>
                <c:pt idx="201">
                  <c:v>4015249</c:v>
                </c:pt>
                <c:pt idx="202">
                  <c:v>3392762</c:v>
                </c:pt>
                <c:pt idx="203">
                  <c:v>3686477</c:v>
                </c:pt>
                <c:pt idx="204">
                  <c:v>4517328</c:v>
                </c:pt>
                <c:pt idx="205">
                  <c:v>4247734</c:v>
                </c:pt>
                <c:pt idx="206">
                  <c:v>4207035</c:v>
                </c:pt>
                <c:pt idx="207">
                  <c:v>4078449</c:v>
                </c:pt>
                <c:pt idx="208">
                  <c:v>3809766</c:v>
                </c:pt>
                <c:pt idx="209">
                  <c:v>3252339</c:v>
                </c:pt>
                <c:pt idx="210">
                  <c:v>3412293</c:v>
                </c:pt>
                <c:pt idx="211">
                  <c:v>4348144</c:v>
                </c:pt>
                <c:pt idx="212">
                  <c:v>4228015</c:v>
                </c:pt>
                <c:pt idx="213">
                  <c:v>4111381</c:v>
                </c:pt>
                <c:pt idx="214">
                  <c:v>4105534</c:v>
                </c:pt>
                <c:pt idx="215">
                  <c:v>3776321</c:v>
                </c:pt>
                <c:pt idx="216">
                  <c:v>3202491</c:v>
                </c:pt>
                <c:pt idx="217">
                  <c:v>3532843</c:v>
                </c:pt>
                <c:pt idx="218">
                  <c:v>4218117</c:v>
                </c:pt>
                <c:pt idx="219">
                  <c:v>4299646</c:v>
                </c:pt>
                <c:pt idx="220">
                  <c:v>4230652</c:v>
                </c:pt>
                <c:pt idx="221">
                  <c:v>4233955</c:v>
                </c:pt>
                <c:pt idx="222">
                  <c:v>4012848</c:v>
                </c:pt>
                <c:pt idx="223">
                  <c:v>3370817</c:v>
                </c:pt>
                <c:pt idx="224">
                  <c:v>3670728</c:v>
                </c:pt>
                <c:pt idx="225">
                  <c:v>4932895</c:v>
                </c:pt>
                <c:pt idx="226">
                  <c:v>4725190</c:v>
                </c:pt>
                <c:pt idx="227">
                  <c:v>4388091</c:v>
                </c:pt>
                <c:pt idx="228">
                  <c:v>4312876</c:v>
                </c:pt>
                <c:pt idx="229">
                  <c:v>4077422</c:v>
                </c:pt>
                <c:pt idx="230">
                  <c:v>3361756</c:v>
                </c:pt>
                <c:pt idx="231">
                  <c:v>3580995</c:v>
                </c:pt>
                <c:pt idx="232">
                  <c:v>4426547</c:v>
                </c:pt>
                <c:pt idx="233">
                  <c:v>4431658</c:v>
                </c:pt>
                <c:pt idx="234">
                  <c:v>4458161</c:v>
                </c:pt>
                <c:pt idx="235">
                  <c:v>4457474</c:v>
                </c:pt>
                <c:pt idx="236">
                  <c:v>4178487</c:v>
                </c:pt>
                <c:pt idx="237">
                  <c:v>3572696</c:v>
                </c:pt>
                <c:pt idx="238">
                  <c:v>3768439</c:v>
                </c:pt>
                <c:pt idx="239">
                  <c:v>4474898</c:v>
                </c:pt>
                <c:pt idx="240">
                  <c:v>5289640</c:v>
                </c:pt>
                <c:pt idx="241">
                  <c:v>5852954</c:v>
                </c:pt>
                <c:pt idx="242">
                  <c:v>5323024</c:v>
                </c:pt>
                <c:pt idx="243">
                  <c:v>4663885</c:v>
                </c:pt>
                <c:pt idx="244">
                  <c:v>3696713</c:v>
                </c:pt>
                <c:pt idx="245">
                  <c:v>3877421</c:v>
                </c:pt>
                <c:pt idx="246">
                  <c:v>4541501</c:v>
                </c:pt>
                <c:pt idx="247">
                  <c:v>4856528</c:v>
                </c:pt>
                <c:pt idx="248">
                  <c:v>4768307</c:v>
                </c:pt>
                <c:pt idx="249">
                  <c:v>4653889</c:v>
                </c:pt>
                <c:pt idx="250">
                  <c:v>4375535</c:v>
                </c:pt>
                <c:pt idx="251">
                  <c:v>4011894</c:v>
                </c:pt>
                <c:pt idx="252">
                  <c:v>4023629</c:v>
                </c:pt>
                <c:pt idx="253">
                  <c:v>4870913</c:v>
                </c:pt>
                <c:pt idx="254">
                  <c:v>4897912</c:v>
                </c:pt>
                <c:pt idx="255">
                  <c:v>4932834</c:v>
                </c:pt>
                <c:pt idx="256">
                  <c:v>4781554</c:v>
                </c:pt>
                <c:pt idx="257">
                  <c:v>4571516</c:v>
                </c:pt>
                <c:pt idx="258">
                  <c:v>3853677</c:v>
                </c:pt>
                <c:pt idx="259">
                  <c:v>4093958</c:v>
                </c:pt>
                <c:pt idx="260">
                  <c:v>4942187</c:v>
                </c:pt>
                <c:pt idx="261">
                  <c:v>4969402</c:v>
                </c:pt>
                <c:pt idx="262">
                  <c:v>4766871</c:v>
                </c:pt>
                <c:pt idx="263">
                  <c:v>4738647</c:v>
                </c:pt>
                <c:pt idx="264">
                  <c:v>5035496</c:v>
                </c:pt>
                <c:pt idx="265">
                  <c:v>3870133</c:v>
                </c:pt>
                <c:pt idx="266">
                  <c:v>4027270</c:v>
                </c:pt>
                <c:pt idx="267">
                  <c:v>5041375</c:v>
                </c:pt>
                <c:pt idx="268">
                  <c:v>4953046</c:v>
                </c:pt>
                <c:pt idx="269">
                  <c:v>4859312</c:v>
                </c:pt>
                <c:pt idx="270">
                  <c:v>4752212</c:v>
                </c:pt>
                <c:pt idx="271">
                  <c:v>4407921</c:v>
                </c:pt>
                <c:pt idx="272">
                  <c:v>3606796</c:v>
                </c:pt>
                <c:pt idx="273">
                  <c:v>3974935</c:v>
                </c:pt>
                <c:pt idx="274">
                  <c:v>4723120</c:v>
                </c:pt>
                <c:pt idx="275">
                  <c:v>5065295</c:v>
                </c:pt>
                <c:pt idx="276">
                  <c:v>4904289</c:v>
                </c:pt>
                <c:pt idx="277">
                  <c:v>4622104</c:v>
                </c:pt>
                <c:pt idx="278">
                  <c:v>4763480</c:v>
                </c:pt>
                <c:pt idx="279">
                  <c:v>3838015</c:v>
                </c:pt>
                <c:pt idx="280">
                  <c:v>3945546</c:v>
                </c:pt>
                <c:pt idx="281">
                  <c:v>4883508</c:v>
                </c:pt>
                <c:pt idx="282">
                  <c:v>5157711</c:v>
                </c:pt>
                <c:pt idx="283">
                  <c:v>5171972</c:v>
                </c:pt>
                <c:pt idx="284">
                  <c:v>4893890</c:v>
                </c:pt>
                <c:pt idx="285">
                  <c:v>4474984</c:v>
                </c:pt>
                <c:pt idx="286">
                  <c:v>3855935</c:v>
                </c:pt>
                <c:pt idx="287">
                  <c:v>4235606</c:v>
                </c:pt>
                <c:pt idx="288">
                  <c:v>5254411</c:v>
                </c:pt>
                <c:pt idx="289">
                  <c:v>4939876</c:v>
                </c:pt>
                <c:pt idx="290">
                  <c:v>4794467</c:v>
                </c:pt>
                <c:pt idx="291">
                  <c:v>4804432</c:v>
                </c:pt>
                <c:pt idx="292">
                  <c:v>4466435</c:v>
                </c:pt>
                <c:pt idx="293">
                  <c:v>3786704</c:v>
                </c:pt>
                <c:pt idx="294">
                  <c:v>4204565</c:v>
                </c:pt>
                <c:pt idx="295">
                  <c:v>5092298</c:v>
                </c:pt>
                <c:pt idx="296">
                  <c:v>4977380</c:v>
                </c:pt>
                <c:pt idx="297">
                  <c:v>5005651</c:v>
                </c:pt>
                <c:pt idx="298">
                  <c:v>4948966</c:v>
                </c:pt>
                <c:pt idx="299">
                  <c:v>4715501</c:v>
                </c:pt>
                <c:pt idx="300">
                  <c:v>3966192</c:v>
                </c:pt>
                <c:pt idx="301">
                  <c:v>4366743</c:v>
                </c:pt>
                <c:pt idx="302">
                  <c:v>5100141</c:v>
                </c:pt>
                <c:pt idx="303">
                  <c:v>5415112</c:v>
                </c:pt>
                <c:pt idx="304">
                  <c:v>4989729</c:v>
                </c:pt>
                <c:pt idx="305">
                  <c:v>4878083</c:v>
                </c:pt>
                <c:pt idx="306">
                  <c:v>4563511</c:v>
                </c:pt>
                <c:pt idx="307">
                  <c:v>4015594</c:v>
                </c:pt>
                <c:pt idx="308">
                  <c:v>4555521</c:v>
                </c:pt>
                <c:pt idx="309">
                  <c:v>5179357</c:v>
                </c:pt>
                <c:pt idx="310">
                  <c:v>5193891</c:v>
                </c:pt>
                <c:pt idx="311">
                  <c:v>4778453</c:v>
                </c:pt>
                <c:pt idx="312">
                  <c:v>4655002</c:v>
                </c:pt>
                <c:pt idx="313">
                  <c:v>4652069</c:v>
                </c:pt>
                <c:pt idx="314">
                  <c:v>4292100</c:v>
                </c:pt>
                <c:pt idx="315">
                  <c:v>4331867</c:v>
                </c:pt>
                <c:pt idx="316">
                  <c:v>5216428</c:v>
                </c:pt>
                <c:pt idx="317">
                  <c:v>5173421</c:v>
                </c:pt>
                <c:pt idx="318">
                  <c:v>5036381</c:v>
                </c:pt>
                <c:pt idx="319">
                  <c:v>4911584</c:v>
                </c:pt>
                <c:pt idx="320">
                  <c:v>4619077</c:v>
                </c:pt>
                <c:pt idx="321">
                  <c:v>4147664</c:v>
                </c:pt>
                <c:pt idx="322">
                  <c:v>4306100</c:v>
                </c:pt>
                <c:pt idx="323">
                  <c:v>5242508</c:v>
                </c:pt>
                <c:pt idx="324">
                  <c:v>5049998</c:v>
                </c:pt>
                <c:pt idx="325">
                  <c:v>4848611</c:v>
                </c:pt>
                <c:pt idx="326">
                  <c:v>4442231</c:v>
                </c:pt>
                <c:pt idx="327">
                  <c:v>4452193</c:v>
                </c:pt>
                <c:pt idx="328">
                  <c:v>4020821</c:v>
                </c:pt>
                <c:pt idx="329">
                  <c:v>4406324</c:v>
                </c:pt>
                <c:pt idx="330">
                  <c:v>5001914</c:v>
                </c:pt>
                <c:pt idx="331">
                  <c:v>5185891</c:v>
                </c:pt>
                <c:pt idx="332">
                  <c:v>5199565</c:v>
                </c:pt>
                <c:pt idx="333">
                  <c:v>5218485</c:v>
                </c:pt>
                <c:pt idx="334">
                  <c:v>4861956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for Charts'!$C$2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numRef>
              <c:f>'Data for Charts'!$A$3:$A$337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Charts'!$C$3:$C$337</c:f>
              <c:numCache>
                <c:formatCode>#,##0</c:formatCode>
                <c:ptCount val="335"/>
                <c:pt idx="0">
                  <c:v>2725971</c:v>
                </c:pt>
                <c:pt idx="1">
                  <c:v>3610601</c:v>
                </c:pt>
                <c:pt idx="2">
                  <c:v>4122684</c:v>
                </c:pt>
                <c:pt idx="3">
                  <c:v>4637757</c:v>
                </c:pt>
                <c:pt idx="4">
                  <c:v>4017190</c:v>
                </c:pt>
                <c:pt idx="5">
                  <c:v>4152584</c:v>
                </c:pt>
                <c:pt idx="6">
                  <c:v>4863461</c:v>
                </c:pt>
                <c:pt idx="7">
                  <c:v>4961665</c:v>
                </c:pt>
                <c:pt idx="8">
                  <c:v>5113628</c:v>
                </c:pt>
                <c:pt idx="9">
                  <c:v>5060873</c:v>
                </c:pt>
                <c:pt idx="10">
                  <c:v>4772802</c:v>
                </c:pt>
                <c:pt idx="11">
                  <c:v>4582929</c:v>
                </c:pt>
                <c:pt idx="12">
                  <c:v>4343193</c:v>
                </c:pt>
                <c:pt idx="13">
                  <c:v>5043809</c:v>
                </c:pt>
                <c:pt idx="14">
                  <c:v>5133647</c:v>
                </c:pt>
                <c:pt idx="15">
                  <c:v>4345481</c:v>
                </c:pt>
                <c:pt idx="16">
                  <c:v>5013645</c:v>
                </c:pt>
                <c:pt idx="17">
                  <c:v>4804429</c:v>
                </c:pt>
                <c:pt idx="18">
                  <c:v>4337123</c:v>
                </c:pt>
                <c:pt idx="19">
                  <c:v>4502254</c:v>
                </c:pt>
                <c:pt idx="20">
                  <c:v>5246810</c:v>
                </c:pt>
                <c:pt idx="21">
                  <c:v>5527701</c:v>
                </c:pt>
                <c:pt idx="22">
                  <c:v>5363718</c:v>
                </c:pt>
                <c:pt idx="23">
                  <c:v>5190968</c:v>
                </c:pt>
                <c:pt idx="24">
                  <c:v>5101141</c:v>
                </c:pt>
                <c:pt idx="25">
                  <c:v>4695901</c:v>
                </c:pt>
                <c:pt idx="26">
                  <c:v>4715216</c:v>
                </c:pt>
                <c:pt idx="27">
                  <c:v>5551915</c:v>
                </c:pt>
                <c:pt idx="28">
                  <c:v>5467301</c:v>
                </c:pt>
                <c:pt idx="29">
                  <c:v>5566753</c:v>
                </c:pt>
                <c:pt idx="30">
                  <c:v>5329175</c:v>
                </c:pt>
                <c:pt idx="31">
                  <c:v>5085444</c:v>
                </c:pt>
                <c:pt idx="32">
                  <c:v>4341277</c:v>
                </c:pt>
                <c:pt idx="33">
                  <c:v>4381070</c:v>
                </c:pt>
                <c:pt idx="34">
                  <c:v>5359163</c:v>
                </c:pt>
                <c:pt idx="35">
                  <c:v>5440421</c:v>
                </c:pt>
                <c:pt idx="36">
                  <c:v>5421812</c:v>
                </c:pt>
                <c:pt idx="37">
                  <c:v>5296100</c:v>
                </c:pt>
                <c:pt idx="38">
                  <c:v>5007306</c:v>
                </c:pt>
                <c:pt idx="39">
                  <c:v>4443166</c:v>
                </c:pt>
                <c:pt idx="40">
                  <c:v>4567351</c:v>
                </c:pt>
                <c:pt idx="41">
                  <c:v>5485743</c:v>
                </c:pt>
                <c:pt idx="42">
                  <c:v>5337733</c:v>
                </c:pt>
                <c:pt idx="43">
                  <c:v>5305197</c:v>
                </c:pt>
                <c:pt idx="44">
                  <c:v>5036078</c:v>
                </c:pt>
                <c:pt idx="45">
                  <c:v>4981112</c:v>
                </c:pt>
                <c:pt idx="46">
                  <c:v>4515850</c:v>
                </c:pt>
                <c:pt idx="47">
                  <c:v>4714240</c:v>
                </c:pt>
                <c:pt idx="48">
                  <c:v>5471052</c:v>
                </c:pt>
                <c:pt idx="49">
                  <c:v>5596429</c:v>
                </c:pt>
                <c:pt idx="50">
                  <c:v>5292333</c:v>
                </c:pt>
                <c:pt idx="51">
                  <c:v>5526823</c:v>
                </c:pt>
                <c:pt idx="52">
                  <c:v>5263949</c:v>
                </c:pt>
                <c:pt idx="53">
                  <c:v>4634863</c:v>
                </c:pt>
                <c:pt idx="54">
                  <c:v>4756074</c:v>
                </c:pt>
                <c:pt idx="55">
                  <c:v>5588509</c:v>
                </c:pt>
                <c:pt idx="56">
                  <c:v>5566841</c:v>
                </c:pt>
                <c:pt idx="57">
                  <c:v>5373340</c:v>
                </c:pt>
                <c:pt idx="58">
                  <c:v>5555573</c:v>
                </c:pt>
                <c:pt idx="59">
                  <c:v>5073368</c:v>
                </c:pt>
                <c:pt idx="60">
                  <c:v>4401768</c:v>
                </c:pt>
                <c:pt idx="61">
                  <c:v>4670796</c:v>
                </c:pt>
                <c:pt idx="62">
                  <c:v>5489479</c:v>
                </c:pt>
                <c:pt idx="63">
                  <c:v>5611464</c:v>
                </c:pt>
                <c:pt idx="64">
                  <c:v>5581390</c:v>
                </c:pt>
                <c:pt idx="65">
                  <c:v>5474477</c:v>
                </c:pt>
                <c:pt idx="66">
                  <c:v>5263729</c:v>
                </c:pt>
                <c:pt idx="67">
                  <c:v>4536106</c:v>
                </c:pt>
                <c:pt idx="68">
                  <c:v>4658809</c:v>
                </c:pt>
                <c:pt idx="69">
                  <c:v>5768921</c:v>
                </c:pt>
                <c:pt idx="70">
                  <c:v>6552749</c:v>
                </c:pt>
                <c:pt idx="71">
                  <c:v>7459159</c:v>
                </c:pt>
                <c:pt idx="72">
                  <c:v>7689605</c:v>
                </c:pt>
                <c:pt idx="73">
                  <c:v>7291692</c:v>
                </c:pt>
                <c:pt idx="74">
                  <c:v>5758238</c:v>
                </c:pt>
                <c:pt idx="75">
                  <c:v>5953385</c:v>
                </c:pt>
                <c:pt idx="76">
                  <c:v>7344299</c:v>
                </c:pt>
                <c:pt idx="77">
                  <c:v>7732709</c:v>
                </c:pt>
                <c:pt idx="78">
                  <c:v>7475232</c:v>
                </c:pt>
                <c:pt idx="79">
                  <c:v>6697828</c:v>
                </c:pt>
                <c:pt idx="80">
                  <c:v>5874167</c:v>
                </c:pt>
                <c:pt idx="81">
                  <c:v>5329690</c:v>
                </c:pt>
                <c:pt idx="82">
                  <c:v>5237546</c:v>
                </c:pt>
                <c:pt idx="83">
                  <c:v>6242351</c:v>
                </c:pt>
                <c:pt idx="84">
                  <c:v>5984782</c:v>
                </c:pt>
                <c:pt idx="85">
                  <c:v>5696769</c:v>
                </c:pt>
                <c:pt idx="86">
                  <c:v>5568681</c:v>
                </c:pt>
                <c:pt idx="87">
                  <c:v>5009188</c:v>
                </c:pt>
                <c:pt idx="88">
                  <c:v>4423311</c:v>
                </c:pt>
                <c:pt idx="89">
                  <c:v>4608128</c:v>
                </c:pt>
                <c:pt idx="90">
                  <c:v>3335934</c:v>
                </c:pt>
                <c:pt idx="91">
                  <c:v>2886166</c:v>
                </c:pt>
                <c:pt idx="92">
                  <c:v>5803730</c:v>
                </c:pt>
                <c:pt idx="93">
                  <c:v>5685155</c:v>
                </c:pt>
                <c:pt idx="94">
                  <c:v>5528718</c:v>
                </c:pt>
                <c:pt idx="95">
                  <c:v>4706197</c:v>
                </c:pt>
                <c:pt idx="96">
                  <c:v>4776210</c:v>
                </c:pt>
                <c:pt idx="97">
                  <c:v>5565291</c:v>
                </c:pt>
                <c:pt idx="98">
                  <c:v>5587260</c:v>
                </c:pt>
                <c:pt idx="99">
                  <c:v>5678412</c:v>
                </c:pt>
                <c:pt idx="100">
                  <c:v>5507257</c:v>
                </c:pt>
                <c:pt idx="101">
                  <c:v>5262060</c:v>
                </c:pt>
                <c:pt idx="102">
                  <c:v>4535967</c:v>
                </c:pt>
                <c:pt idx="103">
                  <c:v>4559771</c:v>
                </c:pt>
                <c:pt idx="104">
                  <c:v>6203156</c:v>
                </c:pt>
                <c:pt idx="105">
                  <c:v>6228726</c:v>
                </c:pt>
                <c:pt idx="106">
                  <c:v>5439904</c:v>
                </c:pt>
                <c:pt idx="107">
                  <c:v>5490663</c:v>
                </c:pt>
                <c:pt idx="108">
                  <c:v>5194141</c:v>
                </c:pt>
                <c:pt idx="109">
                  <c:v>4428491</c:v>
                </c:pt>
                <c:pt idx="110">
                  <c:v>4652130</c:v>
                </c:pt>
                <c:pt idx="111">
                  <c:v>5730194</c:v>
                </c:pt>
                <c:pt idx="112">
                  <c:v>5577953</c:v>
                </c:pt>
                <c:pt idx="113">
                  <c:v>5437959</c:v>
                </c:pt>
                <c:pt idx="114">
                  <c:v>5382997</c:v>
                </c:pt>
                <c:pt idx="115">
                  <c:v>5334842</c:v>
                </c:pt>
                <c:pt idx="116">
                  <c:v>4615769</c:v>
                </c:pt>
                <c:pt idx="117">
                  <c:v>4784338</c:v>
                </c:pt>
                <c:pt idx="118">
                  <c:v>5524027</c:v>
                </c:pt>
                <c:pt idx="119">
                  <c:v>5327671</c:v>
                </c:pt>
                <c:pt idx="120">
                  <c:v>5544425</c:v>
                </c:pt>
                <c:pt idx="121">
                  <c:v>5958140</c:v>
                </c:pt>
                <c:pt idx="122">
                  <c:v>5770053</c:v>
                </c:pt>
                <c:pt idx="123">
                  <c:v>4821520</c:v>
                </c:pt>
                <c:pt idx="124">
                  <c:v>4818959</c:v>
                </c:pt>
                <c:pt idx="125">
                  <c:v>5598898</c:v>
                </c:pt>
                <c:pt idx="126">
                  <c:v>5564671</c:v>
                </c:pt>
                <c:pt idx="127">
                  <c:v>5359482</c:v>
                </c:pt>
                <c:pt idx="128">
                  <c:v>5455326</c:v>
                </c:pt>
                <c:pt idx="129">
                  <c:v>5554855</c:v>
                </c:pt>
                <c:pt idx="130">
                  <c:v>4649163</c:v>
                </c:pt>
                <c:pt idx="131">
                  <c:v>4876396</c:v>
                </c:pt>
                <c:pt idx="132">
                  <c:v>5780019</c:v>
                </c:pt>
                <c:pt idx="133">
                  <c:v>5944991</c:v>
                </c:pt>
                <c:pt idx="134">
                  <c:v>5747940</c:v>
                </c:pt>
                <c:pt idx="135">
                  <c:v>5492463</c:v>
                </c:pt>
                <c:pt idx="136">
                  <c:v>5149402</c:v>
                </c:pt>
                <c:pt idx="137">
                  <c:v>4375600</c:v>
                </c:pt>
                <c:pt idx="138">
                  <c:v>4554287</c:v>
                </c:pt>
                <c:pt idx="139">
                  <c:v>5537737</c:v>
                </c:pt>
                <c:pt idx="140">
                  <c:v>5499297</c:v>
                </c:pt>
                <c:pt idx="141">
                  <c:v>5720686</c:v>
                </c:pt>
                <c:pt idx="142">
                  <c:v>5604591</c:v>
                </c:pt>
                <c:pt idx="143">
                  <c:v>5393113</c:v>
                </c:pt>
                <c:pt idx="144">
                  <c:v>4448982</c:v>
                </c:pt>
                <c:pt idx="145">
                  <c:v>4595357</c:v>
                </c:pt>
                <c:pt idx="146">
                  <c:v>5385193</c:v>
                </c:pt>
                <c:pt idx="147">
                  <c:v>5833295</c:v>
                </c:pt>
                <c:pt idx="148">
                  <c:v>5779089</c:v>
                </c:pt>
                <c:pt idx="149">
                  <c:v>5584503</c:v>
                </c:pt>
                <c:pt idx="150">
                  <c:v>5274848</c:v>
                </c:pt>
                <c:pt idx="151">
                  <c:v>5055657</c:v>
                </c:pt>
                <c:pt idx="152">
                  <c:v>4864352</c:v>
                </c:pt>
                <c:pt idx="153">
                  <c:v>5655419</c:v>
                </c:pt>
                <c:pt idx="154">
                  <c:v>5098296</c:v>
                </c:pt>
                <c:pt idx="155">
                  <c:v>5213376</c:v>
                </c:pt>
                <c:pt idx="156">
                  <c:v>5736917</c:v>
                </c:pt>
                <c:pt idx="157">
                  <c:v>5670622</c:v>
                </c:pt>
                <c:pt idx="158">
                  <c:v>4768475</c:v>
                </c:pt>
                <c:pt idx="159">
                  <c:v>5103142</c:v>
                </c:pt>
                <c:pt idx="160">
                  <c:v>6152946</c:v>
                </c:pt>
                <c:pt idx="161">
                  <c:v>5972930</c:v>
                </c:pt>
                <c:pt idx="162">
                  <c:v>6020304</c:v>
                </c:pt>
                <c:pt idx="163">
                  <c:v>5912045</c:v>
                </c:pt>
                <c:pt idx="164">
                  <c:v>5550160</c:v>
                </c:pt>
                <c:pt idx="165">
                  <c:v>4562549</c:v>
                </c:pt>
                <c:pt idx="166">
                  <c:v>4994544</c:v>
                </c:pt>
                <c:pt idx="167">
                  <c:v>6025424</c:v>
                </c:pt>
                <c:pt idx="168">
                  <c:v>5930452</c:v>
                </c:pt>
                <c:pt idx="169">
                  <c:v>5739784</c:v>
                </c:pt>
                <c:pt idx="170">
                  <c:v>5945293</c:v>
                </c:pt>
                <c:pt idx="171">
                  <c:v>5566251</c:v>
                </c:pt>
                <c:pt idx="172">
                  <c:v>4650396</c:v>
                </c:pt>
                <c:pt idx="173">
                  <c:v>4771937</c:v>
                </c:pt>
                <c:pt idx="174">
                  <c:v>5714005</c:v>
                </c:pt>
                <c:pt idx="175">
                  <c:v>5786838</c:v>
                </c:pt>
                <c:pt idx="176">
                  <c:v>5667798</c:v>
                </c:pt>
                <c:pt idx="177">
                  <c:v>5601886</c:v>
                </c:pt>
                <c:pt idx="178">
                  <c:v>5229838</c:v>
                </c:pt>
                <c:pt idx="179">
                  <c:v>4376172</c:v>
                </c:pt>
                <c:pt idx="180">
                  <c:v>4511361</c:v>
                </c:pt>
                <c:pt idx="181">
                  <c:v>5464740</c:v>
                </c:pt>
                <c:pt idx="182">
                  <c:v>5654857</c:v>
                </c:pt>
                <c:pt idx="183">
                  <c:v>5457517</c:v>
                </c:pt>
                <c:pt idx="184">
                  <c:v>4977175</c:v>
                </c:pt>
                <c:pt idx="185">
                  <c:v>4773262</c:v>
                </c:pt>
                <c:pt idx="186">
                  <c:v>4151303</c:v>
                </c:pt>
                <c:pt idx="187">
                  <c:v>4428559</c:v>
                </c:pt>
                <c:pt idx="188">
                  <c:v>5473238</c:v>
                </c:pt>
                <c:pt idx="189">
                  <c:v>5410786</c:v>
                </c:pt>
                <c:pt idx="190">
                  <c:v>5304630</c:v>
                </c:pt>
                <c:pt idx="191">
                  <c:v>5565474</c:v>
                </c:pt>
                <c:pt idx="192">
                  <c:v>5458334</c:v>
                </c:pt>
                <c:pt idx="193">
                  <c:v>4396629</c:v>
                </c:pt>
                <c:pt idx="194">
                  <c:v>4613235</c:v>
                </c:pt>
                <c:pt idx="195">
                  <c:v>5501154</c:v>
                </c:pt>
                <c:pt idx="196">
                  <c:v>5346894</c:v>
                </c:pt>
                <c:pt idx="197">
                  <c:v>5330330</c:v>
                </c:pt>
                <c:pt idx="198">
                  <c:v>5200345</c:v>
                </c:pt>
                <c:pt idx="199">
                  <c:v>4967359</c:v>
                </c:pt>
                <c:pt idx="200">
                  <c:v>4199325</c:v>
                </c:pt>
                <c:pt idx="201">
                  <c:v>4380414</c:v>
                </c:pt>
                <c:pt idx="202">
                  <c:v>5416565</c:v>
                </c:pt>
                <c:pt idx="203">
                  <c:v>5505641</c:v>
                </c:pt>
                <c:pt idx="204">
                  <c:v>5493791</c:v>
                </c:pt>
                <c:pt idx="205">
                  <c:v>5328886</c:v>
                </c:pt>
                <c:pt idx="206">
                  <c:v>5039315</c:v>
                </c:pt>
                <c:pt idx="207">
                  <c:v>4201605</c:v>
                </c:pt>
                <c:pt idx="208">
                  <c:v>4412454</c:v>
                </c:pt>
                <c:pt idx="209">
                  <c:v>5419283</c:v>
                </c:pt>
                <c:pt idx="210">
                  <c:v>5456392</c:v>
                </c:pt>
                <c:pt idx="211">
                  <c:v>5296640</c:v>
                </c:pt>
                <c:pt idx="212">
                  <c:v>5218548</c:v>
                </c:pt>
                <c:pt idx="213">
                  <c:v>5032490</c:v>
                </c:pt>
                <c:pt idx="214">
                  <c:v>4922181</c:v>
                </c:pt>
                <c:pt idx="215">
                  <c:v>4787094</c:v>
                </c:pt>
                <c:pt idx="216">
                  <c:v>5413909</c:v>
                </c:pt>
                <c:pt idx="217">
                  <c:v>5514573</c:v>
                </c:pt>
                <c:pt idx="218">
                  <c:v>5729172</c:v>
                </c:pt>
                <c:pt idx="219">
                  <c:v>6634524</c:v>
                </c:pt>
                <c:pt idx="220">
                  <c:v>5756820</c:v>
                </c:pt>
                <c:pt idx="221">
                  <c:v>4498464</c:v>
                </c:pt>
                <c:pt idx="222">
                  <c:v>4710768</c:v>
                </c:pt>
                <c:pt idx="223">
                  <c:v>5566076</c:v>
                </c:pt>
                <c:pt idx="224">
                  <c:v>5677143</c:v>
                </c:pt>
                <c:pt idx="225">
                  <c:v>5632136</c:v>
                </c:pt>
                <c:pt idx="226">
                  <c:v>5368494</c:v>
                </c:pt>
                <c:pt idx="227">
                  <c:v>5217433</c:v>
                </c:pt>
                <c:pt idx="228">
                  <c:v>4593153</c:v>
                </c:pt>
                <c:pt idx="229">
                  <c:v>4823554</c:v>
                </c:pt>
                <c:pt idx="230">
                  <c:v>5806170</c:v>
                </c:pt>
                <c:pt idx="231">
                  <c:v>5736415</c:v>
                </c:pt>
                <c:pt idx="232">
                  <c:v>5610811</c:v>
                </c:pt>
                <c:pt idx="233">
                  <c:v>5649104</c:v>
                </c:pt>
                <c:pt idx="234">
                  <c:v>5931256</c:v>
                </c:pt>
                <c:pt idx="235">
                  <c:v>5303937</c:v>
                </c:pt>
                <c:pt idx="236">
                  <c:v>5262048</c:v>
                </c:pt>
                <c:pt idx="237">
                  <c:v>6058193</c:v>
                </c:pt>
                <c:pt idx="238">
                  <c:v>6402377</c:v>
                </c:pt>
                <c:pt idx="239">
                  <c:v>6166494</c:v>
                </c:pt>
                <c:pt idx="240">
                  <c:v>6261851</c:v>
                </c:pt>
                <c:pt idx="241">
                  <c:v>6019080</c:v>
                </c:pt>
                <c:pt idx="242">
                  <c:v>4881329</c:v>
                </c:pt>
                <c:pt idx="243">
                  <c:v>4914670</c:v>
                </c:pt>
                <c:pt idx="244">
                  <c:v>5763777</c:v>
                </c:pt>
                <c:pt idx="245">
                  <c:v>6560983</c:v>
                </c:pt>
                <c:pt idx="246">
                  <c:v>6055700</c:v>
                </c:pt>
                <c:pt idx="247">
                  <c:v>5904314</c:v>
                </c:pt>
                <c:pt idx="248">
                  <c:v>5538273</c:v>
                </c:pt>
                <c:pt idx="249">
                  <c:v>4954430</c:v>
                </c:pt>
                <c:pt idx="250">
                  <c:v>5200600</c:v>
                </c:pt>
                <c:pt idx="251">
                  <c:v>6032068</c:v>
                </c:pt>
                <c:pt idx="252">
                  <c:v>6129080</c:v>
                </c:pt>
                <c:pt idx="253">
                  <c:v>6305031</c:v>
                </c:pt>
                <c:pt idx="254">
                  <c:v>6165790</c:v>
                </c:pt>
                <c:pt idx="255">
                  <c:v>5719702</c:v>
                </c:pt>
                <c:pt idx="256">
                  <c:v>4984922</c:v>
                </c:pt>
                <c:pt idx="257">
                  <c:v>5236894</c:v>
                </c:pt>
                <c:pt idx="258">
                  <c:v>5941309</c:v>
                </c:pt>
                <c:pt idx="259">
                  <c:v>6008824</c:v>
                </c:pt>
                <c:pt idx="260">
                  <c:v>5782101</c:v>
                </c:pt>
                <c:pt idx="261">
                  <c:v>5718636</c:v>
                </c:pt>
                <c:pt idx="262">
                  <c:v>5560578</c:v>
                </c:pt>
                <c:pt idx="263">
                  <c:v>4912133</c:v>
                </c:pt>
                <c:pt idx="264">
                  <c:v>4948073</c:v>
                </c:pt>
                <c:pt idx="265">
                  <c:v>5742481</c:v>
                </c:pt>
                <c:pt idx="266">
                  <c:v>6143636</c:v>
                </c:pt>
                <c:pt idx="267">
                  <c:v>6098703</c:v>
                </c:pt>
                <c:pt idx="268">
                  <c:v>6044047</c:v>
                </c:pt>
                <c:pt idx="269">
                  <c:v>5902971</c:v>
                </c:pt>
                <c:pt idx="270">
                  <c:v>5104132</c:v>
                </c:pt>
                <c:pt idx="271">
                  <c:v>5335552</c:v>
                </c:pt>
                <c:pt idx="272">
                  <c:v>6048071</c:v>
                </c:pt>
                <c:pt idx="273">
                  <c:v>6037397</c:v>
                </c:pt>
                <c:pt idx="274">
                  <c:v>6066311</c:v>
                </c:pt>
                <c:pt idx="275">
                  <c:v>6128839</c:v>
                </c:pt>
                <c:pt idx="276">
                  <c:v>5888648</c:v>
                </c:pt>
                <c:pt idx="277">
                  <c:v>5256660</c:v>
                </c:pt>
                <c:pt idx="278">
                  <c:v>5477557</c:v>
                </c:pt>
                <c:pt idx="279">
                  <c:v>6192715</c:v>
                </c:pt>
                <c:pt idx="280">
                  <c:v>6297962</c:v>
                </c:pt>
                <c:pt idx="281">
                  <c:v>6393795</c:v>
                </c:pt>
                <c:pt idx="282">
                  <c:v>6742068</c:v>
                </c:pt>
                <c:pt idx="283">
                  <c:v>6615296</c:v>
                </c:pt>
                <c:pt idx="284">
                  <c:v>5438950</c:v>
                </c:pt>
                <c:pt idx="285">
                  <c:v>5446747</c:v>
                </c:pt>
                <c:pt idx="286">
                  <c:v>6219308</c:v>
                </c:pt>
                <c:pt idx="287">
                  <c:v>6246593</c:v>
                </c:pt>
                <c:pt idx="288">
                  <c:v>6351535</c:v>
                </c:pt>
                <c:pt idx="289">
                  <c:v>6363401</c:v>
                </c:pt>
                <c:pt idx="290">
                  <c:v>5966548</c:v>
                </c:pt>
                <c:pt idx="291">
                  <c:v>5235451</c:v>
                </c:pt>
                <c:pt idx="292">
                  <c:v>5634864</c:v>
                </c:pt>
                <c:pt idx="293">
                  <c:v>6461559</c:v>
                </c:pt>
                <c:pt idx="294">
                  <c:v>6621165</c:v>
                </c:pt>
                <c:pt idx="295">
                  <c:v>6463974</c:v>
                </c:pt>
                <c:pt idx="296">
                  <c:v>6336992</c:v>
                </c:pt>
                <c:pt idx="297">
                  <c:v>5973242</c:v>
                </c:pt>
                <c:pt idx="298">
                  <c:v>5173873</c:v>
                </c:pt>
                <c:pt idx="299">
                  <c:v>5624129</c:v>
                </c:pt>
                <c:pt idx="300">
                  <c:v>6606830</c:v>
                </c:pt>
                <c:pt idx="301">
                  <c:v>6731578</c:v>
                </c:pt>
                <c:pt idx="302">
                  <c:v>6552505</c:v>
                </c:pt>
                <c:pt idx="303">
                  <c:v>6234613</c:v>
                </c:pt>
                <c:pt idx="304">
                  <c:v>6253782</c:v>
                </c:pt>
                <c:pt idx="305">
                  <c:v>6006637</c:v>
                </c:pt>
                <c:pt idx="306">
                  <c:v>6834603</c:v>
                </c:pt>
                <c:pt idx="307">
                  <c:v>6806118</c:v>
                </c:pt>
                <c:pt idx="308">
                  <c:v>6864124</c:v>
                </c:pt>
                <c:pt idx="309">
                  <c:v>6797468</c:v>
                </c:pt>
                <c:pt idx="310">
                  <c:v>6729916</c:v>
                </c:pt>
                <c:pt idx="311">
                  <c:v>6580411</c:v>
                </c:pt>
                <c:pt idx="312">
                  <c:v>5863527</c:v>
                </c:pt>
                <c:pt idx="313">
                  <c:v>6080560</c:v>
                </c:pt>
                <c:pt idx="314">
                  <c:v>7084252</c:v>
                </c:pt>
                <c:pt idx="315">
                  <c:v>7147765</c:v>
                </c:pt>
                <c:pt idx="316">
                  <c:v>7001528</c:v>
                </c:pt>
                <c:pt idx="317">
                  <c:v>6817246</c:v>
                </c:pt>
                <c:pt idx="318">
                  <c:v>6364124</c:v>
                </c:pt>
                <c:pt idx="319">
                  <c:v>5908277</c:v>
                </c:pt>
                <c:pt idx="320">
                  <c:v>6235482</c:v>
                </c:pt>
                <c:pt idx="321">
                  <c:v>7223593</c:v>
                </c:pt>
                <c:pt idx="322">
                  <c:v>6922332</c:v>
                </c:pt>
                <c:pt idx="323">
                  <c:v>7275225</c:v>
                </c:pt>
                <c:pt idx="324">
                  <c:v>7201578</c:v>
                </c:pt>
                <c:pt idx="325">
                  <c:v>7119612</c:v>
                </c:pt>
                <c:pt idx="326">
                  <c:v>6405752</c:v>
                </c:pt>
                <c:pt idx="327">
                  <c:v>6412798</c:v>
                </c:pt>
                <c:pt idx="328">
                  <c:v>7591774</c:v>
                </c:pt>
                <c:pt idx="329">
                  <c:v>7716460</c:v>
                </c:pt>
                <c:pt idx="330">
                  <c:v>7878595</c:v>
                </c:pt>
                <c:pt idx="331">
                  <c:v>6412391</c:v>
                </c:pt>
                <c:pt idx="332">
                  <c:v>6208499</c:v>
                </c:pt>
                <c:pt idx="333">
                  <c:v>5749525</c:v>
                </c:pt>
                <c:pt idx="334">
                  <c:v>6034588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259904"/>
        <c:axId val="705260992"/>
      </c:lineChart>
      <c:dateAx>
        <c:axId val="70525990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crossAx val="705260992"/>
        <c:crosses val="autoZero"/>
        <c:auto val="1"/>
        <c:lblOffset val="100"/>
        <c:baseTimeUnit val="days"/>
      </c:dateAx>
      <c:valAx>
        <c:axId val="70526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05259904"/>
        <c:crosses val="autoZero"/>
        <c:crossBetween val="between"/>
        <c:dispUnits>
          <c:builtInUnit val="thousands"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US"/>
              <a:t>Desktop Homepage PVs (000s)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for Charts'!$J$2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numRef>
              <c:f>'Data for Charts'!$I$3:$I$337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Charts'!$J$3:$J$337</c:f>
              <c:numCache>
                <c:formatCode>#,##0</c:formatCode>
                <c:ptCount val="335"/>
                <c:pt idx="0">
                  <c:v>495820</c:v>
                </c:pt>
                <c:pt idx="1">
                  <c:v>679377</c:v>
                </c:pt>
                <c:pt idx="2">
                  <c:v>748673</c:v>
                </c:pt>
                <c:pt idx="3">
                  <c:v>755420</c:v>
                </c:pt>
                <c:pt idx="4">
                  <c:v>746006</c:v>
                </c:pt>
                <c:pt idx="5">
                  <c:v>711989</c:v>
                </c:pt>
                <c:pt idx="6">
                  <c:v>590635</c:v>
                </c:pt>
                <c:pt idx="7">
                  <c:v>643083</c:v>
                </c:pt>
                <c:pt idx="8">
                  <c:v>821617</c:v>
                </c:pt>
                <c:pt idx="9">
                  <c:v>823384</c:v>
                </c:pt>
                <c:pt idx="10">
                  <c:v>823841</c:v>
                </c:pt>
                <c:pt idx="11">
                  <c:v>822691</c:v>
                </c:pt>
                <c:pt idx="12">
                  <c:v>759770</c:v>
                </c:pt>
                <c:pt idx="13">
                  <c:v>603779</c:v>
                </c:pt>
                <c:pt idx="14">
                  <c:v>658220</c:v>
                </c:pt>
                <c:pt idx="15">
                  <c:v>818870</c:v>
                </c:pt>
                <c:pt idx="16">
                  <c:v>861892</c:v>
                </c:pt>
                <c:pt idx="17">
                  <c:v>880985</c:v>
                </c:pt>
                <c:pt idx="18">
                  <c:v>831682</c:v>
                </c:pt>
                <c:pt idx="19">
                  <c:v>785860</c:v>
                </c:pt>
                <c:pt idx="20">
                  <c:v>638489</c:v>
                </c:pt>
                <c:pt idx="21">
                  <c:v>679085</c:v>
                </c:pt>
                <c:pt idx="22">
                  <c:v>873789</c:v>
                </c:pt>
                <c:pt idx="23">
                  <c:v>915248</c:v>
                </c:pt>
                <c:pt idx="24">
                  <c:v>875050</c:v>
                </c:pt>
                <c:pt idx="25">
                  <c:v>854301</c:v>
                </c:pt>
                <c:pt idx="26">
                  <c:v>807278</c:v>
                </c:pt>
                <c:pt idx="27">
                  <c:v>636616</c:v>
                </c:pt>
                <c:pt idx="28">
                  <c:v>696230</c:v>
                </c:pt>
                <c:pt idx="29">
                  <c:v>899632</c:v>
                </c:pt>
                <c:pt idx="30">
                  <c:v>887619</c:v>
                </c:pt>
                <c:pt idx="31">
                  <c:v>875374</c:v>
                </c:pt>
                <c:pt idx="32">
                  <c:v>881823</c:v>
                </c:pt>
                <c:pt idx="33">
                  <c:v>806298</c:v>
                </c:pt>
                <c:pt idx="34">
                  <c:v>642002</c:v>
                </c:pt>
                <c:pt idx="35">
                  <c:v>681564</c:v>
                </c:pt>
                <c:pt idx="36">
                  <c:v>886937</c:v>
                </c:pt>
                <c:pt idx="37">
                  <c:v>935802</c:v>
                </c:pt>
                <c:pt idx="38">
                  <c:v>955063</c:v>
                </c:pt>
                <c:pt idx="39">
                  <c:v>914704</c:v>
                </c:pt>
                <c:pt idx="40">
                  <c:v>850323</c:v>
                </c:pt>
                <c:pt idx="41">
                  <c:v>667549</c:v>
                </c:pt>
                <c:pt idx="42">
                  <c:v>722449</c:v>
                </c:pt>
                <c:pt idx="43">
                  <c:v>930402</c:v>
                </c:pt>
                <c:pt idx="44">
                  <c:v>910763</c:v>
                </c:pt>
                <c:pt idx="45">
                  <c:v>897923</c:v>
                </c:pt>
                <c:pt idx="46">
                  <c:v>888537</c:v>
                </c:pt>
                <c:pt idx="47">
                  <c:v>1571905</c:v>
                </c:pt>
                <c:pt idx="48">
                  <c:v>647011</c:v>
                </c:pt>
                <c:pt idx="49">
                  <c:v>698598</c:v>
                </c:pt>
                <c:pt idx="50">
                  <c:v>866587</c:v>
                </c:pt>
                <c:pt idx="51">
                  <c:v>893845</c:v>
                </c:pt>
                <c:pt idx="52">
                  <c:v>877491</c:v>
                </c:pt>
                <c:pt idx="53">
                  <c:v>858392</c:v>
                </c:pt>
                <c:pt idx="54">
                  <c:v>809941</c:v>
                </c:pt>
                <c:pt idx="55">
                  <c:v>638598</c:v>
                </c:pt>
                <c:pt idx="56">
                  <c:v>686550</c:v>
                </c:pt>
                <c:pt idx="57">
                  <c:v>899595</c:v>
                </c:pt>
                <c:pt idx="58">
                  <c:v>904699</c:v>
                </c:pt>
                <c:pt idx="59">
                  <c:v>872847</c:v>
                </c:pt>
                <c:pt idx="60">
                  <c:v>858023</c:v>
                </c:pt>
                <c:pt idx="61">
                  <c:v>801603</c:v>
                </c:pt>
                <c:pt idx="62">
                  <c:v>625923</c:v>
                </c:pt>
                <c:pt idx="63">
                  <c:v>689425</c:v>
                </c:pt>
                <c:pt idx="64">
                  <c:v>890403</c:v>
                </c:pt>
                <c:pt idx="65">
                  <c:v>887052</c:v>
                </c:pt>
                <c:pt idx="66">
                  <c:v>925015</c:v>
                </c:pt>
                <c:pt idx="67">
                  <c:v>883396</c:v>
                </c:pt>
                <c:pt idx="68">
                  <c:v>813110</c:v>
                </c:pt>
                <c:pt idx="69">
                  <c:v>636773</c:v>
                </c:pt>
                <c:pt idx="70">
                  <c:v>662448</c:v>
                </c:pt>
                <c:pt idx="71">
                  <c:v>875441</c:v>
                </c:pt>
                <c:pt idx="72">
                  <c:v>875641</c:v>
                </c:pt>
                <c:pt idx="73">
                  <c:v>844022</c:v>
                </c:pt>
                <c:pt idx="74">
                  <c:v>844158</c:v>
                </c:pt>
                <c:pt idx="75">
                  <c:v>777823</c:v>
                </c:pt>
                <c:pt idx="76">
                  <c:v>607467</c:v>
                </c:pt>
                <c:pt idx="77">
                  <c:v>678955</c:v>
                </c:pt>
                <c:pt idx="78">
                  <c:v>902601</c:v>
                </c:pt>
                <c:pt idx="79">
                  <c:v>877454</c:v>
                </c:pt>
                <c:pt idx="80">
                  <c:v>857154</c:v>
                </c:pt>
                <c:pt idx="81">
                  <c:v>839789</c:v>
                </c:pt>
                <c:pt idx="82">
                  <c:v>768188</c:v>
                </c:pt>
                <c:pt idx="83">
                  <c:v>593959</c:v>
                </c:pt>
                <c:pt idx="84">
                  <c:v>644157</c:v>
                </c:pt>
                <c:pt idx="85">
                  <c:v>858404</c:v>
                </c:pt>
                <c:pt idx="86">
                  <c:v>857062</c:v>
                </c:pt>
                <c:pt idx="87">
                  <c:v>835728</c:v>
                </c:pt>
                <c:pt idx="88">
                  <c:v>846078</c:v>
                </c:pt>
                <c:pt idx="89">
                  <c:v>795730</c:v>
                </c:pt>
                <c:pt idx="90">
                  <c:v>615750</c:v>
                </c:pt>
                <c:pt idx="91">
                  <c:v>654452</c:v>
                </c:pt>
                <c:pt idx="92">
                  <c:v>854742</c:v>
                </c:pt>
                <c:pt idx="93">
                  <c:v>841545</c:v>
                </c:pt>
                <c:pt idx="94">
                  <c:v>837637</c:v>
                </c:pt>
                <c:pt idx="95">
                  <c:v>791745</c:v>
                </c:pt>
                <c:pt idx="96">
                  <c:v>681791</c:v>
                </c:pt>
                <c:pt idx="97">
                  <c:v>587990</c:v>
                </c:pt>
                <c:pt idx="98">
                  <c:v>610380</c:v>
                </c:pt>
                <c:pt idx="99">
                  <c:v>808235</c:v>
                </c:pt>
                <c:pt idx="100">
                  <c:v>863728</c:v>
                </c:pt>
                <c:pt idx="101">
                  <c:v>853861</c:v>
                </c:pt>
                <c:pt idx="102">
                  <c:v>832801</c:v>
                </c:pt>
                <c:pt idx="103">
                  <c:v>771452</c:v>
                </c:pt>
                <c:pt idx="104">
                  <c:v>599682</c:v>
                </c:pt>
                <c:pt idx="105">
                  <c:v>657583</c:v>
                </c:pt>
                <c:pt idx="106">
                  <c:v>859942</c:v>
                </c:pt>
                <c:pt idx="107">
                  <c:v>859536</c:v>
                </c:pt>
                <c:pt idx="108">
                  <c:v>860803</c:v>
                </c:pt>
                <c:pt idx="109">
                  <c:v>847094</c:v>
                </c:pt>
                <c:pt idx="110">
                  <c:v>789513</c:v>
                </c:pt>
                <c:pt idx="111">
                  <c:v>595593</c:v>
                </c:pt>
                <c:pt idx="112">
                  <c:v>664967</c:v>
                </c:pt>
                <c:pt idx="113">
                  <c:v>950453</c:v>
                </c:pt>
                <c:pt idx="114">
                  <c:v>942846</c:v>
                </c:pt>
                <c:pt idx="115">
                  <c:v>893082</c:v>
                </c:pt>
                <c:pt idx="116">
                  <c:v>874470</c:v>
                </c:pt>
                <c:pt idx="117">
                  <c:v>790571</c:v>
                </c:pt>
                <c:pt idx="118">
                  <c:v>598656</c:v>
                </c:pt>
                <c:pt idx="119">
                  <c:v>646473</c:v>
                </c:pt>
                <c:pt idx="120">
                  <c:v>835149</c:v>
                </c:pt>
                <c:pt idx="121">
                  <c:v>803008</c:v>
                </c:pt>
                <c:pt idx="122">
                  <c:v>852536</c:v>
                </c:pt>
                <c:pt idx="123">
                  <c:v>837576</c:v>
                </c:pt>
                <c:pt idx="124">
                  <c:v>759152</c:v>
                </c:pt>
                <c:pt idx="125">
                  <c:v>571459</c:v>
                </c:pt>
                <c:pt idx="126">
                  <c:v>617447</c:v>
                </c:pt>
                <c:pt idx="127">
                  <c:v>823565</c:v>
                </c:pt>
                <c:pt idx="128">
                  <c:v>833069</c:v>
                </c:pt>
                <c:pt idx="129">
                  <c:v>814886</c:v>
                </c:pt>
                <c:pt idx="130">
                  <c:v>793438</c:v>
                </c:pt>
                <c:pt idx="131">
                  <c:v>730083</c:v>
                </c:pt>
                <c:pt idx="132">
                  <c:v>551227</c:v>
                </c:pt>
                <c:pt idx="133">
                  <c:v>600084</c:v>
                </c:pt>
                <c:pt idx="134">
                  <c:v>834474</c:v>
                </c:pt>
                <c:pt idx="135">
                  <c:v>815675</c:v>
                </c:pt>
                <c:pt idx="136">
                  <c:v>793034</c:v>
                </c:pt>
                <c:pt idx="137">
                  <c:v>754514</c:v>
                </c:pt>
                <c:pt idx="138">
                  <c:v>715263</c:v>
                </c:pt>
                <c:pt idx="139">
                  <c:v>508307</c:v>
                </c:pt>
                <c:pt idx="140">
                  <c:v>555720</c:v>
                </c:pt>
                <c:pt idx="141">
                  <c:v>755790</c:v>
                </c:pt>
                <c:pt idx="142">
                  <c:v>789361</c:v>
                </c:pt>
                <c:pt idx="143">
                  <c:v>760315</c:v>
                </c:pt>
                <c:pt idx="144">
                  <c:v>730753</c:v>
                </c:pt>
                <c:pt idx="145">
                  <c:v>659441</c:v>
                </c:pt>
                <c:pt idx="146">
                  <c:v>482196</c:v>
                </c:pt>
                <c:pt idx="147">
                  <c:v>513388</c:v>
                </c:pt>
                <c:pt idx="148">
                  <c:v>657004</c:v>
                </c:pt>
                <c:pt idx="149">
                  <c:v>762184</c:v>
                </c:pt>
                <c:pt idx="150">
                  <c:v>755754</c:v>
                </c:pt>
                <c:pt idx="151">
                  <c:v>744796</c:v>
                </c:pt>
                <c:pt idx="152">
                  <c:v>672466</c:v>
                </c:pt>
                <c:pt idx="153">
                  <c:v>509950</c:v>
                </c:pt>
                <c:pt idx="154">
                  <c:v>562377</c:v>
                </c:pt>
                <c:pt idx="155">
                  <c:v>742292</c:v>
                </c:pt>
                <c:pt idx="156">
                  <c:v>734226</c:v>
                </c:pt>
                <c:pt idx="157">
                  <c:v>737215</c:v>
                </c:pt>
                <c:pt idx="158">
                  <c:v>709145</c:v>
                </c:pt>
                <c:pt idx="159">
                  <c:v>658659</c:v>
                </c:pt>
                <c:pt idx="160">
                  <c:v>489319</c:v>
                </c:pt>
                <c:pt idx="161">
                  <c:v>535503</c:v>
                </c:pt>
                <c:pt idx="162">
                  <c:v>737372</c:v>
                </c:pt>
                <c:pt idx="163">
                  <c:v>742671</c:v>
                </c:pt>
                <c:pt idx="164">
                  <c:v>711896</c:v>
                </c:pt>
                <c:pt idx="165">
                  <c:v>700987</c:v>
                </c:pt>
                <c:pt idx="166">
                  <c:v>647052</c:v>
                </c:pt>
                <c:pt idx="167">
                  <c:v>493916</c:v>
                </c:pt>
                <c:pt idx="168">
                  <c:v>526306</c:v>
                </c:pt>
                <c:pt idx="169">
                  <c:v>728988</c:v>
                </c:pt>
                <c:pt idx="170">
                  <c:v>731230</c:v>
                </c:pt>
                <c:pt idx="171">
                  <c:v>717802</c:v>
                </c:pt>
                <c:pt idx="172">
                  <c:v>708604</c:v>
                </c:pt>
                <c:pt idx="173">
                  <c:v>686230</c:v>
                </c:pt>
                <c:pt idx="174">
                  <c:v>494251</c:v>
                </c:pt>
                <c:pt idx="175">
                  <c:v>535072</c:v>
                </c:pt>
                <c:pt idx="176">
                  <c:v>742028</c:v>
                </c:pt>
                <c:pt idx="177">
                  <c:v>744497</c:v>
                </c:pt>
                <c:pt idx="178">
                  <c:v>722930</c:v>
                </c:pt>
                <c:pt idx="179">
                  <c:v>681526</c:v>
                </c:pt>
                <c:pt idx="180">
                  <c:v>631949</c:v>
                </c:pt>
                <c:pt idx="181">
                  <c:v>475467</c:v>
                </c:pt>
                <c:pt idx="182">
                  <c:v>505513</c:v>
                </c:pt>
                <c:pt idx="183">
                  <c:v>686887</c:v>
                </c:pt>
                <c:pt idx="184">
                  <c:v>690852</c:v>
                </c:pt>
                <c:pt idx="185">
                  <c:v>612627</c:v>
                </c:pt>
                <c:pt idx="186">
                  <c:v>661362</c:v>
                </c:pt>
                <c:pt idx="187">
                  <c:v>621416</c:v>
                </c:pt>
                <c:pt idx="188">
                  <c:v>474917</c:v>
                </c:pt>
                <c:pt idx="189">
                  <c:v>513969</c:v>
                </c:pt>
                <c:pt idx="190">
                  <c:v>694738</c:v>
                </c:pt>
                <c:pt idx="191">
                  <c:v>701220</c:v>
                </c:pt>
                <c:pt idx="192">
                  <c:v>685060</c:v>
                </c:pt>
                <c:pt idx="193">
                  <c:v>668585</c:v>
                </c:pt>
                <c:pt idx="194">
                  <c:v>622604</c:v>
                </c:pt>
                <c:pt idx="195">
                  <c:v>468220</c:v>
                </c:pt>
                <c:pt idx="196">
                  <c:v>514747</c:v>
                </c:pt>
                <c:pt idx="197">
                  <c:v>695623</c:v>
                </c:pt>
                <c:pt idx="198">
                  <c:v>700848</c:v>
                </c:pt>
                <c:pt idx="199">
                  <c:v>685939</c:v>
                </c:pt>
                <c:pt idx="200">
                  <c:v>667537</c:v>
                </c:pt>
                <c:pt idx="201">
                  <c:v>586949</c:v>
                </c:pt>
                <c:pt idx="202">
                  <c:v>444488</c:v>
                </c:pt>
                <c:pt idx="203">
                  <c:v>477269</c:v>
                </c:pt>
                <c:pt idx="204">
                  <c:v>648143</c:v>
                </c:pt>
                <c:pt idx="205">
                  <c:v>648121</c:v>
                </c:pt>
                <c:pt idx="206">
                  <c:v>646357</c:v>
                </c:pt>
                <c:pt idx="207">
                  <c:v>642997</c:v>
                </c:pt>
                <c:pt idx="208">
                  <c:v>577451</c:v>
                </c:pt>
                <c:pt idx="209">
                  <c:v>451138</c:v>
                </c:pt>
                <c:pt idx="210">
                  <c:v>487929</c:v>
                </c:pt>
                <c:pt idx="211">
                  <c:v>652619</c:v>
                </c:pt>
                <c:pt idx="212">
                  <c:v>654689</c:v>
                </c:pt>
                <c:pt idx="213">
                  <c:v>640921</c:v>
                </c:pt>
                <c:pt idx="214">
                  <c:v>627307</c:v>
                </c:pt>
                <c:pt idx="215">
                  <c:v>579325</c:v>
                </c:pt>
                <c:pt idx="216">
                  <c:v>437050</c:v>
                </c:pt>
                <c:pt idx="217">
                  <c:v>478195</c:v>
                </c:pt>
                <c:pt idx="218">
                  <c:v>648933</c:v>
                </c:pt>
                <c:pt idx="219">
                  <c:v>669060</c:v>
                </c:pt>
                <c:pt idx="220">
                  <c:v>650764</c:v>
                </c:pt>
                <c:pt idx="221">
                  <c:v>620724</c:v>
                </c:pt>
                <c:pt idx="222">
                  <c:v>571113</c:v>
                </c:pt>
                <c:pt idx="223">
                  <c:v>441100</c:v>
                </c:pt>
                <c:pt idx="224">
                  <c:v>473293</c:v>
                </c:pt>
                <c:pt idx="225">
                  <c:v>661888</c:v>
                </c:pt>
                <c:pt idx="226">
                  <c:v>657231</c:v>
                </c:pt>
                <c:pt idx="227">
                  <c:v>628598</c:v>
                </c:pt>
                <c:pt idx="228">
                  <c:v>641428</c:v>
                </c:pt>
                <c:pt idx="229">
                  <c:v>588989</c:v>
                </c:pt>
                <c:pt idx="230">
                  <c:v>446988</c:v>
                </c:pt>
                <c:pt idx="231">
                  <c:v>485290</c:v>
                </c:pt>
                <c:pt idx="232">
                  <c:v>664479</c:v>
                </c:pt>
                <c:pt idx="233">
                  <c:v>707958</c:v>
                </c:pt>
                <c:pt idx="234">
                  <c:v>668151</c:v>
                </c:pt>
                <c:pt idx="235">
                  <c:v>659975</c:v>
                </c:pt>
                <c:pt idx="236">
                  <c:v>612626</c:v>
                </c:pt>
                <c:pt idx="237">
                  <c:v>475231</c:v>
                </c:pt>
                <c:pt idx="238">
                  <c:v>524867</c:v>
                </c:pt>
                <c:pt idx="239">
                  <c:v>685770</c:v>
                </c:pt>
                <c:pt idx="240">
                  <c:v>707223</c:v>
                </c:pt>
                <c:pt idx="241">
                  <c:v>712176</c:v>
                </c:pt>
                <c:pt idx="242">
                  <c:v>675470</c:v>
                </c:pt>
                <c:pt idx="243">
                  <c:v>592256</c:v>
                </c:pt>
                <c:pt idx="244">
                  <c:v>457625</c:v>
                </c:pt>
                <c:pt idx="245">
                  <c:v>489767</c:v>
                </c:pt>
                <c:pt idx="246">
                  <c:v>615472</c:v>
                </c:pt>
                <c:pt idx="247">
                  <c:v>666500</c:v>
                </c:pt>
                <c:pt idx="248">
                  <c:v>660735</c:v>
                </c:pt>
                <c:pt idx="249">
                  <c:v>651011</c:v>
                </c:pt>
                <c:pt idx="250">
                  <c:v>601478</c:v>
                </c:pt>
                <c:pt idx="251">
                  <c:v>469583</c:v>
                </c:pt>
                <c:pt idx="252">
                  <c:v>511531</c:v>
                </c:pt>
                <c:pt idx="253">
                  <c:v>694171</c:v>
                </c:pt>
                <c:pt idx="254">
                  <c:v>688045</c:v>
                </c:pt>
                <c:pt idx="255">
                  <c:v>686495</c:v>
                </c:pt>
                <c:pt idx="256">
                  <c:v>676707</c:v>
                </c:pt>
                <c:pt idx="257">
                  <c:v>632357</c:v>
                </c:pt>
                <c:pt idx="258">
                  <c:v>477426</c:v>
                </c:pt>
                <c:pt idx="259">
                  <c:v>541450</c:v>
                </c:pt>
                <c:pt idx="260">
                  <c:v>712559</c:v>
                </c:pt>
                <c:pt idx="261">
                  <c:v>719195</c:v>
                </c:pt>
                <c:pt idx="262">
                  <c:v>714294</c:v>
                </c:pt>
                <c:pt idx="263">
                  <c:v>702977</c:v>
                </c:pt>
                <c:pt idx="264">
                  <c:v>658388</c:v>
                </c:pt>
                <c:pt idx="265">
                  <c:v>489326</c:v>
                </c:pt>
                <c:pt idx="266">
                  <c:v>544482</c:v>
                </c:pt>
                <c:pt idx="267">
                  <c:v>739154</c:v>
                </c:pt>
                <c:pt idx="268">
                  <c:v>772350</c:v>
                </c:pt>
                <c:pt idx="269">
                  <c:v>720738</c:v>
                </c:pt>
                <c:pt idx="270">
                  <c:v>715536</c:v>
                </c:pt>
                <c:pt idx="271">
                  <c:v>649750</c:v>
                </c:pt>
                <c:pt idx="272">
                  <c:v>482614</c:v>
                </c:pt>
                <c:pt idx="273">
                  <c:v>533108</c:v>
                </c:pt>
                <c:pt idx="274">
                  <c:v>716119</c:v>
                </c:pt>
                <c:pt idx="275">
                  <c:v>722233</c:v>
                </c:pt>
                <c:pt idx="276">
                  <c:v>711529</c:v>
                </c:pt>
                <c:pt idx="277">
                  <c:v>700182</c:v>
                </c:pt>
                <c:pt idx="278">
                  <c:v>656847</c:v>
                </c:pt>
                <c:pt idx="279">
                  <c:v>499609</c:v>
                </c:pt>
                <c:pt idx="280">
                  <c:v>541408</c:v>
                </c:pt>
                <c:pt idx="281">
                  <c:v>724992</c:v>
                </c:pt>
                <c:pt idx="282">
                  <c:v>737250</c:v>
                </c:pt>
                <c:pt idx="283">
                  <c:v>736132</c:v>
                </c:pt>
                <c:pt idx="284">
                  <c:v>719642</c:v>
                </c:pt>
                <c:pt idx="285">
                  <c:v>652382</c:v>
                </c:pt>
                <c:pt idx="286">
                  <c:v>512772</c:v>
                </c:pt>
                <c:pt idx="287">
                  <c:v>566270</c:v>
                </c:pt>
                <c:pt idx="288">
                  <c:v>756091</c:v>
                </c:pt>
                <c:pt idx="289">
                  <c:v>746544</c:v>
                </c:pt>
                <c:pt idx="290">
                  <c:v>738350</c:v>
                </c:pt>
                <c:pt idx="291">
                  <c:v>738864</c:v>
                </c:pt>
                <c:pt idx="292">
                  <c:v>669391</c:v>
                </c:pt>
                <c:pt idx="293">
                  <c:v>510650</c:v>
                </c:pt>
                <c:pt idx="294">
                  <c:v>567403</c:v>
                </c:pt>
                <c:pt idx="295">
                  <c:v>756189</c:v>
                </c:pt>
                <c:pt idx="296">
                  <c:v>758717</c:v>
                </c:pt>
                <c:pt idx="297">
                  <c:v>746067</c:v>
                </c:pt>
                <c:pt idx="298">
                  <c:v>734114</c:v>
                </c:pt>
                <c:pt idx="299">
                  <c:v>691644</c:v>
                </c:pt>
                <c:pt idx="300">
                  <c:v>529189</c:v>
                </c:pt>
                <c:pt idx="301">
                  <c:v>583803</c:v>
                </c:pt>
                <c:pt idx="302">
                  <c:v>754602</c:v>
                </c:pt>
                <c:pt idx="303">
                  <c:v>755192</c:v>
                </c:pt>
                <c:pt idx="304">
                  <c:v>708397</c:v>
                </c:pt>
                <c:pt idx="305">
                  <c:v>688907</c:v>
                </c:pt>
                <c:pt idx="306">
                  <c:v>660933</c:v>
                </c:pt>
                <c:pt idx="307">
                  <c:v>534731</c:v>
                </c:pt>
                <c:pt idx="308">
                  <c:v>595405</c:v>
                </c:pt>
                <c:pt idx="309">
                  <c:v>777100</c:v>
                </c:pt>
                <c:pt idx="310">
                  <c:v>740960</c:v>
                </c:pt>
                <c:pt idx="311">
                  <c:v>731557</c:v>
                </c:pt>
                <c:pt idx="312">
                  <c:v>710520</c:v>
                </c:pt>
                <c:pt idx="313">
                  <c:v>677266</c:v>
                </c:pt>
                <c:pt idx="314">
                  <c:v>548276</c:v>
                </c:pt>
                <c:pt idx="315">
                  <c:v>586843</c:v>
                </c:pt>
                <c:pt idx="316">
                  <c:v>753460</c:v>
                </c:pt>
                <c:pt idx="317">
                  <c:v>749002</c:v>
                </c:pt>
                <c:pt idx="318">
                  <c:v>741503</c:v>
                </c:pt>
                <c:pt idx="319">
                  <c:v>721824</c:v>
                </c:pt>
                <c:pt idx="320">
                  <c:v>670288</c:v>
                </c:pt>
                <c:pt idx="321">
                  <c:v>516051</c:v>
                </c:pt>
                <c:pt idx="322">
                  <c:v>567161</c:v>
                </c:pt>
                <c:pt idx="323">
                  <c:v>736340</c:v>
                </c:pt>
                <c:pt idx="324">
                  <c:v>727219</c:v>
                </c:pt>
                <c:pt idx="325">
                  <c:v>682768</c:v>
                </c:pt>
                <c:pt idx="326">
                  <c:v>608081</c:v>
                </c:pt>
                <c:pt idx="327">
                  <c:v>580142</c:v>
                </c:pt>
                <c:pt idx="328">
                  <c:v>500972</c:v>
                </c:pt>
                <c:pt idx="329">
                  <c:v>556968</c:v>
                </c:pt>
                <c:pt idx="330">
                  <c:v>740440</c:v>
                </c:pt>
                <c:pt idx="331">
                  <c:v>746646</c:v>
                </c:pt>
                <c:pt idx="332">
                  <c:v>745002</c:v>
                </c:pt>
                <c:pt idx="333">
                  <c:v>741304</c:v>
                </c:pt>
                <c:pt idx="334">
                  <c:v>721793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for Charts'!$K$2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numRef>
              <c:f>'Data for Charts'!$I$3:$I$337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Charts'!$K$3:$K$337</c:f>
              <c:numCache>
                <c:formatCode>#,##0</c:formatCode>
                <c:ptCount val="335"/>
                <c:pt idx="0">
                  <c:v>443652</c:v>
                </c:pt>
                <c:pt idx="1">
                  <c:v>613879</c:v>
                </c:pt>
                <c:pt idx="2">
                  <c:v>641570</c:v>
                </c:pt>
                <c:pt idx="3">
                  <c:v>610507</c:v>
                </c:pt>
                <c:pt idx="4">
                  <c:v>499367</c:v>
                </c:pt>
                <c:pt idx="5">
                  <c:v>532655</c:v>
                </c:pt>
                <c:pt idx="6">
                  <c:v>688198</c:v>
                </c:pt>
                <c:pt idx="7">
                  <c:v>705738</c:v>
                </c:pt>
                <c:pt idx="8">
                  <c:v>702133</c:v>
                </c:pt>
                <c:pt idx="9">
                  <c:v>704982</c:v>
                </c:pt>
                <c:pt idx="10">
                  <c:v>658904</c:v>
                </c:pt>
                <c:pt idx="11">
                  <c:v>517446</c:v>
                </c:pt>
                <c:pt idx="12">
                  <c:v>559412</c:v>
                </c:pt>
                <c:pt idx="13">
                  <c:v>743886</c:v>
                </c:pt>
                <c:pt idx="14">
                  <c:v>735800</c:v>
                </c:pt>
                <c:pt idx="15">
                  <c:v>672300</c:v>
                </c:pt>
                <c:pt idx="16">
                  <c:v>738190</c:v>
                </c:pt>
                <c:pt idx="17">
                  <c:v>680647</c:v>
                </c:pt>
                <c:pt idx="18">
                  <c:v>547007</c:v>
                </c:pt>
                <c:pt idx="19">
                  <c:v>571134</c:v>
                </c:pt>
                <c:pt idx="20">
                  <c:v>725168</c:v>
                </c:pt>
                <c:pt idx="21">
                  <c:v>759894</c:v>
                </c:pt>
                <c:pt idx="22">
                  <c:v>746685</c:v>
                </c:pt>
                <c:pt idx="23">
                  <c:v>740009</c:v>
                </c:pt>
                <c:pt idx="24">
                  <c:v>686026</c:v>
                </c:pt>
                <c:pt idx="25">
                  <c:v>537617</c:v>
                </c:pt>
                <c:pt idx="26">
                  <c:v>589716</c:v>
                </c:pt>
                <c:pt idx="27">
                  <c:v>788703</c:v>
                </c:pt>
                <c:pt idx="28">
                  <c:v>784072</c:v>
                </c:pt>
                <c:pt idx="29">
                  <c:v>777195</c:v>
                </c:pt>
                <c:pt idx="30">
                  <c:v>756846</c:v>
                </c:pt>
                <c:pt idx="31">
                  <c:v>705877</c:v>
                </c:pt>
                <c:pt idx="32">
                  <c:v>547199</c:v>
                </c:pt>
                <c:pt idx="33">
                  <c:v>584769</c:v>
                </c:pt>
                <c:pt idx="34">
                  <c:v>782854</c:v>
                </c:pt>
                <c:pt idx="35">
                  <c:v>778186</c:v>
                </c:pt>
                <c:pt idx="36">
                  <c:v>762508</c:v>
                </c:pt>
                <c:pt idx="37">
                  <c:v>748334</c:v>
                </c:pt>
                <c:pt idx="38">
                  <c:v>689481</c:v>
                </c:pt>
                <c:pt idx="39">
                  <c:v>527265</c:v>
                </c:pt>
                <c:pt idx="40">
                  <c:v>571366</c:v>
                </c:pt>
                <c:pt idx="41">
                  <c:v>772346</c:v>
                </c:pt>
                <c:pt idx="42">
                  <c:v>768710</c:v>
                </c:pt>
                <c:pt idx="43">
                  <c:v>749957</c:v>
                </c:pt>
                <c:pt idx="44">
                  <c:v>748331</c:v>
                </c:pt>
                <c:pt idx="45">
                  <c:v>672790</c:v>
                </c:pt>
                <c:pt idx="46">
                  <c:v>532556</c:v>
                </c:pt>
                <c:pt idx="47">
                  <c:v>575096</c:v>
                </c:pt>
                <c:pt idx="48">
                  <c:v>738451</c:v>
                </c:pt>
                <c:pt idx="49">
                  <c:v>766022</c:v>
                </c:pt>
                <c:pt idx="50">
                  <c:v>726781</c:v>
                </c:pt>
                <c:pt idx="51">
                  <c:v>753662</c:v>
                </c:pt>
                <c:pt idx="52">
                  <c:v>702072</c:v>
                </c:pt>
                <c:pt idx="53">
                  <c:v>549097</c:v>
                </c:pt>
                <c:pt idx="54">
                  <c:v>589882</c:v>
                </c:pt>
                <c:pt idx="55">
                  <c:v>765528</c:v>
                </c:pt>
                <c:pt idx="56">
                  <c:v>779578</c:v>
                </c:pt>
                <c:pt idx="57">
                  <c:v>764028</c:v>
                </c:pt>
                <c:pt idx="58">
                  <c:v>753444</c:v>
                </c:pt>
                <c:pt idx="59">
                  <c:v>699059</c:v>
                </c:pt>
                <c:pt idx="60">
                  <c:v>532503</c:v>
                </c:pt>
                <c:pt idx="61">
                  <c:v>582232</c:v>
                </c:pt>
                <c:pt idx="62">
                  <c:v>806230</c:v>
                </c:pt>
                <c:pt idx="63">
                  <c:v>829200</c:v>
                </c:pt>
                <c:pt idx="64">
                  <c:v>787121</c:v>
                </c:pt>
                <c:pt idx="65">
                  <c:v>759165</c:v>
                </c:pt>
                <c:pt idx="66">
                  <c:v>699504</c:v>
                </c:pt>
                <c:pt idx="67">
                  <c:v>538141</c:v>
                </c:pt>
                <c:pt idx="68">
                  <c:v>567833</c:v>
                </c:pt>
                <c:pt idx="69">
                  <c:v>772092</c:v>
                </c:pt>
                <c:pt idx="70">
                  <c:v>778666</c:v>
                </c:pt>
                <c:pt idx="71">
                  <c:v>765976</c:v>
                </c:pt>
                <c:pt idx="72">
                  <c:v>746215</c:v>
                </c:pt>
                <c:pt idx="73">
                  <c:v>691155</c:v>
                </c:pt>
                <c:pt idx="74">
                  <c:v>533383</c:v>
                </c:pt>
                <c:pt idx="75">
                  <c:v>578470</c:v>
                </c:pt>
                <c:pt idx="76">
                  <c:v>773372</c:v>
                </c:pt>
                <c:pt idx="77">
                  <c:v>790677</c:v>
                </c:pt>
                <c:pt idx="78">
                  <c:v>799228</c:v>
                </c:pt>
                <c:pt idx="79">
                  <c:v>738250</c:v>
                </c:pt>
                <c:pt idx="80">
                  <c:v>612959</c:v>
                </c:pt>
                <c:pt idx="81">
                  <c:v>472490</c:v>
                </c:pt>
                <c:pt idx="82">
                  <c:v>501354</c:v>
                </c:pt>
                <c:pt idx="83">
                  <c:v>673715</c:v>
                </c:pt>
                <c:pt idx="84">
                  <c:v>667012</c:v>
                </c:pt>
                <c:pt idx="85">
                  <c:v>635341</c:v>
                </c:pt>
                <c:pt idx="86">
                  <c:v>600041</c:v>
                </c:pt>
                <c:pt idx="87">
                  <c:v>518499</c:v>
                </c:pt>
                <c:pt idx="88">
                  <c:v>426423</c:v>
                </c:pt>
                <c:pt idx="89">
                  <c:v>452827</c:v>
                </c:pt>
                <c:pt idx="90">
                  <c:v>296953</c:v>
                </c:pt>
                <c:pt idx="91">
                  <c:v>213915</c:v>
                </c:pt>
                <c:pt idx="92">
                  <c:v>637060</c:v>
                </c:pt>
                <c:pt idx="93">
                  <c:v>624710</c:v>
                </c:pt>
                <c:pt idx="94">
                  <c:v>589233</c:v>
                </c:pt>
                <c:pt idx="95">
                  <c:v>456125</c:v>
                </c:pt>
                <c:pt idx="96">
                  <c:v>492692</c:v>
                </c:pt>
                <c:pt idx="97">
                  <c:v>645856</c:v>
                </c:pt>
                <c:pt idx="98">
                  <c:v>644223</c:v>
                </c:pt>
                <c:pt idx="99">
                  <c:v>635553</c:v>
                </c:pt>
                <c:pt idx="100">
                  <c:v>623683</c:v>
                </c:pt>
                <c:pt idx="101">
                  <c:v>582095</c:v>
                </c:pt>
                <c:pt idx="102">
                  <c:v>432941</c:v>
                </c:pt>
                <c:pt idx="103">
                  <c:v>454112</c:v>
                </c:pt>
                <c:pt idx="104">
                  <c:v>621033</c:v>
                </c:pt>
                <c:pt idx="105">
                  <c:v>624378</c:v>
                </c:pt>
                <c:pt idx="106">
                  <c:v>610534</c:v>
                </c:pt>
                <c:pt idx="107">
                  <c:v>609236</c:v>
                </c:pt>
                <c:pt idx="108">
                  <c:v>574377</c:v>
                </c:pt>
                <c:pt idx="109">
                  <c:v>430257</c:v>
                </c:pt>
                <c:pt idx="110">
                  <c:v>461926</c:v>
                </c:pt>
                <c:pt idx="111">
                  <c:v>633394</c:v>
                </c:pt>
                <c:pt idx="112">
                  <c:v>629324</c:v>
                </c:pt>
                <c:pt idx="113">
                  <c:v>611573</c:v>
                </c:pt>
                <c:pt idx="114">
                  <c:v>606927</c:v>
                </c:pt>
                <c:pt idx="115">
                  <c:v>562475</c:v>
                </c:pt>
                <c:pt idx="116">
                  <c:v>419317</c:v>
                </c:pt>
                <c:pt idx="117">
                  <c:v>469422</c:v>
                </c:pt>
                <c:pt idx="118">
                  <c:v>656385</c:v>
                </c:pt>
                <c:pt idx="119">
                  <c:v>596173</c:v>
                </c:pt>
                <c:pt idx="120">
                  <c:v>557757</c:v>
                </c:pt>
                <c:pt idx="121">
                  <c:v>608544</c:v>
                </c:pt>
                <c:pt idx="122">
                  <c:v>578738</c:v>
                </c:pt>
                <c:pt idx="123">
                  <c:v>410635</c:v>
                </c:pt>
                <c:pt idx="124">
                  <c:v>426504</c:v>
                </c:pt>
                <c:pt idx="125">
                  <c:v>593742</c:v>
                </c:pt>
                <c:pt idx="126">
                  <c:v>611801</c:v>
                </c:pt>
                <c:pt idx="127">
                  <c:v>618206</c:v>
                </c:pt>
                <c:pt idx="128">
                  <c:v>577856</c:v>
                </c:pt>
                <c:pt idx="129">
                  <c:v>551647</c:v>
                </c:pt>
                <c:pt idx="130">
                  <c:v>411856</c:v>
                </c:pt>
                <c:pt idx="131">
                  <c:v>434426</c:v>
                </c:pt>
                <c:pt idx="132">
                  <c:v>604566</c:v>
                </c:pt>
                <c:pt idx="133">
                  <c:v>603583</c:v>
                </c:pt>
                <c:pt idx="134">
                  <c:v>589360</c:v>
                </c:pt>
                <c:pt idx="135">
                  <c:v>569550</c:v>
                </c:pt>
                <c:pt idx="136">
                  <c:v>522637</c:v>
                </c:pt>
                <c:pt idx="137">
                  <c:v>382223</c:v>
                </c:pt>
                <c:pt idx="138">
                  <c:v>412989</c:v>
                </c:pt>
                <c:pt idx="139">
                  <c:v>575190</c:v>
                </c:pt>
                <c:pt idx="140">
                  <c:v>593949</c:v>
                </c:pt>
                <c:pt idx="141">
                  <c:v>588448</c:v>
                </c:pt>
                <c:pt idx="142">
                  <c:v>565571</c:v>
                </c:pt>
                <c:pt idx="143">
                  <c:v>518287</c:v>
                </c:pt>
                <c:pt idx="144">
                  <c:v>374650</c:v>
                </c:pt>
                <c:pt idx="145">
                  <c:v>397051</c:v>
                </c:pt>
                <c:pt idx="146">
                  <c:v>495885</c:v>
                </c:pt>
                <c:pt idx="147">
                  <c:v>566700</c:v>
                </c:pt>
                <c:pt idx="148">
                  <c:v>560775</c:v>
                </c:pt>
                <c:pt idx="149">
                  <c:v>549055</c:v>
                </c:pt>
                <c:pt idx="150">
                  <c:v>500445</c:v>
                </c:pt>
                <c:pt idx="151">
                  <c:v>370747</c:v>
                </c:pt>
                <c:pt idx="152">
                  <c:v>396669</c:v>
                </c:pt>
                <c:pt idx="153">
                  <c:v>378218</c:v>
                </c:pt>
                <c:pt idx="154">
                  <c:v>1387</c:v>
                </c:pt>
                <c:pt idx="155">
                  <c:v>87388</c:v>
                </c:pt>
                <c:pt idx="156">
                  <c:v>506395</c:v>
                </c:pt>
                <c:pt idx="157">
                  <c:v>470707</c:v>
                </c:pt>
                <c:pt idx="158">
                  <c:v>357716</c:v>
                </c:pt>
                <c:pt idx="159">
                  <c:v>388111</c:v>
                </c:pt>
                <c:pt idx="160">
                  <c:v>543030</c:v>
                </c:pt>
                <c:pt idx="161">
                  <c:v>535275</c:v>
                </c:pt>
                <c:pt idx="162">
                  <c:v>514732</c:v>
                </c:pt>
                <c:pt idx="163">
                  <c:v>503413</c:v>
                </c:pt>
                <c:pt idx="164">
                  <c:v>460718</c:v>
                </c:pt>
                <c:pt idx="165">
                  <c:v>354033</c:v>
                </c:pt>
                <c:pt idx="166">
                  <c:v>378053</c:v>
                </c:pt>
                <c:pt idx="167">
                  <c:v>518047</c:v>
                </c:pt>
                <c:pt idx="168">
                  <c:v>518472</c:v>
                </c:pt>
                <c:pt idx="169">
                  <c:v>511310</c:v>
                </c:pt>
                <c:pt idx="170">
                  <c:v>508974</c:v>
                </c:pt>
                <c:pt idx="171">
                  <c:v>471504</c:v>
                </c:pt>
                <c:pt idx="172">
                  <c:v>366973</c:v>
                </c:pt>
                <c:pt idx="173">
                  <c:v>393025</c:v>
                </c:pt>
                <c:pt idx="174">
                  <c:v>520082</c:v>
                </c:pt>
                <c:pt idx="175">
                  <c:v>520756</c:v>
                </c:pt>
                <c:pt idx="176">
                  <c:v>498578</c:v>
                </c:pt>
                <c:pt idx="177">
                  <c:v>492991</c:v>
                </c:pt>
                <c:pt idx="178">
                  <c:v>462238</c:v>
                </c:pt>
                <c:pt idx="179">
                  <c:v>355929</c:v>
                </c:pt>
                <c:pt idx="180">
                  <c:v>369452</c:v>
                </c:pt>
                <c:pt idx="181">
                  <c:v>495018</c:v>
                </c:pt>
                <c:pt idx="182">
                  <c:v>501700</c:v>
                </c:pt>
                <c:pt idx="183">
                  <c:v>488715</c:v>
                </c:pt>
                <c:pt idx="184">
                  <c:v>435567</c:v>
                </c:pt>
                <c:pt idx="185">
                  <c:v>421550</c:v>
                </c:pt>
                <c:pt idx="186">
                  <c:v>332184</c:v>
                </c:pt>
                <c:pt idx="187">
                  <c:v>357735</c:v>
                </c:pt>
                <c:pt idx="188">
                  <c:v>485678</c:v>
                </c:pt>
                <c:pt idx="189">
                  <c:v>485504</c:v>
                </c:pt>
                <c:pt idx="190">
                  <c:v>477975</c:v>
                </c:pt>
                <c:pt idx="191">
                  <c:v>478568</c:v>
                </c:pt>
                <c:pt idx="192">
                  <c:v>449353</c:v>
                </c:pt>
                <c:pt idx="193">
                  <c:v>339646</c:v>
                </c:pt>
                <c:pt idx="194">
                  <c:v>360875</c:v>
                </c:pt>
                <c:pt idx="195">
                  <c:v>491712</c:v>
                </c:pt>
                <c:pt idx="196">
                  <c:v>457904</c:v>
                </c:pt>
                <c:pt idx="197">
                  <c:v>454162</c:v>
                </c:pt>
                <c:pt idx="198">
                  <c:v>446738</c:v>
                </c:pt>
                <c:pt idx="199">
                  <c:v>417486</c:v>
                </c:pt>
                <c:pt idx="200">
                  <c:v>319225</c:v>
                </c:pt>
                <c:pt idx="201">
                  <c:v>332446</c:v>
                </c:pt>
                <c:pt idx="202">
                  <c:v>459297</c:v>
                </c:pt>
                <c:pt idx="203">
                  <c:v>459749</c:v>
                </c:pt>
                <c:pt idx="204">
                  <c:v>450418</c:v>
                </c:pt>
                <c:pt idx="205">
                  <c:v>439147</c:v>
                </c:pt>
                <c:pt idx="206">
                  <c:v>407913</c:v>
                </c:pt>
                <c:pt idx="207">
                  <c:v>311917</c:v>
                </c:pt>
                <c:pt idx="208">
                  <c:v>338793</c:v>
                </c:pt>
                <c:pt idx="209">
                  <c:v>456798</c:v>
                </c:pt>
                <c:pt idx="210">
                  <c:v>459553</c:v>
                </c:pt>
                <c:pt idx="211">
                  <c:v>448328</c:v>
                </c:pt>
                <c:pt idx="212">
                  <c:v>435303</c:v>
                </c:pt>
                <c:pt idx="213">
                  <c:v>405236</c:v>
                </c:pt>
                <c:pt idx="214">
                  <c:v>316660</c:v>
                </c:pt>
                <c:pt idx="215">
                  <c:v>331641</c:v>
                </c:pt>
                <c:pt idx="216">
                  <c:v>443684</c:v>
                </c:pt>
                <c:pt idx="217">
                  <c:v>452439</c:v>
                </c:pt>
                <c:pt idx="218">
                  <c:v>442085</c:v>
                </c:pt>
                <c:pt idx="219">
                  <c:v>447457</c:v>
                </c:pt>
                <c:pt idx="220">
                  <c:v>416462</c:v>
                </c:pt>
                <c:pt idx="221">
                  <c:v>318067</c:v>
                </c:pt>
                <c:pt idx="222">
                  <c:v>337990</c:v>
                </c:pt>
                <c:pt idx="223">
                  <c:v>448825</c:v>
                </c:pt>
                <c:pt idx="224">
                  <c:v>452693</c:v>
                </c:pt>
                <c:pt idx="225">
                  <c:v>436594</c:v>
                </c:pt>
                <c:pt idx="226">
                  <c:v>417814</c:v>
                </c:pt>
                <c:pt idx="227">
                  <c:v>402073</c:v>
                </c:pt>
                <c:pt idx="228">
                  <c:v>320152</c:v>
                </c:pt>
                <c:pt idx="229">
                  <c:v>341957</c:v>
                </c:pt>
                <c:pt idx="230">
                  <c:v>456559</c:v>
                </c:pt>
                <c:pt idx="231">
                  <c:v>457451</c:v>
                </c:pt>
                <c:pt idx="232">
                  <c:v>443557</c:v>
                </c:pt>
                <c:pt idx="233">
                  <c:v>443285</c:v>
                </c:pt>
                <c:pt idx="234">
                  <c:v>411046</c:v>
                </c:pt>
                <c:pt idx="235">
                  <c:v>321415</c:v>
                </c:pt>
                <c:pt idx="236">
                  <c:v>347048</c:v>
                </c:pt>
                <c:pt idx="237">
                  <c:v>467554</c:v>
                </c:pt>
                <c:pt idx="238">
                  <c:v>472907</c:v>
                </c:pt>
                <c:pt idx="239">
                  <c:v>461613</c:v>
                </c:pt>
                <c:pt idx="240">
                  <c:v>460898</c:v>
                </c:pt>
                <c:pt idx="241">
                  <c:v>430777</c:v>
                </c:pt>
                <c:pt idx="242">
                  <c:v>334873</c:v>
                </c:pt>
                <c:pt idx="243">
                  <c:v>349011</c:v>
                </c:pt>
                <c:pt idx="244">
                  <c:v>441026</c:v>
                </c:pt>
                <c:pt idx="245">
                  <c:v>488285</c:v>
                </c:pt>
                <c:pt idx="246">
                  <c:v>482678</c:v>
                </c:pt>
                <c:pt idx="247">
                  <c:v>469753</c:v>
                </c:pt>
                <c:pt idx="248">
                  <c:v>459756</c:v>
                </c:pt>
                <c:pt idx="249">
                  <c:v>347718</c:v>
                </c:pt>
                <c:pt idx="250">
                  <c:v>374812</c:v>
                </c:pt>
                <c:pt idx="251">
                  <c:v>499697</c:v>
                </c:pt>
                <c:pt idx="252">
                  <c:v>504892</c:v>
                </c:pt>
                <c:pt idx="253">
                  <c:v>514345</c:v>
                </c:pt>
                <c:pt idx="254">
                  <c:v>505291</c:v>
                </c:pt>
                <c:pt idx="255">
                  <c:v>465089</c:v>
                </c:pt>
                <c:pt idx="256">
                  <c:v>351145</c:v>
                </c:pt>
                <c:pt idx="257">
                  <c:v>375345</c:v>
                </c:pt>
                <c:pt idx="258">
                  <c:v>489386</c:v>
                </c:pt>
                <c:pt idx="259">
                  <c:v>483030</c:v>
                </c:pt>
                <c:pt idx="260">
                  <c:v>466827</c:v>
                </c:pt>
                <c:pt idx="261">
                  <c:v>471022</c:v>
                </c:pt>
                <c:pt idx="262">
                  <c:v>449451</c:v>
                </c:pt>
                <c:pt idx="263">
                  <c:v>351367</c:v>
                </c:pt>
                <c:pt idx="264">
                  <c:v>371587</c:v>
                </c:pt>
                <c:pt idx="265">
                  <c:v>496386</c:v>
                </c:pt>
                <c:pt idx="266">
                  <c:v>504002</c:v>
                </c:pt>
                <c:pt idx="267">
                  <c:v>506478</c:v>
                </c:pt>
                <c:pt idx="268">
                  <c:v>491530</c:v>
                </c:pt>
                <c:pt idx="269">
                  <c:v>453480</c:v>
                </c:pt>
                <c:pt idx="270">
                  <c:v>346328</c:v>
                </c:pt>
                <c:pt idx="271">
                  <c:v>371656</c:v>
                </c:pt>
                <c:pt idx="272">
                  <c:v>487610</c:v>
                </c:pt>
                <c:pt idx="273">
                  <c:v>481099</c:v>
                </c:pt>
                <c:pt idx="274">
                  <c:v>477161</c:v>
                </c:pt>
                <c:pt idx="275">
                  <c:v>474851</c:v>
                </c:pt>
                <c:pt idx="276">
                  <c:v>465841</c:v>
                </c:pt>
                <c:pt idx="277">
                  <c:v>359876</c:v>
                </c:pt>
                <c:pt idx="278">
                  <c:v>376118</c:v>
                </c:pt>
                <c:pt idx="279">
                  <c:v>496757</c:v>
                </c:pt>
                <c:pt idx="280">
                  <c:v>492539</c:v>
                </c:pt>
                <c:pt idx="281">
                  <c:v>490844</c:v>
                </c:pt>
                <c:pt idx="282">
                  <c:v>486101</c:v>
                </c:pt>
                <c:pt idx="283">
                  <c:v>454293</c:v>
                </c:pt>
                <c:pt idx="284">
                  <c:v>354902</c:v>
                </c:pt>
                <c:pt idx="285">
                  <c:v>371161</c:v>
                </c:pt>
                <c:pt idx="286">
                  <c:v>481492</c:v>
                </c:pt>
                <c:pt idx="287">
                  <c:v>489382</c:v>
                </c:pt>
                <c:pt idx="288">
                  <c:v>499418</c:v>
                </c:pt>
                <c:pt idx="289">
                  <c:v>493585</c:v>
                </c:pt>
                <c:pt idx="290">
                  <c:v>461168</c:v>
                </c:pt>
                <c:pt idx="291">
                  <c:v>357857</c:v>
                </c:pt>
                <c:pt idx="292">
                  <c:v>392673</c:v>
                </c:pt>
                <c:pt idx="293">
                  <c:v>513980</c:v>
                </c:pt>
                <c:pt idx="294">
                  <c:v>508241</c:v>
                </c:pt>
                <c:pt idx="295">
                  <c:v>510574</c:v>
                </c:pt>
                <c:pt idx="296">
                  <c:v>499954</c:v>
                </c:pt>
                <c:pt idx="297">
                  <c:v>465471</c:v>
                </c:pt>
                <c:pt idx="298">
                  <c:v>359207</c:v>
                </c:pt>
                <c:pt idx="299">
                  <c:v>391969</c:v>
                </c:pt>
                <c:pt idx="300">
                  <c:v>508644</c:v>
                </c:pt>
                <c:pt idx="301">
                  <c:v>505716</c:v>
                </c:pt>
                <c:pt idx="302">
                  <c:v>498611</c:v>
                </c:pt>
                <c:pt idx="303">
                  <c:v>470225</c:v>
                </c:pt>
                <c:pt idx="304">
                  <c:v>440715</c:v>
                </c:pt>
                <c:pt idx="305">
                  <c:v>365414</c:v>
                </c:pt>
                <c:pt idx="306">
                  <c:v>402153</c:v>
                </c:pt>
                <c:pt idx="307">
                  <c:v>515531</c:v>
                </c:pt>
                <c:pt idx="308">
                  <c:v>512123</c:v>
                </c:pt>
                <c:pt idx="309">
                  <c:v>512016</c:v>
                </c:pt>
                <c:pt idx="310">
                  <c:v>507640</c:v>
                </c:pt>
                <c:pt idx="311">
                  <c:v>480261</c:v>
                </c:pt>
                <c:pt idx="312">
                  <c:v>383249</c:v>
                </c:pt>
                <c:pt idx="313">
                  <c:v>405946</c:v>
                </c:pt>
                <c:pt idx="314">
                  <c:v>526455</c:v>
                </c:pt>
                <c:pt idx="315">
                  <c:v>536487</c:v>
                </c:pt>
                <c:pt idx="316">
                  <c:v>520559</c:v>
                </c:pt>
                <c:pt idx="317">
                  <c:v>513125</c:v>
                </c:pt>
                <c:pt idx="318">
                  <c:v>473631</c:v>
                </c:pt>
                <c:pt idx="319">
                  <c:v>377462</c:v>
                </c:pt>
                <c:pt idx="320">
                  <c:v>405662</c:v>
                </c:pt>
                <c:pt idx="321">
                  <c:v>547104</c:v>
                </c:pt>
                <c:pt idx="322">
                  <c:v>512857</c:v>
                </c:pt>
                <c:pt idx="323">
                  <c:v>506669</c:v>
                </c:pt>
                <c:pt idx="324">
                  <c:v>502457</c:v>
                </c:pt>
                <c:pt idx="325">
                  <c:v>474367</c:v>
                </c:pt>
                <c:pt idx="326">
                  <c:v>379851</c:v>
                </c:pt>
                <c:pt idx="327">
                  <c:v>396926</c:v>
                </c:pt>
                <c:pt idx="328">
                  <c:v>513734</c:v>
                </c:pt>
                <c:pt idx="329">
                  <c:v>521182</c:v>
                </c:pt>
                <c:pt idx="330">
                  <c:v>488888</c:v>
                </c:pt>
                <c:pt idx="331">
                  <c:v>427775</c:v>
                </c:pt>
                <c:pt idx="332">
                  <c:v>410547</c:v>
                </c:pt>
                <c:pt idx="333">
                  <c:v>353944</c:v>
                </c:pt>
                <c:pt idx="334">
                  <c:v>377104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262624"/>
        <c:axId val="705263168"/>
      </c:lineChart>
      <c:dateAx>
        <c:axId val="70526262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crossAx val="705263168"/>
        <c:crosses val="autoZero"/>
        <c:auto val="1"/>
        <c:lblOffset val="100"/>
        <c:baseTimeUnit val="days"/>
      </c:dateAx>
      <c:valAx>
        <c:axId val="70526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05262624"/>
        <c:crosses val="autoZero"/>
        <c:crossBetween val="between"/>
        <c:dispUnits>
          <c:builtInUnit val="thousands"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US"/>
              <a:t>Mobile Homepage PVs (000s)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for Charts'!$N$2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numRef>
              <c:f>'Data for Charts'!$M$3:$M$337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Charts'!$N$3:$N$337</c:f>
              <c:numCache>
                <c:formatCode>#,##0</c:formatCode>
                <c:ptCount val="335"/>
                <c:pt idx="0">
                  <c:v>54968</c:v>
                </c:pt>
                <c:pt idx="1">
                  <c:v>57922</c:v>
                </c:pt>
                <c:pt idx="2">
                  <c:v>57736</c:v>
                </c:pt>
                <c:pt idx="3">
                  <c:v>56980</c:v>
                </c:pt>
                <c:pt idx="4">
                  <c:v>56315</c:v>
                </c:pt>
                <c:pt idx="5">
                  <c:v>58667</c:v>
                </c:pt>
                <c:pt idx="6">
                  <c:v>57842</c:v>
                </c:pt>
                <c:pt idx="7">
                  <c:v>60432</c:v>
                </c:pt>
                <c:pt idx="8">
                  <c:v>59670</c:v>
                </c:pt>
                <c:pt idx="9">
                  <c:v>59050</c:v>
                </c:pt>
                <c:pt idx="10">
                  <c:v>60901</c:v>
                </c:pt>
                <c:pt idx="11">
                  <c:v>60968</c:v>
                </c:pt>
                <c:pt idx="12">
                  <c:v>63076</c:v>
                </c:pt>
                <c:pt idx="13">
                  <c:v>63234</c:v>
                </c:pt>
                <c:pt idx="14">
                  <c:v>62113</c:v>
                </c:pt>
                <c:pt idx="15">
                  <c:v>59182</c:v>
                </c:pt>
                <c:pt idx="16">
                  <c:v>59837</c:v>
                </c:pt>
                <c:pt idx="17">
                  <c:v>60209</c:v>
                </c:pt>
                <c:pt idx="18">
                  <c:v>57487</c:v>
                </c:pt>
                <c:pt idx="19">
                  <c:v>56344</c:v>
                </c:pt>
                <c:pt idx="20">
                  <c:v>56840</c:v>
                </c:pt>
                <c:pt idx="21">
                  <c:v>55359</c:v>
                </c:pt>
                <c:pt idx="22">
                  <c:v>54077</c:v>
                </c:pt>
                <c:pt idx="23">
                  <c:v>56721</c:v>
                </c:pt>
                <c:pt idx="24">
                  <c:v>56396</c:v>
                </c:pt>
                <c:pt idx="25">
                  <c:v>56231</c:v>
                </c:pt>
                <c:pt idx="26">
                  <c:v>56072</c:v>
                </c:pt>
                <c:pt idx="27">
                  <c:v>58394</c:v>
                </c:pt>
                <c:pt idx="28">
                  <c:v>57352</c:v>
                </c:pt>
                <c:pt idx="29">
                  <c:v>58746</c:v>
                </c:pt>
                <c:pt idx="30">
                  <c:v>57178</c:v>
                </c:pt>
                <c:pt idx="31">
                  <c:v>56758</c:v>
                </c:pt>
                <c:pt idx="32">
                  <c:v>59696</c:v>
                </c:pt>
                <c:pt idx="33">
                  <c:v>62690</c:v>
                </c:pt>
                <c:pt idx="34">
                  <c:v>64095</c:v>
                </c:pt>
                <c:pt idx="35">
                  <c:v>64662</c:v>
                </c:pt>
                <c:pt idx="36">
                  <c:v>61893</c:v>
                </c:pt>
                <c:pt idx="37">
                  <c:v>62171</c:v>
                </c:pt>
                <c:pt idx="38">
                  <c:v>61402</c:v>
                </c:pt>
                <c:pt idx="39">
                  <c:v>61580</c:v>
                </c:pt>
                <c:pt idx="40">
                  <c:v>62381</c:v>
                </c:pt>
                <c:pt idx="41">
                  <c:v>63379</c:v>
                </c:pt>
                <c:pt idx="42">
                  <c:v>61739</c:v>
                </c:pt>
                <c:pt idx="43">
                  <c:v>59349</c:v>
                </c:pt>
                <c:pt idx="44">
                  <c:v>60182</c:v>
                </c:pt>
                <c:pt idx="45">
                  <c:v>60054</c:v>
                </c:pt>
                <c:pt idx="46">
                  <c:v>60863</c:v>
                </c:pt>
                <c:pt idx="47">
                  <c:v>76525</c:v>
                </c:pt>
                <c:pt idx="48">
                  <c:v>63455</c:v>
                </c:pt>
                <c:pt idx="49">
                  <c:v>63356</c:v>
                </c:pt>
                <c:pt idx="50">
                  <c:v>61836</c:v>
                </c:pt>
                <c:pt idx="51">
                  <c:v>61616</c:v>
                </c:pt>
                <c:pt idx="52">
                  <c:v>60148</c:v>
                </c:pt>
                <c:pt idx="53">
                  <c:v>69878</c:v>
                </c:pt>
                <c:pt idx="54">
                  <c:v>141959</c:v>
                </c:pt>
                <c:pt idx="55">
                  <c:v>301403</c:v>
                </c:pt>
                <c:pt idx="56">
                  <c:v>341037</c:v>
                </c:pt>
                <c:pt idx="57">
                  <c:v>296737</c:v>
                </c:pt>
                <c:pt idx="58">
                  <c:v>284571</c:v>
                </c:pt>
                <c:pt idx="59">
                  <c:v>278486</c:v>
                </c:pt>
                <c:pt idx="60">
                  <c:v>264199</c:v>
                </c:pt>
                <c:pt idx="61">
                  <c:v>231456</c:v>
                </c:pt>
                <c:pt idx="62">
                  <c:v>225128</c:v>
                </c:pt>
                <c:pt idx="63">
                  <c:v>220837</c:v>
                </c:pt>
                <c:pt idx="64">
                  <c:v>219494</c:v>
                </c:pt>
                <c:pt idx="65">
                  <c:v>227634</c:v>
                </c:pt>
                <c:pt idx="66">
                  <c:v>242742</c:v>
                </c:pt>
                <c:pt idx="67">
                  <c:v>225855</c:v>
                </c:pt>
                <c:pt idx="68">
                  <c:v>221387</c:v>
                </c:pt>
                <c:pt idx="69">
                  <c:v>220340</c:v>
                </c:pt>
                <c:pt idx="70">
                  <c:v>205742</c:v>
                </c:pt>
                <c:pt idx="71">
                  <c:v>203210</c:v>
                </c:pt>
                <c:pt idx="72">
                  <c:v>204201</c:v>
                </c:pt>
                <c:pt idx="73">
                  <c:v>212571</c:v>
                </c:pt>
                <c:pt idx="74">
                  <c:v>220528</c:v>
                </c:pt>
                <c:pt idx="75">
                  <c:v>220209</c:v>
                </c:pt>
                <c:pt idx="76">
                  <c:v>224269</c:v>
                </c:pt>
                <c:pt idx="77">
                  <c:v>226373</c:v>
                </c:pt>
                <c:pt idx="78">
                  <c:v>216429</c:v>
                </c:pt>
                <c:pt idx="79">
                  <c:v>217551</c:v>
                </c:pt>
                <c:pt idx="80">
                  <c:v>223563</c:v>
                </c:pt>
                <c:pt idx="81">
                  <c:v>226241</c:v>
                </c:pt>
                <c:pt idx="82">
                  <c:v>230900</c:v>
                </c:pt>
                <c:pt idx="83">
                  <c:v>241094</c:v>
                </c:pt>
                <c:pt idx="84">
                  <c:v>237695</c:v>
                </c:pt>
                <c:pt idx="85">
                  <c:v>227718</c:v>
                </c:pt>
                <c:pt idx="86">
                  <c:v>230985</c:v>
                </c:pt>
                <c:pt idx="87">
                  <c:v>234286</c:v>
                </c:pt>
                <c:pt idx="88">
                  <c:v>236011</c:v>
                </c:pt>
                <c:pt idx="89">
                  <c:v>244672</c:v>
                </c:pt>
                <c:pt idx="90">
                  <c:v>251503</c:v>
                </c:pt>
                <c:pt idx="91">
                  <c:v>249223</c:v>
                </c:pt>
                <c:pt idx="92">
                  <c:v>240478</c:v>
                </c:pt>
                <c:pt idx="93">
                  <c:v>245106</c:v>
                </c:pt>
                <c:pt idx="94">
                  <c:v>256981</c:v>
                </c:pt>
                <c:pt idx="95">
                  <c:v>272219</c:v>
                </c:pt>
                <c:pt idx="96">
                  <c:v>275714</c:v>
                </c:pt>
                <c:pt idx="97">
                  <c:v>259282</c:v>
                </c:pt>
                <c:pt idx="98">
                  <c:v>257872</c:v>
                </c:pt>
                <c:pt idx="99">
                  <c:v>247262</c:v>
                </c:pt>
                <c:pt idx="100">
                  <c:v>244229</c:v>
                </c:pt>
                <c:pt idx="101">
                  <c:v>250785</c:v>
                </c:pt>
                <c:pt idx="102">
                  <c:v>263773</c:v>
                </c:pt>
                <c:pt idx="103">
                  <c:v>260794</c:v>
                </c:pt>
                <c:pt idx="104">
                  <c:v>263456</c:v>
                </c:pt>
                <c:pt idx="105">
                  <c:v>266644</c:v>
                </c:pt>
                <c:pt idx="106">
                  <c:v>252740</c:v>
                </c:pt>
                <c:pt idx="107">
                  <c:v>255760</c:v>
                </c:pt>
                <c:pt idx="108">
                  <c:v>269458</c:v>
                </c:pt>
                <c:pt idx="109">
                  <c:v>278363</c:v>
                </c:pt>
                <c:pt idx="110">
                  <c:v>276265</c:v>
                </c:pt>
                <c:pt idx="111">
                  <c:v>283554</c:v>
                </c:pt>
                <c:pt idx="112">
                  <c:v>283395</c:v>
                </c:pt>
                <c:pt idx="113">
                  <c:v>265278</c:v>
                </c:pt>
                <c:pt idx="114">
                  <c:v>266822</c:v>
                </c:pt>
                <c:pt idx="115">
                  <c:v>278260</c:v>
                </c:pt>
                <c:pt idx="116">
                  <c:v>292174</c:v>
                </c:pt>
                <c:pt idx="117">
                  <c:v>287691</c:v>
                </c:pt>
                <c:pt idx="118">
                  <c:v>298858</c:v>
                </c:pt>
                <c:pt idx="119">
                  <c:v>295006</c:v>
                </c:pt>
                <c:pt idx="120">
                  <c:v>276649</c:v>
                </c:pt>
                <c:pt idx="121">
                  <c:v>283189</c:v>
                </c:pt>
                <c:pt idx="122">
                  <c:v>295307</c:v>
                </c:pt>
                <c:pt idx="123">
                  <c:v>304157</c:v>
                </c:pt>
                <c:pt idx="124">
                  <c:v>301000</c:v>
                </c:pt>
                <c:pt idx="125">
                  <c:v>307849</c:v>
                </c:pt>
                <c:pt idx="126">
                  <c:v>306722</c:v>
                </c:pt>
                <c:pt idx="127">
                  <c:v>288983</c:v>
                </c:pt>
                <c:pt idx="128">
                  <c:v>294159</c:v>
                </c:pt>
                <c:pt idx="129">
                  <c:v>300078</c:v>
                </c:pt>
                <c:pt idx="130">
                  <c:v>311408</c:v>
                </c:pt>
                <c:pt idx="131">
                  <c:v>305172</c:v>
                </c:pt>
                <c:pt idx="132">
                  <c:v>317927</c:v>
                </c:pt>
                <c:pt idx="133">
                  <c:v>327274</c:v>
                </c:pt>
                <c:pt idx="134">
                  <c:v>304724</c:v>
                </c:pt>
                <c:pt idx="135">
                  <c:v>307451</c:v>
                </c:pt>
                <c:pt idx="136">
                  <c:v>318584</c:v>
                </c:pt>
                <c:pt idx="137">
                  <c:v>328282</c:v>
                </c:pt>
                <c:pt idx="138">
                  <c:v>311251</c:v>
                </c:pt>
                <c:pt idx="139">
                  <c:v>332865</c:v>
                </c:pt>
                <c:pt idx="140">
                  <c:v>337175</c:v>
                </c:pt>
                <c:pt idx="141">
                  <c:v>322949</c:v>
                </c:pt>
                <c:pt idx="142">
                  <c:v>304268</c:v>
                </c:pt>
                <c:pt idx="143">
                  <c:v>318048</c:v>
                </c:pt>
                <c:pt idx="144">
                  <c:v>328501</c:v>
                </c:pt>
                <c:pt idx="145">
                  <c:v>325014</c:v>
                </c:pt>
                <c:pt idx="146">
                  <c:v>330316</c:v>
                </c:pt>
                <c:pt idx="147">
                  <c:v>324428</c:v>
                </c:pt>
                <c:pt idx="148">
                  <c:v>329498</c:v>
                </c:pt>
                <c:pt idx="149">
                  <c:v>326375</c:v>
                </c:pt>
                <c:pt idx="150">
                  <c:v>338681</c:v>
                </c:pt>
                <c:pt idx="151">
                  <c:v>333234</c:v>
                </c:pt>
                <c:pt idx="152">
                  <c:v>336208</c:v>
                </c:pt>
                <c:pt idx="153">
                  <c:v>341384</c:v>
                </c:pt>
                <c:pt idx="154">
                  <c:v>348100</c:v>
                </c:pt>
                <c:pt idx="155">
                  <c:v>339549</c:v>
                </c:pt>
                <c:pt idx="156">
                  <c:v>349610</c:v>
                </c:pt>
                <c:pt idx="157">
                  <c:v>360528</c:v>
                </c:pt>
                <c:pt idx="158">
                  <c:v>371506</c:v>
                </c:pt>
                <c:pt idx="159">
                  <c:v>379469</c:v>
                </c:pt>
                <c:pt idx="160">
                  <c:v>381842</c:v>
                </c:pt>
                <c:pt idx="161">
                  <c:v>382065</c:v>
                </c:pt>
                <c:pt idx="162">
                  <c:v>373086</c:v>
                </c:pt>
                <c:pt idx="163">
                  <c:v>377571</c:v>
                </c:pt>
                <c:pt idx="164">
                  <c:v>385449</c:v>
                </c:pt>
                <c:pt idx="165">
                  <c:v>393588</c:v>
                </c:pt>
                <c:pt idx="166">
                  <c:v>396876</c:v>
                </c:pt>
                <c:pt idx="167">
                  <c:v>396522</c:v>
                </c:pt>
                <c:pt idx="168">
                  <c:v>392824</c:v>
                </c:pt>
                <c:pt idx="169">
                  <c:v>395126</c:v>
                </c:pt>
                <c:pt idx="170">
                  <c:v>403093</c:v>
                </c:pt>
                <c:pt idx="171">
                  <c:v>410107</c:v>
                </c:pt>
                <c:pt idx="172">
                  <c:v>416218</c:v>
                </c:pt>
                <c:pt idx="173">
                  <c:v>427010</c:v>
                </c:pt>
                <c:pt idx="174">
                  <c:v>422855</c:v>
                </c:pt>
                <c:pt idx="175">
                  <c:v>414589</c:v>
                </c:pt>
                <c:pt idx="176">
                  <c:v>415774</c:v>
                </c:pt>
                <c:pt idx="177">
                  <c:v>418152</c:v>
                </c:pt>
                <c:pt idx="178">
                  <c:v>416777</c:v>
                </c:pt>
                <c:pt idx="179">
                  <c:v>410905</c:v>
                </c:pt>
                <c:pt idx="180">
                  <c:v>419150</c:v>
                </c:pt>
                <c:pt idx="181">
                  <c:v>410181</c:v>
                </c:pt>
                <c:pt idx="182">
                  <c:v>415025</c:v>
                </c:pt>
                <c:pt idx="183">
                  <c:v>430075</c:v>
                </c:pt>
                <c:pt idx="184">
                  <c:v>423932</c:v>
                </c:pt>
                <c:pt idx="185">
                  <c:v>377663</c:v>
                </c:pt>
                <c:pt idx="186">
                  <c:v>375368</c:v>
                </c:pt>
                <c:pt idx="187">
                  <c:v>381901</c:v>
                </c:pt>
                <c:pt idx="188">
                  <c:v>379915</c:v>
                </c:pt>
                <c:pt idx="189">
                  <c:v>397118</c:v>
                </c:pt>
                <c:pt idx="190">
                  <c:v>391191</c:v>
                </c:pt>
                <c:pt idx="191">
                  <c:v>364832</c:v>
                </c:pt>
                <c:pt idx="192">
                  <c:v>350688</c:v>
                </c:pt>
                <c:pt idx="193">
                  <c:v>345741</c:v>
                </c:pt>
                <c:pt idx="194">
                  <c:v>365729</c:v>
                </c:pt>
                <c:pt idx="195">
                  <c:v>387801</c:v>
                </c:pt>
                <c:pt idx="196">
                  <c:v>388007</c:v>
                </c:pt>
                <c:pt idx="197">
                  <c:v>391935</c:v>
                </c:pt>
                <c:pt idx="198">
                  <c:v>390916</c:v>
                </c:pt>
                <c:pt idx="199">
                  <c:v>391492</c:v>
                </c:pt>
                <c:pt idx="200">
                  <c:v>373851</c:v>
                </c:pt>
                <c:pt idx="201">
                  <c:v>354285</c:v>
                </c:pt>
                <c:pt idx="202">
                  <c:v>356140</c:v>
                </c:pt>
                <c:pt idx="203">
                  <c:v>352361</c:v>
                </c:pt>
                <c:pt idx="204">
                  <c:v>360948</c:v>
                </c:pt>
                <c:pt idx="205">
                  <c:v>365991</c:v>
                </c:pt>
                <c:pt idx="206">
                  <c:v>366321</c:v>
                </c:pt>
                <c:pt idx="207">
                  <c:v>368138</c:v>
                </c:pt>
                <c:pt idx="208">
                  <c:v>371760</c:v>
                </c:pt>
                <c:pt idx="209">
                  <c:v>364037</c:v>
                </c:pt>
                <c:pt idx="210">
                  <c:v>363244</c:v>
                </c:pt>
                <c:pt idx="211">
                  <c:v>369156</c:v>
                </c:pt>
                <c:pt idx="212">
                  <c:v>376195</c:v>
                </c:pt>
                <c:pt idx="213">
                  <c:v>376033</c:v>
                </c:pt>
                <c:pt idx="214">
                  <c:v>377499</c:v>
                </c:pt>
                <c:pt idx="215">
                  <c:v>383186</c:v>
                </c:pt>
                <c:pt idx="216">
                  <c:v>377759</c:v>
                </c:pt>
                <c:pt idx="217">
                  <c:v>377699</c:v>
                </c:pt>
                <c:pt idx="218">
                  <c:v>375117</c:v>
                </c:pt>
                <c:pt idx="219">
                  <c:v>373861</c:v>
                </c:pt>
                <c:pt idx="220">
                  <c:v>369737</c:v>
                </c:pt>
                <c:pt idx="221">
                  <c:v>374128</c:v>
                </c:pt>
                <c:pt idx="222">
                  <c:v>381937</c:v>
                </c:pt>
                <c:pt idx="223">
                  <c:v>381109</c:v>
                </c:pt>
                <c:pt idx="224">
                  <c:v>379337</c:v>
                </c:pt>
                <c:pt idx="225">
                  <c:v>383123</c:v>
                </c:pt>
                <c:pt idx="226">
                  <c:v>383440</c:v>
                </c:pt>
                <c:pt idx="227">
                  <c:v>379113</c:v>
                </c:pt>
                <c:pt idx="228">
                  <c:v>369376</c:v>
                </c:pt>
                <c:pt idx="229">
                  <c:v>379039</c:v>
                </c:pt>
                <c:pt idx="230">
                  <c:v>383057</c:v>
                </c:pt>
                <c:pt idx="231">
                  <c:v>374802</c:v>
                </c:pt>
                <c:pt idx="232">
                  <c:v>376778</c:v>
                </c:pt>
                <c:pt idx="233">
                  <c:v>377146</c:v>
                </c:pt>
                <c:pt idx="234">
                  <c:v>383596</c:v>
                </c:pt>
                <c:pt idx="235">
                  <c:v>386798</c:v>
                </c:pt>
                <c:pt idx="236">
                  <c:v>394134</c:v>
                </c:pt>
                <c:pt idx="237">
                  <c:v>401788</c:v>
                </c:pt>
                <c:pt idx="238">
                  <c:v>399727</c:v>
                </c:pt>
                <c:pt idx="239">
                  <c:v>379372</c:v>
                </c:pt>
                <c:pt idx="240">
                  <c:v>377277</c:v>
                </c:pt>
                <c:pt idx="241">
                  <c:v>385399</c:v>
                </c:pt>
                <c:pt idx="242">
                  <c:v>375904</c:v>
                </c:pt>
                <c:pt idx="243">
                  <c:v>360622</c:v>
                </c:pt>
                <c:pt idx="244">
                  <c:v>370681</c:v>
                </c:pt>
                <c:pt idx="245">
                  <c:v>361315</c:v>
                </c:pt>
                <c:pt idx="246">
                  <c:v>358159</c:v>
                </c:pt>
                <c:pt idx="247">
                  <c:v>334378</c:v>
                </c:pt>
                <c:pt idx="248">
                  <c:v>339247</c:v>
                </c:pt>
                <c:pt idx="249">
                  <c:v>341426</c:v>
                </c:pt>
                <c:pt idx="250">
                  <c:v>336883</c:v>
                </c:pt>
                <c:pt idx="251">
                  <c:v>359231</c:v>
                </c:pt>
                <c:pt idx="252">
                  <c:v>354592</c:v>
                </c:pt>
                <c:pt idx="253">
                  <c:v>319899</c:v>
                </c:pt>
                <c:pt idx="254">
                  <c:v>323094</c:v>
                </c:pt>
                <c:pt idx="255">
                  <c:v>333554</c:v>
                </c:pt>
                <c:pt idx="256">
                  <c:v>347084</c:v>
                </c:pt>
                <c:pt idx="257">
                  <c:v>339282</c:v>
                </c:pt>
                <c:pt idx="258">
                  <c:v>339313</c:v>
                </c:pt>
                <c:pt idx="259">
                  <c:v>322229</c:v>
                </c:pt>
                <c:pt idx="260">
                  <c:v>282436</c:v>
                </c:pt>
                <c:pt idx="261">
                  <c:v>270098</c:v>
                </c:pt>
                <c:pt idx="262">
                  <c:v>267585</c:v>
                </c:pt>
                <c:pt idx="263">
                  <c:v>277080</c:v>
                </c:pt>
                <c:pt idx="264">
                  <c:v>275777</c:v>
                </c:pt>
                <c:pt idx="265">
                  <c:v>279522</c:v>
                </c:pt>
                <c:pt idx="266">
                  <c:v>256514</c:v>
                </c:pt>
                <c:pt idx="267">
                  <c:v>240922</c:v>
                </c:pt>
                <c:pt idx="268">
                  <c:v>224072</c:v>
                </c:pt>
                <c:pt idx="269">
                  <c:v>233305</c:v>
                </c:pt>
                <c:pt idx="270">
                  <c:v>237488</c:v>
                </c:pt>
                <c:pt idx="271">
                  <c:v>230064</c:v>
                </c:pt>
                <c:pt idx="272">
                  <c:v>226020</c:v>
                </c:pt>
                <c:pt idx="273">
                  <c:v>226198</c:v>
                </c:pt>
                <c:pt idx="274">
                  <c:v>209039</c:v>
                </c:pt>
                <c:pt idx="275">
                  <c:v>210540</c:v>
                </c:pt>
                <c:pt idx="276">
                  <c:v>212021</c:v>
                </c:pt>
                <c:pt idx="277">
                  <c:v>215546</c:v>
                </c:pt>
                <c:pt idx="278">
                  <c:v>220262</c:v>
                </c:pt>
                <c:pt idx="279">
                  <c:v>225627</c:v>
                </c:pt>
                <c:pt idx="280">
                  <c:v>217796</c:v>
                </c:pt>
                <c:pt idx="281">
                  <c:v>203260</c:v>
                </c:pt>
                <c:pt idx="282">
                  <c:v>201622</c:v>
                </c:pt>
                <c:pt idx="283">
                  <c:v>205730</c:v>
                </c:pt>
                <c:pt idx="284">
                  <c:v>210055</c:v>
                </c:pt>
                <c:pt idx="285">
                  <c:v>209307</c:v>
                </c:pt>
                <c:pt idx="286">
                  <c:v>213126</c:v>
                </c:pt>
                <c:pt idx="287">
                  <c:v>206114</c:v>
                </c:pt>
                <c:pt idx="288">
                  <c:v>196782</c:v>
                </c:pt>
                <c:pt idx="289">
                  <c:v>196559</c:v>
                </c:pt>
                <c:pt idx="290">
                  <c:v>198192</c:v>
                </c:pt>
                <c:pt idx="291">
                  <c:v>200746</c:v>
                </c:pt>
                <c:pt idx="292">
                  <c:v>200546</c:v>
                </c:pt>
                <c:pt idx="293">
                  <c:v>208574</c:v>
                </c:pt>
                <c:pt idx="294">
                  <c:v>203299</c:v>
                </c:pt>
                <c:pt idx="295">
                  <c:v>188507</c:v>
                </c:pt>
                <c:pt idx="296">
                  <c:v>189222</c:v>
                </c:pt>
                <c:pt idx="297">
                  <c:v>187637</c:v>
                </c:pt>
                <c:pt idx="298">
                  <c:v>185078</c:v>
                </c:pt>
                <c:pt idx="299">
                  <c:v>177666</c:v>
                </c:pt>
                <c:pt idx="300">
                  <c:v>174257</c:v>
                </c:pt>
                <c:pt idx="301">
                  <c:v>180345</c:v>
                </c:pt>
                <c:pt idx="302">
                  <c:v>170935</c:v>
                </c:pt>
                <c:pt idx="303">
                  <c:v>170720</c:v>
                </c:pt>
                <c:pt idx="304">
                  <c:v>167254</c:v>
                </c:pt>
                <c:pt idx="305">
                  <c:v>170973</c:v>
                </c:pt>
                <c:pt idx="306">
                  <c:v>171354</c:v>
                </c:pt>
                <c:pt idx="307">
                  <c:v>179287</c:v>
                </c:pt>
                <c:pt idx="308">
                  <c:v>182438</c:v>
                </c:pt>
                <c:pt idx="309">
                  <c:v>164153</c:v>
                </c:pt>
                <c:pt idx="310">
                  <c:v>165632</c:v>
                </c:pt>
                <c:pt idx="311">
                  <c:v>165125</c:v>
                </c:pt>
                <c:pt idx="312">
                  <c:v>174284</c:v>
                </c:pt>
                <c:pt idx="313">
                  <c:v>175249</c:v>
                </c:pt>
                <c:pt idx="314">
                  <c:v>188472</c:v>
                </c:pt>
                <c:pt idx="315">
                  <c:v>189270</c:v>
                </c:pt>
                <c:pt idx="316">
                  <c:v>179956</c:v>
                </c:pt>
                <c:pt idx="317">
                  <c:v>183872</c:v>
                </c:pt>
                <c:pt idx="318">
                  <c:v>190542</c:v>
                </c:pt>
                <c:pt idx="319">
                  <c:v>194294</c:v>
                </c:pt>
                <c:pt idx="320">
                  <c:v>190397</c:v>
                </c:pt>
                <c:pt idx="321">
                  <c:v>196731</c:v>
                </c:pt>
                <c:pt idx="322">
                  <c:v>190648</c:v>
                </c:pt>
                <c:pt idx="323">
                  <c:v>174649</c:v>
                </c:pt>
                <c:pt idx="324">
                  <c:v>177923</c:v>
                </c:pt>
                <c:pt idx="325">
                  <c:v>188925</c:v>
                </c:pt>
                <c:pt idx="326">
                  <c:v>201237</c:v>
                </c:pt>
                <c:pt idx="327">
                  <c:v>194087</c:v>
                </c:pt>
                <c:pt idx="328">
                  <c:v>191026</c:v>
                </c:pt>
                <c:pt idx="329">
                  <c:v>183465</c:v>
                </c:pt>
                <c:pt idx="330">
                  <c:v>177663</c:v>
                </c:pt>
                <c:pt idx="331">
                  <c:v>179646</c:v>
                </c:pt>
                <c:pt idx="332">
                  <c:v>189188</c:v>
                </c:pt>
                <c:pt idx="333">
                  <c:v>191425</c:v>
                </c:pt>
                <c:pt idx="334">
                  <c:v>190588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for Charts'!$O$2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numRef>
              <c:f>'Data for Charts'!$M$3:$M$337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Charts'!$O$3:$O$337</c:f>
              <c:numCache>
                <c:formatCode>#,##0</c:formatCode>
                <c:ptCount val="335"/>
                <c:pt idx="0">
                  <c:v>0</c:v>
                </c:pt>
                <c:pt idx="1">
                  <c:v>0</c:v>
                </c:pt>
                <c:pt idx="2">
                  <c:v>73984</c:v>
                </c:pt>
                <c:pt idx="3">
                  <c:v>201429</c:v>
                </c:pt>
                <c:pt idx="4">
                  <c:v>207167</c:v>
                </c:pt>
                <c:pt idx="5">
                  <c:v>207385</c:v>
                </c:pt>
                <c:pt idx="6">
                  <c:v>197881</c:v>
                </c:pt>
                <c:pt idx="7">
                  <c:v>198857</c:v>
                </c:pt>
                <c:pt idx="8">
                  <c:v>198983</c:v>
                </c:pt>
                <c:pt idx="9">
                  <c:v>205227</c:v>
                </c:pt>
                <c:pt idx="10">
                  <c:v>202444</c:v>
                </c:pt>
                <c:pt idx="11">
                  <c:v>214541</c:v>
                </c:pt>
                <c:pt idx="12">
                  <c:v>220530</c:v>
                </c:pt>
                <c:pt idx="13">
                  <c:v>202757</c:v>
                </c:pt>
                <c:pt idx="14">
                  <c:v>222683</c:v>
                </c:pt>
                <c:pt idx="15">
                  <c:v>208807</c:v>
                </c:pt>
                <c:pt idx="16">
                  <c:v>230270</c:v>
                </c:pt>
                <c:pt idx="17">
                  <c:v>243172</c:v>
                </c:pt>
                <c:pt idx="18">
                  <c:v>259642</c:v>
                </c:pt>
                <c:pt idx="19">
                  <c:v>254512</c:v>
                </c:pt>
                <c:pt idx="20">
                  <c:v>241032</c:v>
                </c:pt>
                <c:pt idx="21">
                  <c:v>238760</c:v>
                </c:pt>
                <c:pt idx="22">
                  <c:v>238196</c:v>
                </c:pt>
                <c:pt idx="23">
                  <c:v>240113</c:v>
                </c:pt>
                <c:pt idx="24">
                  <c:v>238492</c:v>
                </c:pt>
                <c:pt idx="25">
                  <c:v>247447</c:v>
                </c:pt>
                <c:pt idx="26">
                  <c:v>240895</c:v>
                </c:pt>
                <c:pt idx="27">
                  <c:v>223358</c:v>
                </c:pt>
                <c:pt idx="28">
                  <c:v>227145</c:v>
                </c:pt>
                <c:pt idx="29">
                  <c:v>222837</c:v>
                </c:pt>
                <c:pt idx="30">
                  <c:v>211924</c:v>
                </c:pt>
                <c:pt idx="31">
                  <c:v>213795</c:v>
                </c:pt>
                <c:pt idx="32">
                  <c:v>216385</c:v>
                </c:pt>
                <c:pt idx="33">
                  <c:v>205345</c:v>
                </c:pt>
                <c:pt idx="34">
                  <c:v>189152</c:v>
                </c:pt>
                <c:pt idx="35">
                  <c:v>196220</c:v>
                </c:pt>
                <c:pt idx="36">
                  <c:v>205392</c:v>
                </c:pt>
                <c:pt idx="37">
                  <c:v>210619</c:v>
                </c:pt>
                <c:pt idx="38">
                  <c:v>210285</c:v>
                </c:pt>
                <c:pt idx="39">
                  <c:v>218077</c:v>
                </c:pt>
                <c:pt idx="40">
                  <c:v>216823</c:v>
                </c:pt>
                <c:pt idx="41">
                  <c:v>213957</c:v>
                </c:pt>
                <c:pt idx="42">
                  <c:v>207573</c:v>
                </c:pt>
                <c:pt idx="43">
                  <c:v>199995</c:v>
                </c:pt>
                <c:pt idx="44">
                  <c:v>205064</c:v>
                </c:pt>
                <c:pt idx="45">
                  <c:v>246467</c:v>
                </c:pt>
                <c:pt idx="46">
                  <c:v>217001</c:v>
                </c:pt>
                <c:pt idx="47">
                  <c:v>204137</c:v>
                </c:pt>
                <c:pt idx="48">
                  <c:v>200246</c:v>
                </c:pt>
                <c:pt idx="49">
                  <c:v>197655</c:v>
                </c:pt>
                <c:pt idx="50">
                  <c:v>203581</c:v>
                </c:pt>
                <c:pt idx="51">
                  <c:v>205014</c:v>
                </c:pt>
                <c:pt idx="52">
                  <c:v>203907</c:v>
                </c:pt>
                <c:pt idx="53">
                  <c:v>218953</c:v>
                </c:pt>
                <c:pt idx="54">
                  <c:v>208124</c:v>
                </c:pt>
                <c:pt idx="55">
                  <c:v>189311</c:v>
                </c:pt>
                <c:pt idx="56">
                  <c:v>188768</c:v>
                </c:pt>
                <c:pt idx="57">
                  <c:v>191900</c:v>
                </c:pt>
                <c:pt idx="58">
                  <c:v>192597</c:v>
                </c:pt>
                <c:pt idx="59">
                  <c:v>192659</c:v>
                </c:pt>
                <c:pt idx="60">
                  <c:v>201935</c:v>
                </c:pt>
                <c:pt idx="61">
                  <c:v>198399</c:v>
                </c:pt>
                <c:pt idx="62">
                  <c:v>179384</c:v>
                </c:pt>
                <c:pt idx="63">
                  <c:v>178363</c:v>
                </c:pt>
                <c:pt idx="64">
                  <c:v>170223</c:v>
                </c:pt>
                <c:pt idx="65">
                  <c:v>171659</c:v>
                </c:pt>
                <c:pt idx="66">
                  <c:v>170516</c:v>
                </c:pt>
                <c:pt idx="67">
                  <c:v>182977</c:v>
                </c:pt>
                <c:pt idx="68">
                  <c:v>181899</c:v>
                </c:pt>
                <c:pt idx="69">
                  <c:v>177081</c:v>
                </c:pt>
                <c:pt idx="70">
                  <c:v>180904</c:v>
                </c:pt>
                <c:pt idx="71">
                  <c:v>185218</c:v>
                </c:pt>
                <c:pt idx="72">
                  <c:v>171512</c:v>
                </c:pt>
                <c:pt idx="73">
                  <c:v>190932</c:v>
                </c:pt>
                <c:pt idx="74">
                  <c:v>191085</c:v>
                </c:pt>
                <c:pt idx="75">
                  <c:v>196520</c:v>
                </c:pt>
                <c:pt idx="76">
                  <c:v>183128</c:v>
                </c:pt>
                <c:pt idx="77">
                  <c:v>186621</c:v>
                </c:pt>
                <c:pt idx="78">
                  <c:v>196197</c:v>
                </c:pt>
                <c:pt idx="79">
                  <c:v>189537</c:v>
                </c:pt>
                <c:pt idx="80">
                  <c:v>194612</c:v>
                </c:pt>
                <c:pt idx="81">
                  <c:v>195049</c:v>
                </c:pt>
                <c:pt idx="82">
                  <c:v>193294</c:v>
                </c:pt>
                <c:pt idx="83">
                  <c:v>182472</c:v>
                </c:pt>
                <c:pt idx="84">
                  <c:v>178018</c:v>
                </c:pt>
                <c:pt idx="85">
                  <c:v>181597</c:v>
                </c:pt>
                <c:pt idx="86">
                  <c:v>185593</c:v>
                </c:pt>
                <c:pt idx="87">
                  <c:v>187795</c:v>
                </c:pt>
                <c:pt idx="88">
                  <c:v>184968</c:v>
                </c:pt>
                <c:pt idx="89">
                  <c:v>180349</c:v>
                </c:pt>
                <c:pt idx="90">
                  <c:v>173971</c:v>
                </c:pt>
                <c:pt idx="91">
                  <c:v>214963</c:v>
                </c:pt>
                <c:pt idx="92">
                  <c:v>283091</c:v>
                </c:pt>
                <c:pt idx="93">
                  <c:v>282977</c:v>
                </c:pt>
                <c:pt idx="94">
                  <c:v>280075</c:v>
                </c:pt>
                <c:pt idx="95">
                  <c:v>281689</c:v>
                </c:pt>
                <c:pt idx="96">
                  <c:v>279554</c:v>
                </c:pt>
                <c:pt idx="97">
                  <c:v>269804</c:v>
                </c:pt>
                <c:pt idx="98">
                  <c:v>288431</c:v>
                </c:pt>
                <c:pt idx="99">
                  <c:v>301848</c:v>
                </c:pt>
                <c:pt idx="100">
                  <c:v>312166</c:v>
                </c:pt>
                <c:pt idx="101">
                  <c:v>297616</c:v>
                </c:pt>
                <c:pt idx="102">
                  <c:v>301925</c:v>
                </c:pt>
                <c:pt idx="103">
                  <c:v>296442</c:v>
                </c:pt>
                <c:pt idx="104">
                  <c:v>273857</c:v>
                </c:pt>
                <c:pt idx="105">
                  <c:v>258364</c:v>
                </c:pt>
                <c:pt idx="106">
                  <c:v>246501</c:v>
                </c:pt>
                <c:pt idx="107">
                  <c:v>249122</c:v>
                </c:pt>
                <c:pt idx="108">
                  <c:v>249769</c:v>
                </c:pt>
                <c:pt idx="109">
                  <c:v>257570</c:v>
                </c:pt>
                <c:pt idx="110">
                  <c:v>253440</c:v>
                </c:pt>
                <c:pt idx="111">
                  <c:v>251250</c:v>
                </c:pt>
                <c:pt idx="112">
                  <c:v>245888</c:v>
                </c:pt>
                <c:pt idx="113">
                  <c:v>248435</c:v>
                </c:pt>
                <c:pt idx="114">
                  <c:v>250803</c:v>
                </c:pt>
                <c:pt idx="115">
                  <c:v>250406</c:v>
                </c:pt>
                <c:pt idx="116">
                  <c:v>262273</c:v>
                </c:pt>
                <c:pt idx="117">
                  <c:v>263341</c:v>
                </c:pt>
                <c:pt idx="118">
                  <c:v>252027</c:v>
                </c:pt>
                <c:pt idx="119">
                  <c:v>246546</c:v>
                </c:pt>
                <c:pt idx="120">
                  <c:v>250643</c:v>
                </c:pt>
                <c:pt idx="121">
                  <c:v>253632</c:v>
                </c:pt>
                <c:pt idx="122">
                  <c:v>258964</c:v>
                </c:pt>
                <c:pt idx="123">
                  <c:v>265791</c:v>
                </c:pt>
                <c:pt idx="124">
                  <c:v>256700</c:v>
                </c:pt>
                <c:pt idx="125">
                  <c:v>246704</c:v>
                </c:pt>
                <c:pt idx="126">
                  <c:v>243728</c:v>
                </c:pt>
                <c:pt idx="127">
                  <c:v>247846</c:v>
                </c:pt>
                <c:pt idx="128">
                  <c:v>260086</c:v>
                </c:pt>
                <c:pt idx="129">
                  <c:v>255394</c:v>
                </c:pt>
                <c:pt idx="130">
                  <c:v>260484</c:v>
                </c:pt>
                <c:pt idx="131">
                  <c:v>261498</c:v>
                </c:pt>
                <c:pt idx="132">
                  <c:v>252816</c:v>
                </c:pt>
                <c:pt idx="133">
                  <c:v>251046</c:v>
                </c:pt>
                <c:pt idx="134">
                  <c:v>252852</c:v>
                </c:pt>
                <c:pt idx="135">
                  <c:v>257168</c:v>
                </c:pt>
                <c:pt idx="136">
                  <c:v>257025</c:v>
                </c:pt>
                <c:pt idx="137">
                  <c:v>272347</c:v>
                </c:pt>
                <c:pt idx="138">
                  <c:v>269051</c:v>
                </c:pt>
                <c:pt idx="139">
                  <c:v>257712</c:v>
                </c:pt>
                <c:pt idx="140">
                  <c:v>265280</c:v>
                </c:pt>
                <c:pt idx="141">
                  <c:v>270497</c:v>
                </c:pt>
                <c:pt idx="142">
                  <c:v>267128</c:v>
                </c:pt>
                <c:pt idx="143">
                  <c:v>268644</c:v>
                </c:pt>
                <c:pt idx="144">
                  <c:v>269542</c:v>
                </c:pt>
                <c:pt idx="145">
                  <c:v>266078</c:v>
                </c:pt>
                <c:pt idx="146">
                  <c:v>266206</c:v>
                </c:pt>
                <c:pt idx="147">
                  <c:v>261268</c:v>
                </c:pt>
                <c:pt idx="148">
                  <c:v>264655</c:v>
                </c:pt>
                <c:pt idx="149">
                  <c:v>272420</c:v>
                </c:pt>
                <c:pt idx="150">
                  <c:v>265263</c:v>
                </c:pt>
                <c:pt idx="151">
                  <c:v>271958</c:v>
                </c:pt>
                <c:pt idx="152">
                  <c:v>268926</c:v>
                </c:pt>
                <c:pt idx="153">
                  <c:v>262873</c:v>
                </c:pt>
                <c:pt idx="154">
                  <c:v>263427</c:v>
                </c:pt>
                <c:pt idx="155">
                  <c:v>266155</c:v>
                </c:pt>
                <c:pt idx="156">
                  <c:v>266571</c:v>
                </c:pt>
                <c:pt idx="157">
                  <c:v>268778</c:v>
                </c:pt>
                <c:pt idx="158">
                  <c:v>275385</c:v>
                </c:pt>
                <c:pt idx="159">
                  <c:v>271539</c:v>
                </c:pt>
                <c:pt idx="160">
                  <c:v>267412</c:v>
                </c:pt>
                <c:pt idx="161">
                  <c:v>267235</c:v>
                </c:pt>
                <c:pt idx="162">
                  <c:v>262152</c:v>
                </c:pt>
                <c:pt idx="163">
                  <c:v>260647</c:v>
                </c:pt>
                <c:pt idx="164">
                  <c:v>259681</c:v>
                </c:pt>
                <c:pt idx="165">
                  <c:v>262485</c:v>
                </c:pt>
                <c:pt idx="166">
                  <c:v>258654</c:v>
                </c:pt>
                <c:pt idx="167">
                  <c:v>257069</c:v>
                </c:pt>
                <c:pt idx="168">
                  <c:v>257216</c:v>
                </c:pt>
                <c:pt idx="169">
                  <c:v>255927</c:v>
                </c:pt>
                <c:pt idx="170">
                  <c:v>261018</c:v>
                </c:pt>
                <c:pt idx="171">
                  <c:v>260281</c:v>
                </c:pt>
                <c:pt idx="172">
                  <c:v>260957</c:v>
                </c:pt>
                <c:pt idx="173">
                  <c:v>255356</c:v>
                </c:pt>
                <c:pt idx="174">
                  <c:v>253893</c:v>
                </c:pt>
                <c:pt idx="175">
                  <c:v>254236</c:v>
                </c:pt>
                <c:pt idx="176">
                  <c:v>253402</c:v>
                </c:pt>
                <c:pt idx="177">
                  <c:v>254773</c:v>
                </c:pt>
                <c:pt idx="178">
                  <c:v>257643</c:v>
                </c:pt>
                <c:pt idx="179">
                  <c:v>260163</c:v>
                </c:pt>
                <c:pt idx="180">
                  <c:v>256221</c:v>
                </c:pt>
                <c:pt idx="181">
                  <c:v>259692</c:v>
                </c:pt>
                <c:pt idx="182">
                  <c:v>272969</c:v>
                </c:pt>
                <c:pt idx="183">
                  <c:v>274550</c:v>
                </c:pt>
                <c:pt idx="184">
                  <c:v>269713</c:v>
                </c:pt>
                <c:pt idx="185">
                  <c:v>268934</c:v>
                </c:pt>
                <c:pt idx="186">
                  <c:v>271707</c:v>
                </c:pt>
                <c:pt idx="187">
                  <c:v>271246</c:v>
                </c:pt>
                <c:pt idx="188">
                  <c:v>269535</c:v>
                </c:pt>
                <c:pt idx="189">
                  <c:v>262474</c:v>
                </c:pt>
                <c:pt idx="190">
                  <c:v>247307</c:v>
                </c:pt>
                <c:pt idx="191">
                  <c:v>250767</c:v>
                </c:pt>
                <c:pt idx="192">
                  <c:v>253950</c:v>
                </c:pt>
                <c:pt idx="193">
                  <c:v>257259</c:v>
                </c:pt>
                <c:pt idx="194">
                  <c:v>250121</c:v>
                </c:pt>
                <c:pt idx="195">
                  <c:v>254003</c:v>
                </c:pt>
                <c:pt idx="196">
                  <c:v>253577</c:v>
                </c:pt>
                <c:pt idx="197">
                  <c:v>255347</c:v>
                </c:pt>
                <c:pt idx="198">
                  <c:v>258902</c:v>
                </c:pt>
                <c:pt idx="199">
                  <c:v>262297</c:v>
                </c:pt>
                <c:pt idx="200">
                  <c:v>260867</c:v>
                </c:pt>
                <c:pt idx="201">
                  <c:v>257572</c:v>
                </c:pt>
                <c:pt idx="202">
                  <c:v>263516</c:v>
                </c:pt>
                <c:pt idx="203">
                  <c:v>264387</c:v>
                </c:pt>
                <c:pt idx="204">
                  <c:v>264138</c:v>
                </c:pt>
                <c:pt idx="205">
                  <c:v>267711</c:v>
                </c:pt>
                <c:pt idx="206">
                  <c:v>273395</c:v>
                </c:pt>
                <c:pt idx="207">
                  <c:v>273155</c:v>
                </c:pt>
                <c:pt idx="208">
                  <c:v>270883</c:v>
                </c:pt>
                <c:pt idx="209">
                  <c:v>276851</c:v>
                </c:pt>
                <c:pt idx="210">
                  <c:v>276551</c:v>
                </c:pt>
                <c:pt idx="211">
                  <c:v>273345</c:v>
                </c:pt>
                <c:pt idx="212">
                  <c:v>276545</c:v>
                </c:pt>
                <c:pt idx="213">
                  <c:v>277232</c:v>
                </c:pt>
                <c:pt idx="214">
                  <c:v>275122</c:v>
                </c:pt>
                <c:pt idx="215">
                  <c:v>269482</c:v>
                </c:pt>
                <c:pt idx="216">
                  <c:v>276207</c:v>
                </c:pt>
                <c:pt idx="217">
                  <c:v>275444</c:v>
                </c:pt>
                <c:pt idx="218">
                  <c:v>275973</c:v>
                </c:pt>
                <c:pt idx="219">
                  <c:v>295652</c:v>
                </c:pt>
                <c:pt idx="220">
                  <c:v>304797</c:v>
                </c:pt>
                <c:pt idx="221">
                  <c:v>296357</c:v>
                </c:pt>
                <c:pt idx="222">
                  <c:v>290994</c:v>
                </c:pt>
                <c:pt idx="223">
                  <c:v>291882</c:v>
                </c:pt>
                <c:pt idx="224">
                  <c:v>293068</c:v>
                </c:pt>
                <c:pt idx="225">
                  <c:v>288210</c:v>
                </c:pt>
                <c:pt idx="226">
                  <c:v>283452</c:v>
                </c:pt>
                <c:pt idx="227">
                  <c:v>292978</c:v>
                </c:pt>
                <c:pt idx="228">
                  <c:v>297388</c:v>
                </c:pt>
                <c:pt idx="229">
                  <c:v>295161</c:v>
                </c:pt>
                <c:pt idx="230">
                  <c:v>288499</c:v>
                </c:pt>
                <c:pt idx="231">
                  <c:v>287928</c:v>
                </c:pt>
                <c:pt idx="232">
                  <c:v>288588</c:v>
                </c:pt>
                <c:pt idx="233">
                  <c:v>293797</c:v>
                </c:pt>
                <c:pt idx="234">
                  <c:v>291064</c:v>
                </c:pt>
                <c:pt idx="235">
                  <c:v>298263</c:v>
                </c:pt>
                <c:pt idx="236">
                  <c:v>298461</c:v>
                </c:pt>
                <c:pt idx="237">
                  <c:v>287421</c:v>
                </c:pt>
                <c:pt idx="238">
                  <c:v>283982</c:v>
                </c:pt>
                <c:pt idx="239">
                  <c:v>284014</c:v>
                </c:pt>
                <c:pt idx="240">
                  <c:v>281304</c:v>
                </c:pt>
                <c:pt idx="241">
                  <c:v>280022</c:v>
                </c:pt>
                <c:pt idx="242">
                  <c:v>283783</c:v>
                </c:pt>
                <c:pt idx="243">
                  <c:v>273373</c:v>
                </c:pt>
                <c:pt idx="244">
                  <c:v>271725</c:v>
                </c:pt>
                <c:pt idx="245">
                  <c:v>282366</c:v>
                </c:pt>
                <c:pt idx="246">
                  <c:v>276711</c:v>
                </c:pt>
                <c:pt idx="247">
                  <c:v>279290</c:v>
                </c:pt>
                <c:pt idx="248">
                  <c:v>276324</c:v>
                </c:pt>
                <c:pt idx="249">
                  <c:v>284682</c:v>
                </c:pt>
                <c:pt idx="250">
                  <c:v>280519</c:v>
                </c:pt>
                <c:pt idx="251">
                  <c:v>260222</c:v>
                </c:pt>
                <c:pt idx="252">
                  <c:v>265643</c:v>
                </c:pt>
                <c:pt idx="253">
                  <c:v>270204</c:v>
                </c:pt>
                <c:pt idx="254">
                  <c:v>271857</c:v>
                </c:pt>
                <c:pt idx="255">
                  <c:v>273139</c:v>
                </c:pt>
                <c:pt idx="256">
                  <c:v>284092</c:v>
                </c:pt>
                <c:pt idx="257">
                  <c:v>278146</c:v>
                </c:pt>
                <c:pt idx="258">
                  <c:v>268209</c:v>
                </c:pt>
                <c:pt idx="259">
                  <c:v>269337</c:v>
                </c:pt>
                <c:pt idx="260">
                  <c:v>278624</c:v>
                </c:pt>
                <c:pt idx="261">
                  <c:v>313816</c:v>
                </c:pt>
                <c:pt idx="262">
                  <c:v>315100</c:v>
                </c:pt>
                <c:pt idx="263">
                  <c:v>326403</c:v>
                </c:pt>
                <c:pt idx="264">
                  <c:v>307969</c:v>
                </c:pt>
                <c:pt idx="265">
                  <c:v>292962</c:v>
                </c:pt>
                <c:pt idx="266">
                  <c:v>289103</c:v>
                </c:pt>
                <c:pt idx="267">
                  <c:v>290166</c:v>
                </c:pt>
                <c:pt idx="268">
                  <c:v>308572</c:v>
                </c:pt>
                <c:pt idx="269">
                  <c:v>312354</c:v>
                </c:pt>
                <c:pt idx="270">
                  <c:v>320930</c:v>
                </c:pt>
                <c:pt idx="271">
                  <c:v>311432</c:v>
                </c:pt>
                <c:pt idx="272">
                  <c:v>299863</c:v>
                </c:pt>
                <c:pt idx="273">
                  <c:v>307931</c:v>
                </c:pt>
                <c:pt idx="274">
                  <c:v>302035</c:v>
                </c:pt>
                <c:pt idx="275">
                  <c:v>310670</c:v>
                </c:pt>
                <c:pt idx="276">
                  <c:v>325644</c:v>
                </c:pt>
                <c:pt idx="277">
                  <c:v>333575</c:v>
                </c:pt>
                <c:pt idx="278">
                  <c:v>327430</c:v>
                </c:pt>
                <c:pt idx="279">
                  <c:v>310680</c:v>
                </c:pt>
                <c:pt idx="280">
                  <c:v>305767</c:v>
                </c:pt>
                <c:pt idx="281">
                  <c:v>310499</c:v>
                </c:pt>
                <c:pt idx="282">
                  <c:v>311837</c:v>
                </c:pt>
                <c:pt idx="283">
                  <c:v>299317</c:v>
                </c:pt>
                <c:pt idx="284">
                  <c:v>301051</c:v>
                </c:pt>
                <c:pt idx="285">
                  <c:v>288287</c:v>
                </c:pt>
                <c:pt idx="286">
                  <c:v>272672</c:v>
                </c:pt>
                <c:pt idx="287">
                  <c:v>263354</c:v>
                </c:pt>
                <c:pt idx="288">
                  <c:v>260252</c:v>
                </c:pt>
                <c:pt idx="289">
                  <c:v>256869</c:v>
                </c:pt>
                <c:pt idx="290">
                  <c:v>255349</c:v>
                </c:pt>
                <c:pt idx="291">
                  <c:v>261250</c:v>
                </c:pt>
                <c:pt idx="292">
                  <c:v>259755</c:v>
                </c:pt>
                <c:pt idx="293">
                  <c:v>247031</c:v>
                </c:pt>
                <c:pt idx="294">
                  <c:v>258585</c:v>
                </c:pt>
                <c:pt idx="295">
                  <c:v>255502</c:v>
                </c:pt>
                <c:pt idx="296">
                  <c:v>244795</c:v>
                </c:pt>
                <c:pt idx="297">
                  <c:v>235644</c:v>
                </c:pt>
                <c:pt idx="298">
                  <c:v>236067</c:v>
                </c:pt>
                <c:pt idx="299">
                  <c:v>230517</c:v>
                </c:pt>
                <c:pt idx="300">
                  <c:v>218799</c:v>
                </c:pt>
                <c:pt idx="301">
                  <c:v>214561</c:v>
                </c:pt>
                <c:pt idx="302">
                  <c:v>212068</c:v>
                </c:pt>
                <c:pt idx="303">
                  <c:v>212556</c:v>
                </c:pt>
                <c:pt idx="304">
                  <c:v>232591</c:v>
                </c:pt>
                <c:pt idx="305">
                  <c:v>239721</c:v>
                </c:pt>
                <c:pt idx="306">
                  <c:v>236144</c:v>
                </c:pt>
                <c:pt idx="307">
                  <c:v>195497</c:v>
                </c:pt>
                <c:pt idx="308">
                  <c:v>184612</c:v>
                </c:pt>
                <c:pt idx="309">
                  <c:v>188549</c:v>
                </c:pt>
                <c:pt idx="310">
                  <c:v>190012</c:v>
                </c:pt>
                <c:pt idx="311">
                  <c:v>189496</c:v>
                </c:pt>
                <c:pt idx="312">
                  <c:v>186802</c:v>
                </c:pt>
                <c:pt idx="313">
                  <c:v>184076</c:v>
                </c:pt>
                <c:pt idx="314">
                  <c:v>180094</c:v>
                </c:pt>
                <c:pt idx="315">
                  <c:v>175619</c:v>
                </c:pt>
                <c:pt idx="316">
                  <c:v>175285</c:v>
                </c:pt>
                <c:pt idx="317">
                  <c:v>180318</c:v>
                </c:pt>
                <c:pt idx="318">
                  <c:v>180742</c:v>
                </c:pt>
                <c:pt idx="319">
                  <c:v>182402</c:v>
                </c:pt>
                <c:pt idx="320">
                  <c:v>180319</c:v>
                </c:pt>
                <c:pt idx="321">
                  <c:v>175297</c:v>
                </c:pt>
                <c:pt idx="322">
                  <c:v>172338</c:v>
                </c:pt>
                <c:pt idx="323">
                  <c:v>171760</c:v>
                </c:pt>
                <c:pt idx="324">
                  <c:v>170424</c:v>
                </c:pt>
                <c:pt idx="325">
                  <c:v>175279</c:v>
                </c:pt>
                <c:pt idx="326">
                  <c:v>179687</c:v>
                </c:pt>
                <c:pt idx="327">
                  <c:v>171882</c:v>
                </c:pt>
                <c:pt idx="328">
                  <c:v>166665</c:v>
                </c:pt>
                <c:pt idx="329">
                  <c:v>170625</c:v>
                </c:pt>
                <c:pt idx="330">
                  <c:v>174097</c:v>
                </c:pt>
                <c:pt idx="331">
                  <c:v>166647</c:v>
                </c:pt>
                <c:pt idx="332">
                  <c:v>166305</c:v>
                </c:pt>
                <c:pt idx="333">
                  <c:v>169042</c:v>
                </c:pt>
                <c:pt idx="334">
                  <c:v>162641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199344"/>
        <c:axId val="705206960"/>
      </c:lineChart>
      <c:dateAx>
        <c:axId val="7051993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crossAx val="705206960"/>
        <c:crosses val="autoZero"/>
        <c:auto val="1"/>
        <c:lblOffset val="100"/>
        <c:baseTimeUnit val="days"/>
      </c:dateAx>
      <c:valAx>
        <c:axId val="70520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05199344"/>
        <c:crosses val="autoZero"/>
        <c:crossBetween val="between"/>
        <c:dispUnits>
          <c:builtInUnit val="thousands"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US"/>
              <a:t>Mobile Phone</a:t>
            </a:r>
            <a:r>
              <a:rPr lang="en-US" baseline="0"/>
              <a:t> Visits (000s)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for Charts'!$R$2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numRef>
              <c:f>'Data for Charts'!$Q$3:$Q$337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Charts'!$R$3:$R$337</c:f>
              <c:numCache>
                <c:formatCode>#,##0</c:formatCode>
                <c:ptCount val="335"/>
                <c:pt idx="0">
                  <c:v>1126257</c:v>
                </c:pt>
                <c:pt idx="1">
                  <c:v>1021326</c:v>
                </c:pt>
                <c:pt idx="2">
                  <c:v>1182220</c:v>
                </c:pt>
                <c:pt idx="3">
                  <c:v>1154238</c:v>
                </c:pt>
                <c:pt idx="4">
                  <c:v>916395</c:v>
                </c:pt>
                <c:pt idx="5">
                  <c:v>1042312</c:v>
                </c:pt>
                <c:pt idx="6">
                  <c:v>881418</c:v>
                </c:pt>
                <c:pt idx="7">
                  <c:v>916395</c:v>
                </c:pt>
                <c:pt idx="8">
                  <c:v>909400</c:v>
                </c:pt>
                <c:pt idx="9">
                  <c:v>1035317</c:v>
                </c:pt>
                <c:pt idx="10">
                  <c:v>1322128</c:v>
                </c:pt>
                <c:pt idx="11">
                  <c:v>1280155</c:v>
                </c:pt>
                <c:pt idx="12">
                  <c:v>1070294</c:v>
                </c:pt>
                <c:pt idx="13">
                  <c:v>804469</c:v>
                </c:pt>
                <c:pt idx="14">
                  <c:v>902405</c:v>
                </c:pt>
                <c:pt idx="15">
                  <c:v>1070294</c:v>
                </c:pt>
                <c:pt idx="16">
                  <c:v>1175225</c:v>
                </c:pt>
                <c:pt idx="17">
                  <c:v>1294146</c:v>
                </c:pt>
                <c:pt idx="18">
                  <c:v>1063298</c:v>
                </c:pt>
                <c:pt idx="19">
                  <c:v>1028321</c:v>
                </c:pt>
                <c:pt idx="20">
                  <c:v>678552</c:v>
                </c:pt>
                <c:pt idx="21">
                  <c:v>811465</c:v>
                </c:pt>
                <c:pt idx="22">
                  <c:v>902405</c:v>
                </c:pt>
                <c:pt idx="23">
                  <c:v>825455</c:v>
                </c:pt>
                <c:pt idx="24">
                  <c:v>804469</c:v>
                </c:pt>
                <c:pt idx="25">
                  <c:v>720525</c:v>
                </c:pt>
                <c:pt idx="26">
                  <c:v>832451</c:v>
                </c:pt>
                <c:pt idx="27">
                  <c:v>678552</c:v>
                </c:pt>
                <c:pt idx="28">
                  <c:v>818460</c:v>
                </c:pt>
                <c:pt idx="29">
                  <c:v>734515</c:v>
                </c:pt>
                <c:pt idx="30">
                  <c:v>839446</c:v>
                </c:pt>
                <c:pt idx="31">
                  <c:v>748506</c:v>
                </c:pt>
                <c:pt idx="32">
                  <c:v>825455</c:v>
                </c:pt>
                <c:pt idx="33">
                  <c:v>790478</c:v>
                </c:pt>
                <c:pt idx="34">
                  <c:v>657566</c:v>
                </c:pt>
                <c:pt idx="35">
                  <c:v>762497</c:v>
                </c:pt>
                <c:pt idx="36">
                  <c:v>825455</c:v>
                </c:pt>
                <c:pt idx="37">
                  <c:v>909400</c:v>
                </c:pt>
                <c:pt idx="38">
                  <c:v>881418</c:v>
                </c:pt>
                <c:pt idx="39">
                  <c:v>776488</c:v>
                </c:pt>
                <c:pt idx="40">
                  <c:v>874423</c:v>
                </c:pt>
                <c:pt idx="41">
                  <c:v>769492</c:v>
                </c:pt>
                <c:pt idx="42">
                  <c:v>937381</c:v>
                </c:pt>
                <c:pt idx="43">
                  <c:v>895409</c:v>
                </c:pt>
                <c:pt idx="44">
                  <c:v>1028321</c:v>
                </c:pt>
                <c:pt idx="45">
                  <c:v>797474</c:v>
                </c:pt>
                <c:pt idx="46">
                  <c:v>664561</c:v>
                </c:pt>
                <c:pt idx="47">
                  <c:v>909400</c:v>
                </c:pt>
                <c:pt idx="48">
                  <c:v>720525</c:v>
                </c:pt>
                <c:pt idx="49">
                  <c:v>783483</c:v>
                </c:pt>
                <c:pt idx="50">
                  <c:v>853437</c:v>
                </c:pt>
                <c:pt idx="51">
                  <c:v>1000340</c:v>
                </c:pt>
                <c:pt idx="52">
                  <c:v>867428</c:v>
                </c:pt>
                <c:pt idx="53">
                  <c:v>846441</c:v>
                </c:pt>
                <c:pt idx="54">
                  <c:v>937381</c:v>
                </c:pt>
                <c:pt idx="55">
                  <c:v>944377</c:v>
                </c:pt>
                <c:pt idx="56">
                  <c:v>902405</c:v>
                </c:pt>
                <c:pt idx="57">
                  <c:v>1014331</c:v>
                </c:pt>
                <c:pt idx="58">
                  <c:v>1119261</c:v>
                </c:pt>
                <c:pt idx="59">
                  <c:v>902405</c:v>
                </c:pt>
                <c:pt idx="60">
                  <c:v>1070294</c:v>
                </c:pt>
                <c:pt idx="61">
                  <c:v>797474</c:v>
                </c:pt>
                <c:pt idx="62">
                  <c:v>832451</c:v>
                </c:pt>
                <c:pt idx="63">
                  <c:v>860432</c:v>
                </c:pt>
                <c:pt idx="64">
                  <c:v>1007335</c:v>
                </c:pt>
                <c:pt idx="65">
                  <c:v>1930726</c:v>
                </c:pt>
                <c:pt idx="66">
                  <c:v>4917755</c:v>
                </c:pt>
                <c:pt idx="67">
                  <c:v>2224532</c:v>
                </c:pt>
                <c:pt idx="68">
                  <c:v>1147243</c:v>
                </c:pt>
                <c:pt idx="69">
                  <c:v>986349</c:v>
                </c:pt>
                <c:pt idx="70">
                  <c:v>1000340</c:v>
                </c:pt>
                <c:pt idx="71">
                  <c:v>818460</c:v>
                </c:pt>
                <c:pt idx="72">
                  <c:v>881418</c:v>
                </c:pt>
                <c:pt idx="73">
                  <c:v>825455</c:v>
                </c:pt>
                <c:pt idx="74">
                  <c:v>1021326</c:v>
                </c:pt>
                <c:pt idx="75">
                  <c:v>846441</c:v>
                </c:pt>
                <c:pt idx="76">
                  <c:v>965363</c:v>
                </c:pt>
                <c:pt idx="77">
                  <c:v>979354</c:v>
                </c:pt>
                <c:pt idx="78">
                  <c:v>930386</c:v>
                </c:pt>
                <c:pt idx="79">
                  <c:v>874423</c:v>
                </c:pt>
                <c:pt idx="80">
                  <c:v>1049308</c:v>
                </c:pt>
                <c:pt idx="81">
                  <c:v>1189215</c:v>
                </c:pt>
                <c:pt idx="82">
                  <c:v>1091280</c:v>
                </c:pt>
                <c:pt idx="83">
                  <c:v>916395</c:v>
                </c:pt>
                <c:pt idx="84">
                  <c:v>930386</c:v>
                </c:pt>
                <c:pt idx="85">
                  <c:v>1000340</c:v>
                </c:pt>
                <c:pt idx="86">
                  <c:v>1105271</c:v>
                </c:pt>
                <c:pt idx="87">
                  <c:v>888414</c:v>
                </c:pt>
                <c:pt idx="88">
                  <c:v>853437</c:v>
                </c:pt>
                <c:pt idx="89">
                  <c:v>762497</c:v>
                </c:pt>
                <c:pt idx="90">
                  <c:v>902405</c:v>
                </c:pt>
                <c:pt idx="91">
                  <c:v>762497</c:v>
                </c:pt>
                <c:pt idx="92">
                  <c:v>832451</c:v>
                </c:pt>
                <c:pt idx="93">
                  <c:v>909400</c:v>
                </c:pt>
                <c:pt idx="94">
                  <c:v>937381</c:v>
                </c:pt>
                <c:pt idx="95">
                  <c:v>811465</c:v>
                </c:pt>
                <c:pt idx="96">
                  <c:v>923391</c:v>
                </c:pt>
                <c:pt idx="97">
                  <c:v>1070294</c:v>
                </c:pt>
                <c:pt idx="98">
                  <c:v>881418</c:v>
                </c:pt>
                <c:pt idx="99">
                  <c:v>1035317</c:v>
                </c:pt>
                <c:pt idx="100">
                  <c:v>1028321</c:v>
                </c:pt>
                <c:pt idx="101">
                  <c:v>1077289</c:v>
                </c:pt>
                <c:pt idx="102">
                  <c:v>1042312</c:v>
                </c:pt>
                <c:pt idx="103">
                  <c:v>902405</c:v>
                </c:pt>
                <c:pt idx="104">
                  <c:v>1189215</c:v>
                </c:pt>
                <c:pt idx="105">
                  <c:v>972358</c:v>
                </c:pt>
                <c:pt idx="106">
                  <c:v>972358</c:v>
                </c:pt>
                <c:pt idx="107">
                  <c:v>1098275</c:v>
                </c:pt>
                <c:pt idx="108">
                  <c:v>951372</c:v>
                </c:pt>
                <c:pt idx="109">
                  <c:v>1007335</c:v>
                </c:pt>
                <c:pt idx="110">
                  <c:v>1007335</c:v>
                </c:pt>
                <c:pt idx="111">
                  <c:v>888414</c:v>
                </c:pt>
                <c:pt idx="112">
                  <c:v>1042312</c:v>
                </c:pt>
                <c:pt idx="113">
                  <c:v>1084285</c:v>
                </c:pt>
                <c:pt idx="114">
                  <c:v>1112266</c:v>
                </c:pt>
                <c:pt idx="115">
                  <c:v>1112266</c:v>
                </c:pt>
                <c:pt idx="116">
                  <c:v>937381</c:v>
                </c:pt>
                <c:pt idx="117">
                  <c:v>937381</c:v>
                </c:pt>
                <c:pt idx="118">
                  <c:v>867428</c:v>
                </c:pt>
                <c:pt idx="119">
                  <c:v>1014331</c:v>
                </c:pt>
                <c:pt idx="120">
                  <c:v>972358</c:v>
                </c:pt>
                <c:pt idx="121">
                  <c:v>902405</c:v>
                </c:pt>
                <c:pt idx="122">
                  <c:v>1035317</c:v>
                </c:pt>
                <c:pt idx="123">
                  <c:v>909400</c:v>
                </c:pt>
                <c:pt idx="124">
                  <c:v>678552</c:v>
                </c:pt>
                <c:pt idx="125">
                  <c:v>727520</c:v>
                </c:pt>
                <c:pt idx="126">
                  <c:v>804469</c:v>
                </c:pt>
                <c:pt idx="127">
                  <c:v>804469</c:v>
                </c:pt>
                <c:pt idx="128">
                  <c:v>944377</c:v>
                </c:pt>
                <c:pt idx="129">
                  <c:v>895409</c:v>
                </c:pt>
                <c:pt idx="130">
                  <c:v>993345</c:v>
                </c:pt>
                <c:pt idx="131">
                  <c:v>874423</c:v>
                </c:pt>
                <c:pt idx="132">
                  <c:v>909400</c:v>
                </c:pt>
                <c:pt idx="133">
                  <c:v>888414</c:v>
                </c:pt>
                <c:pt idx="134">
                  <c:v>1000340</c:v>
                </c:pt>
                <c:pt idx="135">
                  <c:v>979354</c:v>
                </c:pt>
                <c:pt idx="136">
                  <c:v>986349</c:v>
                </c:pt>
                <c:pt idx="137">
                  <c:v>853437</c:v>
                </c:pt>
                <c:pt idx="138">
                  <c:v>769492</c:v>
                </c:pt>
                <c:pt idx="139">
                  <c:v>811465</c:v>
                </c:pt>
                <c:pt idx="140">
                  <c:v>804469</c:v>
                </c:pt>
                <c:pt idx="141">
                  <c:v>734515</c:v>
                </c:pt>
                <c:pt idx="142">
                  <c:v>811465</c:v>
                </c:pt>
                <c:pt idx="143">
                  <c:v>846441</c:v>
                </c:pt>
                <c:pt idx="144">
                  <c:v>783483</c:v>
                </c:pt>
                <c:pt idx="145">
                  <c:v>867428</c:v>
                </c:pt>
                <c:pt idx="146">
                  <c:v>986349</c:v>
                </c:pt>
                <c:pt idx="147">
                  <c:v>867428</c:v>
                </c:pt>
                <c:pt idx="148">
                  <c:v>874423</c:v>
                </c:pt>
                <c:pt idx="149">
                  <c:v>818460</c:v>
                </c:pt>
                <c:pt idx="150">
                  <c:v>972358</c:v>
                </c:pt>
                <c:pt idx="151">
                  <c:v>1000340</c:v>
                </c:pt>
                <c:pt idx="152">
                  <c:v>930386</c:v>
                </c:pt>
                <c:pt idx="153">
                  <c:v>825455</c:v>
                </c:pt>
                <c:pt idx="154">
                  <c:v>790478</c:v>
                </c:pt>
                <c:pt idx="155">
                  <c:v>909400</c:v>
                </c:pt>
                <c:pt idx="156">
                  <c:v>853437</c:v>
                </c:pt>
                <c:pt idx="157">
                  <c:v>1042312</c:v>
                </c:pt>
                <c:pt idx="158">
                  <c:v>1091280</c:v>
                </c:pt>
                <c:pt idx="159">
                  <c:v>965363</c:v>
                </c:pt>
                <c:pt idx="160">
                  <c:v>986349</c:v>
                </c:pt>
                <c:pt idx="161">
                  <c:v>1000340</c:v>
                </c:pt>
                <c:pt idx="162">
                  <c:v>1021326</c:v>
                </c:pt>
                <c:pt idx="163">
                  <c:v>1133252</c:v>
                </c:pt>
                <c:pt idx="164">
                  <c:v>1035317</c:v>
                </c:pt>
                <c:pt idx="165">
                  <c:v>1168229</c:v>
                </c:pt>
                <c:pt idx="166">
                  <c:v>965363</c:v>
                </c:pt>
                <c:pt idx="167">
                  <c:v>1014331</c:v>
                </c:pt>
                <c:pt idx="168">
                  <c:v>986349</c:v>
                </c:pt>
                <c:pt idx="169">
                  <c:v>937381</c:v>
                </c:pt>
                <c:pt idx="170">
                  <c:v>1056303</c:v>
                </c:pt>
                <c:pt idx="171">
                  <c:v>1000340</c:v>
                </c:pt>
                <c:pt idx="172">
                  <c:v>1049308</c:v>
                </c:pt>
                <c:pt idx="173">
                  <c:v>1000340</c:v>
                </c:pt>
                <c:pt idx="174">
                  <c:v>923391</c:v>
                </c:pt>
                <c:pt idx="175">
                  <c:v>1014331</c:v>
                </c:pt>
                <c:pt idx="176">
                  <c:v>1133252</c:v>
                </c:pt>
                <c:pt idx="177">
                  <c:v>1112266</c:v>
                </c:pt>
                <c:pt idx="178">
                  <c:v>1119261</c:v>
                </c:pt>
                <c:pt idx="179">
                  <c:v>1042312</c:v>
                </c:pt>
                <c:pt idx="180">
                  <c:v>1077289</c:v>
                </c:pt>
                <c:pt idx="181">
                  <c:v>811465</c:v>
                </c:pt>
                <c:pt idx="182">
                  <c:v>937381</c:v>
                </c:pt>
                <c:pt idx="183">
                  <c:v>944377</c:v>
                </c:pt>
                <c:pt idx="184">
                  <c:v>1126257</c:v>
                </c:pt>
                <c:pt idx="185">
                  <c:v>993345</c:v>
                </c:pt>
                <c:pt idx="186">
                  <c:v>1049308</c:v>
                </c:pt>
                <c:pt idx="187">
                  <c:v>951372</c:v>
                </c:pt>
                <c:pt idx="188">
                  <c:v>797474</c:v>
                </c:pt>
                <c:pt idx="189">
                  <c:v>951372</c:v>
                </c:pt>
                <c:pt idx="190">
                  <c:v>1028321</c:v>
                </c:pt>
                <c:pt idx="191">
                  <c:v>825455</c:v>
                </c:pt>
                <c:pt idx="192">
                  <c:v>979354</c:v>
                </c:pt>
                <c:pt idx="193">
                  <c:v>1014331</c:v>
                </c:pt>
                <c:pt idx="194">
                  <c:v>1007335</c:v>
                </c:pt>
                <c:pt idx="195">
                  <c:v>867428</c:v>
                </c:pt>
                <c:pt idx="196">
                  <c:v>986349</c:v>
                </c:pt>
                <c:pt idx="197">
                  <c:v>972358</c:v>
                </c:pt>
                <c:pt idx="198">
                  <c:v>1126257</c:v>
                </c:pt>
                <c:pt idx="199">
                  <c:v>965363</c:v>
                </c:pt>
                <c:pt idx="200">
                  <c:v>1105271</c:v>
                </c:pt>
                <c:pt idx="201">
                  <c:v>1210201</c:v>
                </c:pt>
                <c:pt idx="202">
                  <c:v>895409</c:v>
                </c:pt>
                <c:pt idx="203">
                  <c:v>986349</c:v>
                </c:pt>
                <c:pt idx="204">
                  <c:v>1126257</c:v>
                </c:pt>
                <c:pt idx="205">
                  <c:v>909400</c:v>
                </c:pt>
                <c:pt idx="206">
                  <c:v>923391</c:v>
                </c:pt>
                <c:pt idx="207">
                  <c:v>1098275</c:v>
                </c:pt>
                <c:pt idx="208">
                  <c:v>888414</c:v>
                </c:pt>
                <c:pt idx="209">
                  <c:v>1035317</c:v>
                </c:pt>
                <c:pt idx="210">
                  <c:v>1007335</c:v>
                </c:pt>
                <c:pt idx="211">
                  <c:v>937381</c:v>
                </c:pt>
                <c:pt idx="212">
                  <c:v>937381</c:v>
                </c:pt>
                <c:pt idx="213">
                  <c:v>993345</c:v>
                </c:pt>
                <c:pt idx="214">
                  <c:v>1105271</c:v>
                </c:pt>
                <c:pt idx="215">
                  <c:v>846441</c:v>
                </c:pt>
                <c:pt idx="216">
                  <c:v>783483</c:v>
                </c:pt>
                <c:pt idx="217">
                  <c:v>979354</c:v>
                </c:pt>
                <c:pt idx="218">
                  <c:v>958368</c:v>
                </c:pt>
                <c:pt idx="219">
                  <c:v>923391</c:v>
                </c:pt>
                <c:pt idx="220">
                  <c:v>1028321</c:v>
                </c:pt>
                <c:pt idx="221">
                  <c:v>1091280</c:v>
                </c:pt>
                <c:pt idx="222">
                  <c:v>965363</c:v>
                </c:pt>
                <c:pt idx="223">
                  <c:v>818460</c:v>
                </c:pt>
                <c:pt idx="224">
                  <c:v>1007335</c:v>
                </c:pt>
                <c:pt idx="225">
                  <c:v>1189215</c:v>
                </c:pt>
                <c:pt idx="226">
                  <c:v>1140248</c:v>
                </c:pt>
                <c:pt idx="227">
                  <c:v>993345</c:v>
                </c:pt>
                <c:pt idx="228">
                  <c:v>895409</c:v>
                </c:pt>
                <c:pt idx="229">
                  <c:v>1000340</c:v>
                </c:pt>
                <c:pt idx="230">
                  <c:v>930386</c:v>
                </c:pt>
                <c:pt idx="231">
                  <c:v>937381</c:v>
                </c:pt>
                <c:pt idx="232">
                  <c:v>902405</c:v>
                </c:pt>
                <c:pt idx="233">
                  <c:v>1147243</c:v>
                </c:pt>
                <c:pt idx="234">
                  <c:v>965363</c:v>
                </c:pt>
                <c:pt idx="235">
                  <c:v>986349</c:v>
                </c:pt>
                <c:pt idx="236">
                  <c:v>951372</c:v>
                </c:pt>
                <c:pt idx="237">
                  <c:v>1014331</c:v>
                </c:pt>
                <c:pt idx="238">
                  <c:v>1175225</c:v>
                </c:pt>
                <c:pt idx="239">
                  <c:v>804469</c:v>
                </c:pt>
                <c:pt idx="240">
                  <c:v>1168229</c:v>
                </c:pt>
                <c:pt idx="241">
                  <c:v>1217197</c:v>
                </c:pt>
                <c:pt idx="242">
                  <c:v>1161234</c:v>
                </c:pt>
                <c:pt idx="243">
                  <c:v>930386</c:v>
                </c:pt>
                <c:pt idx="244">
                  <c:v>965363</c:v>
                </c:pt>
                <c:pt idx="245">
                  <c:v>979354</c:v>
                </c:pt>
                <c:pt idx="246">
                  <c:v>1070294</c:v>
                </c:pt>
                <c:pt idx="247">
                  <c:v>1098275</c:v>
                </c:pt>
                <c:pt idx="248">
                  <c:v>895409</c:v>
                </c:pt>
                <c:pt idx="249">
                  <c:v>1105271</c:v>
                </c:pt>
                <c:pt idx="250">
                  <c:v>1056303</c:v>
                </c:pt>
                <c:pt idx="251">
                  <c:v>1119261</c:v>
                </c:pt>
                <c:pt idx="252">
                  <c:v>1042312</c:v>
                </c:pt>
                <c:pt idx="253">
                  <c:v>1189215</c:v>
                </c:pt>
                <c:pt idx="254">
                  <c:v>986349</c:v>
                </c:pt>
                <c:pt idx="255">
                  <c:v>1098275</c:v>
                </c:pt>
                <c:pt idx="256">
                  <c:v>972358</c:v>
                </c:pt>
                <c:pt idx="257">
                  <c:v>1014331</c:v>
                </c:pt>
                <c:pt idx="258">
                  <c:v>986349</c:v>
                </c:pt>
                <c:pt idx="259">
                  <c:v>923391</c:v>
                </c:pt>
                <c:pt idx="260">
                  <c:v>1021326</c:v>
                </c:pt>
                <c:pt idx="261">
                  <c:v>1105271</c:v>
                </c:pt>
                <c:pt idx="262">
                  <c:v>937381</c:v>
                </c:pt>
                <c:pt idx="263">
                  <c:v>1091280</c:v>
                </c:pt>
                <c:pt idx="264">
                  <c:v>1294146</c:v>
                </c:pt>
                <c:pt idx="265">
                  <c:v>1126257</c:v>
                </c:pt>
                <c:pt idx="266">
                  <c:v>1084285</c:v>
                </c:pt>
                <c:pt idx="267">
                  <c:v>1126257</c:v>
                </c:pt>
                <c:pt idx="268">
                  <c:v>979354</c:v>
                </c:pt>
                <c:pt idx="269">
                  <c:v>1168229</c:v>
                </c:pt>
                <c:pt idx="270">
                  <c:v>1126257</c:v>
                </c:pt>
                <c:pt idx="271">
                  <c:v>916395</c:v>
                </c:pt>
                <c:pt idx="272">
                  <c:v>923391</c:v>
                </c:pt>
                <c:pt idx="273">
                  <c:v>944377</c:v>
                </c:pt>
                <c:pt idx="274">
                  <c:v>944377</c:v>
                </c:pt>
                <c:pt idx="275">
                  <c:v>1161234</c:v>
                </c:pt>
                <c:pt idx="276">
                  <c:v>1021326</c:v>
                </c:pt>
                <c:pt idx="277">
                  <c:v>1084285</c:v>
                </c:pt>
                <c:pt idx="278">
                  <c:v>1126257</c:v>
                </c:pt>
                <c:pt idx="279">
                  <c:v>986349</c:v>
                </c:pt>
                <c:pt idx="280">
                  <c:v>930386</c:v>
                </c:pt>
                <c:pt idx="281">
                  <c:v>1049308</c:v>
                </c:pt>
                <c:pt idx="282">
                  <c:v>1112266</c:v>
                </c:pt>
                <c:pt idx="283">
                  <c:v>1000340</c:v>
                </c:pt>
                <c:pt idx="284">
                  <c:v>1070294</c:v>
                </c:pt>
                <c:pt idx="285">
                  <c:v>1021326</c:v>
                </c:pt>
                <c:pt idx="286">
                  <c:v>1035317</c:v>
                </c:pt>
                <c:pt idx="287">
                  <c:v>979354</c:v>
                </c:pt>
                <c:pt idx="288">
                  <c:v>1077289</c:v>
                </c:pt>
                <c:pt idx="289">
                  <c:v>958368</c:v>
                </c:pt>
                <c:pt idx="290">
                  <c:v>909400</c:v>
                </c:pt>
                <c:pt idx="291">
                  <c:v>1126257</c:v>
                </c:pt>
                <c:pt idx="292">
                  <c:v>1049308</c:v>
                </c:pt>
                <c:pt idx="293">
                  <c:v>972358</c:v>
                </c:pt>
                <c:pt idx="294">
                  <c:v>916395</c:v>
                </c:pt>
                <c:pt idx="295">
                  <c:v>958368</c:v>
                </c:pt>
                <c:pt idx="296">
                  <c:v>1140248</c:v>
                </c:pt>
                <c:pt idx="297">
                  <c:v>1154238</c:v>
                </c:pt>
                <c:pt idx="298">
                  <c:v>1049308</c:v>
                </c:pt>
                <c:pt idx="299">
                  <c:v>1014331</c:v>
                </c:pt>
                <c:pt idx="300">
                  <c:v>1000340</c:v>
                </c:pt>
                <c:pt idx="301">
                  <c:v>1056303</c:v>
                </c:pt>
                <c:pt idx="302">
                  <c:v>944377</c:v>
                </c:pt>
                <c:pt idx="303">
                  <c:v>888414</c:v>
                </c:pt>
                <c:pt idx="304">
                  <c:v>1000340</c:v>
                </c:pt>
                <c:pt idx="305">
                  <c:v>1035317</c:v>
                </c:pt>
                <c:pt idx="306">
                  <c:v>1049308</c:v>
                </c:pt>
                <c:pt idx="307">
                  <c:v>1014331</c:v>
                </c:pt>
                <c:pt idx="308">
                  <c:v>1399077</c:v>
                </c:pt>
                <c:pt idx="309">
                  <c:v>1175225</c:v>
                </c:pt>
                <c:pt idx="310">
                  <c:v>1049308</c:v>
                </c:pt>
                <c:pt idx="311">
                  <c:v>1049308</c:v>
                </c:pt>
                <c:pt idx="312">
                  <c:v>979354</c:v>
                </c:pt>
                <c:pt idx="313">
                  <c:v>1210201</c:v>
                </c:pt>
                <c:pt idx="314">
                  <c:v>1280155</c:v>
                </c:pt>
                <c:pt idx="315">
                  <c:v>1224192</c:v>
                </c:pt>
                <c:pt idx="316">
                  <c:v>1126257</c:v>
                </c:pt>
                <c:pt idx="317">
                  <c:v>1070294</c:v>
                </c:pt>
                <c:pt idx="318">
                  <c:v>1063298</c:v>
                </c:pt>
                <c:pt idx="319">
                  <c:v>1098275</c:v>
                </c:pt>
                <c:pt idx="320">
                  <c:v>1049308</c:v>
                </c:pt>
                <c:pt idx="321">
                  <c:v>1231188</c:v>
                </c:pt>
                <c:pt idx="322">
                  <c:v>1196211</c:v>
                </c:pt>
                <c:pt idx="323">
                  <c:v>1161234</c:v>
                </c:pt>
                <c:pt idx="324">
                  <c:v>1308137</c:v>
                </c:pt>
                <c:pt idx="325">
                  <c:v>1182220</c:v>
                </c:pt>
                <c:pt idx="326">
                  <c:v>1182220</c:v>
                </c:pt>
                <c:pt idx="327">
                  <c:v>1189215</c:v>
                </c:pt>
                <c:pt idx="328">
                  <c:v>1035317</c:v>
                </c:pt>
                <c:pt idx="329">
                  <c:v>1154238</c:v>
                </c:pt>
                <c:pt idx="330">
                  <c:v>993345</c:v>
                </c:pt>
                <c:pt idx="331">
                  <c:v>1014331</c:v>
                </c:pt>
                <c:pt idx="332">
                  <c:v>1301141</c:v>
                </c:pt>
                <c:pt idx="333">
                  <c:v>1126257</c:v>
                </c:pt>
                <c:pt idx="334">
                  <c:v>1126257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for Charts'!$S$2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numRef>
              <c:f>'Data for Charts'!$Q$3:$Q$337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Charts'!$S$3:$S$337</c:f>
              <c:numCache>
                <c:formatCode>#,##0</c:formatCode>
                <c:ptCount val="335"/>
                <c:pt idx="0">
                  <c:v>405732</c:v>
                </c:pt>
                <c:pt idx="1">
                  <c:v>370755</c:v>
                </c:pt>
                <c:pt idx="2">
                  <c:v>797474</c:v>
                </c:pt>
                <c:pt idx="3">
                  <c:v>1364100</c:v>
                </c:pt>
                <c:pt idx="4">
                  <c:v>1196211</c:v>
                </c:pt>
                <c:pt idx="5">
                  <c:v>1406072</c:v>
                </c:pt>
                <c:pt idx="6">
                  <c:v>1245178</c:v>
                </c:pt>
                <c:pt idx="7">
                  <c:v>1420063</c:v>
                </c:pt>
                <c:pt idx="8">
                  <c:v>1259169</c:v>
                </c:pt>
                <c:pt idx="9">
                  <c:v>1245178</c:v>
                </c:pt>
                <c:pt idx="10">
                  <c:v>1399077</c:v>
                </c:pt>
                <c:pt idx="11">
                  <c:v>1538985</c:v>
                </c:pt>
                <c:pt idx="12">
                  <c:v>1287151</c:v>
                </c:pt>
                <c:pt idx="13">
                  <c:v>1287151</c:v>
                </c:pt>
                <c:pt idx="14">
                  <c:v>1399077</c:v>
                </c:pt>
                <c:pt idx="15">
                  <c:v>1217197</c:v>
                </c:pt>
                <c:pt idx="16">
                  <c:v>1301141</c:v>
                </c:pt>
                <c:pt idx="17">
                  <c:v>1266165</c:v>
                </c:pt>
                <c:pt idx="18">
                  <c:v>1483021</c:v>
                </c:pt>
                <c:pt idx="19">
                  <c:v>1413068</c:v>
                </c:pt>
                <c:pt idx="20">
                  <c:v>1483021</c:v>
                </c:pt>
                <c:pt idx="21">
                  <c:v>1545980</c:v>
                </c:pt>
                <c:pt idx="22">
                  <c:v>1678892</c:v>
                </c:pt>
                <c:pt idx="23">
                  <c:v>1671897</c:v>
                </c:pt>
                <c:pt idx="24">
                  <c:v>1615934</c:v>
                </c:pt>
                <c:pt idx="25">
                  <c:v>1650911</c:v>
                </c:pt>
                <c:pt idx="26">
                  <c:v>1517998</c:v>
                </c:pt>
                <c:pt idx="27">
                  <c:v>1783823</c:v>
                </c:pt>
                <c:pt idx="28">
                  <c:v>1552975</c:v>
                </c:pt>
                <c:pt idx="29">
                  <c:v>1483021</c:v>
                </c:pt>
                <c:pt idx="30">
                  <c:v>1608938</c:v>
                </c:pt>
                <c:pt idx="31">
                  <c:v>1490017</c:v>
                </c:pt>
                <c:pt idx="32">
                  <c:v>1476026</c:v>
                </c:pt>
                <c:pt idx="33">
                  <c:v>1252174</c:v>
                </c:pt>
                <c:pt idx="34">
                  <c:v>1427058</c:v>
                </c:pt>
                <c:pt idx="35">
                  <c:v>1622929</c:v>
                </c:pt>
                <c:pt idx="36">
                  <c:v>1559971</c:v>
                </c:pt>
                <c:pt idx="37">
                  <c:v>1671897</c:v>
                </c:pt>
                <c:pt idx="38">
                  <c:v>1615934</c:v>
                </c:pt>
                <c:pt idx="39">
                  <c:v>1357105</c:v>
                </c:pt>
                <c:pt idx="40">
                  <c:v>1608938</c:v>
                </c:pt>
                <c:pt idx="41">
                  <c:v>1706874</c:v>
                </c:pt>
                <c:pt idx="42">
                  <c:v>1657906</c:v>
                </c:pt>
                <c:pt idx="43">
                  <c:v>1483021</c:v>
                </c:pt>
                <c:pt idx="44">
                  <c:v>1462035</c:v>
                </c:pt>
                <c:pt idx="45">
                  <c:v>1678892</c:v>
                </c:pt>
                <c:pt idx="46">
                  <c:v>1671897</c:v>
                </c:pt>
                <c:pt idx="47">
                  <c:v>1755841</c:v>
                </c:pt>
                <c:pt idx="48">
                  <c:v>1804809</c:v>
                </c:pt>
                <c:pt idx="49">
                  <c:v>1776828</c:v>
                </c:pt>
                <c:pt idx="50">
                  <c:v>1629924</c:v>
                </c:pt>
                <c:pt idx="51">
                  <c:v>1860772</c:v>
                </c:pt>
                <c:pt idx="52">
                  <c:v>1629924</c:v>
                </c:pt>
                <c:pt idx="53">
                  <c:v>1818800</c:v>
                </c:pt>
                <c:pt idx="54">
                  <c:v>1671897</c:v>
                </c:pt>
                <c:pt idx="55">
                  <c:v>1636920</c:v>
                </c:pt>
                <c:pt idx="56">
                  <c:v>1650911</c:v>
                </c:pt>
                <c:pt idx="57">
                  <c:v>1636920</c:v>
                </c:pt>
                <c:pt idx="58">
                  <c:v>1664901</c:v>
                </c:pt>
                <c:pt idx="59">
                  <c:v>1608938</c:v>
                </c:pt>
                <c:pt idx="60">
                  <c:v>1580957</c:v>
                </c:pt>
                <c:pt idx="61">
                  <c:v>1343114</c:v>
                </c:pt>
                <c:pt idx="62">
                  <c:v>1783823</c:v>
                </c:pt>
                <c:pt idx="63">
                  <c:v>1692883</c:v>
                </c:pt>
                <c:pt idx="64">
                  <c:v>1517998</c:v>
                </c:pt>
                <c:pt idx="65">
                  <c:v>1448045</c:v>
                </c:pt>
                <c:pt idx="66">
                  <c:v>1552975</c:v>
                </c:pt>
                <c:pt idx="67">
                  <c:v>1713869</c:v>
                </c:pt>
                <c:pt idx="68">
                  <c:v>1671897</c:v>
                </c:pt>
                <c:pt idx="69">
                  <c:v>1524994</c:v>
                </c:pt>
                <c:pt idx="70">
                  <c:v>1720864</c:v>
                </c:pt>
                <c:pt idx="71">
                  <c:v>2028661</c:v>
                </c:pt>
                <c:pt idx="72">
                  <c:v>2049648</c:v>
                </c:pt>
                <c:pt idx="73">
                  <c:v>2014671</c:v>
                </c:pt>
                <c:pt idx="74">
                  <c:v>1783823</c:v>
                </c:pt>
                <c:pt idx="75">
                  <c:v>1783823</c:v>
                </c:pt>
                <c:pt idx="76">
                  <c:v>1895749</c:v>
                </c:pt>
                <c:pt idx="77">
                  <c:v>2455380</c:v>
                </c:pt>
                <c:pt idx="78">
                  <c:v>2329463</c:v>
                </c:pt>
                <c:pt idx="79">
                  <c:v>1916735</c:v>
                </c:pt>
                <c:pt idx="80">
                  <c:v>1958708</c:v>
                </c:pt>
                <c:pt idx="81">
                  <c:v>1776828</c:v>
                </c:pt>
                <c:pt idx="82">
                  <c:v>1804809</c:v>
                </c:pt>
                <c:pt idx="83">
                  <c:v>1986689</c:v>
                </c:pt>
                <c:pt idx="84">
                  <c:v>2014671</c:v>
                </c:pt>
                <c:pt idx="85">
                  <c:v>1867768</c:v>
                </c:pt>
                <c:pt idx="86">
                  <c:v>1993684</c:v>
                </c:pt>
                <c:pt idx="87">
                  <c:v>1678892</c:v>
                </c:pt>
                <c:pt idx="88">
                  <c:v>1720864</c:v>
                </c:pt>
                <c:pt idx="89">
                  <c:v>1636920</c:v>
                </c:pt>
                <c:pt idx="90">
                  <c:v>846441</c:v>
                </c:pt>
                <c:pt idx="91">
                  <c:v>909400</c:v>
                </c:pt>
                <c:pt idx="92">
                  <c:v>1734855</c:v>
                </c:pt>
                <c:pt idx="93">
                  <c:v>1818800</c:v>
                </c:pt>
                <c:pt idx="94">
                  <c:v>1685888</c:v>
                </c:pt>
                <c:pt idx="95">
                  <c:v>1706874</c:v>
                </c:pt>
                <c:pt idx="96">
                  <c:v>1720864</c:v>
                </c:pt>
                <c:pt idx="97">
                  <c:v>1608938</c:v>
                </c:pt>
                <c:pt idx="98">
                  <c:v>1622929</c:v>
                </c:pt>
                <c:pt idx="99">
                  <c:v>1909740</c:v>
                </c:pt>
                <c:pt idx="100">
                  <c:v>1706874</c:v>
                </c:pt>
                <c:pt idx="101">
                  <c:v>1545980</c:v>
                </c:pt>
                <c:pt idx="102">
                  <c:v>1497012</c:v>
                </c:pt>
                <c:pt idx="103">
                  <c:v>1524994</c:v>
                </c:pt>
                <c:pt idx="104">
                  <c:v>1979694</c:v>
                </c:pt>
                <c:pt idx="105">
                  <c:v>2084624</c:v>
                </c:pt>
                <c:pt idx="106">
                  <c:v>1692883</c:v>
                </c:pt>
                <c:pt idx="107">
                  <c:v>1769832</c:v>
                </c:pt>
                <c:pt idx="108">
                  <c:v>1601943</c:v>
                </c:pt>
                <c:pt idx="109">
                  <c:v>1406072</c:v>
                </c:pt>
                <c:pt idx="110">
                  <c:v>1545980</c:v>
                </c:pt>
                <c:pt idx="111">
                  <c:v>1713869</c:v>
                </c:pt>
                <c:pt idx="112">
                  <c:v>1839786</c:v>
                </c:pt>
                <c:pt idx="113">
                  <c:v>1713869</c:v>
                </c:pt>
                <c:pt idx="114">
                  <c:v>1517998</c:v>
                </c:pt>
                <c:pt idx="115">
                  <c:v>1462035</c:v>
                </c:pt>
                <c:pt idx="116">
                  <c:v>1441049</c:v>
                </c:pt>
                <c:pt idx="117">
                  <c:v>1797814</c:v>
                </c:pt>
                <c:pt idx="118">
                  <c:v>1629924</c:v>
                </c:pt>
                <c:pt idx="119">
                  <c:v>1748846</c:v>
                </c:pt>
                <c:pt idx="120">
                  <c:v>1818800</c:v>
                </c:pt>
                <c:pt idx="121">
                  <c:v>1867768</c:v>
                </c:pt>
                <c:pt idx="122">
                  <c:v>1993684</c:v>
                </c:pt>
                <c:pt idx="123">
                  <c:v>2035657</c:v>
                </c:pt>
                <c:pt idx="124">
                  <c:v>1706874</c:v>
                </c:pt>
                <c:pt idx="125">
                  <c:v>1762837</c:v>
                </c:pt>
                <c:pt idx="126">
                  <c:v>1643915</c:v>
                </c:pt>
                <c:pt idx="127">
                  <c:v>1580957</c:v>
                </c:pt>
                <c:pt idx="128">
                  <c:v>1587952</c:v>
                </c:pt>
                <c:pt idx="129">
                  <c:v>1867768</c:v>
                </c:pt>
                <c:pt idx="130">
                  <c:v>1594948</c:v>
                </c:pt>
                <c:pt idx="131">
                  <c:v>1706874</c:v>
                </c:pt>
                <c:pt idx="132">
                  <c:v>1944717</c:v>
                </c:pt>
                <c:pt idx="133">
                  <c:v>1944717</c:v>
                </c:pt>
                <c:pt idx="134">
                  <c:v>1972698</c:v>
                </c:pt>
                <c:pt idx="135">
                  <c:v>1797814</c:v>
                </c:pt>
                <c:pt idx="136">
                  <c:v>1804809</c:v>
                </c:pt>
                <c:pt idx="137">
                  <c:v>1552975</c:v>
                </c:pt>
                <c:pt idx="138">
                  <c:v>1678892</c:v>
                </c:pt>
                <c:pt idx="139">
                  <c:v>1853777</c:v>
                </c:pt>
                <c:pt idx="140">
                  <c:v>1748846</c:v>
                </c:pt>
                <c:pt idx="141">
                  <c:v>1790818</c:v>
                </c:pt>
                <c:pt idx="142">
                  <c:v>1853777</c:v>
                </c:pt>
                <c:pt idx="143">
                  <c:v>1930726</c:v>
                </c:pt>
                <c:pt idx="144">
                  <c:v>1671897</c:v>
                </c:pt>
                <c:pt idx="145">
                  <c:v>1622929</c:v>
                </c:pt>
                <c:pt idx="146">
                  <c:v>1846781</c:v>
                </c:pt>
                <c:pt idx="147">
                  <c:v>2126597</c:v>
                </c:pt>
                <c:pt idx="148">
                  <c:v>1951712</c:v>
                </c:pt>
                <c:pt idx="149">
                  <c:v>1755841</c:v>
                </c:pt>
                <c:pt idx="150">
                  <c:v>1916735</c:v>
                </c:pt>
                <c:pt idx="151">
                  <c:v>1846781</c:v>
                </c:pt>
                <c:pt idx="152">
                  <c:v>1699878</c:v>
                </c:pt>
                <c:pt idx="153">
                  <c:v>1853777</c:v>
                </c:pt>
                <c:pt idx="154">
                  <c:v>1504008</c:v>
                </c:pt>
                <c:pt idx="155">
                  <c:v>1748846</c:v>
                </c:pt>
                <c:pt idx="156">
                  <c:v>1797814</c:v>
                </c:pt>
                <c:pt idx="157">
                  <c:v>2112606</c:v>
                </c:pt>
                <c:pt idx="158">
                  <c:v>1839786</c:v>
                </c:pt>
                <c:pt idx="159">
                  <c:v>1720864</c:v>
                </c:pt>
                <c:pt idx="160">
                  <c:v>1993684</c:v>
                </c:pt>
                <c:pt idx="161">
                  <c:v>1839786</c:v>
                </c:pt>
                <c:pt idx="162">
                  <c:v>2182560</c:v>
                </c:pt>
                <c:pt idx="163">
                  <c:v>1895749</c:v>
                </c:pt>
                <c:pt idx="164">
                  <c:v>1979694</c:v>
                </c:pt>
                <c:pt idx="165">
                  <c:v>1818800</c:v>
                </c:pt>
                <c:pt idx="166">
                  <c:v>1965703</c:v>
                </c:pt>
                <c:pt idx="167">
                  <c:v>1965703</c:v>
                </c:pt>
                <c:pt idx="168">
                  <c:v>2231528</c:v>
                </c:pt>
                <c:pt idx="169">
                  <c:v>1937721</c:v>
                </c:pt>
                <c:pt idx="170">
                  <c:v>2140588</c:v>
                </c:pt>
                <c:pt idx="171">
                  <c:v>1888754</c:v>
                </c:pt>
                <c:pt idx="172">
                  <c:v>1839786</c:v>
                </c:pt>
                <c:pt idx="173">
                  <c:v>1734855</c:v>
                </c:pt>
                <c:pt idx="174">
                  <c:v>1979694</c:v>
                </c:pt>
                <c:pt idx="175">
                  <c:v>1881758</c:v>
                </c:pt>
                <c:pt idx="176">
                  <c:v>1888754</c:v>
                </c:pt>
                <c:pt idx="177">
                  <c:v>1790818</c:v>
                </c:pt>
                <c:pt idx="178">
                  <c:v>1902744</c:v>
                </c:pt>
                <c:pt idx="179">
                  <c:v>1776828</c:v>
                </c:pt>
                <c:pt idx="180">
                  <c:v>1643915</c:v>
                </c:pt>
                <c:pt idx="181">
                  <c:v>1839786</c:v>
                </c:pt>
                <c:pt idx="182">
                  <c:v>1860772</c:v>
                </c:pt>
                <c:pt idx="183">
                  <c:v>1909740</c:v>
                </c:pt>
                <c:pt idx="184">
                  <c:v>1678892</c:v>
                </c:pt>
                <c:pt idx="185">
                  <c:v>1650911</c:v>
                </c:pt>
                <c:pt idx="186">
                  <c:v>1615934</c:v>
                </c:pt>
                <c:pt idx="187">
                  <c:v>1832791</c:v>
                </c:pt>
                <c:pt idx="188">
                  <c:v>1951712</c:v>
                </c:pt>
                <c:pt idx="189">
                  <c:v>1895749</c:v>
                </c:pt>
                <c:pt idx="190">
                  <c:v>1811804</c:v>
                </c:pt>
                <c:pt idx="191">
                  <c:v>1790818</c:v>
                </c:pt>
                <c:pt idx="192">
                  <c:v>1972698</c:v>
                </c:pt>
                <c:pt idx="193">
                  <c:v>1769832</c:v>
                </c:pt>
                <c:pt idx="194">
                  <c:v>1867768</c:v>
                </c:pt>
                <c:pt idx="195">
                  <c:v>1965703</c:v>
                </c:pt>
                <c:pt idx="196">
                  <c:v>2035657</c:v>
                </c:pt>
                <c:pt idx="197">
                  <c:v>1755841</c:v>
                </c:pt>
                <c:pt idx="198">
                  <c:v>1825795</c:v>
                </c:pt>
                <c:pt idx="199">
                  <c:v>1923731</c:v>
                </c:pt>
                <c:pt idx="200">
                  <c:v>1531989</c:v>
                </c:pt>
                <c:pt idx="201">
                  <c:v>1685888</c:v>
                </c:pt>
                <c:pt idx="202">
                  <c:v>1804809</c:v>
                </c:pt>
                <c:pt idx="203">
                  <c:v>2077629</c:v>
                </c:pt>
                <c:pt idx="204">
                  <c:v>1986689</c:v>
                </c:pt>
                <c:pt idx="205">
                  <c:v>1874763</c:v>
                </c:pt>
                <c:pt idx="206">
                  <c:v>1881758</c:v>
                </c:pt>
                <c:pt idx="207">
                  <c:v>1720864</c:v>
                </c:pt>
                <c:pt idx="208">
                  <c:v>1923731</c:v>
                </c:pt>
                <c:pt idx="209">
                  <c:v>1923731</c:v>
                </c:pt>
                <c:pt idx="210">
                  <c:v>1916735</c:v>
                </c:pt>
                <c:pt idx="211">
                  <c:v>1874763</c:v>
                </c:pt>
                <c:pt idx="212">
                  <c:v>1566966</c:v>
                </c:pt>
                <c:pt idx="213">
                  <c:v>1944717</c:v>
                </c:pt>
                <c:pt idx="214">
                  <c:v>1930726</c:v>
                </c:pt>
                <c:pt idx="215">
                  <c:v>2000680</c:v>
                </c:pt>
                <c:pt idx="216">
                  <c:v>1727860</c:v>
                </c:pt>
                <c:pt idx="217">
                  <c:v>1853777</c:v>
                </c:pt>
                <c:pt idx="218">
                  <c:v>2070634</c:v>
                </c:pt>
                <c:pt idx="219">
                  <c:v>2490357</c:v>
                </c:pt>
                <c:pt idx="220">
                  <c:v>2028661</c:v>
                </c:pt>
                <c:pt idx="221">
                  <c:v>1881758</c:v>
                </c:pt>
                <c:pt idx="222">
                  <c:v>1986689</c:v>
                </c:pt>
                <c:pt idx="223">
                  <c:v>2091620</c:v>
                </c:pt>
                <c:pt idx="224">
                  <c:v>2007675</c:v>
                </c:pt>
                <c:pt idx="225">
                  <c:v>2063638</c:v>
                </c:pt>
                <c:pt idx="226">
                  <c:v>2042652</c:v>
                </c:pt>
                <c:pt idx="227">
                  <c:v>2021666</c:v>
                </c:pt>
                <c:pt idx="228">
                  <c:v>1874763</c:v>
                </c:pt>
                <c:pt idx="229">
                  <c:v>1902744</c:v>
                </c:pt>
                <c:pt idx="230">
                  <c:v>1916735</c:v>
                </c:pt>
                <c:pt idx="231">
                  <c:v>2091620</c:v>
                </c:pt>
                <c:pt idx="232">
                  <c:v>1993684</c:v>
                </c:pt>
                <c:pt idx="233">
                  <c:v>2252514</c:v>
                </c:pt>
                <c:pt idx="234">
                  <c:v>2189555</c:v>
                </c:pt>
                <c:pt idx="235">
                  <c:v>2378431</c:v>
                </c:pt>
                <c:pt idx="236">
                  <c:v>2357444</c:v>
                </c:pt>
                <c:pt idx="237">
                  <c:v>2371435</c:v>
                </c:pt>
                <c:pt idx="238">
                  <c:v>2406412</c:v>
                </c:pt>
                <c:pt idx="239">
                  <c:v>2315472</c:v>
                </c:pt>
                <c:pt idx="240">
                  <c:v>2420403</c:v>
                </c:pt>
                <c:pt idx="241">
                  <c:v>2301481</c:v>
                </c:pt>
                <c:pt idx="242">
                  <c:v>2021666</c:v>
                </c:pt>
                <c:pt idx="243">
                  <c:v>2147583</c:v>
                </c:pt>
                <c:pt idx="244">
                  <c:v>2329463</c:v>
                </c:pt>
                <c:pt idx="245">
                  <c:v>2315472</c:v>
                </c:pt>
                <c:pt idx="246">
                  <c:v>2105611</c:v>
                </c:pt>
                <c:pt idx="247">
                  <c:v>2161574</c:v>
                </c:pt>
                <c:pt idx="248">
                  <c:v>2210541</c:v>
                </c:pt>
                <c:pt idx="249">
                  <c:v>1993684</c:v>
                </c:pt>
                <c:pt idx="250">
                  <c:v>2259509</c:v>
                </c:pt>
                <c:pt idx="251">
                  <c:v>2217537</c:v>
                </c:pt>
                <c:pt idx="252">
                  <c:v>2273500</c:v>
                </c:pt>
                <c:pt idx="253">
                  <c:v>2238523</c:v>
                </c:pt>
                <c:pt idx="254">
                  <c:v>2273500</c:v>
                </c:pt>
                <c:pt idx="255">
                  <c:v>2238523</c:v>
                </c:pt>
                <c:pt idx="256">
                  <c:v>2084624</c:v>
                </c:pt>
                <c:pt idx="257">
                  <c:v>2154578</c:v>
                </c:pt>
                <c:pt idx="258">
                  <c:v>2224532</c:v>
                </c:pt>
                <c:pt idx="259">
                  <c:v>1937721</c:v>
                </c:pt>
                <c:pt idx="260">
                  <c:v>2210541</c:v>
                </c:pt>
                <c:pt idx="261">
                  <c:v>2119601</c:v>
                </c:pt>
                <c:pt idx="262">
                  <c:v>2224532</c:v>
                </c:pt>
                <c:pt idx="263">
                  <c:v>2021666</c:v>
                </c:pt>
                <c:pt idx="264">
                  <c:v>2154578</c:v>
                </c:pt>
                <c:pt idx="265">
                  <c:v>2049648</c:v>
                </c:pt>
                <c:pt idx="266">
                  <c:v>2245518</c:v>
                </c:pt>
                <c:pt idx="267">
                  <c:v>2175564</c:v>
                </c:pt>
                <c:pt idx="268">
                  <c:v>2280495</c:v>
                </c:pt>
                <c:pt idx="269">
                  <c:v>2231528</c:v>
                </c:pt>
                <c:pt idx="270">
                  <c:v>2014671</c:v>
                </c:pt>
                <c:pt idx="271">
                  <c:v>2126597</c:v>
                </c:pt>
                <c:pt idx="272">
                  <c:v>2343454</c:v>
                </c:pt>
                <c:pt idx="273">
                  <c:v>2315472</c:v>
                </c:pt>
                <c:pt idx="274">
                  <c:v>2245518</c:v>
                </c:pt>
                <c:pt idx="275">
                  <c:v>2385426</c:v>
                </c:pt>
                <c:pt idx="276">
                  <c:v>2462375</c:v>
                </c:pt>
                <c:pt idx="277">
                  <c:v>2490357</c:v>
                </c:pt>
                <c:pt idx="278">
                  <c:v>2476366</c:v>
                </c:pt>
                <c:pt idx="279">
                  <c:v>2511343</c:v>
                </c:pt>
                <c:pt idx="280">
                  <c:v>2616274</c:v>
                </c:pt>
                <c:pt idx="281">
                  <c:v>2574301</c:v>
                </c:pt>
                <c:pt idx="282">
                  <c:v>2511343</c:v>
                </c:pt>
                <c:pt idx="283">
                  <c:v>2742191</c:v>
                </c:pt>
                <c:pt idx="284">
                  <c:v>2469371</c:v>
                </c:pt>
                <c:pt idx="285">
                  <c:v>2518338</c:v>
                </c:pt>
                <c:pt idx="286">
                  <c:v>2385426</c:v>
                </c:pt>
                <c:pt idx="287">
                  <c:v>2385426</c:v>
                </c:pt>
                <c:pt idx="288">
                  <c:v>2504348</c:v>
                </c:pt>
                <c:pt idx="289">
                  <c:v>2413408</c:v>
                </c:pt>
                <c:pt idx="290">
                  <c:v>2364440</c:v>
                </c:pt>
                <c:pt idx="291">
                  <c:v>2217537</c:v>
                </c:pt>
                <c:pt idx="292">
                  <c:v>2427398</c:v>
                </c:pt>
                <c:pt idx="293">
                  <c:v>2392421</c:v>
                </c:pt>
                <c:pt idx="294">
                  <c:v>2518338</c:v>
                </c:pt>
                <c:pt idx="295">
                  <c:v>2539324</c:v>
                </c:pt>
                <c:pt idx="296">
                  <c:v>2532329</c:v>
                </c:pt>
                <c:pt idx="297">
                  <c:v>2448384</c:v>
                </c:pt>
                <c:pt idx="298">
                  <c:v>2504348</c:v>
                </c:pt>
                <c:pt idx="299">
                  <c:v>2301481</c:v>
                </c:pt>
                <c:pt idx="300">
                  <c:v>2742191</c:v>
                </c:pt>
                <c:pt idx="301">
                  <c:v>2630264</c:v>
                </c:pt>
                <c:pt idx="302">
                  <c:v>2651251</c:v>
                </c:pt>
                <c:pt idx="303">
                  <c:v>2224532</c:v>
                </c:pt>
                <c:pt idx="304">
                  <c:v>2448384</c:v>
                </c:pt>
                <c:pt idx="305">
                  <c:v>2875103</c:v>
                </c:pt>
                <c:pt idx="306">
                  <c:v>3001020</c:v>
                </c:pt>
                <c:pt idx="307">
                  <c:v>2756181</c:v>
                </c:pt>
                <c:pt idx="308">
                  <c:v>2693223</c:v>
                </c:pt>
                <c:pt idx="309">
                  <c:v>2602283</c:v>
                </c:pt>
                <c:pt idx="310">
                  <c:v>2700218</c:v>
                </c:pt>
                <c:pt idx="311">
                  <c:v>2749186</c:v>
                </c:pt>
                <c:pt idx="312">
                  <c:v>2420403</c:v>
                </c:pt>
                <c:pt idx="313">
                  <c:v>2588292</c:v>
                </c:pt>
                <c:pt idx="314">
                  <c:v>2896089</c:v>
                </c:pt>
                <c:pt idx="315">
                  <c:v>2910080</c:v>
                </c:pt>
                <c:pt idx="316">
                  <c:v>2637260</c:v>
                </c:pt>
                <c:pt idx="317">
                  <c:v>2637260</c:v>
                </c:pt>
                <c:pt idx="318">
                  <c:v>2469371</c:v>
                </c:pt>
                <c:pt idx="319">
                  <c:v>2693223</c:v>
                </c:pt>
                <c:pt idx="320">
                  <c:v>2875103</c:v>
                </c:pt>
                <c:pt idx="321">
                  <c:v>3008015</c:v>
                </c:pt>
                <c:pt idx="322">
                  <c:v>2581297</c:v>
                </c:pt>
                <c:pt idx="323">
                  <c:v>2931066</c:v>
                </c:pt>
                <c:pt idx="324">
                  <c:v>3091960</c:v>
                </c:pt>
                <c:pt idx="325">
                  <c:v>2903084</c:v>
                </c:pt>
                <c:pt idx="326">
                  <c:v>2903084</c:v>
                </c:pt>
                <c:pt idx="327">
                  <c:v>2735195</c:v>
                </c:pt>
                <c:pt idx="328">
                  <c:v>3175904</c:v>
                </c:pt>
                <c:pt idx="329">
                  <c:v>3119941</c:v>
                </c:pt>
                <c:pt idx="330">
                  <c:v>3364780</c:v>
                </c:pt>
                <c:pt idx="331">
                  <c:v>2945057</c:v>
                </c:pt>
                <c:pt idx="332">
                  <c:v>2518338</c:v>
                </c:pt>
                <c:pt idx="333">
                  <c:v>2490357</c:v>
                </c:pt>
                <c:pt idx="334">
                  <c:v>2630264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2415872"/>
        <c:axId val="1252409888"/>
      </c:lineChart>
      <c:dateAx>
        <c:axId val="12524158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crossAx val="1252409888"/>
        <c:crosses val="autoZero"/>
        <c:auto val="1"/>
        <c:lblOffset val="100"/>
        <c:baseTimeUnit val="days"/>
      </c:dateAx>
      <c:valAx>
        <c:axId val="125240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52415872"/>
        <c:crosses val="autoZero"/>
        <c:crossBetween val="between"/>
        <c:dispUnits>
          <c:builtInUnit val="thousands"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US"/>
              <a:t>Table Visits (000s)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for Charts'!$V$2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numRef>
              <c:f>'Data for Charts'!$U$3:$U$337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Charts'!$V$3:$V$337</c:f>
              <c:numCache>
                <c:formatCode>#,##0</c:formatCode>
                <c:ptCount val="335"/>
                <c:pt idx="0">
                  <c:v>132912</c:v>
                </c:pt>
                <c:pt idx="1">
                  <c:v>118922</c:v>
                </c:pt>
                <c:pt idx="2">
                  <c:v>146903</c:v>
                </c:pt>
                <c:pt idx="3">
                  <c:v>104931</c:v>
                </c:pt>
                <c:pt idx="4">
                  <c:v>195871</c:v>
                </c:pt>
                <c:pt idx="5">
                  <c:v>160894</c:v>
                </c:pt>
                <c:pt idx="6">
                  <c:v>167889</c:v>
                </c:pt>
                <c:pt idx="7">
                  <c:v>132912</c:v>
                </c:pt>
                <c:pt idx="8">
                  <c:v>160894</c:v>
                </c:pt>
                <c:pt idx="9">
                  <c:v>160894</c:v>
                </c:pt>
                <c:pt idx="10">
                  <c:v>230848</c:v>
                </c:pt>
                <c:pt idx="11">
                  <c:v>209862</c:v>
                </c:pt>
                <c:pt idx="12">
                  <c:v>237843</c:v>
                </c:pt>
                <c:pt idx="13">
                  <c:v>153898</c:v>
                </c:pt>
                <c:pt idx="14">
                  <c:v>181880</c:v>
                </c:pt>
                <c:pt idx="15">
                  <c:v>181880</c:v>
                </c:pt>
                <c:pt idx="16">
                  <c:v>202866</c:v>
                </c:pt>
                <c:pt idx="17">
                  <c:v>279815</c:v>
                </c:pt>
                <c:pt idx="18">
                  <c:v>195871</c:v>
                </c:pt>
                <c:pt idx="19">
                  <c:v>188875</c:v>
                </c:pt>
                <c:pt idx="20">
                  <c:v>132912</c:v>
                </c:pt>
                <c:pt idx="21">
                  <c:v>167889</c:v>
                </c:pt>
                <c:pt idx="22">
                  <c:v>132912</c:v>
                </c:pt>
                <c:pt idx="23">
                  <c:v>146903</c:v>
                </c:pt>
                <c:pt idx="24">
                  <c:v>104931</c:v>
                </c:pt>
                <c:pt idx="25">
                  <c:v>118922</c:v>
                </c:pt>
                <c:pt idx="26">
                  <c:v>139908</c:v>
                </c:pt>
                <c:pt idx="27">
                  <c:v>160894</c:v>
                </c:pt>
                <c:pt idx="28">
                  <c:v>139908</c:v>
                </c:pt>
                <c:pt idx="29">
                  <c:v>174885</c:v>
                </c:pt>
                <c:pt idx="30">
                  <c:v>104931</c:v>
                </c:pt>
                <c:pt idx="31">
                  <c:v>125917</c:v>
                </c:pt>
                <c:pt idx="32">
                  <c:v>188875</c:v>
                </c:pt>
                <c:pt idx="33">
                  <c:v>90940</c:v>
                </c:pt>
                <c:pt idx="34">
                  <c:v>174885</c:v>
                </c:pt>
                <c:pt idx="35">
                  <c:v>125917</c:v>
                </c:pt>
                <c:pt idx="36">
                  <c:v>160894</c:v>
                </c:pt>
                <c:pt idx="37">
                  <c:v>97935</c:v>
                </c:pt>
                <c:pt idx="38">
                  <c:v>125917</c:v>
                </c:pt>
                <c:pt idx="39">
                  <c:v>174885</c:v>
                </c:pt>
                <c:pt idx="40">
                  <c:v>153898</c:v>
                </c:pt>
                <c:pt idx="41">
                  <c:v>111926</c:v>
                </c:pt>
                <c:pt idx="42">
                  <c:v>202866</c:v>
                </c:pt>
                <c:pt idx="43">
                  <c:v>153898</c:v>
                </c:pt>
                <c:pt idx="44">
                  <c:v>202866</c:v>
                </c:pt>
                <c:pt idx="45">
                  <c:v>90940</c:v>
                </c:pt>
                <c:pt idx="46">
                  <c:v>118922</c:v>
                </c:pt>
                <c:pt idx="47">
                  <c:v>174885</c:v>
                </c:pt>
                <c:pt idx="48">
                  <c:v>174885</c:v>
                </c:pt>
                <c:pt idx="49">
                  <c:v>188875</c:v>
                </c:pt>
                <c:pt idx="50">
                  <c:v>209862</c:v>
                </c:pt>
                <c:pt idx="51">
                  <c:v>174885</c:v>
                </c:pt>
                <c:pt idx="52">
                  <c:v>146903</c:v>
                </c:pt>
                <c:pt idx="53">
                  <c:v>97935</c:v>
                </c:pt>
                <c:pt idx="54">
                  <c:v>90940</c:v>
                </c:pt>
                <c:pt idx="55">
                  <c:v>167889</c:v>
                </c:pt>
                <c:pt idx="56">
                  <c:v>69954</c:v>
                </c:pt>
                <c:pt idx="57">
                  <c:v>160894</c:v>
                </c:pt>
                <c:pt idx="58">
                  <c:v>146903</c:v>
                </c:pt>
                <c:pt idx="59">
                  <c:v>83945</c:v>
                </c:pt>
                <c:pt idx="60">
                  <c:v>111926</c:v>
                </c:pt>
                <c:pt idx="61">
                  <c:v>104931</c:v>
                </c:pt>
                <c:pt idx="62">
                  <c:v>125917</c:v>
                </c:pt>
                <c:pt idx="63">
                  <c:v>118922</c:v>
                </c:pt>
                <c:pt idx="64">
                  <c:v>118922</c:v>
                </c:pt>
                <c:pt idx="65">
                  <c:v>139908</c:v>
                </c:pt>
                <c:pt idx="66">
                  <c:v>447705</c:v>
                </c:pt>
                <c:pt idx="67">
                  <c:v>244838</c:v>
                </c:pt>
                <c:pt idx="68">
                  <c:v>146903</c:v>
                </c:pt>
                <c:pt idx="69">
                  <c:v>153898</c:v>
                </c:pt>
                <c:pt idx="70">
                  <c:v>188875</c:v>
                </c:pt>
                <c:pt idx="71">
                  <c:v>97935</c:v>
                </c:pt>
                <c:pt idx="72">
                  <c:v>125917</c:v>
                </c:pt>
                <c:pt idx="73">
                  <c:v>111926</c:v>
                </c:pt>
                <c:pt idx="74">
                  <c:v>181880</c:v>
                </c:pt>
                <c:pt idx="75">
                  <c:v>62958</c:v>
                </c:pt>
                <c:pt idx="76">
                  <c:v>118922</c:v>
                </c:pt>
                <c:pt idx="77">
                  <c:v>160894</c:v>
                </c:pt>
                <c:pt idx="78">
                  <c:v>237843</c:v>
                </c:pt>
                <c:pt idx="79">
                  <c:v>160894</c:v>
                </c:pt>
                <c:pt idx="80">
                  <c:v>167889</c:v>
                </c:pt>
                <c:pt idx="81">
                  <c:v>237843</c:v>
                </c:pt>
                <c:pt idx="82">
                  <c:v>216857</c:v>
                </c:pt>
                <c:pt idx="83">
                  <c:v>167889</c:v>
                </c:pt>
                <c:pt idx="84">
                  <c:v>160894</c:v>
                </c:pt>
                <c:pt idx="85">
                  <c:v>167889</c:v>
                </c:pt>
                <c:pt idx="86">
                  <c:v>181880</c:v>
                </c:pt>
                <c:pt idx="87">
                  <c:v>181880</c:v>
                </c:pt>
                <c:pt idx="88">
                  <c:v>167889</c:v>
                </c:pt>
                <c:pt idx="89">
                  <c:v>146903</c:v>
                </c:pt>
                <c:pt idx="90">
                  <c:v>216857</c:v>
                </c:pt>
                <c:pt idx="91">
                  <c:v>132912</c:v>
                </c:pt>
                <c:pt idx="92">
                  <c:v>132912</c:v>
                </c:pt>
                <c:pt idx="93">
                  <c:v>160894</c:v>
                </c:pt>
                <c:pt idx="94">
                  <c:v>146903</c:v>
                </c:pt>
                <c:pt idx="95">
                  <c:v>97935</c:v>
                </c:pt>
                <c:pt idx="96">
                  <c:v>139908</c:v>
                </c:pt>
                <c:pt idx="97">
                  <c:v>139908</c:v>
                </c:pt>
                <c:pt idx="98">
                  <c:v>160894</c:v>
                </c:pt>
                <c:pt idx="99">
                  <c:v>125917</c:v>
                </c:pt>
                <c:pt idx="100">
                  <c:v>167889</c:v>
                </c:pt>
                <c:pt idx="101">
                  <c:v>174885</c:v>
                </c:pt>
                <c:pt idx="102">
                  <c:v>167889</c:v>
                </c:pt>
                <c:pt idx="103">
                  <c:v>160894</c:v>
                </c:pt>
                <c:pt idx="104">
                  <c:v>314792</c:v>
                </c:pt>
                <c:pt idx="105">
                  <c:v>202866</c:v>
                </c:pt>
                <c:pt idx="106">
                  <c:v>216857</c:v>
                </c:pt>
                <c:pt idx="107">
                  <c:v>216857</c:v>
                </c:pt>
                <c:pt idx="108">
                  <c:v>230848</c:v>
                </c:pt>
                <c:pt idx="109">
                  <c:v>195871</c:v>
                </c:pt>
                <c:pt idx="110">
                  <c:v>202866</c:v>
                </c:pt>
                <c:pt idx="111">
                  <c:v>125917</c:v>
                </c:pt>
                <c:pt idx="112">
                  <c:v>167889</c:v>
                </c:pt>
                <c:pt idx="113">
                  <c:v>167889</c:v>
                </c:pt>
                <c:pt idx="114">
                  <c:v>181880</c:v>
                </c:pt>
                <c:pt idx="115">
                  <c:v>160894</c:v>
                </c:pt>
                <c:pt idx="116">
                  <c:v>202866</c:v>
                </c:pt>
                <c:pt idx="117">
                  <c:v>195871</c:v>
                </c:pt>
                <c:pt idx="118">
                  <c:v>146903</c:v>
                </c:pt>
                <c:pt idx="119">
                  <c:v>216857</c:v>
                </c:pt>
                <c:pt idx="120">
                  <c:v>111926</c:v>
                </c:pt>
                <c:pt idx="121">
                  <c:v>118922</c:v>
                </c:pt>
                <c:pt idx="122">
                  <c:v>174885</c:v>
                </c:pt>
                <c:pt idx="123">
                  <c:v>132912</c:v>
                </c:pt>
                <c:pt idx="124">
                  <c:v>139908</c:v>
                </c:pt>
                <c:pt idx="125">
                  <c:v>132912</c:v>
                </c:pt>
                <c:pt idx="126">
                  <c:v>167889</c:v>
                </c:pt>
                <c:pt idx="127">
                  <c:v>118922</c:v>
                </c:pt>
                <c:pt idx="128">
                  <c:v>174885</c:v>
                </c:pt>
                <c:pt idx="129">
                  <c:v>153898</c:v>
                </c:pt>
                <c:pt idx="130">
                  <c:v>188875</c:v>
                </c:pt>
                <c:pt idx="131">
                  <c:v>195871</c:v>
                </c:pt>
                <c:pt idx="132">
                  <c:v>223852</c:v>
                </c:pt>
                <c:pt idx="133">
                  <c:v>195871</c:v>
                </c:pt>
                <c:pt idx="134">
                  <c:v>202866</c:v>
                </c:pt>
                <c:pt idx="135">
                  <c:v>160894</c:v>
                </c:pt>
                <c:pt idx="136">
                  <c:v>195871</c:v>
                </c:pt>
                <c:pt idx="137">
                  <c:v>181880</c:v>
                </c:pt>
                <c:pt idx="138">
                  <c:v>118922</c:v>
                </c:pt>
                <c:pt idx="139">
                  <c:v>181880</c:v>
                </c:pt>
                <c:pt idx="140">
                  <c:v>223852</c:v>
                </c:pt>
                <c:pt idx="141">
                  <c:v>146903</c:v>
                </c:pt>
                <c:pt idx="142">
                  <c:v>195871</c:v>
                </c:pt>
                <c:pt idx="143">
                  <c:v>167889</c:v>
                </c:pt>
                <c:pt idx="144">
                  <c:v>104931</c:v>
                </c:pt>
                <c:pt idx="145">
                  <c:v>181880</c:v>
                </c:pt>
                <c:pt idx="146">
                  <c:v>195871</c:v>
                </c:pt>
                <c:pt idx="147">
                  <c:v>153898</c:v>
                </c:pt>
                <c:pt idx="148">
                  <c:v>188875</c:v>
                </c:pt>
                <c:pt idx="149">
                  <c:v>181880</c:v>
                </c:pt>
                <c:pt idx="150">
                  <c:v>230848</c:v>
                </c:pt>
                <c:pt idx="151">
                  <c:v>244838</c:v>
                </c:pt>
                <c:pt idx="152">
                  <c:v>174885</c:v>
                </c:pt>
                <c:pt idx="153">
                  <c:v>167889</c:v>
                </c:pt>
                <c:pt idx="154">
                  <c:v>167889</c:v>
                </c:pt>
                <c:pt idx="155">
                  <c:v>181880</c:v>
                </c:pt>
                <c:pt idx="156">
                  <c:v>146903</c:v>
                </c:pt>
                <c:pt idx="157">
                  <c:v>209862</c:v>
                </c:pt>
                <c:pt idx="158">
                  <c:v>181880</c:v>
                </c:pt>
                <c:pt idx="159">
                  <c:v>139908</c:v>
                </c:pt>
                <c:pt idx="160">
                  <c:v>188875</c:v>
                </c:pt>
                <c:pt idx="161">
                  <c:v>279815</c:v>
                </c:pt>
                <c:pt idx="162">
                  <c:v>202866</c:v>
                </c:pt>
                <c:pt idx="163">
                  <c:v>223852</c:v>
                </c:pt>
                <c:pt idx="164">
                  <c:v>188875</c:v>
                </c:pt>
                <c:pt idx="165">
                  <c:v>160894</c:v>
                </c:pt>
                <c:pt idx="166">
                  <c:v>146903</c:v>
                </c:pt>
                <c:pt idx="167">
                  <c:v>153898</c:v>
                </c:pt>
                <c:pt idx="168">
                  <c:v>216857</c:v>
                </c:pt>
                <c:pt idx="169">
                  <c:v>174885</c:v>
                </c:pt>
                <c:pt idx="170">
                  <c:v>223852</c:v>
                </c:pt>
                <c:pt idx="171">
                  <c:v>174885</c:v>
                </c:pt>
                <c:pt idx="172">
                  <c:v>251834</c:v>
                </c:pt>
                <c:pt idx="173">
                  <c:v>209862</c:v>
                </c:pt>
                <c:pt idx="174">
                  <c:v>146903</c:v>
                </c:pt>
                <c:pt idx="175">
                  <c:v>174885</c:v>
                </c:pt>
                <c:pt idx="176">
                  <c:v>223852</c:v>
                </c:pt>
                <c:pt idx="177">
                  <c:v>202866</c:v>
                </c:pt>
                <c:pt idx="178">
                  <c:v>209862</c:v>
                </c:pt>
                <c:pt idx="179">
                  <c:v>111926</c:v>
                </c:pt>
                <c:pt idx="180">
                  <c:v>223852</c:v>
                </c:pt>
                <c:pt idx="181">
                  <c:v>132912</c:v>
                </c:pt>
                <c:pt idx="182">
                  <c:v>188875</c:v>
                </c:pt>
                <c:pt idx="183">
                  <c:v>160894</c:v>
                </c:pt>
                <c:pt idx="184">
                  <c:v>181880</c:v>
                </c:pt>
                <c:pt idx="185">
                  <c:v>265825</c:v>
                </c:pt>
                <c:pt idx="186">
                  <c:v>174885</c:v>
                </c:pt>
                <c:pt idx="187">
                  <c:v>202866</c:v>
                </c:pt>
                <c:pt idx="188">
                  <c:v>125917</c:v>
                </c:pt>
                <c:pt idx="189">
                  <c:v>223852</c:v>
                </c:pt>
                <c:pt idx="190">
                  <c:v>195871</c:v>
                </c:pt>
                <c:pt idx="191">
                  <c:v>139908</c:v>
                </c:pt>
                <c:pt idx="192">
                  <c:v>146903</c:v>
                </c:pt>
                <c:pt idx="193">
                  <c:v>153898</c:v>
                </c:pt>
                <c:pt idx="194">
                  <c:v>202866</c:v>
                </c:pt>
                <c:pt idx="195">
                  <c:v>90940</c:v>
                </c:pt>
                <c:pt idx="196">
                  <c:v>230848</c:v>
                </c:pt>
                <c:pt idx="197">
                  <c:v>188875</c:v>
                </c:pt>
                <c:pt idx="198">
                  <c:v>209862</c:v>
                </c:pt>
                <c:pt idx="199">
                  <c:v>167889</c:v>
                </c:pt>
                <c:pt idx="200">
                  <c:v>237843</c:v>
                </c:pt>
                <c:pt idx="201">
                  <c:v>230848</c:v>
                </c:pt>
                <c:pt idx="202">
                  <c:v>118922</c:v>
                </c:pt>
                <c:pt idx="203">
                  <c:v>195871</c:v>
                </c:pt>
                <c:pt idx="204">
                  <c:v>202866</c:v>
                </c:pt>
                <c:pt idx="205">
                  <c:v>160894</c:v>
                </c:pt>
                <c:pt idx="206">
                  <c:v>160894</c:v>
                </c:pt>
                <c:pt idx="207">
                  <c:v>188875</c:v>
                </c:pt>
                <c:pt idx="208">
                  <c:v>90940</c:v>
                </c:pt>
                <c:pt idx="209">
                  <c:v>132912</c:v>
                </c:pt>
                <c:pt idx="210">
                  <c:v>237843</c:v>
                </c:pt>
                <c:pt idx="211">
                  <c:v>139908</c:v>
                </c:pt>
                <c:pt idx="212">
                  <c:v>118922</c:v>
                </c:pt>
                <c:pt idx="213">
                  <c:v>174885</c:v>
                </c:pt>
                <c:pt idx="214">
                  <c:v>209862</c:v>
                </c:pt>
                <c:pt idx="215">
                  <c:v>118922</c:v>
                </c:pt>
                <c:pt idx="216">
                  <c:v>146903</c:v>
                </c:pt>
                <c:pt idx="217">
                  <c:v>293806</c:v>
                </c:pt>
                <c:pt idx="218">
                  <c:v>153898</c:v>
                </c:pt>
                <c:pt idx="219">
                  <c:v>160894</c:v>
                </c:pt>
                <c:pt idx="220">
                  <c:v>209862</c:v>
                </c:pt>
                <c:pt idx="221">
                  <c:v>174885</c:v>
                </c:pt>
                <c:pt idx="222">
                  <c:v>167889</c:v>
                </c:pt>
                <c:pt idx="223">
                  <c:v>132912</c:v>
                </c:pt>
                <c:pt idx="224">
                  <c:v>188875</c:v>
                </c:pt>
                <c:pt idx="225">
                  <c:v>258829</c:v>
                </c:pt>
                <c:pt idx="226">
                  <c:v>265825</c:v>
                </c:pt>
                <c:pt idx="227">
                  <c:v>160894</c:v>
                </c:pt>
                <c:pt idx="228">
                  <c:v>216857</c:v>
                </c:pt>
                <c:pt idx="229">
                  <c:v>195871</c:v>
                </c:pt>
                <c:pt idx="230">
                  <c:v>160894</c:v>
                </c:pt>
                <c:pt idx="231">
                  <c:v>160894</c:v>
                </c:pt>
                <c:pt idx="232">
                  <c:v>174885</c:v>
                </c:pt>
                <c:pt idx="233">
                  <c:v>188875</c:v>
                </c:pt>
                <c:pt idx="234">
                  <c:v>174885</c:v>
                </c:pt>
                <c:pt idx="235">
                  <c:v>132912</c:v>
                </c:pt>
                <c:pt idx="236">
                  <c:v>146903</c:v>
                </c:pt>
                <c:pt idx="237">
                  <c:v>188875</c:v>
                </c:pt>
                <c:pt idx="238">
                  <c:v>244838</c:v>
                </c:pt>
                <c:pt idx="239">
                  <c:v>153898</c:v>
                </c:pt>
                <c:pt idx="240">
                  <c:v>230848</c:v>
                </c:pt>
                <c:pt idx="241">
                  <c:v>300802</c:v>
                </c:pt>
                <c:pt idx="242">
                  <c:v>209862</c:v>
                </c:pt>
                <c:pt idx="243">
                  <c:v>237843</c:v>
                </c:pt>
                <c:pt idx="244">
                  <c:v>160894</c:v>
                </c:pt>
                <c:pt idx="245">
                  <c:v>237843</c:v>
                </c:pt>
                <c:pt idx="246">
                  <c:v>181880</c:v>
                </c:pt>
                <c:pt idx="247">
                  <c:v>188875</c:v>
                </c:pt>
                <c:pt idx="248">
                  <c:v>132912</c:v>
                </c:pt>
                <c:pt idx="249">
                  <c:v>174885</c:v>
                </c:pt>
                <c:pt idx="250">
                  <c:v>167889</c:v>
                </c:pt>
                <c:pt idx="251">
                  <c:v>223852</c:v>
                </c:pt>
                <c:pt idx="252">
                  <c:v>272820</c:v>
                </c:pt>
                <c:pt idx="253">
                  <c:v>160894</c:v>
                </c:pt>
                <c:pt idx="254">
                  <c:v>174885</c:v>
                </c:pt>
                <c:pt idx="255">
                  <c:v>209862</c:v>
                </c:pt>
                <c:pt idx="256">
                  <c:v>125917</c:v>
                </c:pt>
                <c:pt idx="257">
                  <c:v>160894</c:v>
                </c:pt>
                <c:pt idx="258">
                  <c:v>139908</c:v>
                </c:pt>
                <c:pt idx="259">
                  <c:v>174885</c:v>
                </c:pt>
                <c:pt idx="260">
                  <c:v>216857</c:v>
                </c:pt>
                <c:pt idx="261">
                  <c:v>174885</c:v>
                </c:pt>
                <c:pt idx="262">
                  <c:v>181880</c:v>
                </c:pt>
                <c:pt idx="263">
                  <c:v>153898</c:v>
                </c:pt>
                <c:pt idx="264">
                  <c:v>174885</c:v>
                </c:pt>
                <c:pt idx="265">
                  <c:v>314792</c:v>
                </c:pt>
                <c:pt idx="266">
                  <c:v>279815</c:v>
                </c:pt>
                <c:pt idx="267">
                  <c:v>202866</c:v>
                </c:pt>
                <c:pt idx="268">
                  <c:v>153898</c:v>
                </c:pt>
                <c:pt idx="269">
                  <c:v>202866</c:v>
                </c:pt>
                <c:pt idx="270">
                  <c:v>167889</c:v>
                </c:pt>
                <c:pt idx="271">
                  <c:v>160894</c:v>
                </c:pt>
                <c:pt idx="272">
                  <c:v>286811</c:v>
                </c:pt>
                <c:pt idx="273">
                  <c:v>195871</c:v>
                </c:pt>
                <c:pt idx="274">
                  <c:v>251834</c:v>
                </c:pt>
                <c:pt idx="275">
                  <c:v>237843</c:v>
                </c:pt>
                <c:pt idx="276">
                  <c:v>104931</c:v>
                </c:pt>
                <c:pt idx="277">
                  <c:v>251834</c:v>
                </c:pt>
                <c:pt idx="278">
                  <c:v>181880</c:v>
                </c:pt>
                <c:pt idx="279">
                  <c:v>167889</c:v>
                </c:pt>
                <c:pt idx="280">
                  <c:v>132912</c:v>
                </c:pt>
                <c:pt idx="281">
                  <c:v>230848</c:v>
                </c:pt>
                <c:pt idx="282">
                  <c:v>153898</c:v>
                </c:pt>
                <c:pt idx="283">
                  <c:v>153898</c:v>
                </c:pt>
                <c:pt idx="284">
                  <c:v>258829</c:v>
                </c:pt>
                <c:pt idx="285">
                  <c:v>160894</c:v>
                </c:pt>
                <c:pt idx="286">
                  <c:v>216857</c:v>
                </c:pt>
                <c:pt idx="287">
                  <c:v>272820</c:v>
                </c:pt>
                <c:pt idx="288">
                  <c:v>160894</c:v>
                </c:pt>
                <c:pt idx="289">
                  <c:v>195871</c:v>
                </c:pt>
                <c:pt idx="290">
                  <c:v>216857</c:v>
                </c:pt>
                <c:pt idx="291">
                  <c:v>237843</c:v>
                </c:pt>
                <c:pt idx="292">
                  <c:v>223852</c:v>
                </c:pt>
                <c:pt idx="293">
                  <c:v>279815</c:v>
                </c:pt>
                <c:pt idx="294">
                  <c:v>209862</c:v>
                </c:pt>
                <c:pt idx="295">
                  <c:v>237843</c:v>
                </c:pt>
                <c:pt idx="296">
                  <c:v>195871</c:v>
                </c:pt>
                <c:pt idx="297">
                  <c:v>244838</c:v>
                </c:pt>
                <c:pt idx="298">
                  <c:v>223852</c:v>
                </c:pt>
                <c:pt idx="299">
                  <c:v>209862</c:v>
                </c:pt>
                <c:pt idx="300">
                  <c:v>265825</c:v>
                </c:pt>
                <c:pt idx="301">
                  <c:v>216857</c:v>
                </c:pt>
                <c:pt idx="302">
                  <c:v>272820</c:v>
                </c:pt>
                <c:pt idx="303">
                  <c:v>181880</c:v>
                </c:pt>
                <c:pt idx="304">
                  <c:v>279815</c:v>
                </c:pt>
                <c:pt idx="305">
                  <c:v>251834</c:v>
                </c:pt>
                <c:pt idx="306">
                  <c:v>300802</c:v>
                </c:pt>
                <c:pt idx="307">
                  <c:v>244838</c:v>
                </c:pt>
                <c:pt idx="308">
                  <c:v>405732</c:v>
                </c:pt>
                <c:pt idx="309">
                  <c:v>328783</c:v>
                </c:pt>
                <c:pt idx="310">
                  <c:v>230848</c:v>
                </c:pt>
                <c:pt idx="311">
                  <c:v>230848</c:v>
                </c:pt>
                <c:pt idx="312">
                  <c:v>279815</c:v>
                </c:pt>
                <c:pt idx="313">
                  <c:v>230848</c:v>
                </c:pt>
                <c:pt idx="314">
                  <c:v>314792</c:v>
                </c:pt>
                <c:pt idx="315">
                  <c:v>230848</c:v>
                </c:pt>
                <c:pt idx="316">
                  <c:v>209862</c:v>
                </c:pt>
                <c:pt idx="317">
                  <c:v>265825</c:v>
                </c:pt>
                <c:pt idx="318">
                  <c:v>230848</c:v>
                </c:pt>
                <c:pt idx="319">
                  <c:v>244838</c:v>
                </c:pt>
                <c:pt idx="320">
                  <c:v>258829</c:v>
                </c:pt>
                <c:pt idx="321">
                  <c:v>300802</c:v>
                </c:pt>
                <c:pt idx="322">
                  <c:v>258829</c:v>
                </c:pt>
                <c:pt idx="323">
                  <c:v>181880</c:v>
                </c:pt>
                <c:pt idx="324">
                  <c:v>230848</c:v>
                </c:pt>
                <c:pt idx="325">
                  <c:v>202866</c:v>
                </c:pt>
                <c:pt idx="326">
                  <c:v>272820</c:v>
                </c:pt>
                <c:pt idx="327">
                  <c:v>342774</c:v>
                </c:pt>
                <c:pt idx="328">
                  <c:v>244838</c:v>
                </c:pt>
                <c:pt idx="329">
                  <c:v>314792</c:v>
                </c:pt>
                <c:pt idx="330">
                  <c:v>223852</c:v>
                </c:pt>
                <c:pt idx="331">
                  <c:v>209862</c:v>
                </c:pt>
                <c:pt idx="332">
                  <c:v>230848</c:v>
                </c:pt>
                <c:pt idx="333">
                  <c:v>230848</c:v>
                </c:pt>
                <c:pt idx="334">
                  <c:v>244838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for Charts'!$W$2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numRef>
              <c:f>'Data for Charts'!$U$3:$U$337</c:f>
              <c:numCache>
                <c:formatCode>mmm\ dd</c:formatCode>
                <c:ptCount val="3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</c:numCache>
            </c:numRef>
          </c:cat>
          <c:val>
            <c:numRef>
              <c:f>'Data for Charts'!$W$3:$W$337</c:f>
              <c:numCache>
                <c:formatCode>#,##0</c:formatCode>
                <c:ptCount val="335"/>
                <c:pt idx="0">
                  <c:v>321788</c:v>
                </c:pt>
                <c:pt idx="1">
                  <c:v>314792</c:v>
                </c:pt>
                <c:pt idx="2">
                  <c:v>258829</c:v>
                </c:pt>
                <c:pt idx="3">
                  <c:v>342774</c:v>
                </c:pt>
                <c:pt idx="4">
                  <c:v>286811</c:v>
                </c:pt>
                <c:pt idx="5">
                  <c:v>454700</c:v>
                </c:pt>
                <c:pt idx="6">
                  <c:v>265825</c:v>
                </c:pt>
                <c:pt idx="7">
                  <c:v>286811</c:v>
                </c:pt>
                <c:pt idx="8">
                  <c:v>258829</c:v>
                </c:pt>
                <c:pt idx="9">
                  <c:v>272820</c:v>
                </c:pt>
                <c:pt idx="10">
                  <c:v>391742</c:v>
                </c:pt>
                <c:pt idx="11">
                  <c:v>412728</c:v>
                </c:pt>
                <c:pt idx="12">
                  <c:v>251834</c:v>
                </c:pt>
                <c:pt idx="13">
                  <c:v>321788</c:v>
                </c:pt>
                <c:pt idx="14">
                  <c:v>209862</c:v>
                </c:pt>
                <c:pt idx="15">
                  <c:v>209862</c:v>
                </c:pt>
                <c:pt idx="16">
                  <c:v>237843</c:v>
                </c:pt>
                <c:pt idx="17">
                  <c:v>314792</c:v>
                </c:pt>
                <c:pt idx="18">
                  <c:v>349769</c:v>
                </c:pt>
                <c:pt idx="19">
                  <c:v>370755</c:v>
                </c:pt>
                <c:pt idx="20">
                  <c:v>356765</c:v>
                </c:pt>
                <c:pt idx="21">
                  <c:v>293806</c:v>
                </c:pt>
                <c:pt idx="22">
                  <c:v>349769</c:v>
                </c:pt>
                <c:pt idx="23">
                  <c:v>468691</c:v>
                </c:pt>
                <c:pt idx="24">
                  <c:v>426718</c:v>
                </c:pt>
                <c:pt idx="25">
                  <c:v>377751</c:v>
                </c:pt>
                <c:pt idx="26">
                  <c:v>398737</c:v>
                </c:pt>
                <c:pt idx="27">
                  <c:v>405732</c:v>
                </c:pt>
                <c:pt idx="28">
                  <c:v>440709</c:v>
                </c:pt>
                <c:pt idx="29">
                  <c:v>419723</c:v>
                </c:pt>
                <c:pt idx="30">
                  <c:v>454700</c:v>
                </c:pt>
                <c:pt idx="31">
                  <c:v>321788</c:v>
                </c:pt>
                <c:pt idx="32">
                  <c:v>370755</c:v>
                </c:pt>
                <c:pt idx="33">
                  <c:v>286811</c:v>
                </c:pt>
                <c:pt idx="34">
                  <c:v>363760</c:v>
                </c:pt>
                <c:pt idx="35">
                  <c:v>391742</c:v>
                </c:pt>
                <c:pt idx="36">
                  <c:v>307797</c:v>
                </c:pt>
                <c:pt idx="37">
                  <c:v>342774</c:v>
                </c:pt>
                <c:pt idx="38">
                  <c:v>454700</c:v>
                </c:pt>
                <c:pt idx="39">
                  <c:v>293806</c:v>
                </c:pt>
                <c:pt idx="40">
                  <c:v>419723</c:v>
                </c:pt>
                <c:pt idx="41">
                  <c:v>335778</c:v>
                </c:pt>
                <c:pt idx="42">
                  <c:v>314792</c:v>
                </c:pt>
                <c:pt idx="43">
                  <c:v>377751</c:v>
                </c:pt>
                <c:pt idx="44">
                  <c:v>363760</c:v>
                </c:pt>
                <c:pt idx="45">
                  <c:v>342774</c:v>
                </c:pt>
                <c:pt idx="46">
                  <c:v>468691</c:v>
                </c:pt>
                <c:pt idx="47">
                  <c:v>454700</c:v>
                </c:pt>
                <c:pt idx="48">
                  <c:v>363760</c:v>
                </c:pt>
                <c:pt idx="49">
                  <c:v>426718</c:v>
                </c:pt>
                <c:pt idx="50">
                  <c:v>328783</c:v>
                </c:pt>
                <c:pt idx="51">
                  <c:v>412728</c:v>
                </c:pt>
                <c:pt idx="52">
                  <c:v>363760</c:v>
                </c:pt>
                <c:pt idx="53">
                  <c:v>433714</c:v>
                </c:pt>
                <c:pt idx="54">
                  <c:v>419723</c:v>
                </c:pt>
                <c:pt idx="55">
                  <c:v>307797</c:v>
                </c:pt>
                <c:pt idx="56">
                  <c:v>328783</c:v>
                </c:pt>
                <c:pt idx="57">
                  <c:v>377751</c:v>
                </c:pt>
                <c:pt idx="58">
                  <c:v>370755</c:v>
                </c:pt>
                <c:pt idx="59">
                  <c:v>391742</c:v>
                </c:pt>
                <c:pt idx="60">
                  <c:v>286811</c:v>
                </c:pt>
                <c:pt idx="61">
                  <c:v>307797</c:v>
                </c:pt>
                <c:pt idx="62">
                  <c:v>426718</c:v>
                </c:pt>
                <c:pt idx="63">
                  <c:v>328783</c:v>
                </c:pt>
                <c:pt idx="64">
                  <c:v>272820</c:v>
                </c:pt>
                <c:pt idx="65">
                  <c:v>321788</c:v>
                </c:pt>
                <c:pt idx="66">
                  <c:v>363760</c:v>
                </c:pt>
                <c:pt idx="67">
                  <c:v>475686</c:v>
                </c:pt>
                <c:pt idx="68">
                  <c:v>468691</c:v>
                </c:pt>
                <c:pt idx="69">
                  <c:v>363760</c:v>
                </c:pt>
                <c:pt idx="70">
                  <c:v>419723</c:v>
                </c:pt>
                <c:pt idx="71">
                  <c:v>524654</c:v>
                </c:pt>
                <c:pt idx="72">
                  <c:v>594608</c:v>
                </c:pt>
                <c:pt idx="73">
                  <c:v>552635</c:v>
                </c:pt>
                <c:pt idx="74">
                  <c:v>461695</c:v>
                </c:pt>
                <c:pt idx="75">
                  <c:v>503668</c:v>
                </c:pt>
                <c:pt idx="76">
                  <c:v>510663</c:v>
                </c:pt>
                <c:pt idx="77">
                  <c:v>559631</c:v>
                </c:pt>
                <c:pt idx="78">
                  <c:v>573621</c:v>
                </c:pt>
                <c:pt idx="79">
                  <c:v>454700</c:v>
                </c:pt>
                <c:pt idx="80">
                  <c:v>440709</c:v>
                </c:pt>
                <c:pt idx="81">
                  <c:v>447705</c:v>
                </c:pt>
                <c:pt idx="82">
                  <c:v>377751</c:v>
                </c:pt>
                <c:pt idx="83">
                  <c:v>475686</c:v>
                </c:pt>
                <c:pt idx="84">
                  <c:v>433714</c:v>
                </c:pt>
                <c:pt idx="85">
                  <c:v>475686</c:v>
                </c:pt>
                <c:pt idx="86">
                  <c:v>468691</c:v>
                </c:pt>
                <c:pt idx="87">
                  <c:v>398737</c:v>
                </c:pt>
                <c:pt idx="88">
                  <c:v>482682</c:v>
                </c:pt>
                <c:pt idx="89">
                  <c:v>496672</c:v>
                </c:pt>
                <c:pt idx="90">
                  <c:v>111926</c:v>
                </c:pt>
                <c:pt idx="91">
                  <c:v>69954</c:v>
                </c:pt>
                <c:pt idx="92">
                  <c:v>419723</c:v>
                </c:pt>
                <c:pt idx="93">
                  <c:v>426718</c:v>
                </c:pt>
                <c:pt idx="94">
                  <c:v>328783</c:v>
                </c:pt>
                <c:pt idx="95">
                  <c:v>405732</c:v>
                </c:pt>
                <c:pt idx="96">
                  <c:v>356765</c:v>
                </c:pt>
                <c:pt idx="97">
                  <c:v>384746</c:v>
                </c:pt>
                <c:pt idx="98">
                  <c:v>342774</c:v>
                </c:pt>
                <c:pt idx="99">
                  <c:v>398737</c:v>
                </c:pt>
                <c:pt idx="100">
                  <c:v>335778</c:v>
                </c:pt>
                <c:pt idx="101">
                  <c:v>405732</c:v>
                </c:pt>
                <c:pt idx="102">
                  <c:v>342774</c:v>
                </c:pt>
                <c:pt idx="103">
                  <c:v>328783</c:v>
                </c:pt>
                <c:pt idx="104">
                  <c:v>405732</c:v>
                </c:pt>
                <c:pt idx="105">
                  <c:v>496672</c:v>
                </c:pt>
                <c:pt idx="106">
                  <c:v>342774</c:v>
                </c:pt>
                <c:pt idx="107">
                  <c:v>286811</c:v>
                </c:pt>
                <c:pt idx="108">
                  <c:v>398737</c:v>
                </c:pt>
                <c:pt idx="109">
                  <c:v>328783</c:v>
                </c:pt>
                <c:pt idx="110">
                  <c:v>321788</c:v>
                </c:pt>
                <c:pt idx="111">
                  <c:v>363760</c:v>
                </c:pt>
                <c:pt idx="112">
                  <c:v>405732</c:v>
                </c:pt>
                <c:pt idx="113">
                  <c:v>391742</c:v>
                </c:pt>
                <c:pt idx="114">
                  <c:v>286811</c:v>
                </c:pt>
                <c:pt idx="115">
                  <c:v>300802</c:v>
                </c:pt>
                <c:pt idx="116">
                  <c:v>258829</c:v>
                </c:pt>
                <c:pt idx="117">
                  <c:v>454700</c:v>
                </c:pt>
                <c:pt idx="118">
                  <c:v>328783</c:v>
                </c:pt>
                <c:pt idx="119">
                  <c:v>307797</c:v>
                </c:pt>
                <c:pt idx="120">
                  <c:v>405732</c:v>
                </c:pt>
                <c:pt idx="121">
                  <c:v>342774</c:v>
                </c:pt>
                <c:pt idx="122">
                  <c:v>405732</c:v>
                </c:pt>
                <c:pt idx="123">
                  <c:v>447705</c:v>
                </c:pt>
                <c:pt idx="124">
                  <c:v>384746</c:v>
                </c:pt>
                <c:pt idx="125">
                  <c:v>307797</c:v>
                </c:pt>
                <c:pt idx="126">
                  <c:v>377751</c:v>
                </c:pt>
                <c:pt idx="127">
                  <c:v>300802</c:v>
                </c:pt>
                <c:pt idx="128">
                  <c:v>251834</c:v>
                </c:pt>
                <c:pt idx="129">
                  <c:v>384746</c:v>
                </c:pt>
                <c:pt idx="130">
                  <c:v>377751</c:v>
                </c:pt>
                <c:pt idx="131">
                  <c:v>314792</c:v>
                </c:pt>
                <c:pt idx="132">
                  <c:v>356765</c:v>
                </c:pt>
                <c:pt idx="133">
                  <c:v>300802</c:v>
                </c:pt>
                <c:pt idx="134">
                  <c:v>419723</c:v>
                </c:pt>
                <c:pt idx="135">
                  <c:v>363760</c:v>
                </c:pt>
                <c:pt idx="136">
                  <c:v>419723</c:v>
                </c:pt>
                <c:pt idx="137">
                  <c:v>405732</c:v>
                </c:pt>
                <c:pt idx="138">
                  <c:v>391742</c:v>
                </c:pt>
                <c:pt idx="139">
                  <c:v>426718</c:v>
                </c:pt>
                <c:pt idx="140">
                  <c:v>349769</c:v>
                </c:pt>
                <c:pt idx="141">
                  <c:v>468691</c:v>
                </c:pt>
                <c:pt idx="142">
                  <c:v>426718</c:v>
                </c:pt>
                <c:pt idx="143">
                  <c:v>482682</c:v>
                </c:pt>
                <c:pt idx="144">
                  <c:v>349769</c:v>
                </c:pt>
                <c:pt idx="145">
                  <c:v>426718</c:v>
                </c:pt>
                <c:pt idx="146">
                  <c:v>531649</c:v>
                </c:pt>
                <c:pt idx="147">
                  <c:v>433714</c:v>
                </c:pt>
                <c:pt idx="148">
                  <c:v>482682</c:v>
                </c:pt>
                <c:pt idx="149">
                  <c:v>384746</c:v>
                </c:pt>
                <c:pt idx="150">
                  <c:v>433714</c:v>
                </c:pt>
                <c:pt idx="151">
                  <c:v>489677</c:v>
                </c:pt>
                <c:pt idx="152">
                  <c:v>405732</c:v>
                </c:pt>
                <c:pt idx="153">
                  <c:v>405732</c:v>
                </c:pt>
                <c:pt idx="154">
                  <c:v>314792</c:v>
                </c:pt>
                <c:pt idx="155">
                  <c:v>356765</c:v>
                </c:pt>
                <c:pt idx="156">
                  <c:v>349769</c:v>
                </c:pt>
                <c:pt idx="157">
                  <c:v>475686</c:v>
                </c:pt>
                <c:pt idx="158">
                  <c:v>594608</c:v>
                </c:pt>
                <c:pt idx="159">
                  <c:v>370755</c:v>
                </c:pt>
                <c:pt idx="160">
                  <c:v>454700</c:v>
                </c:pt>
                <c:pt idx="161">
                  <c:v>370755</c:v>
                </c:pt>
                <c:pt idx="162">
                  <c:v>461695</c:v>
                </c:pt>
                <c:pt idx="163">
                  <c:v>321788</c:v>
                </c:pt>
                <c:pt idx="164">
                  <c:v>384746</c:v>
                </c:pt>
                <c:pt idx="165">
                  <c:v>419723</c:v>
                </c:pt>
                <c:pt idx="166">
                  <c:v>524654</c:v>
                </c:pt>
                <c:pt idx="167">
                  <c:v>412728</c:v>
                </c:pt>
                <c:pt idx="168">
                  <c:v>433714</c:v>
                </c:pt>
                <c:pt idx="169">
                  <c:v>363760</c:v>
                </c:pt>
                <c:pt idx="170">
                  <c:v>447705</c:v>
                </c:pt>
                <c:pt idx="171">
                  <c:v>363760</c:v>
                </c:pt>
                <c:pt idx="172">
                  <c:v>419723</c:v>
                </c:pt>
                <c:pt idx="173">
                  <c:v>461695</c:v>
                </c:pt>
                <c:pt idx="174">
                  <c:v>370755</c:v>
                </c:pt>
                <c:pt idx="175">
                  <c:v>405732</c:v>
                </c:pt>
                <c:pt idx="176">
                  <c:v>433714</c:v>
                </c:pt>
                <c:pt idx="177">
                  <c:v>405732</c:v>
                </c:pt>
                <c:pt idx="178">
                  <c:v>349769</c:v>
                </c:pt>
                <c:pt idx="179">
                  <c:v>510663</c:v>
                </c:pt>
                <c:pt idx="180">
                  <c:v>461695</c:v>
                </c:pt>
                <c:pt idx="181">
                  <c:v>426718</c:v>
                </c:pt>
                <c:pt idx="182">
                  <c:v>377751</c:v>
                </c:pt>
                <c:pt idx="183">
                  <c:v>482682</c:v>
                </c:pt>
                <c:pt idx="184">
                  <c:v>377751</c:v>
                </c:pt>
                <c:pt idx="185">
                  <c:v>279815</c:v>
                </c:pt>
                <c:pt idx="186">
                  <c:v>405732</c:v>
                </c:pt>
                <c:pt idx="187">
                  <c:v>363760</c:v>
                </c:pt>
                <c:pt idx="188">
                  <c:v>356765</c:v>
                </c:pt>
                <c:pt idx="189">
                  <c:v>370755</c:v>
                </c:pt>
                <c:pt idx="190">
                  <c:v>370755</c:v>
                </c:pt>
                <c:pt idx="191">
                  <c:v>342774</c:v>
                </c:pt>
                <c:pt idx="192">
                  <c:v>447705</c:v>
                </c:pt>
                <c:pt idx="193">
                  <c:v>377751</c:v>
                </c:pt>
                <c:pt idx="194">
                  <c:v>426718</c:v>
                </c:pt>
                <c:pt idx="195">
                  <c:v>461695</c:v>
                </c:pt>
                <c:pt idx="196">
                  <c:v>475686</c:v>
                </c:pt>
                <c:pt idx="197">
                  <c:v>307797</c:v>
                </c:pt>
                <c:pt idx="198">
                  <c:v>370755</c:v>
                </c:pt>
                <c:pt idx="199">
                  <c:v>377751</c:v>
                </c:pt>
                <c:pt idx="200">
                  <c:v>419723</c:v>
                </c:pt>
                <c:pt idx="201">
                  <c:v>370755</c:v>
                </c:pt>
                <c:pt idx="202">
                  <c:v>342774</c:v>
                </c:pt>
                <c:pt idx="203">
                  <c:v>363760</c:v>
                </c:pt>
                <c:pt idx="204">
                  <c:v>433714</c:v>
                </c:pt>
                <c:pt idx="205">
                  <c:v>356765</c:v>
                </c:pt>
                <c:pt idx="206">
                  <c:v>391742</c:v>
                </c:pt>
                <c:pt idx="207">
                  <c:v>440709</c:v>
                </c:pt>
                <c:pt idx="208">
                  <c:v>454700</c:v>
                </c:pt>
                <c:pt idx="209">
                  <c:v>510663</c:v>
                </c:pt>
                <c:pt idx="210">
                  <c:v>433714</c:v>
                </c:pt>
                <c:pt idx="211">
                  <c:v>426718</c:v>
                </c:pt>
                <c:pt idx="212">
                  <c:v>349769</c:v>
                </c:pt>
                <c:pt idx="213">
                  <c:v>419723</c:v>
                </c:pt>
                <c:pt idx="214">
                  <c:v>496672</c:v>
                </c:pt>
                <c:pt idx="215">
                  <c:v>545640</c:v>
                </c:pt>
                <c:pt idx="216">
                  <c:v>356765</c:v>
                </c:pt>
                <c:pt idx="217">
                  <c:v>440709</c:v>
                </c:pt>
                <c:pt idx="218">
                  <c:v>398737</c:v>
                </c:pt>
                <c:pt idx="219">
                  <c:v>489677</c:v>
                </c:pt>
                <c:pt idx="220">
                  <c:v>461695</c:v>
                </c:pt>
                <c:pt idx="221">
                  <c:v>489677</c:v>
                </c:pt>
                <c:pt idx="222">
                  <c:v>475686</c:v>
                </c:pt>
                <c:pt idx="223">
                  <c:v>475686</c:v>
                </c:pt>
                <c:pt idx="224">
                  <c:v>412728</c:v>
                </c:pt>
                <c:pt idx="225">
                  <c:v>454700</c:v>
                </c:pt>
                <c:pt idx="226">
                  <c:v>405732</c:v>
                </c:pt>
                <c:pt idx="227">
                  <c:v>461695</c:v>
                </c:pt>
                <c:pt idx="228">
                  <c:v>475686</c:v>
                </c:pt>
                <c:pt idx="229">
                  <c:v>503668</c:v>
                </c:pt>
                <c:pt idx="230">
                  <c:v>391742</c:v>
                </c:pt>
                <c:pt idx="231">
                  <c:v>363760</c:v>
                </c:pt>
                <c:pt idx="232">
                  <c:v>433714</c:v>
                </c:pt>
                <c:pt idx="233">
                  <c:v>517658</c:v>
                </c:pt>
                <c:pt idx="234">
                  <c:v>384746</c:v>
                </c:pt>
                <c:pt idx="235">
                  <c:v>608598</c:v>
                </c:pt>
                <c:pt idx="236">
                  <c:v>503668</c:v>
                </c:pt>
                <c:pt idx="237">
                  <c:v>566626</c:v>
                </c:pt>
                <c:pt idx="238">
                  <c:v>440709</c:v>
                </c:pt>
                <c:pt idx="239">
                  <c:v>496672</c:v>
                </c:pt>
                <c:pt idx="240">
                  <c:v>454700</c:v>
                </c:pt>
                <c:pt idx="241">
                  <c:v>321788</c:v>
                </c:pt>
                <c:pt idx="242">
                  <c:v>412728</c:v>
                </c:pt>
                <c:pt idx="243">
                  <c:v>496672</c:v>
                </c:pt>
                <c:pt idx="244">
                  <c:v>566626</c:v>
                </c:pt>
                <c:pt idx="245">
                  <c:v>538645</c:v>
                </c:pt>
                <c:pt idx="246">
                  <c:v>440709</c:v>
                </c:pt>
                <c:pt idx="247">
                  <c:v>440709</c:v>
                </c:pt>
                <c:pt idx="248">
                  <c:v>426718</c:v>
                </c:pt>
                <c:pt idx="249">
                  <c:v>503668</c:v>
                </c:pt>
                <c:pt idx="250">
                  <c:v>594608</c:v>
                </c:pt>
                <c:pt idx="251">
                  <c:v>405732</c:v>
                </c:pt>
                <c:pt idx="252">
                  <c:v>489677</c:v>
                </c:pt>
                <c:pt idx="253">
                  <c:v>601603</c:v>
                </c:pt>
                <c:pt idx="254">
                  <c:v>538645</c:v>
                </c:pt>
                <c:pt idx="255">
                  <c:v>524654</c:v>
                </c:pt>
                <c:pt idx="256">
                  <c:v>454700</c:v>
                </c:pt>
                <c:pt idx="257">
                  <c:v>538645</c:v>
                </c:pt>
                <c:pt idx="258">
                  <c:v>475686</c:v>
                </c:pt>
                <c:pt idx="259">
                  <c:v>426718</c:v>
                </c:pt>
                <c:pt idx="260">
                  <c:v>531649</c:v>
                </c:pt>
                <c:pt idx="261">
                  <c:v>566626</c:v>
                </c:pt>
                <c:pt idx="262">
                  <c:v>468691</c:v>
                </c:pt>
                <c:pt idx="263">
                  <c:v>524654</c:v>
                </c:pt>
                <c:pt idx="264">
                  <c:v>496672</c:v>
                </c:pt>
                <c:pt idx="265">
                  <c:v>440709</c:v>
                </c:pt>
                <c:pt idx="266">
                  <c:v>503668</c:v>
                </c:pt>
                <c:pt idx="267">
                  <c:v>454700</c:v>
                </c:pt>
                <c:pt idx="268">
                  <c:v>475686</c:v>
                </c:pt>
                <c:pt idx="269">
                  <c:v>503668</c:v>
                </c:pt>
                <c:pt idx="270">
                  <c:v>433714</c:v>
                </c:pt>
                <c:pt idx="271">
                  <c:v>496672</c:v>
                </c:pt>
                <c:pt idx="272">
                  <c:v>433714</c:v>
                </c:pt>
                <c:pt idx="273">
                  <c:v>475686</c:v>
                </c:pt>
                <c:pt idx="274">
                  <c:v>468691</c:v>
                </c:pt>
                <c:pt idx="275">
                  <c:v>482682</c:v>
                </c:pt>
                <c:pt idx="276">
                  <c:v>482682</c:v>
                </c:pt>
                <c:pt idx="277">
                  <c:v>461695</c:v>
                </c:pt>
                <c:pt idx="278">
                  <c:v>580617</c:v>
                </c:pt>
                <c:pt idx="279">
                  <c:v>531649</c:v>
                </c:pt>
                <c:pt idx="280">
                  <c:v>475686</c:v>
                </c:pt>
                <c:pt idx="281">
                  <c:v>475686</c:v>
                </c:pt>
                <c:pt idx="282">
                  <c:v>524654</c:v>
                </c:pt>
                <c:pt idx="283">
                  <c:v>468691</c:v>
                </c:pt>
                <c:pt idx="284">
                  <c:v>580617</c:v>
                </c:pt>
                <c:pt idx="285">
                  <c:v>706534</c:v>
                </c:pt>
                <c:pt idx="286">
                  <c:v>440709</c:v>
                </c:pt>
                <c:pt idx="287">
                  <c:v>517658</c:v>
                </c:pt>
                <c:pt idx="288">
                  <c:v>475686</c:v>
                </c:pt>
                <c:pt idx="289">
                  <c:v>573621</c:v>
                </c:pt>
                <c:pt idx="290">
                  <c:v>538645</c:v>
                </c:pt>
                <c:pt idx="291">
                  <c:v>566626</c:v>
                </c:pt>
                <c:pt idx="292">
                  <c:v>643575</c:v>
                </c:pt>
                <c:pt idx="293">
                  <c:v>489677</c:v>
                </c:pt>
                <c:pt idx="294">
                  <c:v>559631</c:v>
                </c:pt>
                <c:pt idx="295">
                  <c:v>503668</c:v>
                </c:pt>
                <c:pt idx="296">
                  <c:v>510663</c:v>
                </c:pt>
                <c:pt idx="297">
                  <c:v>426718</c:v>
                </c:pt>
                <c:pt idx="298">
                  <c:v>517658</c:v>
                </c:pt>
                <c:pt idx="299">
                  <c:v>594608</c:v>
                </c:pt>
                <c:pt idx="300">
                  <c:v>559631</c:v>
                </c:pt>
                <c:pt idx="301">
                  <c:v>503668</c:v>
                </c:pt>
                <c:pt idx="302">
                  <c:v>461695</c:v>
                </c:pt>
                <c:pt idx="303">
                  <c:v>335778</c:v>
                </c:pt>
                <c:pt idx="304">
                  <c:v>468691</c:v>
                </c:pt>
                <c:pt idx="305">
                  <c:v>510663</c:v>
                </c:pt>
                <c:pt idx="306">
                  <c:v>629585</c:v>
                </c:pt>
                <c:pt idx="307">
                  <c:v>559631</c:v>
                </c:pt>
                <c:pt idx="308">
                  <c:v>524654</c:v>
                </c:pt>
                <c:pt idx="309">
                  <c:v>545640</c:v>
                </c:pt>
                <c:pt idx="310">
                  <c:v>503668</c:v>
                </c:pt>
                <c:pt idx="311">
                  <c:v>510663</c:v>
                </c:pt>
                <c:pt idx="312">
                  <c:v>440709</c:v>
                </c:pt>
                <c:pt idx="313">
                  <c:v>566626</c:v>
                </c:pt>
                <c:pt idx="314">
                  <c:v>650571</c:v>
                </c:pt>
                <c:pt idx="315">
                  <c:v>790478</c:v>
                </c:pt>
                <c:pt idx="316">
                  <c:v>615594</c:v>
                </c:pt>
                <c:pt idx="317">
                  <c:v>566626</c:v>
                </c:pt>
                <c:pt idx="318">
                  <c:v>517658</c:v>
                </c:pt>
                <c:pt idx="319">
                  <c:v>496672</c:v>
                </c:pt>
                <c:pt idx="320">
                  <c:v>692543</c:v>
                </c:pt>
                <c:pt idx="321">
                  <c:v>594608</c:v>
                </c:pt>
                <c:pt idx="322">
                  <c:v>559631</c:v>
                </c:pt>
                <c:pt idx="323">
                  <c:v>685548</c:v>
                </c:pt>
                <c:pt idx="324">
                  <c:v>566626</c:v>
                </c:pt>
                <c:pt idx="325">
                  <c:v>608598</c:v>
                </c:pt>
                <c:pt idx="326">
                  <c:v>678552</c:v>
                </c:pt>
                <c:pt idx="327">
                  <c:v>671557</c:v>
                </c:pt>
                <c:pt idx="328">
                  <c:v>580617</c:v>
                </c:pt>
                <c:pt idx="329">
                  <c:v>615594</c:v>
                </c:pt>
                <c:pt idx="330">
                  <c:v>615594</c:v>
                </c:pt>
                <c:pt idx="331">
                  <c:v>755501</c:v>
                </c:pt>
                <c:pt idx="332">
                  <c:v>426718</c:v>
                </c:pt>
                <c:pt idx="333">
                  <c:v>622589</c:v>
                </c:pt>
                <c:pt idx="334">
                  <c:v>573621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2414240"/>
        <c:axId val="1252419136"/>
      </c:lineChart>
      <c:dateAx>
        <c:axId val="12524142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crossAx val="1252419136"/>
        <c:crosses val="autoZero"/>
        <c:auto val="1"/>
        <c:lblOffset val="100"/>
        <c:baseTimeUnit val="days"/>
      </c:dateAx>
      <c:valAx>
        <c:axId val="125241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52414240"/>
        <c:crosses val="autoZero"/>
        <c:crossBetween val="between"/>
        <c:dispUnits>
          <c:builtInUnit val="thousands"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Calibri"/>
                <a:ea typeface="Calibri"/>
                <a:cs typeface="Calibri"/>
              </a:defRPr>
            </a:pPr>
            <a:r>
              <a:rPr lang="en-US"/>
              <a:t>VISITS</a:t>
            </a:r>
          </a:p>
        </c:rich>
      </c:tx>
      <c:layout>
        <c:manualLayout>
          <c:xMode val="edge"/>
          <c:yMode val="edge"/>
          <c:x val="0.10025269108567907"/>
          <c:y val="1.6088487525932657E-2"/>
        </c:manualLayout>
      </c:layout>
      <c:overlay val="0"/>
    </c:title>
    <c:autoTitleDeleted val="0"/>
    <c:plotArea>
      <c:layout>
        <c:manualLayout>
          <c:xMode val="edge"/>
          <c:yMode val="edge"/>
          <c:x val="8.2042781089610769E-3"/>
          <c:y val="6.7575448039041391E-2"/>
          <c:w val="0.98099950056850183"/>
          <c:h val="0.696031675318275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'Daily Organic Visits'!$S$4</c:f>
              <c:strCache>
                <c:ptCount val="1"/>
              </c:strCache>
            </c:strRef>
          </c:tx>
          <c:spPr>
            <a:solidFill>
              <a:srgbClr val="E51B00">
                <a:alpha val="85000"/>
              </a:srgbClr>
            </a:solidFill>
            <a:ln w="12700">
              <a:solidFill>
                <a:srgbClr val="E51B00"/>
              </a:solidFill>
              <a:prstDash val="solid"/>
            </a:ln>
            <a:effectLst/>
            <a:extLst/>
          </c:spPr>
          <c:invertIfNegative val="0"/>
          <c:cat>
            <c:numRef>
              <c:f>'Daily Organic Visits'!$R$6:$R$706</c:f>
              <c:numCache>
                <c:formatCode>m/d/yyyy</c:formatCode>
                <c:ptCount val="701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  <c:pt idx="366">
                  <c:v>41275</c:v>
                </c:pt>
                <c:pt idx="367">
                  <c:v>41276</c:v>
                </c:pt>
                <c:pt idx="368">
                  <c:v>41277</c:v>
                </c:pt>
                <c:pt idx="369">
                  <c:v>41278</c:v>
                </c:pt>
                <c:pt idx="370">
                  <c:v>41279</c:v>
                </c:pt>
                <c:pt idx="371">
                  <c:v>41280</c:v>
                </c:pt>
                <c:pt idx="372">
                  <c:v>41281</c:v>
                </c:pt>
                <c:pt idx="373">
                  <c:v>41282</c:v>
                </c:pt>
                <c:pt idx="374">
                  <c:v>41283</c:v>
                </c:pt>
                <c:pt idx="375">
                  <c:v>41284</c:v>
                </c:pt>
                <c:pt idx="376">
                  <c:v>41285</c:v>
                </c:pt>
                <c:pt idx="377">
                  <c:v>41286</c:v>
                </c:pt>
                <c:pt idx="378">
                  <c:v>41287</c:v>
                </c:pt>
                <c:pt idx="379">
                  <c:v>41288</c:v>
                </c:pt>
                <c:pt idx="380">
                  <c:v>41289</c:v>
                </c:pt>
                <c:pt idx="381">
                  <c:v>41290</c:v>
                </c:pt>
                <c:pt idx="382">
                  <c:v>41291</c:v>
                </c:pt>
                <c:pt idx="383">
                  <c:v>41292</c:v>
                </c:pt>
                <c:pt idx="384">
                  <c:v>41293</c:v>
                </c:pt>
                <c:pt idx="385">
                  <c:v>41294</c:v>
                </c:pt>
                <c:pt idx="386">
                  <c:v>41295</c:v>
                </c:pt>
                <c:pt idx="387">
                  <c:v>41296</c:v>
                </c:pt>
                <c:pt idx="388">
                  <c:v>41297</c:v>
                </c:pt>
                <c:pt idx="389">
                  <c:v>41298</c:v>
                </c:pt>
                <c:pt idx="390">
                  <c:v>41299</c:v>
                </c:pt>
                <c:pt idx="391">
                  <c:v>41300</c:v>
                </c:pt>
                <c:pt idx="392">
                  <c:v>41301</c:v>
                </c:pt>
                <c:pt idx="393">
                  <c:v>41302</c:v>
                </c:pt>
                <c:pt idx="394">
                  <c:v>41303</c:v>
                </c:pt>
                <c:pt idx="395">
                  <c:v>41304</c:v>
                </c:pt>
                <c:pt idx="396">
                  <c:v>41305</c:v>
                </c:pt>
                <c:pt idx="397">
                  <c:v>41306</c:v>
                </c:pt>
                <c:pt idx="398">
                  <c:v>41307</c:v>
                </c:pt>
                <c:pt idx="399">
                  <c:v>41308</c:v>
                </c:pt>
                <c:pt idx="400">
                  <c:v>41309</c:v>
                </c:pt>
                <c:pt idx="401">
                  <c:v>41310</c:v>
                </c:pt>
                <c:pt idx="402">
                  <c:v>41311</c:v>
                </c:pt>
                <c:pt idx="403">
                  <c:v>41312</c:v>
                </c:pt>
                <c:pt idx="404">
                  <c:v>41313</c:v>
                </c:pt>
                <c:pt idx="405">
                  <c:v>41314</c:v>
                </c:pt>
                <c:pt idx="406">
                  <c:v>41315</c:v>
                </c:pt>
                <c:pt idx="407">
                  <c:v>41316</c:v>
                </c:pt>
                <c:pt idx="408">
                  <c:v>41317</c:v>
                </c:pt>
                <c:pt idx="409">
                  <c:v>41318</c:v>
                </c:pt>
                <c:pt idx="410">
                  <c:v>41319</c:v>
                </c:pt>
                <c:pt idx="411">
                  <c:v>41320</c:v>
                </c:pt>
                <c:pt idx="412">
                  <c:v>41321</c:v>
                </c:pt>
                <c:pt idx="413">
                  <c:v>41322</c:v>
                </c:pt>
                <c:pt idx="414">
                  <c:v>41323</c:v>
                </c:pt>
                <c:pt idx="415">
                  <c:v>41324</c:v>
                </c:pt>
                <c:pt idx="416">
                  <c:v>41325</c:v>
                </c:pt>
                <c:pt idx="417">
                  <c:v>41326</c:v>
                </c:pt>
                <c:pt idx="418">
                  <c:v>41327</c:v>
                </c:pt>
                <c:pt idx="419">
                  <c:v>41328</c:v>
                </c:pt>
                <c:pt idx="420">
                  <c:v>41329</c:v>
                </c:pt>
                <c:pt idx="421">
                  <c:v>41330</c:v>
                </c:pt>
                <c:pt idx="422">
                  <c:v>41331</c:v>
                </c:pt>
                <c:pt idx="423">
                  <c:v>41332</c:v>
                </c:pt>
                <c:pt idx="424">
                  <c:v>41333</c:v>
                </c:pt>
                <c:pt idx="425">
                  <c:v>41334</c:v>
                </c:pt>
                <c:pt idx="426">
                  <c:v>41335</c:v>
                </c:pt>
                <c:pt idx="427">
                  <c:v>41336</c:v>
                </c:pt>
                <c:pt idx="428">
                  <c:v>41337</c:v>
                </c:pt>
                <c:pt idx="429">
                  <c:v>41338</c:v>
                </c:pt>
                <c:pt idx="430">
                  <c:v>41339</c:v>
                </c:pt>
                <c:pt idx="431">
                  <c:v>41340</c:v>
                </c:pt>
                <c:pt idx="432">
                  <c:v>41341</c:v>
                </c:pt>
                <c:pt idx="433">
                  <c:v>41342</c:v>
                </c:pt>
                <c:pt idx="434">
                  <c:v>41343</c:v>
                </c:pt>
                <c:pt idx="435">
                  <c:v>41344</c:v>
                </c:pt>
                <c:pt idx="436">
                  <c:v>41345</c:v>
                </c:pt>
                <c:pt idx="437">
                  <c:v>41346</c:v>
                </c:pt>
                <c:pt idx="438">
                  <c:v>41347</c:v>
                </c:pt>
                <c:pt idx="439">
                  <c:v>41348</c:v>
                </c:pt>
                <c:pt idx="440">
                  <c:v>41349</c:v>
                </c:pt>
                <c:pt idx="441">
                  <c:v>41350</c:v>
                </c:pt>
                <c:pt idx="442">
                  <c:v>41351</c:v>
                </c:pt>
                <c:pt idx="443">
                  <c:v>41352</c:v>
                </c:pt>
                <c:pt idx="444">
                  <c:v>41353</c:v>
                </c:pt>
                <c:pt idx="445">
                  <c:v>41354</c:v>
                </c:pt>
                <c:pt idx="446">
                  <c:v>41355</c:v>
                </c:pt>
                <c:pt idx="447">
                  <c:v>41356</c:v>
                </c:pt>
                <c:pt idx="448">
                  <c:v>41357</c:v>
                </c:pt>
                <c:pt idx="449">
                  <c:v>41358</c:v>
                </c:pt>
                <c:pt idx="450">
                  <c:v>41359</c:v>
                </c:pt>
                <c:pt idx="451">
                  <c:v>41360</c:v>
                </c:pt>
                <c:pt idx="452">
                  <c:v>41361</c:v>
                </c:pt>
                <c:pt idx="453">
                  <c:v>41362</c:v>
                </c:pt>
                <c:pt idx="454">
                  <c:v>41363</c:v>
                </c:pt>
                <c:pt idx="455">
                  <c:v>41364</c:v>
                </c:pt>
                <c:pt idx="456">
                  <c:v>41365</c:v>
                </c:pt>
                <c:pt idx="457">
                  <c:v>41366</c:v>
                </c:pt>
                <c:pt idx="458">
                  <c:v>41367</c:v>
                </c:pt>
                <c:pt idx="459">
                  <c:v>41368</c:v>
                </c:pt>
                <c:pt idx="460">
                  <c:v>41369</c:v>
                </c:pt>
                <c:pt idx="461">
                  <c:v>41370</c:v>
                </c:pt>
                <c:pt idx="462">
                  <c:v>41371</c:v>
                </c:pt>
                <c:pt idx="463">
                  <c:v>41372</c:v>
                </c:pt>
                <c:pt idx="464">
                  <c:v>41373</c:v>
                </c:pt>
                <c:pt idx="465">
                  <c:v>41374</c:v>
                </c:pt>
                <c:pt idx="466">
                  <c:v>41375</c:v>
                </c:pt>
                <c:pt idx="467">
                  <c:v>41376</c:v>
                </c:pt>
                <c:pt idx="468">
                  <c:v>41377</c:v>
                </c:pt>
                <c:pt idx="469">
                  <c:v>41378</c:v>
                </c:pt>
                <c:pt idx="470">
                  <c:v>41379</c:v>
                </c:pt>
                <c:pt idx="471">
                  <c:v>41380</c:v>
                </c:pt>
                <c:pt idx="472">
                  <c:v>41381</c:v>
                </c:pt>
                <c:pt idx="473">
                  <c:v>41382</c:v>
                </c:pt>
                <c:pt idx="474">
                  <c:v>41383</c:v>
                </c:pt>
                <c:pt idx="475">
                  <c:v>41384</c:v>
                </c:pt>
                <c:pt idx="476">
                  <c:v>41385</c:v>
                </c:pt>
                <c:pt idx="477">
                  <c:v>41386</c:v>
                </c:pt>
                <c:pt idx="478">
                  <c:v>41387</c:v>
                </c:pt>
                <c:pt idx="479">
                  <c:v>41388</c:v>
                </c:pt>
                <c:pt idx="480">
                  <c:v>41389</c:v>
                </c:pt>
                <c:pt idx="481">
                  <c:v>41390</c:v>
                </c:pt>
                <c:pt idx="482">
                  <c:v>41391</c:v>
                </c:pt>
                <c:pt idx="483">
                  <c:v>41392</c:v>
                </c:pt>
                <c:pt idx="484">
                  <c:v>41393</c:v>
                </c:pt>
                <c:pt idx="485">
                  <c:v>41394</c:v>
                </c:pt>
                <c:pt idx="486">
                  <c:v>41395</c:v>
                </c:pt>
                <c:pt idx="487">
                  <c:v>41396</c:v>
                </c:pt>
                <c:pt idx="488">
                  <c:v>41397</c:v>
                </c:pt>
                <c:pt idx="489">
                  <c:v>41398</c:v>
                </c:pt>
                <c:pt idx="490">
                  <c:v>41399</c:v>
                </c:pt>
                <c:pt idx="491">
                  <c:v>41400</c:v>
                </c:pt>
                <c:pt idx="492">
                  <c:v>41401</c:v>
                </c:pt>
                <c:pt idx="493">
                  <c:v>41402</c:v>
                </c:pt>
                <c:pt idx="494">
                  <c:v>41403</c:v>
                </c:pt>
                <c:pt idx="495">
                  <c:v>41404</c:v>
                </c:pt>
                <c:pt idx="496">
                  <c:v>41405</c:v>
                </c:pt>
                <c:pt idx="497">
                  <c:v>41406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41412</c:v>
                </c:pt>
                <c:pt idx="504">
                  <c:v>41413</c:v>
                </c:pt>
                <c:pt idx="505">
                  <c:v>41414</c:v>
                </c:pt>
                <c:pt idx="506">
                  <c:v>41415</c:v>
                </c:pt>
                <c:pt idx="507">
                  <c:v>41416</c:v>
                </c:pt>
                <c:pt idx="508">
                  <c:v>41417</c:v>
                </c:pt>
                <c:pt idx="509">
                  <c:v>41418</c:v>
                </c:pt>
                <c:pt idx="510">
                  <c:v>41419</c:v>
                </c:pt>
                <c:pt idx="511">
                  <c:v>41420</c:v>
                </c:pt>
                <c:pt idx="512">
                  <c:v>41421</c:v>
                </c:pt>
                <c:pt idx="513">
                  <c:v>41422</c:v>
                </c:pt>
                <c:pt idx="514">
                  <c:v>41423</c:v>
                </c:pt>
                <c:pt idx="515">
                  <c:v>41424</c:v>
                </c:pt>
                <c:pt idx="516">
                  <c:v>41425</c:v>
                </c:pt>
                <c:pt idx="517">
                  <c:v>41426</c:v>
                </c:pt>
                <c:pt idx="518">
                  <c:v>41427</c:v>
                </c:pt>
                <c:pt idx="519">
                  <c:v>41428</c:v>
                </c:pt>
                <c:pt idx="520">
                  <c:v>41429</c:v>
                </c:pt>
                <c:pt idx="521">
                  <c:v>41430</c:v>
                </c:pt>
                <c:pt idx="522">
                  <c:v>41431</c:v>
                </c:pt>
                <c:pt idx="523">
                  <c:v>41432</c:v>
                </c:pt>
                <c:pt idx="524">
                  <c:v>41433</c:v>
                </c:pt>
                <c:pt idx="525">
                  <c:v>41434</c:v>
                </c:pt>
                <c:pt idx="526">
                  <c:v>41435</c:v>
                </c:pt>
                <c:pt idx="527">
                  <c:v>41436</c:v>
                </c:pt>
                <c:pt idx="528">
                  <c:v>41437</c:v>
                </c:pt>
                <c:pt idx="529">
                  <c:v>41438</c:v>
                </c:pt>
                <c:pt idx="530">
                  <c:v>41439</c:v>
                </c:pt>
                <c:pt idx="531">
                  <c:v>41440</c:v>
                </c:pt>
                <c:pt idx="532">
                  <c:v>41441</c:v>
                </c:pt>
                <c:pt idx="533">
                  <c:v>41442</c:v>
                </c:pt>
                <c:pt idx="534">
                  <c:v>41443</c:v>
                </c:pt>
                <c:pt idx="535">
                  <c:v>41444</c:v>
                </c:pt>
                <c:pt idx="536">
                  <c:v>41445</c:v>
                </c:pt>
                <c:pt idx="537">
                  <c:v>41446</c:v>
                </c:pt>
                <c:pt idx="538">
                  <c:v>41447</c:v>
                </c:pt>
                <c:pt idx="539">
                  <c:v>41448</c:v>
                </c:pt>
                <c:pt idx="540">
                  <c:v>41449</c:v>
                </c:pt>
                <c:pt idx="541">
                  <c:v>41450</c:v>
                </c:pt>
                <c:pt idx="542">
                  <c:v>41451</c:v>
                </c:pt>
                <c:pt idx="543">
                  <c:v>41452</c:v>
                </c:pt>
                <c:pt idx="544">
                  <c:v>41453</c:v>
                </c:pt>
                <c:pt idx="545">
                  <c:v>41454</c:v>
                </c:pt>
                <c:pt idx="546">
                  <c:v>41455</c:v>
                </c:pt>
                <c:pt idx="547">
                  <c:v>41456</c:v>
                </c:pt>
                <c:pt idx="548">
                  <c:v>41457</c:v>
                </c:pt>
                <c:pt idx="549">
                  <c:v>41458</c:v>
                </c:pt>
                <c:pt idx="550">
                  <c:v>41459</c:v>
                </c:pt>
                <c:pt idx="551">
                  <c:v>41460</c:v>
                </c:pt>
                <c:pt idx="552">
                  <c:v>41461</c:v>
                </c:pt>
                <c:pt idx="553">
                  <c:v>41462</c:v>
                </c:pt>
                <c:pt idx="554">
                  <c:v>41463</c:v>
                </c:pt>
                <c:pt idx="555">
                  <c:v>41464</c:v>
                </c:pt>
                <c:pt idx="556">
                  <c:v>41465</c:v>
                </c:pt>
                <c:pt idx="557">
                  <c:v>41466</c:v>
                </c:pt>
                <c:pt idx="558">
                  <c:v>41467</c:v>
                </c:pt>
                <c:pt idx="559">
                  <c:v>41468</c:v>
                </c:pt>
                <c:pt idx="560">
                  <c:v>41469</c:v>
                </c:pt>
                <c:pt idx="561">
                  <c:v>41470</c:v>
                </c:pt>
                <c:pt idx="562">
                  <c:v>41471</c:v>
                </c:pt>
                <c:pt idx="563">
                  <c:v>41472</c:v>
                </c:pt>
                <c:pt idx="564">
                  <c:v>41473</c:v>
                </c:pt>
                <c:pt idx="565">
                  <c:v>41474</c:v>
                </c:pt>
                <c:pt idx="566">
                  <c:v>41475</c:v>
                </c:pt>
                <c:pt idx="567">
                  <c:v>41476</c:v>
                </c:pt>
                <c:pt idx="568">
                  <c:v>41477</c:v>
                </c:pt>
                <c:pt idx="569">
                  <c:v>41478</c:v>
                </c:pt>
                <c:pt idx="570">
                  <c:v>41479</c:v>
                </c:pt>
                <c:pt idx="571">
                  <c:v>41480</c:v>
                </c:pt>
                <c:pt idx="572">
                  <c:v>41481</c:v>
                </c:pt>
                <c:pt idx="573">
                  <c:v>41482</c:v>
                </c:pt>
                <c:pt idx="574">
                  <c:v>41483</c:v>
                </c:pt>
                <c:pt idx="575">
                  <c:v>41484</c:v>
                </c:pt>
                <c:pt idx="576">
                  <c:v>41485</c:v>
                </c:pt>
                <c:pt idx="577">
                  <c:v>41486</c:v>
                </c:pt>
                <c:pt idx="578">
                  <c:v>41487</c:v>
                </c:pt>
                <c:pt idx="579">
                  <c:v>41488</c:v>
                </c:pt>
                <c:pt idx="580">
                  <c:v>41489</c:v>
                </c:pt>
                <c:pt idx="581">
                  <c:v>41490</c:v>
                </c:pt>
                <c:pt idx="582">
                  <c:v>41491</c:v>
                </c:pt>
                <c:pt idx="583">
                  <c:v>41492</c:v>
                </c:pt>
                <c:pt idx="584">
                  <c:v>41493</c:v>
                </c:pt>
                <c:pt idx="585">
                  <c:v>41494</c:v>
                </c:pt>
                <c:pt idx="586">
                  <c:v>41495</c:v>
                </c:pt>
                <c:pt idx="587">
                  <c:v>41496</c:v>
                </c:pt>
                <c:pt idx="588">
                  <c:v>41497</c:v>
                </c:pt>
                <c:pt idx="589">
                  <c:v>41498</c:v>
                </c:pt>
                <c:pt idx="590">
                  <c:v>41499</c:v>
                </c:pt>
                <c:pt idx="591">
                  <c:v>41500</c:v>
                </c:pt>
                <c:pt idx="592">
                  <c:v>41501</c:v>
                </c:pt>
                <c:pt idx="593">
                  <c:v>41502</c:v>
                </c:pt>
                <c:pt idx="594">
                  <c:v>41503</c:v>
                </c:pt>
                <c:pt idx="595">
                  <c:v>41504</c:v>
                </c:pt>
                <c:pt idx="596">
                  <c:v>41505</c:v>
                </c:pt>
                <c:pt idx="597">
                  <c:v>41506</c:v>
                </c:pt>
                <c:pt idx="598">
                  <c:v>41507</c:v>
                </c:pt>
                <c:pt idx="599">
                  <c:v>41508</c:v>
                </c:pt>
                <c:pt idx="600">
                  <c:v>41509</c:v>
                </c:pt>
                <c:pt idx="601">
                  <c:v>41510</c:v>
                </c:pt>
                <c:pt idx="602">
                  <c:v>41511</c:v>
                </c:pt>
                <c:pt idx="603">
                  <c:v>41512</c:v>
                </c:pt>
                <c:pt idx="604">
                  <c:v>41513</c:v>
                </c:pt>
                <c:pt idx="605">
                  <c:v>41514</c:v>
                </c:pt>
                <c:pt idx="606">
                  <c:v>41515</c:v>
                </c:pt>
                <c:pt idx="607">
                  <c:v>41516</c:v>
                </c:pt>
                <c:pt idx="608">
                  <c:v>41517</c:v>
                </c:pt>
                <c:pt idx="609">
                  <c:v>41518</c:v>
                </c:pt>
                <c:pt idx="610">
                  <c:v>41519</c:v>
                </c:pt>
                <c:pt idx="611">
                  <c:v>41520</c:v>
                </c:pt>
                <c:pt idx="612">
                  <c:v>41521</c:v>
                </c:pt>
                <c:pt idx="613">
                  <c:v>41522</c:v>
                </c:pt>
                <c:pt idx="614">
                  <c:v>41523</c:v>
                </c:pt>
                <c:pt idx="615">
                  <c:v>41524</c:v>
                </c:pt>
                <c:pt idx="616">
                  <c:v>41525</c:v>
                </c:pt>
                <c:pt idx="617">
                  <c:v>41526</c:v>
                </c:pt>
                <c:pt idx="618">
                  <c:v>41527</c:v>
                </c:pt>
                <c:pt idx="619">
                  <c:v>41528</c:v>
                </c:pt>
                <c:pt idx="620">
                  <c:v>41529</c:v>
                </c:pt>
                <c:pt idx="621">
                  <c:v>41530</c:v>
                </c:pt>
                <c:pt idx="622">
                  <c:v>41531</c:v>
                </c:pt>
                <c:pt idx="623">
                  <c:v>41532</c:v>
                </c:pt>
                <c:pt idx="624">
                  <c:v>41533</c:v>
                </c:pt>
                <c:pt idx="625">
                  <c:v>41534</c:v>
                </c:pt>
                <c:pt idx="626">
                  <c:v>41535</c:v>
                </c:pt>
                <c:pt idx="627">
                  <c:v>41536</c:v>
                </c:pt>
                <c:pt idx="628">
                  <c:v>41537</c:v>
                </c:pt>
                <c:pt idx="629">
                  <c:v>41538</c:v>
                </c:pt>
                <c:pt idx="630">
                  <c:v>41539</c:v>
                </c:pt>
                <c:pt idx="631">
                  <c:v>41540</c:v>
                </c:pt>
                <c:pt idx="632">
                  <c:v>41541</c:v>
                </c:pt>
                <c:pt idx="633">
                  <c:v>41542</c:v>
                </c:pt>
                <c:pt idx="634">
                  <c:v>41543</c:v>
                </c:pt>
                <c:pt idx="635">
                  <c:v>41544</c:v>
                </c:pt>
                <c:pt idx="636">
                  <c:v>41545</c:v>
                </c:pt>
                <c:pt idx="637">
                  <c:v>41546</c:v>
                </c:pt>
                <c:pt idx="638">
                  <c:v>41547</c:v>
                </c:pt>
                <c:pt idx="639">
                  <c:v>41548</c:v>
                </c:pt>
                <c:pt idx="640">
                  <c:v>41549</c:v>
                </c:pt>
                <c:pt idx="641">
                  <c:v>41550</c:v>
                </c:pt>
                <c:pt idx="642">
                  <c:v>41551</c:v>
                </c:pt>
                <c:pt idx="643">
                  <c:v>41552</c:v>
                </c:pt>
                <c:pt idx="644">
                  <c:v>41553</c:v>
                </c:pt>
                <c:pt idx="645">
                  <c:v>41554</c:v>
                </c:pt>
                <c:pt idx="646">
                  <c:v>41555</c:v>
                </c:pt>
                <c:pt idx="647">
                  <c:v>41556</c:v>
                </c:pt>
                <c:pt idx="648">
                  <c:v>41557</c:v>
                </c:pt>
                <c:pt idx="649">
                  <c:v>41558</c:v>
                </c:pt>
                <c:pt idx="650">
                  <c:v>41559</c:v>
                </c:pt>
                <c:pt idx="651">
                  <c:v>41560</c:v>
                </c:pt>
                <c:pt idx="652">
                  <c:v>41561</c:v>
                </c:pt>
                <c:pt idx="653">
                  <c:v>41562</c:v>
                </c:pt>
                <c:pt idx="654">
                  <c:v>41563</c:v>
                </c:pt>
                <c:pt idx="655">
                  <c:v>41564</c:v>
                </c:pt>
                <c:pt idx="656">
                  <c:v>41565</c:v>
                </c:pt>
                <c:pt idx="657">
                  <c:v>41566</c:v>
                </c:pt>
                <c:pt idx="658">
                  <c:v>41567</c:v>
                </c:pt>
                <c:pt idx="659">
                  <c:v>41568</c:v>
                </c:pt>
                <c:pt idx="660">
                  <c:v>41569</c:v>
                </c:pt>
                <c:pt idx="661">
                  <c:v>41570</c:v>
                </c:pt>
                <c:pt idx="662">
                  <c:v>41571</c:v>
                </c:pt>
                <c:pt idx="663">
                  <c:v>41572</c:v>
                </c:pt>
                <c:pt idx="664">
                  <c:v>41573</c:v>
                </c:pt>
                <c:pt idx="665">
                  <c:v>41574</c:v>
                </c:pt>
                <c:pt idx="666">
                  <c:v>41575</c:v>
                </c:pt>
                <c:pt idx="667">
                  <c:v>41576</c:v>
                </c:pt>
                <c:pt idx="668">
                  <c:v>41577</c:v>
                </c:pt>
                <c:pt idx="669">
                  <c:v>41578</c:v>
                </c:pt>
                <c:pt idx="670">
                  <c:v>41579</c:v>
                </c:pt>
                <c:pt idx="671">
                  <c:v>41580</c:v>
                </c:pt>
                <c:pt idx="672">
                  <c:v>41581</c:v>
                </c:pt>
                <c:pt idx="673">
                  <c:v>41582</c:v>
                </c:pt>
                <c:pt idx="674">
                  <c:v>41583</c:v>
                </c:pt>
                <c:pt idx="675">
                  <c:v>41584</c:v>
                </c:pt>
                <c:pt idx="676">
                  <c:v>41585</c:v>
                </c:pt>
                <c:pt idx="677">
                  <c:v>41586</c:v>
                </c:pt>
                <c:pt idx="678">
                  <c:v>41587</c:v>
                </c:pt>
                <c:pt idx="679">
                  <c:v>41588</c:v>
                </c:pt>
                <c:pt idx="680">
                  <c:v>41589</c:v>
                </c:pt>
                <c:pt idx="681">
                  <c:v>41590</c:v>
                </c:pt>
                <c:pt idx="682">
                  <c:v>41591</c:v>
                </c:pt>
                <c:pt idx="683">
                  <c:v>41592</c:v>
                </c:pt>
                <c:pt idx="684">
                  <c:v>41593</c:v>
                </c:pt>
                <c:pt idx="685">
                  <c:v>41594</c:v>
                </c:pt>
                <c:pt idx="686">
                  <c:v>41595</c:v>
                </c:pt>
                <c:pt idx="687">
                  <c:v>41596</c:v>
                </c:pt>
                <c:pt idx="688">
                  <c:v>41597</c:v>
                </c:pt>
                <c:pt idx="689">
                  <c:v>41598</c:v>
                </c:pt>
                <c:pt idx="690">
                  <c:v>41599</c:v>
                </c:pt>
                <c:pt idx="691">
                  <c:v>41600</c:v>
                </c:pt>
                <c:pt idx="692">
                  <c:v>41601</c:v>
                </c:pt>
                <c:pt idx="693">
                  <c:v>41602</c:v>
                </c:pt>
                <c:pt idx="694">
                  <c:v>41603</c:v>
                </c:pt>
                <c:pt idx="695">
                  <c:v>41604</c:v>
                </c:pt>
                <c:pt idx="696">
                  <c:v>41605</c:v>
                </c:pt>
                <c:pt idx="697">
                  <c:v>41606</c:v>
                </c:pt>
                <c:pt idx="698">
                  <c:v>41607</c:v>
                </c:pt>
                <c:pt idx="699">
                  <c:v>41608</c:v>
                </c:pt>
                <c:pt idx="700">
                  <c:v>41609</c:v>
                </c:pt>
              </c:numCache>
            </c:numRef>
          </c:cat>
          <c:val>
            <c:numRef>
              <c:f>'Daily Organic Visits'!$S$6:$S$706</c:f>
              <c:numCache>
                <c:formatCode>#,##0</c:formatCode>
                <c:ptCount val="701"/>
                <c:pt idx="0">
                  <c:v>692543</c:v>
                </c:pt>
                <c:pt idx="1">
                  <c:v>804469</c:v>
                </c:pt>
                <c:pt idx="2">
                  <c:v>930386</c:v>
                </c:pt>
                <c:pt idx="3">
                  <c:v>797474</c:v>
                </c:pt>
                <c:pt idx="4">
                  <c:v>937381</c:v>
                </c:pt>
                <c:pt idx="5">
                  <c:v>713529</c:v>
                </c:pt>
                <c:pt idx="6">
                  <c:v>650571</c:v>
                </c:pt>
                <c:pt idx="7">
                  <c:v>741511</c:v>
                </c:pt>
                <c:pt idx="8">
                  <c:v>839446</c:v>
                </c:pt>
                <c:pt idx="9">
                  <c:v>769492</c:v>
                </c:pt>
                <c:pt idx="10">
                  <c:v>965363</c:v>
                </c:pt>
                <c:pt idx="11">
                  <c:v>783483</c:v>
                </c:pt>
                <c:pt idx="12">
                  <c:v>860432</c:v>
                </c:pt>
                <c:pt idx="13">
                  <c:v>888414</c:v>
                </c:pt>
                <c:pt idx="14">
                  <c:v>783483</c:v>
                </c:pt>
                <c:pt idx="15">
                  <c:v>909400</c:v>
                </c:pt>
                <c:pt idx="16">
                  <c:v>937381</c:v>
                </c:pt>
                <c:pt idx="17">
                  <c:v>748506</c:v>
                </c:pt>
                <c:pt idx="18">
                  <c:v>944377</c:v>
                </c:pt>
                <c:pt idx="19">
                  <c:v>846441</c:v>
                </c:pt>
                <c:pt idx="20">
                  <c:v>881418</c:v>
                </c:pt>
                <c:pt idx="21">
                  <c:v>1000340</c:v>
                </c:pt>
                <c:pt idx="22">
                  <c:v>867428</c:v>
                </c:pt>
                <c:pt idx="23">
                  <c:v>937381</c:v>
                </c:pt>
                <c:pt idx="24">
                  <c:v>804469</c:v>
                </c:pt>
                <c:pt idx="25">
                  <c:v>1035317</c:v>
                </c:pt>
                <c:pt idx="26">
                  <c:v>748506</c:v>
                </c:pt>
                <c:pt idx="27">
                  <c:v>790478</c:v>
                </c:pt>
                <c:pt idx="28">
                  <c:v>839446</c:v>
                </c:pt>
                <c:pt idx="29">
                  <c:v>958368</c:v>
                </c:pt>
                <c:pt idx="30">
                  <c:v>923391</c:v>
                </c:pt>
                <c:pt idx="31">
                  <c:v>818460</c:v>
                </c:pt>
                <c:pt idx="32">
                  <c:v>790478</c:v>
                </c:pt>
                <c:pt idx="33">
                  <c:v>916395</c:v>
                </c:pt>
                <c:pt idx="34">
                  <c:v>825455</c:v>
                </c:pt>
                <c:pt idx="35">
                  <c:v>839446</c:v>
                </c:pt>
                <c:pt idx="36">
                  <c:v>923391</c:v>
                </c:pt>
                <c:pt idx="37">
                  <c:v>832451</c:v>
                </c:pt>
                <c:pt idx="38">
                  <c:v>1147243</c:v>
                </c:pt>
                <c:pt idx="39">
                  <c:v>1161234</c:v>
                </c:pt>
                <c:pt idx="40">
                  <c:v>811465</c:v>
                </c:pt>
                <c:pt idx="41">
                  <c:v>853437</c:v>
                </c:pt>
                <c:pt idx="42">
                  <c:v>909400</c:v>
                </c:pt>
                <c:pt idx="43">
                  <c:v>1084285</c:v>
                </c:pt>
                <c:pt idx="44">
                  <c:v>972358</c:v>
                </c:pt>
                <c:pt idx="45">
                  <c:v>1035317</c:v>
                </c:pt>
                <c:pt idx="46">
                  <c:v>1112266</c:v>
                </c:pt>
                <c:pt idx="47">
                  <c:v>972358</c:v>
                </c:pt>
                <c:pt idx="48">
                  <c:v>825455</c:v>
                </c:pt>
                <c:pt idx="49">
                  <c:v>888414</c:v>
                </c:pt>
                <c:pt idx="50">
                  <c:v>986349</c:v>
                </c:pt>
                <c:pt idx="51">
                  <c:v>1000340</c:v>
                </c:pt>
                <c:pt idx="52">
                  <c:v>993345</c:v>
                </c:pt>
                <c:pt idx="53">
                  <c:v>1028321</c:v>
                </c:pt>
                <c:pt idx="54">
                  <c:v>902405</c:v>
                </c:pt>
                <c:pt idx="55">
                  <c:v>727520</c:v>
                </c:pt>
                <c:pt idx="56">
                  <c:v>790478</c:v>
                </c:pt>
                <c:pt idx="57">
                  <c:v>1070294</c:v>
                </c:pt>
                <c:pt idx="58">
                  <c:v>881418</c:v>
                </c:pt>
                <c:pt idx="59">
                  <c:v>790478</c:v>
                </c:pt>
                <c:pt idx="60">
                  <c:v>902405</c:v>
                </c:pt>
                <c:pt idx="61">
                  <c:v>769492</c:v>
                </c:pt>
                <c:pt idx="62">
                  <c:v>860432</c:v>
                </c:pt>
                <c:pt idx="63">
                  <c:v>741511</c:v>
                </c:pt>
                <c:pt idx="64">
                  <c:v>811465</c:v>
                </c:pt>
                <c:pt idx="65">
                  <c:v>979354</c:v>
                </c:pt>
                <c:pt idx="66">
                  <c:v>1049308</c:v>
                </c:pt>
                <c:pt idx="67">
                  <c:v>937381</c:v>
                </c:pt>
                <c:pt idx="68">
                  <c:v>986349</c:v>
                </c:pt>
                <c:pt idx="69">
                  <c:v>804469</c:v>
                </c:pt>
                <c:pt idx="70">
                  <c:v>650571</c:v>
                </c:pt>
                <c:pt idx="71">
                  <c:v>972358</c:v>
                </c:pt>
                <c:pt idx="72">
                  <c:v>832451</c:v>
                </c:pt>
                <c:pt idx="73">
                  <c:v>727520</c:v>
                </c:pt>
                <c:pt idx="74">
                  <c:v>1007335</c:v>
                </c:pt>
                <c:pt idx="75">
                  <c:v>874423</c:v>
                </c:pt>
                <c:pt idx="76">
                  <c:v>643575</c:v>
                </c:pt>
                <c:pt idx="77">
                  <c:v>755501</c:v>
                </c:pt>
                <c:pt idx="78">
                  <c:v>965363</c:v>
                </c:pt>
                <c:pt idx="79">
                  <c:v>1042312</c:v>
                </c:pt>
                <c:pt idx="80">
                  <c:v>965363</c:v>
                </c:pt>
                <c:pt idx="81">
                  <c:v>923391</c:v>
                </c:pt>
                <c:pt idx="82">
                  <c:v>916395</c:v>
                </c:pt>
                <c:pt idx="83">
                  <c:v>867428</c:v>
                </c:pt>
                <c:pt idx="84">
                  <c:v>1042312</c:v>
                </c:pt>
                <c:pt idx="85">
                  <c:v>1308137</c:v>
                </c:pt>
                <c:pt idx="86">
                  <c:v>1329123</c:v>
                </c:pt>
                <c:pt idx="87">
                  <c:v>1322128</c:v>
                </c:pt>
                <c:pt idx="88">
                  <c:v>1273160</c:v>
                </c:pt>
                <c:pt idx="89">
                  <c:v>1399077</c:v>
                </c:pt>
                <c:pt idx="90">
                  <c:v>1280155</c:v>
                </c:pt>
                <c:pt idx="91">
                  <c:v>1427058</c:v>
                </c:pt>
                <c:pt idx="92">
                  <c:v>1420063</c:v>
                </c:pt>
                <c:pt idx="93">
                  <c:v>1427058</c:v>
                </c:pt>
                <c:pt idx="94">
                  <c:v>1063298</c:v>
                </c:pt>
                <c:pt idx="95">
                  <c:v>1196211</c:v>
                </c:pt>
                <c:pt idx="96">
                  <c:v>1077289</c:v>
                </c:pt>
                <c:pt idx="97">
                  <c:v>1035317</c:v>
                </c:pt>
                <c:pt idx="98">
                  <c:v>1070294</c:v>
                </c:pt>
                <c:pt idx="99">
                  <c:v>1126257</c:v>
                </c:pt>
                <c:pt idx="100">
                  <c:v>1336118</c:v>
                </c:pt>
                <c:pt idx="101">
                  <c:v>1182220</c:v>
                </c:pt>
                <c:pt idx="102">
                  <c:v>1154238</c:v>
                </c:pt>
                <c:pt idx="103">
                  <c:v>1070294</c:v>
                </c:pt>
                <c:pt idx="104">
                  <c:v>804469</c:v>
                </c:pt>
                <c:pt idx="105">
                  <c:v>986349</c:v>
                </c:pt>
                <c:pt idx="106">
                  <c:v>1441049</c:v>
                </c:pt>
                <c:pt idx="107">
                  <c:v>1420063</c:v>
                </c:pt>
                <c:pt idx="108">
                  <c:v>1392081</c:v>
                </c:pt>
                <c:pt idx="109">
                  <c:v>1538985</c:v>
                </c:pt>
                <c:pt idx="110">
                  <c:v>1441049</c:v>
                </c:pt>
                <c:pt idx="111">
                  <c:v>1357105</c:v>
                </c:pt>
                <c:pt idx="112">
                  <c:v>1371095</c:v>
                </c:pt>
                <c:pt idx="113">
                  <c:v>1406072</c:v>
                </c:pt>
                <c:pt idx="114">
                  <c:v>1455040</c:v>
                </c:pt>
                <c:pt idx="115">
                  <c:v>1448045</c:v>
                </c:pt>
                <c:pt idx="116">
                  <c:v>1427058</c:v>
                </c:pt>
                <c:pt idx="117">
                  <c:v>1231188</c:v>
                </c:pt>
                <c:pt idx="118">
                  <c:v>1182220</c:v>
                </c:pt>
                <c:pt idx="119">
                  <c:v>1042312</c:v>
                </c:pt>
                <c:pt idx="120">
                  <c:v>937381</c:v>
                </c:pt>
                <c:pt idx="121">
                  <c:v>1098275</c:v>
                </c:pt>
                <c:pt idx="122">
                  <c:v>1196211</c:v>
                </c:pt>
                <c:pt idx="123">
                  <c:v>1231188</c:v>
                </c:pt>
                <c:pt idx="124">
                  <c:v>1224192</c:v>
                </c:pt>
                <c:pt idx="125">
                  <c:v>916395</c:v>
                </c:pt>
                <c:pt idx="126">
                  <c:v>1070294</c:v>
                </c:pt>
                <c:pt idx="127">
                  <c:v>1357105</c:v>
                </c:pt>
                <c:pt idx="128">
                  <c:v>1035317</c:v>
                </c:pt>
                <c:pt idx="129">
                  <c:v>1252174</c:v>
                </c:pt>
                <c:pt idx="130">
                  <c:v>1126257</c:v>
                </c:pt>
                <c:pt idx="131">
                  <c:v>1070294</c:v>
                </c:pt>
                <c:pt idx="132">
                  <c:v>1028321</c:v>
                </c:pt>
                <c:pt idx="133">
                  <c:v>1035317</c:v>
                </c:pt>
                <c:pt idx="134">
                  <c:v>1119261</c:v>
                </c:pt>
                <c:pt idx="135">
                  <c:v>1077289</c:v>
                </c:pt>
                <c:pt idx="136">
                  <c:v>944377</c:v>
                </c:pt>
                <c:pt idx="137">
                  <c:v>1105271</c:v>
                </c:pt>
                <c:pt idx="138">
                  <c:v>944377</c:v>
                </c:pt>
                <c:pt idx="139">
                  <c:v>895409</c:v>
                </c:pt>
                <c:pt idx="140">
                  <c:v>993345</c:v>
                </c:pt>
                <c:pt idx="141">
                  <c:v>930386</c:v>
                </c:pt>
                <c:pt idx="142">
                  <c:v>1091280</c:v>
                </c:pt>
                <c:pt idx="143">
                  <c:v>1035317</c:v>
                </c:pt>
                <c:pt idx="144">
                  <c:v>972358</c:v>
                </c:pt>
                <c:pt idx="145">
                  <c:v>958368</c:v>
                </c:pt>
                <c:pt idx="146">
                  <c:v>748506</c:v>
                </c:pt>
                <c:pt idx="147">
                  <c:v>902405</c:v>
                </c:pt>
                <c:pt idx="148">
                  <c:v>881418</c:v>
                </c:pt>
                <c:pt idx="149">
                  <c:v>1224192</c:v>
                </c:pt>
                <c:pt idx="150">
                  <c:v>1196211</c:v>
                </c:pt>
                <c:pt idx="151">
                  <c:v>944377</c:v>
                </c:pt>
                <c:pt idx="152">
                  <c:v>944377</c:v>
                </c:pt>
                <c:pt idx="153">
                  <c:v>797474</c:v>
                </c:pt>
                <c:pt idx="154">
                  <c:v>888414</c:v>
                </c:pt>
                <c:pt idx="155">
                  <c:v>972358</c:v>
                </c:pt>
                <c:pt idx="156">
                  <c:v>993345</c:v>
                </c:pt>
                <c:pt idx="157">
                  <c:v>1077289</c:v>
                </c:pt>
                <c:pt idx="158">
                  <c:v>1105271</c:v>
                </c:pt>
                <c:pt idx="159">
                  <c:v>1252174</c:v>
                </c:pt>
                <c:pt idx="160">
                  <c:v>783483</c:v>
                </c:pt>
                <c:pt idx="161">
                  <c:v>979354</c:v>
                </c:pt>
                <c:pt idx="162">
                  <c:v>1049308</c:v>
                </c:pt>
                <c:pt idx="163">
                  <c:v>1224192</c:v>
                </c:pt>
                <c:pt idx="164">
                  <c:v>1000340</c:v>
                </c:pt>
                <c:pt idx="165">
                  <c:v>1014331</c:v>
                </c:pt>
                <c:pt idx="166">
                  <c:v>930386</c:v>
                </c:pt>
                <c:pt idx="167">
                  <c:v>993345</c:v>
                </c:pt>
                <c:pt idx="168">
                  <c:v>832451</c:v>
                </c:pt>
                <c:pt idx="169">
                  <c:v>881418</c:v>
                </c:pt>
                <c:pt idx="170">
                  <c:v>1084285</c:v>
                </c:pt>
                <c:pt idx="171">
                  <c:v>1021326</c:v>
                </c:pt>
                <c:pt idx="172">
                  <c:v>937381</c:v>
                </c:pt>
                <c:pt idx="173">
                  <c:v>972358</c:v>
                </c:pt>
                <c:pt idx="174">
                  <c:v>881418</c:v>
                </c:pt>
                <c:pt idx="175">
                  <c:v>860432</c:v>
                </c:pt>
                <c:pt idx="176">
                  <c:v>1161234</c:v>
                </c:pt>
                <c:pt idx="177">
                  <c:v>1182220</c:v>
                </c:pt>
                <c:pt idx="178">
                  <c:v>1133252</c:v>
                </c:pt>
                <c:pt idx="179">
                  <c:v>1105271</c:v>
                </c:pt>
                <c:pt idx="180">
                  <c:v>972358</c:v>
                </c:pt>
                <c:pt idx="181">
                  <c:v>902405</c:v>
                </c:pt>
                <c:pt idx="182">
                  <c:v>846441</c:v>
                </c:pt>
                <c:pt idx="183">
                  <c:v>1210201</c:v>
                </c:pt>
                <c:pt idx="184">
                  <c:v>1105271</c:v>
                </c:pt>
                <c:pt idx="185">
                  <c:v>1042312</c:v>
                </c:pt>
                <c:pt idx="186">
                  <c:v>1007335</c:v>
                </c:pt>
                <c:pt idx="187">
                  <c:v>1224192</c:v>
                </c:pt>
                <c:pt idx="188">
                  <c:v>1119261</c:v>
                </c:pt>
                <c:pt idx="189">
                  <c:v>1084285</c:v>
                </c:pt>
                <c:pt idx="190">
                  <c:v>1301141</c:v>
                </c:pt>
                <c:pt idx="191">
                  <c:v>1224192</c:v>
                </c:pt>
                <c:pt idx="192">
                  <c:v>1119261</c:v>
                </c:pt>
                <c:pt idx="193">
                  <c:v>1280155</c:v>
                </c:pt>
                <c:pt idx="194">
                  <c:v>1133252</c:v>
                </c:pt>
                <c:pt idx="195">
                  <c:v>1014331</c:v>
                </c:pt>
                <c:pt idx="196">
                  <c:v>1154238</c:v>
                </c:pt>
                <c:pt idx="197">
                  <c:v>1056303</c:v>
                </c:pt>
                <c:pt idx="198">
                  <c:v>1070294</c:v>
                </c:pt>
                <c:pt idx="199">
                  <c:v>1182220</c:v>
                </c:pt>
                <c:pt idx="200">
                  <c:v>1175225</c:v>
                </c:pt>
                <c:pt idx="201">
                  <c:v>937381</c:v>
                </c:pt>
                <c:pt idx="202">
                  <c:v>1007335</c:v>
                </c:pt>
                <c:pt idx="203">
                  <c:v>972358</c:v>
                </c:pt>
                <c:pt idx="204">
                  <c:v>1056303</c:v>
                </c:pt>
                <c:pt idx="205">
                  <c:v>1042312</c:v>
                </c:pt>
                <c:pt idx="206">
                  <c:v>1042312</c:v>
                </c:pt>
                <c:pt idx="207">
                  <c:v>1042312</c:v>
                </c:pt>
                <c:pt idx="208">
                  <c:v>1133252</c:v>
                </c:pt>
                <c:pt idx="209">
                  <c:v>979354</c:v>
                </c:pt>
                <c:pt idx="210">
                  <c:v>1084285</c:v>
                </c:pt>
                <c:pt idx="211">
                  <c:v>1245178</c:v>
                </c:pt>
                <c:pt idx="212">
                  <c:v>1301141</c:v>
                </c:pt>
                <c:pt idx="213">
                  <c:v>1091280</c:v>
                </c:pt>
                <c:pt idx="214">
                  <c:v>1168229</c:v>
                </c:pt>
                <c:pt idx="215">
                  <c:v>1098275</c:v>
                </c:pt>
                <c:pt idx="216">
                  <c:v>993345</c:v>
                </c:pt>
                <c:pt idx="217">
                  <c:v>1126257</c:v>
                </c:pt>
                <c:pt idx="218">
                  <c:v>1063298</c:v>
                </c:pt>
                <c:pt idx="219">
                  <c:v>1238183</c:v>
                </c:pt>
                <c:pt idx="220">
                  <c:v>1231188</c:v>
                </c:pt>
                <c:pt idx="221">
                  <c:v>1154238</c:v>
                </c:pt>
                <c:pt idx="222">
                  <c:v>1028321</c:v>
                </c:pt>
                <c:pt idx="223">
                  <c:v>1098275</c:v>
                </c:pt>
                <c:pt idx="224">
                  <c:v>1294146</c:v>
                </c:pt>
                <c:pt idx="225">
                  <c:v>1469031</c:v>
                </c:pt>
                <c:pt idx="226">
                  <c:v>1147243</c:v>
                </c:pt>
                <c:pt idx="227">
                  <c:v>1336118</c:v>
                </c:pt>
                <c:pt idx="228">
                  <c:v>1413068</c:v>
                </c:pt>
                <c:pt idx="229">
                  <c:v>1287151</c:v>
                </c:pt>
                <c:pt idx="230">
                  <c:v>1049308</c:v>
                </c:pt>
                <c:pt idx="231">
                  <c:v>1000340</c:v>
                </c:pt>
                <c:pt idx="232">
                  <c:v>1231188</c:v>
                </c:pt>
                <c:pt idx="233">
                  <c:v>1175225</c:v>
                </c:pt>
                <c:pt idx="234">
                  <c:v>1406072</c:v>
                </c:pt>
                <c:pt idx="235">
                  <c:v>1517998</c:v>
                </c:pt>
                <c:pt idx="236">
                  <c:v>1189215</c:v>
                </c:pt>
                <c:pt idx="237">
                  <c:v>1168229</c:v>
                </c:pt>
                <c:pt idx="238">
                  <c:v>1133252</c:v>
                </c:pt>
                <c:pt idx="239">
                  <c:v>1329123</c:v>
                </c:pt>
                <c:pt idx="240">
                  <c:v>1350109</c:v>
                </c:pt>
                <c:pt idx="241">
                  <c:v>1427058</c:v>
                </c:pt>
                <c:pt idx="242">
                  <c:v>1469031</c:v>
                </c:pt>
                <c:pt idx="243">
                  <c:v>1427058</c:v>
                </c:pt>
                <c:pt idx="244">
                  <c:v>1245178</c:v>
                </c:pt>
                <c:pt idx="245">
                  <c:v>1406072</c:v>
                </c:pt>
                <c:pt idx="246">
                  <c:v>1427058</c:v>
                </c:pt>
                <c:pt idx="247">
                  <c:v>1524994</c:v>
                </c:pt>
                <c:pt idx="248">
                  <c:v>1350109</c:v>
                </c:pt>
                <c:pt idx="249">
                  <c:v>1531989</c:v>
                </c:pt>
                <c:pt idx="250">
                  <c:v>1559971</c:v>
                </c:pt>
                <c:pt idx="251">
                  <c:v>1266165</c:v>
                </c:pt>
                <c:pt idx="252">
                  <c:v>1301141</c:v>
                </c:pt>
                <c:pt idx="253">
                  <c:v>1671897</c:v>
                </c:pt>
                <c:pt idx="254">
                  <c:v>1427058</c:v>
                </c:pt>
                <c:pt idx="255">
                  <c:v>1483021</c:v>
                </c:pt>
                <c:pt idx="256">
                  <c:v>1266165</c:v>
                </c:pt>
                <c:pt idx="257">
                  <c:v>1455040</c:v>
                </c:pt>
                <c:pt idx="258">
                  <c:v>1329123</c:v>
                </c:pt>
                <c:pt idx="259">
                  <c:v>1504008</c:v>
                </c:pt>
                <c:pt idx="260">
                  <c:v>1580957</c:v>
                </c:pt>
                <c:pt idx="261">
                  <c:v>1490017</c:v>
                </c:pt>
                <c:pt idx="262">
                  <c:v>1545980</c:v>
                </c:pt>
                <c:pt idx="263">
                  <c:v>1545980</c:v>
                </c:pt>
                <c:pt idx="264">
                  <c:v>1448045</c:v>
                </c:pt>
                <c:pt idx="265">
                  <c:v>1357105</c:v>
                </c:pt>
                <c:pt idx="266">
                  <c:v>1252174</c:v>
                </c:pt>
                <c:pt idx="267">
                  <c:v>1399077</c:v>
                </c:pt>
                <c:pt idx="268">
                  <c:v>1469031</c:v>
                </c:pt>
                <c:pt idx="269">
                  <c:v>1524994</c:v>
                </c:pt>
                <c:pt idx="270">
                  <c:v>1371095</c:v>
                </c:pt>
                <c:pt idx="271">
                  <c:v>1420063</c:v>
                </c:pt>
                <c:pt idx="272">
                  <c:v>1084285</c:v>
                </c:pt>
                <c:pt idx="273">
                  <c:v>1196211</c:v>
                </c:pt>
                <c:pt idx="274">
                  <c:v>1420063</c:v>
                </c:pt>
                <c:pt idx="275">
                  <c:v>1734855</c:v>
                </c:pt>
                <c:pt idx="276">
                  <c:v>1483021</c:v>
                </c:pt>
                <c:pt idx="277">
                  <c:v>1573961</c:v>
                </c:pt>
                <c:pt idx="278">
                  <c:v>1287151</c:v>
                </c:pt>
                <c:pt idx="279">
                  <c:v>1315132</c:v>
                </c:pt>
                <c:pt idx="280">
                  <c:v>1427058</c:v>
                </c:pt>
                <c:pt idx="281">
                  <c:v>1552975</c:v>
                </c:pt>
                <c:pt idx="282">
                  <c:v>1636920</c:v>
                </c:pt>
                <c:pt idx="283">
                  <c:v>1413068</c:v>
                </c:pt>
                <c:pt idx="284">
                  <c:v>1392081</c:v>
                </c:pt>
                <c:pt idx="285">
                  <c:v>1524994</c:v>
                </c:pt>
                <c:pt idx="286">
                  <c:v>1364100</c:v>
                </c:pt>
                <c:pt idx="287">
                  <c:v>1469031</c:v>
                </c:pt>
                <c:pt idx="288">
                  <c:v>1643915</c:v>
                </c:pt>
                <c:pt idx="289">
                  <c:v>1552975</c:v>
                </c:pt>
                <c:pt idx="290">
                  <c:v>1517998</c:v>
                </c:pt>
                <c:pt idx="291">
                  <c:v>1441049</c:v>
                </c:pt>
                <c:pt idx="292">
                  <c:v>1615934</c:v>
                </c:pt>
                <c:pt idx="293">
                  <c:v>1343114</c:v>
                </c:pt>
                <c:pt idx="294">
                  <c:v>1559971</c:v>
                </c:pt>
                <c:pt idx="295">
                  <c:v>1706874</c:v>
                </c:pt>
                <c:pt idx="296">
                  <c:v>1706874</c:v>
                </c:pt>
                <c:pt idx="297">
                  <c:v>1706874</c:v>
                </c:pt>
                <c:pt idx="298">
                  <c:v>1524994</c:v>
                </c:pt>
                <c:pt idx="299">
                  <c:v>1566966</c:v>
                </c:pt>
                <c:pt idx="300">
                  <c:v>1427058</c:v>
                </c:pt>
                <c:pt idx="301">
                  <c:v>1462035</c:v>
                </c:pt>
                <c:pt idx="302">
                  <c:v>1755841</c:v>
                </c:pt>
                <c:pt idx="303">
                  <c:v>1811804</c:v>
                </c:pt>
                <c:pt idx="304">
                  <c:v>1504008</c:v>
                </c:pt>
                <c:pt idx="305">
                  <c:v>1511003</c:v>
                </c:pt>
                <c:pt idx="306">
                  <c:v>1392081</c:v>
                </c:pt>
                <c:pt idx="307">
                  <c:v>1420063</c:v>
                </c:pt>
                <c:pt idx="308">
                  <c:v>1476026</c:v>
                </c:pt>
                <c:pt idx="309">
                  <c:v>1720864</c:v>
                </c:pt>
                <c:pt idx="310">
                  <c:v>1350109</c:v>
                </c:pt>
                <c:pt idx="311">
                  <c:v>1371095</c:v>
                </c:pt>
                <c:pt idx="312">
                  <c:v>1357105</c:v>
                </c:pt>
                <c:pt idx="313">
                  <c:v>1385086</c:v>
                </c:pt>
                <c:pt idx="314">
                  <c:v>1119261</c:v>
                </c:pt>
                <c:pt idx="315">
                  <c:v>1266165</c:v>
                </c:pt>
                <c:pt idx="316">
                  <c:v>1490017</c:v>
                </c:pt>
                <c:pt idx="317">
                  <c:v>1511003</c:v>
                </c:pt>
                <c:pt idx="318">
                  <c:v>1741851</c:v>
                </c:pt>
                <c:pt idx="319">
                  <c:v>1524994</c:v>
                </c:pt>
                <c:pt idx="320">
                  <c:v>1441049</c:v>
                </c:pt>
                <c:pt idx="321">
                  <c:v>1231188</c:v>
                </c:pt>
                <c:pt idx="322">
                  <c:v>1245178</c:v>
                </c:pt>
                <c:pt idx="323">
                  <c:v>1511003</c:v>
                </c:pt>
                <c:pt idx="324">
                  <c:v>1364100</c:v>
                </c:pt>
                <c:pt idx="325">
                  <c:v>1322128</c:v>
                </c:pt>
                <c:pt idx="326">
                  <c:v>1189215</c:v>
                </c:pt>
                <c:pt idx="327">
                  <c:v>1301141</c:v>
                </c:pt>
                <c:pt idx="328">
                  <c:v>1252174</c:v>
                </c:pt>
                <c:pt idx="329">
                  <c:v>1154238</c:v>
                </c:pt>
                <c:pt idx="330">
                  <c:v>1406072</c:v>
                </c:pt>
                <c:pt idx="331">
                  <c:v>1545980</c:v>
                </c:pt>
                <c:pt idx="332">
                  <c:v>1483021</c:v>
                </c:pt>
                <c:pt idx="333">
                  <c:v>1490017</c:v>
                </c:pt>
                <c:pt idx="334">
                  <c:v>1280155</c:v>
                </c:pt>
                <c:pt idx="335">
                  <c:v>1133252</c:v>
                </c:pt>
                <c:pt idx="336">
                  <c:v>1343114</c:v>
                </c:pt>
                <c:pt idx="337">
                  <c:v>1462035</c:v>
                </c:pt>
                <c:pt idx="338">
                  <c:v>1420063</c:v>
                </c:pt>
                <c:pt idx="339">
                  <c:v>1538985</c:v>
                </c:pt>
                <c:pt idx="340">
                  <c:v>1427058</c:v>
                </c:pt>
                <c:pt idx="341">
                  <c:v>1357105</c:v>
                </c:pt>
                <c:pt idx="342">
                  <c:v>1245178</c:v>
                </c:pt>
                <c:pt idx="343">
                  <c:v>1231188</c:v>
                </c:pt>
                <c:pt idx="344">
                  <c:v>1322128</c:v>
                </c:pt>
                <c:pt idx="345">
                  <c:v>1476026</c:v>
                </c:pt>
                <c:pt idx="346">
                  <c:v>1357105</c:v>
                </c:pt>
                <c:pt idx="347">
                  <c:v>1392081</c:v>
                </c:pt>
                <c:pt idx="348">
                  <c:v>1217197</c:v>
                </c:pt>
                <c:pt idx="349">
                  <c:v>1161234</c:v>
                </c:pt>
                <c:pt idx="350">
                  <c:v>1063298</c:v>
                </c:pt>
                <c:pt idx="351">
                  <c:v>1343114</c:v>
                </c:pt>
                <c:pt idx="352">
                  <c:v>1133252</c:v>
                </c:pt>
                <c:pt idx="353">
                  <c:v>1077289</c:v>
                </c:pt>
                <c:pt idx="354">
                  <c:v>1203206</c:v>
                </c:pt>
                <c:pt idx="355">
                  <c:v>1042312</c:v>
                </c:pt>
                <c:pt idx="356">
                  <c:v>944377</c:v>
                </c:pt>
                <c:pt idx="357">
                  <c:v>944377</c:v>
                </c:pt>
                <c:pt idx="358">
                  <c:v>923391</c:v>
                </c:pt>
                <c:pt idx="359">
                  <c:v>839446</c:v>
                </c:pt>
                <c:pt idx="360">
                  <c:v>1035317</c:v>
                </c:pt>
                <c:pt idx="361">
                  <c:v>993345</c:v>
                </c:pt>
                <c:pt idx="362">
                  <c:v>902405</c:v>
                </c:pt>
                <c:pt idx="363">
                  <c:v>1056303</c:v>
                </c:pt>
                <c:pt idx="364">
                  <c:v>867428</c:v>
                </c:pt>
                <c:pt idx="365">
                  <c:v>797474</c:v>
                </c:pt>
                <c:pt idx="366">
                  <c:v>1063298</c:v>
                </c:pt>
                <c:pt idx="367">
                  <c:v>993345</c:v>
                </c:pt>
                <c:pt idx="368">
                  <c:v>1238183</c:v>
                </c:pt>
                <c:pt idx="369">
                  <c:v>1273160</c:v>
                </c:pt>
                <c:pt idx="370">
                  <c:v>1259169</c:v>
                </c:pt>
                <c:pt idx="371">
                  <c:v>1147243</c:v>
                </c:pt>
                <c:pt idx="372">
                  <c:v>1252174</c:v>
                </c:pt>
                <c:pt idx="373">
                  <c:v>1343114</c:v>
                </c:pt>
                <c:pt idx="374">
                  <c:v>1364100</c:v>
                </c:pt>
                <c:pt idx="375">
                  <c:v>1573961</c:v>
                </c:pt>
                <c:pt idx="376">
                  <c:v>1259169</c:v>
                </c:pt>
                <c:pt idx="377">
                  <c:v>1105271</c:v>
                </c:pt>
                <c:pt idx="378">
                  <c:v>1161234</c:v>
                </c:pt>
                <c:pt idx="379">
                  <c:v>1392081</c:v>
                </c:pt>
                <c:pt idx="380">
                  <c:v>1364100</c:v>
                </c:pt>
                <c:pt idx="381">
                  <c:v>1049308</c:v>
                </c:pt>
                <c:pt idx="382">
                  <c:v>1385086</c:v>
                </c:pt>
                <c:pt idx="383">
                  <c:v>1587952</c:v>
                </c:pt>
                <c:pt idx="384">
                  <c:v>1245178</c:v>
                </c:pt>
                <c:pt idx="385">
                  <c:v>1413068</c:v>
                </c:pt>
                <c:pt idx="386">
                  <c:v>1336118</c:v>
                </c:pt>
                <c:pt idx="387">
                  <c:v>1371095</c:v>
                </c:pt>
                <c:pt idx="388">
                  <c:v>1336118</c:v>
                </c:pt>
                <c:pt idx="389">
                  <c:v>1357105</c:v>
                </c:pt>
                <c:pt idx="390">
                  <c:v>1287151</c:v>
                </c:pt>
                <c:pt idx="391">
                  <c:v>1175225</c:v>
                </c:pt>
                <c:pt idx="392">
                  <c:v>1399077</c:v>
                </c:pt>
                <c:pt idx="393">
                  <c:v>1378091</c:v>
                </c:pt>
                <c:pt idx="394">
                  <c:v>1252174</c:v>
                </c:pt>
                <c:pt idx="395">
                  <c:v>1490017</c:v>
                </c:pt>
                <c:pt idx="396">
                  <c:v>1301141</c:v>
                </c:pt>
                <c:pt idx="397">
                  <c:v>1252174</c:v>
                </c:pt>
                <c:pt idx="398">
                  <c:v>1343114</c:v>
                </c:pt>
                <c:pt idx="399">
                  <c:v>1280155</c:v>
                </c:pt>
                <c:pt idx="400">
                  <c:v>1357105</c:v>
                </c:pt>
                <c:pt idx="401">
                  <c:v>1566966</c:v>
                </c:pt>
                <c:pt idx="402">
                  <c:v>1364100</c:v>
                </c:pt>
                <c:pt idx="403">
                  <c:v>1301141</c:v>
                </c:pt>
                <c:pt idx="404">
                  <c:v>1343114</c:v>
                </c:pt>
                <c:pt idx="405">
                  <c:v>1273160</c:v>
                </c:pt>
                <c:pt idx="406">
                  <c:v>1210201</c:v>
                </c:pt>
                <c:pt idx="407">
                  <c:v>1448045</c:v>
                </c:pt>
                <c:pt idx="408">
                  <c:v>1357105</c:v>
                </c:pt>
                <c:pt idx="409">
                  <c:v>1413068</c:v>
                </c:pt>
                <c:pt idx="410">
                  <c:v>1399077</c:v>
                </c:pt>
                <c:pt idx="411">
                  <c:v>1406072</c:v>
                </c:pt>
                <c:pt idx="412">
                  <c:v>1259169</c:v>
                </c:pt>
                <c:pt idx="413">
                  <c:v>1329123</c:v>
                </c:pt>
                <c:pt idx="414">
                  <c:v>1455040</c:v>
                </c:pt>
                <c:pt idx="415">
                  <c:v>1671897</c:v>
                </c:pt>
                <c:pt idx="416">
                  <c:v>1378091</c:v>
                </c:pt>
                <c:pt idx="417">
                  <c:v>1573961</c:v>
                </c:pt>
                <c:pt idx="418">
                  <c:v>1378091</c:v>
                </c:pt>
                <c:pt idx="419">
                  <c:v>1343114</c:v>
                </c:pt>
                <c:pt idx="420">
                  <c:v>1406072</c:v>
                </c:pt>
                <c:pt idx="421">
                  <c:v>1573961</c:v>
                </c:pt>
                <c:pt idx="422">
                  <c:v>1531989</c:v>
                </c:pt>
                <c:pt idx="423">
                  <c:v>1399077</c:v>
                </c:pt>
                <c:pt idx="424">
                  <c:v>1406072</c:v>
                </c:pt>
                <c:pt idx="425">
                  <c:v>1287151</c:v>
                </c:pt>
                <c:pt idx="426">
                  <c:v>1301141</c:v>
                </c:pt>
                <c:pt idx="427">
                  <c:v>1462035</c:v>
                </c:pt>
                <c:pt idx="428">
                  <c:v>1434054</c:v>
                </c:pt>
                <c:pt idx="429">
                  <c:v>1455040</c:v>
                </c:pt>
                <c:pt idx="430">
                  <c:v>1573961</c:v>
                </c:pt>
                <c:pt idx="431">
                  <c:v>1559971</c:v>
                </c:pt>
                <c:pt idx="432">
                  <c:v>1615934</c:v>
                </c:pt>
                <c:pt idx="433">
                  <c:v>1259169</c:v>
                </c:pt>
                <c:pt idx="434">
                  <c:v>1315132</c:v>
                </c:pt>
                <c:pt idx="435">
                  <c:v>1580957</c:v>
                </c:pt>
                <c:pt idx="436">
                  <c:v>1420063</c:v>
                </c:pt>
                <c:pt idx="437">
                  <c:v>1511003</c:v>
                </c:pt>
                <c:pt idx="438">
                  <c:v>1406072</c:v>
                </c:pt>
                <c:pt idx="439">
                  <c:v>1455040</c:v>
                </c:pt>
                <c:pt idx="440">
                  <c:v>1469031</c:v>
                </c:pt>
                <c:pt idx="441">
                  <c:v>1434054</c:v>
                </c:pt>
                <c:pt idx="442">
                  <c:v>1476026</c:v>
                </c:pt>
                <c:pt idx="443">
                  <c:v>1538985</c:v>
                </c:pt>
                <c:pt idx="444">
                  <c:v>1573961</c:v>
                </c:pt>
                <c:pt idx="445">
                  <c:v>1469031</c:v>
                </c:pt>
                <c:pt idx="446">
                  <c:v>1294146</c:v>
                </c:pt>
                <c:pt idx="447">
                  <c:v>1238183</c:v>
                </c:pt>
                <c:pt idx="448">
                  <c:v>1280155</c:v>
                </c:pt>
                <c:pt idx="449">
                  <c:v>1322128</c:v>
                </c:pt>
                <c:pt idx="450">
                  <c:v>1455040</c:v>
                </c:pt>
                <c:pt idx="451">
                  <c:v>1434054</c:v>
                </c:pt>
                <c:pt idx="452">
                  <c:v>1406072</c:v>
                </c:pt>
                <c:pt idx="453">
                  <c:v>1364100</c:v>
                </c:pt>
                <c:pt idx="454">
                  <c:v>1266165</c:v>
                </c:pt>
                <c:pt idx="455">
                  <c:v>1329123</c:v>
                </c:pt>
                <c:pt idx="456">
                  <c:v>356765</c:v>
                </c:pt>
                <c:pt idx="457">
                  <c:v>265825</c:v>
                </c:pt>
                <c:pt idx="458">
                  <c:v>1573961</c:v>
                </c:pt>
                <c:pt idx="459">
                  <c:v>1364100</c:v>
                </c:pt>
                <c:pt idx="460">
                  <c:v>1378091</c:v>
                </c:pt>
                <c:pt idx="461">
                  <c:v>1364100</c:v>
                </c:pt>
                <c:pt idx="462">
                  <c:v>1252174</c:v>
                </c:pt>
                <c:pt idx="463">
                  <c:v>1336118</c:v>
                </c:pt>
                <c:pt idx="464">
                  <c:v>1441049</c:v>
                </c:pt>
                <c:pt idx="465">
                  <c:v>1497012</c:v>
                </c:pt>
                <c:pt idx="466">
                  <c:v>1434054</c:v>
                </c:pt>
                <c:pt idx="467">
                  <c:v>1399077</c:v>
                </c:pt>
                <c:pt idx="468">
                  <c:v>1308137</c:v>
                </c:pt>
                <c:pt idx="469">
                  <c:v>1294146</c:v>
                </c:pt>
                <c:pt idx="470">
                  <c:v>1531989</c:v>
                </c:pt>
                <c:pt idx="471">
                  <c:v>1490017</c:v>
                </c:pt>
                <c:pt idx="472">
                  <c:v>1448045</c:v>
                </c:pt>
                <c:pt idx="473">
                  <c:v>1378091</c:v>
                </c:pt>
                <c:pt idx="474">
                  <c:v>1406072</c:v>
                </c:pt>
                <c:pt idx="475">
                  <c:v>1189215</c:v>
                </c:pt>
                <c:pt idx="476">
                  <c:v>1427058</c:v>
                </c:pt>
                <c:pt idx="477">
                  <c:v>1476026</c:v>
                </c:pt>
                <c:pt idx="478">
                  <c:v>1371095</c:v>
                </c:pt>
                <c:pt idx="479">
                  <c:v>1406072</c:v>
                </c:pt>
                <c:pt idx="480">
                  <c:v>1427058</c:v>
                </c:pt>
                <c:pt idx="481">
                  <c:v>1343114</c:v>
                </c:pt>
                <c:pt idx="482">
                  <c:v>1210201</c:v>
                </c:pt>
                <c:pt idx="483">
                  <c:v>1301141</c:v>
                </c:pt>
                <c:pt idx="484">
                  <c:v>1385086</c:v>
                </c:pt>
                <c:pt idx="485">
                  <c:v>1434054</c:v>
                </c:pt>
                <c:pt idx="486">
                  <c:v>1392081</c:v>
                </c:pt>
                <c:pt idx="487">
                  <c:v>1587952</c:v>
                </c:pt>
                <c:pt idx="488">
                  <c:v>1517998</c:v>
                </c:pt>
                <c:pt idx="489">
                  <c:v>1217197</c:v>
                </c:pt>
                <c:pt idx="490">
                  <c:v>1399077</c:v>
                </c:pt>
                <c:pt idx="491">
                  <c:v>1455040</c:v>
                </c:pt>
                <c:pt idx="492">
                  <c:v>1545980</c:v>
                </c:pt>
                <c:pt idx="493">
                  <c:v>1545980</c:v>
                </c:pt>
                <c:pt idx="494">
                  <c:v>1664901</c:v>
                </c:pt>
                <c:pt idx="495">
                  <c:v>1469031</c:v>
                </c:pt>
                <c:pt idx="496">
                  <c:v>1322128</c:v>
                </c:pt>
                <c:pt idx="497">
                  <c:v>1441049</c:v>
                </c:pt>
                <c:pt idx="498">
                  <c:v>1434054</c:v>
                </c:pt>
                <c:pt idx="499">
                  <c:v>1636920</c:v>
                </c:pt>
                <c:pt idx="500">
                  <c:v>1538985</c:v>
                </c:pt>
                <c:pt idx="501">
                  <c:v>1497012</c:v>
                </c:pt>
                <c:pt idx="502">
                  <c:v>1476026</c:v>
                </c:pt>
                <c:pt idx="503">
                  <c:v>1266165</c:v>
                </c:pt>
                <c:pt idx="504">
                  <c:v>1322128</c:v>
                </c:pt>
                <c:pt idx="505">
                  <c:v>1524994</c:v>
                </c:pt>
                <c:pt idx="506">
                  <c:v>1517998</c:v>
                </c:pt>
                <c:pt idx="507">
                  <c:v>1545980</c:v>
                </c:pt>
                <c:pt idx="508">
                  <c:v>1497012</c:v>
                </c:pt>
                <c:pt idx="509">
                  <c:v>1476026</c:v>
                </c:pt>
                <c:pt idx="510">
                  <c:v>1154238</c:v>
                </c:pt>
                <c:pt idx="511">
                  <c:v>1280155</c:v>
                </c:pt>
                <c:pt idx="512">
                  <c:v>1364100</c:v>
                </c:pt>
                <c:pt idx="513">
                  <c:v>1308137</c:v>
                </c:pt>
                <c:pt idx="514">
                  <c:v>1531989</c:v>
                </c:pt>
                <c:pt idx="515">
                  <c:v>1434054</c:v>
                </c:pt>
                <c:pt idx="516">
                  <c:v>1448045</c:v>
                </c:pt>
                <c:pt idx="517">
                  <c:v>1490017</c:v>
                </c:pt>
                <c:pt idx="518">
                  <c:v>1392081</c:v>
                </c:pt>
                <c:pt idx="519">
                  <c:v>1490017</c:v>
                </c:pt>
                <c:pt idx="520">
                  <c:v>1042312</c:v>
                </c:pt>
                <c:pt idx="521">
                  <c:v>1119261</c:v>
                </c:pt>
                <c:pt idx="522">
                  <c:v>1671897</c:v>
                </c:pt>
                <c:pt idx="523">
                  <c:v>1622929</c:v>
                </c:pt>
                <c:pt idx="524">
                  <c:v>1378091</c:v>
                </c:pt>
                <c:pt idx="525">
                  <c:v>1615934</c:v>
                </c:pt>
                <c:pt idx="526">
                  <c:v>1993684</c:v>
                </c:pt>
                <c:pt idx="527">
                  <c:v>1497012</c:v>
                </c:pt>
                <c:pt idx="528">
                  <c:v>1608938</c:v>
                </c:pt>
                <c:pt idx="529">
                  <c:v>1713869</c:v>
                </c:pt>
                <c:pt idx="530">
                  <c:v>1580957</c:v>
                </c:pt>
                <c:pt idx="531">
                  <c:v>1266165</c:v>
                </c:pt>
                <c:pt idx="532">
                  <c:v>1294146</c:v>
                </c:pt>
                <c:pt idx="533">
                  <c:v>1685888</c:v>
                </c:pt>
                <c:pt idx="534">
                  <c:v>1517998</c:v>
                </c:pt>
                <c:pt idx="535">
                  <c:v>1469031</c:v>
                </c:pt>
                <c:pt idx="536">
                  <c:v>1643915</c:v>
                </c:pt>
                <c:pt idx="537">
                  <c:v>1308137</c:v>
                </c:pt>
                <c:pt idx="538">
                  <c:v>1077289</c:v>
                </c:pt>
                <c:pt idx="539">
                  <c:v>1545980</c:v>
                </c:pt>
                <c:pt idx="540">
                  <c:v>1615934</c:v>
                </c:pt>
                <c:pt idx="541">
                  <c:v>1538985</c:v>
                </c:pt>
                <c:pt idx="542">
                  <c:v>1566966</c:v>
                </c:pt>
                <c:pt idx="543">
                  <c:v>1538985</c:v>
                </c:pt>
                <c:pt idx="544">
                  <c:v>1441049</c:v>
                </c:pt>
                <c:pt idx="545">
                  <c:v>1308137</c:v>
                </c:pt>
                <c:pt idx="546">
                  <c:v>1497012</c:v>
                </c:pt>
                <c:pt idx="547">
                  <c:v>1517998</c:v>
                </c:pt>
                <c:pt idx="548">
                  <c:v>1552975</c:v>
                </c:pt>
                <c:pt idx="549">
                  <c:v>1399077</c:v>
                </c:pt>
                <c:pt idx="550">
                  <c:v>1413068</c:v>
                </c:pt>
                <c:pt idx="551">
                  <c:v>1371095</c:v>
                </c:pt>
                <c:pt idx="552">
                  <c:v>1315132</c:v>
                </c:pt>
                <c:pt idx="553">
                  <c:v>1322128</c:v>
                </c:pt>
                <c:pt idx="554">
                  <c:v>1622929</c:v>
                </c:pt>
                <c:pt idx="555">
                  <c:v>1378091</c:v>
                </c:pt>
                <c:pt idx="556">
                  <c:v>1559971</c:v>
                </c:pt>
                <c:pt idx="557">
                  <c:v>1664901</c:v>
                </c:pt>
                <c:pt idx="558">
                  <c:v>1643915</c:v>
                </c:pt>
                <c:pt idx="559">
                  <c:v>1420063</c:v>
                </c:pt>
                <c:pt idx="560">
                  <c:v>1259169</c:v>
                </c:pt>
                <c:pt idx="561">
                  <c:v>1545980</c:v>
                </c:pt>
                <c:pt idx="562">
                  <c:v>1594948</c:v>
                </c:pt>
                <c:pt idx="563">
                  <c:v>1531989</c:v>
                </c:pt>
                <c:pt idx="564">
                  <c:v>1545980</c:v>
                </c:pt>
                <c:pt idx="565">
                  <c:v>1427058</c:v>
                </c:pt>
                <c:pt idx="566">
                  <c:v>1126257</c:v>
                </c:pt>
                <c:pt idx="567">
                  <c:v>1322128</c:v>
                </c:pt>
                <c:pt idx="568">
                  <c:v>1622929</c:v>
                </c:pt>
                <c:pt idx="569">
                  <c:v>1385086</c:v>
                </c:pt>
                <c:pt idx="570">
                  <c:v>1462035</c:v>
                </c:pt>
                <c:pt idx="571">
                  <c:v>1573961</c:v>
                </c:pt>
                <c:pt idx="572">
                  <c:v>1385086</c:v>
                </c:pt>
                <c:pt idx="573">
                  <c:v>1231188</c:v>
                </c:pt>
                <c:pt idx="574">
                  <c:v>1217197</c:v>
                </c:pt>
                <c:pt idx="575">
                  <c:v>1420063</c:v>
                </c:pt>
                <c:pt idx="576">
                  <c:v>1504008</c:v>
                </c:pt>
                <c:pt idx="577">
                  <c:v>1476026</c:v>
                </c:pt>
                <c:pt idx="578">
                  <c:v>1364100</c:v>
                </c:pt>
                <c:pt idx="579">
                  <c:v>1203206</c:v>
                </c:pt>
                <c:pt idx="580">
                  <c:v>1413068</c:v>
                </c:pt>
                <c:pt idx="581">
                  <c:v>1224192</c:v>
                </c:pt>
                <c:pt idx="582">
                  <c:v>1608938</c:v>
                </c:pt>
                <c:pt idx="583">
                  <c:v>1538985</c:v>
                </c:pt>
                <c:pt idx="584">
                  <c:v>1692883</c:v>
                </c:pt>
                <c:pt idx="585">
                  <c:v>1629924</c:v>
                </c:pt>
                <c:pt idx="586">
                  <c:v>1629924</c:v>
                </c:pt>
                <c:pt idx="587">
                  <c:v>1336118</c:v>
                </c:pt>
                <c:pt idx="588">
                  <c:v>1420063</c:v>
                </c:pt>
                <c:pt idx="589">
                  <c:v>1601943</c:v>
                </c:pt>
                <c:pt idx="590">
                  <c:v>1678892</c:v>
                </c:pt>
                <c:pt idx="591">
                  <c:v>1650911</c:v>
                </c:pt>
                <c:pt idx="592">
                  <c:v>1818800</c:v>
                </c:pt>
                <c:pt idx="593">
                  <c:v>1538985</c:v>
                </c:pt>
                <c:pt idx="594">
                  <c:v>1483021</c:v>
                </c:pt>
                <c:pt idx="595">
                  <c:v>1650911</c:v>
                </c:pt>
                <c:pt idx="596">
                  <c:v>1566966</c:v>
                </c:pt>
                <c:pt idx="597">
                  <c:v>1909740</c:v>
                </c:pt>
                <c:pt idx="598">
                  <c:v>1699878</c:v>
                </c:pt>
                <c:pt idx="599">
                  <c:v>1441049</c:v>
                </c:pt>
                <c:pt idx="600">
                  <c:v>1601943</c:v>
                </c:pt>
                <c:pt idx="601">
                  <c:v>1678892</c:v>
                </c:pt>
                <c:pt idx="602">
                  <c:v>1643915</c:v>
                </c:pt>
                <c:pt idx="603">
                  <c:v>1825795</c:v>
                </c:pt>
                <c:pt idx="604">
                  <c:v>1860772</c:v>
                </c:pt>
                <c:pt idx="605">
                  <c:v>1748846</c:v>
                </c:pt>
                <c:pt idx="606">
                  <c:v>1636920</c:v>
                </c:pt>
                <c:pt idx="607">
                  <c:v>1888754</c:v>
                </c:pt>
                <c:pt idx="608">
                  <c:v>1671897</c:v>
                </c:pt>
                <c:pt idx="609">
                  <c:v>1573961</c:v>
                </c:pt>
                <c:pt idx="610">
                  <c:v>1741851</c:v>
                </c:pt>
                <c:pt idx="611">
                  <c:v>2182560</c:v>
                </c:pt>
                <c:pt idx="612">
                  <c:v>1867768</c:v>
                </c:pt>
                <c:pt idx="613">
                  <c:v>1762837</c:v>
                </c:pt>
                <c:pt idx="614">
                  <c:v>1790818</c:v>
                </c:pt>
                <c:pt idx="615">
                  <c:v>1846781</c:v>
                </c:pt>
                <c:pt idx="616">
                  <c:v>1538985</c:v>
                </c:pt>
                <c:pt idx="617">
                  <c:v>1727860</c:v>
                </c:pt>
                <c:pt idx="618">
                  <c:v>1874763</c:v>
                </c:pt>
                <c:pt idx="619">
                  <c:v>1895749</c:v>
                </c:pt>
                <c:pt idx="620">
                  <c:v>1986689</c:v>
                </c:pt>
                <c:pt idx="621">
                  <c:v>1937721</c:v>
                </c:pt>
                <c:pt idx="622">
                  <c:v>1664901</c:v>
                </c:pt>
                <c:pt idx="623">
                  <c:v>1580957</c:v>
                </c:pt>
                <c:pt idx="624">
                  <c:v>1832791</c:v>
                </c:pt>
                <c:pt idx="625">
                  <c:v>1790818</c:v>
                </c:pt>
                <c:pt idx="626">
                  <c:v>1832791</c:v>
                </c:pt>
                <c:pt idx="627">
                  <c:v>1657906</c:v>
                </c:pt>
                <c:pt idx="628">
                  <c:v>1930726</c:v>
                </c:pt>
                <c:pt idx="629">
                  <c:v>1587952</c:v>
                </c:pt>
                <c:pt idx="630">
                  <c:v>1643915</c:v>
                </c:pt>
                <c:pt idx="631">
                  <c:v>1762837</c:v>
                </c:pt>
                <c:pt idx="632">
                  <c:v>1832791</c:v>
                </c:pt>
                <c:pt idx="633">
                  <c:v>1678892</c:v>
                </c:pt>
                <c:pt idx="634">
                  <c:v>1678892</c:v>
                </c:pt>
                <c:pt idx="635">
                  <c:v>1741851</c:v>
                </c:pt>
                <c:pt idx="636">
                  <c:v>1552975</c:v>
                </c:pt>
                <c:pt idx="637">
                  <c:v>1511003</c:v>
                </c:pt>
                <c:pt idx="638">
                  <c:v>1818800</c:v>
                </c:pt>
                <c:pt idx="639">
                  <c:v>1734855</c:v>
                </c:pt>
                <c:pt idx="640">
                  <c:v>1979694</c:v>
                </c:pt>
                <c:pt idx="641">
                  <c:v>2077629</c:v>
                </c:pt>
                <c:pt idx="642">
                  <c:v>2091620</c:v>
                </c:pt>
                <c:pt idx="643">
                  <c:v>1881758</c:v>
                </c:pt>
                <c:pt idx="644">
                  <c:v>1986689</c:v>
                </c:pt>
                <c:pt idx="645">
                  <c:v>2028661</c:v>
                </c:pt>
                <c:pt idx="646">
                  <c:v>2098615</c:v>
                </c:pt>
                <c:pt idx="647">
                  <c:v>1888754</c:v>
                </c:pt>
                <c:pt idx="648">
                  <c:v>2266504</c:v>
                </c:pt>
                <c:pt idx="649">
                  <c:v>2168569</c:v>
                </c:pt>
                <c:pt idx="650">
                  <c:v>1979694</c:v>
                </c:pt>
                <c:pt idx="651">
                  <c:v>1972698</c:v>
                </c:pt>
                <c:pt idx="652">
                  <c:v>2203546</c:v>
                </c:pt>
                <c:pt idx="653">
                  <c:v>2000680</c:v>
                </c:pt>
                <c:pt idx="654">
                  <c:v>1944717</c:v>
                </c:pt>
                <c:pt idx="655">
                  <c:v>2301481</c:v>
                </c:pt>
                <c:pt idx="656">
                  <c:v>1881758</c:v>
                </c:pt>
                <c:pt idx="657">
                  <c:v>2140588</c:v>
                </c:pt>
                <c:pt idx="658">
                  <c:v>2056643</c:v>
                </c:pt>
                <c:pt idx="659">
                  <c:v>2035657</c:v>
                </c:pt>
                <c:pt idx="660">
                  <c:v>2126597</c:v>
                </c:pt>
                <c:pt idx="661">
                  <c:v>2315472</c:v>
                </c:pt>
                <c:pt idx="662">
                  <c:v>2154578</c:v>
                </c:pt>
                <c:pt idx="663">
                  <c:v>2084624</c:v>
                </c:pt>
                <c:pt idx="664">
                  <c:v>1958708</c:v>
                </c:pt>
                <c:pt idx="665">
                  <c:v>1916735</c:v>
                </c:pt>
                <c:pt idx="666">
                  <c:v>2252514</c:v>
                </c:pt>
                <c:pt idx="667">
                  <c:v>2224532</c:v>
                </c:pt>
                <c:pt idx="668">
                  <c:v>2168569</c:v>
                </c:pt>
                <c:pt idx="669">
                  <c:v>1972698</c:v>
                </c:pt>
                <c:pt idx="670">
                  <c:v>2112606</c:v>
                </c:pt>
                <c:pt idx="671">
                  <c:v>2098615</c:v>
                </c:pt>
                <c:pt idx="672">
                  <c:v>2336458</c:v>
                </c:pt>
                <c:pt idx="673">
                  <c:v>2413408</c:v>
                </c:pt>
                <c:pt idx="674">
                  <c:v>2091620</c:v>
                </c:pt>
                <c:pt idx="675">
                  <c:v>2294486</c:v>
                </c:pt>
                <c:pt idx="676">
                  <c:v>2406412</c:v>
                </c:pt>
                <c:pt idx="677">
                  <c:v>2245518</c:v>
                </c:pt>
                <c:pt idx="678">
                  <c:v>2231528</c:v>
                </c:pt>
                <c:pt idx="679">
                  <c:v>2154578</c:v>
                </c:pt>
                <c:pt idx="680">
                  <c:v>2329463</c:v>
                </c:pt>
                <c:pt idx="681">
                  <c:v>2455380</c:v>
                </c:pt>
                <c:pt idx="682">
                  <c:v>2490357</c:v>
                </c:pt>
                <c:pt idx="683">
                  <c:v>2434394</c:v>
                </c:pt>
                <c:pt idx="684">
                  <c:v>2434394</c:v>
                </c:pt>
                <c:pt idx="685">
                  <c:v>2238523</c:v>
                </c:pt>
                <c:pt idx="686">
                  <c:v>2357444</c:v>
                </c:pt>
                <c:pt idx="687">
                  <c:v>2357444</c:v>
                </c:pt>
                <c:pt idx="688">
                  <c:v>2399417</c:v>
                </c:pt>
                <c:pt idx="689">
                  <c:v>2266504</c:v>
                </c:pt>
                <c:pt idx="690">
                  <c:v>2196551</c:v>
                </c:pt>
                <c:pt idx="691">
                  <c:v>2441389</c:v>
                </c:pt>
                <c:pt idx="692">
                  <c:v>2518338</c:v>
                </c:pt>
                <c:pt idx="693">
                  <c:v>2343454</c:v>
                </c:pt>
                <c:pt idx="694">
                  <c:v>2462375</c:v>
                </c:pt>
                <c:pt idx="695">
                  <c:v>2427398</c:v>
                </c:pt>
                <c:pt idx="696">
                  <c:v>2392421</c:v>
                </c:pt>
                <c:pt idx="697">
                  <c:v>2336458</c:v>
                </c:pt>
                <c:pt idx="698">
                  <c:v>2385426</c:v>
                </c:pt>
                <c:pt idx="699">
                  <c:v>2175564</c:v>
                </c:pt>
                <c:pt idx="700">
                  <c:v>2294486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2608"/>
        <c:axId val="1252411520"/>
      </c:barChart>
      <c:dateAx>
        <c:axId val="125241260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Calibri Light" panose="020F0302020204030204" pitchFamily="34" charset="0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5360996879438653"/>
              <c:y val="0.7770141962955941"/>
            </c:manualLayout>
          </c:layout>
          <c:overlay val="0"/>
        </c:title>
        <c:numFmt formatCode="m/d/yyyy" sourceLinked="1"/>
        <c:majorTickMark val="out"/>
        <c:minorTickMark val="none"/>
        <c:tickLblPos val="low"/>
        <c:spPr>
          <a:ln>
            <a:noFill/>
          </a:ln>
        </c:spPr>
        <c:txPr>
          <a:bodyPr rot="-600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11520"/>
        <c:crosses val="autoZero"/>
        <c:auto val="1"/>
        <c:lblOffset val="0"/>
        <c:baseTimeUnit val="days"/>
      </c:dateAx>
      <c:valAx>
        <c:axId val="1252411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Calibri Light" panose="020F0302020204030204" pitchFamily="34" charset="0"/>
                  </a:defRPr>
                </a:pPr>
                <a:r>
                  <a:rPr lang="en-US"/>
                  <a:t>Visits</a:t>
                </a:r>
              </a:p>
            </c:rich>
          </c:tx>
          <c:layout>
            <c:manualLayout>
              <c:xMode val="edge"/>
              <c:yMode val="edge"/>
              <c:x val="2.148302890710097E-4"/>
              <c:y val="0.35022409869632576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12608"/>
        <c:crosses val="autoZero"/>
        <c:crossBetween val="between"/>
      </c:valAx>
      <c:spPr>
        <a:solidFill>
          <a:schemeClr val="bg1">
            <a:lumMod val="95000"/>
            <a:alpha val="20000"/>
          </a:schemeClr>
        </a:solidFill>
        <a:ln>
          <a:noFill/>
        </a:ln>
      </c:spPr>
    </c:plotArea>
    <c:plotVisOnly val="1"/>
    <c:dispBlanksAs val="gap"/>
    <c:showDLblsOverMax val="0"/>
  </c:chart>
  <c:spPr>
    <a:ln>
      <a:solidFill>
        <a:schemeClr val="bg1">
          <a:lumMod val="95000"/>
          <a:alpha val="3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65" l="0.70000000000000095" r="0.70000000000000095" t="0.750000000000015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Calibri"/>
                <a:ea typeface="Calibri"/>
                <a:cs typeface="Calibri"/>
              </a:defRPr>
            </a:pPr>
            <a:r>
              <a:rPr lang="en-US"/>
              <a:t>VISITS</a:t>
            </a:r>
          </a:p>
        </c:rich>
      </c:tx>
      <c:layout>
        <c:manualLayout>
          <c:xMode val="edge"/>
          <c:yMode val="edge"/>
          <c:x val="0.10025269108567907"/>
          <c:y val="1.6088487525932657E-2"/>
        </c:manualLayout>
      </c:layout>
      <c:overlay val="0"/>
    </c:title>
    <c:autoTitleDeleted val="0"/>
    <c:plotArea>
      <c:layout>
        <c:manualLayout>
          <c:xMode val="edge"/>
          <c:yMode val="edge"/>
          <c:x val="2.1726616156786071E-2"/>
          <c:y val="6.7575448039041391E-2"/>
          <c:w val="0.96747716252067684"/>
          <c:h val="0.69603167531827548"/>
        </c:manualLayout>
      </c:layout>
      <c:lineChart>
        <c:grouping val="standard"/>
        <c:varyColors val="0"/>
        <c:ser>
          <c:idx val="0"/>
          <c:order val="0"/>
          <c:tx>
            <c:strRef>
              <c:f>'Daily Organic Tablet'!$S$4</c:f>
              <c:strCache>
                <c:ptCount val="1"/>
              </c:strCache>
            </c:strRef>
          </c:tx>
          <c:spPr>
            <a:ln w="12700">
              <a:solidFill>
                <a:srgbClr val="E51B00"/>
              </a:solidFill>
              <a:prstDash val="solid"/>
            </a:ln>
            <a:effectLst/>
            <a:extLst/>
          </c:spPr>
          <c:marker>
            <c:symbol val="circle"/>
            <c:size val="3"/>
            <c:spPr>
              <a:solidFill>
                <a:srgbClr val="E51B00">
                  <a:alpha val="85000"/>
                </a:srgbClr>
              </a:solidFill>
              <a:ln w="12700">
                <a:solidFill>
                  <a:srgbClr val="E51B00"/>
                </a:solidFill>
                <a:prstDash val="solid"/>
              </a:ln>
              <a:effectLst/>
              <a:extLst/>
            </c:spPr>
          </c:marker>
          <c:cat>
            <c:numRef>
              <c:f>'Daily Organic Tablet'!$R$6:$R$706</c:f>
              <c:numCache>
                <c:formatCode>m/d/yyyy</c:formatCode>
                <c:ptCount val="701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  <c:pt idx="366">
                  <c:v>41275</c:v>
                </c:pt>
                <c:pt idx="367">
                  <c:v>41276</c:v>
                </c:pt>
                <c:pt idx="368">
                  <c:v>41277</c:v>
                </c:pt>
                <c:pt idx="369">
                  <c:v>41278</c:v>
                </c:pt>
                <c:pt idx="370">
                  <c:v>41279</c:v>
                </c:pt>
                <c:pt idx="371">
                  <c:v>41280</c:v>
                </c:pt>
                <c:pt idx="372">
                  <c:v>41281</c:v>
                </c:pt>
                <c:pt idx="373">
                  <c:v>41282</c:v>
                </c:pt>
                <c:pt idx="374">
                  <c:v>41283</c:v>
                </c:pt>
                <c:pt idx="375">
                  <c:v>41284</c:v>
                </c:pt>
                <c:pt idx="376">
                  <c:v>41285</c:v>
                </c:pt>
                <c:pt idx="377">
                  <c:v>41286</c:v>
                </c:pt>
                <c:pt idx="378">
                  <c:v>41287</c:v>
                </c:pt>
                <c:pt idx="379">
                  <c:v>41288</c:v>
                </c:pt>
                <c:pt idx="380">
                  <c:v>41289</c:v>
                </c:pt>
                <c:pt idx="381">
                  <c:v>41290</c:v>
                </c:pt>
                <c:pt idx="382">
                  <c:v>41291</c:v>
                </c:pt>
                <c:pt idx="383">
                  <c:v>41292</c:v>
                </c:pt>
                <c:pt idx="384">
                  <c:v>41293</c:v>
                </c:pt>
                <c:pt idx="385">
                  <c:v>41294</c:v>
                </c:pt>
                <c:pt idx="386">
                  <c:v>41295</c:v>
                </c:pt>
                <c:pt idx="387">
                  <c:v>41296</c:v>
                </c:pt>
                <c:pt idx="388">
                  <c:v>41297</c:v>
                </c:pt>
                <c:pt idx="389">
                  <c:v>41298</c:v>
                </c:pt>
                <c:pt idx="390">
                  <c:v>41299</c:v>
                </c:pt>
                <c:pt idx="391">
                  <c:v>41300</c:v>
                </c:pt>
                <c:pt idx="392">
                  <c:v>41301</c:v>
                </c:pt>
                <c:pt idx="393">
                  <c:v>41302</c:v>
                </c:pt>
                <c:pt idx="394">
                  <c:v>41303</c:v>
                </c:pt>
                <c:pt idx="395">
                  <c:v>41304</c:v>
                </c:pt>
                <c:pt idx="396">
                  <c:v>41305</c:v>
                </c:pt>
                <c:pt idx="397">
                  <c:v>41306</c:v>
                </c:pt>
                <c:pt idx="398">
                  <c:v>41307</c:v>
                </c:pt>
                <c:pt idx="399">
                  <c:v>41308</c:v>
                </c:pt>
                <c:pt idx="400">
                  <c:v>41309</c:v>
                </c:pt>
                <c:pt idx="401">
                  <c:v>41310</c:v>
                </c:pt>
                <c:pt idx="402">
                  <c:v>41311</c:v>
                </c:pt>
                <c:pt idx="403">
                  <c:v>41312</c:v>
                </c:pt>
                <c:pt idx="404">
                  <c:v>41313</c:v>
                </c:pt>
                <c:pt idx="405">
                  <c:v>41314</c:v>
                </c:pt>
                <c:pt idx="406">
                  <c:v>41315</c:v>
                </c:pt>
                <c:pt idx="407">
                  <c:v>41316</c:v>
                </c:pt>
                <c:pt idx="408">
                  <c:v>41317</c:v>
                </c:pt>
                <c:pt idx="409">
                  <c:v>41318</c:v>
                </c:pt>
                <c:pt idx="410">
                  <c:v>41319</c:v>
                </c:pt>
                <c:pt idx="411">
                  <c:v>41320</c:v>
                </c:pt>
                <c:pt idx="412">
                  <c:v>41321</c:v>
                </c:pt>
                <c:pt idx="413">
                  <c:v>41322</c:v>
                </c:pt>
                <c:pt idx="414">
                  <c:v>41323</c:v>
                </c:pt>
                <c:pt idx="415">
                  <c:v>41324</c:v>
                </c:pt>
                <c:pt idx="416">
                  <c:v>41325</c:v>
                </c:pt>
                <c:pt idx="417">
                  <c:v>41326</c:v>
                </c:pt>
                <c:pt idx="418">
                  <c:v>41327</c:v>
                </c:pt>
                <c:pt idx="419">
                  <c:v>41328</c:v>
                </c:pt>
                <c:pt idx="420">
                  <c:v>41329</c:v>
                </c:pt>
                <c:pt idx="421">
                  <c:v>41330</c:v>
                </c:pt>
                <c:pt idx="422">
                  <c:v>41331</c:v>
                </c:pt>
                <c:pt idx="423">
                  <c:v>41332</c:v>
                </c:pt>
                <c:pt idx="424">
                  <c:v>41333</c:v>
                </c:pt>
                <c:pt idx="425">
                  <c:v>41334</c:v>
                </c:pt>
                <c:pt idx="426">
                  <c:v>41335</c:v>
                </c:pt>
                <c:pt idx="427">
                  <c:v>41336</c:v>
                </c:pt>
                <c:pt idx="428">
                  <c:v>41337</c:v>
                </c:pt>
                <c:pt idx="429">
                  <c:v>41338</c:v>
                </c:pt>
                <c:pt idx="430">
                  <c:v>41339</c:v>
                </c:pt>
                <c:pt idx="431">
                  <c:v>41340</c:v>
                </c:pt>
                <c:pt idx="432">
                  <c:v>41341</c:v>
                </c:pt>
                <c:pt idx="433">
                  <c:v>41342</c:v>
                </c:pt>
                <c:pt idx="434">
                  <c:v>41343</c:v>
                </c:pt>
                <c:pt idx="435">
                  <c:v>41344</c:v>
                </c:pt>
                <c:pt idx="436">
                  <c:v>41345</c:v>
                </c:pt>
                <c:pt idx="437">
                  <c:v>41346</c:v>
                </c:pt>
                <c:pt idx="438">
                  <c:v>41347</c:v>
                </c:pt>
                <c:pt idx="439">
                  <c:v>41348</c:v>
                </c:pt>
                <c:pt idx="440">
                  <c:v>41349</c:v>
                </c:pt>
                <c:pt idx="441">
                  <c:v>41350</c:v>
                </c:pt>
                <c:pt idx="442">
                  <c:v>41351</c:v>
                </c:pt>
                <c:pt idx="443">
                  <c:v>41352</c:v>
                </c:pt>
                <c:pt idx="444">
                  <c:v>41353</c:v>
                </c:pt>
                <c:pt idx="445">
                  <c:v>41354</c:v>
                </c:pt>
                <c:pt idx="446">
                  <c:v>41355</c:v>
                </c:pt>
                <c:pt idx="447">
                  <c:v>41356</c:v>
                </c:pt>
                <c:pt idx="448">
                  <c:v>41357</c:v>
                </c:pt>
                <c:pt idx="449">
                  <c:v>41358</c:v>
                </c:pt>
                <c:pt idx="450">
                  <c:v>41359</c:v>
                </c:pt>
                <c:pt idx="451">
                  <c:v>41360</c:v>
                </c:pt>
                <c:pt idx="452">
                  <c:v>41361</c:v>
                </c:pt>
                <c:pt idx="453">
                  <c:v>41362</c:v>
                </c:pt>
                <c:pt idx="454">
                  <c:v>41363</c:v>
                </c:pt>
                <c:pt idx="455">
                  <c:v>41364</c:v>
                </c:pt>
                <c:pt idx="456">
                  <c:v>41365</c:v>
                </c:pt>
                <c:pt idx="457">
                  <c:v>41366</c:v>
                </c:pt>
                <c:pt idx="458">
                  <c:v>41367</c:v>
                </c:pt>
                <c:pt idx="459">
                  <c:v>41368</c:v>
                </c:pt>
                <c:pt idx="460">
                  <c:v>41369</c:v>
                </c:pt>
                <c:pt idx="461">
                  <c:v>41370</c:v>
                </c:pt>
                <c:pt idx="462">
                  <c:v>41371</c:v>
                </c:pt>
                <c:pt idx="463">
                  <c:v>41372</c:v>
                </c:pt>
                <c:pt idx="464">
                  <c:v>41373</c:v>
                </c:pt>
                <c:pt idx="465">
                  <c:v>41374</c:v>
                </c:pt>
                <c:pt idx="466">
                  <c:v>41375</c:v>
                </c:pt>
                <c:pt idx="467">
                  <c:v>41376</c:v>
                </c:pt>
                <c:pt idx="468">
                  <c:v>41377</c:v>
                </c:pt>
                <c:pt idx="469">
                  <c:v>41378</c:v>
                </c:pt>
                <c:pt idx="470">
                  <c:v>41379</c:v>
                </c:pt>
                <c:pt idx="471">
                  <c:v>41380</c:v>
                </c:pt>
                <c:pt idx="472">
                  <c:v>41381</c:v>
                </c:pt>
                <c:pt idx="473">
                  <c:v>41382</c:v>
                </c:pt>
                <c:pt idx="474">
                  <c:v>41383</c:v>
                </c:pt>
                <c:pt idx="475">
                  <c:v>41384</c:v>
                </c:pt>
                <c:pt idx="476">
                  <c:v>41385</c:v>
                </c:pt>
                <c:pt idx="477">
                  <c:v>41386</c:v>
                </c:pt>
                <c:pt idx="478">
                  <c:v>41387</c:v>
                </c:pt>
                <c:pt idx="479">
                  <c:v>41388</c:v>
                </c:pt>
                <c:pt idx="480">
                  <c:v>41389</c:v>
                </c:pt>
                <c:pt idx="481">
                  <c:v>41390</c:v>
                </c:pt>
                <c:pt idx="482">
                  <c:v>41391</c:v>
                </c:pt>
                <c:pt idx="483">
                  <c:v>41392</c:v>
                </c:pt>
                <c:pt idx="484">
                  <c:v>41393</c:v>
                </c:pt>
                <c:pt idx="485">
                  <c:v>41394</c:v>
                </c:pt>
                <c:pt idx="486">
                  <c:v>41395</c:v>
                </c:pt>
                <c:pt idx="487">
                  <c:v>41396</c:v>
                </c:pt>
                <c:pt idx="488">
                  <c:v>41397</c:v>
                </c:pt>
                <c:pt idx="489">
                  <c:v>41398</c:v>
                </c:pt>
                <c:pt idx="490">
                  <c:v>41399</c:v>
                </c:pt>
                <c:pt idx="491">
                  <c:v>41400</c:v>
                </c:pt>
                <c:pt idx="492">
                  <c:v>41401</c:v>
                </c:pt>
                <c:pt idx="493">
                  <c:v>41402</c:v>
                </c:pt>
                <c:pt idx="494">
                  <c:v>41403</c:v>
                </c:pt>
                <c:pt idx="495">
                  <c:v>41404</c:v>
                </c:pt>
                <c:pt idx="496">
                  <c:v>41405</c:v>
                </c:pt>
                <c:pt idx="497">
                  <c:v>41406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41412</c:v>
                </c:pt>
                <c:pt idx="504">
                  <c:v>41413</c:v>
                </c:pt>
                <c:pt idx="505">
                  <c:v>41414</c:v>
                </c:pt>
                <c:pt idx="506">
                  <c:v>41415</c:v>
                </c:pt>
                <c:pt idx="507">
                  <c:v>41416</c:v>
                </c:pt>
                <c:pt idx="508">
                  <c:v>41417</c:v>
                </c:pt>
                <c:pt idx="509">
                  <c:v>41418</c:v>
                </c:pt>
                <c:pt idx="510">
                  <c:v>41419</c:v>
                </c:pt>
                <c:pt idx="511">
                  <c:v>41420</c:v>
                </c:pt>
                <c:pt idx="512">
                  <c:v>41421</c:v>
                </c:pt>
                <c:pt idx="513">
                  <c:v>41422</c:v>
                </c:pt>
                <c:pt idx="514">
                  <c:v>41423</c:v>
                </c:pt>
                <c:pt idx="515">
                  <c:v>41424</c:v>
                </c:pt>
                <c:pt idx="516">
                  <c:v>41425</c:v>
                </c:pt>
                <c:pt idx="517">
                  <c:v>41426</c:v>
                </c:pt>
                <c:pt idx="518">
                  <c:v>41427</c:v>
                </c:pt>
                <c:pt idx="519">
                  <c:v>41428</c:v>
                </c:pt>
                <c:pt idx="520">
                  <c:v>41429</c:v>
                </c:pt>
                <c:pt idx="521">
                  <c:v>41430</c:v>
                </c:pt>
                <c:pt idx="522">
                  <c:v>41431</c:v>
                </c:pt>
                <c:pt idx="523">
                  <c:v>41432</c:v>
                </c:pt>
                <c:pt idx="524">
                  <c:v>41433</c:v>
                </c:pt>
                <c:pt idx="525">
                  <c:v>41434</c:v>
                </c:pt>
                <c:pt idx="526">
                  <c:v>41435</c:v>
                </c:pt>
                <c:pt idx="527">
                  <c:v>41436</c:v>
                </c:pt>
                <c:pt idx="528">
                  <c:v>41437</c:v>
                </c:pt>
                <c:pt idx="529">
                  <c:v>41438</c:v>
                </c:pt>
                <c:pt idx="530">
                  <c:v>41439</c:v>
                </c:pt>
                <c:pt idx="531">
                  <c:v>41440</c:v>
                </c:pt>
                <c:pt idx="532">
                  <c:v>41441</c:v>
                </c:pt>
                <c:pt idx="533">
                  <c:v>41442</c:v>
                </c:pt>
                <c:pt idx="534">
                  <c:v>41443</c:v>
                </c:pt>
                <c:pt idx="535">
                  <c:v>41444</c:v>
                </c:pt>
                <c:pt idx="536">
                  <c:v>41445</c:v>
                </c:pt>
                <c:pt idx="537">
                  <c:v>41446</c:v>
                </c:pt>
                <c:pt idx="538">
                  <c:v>41447</c:v>
                </c:pt>
                <c:pt idx="539">
                  <c:v>41448</c:v>
                </c:pt>
                <c:pt idx="540">
                  <c:v>41449</c:v>
                </c:pt>
                <c:pt idx="541">
                  <c:v>41450</c:v>
                </c:pt>
                <c:pt idx="542">
                  <c:v>41451</c:v>
                </c:pt>
                <c:pt idx="543">
                  <c:v>41452</c:v>
                </c:pt>
                <c:pt idx="544">
                  <c:v>41453</c:v>
                </c:pt>
                <c:pt idx="545">
                  <c:v>41454</c:v>
                </c:pt>
                <c:pt idx="546">
                  <c:v>41455</c:v>
                </c:pt>
                <c:pt idx="547">
                  <c:v>41456</c:v>
                </c:pt>
                <c:pt idx="548">
                  <c:v>41457</c:v>
                </c:pt>
                <c:pt idx="549">
                  <c:v>41458</c:v>
                </c:pt>
                <c:pt idx="550">
                  <c:v>41459</c:v>
                </c:pt>
                <c:pt idx="551">
                  <c:v>41460</c:v>
                </c:pt>
                <c:pt idx="552">
                  <c:v>41461</c:v>
                </c:pt>
                <c:pt idx="553">
                  <c:v>41462</c:v>
                </c:pt>
                <c:pt idx="554">
                  <c:v>41463</c:v>
                </c:pt>
                <c:pt idx="555">
                  <c:v>41464</c:v>
                </c:pt>
                <c:pt idx="556">
                  <c:v>41465</c:v>
                </c:pt>
                <c:pt idx="557">
                  <c:v>41466</c:v>
                </c:pt>
                <c:pt idx="558">
                  <c:v>41467</c:v>
                </c:pt>
                <c:pt idx="559">
                  <c:v>41468</c:v>
                </c:pt>
                <c:pt idx="560">
                  <c:v>41469</c:v>
                </c:pt>
                <c:pt idx="561">
                  <c:v>41470</c:v>
                </c:pt>
                <c:pt idx="562">
                  <c:v>41471</c:v>
                </c:pt>
                <c:pt idx="563">
                  <c:v>41472</c:v>
                </c:pt>
                <c:pt idx="564">
                  <c:v>41473</c:v>
                </c:pt>
                <c:pt idx="565">
                  <c:v>41474</c:v>
                </c:pt>
                <c:pt idx="566">
                  <c:v>41475</c:v>
                </c:pt>
                <c:pt idx="567">
                  <c:v>41476</c:v>
                </c:pt>
                <c:pt idx="568">
                  <c:v>41477</c:v>
                </c:pt>
                <c:pt idx="569">
                  <c:v>41478</c:v>
                </c:pt>
                <c:pt idx="570">
                  <c:v>41479</c:v>
                </c:pt>
                <c:pt idx="571">
                  <c:v>41480</c:v>
                </c:pt>
                <c:pt idx="572">
                  <c:v>41481</c:v>
                </c:pt>
                <c:pt idx="573">
                  <c:v>41482</c:v>
                </c:pt>
                <c:pt idx="574">
                  <c:v>41483</c:v>
                </c:pt>
                <c:pt idx="575">
                  <c:v>41484</c:v>
                </c:pt>
                <c:pt idx="576">
                  <c:v>41485</c:v>
                </c:pt>
                <c:pt idx="577">
                  <c:v>41486</c:v>
                </c:pt>
                <c:pt idx="578">
                  <c:v>41487</c:v>
                </c:pt>
                <c:pt idx="579">
                  <c:v>41488</c:v>
                </c:pt>
                <c:pt idx="580">
                  <c:v>41489</c:v>
                </c:pt>
                <c:pt idx="581">
                  <c:v>41490</c:v>
                </c:pt>
                <c:pt idx="582">
                  <c:v>41491</c:v>
                </c:pt>
                <c:pt idx="583">
                  <c:v>41492</c:v>
                </c:pt>
                <c:pt idx="584">
                  <c:v>41493</c:v>
                </c:pt>
                <c:pt idx="585">
                  <c:v>41494</c:v>
                </c:pt>
                <c:pt idx="586">
                  <c:v>41495</c:v>
                </c:pt>
                <c:pt idx="587">
                  <c:v>41496</c:v>
                </c:pt>
                <c:pt idx="588">
                  <c:v>41497</c:v>
                </c:pt>
                <c:pt idx="589">
                  <c:v>41498</c:v>
                </c:pt>
                <c:pt idx="590">
                  <c:v>41499</c:v>
                </c:pt>
                <c:pt idx="591">
                  <c:v>41500</c:v>
                </c:pt>
                <c:pt idx="592">
                  <c:v>41501</c:v>
                </c:pt>
                <c:pt idx="593">
                  <c:v>41502</c:v>
                </c:pt>
                <c:pt idx="594">
                  <c:v>41503</c:v>
                </c:pt>
                <c:pt idx="595">
                  <c:v>41504</c:v>
                </c:pt>
                <c:pt idx="596">
                  <c:v>41505</c:v>
                </c:pt>
                <c:pt idx="597">
                  <c:v>41506</c:v>
                </c:pt>
                <c:pt idx="598">
                  <c:v>41507</c:v>
                </c:pt>
                <c:pt idx="599">
                  <c:v>41508</c:v>
                </c:pt>
                <c:pt idx="600">
                  <c:v>41509</c:v>
                </c:pt>
                <c:pt idx="601">
                  <c:v>41510</c:v>
                </c:pt>
                <c:pt idx="602">
                  <c:v>41511</c:v>
                </c:pt>
                <c:pt idx="603">
                  <c:v>41512</c:v>
                </c:pt>
                <c:pt idx="604">
                  <c:v>41513</c:v>
                </c:pt>
                <c:pt idx="605">
                  <c:v>41514</c:v>
                </c:pt>
                <c:pt idx="606">
                  <c:v>41515</c:v>
                </c:pt>
                <c:pt idx="607">
                  <c:v>41516</c:v>
                </c:pt>
                <c:pt idx="608">
                  <c:v>41517</c:v>
                </c:pt>
                <c:pt idx="609">
                  <c:v>41518</c:v>
                </c:pt>
                <c:pt idx="610">
                  <c:v>41519</c:v>
                </c:pt>
                <c:pt idx="611">
                  <c:v>41520</c:v>
                </c:pt>
                <c:pt idx="612">
                  <c:v>41521</c:v>
                </c:pt>
                <c:pt idx="613">
                  <c:v>41522</c:v>
                </c:pt>
                <c:pt idx="614">
                  <c:v>41523</c:v>
                </c:pt>
                <c:pt idx="615">
                  <c:v>41524</c:v>
                </c:pt>
                <c:pt idx="616">
                  <c:v>41525</c:v>
                </c:pt>
                <c:pt idx="617">
                  <c:v>41526</c:v>
                </c:pt>
                <c:pt idx="618">
                  <c:v>41527</c:v>
                </c:pt>
                <c:pt idx="619">
                  <c:v>41528</c:v>
                </c:pt>
                <c:pt idx="620">
                  <c:v>41529</c:v>
                </c:pt>
                <c:pt idx="621">
                  <c:v>41530</c:v>
                </c:pt>
                <c:pt idx="622">
                  <c:v>41531</c:v>
                </c:pt>
                <c:pt idx="623">
                  <c:v>41532</c:v>
                </c:pt>
                <c:pt idx="624">
                  <c:v>41533</c:v>
                </c:pt>
                <c:pt idx="625">
                  <c:v>41534</c:v>
                </c:pt>
                <c:pt idx="626">
                  <c:v>41535</c:v>
                </c:pt>
                <c:pt idx="627">
                  <c:v>41536</c:v>
                </c:pt>
                <c:pt idx="628">
                  <c:v>41537</c:v>
                </c:pt>
                <c:pt idx="629">
                  <c:v>41538</c:v>
                </c:pt>
                <c:pt idx="630">
                  <c:v>41539</c:v>
                </c:pt>
                <c:pt idx="631">
                  <c:v>41540</c:v>
                </c:pt>
                <c:pt idx="632">
                  <c:v>41541</c:v>
                </c:pt>
                <c:pt idx="633">
                  <c:v>41542</c:v>
                </c:pt>
                <c:pt idx="634">
                  <c:v>41543</c:v>
                </c:pt>
                <c:pt idx="635">
                  <c:v>41544</c:v>
                </c:pt>
                <c:pt idx="636">
                  <c:v>41545</c:v>
                </c:pt>
                <c:pt idx="637">
                  <c:v>41546</c:v>
                </c:pt>
                <c:pt idx="638">
                  <c:v>41547</c:v>
                </c:pt>
                <c:pt idx="639">
                  <c:v>41548</c:v>
                </c:pt>
                <c:pt idx="640">
                  <c:v>41549</c:v>
                </c:pt>
                <c:pt idx="641">
                  <c:v>41550</c:v>
                </c:pt>
                <c:pt idx="642">
                  <c:v>41551</c:v>
                </c:pt>
                <c:pt idx="643">
                  <c:v>41552</c:v>
                </c:pt>
                <c:pt idx="644">
                  <c:v>41553</c:v>
                </c:pt>
                <c:pt idx="645">
                  <c:v>41554</c:v>
                </c:pt>
                <c:pt idx="646">
                  <c:v>41555</c:v>
                </c:pt>
                <c:pt idx="647">
                  <c:v>41556</c:v>
                </c:pt>
                <c:pt idx="648">
                  <c:v>41557</c:v>
                </c:pt>
                <c:pt idx="649">
                  <c:v>41558</c:v>
                </c:pt>
                <c:pt idx="650">
                  <c:v>41559</c:v>
                </c:pt>
                <c:pt idx="651">
                  <c:v>41560</c:v>
                </c:pt>
                <c:pt idx="652">
                  <c:v>41561</c:v>
                </c:pt>
                <c:pt idx="653">
                  <c:v>41562</c:v>
                </c:pt>
                <c:pt idx="654">
                  <c:v>41563</c:v>
                </c:pt>
                <c:pt idx="655">
                  <c:v>41564</c:v>
                </c:pt>
                <c:pt idx="656">
                  <c:v>41565</c:v>
                </c:pt>
                <c:pt idx="657">
                  <c:v>41566</c:v>
                </c:pt>
                <c:pt idx="658">
                  <c:v>41567</c:v>
                </c:pt>
                <c:pt idx="659">
                  <c:v>41568</c:v>
                </c:pt>
                <c:pt idx="660">
                  <c:v>41569</c:v>
                </c:pt>
                <c:pt idx="661">
                  <c:v>41570</c:v>
                </c:pt>
                <c:pt idx="662">
                  <c:v>41571</c:v>
                </c:pt>
                <c:pt idx="663">
                  <c:v>41572</c:v>
                </c:pt>
                <c:pt idx="664">
                  <c:v>41573</c:v>
                </c:pt>
                <c:pt idx="665">
                  <c:v>41574</c:v>
                </c:pt>
                <c:pt idx="666">
                  <c:v>41575</c:v>
                </c:pt>
                <c:pt idx="667">
                  <c:v>41576</c:v>
                </c:pt>
                <c:pt idx="668">
                  <c:v>41577</c:v>
                </c:pt>
                <c:pt idx="669">
                  <c:v>41578</c:v>
                </c:pt>
                <c:pt idx="670">
                  <c:v>41579</c:v>
                </c:pt>
                <c:pt idx="671">
                  <c:v>41580</c:v>
                </c:pt>
                <c:pt idx="672">
                  <c:v>41581</c:v>
                </c:pt>
                <c:pt idx="673">
                  <c:v>41582</c:v>
                </c:pt>
                <c:pt idx="674">
                  <c:v>41583</c:v>
                </c:pt>
                <c:pt idx="675">
                  <c:v>41584</c:v>
                </c:pt>
                <c:pt idx="676">
                  <c:v>41585</c:v>
                </c:pt>
                <c:pt idx="677">
                  <c:v>41586</c:v>
                </c:pt>
                <c:pt idx="678">
                  <c:v>41587</c:v>
                </c:pt>
                <c:pt idx="679">
                  <c:v>41588</c:v>
                </c:pt>
                <c:pt idx="680">
                  <c:v>41589</c:v>
                </c:pt>
                <c:pt idx="681">
                  <c:v>41590</c:v>
                </c:pt>
                <c:pt idx="682">
                  <c:v>41591</c:v>
                </c:pt>
                <c:pt idx="683">
                  <c:v>41592</c:v>
                </c:pt>
                <c:pt idx="684">
                  <c:v>41593</c:v>
                </c:pt>
                <c:pt idx="685">
                  <c:v>41594</c:v>
                </c:pt>
                <c:pt idx="686">
                  <c:v>41595</c:v>
                </c:pt>
                <c:pt idx="687">
                  <c:v>41596</c:v>
                </c:pt>
                <c:pt idx="688">
                  <c:v>41597</c:v>
                </c:pt>
                <c:pt idx="689">
                  <c:v>41598</c:v>
                </c:pt>
                <c:pt idx="690">
                  <c:v>41599</c:v>
                </c:pt>
                <c:pt idx="691">
                  <c:v>41600</c:v>
                </c:pt>
                <c:pt idx="692">
                  <c:v>41601</c:v>
                </c:pt>
                <c:pt idx="693">
                  <c:v>41602</c:v>
                </c:pt>
                <c:pt idx="694">
                  <c:v>41603</c:v>
                </c:pt>
                <c:pt idx="695">
                  <c:v>41604</c:v>
                </c:pt>
                <c:pt idx="696">
                  <c:v>41605</c:v>
                </c:pt>
                <c:pt idx="697">
                  <c:v>41606</c:v>
                </c:pt>
                <c:pt idx="698">
                  <c:v>41607</c:v>
                </c:pt>
                <c:pt idx="699">
                  <c:v>41608</c:v>
                </c:pt>
                <c:pt idx="700">
                  <c:v>41609</c:v>
                </c:pt>
              </c:numCache>
            </c:numRef>
          </c:cat>
          <c:val>
            <c:numRef>
              <c:f>'Daily Organic Tablet'!$S$6:$S$706</c:f>
              <c:numCache>
                <c:formatCode>#,##0</c:formatCode>
                <c:ptCount val="701"/>
                <c:pt idx="0">
                  <c:v>34977</c:v>
                </c:pt>
                <c:pt idx="1">
                  <c:v>6995</c:v>
                </c:pt>
                <c:pt idx="2">
                  <c:v>55963</c:v>
                </c:pt>
                <c:pt idx="3">
                  <c:v>6995</c:v>
                </c:pt>
                <c:pt idx="4">
                  <c:v>13991</c:v>
                </c:pt>
                <c:pt idx="5">
                  <c:v>34977</c:v>
                </c:pt>
                <c:pt idx="6">
                  <c:v>13991</c:v>
                </c:pt>
                <c:pt idx="7">
                  <c:v>27982</c:v>
                </c:pt>
                <c:pt idx="8">
                  <c:v>20986</c:v>
                </c:pt>
                <c:pt idx="9">
                  <c:v>13991</c:v>
                </c:pt>
                <c:pt idx="10">
                  <c:v>0</c:v>
                </c:pt>
                <c:pt idx="11">
                  <c:v>34977</c:v>
                </c:pt>
                <c:pt idx="12">
                  <c:v>83945</c:v>
                </c:pt>
                <c:pt idx="13">
                  <c:v>48968</c:v>
                </c:pt>
                <c:pt idx="14">
                  <c:v>34977</c:v>
                </c:pt>
                <c:pt idx="15">
                  <c:v>34977</c:v>
                </c:pt>
                <c:pt idx="16">
                  <c:v>34977</c:v>
                </c:pt>
                <c:pt idx="17">
                  <c:v>20986</c:v>
                </c:pt>
                <c:pt idx="18">
                  <c:v>20986</c:v>
                </c:pt>
                <c:pt idx="19">
                  <c:v>0</c:v>
                </c:pt>
                <c:pt idx="20">
                  <c:v>27982</c:v>
                </c:pt>
                <c:pt idx="21">
                  <c:v>27982</c:v>
                </c:pt>
                <c:pt idx="22">
                  <c:v>27982</c:v>
                </c:pt>
                <c:pt idx="23">
                  <c:v>13991</c:v>
                </c:pt>
                <c:pt idx="24">
                  <c:v>6995</c:v>
                </c:pt>
                <c:pt idx="25">
                  <c:v>20986</c:v>
                </c:pt>
                <c:pt idx="26">
                  <c:v>34977</c:v>
                </c:pt>
                <c:pt idx="27">
                  <c:v>55963</c:v>
                </c:pt>
                <c:pt idx="28">
                  <c:v>41972</c:v>
                </c:pt>
                <c:pt idx="29">
                  <c:v>41972</c:v>
                </c:pt>
                <c:pt idx="30">
                  <c:v>0</c:v>
                </c:pt>
                <c:pt idx="31">
                  <c:v>48968</c:v>
                </c:pt>
                <c:pt idx="32">
                  <c:v>48968</c:v>
                </c:pt>
                <c:pt idx="33">
                  <c:v>6995</c:v>
                </c:pt>
                <c:pt idx="34">
                  <c:v>20986</c:v>
                </c:pt>
                <c:pt idx="35">
                  <c:v>27982</c:v>
                </c:pt>
                <c:pt idx="36">
                  <c:v>41972</c:v>
                </c:pt>
                <c:pt idx="37">
                  <c:v>27982</c:v>
                </c:pt>
                <c:pt idx="38">
                  <c:v>6995</c:v>
                </c:pt>
                <c:pt idx="39">
                  <c:v>69954</c:v>
                </c:pt>
                <c:pt idx="40">
                  <c:v>34977</c:v>
                </c:pt>
                <c:pt idx="41">
                  <c:v>27982</c:v>
                </c:pt>
                <c:pt idx="42">
                  <c:v>27982</c:v>
                </c:pt>
                <c:pt idx="43">
                  <c:v>20986</c:v>
                </c:pt>
                <c:pt idx="44">
                  <c:v>41972</c:v>
                </c:pt>
                <c:pt idx="45">
                  <c:v>34977</c:v>
                </c:pt>
                <c:pt idx="46">
                  <c:v>13991</c:v>
                </c:pt>
                <c:pt idx="47">
                  <c:v>41972</c:v>
                </c:pt>
                <c:pt idx="48">
                  <c:v>27982</c:v>
                </c:pt>
                <c:pt idx="49">
                  <c:v>34977</c:v>
                </c:pt>
                <c:pt idx="50">
                  <c:v>41972</c:v>
                </c:pt>
                <c:pt idx="51">
                  <c:v>27982</c:v>
                </c:pt>
                <c:pt idx="52">
                  <c:v>48968</c:v>
                </c:pt>
                <c:pt idx="53">
                  <c:v>34977</c:v>
                </c:pt>
                <c:pt idx="54">
                  <c:v>20986</c:v>
                </c:pt>
                <c:pt idx="55">
                  <c:v>20986</c:v>
                </c:pt>
                <c:pt idx="56">
                  <c:v>6995</c:v>
                </c:pt>
                <c:pt idx="57">
                  <c:v>27982</c:v>
                </c:pt>
                <c:pt idx="58">
                  <c:v>0</c:v>
                </c:pt>
                <c:pt idx="59">
                  <c:v>13991</c:v>
                </c:pt>
                <c:pt idx="60">
                  <c:v>27982</c:v>
                </c:pt>
                <c:pt idx="61">
                  <c:v>27982</c:v>
                </c:pt>
                <c:pt idx="62">
                  <c:v>62958</c:v>
                </c:pt>
                <c:pt idx="63">
                  <c:v>27982</c:v>
                </c:pt>
                <c:pt idx="64">
                  <c:v>27982</c:v>
                </c:pt>
                <c:pt idx="65">
                  <c:v>34977</c:v>
                </c:pt>
                <c:pt idx="66">
                  <c:v>27982</c:v>
                </c:pt>
                <c:pt idx="67">
                  <c:v>27982</c:v>
                </c:pt>
                <c:pt idx="68">
                  <c:v>0</c:v>
                </c:pt>
                <c:pt idx="69">
                  <c:v>6995</c:v>
                </c:pt>
                <c:pt idx="70">
                  <c:v>41972</c:v>
                </c:pt>
                <c:pt idx="71">
                  <c:v>6995</c:v>
                </c:pt>
                <c:pt idx="72">
                  <c:v>34977</c:v>
                </c:pt>
                <c:pt idx="73">
                  <c:v>20986</c:v>
                </c:pt>
                <c:pt idx="74">
                  <c:v>62958</c:v>
                </c:pt>
                <c:pt idx="75">
                  <c:v>13991</c:v>
                </c:pt>
                <c:pt idx="76">
                  <c:v>27982</c:v>
                </c:pt>
                <c:pt idx="77">
                  <c:v>41972</c:v>
                </c:pt>
                <c:pt idx="78">
                  <c:v>76949</c:v>
                </c:pt>
                <c:pt idx="79">
                  <c:v>27982</c:v>
                </c:pt>
                <c:pt idx="80">
                  <c:v>34977</c:v>
                </c:pt>
                <c:pt idx="81">
                  <c:v>27982</c:v>
                </c:pt>
                <c:pt idx="82">
                  <c:v>62958</c:v>
                </c:pt>
                <c:pt idx="83">
                  <c:v>27982</c:v>
                </c:pt>
                <c:pt idx="84">
                  <c:v>41972</c:v>
                </c:pt>
                <c:pt idx="85">
                  <c:v>27982</c:v>
                </c:pt>
                <c:pt idx="86">
                  <c:v>34977</c:v>
                </c:pt>
                <c:pt idx="87">
                  <c:v>41972</c:v>
                </c:pt>
                <c:pt idx="88">
                  <c:v>34977</c:v>
                </c:pt>
                <c:pt idx="89">
                  <c:v>13991</c:v>
                </c:pt>
                <c:pt idx="90">
                  <c:v>62958</c:v>
                </c:pt>
                <c:pt idx="91">
                  <c:v>48968</c:v>
                </c:pt>
                <c:pt idx="92">
                  <c:v>48968</c:v>
                </c:pt>
                <c:pt idx="93">
                  <c:v>48968</c:v>
                </c:pt>
                <c:pt idx="94">
                  <c:v>34977</c:v>
                </c:pt>
                <c:pt idx="95">
                  <c:v>20986</c:v>
                </c:pt>
                <c:pt idx="96">
                  <c:v>41972</c:v>
                </c:pt>
                <c:pt idx="97">
                  <c:v>27982</c:v>
                </c:pt>
                <c:pt idx="98">
                  <c:v>83945</c:v>
                </c:pt>
                <c:pt idx="99">
                  <c:v>41972</c:v>
                </c:pt>
                <c:pt idx="100">
                  <c:v>55963</c:v>
                </c:pt>
                <c:pt idx="101">
                  <c:v>55963</c:v>
                </c:pt>
                <c:pt idx="102">
                  <c:v>48968</c:v>
                </c:pt>
                <c:pt idx="103">
                  <c:v>48968</c:v>
                </c:pt>
                <c:pt idx="104">
                  <c:v>48968</c:v>
                </c:pt>
                <c:pt idx="105">
                  <c:v>90940</c:v>
                </c:pt>
                <c:pt idx="106">
                  <c:v>69954</c:v>
                </c:pt>
                <c:pt idx="107">
                  <c:v>41972</c:v>
                </c:pt>
                <c:pt idx="108">
                  <c:v>55963</c:v>
                </c:pt>
                <c:pt idx="109">
                  <c:v>55963</c:v>
                </c:pt>
                <c:pt idx="110">
                  <c:v>55963</c:v>
                </c:pt>
                <c:pt idx="111">
                  <c:v>34977</c:v>
                </c:pt>
                <c:pt idx="112">
                  <c:v>55963</c:v>
                </c:pt>
                <c:pt idx="113">
                  <c:v>76949</c:v>
                </c:pt>
                <c:pt idx="114">
                  <c:v>69954</c:v>
                </c:pt>
                <c:pt idx="115">
                  <c:v>48968</c:v>
                </c:pt>
                <c:pt idx="116">
                  <c:v>34977</c:v>
                </c:pt>
                <c:pt idx="117">
                  <c:v>62958</c:v>
                </c:pt>
                <c:pt idx="118">
                  <c:v>55963</c:v>
                </c:pt>
                <c:pt idx="119">
                  <c:v>27982</c:v>
                </c:pt>
                <c:pt idx="120">
                  <c:v>13991</c:v>
                </c:pt>
                <c:pt idx="121">
                  <c:v>34977</c:v>
                </c:pt>
                <c:pt idx="122">
                  <c:v>62958</c:v>
                </c:pt>
                <c:pt idx="123">
                  <c:v>27982</c:v>
                </c:pt>
                <c:pt idx="124">
                  <c:v>41972</c:v>
                </c:pt>
                <c:pt idx="125">
                  <c:v>34977</c:v>
                </c:pt>
                <c:pt idx="126">
                  <c:v>55963</c:v>
                </c:pt>
                <c:pt idx="127">
                  <c:v>41972</c:v>
                </c:pt>
                <c:pt idx="128">
                  <c:v>41972</c:v>
                </c:pt>
                <c:pt idx="129">
                  <c:v>69954</c:v>
                </c:pt>
                <c:pt idx="130">
                  <c:v>20986</c:v>
                </c:pt>
                <c:pt idx="131">
                  <c:v>41972</c:v>
                </c:pt>
                <c:pt idx="132">
                  <c:v>90940</c:v>
                </c:pt>
                <c:pt idx="133">
                  <c:v>27982</c:v>
                </c:pt>
                <c:pt idx="134">
                  <c:v>41972</c:v>
                </c:pt>
                <c:pt idx="135">
                  <c:v>48968</c:v>
                </c:pt>
                <c:pt idx="136">
                  <c:v>97935</c:v>
                </c:pt>
                <c:pt idx="137">
                  <c:v>69954</c:v>
                </c:pt>
                <c:pt idx="138">
                  <c:v>20986</c:v>
                </c:pt>
                <c:pt idx="139">
                  <c:v>48968</c:v>
                </c:pt>
                <c:pt idx="140">
                  <c:v>104931</c:v>
                </c:pt>
                <c:pt idx="141">
                  <c:v>76949</c:v>
                </c:pt>
                <c:pt idx="142">
                  <c:v>62958</c:v>
                </c:pt>
                <c:pt idx="143">
                  <c:v>62958</c:v>
                </c:pt>
                <c:pt idx="144">
                  <c:v>34977</c:v>
                </c:pt>
                <c:pt idx="145">
                  <c:v>48968</c:v>
                </c:pt>
                <c:pt idx="146">
                  <c:v>62958</c:v>
                </c:pt>
                <c:pt idx="147">
                  <c:v>27982</c:v>
                </c:pt>
                <c:pt idx="148">
                  <c:v>48968</c:v>
                </c:pt>
                <c:pt idx="149">
                  <c:v>34977</c:v>
                </c:pt>
                <c:pt idx="150">
                  <c:v>76949</c:v>
                </c:pt>
                <c:pt idx="151">
                  <c:v>76949</c:v>
                </c:pt>
                <c:pt idx="152">
                  <c:v>69954</c:v>
                </c:pt>
                <c:pt idx="153">
                  <c:v>48968</c:v>
                </c:pt>
                <c:pt idx="154">
                  <c:v>41972</c:v>
                </c:pt>
                <c:pt idx="155">
                  <c:v>13991</c:v>
                </c:pt>
                <c:pt idx="156">
                  <c:v>34977</c:v>
                </c:pt>
                <c:pt idx="157">
                  <c:v>48968</c:v>
                </c:pt>
                <c:pt idx="158">
                  <c:v>55963</c:v>
                </c:pt>
                <c:pt idx="159">
                  <c:v>41972</c:v>
                </c:pt>
                <c:pt idx="160">
                  <c:v>41972</c:v>
                </c:pt>
                <c:pt idx="161">
                  <c:v>132912</c:v>
                </c:pt>
                <c:pt idx="162">
                  <c:v>69954</c:v>
                </c:pt>
                <c:pt idx="163">
                  <c:v>90940</c:v>
                </c:pt>
                <c:pt idx="164">
                  <c:v>55963</c:v>
                </c:pt>
                <c:pt idx="165">
                  <c:v>48968</c:v>
                </c:pt>
                <c:pt idx="166">
                  <c:v>27982</c:v>
                </c:pt>
                <c:pt idx="167">
                  <c:v>83945</c:v>
                </c:pt>
                <c:pt idx="168">
                  <c:v>76949</c:v>
                </c:pt>
                <c:pt idx="169">
                  <c:v>69954</c:v>
                </c:pt>
                <c:pt idx="170">
                  <c:v>55963</c:v>
                </c:pt>
                <c:pt idx="171">
                  <c:v>62958</c:v>
                </c:pt>
                <c:pt idx="172">
                  <c:v>76949</c:v>
                </c:pt>
                <c:pt idx="173">
                  <c:v>104931</c:v>
                </c:pt>
                <c:pt idx="174">
                  <c:v>55963</c:v>
                </c:pt>
                <c:pt idx="175">
                  <c:v>83945</c:v>
                </c:pt>
                <c:pt idx="176">
                  <c:v>62958</c:v>
                </c:pt>
                <c:pt idx="177">
                  <c:v>69954</c:v>
                </c:pt>
                <c:pt idx="178">
                  <c:v>62958</c:v>
                </c:pt>
                <c:pt idx="179">
                  <c:v>48968</c:v>
                </c:pt>
                <c:pt idx="180">
                  <c:v>41972</c:v>
                </c:pt>
                <c:pt idx="181">
                  <c:v>41972</c:v>
                </c:pt>
                <c:pt idx="182">
                  <c:v>62958</c:v>
                </c:pt>
                <c:pt idx="183">
                  <c:v>41972</c:v>
                </c:pt>
                <c:pt idx="184">
                  <c:v>55963</c:v>
                </c:pt>
                <c:pt idx="185">
                  <c:v>62958</c:v>
                </c:pt>
                <c:pt idx="186">
                  <c:v>55963</c:v>
                </c:pt>
                <c:pt idx="187">
                  <c:v>69954</c:v>
                </c:pt>
                <c:pt idx="188">
                  <c:v>55963</c:v>
                </c:pt>
                <c:pt idx="189">
                  <c:v>118922</c:v>
                </c:pt>
                <c:pt idx="190">
                  <c:v>90940</c:v>
                </c:pt>
                <c:pt idx="191">
                  <c:v>41972</c:v>
                </c:pt>
                <c:pt idx="192">
                  <c:v>48968</c:v>
                </c:pt>
                <c:pt idx="193">
                  <c:v>48968</c:v>
                </c:pt>
                <c:pt idx="194">
                  <c:v>90940</c:v>
                </c:pt>
                <c:pt idx="195">
                  <c:v>27982</c:v>
                </c:pt>
                <c:pt idx="196">
                  <c:v>83945</c:v>
                </c:pt>
                <c:pt idx="197">
                  <c:v>69954</c:v>
                </c:pt>
                <c:pt idx="198">
                  <c:v>55963</c:v>
                </c:pt>
                <c:pt idx="199">
                  <c:v>55963</c:v>
                </c:pt>
                <c:pt idx="200">
                  <c:v>69954</c:v>
                </c:pt>
                <c:pt idx="201">
                  <c:v>76949</c:v>
                </c:pt>
                <c:pt idx="202">
                  <c:v>34977</c:v>
                </c:pt>
                <c:pt idx="203">
                  <c:v>41972</c:v>
                </c:pt>
                <c:pt idx="204">
                  <c:v>41972</c:v>
                </c:pt>
                <c:pt idx="205">
                  <c:v>48968</c:v>
                </c:pt>
                <c:pt idx="206">
                  <c:v>69954</c:v>
                </c:pt>
                <c:pt idx="207">
                  <c:v>55963</c:v>
                </c:pt>
                <c:pt idx="208">
                  <c:v>27982</c:v>
                </c:pt>
                <c:pt idx="209">
                  <c:v>41972</c:v>
                </c:pt>
                <c:pt idx="210">
                  <c:v>55963</c:v>
                </c:pt>
                <c:pt idx="211">
                  <c:v>41972</c:v>
                </c:pt>
                <c:pt idx="212">
                  <c:v>41972</c:v>
                </c:pt>
                <c:pt idx="213">
                  <c:v>62958</c:v>
                </c:pt>
                <c:pt idx="214">
                  <c:v>76949</c:v>
                </c:pt>
                <c:pt idx="215">
                  <c:v>55963</c:v>
                </c:pt>
                <c:pt idx="216">
                  <c:v>62958</c:v>
                </c:pt>
                <c:pt idx="217">
                  <c:v>97935</c:v>
                </c:pt>
                <c:pt idx="218">
                  <c:v>55963</c:v>
                </c:pt>
                <c:pt idx="219">
                  <c:v>48968</c:v>
                </c:pt>
                <c:pt idx="220">
                  <c:v>76949</c:v>
                </c:pt>
                <c:pt idx="221">
                  <c:v>41972</c:v>
                </c:pt>
                <c:pt idx="222">
                  <c:v>34977</c:v>
                </c:pt>
                <c:pt idx="223">
                  <c:v>62958</c:v>
                </c:pt>
                <c:pt idx="224">
                  <c:v>97935</c:v>
                </c:pt>
                <c:pt idx="225">
                  <c:v>118922</c:v>
                </c:pt>
                <c:pt idx="226">
                  <c:v>97935</c:v>
                </c:pt>
                <c:pt idx="227">
                  <c:v>62958</c:v>
                </c:pt>
                <c:pt idx="228">
                  <c:v>90940</c:v>
                </c:pt>
                <c:pt idx="229">
                  <c:v>20986</c:v>
                </c:pt>
                <c:pt idx="230">
                  <c:v>41972</c:v>
                </c:pt>
                <c:pt idx="231">
                  <c:v>62958</c:v>
                </c:pt>
                <c:pt idx="232">
                  <c:v>48968</c:v>
                </c:pt>
                <c:pt idx="233">
                  <c:v>55963</c:v>
                </c:pt>
                <c:pt idx="234">
                  <c:v>76949</c:v>
                </c:pt>
                <c:pt idx="235">
                  <c:v>62958</c:v>
                </c:pt>
                <c:pt idx="236">
                  <c:v>41972</c:v>
                </c:pt>
                <c:pt idx="237">
                  <c:v>55963</c:v>
                </c:pt>
                <c:pt idx="238">
                  <c:v>48968</c:v>
                </c:pt>
                <c:pt idx="239">
                  <c:v>34977</c:v>
                </c:pt>
                <c:pt idx="240">
                  <c:v>83945</c:v>
                </c:pt>
                <c:pt idx="241">
                  <c:v>69954</c:v>
                </c:pt>
                <c:pt idx="242">
                  <c:v>48968</c:v>
                </c:pt>
                <c:pt idx="243">
                  <c:v>55963</c:v>
                </c:pt>
                <c:pt idx="244">
                  <c:v>55963</c:v>
                </c:pt>
                <c:pt idx="245">
                  <c:v>90940</c:v>
                </c:pt>
                <c:pt idx="246">
                  <c:v>48968</c:v>
                </c:pt>
                <c:pt idx="247">
                  <c:v>90940</c:v>
                </c:pt>
                <c:pt idx="248">
                  <c:v>41972</c:v>
                </c:pt>
                <c:pt idx="249">
                  <c:v>34977</c:v>
                </c:pt>
                <c:pt idx="250">
                  <c:v>97935</c:v>
                </c:pt>
                <c:pt idx="251">
                  <c:v>97935</c:v>
                </c:pt>
                <c:pt idx="252">
                  <c:v>132912</c:v>
                </c:pt>
                <c:pt idx="253">
                  <c:v>62958</c:v>
                </c:pt>
                <c:pt idx="254">
                  <c:v>48968</c:v>
                </c:pt>
                <c:pt idx="255">
                  <c:v>83945</c:v>
                </c:pt>
                <c:pt idx="256">
                  <c:v>34977</c:v>
                </c:pt>
                <c:pt idx="257">
                  <c:v>76949</c:v>
                </c:pt>
                <c:pt idx="258">
                  <c:v>55963</c:v>
                </c:pt>
                <c:pt idx="259">
                  <c:v>76949</c:v>
                </c:pt>
                <c:pt idx="260">
                  <c:v>104931</c:v>
                </c:pt>
                <c:pt idx="261">
                  <c:v>76949</c:v>
                </c:pt>
                <c:pt idx="262">
                  <c:v>83945</c:v>
                </c:pt>
                <c:pt idx="263">
                  <c:v>55963</c:v>
                </c:pt>
                <c:pt idx="264">
                  <c:v>48968</c:v>
                </c:pt>
                <c:pt idx="265">
                  <c:v>139908</c:v>
                </c:pt>
                <c:pt idx="266">
                  <c:v>48968</c:v>
                </c:pt>
                <c:pt idx="267">
                  <c:v>69954</c:v>
                </c:pt>
                <c:pt idx="268">
                  <c:v>20986</c:v>
                </c:pt>
                <c:pt idx="269">
                  <c:v>83945</c:v>
                </c:pt>
                <c:pt idx="270">
                  <c:v>20986</c:v>
                </c:pt>
                <c:pt idx="271">
                  <c:v>48968</c:v>
                </c:pt>
                <c:pt idx="272">
                  <c:v>139908</c:v>
                </c:pt>
                <c:pt idx="273">
                  <c:v>13991</c:v>
                </c:pt>
                <c:pt idx="274">
                  <c:v>83945</c:v>
                </c:pt>
                <c:pt idx="275">
                  <c:v>90940</c:v>
                </c:pt>
                <c:pt idx="276">
                  <c:v>48968</c:v>
                </c:pt>
                <c:pt idx="277">
                  <c:v>125917</c:v>
                </c:pt>
                <c:pt idx="278">
                  <c:v>27982</c:v>
                </c:pt>
                <c:pt idx="279">
                  <c:v>62958</c:v>
                </c:pt>
                <c:pt idx="280">
                  <c:v>34977</c:v>
                </c:pt>
                <c:pt idx="281">
                  <c:v>76949</c:v>
                </c:pt>
                <c:pt idx="282">
                  <c:v>20986</c:v>
                </c:pt>
                <c:pt idx="283">
                  <c:v>27982</c:v>
                </c:pt>
                <c:pt idx="284">
                  <c:v>41972</c:v>
                </c:pt>
                <c:pt idx="285">
                  <c:v>62958</c:v>
                </c:pt>
                <c:pt idx="286">
                  <c:v>41972</c:v>
                </c:pt>
                <c:pt idx="287">
                  <c:v>55963</c:v>
                </c:pt>
                <c:pt idx="288">
                  <c:v>41972</c:v>
                </c:pt>
                <c:pt idx="289">
                  <c:v>0</c:v>
                </c:pt>
                <c:pt idx="290">
                  <c:v>48968</c:v>
                </c:pt>
                <c:pt idx="291">
                  <c:v>48968</c:v>
                </c:pt>
                <c:pt idx="292">
                  <c:v>62958</c:v>
                </c:pt>
                <c:pt idx="293">
                  <c:v>83945</c:v>
                </c:pt>
                <c:pt idx="294">
                  <c:v>69954</c:v>
                </c:pt>
                <c:pt idx="295">
                  <c:v>69954</c:v>
                </c:pt>
                <c:pt idx="296">
                  <c:v>76949</c:v>
                </c:pt>
                <c:pt idx="297">
                  <c:v>62958</c:v>
                </c:pt>
                <c:pt idx="298">
                  <c:v>20986</c:v>
                </c:pt>
                <c:pt idx="299">
                  <c:v>55963</c:v>
                </c:pt>
                <c:pt idx="300">
                  <c:v>83945</c:v>
                </c:pt>
                <c:pt idx="301">
                  <c:v>48968</c:v>
                </c:pt>
                <c:pt idx="302">
                  <c:v>20986</c:v>
                </c:pt>
                <c:pt idx="303">
                  <c:v>34977</c:v>
                </c:pt>
                <c:pt idx="304">
                  <c:v>69954</c:v>
                </c:pt>
                <c:pt idx="305">
                  <c:v>48968</c:v>
                </c:pt>
                <c:pt idx="306">
                  <c:v>83945</c:v>
                </c:pt>
                <c:pt idx="307">
                  <c:v>62958</c:v>
                </c:pt>
                <c:pt idx="308">
                  <c:v>104931</c:v>
                </c:pt>
                <c:pt idx="309">
                  <c:v>111926</c:v>
                </c:pt>
                <c:pt idx="310">
                  <c:v>34977</c:v>
                </c:pt>
                <c:pt idx="311">
                  <c:v>34977</c:v>
                </c:pt>
                <c:pt idx="312">
                  <c:v>83945</c:v>
                </c:pt>
                <c:pt idx="313">
                  <c:v>55963</c:v>
                </c:pt>
                <c:pt idx="314">
                  <c:v>41972</c:v>
                </c:pt>
                <c:pt idx="315">
                  <c:v>97935</c:v>
                </c:pt>
                <c:pt idx="316">
                  <c:v>34977</c:v>
                </c:pt>
                <c:pt idx="317">
                  <c:v>62958</c:v>
                </c:pt>
                <c:pt idx="318">
                  <c:v>20986</c:v>
                </c:pt>
                <c:pt idx="319">
                  <c:v>34977</c:v>
                </c:pt>
                <c:pt idx="320">
                  <c:v>55963</c:v>
                </c:pt>
                <c:pt idx="321">
                  <c:v>48968</c:v>
                </c:pt>
                <c:pt idx="322">
                  <c:v>41972</c:v>
                </c:pt>
                <c:pt idx="323">
                  <c:v>41972</c:v>
                </c:pt>
                <c:pt idx="324">
                  <c:v>62958</c:v>
                </c:pt>
                <c:pt idx="325">
                  <c:v>41972</c:v>
                </c:pt>
                <c:pt idx="326">
                  <c:v>41972</c:v>
                </c:pt>
                <c:pt idx="327">
                  <c:v>55963</c:v>
                </c:pt>
                <c:pt idx="328">
                  <c:v>55963</c:v>
                </c:pt>
                <c:pt idx="329">
                  <c:v>69954</c:v>
                </c:pt>
                <c:pt idx="330">
                  <c:v>41972</c:v>
                </c:pt>
                <c:pt idx="331">
                  <c:v>62958</c:v>
                </c:pt>
                <c:pt idx="332">
                  <c:v>69954</c:v>
                </c:pt>
                <c:pt idx="333">
                  <c:v>55963</c:v>
                </c:pt>
                <c:pt idx="334">
                  <c:v>41972</c:v>
                </c:pt>
                <c:pt idx="335">
                  <c:v>27982</c:v>
                </c:pt>
                <c:pt idx="336">
                  <c:v>20986</c:v>
                </c:pt>
                <c:pt idx="337">
                  <c:v>104931</c:v>
                </c:pt>
                <c:pt idx="338">
                  <c:v>41972</c:v>
                </c:pt>
                <c:pt idx="339">
                  <c:v>62958</c:v>
                </c:pt>
                <c:pt idx="340">
                  <c:v>41972</c:v>
                </c:pt>
                <c:pt idx="341">
                  <c:v>27982</c:v>
                </c:pt>
                <c:pt idx="342">
                  <c:v>69954</c:v>
                </c:pt>
                <c:pt idx="343">
                  <c:v>62958</c:v>
                </c:pt>
                <c:pt idx="344">
                  <c:v>34977</c:v>
                </c:pt>
                <c:pt idx="345">
                  <c:v>20986</c:v>
                </c:pt>
                <c:pt idx="346">
                  <c:v>41972</c:v>
                </c:pt>
                <c:pt idx="347">
                  <c:v>41972</c:v>
                </c:pt>
                <c:pt idx="348">
                  <c:v>34977</c:v>
                </c:pt>
                <c:pt idx="349">
                  <c:v>34977</c:v>
                </c:pt>
                <c:pt idx="350">
                  <c:v>34977</c:v>
                </c:pt>
                <c:pt idx="351">
                  <c:v>34977</c:v>
                </c:pt>
                <c:pt idx="352">
                  <c:v>90940</c:v>
                </c:pt>
                <c:pt idx="353">
                  <c:v>83945</c:v>
                </c:pt>
                <c:pt idx="354">
                  <c:v>48968</c:v>
                </c:pt>
                <c:pt idx="355">
                  <c:v>34977</c:v>
                </c:pt>
                <c:pt idx="356">
                  <c:v>62958</c:v>
                </c:pt>
                <c:pt idx="357">
                  <c:v>48968</c:v>
                </c:pt>
                <c:pt idx="358">
                  <c:v>48968</c:v>
                </c:pt>
                <c:pt idx="359">
                  <c:v>27982</c:v>
                </c:pt>
                <c:pt idx="360">
                  <c:v>83945</c:v>
                </c:pt>
                <c:pt idx="361">
                  <c:v>41972</c:v>
                </c:pt>
                <c:pt idx="362">
                  <c:v>27982</c:v>
                </c:pt>
                <c:pt idx="363">
                  <c:v>62958</c:v>
                </c:pt>
                <c:pt idx="364">
                  <c:v>55963</c:v>
                </c:pt>
                <c:pt idx="365">
                  <c:v>69954</c:v>
                </c:pt>
                <c:pt idx="366">
                  <c:v>90940</c:v>
                </c:pt>
                <c:pt idx="367">
                  <c:v>76949</c:v>
                </c:pt>
                <c:pt idx="368">
                  <c:v>55963</c:v>
                </c:pt>
                <c:pt idx="369">
                  <c:v>48968</c:v>
                </c:pt>
                <c:pt idx="370">
                  <c:v>76949</c:v>
                </c:pt>
                <c:pt idx="371">
                  <c:v>76949</c:v>
                </c:pt>
                <c:pt idx="372">
                  <c:v>55963</c:v>
                </c:pt>
                <c:pt idx="373">
                  <c:v>62958</c:v>
                </c:pt>
                <c:pt idx="374">
                  <c:v>34977</c:v>
                </c:pt>
                <c:pt idx="375">
                  <c:v>62958</c:v>
                </c:pt>
                <c:pt idx="376">
                  <c:v>27982</c:v>
                </c:pt>
                <c:pt idx="377">
                  <c:v>62958</c:v>
                </c:pt>
                <c:pt idx="378">
                  <c:v>48968</c:v>
                </c:pt>
                <c:pt idx="379">
                  <c:v>62958</c:v>
                </c:pt>
                <c:pt idx="380">
                  <c:v>13991</c:v>
                </c:pt>
                <c:pt idx="381">
                  <c:v>34977</c:v>
                </c:pt>
                <c:pt idx="382">
                  <c:v>20986</c:v>
                </c:pt>
                <c:pt idx="383">
                  <c:v>90940</c:v>
                </c:pt>
                <c:pt idx="384">
                  <c:v>41972</c:v>
                </c:pt>
                <c:pt idx="385">
                  <c:v>48968</c:v>
                </c:pt>
                <c:pt idx="386">
                  <c:v>69954</c:v>
                </c:pt>
                <c:pt idx="387">
                  <c:v>20986</c:v>
                </c:pt>
                <c:pt idx="388">
                  <c:v>55963</c:v>
                </c:pt>
                <c:pt idx="389">
                  <c:v>90940</c:v>
                </c:pt>
                <c:pt idx="390">
                  <c:v>41972</c:v>
                </c:pt>
                <c:pt idx="391">
                  <c:v>83945</c:v>
                </c:pt>
                <c:pt idx="392">
                  <c:v>90940</c:v>
                </c:pt>
                <c:pt idx="393">
                  <c:v>62958</c:v>
                </c:pt>
                <c:pt idx="394">
                  <c:v>69954</c:v>
                </c:pt>
                <c:pt idx="395">
                  <c:v>69954</c:v>
                </c:pt>
                <c:pt idx="396">
                  <c:v>55963</c:v>
                </c:pt>
                <c:pt idx="397">
                  <c:v>55963</c:v>
                </c:pt>
                <c:pt idx="398">
                  <c:v>111926</c:v>
                </c:pt>
                <c:pt idx="399">
                  <c:v>27982</c:v>
                </c:pt>
                <c:pt idx="400">
                  <c:v>76949</c:v>
                </c:pt>
                <c:pt idx="401">
                  <c:v>69954</c:v>
                </c:pt>
                <c:pt idx="402">
                  <c:v>69954</c:v>
                </c:pt>
                <c:pt idx="403">
                  <c:v>41972</c:v>
                </c:pt>
                <c:pt idx="404">
                  <c:v>27982</c:v>
                </c:pt>
                <c:pt idx="405">
                  <c:v>20986</c:v>
                </c:pt>
                <c:pt idx="406">
                  <c:v>62958</c:v>
                </c:pt>
                <c:pt idx="407">
                  <c:v>55963</c:v>
                </c:pt>
                <c:pt idx="408">
                  <c:v>48968</c:v>
                </c:pt>
                <c:pt idx="409">
                  <c:v>62958</c:v>
                </c:pt>
                <c:pt idx="410">
                  <c:v>55963</c:v>
                </c:pt>
                <c:pt idx="411">
                  <c:v>48968</c:v>
                </c:pt>
                <c:pt idx="412">
                  <c:v>90940</c:v>
                </c:pt>
                <c:pt idx="413">
                  <c:v>48968</c:v>
                </c:pt>
                <c:pt idx="414">
                  <c:v>62958</c:v>
                </c:pt>
                <c:pt idx="415">
                  <c:v>125917</c:v>
                </c:pt>
                <c:pt idx="416">
                  <c:v>27982</c:v>
                </c:pt>
                <c:pt idx="417">
                  <c:v>55963</c:v>
                </c:pt>
                <c:pt idx="418">
                  <c:v>83945</c:v>
                </c:pt>
                <c:pt idx="419">
                  <c:v>69954</c:v>
                </c:pt>
                <c:pt idx="420">
                  <c:v>83945</c:v>
                </c:pt>
                <c:pt idx="421">
                  <c:v>41972</c:v>
                </c:pt>
                <c:pt idx="422">
                  <c:v>20986</c:v>
                </c:pt>
                <c:pt idx="423">
                  <c:v>41972</c:v>
                </c:pt>
                <c:pt idx="424">
                  <c:v>48968</c:v>
                </c:pt>
                <c:pt idx="425">
                  <c:v>34977</c:v>
                </c:pt>
                <c:pt idx="426">
                  <c:v>62958</c:v>
                </c:pt>
                <c:pt idx="427">
                  <c:v>34977</c:v>
                </c:pt>
                <c:pt idx="428">
                  <c:v>76949</c:v>
                </c:pt>
                <c:pt idx="429">
                  <c:v>55963</c:v>
                </c:pt>
                <c:pt idx="430">
                  <c:v>62958</c:v>
                </c:pt>
                <c:pt idx="431">
                  <c:v>27982</c:v>
                </c:pt>
                <c:pt idx="432">
                  <c:v>55963</c:v>
                </c:pt>
                <c:pt idx="433">
                  <c:v>55963</c:v>
                </c:pt>
                <c:pt idx="434">
                  <c:v>41972</c:v>
                </c:pt>
                <c:pt idx="435">
                  <c:v>76949</c:v>
                </c:pt>
                <c:pt idx="436">
                  <c:v>34977</c:v>
                </c:pt>
                <c:pt idx="437">
                  <c:v>62958</c:v>
                </c:pt>
                <c:pt idx="438">
                  <c:v>69954</c:v>
                </c:pt>
                <c:pt idx="439">
                  <c:v>83945</c:v>
                </c:pt>
                <c:pt idx="440">
                  <c:v>41972</c:v>
                </c:pt>
                <c:pt idx="441">
                  <c:v>90940</c:v>
                </c:pt>
                <c:pt idx="442">
                  <c:v>27982</c:v>
                </c:pt>
                <c:pt idx="443">
                  <c:v>62958</c:v>
                </c:pt>
                <c:pt idx="444">
                  <c:v>69954</c:v>
                </c:pt>
                <c:pt idx="445">
                  <c:v>41972</c:v>
                </c:pt>
                <c:pt idx="446">
                  <c:v>69954</c:v>
                </c:pt>
                <c:pt idx="447">
                  <c:v>41972</c:v>
                </c:pt>
                <c:pt idx="448">
                  <c:v>55963</c:v>
                </c:pt>
                <c:pt idx="449">
                  <c:v>41972</c:v>
                </c:pt>
                <c:pt idx="450">
                  <c:v>55963</c:v>
                </c:pt>
                <c:pt idx="451">
                  <c:v>41972</c:v>
                </c:pt>
                <c:pt idx="452">
                  <c:v>55963</c:v>
                </c:pt>
                <c:pt idx="453">
                  <c:v>90940</c:v>
                </c:pt>
                <c:pt idx="454">
                  <c:v>104931</c:v>
                </c:pt>
                <c:pt idx="455">
                  <c:v>125917</c:v>
                </c:pt>
                <c:pt idx="456">
                  <c:v>0</c:v>
                </c:pt>
                <c:pt idx="457">
                  <c:v>20986</c:v>
                </c:pt>
                <c:pt idx="458">
                  <c:v>48968</c:v>
                </c:pt>
                <c:pt idx="459">
                  <c:v>76949</c:v>
                </c:pt>
                <c:pt idx="460">
                  <c:v>27982</c:v>
                </c:pt>
                <c:pt idx="461">
                  <c:v>69954</c:v>
                </c:pt>
                <c:pt idx="462">
                  <c:v>90940</c:v>
                </c:pt>
                <c:pt idx="463">
                  <c:v>69954</c:v>
                </c:pt>
                <c:pt idx="464">
                  <c:v>62958</c:v>
                </c:pt>
                <c:pt idx="465">
                  <c:v>41972</c:v>
                </c:pt>
                <c:pt idx="466">
                  <c:v>34977</c:v>
                </c:pt>
                <c:pt idx="467">
                  <c:v>55963</c:v>
                </c:pt>
                <c:pt idx="468">
                  <c:v>27982</c:v>
                </c:pt>
                <c:pt idx="469">
                  <c:v>90940</c:v>
                </c:pt>
                <c:pt idx="470">
                  <c:v>62958</c:v>
                </c:pt>
                <c:pt idx="471">
                  <c:v>97935</c:v>
                </c:pt>
                <c:pt idx="472">
                  <c:v>6995</c:v>
                </c:pt>
                <c:pt idx="473">
                  <c:v>48968</c:v>
                </c:pt>
                <c:pt idx="474">
                  <c:v>69954</c:v>
                </c:pt>
                <c:pt idx="475">
                  <c:v>55963</c:v>
                </c:pt>
                <c:pt idx="476">
                  <c:v>90940</c:v>
                </c:pt>
                <c:pt idx="477">
                  <c:v>97935</c:v>
                </c:pt>
                <c:pt idx="478">
                  <c:v>83945</c:v>
                </c:pt>
                <c:pt idx="479">
                  <c:v>55963</c:v>
                </c:pt>
                <c:pt idx="480">
                  <c:v>27982</c:v>
                </c:pt>
                <c:pt idx="481">
                  <c:v>48968</c:v>
                </c:pt>
                <c:pt idx="482">
                  <c:v>27982</c:v>
                </c:pt>
                <c:pt idx="483">
                  <c:v>83945</c:v>
                </c:pt>
                <c:pt idx="484">
                  <c:v>76949</c:v>
                </c:pt>
                <c:pt idx="485">
                  <c:v>76949</c:v>
                </c:pt>
                <c:pt idx="486">
                  <c:v>83945</c:v>
                </c:pt>
                <c:pt idx="487">
                  <c:v>48968</c:v>
                </c:pt>
                <c:pt idx="488">
                  <c:v>62958</c:v>
                </c:pt>
                <c:pt idx="489">
                  <c:v>34977</c:v>
                </c:pt>
                <c:pt idx="490">
                  <c:v>55963</c:v>
                </c:pt>
                <c:pt idx="491">
                  <c:v>48968</c:v>
                </c:pt>
                <c:pt idx="492">
                  <c:v>83945</c:v>
                </c:pt>
                <c:pt idx="493">
                  <c:v>48968</c:v>
                </c:pt>
                <c:pt idx="494">
                  <c:v>34977</c:v>
                </c:pt>
                <c:pt idx="495">
                  <c:v>118922</c:v>
                </c:pt>
                <c:pt idx="496">
                  <c:v>76949</c:v>
                </c:pt>
                <c:pt idx="497">
                  <c:v>76949</c:v>
                </c:pt>
                <c:pt idx="498">
                  <c:v>41972</c:v>
                </c:pt>
                <c:pt idx="499">
                  <c:v>90940</c:v>
                </c:pt>
                <c:pt idx="500">
                  <c:v>90940</c:v>
                </c:pt>
                <c:pt idx="501">
                  <c:v>55963</c:v>
                </c:pt>
                <c:pt idx="502">
                  <c:v>69954</c:v>
                </c:pt>
                <c:pt idx="503">
                  <c:v>104931</c:v>
                </c:pt>
                <c:pt idx="504">
                  <c:v>90940</c:v>
                </c:pt>
                <c:pt idx="505">
                  <c:v>55963</c:v>
                </c:pt>
                <c:pt idx="506">
                  <c:v>83945</c:v>
                </c:pt>
                <c:pt idx="507">
                  <c:v>97935</c:v>
                </c:pt>
                <c:pt idx="508">
                  <c:v>104931</c:v>
                </c:pt>
                <c:pt idx="509">
                  <c:v>69954</c:v>
                </c:pt>
                <c:pt idx="510">
                  <c:v>69954</c:v>
                </c:pt>
                <c:pt idx="511">
                  <c:v>97935</c:v>
                </c:pt>
                <c:pt idx="512">
                  <c:v>69954</c:v>
                </c:pt>
                <c:pt idx="513">
                  <c:v>55963</c:v>
                </c:pt>
                <c:pt idx="514">
                  <c:v>76949</c:v>
                </c:pt>
                <c:pt idx="515">
                  <c:v>69954</c:v>
                </c:pt>
                <c:pt idx="516">
                  <c:v>97935</c:v>
                </c:pt>
                <c:pt idx="517">
                  <c:v>76949</c:v>
                </c:pt>
                <c:pt idx="518">
                  <c:v>97935</c:v>
                </c:pt>
                <c:pt idx="519">
                  <c:v>76949</c:v>
                </c:pt>
                <c:pt idx="520">
                  <c:v>55963</c:v>
                </c:pt>
                <c:pt idx="521">
                  <c:v>48968</c:v>
                </c:pt>
                <c:pt idx="522">
                  <c:v>13991</c:v>
                </c:pt>
                <c:pt idx="523">
                  <c:v>90940</c:v>
                </c:pt>
                <c:pt idx="524">
                  <c:v>69954</c:v>
                </c:pt>
                <c:pt idx="525">
                  <c:v>69954</c:v>
                </c:pt>
                <c:pt idx="526">
                  <c:v>97935</c:v>
                </c:pt>
                <c:pt idx="527">
                  <c:v>97935</c:v>
                </c:pt>
                <c:pt idx="528">
                  <c:v>132912</c:v>
                </c:pt>
                <c:pt idx="529">
                  <c:v>48968</c:v>
                </c:pt>
                <c:pt idx="530">
                  <c:v>111926</c:v>
                </c:pt>
                <c:pt idx="531">
                  <c:v>83945</c:v>
                </c:pt>
                <c:pt idx="532">
                  <c:v>69954</c:v>
                </c:pt>
                <c:pt idx="533">
                  <c:v>97935</c:v>
                </c:pt>
                <c:pt idx="534">
                  <c:v>69954</c:v>
                </c:pt>
                <c:pt idx="535">
                  <c:v>76949</c:v>
                </c:pt>
                <c:pt idx="536">
                  <c:v>62958</c:v>
                </c:pt>
                <c:pt idx="537">
                  <c:v>55963</c:v>
                </c:pt>
                <c:pt idx="538">
                  <c:v>34977</c:v>
                </c:pt>
                <c:pt idx="539">
                  <c:v>104931</c:v>
                </c:pt>
                <c:pt idx="540">
                  <c:v>76949</c:v>
                </c:pt>
                <c:pt idx="541">
                  <c:v>69954</c:v>
                </c:pt>
                <c:pt idx="542">
                  <c:v>83945</c:v>
                </c:pt>
                <c:pt idx="543">
                  <c:v>69954</c:v>
                </c:pt>
                <c:pt idx="544">
                  <c:v>69954</c:v>
                </c:pt>
                <c:pt idx="545">
                  <c:v>132912</c:v>
                </c:pt>
                <c:pt idx="546">
                  <c:v>90940</c:v>
                </c:pt>
                <c:pt idx="547">
                  <c:v>125917</c:v>
                </c:pt>
                <c:pt idx="548">
                  <c:v>146903</c:v>
                </c:pt>
                <c:pt idx="549">
                  <c:v>83945</c:v>
                </c:pt>
                <c:pt idx="550">
                  <c:v>55963</c:v>
                </c:pt>
                <c:pt idx="551">
                  <c:v>90940</c:v>
                </c:pt>
                <c:pt idx="552">
                  <c:v>90940</c:v>
                </c:pt>
                <c:pt idx="553">
                  <c:v>90940</c:v>
                </c:pt>
                <c:pt idx="554">
                  <c:v>125917</c:v>
                </c:pt>
                <c:pt idx="555">
                  <c:v>69954</c:v>
                </c:pt>
                <c:pt idx="556">
                  <c:v>34977</c:v>
                </c:pt>
                <c:pt idx="557">
                  <c:v>41972</c:v>
                </c:pt>
                <c:pt idx="558">
                  <c:v>118922</c:v>
                </c:pt>
                <c:pt idx="559">
                  <c:v>83945</c:v>
                </c:pt>
                <c:pt idx="560">
                  <c:v>118922</c:v>
                </c:pt>
                <c:pt idx="561">
                  <c:v>83945</c:v>
                </c:pt>
                <c:pt idx="562">
                  <c:v>55963</c:v>
                </c:pt>
                <c:pt idx="563">
                  <c:v>69954</c:v>
                </c:pt>
                <c:pt idx="564">
                  <c:v>48968</c:v>
                </c:pt>
                <c:pt idx="565">
                  <c:v>48968</c:v>
                </c:pt>
                <c:pt idx="566">
                  <c:v>76949</c:v>
                </c:pt>
                <c:pt idx="567">
                  <c:v>41972</c:v>
                </c:pt>
                <c:pt idx="568">
                  <c:v>90940</c:v>
                </c:pt>
                <c:pt idx="569">
                  <c:v>69954</c:v>
                </c:pt>
                <c:pt idx="570">
                  <c:v>104931</c:v>
                </c:pt>
                <c:pt idx="571">
                  <c:v>76949</c:v>
                </c:pt>
                <c:pt idx="572">
                  <c:v>97935</c:v>
                </c:pt>
                <c:pt idx="573">
                  <c:v>90940</c:v>
                </c:pt>
                <c:pt idx="574">
                  <c:v>90940</c:v>
                </c:pt>
                <c:pt idx="575">
                  <c:v>20986</c:v>
                </c:pt>
                <c:pt idx="576">
                  <c:v>76949</c:v>
                </c:pt>
                <c:pt idx="577">
                  <c:v>83945</c:v>
                </c:pt>
                <c:pt idx="578">
                  <c:v>90940</c:v>
                </c:pt>
                <c:pt idx="579">
                  <c:v>104931</c:v>
                </c:pt>
                <c:pt idx="580">
                  <c:v>118922</c:v>
                </c:pt>
                <c:pt idx="581">
                  <c:v>139908</c:v>
                </c:pt>
                <c:pt idx="582">
                  <c:v>90940</c:v>
                </c:pt>
                <c:pt idx="583">
                  <c:v>27982</c:v>
                </c:pt>
                <c:pt idx="584">
                  <c:v>76949</c:v>
                </c:pt>
                <c:pt idx="585">
                  <c:v>62958</c:v>
                </c:pt>
                <c:pt idx="586">
                  <c:v>111926</c:v>
                </c:pt>
                <c:pt idx="587">
                  <c:v>111926</c:v>
                </c:pt>
                <c:pt idx="588">
                  <c:v>104931</c:v>
                </c:pt>
                <c:pt idx="589">
                  <c:v>97935</c:v>
                </c:pt>
                <c:pt idx="590">
                  <c:v>90940</c:v>
                </c:pt>
                <c:pt idx="591">
                  <c:v>111926</c:v>
                </c:pt>
                <c:pt idx="592">
                  <c:v>125917</c:v>
                </c:pt>
                <c:pt idx="593">
                  <c:v>83945</c:v>
                </c:pt>
                <c:pt idx="594">
                  <c:v>83945</c:v>
                </c:pt>
                <c:pt idx="595">
                  <c:v>125917</c:v>
                </c:pt>
                <c:pt idx="596">
                  <c:v>83945</c:v>
                </c:pt>
                <c:pt idx="597">
                  <c:v>69954</c:v>
                </c:pt>
                <c:pt idx="598">
                  <c:v>97935</c:v>
                </c:pt>
                <c:pt idx="599">
                  <c:v>90940</c:v>
                </c:pt>
                <c:pt idx="600">
                  <c:v>55963</c:v>
                </c:pt>
                <c:pt idx="601">
                  <c:v>111926</c:v>
                </c:pt>
                <c:pt idx="602">
                  <c:v>69954</c:v>
                </c:pt>
                <c:pt idx="603">
                  <c:v>125917</c:v>
                </c:pt>
                <c:pt idx="604">
                  <c:v>69954</c:v>
                </c:pt>
                <c:pt idx="605">
                  <c:v>90940</c:v>
                </c:pt>
                <c:pt idx="606">
                  <c:v>97935</c:v>
                </c:pt>
                <c:pt idx="607">
                  <c:v>55963</c:v>
                </c:pt>
                <c:pt idx="608">
                  <c:v>69954</c:v>
                </c:pt>
                <c:pt idx="609">
                  <c:v>62958</c:v>
                </c:pt>
                <c:pt idx="610">
                  <c:v>69954</c:v>
                </c:pt>
                <c:pt idx="611">
                  <c:v>83945</c:v>
                </c:pt>
                <c:pt idx="612">
                  <c:v>69954</c:v>
                </c:pt>
                <c:pt idx="613">
                  <c:v>69954</c:v>
                </c:pt>
                <c:pt idx="614">
                  <c:v>62958</c:v>
                </c:pt>
                <c:pt idx="615">
                  <c:v>139908</c:v>
                </c:pt>
                <c:pt idx="616">
                  <c:v>97935</c:v>
                </c:pt>
                <c:pt idx="617">
                  <c:v>48968</c:v>
                </c:pt>
                <c:pt idx="618">
                  <c:v>62958</c:v>
                </c:pt>
                <c:pt idx="619">
                  <c:v>90940</c:v>
                </c:pt>
                <c:pt idx="620">
                  <c:v>104931</c:v>
                </c:pt>
                <c:pt idx="621">
                  <c:v>104931</c:v>
                </c:pt>
                <c:pt idx="622">
                  <c:v>90940</c:v>
                </c:pt>
                <c:pt idx="623">
                  <c:v>97935</c:v>
                </c:pt>
                <c:pt idx="624">
                  <c:v>83945</c:v>
                </c:pt>
                <c:pt idx="625">
                  <c:v>83945</c:v>
                </c:pt>
                <c:pt idx="626">
                  <c:v>55963</c:v>
                </c:pt>
                <c:pt idx="627">
                  <c:v>41972</c:v>
                </c:pt>
                <c:pt idx="628">
                  <c:v>90940</c:v>
                </c:pt>
                <c:pt idx="629">
                  <c:v>118922</c:v>
                </c:pt>
                <c:pt idx="630">
                  <c:v>62958</c:v>
                </c:pt>
                <c:pt idx="631">
                  <c:v>104931</c:v>
                </c:pt>
                <c:pt idx="632">
                  <c:v>55963</c:v>
                </c:pt>
                <c:pt idx="633">
                  <c:v>69954</c:v>
                </c:pt>
                <c:pt idx="634">
                  <c:v>62958</c:v>
                </c:pt>
                <c:pt idx="635">
                  <c:v>69954</c:v>
                </c:pt>
                <c:pt idx="636">
                  <c:v>20986</c:v>
                </c:pt>
                <c:pt idx="637">
                  <c:v>55963</c:v>
                </c:pt>
                <c:pt idx="638">
                  <c:v>55963</c:v>
                </c:pt>
                <c:pt idx="639">
                  <c:v>69954</c:v>
                </c:pt>
                <c:pt idx="640">
                  <c:v>132912</c:v>
                </c:pt>
                <c:pt idx="641">
                  <c:v>118922</c:v>
                </c:pt>
                <c:pt idx="642">
                  <c:v>111926</c:v>
                </c:pt>
                <c:pt idx="643">
                  <c:v>202866</c:v>
                </c:pt>
                <c:pt idx="644">
                  <c:v>174885</c:v>
                </c:pt>
                <c:pt idx="645">
                  <c:v>174885</c:v>
                </c:pt>
                <c:pt idx="646">
                  <c:v>118922</c:v>
                </c:pt>
                <c:pt idx="647">
                  <c:v>146903</c:v>
                </c:pt>
                <c:pt idx="648">
                  <c:v>167889</c:v>
                </c:pt>
                <c:pt idx="649">
                  <c:v>160894</c:v>
                </c:pt>
                <c:pt idx="650">
                  <c:v>272820</c:v>
                </c:pt>
                <c:pt idx="651">
                  <c:v>286811</c:v>
                </c:pt>
                <c:pt idx="652">
                  <c:v>132912</c:v>
                </c:pt>
                <c:pt idx="653">
                  <c:v>153898</c:v>
                </c:pt>
                <c:pt idx="654">
                  <c:v>125917</c:v>
                </c:pt>
                <c:pt idx="655">
                  <c:v>181880</c:v>
                </c:pt>
                <c:pt idx="656">
                  <c:v>132912</c:v>
                </c:pt>
                <c:pt idx="657">
                  <c:v>209862</c:v>
                </c:pt>
                <c:pt idx="658">
                  <c:v>258829</c:v>
                </c:pt>
                <c:pt idx="659">
                  <c:v>146903</c:v>
                </c:pt>
                <c:pt idx="660">
                  <c:v>174885</c:v>
                </c:pt>
                <c:pt idx="661">
                  <c:v>139908</c:v>
                </c:pt>
                <c:pt idx="662">
                  <c:v>216857</c:v>
                </c:pt>
                <c:pt idx="663">
                  <c:v>125917</c:v>
                </c:pt>
                <c:pt idx="664">
                  <c:v>195871</c:v>
                </c:pt>
                <c:pt idx="665">
                  <c:v>174885</c:v>
                </c:pt>
                <c:pt idx="666">
                  <c:v>174885</c:v>
                </c:pt>
                <c:pt idx="667">
                  <c:v>188875</c:v>
                </c:pt>
                <c:pt idx="668">
                  <c:v>76949</c:v>
                </c:pt>
                <c:pt idx="669">
                  <c:v>76949</c:v>
                </c:pt>
                <c:pt idx="670">
                  <c:v>160894</c:v>
                </c:pt>
                <c:pt idx="671">
                  <c:v>188875</c:v>
                </c:pt>
                <c:pt idx="672">
                  <c:v>195871</c:v>
                </c:pt>
                <c:pt idx="673">
                  <c:v>195871</c:v>
                </c:pt>
                <c:pt idx="674">
                  <c:v>104931</c:v>
                </c:pt>
                <c:pt idx="675">
                  <c:v>153898</c:v>
                </c:pt>
                <c:pt idx="676">
                  <c:v>146903</c:v>
                </c:pt>
                <c:pt idx="677">
                  <c:v>202866</c:v>
                </c:pt>
                <c:pt idx="678">
                  <c:v>111926</c:v>
                </c:pt>
                <c:pt idx="679">
                  <c:v>181880</c:v>
                </c:pt>
                <c:pt idx="680">
                  <c:v>223852</c:v>
                </c:pt>
                <c:pt idx="681">
                  <c:v>202866</c:v>
                </c:pt>
                <c:pt idx="682">
                  <c:v>181880</c:v>
                </c:pt>
                <c:pt idx="683">
                  <c:v>244838</c:v>
                </c:pt>
                <c:pt idx="684">
                  <c:v>181880</c:v>
                </c:pt>
                <c:pt idx="685">
                  <c:v>132912</c:v>
                </c:pt>
                <c:pt idx="686">
                  <c:v>223852</c:v>
                </c:pt>
                <c:pt idx="687">
                  <c:v>174885</c:v>
                </c:pt>
                <c:pt idx="688">
                  <c:v>202866</c:v>
                </c:pt>
                <c:pt idx="689">
                  <c:v>195871</c:v>
                </c:pt>
                <c:pt idx="690">
                  <c:v>216857</c:v>
                </c:pt>
                <c:pt idx="691">
                  <c:v>153898</c:v>
                </c:pt>
                <c:pt idx="692">
                  <c:v>230848</c:v>
                </c:pt>
                <c:pt idx="693">
                  <c:v>146903</c:v>
                </c:pt>
                <c:pt idx="694">
                  <c:v>195871</c:v>
                </c:pt>
                <c:pt idx="695">
                  <c:v>174885</c:v>
                </c:pt>
                <c:pt idx="696">
                  <c:v>139908</c:v>
                </c:pt>
                <c:pt idx="697">
                  <c:v>258829</c:v>
                </c:pt>
                <c:pt idx="698">
                  <c:v>118922</c:v>
                </c:pt>
                <c:pt idx="699">
                  <c:v>195871</c:v>
                </c:pt>
                <c:pt idx="700">
                  <c:v>244838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410432"/>
        <c:axId val="1252417504"/>
      </c:lineChart>
      <c:dateAx>
        <c:axId val="125241043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Calibri Light" panose="020F0302020204030204" pitchFamily="34" charset="0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5360996879438653"/>
              <c:y val="0.7770141962955941"/>
            </c:manualLayout>
          </c:layout>
          <c:overlay val="0"/>
        </c:title>
        <c:numFmt formatCode="m/d/yyyy" sourceLinked="1"/>
        <c:majorTickMark val="out"/>
        <c:minorTickMark val="none"/>
        <c:tickLblPos val="low"/>
        <c:spPr>
          <a:ln>
            <a:noFill/>
          </a:ln>
        </c:spPr>
        <c:txPr>
          <a:bodyPr rot="-600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17504"/>
        <c:crosses val="autoZero"/>
        <c:auto val="1"/>
        <c:lblOffset val="0"/>
        <c:baseTimeUnit val="days"/>
      </c:dateAx>
      <c:valAx>
        <c:axId val="12524175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Calibri Light" panose="020F0302020204030204" pitchFamily="34" charset="0"/>
                  </a:defRPr>
                </a:pPr>
                <a:r>
                  <a:rPr lang="en-US"/>
                  <a:t>Visits</a:t>
                </a:r>
              </a:p>
            </c:rich>
          </c:tx>
          <c:layout>
            <c:manualLayout>
              <c:xMode val="edge"/>
              <c:yMode val="edge"/>
              <c:x val="2.148302890710097E-4"/>
              <c:y val="0.35022409869632576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10432"/>
        <c:crosses val="autoZero"/>
        <c:crossBetween val="between"/>
      </c:valAx>
      <c:spPr>
        <a:solidFill>
          <a:schemeClr val="bg1">
            <a:lumMod val="95000"/>
            <a:alpha val="20000"/>
          </a:schemeClr>
        </a:solidFill>
        <a:ln>
          <a:noFill/>
        </a:ln>
      </c:spPr>
    </c:plotArea>
    <c:plotVisOnly val="1"/>
    <c:dispBlanksAs val="gap"/>
    <c:showDLblsOverMax val="0"/>
  </c:chart>
  <c:spPr>
    <a:ln>
      <a:solidFill>
        <a:schemeClr val="bg1">
          <a:lumMod val="95000"/>
          <a:alpha val="3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65" l="0.70000000000000095" r="0.70000000000000095" t="0.750000000000015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Calibri"/>
                <a:ea typeface="Calibri"/>
                <a:cs typeface="Calibri"/>
              </a:defRPr>
            </a:pPr>
            <a:r>
              <a:rPr lang="en-US"/>
              <a:t>VISITS</a:t>
            </a:r>
          </a:p>
        </c:rich>
      </c:tx>
      <c:layout>
        <c:manualLayout>
          <c:xMode val="edge"/>
          <c:yMode val="edge"/>
          <c:x val="0.10117121999426185"/>
          <c:y val="1.6088487525932657E-2"/>
        </c:manualLayout>
      </c:layout>
      <c:overlay val="0"/>
    </c:title>
    <c:autoTitleDeleted val="0"/>
    <c:plotArea>
      <c:layout>
        <c:manualLayout>
          <c:xMode val="edge"/>
          <c:yMode val="edge"/>
          <c:x val="0"/>
          <c:y val="6.7575448039041391E-2"/>
          <c:w val="0.9892037786774629"/>
          <c:h val="0.69603167531827548"/>
        </c:manualLayout>
      </c:layout>
      <c:lineChart>
        <c:grouping val="standard"/>
        <c:varyColors val="0"/>
        <c:ser>
          <c:idx val="0"/>
          <c:order val="0"/>
          <c:tx>
            <c:strRef>
              <c:f>'Total Visits and PVs'!$S$4</c:f>
              <c:strCache>
                <c:ptCount val="1"/>
              </c:strCache>
            </c:strRef>
          </c:tx>
          <c:spPr>
            <a:ln w="12700">
              <a:solidFill>
                <a:srgbClr val="E51B00"/>
              </a:solidFill>
              <a:prstDash val="solid"/>
            </a:ln>
            <a:effectLst/>
            <a:extLst/>
          </c:spPr>
          <c:marker>
            <c:symbol val="circle"/>
            <c:size val="3"/>
            <c:spPr>
              <a:solidFill>
                <a:srgbClr val="E51B00">
                  <a:alpha val="85000"/>
                </a:srgbClr>
              </a:solidFill>
              <a:ln w="12700">
                <a:solidFill>
                  <a:srgbClr val="E51B00"/>
                </a:solidFill>
                <a:prstDash val="solid"/>
              </a:ln>
              <a:effectLst/>
              <a:extLst/>
            </c:spPr>
          </c:marker>
          <c:cat>
            <c:numRef>
              <c:f>'Total Visits and PVs'!$R$6:$R$717</c:f>
              <c:numCache>
                <c:formatCode>m/d/yyyy</c:formatCode>
                <c:ptCount val="712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  <c:pt idx="366">
                  <c:v>41275</c:v>
                </c:pt>
                <c:pt idx="367">
                  <c:v>41276</c:v>
                </c:pt>
                <c:pt idx="368">
                  <c:v>41277</c:v>
                </c:pt>
                <c:pt idx="369">
                  <c:v>41278</c:v>
                </c:pt>
                <c:pt idx="370">
                  <c:v>41279</c:v>
                </c:pt>
                <c:pt idx="371">
                  <c:v>41280</c:v>
                </c:pt>
                <c:pt idx="372">
                  <c:v>41281</c:v>
                </c:pt>
                <c:pt idx="373">
                  <c:v>41282</c:v>
                </c:pt>
                <c:pt idx="374">
                  <c:v>41283</c:v>
                </c:pt>
                <c:pt idx="375">
                  <c:v>41284</c:v>
                </c:pt>
                <c:pt idx="376">
                  <c:v>41285</c:v>
                </c:pt>
                <c:pt idx="377">
                  <c:v>41286</c:v>
                </c:pt>
                <c:pt idx="378">
                  <c:v>41287</c:v>
                </c:pt>
                <c:pt idx="379">
                  <c:v>41288</c:v>
                </c:pt>
                <c:pt idx="380">
                  <c:v>41289</c:v>
                </c:pt>
                <c:pt idx="381">
                  <c:v>41290</c:v>
                </c:pt>
                <c:pt idx="382">
                  <c:v>41291</c:v>
                </c:pt>
                <c:pt idx="383">
                  <c:v>41292</c:v>
                </c:pt>
                <c:pt idx="384">
                  <c:v>41293</c:v>
                </c:pt>
                <c:pt idx="385">
                  <c:v>41294</c:v>
                </c:pt>
                <c:pt idx="386">
                  <c:v>41295</c:v>
                </c:pt>
                <c:pt idx="387">
                  <c:v>41296</c:v>
                </c:pt>
                <c:pt idx="388">
                  <c:v>41297</c:v>
                </c:pt>
                <c:pt idx="389">
                  <c:v>41298</c:v>
                </c:pt>
                <c:pt idx="390">
                  <c:v>41299</c:v>
                </c:pt>
                <c:pt idx="391">
                  <c:v>41300</c:v>
                </c:pt>
                <c:pt idx="392">
                  <c:v>41301</c:v>
                </c:pt>
                <c:pt idx="393">
                  <c:v>41302</c:v>
                </c:pt>
                <c:pt idx="394">
                  <c:v>41303</c:v>
                </c:pt>
                <c:pt idx="395">
                  <c:v>41304</c:v>
                </c:pt>
                <c:pt idx="396">
                  <c:v>41305</c:v>
                </c:pt>
                <c:pt idx="397">
                  <c:v>41306</c:v>
                </c:pt>
                <c:pt idx="398">
                  <c:v>41307</c:v>
                </c:pt>
                <c:pt idx="399">
                  <c:v>41308</c:v>
                </c:pt>
                <c:pt idx="400">
                  <c:v>41309</c:v>
                </c:pt>
                <c:pt idx="401">
                  <c:v>41310</c:v>
                </c:pt>
                <c:pt idx="402">
                  <c:v>41311</c:v>
                </c:pt>
                <c:pt idx="403">
                  <c:v>41312</c:v>
                </c:pt>
                <c:pt idx="404">
                  <c:v>41313</c:v>
                </c:pt>
                <c:pt idx="405">
                  <c:v>41314</c:v>
                </c:pt>
                <c:pt idx="406">
                  <c:v>41315</c:v>
                </c:pt>
                <c:pt idx="407">
                  <c:v>41316</c:v>
                </c:pt>
                <c:pt idx="408">
                  <c:v>41317</c:v>
                </c:pt>
                <c:pt idx="409">
                  <c:v>41318</c:v>
                </c:pt>
                <c:pt idx="410">
                  <c:v>41319</c:v>
                </c:pt>
                <c:pt idx="411">
                  <c:v>41320</c:v>
                </c:pt>
                <c:pt idx="412">
                  <c:v>41321</c:v>
                </c:pt>
                <c:pt idx="413">
                  <c:v>41322</c:v>
                </c:pt>
                <c:pt idx="414">
                  <c:v>41323</c:v>
                </c:pt>
                <c:pt idx="415">
                  <c:v>41324</c:v>
                </c:pt>
                <c:pt idx="416">
                  <c:v>41325</c:v>
                </c:pt>
                <c:pt idx="417">
                  <c:v>41326</c:v>
                </c:pt>
                <c:pt idx="418">
                  <c:v>41327</c:v>
                </c:pt>
                <c:pt idx="419">
                  <c:v>41328</c:v>
                </c:pt>
                <c:pt idx="420">
                  <c:v>41329</c:v>
                </c:pt>
                <c:pt idx="421">
                  <c:v>41330</c:v>
                </c:pt>
                <c:pt idx="422">
                  <c:v>41331</c:v>
                </c:pt>
                <c:pt idx="423">
                  <c:v>41332</c:v>
                </c:pt>
                <c:pt idx="424">
                  <c:v>41333</c:v>
                </c:pt>
                <c:pt idx="425">
                  <c:v>41334</c:v>
                </c:pt>
                <c:pt idx="426">
                  <c:v>41335</c:v>
                </c:pt>
                <c:pt idx="427">
                  <c:v>41336</c:v>
                </c:pt>
                <c:pt idx="428">
                  <c:v>41337</c:v>
                </c:pt>
                <c:pt idx="429">
                  <c:v>41338</c:v>
                </c:pt>
                <c:pt idx="430">
                  <c:v>41339</c:v>
                </c:pt>
                <c:pt idx="431">
                  <c:v>41340</c:v>
                </c:pt>
                <c:pt idx="432">
                  <c:v>41341</c:v>
                </c:pt>
                <c:pt idx="433">
                  <c:v>41342</c:v>
                </c:pt>
                <c:pt idx="434">
                  <c:v>41343</c:v>
                </c:pt>
                <c:pt idx="435">
                  <c:v>41344</c:v>
                </c:pt>
                <c:pt idx="436">
                  <c:v>41345</c:v>
                </c:pt>
                <c:pt idx="437">
                  <c:v>41346</c:v>
                </c:pt>
                <c:pt idx="438">
                  <c:v>41347</c:v>
                </c:pt>
                <c:pt idx="439">
                  <c:v>41348</c:v>
                </c:pt>
                <c:pt idx="440">
                  <c:v>41349</c:v>
                </c:pt>
                <c:pt idx="441">
                  <c:v>41350</c:v>
                </c:pt>
                <c:pt idx="442">
                  <c:v>41351</c:v>
                </c:pt>
                <c:pt idx="443">
                  <c:v>41352</c:v>
                </c:pt>
                <c:pt idx="444">
                  <c:v>41353</c:v>
                </c:pt>
                <c:pt idx="445">
                  <c:v>41354</c:v>
                </c:pt>
                <c:pt idx="446">
                  <c:v>41355</c:v>
                </c:pt>
                <c:pt idx="447">
                  <c:v>41356</c:v>
                </c:pt>
                <c:pt idx="448">
                  <c:v>41357</c:v>
                </c:pt>
                <c:pt idx="449">
                  <c:v>41358</c:v>
                </c:pt>
                <c:pt idx="450">
                  <c:v>41359</c:v>
                </c:pt>
                <c:pt idx="451">
                  <c:v>41360</c:v>
                </c:pt>
                <c:pt idx="452">
                  <c:v>41361</c:v>
                </c:pt>
                <c:pt idx="453">
                  <c:v>41362</c:v>
                </c:pt>
                <c:pt idx="454">
                  <c:v>41363</c:v>
                </c:pt>
                <c:pt idx="455">
                  <c:v>41364</c:v>
                </c:pt>
                <c:pt idx="456">
                  <c:v>41365</c:v>
                </c:pt>
                <c:pt idx="457">
                  <c:v>41366</c:v>
                </c:pt>
                <c:pt idx="458">
                  <c:v>41367</c:v>
                </c:pt>
                <c:pt idx="459">
                  <c:v>41368</c:v>
                </c:pt>
                <c:pt idx="460">
                  <c:v>41369</c:v>
                </c:pt>
                <c:pt idx="461">
                  <c:v>41370</c:v>
                </c:pt>
                <c:pt idx="462">
                  <c:v>41371</c:v>
                </c:pt>
                <c:pt idx="463">
                  <c:v>41372</c:v>
                </c:pt>
                <c:pt idx="464">
                  <c:v>41373</c:v>
                </c:pt>
                <c:pt idx="465">
                  <c:v>41374</c:v>
                </c:pt>
                <c:pt idx="466">
                  <c:v>41375</c:v>
                </c:pt>
                <c:pt idx="467">
                  <c:v>41376</c:v>
                </c:pt>
                <c:pt idx="468">
                  <c:v>41377</c:v>
                </c:pt>
                <c:pt idx="469">
                  <c:v>41378</c:v>
                </c:pt>
                <c:pt idx="470">
                  <c:v>41379</c:v>
                </c:pt>
                <c:pt idx="471">
                  <c:v>41380</c:v>
                </c:pt>
                <c:pt idx="472">
                  <c:v>41381</c:v>
                </c:pt>
                <c:pt idx="473">
                  <c:v>41382</c:v>
                </c:pt>
                <c:pt idx="474">
                  <c:v>41383</c:v>
                </c:pt>
                <c:pt idx="475">
                  <c:v>41384</c:v>
                </c:pt>
                <c:pt idx="476">
                  <c:v>41385</c:v>
                </c:pt>
                <c:pt idx="477">
                  <c:v>41386</c:v>
                </c:pt>
                <c:pt idx="478">
                  <c:v>41387</c:v>
                </c:pt>
                <c:pt idx="479">
                  <c:v>41388</c:v>
                </c:pt>
                <c:pt idx="480">
                  <c:v>41389</c:v>
                </c:pt>
                <c:pt idx="481">
                  <c:v>41390</c:v>
                </c:pt>
                <c:pt idx="482">
                  <c:v>41391</c:v>
                </c:pt>
                <c:pt idx="483">
                  <c:v>41392</c:v>
                </c:pt>
                <c:pt idx="484">
                  <c:v>41393</c:v>
                </c:pt>
                <c:pt idx="485">
                  <c:v>41394</c:v>
                </c:pt>
                <c:pt idx="486">
                  <c:v>41395</c:v>
                </c:pt>
                <c:pt idx="487">
                  <c:v>41396</c:v>
                </c:pt>
                <c:pt idx="488">
                  <c:v>41397</c:v>
                </c:pt>
                <c:pt idx="489">
                  <c:v>41398</c:v>
                </c:pt>
                <c:pt idx="490">
                  <c:v>41399</c:v>
                </c:pt>
                <c:pt idx="491">
                  <c:v>41400</c:v>
                </c:pt>
                <c:pt idx="492">
                  <c:v>41401</c:v>
                </c:pt>
                <c:pt idx="493">
                  <c:v>41402</c:v>
                </c:pt>
                <c:pt idx="494">
                  <c:v>41403</c:v>
                </c:pt>
                <c:pt idx="495">
                  <c:v>41404</c:v>
                </c:pt>
                <c:pt idx="496">
                  <c:v>41405</c:v>
                </c:pt>
                <c:pt idx="497">
                  <c:v>41406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41412</c:v>
                </c:pt>
                <c:pt idx="504">
                  <c:v>41413</c:v>
                </c:pt>
                <c:pt idx="505">
                  <c:v>41414</c:v>
                </c:pt>
                <c:pt idx="506">
                  <c:v>41415</c:v>
                </c:pt>
                <c:pt idx="507">
                  <c:v>41416</c:v>
                </c:pt>
                <c:pt idx="508">
                  <c:v>41417</c:v>
                </c:pt>
                <c:pt idx="509">
                  <c:v>41418</c:v>
                </c:pt>
                <c:pt idx="510">
                  <c:v>41419</c:v>
                </c:pt>
                <c:pt idx="511">
                  <c:v>41420</c:v>
                </c:pt>
                <c:pt idx="512">
                  <c:v>41421</c:v>
                </c:pt>
                <c:pt idx="513">
                  <c:v>41422</c:v>
                </c:pt>
                <c:pt idx="514">
                  <c:v>41423</c:v>
                </c:pt>
                <c:pt idx="515">
                  <c:v>41424</c:v>
                </c:pt>
                <c:pt idx="516">
                  <c:v>41425</c:v>
                </c:pt>
                <c:pt idx="517">
                  <c:v>41426</c:v>
                </c:pt>
                <c:pt idx="518">
                  <c:v>41427</c:v>
                </c:pt>
                <c:pt idx="519">
                  <c:v>41428</c:v>
                </c:pt>
                <c:pt idx="520">
                  <c:v>41429</c:v>
                </c:pt>
                <c:pt idx="521">
                  <c:v>41430</c:v>
                </c:pt>
                <c:pt idx="522">
                  <c:v>41431</c:v>
                </c:pt>
                <c:pt idx="523">
                  <c:v>41432</c:v>
                </c:pt>
                <c:pt idx="524">
                  <c:v>41433</c:v>
                </c:pt>
                <c:pt idx="525">
                  <c:v>41434</c:v>
                </c:pt>
                <c:pt idx="526">
                  <c:v>41435</c:v>
                </c:pt>
                <c:pt idx="527">
                  <c:v>41436</c:v>
                </c:pt>
                <c:pt idx="528">
                  <c:v>41437</c:v>
                </c:pt>
                <c:pt idx="529">
                  <c:v>41438</c:v>
                </c:pt>
                <c:pt idx="530">
                  <c:v>41439</c:v>
                </c:pt>
                <c:pt idx="531">
                  <c:v>41440</c:v>
                </c:pt>
                <c:pt idx="532">
                  <c:v>41441</c:v>
                </c:pt>
                <c:pt idx="533">
                  <c:v>41442</c:v>
                </c:pt>
                <c:pt idx="534">
                  <c:v>41443</c:v>
                </c:pt>
                <c:pt idx="535">
                  <c:v>41444</c:v>
                </c:pt>
                <c:pt idx="536">
                  <c:v>41445</c:v>
                </c:pt>
                <c:pt idx="537">
                  <c:v>41446</c:v>
                </c:pt>
                <c:pt idx="538">
                  <c:v>41447</c:v>
                </c:pt>
                <c:pt idx="539">
                  <c:v>41448</c:v>
                </c:pt>
                <c:pt idx="540">
                  <c:v>41449</c:v>
                </c:pt>
                <c:pt idx="541">
                  <c:v>41450</c:v>
                </c:pt>
                <c:pt idx="542">
                  <c:v>41451</c:v>
                </c:pt>
                <c:pt idx="543">
                  <c:v>41452</c:v>
                </c:pt>
                <c:pt idx="544">
                  <c:v>41453</c:v>
                </c:pt>
                <c:pt idx="545">
                  <c:v>41454</c:v>
                </c:pt>
                <c:pt idx="546">
                  <c:v>41455</c:v>
                </c:pt>
                <c:pt idx="547">
                  <c:v>41456</c:v>
                </c:pt>
                <c:pt idx="548">
                  <c:v>41457</c:v>
                </c:pt>
                <c:pt idx="549">
                  <c:v>41458</c:v>
                </c:pt>
                <c:pt idx="550">
                  <c:v>41459</c:v>
                </c:pt>
                <c:pt idx="551">
                  <c:v>41460</c:v>
                </c:pt>
                <c:pt idx="552">
                  <c:v>41461</c:v>
                </c:pt>
                <c:pt idx="553">
                  <c:v>41462</c:v>
                </c:pt>
                <c:pt idx="554">
                  <c:v>41463</c:v>
                </c:pt>
                <c:pt idx="555">
                  <c:v>41464</c:v>
                </c:pt>
                <c:pt idx="556">
                  <c:v>41465</c:v>
                </c:pt>
                <c:pt idx="557">
                  <c:v>41466</c:v>
                </c:pt>
                <c:pt idx="558">
                  <c:v>41467</c:v>
                </c:pt>
                <c:pt idx="559">
                  <c:v>41468</c:v>
                </c:pt>
                <c:pt idx="560">
                  <c:v>41469</c:v>
                </c:pt>
                <c:pt idx="561">
                  <c:v>41470</c:v>
                </c:pt>
                <c:pt idx="562">
                  <c:v>41471</c:v>
                </c:pt>
                <c:pt idx="563">
                  <c:v>41472</c:v>
                </c:pt>
                <c:pt idx="564">
                  <c:v>41473</c:v>
                </c:pt>
                <c:pt idx="565">
                  <c:v>41474</c:v>
                </c:pt>
                <c:pt idx="566">
                  <c:v>41475</c:v>
                </c:pt>
                <c:pt idx="567">
                  <c:v>41476</c:v>
                </c:pt>
                <c:pt idx="568">
                  <c:v>41477</c:v>
                </c:pt>
                <c:pt idx="569">
                  <c:v>41478</c:v>
                </c:pt>
                <c:pt idx="570">
                  <c:v>41479</c:v>
                </c:pt>
                <c:pt idx="571">
                  <c:v>41480</c:v>
                </c:pt>
                <c:pt idx="572">
                  <c:v>41481</c:v>
                </c:pt>
                <c:pt idx="573">
                  <c:v>41482</c:v>
                </c:pt>
                <c:pt idx="574">
                  <c:v>41483</c:v>
                </c:pt>
                <c:pt idx="575">
                  <c:v>41484</c:v>
                </c:pt>
                <c:pt idx="576">
                  <c:v>41485</c:v>
                </c:pt>
                <c:pt idx="577">
                  <c:v>41486</c:v>
                </c:pt>
                <c:pt idx="578">
                  <c:v>41487</c:v>
                </c:pt>
                <c:pt idx="579">
                  <c:v>41488</c:v>
                </c:pt>
                <c:pt idx="580">
                  <c:v>41489</c:v>
                </c:pt>
                <c:pt idx="581">
                  <c:v>41490</c:v>
                </c:pt>
                <c:pt idx="582">
                  <c:v>41491</c:v>
                </c:pt>
                <c:pt idx="583">
                  <c:v>41492</c:v>
                </c:pt>
                <c:pt idx="584">
                  <c:v>41493</c:v>
                </c:pt>
                <c:pt idx="585">
                  <c:v>41494</c:v>
                </c:pt>
                <c:pt idx="586">
                  <c:v>41495</c:v>
                </c:pt>
                <c:pt idx="587">
                  <c:v>41496</c:v>
                </c:pt>
                <c:pt idx="588">
                  <c:v>41497</c:v>
                </c:pt>
                <c:pt idx="589">
                  <c:v>41498</c:v>
                </c:pt>
                <c:pt idx="590">
                  <c:v>41499</c:v>
                </c:pt>
                <c:pt idx="591">
                  <c:v>41500</c:v>
                </c:pt>
                <c:pt idx="592">
                  <c:v>41501</c:v>
                </c:pt>
                <c:pt idx="593">
                  <c:v>41502</c:v>
                </c:pt>
                <c:pt idx="594">
                  <c:v>41503</c:v>
                </c:pt>
                <c:pt idx="595">
                  <c:v>41504</c:v>
                </c:pt>
                <c:pt idx="596">
                  <c:v>41505</c:v>
                </c:pt>
                <c:pt idx="597">
                  <c:v>41506</c:v>
                </c:pt>
                <c:pt idx="598">
                  <c:v>41507</c:v>
                </c:pt>
                <c:pt idx="599">
                  <c:v>41508</c:v>
                </c:pt>
                <c:pt idx="600">
                  <c:v>41509</c:v>
                </c:pt>
                <c:pt idx="601">
                  <c:v>41510</c:v>
                </c:pt>
                <c:pt idx="602">
                  <c:v>41511</c:v>
                </c:pt>
                <c:pt idx="603">
                  <c:v>41512</c:v>
                </c:pt>
                <c:pt idx="604">
                  <c:v>41513</c:v>
                </c:pt>
                <c:pt idx="605">
                  <c:v>41514</c:v>
                </c:pt>
                <c:pt idx="606">
                  <c:v>41515</c:v>
                </c:pt>
                <c:pt idx="607">
                  <c:v>41516</c:v>
                </c:pt>
                <c:pt idx="608">
                  <c:v>41517</c:v>
                </c:pt>
                <c:pt idx="609">
                  <c:v>41518</c:v>
                </c:pt>
                <c:pt idx="610">
                  <c:v>41519</c:v>
                </c:pt>
                <c:pt idx="611">
                  <c:v>41520</c:v>
                </c:pt>
                <c:pt idx="612">
                  <c:v>41521</c:v>
                </c:pt>
                <c:pt idx="613">
                  <c:v>41522</c:v>
                </c:pt>
                <c:pt idx="614">
                  <c:v>41523</c:v>
                </c:pt>
                <c:pt idx="615">
                  <c:v>41524</c:v>
                </c:pt>
                <c:pt idx="616">
                  <c:v>41525</c:v>
                </c:pt>
                <c:pt idx="617">
                  <c:v>41526</c:v>
                </c:pt>
                <c:pt idx="618">
                  <c:v>41527</c:v>
                </c:pt>
                <c:pt idx="619">
                  <c:v>41528</c:v>
                </c:pt>
                <c:pt idx="620">
                  <c:v>41529</c:v>
                </c:pt>
                <c:pt idx="621">
                  <c:v>41530</c:v>
                </c:pt>
                <c:pt idx="622">
                  <c:v>41531</c:v>
                </c:pt>
                <c:pt idx="623">
                  <c:v>41532</c:v>
                </c:pt>
                <c:pt idx="624">
                  <c:v>41533</c:v>
                </c:pt>
                <c:pt idx="625">
                  <c:v>41534</c:v>
                </c:pt>
                <c:pt idx="626">
                  <c:v>41535</c:v>
                </c:pt>
                <c:pt idx="627">
                  <c:v>41536</c:v>
                </c:pt>
                <c:pt idx="628">
                  <c:v>41537</c:v>
                </c:pt>
                <c:pt idx="629">
                  <c:v>41538</c:v>
                </c:pt>
                <c:pt idx="630">
                  <c:v>41539</c:v>
                </c:pt>
                <c:pt idx="631">
                  <c:v>41540</c:v>
                </c:pt>
                <c:pt idx="632">
                  <c:v>41541</c:v>
                </c:pt>
                <c:pt idx="633">
                  <c:v>41542</c:v>
                </c:pt>
                <c:pt idx="634">
                  <c:v>41543</c:v>
                </c:pt>
                <c:pt idx="635">
                  <c:v>41544</c:v>
                </c:pt>
                <c:pt idx="636">
                  <c:v>41545</c:v>
                </c:pt>
                <c:pt idx="637">
                  <c:v>41546</c:v>
                </c:pt>
                <c:pt idx="638">
                  <c:v>41547</c:v>
                </c:pt>
                <c:pt idx="639">
                  <c:v>41548</c:v>
                </c:pt>
                <c:pt idx="640">
                  <c:v>41549</c:v>
                </c:pt>
                <c:pt idx="641">
                  <c:v>41550</c:v>
                </c:pt>
                <c:pt idx="642">
                  <c:v>41551</c:v>
                </c:pt>
                <c:pt idx="643">
                  <c:v>41552</c:v>
                </c:pt>
                <c:pt idx="644">
                  <c:v>41553</c:v>
                </c:pt>
                <c:pt idx="645">
                  <c:v>41554</c:v>
                </c:pt>
                <c:pt idx="646">
                  <c:v>41555</c:v>
                </c:pt>
                <c:pt idx="647">
                  <c:v>41556</c:v>
                </c:pt>
                <c:pt idx="648">
                  <c:v>41557</c:v>
                </c:pt>
                <c:pt idx="649">
                  <c:v>41558</c:v>
                </c:pt>
                <c:pt idx="650">
                  <c:v>41559</c:v>
                </c:pt>
                <c:pt idx="651">
                  <c:v>41560</c:v>
                </c:pt>
                <c:pt idx="652">
                  <c:v>41561</c:v>
                </c:pt>
                <c:pt idx="653">
                  <c:v>41562</c:v>
                </c:pt>
                <c:pt idx="654">
                  <c:v>41563</c:v>
                </c:pt>
                <c:pt idx="655">
                  <c:v>41564</c:v>
                </c:pt>
                <c:pt idx="656">
                  <c:v>41565</c:v>
                </c:pt>
                <c:pt idx="657">
                  <c:v>41566</c:v>
                </c:pt>
                <c:pt idx="658">
                  <c:v>41567</c:v>
                </c:pt>
                <c:pt idx="659">
                  <c:v>41568</c:v>
                </c:pt>
                <c:pt idx="660">
                  <c:v>41569</c:v>
                </c:pt>
                <c:pt idx="661">
                  <c:v>41570</c:v>
                </c:pt>
                <c:pt idx="662">
                  <c:v>41571</c:v>
                </c:pt>
                <c:pt idx="663">
                  <c:v>41572</c:v>
                </c:pt>
                <c:pt idx="664">
                  <c:v>41573</c:v>
                </c:pt>
                <c:pt idx="665">
                  <c:v>41574</c:v>
                </c:pt>
                <c:pt idx="666">
                  <c:v>41575</c:v>
                </c:pt>
                <c:pt idx="667">
                  <c:v>41576</c:v>
                </c:pt>
                <c:pt idx="668">
                  <c:v>41577</c:v>
                </c:pt>
                <c:pt idx="669">
                  <c:v>41578</c:v>
                </c:pt>
                <c:pt idx="670">
                  <c:v>41579</c:v>
                </c:pt>
                <c:pt idx="671">
                  <c:v>41580</c:v>
                </c:pt>
                <c:pt idx="672">
                  <c:v>41581</c:v>
                </c:pt>
                <c:pt idx="673">
                  <c:v>41582</c:v>
                </c:pt>
                <c:pt idx="674">
                  <c:v>41583</c:v>
                </c:pt>
                <c:pt idx="675">
                  <c:v>41584</c:v>
                </c:pt>
                <c:pt idx="676">
                  <c:v>41585</c:v>
                </c:pt>
                <c:pt idx="677">
                  <c:v>41586</c:v>
                </c:pt>
                <c:pt idx="678">
                  <c:v>41587</c:v>
                </c:pt>
                <c:pt idx="679">
                  <c:v>41588</c:v>
                </c:pt>
                <c:pt idx="680">
                  <c:v>41589</c:v>
                </c:pt>
                <c:pt idx="681">
                  <c:v>41590</c:v>
                </c:pt>
                <c:pt idx="682">
                  <c:v>41591</c:v>
                </c:pt>
                <c:pt idx="683">
                  <c:v>41592</c:v>
                </c:pt>
                <c:pt idx="684">
                  <c:v>41593</c:v>
                </c:pt>
                <c:pt idx="685">
                  <c:v>41594</c:v>
                </c:pt>
                <c:pt idx="686">
                  <c:v>41595</c:v>
                </c:pt>
                <c:pt idx="687">
                  <c:v>41596</c:v>
                </c:pt>
                <c:pt idx="688">
                  <c:v>41597</c:v>
                </c:pt>
                <c:pt idx="689">
                  <c:v>41598</c:v>
                </c:pt>
                <c:pt idx="690">
                  <c:v>41599</c:v>
                </c:pt>
                <c:pt idx="691">
                  <c:v>41600</c:v>
                </c:pt>
                <c:pt idx="692">
                  <c:v>41601</c:v>
                </c:pt>
                <c:pt idx="693">
                  <c:v>41602</c:v>
                </c:pt>
                <c:pt idx="694">
                  <c:v>41603</c:v>
                </c:pt>
                <c:pt idx="695">
                  <c:v>41604</c:v>
                </c:pt>
                <c:pt idx="696">
                  <c:v>41605</c:v>
                </c:pt>
                <c:pt idx="697">
                  <c:v>41606</c:v>
                </c:pt>
                <c:pt idx="698">
                  <c:v>41607</c:v>
                </c:pt>
                <c:pt idx="699">
                  <c:v>41608</c:v>
                </c:pt>
                <c:pt idx="700">
                  <c:v>41609</c:v>
                </c:pt>
                <c:pt idx="701">
                  <c:v>41610</c:v>
                </c:pt>
                <c:pt idx="702">
                  <c:v>41611</c:v>
                </c:pt>
                <c:pt idx="703">
                  <c:v>41612</c:v>
                </c:pt>
                <c:pt idx="704">
                  <c:v>41613</c:v>
                </c:pt>
                <c:pt idx="705">
                  <c:v>41614</c:v>
                </c:pt>
                <c:pt idx="706">
                  <c:v>41615</c:v>
                </c:pt>
                <c:pt idx="707">
                  <c:v>41616</c:v>
                </c:pt>
                <c:pt idx="708">
                  <c:v>41617</c:v>
                </c:pt>
                <c:pt idx="709">
                  <c:v>41618</c:v>
                </c:pt>
                <c:pt idx="710">
                  <c:v>41619</c:v>
                </c:pt>
                <c:pt idx="711">
                  <c:v>41620</c:v>
                </c:pt>
              </c:numCache>
            </c:numRef>
          </c:cat>
          <c:val>
            <c:numRef>
              <c:f>'Total Visits and PVs'!$S$6:$S$717</c:f>
              <c:numCache>
                <c:formatCode>#,##0</c:formatCode>
                <c:ptCount val="712"/>
                <c:pt idx="0">
                  <c:v>3021426</c:v>
                </c:pt>
                <c:pt idx="1">
                  <c:v>3920322</c:v>
                </c:pt>
                <c:pt idx="2">
                  <c:v>4139386</c:v>
                </c:pt>
                <c:pt idx="3">
                  <c:v>4114750</c:v>
                </c:pt>
                <c:pt idx="4">
                  <c:v>4119119</c:v>
                </c:pt>
                <c:pt idx="5">
                  <c:v>3930621</c:v>
                </c:pt>
                <c:pt idx="6">
                  <c:v>3301093</c:v>
                </c:pt>
                <c:pt idx="7">
                  <c:v>3552410</c:v>
                </c:pt>
                <c:pt idx="8">
                  <c:v>4221930</c:v>
                </c:pt>
                <c:pt idx="9">
                  <c:v>4455811</c:v>
                </c:pt>
                <c:pt idx="10">
                  <c:v>4589014</c:v>
                </c:pt>
                <c:pt idx="11">
                  <c:v>4644088</c:v>
                </c:pt>
                <c:pt idx="12">
                  <c:v>4146030</c:v>
                </c:pt>
                <c:pt idx="13">
                  <c:v>3331843</c:v>
                </c:pt>
                <c:pt idx="14">
                  <c:v>3553332</c:v>
                </c:pt>
                <c:pt idx="15">
                  <c:v>4422805</c:v>
                </c:pt>
                <c:pt idx="16">
                  <c:v>5041831</c:v>
                </c:pt>
                <c:pt idx="17">
                  <c:v>4976315</c:v>
                </c:pt>
                <c:pt idx="18">
                  <c:v>4570912</c:v>
                </c:pt>
                <c:pt idx="19">
                  <c:v>4106113</c:v>
                </c:pt>
                <c:pt idx="20">
                  <c:v>3367879</c:v>
                </c:pt>
                <c:pt idx="21">
                  <c:v>3513331</c:v>
                </c:pt>
                <c:pt idx="22">
                  <c:v>4351056</c:v>
                </c:pt>
                <c:pt idx="23">
                  <c:v>4242973</c:v>
                </c:pt>
                <c:pt idx="24">
                  <c:v>4137771</c:v>
                </c:pt>
                <c:pt idx="25">
                  <c:v>4092903</c:v>
                </c:pt>
                <c:pt idx="26">
                  <c:v>3920802</c:v>
                </c:pt>
                <c:pt idx="27">
                  <c:v>3333682</c:v>
                </c:pt>
                <c:pt idx="28">
                  <c:v>3480106</c:v>
                </c:pt>
                <c:pt idx="29">
                  <c:v>4171838</c:v>
                </c:pt>
                <c:pt idx="30">
                  <c:v>4146135</c:v>
                </c:pt>
                <c:pt idx="31">
                  <c:v>4102663</c:v>
                </c:pt>
                <c:pt idx="32">
                  <c:v>4064379</c:v>
                </c:pt>
                <c:pt idx="33">
                  <c:v>3966989</c:v>
                </c:pt>
                <c:pt idx="34">
                  <c:v>3247198</c:v>
                </c:pt>
                <c:pt idx="35">
                  <c:v>3413459</c:v>
                </c:pt>
                <c:pt idx="36">
                  <c:v>4315030</c:v>
                </c:pt>
                <c:pt idx="37">
                  <c:v>4343666</c:v>
                </c:pt>
                <c:pt idx="38">
                  <c:v>4257941</c:v>
                </c:pt>
                <c:pt idx="39">
                  <c:v>4099033</c:v>
                </c:pt>
                <c:pt idx="40">
                  <c:v>3894049</c:v>
                </c:pt>
                <c:pt idx="41">
                  <c:v>3317972</c:v>
                </c:pt>
                <c:pt idx="42">
                  <c:v>3630869</c:v>
                </c:pt>
                <c:pt idx="43">
                  <c:v>4261673</c:v>
                </c:pt>
                <c:pt idx="44">
                  <c:v>4270045</c:v>
                </c:pt>
                <c:pt idx="45">
                  <c:v>4180322</c:v>
                </c:pt>
                <c:pt idx="46">
                  <c:v>4264429</c:v>
                </c:pt>
                <c:pt idx="47">
                  <c:v>4158816</c:v>
                </c:pt>
                <c:pt idx="48">
                  <c:v>3250965</c:v>
                </c:pt>
                <c:pt idx="49">
                  <c:v>3524371</c:v>
                </c:pt>
                <c:pt idx="50">
                  <c:v>4355579</c:v>
                </c:pt>
                <c:pt idx="51">
                  <c:v>4631359</c:v>
                </c:pt>
                <c:pt idx="52">
                  <c:v>4314642</c:v>
                </c:pt>
                <c:pt idx="53">
                  <c:v>4270493</c:v>
                </c:pt>
                <c:pt idx="54">
                  <c:v>4125206</c:v>
                </c:pt>
                <c:pt idx="55">
                  <c:v>3698008</c:v>
                </c:pt>
                <c:pt idx="56">
                  <c:v>3652759</c:v>
                </c:pt>
                <c:pt idx="57">
                  <c:v>4457860</c:v>
                </c:pt>
                <c:pt idx="58">
                  <c:v>4594593</c:v>
                </c:pt>
                <c:pt idx="59">
                  <c:v>4279668</c:v>
                </c:pt>
                <c:pt idx="60">
                  <c:v>4196734</c:v>
                </c:pt>
                <c:pt idx="61">
                  <c:v>3994327</c:v>
                </c:pt>
                <c:pt idx="62">
                  <c:v>3286717</c:v>
                </c:pt>
                <c:pt idx="63">
                  <c:v>3577769</c:v>
                </c:pt>
                <c:pt idx="64">
                  <c:v>4330297</c:v>
                </c:pt>
                <c:pt idx="65">
                  <c:v>5920250</c:v>
                </c:pt>
                <c:pt idx="66">
                  <c:v>10806559</c:v>
                </c:pt>
                <c:pt idx="67">
                  <c:v>6345753</c:v>
                </c:pt>
                <c:pt idx="68">
                  <c:v>4620318</c:v>
                </c:pt>
                <c:pt idx="69">
                  <c:v>3661669</c:v>
                </c:pt>
                <c:pt idx="70">
                  <c:v>3828780</c:v>
                </c:pt>
                <c:pt idx="71">
                  <c:v>4414083</c:v>
                </c:pt>
                <c:pt idx="72">
                  <c:v>4290013</c:v>
                </c:pt>
                <c:pt idx="73">
                  <c:v>4151617</c:v>
                </c:pt>
                <c:pt idx="74">
                  <c:v>4090500</c:v>
                </c:pt>
                <c:pt idx="75">
                  <c:v>3813721</c:v>
                </c:pt>
                <c:pt idx="76">
                  <c:v>3258518</c:v>
                </c:pt>
                <c:pt idx="77">
                  <c:v>3530668</c:v>
                </c:pt>
                <c:pt idx="78">
                  <c:v>4223274</c:v>
                </c:pt>
                <c:pt idx="79">
                  <c:v>4240038</c:v>
                </c:pt>
                <c:pt idx="80">
                  <c:v>4056805</c:v>
                </c:pt>
                <c:pt idx="81">
                  <c:v>4146693</c:v>
                </c:pt>
                <c:pt idx="82">
                  <c:v>3888804</c:v>
                </c:pt>
                <c:pt idx="83">
                  <c:v>3342932</c:v>
                </c:pt>
                <c:pt idx="84">
                  <c:v>3739695</c:v>
                </c:pt>
                <c:pt idx="85">
                  <c:v>4594298</c:v>
                </c:pt>
                <c:pt idx="86">
                  <c:v>4701416</c:v>
                </c:pt>
                <c:pt idx="87">
                  <c:v>4447326</c:v>
                </c:pt>
                <c:pt idx="88">
                  <c:v>4402452</c:v>
                </c:pt>
                <c:pt idx="89">
                  <c:v>4139567</c:v>
                </c:pt>
                <c:pt idx="90">
                  <c:v>3613078</c:v>
                </c:pt>
                <c:pt idx="91">
                  <c:v>3783723</c:v>
                </c:pt>
                <c:pt idx="92">
                  <c:v>4476784</c:v>
                </c:pt>
                <c:pt idx="93">
                  <c:v>4486603</c:v>
                </c:pt>
                <c:pt idx="94">
                  <c:v>4341720</c:v>
                </c:pt>
                <c:pt idx="95">
                  <c:v>4228704</c:v>
                </c:pt>
                <c:pt idx="96">
                  <c:v>3924468</c:v>
                </c:pt>
                <c:pt idx="97">
                  <c:v>3891627</c:v>
                </c:pt>
                <c:pt idx="98">
                  <c:v>3522140</c:v>
                </c:pt>
                <c:pt idx="99">
                  <c:v>4221088</c:v>
                </c:pt>
                <c:pt idx="100">
                  <c:v>4571754</c:v>
                </c:pt>
                <c:pt idx="101">
                  <c:v>4639781</c:v>
                </c:pt>
                <c:pt idx="102">
                  <c:v>4417584</c:v>
                </c:pt>
                <c:pt idx="103">
                  <c:v>4097239</c:v>
                </c:pt>
                <c:pt idx="104">
                  <c:v>3842746</c:v>
                </c:pt>
                <c:pt idx="105">
                  <c:v>3770955</c:v>
                </c:pt>
                <c:pt idx="106">
                  <c:v>4653603</c:v>
                </c:pt>
                <c:pt idx="107">
                  <c:v>4741354</c:v>
                </c:pt>
                <c:pt idx="108">
                  <c:v>4843845</c:v>
                </c:pt>
                <c:pt idx="109">
                  <c:v>4820227</c:v>
                </c:pt>
                <c:pt idx="110">
                  <c:v>4582775</c:v>
                </c:pt>
                <c:pt idx="111">
                  <c:v>3892194</c:v>
                </c:pt>
                <c:pt idx="112">
                  <c:v>4386431</c:v>
                </c:pt>
                <c:pt idx="113">
                  <c:v>5094833</c:v>
                </c:pt>
                <c:pt idx="114">
                  <c:v>5287580</c:v>
                </c:pt>
                <c:pt idx="115">
                  <c:v>5192327</c:v>
                </c:pt>
                <c:pt idx="116">
                  <c:v>4675765</c:v>
                </c:pt>
                <c:pt idx="117">
                  <c:v>4164764</c:v>
                </c:pt>
                <c:pt idx="118">
                  <c:v>3475013</c:v>
                </c:pt>
                <c:pt idx="119">
                  <c:v>3570526</c:v>
                </c:pt>
                <c:pt idx="120">
                  <c:v>4193107</c:v>
                </c:pt>
                <c:pt idx="121">
                  <c:v>4171420</c:v>
                </c:pt>
                <c:pt idx="122">
                  <c:v>4658853</c:v>
                </c:pt>
                <c:pt idx="123">
                  <c:v>4480685</c:v>
                </c:pt>
                <c:pt idx="124">
                  <c:v>4114129</c:v>
                </c:pt>
                <c:pt idx="125">
                  <c:v>3458564</c:v>
                </c:pt>
                <c:pt idx="126">
                  <c:v>3536191</c:v>
                </c:pt>
                <c:pt idx="127">
                  <c:v>4299451</c:v>
                </c:pt>
                <c:pt idx="128">
                  <c:v>4430677</c:v>
                </c:pt>
                <c:pt idx="129">
                  <c:v>4342622</c:v>
                </c:pt>
                <c:pt idx="130">
                  <c:v>4215580</c:v>
                </c:pt>
                <c:pt idx="131">
                  <c:v>3878221</c:v>
                </c:pt>
                <c:pt idx="132">
                  <c:v>3293588</c:v>
                </c:pt>
                <c:pt idx="133">
                  <c:v>3495992</c:v>
                </c:pt>
                <c:pt idx="134">
                  <c:v>4362896</c:v>
                </c:pt>
                <c:pt idx="135">
                  <c:v>4263563</c:v>
                </c:pt>
                <c:pt idx="136">
                  <c:v>4164715</c:v>
                </c:pt>
                <c:pt idx="137">
                  <c:v>3939199</c:v>
                </c:pt>
                <c:pt idx="138">
                  <c:v>3683046</c:v>
                </c:pt>
                <c:pt idx="139">
                  <c:v>2983175</c:v>
                </c:pt>
                <c:pt idx="140">
                  <c:v>3311468</c:v>
                </c:pt>
                <c:pt idx="141">
                  <c:v>3985968</c:v>
                </c:pt>
                <c:pt idx="142">
                  <c:v>4375192</c:v>
                </c:pt>
                <c:pt idx="143">
                  <c:v>4141774</c:v>
                </c:pt>
                <c:pt idx="144">
                  <c:v>4066947</c:v>
                </c:pt>
                <c:pt idx="145">
                  <c:v>4196156</c:v>
                </c:pt>
                <c:pt idx="146">
                  <c:v>3298929</c:v>
                </c:pt>
                <c:pt idx="147">
                  <c:v>3213312</c:v>
                </c:pt>
                <c:pt idx="148">
                  <c:v>3821577</c:v>
                </c:pt>
                <c:pt idx="149">
                  <c:v>4354832</c:v>
                </c:pt>
                <c:pt idx="150">
                  <c:v>4391083</c:v>
                </c:pt>
                <c:pt idx="151">
                  <c:v>4205338</c:v>
                </c:pt>
                <c:pt idx="152">
                  <c:v>3950582</c:v>
                </c:pt>
                <c:pt idx="153">
                  <c:v>3260895</c:v>
                </c:pt>
                <c:pt idx="154">
                  <c:v>3490751</c:v>
                </c:pt>
                <c:pt idx="155">
                  <c:v>4190813</c:v>
                </c:pt>
                <c:pt idx="156">
                  <c:v>4193750</c:v>
                </c:pt>
                <c:pt idx="157">
                  <c:v>4329087</c:v>
                </c:pt>
                <c:pt idx="158">
                  <c:v>4331599</c:v>
                </c:pt>
                <c:pt idx="159">
                  <c:v>4281226</c:v>
                </c:pt>
                <c:pt idx="160">
                  <c:v>3253146</c:v>
                </c:pt>
                <c:pt idx="161">
                  <c:v>3361350</c:v>
                </c:pt>
                <c:pt idx="162">
                  <c:v>4184062</c:v>
                </c:pt>
                <c:pt idx="163">
                  <c:v>4598450</c:v>
                </c:pt>
                <c:pt idx="164">
                  <c:v>4182934</c:v>
                </c:pt>
                <c:pt idx="165">
                  <c:v>4047030</c:v>
                </c:pt>
                <c:pt idx="166">
                  <c:v>3869025</c:v>
                </c:pt>
                <c:pt idx="167">
                  <c:v>3178844</c:v>
                </c:pt>
                <c:pt idx="168">
                  <c:v>3258357</c:v>
                </c:pt>
                <c:pt idx="169">
                  <c:v>4199218</c:v>
                </c:pt>
                <c:pt idx="170">
                  <c:v>4637894</c:v>
                </c:pt>
                <c:pt idx="171">
                  <c:v>4322699</c:v>
                </c:pt>
                <c:pt idx="172">
                  <c:v>4152996</c:v>
                </c:pt>
                <c:pt idx="173">
                  <c:v>4023570</c:v>
                </c:pt>
                <c:pt idx="174">
                  <c:v>3213493</c:v>
                </c:pt>
                <c:pt idx="175">
                  <c:v>3405888</c:v>
                </c:pt>
                <c:pt idx="176">
                  <c:v>4478898</c:v>
                </c:pt>
                <c:pt idx="177">
                  <c:v>4358081</c:v>
                </c:pt>
                <c:pt idx="178">
                  <c:v>4647154</c:v>
                </c:pt>
                <c:pt idx="179">
                  <c:v>4184310</c:v>
                </c:pt>
                <c:pt idx="180">
                  <c:v>3858268</c:v>
                </c:pt>
                <c:pt idx="181">
                  <c:v>3058210</c:v>
                </c:pt>
                <c:pt idx="182">
                  <c:v>3237704</c:v>
                </c:pt>
                <c:pt idx="183">
                  <c:v>4116431</c:v>
                </c:pt>
                <c:pt idx="184">
                  <c:v>4362772</c:v>
                </c:pt>
                <c:pt idx="185">
                  <c:v>3999249</c:v>
                </c:pt>
                <c:pt idx="186">
                  <c:v>4202184</c:v>
                </c:pt>
                <c:pt idx="187">
                  <c:v>3884653</c:v>
                </c:pt>
                <c:pt idx="188">
                  <c:v>3223589</c:v>
                </c:pt>
                <c:pt idx="189">
                  <c:v>3435744</c:v>
                </c:pt>
                <c:pt idx="190">
                  <c:v>4195379</c:v>
                </c:pt>
                <c:pt idx="191">
                  <c:v>4204150</c:v>
                </c:pt>
                <c:pt idx="192">
                  <c:v>4093941</c:v>
                </c:pt>
                <c:pt idx="193">
                  <c:v>4189898</c:v>
                </c:pt>
                <c:pt idx="194">
                  <c:v>3842843</c:v>
                </c:pt>
                <c:pt idx="195">
                  <c:v>3172421</c:v>
                </c:pt>
                <c:pt idx="196">
                  <c:v>3397047</c:v>
                </c:pt>
                <c:pt idx="197">
                  <c:v>4204320</c:v>
                </c:pt>
                <c:pt idx="198">
                  <c:v>4223436</c:v>
                </c:pt>
                <c:pt idx="199">
                  <c:v>4151565</c:v>
                </c:pt>
                <c:pt idx="200">
                  <c:v>4433575</c:v>
                </c:pt>
                <c:pt idx="201">
                  <c:v>4015249</c:v>
                </c:pt>
                <c:pt idx="202">
                  <c:v>3392762</c:v>
                </c:pt>
                <c:pt idx="203">
                  <c:v>3686477</c:v>
                </c:pt>
                <c:pt idx="204">
                  <c:v>4517328</c:v>
                </c:pt>
                <c:pt idx="205">
                  <c:v>4247734</c:v>
                </c:pt>
                <c:pt idx="206">
                  <c:v>4207035</c:v>
                </c:pt>
                <c:pt idx="207">
                  <c:v>4078449</c:v>
                </c:pt>
                <c:pt idx="208">
                  <c:v>3809766</c:v>
                </c:pt>
                <c:pt idx="209">
                  <c:v>3252339</c:v>
                </c:pt>
                <c:pt idx="210">
                  <c:v>3412293</c:v>
                </c:pt>
                <c:pt idx="211">
                  <c:v>4348144</c:v>
                </c:pt>
                <c:pt idx="212">
                  <c:v>4228015</c:v>
                </c:pt>
                <c:pt idx="213">
                  <c:v>4111381</c:v>
                </c:pt>
                <c:pt idx="214">
                  <c:v>4105534</c:v>
                </c:pt>
                <c:pt idx="215">
                  <c:v>3776321</c:v>
                </c:pt>
                <c:pt idx="216">
                  <c:v>3202491</c:v>
                </c:pt>
                <c:pt idx="217">
                  <c:v>3532843</c:v>
                </c:pt>
                <c:pt idx="218">
                  <c:v>4218117</c:v>
                </c:pt>
                <c:pt idx="219">
                  <c:v>4299646</c:v>
                </c:pt>
                <c:pt idx="220">
                  <c:v>4230652</c:v>
                </c:pt>
                <c:pt idx="221">
                  <c:v>4233955</c:v>
                </c:pt>
                <c:pt idx="222">
                  <c:v>4012848</c:v>
                </c:pt>
                <c:pt idx="223">
                  <c:v>3370817</c:v>
                </c:pt>
                <c:pt idx="224">
                  <c:v>3670728</c:v>
                </c:pt>
                <c:pt idx="225">
                  <c:v>4932895</c:v>
                </c:pt>
                <c:pt idx="226">
                  <c:v>4725190</c:v>
                </c:pt>
                <c:pt idx="227">
                  <c:v>4388091</c:v>
                </c:pt>
                <c:pt idx="228">
                  <c:v>4312876</c:v>
                </c:pt>
                <c:pt idx="229">
                  <c:v>4077422</c:v>
                </c:pt>
                <c:pt idx="230">
                  <c:v>3361756</c:v>
                </c:pt>
                <c:pt idx="231">
                  <c:v>3580995</c:v>
                </c:pt>
                <c:pt idx="232">
                  <c:v>4426547</c:v>
                </c:pt>
                <c:pt idx="233">
                  <c:v>4431658</c:v>
                </c:pt>
                <c:pt idx="234">
                  <c:v>4458161</c:v>
                </c:pt>
                <c:pt idx="235">
                  <c:v>4457474</c:v>
                </c:pt>
                <c:pt idx="236">
                  <c:v>4178487</c:v>
                </c:pt>
                <c:pt idx="237">
                  <c:v>3572696</c:v>
                </c:pt>
                <c:pt idx="238">
                  <c:v>3768439</c:v>
                </c:pt>
                <c:pt idx="239">
                  <c:v>4474898</c:v>
                </c:pt>
                <c:pt idx="240">
                  <c:v>5289640</c:v>
                </c:pt>
                <c:pt idx="241">
                  <c:v>5852954</c:v>
                </c:pt>
                <c:pt idx="242">
                  <c:v>5323024</c:v>
                </c:pt>
                <c:pt idx="243">
                  <c:v>4663885</c:v>
                </c:pt>
                <c:pt idx="244">
                  <c:v>3696713</c:v>
                </c:pt>
                <c:pt idx="245">
                  <c:v>3877421</c:v>
                </c:pt>
                <c:pt idx="246">
                  <c:v>4541501</c:v>
                </c:pt>
                <c:pt idx="247">
                  <c:v>4856528</c:v>
                </c:pt>
                <c:pt idx="248">
                  <c:v>4768307</c:v>
                </c:pt>
                <c:pt idx="249">
                  <c:v>4653889</c:v>
                </c:pt>
                <c:pt idx="250">
                  <c:v>4375535</c:v>
                </c:pt>
                <c:pt idx="251">
                  <c:v>4011894</c:v>
                </c:pt>
                <c:pt idx="252">
                  <c:v>4023629</c:v>
                </c:pt>
                <c:pt idx="253">
                  <c:v>4870913</c:v>
                </c:pt>
                <c:pt idx="254">
                  <c:v>4897912</c:v>
                </c:pt>
                <c:pt idx="255">
                  <c:v>4932834</c:v>
                </c:pt>
                <c:pt idx="256">
                  <c:v>4781554</c:v>
                </c:pt>
                <c:pt idx="257">
                  <c:v>4571516</c:v>
                </c:pt>
                <c:pt idx="258">
                  <c:v>3853677</c:v>
                </c:pt>
                <c:pt idx="259">
                  <c:v>4093958</c:v>
                </c:pt>
                <c:pt idx="260">
                  <c:v>4942187</c:v>
                </c:pt>
                <c:pt idx="261">
                  <c:v>4969402</c:v>
                </c:pt>
                <c:pt idx="262">
                  <c:v>4766871</c:v>
                </c:pt>
                <c:pt idx="263">
                  <c:v>4738647</c:v>
                </c:pt>
                <c:pt idx="264">
                  <c:v>5035496</c:v>
                </c:pt>
                <c:pt idx="265">
                  <c:v>3870133</c:v>
                </c:pt>
                <c:pt idx="266">
                  <c:v>4027270</c:v>
                </c:pt>
                <c:pt idx="267">
                  <c:v>5041375</c:v>
                </c:pt>
                <c:pt idx="268">
                  <c:v>4953046</c:v>
                </c:pt>
                <c:pt idx="269">
                  <c:v>4859312</c:v>
                </c:pt>
                <c:pt idx="270">
                  <c:v>4752212</c:v>
                </c:pt>
                <c:pt idx="271">
                  <c:v>4407921</c:v>
                </c:pt>
                <c:pt idx="272">
                  <c:v>3606796</c:v>
                </c:pt>
                <c:pt idx="273">
                  <c:v>3974935</c:v>
                </c:pt>
                <c:pt idx="274">
                  <c:v>4723120</c:v>
                </c:pt>
                <c:pt idx="275">
                  <c:v>5065295</c:v>
                </c:pt>
                <c:pt idx="276">
                  <c:v>4904289</c:v>
                </c:pt>
                <c:pt idx="277">
                  <c:v>4622104</c:v>
                </c:pt>
                <c:pt idx="278">
                  <c:v>4763480</c:v>
                </c:pt>
                <c:pt idx="279">
                  <c:v>3838015</c:v>
                </c:pt>
                <c:pt idx="280">
                  <c:v>3945546</c:v>
                </c:pt>
                <c:pt idx="281">
                  <c:v>4883508</c:v>
                </c:pt>
                <c:pt idx="282">
                  <c:v>5157711</c:v>
                </c:pt>
                <c:pt idx="283">
                  <c:v>5171972</c:v>
                </c:pt>
                <c:pt idx="284">
                  <c:v>4893890</c:v>
                </c:pt>
                <c:pt idx="285">
                  <c:v>4474984</c:v>
                </c:pt>
                <c:pt idx="286">
                  <c:v>3855935</c:v>
                </c:pt>
                <c:pt idx="287">
                  <c:v>4235606</c:v>
                </c:pt>
                <c:pt idx="288">
                  <c:v>5254411</c:v>
                </c:pt>
                <c:pt idx="289">
                  <c:v>4939876</c:v>
                </c:pt>
                <c:pt idx="290">
                  <c:v>4794467</c:v>
                </c:pt>
                <c:pt idx="291">
                  <c:v>4804432</c:v>
                </c:pt>
                <c:pt idx="292">
                  <c:v>4466435</c:v>
                </c:pt>
                <c:pt idx="293">
                  <c:v>3786704</c:v>
                </c:pt>
                <c:pt idx="294">
                  <c:v>4204565</c:v>
                </c:pt>
                <c:pt idx="295">
                  <c:v>5092298</c:v>
                </c:pt>
                <c:pt idx="296">
                  <c:v>4977380</c:v>
                </c:pt>
                <c:pt idx="297">
                  <c:v>5005651</c:v>
                </c:pt>
                <c:pt idx="298">
                  <c:v>4948966</c:v>
                </c:pt>
                <c:pt idx="299">
                  <c:v>4715501</c:v>
                </c:pt>
                <c:pt idx="300">
                  <c:v>3966192</c:v>
                </c:pt>
                <c:pt idx="301">
                  <c:v>4366743</c:v>
                </c:pt>
                <c:pt idx="302">
                  <c:v>5100141</c:v>
                </c:pt>
                <c:pt idx="303">
                  <c:v>5415112</c:v>
                </c:pt>
                <c:pt idx="304">
                  <c:v>4989729</c:v>
                </c:pt>
                <c:pt idx="305">
                  <c:v>4878083</c:v>
                </c:pt>
                <c:pt idx="306">
                  <c:v>4563511</c:v>
                </c:pt>
                <c:pt idx="307">
                  <c:v>4015594</c:v>
                </c:pt>
                <c:pt idx="308">
                  <c:v>4555521</c:v>
                </c:pt>
                <c:pt idx="309">
                  <c:v>5179357</c:v>
                </c:pt>
                <c:pt idx="310">
                  <c:v>5193891</c:v>
                </c:pt>
                <c:pt idx="311">
                  <c:v>4778453</c:v>
                </c:pt>
                <c:pt idx="312">
                  <c:v>4655002</c:v>
                </c:pt>
                <c:pt idx="313">
                  <c:v>4652069</c:v>
                </c:pt>
                <c:pt idx="314">
                  <c:v>4292100</c:v>
                </c:pt>
                <c:pt idx="315">
                  <c:v>4331867</c:v>
                </c:pt>
                <c:pt idx="316">
                  <c:v>5216428</c:v>
                </c:pt>
                <c:pt idx="317">
                  <c:v>5173421</c:v>
                </c:pt>
                <c:pt idx="318">
                  <c:v>5036381</c:v>
                </c:pt>
                <c:pt idx="319">
                  <c:v>4911584</c:v>
                </c:pt>
                <c:pt idx="320">
                  <c:v>4619077</c:v>
                </c:pt>
                <c:pt idx="321">
                  <c:v>4147664</c:v>
                </c:pt>
                <c:pt idx="322">
                  <c:v>4306100</c:v>
                </c:pt>
                <c:pt idx="323">
                  <c:v>5242508</c:v>
                </c:pt>
                <c:pt idx="324">
                  <c:v>5049998</c:v>
                </c:pt>
                <c:pt idx="325">
                  <c:v>4848611</c:v>
                </c:pt>
                <c:pt idx="326">
                  <c:v>4442231</c:v>
                </c:pt>
                <c:pt idx="327">
                  <c:v>4452193</c:v>
                </c:pt>
                <c:pt idx="328">
                  <c:v>4020821</c:v>
                </c:pt>
                <c:pt idx="329">
                  <c:v>4406324</c:v>
                </c:pt>
                <c:pt idx="330">
                  <c:v>5001914</c:v>
                </c:pt>
                <c:pt idx="331">
                  <c:v>5185891</c:v>
                </c:pt>
                <c:pt idx="332">
                  <c:v>5199565</c:v>
                </c:pt>
                <c:pt idx="333">
                  <c:v>5218485</c:v>
                </c:pt>
                <c:pt idx="334">
                  <c:v>4861956</c:v>
                </c:pt>
                <c:pt idx="335">
                  <c:v>4235108</c:v>
                </c:pt>
                <c:pt idx="336">
                  <c:v>4462707</c:v>
                </c:pt>
                <c:pt idx="337">
                  <c:v>5345276</c:v>
                </c:pt>
                <c:pt idx="338">
                  <c:v>5371536</c:v>
                </c:pt>
                <c:pt idx="339">
                  <c:v>5471381</c:v>
                </c:pt>
                <c:pt idx="340">
                  <c:v>5237679</c:v>
                </c:pt>
                <c:pt idx="341">
                  <c:v>5204282</c:v>
                </c:pt>
                <c:pt idx="342">
                  <c:v>4312470</c:v>
                </c:pt>
                <c:pt idx="343">
                  <c:v>4489422</c:v>
                </c:pt>
                <c:pt idx="344">
                  <c:v>5231199</c:v>
                </c:pt>
                <c:pt idx="345">
                  <c:v>5113273</c:v>
                </c:pt>
                <c:pt idx="346">
                  <c:v>4847913</c:v>
                </c:pt>
                <c:pt idx="347">
                  <c:v>4950704</c:v>
                </c:pt>
                <c:pt idx="348">
                  <c:v>4668991</c:v>
                </c:pt>
                <c:pt idx="349">
                  <c:v>4088730</c:v>
                </c:pt>
                <c:pt idx="350">
                  <c:v>4176071</c:v>
                </c:pt>
                <c:pt idx="351">
                  <c:v>5052426</c:v>
                </c:pt>
                <c:pt idx="352">
                  <c:v>4645949</c:v>
                </c:pt>
                <c:pt idx="353">
                  <c:v>4733583</c:v>
                </c:pt>
                <c:pt idx="354">
                  <c:v>4027392</c:v>
                </c:pt>
                <c:pt idx="355">
                  <c:v>3857786</c:v>
                </c:pt>
                <c:pt idx="356">
                  <c:v>3013534</c:v>
                </c:pt>
                <c:pt idx="357">
                  <c:v>3002919</c:v>
                </c:pt>
                <c:pt idx="358">
                  <c:v>2841338</c:v>
                </c:pt>
                <c:pt idx="359">
                  <c:v>2652510</c:v>
                </c:pt>
                <c:pt idx="360">
                  <c:v>3092116</c:v>
                </c:pt>
                <c:pt idx="361">
                  <c:v>3200087</c:v>
                </c:pt>
                <c:pt idx="362">
                  <c:v>3072071</c:v>
                </c:pt>
                <c:pt idx="363">
                  <c:v>2858886</c:v>
                </c:pt>
                <c:pt idx="364">
                  <c:v>2907188</c:v>
                </c:pt>
                <c:pt idx="365">
                  <c:v>2622062</c:v>
                </c:pt>
                <c:pt idx="366">
                  <c:v>2725971</c:v>
                </c:pt>
                <c:pt idx="367">
                  <c:v>3610601</c:v>
                </c:pt>
                <c:pt idx="368">
                  <c:v>4122684</c:v>
                </c:pt>
                <c:pt idx="369">
                  <c:v>4637757</c:v>
                </c:pt>
                <c:pt idx="370">
                  <c:v>4017190</c:v>
                </c:pt>
                <c:pt idx="371">
                  <c:v>4152584</c:v>
                </c:pt>
                <c:pt idx="372">
                  <c:v>4863461</c:v>
                </c:pt>
                <c:pt idx="373">
                  <c:v>4961665</c:v>
                </c:pt>
                <c:pt idx="374">
                  <c:v>5113628</c:v>
                </c:pt>
                <c:pt idx="375">
                  <c:v>5060873</c:v>
                </c:pt>
                <c:pt idx="376">
                  <c:v>4772802</c:v>
                </c:pt>
                <c:pt idx="377">
                  <c:v>4582929</c:v>
                </c:pt>
                <c:pt idx="378">
                  <c:v>4343193</c:v>
                </c:pt>
                <c:pt idx="379">
                  <c:v>5043809</c:v>
                </c:pt>
                <c:pt idx="380">
                  <c:v>5133647</c:v>
                </c:pt>
                <c:pt idx="381">
                  <c:v>4345481</c:v>
                </c:pt>
                <c:pt idx="382">
                  <c:v>5013645</c:v>
                </c:pt>
                <c:pt idx="383">
                  <c:v>4804429</c:v>
                </c:pt>
                <c:pt idx="384">
                  <c:v>4337123</c:v>
                </c:pt>
                <c:pt idx="385">
                  <c:v>4502254</c:v>
                </c:pt>
                <c:pt idx="386">
                  <c:v>5246810</c:v>
                </c:pt>
                <c:pt idx="387">
                  <c:v>5527701</c:v>
                </c:pt>
                <c:pt idx="388">
                  <c:v>5363718</c:v>
                </c:pt>
                <c:pt idx="389">
                  <c:v>5190968</c:v>
                </c:pt>
                <c:pt idx="390">
                  <c:v>5101141</c:v>
                </c:pt>
                <c:pt idx="391">
                  <c:v>4695901</c:v>
                </c:pt>
                <c:pt idx="392">
                  <c:v>4715216</c:v>
                </c:pt>
                <c:pt idx="393">
                  <c:v>5551915</c:v>
                </c:pt>
                <c:pt idx="394">
                  <c:v>5467301</c:v>
                </c:pt>
                <c:pt idx="395">
                  <c:v>5566753</c:v>
                </c:pt>
                <c:pt idx="396">
                  <c:v>5329175</c:v>
                </c:pt>
                <c:pt idx="397">
                  <c:v>5085444</c:v>
                </c:pt>
                <c:pt idx="398">
                  <c:v>4341277</c:v>
                </c:pt>
                <c:pt idx="399">
                  <c:v>4381070</c:v>
                </c:pt>
                <c:pt idx="400">
                  <c:v>5359163</c:v>
                </c:pt>
                <c:pt idx="401">
                  <c:v>5440421</c:v>
                </c:pt>
                <c:pt idx="402">
                  <c:v>5421812</c:v>
                </c:pt>
                <c:pt idx="403">
                  <c:v>5296100</c:v>
                </c:pt>
                <c:pt idx="404">
                  <c:v>5007306</c:v>
                </c:pt>
                <c:pt idx="405">
                  <c:v>4443166</c:v>
                </c:pt>
                <c:pt idx="406">
                  <c:v>4567351</c:v>
                </c:pt>
                <c:pt idx="407">
                  <c:v>5485743</c:v>
                </c:pt>
                <c:pt idx="408">
                  <c:v>5337733</c:v>
                </c:pt>
                <c:pt idx="409">
                  <c:v>5305197</c:v>
                </c:pt>
                <c:pt idx="410">
                  <c:v>5036078</c:v>
                </c:pt>
                <c:pt idx="411">
                  <c:v>4981112</c:v>
                </c:pt>
                <c:pt idx="412">
                  <c:v>4515850</c:v>
                </c:pt>
                <c:pt idx="413">
                  <c:v>4714240</c:v>
                </c:pt>
                <c:pt idx="414">
                  <c:v>5471052</c:v>
                </c:pt>
                <c:pt idx="415">
                  <c:v>5596429</c:v>
                </c:pt>
                <c:pt idx="416">
                  <c:v>5292333</c:v>
                </c:pt>
                <c:pt idx="417">
                  <c:v>5526823</c:v>
                </c:pt>
                <c:pt idx="418">
                  <c:v>5263949</c:v>
                </c:pt>
                <c:pt idx="419">
                  <c:v>4634863</c:v>
                </c:pt>
                <c:pt idx="420">
                  <c:v>4756074</c:v>
                </c:pt>
                <c:pt idx="421">
                  <c:v>5588509</c:v>
                </c:pt>
                <c:pt idx="422">
                  <c:v>5566841</c:v>
                </c:pt>
                <c:pt idx="423">
                  <c:v>5373340</c:v>
                </c:pt>
                <c:pt idx="424">
                  <c:v>5555573</c:v>
                </c:pt>
                <c:pt idx="425">
                  <c:v>5073368</c:v>
                </c:pt>
                <c:pt idx="426">
                  <c:v>4401768</c:v>
                </c:pt>
                <c:pt idx="427">
                  <c:v>4670796</c:v>
                </c:pt>
                <c:pt idx="428">
                  <c:v>5489479</c:v>
                </c:pt>
                <c:pt idx="429">
                  <c:v>5611464</c:v>
                </c:pt>
                <c:pt idx="430">
                  <c:v>5581390</c:v>
                </c:pt>
                <c:pt idx="431">
                  <c:v>5474477</c:v>
                </c:pt>
                <c:pt idx="432">
                  <c:v>5263729</c:v>
                </c:pt>
                <c:pt idx="433">
                  <c:v>4536106</c:v>
                </c:pt>
                <c:pt idx="434">
                  <c:v>4658809</c:v>
                </c:pt>
                <c:pt idx="435">
                  <c:v>5768921</c:v>
                </c:pt>
                <c:pt idx="436">
                  <c:v>6552749</c:v>
                </c:pt>
                <c:pt idx="437">
                  <c:v>7459159</c:v>
                </c:pt>
                <c:pt idx="438">
                  <c:v>7689605</c:v>
                </c:pt>
                <c:pt idx="439">
                  <c:v>7291692</c:v>
                </c:pt>
                <c:pt idx="440">
                  <c:v>5758238</c:v>
                </c:pt>
                <c:pt idx="441">
                  <c:v>5953385</c:v>
                </c:pt>
                <c:pt idx="442">
                  <c:v>7344299</c:v>
                </c:pt>
                <c:pt idx="443">
                  <c:v>7732709</c:v>
                </c:pt>
                <c:pt idx="444">
                  <c:v>7475232</c:v>
                </c:pt>
                <c:pt idx="445">
                  <c:v>6697828</c:v>
                </c:pt>
                <c:pt idx="446">
                  <c:v>5874167</c:v>
                </c:pt>
                <c:pt idx="447">
                  <c:v>5329690</c:v>
                </c:pt>
                <c:pt idx="448">
                  <c:v>5237546</c:v>
                </c:pt>
                <c:pt idx="449">
                  <c:v>6242351</c:v>
                </c:pt>
                <c:pt idx="450">
                  <c:v>5984782</c:v>
                </c:pt>
                <c:pt idx="451">
                  <c:v>5696769</c:v>
                </c:pt>
                <c:pt idx="452">
                  <c:v>5568681</c:v>
                </c:pt>
                <c:pt idx="453">
                  <c:v>5009188</c:v>
                </c:pt>
                <c:pt idx="454">
                  <c:v>4423311</c:v>
                </c:pt>
                <c:pt idx="455">
                  <c:v>4608128</c:v>
                </c:pt>
                <c:pt idx="456">
                  <c:v>3335934</c:v>
                </c:pt>
                <c:pt idx="457">
                  <c:v>2886166</c:v>
                </c:pt>
                <c:pt idx="458">
                  <c:v>5803730</c:v>
                </c:pt>
                <c:pt idx="459">
                  <c:v>5685155</c:v>
                </c:pt>
                <c:pt idx="460">
                  <c:v>5528718</c:v>
                </c:pt>
                <c:pt idx="461">
                  <c:v>4706197</c:v>
                </c:pt>
                <c:pt idx="462">
                  <c:v>4776210</c:v>
                </c:pt>
                <c:pt idx="463">
                  <c:v>5565291</c:v>
                </c:pt>
                <c:pt idx="464">
                  <c:v>5587260</c:v>
                </c:pt>
                <c:pt idx="465">
                  <c:v>5678412</c:v>
                </c:pt>
                <c:pt idx="466">
                  <c:v>5507257</c:v>
                </c:pt>
                <c:pt idx="467">
                  <c:v>5262060</c:v>
                </c:pt>
                <c:pt idx="468">
                  <c:v>4535967</c:v>
                </c:pt>
                <c:pt idx="469">
                  <c:v>4559771</c:v>
                </c:pt>
                <c:pt idx="470">
                  <c:v>6203156</c:v>
                </c:pt>
                <c:pt idx="471">
                  <c:v>6228726</c:v>
                </c:pt>
                <c:pt idx="472">
                  <c:v>5439904</c:v>
                </c:pt>
                <c:pt idx="473">
                  <c:v>5490663</c:v>
                </c:pt>
                <c:pt idx="474">
                  <c:v>5194141</c:v>
                </c:pt>
                <c:pt idx="475">
                  <c:v>4428491</c:v>
                </c:pt>
                <c:pt idx="476">
                  <c:v>4652130</c:v>
                </c:pt>
                <c:pt idx="477">
                  <c:v>5730194</c:v>
                </c:pt>
                <c:pt idx="478">
                  <c:v>5577953</c:v>
                </c:pt>
                <c:pt idx="479">
                  <c:v>5437959</c:v>
                </c:pt>
                <c:pt idx="480">
                  <c:v>5382997</c:v>
                </c:pt>
                <c:pt idx="481">
                  <c:v>5334842</c:v>
                </c:pt>
                <c:pt idx="482">
                  <c:v>4615769</c:v>
                </c:pt>
                <c:pt idx="483">
                  <c:v>4784338</c:v>
                </c:pt>
                <c:pt idx="484">
                  <c:v>5524027</c:v>
                </c:pt>
                <c:pt idx="485">
                  <c:v>5327671</c:v>
                </c:pt>
                <c:pt idx="486">
                  <c:v>5544425</c:v>
                </c:pt>
                <c:pt idx="487">
                  <c:v>5958140</c:v>
                </c:pt>
                <c:pt idx="488">
                  <c:v>5770053</c:v>
                </c:pt>
                <c:pt idx="489">
                  <c:v>4821520</c:v>
                </c:pt>
                <c:pt idx="490">
                  <c:v>4818959</c:v>
                </c:pt>
                <c:pt idx="491">
                  <c:v>5598898</c:v>
                </c:pt>
                <c:pt idx="492">
                  <c:v>5564671</c:v>
                </c:pt>
                <c:pt idx="493">
                  <c:v>5359482</c:v>
                </c:pt>
                <c:pt idx="494">
                  <c:v>5455326</c:v>
                </c:pt>
                <c:pt idx="495">
                  <c:v>5554855</c:v>
                </c:pt>
                <c:pt idx="496">
                  <c:v>4649163</c:v>
                </c:pt>
                <c:pt idx="497">
                  <c:v>4876396</c:v>
                </c:pt>
                <c:pt idx="498">
                  <c:v>5780019</c:v>
                </c:pt>
                <c:pt idx="499">
                  <c:v>5944991</c:v>
                </c:pt>
                <c:pt idx="500">
                  <c:v>5747940</c:v>
                </c:pt>
                <c:pt idx="501">
                  <c:v>5492463</c:v>
                </c:pt>
                <c:pt idx="502">
                  <c:v>5149402</c:v>
                </c:pt>
                <c:pt idx="503">
                  <c:v>4375600</c:v>
                </c:pt>
                <c:pt idx="504">
                  <c:v>4554287</c:v>
                </c:pt>
                <c:pt idx="505">
                  <c:v>5537737</c:v>
                </c:pt>
                <c:pt idx="506">
                  <c:v>5499297</c:v>
                </c:pt>
                <c:pt idx="507">
                  <c:v>5720686</c:v>
                </c:pt>
                <c:pt idx="508">
                  <c:v>5604591</c:v>
                </c:pt>
                <c:pt idx="509">
                  <c:v>5393113</c:v>
                </c:pt>
                <c:pt idx="510">
                  <c:v>4448982</c:v>
                </c:pt>
                <c:pt idx="511">
                  <c:v>4595357</c:v>
                </c:pt>
                <c:pt idx="512">
                  <c:v>5385193</c:v>
                </c:pt>
                <c:pt idx="513">
                  <c:v>5833295</c:v>
                </c:pt>
                <c:pt idx="514">
                  <c:v>5779089</c:v>
                </c:pt>
                <c:pt idx="515">
                  <c:v>5584503</c:v>
                </c:pt>
                <c:pt idx="516">
                  <c:v>5274848</c:v>
                </c:pt>
                <c:pt idx="517">
                  <c:v>5055657</c:v>
                </c:pt>
                <c:pt idx="518">
                  <c:v>4864352</c:v>
                </c:pt>
                <c:pt idx="519">
                  <c:v>5655419</c:v>
                </c:pt>
                <c:pt idx="520">
                  <c:v>5098296</c:v>
                </c:pt>
                <c:pt idx="521">
                  <c:v>5213376</c:v>
                </c:pt>
                <c:pt idx="522">
                  <c:v>5736917</c:v>
                </c:pt>
                <c:pt idx="523">
                  <c:v>5670622</c:v>
                </c:pt>
                <c:pt idx="524">
                  <c:v>4768475</c:v>
                </c:pt>
                <c:pt idx="525">
                  <c:v>5103142</c:v>
                </c:pt>
                <c:pt idx="526">
                  <c:v>6152946</c:v>
                </c:pt>
                <c:pt idx="527">
                  <c:v>5972930</c:v>
                </c:pt>
                <c:pt idx="528">
                  <c:v>6020304</c:v>
                </c:pt>
                <c:pt idx="529">
                  <c:v>5912045</c:v>
                </c:pt>
                <c:pt idx="530">
                  <c:v>5550160</c:v>
                </c:pt>
                <c:pt idx="531">
                  <c:v>4562549</c:v>
                </c:pt>
                <c:pt idx="532">
                  <c:v>4994544</c:v>
                </c:pt>
                <c:pt idx="533">
                  <c:v>6025424</c:v>
                </c:pt>
                <c:pt idx="534">
                  <c:v>5930452</c:v>
                </c:pt>
                <c:pt idx="535">
                  <c:v>5739784</c:v>
                </c:pt>
                <c:pt idx="536">
                  <c:v>5945293</c:v>
                </c:pt>
                <c:pt idx="537">
                  <c:v>5566251</c:v>
                </c:pt>
                <c:pt idx="538">
                  <c:v>4650396</c:v>
                </c:pt>
                <c:pt idx="539">
                  <c:v>4771937</c:v>
                </c:pt>
                <c:pt idx="540">
                  <c:v>5714005</c:v>
                </c:pt>
                <c:pt idx="541">
                  <c:v>5786838</c:v>
                </c:pt>
                <c:pt idx="542">
                  <c:v>5667798</c:v>
                </c:pt>
                <c:pt idx="543">
                  <c:v>5601886</c:v>
                </c:pt>
                <c:pt idx="544">
                  <c:v>5229838</c:v>
                </c:pt>
                <c:pt idx="545">
                  <c:v>4376172</c:v>
                </c:pt>
                <c:pt idx="546">
                  <c:v>4511361</c:v>
                </c:pt>
                <c:pt idx="547">
                  <c:v>5464740</c:v>
                </c:pt>
                <c:pt idx="548">
                  <c:v>5654857</c:v>
                </c:pt>
                <c:pt idx="549">
                  <c:v>5457517</c:v>
                </c:pt>
                <c:pt idx="550">
                  <c:v>4977175</c:v>
                </c:pt>
                <c:pt idx="551">
                  <c:v>4773262</c:v>
                </c:pt>
                <c:pt idx="552">
                  <c:v>4151303</c:v>
                </c:pt>
                <c:pt idx="553">
                  <c:v>4428559</c:v>
                </c:pt>
                <c:pt idx="554">
                  <c:v>5473238</c:v>
                </c:pt>
                <c:pt idx="555">
                  <c:v>5410786</c:v>
                </c:pt>
                <c:pt idx="556">
                  <c:v>5304630</c:v>
                </c:pt>
                <c:pt idx="557">
                  <c:v>5565474</c:v>
                </c:pt>
                <c:pt idx="558">
                  <c:v>5458334</c:v>
                </c:pt>
                <c:pt idx="559">
                  <c:v>4396629</c:v>
                </c:pt>
                <c:pt idx="560">
                  <c:v>4613235</c:v>
                </c:pt>
                <c:pt idx="561">
                  <c:v>5501154</c:v>
                </c:pt>
                <c:pt idx="562">
                  <c:v>5346894</c:v>
                </c:pt>
                <c:pt idx="563">
                  <c:v>5330330</c:v>
                </c:pt>
                <c:pt idx="564">
                  <c:v>5200345</c:v>
                </c:pt>
                <c:pt idx="565">
                  <c:v>4967359</c:v>
                </c:pt>
                <c:pt idx="566">
                  <c:v>4199325</c:v>
                </c:pt>
                <c:pt idx="567">
                  <c:v>4380414</c:v>
                </c:pt>
                <c:pt idx="568">
                  <c:v>5416565</c:v>
                </c:pt>
                <c:pt idx="569">
                  <c:v>5505641</c:v>
                </c:pt>
                <c:pt idx="570">
                  <c:v>5493791</c:v>
                </c:pt>
                <c:pt idx="571">
                  <c:v>5328886</c:v>
                </c:pt>
                <c:pt idx="572">
                  <c:v>5039315</c:v>
                </c:pt>
                <c:pt idx="573">
                  <c:v>4201605</c:v>
                </c:pt>
                <c:pt idx="574">
                  <c:v>4412454</c:v>
                </c:pt>
                <c:pt idx="575">
                  <c:v>5419283</c:v>
                </c:pt>
                <c:pt idx="576">
                  <c:v>5456392</c:v>
                </c:pt>
                <c:pt idx="577">
                  <c:v>5296640</c:v>
                </c:pt>
                <c:pt idx="578">
                  <c:v>5218548</c:v>
                </c:pt>
                <c:pt idx="579">
                  <c:v>5032490</c:v>
                </c:pt>
                <c:pt idx="580">
                  <c:v>4922181</c:v>
                </c:pt>
                <c:pt idx="581">
                  <c:v>4787094</c:v>
                </c:pt>
                <c:pt idx="582">
                  <c:v>5413909</c:v>
                </c:pt>
                <c:pt idx="583">
                  <c:v>5514573</c:v>
                </c:pt>
                <c:pt idx="584">
                  <c:v>5729172</c:v>
                </c:pt>
                <c:pt idx="585">
                  <c:v>6634524</c:v>
                </c:pt>
                <c:pt idx="586">
                  <c:v>5756820</c:v>
                </c:pt>
                <c:pt idx="587">
                  <c:v>4498464</c:v>
                </c:pt>
                <c:pt idx="588">
                  <c:v>4710768</c:v>
                </c:pt>
                <c:pt idx="589">
                  <c:v>5566076</c:v>
                </c:pt>
                <c:pt idx="590">
                  <c:v>5677143</c:v>
                </c:pt>
                <c:pt idx="591">
                  <c:v>5632136</c:v>
                </c:pt>
                <c:pt idx="592">
                  <c:v>5368494</c:v>
                </c:pt>
                <c:pt idx="593">
                  <c:v>5217433</c:v>
                </c:pt>
                <c:pt idx="594">
                  <c:v>4593153</c:v>
                </c:pt>
                <c:pt idx="595">
                  <c:v>4823554</c:v>
                </c:pt>
                <c:pt idx="596">
                  <c:v>5806170</c:v>
                </c:pt>
                <c:pt idx="597">
                  <c:v>5736415</c:v>
                </c:pt>
                <c:pt idx="598">
                  <c:v>5610811</c:v>
                </c:pt>
                <c:pt idx="599">
                  <c:v>5649104</c:v>
                </c:pt>
                <c:pt idx="600">
                  <c:v>5931256</c:v>
                </c:pt>
                <c:pt idx="601">
                  <c:v>5303937</c:v>
                </c:pt>
                <c:pt idx="602">
                  <c:v>5262048</c:v>
                </c:pt>
                <c:pt idx="603">
                  <c:v>6058193</c:v>
                </c:pt>
                <c:pt idx="604">
                  <c:v>6402377</c:v>
                </c:pt>
                <c:pt idx="605">
                  <c:v>6166494</c:v>
                </c:pt>
                <c:pt idx="606">
                  <c:v>6261851</c:v>
                </c:pt>
                <c:pt idx="607">
                  <c:v>6019080</c:v>
                </c:pt>
                <c:pt idx="608">
                  <c:v>4881329</c:v>
                </c:pt>
                <c:pt idx="609">
                  <c:v>4914670</c:v>
                </c:pt>
                <c:pt idx="610">
                  <c:v>5763777</c:v>
                </c:pt>
                <c:pt idx="611">
                  <c:v>6560983</c:v>
                </c:pt>
                <c:pt idx="612">
                  <c:v>6055700</c:v>
                </c:pt>
                <c:pt idx="613">
                  <c:v>5904314</c:v>
                </c:pt>
                <c:pt idx="614">
                  <c:v>5538273</c:v>
                </c:pt>
                <c:pt idx="615">
                  <c:v>4954430</c:v>
                </c:pt>
                <c:pt idx="616">
                  <c:v>5200600</c:v>
                </c:pt>
                <c:pt idx="617">
                  <c:v>6032068</c:v>
                </c:pt>
                <c:pt idx="618">
                  <c:v>6129080</c:v>
                </c:pt>
                <c:pt idx="619">
                  <c:v>6305031</c:v>
                </c:pt>
                <c:pt idx="620">
                  <c:v>6165790</c:v>
                </c:pt>
                <c:pt idx="621">
                  <c:v>5719702</c:v>
                </c:pt>
                <c:pt idx="622">
                  <c:v>4984922</c:v>
                </c:pt>
                <c:pt idx="623">
                  <c:v>5236894</c:v>
                </c:pt>
                <c:pt idx="624">
                  <c:v>5941309</c:v>
                </c:pt>
                <c:pt idx="625">
                  <c:v>6008824</c:v>
                </c:pt>
                <c:pt idx="626">
                  <c:v>5782101</c:v>
                </c:pt>
                <c:pt idx="627">
                  <c:v>5718636</c:v>
                </c:pt>
                <c:pt idx="628">
                  <c:v>5560578</c:v>
                </c:pt>
                <c:pt idx="629">
                  <c:v>4912133</c:v>
                </c:pt>
                <c:pt idx="630">
                  <c:v>4948073</c:v>
                </c:pt>
                <c:pt idx="631">
                  <c:v>5742481</c:v>
                </c:pt>
                <c:pt idx="632">
                  <c:v>6143636</c:v>
                </c:pt>
                <c:pt idx="633">
                  <c:v>6098703</c:v>
                </c:pt>
                <c:pt idx="634">
                  <c:v>6044047</c:v>
                </c:pt>
                <c:pt idx="635">
                  <c:v>5902971</c:v>
                </c:pt>
                <c:pt idx="636">
                  <c:v>5104132</c:v>
                </c:pt>
                <c:pt idx="637">
                  <c:v>5335552</c:v>
                </c:pt>
                <c:pt idx="638">
                  <c:v>6048071</c:v>
                </c:pt>
                <c:pt idx="639">
                  <c:v>6037397</c:v>
                </c:pt>
                <c:pt idx="640">
                  <c:v>6066311</c:v>
                </c:pt>
                <c:pt idx="641">
                  <c:v>6128839</c:v>
                </c:pt>
                <c:pt idx="642">
                  <c:v>5888648</c:v>
                </c:pt>
                <c:pt idx="643">
                  <c:v>5256660</c:v>
                </c:pt>
                <c:pt idx="644">
                  <c:v>5477557</c:v>
                </c:pt>
                <c:pt idx="645">
                  <c:v>6192715</c:v>
                </c:pt>
                <c:pt idx="646">
                  <c:v>6297962</c:v>
                </c:pt>
                <c:pt idx="647">
                  <c:v>6393795</c:v>
                </c:pt>
                <c:pt idx="648">
                  <c:v>6742068</c:v>
                </c:pt>
                <c:pt idx="649">
                  <c:v>6615296</c:v>
                </c:pt>
                <c:pt idx="650">
                  <c:v>5438950</c:v>
                </c:pt>
                <c:pt idx="651">
                  <c:v>5446747</c:v>
                </c:pt>
                <c:pt idx="652">
                  <c:v>6219308</c:v>
                </c:pt>
                <c:pt idx="653">
                  <c:v>6246593</c:v>
                </c:pt>
                <c:pt idx="654">
                  <c:v>6351535</c:v>
                </c:pt>
                <c:pt idx="655">
                  <c:v>6363401</c:v>
                </c:pt>
                <c:pt idx="656">
                  <c:v>5966548</c:v>
                </c:pt>
                <c:pt idx="657">
                  <c:v>5235451</c:v>
                </c:pt>
                <c:pt idx="658">
                  <c:v>5634864</c:v>
                </c:pt>
                <c:pt idx="659">
                  <c:v>6461559</c:v>
                </c:pt>
                <c:pt idx="660">
                  <c:v>6621165</c:v>
                </c:pt>
                <c:pt idx="661">
                  <c:v>6463974</c:v>
                </c:pt>
                <c:pt idx="662">
                  <c:v>6336992</c:v>
                </c:pt>
                <c:pt idx="663">
                  <c:v>5973242</c:v>
                </c:pt>
                <c:pt idx="664">
                  <c:v>5173873</c:v>
                </c:pt>
                <c:pt idx="665">
                  <c:v>5624129</c:v>
                </c:pt>
                <c:pt idx="666">
                  <c:v>6606830</c:v>
                </c:pt>
                <c:pt idx="667">
                  <c:v>6731578</c:v>
                </c:pt>
                <c:pt idx="668">
                  <c:v>6552505</c:v>
                </c:pt>
                <c:pt idx="669">
                  <c:v>6234613</c:v>
                </c:pt>
                <c:pt idx="670">
                  <c:v>6253782</c:v>
                </c:pt>
                <c:pt idx="671">
                  <c:v>6006637</c:v>
                </c:pt>
                <c:pt idx="672">
                  <c:v>6834603</c:v>
                </c:pt>
                <c:pt idx="673">
                  <c:v>6806118</c:v>
                </c:pt>
                <c:pt idx="674">
                  <c:v>6864124</c:v>
                </c:pt>
                <c:pt idx="675">
                  <c:v>6797468</c:v>
                </c:pt>
                <c:pt idx="676">
                  <c:v>6729916</c:v>
                </c:pt>
                <c:pt idx="677">
                  <c:v>6580411</c:v>
                </c:pt>
                <c:pt idx="678">
                  <c:v>5863527</c:v>
                </c:pt>
                <c:pt idx="679">
                  <c:v>6080560</c:v>
                </c:pt>
                <c:pt idx="680">
                  <c:v>7084252</c:v>
                </c:pt>
                <c:pt idx="681">
                  <c:v>7147765</c:v>
                </c:pt>
                <c:pt idx="682">
                  <c:v>7001528</c:v>
                </c:pt>
                <c:pt idx="683">
                  <c:v>6817246</c:v>
                </c:pt>
                <c:pt idx="684">
                  <c:v>6364124</c:v>
                </c:pt>
                <c:pt idx="685">
                  <c:v>5908277</c:v>
                </c:pt>
                <c:pt idx="686">
                  <c:v>6235482</c:v>
                </c:pt>
                <c:pt idx="687">
                  <c:v>7223593</c:v>
                </c:pt>
                <c:pt idx="688">
                  <c:v>6922332</c:v>
                </c:pt>
                <c:pt idx="689">
                  <c:v>7275225</c:v>
                </c:pt>
                <c:pt idx="690">
                  <c:v>7201578</c:v>
                </c:pt>
                <c:pt idx="691">
                  <c:v>7119612</c:v>
                </c:pt>
                <c:pt idx="692">
                  <c:v>6405752</c:v>
                </c:pt>
                <c:pt idx="693">
                  <c:v>6412798</c:v>
                </c:pt>
                <c:pt idx="694">
                  <c:v>7591774</c:v>
                </c:pt>
                <c:pt idx="695">
                  <c:v>7716460</c:v>
                </c:pt>
                <c:pt idx="696">
                  <c:v>7878595</c:v>
                </c:pt>
                <c:pt idx="697">
                  <c:v>6412391</c:v>
                </c:pt>
                <c:pt idx="698">
                  <c:v>6208499</c:v>
                </c:pt>
                <c:pt idx="699">
                  <c:v>5749525</c:v>
                </c:pt>
                <c:pt idx="700">
                  <c:v>6034588</c:v>
                </c:pt>
                <c:pt idx="701">
                  <c:v>6828239</c:v>
                </c:pt>
                <c:pt idx="702">
                  <c:v>6928658</c:v>
                </c:pt>
                <c:pt idx="703">
                  <c:v>7122807</c:v>
                </c:pt>
                <c:pt idx="704">
                  <c:v>7337604</c:v>
                </c:pt>
                <c:pt idx="705">
                  <c:v>6741555</c:v>
                </c:pt>
                <c:pt idx="706">
                  <c:v>6069394</c:v>
                </c:pt>
                <c:pt idx="707">
                  <c:v>6171916</c:v>
                </c:pt>
                <c:pt idx="708">
                  <c:v>7297472</c:v>
                </c:pt>
                <c:pt idx="709">
                  <c:v>6933894</c:v>
                </c:pt>
                <c:pt idx="710">
                  <c:v>6704040</c:v>
                </c:pt>
                <c:pt idx="711">
                  <c:v>6644890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423488"/>
        <c:axId val="1252421856"/>
      </c:lineChart>
      <c:dateAx>
        <c:axId val="125242348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>
                    <a:latin typeface="Calibri Light" panose="020F0302020204030204" pitchFamily="34" charset="0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5452849770296933"/>
              <c:y val="0.7770141962955941"/>
            </c:manualLayout>
          </c:layout>
          <c:overlay val="0"/>
        </c:title>
        <c:numFmt formatCode="m/d/yyyy" sourceLinked="1"/>
        <c:majorTickMark val="out"/>
        <c:minorTickMark val="none"/>
        <c:tickLblPos val="low"/>
        <c:spPr>
          <a:ln>
            <a:noFill/>
          </a:ln>
        </c:spPr>
        <c:txPr>
          <a:bodyPr rot="-600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21856"/>
        <c:crosses val="autoZero"/>
        <c:auto val="1"/>
        <c:lblOffset val="0"/>
        <c:baseTimeUnit val="days"/>
      </c:dateAx>
      <c:valAx>
        <c:axId val="1252421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Calibri Light" panose="020F0302020204030204" pitchFamily="34" charset="0"/>
                  </a:defRPr>
                </a:pPr>
                <a:r>
                  <a:rPr lang="en-US"/>
                  <a:t>Visits</a:t>
                </a:r>
              </a:p>
            </c:rich>
          </c:tx>
          <c:layout>
            <c:manualLayout>
              <c:xMode val="edge"/>
              <c:yMode val="edge"/>
              <c:x val="2.148302890710097E-4"/>
              <c:y val="0.35022409869632576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Calibri"/>
                <a:cs typeface="Calibri"/>
              </a:defRPr>
            </a:pPr>
            <a:endParaRPr lang="en-US"/>
          </a:p>
        </c:txPr>
        <c:crossAx val="1252423488"/>
        <c:crosses val="autoZero"/>
        <c:crossBetween val="between"/>
      </c:valAx>
      <c:spPr>
        <a:solidFill>
          <a:schemeClr val="bg1">
            <a:lumMod val="95000"/>
            <a:alpha val="20000"/>
          </a:schemeClr>
        </a:solidFill>
        <a:ln>
          <a:noFill/>
        </a:ln>
      </c:spPr>
    </c:plotArea>
    <c:plotVisOnly val="1"/>
    <c:dispBlanksAs val="gap"/>
    <c:showDLblsOverMax val="0"/>
  </c:chart>
  <c:spPr>
    <a:ln>
      <a:solidFill>
        <a:schemeClr val="bg1">
          <a:lumMod val="95000"/>
          <a:alpha val="3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65" l="0.70000000000000095" r="0.70000000000000095" t="0.7500000000000156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40" dropStyle="combo" dx="16" fmlaLink="vars!$BB$7" fmlaRange="vars!$BC$25:$BC$277" noThreeD="1" sel="1" val="0"/>
</file>

<file path=xl/ctrlProps/ctrlProp10.xml><?xml version="1.0" encoding="utf-8"?>
<formControlPr xmlns="http://schemas.microsoft.com/office/spreadsheetml/2009/9/main" objectType="Drop" dropLines="40" dropStyle="combo" dx="16" fmlaLink="vars!$BB$11" fmlaRange="vars!$BC$25:$BC$277" noThreeD="1" sel="1" val="55"/>
</file>

<file path=xl/ctrlProps/ctrlProp100.xml><?xml version="1.0" encoding="utf-8"?>
<formControlPr xmlns="http://schemas.microsoft.com/office/spreadsheetml/2009/9/main" objectType="Drop" dropLines="40" dropStyle="combo" dx="16" fmlaLink="vars!$AH$5" fmlaRange="vars!$AI$6:$AI$9" noThreeD="1" sel="1" val="0"/>
</file>

<file path=xl/ctrlProps/ctrlProp101.xml><?xml version="1.0" encoding="utf-8"?>
<formControlPr xmlns="http://schemas.microsoft.com/office/spreadsheetml/2009/9/main" objectType="Drop" dropLines="40" dropStyle="combo" dx="16" fmlaLink="vars!$CA$19" fmlaRange="vars!$CB$25:$CB$46" noThreeD="1" sel="1" val="0"/>
</file>

<file path=xl/ctrlProps/ctrlProp102.xml><?xml version="1.0" encoding="utf-8"?>
<formControlPr xmlns="http://schemas.microsoft.com/office/spreadsheetml/2009/9/main" objectType="Drop" dropLines="10" dropStyle="combo" dx="16" fmlaLink="vars!$CA$7" fmlaRange="vars!$CB$25:$CB$31" noThreeD="1" sel="1" val="0"/>
</file>

<file path=xl/ctrlProps/ctrlProp103.xml><?xml version="1.0" encoding="utf-8"?>
<formControlPr xmlns="http://schemas.microsoft.com/office/spreadsheetml/2009/9/main" objectType="Drop" dropLines="2" dropStyle="combo" dx="16" fmlaLink="vars!$V$5" fmlaRange="vars!$Y$6:$Y$7" noThreeD="1" sel="1" val="0"/>
</file>

<file path=xl/ctrlProps/ctrlProp104.xml><?xml version="1.0" encoding="utf-8"?>
<formControlPr xmlns="http://schemas.microsoft.com/office/spreadsheetml/2009/9/main" objectType="Drop" dropLines="40" dropStyle="combo" dx="16" fmlaLink="vars!$T$22" fmlaRange="vars!$W$20:$W$33" noThreeD="1" sel="6" val="0"/>
</file>

<file path=xl/ctrlProps/ctrlProp105.xml><?xml version="1.0" encoding="utf-8"?>
<formControlPr xmlns="http://schemas.microsoft.com/office/spreadsheetml/2009/9/main" objectType="Drop" dropStyle="combo" dx="16" fmlaLink="vars!$AD$21" fmlaRange="vars!$AE$22:$AE$28" noThreeD="1" sel="3" val="0"/>
</file>

<file path=xl/ctrlProps/ctrlProp106.xml><?xml version="1.0" encoding="utf-8"?>
<formControlPr xmlns="http://schemas.microsoft.com/office/spreadsheetml/2009/9/main" objectType="Drop" dropLines="30" dropStyle="combo" dx="16" fmlaLink="vars!$CL$8" fmlaRange="vars!$CM$25:$CM$121" noThreeD="1" sel="1" val="0"/>
</file>

<file path=xl/ctrlProps/ctrlProp107.xml><?xml version="1.0" encoding="utf-8"?>
<formControlPr xmlns="http://schemas.microsoft.com/office/spreadsheetml/2009/9/main" objectType="Drop" dropLines="30" dropStyle="combo" dx="16" fmlaLink="vars!$CL$9" fmlaRange="vars!$CM$25:$CM$121" noThreeD="1" sel="1" val="0"/>
</file>

<file path=xl/ctrlProps/ctrlProp108.xml><?xml version="1.0" encoding="utf-8"?>
<formControlPr xmlns="http://schemas.microsoft.com/office/spreadsheetml/2009/9/main" objectType="Drop" dropLines="30" dropStyle="combo" dx="16" fmlaLink="vars!$CL$10" fmlaRange="vars!$CM$25:$CM$121" noThreeD="1" sel="1" val="0"/>
</file>

<file path=xl/ctrlProps/ctrlProp109.xml><?xml version="1.0" encoding="utf-8"?>
<formControlPr xmlns="http://schemas.microsoft.com/office/spreadsheetml/2009/9/main" objectType="Drop" dropLines="30" dropStyle="combo" dx="16" fmlaLink="vars!$CL$11" fmlaRange="vars!$CM$25:$CM$121" noThreeD="1" sel="1" val="0"/>
</file>

<file path=xl/ctrlProps/ctrlProp11.xml><?xml version="1.0" encoding="utf-8"?>
<formControlPr xmlns="http://schemas.microsoft.com/office/spreadsheetml/2009/9/main" objectType="Drop" dropLines="40" dropStyle="combo" dx="16" fmlaLink="vars!$BB$12" fmlaRange="vars!$BC$25:$BC$277" noThreeD="1" sel="1" val="58"/>
</file>

<file path=xl/ctrlProps/ctrlProp110.xml><?xml version="1.0" encoding="utf-8"?>
<formControlPr xmlns="http://schemas.microsoft.com/office/spreadsheetml/2009/9/main" objectType="Drop" dropLines="30" dropStyle="combo" dx="16" fmlaLink="vars!$CL$12" fmlaRange="vars!$CM$25:$CM$121" noThreeD="1" sel="1" val="18"/>
</file>

<file path=xl/ctrlProps/ctrlProp111.xml><?xml version="1.0" encoding="utf-8"?>
<formControlPr xmlns="http://schemas.microsoft.com/office/spreadsheetml/2009/9/main" objectType="Drop" dropLines="30" dropStyle="combo" dx="16" fmlaLink="vars!$CL$13" fmlaRange="vars!$CM$25:$CM$121" noThreeD="1" sel="1" val="33"/>
</file>

<file path=xl/ctrlProps/ctrlProp112.xml><?xml version="1.0" encoding="utf-8"?>
<formControlPr xmlns="http://schemas.microsoft.com/office/spreadsheetml/2009/9/main" objectType="Drop" dropLines="30" dropStyle="combo" dx="16" fmlaLink="vars!$CL$14" fmlaRange="vars!$CM$25:$CM$121" noThreeD="1" sel="1" val="23"/>
</file>

<file path=xl/ctrlProps/ctrlProp113.xml><?xml version="1.0" encoding="utf-8"?>
<formControlPr xmlns="http://schemas.microsoft.com/office/spreadsheetml/2009/9/main" objectType="Drop" dropLines="30" dropStyle="combo" dx="16" fmlaLink="vars!$CL$15" fmlaRange="vars!$CM$25:$CM$121" noThreeD="1" sel="1" val="31"/>
</file>

<file path=xl/ctrlProps/ctrlProp114.xml><?xml version="1.0" encoding="utf-8"?>
<formControlPr xmlns="http://schemas.microsoft.com/office/spreadsheetml/2009/9/main" objectType="Drop" dropLines="30" dropStyle="combo" dx="16" fmlaLink="vars!$CL$16" fmlaRange="vars!$CM$25:$CM$121" noThreeD="1" sel="1" val="30"/>
</file>

<file path=xl/ctrlProps/ctrlProp115.xml><?xml version="1.0" encoding="utf-8"?>
<formControlPr xmlns="http://schemas.microsoft.com/office/spreadsheetml/2009/9/main" objectType="Drop" dropLines="30" dropStyle="combo" dx="16" fmlaLink="vars!$CL$17" fmlaRange="vars!$CM$25:$CM$121" noThreeD="1" sel="1" val="19"/>
</file>

<file path=xl/ctrlProps/ctrlProp116.xml><?xml version="1.0" encoding="utf-8"?>
<formControlPr xmlns="http://schemas.microsoft.com/office/spreadsheetml/2009/9/main" objectType="Drop" dropLines="30" dropStyle="combo" dx="16" fmlaLink="vars!$CL$18" fmlaRange="vars!$CM$25:$CM$121" noThreeD="1" sel="1" val="2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Drop" dropLines="40" dropStyle="combo" dx="16" fmlaLink="vars!$AH$15" fmlaRange="vars!$AI$13:$AI$15" noThreeD="1" sel="1" val="0"/>
</file>

<file path=xl/ctrlProps/ctrlProp119.xml><?xml version="1.0" encoding="utf-8"?>
<formControlPr xmlns="http://schemas.microsoft.com/office/spreadsheetml/2009/9/main" objectType="CheckBox" checked="Checked" fmlaLink="vars!$J$8" lockText="1" noThreeD="1"/>
</file>

<file path=xl/ctrlProps/ctrlProp12.xml><?xml version="1.0" encoding="utf-8"?>
<formControlPr xmlns="http://schemas.microsoft.com/office/spreadsheetml/2009/9/main" objectType="Drop" dropLines="40" dropStyle="combo" dx="16" fmlaLink="vars!$BB$13" fmlaRange="vars!$BC$25:$BC$277" noThreeD="1" sel="1" val="47"/>
</file>

<file path=xl/ctrlProps/ctrlProp120.xml><?xml version="1.0" encoding="utf-8"?>
<formControlPr xmlns="http://schemas.microsoft.com/office/spreadsheetml/2009/9/main" objectType="Radio" firstButton="1" fmlaLink="vars!$J$7" lockText="1" noThreeD="1"/>
</file>

<file path=xl/ctrlProps/ctrlProp121.xml><?xml version="1.0" encoding="utf-8"?>
<formControlPr xmlns="http://schemas.microsoft.com/office/spreadsheetml/2009/9/main" objectType="Radio" checked="Checked" lockText="1" noThreeD="1"/>
</file>

<file path=xl/ctrlProps/ctrlProp122.xml><?xml version="1.0" encoding="utf-8"?>
<formControlPr xmlns="http://schemas.microsoft.com/office/spreadsheetml/2009/9/main" objectType="CheckBox" fmlaLink="vars!$CG$7" lockText="1" noThreeD="1"/>
</file>

<file path=xl/ctrlProps/ctrlProp123.xml><?xml version="1.0" encoding="utf-8"?>
<formControlPr xmlns="http://schemas.microsoft.com/office/spreadsheetml/2009/9/main" objectType="Radio" firstButton="1" fmlaLink="vars!$K$7" lockText="1" noThreeD="1"/>
</file>

<file path=xl/ctrlProps/ctrlProp124.xml><?xml version="1.0" encoding="utf-8"?>
<formControlPr xmlns="http://schemas.microsoft.com/office/spreadsheetml/2009/9/main" objectType="CheckBox" checked="Checked" fmlaLink="vars!$K$8" lockText="1" noThreeD="1"/>
</file>

<file path=xl/ctrlProps/ctrlProp125.xml><?xml version="1.0" encoding="utf-8"?>
<formControlPr xmlns="http://schemas.microsoft.com/office/spreadsheetml/2009/9/main" objectType="Drop" dropLines="2" dropStyle="combo" dx="16" fmlaLink="vars!$V$6" fmlaRange="vars!$Z$6:$Z$7" noThreeD="1" sel="1" val="0"/>
</file>

<file path=xl/ctrlProps/ctrlProp126.xml><?xml version="1.0" encoding="utf-8"?>
<formControlPr xmlns="http://schemas.microsoft.com/office/spreadsheetml/2009/9/main" objectType="Drop" dropStyle="combo" dx="16" fmlaLink="vars!$AD$22" fmlaRange="vars!$AE$22:$AE$28" noThreeD="1" sel="3" val="0"/>
</file>

<file path=xl/ctrlProps/ctrlProp127.xml><?xml version="1.0" encoding="utf-8"?>
<formControlPr xmlns="http://schemas.microsoft.com/office/spreadsheetml/2009/9/main" objectType="Drop" dropLines="40" dropStyle="combo" dx="16" fmlaLink="vars!$AL$8" fmlaRange="vars!$AN$6:$AN$9" noThreeD="1" sel="3" val="0"/>
</file>

<file path=xl/ctrlProps/ctrlProp128.xml><?xml version="1.0" encoding="utf-8"?>
<formControlPr xmlns="http://schemas.microsoft.com/office/spreadsheetml/2009/9/main" objectType="Drop" dropLines="40" dropStyle="combo" dx="16" fmlaLink="vars!$AH$6" fmlaRange="vars!$AI$6:$AI$8" noThreeD="1" sel="1" val="0"/>
</file>

<file path=xl/ctrlProps/ctrlProp129.xml><?xml version="1.0" encoding="utf-8"?>
<formControlPr xmlns="http://schemas.microsoft.com/office/spreadsheetml/2009/9/main" objectType="Drop" dropLines="40" dropStyle="combo" dx="16" fmlaLink="vars!$T$23" fmlaRange="vars!$W$20:$W$33" noThreeD="1" sel="6" val="0"/>
</file>

<file path=xl/ctrlProps/ctrlProp13.xml><?xml version="1.0" encoding="utf-8"?>
<formControlPr xmlns="http://schemas.microsoft.com/office/spreadsheetml/2009/9/main" objectType="Drop" dropLines="40" dropStyle="combo" dx="16" fmlaLink="vars!$AQ$9" fmlaRange="vars!$AR$25:$AR$234" noThreeD="1" sel="1" val="71"/>
</file>

<file path=xl/ctrlProps/ctrlProp130.xml><?xml version="1.0" encoding="utf-8"?>
<formControlPr xmlns="http://schemas.microsoft.com/office/spreadsheetml/2009/9/main" objectType="CheckBox" checked="Checked" lockText="1" noThreeD="1"/>
</file>

<file path=xl/ctrlProps/ctrlProp131.xml><?xml version="1.0" encoding="utf-8"?>
<formControlPr xmlns="http://schemas.microsoft.com/office/spreadsheetml/2009/9/main" objectType="Drop" dropLines="40" dropStyle="combo" dx="16" fmlaLink="vars!$AH$16" fmlaRange="vars!$AI$13:$AI$15" noThreeD="1" sel="1" val="0"/>
</file>

<file path=xl/ctrlProps/ctrlProp132.xml><?xml version="1.0" encoding="utf-8"?>
<formControlPr xmlns="http://schemas.microsoft.com/office/spreadsheetml/2009/9/main" objectType="Drop" dropLines="30" dropStyle="combo" dx="16" fmlaLink="vars!$DT$7" fmlaRange="vars!$DU$25:$DU$43" noThreeD="1" sel="1" val="0"/>
</file>

<file path=xl/ctrlProps/ctrlProp133.xml><?xml version="1.0" encoding="utf-8"?>
<formControlPr xmlns="http://schemas.microsoft.com/office/spreadsheetml/2009/9/main" objectType="Drop" dropLines="40" dropStyle="combo" dx="16" fmlaLink="vars!$DD$19" fmlaRange="vars!$DN$25:$DN$36" noThreeD="1" sel="1" val="0"/>
</file>

<file path=xl/ctrlProps/ctrlProp134.xml><?xml version="1.0" encoding="utf-8"?>
<formControlPr xmlns="http://schemas.microsoft.com/office/spreadsheetml/2009/9/main" objectType="Drop" dropLines="20" dropStyle="combo" dx="16" fmlaLink="vars!$DD$7" fmlaRange="vars!$DE$25:$DE$41" noThreeD="1" sel="1" val="0"/>
</file>

<file path=xl/ctrlProps/ctrlProp135.xml><?xml version="1.0" encoding="utf-8"?>
<formControlPr xmlns="http://schemas.microsoft.com/office/spreadsheetml/2009/9/main" objectType="Drop" dropLines="30" dropStyle="combo" dx="16" fmlaLink="vars!$DT$8" fmlaRange="vars!$DU$25:$DU$43" noThreeD="1" sel="1" val="0"/>
</file>

<file path=xl/ctrlProps/ctrlProp136.xml><?xml version="1.0" encoding="utf-8"?>
<formControlPr xmlns="http://schemas.microsoft.com/office/spreadsheetml/2009/9/main" objectType="Drop" dropLines="30" dropStyle="combo" dx="16" fmlaLink="vars!$DT$9" fmlaRange="vars!$DU$25:$DU$43" noThreeD="1" sel="1" val="0"/>
</file>

<file path=xl/ctrlProps/ctrlProp137.xml><?xml version="1.0" encoding="utf-8"?>
<formControlPr xmlns="http://schemas.microsoft.com/office/spreadsheetml/2009/9/main" objectType="Drop" dropLines="30" dropStyle="combo" dx="16" fmlaLink="vars!$DT$10" fmlaRange="vars!$DU$25:$DU$43" noThreeD="1" sel="1" val="0"/>
</file>

<file path=xl/ctrlProps/ctrlProp138.xml><?xml version="1.0" encoding="utf-8"?>
<formControlPr xmlns="http://schemas.microsoft.com/office/spreadsheetml/2009/9/main" objectType="Drop" dropLines="30" dropStyle="combo" dx="16" fmlaLink="vars!$DT$11" fmlaRange="vars!$DU$25:$DU$43" noThreeD="1" sel="1" val="0"/>
</file>

<file path=xl/ctrlProps/ctrlProp139.xml><?xml version="1.0" encoding="utf-8"?>
<formControlPr xmlns="http://schemas.microsoft.com/office/spreadsheetml/2009/9/main" objectType="Drop" dropLines="30" dropStyle="combo" dx="16" fmlaLink="vars!$DT$12" fmlaRange="vars!$DU$25:$DU$43" noThreeD="1" sel="1" val="0"/>
</file>

<file path=xl/ctrlProps/ctrlProp14.xml><?xml version="1.0" encoding="utf-8"?>
<formControlPr xmlns="http://schemas.microsoft.com/office/spreadsheetml/2009/9/main" objectType="Drop" dropLines="40" dropStyle="combo" dx="16" fmlaLink="vars!$AQ$10" fmlaRange="vars!$AR$25:$AR$234" noThreeD="1" sel="1" val="0"/>
</file>

<file path=xl/ctrlProps/ctrlProp140.xml><?xml version="1.0" encoding="utf-8"?>
<formControlPr xmlns="http://schemas.microsoft.com/office/spreadsheetml/2009/9/main" objectType="Drop" dropLines="30" dropStyle="combo" dx="16" fmlaLink="vars!$DT$13" fmlaRange="vars!$DU$25:$DU$43" noThreeD="1" sel="1" val="0"/>
</file>

<file path=xl/ctrlProps/ctrlProp141.xml><?xml version="1.0" encoding="utf-8"?>
<formControlPr xmlns="http://schemas.microsoft.com/office/spreadsheetml/2009/9/main" objectType="Drop" dropLines="30" dropStyle="combo" dx="16" fmlaLink="vars!$DT$14" fmlaRange="vars!$DU$25:$DU$43" noThreeD="1" sel="1" val="0"/>
</file>

<file path=xl/ctrlProps/ctrlProp142.xml><?xml version="1.0" encoding="utf-8"?>
<formControlPr xmlns="http://schemas.microsoft.com/office/spreadsheetml/2009/9/main" objectType="Drop" dropLines="30" dropStyle="combo" dx="16" fmlaLink="vars!$DT$15" fmlaRange="vars!$DU$25:$DU$43" noThreeD="1" sel="1" val="0"/>
</file>

<file path=xl/ctrlProps/ctrlProp143.xml><?xml version="1.0" encoding="utf-8"?>
<formControlPr xmlns="http://schemas.microsoft.com/office/spreadsheetml/2009/9/main" objectType="Drop" dropLines="30" dropStyle="combo" dx="16" fmlaLink="vars!$DT$16" fmlaRange="vars!$DU$25:$DU$43" noThreeD="1" sel="1" val="0"/>
</file>

<file path=xl/ctrlProps/ctrlProp144.xml><?xml version="1.0" encoding="utf-8"?>
<formControlPr xmlns="http://schemas.microsoft.com/office/spreadsheetml/2009/9/main" objectType="Drop" dropLines="30" dropStyle="combo" dx="16" fmlaLink="vars!$DT$17" fmlaRange="vars!$DU$25:$DU$43" noThreeD="1" sel="1" val="18"/>
</file>

<file path=xl/ctrlProps/ctrlProp145.xml><?xml version="1.0" encoding="utf-8"?>
<formControlPr xmlns="http://schemas.microsoft.com/office/spreadsheetml/2009/9/main" objectType="Drop" dropLines="30" dropStyle="combo" dx="16" fmlaLink="vars!$DT$18" fmlaRange="vars!$DU$25:$DU$43" noThreeD="1" sel="1" val="2"/>
</file>

<file path=xl/ctrlProps/ctrlProp146.xml><?xml version="1.0" encoding="utf-8"?>
<formControlPr xmlns="http://schemas.microsoft.com/office/spreadsheetml/2009/9/main" objectType="CheckBox" checked="Checked" fmlaLink="vars!$K$34" lockText="1" noThreeD="1"/>
</file>

<file path=xl/ctrlProps/ctrlProp147.xml><?xml version="1.0" encoding="utf-8"?>
<formControlPr xmlns="http://schemas.microsoft.com/office/spreadsheetml/2009/9/main" objectType="Radio" checked="Checked" lockText="1" noThreeD="1"/>
</file>

<file path=xl/ctrlProps/ctrlProp148.xml><?xml version="1.0" encoding="utf-8"?>
<formControlPr xmlns="http://schemas.microsoft.com/office/spreadsheetml/2009/9/main" objectType="Drop" dropLines="40" dropStyle="combo" dx="16" fmlaLink="vars!$AL$3" fmlaRange="vars!$AN$6:$AN$9" noThreeD="1" sel="3" val="0"/>
</file>

<file path=xl/ctrlProps/ctrlProp149.xml><?xml version="1.0" encoding="utf-8"?>
<formControlPr xmlns="http://schemas.microsoft.com/office/spreadsheetml/2009/9/main" objectType="Drop" dropLines="40" dropStyle="combo" dx="16" fmlaLink="vars!$FI$8" fmlaRange="vars!$FJ$26:$FJ$34" noThreeD="1" sel="1" val="0"/>
</file>

<file path=xl/ctrlProps/ctrlProp15.xml><?xml version="1.0" encoding="utf-8"?>
<formControlPr xmlns="http://schemas.microsoft.com/office/spreadsheetml/2009/9/main" objectType="Drop" dropLines="40" dropStyle="combo" dx="16" fmlaLink="vars!$AQ$11" fmlaRange="vars!$AR$25:$AR$234" noThreeD="1" sel="1" val="40"/>
</file>

<file path=xl/ctrlProps/ctrlProp150.xml><?xml version="1.0" encoding="utf-8"?>
<formControlPr xmlns="http://schemas.microsoft.com/office/spreadsheetml/2009/9/main" objectType="Drop" dropLines="40" dropStyle="combo" dx="16" fmlaLink="vars!$AH$7" fmlaRange="vars!$AI$6:$AI$8" noThreeD="1" sel="1" val="0"/>
</file>

<file path=xl/ctrlProps/ctrlProp151.xml><?xml version="1.0" encoding="utf-8"?>
<formControlPr xmlns="http://schemas.microsoft.com/office/spreadsheetml/2009/9/main" objectType="Drop" dropLines="40" dropStyle="combo" dx="16" fmlaLink="vars!$FI$9" fmlaRange="vars!$FJ$26:$FJ$34" noThreeD="1" sel="1" val="0"/>
</file>

<file path=xl/ctrlProps/ctrlProp152.xml><?xml version="1.0" encoding="utf-8"?>
<formControlPr xmlns="http://schemas.microsoft.com/office/spreadsheetml/2009/9/main" objectType="Drop" dropLines="40" dropStyle="combo" dx="16" fmlaLink="vars!$FI$10" fmlaRange="vars!$FJ$26:$FJ$34" noThreeD="1" sel="1" val="0"/>
</file>

<file path=xl/ctrlProps/ctrlProp153.xml><?xml version="1.0" encoding="utf-8"?>
<formControlPr xmlns="http://schemas.microsoft.com/office/spreadsheetml/2009/9/main" objectType="CheckBox" checked="Checked" fmlaLink="vars!$H$8" lockText="1" noThreeD="1"/>
</file>

<file path=xl/ctrlProps/ctrlProp154.xml><?xml version="1.0" encoding="utf-8"?>
<formControlPr xmlns="http://schemas.microsoft.com/office/spreadsheetml/2009/9/main" objectType="Drop" dropLines="40" dropStyle="combo" dx="16" fmlaLink="vars!$FI$11" fmlaRange="vars!$FJ$26:$FJ$34" noThreeD="1" sel="1" val="0"/>
</file>

<file path=xl/ctrlProps/ctrlProp155.xml><?xml version="1.0" encoding="utf-8"?>
<formControlPr xmlns="http://schemas.microsoft.com/office/spreadsheetml/2009/9/main" objectType="Drop" dropLines="40" dropStyle="combo" dx="16" fmlaLink="vars!$FI$12" fmlaRange="vars!$FJ$26:$FJ$34" noThreeD="1" sel="1" val="0"/>
</file>

<file path=xl/ctrlProps/ctrlProp156.xml><?xml version="1.0" encoding="utf-8"?>
<formControlPr xmlns="http://schemas.microsoft.com/office/spreadsheetml/2009/9/main" objectType="Drop" dropLines="40" dropStyle="combo" dx="16" fmlaLink="vars!$FI$13" fmlaRange="vars!$FJ$26:$FJ$34" noThreeD="1" sel="1" val="0"/>
</file>

<file path=xl/ctrlProps/ctrlProp157.xml><?xml version="1.0" encoding="utf-8"?>
<formControlPr xmlns="http://schemas.microsoft.com/office/spreadsheetml/2009/9/main" objectType="Drop" dropLines="40" dropStyle="combo" dx="16" fmlaLink="vars!$FI$14" fmlaRange="vars!$FJ$26:$FJ$34" noThreeD="1" sel="1" val="0"/>
</file>

<file path=xl/ctrlProps/ctrlProp158.xml><?xml version="1.0" encoding="utf-8"?>
<formControlPr xmlns="http://schemas.microsoft.com/office/spreadsheetml/2009/9/main" objectType="Drop" dropLines="50" dropStyle="combo" dx="16" fmlaLink="vars!$FB$20" fmlaRange="[0]!dimensionsFL" noThreeD="1" sel="1" val="0"/>
</file>

<file path=xl/ctrlProps/ctrlProp159.xml><?xml version="1.0" encoding="utf-8"?>
<formControlPr xmlns="http://schemas.microsoft.com/office/spreadsheetml/2009/9/main" objectType="Drop" dropLines="40" dropStyle="combo" dx="16" fmlaLink="vars!$FB$8" fmlaRange="vars!$FC$26:$FC$34" noThreeD="1" sel="1" val="0"/>
</file>

<file path=xl/ctrlProps/ctrlProp16.xml><?xml version="1.0" encoding="utf-8"?>
<formControlPr xmlns="http://schemas.microsoft.com/office/spreadsheetml/2009/9/main" objectType="Drop" dropLines="40" dropStyle="combo" dx="16" fmlaLink="vars!$AQ$12" fmlaRange="vars!$AR$25:$AR$234" noThreeD="1" sel="1" val="0"/>
</file>

<file path=xl/ctrlProps/ctrlProp160.xml><?xml version="1.0" encoding="utf-8"?>
<formControlPr xmlns="http://schemas.microsoft.com/office/spreadsheetml/2009/9/main" objectType="Drop" dropLines="40" dropStyle="combo" dx="16" fmlaLink="vars!$FB$9" fmlaRange="vars!$FC$26:$FC$34" noThreeD="1" sel="1" val="0"/>
</file>

<file path=xl/ctrlProps/ctrlProp161.xml><?xml version="1.0" encoding="utf-8"?>
<formControlPr xmlns="http://schemas.microsoft.com/office/spreadsheetml/2009/9/main" objectType="Drop" dropLines="40" dropStyle="combo" dx="16" fmlaLink="vars!$FB$10" fmlaRange="vars!$FC$26:$FC$34" noThreeD="1" sel="1" val="0"/>
</file>

<file path=xl/ctrlProps/ctrlProp162.xml><?xml version="1.0" encoding="utf-8"?>
<formControlPr xmlns="http://schemas.microsoft.com/office/spreadsheetml/2009/9/main" objectType="Drop" dropLines="40" dropStyle="combo" dx="16" fmlaLink="vars!$FB$11" fmlaRange="vars!$FC$26:$FC$34" noThreeD="1" sel="1" val="0"/>
</file>

<file path=xl/ctrlProps/ctrlProp163.xml><?xml version="1.0" encoding="utf-8"?>
<formControlPr xmlns="http://schemas.microsoft.com/office/spreadsheetml/2009/9/main" objectType="Drop" dropLines="40" dropStyle="combo" dx="16" fmlaLink="vars!$FB$12" fmlaRange="vars!$FC$26:$FC$34" noThreeD="1" sel="1" val="0"/>
</file>

<file path=xl/ctrlProps/ctrlProp164.xml><?xml version="1.0" encoding="utf-8"?>
<formControlPr xmlns="http://schemas.microsoft.com/office/spreadsheetml/2009/9/main" objectType="Drop" dropStyle="combo" dx="16" fmlaLink="vars!$AD$23" fmlaRange="vars!$AE$22:$AE$28" noThreeD="1" sel="1" val="0"/>
</file>

<file path=xl/ctrlProps/ctrlProp165.xml><?xml version="1.0" encoding="utf-8"?>
<formControlPr xmlns="http://schemas.microsoft.com/office/spreadsheetml/2009/9/main" objectType="Drop" dropLines="50" dropStyle="combo" dx="16" fmlaLink="vars!$FB$21" fmlaRange="[0]!dimensionsFL" noThreeD="1" sel="1" val="0"/>
</file>

<file path=xl/ctrlProps/ctrlProp166.xml><?xml version="1.0" encoding="utf-8"?>
<formControlPr xmlns="http://schemas.microsoft.com/office/spreadsheetml/2009/9/main" objectType="Drop" dropLines="40" dropStyle="combo" dx="16" fmlaLink="vars!$FB$13" fmlaRange="vars!$FC$26:$FC$34" noThreeD="1" sel="1" val="0"/>
</file>

<file path=xl/ctrlProps/ctrlProp167.xml><?xml version="1.0" encoding="utf-8"?>
<formControlPr xmlns="http://schemas.microsoft.com/office/spreadsheetml/2009/9/main" objectType="Drop" dropLines="40" dropStyle="combo" dx="16" fmlaLink="vars!$FI$15" fmlaRange="vars!$FJ$26:$FJ$34" noThreeD="1" sel="1" val="0"/>
</file>

<file path=xl/ctrlProps/ctrlProp168.xml><?xml version="1.0" encoding="utf-8"?>
<formControlPr xmlns="http://schemas.microsoft.com/office/spreadsheetml/2009/9/main" objectType="Drop" dropLines="40" dropStyle="combo" dx="16" fmlaLink="vars!$FI$16" fmlaRange="vars!$FJ$26:$FJ$34" noThreeD="1" sel="1" val="0"/>
</file>

<file path=xl/ctrlProps/ctrlProp169.xml><?xml version="1.0" encoding="utf-8"?>
<formControlPr xmlns="http://schemas.microsoft.com/office/spreadsheetml/2009/9/main" objectType="Drop" dropLines="40" dropStyle="combo" dx="16" fmlaLink="vars!$FI$17" fmlaRange="vars!$FJ$26:$FJ$34" noThreeD="1" sel="1" val="0"/>
</file>

<file path=xl/ctrlProps/ctrlProp17.xml><?xml version="1.0" encoding="utf-8"?>
<formControlPr xmlns="http://schemas.microsoft.com/office/spreadsheetml/2009/9/main" objectType="Drop" dropLines="40" dropStyle="combo" dx="16" fmlaLink="vars!$AQ$19" fmlaRange="vars!$AW$25:$AW$230" noThreeD="1" sel="1" val="0"/>
</file>

<file path=xl/ctrlProps/ctrlProp170.xml><?xml version="1.0" encoding="utf-8"?>
<formControlPr xmlns="http://schemas.microsoft.com/office/spreadsheetml/2009/9/main" objectType="Drop" dropLines="40" dropStyle="combo" dx="16" fmlaLink="vars!$FI$18" fmlaRange="vars!$FJ$26:$FJ$34" noThreeD="1" sel="1" val="0"/>
</file>

<file path=xl/ctrlProps/ctrlProp171.xml><?xml version="1.0" encoding="utf-8"?>
<formControlPr xmlns="http://schemas.microsoft.com/office/spreadsheetml/2009/9/main" objectType="Drop" dropLines="40" dropStyle="combo" dx="16" fmlaLink="vars!$FI$19" fmlaRange="vars!$FJ$26:$FJ$34" noThreeD="1" sel="1" val="0"/>
</file>

<file path=xl/ctrlProps/ctrlProp172.xml><?xml version="1.0" encoding="utf-8"?>
<formControlPr xmlns="http://schemas.microsoft.com/office/spreadsheetml/2009/9/main" objectType="Drop" dropLines="2" dropStyle="combo" dx="16" fmlaLink="vars!$V$7" fmlaRange="vars!$AA$6:$AA$7" noThreeD="1" sel="1" val="0"/>
</file>

<file path=xl/ctrlProps/ctrlProp173.xml><?xml version="1.0" encoding="utf-8"?>
<formControlPr xmlns="http://schemas.microsoft.com/office/spreadsheetml/2009/9/main" objectType="Drop" dropLines="40" dropStyle="combo" dx="16" fmlaLink="vars!$T$24" fmlaRange="vars!$W$20:$W$33" noThreeD="1" sel="6" val="0"/>
</file>

<file path=xl/ctrlProps/ctrlProp174.xml><?xml version="1.0" encoding="utf-8"?>
<formControlPr xmlns="http://schemas.microsoft.com/office/spreadsheetml/2009/9/main" objectType="CheckBox" checked="Checked" lockText="1" noThreeD="1"/>
</file>

<file path=xl/ctrlProps/ctrlProp175.xml><?xml version="1.0" encoding="utf-8"?>
<formControlPr xmlns="http://schemas.microsoft.com/office/spreadsheetml/2009/9/main" objectType="Drop" dropLines="40" dropStyle="combo" dx="16" fmlaLink="vars!$AH$17" fmlaRange="vars!$AI$13:$AI$15" noThreeD="1" sel="1" val="0"/>
</file>

<file path=xl/ctrlProps/ctrlProp176.xml><?xml version="1.0" encoding="utf-8"?>
<formControlPr xmlns="http://schemas.microsoft.com/office/spreadsheetml/2009/9/main" objectType="Radio" firstButton="1" fmlaLink="vars!$L$7" lockText="1" noThreeD="1"/>
</file>

<file path=xl/ctrlProps/ctrlProp177.xml><?xml version="1.0" encoding="utf-8"?>
<formControlPr xmlns="http://schemas.microsoft.com/office/spreadsheetml/2009/9/main" objectType="Radio" checked="Checked" lockText="1" noThreeD="1"/>
</file>

<file path=xl/ctrlProps/ctrlProp178.xml><?xml version="1.0" encoding="utf-8"?>
<formControlPr xmlns="http://schemas.microsoft.com/office/spreadsheetml/2009/9/main" objectType="CheckBox" checked="Checked" fmlaLink="vars!$L$34" lockText="1" noThreeD="1"/>
</file>

<file path=xl/ctrlProps/ctrlProp18.xml><?xml version="1.0" encoding="utf-8"?>
<formControlPr xmlns="http://schemas.microsoft.com/office/spreadsheetml/2009/9/main" objectType="Drop" dropLines="40" dropStyle="combo" dx="16" fmlaLink="vars!$AQ$13" fmlaRange="vars!$AR$25:$AR$234" noThreeD="1" sel="1" val="0"/>
</file>

<file path=xl/ctrlProps/ctrlProp19.xml><?xml version="1.0" encoding="utf-8"?>
<formControlPr xmlns="http://schemas.microsoft.com/office/spreadsheetml/2009/9/main" objectType="Drop" dropStyle="combo" dx="16" fmlaLink="vars!$AD$20" fmlaRange="vars!$AE$22:$AE$28" noThreeD="1" sel="2" val="0"/>
</file>

<file path=xl/ctrlProps/ctrlProp2.xml><?xml version="1.0" encoding="utf-8"?>
<formControlPr xmlns="http://schemas.microsoft.com/office/spreadsheetml/2009/9/main" objectType="Drop" dropLines="40" dropStyle="combo" dx="16" fmlaLink="vars!$BB$8" fmlaRange="vars!$BC$25:$BC$277" noThreeD="1" sel="1" val="54"/>
</file>

<file path=xl/ctrlProps/ctrlProp20.xml><?xml version="1.0" encoding="utf-8"?>
<formControlPr xmlns="http://schemas.microsoft.com/office/spreadsheetml/2009/9/main" objectType="Drop" dropLines="40" dropStyle="combo" dx="16" fmlaLink="vars!$AL$4" fmlaRange="vars!$AN$6:$AN$9" noThreeD="1" sel="3" val="0"/>
</file>

<file path=xl/ctrlProps/ctrlProp21.xml><?xml version="1.0" encoding="utf-8"?>
<formControlPr xmlns="http://schemas.microsoft.com/office/spreadsheetml/2009/9/main" objectType="Drop" dropLines="40" dropStyle="combo" dx="16" fmlaLink="vars!$AQ$20" fmlaRange="vars!$AW$25:$AW$230" noThreeD="1" sel="1" val="0"/>
</file>

<file path=xl/ctrlProps/ctrlProp22.xml><?xml version="1.0" encoding="utf-8"?>
<formControlPr xmlns="http://schemas.microsoft.com/office/spreadsheetml/2009/9/main" objectType="Drop" dropLines="40" dropStyle="combo" dx="16" fmlaLink="vars!$AH$4" fmlaRange="vars!$AI$6:$AI$8" noThreeD="1" sel="1" val="0"/>
</file>

<file path=xl/ctrlProps/ctrlProp23.xml><?xml version="1.0" encoding="utf-8"?>
<formControlPr xmlns="http://schemas.microsoft.com/office/spreadsheetml/2009/9/main" objectType="Drop" dropLines="40" dropStyle="combo" dx="16" fmlaLink="vars!$T$19" fmlaRange="vars!$W$20:$W$33" noThreeD="1" sel="14" val="0"/>
</file>

<file path=xl/ctrlProps/ctrlProp24.xml><?xml version="1.0" encoding="utf-8"?>
<formControlPr xmlns="http://schemas.microsoft.com/office/spreadsheetml/2009/9/main" objectType="Drop" dropLines="40" dropStyle="combo" dx="16" fmlaLink="vars!$BB$14" fmlaRange="vars!$BC$25:$BC$277" noThreeD="1" sel="1" val="41"/>
</file>

<file path=xl/ctrlProps/ctrlProp25.xml><?xml version="1.0" encoding="utf-8"?>
<formControlPr xmlns="http://schemas.microsoft.com/office/spreadsheetml/2009/9/main" objectType="Drop" dropLines="40" dropStyle="combo" dx="16" fmlaLink="vars!$BB$15" fmlaRange="vars!$BC$25:$BC$277" noThreeD="1" sel="1" val="0"/>
</file>

<file path=xl/ctrlProps/ctrlProp26.xml><?xml version="1.0" encoding="utf-8"?>
<formControlPr xmlns="http://schemas.microsoft.com/office/spreadsheetml/2009/9/main" objectType="Drop" dropLines="40" dropStyle="combo" dx="16" fmlaLink="vars!$BB$16" fmlaRange="vars!$BC$25:$BC$277" noThreeD="1" sel="1" val="0"/>
</file>

<file path=xl/ctrlProps/ctrlProp27.xml><?xml version="1.0" encoding="utf-8"?>
<formControlPr xmlns="http://schemas.microsoft.com/office/spreadsheetml/2009/9/main" objectType="Drop" dropLines="40" dropStyle="combo" dx="16" fmlaLink="vars!$BB$17" fmlaRange="vars!$BC$25:$BC$277" noThreeD="1" sel="1" val="0"/>
</file>

<file path=xl/ctrlProps/ctrlProp28.xml><?xml version="1.0" encoding="utf-8"?>
<formControlPr xmlns="http://schemas.microsoft.com/office/spreadsheetml/2009/9/main" objectType="Drop" dropLines="40" dropStyle="combo" dx="16" fmlaLink="vars!$BB$18" fmlaRange="vars!$BC$25:$BC$277" noThreeD="1" sel="1" val="0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Drop" dropLines="40" dropStyle="combo" dx="16" fmlaLink="vars!$BB$9" fmlaRange="vars!$BC$25:$BC$277" noThreeD="1" sel="1" val="43"/>
</file>

<file path=xl/ctrlProps/ctrlProp30.xml><?xml version="1.0" encoding="utf-8"?>
<formControlPr xmlns="http://schemas.microsoft.com/office/spreadsheetml/2009/9/main" objectType="Drop" dropLines="40" dropStyle="combo" dx="16" fmlaLink="vars!$AH$12" fmlaRange="vars!$AI$13:$AI$15" noThreeD="1" sel="1" val="0"/>
</file>

<file path=xl/ctrlProps/ctrlProp31.xml><?xml version="1.0" encoding="utf-8"?>
<formControlPr xmlns="http://schemas.microsoft.com/office/spreadsheetml/2009/9/main" objectType="Radio" firstButton="1" fmlaLink="vars!$G$7" lockText="1" noThreeD="1"/>
</file>

<file path=xl/ctrlProps/ctrlProp32.xml><?xml version="1.0" encoding="utf-8"?>
<formControlPr xmlns="http://schemas.microsoft.com/office/spreadsheetml/2009/9/main" objectType="CheckBox" fmlaLink="vars!$G$21" lockText="1" noThreeD="1"/>
</file>

<file path=xl/ctrlProps/ctrlProp33.xml><?xml version="1.0" encoding="utf-8"?>
<formControlPr xmlns="http://schemas.microsoft.com/office/spreadsheetml/2009/9/main" objectType="Radio" checked="Checked" lockText="1" noThreeD="1"/>
</file>

<file path=xl/ctrlProps/ctrlProp34.xml><?xml version="1.0" encoding="utf-8"?>
<formControlPr xmlns="http://schemas.microsoft.com/office/spreadsheetml/2009/9/main" objectType="Drop" dropLines="40" dropStyle="combo" dx="16" fmlaLink="vars!$AL$5" fmlaRange="vars!$AN$6:$AN$9" noThreeD="1" sel="2" val="0"/>
</file>

<file path=xl/ctrlProps/ctrlProp35.xml><?xml version="1.0" encoding="utf-8"?>
<formControlPr xmlns="http://schemas.microsoft.com/office/spreadsheetml/2009/9/main" objectType="Drop" dropLines="40" dropStyle="combo" dx="16" fmlaLink="varsAW!$AI$7" fmlaRange="varsAW!$AJ$25:$AJ$70" noThreeD="1" sel="1" val="0"/>
</file>

<file path=xl/ctrlProps/ctrlProp36.xml><?xml version="1.0" encoding="utf-8"?>
<formControlPr xmlns="http://schemas.microsoft.com/office/spreadsheetml/2009/9/main" objectType="Drop" dropLines="40" dropStyle="combo" dx="16" fmlaLink="varsAW!$T$4" fmlaRange="varsAW!$U$6:$U$8" noThreeD="1" sel="1" val="0"/>
</file>

<file path=xl/ctrlProps/ctrlProp37.xml><?xml version="1.0" encoding="utf-8"?>
<formControlPr xmlns="http://schemas.microsoft.com/office/spreadsheetml/2009/9/main" objectType="Drop" dropLines="40" dropStyle="combo" dx="16" fmlaLink="varsAW!$AI$8" fmlaRange="varsAW!$AJ$25:$AJ$70" noThreeD="1" sel="1" val="0"/>
</file>

<file path=xl/ctrlProps/ctrlProp38.xml><?xml version="1.0" encoding="utf-8"?>
<formControlPr xmlns="http://schemas.microsoft.com/office/spreadsheetml/2009/9/main" objectType="Drop" dropLines="40" dropStyle="combo" dx="16" fmlaLink="varsAW!$AI$9" fmlaRange="varsAW!$AJ$25:$AJ$70" noThreeD="1" sel="1" val="0"/>
</file>

<file path=xl/ctrlProps/ctrlProp39.xml><?xml version="1.0" encoding="utf-8"?>
<formControlPr xmlns="http://schemas.microsoft.com/office/spreadsheetml/2009/9/main" objectType="CheckBox" checked="Checked" fmlaLink="vars!$H$8" lockText="1" noThreeD="1"/>
</file>

<file path=xl/ctrlProps/ctrlProp4.xml><?xml version="1.0" encoding="utf-8"?>
<formControlPr xmlns="http://schemas.microsoft.com/office/spreadsheetml/2009/9/main" objectType="Drop" dropLines="40" dropStyle="combo" dx="16" fmlaLink="vars!$AQ$7" fmlaRange="vars!$AR$25:$AR$234" noThreeD="1" sel="1" val="4"/>
</file>

<file path=xl/ctrlProps/ctrlProp40.xml><?xml version="1.0" encoding="utf-8"?>
<formControlPr xmlns="http://schemas.microsoft.com/office/spreadsheetml/2009/9/main" objectType="Drop" dropLines="40" dropStyle="combo" dx="16" fmlaLink="varsAW!$AI$10" fmlaRange="varsAW!$AJ$25:$AJ$70" noThreeD="1" sel="1" val="0"/>
</file>

<file path=xl/ctrlProps/ctrlProp41.xml><?xml version="1.0" encoding="utf-8"?>
<formControlPr xmlns="http://schemas.microsoft.com/office/spreadsheetml/2009/9/main" objectType="Drop" dropLines="40" dropStyle="combo" dx="16" fmlaLink="varsAW!$AI$11" fmlaRange="varsAW!$AJ$25:$AJ$70" noThreeD="1" sel="1" val="6"/>
</file>

<file path=xl/ctrlProps/ctrlProp42.xml><?xml version="1.0" encoding="utf-8"?>
<formControlPr xmlns="http://schemas.microsoft.com/office/spreadsheetml/2009/9/main" objectType="Drop" dropLines="40" dropStyle="combo" dx="16" fmlaLink="varsAW!$AI$12" fmlaRange="varsAW!$AJ$25:$AJ$70" noThreeD="1" sel="1" val="4"/>
</file>

<file path=xl/ctrlProps/ctrlProp43.xml><?xml version="1.0" encoding="utf-8"?>
<formControlPr xmlns="http://schemas.microsoft.com/office/spreadsheetml/2009/9/main" objectType="Drop" dropLines="40" dropStyle="combo" dx="16" fmlaLink="varsAW!$AI$13" fmlaRange="varsAW!$AJ$25:$AJ$70" noThreeD="1" sel="1" val="0"/>
</file>

<file path=xl/ctrlProps/ctrlProp44.xml><?xml version="1.0" encoding="utf-8"?>
<formControlPr xmlns="http://schemas.microsoft.com/office/spreadsheetml/2009/9/main" objectType="Drop" dropLines="50" dropStyle="combo" dx="16" fmlaLink="varsAW!$AA$19" fmlaRange="[0]!dimensionsAW" noThreeD="1" sel="1" val="0"/>
</file>

<file path=xl/ctrlProps/ctrlProp45.xml><?xml version="1.0" encoding="utf-8"?>
<formControlPr xmlns="http://schemas.microsoft.com/office/spreadsheetml/2009/9/main" objectType="Drop" dropLines="40" dropStyle="combo" dx="16" fmlaLink="varsAW!$AA$8" fmlaRange="varsAW!$AB$25:$AB$139" noThreeD="1" sel="1" val="0"/>
</file>

<file path=xl/ctrlProps/ctrlProp46.xml><?xml version="1.0" encoding="utf-8"?>
<formControlPr xmlns="http://schemas.microsoft.com/office/spreadsheetml/2009/9/main" objectType="Drop" dropLines="40" dropStyle="combo" dx="16" fmlaLink="varsAW!$AA$9" fmlaRange="varsAW!$AB$25:$AB$139" noThreeD="1" sel="1" val="0"/>
</file>

<file path=xl/ctrlProps/ctrlProp47.xml><?xml version="1.0" encoding="utf-8"?>
<formControlPr xmlns="http://schemas.microsoft.com/office/spreadsheetml/2009/9/main" objectType="Drop" dropLines="40" dropStyle="combo" dx="16" fmlaLink="varsAW!$AA$10" fmlaRange="varsAW!$AB$25:$AB$139" noThreeD="1" sel="1" val="34"/>
</file>

<file path=xl/ctrlProps/ctrlProp48.xml><?xml version="1.0" encoding="utf-8"?>
<formControlPr xmlns="http://schemas.microsoft.com/office/spreadsheetml/2009/9/main" objectType="Drop" dropLines="40" dropStyle="combo" dx="16" fmlaLink="varsAW!$AA$11" fmlaRange="varsAW!$AB$25:$AB$139" noThreeD="1" sel="1" val="75"/>
</file>

<file path=xl/ctrlProps/ctrlProp49.xml><?xml version="1.0" encoding="utf-8"?>
<formControlPr xmlns="http://schemas.microsoft.com/office/spreadsheetml/2009/9/main" objectType="Drop" dropLines="40" dropStyle="combo" dx="16" fmlaLink="varsAW!$AA$12" fmlaRange="varsAW!$AB$25:$AB$139" noThreeD="1" sel="1" val="49"/>
</file>

<file path=xl/ctrlProps/ctrlProp5.xml><?xml version="1.0" encoding="utf-8"?>
<formControlPr xmlns="http://schemas.microsoft.com/office/spreadsheetml/2009/9/main" objectType="CheckBox" checked="Checked" fmlaLink="vars!$G$8" lockText="1" noThreeD="1"/>
</file>

<file path=xl/ctrlProps/ctrlProp50.xml><?xml version="1.0" encoding="utf-8"?>
<formControlPr xmlns="http://schemas.microsoft.com/office/spreadsheetml/2009/9/main" objectType="Drop" dropStyle="combo" dx="16" fmlaLink="varsAW!$N$20" fmlaRange="varsAW!$O$22:$O$28" noThreeD="1" sel="2" val="0"/>
</file>

<file path=xl/ctrlProps/ctrlProp51.xml><?xml version="1.0" encoding="utf-8"?>
<formControlPr xmlns="http://schemas.microsoft.com/office/spreadsheetml/2009/9/main" objectType="Drop" dropLines="50" dropStyle="combo" dx="16" fmlaLink="varsAW!$AA$20" fmlaRange="[0]!dimensionsAW" noThreeD="1" sel="1" val="0"/>
</file>

<file path=xl/ctrlProps/ctrlProp52.xml><?xml version="1.0" encoding="utf-8"?>
<formControlPr xmlns="http://schemas.microsoft.com/office/spreadsheetml/2009/9/main" objectType="Drop" dropLines="40" dropStyle="combo" dx="16" fmlaLink="varsAW!$AA$13" fmlaRange="varsAW!$AB$25:$AB$139" noThreeD="1" sel="1" val="0"/>
</file>

<file path=xl/ctrlProps/ctrlProp53.xml><?xml version="1.0" encoding="utf-8"?>
<formControlPr xmlns="http://schemas.microsoft.com/office/spreadsheetml/2009/9/main" objectType="Drop" dropLines="40" dropStyle="combo" dx="16" fmlaLink="varsAW!$AI$14" fmlaRange="varsAW!$AJ$25:$AJ$70" noThreeD="1" sel="1" val="0"/>
</file>

<file path=xl/ctrlProps/ctrlProp54.xml><?xml version="1.0" encoding="utf-8"?>
<formControlPr xmlns="http://schemas.microsoft.com/office/spreadsheetml/2009/9/main" objectType="Drop" dropLines="40" dropStyle="combo" dx="16" fmlaLink="varsAW!$AI$15" fmlaRange="varsAW!$AJ$25:$AJ$70" noThreeD="1" sel="1" val="0"/>
</file>

<file path=xl/ctrlProps/ctrlProp55.xml><?xml version="1.0" encoding="utf-8"?>
<formControlPr xmlns="http://schemas.microsoft.com/office/spreadsheetml/2009/9/main" objectType="Drop" dropLines="40" dropStyle="combo" dx="16" fmlaLink="varsAW!$AI$16" fmlaRange="varsAW!$AJ$25:$AJ$70" noThreeD="1" sel="1" val="0"/>
</file>

<file path=xl/ctrlProps/ctrlProp56.xml><?xml version="1.0" encoding="utf-8"?>
<formControlPr xmlns="http://schemas.microsoft.com/office/spreadsheetml/2009/9/main" objectType="Drop" dropLines="40" dropStyle="combo" dx="16" fmlaLink="varsAW!$AI$17" fmlaRange="varsAW!$AJ$25:$AJ$70" noThreeD="1" sel="1" val="0"/>
</file>

<file path=xl/ctrlProps/ctrlProp57.xml><?xml version="1.0" encoding="utf-8"?>
<formControlPr xmlns="http://schemas.microsoft.com/office/spreadsheetml/2009/9/main" objectType="Drop" dropLines="40" dropStyle="combo" dx="16" fmlaLink="varsAW!$AI$18" fmlaRange="varsAW!$AJ$25:$AJ$70" noThreeD="1" sel="1" val="0"/>
</file>

<file path=xl/ctrlProps/ctrlProp58.xml><?xml version="1.0" encoding="utf-8"?>
<formControlPr xmlns="http://schemas.microsoft.com/office/spreadsheetml/2009/9/main" objectType="Drop" dropLines="2" dropStyle="combo" dx="16" fmlaLink="varsAW!$K$4" fmlaRange="varsAW!$L$6:$L$7" noThreeD="1" sel="1" val="0"/>
</file>

<file path=xl/ctrlProps/ctrlProp59.xml><?xml version="1.0" encoding="utf-8"?>
<formControlPr xmlns="http://schemas.microsoft.com/office/spreadsheetml/2009/9/main" objectType="Drop" dropLines="40" dropStyle="combo" dx="16" fmlaLink="vars!$T$20" fmlaRange="vars!$W$20:$W$33" noThreeD="1" sel="6" val="0"/>
</file>

<file path=xl/ctrlProps/ctrlProp6.xml><?xml version="1.0" encoding="utf-8"?>
<formControlPr xmlns="http://schemas.microsoft.com/office/spreadsheetml/2009/9/main" objectType="Drop" dropLines="40" dropStyle="combo" dx="16" fmlaLink="vars!$AQ$8" fmlaRange="vars!$AR$25:$AR$234" noThreeD="1" sel="1" val="0"/>
</file>

<file path=xl/ctrlProps/ctrlProp60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Drop" dropLines="40" dropStyle="combo" dx="16" fmlaLink="vars!$AH$13" fmlaRange="vars!$AI$13:$AI$15" noThreeD="1" sel="1" val="0"/>
</file>

<file path=xl/ctrlProps/ctrlProp62.xml><?xml version="1.0" encoding="utf-8"?>
<formControlPr xmlns="http://schemas.microsoft.com/office/spreadsheetml/2009/9/main" objectType="Radio" firstButton="1" fmlaLink="vars!$H$7" lockText="1" noThreeD="1"/>
</file>

<file path=xl/ctrlProps/ctrlProp63.xml><?xml version="1.0" encoding="utf-8"?>
<formControlPr xmlns="http://schemas.microsoft.com/office/spreadsheetml/2009/9/main" objectType="Radio" checked="Checked" lockText="1" noThreeD="1"/>
</file>

<file path=xl/ctrlProps/ctrlProp64.xml><?xml version="1.0" encoding="utf-8"?>
<formControlPr xmlns="http://schemas.microsoft.com/office/spreadsheetml/2009/9/main" objectType="Drop" dropLines="9" dropStyle="combo" dx="16" fmlaLink="vars!$AE$4" fmlaRange="vars!$AF$6:$AF$10" noThreeD="1" sel="5" val="0"/>
</file>

<file path=xl/ctrlProps/ctrlProp65.xml><?xml version="1.0" encoding="utf-8"?>
<formControlPr xmlns="http://schemas.microsoft.com/office/spreadsheetml/2009/9/main" objectType="CheckBox" fmlaLink="vars!$G$21" lockText="1" noThreeD="1"/>
</file>

<file path=xl/ctrlProps/ctrlProp66.xml><?xml version="1.0" encoding="utf-8"?>
<formControlPr xmlns="http://schemas.microsoft.com/office/spreadsheetml/2009/9/main" objectType="Drop" dropLines="40" dropStyle="combo" dx="16" fmlaLink="vars!$AL$6" fmlaRange="vars!$AN$6:$AN$9" noThreeD="1" sel="3" val="0"/>
</file>

<file path=xl/ctrlProps/ctrlProp67.xml><?xml version="1.0" encoding="utf-8"?>
<formControlPr xmlns="http://schemas.microsoft.com/office/spreadsheetml/2009/9/main" objectType="Drop" dropLines="40" dropStyle="combo" dx="16" fmlaLink="varsAC!$AI$7" fmlaRange="[0]!metricsAC" noThreeD="1" sel="1" val="0"/>
</file>

<file path=xl/ctrlProps/ctrlProp68.xml><?xml version="1.0" encoding="utf-8"?>
<formControlPr xmlns="http://schemas.microsoft.com/office/spreadsheetml/2009/9/main" objectType="Drop" dropLines="40" dropStyle="combo" dx="16" fmlaLink="varsAC!$T$4" fmlaRange="varsAC!$U$6:$U$8" noThreeD="1" sel="1" val="0"/>
</file>

<file path=xl/ctrlProps/ctrlProp69.xml><?xml version="1.0" encoding="utf-8"?>
<formControlPr xmlns="http://schemas.microsoft.com/office/spreadsheetml/2009/9/main" objectType="Drop" dropLines="40" dropStyle="combo" dx="16" fmlaLink="varsAC!$AI$8" fmlaRange="[0]!metricsAC" noThreeD="1" sel="1" val="0"/>
</file>

<file path=xl/ctrlProps/ctrlProp7.xml><?xml version="1.0" encoding="utf-8"?>
<formControlPr xmlns="http://schemas.microsoft.com/office/spreadsheetml/2009/9/main" objectType="Drop" dropLines="2" dropStyle="combo" dx="16" fmlaLink="vars!$V$4" fmlaRange="vars!$W$6:$W$7" noThreeD="1" sel="1" val="0"/>
</file>

<file path=xl/ctrlProps/ctrlProp70.xml><?xml version="1.0" encoding="utf-8"?>
<formControlPr xmlns="http://schemas.microsoft.com/office/spreadsheetml/2009/9/main" objectType="Drop" dropLines="40" dropStyle="combo" dx="16" fmlaLink="varsAC!$AI$9" fmlaRange="[0]!metricsAC" noThreeD="1" sel="1" val="0"/>
</file>

<file path=xl/ctrlProps/ctrlProp71.xml><?xml version="1.0" encoding="utf-8"?>
<formControlPr xmlns="http://schemas.microsoft.com/office/spreadsheetml/2009/9/main" objectType="Drop" dropLines="40" dropStyle="combo" dx="16" fmlaLink="varsAC!$AI$10" fmlaRange="[0]!metricsAC" noThreeD="1" sel="1" val="0"/>
</file>

<file path=xl/ctrlProps/ctrlProp72.xml><?xml version="1.0" encoding="utf-8"?>
<formControlPr xmlns="http://schemas.microsoft.com/office/spreadsheetml/2009/9/main" objectType="Drop" dropLines="40" dropStyle="combo" dx="16" fmlaLink="varsAC!$AI$11" fmlaRange="[0]!metricsAC" noThreeD="1" sel="1" val="0"/>
</file>

<file path=xl/ctrlProps/ctrlProp73.xml><?xml version="1.0" encoding="utf-8"?>
<formControlPr xmlns="http://schemas.microsoft.com/office/spreadsheetml/2009/9/main" objectType="Drop" dropLines="40" dropStyle="combo" dx="16" fmlaLink="varsAC!$AI$12" fmlaRange="[0]!metricsAC" noThreeD="1" sel="1" val="0"/>
</file>

<file path=xl/ctrlProps/ctrlProp74.xml><?xml version="1.0" encoding="utf-8"?>
<formControlPr xmlns="http://schemas.microsoft.com/office/spreadsheetml/2009/9/main" objectType="Drop" dropLines="40" dropStyle="combo" dx="16" fmlaLink="varsAC!$AI$13" fmlaRange="[0]!metricsAC" noThreeD="1" sel="1" val="0"/>
</file>

<file path=xl/ctrlProps/ctrlProp75.xml><?xml version="1.0" encoding="utf-8"?>
<formControlPr xmlns="http://schemas.microsoft.com/office/spreadsheetml/2009/9/main" objectType="Drop" dropLines="40" dropStyle="combo" dx="16" fmlaLink="varsAC!$AA$19" fmlaRange="[0]!dimensionsAC" noThreeD="1" sel="1" val="0"/>
</file>

<file path=xl/ctrlProps/ctrlProp76.xml><?xml version="1.0" encoding="utf-8"?>
<formControlPr xmlns="http://schemas.microsoft.com/office/spreadsheetml/2009/9/main" objectType="Drop" dropLines="40" dropStyle="combo" dx="16" fmlaLink="varsAC!$AA$8" fmlaRange="[0]!dimensionsAC" noThreeD="1" sel="1" val="0"/>
</file>

<file path=xl/ctrlProps/ctrlProp77.xml><?xml version="1.0" encoding="utf-8"?>
<formControlPr xmlns="http://schemas.microsoft.com/office/spreadsheetml/2009/9/main" objectType="Drop" dropLines="40" dropStyle="combo" dx="16" fmlaLink="varsAC!$AA$9" fmlaRange="[0]!dimensionsAC" noThreeD="1" sel="1" val="23"/>
</file>

<file path=xl/ctrlProps/ctrlProp78.xml><?xml version="1.0" encoding="utf-8"?>
<formControlPr xmlns="http://schemas.microsoft.com/office/spreadsheetml/2009/9/main" objectType="Drop" dropLines="40" dropStyle="combo" dx="16" fmlaLink="varsAC!$AA$10" fmlaRange="[0]!dimensionsAC" noThreeD="1" sel="1" val="30"/>
</file>

<file path=xl/ctrlProps/ctrlProp79.xml><?xml version="1.0" encoding="utf-8"?>
<formControlPr xmlns="http://schemas.microsoft.com/office/spreadsheetml/2009/9/main" objectType="Drop" dropLines="40" dropStyle="combo" dx="16" fmlaLink="varsAC!$AA$11" fmlaRange="[0]!dimensionsAC" noThreeD="1" sel="1" val="0"/>
</file>

<file path=xl/ctrlProps/ctrlProp8.xml><?xml version="1.0" encoding="utf-8"?>
<formControlPr xmlns="http://schemas.microsoft.com/office/spreadsheetml/2009/9/main" objectType="Drop" dropLines="9" dropStyle="combo" dx="16" fmlaLink="vars!$AE$4" fmlaRange="vars!$AF$6:$AF$10" noThreeD="1" sel="5" val="0"/>
</file>

<file path=xl/ctrlProps/ctrlProp80.xml><?xml version="1.0" encoding="utf-8"?>
<formControlPr xmlns="http://schemas.microsoft.com/office/spreadsheetml/2009/9/main" objectType="Drop" dropLines="40" dropStyle="combo" dx="16" fmlaLink="varsAC!$AA$12" fmlaRange="[0]!dimensionsAC" noThreeD="1" sel="1" val="0"/>
</file>

<file path=xl/ctrlProps/ctrlProp81.xml><?xml version="1.0" encoding="utf-8"?>
<formControlPr xmlns="http://schemas.microsoft.com/office/spreadsheetml/2009/9/main" objectType="Drop" dropStyle="combo" dx="16" fmlaLink="varsAC!$N$20" fmlaRange="varsAC!$O$22:$O$28" noThreeD="1" sel="2" val="0"/>
</file>

<file path=xl/ctrlProps/ctrlProp82.xml><?xml version="1.0" encoding="utf-8"?>
<formControlPr xmlns="http://schemas.microsoft.com/office/spreadsheetml/2009/9/main" objectType="Drop" dropLines="40" dropStyle="combo" dx="16" fmlaLink="varsAC!$AA$20" fmlaRange="[0]!dimensionsAC" noThreeD="1" sel="1" val="0"/>
</file>

<file path=xl/ctrlProps/ctrlProp83.xml><?xml version="1.0" encoding="utf-8"?>
<formControlPr xmlns="http://schemas.microsoft.com/office/spreadsheetml/2009/9/main" objectType="Drop" dropLines="40" dropStyle="combo" dx="16" fmlaLink="varsAC!$AA$13" fmlaRange="[0]!dimensionsAC" noThreeD="1" sel="1" val="0"/>
</file>

<file path=xl/ctrlProps/ctrlProp84.xml><?xml version="1.0" encoding="utf-8"?>
<formControlPr xmlns="http://schemas.microsoft.com/office/spreadsheetml/2009/9/main" objectType="Drop" dropLines="40" dropStyle="combo" dx="16" fmlaLink="varsAC!$AI$14" fmlaRange="[0]!metricsAC" noThreeD="1" sel="1" val="0"/>
</file>

<file path=xl/ctrlProps/ctrlProp85.xml><?xml version="1.0" encoding="utf-8"?>
<formControlPr xmlns="http://schemas.microsoft.com/office/spreadsheetml/2009/9/main" objectType="Drop" dropLines="40" dropStyle="combo" dx="16" fmlaLink="varsAC!$AI$15" fmlaRange="[0]!metricsAC" noThreeD="1" sel="1" val="0"/>
</file>

<file path=xl/ctrlProps/ctrlProp86.xml><?xml version="1.0" encoding="utf-8"?>
<formControlPr xmlns="http://schemas.microsoft.com/office/spreadsheetml/2009/9/main" objectType="Drop" dropLines="40" dropStyle="combo" dx="16" fmlaLink="varsAC!$AI$16" fmlaRange="[0]!metricsAC" noThreeD="1" sel="1" val="0"/>
</file>

<file path=xl/ctrlProps/ctrlProp87.xml><?xml version="1.0" encoding="utf-8"?>
<formControlPr xmlns="http://schemas.microsoft.com/office/spreadsheetml/2009/9/main" objectType="Drop" dropLines="40" dropStyle="combo" dx="16" fmlaLink="varsAC!$AI$17" fmlaRange="[0]!metricsAC" noThreeD="1" sel="1" val="0"/>
</file>

<file path=xl/ctrlProps/ctrlProp88.xml><?xml version="1.0" encoding="utf-8"?>
<formControlPr xmlns="http://schemas.microsoft.com/office/spreadsheetml/2009/9/main" objectType="Drop" dropLines="40" dropStyle="combo" dx="16" fmlaLink="varsAC!$AI$18" fmlaRange="[0]!metricsAC" noThreeD="1" sel="1" val="0"/>
</file>

<file path=xl/ctrlProps/ctrlProp89.xml><?xml version="1.0" encoding="utf-8"?>
<formControlPr xmlns="http://schemas.microsoft.com/office/spreadsheetml/2009/9/main" objectType="Drop" dropLines="2" dropStyle="combo" dx="16" fmlaLink="varsAC!$K$4" fmlaRange="varsAC!$L$6:$L$7" noThreeD="1" sel="1" val="0"/>
</file>

<file path=xl/ctrlProps/ctrlProp9.xml><?xml version="1.0" encoding="utf-8"?>
<formControlPr xmlns="http://schemas.microsoft.com/office/spreadsheetml/2009/9/main" objectType="Drop" dropLines="40" dropStyle="combo" dx="16" fmlaLink="vars!$BB$10" fmlaRange="vars!$BC$25:$BC$277" noThreeD="1" sel="1" val="71"/>
</file>

<file path=xl/ctrlProps/ctrlProp90.xml><?xml version="1.0" encoding="utf-8"?>
<formControlPr xmlns="http://schemas.microsoft.com/office/spreadsheetml/2009/9/main" objectType="Drop" dropLines="40" dropStyle="combo" dx="16" fmlaLink="vars!$T$21" fmlaRange="vars!$W$20:$W$33" noThreeD="1" sel="6" val="0"/>
</file>

<file path=xl/ctrlProps/ctrlProp91.xml><?xml version="1.0" encoding="utf-8"?>
<formControlPr xmlns="http://schemas.microsoft.com/office/spreadsheetml/2009/9/main" objectType="CheckBox" checked="Checked" fmlaLink="vars!$I$8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Drop" dropLines="40" dropStyle="combo" dx="16" fmlaLink="vars!$AH$14" fmlaRange="vars!$AI$13:$AI$15" noThreeD="1" sel="1" val="0"/>
</file>

<file path=xl/ctrlProps/ctrlProp94.xml><?xml version="1.0" encoding="utf-8"?>
<formControlPr xmlns="http://schemas.microsoft.com/office/spreadsheetml/2009/9/main" objectType="Radio" firstButton="1" fmlaLink="vars!$I$7" lockText="1" noThreeD="1"/>
</file>

<file path=xl/ctrlProps/ctrlProp95.xml><?xml version="1.0" encoding="utf-8"?>
<formControlPr xmlns="http://schemas.microsoft.com/office/spreadsheetml/2009/9/main" objectType="Radio" checked="Checked" lockText="1" noThreeD="1"/>
</file>

<file path=xl/ctrlProps/ctrlProp96.xml><?xml version="1.0" encoding="utf-8"?>
<formControlPr xmlns="http://schemas.microsoft.com/office/spreadsheetml/2009/9/main" objectType="Drop" dropLines="9" dropStyle="combo" dx="16" fmlaLink="vars!$AE$4" fmlaRange="vars!$AF$6:$AF$10" noThreeD="1" sel="5" val="0"/>
</file>

<file path=xl/ctrlProps/ctrlProp97.xml><?xml version="1.0" encoding="utf-8"?>
<formControlPr xmlns="http://schemas.microsoft.com/office/spreadsheetml/2009/9/main" objectType="CheckBox" fmlaLink="vars!$G$21" lockText="1" noThreeD="1"/>
</file>

<file path=xl/ctrlProps/ctrlProp98.xml><?xml version="1.0" encoding="utf-8"?>
<formControlPr xmlns="http://schemas.microsoft.com/office/spreadsheetml/2009/9/main" objectType="Drop" dropLines="40" dropStyle="combo" dx="16" fmlaLink="vars!$AL$7" fmlaRange="vars!$AN$6:$AN$9" noThreeD="1" sel="3" val="0"/>
</file>

<file path=xl/ctrlProps/ctrlProp99.xml><?xml version="1.0" encoding="utf-8"?>
<formControlPr xmlns="http://schemas.microsoft.com/office/spreadsheetml/2009/9/main" objectType="Drop" dropLines="30" dropStyle="combo" dx="16" fmlaLink="vars!$CL$7" fmlaRange="vars!$CM$25:$CM$121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ode.google.com/apis/analytics/docs/gdata/gdataReferenceDimensionsMetrics.html" TargetMode="External"/><Relationship Id="rId7" Type="http://schemas.openxmlformats.org/officeDocument/2006/relationships/image" Target="../media/image3.png"/><Relationship Id="rId2" Type="http://schemas.openxmlformats.org/officeDocument/2006/relationships/hyperlink" Target="https://supermetrics.com/product/supermetrics-data-grabber/?GAacc=definemg@gmail.com&amp;appid=GADG&amp;ds=GA&amp;a=purchase&amp;goto=pricing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supermetrics.com/product/supermetrics-data-grabber/" TargetMode="External"/><Relationship Id="rId5" Type="http://schemas.openxmlformats.org/officeDocument/2006/relationships/image" Target="../media/image2.png"/><Relationship Id="rId4" Type="http://schemas.openxmlformats.org/officeDocument/2006/relationships/hyperlink" Target="http://gadatagrabber.automateanalytics.com/instructions?utm_source=gadg&amp;utm_medium=file&amp;utm_campaign=instructionsbutton2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gadatagrabber.automateanalytics.com/instructions?utm_source=gadg&amp;utm_medium=file&amp;utm_campaign=instructionsbutton2" TargetMode="External"/><Relationship Id="rId2" Type="http://schemas.openxmlformats.org/officeDocument/2006/relationships/hyperlink" Target="https://supermetrics.com/product/supermetrics-data-grabber/?AWacc=demo@supermetrics.com&amp;appid=GADGAW&amp;ds=AW&amp;a=purchase&amp;goto=pricing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hyperlink" Target="http://www.supermetrics.com/product/supermetrics-data-grabber/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gadatagrabber.automateanalytics.com/instructions?utm_source=gadg&amp;utm_medium=file&amp;utm_campaign=instructionsbutton2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supermetrics.com/product/supermetrics-data-grabber/?appid=GADGAC&amp;ds=AC#pricing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www.supermetrics.com/product/supermetrics-data-grabber/" TargetMode="External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gadatagrabber.automateanalytics.com/instructions?utm_source=gadg&amp;utm_medium=file&amp;utm_campaign=instructionsbutton2" TargetMode="External"/><Relationship Id="rId2" Type="http://schemas.openxmlformats.org/officeDocument/2006/relationships/hyperlink" Target="https://supermetrics.com/product/supermetrics-data-grabber/?FBacc=demo@supermetrics.com&amp;appid=GADGFB&amp;ds=FB&amp;a=purchase&amp;goto=pricing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hyperlink" Target="http://www.supermetrics.com/product/supermetrics-data-grabber/" TargetMode="Externa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gadatagrabber.automateanalytics.com/instructions?utm_source=gadg&amp;utm_medium=file&amp;utm_campaign=instructionsbutton2" TargetMode="External"/><Relationship Id="rId2" Type="http://schemas.openxmlformats.org/officeDocument/2006/relationships/hyperlink" Target="https://supermetrics.com/product/supermetrics-data-grabber/?YTacc=5OipQTQqXz2sOxp7u63eew&amp;appid=GADGYT&amp;ds=YT&amp;a=purchase&amp;goto=pricing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hyperlink" Target="http://www.supermetrics.com/product/supermetrics-data-grabber/" TargetMode="Externa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5.png"/><Relationship Id="rId2" Type="http://schemas.openxmlformats.org/officeDocument/2006/relationships/hyperlink" Target="https://supermetrics.com/product/supermetrics-data-grabber/?appid=GADGFL&amp;ds=FL#pricing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gadatagrabbertool.com/" TargetMode="External"/><Relationship Id="rId5" Type="http://schemas.openxmlformats.org/officeDocument/2006/relationships/image" Target="../media/image2.png"/><Relationship Id="rId4" Type="http://schemas.openxmlformats.org/officeDocument/2006/relationships/hyperlink" Target="http://gadatagrabber.automateanalytics.com/instructions?utm_source=gadg&amp;utm_medium=file&amp;utm_campaign=instructionsbutton2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583405</xdr:colOff>
      <xdr:row>3</xdr:row>
      <xdr:rowOff>95250</xdr:rowOff>
    </xdr:to>
    <xdr:sp macro="" textlink="">
      <xdr:nvSpPr>
        <xdr:cNvPr id="4312551" name="topblock"/>
        <xdr:cNvSpPr/>
      </xdr:nvSpPr>
      <xdr:spPr bwMode="auto">
        <a:xfrm>
          <a:off x="0" y="0"/>
          <a:ext cx="20895468" cy="666750"/>
        </a:xfrm>
        <a:prstGeom prst="rect">
          <a:avLst/>
        </a:prstGeom>
        <a:solidFill>
          <a:srgbClr val="005F9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algn="l"/>
          <a:endParaRPr lang="en-US" sz="1100">
            <a:latin typeface="Calibri Light"/>
          </a:endParaRPr>
        </a:p>
      </xdr:txBody>
    </xdr:sp>
    <xdr:clientData/>
  </xdr:twoCellAnchor>
  <xdr:twoCellAnchor editAs="oneCell">
    <xdr:from>
      <xdr:col>12</xdr:col>
      <xdr:colOff>587358</xdr:colOff>
      <xdr:row>31</xdr:row>
      <xdr:rowOff>63758</xdr:rowOff>
    </xdr:from>
    <xdr:to>
      <xdr:col>14</xdr:col>
      <xdr:colOff>128118</xdr:colOff>
      <xdr:row>32</xdr:row>
      <xdr:rowOff>163505</xdr:rowOff>
    </xdr:to>
    <xdr:sp macro="" textlink="">
      <xdr:nvSpPr>
        <xdr:cNvPr id="2" name="createChartsLabel"/>
        <xdr:cNvSpPr txBox="1"/>
      </xdr:nvSpPr>
      <xdr:spPr>
        <a:xfrm>
          <a:off x="10838639" y="5838289"/>
          <a:ext cx="1493385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Create charts</a:t>
          </a:r>
        </a:p>
      </xdr:txBody>
    </xdr:sp>
    <xdr:clientData/>
  </xdr:twoCellAnchor>
  <xdr:twoCellAnchor editAs="oneCell">
    <xdr:from>
      <xdr:col>4</xdr:col>
      <xdr:colOff>235742</xdr:colOff>
      <xdr:row>7</xdr:row>
      <xdr:rowOff>77047</xdr:rowOff>
    </xdr:from>
    <xdr:to>
      <xdr:col>4</xdr:col>
      <xdr:colOff>1540221</xdr:colOff>
      <xdr:row>9</xdr:row>
      <xdr:rowOff>23812</xdr:rowOff>
    </xdr:to>
    <xdr:sp macro="clearProfileSelectionsGA" textlink="">
      <xdr:nvSpPr>
        <xdr:cNvPr id="3" name="clearProfileSelectionsButton" hidden="1"/>
        <xdr:cNvSpPr txBox="1"/>
      </xdr:nvSpPr>
      <xdr:spPr>
        <a:xfrm>
          <a:off x="1890711" y="1410547"/>
          <a:ext cx="1304479" cy="32776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4</xdr:col>
      <xdr:colOff>235742</xdr:colOff>
      <xdr:row>7</xdr:row>
      <xdr:rowOff>77047</xdr:rowOff>
    </xdr:from>
    <xdr:to>
      <xdr:col>4</xdr:col>
      <xdr:colOff>1540221</xdr:colOff>
      <xdr:row>9</xdr:row>
      <xdr:rowOff>23812</xdr:rowOff>
    </xdr:to>
    <xdr:sp macro="selectAllProfilesGA" textlink="">
      <xdr:nvSpPr>
        <xdr:cNvPr id="4" name="selectAllProfilesButton"/>
        <xdr:cNvSpPr txBox="1"/>
      </xdr:nvSpPr>
      <xdr:spPr>
        <a:xfrm>
          <a:off x="1890711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algn="ctr"/>
          <a:r>
            <a:rPr lang="en-US" sz="1200" b="0">
              <a:solidFill>
                <a:sysClr val="windowText" lastClr="000000"/>
              </a:solidFill>
              <a:latin typeface="Calibri Light"/>
            </a:rPr>
            <a:t>SELECT ALL</a:t>
          </a:r>
        </a:p>
      </xdr:txBody>
    </xdr:sp>
    <xdr:clientData/>
  </xdr:twoCellAnchor>
  <xdr:twoCellAnchor editAs="oneCell">
    <xdr:from>
      <xdr:col>14</xdr:col>
      <xdr:colOff>34399</xdr:colOff>
      <xdr:row>12</xdr:row>
      <xdr:rowOff>48596</xdr:rowOff>
    </xdr:from>
    <xdr:to>
      <xdr:col>14</xdr:col>
      <xdr:colOff>191902</xdr:colOff>
      <xdr:row>13</xdr:row>
      <xdr:rowOff>10496</xdr:rowOff>
    </xdr:to>
    <xdr:pic macro="[0]!selectEndDateGA">
      <xdr:nvPicPr>
        <xdr:cNvPr id="4311832" name="_cal2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2555" y="2334596"/>
          <a:ext cx="157503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34399</xdr:colOff>
      <xdr:row>10</xdr:row>
      <xdr:rowOff>183136</xdr:rowOff>
    </xdr:from>
    <xdr:to>
      <xdr:col>14</xdr:col>
      <xdr:colOff>191902</xdr:colOff>
      <xdr:row>11</xdr:row>
      <xdr:rowOff>145036</xdr:rowOff>
    </xdr:to>
    <xdr:pic macro="[0]!selectStartDateGA">
      <xdr:nvPicPr>
        <xdr:cNvPr id="4311833" name="_cal1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2555" y="2088136"/>
          <a:ext cx="157503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559595</xdr:colOff>
      <xdr:row>3</xdr:row>
      <xdr:rowOff>170883</xdr:rowOff>
    </xdr:from>
    <xdr:to>
      <xdr:col>17</xdr:col>
      <xdr:colOff>95251</xdr:colOff>
      <xdr:row>6</xdr:row>
      <xdr:rowOff>95249</xdr:rowOff>
    </xdr:to>
    <xdr:sp macro="runReportGA" textlink="">
      <xdr:nvSpPr>
        <xdr:cNvPr id="9" name="runReportsButton"/>
        <xdr:cNvSpPr txBox="1"/>
      </xdr:nvSpPr>
      <xdr:spPr>
        <a:xfrm>
          <a:off x="12477751" y="742383"/>
          <a:ext cx="2464594" cy="495866"/>
        </a:xfrm>
        <a:prstGeom prst="roundRect">
          <a:avLst/>
        </a:prstGeom>
        <a:solidFill>
          <a:srgbClr val="E51B00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rIns="0" rtlCol="0" anchor="ctr"/>
        <a:lstStyle/>
        <a:p>
          <a:pPr algn="ctr"/>
          <a:endParaRPr lang="en-US" sz="2000" b="0">
            <a:solidFill>
              <a:schemeClr val="bg1"/>
            </a:solidFill>
            <a:latin typeface="Calibri Light"/>
          </a:endParaRPr>
        </a:p>
      </xdr:txBody>
    </xdr:sp>
    <xdr:clientData/>
  </xdr:twoCellAnchor>
  <xdr:twoCellAnchor editAs="oneCell">
    <xdr:from>
      <xdr:col>16</xdr:col>
      <xdr:colOff>790900</xdr:colOff>
      <xdr:row>4</xdr:row>
      <xdr:rowOff>115768</xdr:rowOff>
    </xdr:from>
    <xdr:to>
      <xdr:col>16</xdr:col>
      <xdr:colOff>964224</xdr:colOff>
      <xdr:row>5</xdr:row>
      <xdr:rowOff>156206</xdr:rowOff>
    </xdr:to>
    <xdr:sp macro="runReportGA" textlink="">
      <xdr:nvSpPr>
        <xdr:cNvPr id="10" name="runReportArrow"/>
        <xdr:cNvSpPr/>
      </xdr:nvSpPr>
      <xdr:spPr>
        <a:xfrm rot="5400000">
          <a:off x="14530821" y="906575"/>
          <a:ext cx="234340" cy="173324"/>
        </a:xfrm>
        <a:prstGeom prst="flowChartExtra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i-FI">
            <a:latin typeface="Calibri Light"/>
          </a:endParaRPr>
        </a:p>
      </xdr:txBody>
    </xdr:sp>
    <xdr:clientData/>
  </xdr:twoCellAnchor>
  <xdr:twoCellAnchor editAs="oneCell">
    <xdr:from>
      <xdr:col>6</xdr:col>
      <xdr:colOff>197177</xdr:colOff>
      <xdr:row>17</xdr:row>
      <xdr:rowOff>14552</xdr:rowOff>
    </xdr:from>
    <xdr:to>
      <xdr:col>8</xdr:col>
      <xdr:colOff>588509</xdr:colOff>
      <xdr:row>32</xdr:row>
      <xdr:rowOff>9789</xdr:rowOff>
    </xdr:to>
    <xdr:sp macro="" textlink="">
      <xdr:nvSpPr>
        <xdr:cNvPr id="14" name="dimBox"/>
        <xdr:cNvSpPr/>
      </xdr:nvSpPr>
      <xdr:spPr>
        <a:xfrm>
          <a:off x="4585481" y="3258154"/>
          <a:ext cx="2337153" cy="285273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1400" b="0">
              <a:solidFill>
                <a:sysClr val="windowText" lastClr="000000"/>
              </a:solidFill>
              <a:latin typeface="Calibri Light"/>
            </a:rPr>
            <a:t>SPLIT BY</a:t>
          </a:r>
        </a:p>
        <a:p>
          <a:pPr algn="l"/>
          <a:r>
            <a:rPr lang="en-US" sz="1000" b="0">
              <a:solidFill>
                <a:sysClr val="windowText" lastClr="000000"/>
              </a:solidFill>
              <a:latin typeface="Calibri Light"/>
            </a:rPr>
            <a:t>(dimensions)</a:t>
          </a:r>
        </a:p>
      </xdr:txBody>
    </xdr:sp>
    <xdr:clientData/>
  </xdr:twoCellAnchor>
  <xdr:twoCellAnchor editAs="oneCell">
    <xdr:from>
      <xdr:col>8</xdr:col>
      <xdr:colOff>769603</xdr:colOff>
      <xdr:row>18</xdr:row>
      <xdr:rowOff>268</xdr:rowOff>
    </xdr:from>
    <xdr:to>
      <xdr:col>11</xdr:col>
      <xdr:colOff>389622</xdr:colOff>
      <xdr:row>39</xdr:row>
      <xdr:rowOff>2648</xdr:rowOff>
    </xdr:to>
    <xdr:sp macro="" textlink="">
      <xdr:nvSpPr>
        <xdr:cNvPr id="15" name="metBox"/>
        <xdr:cNvSpPr/>
      </xdr:nvSpPr>
      <xdr:spPr>
        <a:xfrm>
          <a:off x="7115634" y="3298299"/>
          <a:ext cx="2548957" cy="4002880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CHOOSE METRICS</a:t>
          </a:r>
        </a:p>
      </xdr:txBody>
    </xdr:sp>
    <xdr:clientData/>
  </xdr:twoCellAnchor>
  <xdr:twoCellAnchor editAs="oneCell">
    <xdr:from>
      <xdr:col>8</xdr:col>
      <xdr:colOff>591646</xdr:colOff>
      <xdr:row>9</xdr:row>
      <xdr:rowOff>118197</xdr:rowOff>
    </xdr:from>
    <xdr:to>
      <xdr:col>11</xdr:col>
      <xdr:colOff>535781</xdr:colOff>
      <xdr:row>17</xdr:row>
      <xdr:rowOff>14174</xdr:rowOff>
    </xdr:to>
    <xdr:sp macro="" textlink="">
      <xdr:nvSpPr>
        <xdr:cNvPr id="16" name="sdimBox"/>
        <xdr:cNvSpPr/>
      </xdr:nvSpPr>
      <xdr:spPr>
        <a:xfrm>
          <a:off x="6937677" y="1701728"/>
          <a:ext cx="2873073" cy="141997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</a:t>
          </a:r>
        </a:p>
        <a:p>
          <a:pPr marL="0" indent="0" algn="l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(segmenting dimensions)</a:t>
          </a:r>
        </a:p>
      </xdr:txBody>
    </xdr:sp>
    <xdr:clientData/>
  </xdr:twoCellAnchor>
  <xdr:twoCellAnchor editAs="oneCell">
    <xdr:from>
      <xdr:col>9</xdr:col>
      <xdr:colOff>367104</xdr:colOff>
      <xdr:row>15</xdr:row>
      <xdr:rowOff>50467</xdr:rowOff>
    </xdr:from>
    <xdr:to>
      <xdr:col>10</xdr:col>
      <xdr:colOff>148990</xdr:colOff>
      <xdr:row>17</xdr:row>
      <xdr:rowOff>27074</xdr:rowOff>
    </xdr:to>
    <xdr:sp macro="" textlink="">
      <xdr:nvSpPr>
        <xdr:cNvPr id="17" name="sdCategoriesNote" hidden="1"/>
        <xdr:cNvSpPr/>
      </xdr:nvSpPr>
      <xdr:spPr>
        <a:xfrm>
          <a:off x="7683037" y="2776998"/>
          <a:ext cx="756366" cy="3576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r"/>
          <a:r>
            <a:rPr lang="en-US" sz="900" b="0">
              <a:solidFill>
                <a:sysClr val="windowText" lastClr="000000"/>
              </a:solidFill>
              <a:latin typeface="Calibri Light"/>
            </a:rPr>
            <a:t>max # of </a:t>
          </a:r>
          <a:r>
            <a:rPr lang="en-US" sz="900" b="0" baseline="0">
              <a:solidFill>
                <a:sysClr val="windowText" lastClr="000000"/>
              </a:solidFill>
              <a:latin typeface="Calibri Light"/>
            </a:rPr>
            <a:t>categories</a:t>
          </a:r>
          <a:endParaRPr lang="en-US" sz="900" b="0">
            <a:solidFill>
              <a:sysClr val="windowText" lastClr="000000"/>
            </a:solidFill>
            <a:latin typeface="Calibri Light"/>
          </a:endParaRPr>
        </a:p>
      </xdr:txBody>
    </xdr:sp>
    <xdr:clientData/>
  </xdr:twoCellAnchor>
  <xdr:twoCellAnchor editAs="oneCell">
    <xdr:from>
      <xdr:col>10</xdr:col>
      <xdr:colOff>190506</xdr:colOff>
      <xdr:row>7</xdr:row>
      <xdr:rowOff>77047</xdr:rowOff>
    </xdr:from>
    <xdr:to>
      <xdr:col>11</xdr:col>
      <xdr:colOff>523435</xdr:colOff>
      <xdr:row>9</xdr:row>
      <xdr:rowOff>23812</xdr:rowOff>
    </xdr:to>
    <xdr:sp macro="clearFieldSelectionsGA" textlink="">
      <xdr:nvSpPr>
        <xdr:cNvPr id="18" name="clearFieldsButton"/>
        <xdr:cNvSpPr txBox="1"/>
      </xdr:nvSpPr>
      <xdr:spPr>
        <a:xfrm>
          <a:off x="8467731" y="1412928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6</xdr:col>
      <xdr:colOff>773908</xdr:colOff>
      <xdr:row>0</xdr:row>
      <xdr:rowOff>47624</xdr:rowOff>
    </xdr:from>
    <xdr:to>
      <xdr:col>10</xdr:col>
      <xdr:colOff>714375</xdr:colOff>
      <xdr:row>3</xdr:row>
      <xdr:rowOff>31921</xdr:rowOff>
    </xdr:to>
    <xdr:sp macro="" textlink="">
      <xdr:nvSpPr>
        <xdr:cNvPr id="21" name="demoNote" hidden="1">
          <a:hlinkClick xmlns:r="http://schemas.openxmlformats.org/officeDocument/2006/relationships" r:id="rId2"/>
        </xdr:cNvPr>
        <xdr:cNvSpPr/>
      </xdr:nvSpPr>
      <xdr:spPr>
        <a:xfrm>
          <a:off x="5167314" y="47624"/>
          <a:ext cx="3845717" cy="5557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tIns="0" bIns="0" rtlCol="0" anchor="ctr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</a:rPr>
            <a:t>This a trial version of Supermetrics Data Grabber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</a:rPr>
            <a:t>To buy the full version, visit  </a:t>
          </a:r>
          <a:r>
            <a:rPr lang="en-US" sz="1000" b="0" i="0" u="none" strike="noStrike" baseline="0">
              <a:solidFill>
                <a:schemeClr val="bg1"/>
              </a:solidFill>
              <a:effectLst/>
              <a:latin typeface="Calibri Light"/>
              <a:ea typeface="+mn-ea"/>
              <a:cs typeface="+mn-cs"/>
            </a:rPr>
            <a:t>Supermetrics.com</a:t>
          </a:r>
          <a:r>
            <a:rPr lang="en-US" sz="1000" b="0" i="0" baseline="0">
              <a:solidFill>
                <a:schemeClr val="bg1"/>
              </a:solidFill>
              <a:effectLst/>
              <a:latin typeface="Calibri Light"/>
              <a:ea typeface="+mn-ea"/>
              <a:cs typeface="+mn-cs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alibri Light"/>
            </a:rPr>
            <a:t>(click here to open in browser)</a:t>
          </a:r>
        </a:p>
      </xdr:txBody>
    </xdr:sp>
    <xdr:clientData/>
  </xdr:twoCellAnchor>
  <xdr:twoCellAnchor editAs="oneCell">
    <xdr:from>
      <xdr:col>11</xdr:col>
      <xdr:colOff>450977</xdr:colOff>
      <xdr:row>1</xdr:row>
      <xdr:rowOff>154781</xdr:rowOff>
    </xdr:from>
    <xdr:to>
      <xdr:col>13</xdr:col>
      <xdr:colOff>591484</xdr:colOff>
      <xdr:row>3</xdr:row>
      <xdr:rowOff>34131</xdr:rowOff>
    </xdr:to>
    <xdr:sp macro="" textlink="">
      <xdr:nvSpPr>
        <xdr:cNvPr id="23" name="licenseNote"/>
        <xdr:cNvSpPr/>
      </xdr:nvSpPr>
      <xdr:spPr>
        <a:xfrm>
          <a:off x="9725946" y="345281"/>
          <a:ext cx="1807382" cy="2603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18000" tIns="0" rIns="18000" bIns="0" rtlCol="0" anchor="ctr"/>
        <a:lstStyle/>
        <a:p>
          <a:pPr algn="r"/>
          <a:r>
            <a:rPr lang="fi-FI" sz="900" b="0">
              <a:solidFill>
                <a:schemeClr val="bg1"/>
              </a:solidFill>
              <a:latin typeface="Calibri" panose="020F0502020204030204" pitchFamily="34" charset="0"/>
            </a:rPr>
            <a:t>License days left: 59</a:t>
          </a:r>
        </a:p>
      </xdr:txBody>
    </xdr:sp>
    <xdr:clientData/>
  </xdr:twoCellAnchor>
  <xdr:twoCellAnchor editAs="oneCell">
    <xdr:from>
      <xdr:col>6</xdr:col>
      <xdr:colOff>111446</xdr:colOff>
      <xdr:row>32</xdr:row>
      <xdr:rowOff>77489</xdr:rowOff>
    </xdr:from>
    <xdr:to>
      <xdr:col>8</xdr:col>
      <xdr:colOff>735297</xdr:colOff>
      <xdr:row>35</xdr:row>
      <xdr:rowOff>71439</xdr:rowOff>
    </xdr:to>
    <xdr:sp macro="" textlink="">
      <xdr:nvSpPr>
        <xdr:cNvPr id="26" name="fieldHelpButton">
          <a:hlinkClick xmlns:r="http://schemas.openxmlformats.org/officeDocument/2006/relationships" r:id="rId3"/>
        </xdr:cNvPr>
        <xdr:cNvSpPr txBox="1"/>
      </xdr:nvSpPr>
      <xdr:spPr>
        <a:xfrm>
          <a:off x="4504852" y="6173489"/>
          <a:ext cx="2576476" cy="565450"/>
        </a:xfrm>
        <a:prstGeom prst="rect">
          <a:avLst/>
        </a:prstGeom>
        <a:noFill/>
        <a:ln w="317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pPr algn="l" rtl="0">
            <a:defRPr sz="1000"/>
          </a:pPr>
          <a:r>
            <a:rPr lang="fi-FI" sz="1200" b="0" i="0" u="none" strike="noStrike" baseline="0">
              <a:solidFill>
                <a:srgbClr val="3B5998"/>
              </a:solidFill>
              <a:latin typeface="Calibri Light"/>
              <a:cs typeface="Calibri"/>
            </a:rPr>
            <a:t>Definitions of metrics and dimensions</a:t>
          </a:r>
          <a:endParaRPr lang="fi-FI" sz="1200" b="0" u="none">
            <a:latin typeface="Calibri Light"/>
          </a:endParaRPr>
        </a:p>
      </xdr:txBody>
    </xdr:sp>
    <xdr:clientData/>
  </xdr:twoCellAnchor>
  <xdr:twoCellAnchor editAs="oneCell">
    <xdr:from>
      <xdr:col>3</xdr:col>
      <xdr:colOff>669131</xdr:colOff>
      <xdr:row>17</xdr:row>
      <xdr:rowOff>130969</xdr:rowOff>
    </xdr:from>
    <xdr:to>
      <xdr:col>6</xdr:col>
      <xdr:colOff>310357</xdr:colOff>
      <xdr:row>17</xdr:row>
      <xdr:rowOff>130969</xdr:rowOff>
    </xdr:to>
    <xdr:sp macro="" textlink="">
      <xdr:nvSpPr>
        <xdr:cNvPr id="27" name="TextBox 26"/>
        <xdr:cNvSpPr txBox="1"/>
      </xdr:nvSpPr>
      <xdr:spPr>
        <a:xfrm>
          <a:off x="4441031" y="2024063"/>
          <a:ext cx="357505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>
            <a:latin typeface="Calibri Light"/>
          </a:endParaRPr>
        </a:p>
      </xdr:txBody>
    </xdr:sp>
    <xdr:clientData/>
  </xdr:twoCellAnchor>
  <xdr:twoCellAnchor editAs="oneCell">
    <xdr:from>
      <xdr:col>3</xdr:col>
      <xdr:colOff>669131</xdr:colOff>
      <xdr:row>17</xdr:row>
      <xdr:rowOff>130969</xdr:rowOff>
    </xdr:from>
    <xdr:to>
      <xdr:col>6</xdr:col>
      <xdr:colOff>310357</xdr:colOff>
      <xdr:row>17</xdr:row>
      <xdr:rowOff>130969</xdr:rowOff>
    </xdr:to>
    <xdr:sp macro="" textlink="">
      <xdr:nvSpPr>
        <xdr:cNvPr id="28" name="TextBox 27"/>
        <xdr:cNvSpPr txBox="1"/>
      </xdr:nvSpPr>
      <xdr:spPr>
        <a:xfrm>
          <a:off x="4441031" y="2024063"/>
          <a:ext cx="357505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>
            <a:latin typeface="Calibri Light"/>
          </a:endParaRPr>
        </a:p>
      </xdr:txBody>
    </xdr:sp>
    <xdr:clientData/>
  </xdr:twoCellAnchor>
  <xdr:twoCellAnchor editAs="oneCell">
    <xdr:from>
      <xdr:col>3</xdr:col>
      <xdr:colOff>669131</xdr:colOff>
      <xdr:row>17</xdr:row>
      <xdr:rowOff>130969</xdr:rowOff>
    </xdr:from>
    <xdr:to>
      <xdr:col>6</xdr:col>
      <xdr:colOff>310357</xdr:colOff>
      <xdr:row>17</xdr:row>
      <xdr:rowOff>130969</xdr:rowOff>
    </xdr:to>
    <xdr:sp macro="" textlink="">
      <xdr:nvSpPr>
        <xdr:cNvPr id="29" name="TextBox 28"/>
        <xdr:cNvSpPr txBox="1"/>
      </xdr:nvSpPr>
      <xdr:spPr>
        <a:xfrm>
          <a:off x="4441031" y="2020888"/>
          <a:ext cx="3575050" cy="3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>
            <a:latin typeface="Calibri Light"/>
          </a:endParaRPr>
        </a:p>
      </xdr:txBody>
    </xdr:sp>
    <xdr:clientData/>
  </xdr:twoCellAnchor>
  <xdr:twoCellAnchor editAs="oneCell">
    <xdr:from>
      <xdr:col>13</xdr:col>
      <xdr:colOff>666469</xdr:colOff>
      <xdr:row>0</xdr:row>
      <xdr:rowOff>56888</xdr:rowOff>
    </xdr:from>
    <xdr:to>
      <xdr:col>14</xdr:col>
      <xdr:colOff>744106</xdr:colOff>
      <xdr:row>1</xdr:row>
      <xdr:rowOff>153189</xdr:rowOff>
    </xdr:to>
    <xdr:sp macro="[0]!launchLoginStatusBoxGA1" textlink="">
      <xdr:nvSpPr>
        <xdr:cNvPr id="31" name="manageLoginsButton" hidden="1"/>
        <xdr:cNvSpPr txBox="1"/>
      </xdr:nvSpPr>
      <xdr:spPr>
        <a:xfrm>
          <a:off x="11608313" y="56888"/>
          <a:ext cx="1053949" cy="286801"/>
        </a:xfrm>
        <a:prstGeom prst="roundRect">
          <a:avLst/>
        </a:prstGeom>
        <a:solidFill>
          <a:srgbClr val="F2F2F2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bg1">
                  <a:lumMod val="75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</a:rPr>
            <a:t>MANAGE LOGINS</a:t>
          </a:r>
        </a:p>
      </xdr:txBody>
    </xdr:sp>
    <xdr:clientData/>
  </xdr:twoCellAnchor>
  <xdr:twoCellAnchor editAs="oneCell">
    <xdr:from>
      <xdr:col>13</xdr:col>
      <xdr:colOff>636581</xdr:colOff>
      <xdr:row>0</xdr:row>
      <xdr:rowOff>67666</xdr:rowOff>
    </xdr:from>
    <xdr:to>
      <xdr:col>14</xdr:col>
      <xdr:colOff>690563</xdr:colOff>
      <xdr:row>1</xdr:row>
      <xdr:rowOff>169774</xdr:rowOff>
    </xdr:to>
    <xdr:sp macro="addLoginGA" textlink="">
      <xdr:nvSpPr>
        <xdr:cNvPr id="30" name="addLoginButton" hidden="1"/>
        <xdr:cNvSpPr txBox="1"/>
      </xdr:nvSpPr>
      <xdr:spPr>
        <a:xfrm>
          <a:off x="11578425" y="67666"/>
          <a:ext cx="1030294" cy="292608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tIns="0" bIns="0" rtlCol="0" anchor="ctr"/>
        <a:lstStyle/>
        <a:p>
          <a:endParaRPr lang="fi-FI">
            <a:latin typeface="Calibri Light"/>
          </a:endParaRPr>
        </a:p>
      </xdr:txBody>
    </xdr:sp>
    <xdr:clientData/>
  </xdr:twoCellAnchor>
  <xdr:twoCellAnchor editAs="oneCell">
    <xdr:from>
      <xdr:col>13</xdr:col>
      <xdr:colOff>668657</xdr:colOff>
      <xdr:row>0</xdr:row>
      <xdr:rowOff>25183</xdr:rowOff>
    </xdr:from>
    <xdr:to>
      <xdr:col>13</xdr:col>
      <xdr:colOff>933240</xdr:colOff>
      <xdr:row>2</xdr:row>
      <xdr:rowOff>23815</xdr:rowOff>
    </xdr:to>
    <xdr:sp macro="addLoginGA" textlink="">
      <xdr:nvSpPr>
        <xdr:cNvPr id="32" name="addLoginButtonNote1" hidden="1"/>
        <xdr:cNvSpPr txBox="1"/>
      </xdr:nvSpPr>
      <xdr:spPr>
        <a:xfrm>
          <a:off x="11610501" y="25183"/>
          <a:ext cx="264583" cy="3796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i-FI" sz="2400" b="0">
              <a:solidFill>
                <a:sysClr val="windowText" lastClr="000000"/>
              </a:solidFill>
              <a:latin typeface="Calibri Light"/>
            </a:rPr>
            <a:t>+</a:t>
          </a:r>
        </a:p>
      </xdr:txBody>
    </xdr:sp>
    <xdr:clientData/>
  </xdr:twoCellAnchor>
  <xdr:twoCellAnchor editAs="oneCell">
    <xdr:from>
      <xdr:col>13</xdr:col>
      <xdr:colOff>910037</xdr:colOff>
      <xdr:row>0</xdr:row>
      <xdr:rowOff>52001</xdr:rowOff>
    </xdr:from>
    <xdr:to>
      <xdr:col>14</xdr:col>
      <xdr:colOff>678657</xdr:colOff>
      <xdr:row>2</xdr:row>
      <xdr:rowOff>3804</xdr:rowOff>
    </xdr:to>
    <xdr:sp macro="addLoginGA" textlink="">
      <xdr:nvSpPr>
        <xdr:cNvPr id="33" name="addLoginButtonNote2" hidden="1"/>
        <xdr:cNvSpPr txBox="1"/>
      </xdr:nvSpPr>
      <xdr:spPr>
        <a:xfrm>
          <a:off x="11851881" y="52001"/>
          <a:ext cx="744932" cy="332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n-US" sz="800" b="0">
              <a:solidFill>
                <a:sysClr val="windowText" lastClr="000000"/>
              </a:solidFill>
              <a:effectLst/>
              <a:latin typeface="Calibri Light"/>
              <a:ea typeface="+mn-ea"/>
              <a:cs typeface="+mn-cs"/>
            </a:rPr>
            <a:t>ADD ANOTHER LOGIN</a:t>
          </a:r>
          <a:endParaRPr lang="fi-FI" sz="800" b="0">
            <a:solidFill>
              <a:sysClr val="windowText" lastClr="000000"/>
            </a:solidFill>
            <a:effectLst/>
            <a:latin typeface="Calibri Light"/>
          </a:endParaRPr>
        </a:p>
      </xdr:txBody>
    </xdr:sp>
    <xdr:clientData/>
  </xdr:twoCellAnchor>
  <xdr:twoCellAnchor editAs="oneCell">
    <xdr:from>
      <xdr:col>10</xdr:col>
      <xdr:colOff>793893</xdr:colOff>
      <xdr:row>0</xdr:row>
      <xdr:rowOff>59532</xdr:rowOff>
    </xdr:from>
    <xdr:to>
      <xdr:col>13</xdr:col>
      <xdr:colOff>649960</xdr:colOff>
      <xdr:row>1</xdr:row>
      <xdr:rowOff>161640</xdr:rowOff>
    </xdr:to>
    <xdr:sp macro="" textlink="">
      <xdr:nvSpPr>
        <xdr:cNvPr id="34" name="authStatusBox"/>
        <xdr:cNvSpPr txBox="1"/>
      </xdr:nvSpPr>
      <xdr:spPr>
        <a:xfrm>
          <a:off x="9092549" y="59532"/>
          <a:ext cx="2499255" cy="292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36000" tIns="0" bIns="0" rtlCol="0" anchor="ctr"/>
        <a:lstStyle/>
        <a:p>
          <a:pPr algn="r"/>
          <a:r>
            <a:rPr lang="en-US" sz="900" b="0">
              <a:solidFill>
                <a:schemeClr val="bg1"/>
              </a:solidFill>
              <a:latin typeface="Calibri" panose="020F0502020204030204" pitchFamily="34" charset="0"/>
            </a:rPr>
            <a:t>Not logged in</a:t>
          </a:r>
        </a:p>
      </xdr:txBody>
    </xdr:sp>
    <xdr:clientData/>
  </xdr:twoCellAnchor>
  <xdr:twoCellAnchor editAs="oneCell">
    <xdr:from>
      <xdr:col>14</xdr:col>
      <xdr:colOff>882253</xdr:colOff>
      <xdr:row>0</xdr:row>
      <xdr:rowOff>73027</xdr:rowOff>
    </xdr:from>
    <xdr:to>
      <xdr:col>15</xdr:col>
      <xdr:colOff>851145</xdr:colOff>
      <xdr:row>2</xdr:row>
      <xdr:rowOff>59533</xdr:rowOff>
    </xdr:to>
    <xdr:sp macro="logoutGA" textlink="">
      <xdr:nvSpPr>
        <xdr:cNvPr id="35" name="logoutButtonMultiAccount" hidden="1"/>
        <xdr:cNvSpPr txBox="1"/>
      </xdr:nvSpPr>
      <xdr:spPr>
        <a:xfrm>
          <a:off x="12800409" y="73027"/>
          <a:ext cx="945205" cy="367506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</a:rPr>
            <a:t>LOG</a:t>
          </a:r>
          <a:r>
            <a:rPr lang="en-US" sz="1000" b="0" baseline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</a:rPr>
            <a:t> OUT ALL ACCOUNTS</a:t>
          </a:r>
          <a:endParaRPr lang="en-US" sz="1000" b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 Light"/>
          </a:endParaRPr>
        </a:p>
      </xdr:txBody>
    </xdr:sp>
    <xdr:clientData/>
  </xdr:twoCellAnchor>
  <xdr:twoCellAnchor editAs="oneCell">
    <xdr:from>
      <xdr:col>4</xdr:col>
      <xdr:colOff>46884</xdr:colOff>
      <xdr:row>1</xdr:row>
      <xdr:rowOff>177273</xdr:rowOff>
    </xdr:from>
    <xdr:to>
      <xdr:col>4</xdr:col>
      <xdr:colOff>1387574</xdr:colOff>
      <xdr:row>3</xdr:row>
      <xdr:rowOff>134750</xdr:rowOff>
    </xdr:to>
    <xdr:sp macro="" textlink="">
      <xdr:nvSpPr>
        <xdr:cNvPr id="108" name="appTitle"/>
        <xdr:cNvSpPr/>
      </xdr:nvSpPr>
      <xdr:spPr>
        <a:xfrm>
          <a:off x="1797103" y="367773"/>
          <a:ext cx="1340690" cy="3384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i-FI" sz="1000" b="0">
              <a:solidFill>
                <a:schemeClr val="bg1"/>
              </a:solidFill>
              <a:latin typeface="Calibri Light"/>
            </a:rPr>
            <a:t>version 1.7023</a:t>
          </a:r>
        </a:p>
      </xdr:txBody>
    </xdr:sp>
    <xdr:clientData/>
  </xdr:twoCellAnchor>
  <xdr:twoCellAnchor editAs="oneCell">
    <xdr:from>
      <xdr:col>12</xdr:col>
      <xdr:colOff>65009</xdr:colOff>
      <xdr:row>19</xdr:row>
      <xdr:rowOff>66858</xdr:rowOff>
    </xdr:from>
    <xdr:to>
      <xdr:col>13</xdr:col>
      <xdr:colOff>822660</xdr:colOff>
      <xdr:row>21</xdr:row>
      <xdr:rowOff>129622</xdr:rowOff>
    </xdr:to>
    <xdr:sp macro="launchFilterUFGA" textlink="">
      <xdr:nvSpPr>
        <xdr:cNvPr id="109" name="filterButton"/>
        <xdr:cNvSpPr txBox="1"/>
      </xdr:nvSpPr>
      <xdr:spPr>
        <a:xfrm>
          <a:off x="10316290" y="3555389"/>
          <a:ext cx="1733964" cy="443764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08000" rIns="36000" rtlCol="0" anchor="ctr"/>
        <a:lstStyle/>
        <a:p>
          <a:pPr algn="l"/>
          <a:r>
            <a:rPr lang="en-US" sz="1400" b="0">
              <a:solidFill>
                <a:sysClr val="windowText" lastClr="000000"/>
              </a:solidFill>
              <a:latin typeface="Calibri Light"/>
            </a:rPr>
            <a:t>SET UP FILTERS</a:t>
          </a:r>
        </a:p>
      </xdr:txBody>
    </xdr:sp>
    <xdr:clientData/>
  </xdr:twoCellAnchor>
  <xdr:twoCellAnchor editAs="oneCell">
    <xdr:from>
      <xdr:col>12</xdr:col>
      <xdr:colOff>94493</xdr:colOff>
      <xdr:row>22</xdr:row>
      <xdr:rowOff>22492</xdr:rowOff>
    </xdr:from>
    <xdr:to>
      <xdr:col>15</xdr:col>
      <xdr:colOff>789025</xdr:colOff>
      <xdr:row>25</xdr:row>
      <xdr:rowOff>178596</xdr:rowOff>
    </xdr:to>
    <xdr:sp macro="" textlink="">
      <xdr:nvSpPr>
        <xdr:cNvPr id="112" name="filterNote"/>
        <xdr:cNvSpPr/>
      </xdr:nvSpPr>
      <xdr:spPr>
        <a:xfrm>
          <a:off x="10345774" y="4082523"/>
          <a:ext cx="3623470" cy="7276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t"/>
        <a:lstStyle/>
        <a:p>
          <a:pPr algn="l"/>
          <a:r>
            <a:rPr lang="en-US" sz="1000" b="0">
              <a:solidFill>
                <a:sysClr val="windowText" lastClr="000000"/>
              </a:solidFill>
              <a:latin typeface="Calibri Light"/>
            </a:rPr>
            <a:t>No filters have been set up</a:t>
          </a:r>
        </a:p>
      </xdr:txBody>
    </xdr:sp>
    <xdr:clientData/>
  </xdr:twoCellAnchor>
  <xdr:twoCellAnchor editAs="oneCell">
    <xdr:from>
      <xdr:col>13</xdr:col>
      <xdr:colOff>917349</xdr:colOff>
      <xdr:row>19</xdr:row>
      <xdr:rowOff>71438</xdr:rowOff>
    </xdr:from>
    <xdr:to>
      <xdr:col>15</xdr:col>
      <xdr:colOff>273966</xdr:colOff>
      <xdr:row>21</xdr:row>
      <xdr:rowOff>131953</xdr:rowOff>
    </xdr:to>
    <xdr:sp macro="clearFiltersGA" textlink="">
      <xdr:nvSpPr>
        <xdr:cNvPr id="114" name="clearFiltersButton" hidden="1"/>
        <xdr:cNvSpPr txBox="1"/>
      </xdr:nvSpPr>
      <xdr:spPr>
        <a:xfrm>
          <a:off x="11859193" y="3690938"/>
          <a:ext cx="1309242" cy="44151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CLEAR FILTERS</a:t>
          </a:r>
        </a:p>
      </xdr:txBody>
    </xdr:sp>
    <xdr:clientData/>
  </xdr:twoCellAnchor>
  <xdr:twoCellAnchor editAs="oneCell">
    <xdr:from>
      <xdr:col>15</xdr:col>
      <xdr:colOff>929369</xdr:colOff>
      <xdr:row>0</xdr:row>
      <xdr:rowOff>66676</xdr:rowOff>
    </xdr:from>
    <xdr:to>
      <xdr:col>16</xdr:col>
      <xdr:colOff>210912</xdr:colOff>
      <xdr:row>1</xdr:row>
      <xdr:rowOff>121444</xdr:rowOff>
    </xdr:to>
    <xdr:pic>
      <xdr:nvPicPr>
        <xdr:cNvPr id="4311865" name="helpButto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3838" y="66676"/>
          <a:ext cx="257855" cy="245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574321</xdr:colOff>
      <xdr:row>9</xdr:row>
      <xdr:rowOff>5818</xdr:rowOff>
    </xdr:from>
    <xdr:to>
      <xdr:col>18</xdr:col>
      <xdr:colOff>275641</xdr:colOff>
      <xdr:row>11</xdr:row>
      <xdr:rowOff>147635</xdr:rowOff>
    </xdr:to>
    <xdr:sp macro="refreshDataOnAllSheetsDontOverrideDates" textlink="">
      <xdr:nvSpPr>
        <xdr:cNvPr id="124" name="refreshButton"/>
        <xdr:cNvSpPr/>
      </xdr:nvSpPr>
      <xdr:spPr bwMode="auto">
        <a:xfrm>
          <a:off x="14445102" y="1720318"/>
          <a:ext cx="1653945" cy="522817"/>
        </a:xfrm>
        <a:prstGeom prst="roundRect">
          <a:avLst>
            <a:gd name="adj" fmla="val 15386"/>
          </a:avLst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574321</xdr:colOff>
      <xdr:row>12</xdr:row>
      <xdr:rowOff>20635</xdr:rowOff>
    </xdr:from>
    <xdr:to>
      <xdr:col>18</xdr:col>
      <xdr:colOff>275641</xdr:colOff>
      <xdr:row>14</xdr:row>
      <xdr:rowOff>162452</xdr:rowOff>
    </xdr:to>
    <xdr:sp macro="launchExportUF" textlink="">
      <xdr:nvSpPr>
        <xdr:cNvPr id="125" name="exportButton"/>
        <xdr:cNvSpPr/>
      </xdr:nvSpPr>
      <xdr:spPr bwMode="auto">
        <a:xfrm>
          <a:off x="14445102" y="2306635"/>
          <a:ext cx="1653945" cy="522817"/>
        </a:xfrm>
        <a:prstGeom prst="roundRect">
          <a:avLst>
            <a:gd name="adj" fmla="val 15386"/>
          </a:avLst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EXPORT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574321</xdr:colOff>
      <xdr:row>15</xdr:row>
      <xdr:rowOff>35452</xdr:rowOff>
    </xdr:from>
    <xdr:to>
      <xdr:col>18</xdr:col>
      <xdr:colOff>275641</xdr:colOff>
      <xdr:row>17</xdr:row>
      <xdr:rowOff>177269</xdr:rowOff>
    </xdr:to>
    <xdr:sp macro="deleteNonCongfigSheets" textlink="">
      <xdr:nvSpPr>
        <xdr:cNvPr id="126" name="deleteButton"/>
        <xdr:cNvSpPr/>
      </xdr:nvSpPr>
      <xdr:spPr bwMode="auto">
        <a:xfrm>
          <a:off x="14445102" y="2892952"/>
          <a:ext cx="1653945" cy="522817"/>
        </a:xfrm>
        <a:prstGeom prst="roundRect">
          <a:avLst>
            <a:gd name="adj" fmla="val 15386"/>
          </a:avLst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DELETE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574321</xdr:colOff>
      <xdr:row>18</xdr:row>
      <xdr:rowOff>50269</xdr:rowOff>
    </xdr:from>
    <xdr:to>
      <xdr:col>18</xdr:col>
      <xdr:colOff>275641</xdr:colOff>
      <xdr:row>21</xdr:row>
      <xdr:rowOff>1586</xdr:rowOff>
    </xdr:to>
    <xdr:sp macro="migrateReports" textlink="">
      <xdr:nvSpPr>
        <xdr:cNvPr id="127" name="migrateButton"/>
        <xdr:cNvSpPr/>
      </xdr:nvSpPr>
      <xdr:spPr bwMode="auto">
        <a:xfrm>
          <a:off x="14445102" y="3479269"/>
          <a:ext cx="1653945" cy="522817"/>
        </a:xfrm>
        <a:prstGeom prst="roundRect">
          <a:avLst>
            <a:gd name="adj" fmla="val 15386"/>
          </a:avLst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COPY REPORTS FROM OLD GADG VERSION</a:t>
          </a:r>
        </a:p>
      </xdr:txBody>
    </xdr:sp>
    <xdr:clientData/>
  </xdr:twoCellAnchor>
  <xdr:twoCellAnchor editAs="oneCell">
    <xdr:from>
      <xdr:col>14</xdr:col>
      <xdr:colOff>761603</xdr:colOff>
      <xdr:row>0</xdr:row>
      <xdr:rowOff>59531</xdr:rowOff>
    </xdr:from>
    <xdr:to>
      <xdr:col>15</xdr:col>
      <xdr:colOff>737109</xdr:colOff>
      <xdr:row>1</xdr:row>
      <xdr:rowOff>169068</xdr:rowOff>
    </xdr:to>
    <xdr:sp macro="logoutGA" textlink="">
      <xdr:nvSpPr>
        <xdr:cNvPr id="22" name="logoutButton"/>
        <xdr:cNvSpPr txBox="1"/>
      </xdr:nvSpPr>
      <xdr:spPr>
        <a:xfrm>
          <a:off x="12679759" y="59531"/>
          <a:ext cx="951819" cy="300037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algn="ctr"/>
          <a:r>
            <a:rPr lang="en-US" sz="1000" b="0">
              <a:solidFill>
                <a:sysClr val="windowText" lastClr="000000"/>
              </a:solidFill>
              <a:latin typeface="Calibri Light"/>
            </a:rPr>
            <a:t>LOG</a:t>
          </a:r>
          <a:r>
            <a:rPr lang="en-US" sz="1000" b="0" baseline="0">
              <a:solidFill>
                <a:sysClr val="windowText" lastClr="000000"/>
              </a:solidFill>
              <a:latin typeface="Calibri Light"/>
            </a:rPr>
            <a:t> OUT</a:t>
          </a:r>
          <a:endParaRPr lang="en-US" sz="1000" b="0">
            <a:solidFill>
              <a:sysClr val="windowText" lastClr="000000"/>
            </a:solidFill>
            <a:latin typeface="Calibri Light"/>
          </a:endParaRPr>
        </a:p>
      </xdr:txBody>
    </xdr:sp>
    <xdr:clientData/>
  </xdr:twoCellAnchor>
  <xdr:twoCellAnchor editAs="oneCell">
    <xdr:from>
      <xdr:col>14</xdr:col>
      <xdr:colOff>509888</xdr:colOff>
      <xdr:row>9</xdr:row>
      <xdr:rowOff>4141</xdr:rowOff>
    </xdr:from>
    <xdr:to>
      <xdr:col>15</xdr:col>
      <xdr:colOff>42042</xdr:colOff>
      <xdr:row>10</xdr:row>
      <xdr:rowOff>67046</xdr:rowOff>
    </xdr:to>
    <xdr:sp macro="changeDateRangeTypeXGA" textlink="" fLocksText="0">
      <xdr:nvSpPr>
        <xdr:cNvPr id="88" name="lastXbox" hidden="1"/>
        <xdr:cNvSpPr txBox="1"/>
      </xdr:nvSpPr>
      <xdr:spPr>
        <a:xfrm flipH="1">
          <a:off x="12713794" y="1587672"/>
          <a:ext cx="508467" cy="25340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</a:rPr>
            <a:t>1</a:t>
          </a:r>
        </a:p>
      </xdr:txBody>
    </xdr:sp>
    <xdr:clientData/>
  </xdr:twoCellAnchor>
  <xdr:twoCellAnchor editAs="oneCell">
    <xdr:from>
      <xdr:col>14</xdr:col>
      <xdr:colOff>126646</xdr:colOff>
      <xdr:row>9</xdr:row>
      <xdr:rowOff>23304</xdr:rowOff>
    </xdr:from>
    <xdr:to>
      <xdr:col>14</xdr:col>
      <xdr:colOff>466949</xdr:colOff>
      <xdr:row>10</xdr:row>
      <xdr:rowOff>52593</xdr:rowOff>
    </xdr:to>
    <xdr:sp macro="" textlink="">
      <xdr:nvSpPr>
        <xdr:cNvPr id="89" name="lastXlabel1" hidden="1"/>
        <xdr:cNvSpPr txBox="1"/>
      </xdr:nvSpPr>
      <xdr:spPr>
        <a:xfrm>
          <a:off x="12330552" y="1606835"/>
          <a:ext cx="340303" cy="219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r"/>
          <a:r>
            <a:rPr lang="en-US" sz="1100" b="0">
              <a:latin typeface="Calibri Light"/>
            </a:rPr>
            <a:t>Last</a:t>
          </a:r>
        </a:p>
      </xdr:txBody>
    </xdr:sp>
    <xdr:clientData/>
  </xdr:twoCellAnchor>
  <xdr:twoCellAnchor editAs="oneCell">
    <xdr:from>
      <xdr:col>15</xdr:col>
      <xdr:colOff>81323</xdr:colOff>
      <xdr:row>9</xdr:row>
      <xdr:rowOff>6687</xdr:rowOff>
    </xdr:from>
    <xdr:to>
      <xdr:col>15</xdr:col>
      <xdr:colOff>711773</xdr:colOff>
      <xdr:row>10</xdr:row>
      <xdr:rowOff>47181</xdr:rowOff>
    </xdr:to>
    <xdr:sp macro="" textlink="">
      <xdr:nvSpPr>
        <xdr:cNvPr id="90" name="lastXlabel2" hidden="1"/>
        <xdr:cNvSpPr txBox="1"/>
      </xdr:nvSpPr>
      <xdr:spPr>
        <a:xfrm>
          <a:off x="13261542" y="1590218"/>
          <a:ext cx="630450" cy="2309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ctr"/>
        <a:lstStyle/>
        <a:p>
          <a:pPr marL="0" indent="0" algn="l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months</a:t>
          </a:r>
        </a:p>
      </xdr:txBody>
    </xdr:sp>
    <xdr:clientData/>
  </xdr:twoCellAnchor>
  <xdr:twoCellAnchor editAs="oneCell">
    <xdr:from>
      <xdr:col>14</xdr:col>
      <xdr:colOff>511652</xdr:colOff>
      <xdr:row>10</xdr:row>
      <xdr:rowOff>64946</xdr:rowOff>
    </xdr:from>
    <xdr:to>
      <xdr:col>15</xdr:col>
      <xdr:colOff>904872</xdr:colOff>
      <xdr:row>11</xdr:row>
      <xdr:rowOff>166687</xdr:rowOff>
    </xdr:to>
    <xdr:sp macro="" textlink="">
      <xdr:nvSpPr>
        <xdr:cNvPr id="91" name="includeCurrentLabel" hidden="1"/>
        <xdr:cNvSpPr txBox="1"/>
      </xdr:nvSpPr>
      <xdr:spPr>
        <a:xfrm>
          <a:off x="12429808" y="1969946"/>
          <a:ext cx="1369533" cy="2922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r>
            <a:rPr lang="fi-FI" sz="1000" b="0">
              <a:solidFill>
                <a:sysClr val="windowText" lastClr="000000"/>
              </a:solidFill>
              <a:latin typeface="Calibri Light"/>
            </a:rPr>
            <a:t>Including this month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20</xdr:row>
          <xdr:rowOff>19050</xdr:rowOff>
        </xdr:from>
        <xdr:to>
          <xdr:col>11</xdr:col>
          <xdr:colOff>133350</xdr:colOff>
          <xdr:row>21</xdr:row>
          <xdr:rowOff>76200</xdr:rowOff>
        </xdr:to>
        <xdr:sp macro="" textlink="">
          <xdr:nvSpPr>
            <xdr:cNvPr id="3073" name="drmga_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21</xdr:row>
          <xdr:rowOff>123825</xdr:rowOff>
        </xdr:from>
        <xdr:to>
          <xdr:col>11</xdr:col>
          <xdr:colOff>133350</xdr:colOff>
          <xdr:row>22</xdr:row>
          <xdr:rowOff>180975</xdr:rowOff>
        </xdr:to>
        <xdr:sp macro="" textlink="">
          <xdr:nvSpPr>
            <xdr:cNvPr id="3075" name="drmga_2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23</xdr:row>
          <xdr:rowOff>47625</xdr:rowOff>
        </xdr:from>
        <xdr:to>
          <xdr:col>11</xdr:col>
          <xdr:colOff>133350</xdr:colOff>
          <xdr:row>24</xdr:row>
          <xdr:rowOff>104775</xdr:rowOff>
        </xdr:to>
        <xdr:sp macro="" textlink="">
          <xdr:nvSpPr>
            <xdr:cNvPr id="3076" name="drmga_3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19</xdr:row>
          <xdr:rowOff>152400</xdr:rowOff>
        </xdr:from>
        <xdr:to>
          <xdr:col>8</xdr:col>
          <xdr:colOff>457200</xdr:colOff>
          <xdr:row>21</xdr:row>
          <xdr:rowOff>19050</xdr:rowOff>
        </xdr:to>
        <xdr:sp macro="" textlink="">
          <xdr:nvSpPr>
            <xdr:cNvPr id="3077" name="drdga_1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31</xdr:row>
          <xdr:rowOff>47625</xdr:rowOff>
        </xdr:from>
        <xdr:to>
          <xdr:col>13</xdr:col>
          <xdr:colOff>552450</xdr:colOff>
          <xdr:row>32</xdr:row>
          <xdr:rowOff>142875</xdr:rowOff>
        </xdr:to>
        <xdr:sp macro="" textlink="">
          <xdr:nvSpPr>
            <xdr:cNvPr id="3079" name="createChartsCB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21</xdr:row>
          <xdr:rowOff>66675</xdr:rowOff>
        </xdr:from>
        <xdr:to>
          <xdr:col>8</xdr:col>
          <xdr:colOff>457200</xdr:colOff>
          <xdr:row>22</xdr:row>
          <xdr:rowOff>123825</xdr:rowOff>
        </xdr:to>
        <xdr:sp macro="" textlink="">
          <xdr:nvSpPr>
            <xdr:cNvPr id="3080" name="drdga_2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35</xdr:row>
          <xdr:rowOff>76200</xdr:rowOff>
        </xdr:from>
        <xdr:to>
          <xdr:col>14</xdr:col>
          <xdr:colOff>857250</xdr:colOff>
          <xdr:row>36</xdr:row>
          <xdr:rowOff>142875</xdr:rowOff>
        </xdr:to>
        <xdr:sp macro="" textlink="">
          <xdr:nvSpPr>
            <xdr:cNvPr id="3081" name="groupingDD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371475</xdr:colOff>
          <xdr:row>40</xdr:row>
          <xdr:rowOff>114300</xdr:rowOff>
        </xdr:from>
        <xdr:to>
          <xdr:col>14</xdr:col>
          <xdr:colOff>438150</xdr:colOff>
          <xdr:row>41</xdr:row>
          <xdr:rowOff>180975</xdr:rowOff>
        </xdr:to>
        <xdr:sp macro="" textlink="">
          <xdr:nvSpPr>
            <xdr:cNvPr id="3082" name="rowLimitDD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24</xdr:row>
          <xdr:rowOff>152400</xdr:rowOff>
        </xdr:from>
        <xdr:to>
          <xdr:col>11</xdr:col>
          <xdr:colOff>133350</xdr:colOff>
          <xdr:row>26</xdr:row>
          <xdr:rowOff>19050</xdr:rowOff>
        </xdr:to>
        <xdr:sp macro="" textlink="">
          <xdr:nvSpPr>
            <xdr:cNvPr id="3083" name="drmga_4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26</xdr:row>
          <xdr:rowOff>66675</xdr:rowOff>
        </xdr:from>
        <xdr:to>
          <xdr:col>11</xdr:col>
          <xdr:colOff>133350</xdr:colOff>
          <xdr:row>27</xdr:row>
          <xdr:rowOff>123825</xdr:rowOff>
        </xdr:to>
        <xdr:sp macro="" textlink="">
          <xdr:nvSpPr>
            <xdr:cNvPr id="3084" name="drmga_5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27</xdr:row>
          <xdr:rowOff>180975</xdr:rowOff>
        </xdr:from>
        <xdr:to>
          <xdr:col>11</xdr:col>
          <xdr:colOff>133350</xdr:colOff>
          <xdr:row>29</xdr:row>
          <xdr:rowOff>47625</xdr:rowOff>
        </xdr:to>
        <xdr:sp macro="" textlink="">
          <xdr:nvSpPr>
            <xdr:cNvPr id="3085" name="drmga_6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29</xdr:row>
          <xdr:rowOff>95250</xdr:rowOff>
        </xdr:from>
        <xdr:to>
          <xdr:col>11</xdr:col>
          <xdr:colOff>133350</xdr:colOff>
          <xdr:row>30</xdr:row>
          <xdr:rowOff>152400</xdr:rowOff>
        </xdr:to>
        <xdr:sp macro="" textlink="">
          <xdr:nvSpPr>
            <xdr:cNvPr id="3086" name="drmga_7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22</xdr:row>
          <xdr:rowOff>180975</xdr:rowOff>
        </xdr:from>
        <xdr:to>
          <xdr:col>8</xdr:col>
          <xdr:colOff>457200</xdr:colOff>
          <xdr:row>24</xdr:row>
          <xdr:rowOff>47625</xdr:rowOff>
        </xdr:to>
        <xdr:sp macro="" textlink="">
          <xdr:nvSpPr>
            <xdr:cNvPr id="3087" name="drdga_3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24</xdr:row>
          <xdr:rowOff>95250</xdr:rowOff>
        </xdr:from>
        <xdr:to>
          <xdr:col>8</xdr:col>
          <xdr:colOff>457200</xdr:colOff>
          <xdr:row>25</xdr:row>
          <xdr:rowOff>152400</xdr:rowOff>
        </xdr:to>
        <xdr:sp macro="" textlink="">
          <xdr:nvSpPr>
            <xdr:cNvPr id="3088" name="drdga_4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26</xdr:row>
          <xdr:rowOff>9525</xdr:rowOff>
        </xdr:from>
        <xdr:to>
          <xdr:col>8</xdr:col>
          <xdr:colOff>457200</xdr:colOff>
          <xdr:row>27</xdr:row>
          <xdr:rowOff>66675</xdr:rowOff>
        </xdr:to>
        <xdr:sp macro="" textlink="">
          <xdr:nvSpPr>
            <xdr:cNvPr id="3089" name="drdga_5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27</xdr:row>
          <xdr:rowOff>123825</xdr:rowOff>
        </xdr:from>
        <xdr:to>
          <xdr:col>8</xdr:col>
          <xdr:colOff>457200</xdr:colOff>
          <xdr:row>28</xdr:row>
          <xdr:rowOff>180975</xdr:rowOff>
        </xdr:to>
        <xdr:sp macro="" textlink="">
          <xdr:nvSpPr>
            <xdr:cNvPr id="3090" name="drdga_6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12</xdr:row>
          <xdr:rowOff>57150</xdr:rowOff>
        </xdr:from>
        <xdr:to>
          <xdr:col>11</xdr:col>
          <xdr:colOff>161925</xdr:colOff>
          <xdr:row>13</xdr:row>
          <xdr:rowOff>123825</xdr:rowOff>
        </xdr:to>
        <xdr:sp macro="" textlink="">
          <xdr:nvSpPr>
            <xdr:cNvPr id="3091" name="drsdga_1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29</xdr:row>
          <xdr:rowOff>38100</xdr:rowOff>
        </xdr:from>
        <xdr:to>
          <xdr:col>8</xdr:col>
          <xdr:colOff>457200</xdr:colOff>
          <xdr:row>30</xdr:row>
          <xdr:rowOff>95250</xdr:rowOff>
        </xdr:to>
        <xdr:sp macro="" textlink="">
          <xdr:nvSpPr>
            <xdr:cNvPr id="3092" name="drdga_7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104775</xdr:rowOff>
        </xdr:from>
        <xdr:to>
          <xdr:col>11</xdr:col>
          <xdr:colOff>161925</xdr:colOff>
          <xdr:row>16</xdr:row>
          <xdr:rowOff>142875</xdr:rowOff>
        </xdr:to>
        <xdr:sp macro="" textlink="">
          <xdr:nvSpPr>
            <xdr:cNvPr id="3093" name="sdCategoriesDropdown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33</xdr:row>
          <xdr:rowOff>47625</xdr:rowOff>
        </xdr:from>
        <xdr:to>
          <xdr:col>14</xdr:col>
          <xdr:colOff>857250</xdr:colOff>
          <xdr:row>34</xdr:row>
          <xdr:rowOff>114300</xdr:rowOff>
        </xdr:to>
        <xdr:sp macro="" textlink="">
          <xdr:nvSpPr>
            <xdr:cNvPr id="3094" name="condFormDropDown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13</xdr:row>
          <xdr:rowOff>171450</xdr:rowOff>
        </xdr:from>
        <xdr:to>
          <xdr:col>11</xdr:col>
          <xdr:colOff>161925</xdr:colOff>
          <xdr:row>15</xdr:row>
          <xdr:rowOff>47625</xdr:rowOff>
        </xdr:to>
        <xdr:sp macro="" textlink="">
          <xdr:nvSpPr>
            <xdr:cNvPr id="3095" name="drsdga_2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14</xdr:row>
          <xdr:rowOff>38100</xdr:rowOff>
        </xdr:from>
        <xdr:to>
          <xdr:col>15</xdr:col>
          <xdr:colOff>228600</xdr:colOff>
          <xdr:row>15</xdr:row>
          <xdr:rowOff>95250</xdr:rowOff>
        </xdr:to>
        <xdr:sp macro="" textlink="">
          <xdr:nvSpPr>
            <xdr:cNvPr id="3096" name="compareDatesDD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9</xdr:row>
          <xdr:rowOff>9525</xdr:rowOff>
        </xdr:from>
        <xdr:to>
          <xdr:col>14</xdr:col>
          <xdr:colOff>95250</xdr:colOff>
          <xdr:row>10</xdr:row>
          <xdr:rowOff>57150</xdr:rowOff>
        </xdr:to>
        <xdr:sp macro="" textlink="">
          <xdr:nvSpPr>
            <xdr:cNvPr id="3097" name="dateRangeTypeDD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31</xdr:row>
          <xdr:rowOff>9525</xdr:rowOff>
        </xdr:from>
        <xdr:to>
          <xdr:col>11</xdr:col>
          <xdr:colOff>133350</xdr:colOff>
          <xdr:row>32</xdr:row>
          <xdr:rowOff>66675</xdr:rowOff>
        </xdr:to>
        <xdr:sp macro="" textlink="">
          <xdr:nvSpPr>
            <xdr:cNvPr id="4202019" name="drmga_8" hidden="1">
              <a:extLst>
                <a:ext uri="{63B3BB69-23CF-44E3-9099-C40C66FF867C}">
                  <a14:compatExt spid="_x0000_s420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32</xdr:row>
          <xdr:rowOff>123825</xdr:rowOff>
        </xdr:from>
        <xdr:to>
          <xdr:col>11</xdr:col>
          <xdr:colOff>133350</xdr:colOff>
          <xdr:row>33</xdr:row>
          <xdr:rowOff>180975</xdr:rowOff>
        </xdr:to>
        <xdr:sp macro="" textlink="">
          <xdr:nvSpPr>
            <xdr:cNvPr id="4202020" name="drmga_9" hidden="1">
              <a:extLst>
                <a:ext uri="{63B3BB69-23CF-44E3-9099-C40C66FF867C}">
                  <a14:compatExt spid="_x0000_s420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34</xdr:row>
          <xdr:rowOff>38100</xdr:rowOff>
        </xdr:from>
        <xdr:to>
          <xdr:col>11</xdr:col>
          <xdr:colOff>133350</xdr:colOff>
          <xdr:row>35</xdr:row>
          <xdr:rowOff>95250</xdr:rowOff>
        </xdr:to>
        <xdr:sp macro="" textlink="">
          <xdr:nvSpPr>
            <xdr:cNvPr id="4202021" name="drmga_10" hidden="1">
              <a:extLst>
                <a:ext uri="{63B3BB69-23CF-44E3-9099-C40C66FF867C}">
                  <a14:compatExt spid="_x0000_s420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35</xdr:row>
          <xdr:rowOff>142875</xdr:rowOff>
        </xdr:from>
        <xdr:to>
          <xdr:col>11</xdr:col>
          <xdr:colOff>133350</xdr:colOff>
          <xdr:row>37</xdr:row>
          <xdr:rowOff>9525</xdr:rowOff>
        </xdr:to>
        <xdr:sp macro="" textlink="">
          <xdr:nvSpPr>
            <xdr:cNvPr id="4202022" name="drmga_11" hidden="1">
              <a:extLst>
                <a:ext uri="{63B3BB69-23CF-44E3-9099-C40C66FF867C}">
                  <a14:compatExt spid="_x0000_s420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37</xdr:row>
          <xdr:rowOff>66675</xdr:rowOff>
        </xdr:from>
        <xdr:to>
          <xdr:col>11</xdr:col>
          <xdr:colOff>133350</xdr:colOff>
          <xdr:row>38</xdr:row>
          <xdr:rowOff>123825</xdr:rowOff>
        </xdr:to>
        <xdr:sp macro="" textlink="">
          <xdr:nvSpPr>
            <xdr:cNvPr id="4202023" name="drmga_12" hidden="1">
              <a:extLst>
                <a:ext uri="{63B3BB69-23CF-44E3-9099-C40C66FF867C}">
                  <a14:compatExt spid="_x0000_s420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238125</xdr:colOff>
          <xdr:row>10</xdr:row>
          <xdr:rowOff>76200</xdr:rowOff>
        </xdr:from>
        <xdr:to>
          <xdr:col>15</xdr:col>
          <xdr:colOff>723900</xdr:colOff>
          <xdr:row>11</xdr:row>
          <xdr:rowOff>142875</xdr:rowOff>
        </xdr:to>
        <xdr:sp macro="" textlink="">
          <xdr:nvSpPr>
            <xdr:cNvPr id="4202024" name="includeCurrentCB" hidden="1">
              <a:extLst>
                <a:ext uri="{63B3BB69-23CF-44E3-9099-C40C66FF867C}">
                  <a14:compatExt spid="_x0000_s420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15</xdr:row>
          <xdr:rowOff>142875</xdr:rowOff>
        </xdr:from>
        <xdr:to>
          <xdr:col>15</xdr:col>
          <xdr:colOff>228600</xdr:colOff>
          <xdr:row>17</xdr:row>
          <xdr:rowOff>9525</xdr:rowOff>
        </xdr:to>
        <xdr:sp macro="" textlink="">
          <xdr:nvSpPr>
            <xdr:cNvPr id="4202025" name="comparisonValueTypeDD" hidden="1">
              <a:extLst>
                <a:ext uri="{63B3BB69-23CF-44E3-9099-C40C66FF867C}">
                  <a14:compatExt spid="_x0000_s420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1604513</xdr:colOff>
      <xdr:row>7</xdr:row>
      <xdr:rowOff>77047</xdr:rowOff>
    </xdr:from>
    <xdr:to>
      <xdr:col>5</xdr:col>
      <xdr:colOff>556317</xdr:colOff>
      <xdr:row>9</xdr:row>
      <xdr:rowOff>23812</xdr:rowOff>
    </xdr:to>
    <xdr:sp macro="[0]!refreshProfileListGA" textlink="">
      <xdr:nvSpPr>
        <xdr:cNvPr id="128" name="refreshProfileListButton"/>
        <xdr:cNvSpPr txBox="1"/>
      </xdr:nvSpPr>
      <xdr:spPr>
        <a:xfrm>
          <a:off x="3259482" y="1410547"/>
          <a:ext cx="1309241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LIST</a:t>
          </a:r>
        </a:p>
      </xdr:txBody>
    </xdr:sp>
    <xdr:clientData/>
  </xdr:twoCellAnchor>
  <xdr:twoCellAnchor editAs="oneCell">
    <xdr:from>
      <xdr:col>12</xdr:col>
      <xdr:colOff>349225</xdr:colOff>
      <xdr:row>28</xdr:row>
      <xdr:rowOff>61375</xdr:rowOff>
    </xdr:from>
    <xdr:to>
      <xdr:col>13</xdr:col>
      <xdr:colOff>866297</xdr:colOff>
      <xdr:row>29</xdr:row>
      <xdr:rowOff>161122</xdr:rowOff>
    </xdr:to>
    <xdr:sp macro="" textlink="">
      <xdr:nvSpPr>
        <xdr:cNvPr id="173" name="rawDataReportLabel"/>
        <xdr:cNvSpPr txBox="1"/>
      </xdr:nvSpPr>
      <xdr:spPr>
        <a:xfrm>
          <a:off x="10600506" y="5264406"/>
          <a:ext cx="1493385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RAW DATA REPORT</a:t>
          </a:r>
        </a:p>
      </xdr:txBody>
    </xdr:sp>
    <xdr:clientData/>
  </xdr:twoCellAnchor>
  <xdr:twoCellAnchor editAs="oneCell">
    <xdr:from>
      <xdr:col>12</xdr:col>
      <xdr:colOff>334938</xdr:colOff>
      <xdr:row>29</xdr:row>
      <xdr:rowOff>142340</xdr:rowOff>
    </xdr:from>
    <xdr:to>
      <xdr:col>13</xdr:col>
      <xdr:colOff>852010</xdr:colOff>
      <xdr:row>31</xdr:row>
      <xdr:rowOff>51587</xdr:rowOff>
    </xdr:to>
    <xdr:sp macro="" textlink="">
      <xdr:nvSpPr>
        <xdr:cNvPr id="174" name="formattedReportLabel"/>
        <xdr:cNvSpPr txBox="1"/>
      </xdr:nvSpPr>
      <xdr:spPr>
        <a:xfrm>
          <a:off x="10586219" y="5535871"/>
          <a:ext cx="1493385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FORMATTED</a:t>
          </a:r>
          <a:r>
            <a:rPr lang="fi-FI" sz="1100" b="0" baseline="0">
              <a:solidFill>
                <a:schemeClr val="dk1"/>
              </a:solidFill>
              <a:latin typeface="Calibri Light"/>
              <a:ea typeface="+mn-ea"/>
              <a:cs typeface="+mn-cs"/>
            </a:rPr>
            <a:t> REPORT</a:t>
          </a:r>
          <a:endParaRPr lang="fi-FI" sz="1100" b="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12</xdr:col>
      <xdr:colOff>75564</xdr:colOff>
      <xdr:row>32</xdr:row>
      <xdr:rowOff>166687</xdr:rowOff>
    </xdr:from>
    <xdr:to>
      <xdr:col>13</xdr:col>
      <xdr:colOff>511974</xdr:colOff>
      <xdr:row>35</xdr:row>
      <xdr:rowOff>23812</xdr:rowOff>
    </xdr:to>
    <xdr:sp macro="" textlink="">
      <xdr:nvSpPr>
        <xdr:cNvPr id="175" name="condFormLabel"/>
        <xdr:cNvSpPr txBox="1"/>
      </xdr:nvSpPr>
      <xdr:spPr>
        <a:xfrm>
          <a:off x="10326845" y="6131718"/>
          <a:ext cx="1412723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</a:rPr>
            <a:t>TABLE FORMATTING (EXCEL 2007 &amp; NEWER)</a:t>
          </a:r>
        </a:p>
      </xdr:txBody>
    </xdr:sp>
    <xdr:clientData/>
  </xdr:twoCellAnchor>
  <xdr:twoCellAnchor editAs="oneCell">
    <xdr:from>
      <xdr:col>12</xdr:col>
      <xdr:colOff>329166</xdr:colOff>
      <xdr:row>35</xdr:row>
      <xdr:rowOff>95241</xdr:rowOff>
    </xdr:from>
    <xdr:to>
      <xdr:col>13</xdr:col>
      <xdr:colOff>506016</xdr:colOff>
      <xdr:row>36</xdr:row>
      <xdr:rowOff>128567</xdr:rowOff>
    </xdr:to>
    <xdr:sp macro="" textlink="">
      <xdr:nvSpPr>
        <xdr:cNvPr id="176" name="groupingLabel"/>
        <xdr:cNvSpPr txBox="1"/>
      </xdr:nvSpPr>
      <xdr:spPr>
        <a:xfrm>
          <a:off x="10544729" y="6625819"/>
          <a:ext cx="1147209" cy="22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GROUPING RESULTS</a:t>
          </a:r>
        </a:p>
      </xdr:txBody>
    </xdr:sp>
    <xdr:clientData/>
  </xdr:twoCellAnchor>
  <xdr:twoCellAnchor editAs="oneCell">
    <xdr:from>
      <xdr:col>12</xdr:col>
      <xdr:colOff>183062</xdr:colOff>
      <xdr:row>39</xdr:row>
      <xdr:rowOff>66657</xdr:rowOff>
    </xdr:from>
    <xdr:to>
      <xdr:col>14</xdr:col>
      <xdr:colOff>645166</xdr:colOff>
      <xdr:row>40</xdr:row>
      <xdr:rowOff>126187</xdr:rowOff>
    </xdr:to>
    <xdr:sp macro="" textlink="">
      <xdr:nvSpPr>
        <xdr:cNvPr id="177" name="rowLimitLabel"/>
        <xdr:cNvSpPr txBox="1"/>
      </xdr:nvSpPr>
      <xdr:spPr>
        <a:xfrm>
          <a:off x="10434343" y="7365188"/>
          <a:ext cx="2414729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LIMIT FOR RESULT</a:t>
          </a:r>
          <a:r>
            <a:rPr lang="fi-FI" sz="1000" b="0" baseline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 ROWS PER PROFILE</a:t>
          </a:r>
          <a:endParaRPr lang="fi-FI" sz="1000" b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 Light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28</xdr:row>
          <xdr:rowOff>57150</xdr:rowOff>
        </xdr:from>
        <xdr:to>
          <xdr:col>13</xdr:col>
          <xdr:colOff>895350</xdr:colOff>
          <xdr:row>29</xdr:row>
          <xdr:rowOff>133350</xdr:rowOff>
        </xdr:to>
        <xdr:sp macro="" textlink="">
          <xdr:nvSpPr>
            <xdr:cNvPr id="4202028" name="rawDataReportOB" hidden="1">
              <a:extLst>
                <a:ext uri="{63B3BB69-23CF-44E3-9099-C40C66FF867C}">
                  <a14:compatExt spid="_x0000_s420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428920</xdr:colOff>
      <xdr:row>42</xdr:row>
      <xdr:rowOff>59525</xdr:rowOff>
    </xdr:from>
    <xdr:to>
      <xdr:col>14</xdr:col>
      <xdr:colOff>960542</xdr:colOff>
      <xdr:row>44</xdr:row>
      <xdr:rowOff>166681</xdr:rowOff>
    </xdr:to>
    <xdr:sp macro="" textlink="">
      <xdr:nvSpPr>
        <xdr:cNvPr id="178" name="avoidSamplingLabel"/>
        <xdr:cNvSpPr txBox="1"/>
      </xdr:nvSpPr>
      <xdr:spPr>
        <a:xfrm>
          <a:off x="10394451" y="8060525"/>
          <a:ext cx="2484247" cy="4881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Try to avoid Google's data sampling</a:t>
          </a:r>
        </a:p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(may slow down data fetching)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42</xdr:row>
          <xdr:rowOff>57150</xdr:rowOff>
        </xdr:from>
        <xdr:to>
          <xdr:col>14</xdr:col>
          <xdr:colOff>695325</xdr:colOff>
          <xdr:row>44</xdr:row>
          <xdr:rowOff>47625</xdr:rowOff>
        </xdr:to>
        <xdr:sp macro="" textlink="">
          <xdr:nvSpPr>
            <xdr:cNvPr id="4202030" name="avoidSamplingCB" hidden="1">
              <a:extLst>
                <a:ext uri="{63B3BB69-23CF-44E3-9099-C40C66FF867C}">
                  <a14:compatExt spid="_x0000_s420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23811</xdr:colOff>
      <xdr:row>0</xdr:row>
      <xdr:rowOff>47626</xdr:rowOff>
    </xdr:from>
    <xdr:to>
      <xdr:col>7</xdr:col>
      <xdr:colOff>447334</xdr:colOff>
      <xdr:row>2</xdr:row>
      <xdr:rowOff>83345</xdr:rowOff>
    </xdr:to>
    <xdr:sp macro="" textlink="">
      <xdr:nvSpPr>
        <xdr:cNvPr id="97" name="TextBox 96"/>
        <xdr:cNvSpPr txBox="1"/>
      </xdr:nvSpPr>
      <xdr:spPr>
        <a:xfrm>
          <a:off x="1774030" y="47626"/>
          <a:ext cx="4376398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  <a:latin typeface="Calibri Light"/>
            </a:rPr>
            <a:t>Google Analytics Module</a:t>
          </a:r>
        </a:p>
      </xdr:txBody>
    </xdr:sp>
    <xdr:clientData/>
  </xdr:twoCellAnchor>
  <xdr:twoCellAnchor editAs="oneCell">
    <xdr:from>
      <xdr:col>0</xdr:col>
      <xdr:colOff>35718</xdr:colOff>
      <xdr:row>6</xdr:row>
      <xdr:rowOff>178594</xdr:rowOff>
    </xdr:from>
    <xdr:to>
      <xdr:col>39</xdr:col>
      <xdr:colOff>22593</xdr:colOff>
      <xdr:row>6</xdr:row>
      <xdr:rowOff>178594</xdr:rowOff>
    </xdr:to>
    <xdr:cxnSp macro="">
      <xdr:nvCxnSpPr>
        <xdr:cNvPr id="234" name="line2"/>
        <xdr:cNvCxnSpPr/>
      </xdr:nvCxnSpPr>
      <xdr:spPr>
        <a:xfrm>
          <a:off x="35718" y="1321594"/>
          <a:ext cx="28800000" cy="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23813</xdr:colOff>
      <xdr:row>4</xdr:row>
      <xdr:rowOff>119060</xdr:rowOff>
    </xdr:from>
    <xdr:to>
      <xdr:col>5</xdr:col>
      <xdr:colOff>428626</xdr:colOff>
      <xdr:row>6</xdr:row>
      <xdr:rowOff>154779</xdr:rowOff>
    </xdr:to>
    <xdr:sp macro="" textlink="">
      <xdr:nvSpPr>
        <xdr:cNvPr id="265" name="TextBox 264"/>
        <xdr:cNvSpPr txBox="1"/>
      </xdr:nvSpPr>
      <xdr:spPr>
        <a:xfrm>
          <a:off x="83344" y="881060"/>
          <a:ext cx="4357688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/>
            </a:rPr>
            <a:t>1 SELECT</a:t>
          </a:r>
          <a:r>
            <a:rPr lang="en-US" sz="2000" baseline="0">
              <a:latin typeface="Calibri Light"/>
            </a:rPr>
            <a:t> PROFILES</a:t>
          </a:r>
          <a:endParaRPr lang="en-US" sz="2000">
            <a:latin typeface="Calibri Light"/>
          </a:endParaRPr>
        </a:p>
      </xdr:txBody>
    </xdr:sp>
    <xdr:clientData/>
  </xdr:twoCellAnchor>
  <xdr:twoCellAnchor editAs="oneCell">
    <xdr:from>
      <xdr:col>6</xdr:col>
      <xdr:colOff>154784</xdr:colOff>
      <xdr:row>4</xdr:row>
      <xdr:rowOff>119060</xdr:rowOff>
    </xdr:from>
    <xdr:to>
      <xdr:col>10</xdr:col>
      <xdr:colOff>661651</xdr:colOff>
      <xdr:row>6</xdr:row>
      <xdr:rowOff>154779</xdr:rowOff>
    </xdr:to>
    <xdr:sp macro="" textlink="">
      <xdr:nvSpPr>
        <xdr:cNvPr id="267" name="TextBox 266"/>
        <xdr:cNvSpPr txBox="1"/>
      </xdr:nvSpPr>
      <xdr:spPr>
        <a:xfrm>
          <a:off x="4548190" y="881060"/>
          <a:ext cx="4412117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/>
            </a:rPr>
            <a:t>2 SELECT</a:t>
          </a:r>
          <a:r>
            <a:rPr lang="en-US" sz="2000" baseline="0">
              <a:latin typeface="Calibri Light"/>
            </a:rPr>
            <a:t> REPORT FIELDS</a:t>
          </a:r>
          <a:endParaRPr lang="en-US" sz="2000">
            <a:latin typeface="Calibri Light"/>
          </a:endParaRPr>
        </a:p>
      </xdr:txBody>
    </xdr:sp>
    <xdr:clientData/>
  </xdr:twoCellAnchor>
  <xdr:twoCellAnchor editAs="oneCell">
    <xdr:from>
      <xdr:col>6</xdr:col>
      <xdr:colOff>59533</xdr:colOff>
      <xdr:row>6</xdr:row>
      <xdr:rowOff>185831</xdr:rowOff>
    </xdr:from>
    <xdr:to>
      <xdr:col>6</xdr:col>
      <xdr:colOff>83344</xdr:colOff>
      <xdr:row>196</xdr:row>
      <xdr:rowOff>5231</xdr:rowOff>
    </xdr:to>
    <xdr:cxnSp macro="">
      <xdr:nvCxnSpPr>
        <xdr:cNvPr id="268" name="vline1"/>
        <xdr:cNvCxnSpPr/>
      </xdr:nvCxnSpPr>
      <xdr:spPr>
        <a:xfrm>
          <a:off x="4448971" y="1328831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654843</xdr:colOff>
      <xdr:row>7</xdr:row>
      <xdr:rowOff>0</xdr:rowOff>
    </xdr:from>
    <xdr:to>
      <xdr:col>11</xdr:col>
      <xdr:colOff>678654</xdr:colOff>
      <xdr:row>196</xdr:row>
      <xdr:rowOff>9900</xdr:rowOff>
    </xdr:to>
    <xdr:cxnSp macro="">
      <xdr:nvCxnSpPr>
        <xdr:cNvPr id="273" name="vline2"/>
        <xdr:cNvCxnSpPr/>
      </xdr:nvCxnSpPr>
      <xdr:spPr>
        <a:xfrm>
          <a:off x="10215562" y="1202531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47625</xdr:colOff>
      <xdr:row>4</xdr:row>
      <xdr:rowOff>119061</xdr:rowOff>
    </xdr:from>
    <xdr:to>
      <xdr:col>14</xdr:col>
      <xdr:colOff>535782</xdr:colOff>
      <xdr:row>6</xdr:row>
      <xdr:rowOff>154780</xdr:rowOff>
    </xdr:to>
    <xdr:sp macro="" textlink="">
      <xdr:nvSpPr>
        <xdr:cNvPr id="274" name="TextBox 273"/>
        <xdr:cNvSpPr txBox="1"/>
      </xdr:nvSpPr>
      <xdr:spPr>
        <a:xfrm>
          <a:off x="10013156" y="881061"/>
          <a:ext cx="244078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/>
            </a:rPr>
            <a:t>3 REPORT OPTIONS</a:t>
          </a:r>
        </a:p>
      </xdr:txBody>
    </xdr:sp>
    <xdr:clientData/>
  </xdr:twoCellAnchor>
  <xdr:twoCellAnchor editAs="oneCell">
    <xdr:from>
      <xdr:col>11</xdr:col>
      <xdr:colOff>678657</xdr:colOff>
      <xdr:row>7</xdr:row>
      <xdr:rowOff>2</xdr:rowOff>
    </xdr:from>
    <xdr:to>
      <xdr:col>15</xdr:col>
      <xdr:colOff>35719</xdr:colOff>
      <xdr:row>9</xdr:row>
      <xdr:rowOff>35721</xdr:rowOff>
    </xdr:to>
    <xdr:sp macro="" textlink="">
      <xdr:nvSpPr>
        <xdr:cNvPr id="275" name="TextBox 274"/>
        <xdr:cNvSpPr txBox="1"/>
      </xdr:nvSpPr>
      <xdr:spPr>
        <a:xfrm>
          <a:off x="10239376" y="1202533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/>
            </a:rPr>
            <a:t>DATES</a:t>
          </a:r>
        </a:p>
      </xdr:txBody>
    </xdr:sp>
    <xdr:clientData/>
  </xdr:twoCellAnchor>
  <xdr:twoCellAnchor editAs="oneCell">
    <xdr:from>
      <xdr:col>12</xdr:col>
      <xdr:colOff>152623</xdr:colOff>
      <xdr:row>14</xdr:row>
      <xdr:rowOff>47625</xdr:rowOff>
    </xdr:from>
    <xdr:to>
      <xdr:col>13</xdr:col>
      <xdr:colOff>58454</xdr:colOff>
      <xdr:row>15</xdr:row>
      <xdr:rowOff>107155</xdr:rowOff>
    </xdr:to>
    <xdr:sp macro="" textlink="">
      <xdr:nvSpPr>
        <xdr:cNvPr id="276" name="compareToLabel"/>
        <xdr:cNvSpPr txBox="1"/>
      </xdr:nvSpPr>
      <xdr:spPr>
        <a:xfrm>
          <a:off x="10403904" y="2583656"/>
          <a:ext cx="882144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r"/>
          <a:r>
            <a:rPr lang="en-US" sz="1100" b="0">
              <a:latin typeface="Calibri Light"/>
            </a:rPr>
            <a:t>COMPARE TO</a:t>
          </a:r>
        </a:p>
      </xdr:txBody>
    </xdr:sp>
    <xdr:clientData/>
  </xdr:twoCellAnchor>
  <xdr:twoCellAnchor editAs="oneCell">
    <xdr:from>
      <xdr:col>12</xdr:col>
      <xdr:colOff>535788</xdr:colOff>
      <xdr:row>10</xdr:row>
      <xdr:rowOff>134752</xdr:rowOff>
    </xdr:from>
    <xdr:to>
      <xdr:col>13</xdr:col>
      <xdr:colOff>208370</xdr:colOff>
      <xdr:row>11</xdr:row>
      <xdr:rowOff>186706</xdr:rowOff>
    </xdr:to>
    <xdr:sp macro="" textlink="">
      <xdr:nvSpPr>
        <xdr:cNvPr id="278" name="sdateLabel"/>
        <xdr:cNvSpPr txBox="1"/>
      </xdr:nvSpPr>
      <xdr:spPr>
        <a:xfrm>
          <a:off x="10787069" y="1908783"/>
          <a:ext cx="648895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r"/>
          <a:r>
            <a:rPr lang="en-US" sz="1100" b="0">
              <a:latin typeface="Calibri Light"/>
            </a:rPr>
            <a:t>Start date</a:t>
          </a:r>
        </a:p>
      </xdr:txBody>
    </xdr:sp>
    <xdr:clientData/>
  </xdr:twoCellAnchor>
  <xdr:twoCellAnchor editAs="oneCell">
    <xdr:from>
      <xdr:col>12</xdr:col>
      <xdr:colOff>506029</xdr:colOff>
      <xdr:row>12</xdr:row>
      <xdr:rowOff>17636</xdr:rowOff>
    </xdr:from>
    <xdr:to>
      <xdr:col>13</xdr:col>
      <xdr:colOff>205991</xdr:colOff>
      <xdr:row>13</xdr:row>
      <xdr:rowOff>55738</xdr:rowOff>
    </xdr:to>
    <xdr:sp macro="" textlink="">
      <xdr:nvSpPr>
        <xdr:cNvPr id="279" name="edateLabel"/>
        <xdr:cNvSpPr txBox="1"/>
      </xdr:nvSpPr>
      <xdr:spPr>
        <a:xfrm>
          <a:off x="10757310" y="2172667"/>
          <a:ext cx="676275" cy="228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r"/>
          <a:r>
            <a:rPr lang="en-US" sz="1100" b="0">
              <a:latin typeface="Calibri Light"/>
            </a:rPr>
            <a:t>End date</a:t>
          </a:r>
        </a:p>
      </xdr:txBody>
    </xdr:sp>
    <xdr:clientData/>
  </xdr:twoCellAnchor>
  <xdr:twoCellAnchor editAs="oneCell">
    <xdr:from>
      <xdr:col>13</xdr:col>
      <xdr:colOff>39290</xdr:colOff>
      <xdr:row>10</xdr:row>
      <xdr:rowOff>138326</xdr:rowOff>
    </xdr:from>
    <xdr:to>
      <xdr:col>14</xdr:col>
      <xdr:colOff>11908</xdr:colOff>
      <xdr:row>11</xdr:row>
      <xdr:rowOff>190499</xdr:rowOff>
    </xdr:to>
    <xdr:sp macro="[0]!selectStartDateGA" textlink="">
      <xdr:nvSpPr>
        <xdr:cNvPr id="280" name="startDateDisp"/>
        <xdr:cNvSpPr txBox="1"/>
      </xdr:nvSpPr>
      <xdr:spPr>
        <a:xfrm>
          <a:off x="10981134" y="2043326"/>
          <a:ext cx="948930" cy="242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r"/>
          <a:r>
            <a:rPr lang="en-US" sz="1100" b="0">
              <a:latin typeface="Calibri Light"/>
            </a:rPr>
            <a:t>1/1/2012</a:t>
          </a:r>
        </a:p>
      </xdr:txBody>
    </xdr:sp>
    <xdr:clientData/>
  </xdr:twoCellAnchor>
  <xdr:twoCellAnchor editAs="oneCell">
    <xdr:from>
      <xdr:col>13</xdr:col>
      <xdr:colOff>41689</xdr:colOff>
      <xdr:row>12</xdr:row>
      <xdr:rowOff>14070</xdr:rowOff>
    </xdr:from>
    <xdr:to>
      <xdr:col>14</xdr:col>
      <xdr:colOff>2</xdr:colOff>
      <xdr:row>13</xdr:row>
      <xdr:rowOff>59532</xdr:rowOff>
    </xdr:to>
    <xdr:sp macro="[0]!selectEndDateGA" textlink="">
      <xdr:nvSpPr>
        <xdr:cNvPr id="281" name="endDateDisp"/>
        <xdr:cNvSpPr txBox="1"/>
      </xdr:nvSpPr>
      <xdr:spPr>
        <a:xfrm>
          <a:off x="10983533" y="2300070"/>
          <a:ext cx="934625" cy="235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r"/>
          <a:r>
            <a:rPr lang="en-US" sz="1100" b="0">
              <a:latin typeface="Calibri Light"/>
            </a:rPr>
            <a:t>12/7/2013</a:t>
          </a:r>
        </a:p>
      </xdr:txBody>
    </xdr:sp>
    <xdr:clientData/>
  </xdr:twoCellAnchor>
  <xdr:twoCellAnchor editAs="oneCell">
    <xdr:from>
      <xdr:col>11</xdr:col>
      <xdr:colOff>654843</xdr:colOff>
      <xdr:row>17</xdr:row>
      <xdr:rowOff>95252</xdr:rowOff>
    </xdr:from>
    <xdr:to>
      <xdr:col>16</xdr:col>
      <xdr:colOff>280147</xdr:colOff>
      <xdr:row>17</xdr:row>
      <xdr:rowOff>102954</xdr:rowOff>
    </xdr:to>
    <xdr:cxnSp macro="">
      <xdr:nvCxnSpPr>
        <xdr:cNvPr id="282" name="oline1"/>
        <xdr:cNvCxnSpPr/>
      </xdr:nvCxnSpPr>
      <xdr:spPr>
        <a:xfrm>
          <a:off x="9894093" y="3342857"/>
          <a:ext cx="4186098" cy="7702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666749</xdr:colOff>
      <xdr:row>17</xdr:row>
      <xdr:rowOff>107161</xdr:rowOff>
    </xdr:from>
    <xdr:to>
      <xdr:col>15</xdr:col>
      <xdr:colOff>23811</xdr:colOff>
      <xdr:row>19</xdr:row>
      <xdr:rowOff>142880</xdr:rowOff>
    </xdr:to>
    <xdr:sp macro="" textlink="">
      <xdr:nvSpPr>
        <xdr:cNvPr id="285" name="TextBox 284"/>
        <xdr:cNvSpPr txBox="1"/>
      </xdr:nvSpPr>
      <xdr:spPr>
        <a:xfrm>
          <a:off x="10227468" y="3214692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/>
            </a:rPr>
            <a:t>FILTERS</a:t>
          </a:r>
        </a:p>
      </xdr:txBody>
    </xdr:sp>
    <xdr:clientData/>
  </xdr:twoCellAnchor>
  <xdr:twoCellAnchor editAs="oneCell">
    <xdr:from>
      <xdr:col>11</xdr:col>
      <xdr:colOff>666749</xdr:colOff>
      <xdr:row>26</xdr:row>
      <xdr:rowOff>47625</xdr:rowOff>
    </xdr:from>
    <xdr:to>
      <xdr:col>16</xdr:col>
      <xdr:colOff>273844</xdr:colOff>
      <xdr:row>26</xdr:row>
      <xdr:rowOff>47635</xdr:rowOff>
    </xdr:to>
    <xdr:cxnSp macro="">
      <xdr:nvCxnSpPr>
        <xdr:cNvPr id="286" name="oline2"/>
        <xdr:cNvCxnSpPr/>
      </xdr:nvCxnSpPr>
      <xdr:spPr>
        <a:xfrm flipV="1">
          <a:off x="9941718" y="5000625"/>
          <a:ext cx="4202907" cy="1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654843</xdr:colOff>
      <xdr:row>26</xdr:row>
      <xdr:rowOff>59537</xdr:rowOff>
    </xdr:from>
    <xdr:to>
      <xdr:col>15</xdr:col>
      <xdr:colOff>11905</xdr:colOff>
      <xdr:row>28</xdr:row>
      <xdr:rowOff>95256</xdr:rowOff>
    </xdr:to>
    <xdr:sp macro="" textlink="">
      <xdr:nvSpPr>
        <xdr:cNvPr id="287" name="TextBox 286"/>
        <xdr:cNvSpPr txBox="1"/>
      </xdr:nvSpPr>
      <xdr:spPr>
        <a:xfrm>
          <a:off x="10215562" y="4881568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/>
            </a:rPr>
            <a:t>FORMATTING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29</xdr:row>
          <xdr:rowOff>152400</xdr:rowOff>
        </xdr:from>
        <xdr:to>
          <xdr:col>13</xdr:col>
          <xdr:colOff>895350</xdr:colOff>
          <xdr:row>31</xdr:row>
          <xdr:rowOff>9525</xdr:rowOff>
        </xdr:to>
        <xdr:sp macro="" textlink="">
          <xdr:nvSpPr>
            <xdr:cNvPr id="4202029" name="formattedReportOB" hidden="1">
              <a:extLst>
                <a:ext uri="{63B3BB69-23CF-44E3-9099-C40C66FF867C}">
                  <a14:compatExt spid="_x0000_s420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6236</xdr:colOff>
      <xdr:row>37</xdr:row>
      <xdr:rowOff>78052</xdr:rowOff>
    </xdr:from>
    <xdr:to>
      <xdr:col>16</xdr:col>
      <xdr:colOff>285750</xdr:colOff>
      <xdr:row>37</xdr:row>
      <xdr:rowOff>95250</xdr:rowOff>
    </xdr:to>
    <xdr:cxnSp macro="">
      <xdr:nvCxnSpPr>
        <xdr:cNvPr id="288" name="oline3"/>
        <xdr:cNvCxnSpPr/>
      </xdr:nvCxnSpPr>
      <xdr:spPr>
        <a:xfrm>
          <a:off x="9961562" y="7126552"/>
          <a:ext cx="4194969" cy="17198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674687</xdr:colOff>
      <xdr:row>37</xdr:row>
      <xdr:rowOff>89954</xdr:rowOff>
    </xdr:from>
    <xdr:to>
      <xdr:col>15</xdr:col>
      <xdr:colOff>31749</xdr:colOff>
      <xdr:row>39</xdr:row>
      <xdr:rowOff>125673</xdr:rowOff>
    </xdr:to>
    <xdr:sp macro="" textlink="">
      <xdr:nvSpPr>
        <xdr:cNvPr id="289" name="TextBox 288"/>
        <xdr:cNvSpPr txBox="1"/>
      </xdr:nvSpPr>
      <xdr:spPr>
        <a:xfrm>
          <a:off x="10212917" y="7007485"/>
          <a:ext cx="2968624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/>
            </a:rPr>
            <a:t>DATA OPTIONS</a:t>
          </a:r>
        </a:p>
      </xdr:txBody>
    </xdr:sp>
    <xdr:clientData/>
  </xdr:twoCellAnchor>
  <xdr:twoCellAnchor editAs="oneCell">
    <xdr:from>
      <xdr:col>16</xdr:col>
      <xdr:colOff>273835</xdr:colOff>
      <xdr:row>6</xdr:row>
      <xdr:rowOff>178592</xdr:rowOff>
    </xdr:from>
    <xdr:to>
      <xdr:col>16</xdr:col>
      <xdr:colOff>297646</xdr:colOff>
      <xdr:row>195</xdr:row>
      <xdr:rowOff>188492</xdr:rowOff>
    </xdr:to>
    <xdr:cxnSp macro="">
      <xdr:nvCxnSpPr>
        <xdr:cNvPr id="290" name="vline3"/>
        <xdr:cNvCxnSpPr/>
      </xdr:nvCxnSpPr>
      <xdr:spPr>
        <a:xfrm>
          <a:off x="14144616" y="1321592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297643</xdr:colOff>
      <xdr:row>7</xdr:row>
      <xdr:rowOff>1</xdr:rowOff>
    </xdr:from>
    <xdr:to>
      <xdr:col>20</xdr:col>
      <xdr:colOff>107142</xdr:colOff>
      <xdr:row>9</xdr:row>
      <xdr:rowOff>35720</xdr:rowOff>
    </xdr:to>
    <xdr:sp macro="" textlink="">
      <xdr:nvSpPr>
        <xdr:cNvPr id="294" name="TextBox 293"/>
        <xdr:cNvSpPr txBox="1"/>
      </xdr:nvSpPr>
      <xdr:spPr>
        <a:xfrm>
          <a:off x="14168424" y="1333501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/>
            </a:rPr>
            <a:t>OTHER</a:t>
          </a:r>
          <a:r>
            <a:rPr lang="en-US" sz="1600" baseline="0">
              <a:latin typeface="Calibri Light"/>
            </a:rPr>
            <a:t> ACTIONS</a:t>
          </a:r>
          <a:endParaRPr lang="en-US" sz="1600">
            <a:latin typeface="Calibri Light"/>
          </a:endParaRPr>
        </a:p>
      </xdr:txBody>
    </xdr:sp>
    <xdr:clientData/>
  </xdr:twoCellAnchor>
  <xdr:twoCellAnchor editAs="oneCell">
    <xdr:from>
      <xdr:col>14</xdr:col>
      <xdr:colOff>559594</xdr:colOff>
      <xdr:row>3</xdr:row>
      <xdr:rowOff>166688</xdr:rowOff>
    </xdr:from>
    <xdr:to>
      <xdr:col>16</xdr:col>
      <xdr:colOff>762000</xdr:colOff>
      <xdr:row>6</xdr:row>
      <xdr:rowOff>95250</xdr:rowOff>
    </xdr:to>
    <xdr:sp macro="[0]!runReportGA" textlink="">
      <xdr:nvSpPr>
        <xdr:cNvPr id="557" name="runReportLabel"/>
        <xdr:cNvSpPr txBox="1"/>
      </xdr:nvSpPr>
      <xdr:spPr>
        <a:xfrm>
          <a:off x="12477750" y="738188"/>
          <a:ext cx="2155031" cy="500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1800">
              <a:solidFill>
                <a:schemeClr val="bg1"/>
              </a:solidFill>
              <a:latin typeface="Calibri Light"/>
            </a:rPr>
            <a:t>RUN</a:t>
          </a:r>
          <a:r>
            <a:rPr lang="en-US" sz="1800" baseline="0">
              <a:solidFill>
                <a:schemeClr val="bg1"/>
              </a:solidFill>
              <a:latin typeface="Calibri Light"/>
            </a:rPr>
            <a:t> THE REPORT</a:t>
          </a:r>
          <a:endParaRPr lang="en-US" sz="1800">
            <a:solidFill>
              <a:schemeClr val="bg1"/>
            </a:solidFill>
            <a:latin typeface="Calibri Light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47623</xdr:rowOff>
    </xdr:from>
    <xdr:to>
      <xdr:col>4</xdr:col>
      <xdr:colOff>0</xdr:colOff>
      <xdr:row>3</xdr:row>
      <xdr:rowOff>33966</xdr:rowOff>
    </xdr:to>
    <xdr:pic>
      <xdr:nvPicPr>
        <xdr:cNvPr id="4312552" name="smlogo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3"/>
          <a:ext cx="1607344" cy="5578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3</xdr:row>
      <xdr:rowOff>31750</xdr:rowOff>
    </xdr:from>
    <xdr:to>
      <xdr:col>12</xdr:col>
      <xdr:colOff>304800</xdr:colOff>
      <xdr:row>4</xdr:row>
      <xdr:rowOff>171450</xdr:rowOff>
    </xdr:to>
    <xdr:sp macro="changeSort" textlink="">
      <xdr:nvSpPr>
        <xdr:cNvPr id="9" name="_SH12097sortButton1"/>
        <xdr:cNvSpPr/>
      </xdr:nvSpPr>
      <xdr:spPr bwMode="auto">
        <a:xfrm>
          <a:off x="5295900" y="469900"/>
          <a:ext cx="1295400" cy="330200"/>
        </a:xfrm>
        <a:prstGeom prst="round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rIns="0" bIns="0" rtlCol="0" anchor="b"/>
        <a:lstStyle/>
        <a:p>
          <a:pPr algn="ctr"/>
          <a:r>
            <a:rPr lang="en-US" sz="700">
              <a:solidFill>
                <a:srgbClr val="404040"/>
              </a:solidFill>
              <a:latin typeface="Calibri Ligth"/>
            </a:rPr>
            <a:t>Sorted alphabetically</a:t>
          </a:r>
        </a:p>
      </xdr:txBody>
    </xdr:sp>
    <xdr:clientData/>
  </xdr:twoCellAnchor>
  <xdr:twoCellAnchor>
    <xdr:from>
      <xdr:col>10</xdr:col>
      <xdr:colOff>228600</xdr:colOff>
      <xdr:row>3</xdr:row>
      <xdr:rowOff>31750</xdr:rowOff>
    </xdr:from>
    <xdr:to>
      <xdr:col>12</xdr:col>
      <xdr:colOff>304800</xdr:colOff>
      <xdr:row>4</xdr:row>
      <xdr:rowOff>6350</xdr:rowOff>
    </xdr:to>
    <xdr:sp macro="changeSort" textlink="">
      <xdr:nvSpPr>
        <xdr:cNvPr id="10" name="_SH12097sortButton2"/>
        <xdr:cNvSpPr/>
      </xdr:nvSpPr>
      <xdr:spPr bwMode="auto">
        <a:xfrm>
          <a:off x="5295900" y="469900"/>
          <a:ext cx="1295400" cy="165100"/>
        </a:xfrm>
        <a:prstGeom prst="round2Same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SORT</a:t>
          </a:r>
        </a:p>
      </xdr:txBody>
    </xdr:sp>
    <xdr:clientData/>
  </xdr:twoCellAnchor>
  <xdr:twoCellAnchor editAs="absolute">
    <xdr:from>
      <xdr:col>3</xdr:col>
      <xdr:colOff>0</xdr:colOff>
      <xdr:row>8</xdr:row>
      <xdr:rowOff>0</xdr:rowOff>
    </xdr:from>
    <xdr:to>
      <xdr:col>14</xdr:col>
      <xdr:colOff>161925</xdr:colOff>
      <xdr:row>32</xdr:row>
      <xdr:rowOff>164306</xdr:rowOff>
    </xdr:to>
    <xdr:graphicFrame macro="">
      <xdr:nvGraphicFramePr>
        <xdr:cNvPr id="11" name="_SH12097_C1_N1_visits_M1_SG0_X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85725</xdr:colOff>
      <xdr:row>5</xdr:row>
      <xdr:rowOff>177800</xdr:rowOff>
    </xdr:from>
    <xdr:to>
      <xdr:col>14</xdr:col>
      <xdr:colOff>161925</xdr:colOff>
      <xdr:row>7</xdr:row>
      <xdr:rowOff>127000</xdr:rowOff>
    </xdr:to>
    <xdr:sp macro="toggleChartTypeForOneChart" textlink="">
      <xdr:nvSpPr>
        <xdr:cNvPr id="12" name="_SH12097CTCTB_1"/>
        <xdr:cNvSpPr/>
      </xdr:nvSpPr>
      <xdr:spPr bwMode="auto">
        <a:xfrm>
          <a:off x="6372225" y="996950"/>
          <a:ext cx="1295400" cy="330200"/>
        </a:xfrm>
        <a:prstGeom prst="roundRect">
          <a:avLst>
            <a:gd name="adj" fmla="val 10000"/>
          </a:avLst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bIns="0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CHART TYPE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171450</xdr:rowOff>
    </xdr:to>
    <xdr:sp macro="changeSort" textlink="">
      <xdr:nvSpPr>
        <xdr:cNvPr id="9" name="_SH95803sortButton1"/>
        <xdr:cNvSpPr/>
      </xdr:nvSpPr>
      <xdr:spPr bwMode="auto">
        <a:xfrm>
          <a:off x="5308600" y="469900"/>
          <a:ext cx="1295400" cy="330200"/>
        </a:xfrm>
        <a:prstGeom prst="round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rIns="0" bIns="0" rtlCol="0" anchor="b"/>
        <a:lstStyle/>
        <a:p>
          <a:pPr algn="ctr"/>
          <a:r>
            <a:rPr lang="en-US" sz="700">
              <a:solidFill>
                <a:srgbClr val="404040"/>
              </a:solidFill>
              <a:latin typeface="Calibri Ligth"/>
            </a:rPr>
            <a:t>Sorted alphabetically</a:t>
          </a:r>
        </a:p>
      </xdr:txBody>
    </xdr:sp>
    <xdr:clientData/>
  </xdr:twoCellAnchor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6350</xdr:rowOff>
    </xdr:to>
    <xdr:sp macro="changeSort" textlink="">
      <xdr:nvSpPr>
        <xdr:cNvPr id="10" name="_SH95803sortButton2"/>
        <xdr:cNvSpPr/>
      </xdr:nvSpPr>
      <xdr:spPr bwMode="auto">
        <a:xfrm>
          <a:off x="5308600" y="469900"/>
          <a:ext cx="1295400" cy="165100"/>
        </a:xfrm>
        <a:prstGeom prst="round2Same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SORT</a:t>
          </a:r>
        </a:p>
      </xdr:txBody>
    </xdr:sp>
    <xdr:clientData/>
  </xdr:twoCellAnchor>
  <xdr:twoCellAnchor editAs="absolute">
    <xdr:from>
      <xdr:col>3</xdr:col>
      <xdr:colOff>0</xdr:colOff>
      <xdr:row>8</xdr:row>
      <xdr:rowOff>0</xdr:rowOff>
    </xdr:from>
    <xdr:to>
      <xdr:col>14</xdr:col>
      <xdr:colOff>142875</xdr:colOff>
      <xdr:row>32</xdr:row>
      <xdr:rowOff>164306</xdr:rowOff>
    </xdr:to>
    <xdr:graphicFrame macro="">
      <xdr:nvGraphicFramePr>
        <xdr:cNvPr id="11" name="_SH95803_C1_N1_pageviews_M1_SG0_X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66675</xdr:colOff>
      <xdr:row>5</xdr:row>
      <xdr:rowOff>177800</xdr:rowOff>
    </xdr:from>
    <xdr:to>
      <xdr:col>14</xdr:col>
      <xdr:colOff>142875</xdr:colOff>
      <xdr:row>7</xdr:row>
      <xdr:rowOff>127000</xdr:rowOff>
    </xdr:to>
    <xdr:sp macro="toggleChartTypeForOneChart" textlink="">
      <xdr:nvSpPr>
        <xdr:cNvPr id="12" name="_SH95803CTCTB_1"/>
        <xdr:cNvSpPr/>
      </xdr:nvSpPr>
      <xdr:spPr bwMode="auto">
        <a:xfrm>
          <a:off x="6372225" y="996950"/>
          <a:ext cx="1295400" cy="330200"/>
        </a:xfrm>
        <a:prstGeom prst="roundRect">
          <a:avLst>
            <a:gd name="adj" fmla="val 10000"/>
          </a:avLst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bIns="0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CHART TYPE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171450</xdr:rowOff>
    </xdr:to>
    <xdr:sp macro="changeSort" textlink="">
      <xdr:nvSpPr>
        <xdr:cNvPr id="9" name="_SH91909sortButton1"/>
        <xdr:cNvSpPr/>
      </xdr:nvSpPr>
      <xdr:spPr bwMode="auto">
        <a:xfrm>
          <a:off x="5308600" y="469900"/>
          <a:ext cx="1295400" cy="330200"/>
        </a:xfrm>
        <a:prstGeom prst="round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rIns="0" bIns="0" rtlCol="0" anchor="b"/>
        <a:lstStyle/>
        <a:p>
          <a:pPr algn="ctr"/>
          <a:r>
            <a:rPr lang="en-US" sz="700">
              <a:solidFill>
                <a:srgbClr val="404040"/>
              </a:solidFill>
              <a:latin typeface="Calibri Ligth"/>
            </a:rPr>
            <a:t>Sorted alphabetically</a:t>
          </a:r>
        </a:p>
      </xdr:txBody>
    </xdr:sp>
    <xdr:clientData/>
  </xdr:twoCellAnchor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6350</xdr:rowOff>
    </xdr:to>
    <xdr:sp macro="changeSort" textlink="">
      <xdr:nvSpPr>
        <xdr:cNvPr id="10" name="_SH91909sortButton2"/>
        <xdr:cNvSpPr/>
      </xdr:nvSpPr>
      <xdr:spPr bwMode="auto">
        <a:xfrm>
          <a:off x="5308600" y="469900"/>
          <a:ext cx="1295400" cy="165100"/>
        </a:xfrm>
        <a:prstGeom prst="round2Same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SORT</a:t>
          </a:r>
        </a:p>
      </xdr:txBody>
    </xdr:sp>
    <xdr:clientData/>
  </xdr:twoCellAnchor>
  <xdr:twoCellAnchor editAs="absolute">
    <xdr:from>
      <xdr:col>3</xdr:col>
      <xdr:colOff>0</xdr:colOff>
      <xdr:row>8</xdr:row>
      <xdr:rowOff>0</xdr:rowOff>
    </xdr:from>
    <xdr:to>
      <xdr:col>14</xdr:col>
      <xdr:colOff>142875</xdr:colOff>
      <xdr:row>32</xdr:row>
      <xdr:rowOff>164306</xdr:rowOff>
    </xdr:to>
    <xdr:graphicFrame macro="">
      <xdr:nvGraphicFramePr>
        <xdr:cNvPr id="11" name="_SH91909_C1_N1_pageviews_M1_SG0_X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66675</xdr:colOff>
      <xdr:row>5</xdr:row>
      <xdr:rowOff>177800</xdr:rowOff>
    </xdr:from>
    <xdr:to>
      <xdr:col>14</xdr:col>
      <xdr:colOff>142875</xdr:colOff>
      <xdr:row>7</xdr:row>
      <xdr:rowOff>127000</xdr:rowOff>
    </xdr:to>
    <xdr:sp macro="toggleChartTypeForOneChart" textlink="">
      <xdr:nvSpPr>
        <xdr:cNvPr id="12" name="_SH91909CTCTB_1"/>
        <xdr:cNvSpPr/>
      </xdr:nvSpPr>
      <xdr:spPr bwMode="auto">
        <a:xfrm>
          <a:off x="6372225" y="996950"/>
          <a:ext cx="1295400" cy="330200"/>
        </a:xfrm>
        <a:prstGeom prst="roundRect">
          <a:avLst>
            <a:gd name="adj" fmla="val 10000"/>
          </a:avLst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bIns="0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CHART TYPE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171450</xdr:rowOff>
    </xdr:to>
    <xdr:sp macro="changeSort" textlink="">
      <xdr:nvSpPr>
        <xdr:cNvPr id="9" name="_SH84756sortButton1"/>
        <xdr:cNvSpPr/>
      </xdr:nvSpPr>
      <xdr:spPr bwMode="auto">
        <a:xfrm>
          <a:off x="5308600" y="469900"/>
          <a:ext cx="1295400" cy="330200"/>
        </a:xfrm>
        <a:prstGeom prst="round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rIns="0" bIns="0" rtlCol="0" anchor="b"/>
        <a:lstStyle/>
        <a:p>
          <a:pPr algn="ctr"/>
          <a:r>
            <a:rPr lang="en-US" sz="700">
              <a:solidFill>
                <a:srgbClr val="404040"/>
              </a:solidFill>
              <a:latin typeface="Calibri Ligth"/>
            </a:rPr>
            <a:t>Sorted alphabetically</a:t>
          </a:r>
        </a:p>
      </xdr:txBody>
    </xdr:sp>
    <xdr:clientData/>
  </xdr:twoCellAnchor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6350</xdr:rowOff>
    </xdr:to>
    <xdr:sp macro="changeSort" textlink="">
      <xdr:nvSpPr>
        <xdr:cNvPr id="10" name="_SH84756sortButton2"/>
        <xdr:cNvSpPr/>
      </xdr:nvSpPr>
      <xdr:spPr bwMode="auto">
        <a:xfrm>
          <a:off x="5308600" y="469900"/>
          <a:ext cx="1295400" cy="165100"/>
        </a:xfrm>
        <a:prstGeom prst="round2Same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SORT</a:t>
          </a:r>
        </a:p>
      </xdr:txBody>
    </xdr:sp>
    <xdr:clientData/>
  </xdr:twoCellAnchor>
  <xdr:twoCellAnchor editAs="absolute">
    <xdr:from>
      <xdr:col>3</xdr:col>
      <xdr:colOff>0</xdr:colOff>
      <xdr:row>8</xdr:row>
      <xdr:rowOff>0</xdr:rowOff>
    </xdr:from>
    <xdr:to>
      <xdr:col>14</xdr:col>
      <xdr:colOff>142875</xdr:colOff>
      <xdr:row>32</xdr:row>
      <xdr:rowOff>164306</xdr:rowOff>
    </xdr:to>
    <xdr:graphicFrame macro="">
      <xdr:nvGraphicFramePr>
        <xdr:cNvPr id="11" name="_SH84756_C1_N1_visits_M1_SG0_X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66675</xdr:colOff>
      <xdr:row>5</xdr:row>
      <xdr:rowOff>177800</xdr:rowOff>
    </xdr:from>
    <xdr:to>
      <xdr:col>14</xdr:col>
      <xdr:colOff>142875</xdr:colOff>
      <xdr:row>7</xdr:row>
      <xdr:rowOff>127000</xdr:rowOff>
    </xdr:to>
    <xdr:sp macro="toggleChartTypeForOneChart" textlink="">
      <xdr:nvSpPr>
        <xdr:cNvPr id="12" name="_SH84756CTCTB_1"/>
        <xdr:cNvSpPr/>
      </xdr:nvSpPr>
      <xdr:spPr bwMode="auto">
        <a:xfrm>
          <a:off x="6372225" y="996950"/>
          <a:ext cx="1295400" cy="330200"/>
        </a:xfrm>
        <a:prstGeom prst="roundRect">
          <a:avLst>
            <a:gd name="adj" fmla="val 10000"/>
          </a:avLst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bIns="0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CHART TYPE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171450</xdr:rowOff>
    </xdr:to>
    <xdr:sp macro="changeSort" textlink="">
      <xdr:nvSpPr>
        <xdr:cNvPr id="9" name="_SH9488sortButton1"/>
        <xdr:cNvSpPr/>
      </xdr:nvSpPr>
      <xdr:spPr bwMode="auto">
        <a:xfrm>
          <a:off x="5308600" y="469900"/>
          <a:ext cx="1295400" cy="330200"/>
        </a:xfrm>
        <a:prstGeom prst="round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rIns="0" bIns="0" rtlCol="0" anchor="b"/>
        <a:lstStyle/>
        <a:p>
          <a:pPr algn="ctr"/>
          <a:r>
            <a:rPr lang="en-US" sz="700">
              <a:solidFill>
                <a:srgbClr val="404040"/>
              </a:solidFill>
              <a:latin typeface="Calibri Ligth"/>
            </a:rPr>
            <a:t>Sorted alphabetically</a:t>
          </a:r>
        </a:p>
      </xdr:txBody>
    </xdr:sp>
    <xdr:clientData/>
  </xdr:twoCellAnchor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6350</xdr:rowOff>
    </xdr:to>
    <xdr:sp macro="changeSort" textlink="">
      <xdr:nvSpPr>
        <xdr:cNvPr id="10" name="_SH9488sortButton2"/>
        <xdr:cNvSpPr/>
      </xdr:nvSpPr>
      <xdr:spPr bwMode="auto">
        <a:xfrm>
          <a:off x="5308600" y="469900"/>
          <a:ext cx="1295400" cy="165100"/>
        </a:xfrm>
        <a:prstGeom prst="round2Same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SORT</a:t>
          </a:r>
        </a:p>
      </xdr:txBody>
    </xdr:sp>
    <xdr:clientData/>
  </xdr:twoCellAnchor>
  <xdr:twoCellAnchor editAs="absolute">
    <xdr:from>
      <xdr:col>3</xdr:col>
      <xdr:colOff>0</xdr:colOff>
      <xdr:row>8</xdr:row>
      <xdr:rowOff>0</xdr:rowOff>
    </xdr:from>
    <xdr:to>
      <xdr:col>14</xdr:col>
      <xdr:colOff>142875</xdr:colOff>
      <xdr:row>32</xdr:row>
      <xdr:rowOff>164306</xdr:rowOff>
    </xdr:to>
    <xdr:graphicFrame macro="">
      <xdr:nvGraphicFramePr>
        <xdr:cNvPr id="11" name="_SH9488_C1_N1_visits_M1_SG0_X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66675</xdr:colOff>
      <xdr:row>5</xdr:row>
      <xdr:rowOff>177800</xdr:rowOff>
    </xdr:from>
    <xdr:to>
      <xdr:col>14</xdr:col>
      <xdr:colOff>142875</xdr:colOff>
      <xdr:row>7</xdr:row>
      <xdr:rowOff>127000</xdr:rowOff>
    </xdr:to>
    <xdr:sp macro="toggleChartTypeForOneChart" textlink="">
      <xdr:nvSpPr>
        <xdr:cNvPr id="12" name="_SH9488CTCTB_1"/>
        <xdr:cNvSpPr/>
      </xdr:nvSpPr>
      <xdr:spPr bwMode="auto">
        <a:xfrm>
          <a:off x="6372225" y="996950"/>
          <a:ext cx="1295400" cy="330200"/>
        </a:xfrm>
        <a:prstGeom prst="roundRect">
          <a:avLst>
            <a:gd name="adj" fmla="val 10000"/>
          </a:avLst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bIns="0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CHART TYPE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25</xdr:col>
      <xdr:colOff>540543</xdr:colOff>
      <xdr:row>3</xdr:row>
      <xdr:rowOff>95250</xdr:rowOff>
    </xdr:to>
    <xdr:sp macro="" textlink="">
      <xdr:nvSpPr>
        <xdr:cNvPr id="151" name="topblock"/>
        <xdr:cNvSpPr/>
      </xdr:nvSpPr>
      <xdr:spPr bwMode="auto">
        <a:xfrm>
          <a:off x="1" y="0"/>
          <a:ext cx="20852605" cy="666750"/>
        </a:xfrm>
        <a:prstGeom prst="rect">
          <a:avLst/>
        </a:prstGeom>
        <a:solidFill>
          <a:srgbClr val="005F9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marL="0" indent="0" algn="l"/>
          <a:endParaRPr lang="en-US" sz="110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10</xdr:col>
      <xdr:colOff>772463</xdr:colOff>
      <xdr:row>0</xdr:row>
      <xdr:rowOff>59532</xdr:rowOff>
    </xdr:from>
    <xdr:to>
      <xdr:col>13</xdr:col>
      <xdr:colOff>614242</xdr:colOff>
      <xdr:row>1</xdr:row>
      <xdr:rowOff>161640</xdr:rowOff>
    </xdr:to>
    <xdr:sp macro="" textlink="">
      <xdr:nvSpPr>
        <xdr:cNvPr id="72" name="authStatusBoxAW"/>
        <xdr:cNvSpPr txBox="1"/>
      </xdr:nvSpPr>
      <xdr:spPr>
        <a:xfrm>
          <a:off x="9309244" y="59532"/>
          <a:ext cx="2484967" cy="292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36000" tIns="0" bIns="0" rtlCol="0" anchor="ctr"/>
        <a:lstStyle/>
        <a:p>
          <a:pPr marL="0" indent="0" algn="r"/>
          <a:r>
            <a:rPr lang="fi-FI" sz="900" b="0">
              <a:solidFill>
                <a:schemeClr val="bg1"/>
              </a:solidFill>
              <a:latin typeface="Calibri" panose="020F0502020204030204" pitchFamily="34" charset="0"/>
              <a:ea typeface="+mn-ea"/>
              <a:cs typeface="+mn-cs"/>
            </a:rPr>
            <a:t>Not logged in</a:t>
          </a:r>
        </a:p>
      </xdr:txBody>
    </xdr:sp>
    <xdr:clientData/>
  </xdr:twoCellAnchor>
  <xdr:twoCellAnchor editAs="oneCell">
    <xdr:from>
      <xdr:col>13</xdr:col>
      <xdr:colOff>970230</xdr:colOff>
      <xdr:row>12</xdr:row>
      <xdr:rowOff>48596</xdr:rowOff>
    </xdr:from>
    <xdr:to>
      <xdr:col>14</xdr:col>
      <xdr:colOff>141556</xdr:colOff>
      <xdr:row>13</xdr:row>
      <xdr:rowOff>10496</xdr:rowOff>
    </xdr:to>
    <xdr:pic macro="selectEndDateAW">
      <xdr:nvPicPr>
        <xdr:cNvPr id="73" name="_cal2AW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199" y="2334596"/>
          <a:ext cx="147638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970230</xdr:colOff>
      <xdr:row>10</xdr:row>
      <xdr:rowOff>183136</xdr:rowOff>
    </xdr:from>
    <xdr:to>
      <xdr:col>14</xdr:col>
      <xdr:colOff>141556</xdr:colOff>
      <xdr:row>11</xdr:row>
      <xdr:rowOff>145036</xdr:rowOff>
    </xdr:to>
    <xdr:pic macro="selectStartDateAW">
      <xdr:nvPicPr>
        <xdr:cNvPr id="74" name="_cal1AW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199" y="2088136"/>
          <a:ext cx="147638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519114</xdr:colOff>
      <xdr:row>3</xdr:row>
      <xdr:rowOff>170883</xdr:rowOff>
    </xdr:from>
    <xdr:to>
      <xdr:col>17</xdr:col>
      <xdr:colOff>40482</xdr:colOff>
      <xdr:row>6</xdr:row>
      <xdr:rowOff>95249</xdr:rowOff>
    </xdr:to>
    <xdr:sp macro="runReportAW" textlink="">
      <xdr:nvSpPr>
        <xdr:cNvPr id="77" name="runReportsButton"/>
        <xdr:cNvSpPr txBox="1"/>
      </xdr:nvSpPr>
      <xdr:spPr>
        <a:xfrm>
          <a:off x="12675395" y="742383"/>
          <a:ext cx="2450306" cy="495866"/>
        </a:xfrm>
        <a:prstGeom prst="roundRect">
          <a:avLst/>
        </a:prstGeom>
        <a:solidFill>
          <a:srgbClr val="E51B00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rIns="0" rtlCol="0" anchor="ctr"/>
        <a:lstStyle/>
        <a:p>
          <a:pPr marL="0" indent="0" algn="ctr"/>
          <a:endParaRPr lang="en-US" sz="2000" b="0">
            <a:solidFill>
              <a:schemeClr val="bg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16</xdr:col>
      <xdr:colOff>740894</xdr:colOff>
      <xdr:row>4</xdr:row>
      <xdr:rowOff>115768</xdr:rowOff>
    </xdr:from>
    <xdr:to>
      <xdr:col>16</xdr:col>
      <xdr:colOff>914218</xdr:colOff>
      <xdr:row>5</xdr:row>
      <xdr:rowOff>156206</xdr:rowOff>
    </xdr:to>
    <xdr:sp macro="runReportAW" textlink="">
      <xdr:nvSpPr>
        <xdr:cNvPr id="78" name="runReportArrow"/>
        <xdr:cNvSpPr/>
      </xdr:nvSpPr>
      <xdr:spPr>
        <a:xfrm rot="5400000">
          <a:off x="14820993" y="906575"/>
          <a:ext cx="230938" cy="173324"/>
        </a:xfrm>
        <a:prstGeom prst="flowChartExtra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/>
          <a:endParaRPr lang="fi-FI" sz="1100">
            <a:solidFill>
              <a:schemeClr val="lt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8</xdr:col>
      <xdr:colOff>579740</xdr:colOff>
      <xdr:row>9</xdr:row>
      <xdr:rowOff>118197</xdr:rowOff>
    </xdr:from>
    <xdr:to>
      <xdr:col>11</xdr:col>
      <xdr:colOff>509587</xdr:colOff>
      <xdr:row>17</xdr:row>
      <xdr:rowOff>14174</xdr:rowOff>
    </xdr:to>
    <xdr:sp macro="" textlink="">
      <xdr:nvSpPr>
        <xdr:cNvPr id="80" name="sdimBox"/>
        <xdr:cNvSpPr/>
      </xdr:nvSpPr>
      <xdr:spPr>
        <a:xfrm>
          <a:off x="7163896" y="1832697"/>
          <a:ext cx="2858785" cy="141997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by:</a:t>
          </a:r>
        </a:p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(segmenting dimensions)</a:t>
          </a:r>
        </a:p>
      </xdr:txBody>
    </xdr:sp>
    <xdr:clientData/>
  </xdr:twoCellAnchor>
  <xdr:twoCellAnchor editAs="oneCell">
    <xdr:from>
      <xdr:col>9</xdr:col>
      <xdr:colOff>350435</xdr:colOff>
      <xdr:row>15</xdr:row>
      <xdr:rowOff>50467</xdr:rowOff>
    </xdr:from>
    <xdr:to>
      <xdr:col>10</xdr:col>
      <xdr:colOff>127559</xdr:colOff>
      <xdr:row>17</xdr:row>
      <xdr:rowOff>27074</xdr:rowOff>
    </xdr:to>
    <xdr:sp macro="" textlink="">
      <xdr:nvSpPr>
        <xdr:cNvPr id="81" name="sdCategoriesNote" hidden="1"/>
        <xdr:cNvSpPr/>
      </xdr:nvSpPr>
      <xdr:spPr>
        <a:xfrm>
          <a:off x="7910904" y="2907967"/>
          <a:ext cx="753436" cy="357607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r"/>
          <a:r>
            <a:rPr lang="en-US" sz="9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max # of categories</a:t>
          </a:r>
        </a:p>
      </xdr:txBody>
    </xdr:sp>
    <xdr:clientData/>
  </xdr:twoCellAnchor>
  <xdr:twoCellAnchor editAs="oneCell">
    <xdr:from>
      <xdr:col>6</xdr:col>
      <xdr:colOff>194796</xdr:colOff>
      <xdr:row>17</xdr:row>
      <xdr:rowOff>14552</xdr:rowOff>
    </xdr:from>
    <xdr:to>
      <xdr:col>8</xdr:col>
      <xdr:colOff>576603</xdr:colOff>
      <xdr:row>32</xdr:row>
      <xdr:rowOff>9789</xdr:rowOff>
    </xdr:to>
    <xdr:sp macro="" textlink="">
      <xdr:nvSpPr>
        <xdr:cNvPr id="82" name="dimBox"/>
        <xdr:cNvSpPr/>
      </xdr:nvSpPr>
      <xdr:spPr>
        <a:xfrm>
          <a:off x="4826327" y="3253052"/>
          <a:ext cx="2334432" cy="285273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by: </a:t>
          </a:r>
        </a:p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(dimensions)</a:t>
          </a:r>
        </a:p>
      </xdr:txBody>
    </xdr:sp>
    <xdr:clientData/>
  </xdr:twoCellAnchor>
  <xdr:twoCellAnchor editAs="oneCell">
    <xdr:from>
      <xdr:col>8</xdr:col>
      <xdr:colOff>757698</xdr:colOff>
      <xdr:row>18</xdr:row>
      <xdr:rowOff>268</xdr:rowOff>
    </xdr:from>
    <xdr:to>
      <xdr:col>11</xdr:col>
      <xdr:colOff>363429</xdr:colOff>
      <xdr:row>39</xdr:row>
      <xdr:rowOff>2648</xdr:rowOff>
    </xdr:to>
    <xdr:sp macro="" textlink="">
      <xdr:nvSpPr>
        <xdr:cNvPr id="83" name="metBox"/>
        <xdr:cNvSpPr/>
      </xdr:nvSpPr>
      <xdr:spPr>
        <a:xfrm>
          <a:off x="7341854" y="3429268"/>
          <a:ext cx="2534669" cy="4002880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Choose metrics:</a:t>
          </a:r>
        </a:p>
      </xdr:txBody>
    </xdr:sp>
    <xdr:clientData/>
  </xdr:twoCellAnchor>
  <xdr:twoCellAnchor editAs="oneCell">
    <xdr:from>
      <xdr:col>10</xdr:col>
      <xdr:colOff>169075</xdr:colOff>
      <xdr:row>7</xdr:row>
      <xdr:rowOff>77047</xdr:rowOff>
    </xdr:from>
    <xdr:to>
      <xdr:col>11</xdr:col>
      <xdr:colOff>497241</xdr:colOff>
      <xdr:row>9</xdr:row>
      <xdr:rowOff>23812</xdr:rowOff>
    </xdr:to>
    <xdr:sp macro="clearFieldSelectionsAW" textlink="">
      <xdr:nvSpPr>
        <xdr:cNvPr id="84" name="clearFieldsButton"/>
        <xdr:cNvSpPr txBox="1"/>
      </xdr:nvSpPr>
      <xdr:spPr>
        <a:xfrm>
          <a:off x="8705856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14</xdr:col>
      <xdr:colOff>721122</xdr:colOff>
      <xdr:row>0</xdr:row>
      <xdr:rowOff>59531</xdr:rowOff>
    </xdr:from>
    <xdr:to>
      <xdr:col>15</xdr:col>
      <xdr:colOff>691865</xdr:colOff>
      <xdr:row>1</xdr:row>
      <xdr:rowOff>169068</xdr:rowOff>
    </xdr:to>
    <xdr:sp macro="logoutAW" textlink="">
      <xdr:nvSpPr>
        <xdr:cNvPr id="85" name="logoutButtonAW"/>
        <xdr:cNvSpPr txBox="1"/>
      </xdr:nvSpPr>
      <xdr:spPr>
        <a:xfrm>
          <a:off x="12877403" y="59531"/>
          <a:ext cx="947056" cy="300037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marL="0" indent="0" algn="ctr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LOG OUT</a:t>
          </a:r>
        </a:p>
      </xdr:txBody>
    </xdr:sp>
    <xdr:clientData/>
  </xdr:twoCellAnchor>
  <xdr:twoCellAnchor editAs="oneCell">
    <xdr:from>
      <xdr:col>6</xdr:col>
      <xdr:colOff>771527</xdr:colOff>
      <xdr:row>0</xdr:row>
      <xdr:rowOff>47624</xdr:rowOff>
    </xdr:from>
    <xdr:to>
      <xdr:col>10</xdr:col>
      <xdr:colOff>692944</xdr:colOff>
      <xdr:row>3</xdr:row>
      <xdr:rowOff>31921</xdr:rowOff>
    </xdr:to>
    <xdr:sp macro="" textlink="">
      <xdr:nvSpPr>
        <xdr:cNvPr id="86" name="demoNoteAW" hidden="1">
          <a:hlinkClick xmlns:r="http://schemas.openxmlformats.org/officeDocument/2006/relationships" r:id="rId2"/>
        </xdr:cNvPr>
        <xdr:cNvSpPr/>
      </xdr:nvSpPr>
      <xdr:spPr>
        <a:xfrm>
          <a:off x="5403058" y="47624"/>
          <a:ext cx="3826667" cy="5557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tIns="0" bIns="0" rtlCol="0" anchor="ctr"/>
        <a:lstStyle/>
        <a:p>
          <a:pPr marL="0" indent="0" algn="l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This a demo version of the AdWords module.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To buy the full version, visit  Supermetrics.com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(click here to open in browser)</a:t>
          </a:r>
        </a:p>
      </xdr:txBody>
    </xdr:sp>
    <xdr:clientData/>
  </xdr:twoCellAnchor>
  <xdr:twoCellAnchor editAs="oneCell">
    <xdr:from>
      <xdr:col>11</xdr:col>
      <xdr:colOff>424783</xdr:colOff>
      <xdr:row>1</xdr:row>
      <xdr:rowOff>154781</xdr:rowOff>
    </xdr:from>
    <xdr:to>
      <xdr:col>13</xdr:col>
      <xdr:colOff>555765</xdr:colOff>
      <xdr:row>3</xdr:row>
      <xdr:rowOff>34131</xdr:rowOff>
    </xdr:to>
    <xdr:sp macro="" textlink="">
      <xdr:nvSpPr>
        <xdr:cNvPr id="87" name="licenseNoteAW"/>
        <xdr:cNvSpPr/>
      </xdr:nvSpPr>
      <xdr:spPr>
        <a:xfrm>
          <a:off x="9937877" y="345281"/>
          <a:ext cx="1797857" cy="260350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18000" tIns="0" rIns="18000" bIns="0" rtlCol="0" anchor="ctr"/>
        <a:lstStyle/>
        <a:p>
          <a:pPr marL="0" indent="0" algn="r"/>
          <a:r>
            <a:rPr lang="fi-FI" sz="900" b="0">
              <a:solidFill>
                <a:schemeClr val="bg1"/>
              </a:solidFill>
              <a:latin typeface="Calibri" panose="020F0502020204030204" pitchFamily="34" charset="0"/>
              <a:ea typeface="+mn-ea"/>
              <a:cs typeface="+mn-cs"/>
            </a:rPr>
            <a:t>License days left: 8</a:t>
          </a:r>
        </a:p>
      </xdr:txBody>
    </xdr:sp>
    <xdr:clientData/>
  </xdr:twoCellAnchor>
  <xdr:twoCellAnchor editAs="oneCell">
    <xdr:from>
      <xdr:col>4</xdr:col>
      <xdr:colOff>238123</xdr:colOff>
      <xdr:row>7</xdr:row>
      <xdr:rowOff>77047</xdr:rowOff>
    </xdr:from>
    <xdr:to>
      <xdr:col>4</xdr:col>
      <xdr:colOff>1542602</xdr:colOff>
      <xdr:row>9</xdr:row>
      <xdr:rowOff>23812</xdr:rowOff>
    </xdr:to>
    <xdr:sp macro="selectAllProfilesAW" textlink="">
      <xdr:nvSpPr>
        <xdr:cNvPr id="88" name="selectAllProfilesButton"/>
        <xdr:cNvSpPr txBox="1"/>
      </xdr:nvSpPr>
      <xdr:spPr>
        <a:xfrm>
          <a:off x="1893092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SELECT ALL</a:t>
          </a:r>
        </a:p>
      </xdr:txBody>
    </xdr:sp>
    <xdr:clientData/>
  </xdr:twoCellAnchor>
  <xdr:twoCellAnchor editAs="oneCell">
    <xdr:from>
      <xdr:col>4</xdr:col>
      <xdr:colOff>238123</xdr:colOff>
      <xdr:row>7</xdr:row>
      <xdr:rowOff>77047</xdr:rowOff>
    </xdr:from>
    <xdr:to>
      <xdr:col>4</xdr:col>
      <xdr:colOff>1542602</xdr:colOff>
      <xdr:row>9</xdr:row>
      <xdr:rowOff>23812</xdr:rowOff>
    </xdr:to>
    <xdr:sp macro="clearProfileSelectionsAW" textlink="">
      <xdr:nvSpPr>
        <xdr:cNvPr id="89" name="clearProfileSelectionsButton" hidden="1"/>
        <xdr:cNvSpPr txBox="1"/>
      </xdr:nvSpPr>
      <xdr:spPr>
        <a:xfrm>
          <a:off x="1893092" y="1410547"/>
          <a:ext cx="1304479" cy="32776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12</xdr:col>
      <xdr:colOff>556402</xdr:colOff>
      <xdr:row>31</xdr:row>
      <xdr:rowOff>63758</xdr:rowOff>
    </xdr:from>
    <xdr:to>
      <xdr:col>14</xdr:col>
      <xdr:colOff>87637</xdr:colOff>
      <xdr:row>32</xdr:row>
      <xdr:rowOff>163505</xdr:rowOff>
    </xdr:to>
    <xdr:sp macro="" textlink="">
      <xdr:nvSpPr>
        <xdr:cNvPr id="90" name="createChartsLabel"/>
        <xdr:cNvSpPr txBox="1"/>
      </xdr:nvSpPr>
      <xdr:spPr>
        <a:xfrm>
          <a:off x="10760058" y="5969258"/>
          <a:ext cx="1483860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Create charts</a:t>
          </a:r>
        </a:p>
      </xdr:txBody>
    </xdr:sp>
    <xdr:clientData/>
  </xdr:twoCellAnchor>
  <xdr:twoCellAnchor editAs="oneCell">
    <xdr:from>
      <xdr:col>13</xdr:col>
      <xdr:colOff>600862</xdr:colOff>
      <xdr:row>0</xdr:row>
      <xdr:rowOff>67666</xdr:rowOff>
    </xdr:from>
    <xdr:to>
      <xdr:col>14</xdr:col>
      <xdr:colOff>650082</xdr:colOff>
      <xdr:row>1</xdr:row>
      <xdr:rowOff>169774</xdr:rowOff>
    </xdr:to>
    <xdr:sp macro="addLoginAW" textlink="">
      <xdr:nvSpPr>
        <xdr:cNvPr id="91" name="addLoginButtonAW" hidden="1"/>
        <xdr:cNvSpPr txBox="1"/>
      </xdr:nvSpPr>
      <xdr:spPr>
        <a:xfrm>
          <a:off x="11780831" y="67666"/>
          <a:ext cx="1025532" cy="292608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tIns="0" bIns="0" rtlCol="0" anchor="ctr"/>
        <a:lstStyle/>
        <a:p>
          <a:pPr marL="0" indent="0"/>
          <a:endParaRPr lang="fi-FI" sz="110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632938</xdr:colOff>
      <xdr:row>0</xdr:row>
      <xdr:rowOff>25183</xdr:rowOff>
    </xdr:from>
    <xdr:to>
      <xdr:col>13</xdr:col>
      <xdr:colOff>897521</xdr:colOff>
      <xdr:row>2</xdr:row>
      <xdr:rowOff>23815</xdr:rowOff>
    </xdr:to>
    <xdr:sp macro="addLoginAW" textlink="">
      <xdr:nvSpPr>
        <xdr:cNvPr id="92" name="addLoginButtonNote1AW" hidden="1"/>
        <xdr:cNvSpPr txBox="1"/>
      </xdr:nvSpPr>
      <xdr:spPr>
        <a:xfrm>
          <a:off x="11812907" y="25183"/>
          <a:ext cx="264583" cy="379632"/>
        </a:xfrm>
        <a:prstGeom prst="rect">
          <a:avLst/>
        </a:prstGeom>
        <a:noFill/>
        <a:ln w="9525" cmpd="sng">
          <a:noFill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ctr"/>
          <a:r>
            <a:rPr lang="fi-FI" sz="2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+</a:t>
          </a:r>
        </a:p>
      </xdr:txBody>
    </xdr:sp>
    <xdr:clientData/>
  </xdr:twoCellAnchor>
  <xdr:twoCellAnchor editAs="oneCell">
    <xdr:from>
      <xdr:col>13</xdr:col>
      <xdr:colOff>874318</xdr:colOff>
      <xdr:row>0</xdr:row>
      <xdr:rowOff>52001</xdr:rowOff>
    </xdr:from>
    <xdr:to>
      <xdr:col>14</xdr:col>
      <xdr:colOff>638176</xdr:colOff>
      <xdr:row>2</xdr:row>
      <xdr:rowOff>3804</xdr:rowOff>
    </xdr:to>
    <xdr:sp macro="addLoginAW" textlink="">
      <xdr:nvSpPr>
        <xdr:cNvPr id="93" name="addLoginButtonNote2AW" hidden="1"/>
        <xdr:cNvSpPr txBox="1"/>
      </xdr:nvSpPr>
      <xdr:spPr>
        <a:xfrm>
          <a:off x="12054287" y="52001"/>
          <a:ext cx="740170" cy="332803"/>
        </a:xfrm>
        <a:prstGeom prst="rect">
          <a:avLst/>
        </a:prstGeom>
        <a:noFill/>
        <a:ln w="9525" cmpd="sng">
          <a:noFill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l"/>
          <a:r>
            <a:rPr lang="en-US" sz="800" b="0">
              <a:solidFill>
                <a:sysClr val="windowText" lastClr="000000"/>
              </a:solidFill>
              <a:effectLst/>
              <a:latin typeface="Calibri Light"/>
              <a:ea typeface="+mn-ea"/>
              <a:cs typeface="+mn-cs"/>
            </a:rPr>
            <a:t>ADD ANOTHER LOGIN</a:t>
          </a:r>
          <a:endParaRPr lang="fi-FI" sz="800" b="0">
            <a:solidFill>
              <a:sysClr val="windowText" lastClr="000000"/>
            </a:solidFill>
            <a:effectLst/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630751</xdr:colOff>
      <xdr:row>0</xdr:row>
      <xdr:rowOff>56888</xdr:rowOff>
    </xdr:from>
    <xdr:to>
      <xdr:col>14</xdr:col>
      <xdr:colOff>703626</xdr:colOff>
      <xdr:row>1</xdr:row>
      <xdr:rowOff>153189</xdr:rowOff>
    </xdr:to>
    <xdr:sp macro="launchloginstatusboxaw" textlink="">
      <xdr:nvSpPr>
        <xdr:cNvPr id="94" name="manageLoginsButtonAW" hidden="1"/>
        <xdr:cNvSpPr txBox="1"/>
      </xdr:nvSpPr>
      <xdr:spPr>
        <a:xfrm>
          <a:off x="11810720" y="56888"/>
          <a:ext cx="1049187" cy="286801"/>
        </a:xfrm>
        <a:prstGeom prst="roundRect">
          <a:avLst/>
        </a:prstGeom>
        <a:solidFill>
          <a:srgbClr val="F2F2F2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bg1">
                  <a:lumMod val="75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MANAGE LOGINS</a:t>
          </a:r>
        </a:p>
      </xdr:txBody>
    </xdr:sp>
    <xdr:clientData/>
  </xdr:twoCellAnchor>
  <xdr:twoCellAnchor editAs="oneCell">
    <xdr:from>
      <xdr:col>14</xdr:col>
      <xdr:colOff>841772</xdr:colOff>
      <xdr:row>0</xdr:row>
      <xdr:rowOff>73027</xdr:rowOff>
    </xdr:from>
    <xdr:to>
      <xdr:col>15</xdr:col>
      <xdr:colOff>805901</xdr:colOff>
      <xdr:row>2</xdr:row>
      <xdr:rowOff>59533</xdr:rowOff>
    </xdr:to>
    <xdr:sp macro="logoutAW" textlink="">
      <xdr:nvSpPr>
        <xdr:cNvPr id="95" name="logoutButtonMultiAccountAW" hidden="1"/>
        <xdr:cNvSpPr txBox="1"/>
      </xdr:nvSpPr>
      <xdr:spPr>
        <a:xfrm>
          <a:off x="12998053" y="73027"/>
          <a:ext cx="940442" cy="367506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LOG OUT ALL ACCOUNTS</a:t>
          </a:r>
        </a:p>
      </xdr:txBody>
    </xdr:sp>
    <xdr:clientData/>
  </xdr:twoCellAnchor>
  <xdr:twoCellAnchor editAs="oneCell">
    <xdr:from>
      <xdr:col>4</xdr:col>
      <xdr:colOff>49265</xdr:colOff>
      <xdr:row>1</xdr:row>
      <xdr:rowOff>177273</xdr:rowOff>
    </xdr:from>
    <xdr:to>
      <xdr:col>4</xdr:col>
      <xdr:colOff>1389955</xdr:colOff>
      <xdr:row>3</xdr:row>
      <xdr:rowOff>134750</xdr:rowOff>
    </xdr:to>
    <xdr:sp macro="" textlink="">
      <xdr:nvSpPr>
        <xdr:cNvPr id="96" name="appTitleAW"/>
        <xdr:cNvSpPr/>
      </xdr:nvSpPr>
      <xdr:spPr>
        <a:xfrm>
          <a:off x="1704234" y="367773"/>
          <a:ext cx="1340690" cy="338477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fi-FI" sz="1000" b="0">
              <a:solidFill>
                <a:schemeClr val="bg1"/>
              </a:solidFill>
              <a:latin typeface="Calibri Light"/>
              <a:ea typeface="+mn-ea"/>
              <a:cs typeface="+mn-cs"/>
            </a:rPr>
            <a:t>version 1.7023</a:t>
          </a:r>
        </a:p>
      </xdr:txBody>
    </xdr:sp>
    <xdr:clientData/>
  </xdr:twoCellAnchor>
  <xdr:twoCellAnchor editAs="oneCell">
    <xdr:from>
      <xdr:col>6</xdr:col>
      <xdr:colOff>619125</xdr:colOff>
      <xdr:row>10</xdr:row>
      <xdr:rowOff>169067</xdr:rowOff>
    </xdr:from>
    <xdr:to>
      <xdr:col>8</xdr:col>
      <xdr:colOff>454118</xdr:colOff>
      <xdr:row>16</xdr:row>
      <xdr:rowOff>11907</xdr:rowOff>
    </xdr:to>
    <xdr:sp macro="" textlink="">
      <xdr:nvSpPr>
        <xdr:cNvPr id="97" name="illegalFieldsWarningAW" hidden="1"/>
        <xdr:cNvSpPr txBox="1"/>
      </xdr:nvSpPr>
      <xdr:spPr>
        <a:xfrm>
          <a:off x="5012531" y="2074067"/>
          <a:ext cx="1787618" cy="985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pPr algn="l">
            <a:lnSpc>
              <a:spcPts val="1100"/>
            </a:lnSpc>
          </a:pPr>
          <a:r>
            <a:rPr lang="en-US" sz="1100" b="0">
              <a:solidFill>
                <a:srgbClr val="E51B00"/>
              </a:solidFill>
              <a:latin typeface="Calibri Light" panose="020F0302020204030204" pitchFamily="34" charset="0"/>
            </a:rPr>
            <a:t>Illegal</a:t>
          </a:r>
          <a:r>
            <a:rPr lang="en-US" sz="1100" b="0" baseline="0">
              <a:solidFill>
                <a:srgbClr val="E51B00"/>
              </a:solidFill>
              <a:latin typeface="Calibri Light" panose="020F0302020204030204" pitchFamily="34" charset="0"/>
            </a:rPr>
            <a:t> field combination. The selected dimensions and metrics cannot be included in the same report.</a:t>
          </a:r>
          <a:endParaRPr lang="en-US" sz="1100" b="0">
            <a:solidFill>
              <a:srgbClr val="E51B00"/>
            </a:solidFill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13</xdr:col>
      <xdr:colOff>881630</xdr:colOff>
      <xdr:row>19</xdr:row>
      <xdr:rowOff>71438</xdr:rowOff>
    </xdr:from>
    <xdr:to>
      <xdr:col>15</xdr:col>
      <xdr:colOff>228722</xdr:colOff>
      <xdr:row>21</xdr:row>
      <xdr:rowOff>131953</xdr:rowOff>
    </xdr:to>
    <xdr:sp macro="clearFiltersAW" textlink="">
      <xdr:nvSpPr>
        <xdr:cNvPr id="99" name="clearFiltersButton" hidden="1"/>
        <xdr:cNvSpPr txBox="1"/>
      </xdr:nvSpPr>
      <xdr:spPr>
        <a:xfrm>
          <a:off x="12061599" y="3690938"/>
          <a:ext cx="1299717" cy="44151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CLEAR FILTERS</a:t>
          </a:r>
        </a:p>
      </xdr:txBody>
    </xdr:sp>
    <xdr:clientData/>
  </xdr:twoCellAnchor>
  <xdr:twoCellAnchor editAs="oneCell">
    <xdr:from>
      <xdr:col>12</xdr:col>
      <xdr:colOff>63537</xdr:colOff>
      <xdr:row>22</xdr:row>
      <xdr:rowOff>22492</xdr:rowOff>
    </xdr:from>
    <xdr:to>
      <xdr:col>15</xdr:col>
      <xdr:colOff>743781</xdr:colOff>
      <xdr:row>25</xdr:row>
      <xdr:rowOff>178596</xdr:rowOff>
    </xdr:to>
    <xdr:sp macro="" textlink="">
      <xdr:nvSpPr>
        <xdr:cNvPr id="100" name="filterNoteAW"/>
        <xdr:cNvSpPr/>
      </xdr:nvSpPr>
      <xdr:spPr>
        <a:xfrm>
          <a:off x="10267193" y="4213492"/>
          <a:ext cx="3609182" cy="727604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t"/>
        <a:lstStyle/>
        <a:p>
          <a:pPr marL="0" indent="0" algn="l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No filters have been set up</a:t>
          </a:r>
        </a:p>
      </xdr:txBody>
    </xdr:sp>
    <xdr:clientData/>
  </xdr:twoCellAnchor>
  <xdr:twoCellAnchor editAs="oneCell">
    <xdr:from>
      <xdr:col>12</xdr:col>
      <xdr:colOff>34053</xdr:colOff>
      <xdr:row>19</xdr:row>
      <xdr:rowOff>66858</xdr:rowOff>
    </xdr:from>
    <xdr:to>
      <xdr:col>13</xdr:col>
      <xdr:colOff>786941</xdr:colOff>
      <xdr:row>21</xdr:row>
      <xdr:rowOff>129622</xdr:rowOff>
    </xdr:to>
    <xdr:sp macro="launchFilterUFAW" textlink="">
      <xdr:nvSpPr>
        <xdr:cNvPr id="101" name="filterButton"/>
        <xdr:cNvSpPr txBox="1"/>
      </xdr:nvSpPr>
      <xdr:spPr>
        <a:xfrm>
          <a:off x="10237709" y="3686358"/>
          <a:ext cx="1729201" cy="443764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08000" rIns="36000" rtlCol="0" anchor="ctr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SET UP FILTERS</a:t>
          </a:r>
        </a:p>
      </xdr:txBody>
    </xdr:sp>
    <xdr:clientData/>
  </xdr:twoCellAnchor>
  <xdr:twoCellAnchor editAs="oneCell">
    <xdr:from>
      <xdr:col>15</xdr:col>
      <xdr:colOff>884126</xdr:colOff>
      <xdr:row>0</xdr:row>
      <xdr:rowOff>66676</xdr:rowOff>
    </xdr:from>
    <xdr:to>
      <xdr:col>16</xdr:col>
      <xdr:colOff>145788</xdr:colOff>
      <xdr:row>1</xdr:row>
      <xdr:rowOff>121444</xdr:rowOff>
    </xdr:to>
    <xdr:pic>
      <xdr:nvPicPr>
        <xdr:cNvPr id="103" name="helpButto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720" y="66676"/>
          <a:ext cx="237974" cy="245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524316</xdr:colOff>
      <xdr:row>9</xdr:row>
      <xdr:rowOff>5818</xdr:rowOff>
    </xdr:from>
    <xdr:to>
      <xdr:col>18</xdr:col>
      <xdr:colOff>216111</xdr:colOff>
      <xdr:row>11</xdr:row>
      <xdr:rowOff>147635</xdr:rowOff>
    </xdr:to>
    <xdr:sp macro="refreshDataOnAllSheetsDontOverrideDates" textlink="">
      <xdr:nvSpPr>
        <xdr:cNvPr id="105" name="refreshButton"/>
        <xdr:cNvSpPr/>
      </xdr:nvSpPr>
      <xdr:spPr bwMode="auto">
        <a:xfrm>
          <a:off x="14633222" y="1720318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12</xdr:row>
      <xdr:rowOff>20635</xdr:rowOff>
    </xdr:from>
    <xdr:to>
      <xdr:col>18</xdr:col>
      <xdr:colOff>216111</xdr:colOff>
      <xdr:row>14</xdr:row>
      <xdr:rowOff>162452</xdr:rowOff>
    </xdr:to>
    <xdr:sp macro="launchExportUF" textlink="">
      <xdr:nvSpPr>
        <xdr:cNvPr id="106" name="exportButton"/>
        <xdr:cNvSpPr/>
      </xdr:nvSpPr>
      <xdr:spPr bwMode="auto">
        <a:xfrm>
          <a:off x="14633222" y="2306635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EXPORT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15</xdr:row>
      <xdr:rowOff>35452</xdr:rowOff>
    </xdr:from>
    <xdr:to>
      <xdr:col>18</xdr:col>
      <xdr:colOff>216111</xdr:colOff>
      <xdr:row>17</xdr:row>
      <xdr:rowOff>177269</xdr:rowOff>
    </xdr:to>
    <xdr:sp macro="deleteNonCongfigSheets" textlink="">
      <xdr:nvSpPr>
        <xdr:cNvPr id="107" name="deleteButton"/>
        <xdr:cNvSpPr/>
      </xdr:nvSpPr>
      <xdr:spPr bwMode="auto">
        <a:xfrm>
          <a:off x="14633222" y="2892952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DELETE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18</xdr:row>
      <xdr:rowOff>50269</xdr:rowOff>
    </xdr:from>
    <xdr:to>
      <xdr:col>18</xdr:col>
      <xdr:colOff>216111</xdr:colOff>
      <xdr:row>21</xdr:row>
      <xdr:rowOff>1586</xdr:rowOff>
    </xdr:to>
    <xdr:sp macro="migrateReports" textlink="">
      <xdr:nvSpPr>
        <xdr:cNvPr id="108" name="migrateButton"/>
        <xdr:cNvSpPr/>
      </xdr:nvSpPr>
      <xdr:spPr bwMode="auto">
        <a:xfrm>
          <a:off x="14633222" y="3479269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COPY REPORTS FROM OLD GADG VERSION</a:t>
          </a:r>
        </a:p>
      </xdr:txBody>
    </xdr:sp>
    <xdr:clientData/>
  </xdr:twoCellAnchor>
  <xdr:twoCellAnchor editAs="oneCell">
    <xdr:from>
      <xdr:col>14</xdr:col>
      <xdr:colOff>469407</xdr:colOff>
      <xdr:row>9</xdr:row>
      <xdr:rowOff>4141</xdr:rowOff>
    </xdr:from>
    <xdr:to>
      <xdr:col>14</xdr:col>
      <xdr:colOff>973111</xdr:colOff>
      <xdr:row>10</xdr:row>
      <xdr:rowOff>67046</xdr:rowOff>
    </xdr:to>
    <xdr:sp macro="changeDateRangeTypeXAW" textlink="" fLocksText="0">
      <xdr:nvSpPr>
        <xdr:cNvPr id="111" name="lastXboxAW" hidden="1"/>
        <xdr:cNvSpPr txBox="1"/>
      </xdr:nvSpPr>
      <xdr:spPr>
        <a:xfrm flipH="1">
          <a:off x="12625688" y="1718641"/>
          <a:ext cx="503704" cy="25340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2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3</a:t>
          </a:r>
        </a:p>
      </xdr:txBody>
    </xdr:sp>
    <xdr:clientData/>
  </xdr:twoCellAnchor>
  <xdr:twoCellAnchor editAs="oneCell">
    <xdr:from>
      <xdr:col>14</xdr:col>
      <xdr:colOff>86165</xdr:colOff>
      <xdr:row>9</xdr:row>
      <xdr:rowOff>23304</xdr:rowOff>
    </xdr:from>
    <xdr:to>
      <xdr:col>14</xdr:col>
      <xdr:colOff>426468</xdr:colOff>
      <xdr:row>10</xdr:row>
      <xdr:rowOff>52593</xdr:rowOff>
    </xdr:to>
    <xdr:sp macro="" textlink="">
      <xdr:nvSpPr>
        <xdr:cNvPr id="112" name="lastXlabel1AW" hidden="1"/>
        <xdr:cNvSpPr txBox="1"/>
      </xdr:nvSpPr>
      <xdr:spPr>
        <a:xfrm>
          <a:off x="12242446" y="1737804"/>
          <a:ext cx="340303" cy="219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Last</a:t>
          </a:r>
        </a:p>
      </xdr:txBody>
    </xdr:sp>
    <xdr:clientData/>
  </xdr:twoCellAnchor>
  <xdr:twoCellAnchor editAs="oneCell">
    <xdr:from>
      <xdr:col>15</xdr:col>
      <xdr:colOff>36080</xdr:colOff>
      <xdr:row>9</xdr:row>
      <xdr:rowOff>6687</xdr:rowOff>
    </xdr:from>
    <xdr:to>
      <xdr:col>15</xdr:col>
      <xdr:colOff>666530</xdr:colOff>
      <xdr:row>10</xdr:row>
      <xdr:rowOff>47181</xdr:rowOff>
    </xdr:to>
    <xdr:sp macro="" textlink="">
      <xdr:nvSpPr>
        <xdr:cNvPr id="113" name="lastXlabel2AW" hidden="1"/>
        <xdr:cNvSpPr txBox="1"/>
      </xdr:nvSpPr>
      <xdr:spPr>
        <a:xfrm>
          <a:off x="13168674" y="1721187"/>
          <a:ext cx="630450" cy="2309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ctr"/>
        <a:lstStyle/>
        <a:p>
          <a:pPr marL="0" indent="0" algn="l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years</a:t>
          </a:r>
        </a:p>
      </xdr:txBody>
    </xdr:sp>
    <xdr:clientData/>
  </xdr:twoCellAnchor>
  <xdr:twoCellAnchor editAs="oneCell">
    <xdr:from>
      <xdr:col>14</xdr:col>
      <xdr:colOff>471171</xdr:colOff>
      <xdr:row>10</xdr:row>
      <xdr:rowOff>64946</xdr:rowOff>
    </xdr:from>
    <xdr:to>
      <xdr:col>15</xdr:col>
      <xdr:colOff>859628</xdr:colOff>
      <xdr:row>11</xdr:row>
      <xdr:rowOff>166687</xdr:rowOff>
    </xdr:to>
    <xdr:sp macro="" textlink="">
      <xdr:nvSpPr>
        <xdr:cNvPr id="114" name="includeCurrentLabelAW" hidden="1"/>
        <xdr:cNvSpPr txBox="1"/>
      </xdr:nvSpPr>
      <xdr:spPr>
        <a:xfrm>
          <a:off x="12627452" y="1969946"/>
          <a:ext cx="1364770" cy="2922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l"/>
          <a:r>
            <a:rPr lang="fi-FI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Including this year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552450</xdr:colOff>
          <xdr:row>33</xdr:row>
          <xdr:rowOff>47625</xdr:rowOff>
        </xdr:from>
        <xdr:to>
          <xdr:col>14</xdr:col>
          <xdr:colOff>819150</xdr:colOff>
          <xdr:row>34</xdr:row>
          <xdr:rowOff>114300</xdr:rowOff>
        </xdr:to>
        <xdr:sp macro="" textlink="">
          <xdr:nvSpPr>
            <xdr:cNvPr id="4972572" name="condFormDropDown" hidden="1">
              <a:extLst>
                <a:ext uri="{63B3BB69-23CF-44E3-9099-C40C66FF867C}">
                  <a14:compatExt spid="_x0000_s497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20</xdr:row>
          <xdr:rowOff>19050</xdr:rowOff>
        </xdr:from>
        <xdr:to>
          <xdr:col>11</xdr:col>
          <xdr:colOff>104775</xdr:colOff>
          <xdr:row>21</xdr:row>
          <xdr:rowOff>76200</xdr:rowOff>
        </xdr:to>
        <xdr:sp macro="" textlink="">
          <xdr:nvSpPr>
            <xdr:cNvPr id="4972573" name="drmaw_1" hidden="1">
              <a:extLst>
                <a:ext uri="{63B3BB69-23CF-44E3-9099-C40C66FF867C}">
                  <a14:compatExt spid="_x0000_s497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</xdr:row>
          <xdr:rowOff>38100</xdr:rowOff>
        </xdr:from>
        <xdr:to>
          <xdr:col>15</xdr:col>
          <xdr:colOff>180975</xdr:colOff>
          <xdr:row>15</xdr:row>
          <xdr:rowOff>95250</xdr:rowOff>
        </xdr:to>
        <xdr:sp macro="" textlink="">
          <xdr:nvSpPr>
            <xdr:cNvPr id="4972574" name="compareDatesDD" hidden="1">
              <a:extLst>
                <a:ext uri="{63B3BB69-23CF-44E3-9099-C40C66FF867C}">
                  <a14:compatExt spid="_x0000_s497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21</xdr:row>
          <xdr:rowOff>123825</xdr:rowOff>
        </xdr:from>
        <xdr:to>
          <xdr:col>11</xdr:col>
          <xdr:colOff>104775</xdr:colOff>
          <xdr:row>22</xdr:row>
          <xdr:rowOff>180975</xdr:rowOff>
        </xdr:to>
        <xdr:sp macro="" textlink="">
          <xdr:nvSpPr>
            <xdr:cNvPr id="4972575" name="drmaw_2" hidden="1">
              <a:extLst>
                <a:ext uri="{63B3BB69-23CF-44E3-9099-C40C66FF867C}">
                  <a14:compatExt spid="_x0000_s497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23</xdr:row>
          <xdr:rowOff>47625</xdr:rowOff>
        </xdr:from>
        <xdr:to>
          <xdr:col>11</xdr:col>
          <xdr:colOff>104775</xdr:colOff>
          <xdr:row>24</xdr:row>
          <xdr:rowOff>104775</xdr:rowOff>
        </xdr:to>
        <xdr:sp macro="" textlink="">
          <xdr:nvSpPr>
            <xdr:cNvPr id="4972576" name="drmaw_3" hidden="1">
              <a:extLst>
                <a:ext uri="{63B3BB69-23CF-44E3-9099-C40C66FF867C}">
                  <a14:compatExt spid="_x0000_s497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31</xdr:row>
          <xdr:rowOff>47625</xdr:rowOff>
        </xdr:from>
        <xdr:to>
          <xdr:col>13</xdr:col>
          <xdr:colOff>447675</xdr:colOff>
          <xdr:row>32</xdr:row>
          <xdr:rowOff>142875</xdr:rowOff>
        </xdr:to>
        <xdr:sp macro="" textlink="">
          <xdr:nvSpPr>
            <xdr:cNvPr id="4972577" name="createChartsCB" hidden="1">
              <a:extLst>
                <a:ext uri="{63B3BB69-23CF-44E3-9099-C40C66FF867C}">
                  <a14:compatExt spid="_x0000_s497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24</xdr:row>
          <xdr:rowOff>152400</xdr:rowOff>
        </xdr:from>
        <xdr:to>
          <xdr:col>11</xdr:col>
          <xdr:colOff>104775</xdr:colOff>
          <xdr:row>26</xdr:row>
          <xdr:rowOff>19050</xdr:rowOff>
        </xdr:to>
        <xdr:sp macro="" textlink="">
          <xdr:nvSpPr>
            <xdr:cNvPr id="4972578" name="drmaw_4" hidden="1">
              <a:extLst>
                <a:ext uri="{63B3BB69-23CF-44E3-9099-C40C66FF867C}">
                  <a14:compatExt spid="_x0000_s497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26</xdr:row>
          <xdr:rowOff>66675</xdr:rowOff>
        </xdr:from>
        <xdr:to>
          <xdr:col>11</xdr:col>
          <xdr:colOff>104775</xdr:colOff>
          <xdr:row>27</xdr:row>
          <xdr:rowOff>123825</xdr:rowOff>
        </xdr:to>
        <xdr:sp macro="" textlink="">
          <xdr:nvSpPr>
            <xdr:cNvPr id="4972579" name="drmaw_5" hidden="1">
              <a:extLst>
                <a:ext uri="{63B3BB69-23CF-44E3-9099-C40C66FF867C}">
                  <a14:compatExt spid="_x0000_s497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27</xdr:row>
          <xdr:rowOff>180975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4972580" name="drmaw_6" hidden="1">
              <a:extLst>
                <a:ext uri="{63B3BB69-23CF-44E3-9099-C40C66FF867C}">
                  <a14:compatExt spid="_x0000_s497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29</xdr:row>
          <xdr:rowOff>95250</xdr:rowOff>
        </xdr:from>
        <xdr:to>
          <xdr:col>11</xdr:col>
          <xdr:colOff>104775</xdr:colOff>
          <xdr:row>30</xdr:row>
          <xdr:rowOff>152400</xdr:rowOff>
        </xdr:to>
        <xdr:sp macro="" textlink="">
          <xdr:nvSpPr>
            <xdr:cNvPr id="4972581" name="drmaw_7" hidden="1">
              <a:extLst>
                <a:ext uri="{63B3BB69-23CF-44E3-9099-C40C66FF867C}">
                  <a14:compatExt spid="_x0000_s497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12</xdr:row>
          <xdr:rowOff>57150</xdr:rowOff>
        </xdr:from>
        <xdr:to>
          <xdr:col>11</xdr:col>
          <xdr:colOff>133350</xdr:colOff>
          <xdr:row>13</xdr:row>
          <xdr:rowOff>123825</xdr:rowOff>
        </xdr:to>
        <xdr:sp macro="" textlink="">
          <xdr:nvSpPr>
            <xdr:cNvPr id="4972582" name="drsdaw_1" hidden="1">
              <a:extLst>
                <a:ext uri="{63B3BB69-23CF-44E3-9099-C40C66FF867C}">
                  <a14:compatExt spid="_x0000_s497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19</xdr:row>
          <xdr:rowOff>152400</xdr:rowOff>
        </xdr:from>
        <xdr:to>
          <xdr:col>8</xdr:col>
          <xdr:colOff>447675</xdr:colOff>
          <xdr:row>21</xdr:row>
          <xdr:rowOff>19050</xdr:rowOff>
        </xdr:to>
        <xdr:sp macro="" textlink="">
          <xdr:nvSpPr>
            <xdr:cNvPr id="4972583" name="drdaw_1" hidden="1">
              <a:extLst>
                <a:ext uri="{63B3BB69-23CF-44E3-9099-C40C66FF867C}">
                  <a14:compatExt spid="_x0000_s497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21</xdr:row>
          <xdr:rowOff>66675</xdr:rowOff>
        </xdr:from>
        <xdr:to>
          <xdr:col>8</xdr:col>
          <xdr:colOff>447675</xdr:colOff>
          <xdr:row>22</xdr:row>
          <xdr:rowOff>123825</xdr:rowOff>
        </xdr:to>
        <xdr:sp macro="" textlink="">
          <xdr:nvSpPr>
            <xdr:cNvPr id="4972584" name="drdaw_2" hidden="1">
              <a:extLst>
                <a:ext uri="{63B3BB69-23CF-44E3-9099-C40C66FF867C}">
                  <a14:compatExt spid="_x0000_s497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22</xdr:row>
          <xdr:rowOff>180975</xdr:rowOff>
        </xdr:from>
        <xdr:to>
          <xdr:col>8</xdr:col>
          <xdr:colOff>447675</xdr:colOff>
          <xdr:row>24</xdr:row>
          <xdr:rowOff>47625</xdr:rowOff>
        </xdr:to>
        <xdr:sp macro="" textlink="">
          <xdr:nvSpPr>
            <xdr:cNvPr id="4972585" name="drdaw_3" hidden="1">
              <a:extLst>
                <a:ext uri="{63B3BB69-23CF-44E3-9099-C40C66FF867C}">
                  <a14:compatExt spid="_x0000_s497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24</xdr:row>
          <xdr:rowOff>95250</xdr:rowOff>
        </xdr:from>
        <xdr:to>
          <xdr:col>8</xdr:col>
          <xdr:colOff>447675</xdr:colOff>
          <xdr:row>25</xdr:row>
          <xdr:rowOff>152400</xdr:rowOff>
        </xdr:to>
        <xdr:sp macro="" textlink="">
          <xdr:nvSpPr>
            <xdr:cNvPr id="4972586" name="drdaw_4" hidden="1">
              <a:extLst>
                <a:ext uri="{63B3BB69-23CF-44E3-9099-C40C66FF867C}">
                  <a14:compatExt spid="_x0000_s497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26</xdr:row>
          <xdr:rowOff>9525</xdr:rowOff>
        </xdr:from>
        <xdr:to>
          <xdr:col>8</xdr:col>
          <xdr:colOff>447675</xdr:colOff>
          <xdr:row>27</xdr:row>
          <xdr:rowOff>66675</xdr:rowOff>
        </xdr:to>
        <xdr:sp macro="" textlink="">
          <xdr:nvSpPr>
            <xdr:cNvPr id="4972587" name="drdaw_5" hidden="1">
              <a:extLst>
                <a:ext uri="{63B3BB69-23CF-44E3-9099-C40C66FF867C}">
                  <a14:compatExt spid="_x0000_s497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15</xdr:row>
          <xdr:rowOff>104775</xdr:rowOff>
        </xdr:from>
        <xdr:to>
          <xdr:col>11</xdr:col>
          <xdr:colOff>133350</xdr:colOff>
          <xdr:row>16</xdr:row>
          <xdr:rowOff>142875</xdr:rowOff>
        </xdr:to>
        <xdr:sp macro="" textlink="">
          <xdr:nvSpPr>
            <xdr:cNvPr id="4972588" name="sdCategoriesDropdown" hidden="1">
              <a:extLst>
                <a:ext uri="{63B3BB69-23CF-44E3-9099-C40C66FF867C}">
                  <a14:compatExt spid="_x0000_s497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13</xdr:row>
          <xdr:rowOff>171450</xdr:rowOff>
        </xdr:from>
        <xdr:to>
          <xdr:col>11</xdr:col>
          <xdr:colOff>133350</xdr:colOff>
          <xdr:row>15</xdr:row>
          <xdr:rowOff>47625</xdr:rowOff>
        </xdr:to>
        <xdr:sp macro="" textlink="">
          <xdr:nvSpPr>
            <xdr:cNvPr id="4972589" name="drsdaw_2" hidden="1">
              <a:extLst>
                <a:ext uri="{63B3BB69-23CF-44E3-9099-C40C66FF867C}">
                  <a14:compatExt spid="_x0000_s497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27</xdr:row>
          <xdr:rowOff>123825</xdr:rowOff>
        </xdr:from>
        <xdr:to>
          <xdr:col>8</xdr:col>
          <xdr:colOff>447675</xdr:colOff>
          <xdr:row>28</xdr:row>
          <xdr:rowOff>180975</xdr:rowOff>
        </xdr:to>
        <xdr:sp macro="" textlink="">
          <xdr:nvSpPr>
            <xdr:cNvPr id="4972590" name="drdaw_6" hidden="1">
              <a:extLst>
                <a:ext uri="{63B3BB69-23CF-44E3-9099-C40C66FF867C}">
                  <a14:compatExt spid="_x0000_s497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31</xdr:row>
          <xdr:rowOff>9525</xdr:rowOff>
        </xdr:from>
        <xdr:to>
          <xdr:col>11</xdr:col>
          <xdr:colOff>104775</xdr:colOff>
          <xdr:row>32</xdr:row>
          <xdr:rowOff>66675</xdr:rowOff>
        </xdr:to>
        <xdr:sp macro="" textlink="">
          <xdr:nvSpPr>
            <xdr:cNvPr id="4972591" name="drmaw_8" hidden="1">
              <a:extLst>
                <a:ext uri="{63B3BB69-23CF-44E3-9099-C40C66FF867C}">
                  <a14:compatExt spid="_x0000_s497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32</xdr:row>
          <xdr:rowOff>123825</xdr:rowOff>
        </xdr:from>
        <xdr:to>
          <xdr:col>11</xdr:col>
          <xdr:colOff>104775</xdr:colOff>
          <xdr:row>33</xdr:row>
          <xdr:rowOff>180975</xdr:rowOff>
        </xdr:to>
        <xdr:sp macro="" textlink="">
          <xdr:nvSpPr>
            <xdr:cNvPr id="4972592" name="drmaw_9" hidden="1">
              <a:extLst>
                <a:ext uri="{63B3BB69-23CF-44E3-9099-C40C66FF867C}">
                  <a14:compatExt spid="_x0000_s497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34</xdr:row>
          <xdr:rowOff>38100</xdr:rowOff>
        </xdr:from>
        <xdr:to>
          <xdr:col>11</xdr:col>
          <xdr:colOff>104775</xdr:colOff>
          <xdr:row>35</xdr:row>
          <xdr:rowOff>95250</xdr:rowOff>
        </xdr:to>
        <xdr:sp macro="" textlink="">
          <xdr:nvSpPr>
            <xdr:cNvPr id="4972593" name="drmaw_10" hidden="1">
              <a:extLst>
                <a:ext uri="{63B3BB69-23CF-44E3-9099-C40C66FF867C}">
                  <a14:compatExt spid="_x0000_s497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35</xdr:row>
          <xdr:rowOff>142875</xdr:rowOff>
        </xdr:from>
        <xdr:to>
          <xdr:col>11</xdr:col>
          <xdr:colOff>104775</xdr:colOff>
          <xdr:row>37</xdr:row>
          <xdr:rowOff>9525</xdr:rowOff>
        </xdr:to>
        <xdr:sp macro="" textlink="">
          <xdr:nvSpPr>
            <xdr:cNvPr id="4972594" name="drmaw_11" hidden="1">
              <a:extLst>
                <a:ext uri="{63B3BB69-23CF-44E3-9099-C40C66FF867C}">
                  <a14:compatExt spid="_x0000_s497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37</xdr:row>
          <xdr:rowOff>66675</xdr:rowOff>
        </xdr:from>
        <xdr:to>
          <xdr:col>11</xdr:col>
          <xdr:colOff>104775</xdr:colOff>
          <xdr:row>38</xdr:row>
          <xdr:rowOff>123825</xdr:rowOff>
        </xdr:to>
        <xdr:sp macro="" textlink="">
          <xdr:nvSpPr>
            <xdr:cNvPr id="4972595" name="drmaw_12" hidden="1">
              <a:extLst>
                <a:ext uri="{63B3BB69-23CF-44E3-9099-C40C66FF867C}">
                  <a14:compatExt spid="_x0000_s497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552450</xdr:colOff>
          <xdr:row>35</xdr:row>
          <xdr:rowOff>76200</xdr:rowOff>
        </xdr:from>
        <xdr:to>
          <xdr:col>14</xdr:col>
          <xdr:colOff>819150</xdr:colOff>
          <xdr:row>36</xdr:row>
          <xdr:rowOff>142875</xdr:rowOff>
        </xdr:to>
        <xdr:sp macro="" textlink="">
          <xdr:nvSpPr>
            <xdr:cNvPr id="4972596" name="groupingDD" hidden="1">
              <a:extLst>
                <a:ext uri="{63B3BB69-23CF-44E3-9099-C40C66FF867C}">
                  <a14:compatExt spid="_x0000_s497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9</xdr:row>
          <xdr:rowOff>9525</xdr:rowOff>
        </xdr:from>
        <xdr:to>
          <xdr:col>14</xdr:col>
          <xdr:colOff>57150</xdr:colOff>
          <xdr:row>10</xdr:row>
          <xdr:rowOff>57150</xdr:rowOff>
        </xdr:to>
        <xdr:sp macro="" textlink="">
          <xdr:nvSpPr>
            <xdr:cNvPr id="4972597" name="dateRangeTypeDD" hidden="1">
              <a:extLst>
                <a:ext uri="{63B3BB69-23CF-44E3-9099-C40C66FF867C}">
                  <a14:compatExt spid="_x0000_s497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10</xdr:row>
          <xdr:rowOff>76200</xdr:rowOff>
        </xdr:from>
        <xdr:to>
          <xdr:col>15</xdr:col>
          <xdr:colOff>590550</xdr:colOff>
          <xdr:row>11</xdr:row>
          <xdr:rowOff>142875</xdr:rowOff>
        </xdr:to>
        <xdr:sp macro="" textlink="">
          <xdr:nvSpPr>
            <xdr:cNvPr id="4972598" name="includeCurrentCB" hidden="1">
              <a:extLst>
                <a:ext uri="{63B3BB69-23CF-44E3-9099-C40C66FF867C}">
                  <a14:compatExt spid="_x0000_s497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110000"/>
                  </a:solidFill>
                </a14:hiddenFill>
              </a:ext>
              <a:ext uri="{91240B29-F687-4F45-9708-019B960494DF}">
                <a14:hiddenLine w="9525">
                  <a:solidFill>
                    <a:srgbClr val="01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15</xdr:row>
          <xdr:rowOff>142875</xdr:rowOff>
        </xdr:from>
        <xdr:to>
          <xdr:col>15</xdr:col>
          <xdr:colOff>180975</xdr:colOff>
          <xdr:row>17</xdr:row>
          <xdr:rowOff>9525</xdr:rowOff>
        </xdr:to>
        <xdr:sp macro="" textlink="">
          <xdr:nvSpPr>
            <xdr:cNvPr id="4972599" name="comparisonValueTypeDD" hidden="1">
              <a:extLst>
                <a:ext uri="{63B3BB69-23CF-44E3-9099-C40C66FF867C}">
                  <a14:compatExt spid="_x0000_s497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1606894</xdr:colOff>
      <xdr:row>7</xdr:row>
      <xdr:rowOff>77047</xdr:rowOff>
    </xdr:from>
    <xdr:to>
      <xdr:col>5</xdr:col>
      <xdr:colOff>553936</xdr:colOff>
      <xdr:row>9</xdr:row>
      <xdr:rowOff>23812</xdr:rowOff>
    </xdr:to>
    <xdr:sp macro="[0]!refreshProfileListAW" textlink="">
      <xdr:nvSpPr>
        <xdr:cNvPr id="115" name="refreshProfileListButton"/>
        <xdr:cNvSpPr txBox="1"/>
      </xdr:nvSpPr>
      <xdr:spPr>
        <a:xfrm>
          <a:off x="3261863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LIST</a:t>
          </a:r>
        </a:p>
      </xdr:txBody>
    </xdr:sp>
    <xdr:clientData/>
  </xdr:twoCellAnchor>
  <xdr:twoCellAnchor editAs="oneCell">
    <xdr:from>
      <xdr:col>12</xdr:col>
      <xdr:colOff>44608</xdr:colOff>
      <xdr:row>32</xdr:row>
      <xdr:rowOff>166687</xdr:rowOff>
    </xdr:from>
    <xdr:to>
      <xdr:col>13</xdr:col>
      <xdr:colOff>476255</xdr:colOff>
      <xdr:row>35</xdr:row>
      <xdr:rowOff>23812</xdr:rowOff>
    </xdr:to>
    <xdr:sp macro="" textlink="">
      <xdr:nvSpPr>
        <xdr:cNvPr id="110" name="condFormLabel"/>
        <xdr:cNvSpPr txBox="1"/>
      </xdr:nvSpPr>
      <xdr:spPr>
        <a:xfrm>
          <a:off x="10248264" y="6262687"/>
          <a:ext cx="140796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TABLE FORMATTING (EXCEL 2007 &amp; NEWER)</a:t>
          </a:r>
        </a:p>
      </xdr:txBody>
    </xdr:sp>
    <xdr:clientData/>
  </xdr:twoCellAnchor>
  <xdr:twoCellAnchor editAs="oneCell">
    <xdr:from>
      <xdr:col>12</xdr:col>
      <xdr:colOff>298210</xdr:colOff>
      <xdr:row>35</xdr:row>
      <xdr:rowOff>95241</xdr:rowOff>
    </xdr:from>
    <xdr:to>
      <xdr:col>13</xdr:col>
      <xdr:colOff>470297</xdr:colOff>
      <xdr:row>36</xdr:row>
      <xdr:rowOff>128567</xdr:rowOff>
    </xdr:to>
    <xdr:sp macro="" textlink="">
      <xdr:nvSpPr>
        <xdr:cNvPr id="117" name="groupingLabel"/>
        <xdr:cNvSpPr txBox="1"/>
      </xdr:nvSpPr>
      <xdr:spPr>
        <a:xfrm>
          <a:off x="10501866" y="6762741"/>
          <a:ext cx="1148400" cy="22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GROUPING RESULTS</a:t>
          </a:r>
        </a:p>
      </xdr:txBody>
    </xdr:sp>
    <xdr:clientData/>
  </xdr:twoCellAnchor>
  <xdr:twoCellAnchor editAs="oneCell">
    <xdr:from>
      <xdr:col>12</xdr:col>
      <xdr:colOff>318269</xdr:colOff>
      <xdr:row>28</xdr:row>
      <xdr:rowOff>61375</xdr:rowOff>
    </xdr:from>
    <xdr:to>
      <xdr:col>13</xdr:col>
      <xdr:colOff>830578</xdr:colOff>
      <xdr:row>29</xdr:row>
      <xdr:rowOff>161122</xdr:rowOff>
    </xdr:to>
    <xdr:sp macro="" textlink="">
      <xdr:nvSpPr>
        <xdr:cNvPr id="119" name="rawDataReportLabel"/>
        <xdr:cNvSpPr txBox="1"/>
      </xdr:nvSpPr>
      <xdr:spPr>
        <a:xfrm>
          <a:off x="10521925" y="5395375"/>
          <a:ext cx="1488622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RAW DATA REPORT</a:t>
          </a:r>
        </a:p>
      </xdr:txBody>
    </xdr:sp>
    <xdr:clientData/>
  </xdr:twoCellAnchor>
  <xdr:twoCellAnchor editAs="oneCell">
    <xdr:from>
      <xdr:col>12</xdr:col>
      <xdr:colOff>303982</xdr:colOff>
      <xdr:row>29</xdr:row>
      <xdr:rowOff>142340</xdr:rowOff>
    </xdr:from>
    <xdr:to>
      <xdr:col>13</xdr:col>
      <xdr:colOff>816291</xdr:colOff>
      <xdr:row>31</xdr:row>
      <xdr:rowOff>51587</xdr:rowOff>
    </xdr:to>
    <xdr:sp macro="" textlink="">
      <xdr:nvSpPr>
        <xdr:cNvPr id="120" name="formattedReportLabel"/>
        <xdr:cNvSpPr txBox="1"/>
      </xdr:nvSpPr>
      <xdr:spPr>
        <a:xfrm>
          <a:off x="10507638" y="5666840"/>
          <a:ext cx="1488622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FORMATTED REPORT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</xdr:row>
          <xdr:rowOff>57150</xdr:rowOff>
        </xdr:from>
        <xdr:to>
          <xdr:col>13</xdr:col>
          <xdr:colOff>790575</xdr:colOff>
          <xdr:row>29</xdr:row>
          <xdr:rowOff>133350</xdr:rowOff>
        </xdr:to>
        <xdr:sp macro="" textlink="">
          <xdr:nvSpPr>
            <xdr:cNvPr id="4972602" name="rawDataReportOB" hidden="1">
              <a:extLst>
                <a:ext uri="{63B3BB69-23CF-44E3-9099-C40C66FF867C}">
                  <a14:compatExt spid="_x0000_s497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</xdr:row>
          <xdr:rowOff>152400</xdr:rowOff>
        </xdr:from>
        <xdr:to>
          <xdr:col>13</xdr:col>
          <xdr:colOff>790575</xdr:colOff>
          <xdr:row>31</xdr:row>
          <xdr:rowOff>9525</xdr:rowOff>
        </xdr:to>
        <xdr:sp macro="" textlink="">
          <xdr:nvSpPr>
            <xdr:cNvPr id="4972603" name="formattedReportOB" hidden="1">
              <a:extLst>
                <a:ext uri="{63B3BB69-23CF-44E3-9099-C40C66FF867C}">
                  <a14:compatExt spid="_x0000_s497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669131</xdr:colOff>
      <xdr:row>17</xdr:row>
      <xdr:rowOff>130969</xdr:rowOff>
    </xdr:from>
    <xdr:to>
      <xdr:col>6</xdr:col>
      <xdr:colOff>310357</xdr:colOff>
      <xdr:row>17</xdr:row>
      <xdr:rowOff>130969</xdr:rowOff>
    </xdr:to>
    <xdr:sp macro="" textlink="">
      <xdr:nvSpPr>
        <xdr:cNvPr id="122" name="TextBox 121"/>
        <xdr:cNvSpPr txBox="1"/>
      </xdr:nvSpPr>
      <xdr:spPr>
        <a:xfrm>
          <a:off x="1371600" y="3369469"/>
          <a:ext cx="3570288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3</xdr:col>
      <xdr:colOff>669131</xdr:colOff>
      <xdr:row>17</xdr:row>
      <xdr:rowOff>130969</xdr:rowOff>
    </xdr:from>
    <xdr:to>
      <xdr:col>6</xdr:col>
      <xdr:colOff>310357</xdr:colOff>
      <xdr:row>17</xdr:row>
      <xdr:rowOff>130969</xdr:rowOff>
    </xdr:to>
    <xdr:sp macro="" textlink="">
      <xdr:nvSpPr>
        <xdr:cNvPr id="123" name="TextBox 122"/>
        <xdr:cNvSpPr txBox="1"/>
      </xdr:nvSpPr>
      <xdr:spPr>
        <a:xfrm>
          <a:off x="1371600" y="3369469"/>
          <a:ext cx="3570288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3</xdr:col>
      <xdr:colOff>669131</xdr:colOff>
      <xdr:row>17</xdr:row>
      <xdr:rowOff>130969</xdr:rowOff>
    </xdr:from>
    <xdr:to>
      <xdr:col>6</xdr:col>
      <xdr:colOff>310357</xdr:colOff>
      <xdr:row>17</xdr:row>
      <xdr:rowOff>130969</xdr:rowOff>
    </xdr:to>
    <xdr:sp macro="" textlink="">
      <xdr:nvSpPr>
        <xdr:cNvPr id="124" name="TextBox 123"/>
        <xdr:cNvSpPr txBox="1"/>
      </xdr:nvSpPr>
      <xdr:spPr>
        <a:xfrm>
          <a:off x="1371600" y="3369469"/>
          <a:ext cx="3570288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40</xdr:row>
          <xdr:rowOff>114300</xdr:rowOff>
        </xdr:from>
        <xdr:to>
          <xdr:col>14</xdr:col>
          <xdr:colOff>400050</xdr:colOff>
          <xdr:row>41</xdr:row>
          <xdr:rowOff>180975</xdr:rowOff>
        </xdr:to>
        <xdr:sp macro="" textlink="">
          <xdr:nvSpPr>
            <xdr:cNvPr id="4972604" name="rowLimitDD" hidden="1">
              <a:extLst>
                <a:ext uri="{63B3BB69-23CF-44E3-9099-C40C66FF867C}">
                  <a14:compatExt spid="_x0000_s497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152106</xdr:colOff>
      <xdr:row>39</xdr:row>
      <xdr:rowOff>66657</xdr:rowOff>
    </xdr:from>
    <xdr:to>
      <xdr:col>14</xdr:col>
      <xdr:colOff>604685</xdr:colOff>
      <xdr:row>40</xdr:row>
      <xdr:rowOff>126187</xdr:rowOff>
    </xdr:to>
    <xdr:sp macro="" textlink="">
      <xdr:nvSpPr>
        <xdr:cNvPr id="125" name="rowLimitLabel"/>
        <xdr:cNvSpPr txBox="1"/>
      </xdr:nvSpPr>
      <xdr:spPr>
        <a:xfrm>
          <a:off x="10355762" y="7496157"/>
          <a:ext cx="2405204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LIMIT FOR RESULT ROWS PER PROFILE</a:t>
          </a:r>
        </a:p>
      </xdr:txBody>
    </xdr:sp>
    <xdr:clientData/>
  </xdr:twoCellAnchor>
  <xdr:twoCellAnchor editAs="oneCell">
    <xdr:from>
      <xdr:col>12</xdr:col>
      <xdr:colOff>397964</xdr:colOff>
      <xdr:row>42</xdr:row>
      <xdr:rowOff>59525</xdr:rowOff>
    </xdr:from>
    <xdr:to>
      <xdr:col>14</xdr:col>
      <xdr:colOff>920061</xdr:colOff>
      <xdr:row>44</xdr:row>
      <xdr:rowOff>166681</xdr:rowOff>
    </xdr:to>
    <xdr:sp macro="" textlink="">
      <xdr:nvSpPr>
        <xdr:cNvPr id="126" name="avoidSamplingLabel"/>
        <xdr:cNvSpPr txBox="1"/>
      </xdr:nvSpPr>
      <xdr:spPr>
        <a:xfrm>
          <a:off x="10601620" y="8060525"/>
          <a:ext cx="2474722" cy="4881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Try to avoid Google's data sampling</a:t>
          </a:r>
        </a:p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(may slow down data fetching)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42</xdr:row>
          <xdr:rowOff>57150</xdr:rowOff>
        </xdr:from>
        <xdr:to>
          <xdr:col>14</xdr:col>
          <xdr:colOff>590550</xdr:colOff>
          <xdr:row>44</xdr:row>
          <xdr:rowOff>47625</xdr:rowOff>
        </xdr:to>
        <xdr:sp macro="" textlink="">
          <xdr:nvSpPr>
            <xdr:cNvPr id="4972606" name="avoidSamplingCB" hidden="1">
              <a:extLst>
                <a:ext uri="{63B3BB69-23CF-44E3-9099-C40C66FF867C}">
                  <a14:compatExt spid="_x0000_s497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23811</xdr:colOff>
      <xdr:row>0</xdr:row>
      <xdr:rowOff>47626</xdr:rowOff>
    </xdr:from>
    <xdr:to>
      <xdr:col>6</xdr:col>
      <xdr:colOff>285750</xdr:colOff>
      <xdr:row>2</xdr:row>
      <xdr:rowOff>83345</xdr:rowOff>
    </xdr:to>
    <xdr:sp macro="" textlink="">
      <xdr:nvSpPr>
        <xdr:cNvPr id="128" name="TextBox 127"/>
        <xdr:cNvSpPr txBox="1"/>
      </xdr:nvSpPr>
      <xdr:spPr>
        <a:xfrm>
          <a:off x="1774030" y="47626"/>
          <a:ext cx="3238501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  <a:latin typeface="Calibri Light" panose="020F0302020204030204" pitchFamily="34" charset="0"/>
            </a:rPr>
            <a:t>AdWords</a:t>
          </a:r>
          <a:r>
            <a:rPr lang="en-US" sz="2400" baseline="0">
              <a:solidFill>
                <a:schemeClr val="bg1"/>
              </a:solidFill>
              <a:latin typeface="Calibri Light" panose="020F0302020204030204" pitchFamily="34" charset="0"/>
            </a:rPr>
            <a:t> </a:t>
          </a:r>
          <a:r>
            <a:rPr lang="en-US" sz="2400">
              <a:solidFill>
                <a:schemeClr val="bg1"/>
              </a:solidFill>
              <a:latin typeface="Calibri Light" panose="020F0302020204030204" pitchFamily="34" charset="0"/>
            </a:rPr>
            <a:t>Module</a:t>
          </a:r>
        </a:p>
      </xdr:txBody>
    </xdr:sp>
    <xdr:clientData/>
  </xdr:twoCellAnchor>
  <xdr:twoCellAnchor editAs="oneCell">
    <xdr:from>
      <xdr:col>0</xdr:col>
      <xdr:colOff>35718</xdr:colOff>
      <xdr:row>6</xdr:row>
      <xdr:rowOff>178594</xdr:rowOff>
    </xdr:from>
    <xdr:to>
      <xdr:col>39</xdr:col>
      <xdr:colOff>13068</xdr:colOff>
      <xdr:row>6</xdr:row>
      <xdr:rowOff>178594</xdr:rowOff>
    </xdr:to>
    <xdr:cxnSp macro="">
      <xdr:nvCxnSpPr>
        <xdr:cNvPr id="129" name="line2"/>
        <xdr:cNvCxnSpPr/>
      </xdr:nvCxnSpPr>
      <xdr:spPr>
        <a:xfrm>
          <a:off x="35718" y="1321594"/>
          <a:ext cx="28790475" cy="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23813</xdr:colOff>
      <xdr:row>4</xdr:row>
      <xdr:rowOff>119060</xdr:rowOff>
    </xdr:from>
    <xdr:to>
      <xdr:col>5</xdr:col>
      <xdr:colOff>428626</xdr:colOff>
      <xdr:row>6</xdr:row>
      <xdr:rowOff>154779</xdr:rowOff>
    </xdr:to>
    <xdr:sp macro="" textlink="">
      <xdr:nvSpPr>
        <xdr:cNvPr id="130" name="TextBox 129"/>
        <xdr:cNvSpPr txBox="1"/>
      </xdr:nvSpPr>
      <xdr:spPr>
        <a:xfrm>
          <a:off x="83344" y="881060"/>
          <a:ext cx="4357688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1 SELECT</a:t>
          </a:r>
          <a:r>
            <a:rPr lang="en-US" sz="2000" baseline="0">
              <a:latin typeface="Calibri Light" panose="020F0302020204030204" pitchFamily="34" charset="0"/>
            </a:rPr>
            <a:t> ACCOUNTS</a:t>
          </a:r>
          <a:endParaRPr lang="en-US" sz="20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6</xdr:col>
      <xdr:colOff>154784</xdr:colOff>
      <xdr:row>4</xdr:row>
      <xdr:rowOff>119060</xdr:rowOff>
    </xdr:from>
    <xdr:to>
      <xdr:col>10</xdr:col>
      <xdr:colOff>661651</xdr:colOff>
      <xdr:row>6</xdr:row>
      <xdr:rowOff>154779</xdr:rowOff>
    </xdr:to>
    <xdr:sp macro="" textlink="">
      <xdr:nvSpPr>
        <xdr:cNvPr id="131" name="TextBox 130"/>
        <xdr:cNvSpPr txBox="1"/>
      </xdr:nvSpPr>
      <xdr:spPr>
        <a:xfrm>
          <a:off x="4548190" y="881060"/>
          <a:ext cx="4412117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2 SELECT</a:t>
          </a:r>
          <a:r>
            <a:rPr lang="en-US" sz="2000" baseline="0">
              <a:latin typeface="Calibri Light" panose="020F0302020204030204" pitchFamily="34" charset="0"/>
            </a:rPr>
            <a:t> REPORT FIELDS</a:t>
          </a:r>
          <a:endParaRPr lang="en-US" sz="20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6</xdr:col>
      <xdr:colOff>57152</xdr:colOff>
      <xdr:row>6</xdr:row>
      <xdr:rowOff>185831</xdr:rowOff>
    </xdr:from>
    <xdr:to>
      <xdr:col>6</xdr:col>
      <xdr:colOff>80963</xdr:colOff>
      <xdr:row>196</xdr:row>
      <xdr:rowOff>5231</xdr:rowOff>
    </xdr:to>
    <xdr:cxnSp macro="">
      <xdr:nvCxnSpPr>
        <xdr:cNvPr id="132" name="vline1"/>
        <xdr:cNvCxnSpPr/>
      </xdr:nvCxnSpPr>
      <xdr:spPr>
        <a:xfrm>
          <a:off x="4688683" y="1328831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628649</xdr:colOff>
      <xdr:row>7</xdr:row>
      <xdr:rowOff>0</xdr:rowOff>
    </xdr:from>
    <xdr:to>
      <xdr:col>11</xdr:col>
      <xdr:colOff>652460</xdr:colOff>
      <xdr:row>196</xdr:row>
      <xdr:rowOff>9900</xdr:rowOff>
    </xdr:to>
    <xdr:cxnSp macro="">
      <xdr:nvCxnSpPr>
        <xdr:cNvPr id="134" name="vline2"/>
        <xdr:cNvCxnSpPr/>
      </xdr:nvCxnSpPr>
      <xdr:spPr>
        <a:xfrm>
          <a:off x="10141743" y="1333500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47625</xdr:colOff>
      <xdr:row>4</xdr:row>
      <xdr:rowOff>119061</xdr:rowOff>
    </xdr:from>
    <xdr:to>
      <xdr:col>14</xdr:col>
      <xdr:colOff>535782</xdr:colOff>
      <xdr:row>6</xdr:row>
      <xdr:rowOff>154780</xdr:rowOff>
    </xdr:to>
    <xdr:sp macro="" textlink="">
      <xdr:nvSpPr>
        <xdr:cNvPr id="135" name="TextBox 134"/>
        <xdr:cNvSpPr txBox="1"/>
      </xdr:nvSpPr>
      <xdr:spPr>
        <a:xfrm>
          <a:off x="10013156" y="881061"/>
          <a:ext cx="244078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3 REPORT OPTIONS</a:t>
          </a:r>
        </a:p>
      </xdr:txBody>
    </xdr:sp>
    <xdr:clientData/>
  </xdr:twoCellAnchor>
  <xdr:twoCellAnchor editAs="oneCell">
    <xdr:from>
      <xdr:col>11</xdr:col>
      <xdr:colOff>678657</xdr:colOff>
      <xdr:row>7</xdr:row>
      <xdr:rowOff>2</xdr:rowOff>
    </xdr:from>
    <xdr:to>
      <xdr:col>15</xdr:col>
      <xdr:colOff>35719</xdr:colOff>
      <xdr:row>9</xdr:row>
      <xdr:rowOff>35721</xdr:rowOff>
    </xdr:to>
    <xdr:sp macro="" textlink="">
      <xdr:nvSpPr>
        <xdr:cNvPr id="136" name="TextBox 135"/>
        <xdr:cNvSpPr txBox="1"/>
      </xdr:nvSpPr>
      <xdr:spPr>
        <a:xfrm>
          <a:off x="9953626" y="1333502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DATES</a:t>
          </a:r>
        </a:p>
      </xdr:txBody>
    </xdr:sp>
    <xdr:clientData/>
  </xdr:twoCellAnchor>
  <xdr:twoCellAnchor editAs="oneCell">
    <xdr:from>
      <xdr:col>12</xdr:col>
      <xdr:colOff>121667</xdr:colOff>
      <xdr:row>14</xdr:row>
      <xdr:rowOff>47625</xdr:rowOff>
    </xdr:from>
    <xdr:to>
      <xdr:col>13</xdr:col>
      <xdr:colOff>22735</xdr:colOff>
      <xdr:row>15</xdr:row>
      <xdr:rowOff>107155</xdr:rowOff>
    </xdr:to>
    <xdr:sp macro="" textlink="">
      <xdr:nvSpPr>
        <xdr:cNvPr id="137" name="compareToLabel"/>
        <xdr:cNvSpPr txBox="1"/>
      </xdr:nvSpPr>
      <xdr:spPr>
        <a:xfrm>
          <a:off x="10325323" y="2714625"/>
          <a:ext cx="877381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COMPARE TO</a:t>
          </a:r>
        </a:p>
      </xdr:txBody>
    </xdr:sp>
    <xdr:clientData/>
  </xdr:twoCellAnchor>
  <xdr:twoCellAnchor editAs="oneCell">
    <xdr:from>
      <xdr:col>12</xdr:col>
      <xdr:colOff>504832</xdr:colOff>
      <xdr:row>10</xdr:row>
      <xdr:rowOff>134752</xdr:rowOff>
    </xdr:from>
    <xdr:to>
      <xdr:col>13</xdr:col>
      <xdr:colOff>172651</xdr:colOff>
      <xdr:row>11</xdr:row>
      <xdr:rowOff>186706</xdr:rowOff>
    </xdr:to>
    <xdr:sp macro="" textlink="">
      <xdr:nvSpPr>
        <xdr:cNvPr id="138" name="sdateLabel"/>
        <xdr:cNvSpPr txBox="1"/>
      </xdr:nvSpPr>
      <xdr:spPr>
        <a:xfrm>
          <a:off x="10708488" y="2039752"/>
          <a:ext cx="644132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Start date</a:t>
          </a:r>
        </a:p>
      </xdr:txBody>
    </xdr:sp>
    <xdr:clientData/>
  </xdr:twoCellAnchor>
  <xdr:twoCellAnchor editAs="oneCell">
    <xdr:from>
      <xdr:col>12</xdr:col>
      <xdr:colOff>475073</xdr:colOff>
      <xdr:row>12</xdr:row>
      <xdr:rowOff>17636</xdr:rowOff>
    </xdr:from>
    <xdr:to>
      <xdr:col>13</xdr:col>
      <xdr:colOff>170272</xdr:colOff>
      <xdr:row>13</xdr:row>
      <xdr:rowOff>55738</xdr:rowOff>
    </xdr:to>
    <xdr:sp macro="" textlink="">
      <xdr:nvSpPr>
        <xdr:cNvPr id="139" name="edateLabel"/>
        <xdr:cNvSpPr txBox="1"/>
      </xdr:nvSpPr>
      <xdr:spPr>
        <a:xfrm>
          <a:off x="10678729" y="2303636"/>
          <a:ext cx="671512" cy="228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End date</a:t>
          </a:r>
        </a:p>
      </xdr:txBody>
    </xdr:sp>
    <xdr:clientData/>
  </xdr:twoCellAnchor>
  <xdr:twoCellAnchor editAs="oneCell">
    <xdr:from>
      <xdr:col>13</xdr:col>
      <xdr:colOff>3571</xdr:colOff>
      <xdr:row>10</xdr:row>
      <xdr:rowOff>138326</xdr:rowOff>
    </xdr:from>
    <xdr:to>
      <xdr:col>13</xdr:col>
      <xdr:colOff>947739</xdr:colOff>
      <xdr:row>11</xdr:row>
      <xdr:rowOff>190499</xdr:rowOff>
    </xdr:to>
    <xdr:sp macro="[0]!selectStartDateAW" textlink="">
      <xdr:nvSpPr>
        <xdr:cNvPr id="140" name="startDateDisp"/>
        <xdr:cNvSpPr txBox="1"/>
      </xdr:nvSpPr>
      <xdr:spPr>
        <a:xfrm>
          <a:off x="11183540" y="2043326"/>
          <a:ext cx="944168" cy="242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1/1/2014</a:t>
          </a:r>
        </a:p>
      </xdr:txBody>
    </xdr:sp>
    <xdr:clientData/>
  </xdr:twoCellAnchor>
  <xdr:twoCellAnchor editAs="oneCell">
    <xdr:from>
      <xdr:col>13</xdr:col>
      <xdr:colOff>5970</xdr:colOff>
      <xdr:row>12</xdr:row>
      <xdr:rowOff>14070</xdr:rowOff>
    </xdr:from>
    <xdr:to>
      <xdr:col>13</xdr:col>
      <xdr:colOff>935833</xdr:colOff>
      <xdr:row>13</xdr:row>
      <xdr:rowOff>59532</xdr:rowOff>
    </xdr:to>
    <xdr:sp macro="[0]!selectEndDateAW" textlink="">
      <xdr:nvSpPr>
        <xdr:cNvPr id="141" name="endDateDisp"/>
        <xdr:cNvSpPr txBox="1"/>
      </xdr:nvSpPr>
      <xdr:spPr>
        <a:xfrm>
          <a:off x="11185939" y="2300070"/>
          <a:ext cx="929863" cy="235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7/13/2014</a:t>
          </a:r>
        </a:p>
      </xdr:txBody>
    </xdr:sp>
    <xdr:clientData/>
  </xdr:twoCellAnchor>
  <xdr:twoCellAnchor editAs="oneCell">
    <xdr:from>
      <xdr:col>11</xdr:col>
      <xdr:colOff>628649</xdr:colOff>
      <xdr:row>17</xdr:row>
      <xdr:rowOff>95252</xdr:rowOff>
    </xdr:from>
    <xdr:to>
      <xdr:col>16</xdr:col>
      <xdr:colOff>230141</xdr:colOff>
      <xdr:row>17</xdr:row>
      <xdr:rowOff>102954</xdr:rowOff>
    </xdr:to>
    <xdr:cxnSp macro="">
      <xdr:nvCxnSpPr>
        <xdr:cNvPr id="142" name="oline1"/>
        <xdr:cNvCxnSpPr/>
      </xdr:nvCxnSpPr>
      <xdr:spPr>
        <a:xfrm>
          <a:off x="10141743" y="3333752"/>
          <a:ext cx="4197304" cy="7702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666749</xdr:colOff>
      <xdr:row>17</xdr:row>
      <xdr:rowOff>107161</xdr:rowOff>
    </xdr:from>
    <xdr:to>
      <xdr:col>15</xdr:col>
      <xdr:colOff>23811</xdr:colOff>
      <xdr:row>19</xdr:row>
      <xdr:rowOff>142880</xdr:rowOff>
    </xdr:to>
    <xdr:sp macro="" textlink="">
      <xdr:nvSpPr>
        <xdr:cNvPr id="143" name="TextBox 142"/>
        <xdr:cNvSpPr txBox="1"/>
      </xdr:nvSpPr>
      <xdr:spPr>
        <a:xfrm>
          <a:off x="9941718" y="3345661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FILTERS</a:t>
          </a:r>
        </a:p>
      </xdr:txBody>
    </xdr:sp>
    <xdr:clientData/>
  </xdr:twoCellAnchor>
  <xdr:twoCellAnchor editAs="oneCell">
    <xdr:from>
      <xdr:col>11</xdr:col>
      <xdr:colOff>640555</xdr:colOff>
      <xdr:row>26</xdr:row>
      <xdr:rowOff>47625</xdr:rowOff>
    </xdr:from>
    <xdr:to>
      <xdr:col>16</xdr:col>
      <xdr:colOff>223838</xdr:colOff>
      <xdr:row>26</xdr:row>
      <xdr:rowOff>47635</xdr:rowOff>
    </xdr:to>
    <xdr:cxnSp macro="">
      <xdr:nvCxnSpPr>
        <xdr:cNvPr id="144" name="oline2"/>
        <xdr:cNvCxnSpPr/>
      </xdr:nvCxnSpPr>
      <xdr:spPr>
        <a:xfrm flipV="1">
          <a:off x="10153649" y="5000625"/>
          <a:ext cx="4179095" cy="1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654843</xdr:colOff>
      <xdr:row>26</xdr:row>
      <xdr:rowOff>59537</xdr:rowOff>
    </xdr:from>
    <xdr:to>
      <xdr:col>15</xdr:col>
      <xdr:colOff>11905</xdr:colOff>
      <xdr:row>28</xdr:row>
      <xdr:rowOff>95256</xdr:rowOff>
    </xdr:to>
    <xdr:sp macro="" textlink="">
      <xdr:nvSpPr>
        <xdr:cNvPr id="145" name="TextBox 144"/>
        <xdr:cNvSpPr txBox="1"/>
      </xdr:nvSpPr>
      <xdr:spPr>
        <a:xfrm>
          <a:off x="9929812" y="5012537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FORMATTING</a:t>
          </a:r>
        </a:p>
      </xdr:txBody>
    </xdr:sp>
    <xdr:clientData/>
  </xdr:twoCellAnchor>
  <xdr:twoCellAnchor editAs="oneCell">
    <xdr:from>
      <xdr:col>11</xdr:col>
      <xdr:colOff>665842</xdr:colOff>
      <xdr:row>37</xdr:row>
      <xdr:rowOff>78052</xdr:rowOff>
    </xdr:from>
    <xdr:to>
      <xdr:col>16</xdr:col>
      <xdr:colOff>235744</xdr:colOff>
      <xdr:row>37</xdr:row>
      <xdr:rowOff>95250</xdr:rowOff>
    </xdr:to>
    <xdr:cxnSp macro="">
      <xdr:nvCxnSpPr>
        <xdr:cNvPr id="146" name="oline3"/>
        <xdr:cNvCxnSpPr/>
      </xdr:nvCxnSpPr>
      <xdr:spPr>
        <a:xfrm>
          <a:off x="10178936" y="7126552"/>
          <a:ext cx="4165714" cy="17198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674687</xdr:colOff>
      <xdr:row>37</xdr:row>
      <xdr:rowOff>89954</xdr:rowOff>
    </xdr:from>
    <xdr:to>
      <xdr:col>15</xdr:col>
      <xdr:colOff>31749</xdr:colOff>
      <xdr:row>39</xdr:row>
      <xdr:rowOff>125673</xdr:rowOff>
    </xdr:to>
    <xdr:sp macro="" textlink="">
      <xdr:nvSpPr>
        <xdr:cNvPr id="147" name="TextBox 146"/>
        <xdr:cNvSpPr txBox="1"/>
      </xdr:nvSpPr>
      <xdr:spPr>
        <a:xfrm>
          <a:off x="9949656" y="7138454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DATA OPTIONS</a:t>
          </a:r>
        </a:p>
      </xdr:txBody>
    </xdr:sp>
    <xdr:clientData/>
  </xdr:twoCellAnchor>
  <xdr:twoCellAnchor editAs="oneCell">
    <xdr:from>
      <xdr:col>16</xdr:col>
      <xdr:colOff>223828</xdr:colOff>
      <xdr:row>6</xdr:row>
      <xdr:rowOff>178592</xdr:rowOff>
    </xdr:from>
    <xdr:to>
      <xdr:col>16</xdr:col>
      <xdr:colOff>247639</xdr:colOff>
      <xdr:row>195</xdr:row>
      <xdr:rowOff>188492</xdr:rowOff>
    </xdr:to>
    <xdr:cxnSp macro="">
      <xdr:nvCxnSpPr>
        <xdr:cNvPr id="148" name="vline3"/>
        <xdr:cNvCxnSpPr/>
      </xdr:nvCxnSpPr>
      <xdr:spPr>
        <a:xfrm>
          <a:off x="14332734" y="1321592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297643</xdr:colOff>
      <xdr:row>7</xdr:row>
      <xdr:rowOff>1</xdr:rowOff>
    </xdr:from>
    <xdr:to>
      <xdr:col>20</xdr:col>
      <xdr:colOff>107142</xdr:colOff>
      <xdr:row>9</xdr:row>
      <xdr:rowOff>35720</xdr:rowOff>
    </xdr:to>
    <xdr:sp macro="" textlink="">
      <xdr:nvSpPr>
        <xdr:cNvPr id="149" name="TextBox 148"/>
        <xdr:cNvSpPr txBox="1"/>
      </xdr:nvSpPr>
      <xdr:spPr>
        <a:xfrm>
          <a:off x="14168424" y="1333501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OTHER</a:t>
          </a:r>
          <a:r>
            <a:rPr lang="en-US" sz="1600" baseline="0">
              <a:latin typeface="Calibri Light" panose="020F0302020204030204" pitchFamily="34" charset="0"/>
            </a:rPr>
            <a:t> ACTIONS</a:t>
          </a:r>
          <a:endParaRPr lang="en-US" sz="16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14</xdr:col>
      <xdr:colOff>519113</xdr:colOff>
      <xdr:row>3</xdr:row>
      <xdr:rowOff>166688</xdr:rowOff>
    </xdr:from>
    <xdr:to>
      <xdr:col>16</xdr:col>
      <xdr:colOff>711994</xdr:colOff>
      <xdr:row>6</xdr:row>
      <xdr:rowOff>95250</xdr:rowOff>
    </xdr:to>
    <xdr:sp macro="[0]!runReportAW" textlink="">
      <xdr:nvSpPr>
        <xdr:cNvPr id="150" name="runReportLabel"/>
        <xdr:cNvSpPr txBox="1"/>
      </xdr:nvSpPr>
      <xdr:spPr>
        <a:xfrm>
          <a:off x="12675394" y="738188"/>
          <a:ext cx="2145506" cy="500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ctr"/>
          <a:r>
            <a:rPr lang="en-US" sz="1800">
              <a:solidFill>
                <a:schemeClr val="bg1"/>
              </a:solidFill>
              <a:latin typeface="Calibri Light"/>
              <a:ea typeface="+mn-ea"/>
              <a:cs typeface="+mn-cs"/>
            </a:rPr>
            <a:t>RUN THE REPORT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47623</xdr:rowOff>
    </xdr:from>
    <xdr:to>
      <xdr:col>4</xdr:col>
      <xdr:colOff>1</xdr:colOff>
      <xdr:row>3</xdr:row>
      <xdr:rowOff>33966</xdr:rowOff>
    </xdr:to>
    <xdr:pic>
      <xdr:nvPicPr>
        <xdr:cNvPr id="152" name="smlogo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3"/>
          <a:ext cx="1607345" cy="5578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540542</xdr:colOff>
      <xdr:row>3</xdr:row>
      <xdr:rowOff>95250</xdr:rowOff>
    </xdr:to>
    <xdr:sp macro="" textlink="">
      <xdr:nvSpPr>
        <xdr:cNvPr id="118" name="topblock"/>
        <xdr:cNvSpPr/>
      </xdr:nvSpPr>
      <xdr:spPr bwMode="auto">
        <a:xfrm>
          <a:off x="0" y="0"/>
          <a:ext cx="20852605" cy="666750"/>
        </a:xfrm>
        <a:prstGeom prst="rect">
          <a:avLst/>
        </a:prstGeom>
        <a:solidFill>
          <a:srgbClr val="005F9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marL="0" indent="0" algn="l"/>
          <a:endParaRPr lang="en-US" sz="110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10</xdr:col>
      <xdr:colOff>772462</xdr:colOff>
      <xdr:row>0</xdr:row>
      <xdr:rowOff>59532</xdr:rowOff>
    </xdr:from>
    <xdr:to>
      <xdr:col>13</xdr:col>
      <xdr:colOff>614241</xdr:colOff>
      <xdr:row>1</xdr:row>
      <xdr:rowOff>161640</xdr:rowOff>
    </xdr:to>
    <xdr:sp macro="" textlink="">
      <xdr:nvSpPr>
        <xdr:cNvPr id="26" name="authStatusBoxAC"/>
        <xdr:cNvSpPr txBox="1"/>
      </xdr:nvSpPr>
      <xdr:spPr>
        <a:xfrm>
          <a:off x="9309243" y="59532"/>
          <a:ext cx="2484967" cy="292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36000" tIns="0" bIns="0" rtlCol="0" anchor="ctr"/>
        <a:lstStyle/>
        <a:p>
          <a:pPr marL="0" indent="0" algn="r"/>
          <a:r>
            <a:rPr lang="fi-FI" sz="900" b="0">
              <a:solidFill>
                <a:schemeClr val="bg1"/>
              </a:solidFill>
              <a:latin typeface="Calibri" panose="020F0502020204030204" pitchFamily="34" charset="0"/>
              <a:ea typeface="+mn-ea"/>
              <a:cs typeface="+mn-cs"/>
            </a:rPr>
            <a:t>Not logged in</a:t>
          </a:r>
        </a:p>
      </xdr:txBody>
    </xdr:sp>
    <xdr:clientData/>
  </xdr:twoCellAnchor>
  <xdr:twoCellAnchor editAs="oneCell">
    <xdr:from>
      <xdr:col>6</xdr:col>
      <xdr:colOff>771527</xdr:colOff>
      <xdr:row>0</xdr:row>
      <xdr:rowOff>47624</xdr:rowOff>
    </xdr:from>
    <xdr:to>
      <xdr:col>10</xdr:col>
      <xdr:colOff>692944</xdr:colOff>
      <xdr:row>3</xdr:row>
      <xdr:rowOff>31921</xdr:rowOff>
    </xdr:to>
    <xdr:sp macro="" textlink="">
      <xdr:nvSpPr>
        <xdr:cNvPr id="31" name="demoNoteAC" hidden="1">
          <a:hlinkClick xmlns:r="http://schemas.openxmlformats.org/officeDocument/2006/relationships" r:id="rId1"/>
        </xdr:cNvPr>
        <xdr:cNvSpPr/>
      </xdr:nvSpPr>
      <xdr:spPr>
        <a:xfrm>
          <a:off x="5403058" y="47624"/>
          <a:ext cx="3826667" cy="5557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tIns="0" bIns="0" rtlCol="0" anchor="ctr"/>
        <a:lstStyle/>
        <a:p>
          <a:pPr marL="0" indent="0" algn="l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This a demo version of the Bing Ads module.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To buy the full version, visit  Supermetrics.com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(click here to open in browser)</a:t>
          </a:r>
        </a:p>
      </xdr:txBody>
    </xdr:sp>
    <xdr:clientData/>
  </xdr:twoCellAnchor>
  <xdr:twoCellAnchor editAs="oneCell">
    <xdr:from>
      <xdr:col>14</xdr:col>
      <xdr:colOff>519114</xdr:colOff>
      <xdr:row>3</xdr:row>
      <xdr:rowOff>170883</xdr:rowOff>
    </xdr:from>
    <xdr:to>
      <xdr:col>17</xdr:col>
      <xdr:colOff>40482</xdr:colOff>
      <xdr:row>6</xdr:row>
      <xdr:rowOff>95249</xdr:rowOff>
    </xdr:to>
    <xdr:sp macro="runReportAC" textlink="">
      <xdr:nvSpPr>
        <xdr:cNvPr id="4" name="runReportsButton"/>
        <xdr:cNvSpPr txBox="1"/>
      </xdr:nvSpPr>
      <xdr:spPr>
        <a:xfrm>
          <a:off x="12675395" y="742383"/>
          <a:ext cx="2450306" cy="495866"/>
        </a:xfrm>
        <a:prstGeom prst="roundRect">
          <a:avLst/>
        </a:prstGeom>
        <a:solidFill>
          <a:srgbClr val="E51B00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rIns="0" rtlCol="0" anchor="ctr"/>
        <a:lstStyle/>
        <a:p>
          <a:pPr marL="0" indent="0" algn="ctr"/>
          <a:endParaRPr lang="en-US" sz="2000" b="0">
            <a:solidFill>
              <a:schemeClr val="bg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16</xdr:col>
      <xdr:colOff>740894</xdr:colOff>
      <xdr:row>4</xdr:row>
      <xdr:rowOff>115768</xdr:rowOff>
    </xdr:from>
    <xdr:to>
      <xdr:col>16</xdr:col>
      <xdr:colOff>914218</xdr:colOff>
      <xdr:row>5</xdr:row>
      <xdr:rowOff>156206</xdr:rowOff>
    </xdr:to>
    <xdr:sp macro="runReportAC" textlink="">
      <xdr:nvSpPr>
        <xdr:cNvPr id="5" name="runReportArrow"/>
        <xdr:cNvSpPr/>
      </xdr:nvSpPr>
      <xdr:spPr>
        <a:xfrm rot="5400000">
          <a:off x="14820993" y="906575"/>
          <a:ext cx="230938" cy="173324"/>
        </a:xfrm>
        <a:prstGeom prst="flowChartExtra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/>
          <a:endParaRPr lang="fi-FI" sz="1100">
            <a:solidFill>
              <a:schemeClr val="lt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18</xdr:col>
      <xdr:colOff>359604</xdr:colOff>
      <xdr:row>0</xdr:row>
      <xdr:rowOff>15686</xdr:rowOff>
    </xdr:from>
    <xdr:to>
      <xdr:col>20</xdr:col>
      <xdr:colOff>272478</xdr:colOff>
      <xdr:row>1</xdr:row>
      <xdr:rowOff>124945</xdr:rowOff>
    </xdr:to>
    <xdr:sp macro="updateACunitsBox" textlink="">
      <xdr:nvSpPr>
        <xdr:cNvPr id="10" name="unitsRemaining"/>
        <xdr:cNvSpPr/>
      </xdr:nvSpPr>
      <xdr:spPr>
        <a:xfrm>
          <a:off x="16021426" y="15686"/>
          <a:ext cx="1127312" cy="299759"/>
        </a:xfrm>
        <a:prstGeom prst="rect">
          <a:avLst/>
        </a:prstGeom>
        <a:noFill/>
        <a:ln w="952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endParaRPr 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579740</xdr:colOff>
      <xdr:row>9</xdr:row>
      <xdr:rowOff>118197</xdr:rowOff>
    </xdr:from>
    <xdr:to>
      <xdr:col>11</xdr:col>
      <xdr:colOff>509587</xdr:colOff>
      <xdr:row>17</xdr:row>
      <xdr:rowOff>14174</xdr:rowOff>
    </xdr:to>
    <xdr:sp macro="" textlink="">
      <xdr:nvSpPr>
        <xdr:cNvPr id="12" name="sdimBox"/>
        <xdr:cNvSpPr/>
      </xdr:nvSpPr>
      <xdr:spPr>
        <a:xfrm>
          <a:off x="7163896" y="1832697"/>
          <a:ext cx="2858785" cy="141997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by:</a:t>
          </a:r>
        </a:p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(segmenting dimensions)</a:t>
          </a:r>
        </a:p>
      </xdr:txBody>
    </xdr:sp>
    <xdr:clientData/>
  </xdr:twoCellAnchor>
  <xdr:twoCellAnchor editAs="oneCell">
    <xdr:from>
      <xdr:col>9</xdr:col>
      <xdr:colOff>350435</xdr:colOff>
      <xdr:row>15</xdr:row>
      <xdr:rowOff>50467</xdr:rowOff>
    </xdr:from>
    <xdr:to>
      <xdr:col>10</xdr:col>
      <xdr:colOff>127559</xdr:colOff>
      <xdr:row>17</xdr:row>
      <xdr:rowOff>27074</xdr:rowOff>
    </xdr:to>
    <xdr:sp macro="" textlink="">
      <xdr:nvSpPr>
        <xdr:cNvPr id="13" name="sdCategoriesNote" hidden="1"/>
        <xdr:cNvSpPr/>
      </xdr:nvSpPr>
      <xdr:spPr>
        <a:xfrm>
          <a:off x="7910904" y="2907967"/>
          <a:ext cx="753436" cy="357607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r"/>
          <a:r>
            <a:rPr lang="en-US" sz="9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max # of categories</a:t>
          </a:r>
        </a:p>
      </xdr:txBody>
    </xdr:sp>
    <xdr:clientData/>
  </xdr:twoCellAnchor>
  <xdr:twoCellAnchor editAs="oneCell">
    <xdr:from>
      <xdr:col>6</xdr:col>
      <xdr:colOff>194796</xdr:colOff>
      <xdr:row>17</xdr:row>
      <xdr:rowOff>14552</xdr:rowOff>
    </xdr:from>
    <xdr:to>
      <xdr:col>8</xdr:col>
      <xdr:colOff>576603</xdr:colOff>
      <xdr:row>32</xdr:row>
      <xdr:rowOff>9789</xdr:rowOff>
    </xdr:to>
    <xdr:sp macro="" textlink="">
      <xdr:nvSpPr>
        <xdr:cNvPr id="14" name="dimBox"/>
        <xdr:cNvSpPr/>
      </xdr:nvSpPr>
      <xdr:spPr>
        <a:xfrm>
          <a:off x="4826327" y="3253052"/>
          <a:ext cx="2334432" cy="285273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by: </a:t>
          </a:r>
        </a:p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(dimensions)</a:t>
          </a:r>
        </a:p>
      </xdr:txBody>
    </xdr:sp>
    <xdr:clientData/>
  </xdr:twoCellAnchor>
  <xdr:twoCellAnchor editAs="oneCell">
    <xdr:from>
      <xdr:col>8</xdr:col>
      <xdr:colOff>757697</xdr:colOff>
      <xdr:row>18</xdr:row>
      <xdr:rowOff>268</xdr:rowOff>
    </xdr:from>
    <xdr:to>
      <xdr:col>11</xdr:col>
      <xdr:colOff>363428</xdr:colOff>
      <xdr:row>39</xdr:row>
      <xdr:rowOff>2648</xdr:rowOff>
    </xdr:to>
    <xdr:sp macro="" textlink="">
      <xdr:nvSpPr>
        <xdr:cNvPr id="15" name="metBox"/>
        <xdr:cNvSpPr/>
      </xdr:nvSpPr>
      <xdr:spPr>
        <a:xfrm>
          <a:off x="7341853" y="3429268"/>
          <a:ext cx="2534669" cy="4002880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Choose metrics:</a:t>
          </a:r>
        </a:p>
      </xdr:txBody>
    </xdr:sp>
    <xdr:clientData/>
  </xdr:twoCellAnchor>
  <xdr:twoCellAnchor editAs="oneCell">
    <xdr:from>
      <xdr:col>10</xdr:col>
      <xdr:colOff>169076</xdr:colOff>
      <xdr:row>7</xdr:row>
      <xdr:rowOff>77047</xdr:rowOff>
    </xdr:from>
    <xdr:to>
      <xdr:col>11</xdr:col>
      <xdr:colOff>497242</xdr:colOff>
      <xdr:row>9</xdr:row>
      <xdr:rowOff>23812</xdr:rowOff>
    </xdr:to>
    <xdr:sp macro="clearFieldSelectionsAC" textlink="">
      <xdr:nvSpPr>
        <xdr:cNvPr id="16" name="clearFieldsButton"/>
        <xdr:cNvSpPr txBox="1"/>
      </xdr:nvSpPr>
      <xdr:spPr>
        <a:xfrm>
          <a:off x="8705857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14</xdr:col>
      <xdr:colOff>721122</xdr:colOff>
      <xdr:row>0</xdr:row>
      <xdr:rowOff>59531</xdr:rowOff>
    </xdr:from>
    <xdr:to>
      <xdr:col>15</xdr:col>
      <xdr:colOff>691865</xdr:colOff>
      <xdr:row>1</xdr:row>
      <xdr:rowOff>169068</xdr:rowOff>
    </xdr:to>
    <xdr:sp macro="logoutAC" textlink="">
      <xdr:nvSpPr>
        <xdr:cNvPr id="21" name="logoutButtonAC"/>
        <xdr:cNvSpPr txBox="1"/>
      </xdr:nvSpPr>
      <xdr:spPr>
        <a:xfrm>
          <a:off x="12877403" y="59531"/>
          <a:ext cx="947056" cy="300037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marL="0" indent="0" algn="ctr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LOG OUT</a:t>
          </a:r>
        </a:p>
      </xdr:txBody>
    </xdr:sp>
    <xdr:clientData/>
  </xdr:twoCellAnchor>
  <xdr:twoCellAnchor editAs="oneCell">
    <xdr:from>
      <xdr:col>11</xdr:col>
      <xdr:colOff>424784</xdr:colOff>
      <xdr:row>1</xdr:row>
      <xdr:rowOff>154781</xdr:rowOff>
    </xdr:from>
    <xdr:to>
      <xdr:col>13</xdr:col>
      <xdr:colOff>555766</xdr:colOff>
      <xdr:row>3</xdr:row>
      <xdr:rowOff>34131</xdr:rowOff>
    </xdr:to>
    <xdr:sp macro="" textlink="">
      <xdr:nvSpPr>
        <xdr:cNvPr id="22" name="licenseNoteAC"/>
        <xdr:cNvSpPr/>
      </xdr:nvSpPr>
      <xdr:spPr>
        <a:xfrm>
          <a:off x="9937878" y="345281"/>
          <a:ext cx="1797857" cy="260350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18000" tIns="0" rIns="18000" bIns="0" rtlCol="0" anchor="ctr"/>
        <a:lstStyle/>
        <a:p>
          <a:pPr marL="0" indent="0" algn="r"/>
          <a:r>
            <a:rPr lang="fi-FI" sz="900" b="0">
              <a:solidFill>
                <a:schemeClr val="bg1"/>
              </a:solidFill>
              <a:latin typeface="Calibri" panose="020F0502020204030204" pitchFamily="34" charset="0"/>
              <a:ea typeface="+mn-ea"/>
              <a:cs typeface="+mn-cs"/>
            </a:rPr>
            <a:t>License days left: 1002</a:t>
          </a:r>
        </a:p>
      </xdr:txBody>
    </xdr:sp>
    <xdr:clientData/>
  </xdr:twoCellAnchor>
  <xdr:twoCellAnchor editAs="oneCell">
    <xdr:from>
      <xdr:col>13</xdr:col>
      <xdr:colOff>970230</xdr:colOff>
      <xdr:row>12</xdr:row>
      <xdr:rowOff>48596</xdr:rowOff>
    </xdr:from>
    <xdr:to>
      <xdr:col>14</xdr:col>
      <xdr:colOff>156523</xdr:colOff>
      <xdr:row>13</xdr:row>
      <xdr:rowOff>10496</xdr:rowOff>
    </xdr:to>
    <xdr:pic macro="selectEndDateAC">
      <xdr:nvPicPr>
        <xdr:cNvPr id="4360203" name="_cal2AC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199" y="2334596"/>
          <a:ext cx="1626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970230</xdr:colOff>
      <xdr:row>10</xdr:row>
      <xdr:rowOff>183136</xdr:rowOff>
    </xdr:from>
    <xdr:to>
      <xdr:col>14</xdr:col>
      <xdr:colOff>156523</xdr:colOff>
      <xdr:row>11</xdr:row>
      <xdr:rowOff>145036</xdr:rowOff>
    </xdr:to>
    <xdr:pic macro="selectStartDateAC">
      <xdr:nvPicPr>
        <xdr:cNvPr id="4360204" name="_cal1AC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199" y="2088136"/>
          <a:ext cx="1626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416719</xdr:colOff>
      <xdr:row>10</xdr:row>
      <xdr:rowOff>159544</xdr:rowOff>
    </xdr:from>
    <xdr:to>
      <xdr:col>8</xdr:col>
      <xdr:colOff>520474</xdr:colOff>
      <xdr:row>15</xdr:row>
      <xdr:rowOff>178593</xdr:rowOff>
    </xdr:to>
    <xdr:sp macro="" textlink="">
      <xdr:nvSpPr>
        <xdr:cNvPr id="32" name="illegalFieldsWarningAC" hidden="1"/>
        <xdr:cNvSpPr txBox="1"/>
      </xdr:nvSpPr>
      <xdr:spPr>
        <a:xfrm>
          <a:off x="4810125" y="2064544"/>
          <a:ext cx="2056380" cy="971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pPr algn="l">
            <a:lnSpc>
              <a:spcPts val="1100"/>
            </a:lnSpc>
          </a:pPr>
          <a:r>
            <a:rPr lang="en-US" sz="1100" b="0">
              <a:solidFill>
                <a:srgbClr val="E51B00"/>
              </a:solidFill>
              <a:latin typeface="Calibri Light" panose="020F0302020204030204" pitchFamily="34" charset="0"/>
            </a:rPr>
            <a:t>Illegal</a:t>
          </a:r>
          <a:r>
            <a:rPr lang="en-US" sz="1100" b="0" baseline="0">
              <a:solidFill>
                <a:srgbClr val="E51B00"/>
              </a:solidFill>
              <a:latin typeface="Calibri Light" panose="020F0302020204030204" pitchFamily="34" charset="0"/>
            </a:rPr>
            <a:t> field combination. The selected dimensions and metrics cannot be included in the same report.</a:t>
          </a:r>
          <a:endParaRPr lang="en-US" sz="1100" b="0">
            <a:solidFill>
              <a:srgbClr val="E51B00"/>
            </a:solidFill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4</xdr:col>
      <xdr:colOff>238123</xdr:colOff>
      <xdr:row>7</xdr:row>
      <xdr:rowOff>77047</xdr:rowOff>
    </xdr:from>
    <xdr:to>
      <xdr:col>4</xdr:col>
      <xdr:colOff>1542602</xdr:colOff>
      <xdr:row>9</xdr:row>
      <xdr:rowOff>23812</xdr:rowOff>
    </xdr:to>
    <xdr:sp macro="selectAllProfilesAC" textlink="">
      <xdr:nvSpPr>
        <xdr:cNvPr id="33" name="selectAllProfilesButton"/>
        <xdr:cNvSpPr txBox="1"/>
      </xdr:nvSpPr>
      <xdr:spPr>
        <a:xfrm>
          <a:off x="1893092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SELECT ALL</a:t>
          </a:r>
        </a:p>
      </xdr:txBody>
    </xdr:sp>
    <xdr:clientData/>
  </xdr:twoCellAnchor>
  <xdr:twoCellAnchor editAs="oneCell">
    <xdr:from>
      <xdr:col>4</xdr:col>
      <xdr:colOff>238123</xdr:colOff>
      <xdr:row>7</xdr:row>
      <xdr:rowOff>77047</xdr:rowOff>
    </xdr:from>
    <xdr:to>
      <xdr:col>4</xdr:col>
      <xdr:colOff>1542602</xdr:colOff>
      <xdr:row>9</xdr:row>
      <xdr:rowOff>23812</xdr:rowOff>
    </xdr:to>
    <xdr:sp macro="clearProfileSelectionsAC" textlink="">
      <xdr:nvSpPr>
        <xdr:cNvPr id="34" name="clearProfileSelectionsButton" hidden="1"/>
        <xdr:cNvSpPr txBox="1"/>
      </xdr:nvSpPr>
      <xdr:spPr>
        <a:xfrm>
          <a:off x="1893092" y="1410547"/>
          <a:ext cx="1304479" cy="32776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12</xdr:col>
      <xdr:colOff>556402</xdr:colOff>
      <xdr:row>31</xdr:row>
      <xdr:rowOff>63758</xdr:rowOff>
    </xdr:from>
    <xdr:to>
      <xdr:col>14</xdr:col>
      <xdr:colOff>87637</xdr:colOff>
      <xdr:row>32</xdr:row>
      <xdr:rowOff>163505</xdr:rowOff>
    </xdr:to>
    <xdr:sp macro="" textlink="">
      <xdr:nvSpPr>
        <xdr:cNvPr id="35" name="createChartsLabel"/>
        <xdr:cNvSpPr txBox="1"/>
      </xdr:nvSpPr>
      <xdr:spPr>
        <a:xfrm>
          <a:off x="10760058" y="5969258"/>
          <a:ext cx="1483860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Create charts</a:t>
          </a:r>
        </a:p>
      </xdr:txBody>
    </xdr:sp>
    <xdr:clientData/>
  </xdr:twoCellAnchor>
  <xdr:twoCellAnchor editAs="oneCell">
    <xdr:from>
      <xdr:col>13</xdr:col>
      <xdr:colOff>600862</xdr:colOff>
      <xdr:row>0</xdr:row>
      <xdr:rowOff>67666</xdr:rowOff>
    </xdr:from>
    <xdr:to>
      <xdr:col>14</xdr:col>
      <xdr:colOff>650082</xdr:colOff>
      <xdr:row>1</xdr:row>
      <xdr:rowOff>169774</xdr:rowOff>
    </xdr:to>
    <xdr:sp macro="addLoginAC" textlink="">
      <xdr:nvSpPr>
        <xdr:cNvPr id="37" name="addLoginButtonAC" hidden="1"/>
        <xdr:cNvSpPr txBox="1"/>
      </xdr:nvSpPr>
      <xdr:spPr>
        <a:xfrm>
          <a:off x="11780831" y="67666"/>
          <a:ext cx="1025532" cy="292608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tIns="0" bIns="0" rtlCol="0" anchor="ctr"/>
        <a:lstStyle/>
        <a:p>
          <a:pPr marL="0" indent="0"/>
          <a:endParaRPr lang="fi-FI" sz="110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632938</xdr:colOff>
      <xdr:row>0</xdr:row>
      <xdr:rowOff>25183</xdr:rowOff>
    </xdr:from>
    <xdr:to>
      <xdr:col>13</xdr:col>
      <xdr:colOff>897521</xdr:colOff>
      <xdr:row>2</xdr:row>
      <xdr:rowOff>23815</xdr:rowOff>
    </xdr:to>
    <xdr:sp macro="addLoginAC" textlink="">
      <xdr:nvSpPr>
        <xdr:cNvPr id="38" name="addLoginButtonNote1AC" hidden="1"/>
        <xdr:cNvSpPr txBox="1"/>
      </xdr:nvSpPr>
      <xdr:spPr>
        <a:xfrm>
          <a:off x="11812907" y="25183"/>
          <a:ext cx="264583" cy="379632"/>
        </a:xfrm>
        <a:prstGeom prst="rect">
          <a:avLst/>
        </a:prstGeom>
        <a:noFill/>
        <a:ln w="9525" cmpd="sng">
          <a:noFill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ctr"/>
          <a:r>
            <a:rPr lang="fi-FI" sz="2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+</a:t>
          </a:r>
        </a:p>
      </xdr:txBody>
    </xdr:sp>
    <xdr:clientData/>
  </xdr:twoCellAnchor>
  <xdr:twoCellAnchor editAs="oneCell">
    <xdr:from>
      <xdr:col>13</xdr:col>
      <xdr:colOff>874318</xdr:colOff>
      <xdr:row>0</xdr:row>
      <xdr:rowOff>52001</xdr:rowOff>
    </xdr:from>
    <xdr:to>
      <xdr:col>14</xdr:col>
      <xdr:colOff>638176</xdr:colOff>
      <xdr:row>2</xdr:row>
      <xdr:rowOff>3804</xdr:rowOff>
    </xdr:to>
    <xdr:sp macro="addLoginAC" textlink="">
      <xdr:nvSpPr>
        <xdr:cNvPr id="39" name="addLoginButtonNote2AC" hidden="1"/>
        <xdr:cNvSpPr txBox="1"/>
      </xdr:nvSpPr>
      <xdr:spPr>
        <a:xfrm>
          <a:off x="12054287" y="52001"/>
          <a:ext cx="740170" cy="332803"/>
        </a:xfrm>
        <a:prstGeom prst="rect">
          <a:avLst/>
        </a:prstGeom>
        <a:noFill/>
        <a:ln w="9525" cmpd="sng">
          <a:noFill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l"/>
          <a:r>
            <a:rPr lang="en-US" sz="800" b="0">
              <a:solidFill>
                <a:sysClr val="windowText" lastClr="000000"/>
              </a:solidFill>
              <a:effectLst/>
              <a:latin typeface="Calibri Light"/>
              <a:ea typeface="+mn-ea"/>
              <a:cs typeface="+mn-cs"/>
            </a:rPr>
            <a:t>ADD ANOTHER LOGIN</a:t>
          </a:r>
          <a:endParaRPr lang="fi-FI" sz="800" b="0">
            <a:solidFill>
              <a:sysClr val="windowText" lastClr="000000"/>
            </a:solidFill>
            <a:effectLst/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630750</xdr:colOff>
      <xdr:row>0</xdr:row>
      <xdr:rowOff>56888</xdr:rowOff>
    </xdr:from>
    <xdr:to>
      <xdr:col>14</xdr:col>
      <xdr:colOff>703625</xdr:colOff>
      <xdr:row>1</xdr:row>
      <xdr:rowOff>153189</xdr:rowOff>
    </xdr:to>
    <xdr:sp macro="launchLoginStatusBoxAC" textlink="">
      <xdr:nvSpPr>
        <xdr:cNvPr id="40" name="manageLoginsButtonAC" hidden="1"/>
        <xdr:cNvSpPr txBox="1"/>
      </xdr:nvSpPr>
      <xdr:spPr>
        <a:xfrm>
          <a:off x="11810719" y="56888"/>
          <a:ext cx="1049187" cy="286801"/>
        </a:xfrm>
        <a:prstGeom prst="roundRect">
          <a:avLst/>
        </a:prstGeom>
        <a:solidFill>
          <a:srgbClr val="F2F2F2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bg1">
                  <a:lumMod val="75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MANAGE LOGINS</a:t>
          </a:r>
        </a:p>
      </xdr:txBody>
    </xdr:sp>
    <xdr:clientData/>
  </xdr:twoCellAnchor>
  <xdr:twoCellAnchor editAs="oneCell">
    <xdr:from>
      <xdr:col>14</xdr:col>
      <xdr:colOff>841772</xdr:colOff>
      <xdr:row>0</xdr:row>
      <xdr:rowOff>73027</xdr:rowOff>
    </xdr:from>
    <xdr:to>
      <xdr:col>15</xdr:col>
      <xdr:colOff>805901</xdr:colOff>
      <xdr:row>2</xdr:row>
      <xdr:rowOff>59533</xdr:rowOff>
    </xdr:to>
    <xdr:sp macro="logoutAC" textlink="">
      <xdr:nvSpPr>
        <xdr:cNvPr id="41" name="logoutButtonMultiAccountAC" hidden="1"/>
        <xdr:cNvSpPr txBox="1"/>
      </xdr:nvSpPr>
      <xdr:spPr>
        <a:xfrm>
          <a:off x="12998053" y="73027"/>
          <a:ext cx="940442" cy="367506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LOG OUT ALL ACCOUNTS</a:t>
          </a:r>
        </a:p>
      </xdr:txBody>
    </xdr:sp>
    <xdr:clientData/>
  </xdr:twoCellAnchor>
  <xdr:twoCellAnchor editAs="oneCell">
    <xdr:from>
      <xdr:col>4</xdr:col>
      <xdr:colOff>49265</xdr:colOff>
      <xdr:row>1</xdr:row>
      <xdr:rowOff>177273</xdr:rowOff>
    </xdr:from>
    <xdr:to>
      <xdr:col>4</xdr:col>
      <xdr:colOff>1389955</xdr:colOff>
      <xdr:row>3</xdr:row>
      <xdr:rowOff>134750</xdr:rowOff>
    </xdr:to>
    <xdr:sp macro="" textlink="">
      <xdr:nvSpPr>
        <xdr:cNvPr id="71" name="appTitleAC"/>
        <xdr:cNvSpPr/>
      </xdr:nvSpPr>
      <xdr:spPr>
        <a:xfrm>
          <a:off x="1704234" y="367773"/>
          <a:ext cx="1340690" cy="338477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fi-FI" sz="1000" b="0">
              <a:solidFill>
                <a:schemeClr val="bg1"/>
              </a:solidFill>
              <a:latin typeface="Calibri Light"/>
              <a:ea typeface="+mn-ea"/>
              <a:cs typeface="+mn-cs"/>
            </a:rPr>
            <a:t>version 1.7023</a:t>
          </a:r>
        </a:p>
      </xdr:txBody>
    </xdr:sp>
    <xdr:clientData/>
  </xdr:twoCellAnchor>
  <xdr:twoCellAnchor editAs="oneCell">
    <xdr:from>
      <xdr:col>13</xdr:col>
      <xdr:colOff>881631</xdr:colOff>
      <xdr:row>19</xdr:row>
      <xdr:rowOff>71438</xdr:rowOff>
    </xdr:from>
    <xdr:to>
      <xdr:col>15</xdr:col>
      <xdr:colOff>228723</xdr:colOff>
      <xdr:row>21</xdr:row>
      <xdr:rowOff>131953</xdr:rowOff>
    </xdr:to>
    <xdr:sp macro="clearFiltersAC" textlink="">
      <xdr:nvSpPr>
        <xdr:cNvPr id="73" name="clearFiltersButton" hidden="1"/>
        <xdr:cNvSpPr txBox="1"/>
      </xdr:nvSpPr>
      <xdr:spPr>
        <a:xfrm>
          <a:off x="12061600" y="3690938"/>
          <a:ext cx="1299717" cy="44151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CLEAR FILTERS</a:t>
          </a:r>
        </a:p>
      </xdr:txBody>
    </xdr:sp>
    <xdr:clientData/>
  </xdr:twoCellAnchor>
  <xdr:twoCellAnchor editAs="oneCell">
    <xdr:from>
      <xdr:col>12</xdr:col>
      <xdr:colOff>432229</xdr:colOff>
      <xdr:row>40</xdr:row>
      <xdr:rowOff>173689</xdr:rowOff>
    </xdr:from>
    <xdr:to>
      <xdr:col>16</xdr:col>
      <xdr:colOff>681462</xdr:colOff>
      <xdr:row>44</xdr:row>
      <xdr:rowOff>2843</xdr:rowOff>
    </xdr:to>
    <xdr:sp macro="" textlink="">
      <xdr:nvSpPr>
        <xdr:cNvPr id="74" name="filterNoteAc"/>
        <xdr:cNvSpPr/>
      </xdr:nvSpPr>
      <xdr:spPr>
        <a:xfrm>
          <a:off x="10354237" y="7893842"/>
          <a:ext cx="4138475" cy="59115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l"/>
          <a:r>
            <a:rPr lang="en-US" sz="900" b="1">
              <a:solidFill>
                <a:sysClr val="windowText" lastClr="000000"/>
              </a:solidFill>
            </a:rPr>
            <a:t>No filters have been set up</a:t>
          </a:r>
        </a:p>
      </xdr:txBody>
    </xdr:sp>
    <xdr:clientData/>
  </xdr:twoCellAnchor>
  <xdr:twoCellAnchor editAs="oneCell">
    <xdr:from>
      <xdr:col>12</xdr:col>
      <xdr:colOff>34054</xdr:colOff>
      <xdr:row>19</xdr:row>
      <xdr:rowOff>66858</xdr:rowOff>
    </xdr:from>
    <xdr:to>
      <xdr:col>13</xdr:col>
      <xdr:colOff>786942</xdr:colOff>
      <xdr:row>21</xdr:row>
      <xdr:rowOff>129622</xdr:rowOff>
    </xdr:to>
    <xdr:sp macro="launchFilterUFAC" textlink="">
      <xdr:nvSpPr>
        <xdr:cNvPr id="75" name="filterButton"/>
        <xdr:cNvSpPr txBox="1"/>
      </xdr:nvSpPr>
      <xdr:spPr>
        <a:xfrm>
          <a:off x="10237710" y="3686358"/>
          <a:ext cx="1729201" cy="443764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08000" rIns="36000" rtlCol="0" anchor="ctr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SET UP FILTERS</a:t>
          </a:r>
        </a:p>
      </xdr:txBody>
    </xdr:sp>
    <xdr:clientData/>
  </xdr:twoCellAnchor>
  <xdr:twoCellAnchor editAs="oneCell">
    <xdr:from>
      <xdr:col>15</xdr:col>
      <xdr:colOff>884126</xdr:colOff>
      <xdr:row>0</xdr:row>
      <xdr:rowOff>66676</xdr:rowOff>
    </xdr:from>
    <xdr:to>
      <xdr:col>16</xdr:col>
      <xdr:colOff>157106</xdr:colOff>
      <xdr:row>1</xdr:row>
      <xdr:rowOff>121444</xdr:rowOff>
    </xdr:to>
    <xdr:pic>
      <xdr:nvPicPr>
        <xdr:cNvPr id="4360221" name="helpButto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720" y="66676"/>
          <a:ext cx="249292" cy="245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524316</xdr:colOff>
      <xdr:row>9</xdr:row>
      <xdr:rowOff>5818</xdr:rowOff>
    </xdr:from>
    <xdr:to>
      <xdr:col>18</xdr:col>
      <xdr:colOff>216111</xdr:colOff>
      <xdr:row>11</xdr:row>
      <xdr:rowOff>147635</xdr:rowOff>
    </xdr:to>
    <xdr:sp macro="refreshDataOnAllSheetsDontOverrideDates" textlink="">
      <xdr:nvSpPr>
        <xdr:cNvPr id="77" name="refreshButton"/>
        <xdr:cNvSpPr/>
      </xdr:nvSpPr>
      <xdr:spPr bwMode="auto">
        <a:xfrm>
          <a:off x="14633222" y="1720318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12</xdr:row>
      <xdr:rowOff>20635</xdr:rowOff>
    </xdr:from>
    <xdr:to>
      <xdr:col>18</xdr:col>
      <xdr:colOff>216111</xdr:colOff>
      <xdr:row>14</xdr:row>
      <xdr:rowOff>162452</xdr:rowOff>
    </xdr:to>
    <xdr:sp macro="launchExportUF" textlink="">
      <xdr:nvSpPr>
        <xdr:cNvPr id="78" name="exportButton"/>
        <xdr:cNvSpPr/>
      </xdr:nvSpPr>
      <xdr:spPr bwMode="auto">
        <a:xfrm>
          <a:off x="14633222" y="2306635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EXPORT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15</xdr:row>
      <xdr:rowOff>35452</xdr:rowOff>
    </xdr:from>
    <xdr:to>
      <xdr:col>18</xdr:col>
      <xdr:colOff>216111</xdr:colOff>
      <xdr:row>17</xdr:row>
      <xdr:rowOff>177269</xdr:rowOff>
    </xdr:to>
    <xdr:sp macro="deleteNonCongfigSheets" textlink="">
      <xdr:nvSpPr>
        <xdr:cNvPr id="79" name="deleteButton"/>
        <xdr:cNvSpPr/>
      </xdr:nvSpPr>
      <xdr:spPr bwMode="auto">
        <a:xfrm>
          <a:off x="14633222" y="2892952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DELETE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18</xdr:row>
      <xdr:rowOff>50269</xdr:rowOff>
    </xdr:from>
    <xdr:to>
      <xdr:col>18</xdr:col>
      <xdr:colOff>216111</xdr:colOff>
      <xdr:row>21</xdr:row>
      <xdr:rowOff>1586</xdr:rowOff>
    </xdr:to>
    <xdr:sp macro="migrateReports" textlink="">
      <xdr:nvSpPr>
        <xdr:cNvPr id="80" name="migrateButton"/>
        <xdr:cNvSpPr/>
      </xdr:nvSpPr>
      <xdr:spPr bwMode="auto">
        <a:xfrm>
          <a:off x="14633222" y="3479269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COPY REPORTS FROM OLD GADG VERSION</a:t>
          </a:r>
        </a:p>
      </xdr:txBody>
    </xdr:sp>
    <xdr:clientData/>
  </xdr:twoCellAnchor>
  <xdr:twoCellAnchor editAs="oneCell">
    <xdr:from>
      <xdr:col>14</xdr:col>
      <xdr:colOff>469407</xdr:colOff>
      <xdr:row>9</xdr:row>
      <xdr:rowOff>4141</xdr:rowOff>
    </xdr:from>
    <xdr:to>
      <xdr:col>14</xdr:col>
      <xdr:colOff>973111</xdr:colOff>
      <xdr:row>10</xdr:row>
      <xdr:rowOff>67046</xdr:rowOff>
    </xdr:to>
    <xdr:sp macro="changeDateRangeTypeXAC" textlink="" fLocksText="0">
      <xdr:nvSpPr>
        <xdr:cNvPr id="47" name="lastXboxAC" hidden="1"/>
        <xdr:cNvSpPr txBox="1"/>
      </xdr:nvSpPr>
      <xdr:spPr>
        <a:xfrm flipH="1">
          <a:off x="12625688" y="1718641"/>
          <a:ext cx="503704" cy="25340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2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16</a:t>
          </a:r>
        </a:p>
      </xdr:txBody>
    </xdr:sp>
    <xdr:clientData/>
  </xdr:twoCellAnchor>
  <xdr:twoCellAnchor editAs="oneCell">
    <xdr:from>
      <xdr:col>14</xdr:col>
      <xdr:colOff>86165</xdr:colOff>
      <xdr:row>9</xdr:row>
      <xdr:rowOff>23304</xdr:rowOff>
    </xdr:from>
    <xdr:to>
      <xdr:col>14</xdr:col>
      <xdr:colOff>426468</xdr:colOff>
      <xdr:row>10</xdr:row>
      <xdr:rowOff>52593</xdr:rowOff>
    </xdr:to>
    <xdr:sp macro="" textlink="">
      <xdr:nvSpPr>
        <xdr:cNvPr id="48" name="lastXlabel1AC" hidden="1"/>
        <xdr:cNvSpPr txBox="1"/>
      </xdr:nvSpPr>
      <xdr:spPr>
        <a:xfrm>
          <a:off x="12242446" y="1737804"/>
          <a:ext cx="340303" cy="219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Last</a:t>
          </a:r>
        </a:p>
      </xdr:txBody>
    </xdr:sp>
    <xdr:clientData/>
  </xdr:twoCellAnchor>
  <xdr:twoCellAnchor editAs="oneCell">
    <xdr:from>
      <xdr:col>15</xdr:col>
      <xdr:colOff>36080</xdr:colOff>
      <xdr:row>9</xdr:row>
      <xdr:rowOff>6687</xdr:rowOff>
    </xdr:from>
    <xdr:to>
      <xdr:col>15</xdr:col>
      <xdr:colOff>666530</xdr:colOff>
      <xdr:row>10</xdr:row>
      <xdr:rowOff>47181</xdr:rowOff>
    </xdr:to>
    <xdr:sp macro="" textlink="">
      <xdr:nvSpPr>
        <xdr:cNvPr id="49" name="lastXlabel2AC" hidden="1"/>
        <xdr:cNvSpPr txBox="1"/>
      </xdr:nvSpPr>
      <xdr:spPr>
        <a:xfrm>
          <a:off x="13168674" y="1721187"/>
          <a:ext cx="630450" cy="2309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ctr"/>
        <a:lstStyle/>
        <a:p>
          <a:pPr marL="0" indent="0" algn="l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months</a:t>
          </a:r>
        </a:p>
      </xdr:txBody>
    </xdr:sp>
    <xdr:clientData/>
  </xdr:twoCellAnchor>
  <xdr:twoCellAnchor editAs="oneCell">
    <xdr:from>
      <xdr:col>14</xdr:col>
      <xdr:colOff>471171</xdr:colOff>
      <xdr:row>10</xdr:row>
      <xdr:rowOff>64946</xdr:rowOff>
    </xdr:from>
    <xdr:to>
      <xdr:col>15</xdr:col>
      <xdr:colOff>859628</xdr:colOff>
      <xdr:row>11</xdr:row>
      <xdr:rowOff>166687</xdr:rowOff>
    </xdr:to>
    <xdr:sp macro="" textlink="">
      <xdr:nvSpPr>
        <xdr:cNvPr id="50" name="includeCurrentLabelAC" hidden="1"/>
        <xdr:cNvSpPr txBox="1"/>
      </xdr:nvSpPr>
      <xdr:spPr>
        <a:xfrm>
          <a:off x="12627452" y="1969946"/>
          <a:ext cx="1364770" cy="2922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l"/>
          <a:r>
            <a:rPr lang="fi-FI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Including this month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552450</xdr:colOff>
          <xdr:row>33</xdr:row>
          <xdr:rowOff>47625</xdr:rowOff>
        </xdr:from>
        <xdr:to>
          <xdr:col>14</xdr:col>
          <xdr:colOff>819150</xdr:colOff>
          <xdr:row>34</xdr:row>
          <xdr:rowOff>114300</xdr:rowOff>
        </xdr:to>
        <xdr:sp macro="" textlink="">
          <xdr:nvSpPr>
            <xdr:cNvPr id="5121" name="condFormDropDown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20</xdr:row>
          <xdr:rowOff>19050</xdr:rowOff>
        </xdr:from>
        <xdr:to>
          <xdr:col>11</xdr:col>
          <xdr:colOff>104775</xdr:colOff>
          <xdr:row>21</xdr:row>
          <xdr:rowOff>76200</xdr:rowOff>
        </xdr:to>
        <xdr:sp macro="" textlink="">
          <xdr:nvSpPr>
            <xdr:cNvPr id="5122" name="drmac_1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</xdr:row>
          <xdr:rowOff>38100</xdr:rowOff>
        </xdr:from>
        <xdr:to>
          <xdr:col>15</xdr:col>
          <xdr:colOff>180975</xdr:colOff>
          <xdr:row>15</xdr:row>
          <xdr:rowOff>95250</xdr:rowOff>
        </xdr:to>
        <xdr:sp macro="" textlink="">
          <xdr:nvSpPr>
            <xdr:cNvPr id="5123" name="compareDatesDD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21</xdr:row>
          <xdr:rowOff>123825</xdr:rowOff>
        </xdr:from>
        <xdr:to>
          <xdr:col>11</xdr:col>
          <xdr:colOff>104775</xdr:colOff>
          <xdr:row>22</xdr:row>
          <xdr:rowOff>180975</xdr:rowOff>
        </xdr:to>
        <xdr:sp macro="" textlink="">
          <xdr:nvSpPr>
            <xdr:cNvPr id="5124" name="drmac_2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23</xdr:row>
          <xdr:rowOff>47625</xdr:rowOff>
        </xdr:from>
        <xdr:to>
          <xdr:col>11</xdr:col>
          <xdr:colOff>104775</xdr:colOff>
          <xdr:row>24</xdr:row>
          <xdr:rowOff>104775</xdr:rowOff>
        </xdr:to>
        <xdr:sp macro="" textlink="">
          <xdr:nvSpPr>
            <xdr:cNvPr id="5125" name="drmac_3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24</xdr:row>
          <xdr:rowOff>152400</xdr:rowOff>
        </xdr:from>
        <xdr:to>
          <xdr:col>11</xdr:col>
          <xdr:colOff>104775</xdr:colOff>
          <xdr:row>26</xdr:row>
          <xdr:rowOff>19050</xdr:rowOff>
        </xdr:to>
        <xdr:sp macro="" textlink="">
          <xdr:nvSpPr>
            <xdr:cNvPr id="5126" name="drmac_4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26</xdr:row>
          <xdr:rowOff>66675</xdr:rowOff>
        </xdr:from>
        <xdr:to>
          <xdr:col>11</xdr:col>
          <xdr:colOff>104775</xdr:colOff>
          <xdr:row>27</xdr:row>
          <xdr:rowOff>123825</xdr:rowOff>
        </xdr:to>
        <xdr:sp macro="" textlink="">
          <xdr:nvSpPr>
            <xdr:cNvPr id="5127" name="drmac_5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27</xdr:row>
          <xdr:rowOff>180975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5128" name="drmac_6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29</xdr:row>
          <xdr:rowOff>95250</xdr:rowOff>
        </xdr:from>
        <xdr:to>
          <xdr:col>11</xdr:col>
          <xdr:colOff>104775</xdr:colOff>
          <xdr:row>30</xdr:row>
          <xdr:rowOff>152400</xdr:rowOff>
        </xdr:to>
        <xdr:sp macro="" textlink="">
          <xdr:nvSpPr>
            <xdr:cNvPr id="5129" name="drmac_7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12</xdr:row>
          <xdr:rowOff>57150</xdr:rowOff>
        </xdr:from>
        <xdr:to>
          <xdr:col>11</xdr:col>
          <xdr:colOff>133350</xdr:colOff>
          <xdr:row>13</xdr:row>
          <xdr:rowOff>123825</xdr:rowOff>
        </xdr:to>
        <xdr:sp macro="" textlink="">
          <xdr:nvSpPr>
            <xdr:cNvPr id="5130" name="drsdac_1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19</xdr:row>
          <xdr:rowOff>152400</xdr:rowOff>
        </xdr:from>
        <xdr:to>
          <xdr:col>8</xdr:col>
          <xdr:colOff>447675</xdr:colOff>
          <xdr:row>21</xdr:row>
          <xdr:rowOff>19050</xdr:rowOff>
        </xdr:to>
        <xdr:sp macro="" textlink="">
          <xdr:nvSpPr>
            <xdr:cNvPr id="5131" name="drdac_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21</xdr:row>
          <xdr:rowOff>66675</xdr:rowOff>
        </xdr:from>
        <xdr:to>
          <xdr:col>8</xdr:col>
          <xdr:colOff>447675</xdr:colOff>
          <xdr:row>22</xdr:row>
          <xdr:rowOff>123825</xdr:rowOff>
        </xdr:to>
        <xdr:sp macro="" textlink="">
          <xdr:nvSpPr>
            <xdr:cNvPr id="5132" name="drdac_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22</xdr:row>
          <xdr:rowOff>180975</xdr:rowOff>
        </xdr:from>
        <xdr:to>
          <xdr:col>8</xdr:col>
          <xdr:colOff>447675</xdr:colOff>
          <xdr:row>24</xdr:row>
          <xdr:rowOff>47625</xdr:rowOff>
        </xdr:to>
        <xdr:sp macro="" textlink="">
          <xdr:nvSpPr>
            <xdr:cNvPr id="5133" name="drdac_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24</xdr:row>
          <xdr:rowOff>95250</xdr:rowOff>
        </xdr:from>
        <xdr:to>
          <xdr:col>8</xdr:col>
          <xdr:colOff>447675</xdr:colOff>
          <xdr:row>25</xdr:row>
          <xdr:rowOff>152400</xdr:rowOff>
        </xdr:to>
        <xdr:sp macro="" textlink="">
          <xdr:nvSpPr>
            <xdr:cNvPr id="5134" name="drdac_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26</xdr:row>
          <xdr:rowOff>9525</xdr:rowOff>
        </xdr:from>
        <xdr:to>
          <xdr:col>8</xdr:col>
          <xdr:colOff>447675</xdr:colOff>
          <xdr:row>27</xdr:row>
          <xdr:rowOff>66675</xdr:rowOff>
        </xdr:to>
        <xdr:sp macro="" textlink="">
          <xdr:nvSpPr>
            <xdr:cNvPr id="5135" name="drdac_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15</xdr:row>
          <xdr:rowOff>104775</xdr:rowOff>
        </xdr:from>
        <xdr:to>
          <xdr:col>11</xdr:col>
          <xdr:colOff>133350</xdr:colOff>
          <xdr:row>16</xdr:row>
          <xdr:rowOff>142875</xdr:rowOff>
        </xdr:to>
        <xdr:sp macro="" textlink="">
          <xdr:nvSpPr>
            <xdr:cNvPr id="5136" name="sdCategoriesDropdown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13</xdr:row>
          <xdr:rowOff>171450</xdr:rowOff>
        </xdr:from>
        <xdr:to>
          <xdr:col>11</xdr:col>
          <xdr:colOff>133350</xdr:colOff>
          <xdr:row>15</xdr:row>
          <xdr:rowOff>47625</xdr:rowOff>
        </xdr:to>
        <xdr:sp macro="" textlink="">
          <xdr:nvSpPr>
            <xdr:cNvPr id="5137" name="drsdac_2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27</xdr:row>
          <xdr:rowOff>123825</xdr:rowOff>
        </xdr:from>
        <xdr:to>
          <xdr:col>8</xdr:col>
          <xdr:colOff>447675</xdr:colOff>
          <xdr:row>28</xdr:row>
          <xdr:rowOff>180975</xdr:rowOff>
        </xdr:to>
        <xdr:sp macro="" textlink="">
          <xdr:nvSpPr>
            <xdr:cNvPr id="5138" name="drdac_6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31</xdr:row>
          <xdr:rowOff>9525</xdr:rowOff>
        </xdr:from>
        <xdr:to>
          <xdr:col>11</xdr:col>
          <xdr:colOff>104775</xdr:colOff>
          <xdr:row>32</xdr:row>
          <xdr:rowOff>66675</xdr:rowOff>
        </xdr:to>
        <xdr:sp macro="" textlink="">
          <xdr:nvSpPr>
            <xdr:cNvPr id="5139" name="drmac_8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32</xdr:row>
          <xdr:rowOff>123825</xdr:rowOff>
        </xdr:from>
        <xdr:to>
          <xdr:col>11</xdr:col>
          <xdr:colOff>104775</xdr:colOff>
          <xdr:row>33</xdr:row>
          <xdr:rowOff>180975</xdr:rowOff>
        </xdr:to>
        <xdr:sp macro="" textlink="">
          <xdr:nvSpPr>
            <xdr:cNvPr id="5140" name="drmac_9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34</xdr:row>
          <xdr:rowOff>38100</xdr:rowOff>
        </xdr:from>
        <xdr:to>
          <xdr:col>11</xdr:col>
          <xdr:colOff>104775</xdr:colOff>
          <xdr:row>35</xdr:row>
          <xdr:rowOff>95250</xdr:rowOff>
        </xdr:to>
        <xdr:sp macro="" textlink="">
          <xdr:nvSpPr>
            <xdr:cNvPr id="5141" name="drmac_10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35</xdr:row>
          <xdr:rowOff>142875</xdr:rowOff>
        </xdr:from>
        <xdr:to>
          <xdr:col>11</xdr:col>
          <xdr:colOff>104775</xdr:colOff>
          <xdr:row>37</xdr:row>
          <xdr:rowOff>9525</xdr:rowOff>
        </xdr:to>
        <xdr:sp macro="" textlink="">
          <xdr:nvSpPr>
            <xdr:cNvPr id="5142" name="drmac_11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37</xdr:row>
          <xdr:rowOff>66675</xdr:rowOff>
        </xdr:from>
        <xdr:to>
          <xdr:col>11</xdr:col>
          <xdr:colOff>104775</xdr:colOff>
          <xdr:row>38</xdr:row>
          <xdr:rowOff>123825</xdr:rowOff>
        </xdr:to>
        <xdr:sp macro="" textlink="">
          <xdr:nvSpPr>
            <xdr:cNvPr id="5143" name="drmac_12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552450</xdr:colOff>
          <xdr:row>35</xdr:row>
          <xdr:rowOff>76200</xdr:rowOff>
        </xdr:from>
        <xdr:to>
          <xdr:col>14</xdr:col>
          <xdr:colOff>819150</xdr:colOff>
          <xdr:row>36</xdr:row>
          <xdr:rowOff>142875</xdr:rowOff>
        </xdr:to>
        <xdr:sp macro="" textlink="">
          <xdr:nvSpPr>
            <xdr:cNvPr id="5145" name="groupingDD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9</xdr:row>
          <xdr:rowOff>9525</xdr:rowOff>
        </xdr:from>
        <xdr:to>
          <xdr:col>14</xdr:col>
          <xdr:colOff>57150</xdr:colOff>
          <xdr:row>10</xdr:row>
          <xdr:rowOff>57150</xdr:rowOff>
        </xdr:to>
        <xdr:sp macro="" textlink="">
          <xdr:nvSpPr>
            <xdr:cNvPr id="5146" name="dateRangeTypeDD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31</xdr:row>
          <xdr:rowOff>47625</xdr:rowOff>
        </xdr:from>
        <xdr:to>
          <xdr:col>13</xdr:col>
          <xdr:colOff>447675</xdr:colOff>
          <xdr:row>32</xdr:row>
          <xdr:rowOff>142875</xdr:rowOff>
        </xdr:to>
        <xdr:sp macro="" textlink="">
          <xdr:nvSpPr>
            <xdr:cNvPr id="5147" name="createChartsCB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10</xdr:row>
          <xdr:rowOff>76200</xdr:rowOff>
        </xdr:from>
        <xdr:to>
          <xdr:col>15</xdr:col>
          <xdr:colOff>590550</xdr:colOff>
          <xdr:row>11</xdr:row>
          <xdr:rowOff>142875</xdr:rowOff>
        </xdr:to>
        <xdr:sp macro="" textlink="">
          <xdr:nvSpPr>
            <xdr:cNvPr id="5148" name="includeCurrentCB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15</xdr:row>
          <xdr:rowOff>142875</xdr:rowOff>
        </xdr:from>
        <xdr:to>
          <xdr:col>15</xdr:col>
          <xdr:colOff>180975</xdr:colOff>
          <xdr:row>17</xdr:row>
          <xdr:rowOff>9525</xdr:rowOff>
        </xdr:to>
        <xdr:sp macro="" textlink="">
          <xdr:nvSpPr>
            <xdr:cNvPr id="5149" name="comparisonValueTypeDD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1606894</xdr:colOff>
      <xdr:row>7</xdr:row>
      <xdr:rowOff>77047</xdr:rowOff>
    </xdr:from>
    <xdr:to>
      <xdr:col>5</xdr:col>
      <xdr:colOff>553936</xdr:colOff>
      <xdr:row>9</xdr:row>
      <xdr:rowOff>23812</xdr:rowOff>
    </xdr:to>
    <xdr:sp macro="[0]!refreshProfileListAC" textlink="">
      <xdr:nvSpPr>
        <xdr:cNvPr id="81" name="refreshProfileListButton"/>
        <xdr:cNvSpPr txBox="1"/>
      </xdr:nvSpPr>
      <xdr:spPr>
        <a:xfrm>
          <a:off x="3261863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LIST</a:t>
          </a:r>
        </a:p>
      </xdr:txBody>
    </xdr:sp>
    <xdr:clientData/>
  </xdr:twoCellAnchor>
  <xdr:twoCellAnchor editAs="oneCell">
    <xdr:from>
      <xdr:col>12</xdr:col>
      <xdr:colOff>44608</xdr:colOff>
      <xdr:row>32</xdr:row>
      <xdr:rowOff>166687</xdr:rowOff>
    </xdr:from>
    <xdr:to>
      <xdr:col>13</xdr:col>
      <xdr:colOff>476255</xdr:colOff>
      <xdr:row>35</xdr:row>
      <xdr:rowOff>23812</xdr:rowOff>
    </xdr:to>
    <xdr:sp macro="" textlink="">
      <xdr:nvSpPr>
        <xdr:cNvPr id="82" name="condFormLabel"/>
        <xdr:cNvSpPr txBox="1"/>
      </xdr:nvSpPr>
      <xdr:spPr>
        <a:xfrm>
          <a:off x="10248264" y="6262687"/>
          <a:ext cx="140796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TABLE FORMATTING (EXCEL 2007 &amp; NEWER)</a:t>
          </a:r>
        </a:p>
      </xdr:txBody>
    </xdr:sp>
    <xdr:clientData/>
  </xdr:twoCellAnchor>
  <xdr:twoCellAnchor editAs="oneCell">
    <xdr:from>
      <xdr:col>12</xdr:col>
      <xdr:colOff>298210</xdr:colOff>
      <xdr:row>35</xdr:row>
      <xdr:rowOff>95241</xdr:rowOff>
    </xdr:from>
    <xdr:to>
      <xdr:col>13</xdr:col>
      <xdr:colOff>470297</xdr:colOff>
      <xdr:row>36</xdr:row>
      <xdr:rowOff>128567</xdr:rowOff>
    </xdr:to>
    <xdr:sp macro="" textlink="">
      <xdr:nvSpPr>
        <xdr:cNvPr id="84" name="groupingLabel"/>
        <xdr:cNvSpPr txBox="1"/>
      </xdr:nvSpPr>
      <xdr:spPr>
        <a:xfrm>
          <a:off x="10501866" y="6762741"/>
          <a:ext cx="1148400" cy="22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GROUPING RESULTS</a:t>
          </a:r>
        </a:p>
      </xdr:txBody>
    </xdr:sp>
    <xdr:clientData/>
  </xdr:twoCellAnchor>
  <xdr:twoCellAnchor editAs="oneCell">
    <xdr:from>
      <xdr:col>12</xdr:col>
      <xdr:colOff>318269</xdr:colOff>
      <xdr:row>28</xdr:row>
      <xdr:rowOff>61375</xdr:rowOff>
    </xdr:from>
    <xdr:to>
      <xdr:col>13</xdr:col>
      <xdr:colOff>830578</xdr:colOff>
      <xdr:row>29</xdr:row>
      <xdr:rowOff>161122</xdr:rowOff>
    </xdr:to>
    <xdr:sp macro="" textlink="">
      <xdr:nvSpPr>
        <xdr:cNvPr id="86" name="rawDataReportLabel"/>
        <xdr:cNvSpPr txBox="1"/>
      </xdr:nvSpPr>
      <xdr:spPr>
        <a:xfrm>
          <a:off x="10521925" y="5395375"/>
          <a:ext cx="1488622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RAW DATA REPORT</a:t>
          </a:r>
        </a:p>
      </xdr:txBody>
    </xdr:sp>
    <xdr:clientData/>
  </xdr:twoCellAnchor>
  <xdr:twoCellAnchor editAs="oneCell">
    <xdr:from>
      <xdr:col>12</xdr:col>
      <xdr:colOff>303982</xdr:colOff>
      <xdr:row>29</xdr:row>
      <xdr:rowOff>142340</xdr:rowOff>
    </xdr:from>
    <xdr:to>
      <xdr:col>13</xdr:col>
      <xdr:colOff>816291</xdr:colOff>
      <xdr:row>31</xdr:row>
      <xdr:rowOff>51587</xdr:rowOff>
    </xdr:to>
    <xdr:sp macro="" textlink="">
      <xdr:nvSpPr>
        <xdr:cNvPr id="87" name="formattedReportLabel"/>
        <xdr:cNvSpPr txBox="1"/>
      </xdr:nvSpPr>
      <xdr:spPr>
        <a:xfrm>
          <a:off x="10507638" y="5666840"/>
          <a:ext cx="1488622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FORMATTED REPORT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</xdr:row>
          <xdr:rowOff>57150</xdr:rowOff>
        </xdr:from>
        <xdr:to>
          <xdr:col>13</xdr:col>
          <xdr:colOff>790575</xdr:colOff>
          <xdr:row>29</xdr:row>
          <xdr:rowOff>133350</xdr:rowOff>
        </xdr:to>
        <xdr:sp macro="" textlink="">
          <xdr:nvSpPr>
            <xdr:cNvPr id="5150" name="rawDataReportOB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</xdr:row>
          <xdr:rowOff>152400</xdr:rowOff>
        </xdr:from>
        <xdr:to>
          <xdr:col>13</xdr:col>
          <xdr:colOff>790575</xdr:colOff>
          <xdr:row>31</xdr:row>
          <xdr:rowOff>9525</xdr:rowOff>
        </xdr:to>
        <xdr:sp macro="" textlink="">
          <xdr:nvSpPr>
            <xdr:cNvPr id="5151" name="formattedReportOB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666750</xdr:colOff>
      <xdr:row>17</xdr:row>
      <xdr:rowOff>130969</xdr:rowOff>
    </xdr:from>
    <xdr:to>
      <xdr:col>6</xdr:col>
      <xdr:colOff>298450</xdr:colOff>
      <xdr:row>17</xdr:row>
      <xdr:rowOff>130969</xdr:rowOff>
    </xdr:to>
    <xdr:sp macro="" textlink="">
      <xdr:nvSpPr>
        <xdr:cNvPr id="88" name="TextBox 87"/>
        <xdr:cNvSpPr txBox="1"/>
      </xdr:nvSpPr>
      <xdr:spPr>
        <a:xfrm>
          <a:off x="1371600" y="3369469"/>
          <a:ext cx="355600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3</xdr:col>
      <xdr:colOff>666750</xdr:colOff>
      <xdr:row>17</xdr:row>
      <xdr:rowOff>130969</xdr:rowOff>
    </xdr:from>
    <xdr:to>
      <xdr:col>6</xdr:col>
      <xdr:colOff>307976</xdr:colOff>
      <xdr:row>17</xdr:row>
      <xdr:rowOff>130969</xdr:rowOff>
    </xdr:to>
    <xdr:sp macro="" textlink="">
      <xdr:nvSpPr>
        <xdr:cNvPr id="89" name="TextBox 88"/>
        <xdr:cNvSpPr txBox="1"/>
      </xdr:nvSpPr>
      <xdr:spPr>
        <a:xfrm>
          <a:off x="1371600" y="3369469"/>
          <a:ext cx="3565526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3</xdr:col>
      <xdr:colOff>666750</xdr:colOff>
      <xdr:row>17</xdr:row>
      <xdr:rowOff>130969</xdr:rowOff>
    </xdr:from>
    <xdr:to>
      <xdr:col>6</xdr:col>
      <xdr:colOff>307976</xdr:colOff>
      <xdr:row>17</xdr:row>
      <xdr:rowOff>130969</xdr:rowOff>
    </xdr:to>
    <xdr:sp macro="" textlink="">
      <xdr:nvSpPr>
        <xdr:cNvPr id="90" name="TextBox 89"/>
        <xdr:cNvSpPr txBox="1"/>
      </xdr:nvSpPr>
      <xdr:spPr>
        <a:xfrm>
          <a:off x="1371600" y="3369469"/>
          <a:ext cx="3565526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12</xdr:col>
      <xdr:colOff>63537</xdr:colOff>
      <xdr:row>22</xdr:row>
      <xdr:rowOff>22492</xdr:rowOff>
    </xdr:from>
    <xdr:to>
      <xdr:col>15</xdr:col>
      <xdr:colOff>743781</xdr:colOff>
      <xdr:row>25</xdr:row>
      <xdr:rowOff>178596</xdr:rowOff>
    </xdr:to>
    <xdr:sp macro="" textlink="">
      <xdr:nvSpPr>
        <xdr:cNvPr id="91" name="filterNote"/>
        <xdr:cNvSpPr/>
      </xdr:nvSpPr>
      <xdr:spPr>
        <a:xfrm>
          <a:off x="10267193" y="4213492"/>
          <a:ext cx="3609182" cy="7276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t"/>
        <a:lstStyle/>
        <a:p>
          <a:pPr marL="0" indent="0" algn="l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No filters have been set up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40</xdr:row>
          <xdr:rowOff>114300</xdr:rowOff>
        </xdr:from>
        <xdr:to>
          <xdr:col>14</xdr:col>
          <xdr:colOff>400050</xdr:colOff>
          <xdr:row>41</xdr:row>
          <xdr:rowOff>180975</xdr:rowOff>
        </xdr:to>
        <xdr:sp macro="" textlink="">
          <xdr:nvSpPr>
            <xdr:cNvPr id="5152" name="rowLimitDD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152106</xdr:colOff>
      <xdr:row>39</xdr:row>
      <xdr:rowOff>66657</xdr:rowOff>
    </xdr:from>
    <xdr:to>
      <xdr:col>14</xdr:col>
      <xdr:colOff>604685</xdr:colOff>
      <xdr:row>40</xdr:row>
      <xdr:rowOff>126187</xdr:rowOff>
    </xdr:to>
    <xdr:sp macro="" textlink="">
      <xdr:nvSpPr>
        <xdr:cNvPr id="92" name="rowLimitLabel"/>
        <xdr:cNvSpPr txBox="1"/>
      </xdr:nvSpPr>
      <xdr:spPr>
        <a:xfrm>
          <a:off x="10355762" y="7496157"/>
          <a:ext cx="2405204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LIMIT FOR RESULT ROWS PER PROFILE</a:t>
          </a:r>
        </a:p>
      </xdr:txBody>
    </xdr:sp>
    <xdr:clientData/>
  </xdr:twoCellAnchor>
  <xdr:twoCellAnchor editAs="oneCell">
    <xdr:from>
      <xdr:col>12</xdr:col>
      <xdr:colOff>397964</xdr:colOff>
      <xdr:row>42</xdr:row>
      <xdr:rowOff>59525</xdr:rowOff>
    </xdr:from>
    <xdr:to>
      <xdr:col>14</xdr:col>
      <xdr:colOff>920061</xdr:colOff>
      <xdr:row>44</xdr:row>
      <xdr:rowOff>166681</xdr:rowOff>
    </xdr:to>
    <xdr:sp macro="" textlink="">
      <xdr:nvSpPr>
        <xdr:cNvPr id="93" name="avoidSamplingLabel"/>
        <xdr:cNvSpPr txBox="1"/>
      </xdr:nvSpPr>
      <xdr:spPr>
        <a:xfrm>
          <a:off x="10601620" y="8060525"/>
          <a:ext cx="2474722" cy="4881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Try to avoid Google's data sampling</a:t>
          </a:r>
        </a:p>
        <a:p>
          <a:pPr marL="0" indent="0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(may slow down data fetching)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42</xdr:row>
          <xdr:rowOff>57150</xdr:rowOff>
        </xdr:from>
        <xdr:to>
          <xdr:col>14</xdr:col>
          <xdr:colOff>590550</xdr:colOff>
          <xdr:row>44</xdr:row>
          <xdr:rowOff>47625</xdr:rowOff>
        </xdr:to>
        <xdr:sp macro="" textlink="">
          <xdr:nvSpPr>
            <xdr:cNvPr id="5154" name="avoidSamplingCB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21431</xdr:colOff>
      <xdr:row>0</xdr:row>
      <xdr:rowOff>47626</xdr:rowOff>
    </xdr:from>
    <xdr:to>
      <xdr:col>6</xdr:col>
      <xdr:colOff>369095</xdr:colOff>
      <xdr:row>2</xdr:row>
      <xdr:rowOff>83345</xdr:rowOff>
    </xdr:to>
    <xdr:sp macro="" textlink="">
      <xdr:nvSpPr>
        <xdr:cNvPr id="95" name="TextBox 94"/>
        <xdr:cNvSpPr txBox="1"/>
      </xdr:nvSpPr>
      <xdr:spPr>
        <a:xfrm>
          <a:off x="1771650" y="47626"/>
          <a:ext cx="3324226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  <a:latin typeface="Calibri Light" panose="020F0302020204030204" pitchFamily="34" charset="0"/>
            </a:rPr>
            <a:t>Bing Ads Module</a:t>
          </a:r>
        </a:p>
      </xdr:txBody>
    </xdr:sp>
    <xdr:clientData/>
  </xdr:twoCellAnchor>
  <xdr:twoCellAnchor editAs="oneCell">
    <xdr:from>
      <xdr:col>0</xdr:col>
      <xdr:colOff>35719</xdr:colOff>
      <xdr:row>6</xdr:row>
      <xdr:rowOff>178594</xdr:rowOff>
    </xdr:from>
    <xdr:to>
      <xdr:col>39</xdr:col>
      <xdr:colOff>13069</xdr:colOff>
      <xdr:row>6</xdr:row>
      <xdr:rowOff>178594</xdr:rowOff>
    </xdr:to>
    <xdr:cxnSp macro="">
      <xdr:nvCxnSpPr>
        <xdr:cNvPr id="96" name="line2"/>
        <xdr:cNvCxnSpPr/>
      </xdr:nvCxnSpPr>
      <xdr:spPr>
        <a:xfrm>
          <a:off x="35719" y="1321594"/>
          <a:ext cx="28790475" cy="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26193</xdr:colOff>
      <xdr:row>4</xdr:row>
      <xdr:rowOff>119060</xdr:rowOff>
    </xdr:from>
    <xdr:to>
      <xdr:col>7</xdr:col>
      <xdr:colOff>440191</xdr:colOff>
      <xdr:row>6</xdr:row>
      <xdr:rowOff>154779</xdr:rowOff>
    </xdr:to>
    <xdr:sp macro="" textlink="">
      <xdr:nvSpPr>
        <xdr:cNvPr id="97" name="TextBox 96"/>
        <xdr:cNvSpPr txBox="1"/>
      </xdr:nvSpPr>
      <xdr:spPr>
        <a:xfrm>
          <a:off x="1681162" y="881060"/>
          <a:ext cx="4366873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2400">
              <a:solidFill>
                <a:schemeClr val="bg1"/>
              </a:solidFill>
              <a:latin typeface="Calibri Light"/>
              <a:ea typeface="+mn-ea"/>
              <a:cs typeface="+mn-cs"/>
            </a:rPr>
            <a:t>1 SELECT ACCOUNTS</a:t>
          </a:r>
        </a:p>
      </xdr:txBody>
    </xdr:sp>
    <xdr:clientData/>
  </xdr:twoCellAnchor>
  <xdr:twoCellAnchor editAs="oneCell">
    <xdr:from>
      <xdr:col>6</xdr:col>
      <xdr:colOff>157165</xdr:colOff>
      <xdr:row>4</xdr:row>
      <xdr:rowOff>119060</xdr:rowOff>
    </xdr:from>
    <xdr:to>
      <xdr:col>10</xdr:col>
      <xdr:colOff>683082</xdr:colOff>
      <xdr:row>6</xdr:row>
      <xdr:rowOff>154779</xdr:rowOff>
    </xdr:to>
    <xdr:sp macro="" textlink="">
      <xdr:nvSpPr>
        <xdr:cNvPr id="98" name="TextBox 97"/>
        <xdr:cNvSpPr txBox="1"/>
      </xdr:nvSpPr>
      <xdr:spPr>
        <a:xfrm>
          <a:off x="4548190" y="881060"/>
          <a:ext cx="4412117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2 SELECT</a:t>
          </a:r>
          <a:r>
            <a:rPr lang="en-US" sz="2000" baseline="0">
              <a:latin typeface="Calibri Light" panose="020F0302020204030204" pitchFamily="34" charset="0"/>
            </a:rPr>
            <a:t> REPORT FIELDS</a:t>
          </a:r>
          <a:endParaRPr lang="en-US" sz="20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6</xdr:col>
      <xdr:colOff>57152</xdr:colOff>
      <xdr:row>6</xdr:row>
      <xdr:rowOff>185831</xdr:rowOff>
    </xdr:from>
    <xdr:to>
      <xdr:col>6</xdr:col>
      <xdr:colOff>80963</xdr:colOff>
      <xdr:row>196</xdr:row>
      <xdr:rowOff>5231</xdr:rowOff>
    </xdr:to>
    <xdr:cxnSp macro="">
      <xdr:nvCxnSpPr>
        <xdr:cNvPr id="99" name="vline1"/>
        <xdr:cNvCxnSpPr/>
      </xdr:nvCxnSpPr>
      <xdr:spPr>
        <a:xfrm>
          <a:off x="4688683" y="1328831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628649</xdr:colOff>
      <xdr:row>7</xdr:row>
      <xdr:rowOff>0</xdr:rowOff>
    </xdr:from>
    <xdr:to>
      <xdr:col>11</xdr:col>
      <xdr:colOff>652460</xdr:colOff>
      <xdr:row>196</xdr:row>
      <xdr:rowOff>9900</xdr:rowOff>
    </xdr:to>
    <xdr:cxnSp macro="">
      <xdr:nvCxnSpPr>
        <xdr:cNvPr id="101" name="vline2"/>
        <xdr:cNvCxnSpPr/>
      </xdr:nvCxnSpPr>
      <xdr:spPr>
        <a:xfrm>
          <a:off x="10141743" y="1333500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78581</xdr:colOff>
      <xdr:row>4</xdr:row>
      <xdr:rowOff>119061</xdr:rowOff>
    </xdr:from>
    <xdr:to>
      <xdr:col>14</xdr:col>
      <xdr:colOff>561976</xdr:colOff>
      <xdr:row>6</xdr:row>
      <xdr:rowOff>154780</xdr:rowOff>
    </xdr:to>
    <xdr:sp macro="" textlink="">
      <xdr:nvSpPr>
        <xdr:cNvPr id="102" name="TextBox 101"/>
        <xdr:cNvSpPr txBox="1"/>
      </xdr:nvSpPr>
      <xdr:spPr>
        <a:xfrm>
          <a:off x="10013156" y="881061"/>
          <a:ext cx="2426495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3 REPORT OPTIONS</a:t>
          </a:r>
        </a:p>
      </xdr:txBody>
    </xdr:sp>
    <xdr:clientData/>
  </xdr:twoCellAnchor>
  <xdr:twoCellAnchor editAs="oneCell">
    <xdr:from>
      <xdr:col>12</xdr:col>
      <xdr:colOff>19051</xdr:colOff>
      <xdr:row>7</xdr:row>
      <xdr:rowOff>2</xdr:rowOff>
    </xdr:from>
    <xdr:to>
      <xdr:col>15</xdr:col>
      <xdr:colOff>66675</xdr:colOff>
      <xdr:row>9</xdr:row>
      <xdr:rowOff>35721</xdr:rowOff>
    </xdr:to>
    <xdr:sp macro="" textlink="">
      <xdr:nvSpPr>
        <xdr:cNvPr id="103" name="TextBox 102"/>
        <xdr:cNvSpPr txBox="1"/>
      </xdr:nvSpPr>
      <xdr:spPr>
        <a:xfrm>
          <a:off x="9953626" y="1333502"/>
          <a:ext cx="2962274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DATES</a:t>
          </a:r>
        </a:p>
      </xdr:txBody>
    </xdr:sp>
    <xdr:clientData/>
  </xdr:twoCellAnchor>
  <xdr:twoCellAnchor editAs="oneCell">
    <xdr:from>
      <xdr:col>12</xdr:col>
      <xdr:colOff>121668</xdr:colOff>
      <xdr:row>14</xdr:row>
      <xdr:rowOff>47625</xdr:rowOff>
    </xdr:from>
    <xdr:to>
      <xdr:col>13</xdr:col>
      <xdr:colOff>22736</xdr:colOff>
      <xdr:row>15</xdr:row>
      <xdr:rowOff>107155</xdr:rowOff>
    </xdr:to>
    <xdr:sp macro="" textlink="">
      <xdr:nvSpPr>
        <xdr:cNvPr id="104" name="compareToLabel"/>
        <xdr:cNvSpPr txBox="1"/>
      </xdr:nvSpPr>
      <xdr:spPr>
        <a:xfrm>
          <a:off x="10325324" y="2714625"/>
          <a:ext cx="877381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COMPARE TO</a:t>
          </a:r>
        </a:p>
      </xdr:txBody>
    </xdr:sp>
    <xdr:clientData/>
  </xdr:twoCellAnchor>
  <xdr:twoCellAnchor editAs="oneCell">
    <xdr:from>
      <xdr:col>12</xdr:col>
      <xdr:colOff>504832</xdr:colOff>
      <xdr:row>10</xdr:row>
      <xdr:rowOff>134752</xdr:rowOff>
    </xdr:from>
    <xdr:to>
      <xdr:col>13</xdr:col>
      <xdr:colOff>172651</xdr:colOff>
      <xdr:row>11</xdr:row>
      <xdr:rowOff>186706</xdr:rowOff>
    </xdr:to>
    <xdr:sp macro="" textlink="">
      <xdr:nvSpPr>
        <xdr:cNvPr id="105" name="sdateLabel"/>
        <xdr:cNvSpPr txBox="1"/>
      </xdr:nvSpPr>
      <xdr:spPr>
        <a:xfrm>
          <a:off x="10708488" y="2039752"/>
          <a:ext cx="644132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Start date</a:t>
          </a:r>
        </a:p>
      </xdr:txBody>
    </xdr:sp>
    <xdr:clientData/>
  </xdr:twoCellAnchor>
  <xdr:twoCellAnchor editAs="oneCell">
    <xdr:from>
      <xdr:col>12</xdr:col>
      <xdr:colOff>475073</xdr:colOff>
      <xdr:row>12</xdr:row>
      <xdr:rowOff>17636</xdr:rowOff>
    </xdr:from>
    <xdr:to>
      <xdr:col>13</xdr:col>
      <xdr:colOff>170272</xdr:colOff>
      <xdr:row>13</xdr:row>
      <xdr:rowOff>55738</xdr:rowOff>
    </xdr:to>
    <xdr:sp macro="" textlink="">
      <xdr:nvSpPr>
        <xdr:cNvPr id="106" name="edateLabel"/>
        <xdr:cNvSpPr txBox="1"/>
      </xdr:nvSpPr>
      <xdr:spPr>
        <a:xfrm>
          <a:off x="10678729" y="2303636"/>
          <a:ext cx="671512" cy="228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End date</a:t>
          </a:r>
        </a:p>
      </xdr:txBody>
    </xdr:sp>
    <xdr:clientData/>
  </xdr:twoCellAnchor>
  <xdr:twoCellAnchor editAs="oneCell">
    <xdr:from>
      <xdr:col>13</xdr:col>
      <xdr:colOff>3571</xdr:colOff>
      <xdr:row>10</xdr:row>
      <xdr:rowOff>138326</xdr:rowOff>
    </xdr:from>
    <xdr:to>
      <xdr:col>13</xdr:col>
      <xdr:colOff>947739</xdr:colOff>
      <xdr:row>11</xdr:row>
      <xdr:rowOff>190499</xdr:rowOff>
    </xdr:to>
    <xdr:sp macro="[0]!selectStartDateAC" textlink="">
      <xdr:nvSpPr>
        <xdr:cNvPr id="107" name="startDateDisp"/>
        <xdr:cNvSpPr txBox="1"/>
      </xdr:nvSpPr>
      <xdr:spPr>
        <a:xfrm>
          <a:off x="11183540" y="2043326"/>
          <a:ext cx="944168" cy="242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1/1/2014</a:t>
          </a:r>
        </a:p>
      </xdr:txBody>
    </xdr:sp>
    <xdr:clientData/>
  </xdr:twoCellAnchor>
  <xdr:twoCellAnchor editAs="oneCell">
    <xdr:from>
      <xdr:col>13</xdr:col>
      <xdr:colOff>5970</xdr:colOff>
      <xdr:row>12</xdr:row>
      <xdr:rowOff>14070</xdr:rowOff>
    </xdr:from>
    <xdr:to>
      <xdr:col>13</xdr:col>
      <xdr:colOff>935833</xdr:colOff>
      <xdr:row>13</xdr:row>
      <xdr:rowOff>59532</xdr:rowOff>
    </xdr:to>
    <xdr:sp macro="[0]!selectEndDateAC" textlink="">
      <xdr:nvSpPr>
        <xdr:cNvPr id="108" name="endDateDisp"/>
        <xdr:cNvSpPr txBox="1"/>
      </xdr:nvSpPr>
      <xdr:spPr>
        <a:xfrm>
          <a:off x="11185939" y="2300070"/>
          <a:ext cx="929863" cy="235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7/13/2014</a:t>
          </a:r>
        </a:p>
      </xdr:txBody>
    </xdr:sp>
    <xdr:clientData/>
  </xdr:twoCellAnchor>
  <xdr:twoCellAnchor editAs="oneCell">
    <xdr:from>
      <xdr:col>11</xdr:col>
      <xdr:colOff>628649</xdr:colOff>
      <xdr:row>17</xdr:row>
      <xdr:rowOff>95252</xdr:rowOff>
    </xdr:from>
    <xdr:to>
      <xdr:col>16</xdr:col>
      <xdr:colOff>230141</xdr:colOff>
      <xdr:row>17</xdr:row>
      <xdr:rowOff>102954</xdr:rowOff>
    </xdr:to>
    <xdr:cxnSp macro="">
      <xdr:nvCxnSpPr>
        <xdr:cNvPr id="109" name="oline1"/>
        <xdr:cNvCxnSpPr/>
      </xdr:nvCxnSpPr>
      <xdr:spPr>
        <a:xfrm>
          <a:off x="10141743" y="3333752"/>
          <a:ext cx="4197304" cy="7702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7143</xdr:colOff>
      <xdr:row>17</xdr:row>
      <xdr:rowOff>107161</xdr:rowOff>
    </xdr:from>
    <xdr:to>
      <xdr:col>15</xdr:col>
      <xdr:colOff>50005</xdr:colOff>
      <xdr:row>19</xdr:row>
      <xdr:rowOff>142880</xdr:rowOff>
    </xdr:to>
    <xdr:sp macro="" textlink="">
      <xdr:nvSpPr>
        <xdr:cNvPr id="110" name="TextBox 109"/>
        <xdr:cNvSpPr txBox="1"/>
      </xdr:nvSpPr>
      <xdr:spPr>
        <a:xfrm>
          <a:off x="9941718" y="3345661"/>
          <a:ext cx="295751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FILTERS</a:t>
          </a:r>
        </a:p>
      </xdr:txBody>
    </xdr:sp>
    <xdr:clientData/>
  </xdr:twoCellAnchor>
  <xdr:twoCellAnchor editAs="oneCell">
    <xdr:from>
      <xdr:col>11</xdr:col>
      <xdr:colOff>640555</xdr:colOff>
      <xdr:row>26</xdr:row>
      <xdr:rowOff>47625</xdr:rowOff>
    </xdr:from>
    <xdr:to>
      <xdr:col>16</xdr:col>
      <xdr:colOff>223838</xdr:colOff>
      <xdr:row>26</xdr:row>
      <xdr:rowOff>47635</xdr:rowOff>
    </xdr:to>
    <xdr:cxnSp macro="">
      <xdr:nvCxnSpPr>
        <xdr:cNvPr id="111" name="oline2"/>
        <xdr:cNvCxnSpPr/>
      </xdr:nvCxnSpPr>
      <xdr:spPr>
        <a:xfrm flipV="1">
          <a:off x="10153649" y="5000625"/>
          <a:ext cx="4179095" cy="1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681037</xdr:colOff>
      <xdr:row>26</xdr:row>
      <xdr:rowOff>59537</xdr:rowOff>
    </xdr:from>
    <xdr:to>
      <xdr:col>15</xdr:col>
      <xdr:colOff>38099</xdr:colOff>
      <xdr:row>28</xdr:row>
      <xdr:rowOff>95256</xdr:rowOff>
    </xdr:to>
    <xdr:sp macro="" textlink="">
      <xdr:nvSpPr>
        <xdr:cNvPr id="112" name="TextBox 111"/>
        <xdr:cNvSpPr txBox="1"/>
      </xdr:nvSpPr>
      <xdr:spPr>
        <a:xfrm>
          <a:off x="9929812" y="5012537"/>
          <a:ext cx="295751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FORMATTING</a:t>
          </a:r>
        </a:p>
      </xdr:txBody>
    </xdr:sp>
    <xdr:clientData/>
  </xdr:twoCellAnchor>
  <xdr:twoCellAnchor editAs="oneCell">
    <xdr:from>
      <xdr:col>11</xdr:col>
      <xdr:colOff>665842</xdr:colOff>
      <xdr:row>37</xdr:row>
      <xdr:rowOff>78052</xdr:rowOff>
    </xdr:from>
    <xdr:to>
      <xdr:col>16</xdr:col>
      <xdr:colOff>235744</xdr:colOff>
      <xdr:row>37</xdr:row>
      <xdr:rowOff>95250</xdr:rowOff>
    </xdr:to>
    <xdr:cxnSp macro="">
      <xdr:nvCxnSpPr>
        <xdr:cNvPr id="113" name="oline3"/>
        <xdr:cNvCxnSpPr/>
      </xdr:nvCxnSpPr>
      <xdr:spPr>
        <a:xfrm>
          <a:off x="10178936" y="7126552"/>
          <a:ext cx="4165714" cy="17198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15081</xdr:colOff>
      <xdr:row>37</xdr:row>
      <xdr:rowOff>89954</xdr:rowOff>
    </xdr:from>
    <xdr:to>
      <xdr:col>15</xdr:col>
      <xdr:colOff>62705</xdr:colOff>
      <xdr:row>39</xdr:row>
      <xdr:rowOff>125673</xdr:rowOff>
    </xdr:to>
    <xdr:sp macro="" textlink="">
      <xdr:nvSpPr>
        <xdr:cNvPr id="114" name="TextBox 113"/>
        <xdr:cNvSpPr txBox="1"/>
      </xdr:nvSpPr>
      <xdr:spPr>
        <a:xfrm>
          <a:off x="9949656" y="7138454"/>
          <a:ext cx="2962274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DATA OPTIONS</a:t>
          </a:r>
        </a:p>
      </xdr:txBody>
    </xdr:sp>
    <xdr:clientData/>
  </xdr:twoCellAnchor>
  <xdr:twoCellAnchor editAs="oneCell">
    <xdr:from>
      <xdr:col>16</xdr:col>
      <xdr:colOff>223828</xdr:colOff>
      <xdr:row>6</xdr:row>
      <xdr:rowOff>178592</xdr:rowOff>
    </xdr:from>
    <xdr:to>
      <xdr:col>16</xdr:col>
      <xdr:colOff>247639</xdr:colOff>
      <xdr:row>195</xdr:row>
      <xdr:rowOff>188492</xdr:rowOff>
    </xdr:to>
    <xdr:cxnSp macro="">
      <xdr:nvCxnSpPr>
        <xdr:cNvPr id="115" name="vline3"/>
        <xdr:cNvCxnSpPr/>
      </xdr:nvCxnSpPr>
      <xdr:spPr>
        <a:xfrm>
          <a:off x="14332734" y="1321592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347649</xdr:colOff>
      <xdr:row>7</xdr:row>
      <xdr:rowOff>1</xdr:rowOff>
    </xdr:from>
    <xdr:to>
      <xdr:col>20</xdr:col>
      <xdr:colOff>157148</xdr:colOff>
      <xdr:row>9</xdr:row>
      <xdr:rowOff>35720</xdr:rowOff>
    </xdr:to>
    <xdr:sp macro="" textlink="">
      <xdr:nvSpPr>
        <xdr:cNvPr id="116" name="TextBox 115"/>
        <xdr:cNvSpPr txBox="1"/>
      </xdr:nvSpPr>
      <xdr:spPr>
        <a:xfrm>
          <a:off x="14168424" y="1333501"/>
          <a:ext cx="2971799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OTHER</a:t>
          </a:r>
          <a:r>
            <a:rPr lang="en-US" sz="1600" baseline="0">
              <a:latin typeface="Calibri Light" panose="020F0302020204030204" pitchFamily="34" charset="0"/>
            </a:rPr>
            <a:t> ACTIONS</a:t>
          </a:r>
          <a:endParaRPr lang="en-US" sz="16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14</xdr:col>
      <xdr:colOff>519113</xdr:colOff>
      <xdr:row>3</xdr:row>
      <xdr:rowOff>166688</xdr:rowOff>
    </xdr:from>
    <xdr:to>
      <xdr:col>16</xdr:col>
      <xdr:colOff>711994</xdr:colOff>
      <xdr:row>6</xdr:row>
      <xdr:rowOff>95250</xdr:rowOff>
    </xdr:to>
    <xdr:sp macro="[0]!runReportAC" textlink="">
      <xdr:nvSpPr>
        <xdr:cNvPr id="117" name="runReportLabel"/>
        <xdr:cNvSpPr txBox="1"/>
      </xdr:nvSpPr>
      <xdr:spPr>
        <a:xfrm>
          <a:off x="12675394" y="738188"/>
          <a:ext cx="2145506" cy="500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ctr"/>
          <a:r>
            <a:rPr lang="en-US" sz="1800">
              <a:solidFill>
                <a:schemeClr val="bg1"/>
              </a:solidFill>
              <a:latin typeface="Calibri Light"/>
              <a:ea typeface="+mn-ea"/>
              <a:cs typeface="+mn-cs"/>
            </a:rPr>
            <a:t>RUN THE REPORT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47623</xdr:rowOff>
    </xdr:from>
    <xdr:to>
      <xdr:col>4</xdr:col>
      <xdr:colOff>1</xdr:colOff>
      <xdr:row>3</xdr:row>
      <xdr:rowOff>33966</xdr:rowOff>
    </xdr:to>
    <xdr:pic>
      <xdr:nvPicPr>
        <xdr:cNvPr id="120" name="smlogo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3"/>
          <a:ext cx="1607345" cy="5578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540542</xdr:colOff>
      <xdr:row>3</xdr:row>
      <xdr:rowOff>95250</xdr:rowOff>
    </xdr:to>
    <xdr:sp macro="" textlink="">
      <xdr:nvSpPr>
        <xdr:cNvPr id="106" name="topblock"/>
        <xdr:cNvSpPr/>
      </xdr:nvSpPr>
      <xdr:spPr bwMode="auto">
        <a:xfrm>
          <a:off x="0" y="0"/>
          <a:ext cx="20852605" cy="666750"/>
        </a:xfrm>
        <a:prstGeom prst="rect">
          <a:avLst/>
        </a:prstGeom>
        <a:solidFill>
          <a:srgbClr val="005F9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marL="0" indent="0" algn="l"/>
          <a:endParaRPr lang="en-US" sz="110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10</xdr:col>
      <xdr:colOff>772462</xdr:colOff>
      <xdr:row>0</xdr:row>
      <xdr:rowOff>59532</xdr:rowOff>
    </xdr:from>
    <xdr:to>
      <xdr:col>13</xdr:col>
      <xdr:colOff>614241</xdr:colOff>
      <xdr:row>1</xdr:row>
      <xdr:rowOff>161640</xdr:rowOff>
    </xdr:to>
    <xdr:sp macro="" textlink="">
      <xdr:nvSpPr>
        <xdr:cNvPr id="25" name="authStatusBoxFB"/>
        <xdr:cNvSpPr txBox="1"/>
      </xdr:nvSpPr>
      <xdr:spPr>
        <a:xfrm>
          <a:off x="9309243" y="59532"/>
          <a:ext cx="2484967" cy="292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36000" tIns="0" bIns="0" rtlCol="0" anchor="ctr"/>
        <a:lstStyle/>
        <a:p>
          <a:pPr marL="0" indent="0" algn="r"/>
          <a:r>
            <a:rPr lang="fi-FI" sz="900" b="0">
              <a:solidFill>
                <a:schemeClr val="bg1"/>
              </a:solidFill>
              <a:latin typeface="Calibri" panose="020F0502020204030204" pitchFamily="34" charset="0"/>
              <a:ea typeface="+mn-ea"/>
              <a:cs typeface="+mn-cs"/>
            </a:rPr>
            <a:t>Not logged in</a:t>
          </a:r>
        </a:p>
      </xdr:txBody>
    </xdr:sp>
    <xdr:clientData/>
  </xdr:twoCellAnchor>
  <xdr:twoCellAnchor editAs="oneCell">
    <xdr:from>
      <xdr:col>14</xdr:col>
      <xdr:colOff>519114</xdr:colOff>
      <xdr:row>3</xdr:row>
      <xdr:rowOff>170883</xdr:rowOff>
    </xdr:from>
    <xdr:to>
      <xdr:col>17</xdr:col>
      <xdr:colOff>40482</xdr:colOff>
      <xdr:row>6</xdr:row>
      <xdr:rowOff>95249</xdr:rowOff>
    </xdr:to>
    <xdr:sp macro="runReportFB" textlink="">
      <xdr:nvSpPr>
        <xdr:cNvPr id="4" name="runReportsButton"/>
        <xdr:cNvSpPr txBox="1"/>
      </xdr:nvSpPr>
      <xdr:spPr>
        <a:xfrm>
          <a:off x="12675395" y="742383"/>
          <a:ext cx="2450306" cy="495866"/>
        </a:xfrm>
        <a:prstGeom prst="roundRect">
          <a:avLst/>
        </a:prstGeom>
        <a:solidFill>
          <a:srgbClr val="E51B00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rIns="0" rtlCol="0" anchor="ctr"/>
        <a:lstStyle/>
        <a:p>
          <a:pPr marL="0" indent="0" algn="ctr"/>
          <a:endParaRPr lang="en-US" sz="2000" b="0">
            <a:solidFill>
              <a:schemeClr val="bg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16</xdr:col>
      <xdr:colOff>740894</xdr:colOff>
      <xdr:row>4</xdr:row>
      <xdr:rowOff>115768</xdr:rowOff>
    </xdr:from>
    <xdr:to>
      <xdr:col>16</xdr:col>
      <xdr:colOff>914218</xdr:colOff>
      <xdr:row>5</xdr:row>
      <xdr:rowOff>156206</xdr:rowOff>
    </xdr:to>
    <xdr:sp macro="runReportFB" textlink="">
      <xdr:nvSpPr>
        <xdr:cNvPr id="5" name="runReportArrow"/>
        <xdr:cNvSpPr/>
      </xdr:nvSpPr>
      <xdr:spPr>
        <a:xfrm rot="5400000">
          <a:off x="14820993" y="906575"/>
          <a:ext cx="230938" cy="173324"/>
        </a:xfrm>
        <a:prstGeom prst="flowChartExtra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/>
          <a:endParaRPr lang="fi-FI" sz="1100">
            <a:solidFill>
              <a:schemeClr val="lt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8</xdr:col>
      <xdr:colOff>579740</xdr:colOff>
      <xdr:row>9</xdr:row>
      <xdr:rowOff>118197</xdr:rowOff>
    </xdr:from>
    <xdr:to>
      <xdr:col>11</xdr:col>
      <xdr:colOff>509587</xdr:colOff>
      <xdr:row>17</xdr:row>
      <xdr:rowOff>14174</xdr:rowOff>
    </xdr:to>
    <xdr:sp macro="" textlink="">
      <xdr:nvSpPr>
        <xdr:cNvPr id="12" name="sdimBox"/>
        <xdr:cNvSpPr/>
      </xdr:nvSpPr>
      <xdr:spPr>
        <a:xfrm>
          <a:off x="7163896" y="1832697"/>
          <a:ext cx="2858785" cy="141997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by:</a:t>
          </a:r>
        </a:p>
      </xdr:txBody>
    </xdr:sp>
    <xdr:clientData/>
  </xdr:twoCellAnchor>
  <xdr:twoCellAnchor editAs="oneCell">
    <xdr:from>
      <xdr:col>9</xdr:col>
      <xdr:colOff>350435</xdr:colOff>
      <xdr:row>12</xdr:row>
      <xdr:rowOff>152646</xdr:rowOff>
    </xdr:from>
    <xdr:to>
      <xdr:col>10</xdr:col>
      <xdr:colOff>127559</xdr:colOff>
      <xdr:row>14</xdr:row>
      <xdr:rowOff>129253</xdr:rowOff>
    </xdr:to>
    <xdr:sp macro="" textlink="">
      <xdr:nvSpPr>
        <xdr:cNvPr id="13" name="sdCategoriesNote" hidden="1"/>
        <xdr:cNvSpPr/>
      </xdr:nvSpPr>
      <xdr:spPr>
        <a:xfrm>
          <a:off x="7910904" y="2438646"/>
          <a:ext cx="753436" cy="357607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r"/>
          <a:r>
            <a:rPr lang="en-US" sz="9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max # of categories</a:t>
          </a:r>
        </a:p>
      </xdr:txBody>
    </xdr:sp>
    <xdr:clientData/>
  </xdr:twoCellAnchor>
  <xdr:twoCellAnchor editAs="oneCell">
    <xdr:from>
      <xdr:col>6</xdr:col>
      <xdr:colOff>194796</xdr:colOff>
      <xdr:row>15</xdr:row>
      <xdr:rowOff>90752</xdr:rowOff>
    </xdr:from>
    <xdr:to>
      <xdr:col>8</xdr:col>
      <xdr:colOff>576603</xdr:colOff>
      <xdr:row>30</xdr:row>
      <xdr:rowOff>85989</xdr:rowOff>
    </xdr:to>
    <xdr:sp macro="" textlink="">
      <xdr:nvSpPr>
        <xdr:cNvPr id="14" name="dimBox"/>
        <xdr:cNvSpPr/>
      </xdr:nvSpPr>
      <xdr:spPr>
        <a:xfrm>
          <a:off x="4826327" y="2948252"/>
          <a:ext cx="2334432" cy="285273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 time: </a:t>
          </a:r>
        </a:p>
      </xdr:txBody>
    </xdr:sp>
    <xdr:clientData/>
  </xdr:twoCellAnchor>
  <xdr:twoCellAnchor editAs="oneCell">
    <xdr:from>
      <xdr:col>8</xdr:col>
      <xdr:colOff>757697</xdr:colOff>
      <xdr:row>16</xdr:row>
      <xdr:rowOff>76468</xdr:rowOff>
    </xdr:from>
    <xdr:to>
      <xdr:col>11</xdr:col>
      <xdr:colOff>363428</xdr:colOff>
      <xdr:row>37</xdr:row>
      <xdr:rowOff>78848</xdr:rowOff>
    </xdr:to>
    <xdr:sp macro="" textlink="">
      <xdr:nvSpPr>
        <xdr:cNvPr id="15" name="metBox"/>
        <xdr:cNvSpPr/>
      </xdr:nvSpPr>
      <xdr:spPr>
        <a:xfrm>
          <a:off x="7341853" y="3124468"/>
          <a:ext cx="2534669" cy="4002880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Choose metrics:</a:t>
          </a:r>
        </a:p>
      </xdr:txBody>
    </xdr:sp>
    <xdr:clientData/>
  </xdr:twoCellAnchor>
  <xdr:twoCellAnchor editAs="oneCell">
    <xdr:from>
      <xdr:col>10</xdr:col>
      <xdr:colOff>169076</xdr:colOff>
      <xdr:row>7</xdr:row>
      <xdr:rowOff>77047</xdr:rowOff>
    </xdr:from>
    <xdr:to>
      <xdr:col>11</xdr:col>
      <xdr:colOff>497242</xdr:colOff>
      <xdr:row>9</xdr:row>
      <xdr:rowOff>23812</xdr:rowOff>
    </xdr:to>
    <xdr:sp macro="clearFieldSelectionsFB" textlink="">
      <xdr:nvSpPr>
        <xdr:cNvPr id="16" name="clearFieldsButton"/>
        <xdr:cNvSpPr txBox="1"/>
      </xdr:nvSpPr>
      <xdr:spPr>
        <a:xfrm>
          <a:off x="8705857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14</xdr:col>
      <xdr:colOff>721122</xdr:colOff>
      <xdr:row>0</xdr:row>
      <xdr:rowOff>59531</xdr:rowOff>
    </xdr:from>
    <xdr:to>
      <xdr:col>15</xdr:col>
      <xdr:colOff>691865</xdr:colOff>
      <xdr:row>1</xdr:row>
      <xdr:rowOff>169068</xdr:rowOff>
    </xdr:to>
    <xdr:sp macro="logoutFB" textlink="">
      <xdr:nvSpPr>
        <xdr:cNvPr id="21" name="logoutButtonFB"/>
        <xdr:cNvSpPr txBox="1"/>
      </xdr:nvSpPr>
      <xdr:spPr>
        <a:xfrm>
          <a:off x="12877403" y="59531"/>
          <a:ext cx="947056" cy="300037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marL="0" indent="0" algn="ctr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LOG OUT</a:t>
          </a:r>
        </a:p>
      </xdr:txBody>
    </xdr:sp>
    <xdr:clientData/>
  </xdr:twoCellAnchor>
  <xdr:twoCellAnchor editAs="oneCell">
    <xdr:from>
      <xdr:col>11</xdr:col>
      <xdr:colOff>424784</xdr:colOff>
      <xdr:row>1</xdr:row>
      <xdr:rowOff>154781</xdr:rowOff>
    </xdr:from>
    <xdr:to>
      <xdr:col>13</xdr:col>
      <xdr:colOff>555766</xdr:colOff>
      <xdr:row>3</xdr:row>
      <xdr:rowOff>34131</xdr:rowOff>
    </xdr:to>
    <xdr:sp macro="" textlink="">
      <xdr:nvSpPr>
        <xdr:cNvPr id="22" name="licenseNoteFB"/>
        <xdr:cNvSpPr/>
      </xdr:nvSpPr>
      <xdr:spPr>
        <a:xfrm>
          <a:off x="9937878" y="345281"/>
          <a:ext cx="1797857" cy="260350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18000" tIns="0" rIns="18000" bIns="0" rtlCol="0" anchor="ctr"/>
        <a:lstStyle/>
        <a:p>
          <a:pPr marL="0" indent="0" algn="r"/>
          <a:r>
            <a:rPr lang="fi-FI" sz="900" b="0">
              <a:solidFill>
                <a:schemeClr val="bg1"/>
              </a:solidFill>
              <a:latin typeface="Calibri" panose="020F0502020204030204" pitchFamily="34" charset="0"/>
              <a:ea typeface="+mn-ea"/>
              <a:cs typeface="+mn-cs"/>
            </a:rPr>
            <a:t>License days left: 9</a:t>
          </a:r>
        </a:p>
      </xdr:txBody>
    </xdr:sp>
    <xdr:clientData/>
  </xdr:twoCellAnchor>
  <xdr:twoCellAnchor editAs="oneCell">
    <xdr:from>
      <xdr:col>13</xdr:col>
      <xdr:colOff>970230</xdr:colOff>
      <xdr:row>12</xdr:row>
      <xdr:rowOff>48596</xdr:rowOff>
    </xdr:from>
    <xdr:to>
      <xdr:col>14</xdr:col>
      <xdr:colOff>151080</xdr:colOff>
      <xdr:row>13</xdr:row>
      <xdr:rowOff>10496</xdr:rowOff>
    </xdr:to>
    <xdr:pic macro="selectEndDateFB">
      <xdr:nvPicPr>
        <xdr:cNvPr id="4347990" name="_cal2FB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199" y="2334596"/>
          <a:ext cx="157162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970230</xdr:colOff>
      <xdr:row>10</xdr:row>
      <xdr:rowOff>183136</xdr:rowOff>
    </xdr:from>
    <xdr:to>
      <xdr:col>14</xdr:col>
      <xdr:colOff>151080</xdr:colOff>
      <xdr:row>11</xdr:row>
      <xdr:rowOff>145036</xdr:rowOff>
    </xdr:to>
    <xdr:pic macro="selectStartDateFB">
      <xdr:nvPicPr>
        <xdr:cNvPr id="4347991" name="_cal1FB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199" y="2088136"/>
          <a:ext cx="157162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771527</xdr:colOff>
      <xdr:row>0</xdr:row>
      <xdr:rowOff>47624</xdr:rowOff>
    </xdr:from>
    <xdr:to>
      <xdr:col>10</xdr:col>
      <xdr:colOff>692944</xdr:colOff>
      <xdr:row>3</xdr:row>
      <xdr:rowOff>31921</xdr:rowOff>
    </xdr:to>
    <xdr:sp macro="" textlink="">
      <xdr:nvSpPr>
        <xdr:cNvPr id="30" name="demoNoteFB" hidden="1">
          <a:hlinkClick xmlns:r="http://schemas.openxmlformats.org/officeDocument/2006/relationships" r:id="rId2"/>
        </xdr:cNvPr>
        <xdr:cNvSpPr/>
      </xdr:nvSpPr>
      <xdr:spPr>
        <a:xfrm>
          <a:off x="5403058" y="47624"/>
          <a:ext cx="3826667" cy="5557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tIns="0" bIns="0" rtlCol="0" anchor="ctr"/>
        <a:lstStyle/>
        <a:p>
          <a:pPr marL="0" indent="0" algn="l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This a demo version of the Facebook module.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To buy the full version, visit Supermetrics.com (click here to open in browser)</a:t>
          </a:r>
        </a:p>
      </xdr:txBody>
    </xdr:sp>
    <xdr:clientData/>
  </xdr:twoCellAnchor>
  <xdr:twoCellAnchor editAs="oneCell">
    <xdr:from>
      <xdr:col>4</xdr:col>
      <xdr:colOff>238123</xdr:colOff>
      <xdr:row>7</xdr:row>
      <xdr:rowOff>77047</xdr:rowOff>
    </xdr:from>
    <xdr:to>
      <xdr:col>4</xdr:col>
      <xdr:colOff>1542602</xdr:colOff>
      <xdr:row>9</xdr:row>
      <xdr:rowOff>23812</xdr:rowOff>
    </xdr:to>
    <xdr:sp macro="selectAllProfilesFB" textlink="">
      <xdr:nvSpPr>
        <xdr:cNvPr id="32" name="selectAllProfilesButton" hidden="1"/>
        <xdr:cNvSpPr txBox="1"/>
      </xdr:nvSpPr>
      <xdr:spPr>
        <a:xfrm>
          <a:off x="1893092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SELECT ALL</a:t>
          </a:r>
        </a:p>
      </xdr:txBody>
    </xdr:sp>
    <xdr:clientData/>
  </xdr:twoCellAnchor>
  <xdr:twoCellAnchor editAs="oneCell">
    <xdr:from>
      <xdr:col>4</xdr:col>
      <xdr:colOff>238123</xdr:colOff>
      <xdr:row>7</xdr:row>
      <xdr:rowOff>77047</xdr:rowOff>
    </xdr:from>
    <xdr:to>
      <xdr:col>4</xdr:col>
      <xdr:colOff>1542602</xdr:colOff>
      <xdr:row>9</xdr:row>
      <xdr:rowOff>23812</xdr:rowOff>
    </xdr:to>
    <xdr:sp macro="clearProfileSelectionsFB" textlink="">
      <xdr:nvSpPr>
        <xdr:cNvPr id="33" name="clearProfileSelectionsButton"/>
        <xdr:cNvSpPr txBox="1"/>
      </xdr:nvSpPr>
      <xdr:spPr>
        <a:xfrm>
          <a:off x="1893092" y="1410547"/>
          <a:ext cx="1304479" cy="32776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13</xdr:col>
      <xdr:colOff>600862</xdr:colOff>
      <xdr:row>0</xdr:row>
      <xdr:rowOff>67666</xdr:rowOff>
    </xdr:from>
    <xdr:to>
      <xdr:col>14</xdr:col>
      <xdr:colOff>650082</xdr:colOff>
      <xdr:row>1</xdr:row>
      <xdr:rowOff>169774</xdr:rowOff>
    </xdr:to>
    <xdr:sp macro="addLoginFB" textlink="">
      <xdr:nvSpPr>
        <xdr:cNvPr id="36" name="addLoginButtonFB" hidden="1"/>
        <xdr:cNvSpPr txBox="1"/>
      </xdr:nvSpPr>
      <xdr:spPr>
        <a:xfrm>
          <a:off x="11780831" y="67666"/>
          <a:ext cx="1025532" cy="292608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tIns="0" bIns="0" rtlCol="0" anchor="ctr"/>
        <a:lstStyle/>
        <a:p>
          <a:pPr marL="0" indent="0"/>
          <a:endParaRPr lang="fi-FI" sz="110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632938</xdr:colOff>
      <xdr:row>0</xdr:row>
      <xdr:rowOff>25183</xdr:rowOff>
    </xdr:from>
    <xdr:to>
      <xdr:col>13</xdr:col>
      <xdr:colOff>897521</xdr:colOff>
      <xdr:row>2</xdr:row>
      <xdr:rowOff>23815</xdr:rowOff>
    </xdr:to>
    <xdr:sp macro="addLoginFB" textlink="">
      <xdr:nvSpPr>
        <xdr:cNvPr id="37" name="addLoginButtonNote1FB" hidden="1"/>
        <xdr:cNvSpPr txBox="1"/>
      </xdr:nvSpPr>
      <xdr:spPr>
        <a:xfrm>
          <a:off x="11812907" y="25183"/>
          <a:ext cx="264583" cy="379632"/>
        </a:xfrm>
        <a:prstGeom prst="rect">
          <a:avLst/>
        </a:prstGeom>
        <a:noFill/>
        <a:ln w="9525" cmpd="sng">
          <a:noFill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ctr"/>
          <a:r>
            <a:rPr lang="fi-FI" sz="2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+</a:t>
          </a:r>
        </a:p>
      </xdr:txBody>
    </xdr:sp>
    <xdr:clientData/>
  </xdr:twoCellAnchor>
  <xdr:twoCellAnchor editAs="oneCell">
    <xdr:from>
      <xdr:col>13</xdr:col>
      <xdr:colOff>874318</xdr:colOff>
      <xdr:row>0</xdr:row>
      <xdr:rowOff>52001</xdr:rowOff>
    </xdr:from>
    <xdr:to>
      <xdr:col>14</xdr:col>
      <xdr:colOff>638176</xdr:colOff>
      <xdr:row>2</xdr:row>
      <xdr:rowOff>3804</xdr:rowOff>
    </xdr:to>
    <xdr:sp macro="addLoginFB" textlink="">
      <xdr:nvSpPr>
        <xdr:cNvPr id="38" name="addLoginButtonNote2FB" hidden="1"/>
        <xdr:cNvSpPr txBox="1"/>
      </xdr:nvSpPr>
      <xdr:spPr>
        <a:xfrm>
          <a:off x="12054287" y="52001"/>
          <a:ext cx="740170" cy="332803"/>
        </a:xfrm>
        <a:prstGeom prst="rect">
          <a:avLst/>
        </a:prstGeom>
        <a:noFill/>
        <a:ln w="9525" cmpd="sng">
          <a:noFill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l"/>
          <a:r>
            <a:rPr lang="en-US" sz="800" b="0">
              <a:solidFill>
                <a:sysClr val="windowText" lastClr="000000"/>
              </a:solidFill>
              <a:effectLst/>
              <a:latin typeface="Calibri Light"/>
              <a:ea typeface="+mn-ea"/>
              <a:cs typeface="+mn-cs"/>
            </a:rPr>
            <a:t>ADD ANOTHER LOGIN</a:t>
          </a:r>
          <a:endParaRPr lang="fi-FI" sz="800" b="0">
            <a:solidFill>
              <a:sysClr val="windowText" lastClr="000000"/>
            </a:solidFill>
            <a:effectLst/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630750</xdr:colOff>
      <xdr:row>0</xdr:row>
      <xdr:rowOff>56888</xdr:rowOff>
    </xdr:from>
    <xdr:to>
      <xdr:col>14</xdr:col>
      <xdr:colOff>703625</xdr:colOff>
      <xdr:row>1</xdr:row>
      <xdr:rowOff>153189</xdr:rowOff>
    </xdr:to>
    <xdr:sp macro="launchloginstatusboxfb" textlink="">
      <xdr:nvSpPr>
        <xdr:cNvPr id="39" name="manageLoginsButtonFB" hidden="1"/>
        <xdr:cNvSpPr txBox="1"/>
      </xdr:nvSpPr>
      <xdr:spPr>
        <a:xfrm>
          <a:off x="11810719" y="56888"/>
          <a:ext cx="1049187" cy="286801"/>
        </a:xfrm>
        <a:prstGeom prst="roundRect">
          <a:avLst/>
        </a:prstGeom>
        <a:solidFill>
          <a:srgbClr val="F2F2F2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bg1">
                  <a:lumMod val="75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MANAGE LOGINS</a:t>
          </a:r>
        </a:p>
      </xdr:txBody>
    </xdr:sp>
    <xdr:clientData/>
  </xdr:twoCellAnchor>
  <xdr:twoCellAnchor editAs="oneCell">
    <xdr:from>
      <xdr:col>14</xdr:col>
      <xdr:colOff>841772</xdr:colOff>
      <xdr:row>0</xdr:row>
      <xdr:rowOff>73027</xdr:rowOff>
    </xdr:from>
    <xdr:to>
      <xdr:col>15</xdr:col>
      <xdr:colOff>805901</xdr:colOff>
      <xdr:row>2</xdr:row>
      <xdr:rowOff>59533</xdr:rowOff>
    </xdr:to>
    <xdr:sp macro="logoutFB" textlink="">
      <xdr:nvSpPr>
        <xdr:cNvPr id="40" name="logoutButtonMultiAccountFB" hidden="1"/>
        <xdr:cNvSpPr txBox="1"/>
      </xdr:nvSpPr>
      <xdr:spPr>
        <a:xfrm>
          <a:off x="12998053" y="73027"/>
          <a:ext cx="940442" cy="367506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LOG OUT ALL ACCOUNTS</a:t>
          </a:r>
        </a:p>
      </xdr:txBody>
    </xdr:sp>
    <xdr:clientData/>
  </xdr:twoCellAnchor>
  <xdr:twoCellAnchor editAs="oneCell">
    <xdr:from>
      <xdr:col>4</xdr:col>
      <xdr:colOff>49265</xdr:colOff>
      <xdr:row>1</xdr:row>
      <xdr:rowOff>177273</xdr:rowOff>
    </xdr:from>
    <xdr:to>
      <xdr:col>4</xdr:col>
      <xdr:colOff>1389955</xdr:colOff>
      <xdr:row>3</xdr:row>
      <xdr:rowOff>134750</xdr:rowOff>
    </xdr:to>
    <xdr:sp macro="" textlink="">
      <xdr:nvSpPr>
        <xdr:cNvPr id="43" name="appTitleFB"/>
        <xdr:cNvSpPr/>
      </xdr:nvSpPr>
      <xdr:spPr>
        <a:xfrm>
          <a:off x="1704234" y="367773"/>
          <a:ext cx="1340690" cy="338477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fi-FI" sz="1000" b="0">
              <a:solidFill>
                <a:schemeClr val="bg1"/>
              </a:solidFill>
              <a:latin typeface="Calibri Light"/>
              <a:ea typeface="+mn-ea"/>
              <a:cs typeface="+mn-cs"/>
            </a:rPr>
            <a:t>version 1.7023</a:t>
          </a:r>
        </a:p>
      </xdr:txBody>
    </xdr:sp>
    <xdr:clientData/>
  </xdr:twoCellAnchor>
  <xdr:twoCellAnchor editAs="oneCell">
    <xdr:from>
      <xdr:col>15</xdr:col>
      <xdr:colOff>884126</xdr:colOff>
      <xdr:row>0</xdr:row>
      <xdr:rowOff>66676</xdr:rowOff>
    </xdr:from>
    <xdr:to>
      <xdr:col>16</xdr:col>
      <xdr:colOff>136414</xdr:colOff>
      <xdr:row>1</xdr:row>
      <xdr:rowOff>121444</xdr:rowOff>
    </xdr:to>
    <xdr:pic>
      <xdr:nvPicPr>
        <xdr:cNvPr id="4348002" name="helpButto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720" y="66676"/>
          <a:ext cx="228600" cy="245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389476</xdr:colOff>
      <xdr:row>8</xdr:row>
      <xdr:rowOff>55565</xdr:rowOff>
    </xdr:from>
    <xdr:to>
      <xdr:col>24</xdr:col>
      <xdr:colOff>214587</xdr:colOff>
      <xdr:row>11</xdr:row>
      <xdr:rowOff>150823</xdr:rowOff>
    </xdr:to>
    <xdr:sp macro="" textlink="">
      <xdr:nvSpPr>
        <xdr:cNvPr id="70" name="metricExplanation1" hidden="1"/>
        <xdr:cNvSpPr/>
      </xdr:nvSpPr>
      <xdr:spPr bwMode="auto">
        <a:xfrm>
          <a:off x="15181801" y="1579565"/>
          <a:ext cx="4454261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New fans: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Number of new people who have liked your page.</a:t>
          </a:r>
        </a:p>
      </xdr:txBody>
    </xdr:sp>
    <xdr:clientData/>
  </xdr:twoCellAnchor>
  <xdr:twoCellAnchor editAs="oneCell">
    <xdr:from>
      <xdr:col>17</xdr:col>
      <xdr:colOff>415671</xdr:colOff>
      <xdr:row>12</xdr:row>
      <xdr:rowOff>21442</xdr:rowOff>
    </xdr:from>
    <xdr:to>
      <xdr:col>24</xdr:col>
      <xdr:colOff>254803</xdr:colOff>
      <xdr:row>15</xdr:row>
      <xdr:rowOff>116700</xdr:rowOff>
    </xdr:to>
    <xdr:sp macro="" textlink="">
      <xdr:nvSpPr>
        <xdr:cNvPr id="76" name="metricExplanation2" hidden="1"/>
        <xdr:cNvSpPr/>
      </xdr:nvSpPr>
      <xdr:spPr bwMode="auto">
        <a:xfrm>
          <a:off x="15207996" y="2307442"/>
          <a:ext cx="4468282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New fans: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Number of new people who have liked your page.</a:t>
          </a:r>
        </a:p>
      </xdr:txBody>
    </xdr:sp>
    <xdr:clientData/>
  </xdr:twoCellAnchor>
  <xdr:twoCellAnchor editAs="oneCell">
    <xdr:from>
      <xdr:col>17</xdr:col>
      <xdr:colOff>415671</xdr:colOff>
      <xdr:row>15</xdr:row>
      <xdr:rowOff>180200</xdr:rowOff>
    </xdr:from>
    <xdr:to>
      <xdr:col>24</xdr:col>
      <xdr:colOff>254803</xdr:colOff>
      <xdr:row>19</xdr:row>
      <xdr:rowOff>84958</xdr:rowOff>
    </xdr:to>
    <xdr:sp macro="" textlink="">
      <xdr:nvSpPr>
        <xdr:cNvPr id="77" name="metricExplanation3" hidden="1"/>
        <xdr:cNvSpPr/>
      </xdr:nvSpPr>
      <xdr:spPr bwMode="auto">
        <a:xfrm>
          <a:off x="15207996" y="3037700"/>
          <a:ext cx="4468282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People clicking your content: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Number of people who engaged with your page. Engagement includes any click</a:t>
          </a:r>
        </a:p>
      </xdr:txBody>
    </xdr:sp>
    <xdr:clientData/>
  </xdr:twoCellAnchor>
  <xdr:twoCellAnchor editAs="oneCell">
    <xdr:from>
      <xdr:col>17</xdr:col>
      <xdr:colOff>415671</xdr:colOff>
      <xdr:row>19</xdr:row>
      <xdr:rowOff>148458</xdr:rowOff>
    </xdr:from>
    <xdr:to>
      <xdr:col>24</xdr:col>
      <xdr:colOff>254803</xdr:colOff>
      <xdr:row>23</xdr:row>
      <xdr:rowOff>53216</xdr:rowOff>
    </xdr:to>
    <xdr:sp macro="" textlink="">
      <xdr:nvSpPr>
        <xdr:cNvPr id="78" name="metricExplanation4" hidden="1"/>
        <xdr:cNvSpPr/>
      </xdr:nvSpPr>
      <xdr:spPr bwMode="auto">
        <a:xfrm>
          <a:off x="15207996" y="3767958"/>
          <a:ext cx="4468282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Engagement rate (% of reached people who clicked):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Number of people clicking your content as percentage of the number of people reached</a:t>
          </a:r>
        </a:p>
      </xdr:txBody>
    </xdr:sp>
    <xdr:clientData/>
  </xdr:twoCellAnchor>
  <xdr:twoCellAnchor editAs="oneCell">
    <xdr:from>
      <xdr:col>17</xdr:col>
      <xdr:colOff>415671</xdr:colOff>
      <xdr:row>27</xdr:row>
      <xdr:rowOff>84974</xdr:rowOff>
    </xdr:from>
    <xdr:to>
      <xdr:col>24</xdr:col>
      <xdr:colOff>250040</xdr:colOff>
      <xdr:row>30</xdr:row>
      <xdr:rowOff>180232</xdr:rowOff>
    </xdr:to>
    <xdr:sp macro="" textlink="">
      <xdr:nvSpPr>
        <xdr:cNvPr id="79" name="metricExplanation6" hidden="1"/>
        <xdr:cNvSpPr/>
      </xdr:nvSpPr>
      <xdr:spPr bwMode="auto">
        <a:xfrm>
          <a:off x="15207996" y="5228474"/>
          <a:ext cx="4463519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Photo views: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Number of times your page's photos were viewed</a:t>
          </a:r>
        </a:p>
      </xdr:txBody>
    </xdr:sp>
    <xdr:clientData/>
  </xdr:twoCellAnchor>
  <xdr:twoCellAnchor editAs="oneCell">
    <xdr:from>
      <xdr:col>17</xdr:col>
      <xdr:colOff>415671</xdr:colOff>
      <xdr:row>35</xdr:row>
      <xdr:rowOff>21490</xdr:rowOff>
    </xdr:from>
    <xdr:to>
      <xdr:col>24</xdr:col>
      <xdr:colOff>257449</xdr:colOff>
      <xdr:row>38</xdr:row>
      <xdr:rowOff>116748</xdr:rowOff>
    </xdr:to>
    <xdr:sp macro="" textlink="">
      <xdr:nvSpPr>
        <xdr:cNvPr id="81" name="metricExplanation8" hidden="1"/>
        <xdr:cNvSpPr/>
      </xdr:nvSpPr>
      <xdr:spPr bwMode="auto">
        <a:xfrm>
          <a:off x="15207996" y="6688990"/>
          <a:ext cx="4470928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Audio plays: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Number of times your page's audio files where played</a:t>
          </a:r>
        </a:p>
      </xdr:txBody>
    </xdr:sp>
    <xdr:clientData/>
  </xdr:twoCellAnchor>
  <xdr:twoCellAnchor editAs="oneCell">
    <xdr:from>
      <xdr:col>17</xdr:col>
      <xdr:colOff>415671</xdr:colOff>
      <xdr:row>42</xdr:row>
      <xdr:rowOff>148506</xdr:rowOff>
    </xdr:from>
    <xdr:to>
      <xdr:col>24</xdr:col>
      <xdr:colOff>254803</xdr:colOff>
      <xdr:row>46</xdr:row>
      <xdr:rowOff>53264</xdr:rowOff>
    </xdr:to>
    <xdr:sp macro="" textlink="">
      <xdr:nvSpPr>
        <xdr:cNvPr id="83" name="metricExplanation10" hidden="1"/>
        <xdr:cNvSpPr/>
      </xdr:nvSpPr>
      <xdr:spPr bwMode="auto">
        <a:xfrm>
          <a:off x="15207996" y="8149506"/>
          <a:ext cx="4468282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Content sharings: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The number of stories created about your page. These include liking your page, posting to your page's wall, liking, commenting, etc.</a:t>
          </a:r>
        </a:p>
      </xdr:txBody>
    </xdr:sp>
    <xdr:clientData/>
  </xdr:twoCellAnchor>
  <xdr:twoCellAnchor editAs="oneCell">
    <xdr:from>
      <xdr:col>17</xdr:col>
      <xdr:colOff>415671</xdr:colOff>
      <xdr:row>46</xdr:row>
      <xdr:rowOff>116764</xdr:rowOff>
    </xdr:from>
    <xdr:to>
      <xdr:col>24</xdr:col>
      <xdr:colOff>254803</xdr:colOff>
      <xdr:row>50</xdr:row>
      <xdr:rowOff>21522</xdr:rowOff>
    </xdr:to>
    <xdr:sp macro="" textlink="">
      <xdr:nvSpPr>
        <xdr:cNvPr id="54" name="metricExplanation11" hidden="1"/>
        <xdr:cNvSpPr/>
      </xdr:nvSpPr>
      <xdr:spPr bwMode="auto">
        <a:xfrm>
          <a:off x="15207996" y="8879764"/>
          <a:ext cx="4468282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People sharing your content:
Number of people sharing stories about your page. These include liking your page, posting to your page's wall, liking, commenting, etc.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Can be split by: story type, age, gender, language, country</a:t>
          </a:r>
        </a:p>
      </xdr:txBody>
    </xdr:sp>
    <xdr:clientData/>
  </xdr:twoCellAnchor>
  <xdr:twoCellAnchor editAs="oneCell">
    <xdr:from>
      <xdr:col>17</xdr:col>
      <xdr:colOff>415671</xdr:colOff>
      <xdr:row>23</xdr:row>
      <xdr:rowOff>116716</xdr:rowOff>
    </xdr:from>
    <xdr:to>
      <xdr:col>24</xdr:col>
      <xdr:colOff>286025</xdr:colOff>
      <xdr:row>27</xdr:row>
      <xdr:rowOff>21474</xdr:rowOff>
    </xdr:to>
    <xdr:sp macro="" textlink="">
      <xdr:nvSpPr>
        <xdr:cNvPr id="56" name="metricExplanation5" hidden="1"/>
        <xdr:cNvSpPr/>
      </xdr:nvSpPr>
      <xdr:spPr bwMode="auto">
        <a:xfrm>
          <a:off x="15207996" y="4498216"/>
          <a:ext cx="4499504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Sharing rate (% of reached people who shared):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Number of people sharing your content as percentage of the number of people reached</a:t>
          </a:r>
        </a:p>
      </xdr:txBody>
    </xdr:sp>
    <xdr:clientData/>
  </xdr:twoCellAnchor>
  <xdr:twoCellAnchor editAs="oneCell">
    <xdr:from>
      <xdr:col>17</xdr:col>
      <xdr:colOff>415671</xdr:colOff>
      <xdr:row>31</xdr:row>
      <xdr:rowOff>53232</xdr:rowOff>
    </xdr:from>
    <xdr:to>
      <xdr:col>24</xdr:col>
      <xdr:colOff>286025</xdr:colOff>
      <xdr:row>34</xdr:row>
      <xdr:rowOff>148490</xdr:rowOff>
    </xdr:to>
    <xdr:sp macro="" textlink="">
      <xdr:nvSpPr>
        <xdr:cNvPr id="57" name="metricExplanation7" hidden="1"/>
        <xdr:cNvSpPr/>
      </xdr:nvSpPr>
      <xdr:spPr bwMode="auto">
        <a:xfrm>
          <a:off x="15207996" y="5958732"/>
          <a:ext cx="4499504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Videos added: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Videos posted to your page</a:t>
          </a:r>
        </a:p>
      </xdr:txBody>
    </xdr:sp>
    <xdr:clientData/>
  </xdr:twoCellAnchor>
  <xdr:twoCellAnchor editAs="oneCell">
    <xdr:from>
      <xdr:col>17</xdr:col>
      <xdr:colOff>415671</xdr:colOff>
      <xdr:row>38</xdr:row>
      <xdr:rowOff>180248</xdr:rowOff>
    </xdr:from>
    <xdr:to>
      <xdr:col>24</xdr:col>
      <xdr:colOff>286025</xdr:colOff>
      <xdr:row>42</xdr:row>
      <xdr:rowOff>85006</xdr:rowOff>
    </xdr:to>
    <xdr:sp macro="" textlink="">
      <xdr:nvSpPr>
        <xdr:cNvPr id="58" name="metricExplanation9" hidden="1"/>
        <xdr:cNvSpPr/>
      </xdr:nvSpPr>
      <xdr:spPr bwMode="auto">
        <a:xfrm>
          <a:off x="15207996" y="7419248"/>
          <a:ext cx="4499504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Reviews added: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New reviews created for your page</a:t>
          </a:r>
        </a:p>
      </xdr:txBody>
    </xdr:sp>
    <xdr:clientData/>
  </xdr:twoCellAnchor>
  <xdr:twoCellAnchor editAs="oneCell">
    <xdr:from>
      <xdr:col>17</xdr:col>
      <xdr:colOff>415671</xdr:colOff>
      <xdr:row>50</xdr:row>
      <xdr:rowOff>85022</xdr:rowOff>
    </xdr:from>
    <xdr:to>
      <xdr:col>24</xdr:col>
      <xdr:colOff>286025</xdr:colOff>
      <xdr:row>53</xdr:row>
      <xdr:rowOff>180280</xdr:rowOff>
    </xdr:to>
    <xdr:sp macro="" textlink="">
      <xdr:nvSpPr>
        <xdr:cNvPr id="59" name="metricExplanation12" hidden="1"/>
        <xdr:cNvSpPr/>
      </xdr:nvSpPr>
      <xdr:spPr bwMode="auto">
        <a:xfrm>
          <a:off x="15207996" y="9610022"/>
          <a:ext cx="4499504" cy="666758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8288" tIns="18288" rIns="18288" bIns="18288" rtlCol="0" anchor="ctr"/>
        <a:lstStyle/>
        <a:p>
          <a:pPr algn="l"/>
          <a:r>
            <a:rPr lang="en-US" sz="900">
              <a:solidFill>
                <a:sysClr val="windowText" lastClr="000000"/>
              </a:solidFill>
            </a:rPr>
            <a:t>Organic reach:</a:t>
          </a:r>
        </a:p>
        <a:p>
          <a:pPr algn="l"/>
          <a:r>
            <a:rPr lang="en-US" sz="900">
              <a:solidFill>
                <a:sysClr val="windowText" lastClr="000000"/>
              </a:solidFill>
            </a:rPr>
            <a:t>Number of people who visited your page, or saw your content in their news feed or ticker</a:t>
          </a:r>
        </a:p>
      </xdr:txBody>
    </xdr:sp>
    <xdr:clientData/>
  </xdr:twoCellAnchor>
  <xdr:twoCellAnchor editAs="oneCell">
    <xdr:from>
      <xdr:col>16</xdr:col>
      <xdr:colOff>524316</xdr:colOff>
      <xdr:row>9</xdr:row>
      <xdr:rowOff>5818</xdr:rowOff>
    </xdr:from>
    <xdr:to>
      <xdr:col>18</xdr:col>
      <xdr:colOff>216111</xdr:colOff>
      <xdr:row>11</xdr:row>
      <xdr:rowOff>147635</xdr:rowOff>
    </xdr:to>
    <xdr:sp macro="refreshDataOnAllSheetsDontOverrideDates" textlink="">
      <xdr:nvSpPr>
        <xdr:cNvPr id="102" name="refreshButton"/>
        <xdr:cNvSpPr/>
      </xdr:nvSpPr>
      <xdr:spPr bwMode="auto">
        <a:xfrm>
          <a:off x="14633222" y="1720318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12</xdr:row>
      <xdr:rowOff>20635</xdr:rowOff>
    </xdr:from>
    <xdr:to>
      <xdr:col>18</xdr:col>
      <xdr:colOff>216111</xdr:colOff>
      <xdr:row>14</xdr:row>
      <xdr:rowOff>162452</xdr:rowOff>
    </xdr:to>
    <xdr:sp macro="launchExportUF" textlink="">
      <xdr:nvSpPr>
        <xdr:cNvPr id="103" name="exportButton"/>
        <xdr:cNvSpPr/>
      </xdr:nvSpPr>
      <xdr:spPr bwMode="auto">
        <a:xfrm>
          <a:off x="14633222" y="2306635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EXPORT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15</xdr:row>
      <xdr:rowOff>35452</xdr:rowOff>
    </xdr:from>
    <xdr:to>
      <xdr:col>18</xdr:col>
      <xdr:colOff>216111</xdr:colOff>
      <xdr:row>17</xdr:row>
      <xdr:rowOff>177269</xdr:rowOff>
    </xdr:to>
    <xdr:sp macro="deleteNonCongfigSheets" textlink="">
      <xdr:nvSpPr>
        <xdr:cNvPr id="104" name="deleteButton"/>
        <xdr:cNvSpPr/>
      </xdr:nvSpPr>
      <xdr:spPr bwMode="auto">
        <a:xfrm>
          <a:off x="14633222" y="2892952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DELETE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18</xdr:row>
      <xdr:rowOff>50269</xdr:rowOff>
    </xdr:from>
    <xdr:to>
      <xdr:col>18</xdr:col>
      <xdr:colOff>216111</xdr:colOff>
      <xdr:row>21</xdr:row>
      <xdr:rowOff>1586</xdr:rowOff>
    </xdr:to>
    <xdr:sp macro="migrateReports" textlink="">
      <xdr:nvSpPr>
        <xdr:cNvPr id="105" name="migrateButton"/>
        <xdr:cNvSpPr/>
      </xdr:nvSpPr>
      <xdr:spPr bwMode="auto">
        <a:xfrm>
          <a:off x="14633222" y="3479269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COPY REPORTS FROM OLD GADG VERSION</a:t>
          </a:r>
        </a:p>
      </xdr:txBody>
    </xdr:sp>
    <xdr:clientData/>
  </xdr:twoCellAnchor>
  <xdr:twoCellAnchor editAs="oneCell">
    <xdr:from>
      <xdr:col>14</xdr:col>
      <xdr:colOff>469407</xdr:colOff>
      <xdr:row>9</xdr:row>
      <xdr:rowOff>4141</xdr:rowOff>
    </xdr:from>
    <xdr:to>
      <xdr:col>14</xdr:col>
      <xdr:colOff>973111</xdr:colOff>
      <xdr:row>10</xdr:row>
      <xdr:rowOff>67046</xdr:rowOff>
    </xdr:to>
    <xdr:sp macro="changeDateRangeTypeXFB" textlink="" fLocksText="0">
      <xdr:nvSpPr>
        <xdr:cNvPr id="60" name="lastXboxFB" hidden="1"/>
        <xdr:cNvSpPr txBox="1"/>
      </xdr:nvSpPr>
      <xdr:spPr>
        <a:xfrm flipH="1">
          <a:off x="12625688" y="1718641"/>
          <a:ext cx="503704" cy="25340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2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5</a:t>
          </a:r>
        </a:p>
      </xdr:txBody>
    </xdr:sp>
    <xdr:clientData/>
  </xdr:twoCellAnchor>
  <xdr:twoCellAnchor editAs="oneCell">
    <xdr:from>
      <xdr:col>14</xdr:col>
      <xdr:colOff>86165</xdr:colOff>
      <xdr:row>9</xdr:row>
      <xdr:rowOff>23304</xdr:rowOff>
    </xdr:from>
    <xdr:to>
      <xdr:col>14</xdr:col>
      <xdr:colOff>426468</xdr:colOff>
      <xdr:row>10</xdr:row>
      <xdr:rowOff>52593</xdr:rowOff>
    </xdr:to>
    <xdr:sp macro="" textlink="">
      <xdr:nvSpPr>
        <xdr:cNvPr id="62" name="lastXlabel1FB" hidden="1"/>
        <xdr:cNvSpPr txBox="1"/>
      </xdr:nvSpPr>
      <xdr:spPr>
        <a:xfrm>
          <a:off x="12242446" y="1737804"/>
          <a:ext cx="340303" cy="219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Last</a:t>
          </a:r>
        </a:p>
      </xdr:txBody>
    </xdr:sp>
    <xdr:clientData/>
  </xdr:twoCellAnchor>
  <xdr:twoCellAnchor editAs="oneCell">
    <xdr:from>
      <xdr:col>15</xdr:col>
      <xdr:colOff>36080</xdr:colOff>
      <xdr:row>9</xdr:row>
      <xdr:rowOff>6687</xdr:rowOff>
    </xdr:from>
    <xdr:to>
      <xdr:col>15</xdr:col>
      <xdr:colOff>666530</xdr:colOff>
      <xdr:row>10</xdr:row>
      <xdr:rowOff>47181</xdr:rowOff>
    </xdr:to>
    <xdr:sp macro="" textlink="">
      <xdr:nvSpPr>
        <xdr:cNvPr id="63" name="lastXlabel2FB" hidden="1"/>
        <xdr:cNvSpPr txBox="1"/>
      </xdr:nvSpPr>
      <xdr:spPr>
        <a:xfrm>
          <a:off x="13168674" y="1721187"/>
          <a:ext cx="630450" cy="2309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ctr"/>
        <a:lstStyle/>
        <a:p>
          <a:pPr marL="0" indent="0" algn="l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years</a:t>
          </a:r>
        </a:p>
      </xdr:txBody>
    </xdr:sp>
    <xdr:clientData/>
  </xdr:twoCellAnchor>
  <xdr:twoCellAnchor editAs="oneCell">
    <xdr:from>
      <xdr:col>14</xdr:col>
      <xdr:colOff>471171</xdr:colOff>
      <xdr:row>10</xdr:row>
      <xdr:rowOff>64946</xdr:rowOff>
    </xdr:from>
    <xdr:to>
      <xdr:col>15</xdr:col>
      <xdr:colOff>859628</xdr:colOff>
      <xdr:row>11</xdr:row>
      <xdr:rowOff>166687</xdr:rowOff>
    </xdr:to>
    <xdr:sp macro="" textlink="">
      <xdr:nvSpPr>
        <xdr:cNvPr id="64" name="includeCurrentLabelFB" hidden="1"/>
        <xdr:cNvSpPr txBox="1"/>
      </xdr:nvSpPr>
      <xdr:spPr>
        <a:xfrm>
          <a:off x="12627452" y="1969946"/>
          <a:ext cx="1364770" cy="2922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l"/>
          <a:r>
            <a:rPr lang="fi-FI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Including this year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552450</xdr:colOff>
          <xdr:row>33</xdr:row>
          <xdr:rowOff>47625</xdr:rowOff>
        </xdr:from>
        <xdr:to>
          <xdr:col>14</xdr:col>
          <xdr:colOff>819150</xdr:colOff>
          <xdr:row>34</xdr:row>
          <xdr:rowOff>114300</xdr:rowOff>
        </xdr:to>
        <xdr:sp macro="" textlink="">
          <xdr:nvSpPr>
            <xdr:cNvPr id="83969" name="condFormDropDown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18</xdr:row>
          <xdr:rowOff>95250</xdr:rowOff>
        </xdr:from>
        <xdr:to>
          <xdr:col>11</xdr:col>
          <xdr:colOff>104775</xdr:colOff>
          <xdr:row>19</xdr:row>
          <xdr:rowOff>152400</xdr:rowOff>
        </xdr:to>
        <xdr:sp macro="" textlink="">
          <xdr:nvSpPr>
            <xdr:cNvPr id="83970" name="drmfb_1" hidden="1">
              <a:extLst>
                <a:ext uri="{63B3BB69-23CF-44E3-9099-C40C66FF867C}">
                  <a14:compatExt spid="_x0000_s8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</xdr:row>
          <xdr:rowOff>38100</xdr:rowOff>
        </xdr:from>
        <xdr:to>
          <xdr:col>15</xdr:col>
          <xdr:colOff>180975</xdr:colOff>
          <xdr:row>15</xdr:row>
          <xdr:rowOff>95250</xdr:rowOff>
        </xdr:to>
        <xdr:sp macro="" textlink="">
          <xdr:nvSpPr>
            <xdr:cNvPr id="83971" name="compareDatesDD" hidden="1">
              <a:extLst>
                <a:ext uri="{63B3BB69-23CF-44E3-9099-C40C66FF867C}">
                  <a14:compatExt spid="_x0000_s8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11</xdr:row>
          <xdr:rowOff>85725</xdr:rowOff>
        </xdr:from>
        <xdr:to>
          <xdr:col>11</xdr:col>
          <xdr:colOff>133350</xdr:colOff>
          <xdr:row>12</xdr:row>
          <xdr:rowOff>152400</xdr:rowOff>
        </xdr:to>
        <xdr:sp macro="" textlink="">
          <xdr:nvSpPr>
            <xdr:cNvPr id="83972" name="drsdfb_1" hidden="1">
              <a:extLst>
                <a:ext uri="{63B3BB69-23CF-44E3-9099-C40C66FF867C}">
                  <a14:compatExt spid="_x0000_s8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18</xdr:row>
          <xdr:rowOff>38100</xdr:rowOff>
        </xdr:from>
        <xdr:to>
          <xdr:col>8</xdr:col>
          <xdr:colOff>447675</xdr:colOff>
          <xdr:row>19</xdr:row>
          <xdr:rowOff>95250</xdr:rowOff>
        </xdr:to>
        <xdr:sp macro="" textlink="">
          <xdr:nvSpPr>
            <xdr:cNvPr id="83973" name="drdfb_1" hidden="1">
              <a:extLst>
                <a:ext uri="{63B3BB69-23CF-44E3-9099-C40C66FF867C}">
                  <a14:compatExt spid="_x0000_s8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552450</xdr:colOff>
          <xdr:row>35</xdr:row>
          <xdr:rowOff>76200</xdr:rowOff>
        </xdr:from>
        <xdr:to>
          <xdr:col>14</xdr:col>
          <xdr:colOff>819150</xdr:colOff>
          <xdr:row>36</xdr:row>
          <xdr:rowOff>142875</xdr:rowOff>
        </xdr:to>
        <xdr:sp macro="" textlink="">
          <xdr:nvSpPr>
            <xdr:cNvPr id="83974" name="groupingDD" hidden="1">
              <a:extLst>
                <a:ext uri="{63B3BB69-23CF-44E3-9099-C40C66FF867C}">
                  <a14:compatExt spid="_x0000_s8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9</xdr:row>
          <xdr:rowOff>9525</xdr:rowOff>
        </xdr:from>
        <xdr:to>
          <xdr:col>14</xdr:col>
          <xdr:colOff>57150</xdr:colOff>
          <xdr:row>10</xdr:row>
          <xdr:rowOff>57150</xdr:rowOff>
        </xdr:to>
        <xdr:sp macro="" textlink="">
          <xdr:nvSpPr>
            <xdr:cNvPr id="83975" name="dateRangeTypeDD" hidden="1">
              <a:extLst>
                <a:ext uri="{63B3BB69-23CF-44E3-9099-C40C66FF867C}">
                  <a14:compatExt spid="_x0000_s8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13</xdr:row>
          <xdr:rowOff>19050</xdr:rowOff>
        </xdr:from>
        <xdr:to>
          <xdr:col>11</xdr:col>
          <xdr:colOff>133350</xdr:colOff>
          <xdr:row>14</xdr:row>
          <xdr:rowOff>57150</xdr:rowOff>
        </xdr:to>
        <xdr:sp macro="" textlink="">
          <xdr:nvSpPr>
            <xdr:cNvPr id="83981" name="sdCategoriesDropdown" hidden="1">
              <a:extLst>
                <a:ext uri="{63B3BB69-23CF-44E3-9099-C40C66FF867C}">
                  <a14:compatExt spid="_x0000_s8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20</xdr:row>
          <xdr:rowOff>9525</xdr:rowOff>
        </xdr:from>
        <xdr:to>
          <xdr:col>11</xdr:col>
          <xdr:colOff>104775</xdr:colOff>
          <xdr:row>21</xdr:row>
          <xdr:rowOff>66675</xdr:rowOff>
        </xdr:to>
        <xdr:sp macro="" textlink="">
          <xdr:nvSpPr>
            <xdr:cNvPr id="83982" name="drmfb_2" hidden="1">
              <a:extLst>
                <a:ext uri="{63B3BB69-23CF-44E3-9099-C40C66FF867C}">
                  <a14:compatExt spid="_x0000_s8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21</xdr:row>
          <xdr:rowOff>123825</xdr:rowOff>
        </xdr:from>
        <xdr:to>
          <xdr:col>11</xdr:col>
          <xdr:colOff>104775</xdr:colOff>
          <xdr:row>22</xdr:row>
          <xdr:rowOff>180975</xdr:rowOff>
        </xdr:to>
        <xdr:sp macro="" textlink="">
          <xdr:nvSpPr>
            <xdr:cNvPr id="83983" name="drmfb_3" hidden="1">
              <a:extLst>
                <a:ext uri="{63B3BB69-23CF-44E3-9099-C40C66FF867C}">
                  <a14:compatExt spid="_x0000_s8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23</xdr:row>
          <xdr:rowOff>38100</xdr:rowOff>
        </xdr:from>
        <xdr:to>
          <xdr:col>11</xdr:col>
          <xdr:colOff>104775</xdr:colOff>
          <xdr:row>24</xdr:row>
          <xdr:rowOff>95250</xdr:rowOff>
        </xdr:to>
        <xdr:sp macro="" textlink="">
          <xdr:nvSpPr>
            <xdr:cNvPr id="83984" name="drmfb_4" hidden="1">
              <a:extLst>
                <a:ext uri="{63B3BB69-23CF-44E3-9099-C40C66FF867C}">
                  <a14:compatExt spid="_x0000_s8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24</xdr:row>
          <xdr:rowOff>142875</xdr:rowOff>
        </xdr:from>
        <xdr:to>
          <xdr:col>11</xdr:col>
          <xdr:colOff>104775</xdr:colOff>
          <xdr:row>26</xdr:row>
          <xdr:rowOff>9525</xdr:rowOff>
        </xdr:to>
        <xdr:sp macro="" textlink="">
          <xdr:nvSpPr>
            <xdr:cNvPr id="83985" name="drmfb_5" hidden="1">
              <a:extLst>
                <a:ext uri="{63B3BB69-23CF-44E3-9099-C40C66FF867C}">
                  <a14:compatExt spid="_x0000_s8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26</xdr:row>
          <xdr:rowOff>66675</xdr:rowOff>
        </xdr:from>
        <xdr:to>
          <xdr:col>11</xdr:col>
          <xdr:colOff>104775</xdr:colOff>
          <xdr:row>27</xdr:row>
          <xdr:rowOff>123825</xdr:rowOff>
        </xdr:to>
        <xdr:sp macro="" textlink="">
          <xdr:nvSpPr>
            <xdr:cNvPr id="83986" name="drmfb_6" hidden="1">
              <a:extLst>
                <a:ext uri="{63B3BB69-23CF-44E3-9099-C40C66FF867C}">
                  <a14:compatExt spid="_x0000_s8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27</xdr:row>
          <xdr:rowOff>171450</xdr:rowOff>
        </xdr:from>
        <xdr:to>
          <xdr:col>11</xdr:col>
          <xdr:colOff>104775</xdr:colOff>
          <xdr:row>29</xdr:row>
          <xdr:rowOff>38100</xdr:rowOff>
        </xdr:to>
        <xdr:sp macro="" textlink="">
          <xdr:nvSpPr>
            <xdr:cNvPr id="83987" name="drmfb_7" hidden="1">
              <a:extLst>
                <a:ext uri="{63B3BB69-23CF-44E3-9099-C40C66FF867C}">
                  <a14:compatExt spid="_x0000_s8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29</xdr:row>
          <xdr:rowOff>85725</xdr:rowOff>
        </xdr:from>
        <xdr:to>
          <xdr:col>11</xdr:col>
          <xdr:colOff>104775</xdr:colOff>
          <xdr:row>30</xdr:row>
          <xdr:rowOff>142875</xdr:rowOff>
        </xdr:to>
        <xdr:sp macro="" textlink="">
          <xdr:nvSpPr>
            <xdr:cNvPr id="83988" name="drmfb_8" hidden="1">
              <a:extLst>
                <a:ext uri="{63B3BB69-23CF-44E3-9099-C40C66FF867C}">
                  <a14:compatExt spid="_x0000_s8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31</xdr:row>
          <xdr:rowOff>9525</xdr:rowOff>
        </xdr:from>
        <xdr:to>
          <xdr:col>11</xdr:col>
          <xdr:colOff>104775</xdr:colOff>
          <xdr:row>32</xdr:row>
          <xdr:rowOff>66675</xdr:rowOff>
        </xdr:to>
        <xdr:sp macro="" textlink="">
          <xdr:nvSpPr>
            <xdr:cNvPr id="83989" name="drmfb_9" hidden="1">
              <a:extLst>
                <a:ext uri="{63B3BB69-23CF-44E3-9099-C40C66FF867C}">
                  <a14:compatExt spid="_x0000_s8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32</xdr:row>
          <xdr:rowOff>114300</xdr:rowOff>
        </xdr:from>
        <xdr:to>
          <xdr:col>11</xdr:col>
          <xdr:colOff>104775</xdr:colOff>
          <xdr:row>33</xdr:row>
          <xdr:rowOff>171450</xdr:rowOff>
        </xdr:to>
        <xdr:sp macro="" textlink="">
          <xdr:nvSpPr>
            <xdr:cNvPr id="83990" name="drmfb_10" hidden="1">
              <a:extLst>
                <a:ext uri="{63B3BB69-23CF-44E3-9099-C40C66FF867C}">
                  <a14:compatExt spid="_x0000_s8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34</xdr:row>
          <xdr:rowOff>28575</xdr:rowOff>
        </xdr:from>
        <xdr:to>
          <xdr:col>11</xdr:col>
          <xdr:colOff>104775</xdr:colOff>
          <xdr:row>35</xdr:row>
          <xdr:rowOff>85725</xdr:rowOff>
        </xdr:to>
        <xdr:sp macro="" textlink="">
          <xdr:nvSpPr>
            <xdr:cNvPr id="83992" name="drmfb_11" hidden="1">
              <a:extLst>
                <a:ext uri="{63B3BB69-23CF-44E3-9099-C40C66FF867C}">
                  <a14:compatExt spid="_x0000_s8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35</xdr:row>
          <xdr:rowOff>142875</xdr:rowOff>
        </xdr:from>
        <xdr:to>
          <xdr:col>11</xdr:col>
          <xdr:colOff>104775</xdr:colOff>
          <xdr:row>37</xdr:row>
          <xdr:rowOff>9525</xdr:rowOff>
        </xdr:to>
        <xdr:sp macro="" textlink="">
          <xdr:nvSpPr>
            <xdr:cNvPr id="83993" name="drmfb_12" hidden="1">
              <a:extLst>
                <a:ext uri="{63B3BB69-23CF-44E3-9099-C40C66FF867C}">
                  <a14:compatExt spid="_x0000_s8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10</xdr:row>
          <xdr:rowOff>76200</xdr:rowOff>
        </xdr:from>
        <xdr:to>
          <xdr:col>15</xdr:col>
          <xdr:colOff>590550</xdr:colOff>
          <xdr:row>11</xdr:row>
          <xdr:rowOff>142875</xdr:rowOff>
        </xdr:to>
        <xdr:sp macro="" textlink="">
          <xdr:nvSpPr>
            <xdr:cNvPr id="83994" name="includeCurrentCB" hidden="1">
              <a:extLst>
                <a:ext uri="{63B3BB69-23CF-44E3-9099-C40C66FF867C}">
                  <a14:compatExt spid="_x0000_s8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110000"/>
                  </a:solidFill>
                </a14:hiddenFill>
              </a:ext>
              <a:ext uri="{91240B29-F687-4F45-9708-019B960494DF}">
                <a14:hiddenLine w="9525">
                  <a:solidFill>
                    <a:srgbClr val="01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15</xdr:row>
          <xdr:rowOff>142875</xdr:rowOff>
        </xdr:from>
        <xdr:to>
          <xdr:col>15</xdr:col>
          <xdr:colOff>180975</xdr:colOff>
          <xdr:row>17</xdr:row>
          <xdr:rowOff>9525</xdr:rowOff>
        </xdr:to>
        <xdr:sp macro="" textlink="">
          <xdr:nvSpPr>
            <xdr:cNvPr id="83995" name="comparisonValueTypeDD" hidden="1">
              <a:extLst>
                <a:ext uri="{63B3BB69-23CF-44E3-9099-C40C66FF867C}">
                  <a14:compatExt spid="_x0000_s8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1606894</xdr:colOff>
      <xdr:row>7</xdr:row>
      <xdr:rowOff>77047</xdr:rowOff>
    </xdr:from>
    <xdr:to>
      <xdr:col>5</xdr:col>
      <xdr:colOff>553936</xdr:colOff>
      <xdr:row>9</xdr:row>
      <xdr:rowOff>23812</xdr:rowOff>
    </xdr:to>
    <xdr:sp macro="[0]!refreshProfileListFB" textlink="">
      <xdr:nvSpPr>
        <xdr:cNvPr id="80" name="refreshProfileListButton"/>
        <xdr:cNvSpPr txBox="1"/>
      </xdr:nvSpPr>
      <xdr:spPr>
        <a:xfrm>
          <a:off x="3261863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LIST</a:t>
          </a:r>
        </a:p>
      </xdr:txBody>
    </xdr:sp>
    <xdr:clientData/>
  </xdr:twoCellAnchor>
  <xdr:twoCellAnchor editAs="oneCell">
    <xdr:from>
      <xdr:col>12</xdr:col>
      <xdr:colOff>556402</xdr:colOff>
      <xdr:row>31</xdr:row>
      <xdr:rowOff>63758</xdr:rowOff>
    </xdr:from>
    <xdr:to>
      <xdr:col>14</xdr:col>
      <xdr:colOff>87637</xdr:colOff>
      <xdr:row>32</xdr:row>
      <xdr:rowOff>163505</xdr:rowOff>
    </xdr:to>
    <xdr:sp macro="" textlink="">
      <xdr:nvSpPr>
        <xdr:cNvPr id="84" name="createChartsLabel"/>
        <xdr:cNvSpPr txBox="1"/>
      </xdr:nvSpPr>
      <xdr:spPr>
        <a:xfrm>
          <a:off x="10760058" y="5969258"/>
          <a:ext cx="1483860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Create charts</a:t>
          </a:r>
        </a:p>
      </xdr:txBody>
    </xdr:sp>
    <xdr:clientData/>
  </xdr:twoCellAnchor>
  <xdr:twoCellAnchor editAs="oneCell">
    <xdr:from>
      <xdr:col>3</xdr:col>
      <xdr:colOff>666750</xdr:colOff>
      <xdr:row>17</xdr:row>
      <xdr:rowOff>130969</xdr:rowOff>
    </xdr:from>
    <xdr:to>
      <xdr:col>6</xdr:col>
      <xdr:colOff>312738</xdr:colOff>
      <xdr:row>17</xdr:row>
      <xdr:rowOff>130969</xdr:rowOff>
    </xdr:to>
    <xdr:sp macro="" textlink="">
      <xdr:nvSpPr>
        <xdr:cNvPr id="86" name="TextBox 85"/>
        <xdr:cNvSpPr txBox="1"/>
      </xdr:nvSpPr>
      <xdr:spPr>
        <a:xfrm>
          <a:off x="1371600" y="3369469"/>
          <a:ext cx="3570288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3</xdr:col>
      <xdr:colOff>666750</xdr:colOff>
      <xdr:row>17</xdr:row>
      <xdr:rowOff>130969</xdr:rowOff>
    </xdr:from>
    <xdr:to>
      <xdr:col>6</xdr:col>
      <xdr:colOff>312738</xdr:colOff>
      <xdr:row>17</xdr:row>
      <xdr:rowOff>130969</xdr:rowOff>
    </xdr:to>
    <xdr:sp macro="" textlink="">
      <xdr:nvSpPr>
        <xdr:cNvPr id="87" name="TextBox 86"/>
        <xdr:cNvSpPr txBox="1"/>
      </xdr:nvSpPr>
      <xdr:spPr>
        <a:xfrm>
          <a:off x="1371600" y="3369469"/>
          <a:ext cx="3570288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3</xdr:col>
      <xdr:colOff>666750</xdr:colOff>
      <xdr:row>17</xdr:row>
      <xdr:rowOff>130969</xdr:rowOff>
    </xdr:from>
    <xdr:to>
      <xdr:col>6</xdr:col>
      <xdr:colOff>312738</xdr:colOff>
      <xdr:row>17</xdr:row>
      <xdr:rowOff>130969</xdr:rowOff>
    </xdr:to>
    <xdr:sp macro="" textlink="">
      <xdr:nvSpPr>
        <xdr:cNvPr id="88" name="TextBox 87"/>
        <xdr:cNvSpPr txBox="1"/>
      </xdr:nvSpPr>
      <xdr:spPr>
        <a:xfrm>
          <a:off x="1371600" y="3369469"/>
          <a:ext cx="3570288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12</xdr:col>
      <xdr:colOff>34054</xdr:colOff>
      <xdr:row>19</xdr:row>
      <xdr:rowOff>66858</xdr:rowOff>
    </xdr:from>
    <xdr:to>
      <xdr:col>13</xdr:col>
      <xdr:colOff>786942</xdr:colOff>
      <xdr:row>21</xdr:row>
      <xdr:rowOff>129622</xdr:rowOff>
    </xdr:to>
    <xdr:sp macro="[0]!launchFilterUFFB" textlink="">
      <xdr:nvSpPr>
        <xdr:cNvPr id="89" name="filterButton"/>
        <xdr:cNvSpPr txBox="1"/>
      </xdr:nvSpPr>
      <xdr:spPr>
        <a:xfrm>
          <a:off x="10237710" y="3686358"/>
          <a:ext cx="1729201" cy="443764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08000" rIns="36000" rtlCol="0" anchor="ctr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SET UP FILTERS</a:t>
          </a:r>
        </a:p>
      </xdr:txBody>
    </xdr:sp>
    <xdr:clientData/>
  </xdr:twoCellAnchor>
  <xdr:twoCellAnchor editAs="oneCell">
    <xdr:from>
      <xdr:col>12</xdr:col>
      <xdr:colOff>63537</xdr:colOff>
      <xdr:row>22</xdr:row>
      <xdr:rowOff>22492</xdr:rowOff>
    </xdr:from>
    <xdr:to>
      <xdr:col>15</xdr:col>
      <xdr:colOff>743781</xdr:colOff>
      <xdr:row>25</xdr:row>
      <xdr:rowOff>178596</xdr:rowOff>
    </xdr:to>
    <xdr:sp macro="" textlink="">
      <xdr:nvSpPr>
        <xdr:cNvPr id="91" name="filterNote"/>
        <xdr:cNvSpPr/>
      </xdr:nvSpPr>
      <xdr:spPr>
        <a:xfrm>
          <a:off x="10267193" y="4213492"/>
          <a:ext cx="3609182" cy="7276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t"/>
        <a:lstStyle/>
        <a:p>
          <a:pPr marL="0" indent="0" algn="l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No filters have been set up</a:t>
          </a:r>
        </a:p>
      </xdr:txBody>
    </xdr:sp>
    <xdr:clientData/>
  </xdr:twoCellAnchor>
  <xdr:twoCellAnchor editAs="oneCell">
    <xdr:from>
      <xdr:col>13</xdr:col>
      <xdr:colOff>881631</xdr:colOff>
      <xdr:row>19</xdr:row>
      <xdr:rowOff>71438</xdr:rowOff>
    </xdr:from>
    <xdr:to>
      <xdr:col>15</xdr:col>
      <xdr:colOff>228723</xdr:colOff>
      <xdr:row>21</xdr:row>
      <xdr:rowOff>131953</xdr:rowOff>
    </xdr:to>
    <xdr:sp macro="clearFiltersFB" textlink="">
      <xdr:nvSpPr>
        <xdr:cNvPr id="92" name="clearFiltersButton" hidden="1"/>
        <xdr:cNvSpPr txBox="1"/>
      </xdr:nvSpPr>
      <xdr:spPr>
        <a:xfrm>
          <a:off x="12061600" y="3690938"/>
          <a:ext cx="1299717" cy="44151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CLEAR FILTERS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31</xdr:row>
          <xdr:rowOff>47625</xdr:rowOff>
        </xdr:from>
        <xdr:to>
          <xdr:col>13</xdr:col>
          <xdr:colOff>447675</xdr:colOff>
          <xdr:row>32</xdr:row>
          <xdr:rowOff>142875</xdr:rowOff>
        </xdr:to>
        <xdr:sp macro="" textlink="">
          <xdr:nvSpPr>
            <xdr:cNvPr id="83996" name="createChartsCB" hidden="1">
              <a:extLst>
                <a:ext uri="{63B3BB69-23CF-44E3-9099-C40C66FF867C}">
                  <a14:compatExt spid="_x0000_s8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318269</xdr:colOff>
      <xdr:row>28</xdr:row>
      <xdr:rowOff>61375</xdr:rowOff>
    </xdr:from>
    <xdr:to>
      <xdr:col>13</xdr:col>
      <xdr:colOff>830578</xdr:colOff>
      <xdr:row>29</xdr:row>
      <xdr:rowOff>161122</xdr:rowOff>
    </xdr:to>
    <xdr:sp macro="" textlink="">
      <xdr:nvSpPr>
        <xdr:cNvPr id="95" name="rawDataReportLabel"/>
        <xdr:cNvSpPr txBox="1"/>
      </xdr:nvSpPr>
      <xdr:spPr>
        <a:xfrm>
          <a:off x="10521925" y="5395375"/>
          <a:ext cx="1488622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RAW DATA REPORT</a:t>
          </a:r>
        </a:p>
      </xdr:txBody>
    </xdr:sp>
    <xdr:clientData/>
  </xdr:twoCellAnchor>
  <xdr:twoCellAnchor editAs="oneCell">
    <xdr:from>
      <xdr:col>12</xdr:col>
      <xdr:colOff>303982</xdr:colOff>
      <xdr:row>29</xdr:row>
      <xdr:rowOff>142340</xdr:rowOff>
    </xdr:from>
    <xdr:to>
      <xdr:col>13</xdr:col>
      <xdr:colOff>816291</xdr:colOff>
      <xdr:row>31</xdr:row>
      <xdr:rowOff>51587</xdr:rowOff>
    </xdr:to>
    <xdr:sp macro="" textlink="">
      <xdr:nvSpPr>
        <xdr:cNvPr id="96" name="formattedReportLabel"/>
        <xdr:cNvSpPr txBox="1"/>
      </xdr:nvSpPr>
      <xdr:spPr>
        <a:xfrm>
          <a:off x="10507638" y="5666840"/>
          <a:ext cx="1488622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FORMATTED REPORT</a:t>
          </a:r>
        </a:p>
      </xdr:txBody>
    </xdr:sp>
    <xdr:clientData/>
  </xdr:twoCellAnchor>
  <xdr:twoCellAnchor editAs="oneCell">
    <xdr:from>
      <xdr:col>12</xdr:col>
      <xdr:colOff>44608</xdr:colOff>
      <xdr:row>32</xdr:row>
      <xdr:rowOff>166687</xdr:rowOff>
    </xdr:from>
    <xdr:to>
      <xdr:col>13</xdr:col>
      <xdr:colOff>476255</xdr:colOff>
      <xdr:row>35</xdr:row>
      <xdr:rowOff>23812</xdr:rowOff>
    </xdr:to>
    <xdr:sp macro="" textlink="">
      <xdr:nvSpPr>
        <xdr:cNvPr id="97" name="condFormLabel"/>
        <xdr:cNvSpPr txBox="1"/>
      </xdr:nvSpPr>
      <xdr:spPr>
        <a:xfrm>
          <a:off x="10248264" y="6262687"/>
          <a:ext cx="140796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TABLE FORMATTING (EXCEL 2007 &amp; LATER)</a:t>
          </a:r>
        </a:p>
      </xdr:txBody>
    </xdr:sp>
    <xdr:clientData/>
  </xdr:twoCellAnchor>
  <xdr:twoCellAnchor editAs="oneCell">
    <xdr:from>
      <xdr:col>12</xdr:col>
      <xdr:colOff>298210</xdr:colOff>
      <xdr:row>35</xdr:row>
      <xdr:rowOff>95241</xdr:rowOff>
    </xdr:from>
    <xdr:to>
      <xdr:col>13</xdr:col>
      <xdr:colOff>470297</xdr:colOff>
      <xdr:row>36</xdr:row>
      <xdr:rowOff>128567</xdr:rowOff>
    </xdr:to>
    <xdr:sp macro="" textlink="">
      <xdr:nvSpPr>
        <xdr:cNvPr id="98" name="groupingLabel"/>
        <xdr:cNvSpPr txBox="1"/>
      </xdr:nvSpPr>
      <xdr:spPr>
        <a:xfrm>
          <a:off x="10501866" y="6762741"/>
          <a:ext cx="1148400" cy="22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GROUPING RESULTS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</xdr:row>
          <xdr:rowOff>57150</xdr:rowOff>
        </xdr:from>
        <xdr:to>
          <xdr:col>13</xdr:col>
          <xdr:colOff>790575</xdr:colOff>
          <xdr:row>29</xdr:row>
          <xdr:rowOff>133350</xdr:rowOff>
        </xdr:to>
        <xdr:sp macro="" textlink="">
          <xdr:nvSpPr>
            <xdr:cNvPr id="84005" name="rawDataReportOB" hidden="1">
              <a:extLst>
                <a:ext uri="{63B3BB69-23CF-44E3-9099-C40C66FF867C}">
                  <a14:compatExt spid="_x0000_s8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21430</xdr:colOff>
      <xdr:row>0</xdr:row>
      <xdr:rowOff>47626</xdr:rowOff>
    </xdr:from>
    <xdr:to>
      <xdr:col>6</xdr:col>
      <xdr:colOff>419100</xdr:colOff>
      <xdr:row>2</xdr:row>
      <xdr:rowOff>83345</xdr:rowOff>
    </xdr:to>
    <xdr:sp macro="" textlink="">
      <xdr:nvSpPr>
        <xdr:cNvPr id="108" name="TextBox 107"/>
        <xdr:cNvSpPr txBox="1"/>
      </xdr:nvSpPr>
      <xdr:spPr>
        <a:xfrm>
          <a:off x="1774030" y="47626"/>
          <a:ext cx="3369470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  <a:latin typeface="Calibri Light" panose="020F0302020204030204" pitchFamily="34" charset="0"/>
            </a:rPr>
            <a:t>Facebook Module</a:t>
          </a:r>
        </a:p>
      </xdr:txBody>
    </xdr:sp>
    <xdr:clientData/>
  </xdr:twoCellAnchor>
  <xdr:twoCellAnchor editAs="oneCell">
    <xdr:from>
      <xdr:col>0</xdr:col>
      <xdr:colOff>35719</xdr:colOff>
      <xdr:row>6</xdr:row>
      <xdr:rowOff>178594</xdr:rowOff>
    </xdr:from>
    <xdr:to>
      <xdr:col>39</xdr:col>
      <xdr:colOff>13069</xdr:colOff>
      <xdr:row>6</xdr:row>
      <xdr:rowOff>178594</xdr:rowOff>
    </xdr:to>
    <xdr:cxnSp macro="">
      <xdr:nvCxnSpPr>
        <xdr:cNvPr id="109" name="line2"/>
        <xdr:cNvCxnSpPr/>
      </xdr:nvCxnSpPr>
      <xdr:spPr>
        <a:xfrm>
          <a:off x="35719" y="1321594"/>
          <a:ext cx="28790475" cy="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26194</xdr:colOff>
      <xdr:row>4</xdr:row>
      <xdr:rowOff>119060</xdr:rowOff>
    </xdr:from>
    <xdr:to>
      <xdr:col>5</xdr:col>
      <xdr:colOff>431007</xdr:colOff>
      <xdr:row>6</xdr:row>
      <xdr:rowOff>154779</xdr:rowOff>
    </xdr:to>
    <xdr:sp macro="" textlink="">
      <xdr:nvSpPr>
        <xdr:cNvPr id="110" name="TextBox 109"/>
        <xdr:cNvSpPr txBox="1"/>
      </xdr:nvSpPr>
      <xdr:spPr>
        <a:xfrm>
          <a:off x="83344" y="881060"/>
          <a:ext cx="4357688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1 SELECT</a:t>
          </a:r>
          <a:r>
            <a:rPr lang="en-US" sz="2000" baseline="0">
              <a:latin typeface="Calibri Light" panose="020F0302020204030204" pitchFamily="34" charset="0"/>
            </a:rPr>
            <a:t> PAGES &amp; APPS</a:t>
          </a:r>
          <a:endParaRPr lang="en-US" sz="20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6</xdr:col>
      <xdr:colOff>157165</xdr:colOff>
      <xdr:row>4</xdr:row>
      <xdr:rowOff>119060</xdr:rowOff>
    </xdr:from>
    <xdr:to>
      <xdr:col>10</xdr:col>
      <xdr:colOff>683082</xdr:colOff>
      <xdr:row>6</xdr:row>
      <xdr:rowOff>154779</xdr:rowOff>
    </xdr:to>
    <xdr:sp macro="" textlink="">
      <xdr:nvSpPr>
        <xdr:cNvPr id="111" name="TextBox 110"/>
        <xdr:cNvSpPr txBox="1"/>
      </xdr:nvSpPr>
      <xdr:spPr>
        <a:xfrm>
          <a:off x="4548190" y="881060"/>
          <a:ext cx="4412117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2 SELECT</a:t>
          </a:r>
          <a:r>
            <a:rPr lang="en-US" sz="2000" baseline="0">
              <a:latin typeface="Calibri Light" panose="020F0302020204030204" pitchFamily="34" charset="0"/>
            </a:rPr>
            <a:t> REPORT FIELDS</a:t>
          </a:r>
          <a:endParaRPr lang="en-US" sz="20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6</xdr:col>
      <xdr:colOff>57152</xdr:colOff>
      <xdr:row>6</xdr:row>
      <xdr:rowOff>185831</xdr:rowOff>
    </xdr:from>
    <xdr:to>
      <xdr:col>6</xdr:col>
      <xdr:colOff>80963</xdr:colOff>
      <xdr:row>196</xdr:row>
      <xdr:rowOff>5231</xdr:rowOff>
    </xdr:to>
    <xdr:cxnSp macro="">
      <xdr:nvCxnSpPr>
        <xdr:cNvPr id="112" name="vline1"/>
        <xdr:cNvCxnSpPr/>
      </xdr:nvCxnSpPr>
      <xdr:spPr>
        <a:xfrm>
          <a:off x="4688683" y="1328831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628649</xdr:colOff>
      <xdr:row>7</xdr:row>
      <xdr:rowOff>0</xdr:rowOff>
    </xdr:from>
    <xdr:to>
      <xdr:col>11</xdr:col>
      <xdr:colOff>652460</xdr:colOff>
      <xdr:row>196</xdr:row>
      <xdr:rowOff>9900</xdr:rowOff>
    </xdr:to>
    <xdr:cxnSp macro="">
      <xdr:nvCxnSpPr>
        <xdr:cNvPr id="114" name="vline2"/>
        <xdr:cNvCxnSpPr/>
      </xdr:nvCxnSpPr>
      <xdr:spPr>
        <a:xfrm>
          <a:off x="10141743" y="1333500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78581</xdr:colOff>
      <xdr:row>4</xdr:row>
      <xdr:rowOff>119061</xdr:rowOff>
    </xdr:from>
    <xdr:to>
      <xdr:col>14</xdr:col>
      <xdr:colOff>576263</xdr:colOff>
      <xdr:row>6</xdr:row>
      <xdr:rowOff>154780</xdr:rowOff>
    </xdr:to>
    <xdr:sp macro="" textlink="">
      <xdr:nvSpPr>
        <xdr:cNvPr id="115" name="TextBox 114"/>
        <xdr:cNvSpPr txBox="1"/>
      </xdr:nvSpPr>
      <xdr:spPr>
        <a:xfrm>
          <a:off x="10013156" y="881061"/>
          <a:ext cx="244078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3 REPORT OPTIONS</a:t>
          </a:r>
        </a:p>
      </xdr:txBody>
    </xdr:sp>
    <xdr:clientData/>
  </xdr:twoCellAnchor>
  <xdr:twoCellAnchor editAs="oneCell">
    <xdr:from>
      <xdr:col>12</xdr:col>
      <xdr:colOff>19051</xdr:colOff>
      <xdr:row>7</xdr:row>
      <xdr:rowOff>2</xdr:rowOff>
    </xdr:from>
    <xdr:to>
      <xdr:col>15</xdr:col>
      <xdr:colOff>80963</xdr:colOff>
      <xdr:row>9</xdr:row>
      <xdr:rowOff>35721</xdr:rowOff>
    </xdr:to>
    <xdr:sp macro="" textlink="">
      <xdr:nvSpPr>
        <xdr:cNvPr id="116" name="TextBox 115"/>
        <xdr:cNvSpPr txBox="1"/>
      </xdr:nvSpPr>
      <xdr:spPr>
        <a:xfrm>
          <a:off x="9953626" y="1333502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DATES</a:t>
          </a:r>
        </a:p>
      </xdr:txBody>
    </xdr:sp>
    <xdr:clientData/>
  </xdr:twoCellAnchor>
  <xdr:twoCellAnchor editAs="oneCell">
    <xdr:from>
      <xdr:col>12</xdr:col>
      <xdr:colOff>121668</xdr:colOff>
      <xdr:row>14</xdr:row>
      <xdr:rowOff>47625</xdr:rowOff>
    </xdr:from>
    <xdr:to>
      <xdr:col>13</xdr:col>
      <xdr:colOff>22736</xdr:colOff>
      <xdr:row>15</xdr:row>
      <xdr:rowOff>107155</xdr:rowOff>
    </xdr:to>
    <xdr:sp macro="" textlink="">
      <xdr:nvSpPr>
        <xdr:cNvPr id="117" name="compareToLabel"/>
        <xdr:cNvSpPr txBox="1"/>
      </xdr:nvSpPr>
      <xdr:spPr>
        <a:xfrm>
          <a:off x="10325324" y="2714625"/>
          <a:ext cx="877381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COMPARE TO</a:t>
          </a:r>
        </a:p>
      </xdr:txBody>
    </xdr:sp>
    <xdr:clientData/>
  </xdr:twoCellAnchor>
  <xdr:twoCellAnchor editAs="oneCell">
    <xdr:from>
      <xdr:col>12</xdr:col>
      <xdr:colOff>504832</xdr:colOff>
      <xdr:row>10</xdr:row>
      <xdr:rowOff>134752</xdr:rowOff>
    </xdr:from>
    <xdr:to>
      <xdr:col>13</xdr:col>
      <xdr:colOff>172651</xdr:colOff>
      <xdr:row>11</xdr:row>
      <xdr:rowOff>186706</xdr:rowOff>
    </xdr:to>
    <xdr:sp macro="" textlink="">
      <xdr:nvSpPr>
        <xdr:cNvPr id="118" name="sdateLabel"/>
        <xdr:cNvSpPr txBox="1"/>
      </xdr:nvSpPr>
      <xdr:spPr>
        <a:xfrm>
          <a:off x="10708488" y="2039752"/>
          <a:ext cx="644132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Start date</a:t>
          </a:r>
        </a:p>
      </xdr:txBody>
    </xdr:sp>
    <xdr:clientData/>
  </xdr:twoCellAnchor>
  <xdr:twoCellAnchor editAs="oneCell">
    <xdr:from>
      <xdr:col>12</xdr:col>
      <xdr:colOff>475073</xdr:colOff>
      <xdr:row>12</xdr:row>
      <xdr:rowOff>17636</xdr:rowOff>
    </xdr:from>
    <xdr:to>
      <xdr:col>13</xdr:col>
      <xdr:colOff>170272</xdr:colOff>
      <xdr:row>13</xdr:row>
      <xdr:rowOff>55738</xdr:rowOff>
    </xdr:to>
    <xdr:sp macro="" textlink="">
      <xdr:nvSpPr>
        <xdr:cNvPr id="119" name="edateLabel"/>
        <xdr:cNvSpPr txBox="1"/>
      </xdr:nvSpPr>
      <xdr:spPr>
        <a:xfrm>
          <a:off x="10678729" y="2303636"/>
          <a:ext cx="671512" cy="228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End date</a:t>
          </a:r>
        </a:p>
      </xdr:txBody>
    </xdr:sp>
    <xdr:clientData/>
  </xdr:twoCellAnchor>
  <xdr:twoCellAnchor editAs="oneCell">
    <xdr:from>
      <xdr:col>13</xdr:col>
      <xdr:colOff>3571</xdr:colOff>
      <xdr:row>10</xdr:row>
      <xdr:rowOff>138326</xdr:rowOff>
    </xdr:from>
    <xdr:to>
      <xdr:col>13</xdr:col>
      <xdr:colOff>947739</xdr:colOff>
      <xdr:row>11</xdr:row>
      <xdr:rowOff>190499</xdr:rowOff>
    </xdr:to>
    <xdr:sp macro="[0]!selectStartDateFB" textlink="">
      <xdr:nvSpPr>
        <xdr:cNvPr id="120" name="startDateDisp"/>
        <xdr:cNvSpPr txBox="1"/>
      </xdr:nvSpPr>
      <xdr:spPr>
        <a:xfrm>
          <a:off x="11183540" y="2043326"/>
          <a:ext cx="944168" cy="242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1/1/2014</a:t>
          </a:r>
        </a:p>
      </xdr:txBody>
    </xdr:sp>
    <xdr:clientData/>
  </xdr:twoCellAnchor>
  <xdr:twoCellAnchor editAs="oneCell">
    <xdr:from>
      <xdr:col>13</xdr:col>
      <xdr:colOff>5970</xdr:colOff>
      <xdr:row>12</xdr:row>
      <xdr:rowOff>14070</xdr:rowOff>
    </xdr:from>
    <xdr:to>
      <xdr:col>13</xdr:col>
      <xdr:colOff>935833</xdr:colOff>
      <xdr:row>13</xdr:row>
      <xdr:rowOff>59532</xdr:rowOff>
    </xdr:to>
    <xdr:sp macro="[0]!selectEndDateFB" textlink="">
      <xdr:nvSpPr>
        <xdr:cNvPr id="121" name="endDateDisp"/>
        <xdr:cNvSpPr txBox="1"/>
      </xdr:nvSpPr>
      <xdr:spPr>
        <a:xfrm>
          <a:off x="11185939" y="2300070"/>
          <a:ext cx="929863" cy="235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7/13/2014</a:t>
          </a:r>
        </a:p>
      </xdr:txBody>
    </xdr:sp>
    <xdr:clientData/>
  </xdr:twoCellAnchor>
  <xdr:twoCellAnchor editAs="oneCell">
    <xdr:from>
      <xdr:col>11</xdr:col>
      <xdr:colOff>628649</xdr:colOff>
      <xdr:row>17</xdr:row>
      <xdr:rowOff>95252</xdr:rowOff>
    </xdr:from>
    <xdr:to>
      <xdr:col>16</xdr:col>
      <xdr:colOff>230141</xdr:colOff>
      <xdr:row>17</xdr:row>
      <xdr:rowOff>102954</xdr:rowOff>
    </xdr:to>
    <xdr:cxnSp macro="">
      <xdr:nvCxnSpPr>
        <xdr:cNvPr id="122" name="oline1"/>
        <xdr:cNvCxnSpPr/>
      </xdr:nvCxnSpPr>
      <xdr:spPr>
        <a:xfrm>
          <a:off x="10141743" y="3333752"/>
          <a:ext cx="4197304" cy="7702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7143</xdr:colOff>
      <xdr:row>17</xdr:row>
      <xdr:rowOff>107161</xdr:rowOff>
    </xdr:from>
    <xdr:to>
      <xdr:col>15</xdr:col>
      <xdr:colOff>69055</xdr:colOff>
      <xdr:row>19</xdr:row>
      <xdr:rowOff>142880</xdr:rowOff>
    </xdr:to>
    <xdr:sp macro="" textlink="">
      <xdr:nvSpPr>
        <xdr:cNvPr id="123" name="TextBox 122"/>
        <xdr:cNvSpPr txBox="1"/>
      </xdr:nvSpPr>
      <xdr:spPr>
        <a:xfrm>
          <a:off x="9941718" y="3345661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FILTERS</a:t>
          </a:r>
        </a:p>
      </xdr:txBody>
    </xdr:sp>
    <xdr:clientData/>
  </xdr:twoCellAnchor>
  <xdr:twoCellAnchor editAs="oneCell">
    <xdr:from>
      <xdr:col>11</xdr:col>
      <xdr:colOff>640555</xdr:colOff>
      <xdr:row>26</xdr:row>
      <xdr:rowOff>47625</xdr:rowOff>
    </xdr:from>
    <xdr:to>
      <xdr:col>16</xdr:col>
      <xdr:colOff>223838</xdr:colOff>
      <xdr:row>26</xdr:row>
      <xdr:rowOff>47635</xdr:rowOff>
    </xdr:to>
    <xdr:cxnSp macro="">
      <xdr:nvCxnSpPr>
        <xdr:cNvPr id="124" name="oline2"/>
        <xdr:cNvCxnSpPr/>
      </xdr:nvCxnSpPr>
      <xdr:spPr>
        <a:xfrm flipV="1">
          <a:off x="10153649" y="5000625"/>
          <a:ext cx="4179095" cy="1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681037</xdr:colOff>
      <xdr:row>26</xdr:row>
      <xdr:rowOff>59537</xdr:rowOff>
    </xdr:from>
    <xdr:to>
      <xdr:col>15</xdr:col>
      <xdr:colOff>57149</xdr:colOff>
      <xdr:row>28</xdr:row>
      <xdr:rowOff>95256</xdr:rowOff>
    </xdr:to>
    <xdr:sp macro="" textlink="">
      <xdr:nvSpPr>
        <xdr:cNvPr id="125" name="TextBox 124"/>
        <xdr:cNvSpPr txBox="1"/>
      </xdr:nvSpPr>
      <xdr:spPr>
        <a:xfrm>
          <a:off x="9929812" y="5012537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FORMATTING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</xdr:row>
          <xdr:rowOff>152400</xdr:rowOff>
        </xdr:from>
        <xdr:to>
          <xdr:col>13</xdr:col>
          <xdr:colOff>790575</xdr:colOff>
          <xdr:row>31</xdr:row>
          <xdr:rowOff>9525</xdr:rowOff>
        </xdr:to>
        <xdr:sp macro="" textlink="">
          <xdr:nvSpPr>
            <xdr:cNvPr id="84007" name="formattedReportOB" hidden="1">
              <a:extLst>
                <a:ext uri="{63B3BB69-23CF-44E3-9099-C40C66FF867C}">
                  <a14:compatExt spid="_x0000_s8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223828</xdr:colOff>
      <xdr:row>6</xdr:row>
      <xdr:rowOff>178592</xdr:rowOff>
    </xdr:from>
    <xdr:to>
      <xdr:col>16</xdr:col>
      <xdr:colOff>247639</xdr:colOff>
      <xdr:row>195</xdr:row>
      <xdr:rowOff>188492</xdr:rowOff>
    </xdr:to>
    <xdr:cxnSp macro="">
      <xdr:nvCxnSpPr>
        <xdr:cNvPr id="128" name="vline3"/>
        <xdr:cNvCxnSpPr/>
      </xdr:nvCxnSpPr>
      <xdr:spPr>
        <a:xfrm>
          <a:off x="14332734" y="1321592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347649</xdr:colOff>
      <xdr:row>7</xdr:row>
      <xdr:rowOff>1</xdr:rowOff>
    </xdr:from>
    <xdr:to>
      <xdr:col>20</xdr:col>
      <xdr:colOff>161911</xdr:colOff>
      <xdr:row>9</xdr:row>
      <xdr:rowOff>35720</xdr:rowOff>
    </xdr:to>
    <xdr:sp macro="" textlink="">
      <xdr:nvSpPr>
        <xdr:cNvPr id="129" name="TextBox 128"/>
        <xdr:cNvSpPr txBox="1"/>
      </xdr:nvSpPr>
      <xdr:spPr>
        <a:xfrm>
          <a:off x="14168424" y="1333501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OTHER</a:t>
          </a:r>
          <a:r>
            <a:rPr lang="en-US" sz="1600" baseline="0">
              <a:latin typeface="Calibri Light" panose="020F0302020204030204" pitchFamily="34" charset="0"/>
            </a:rPr>
            <a:t> ACTIONS</a:t>
          </a:r>
          <a:endParaRPr lang="en-US" sz="16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14</xdr:col>
      <xdr:colOff>519113</xdr:colOff>
      <xdr:row>3</xdr:row>
      <xdr:rowOff>166688</xdr:rowOff>
    </xdr:from>
    <xdr:to>
      <xdr:col>16</xdr:col>
      <xdr:colOff>711994</xdr:colOff>
      <xdr:row>6</xdr:row>
      <xdr:rowOff>95250</xdr:rowOff>
    </xdr:to>
    <xdr:sp macro="[0]!runReportFB" textlink="">
      <xdr:nvSpPr>
        <xdr:cNvPr id="130" name="runReportLabel"/>
        <xdr:cNvSpPr txBox="1"/>
      </xdr:nvSpPr>
      <xdr:spPr>
        <a:xfrm>
          <a:off x="12675394" y="738188"/>
          <a:ext cx="2145506" cy="500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ctr"/>
          <a:r>
            <a:rPr lang="en-US" sz="1800">
              <a:solidFill>
                <a:schemeClr val="bg1"/>
              </a:solidFill>
              <a:latin typeface="Calibri Light"/>
              <a:ea typeface="+mn-ea"/>
              <a:cs typeface="+mn-cs"/>
            </a:rPr>
            <a:t>RUN THE REPORT</a:t>
          </a:r>
        </a:p>
      </xdr:txBody>
    </xdr:sp>
    <xdr:clientData/>
  </xdr:twoCellAnchor>
  <xdr:twoCellAnchor editAs="oneCell">
    <xdr:from>
      <xdr:col>6</xdr:col>
      <xdr:colOff>559331</xdr:colOff>
      <xdr:row>20</xdr:row>
      <xdr:rowOff>7942</xdr:rowOff>
    </xdr:from>
    <xdr:to>
      <xdr:col>8</xdr:col>
      <xdr:colOff>96575</xdr:colOff>
      <xdr:row>21</xdr:row>
      <xdr:rowOff>115098</xdr:rowOff>
    </xdr:to>
    <xdr:sp macro="selectWallpostsDimension" textlink="">
      <xdr:nvSpPr>
        <xdr:cNvPr id="61" name="includeWallpostsLabel" hidden="1"/>
        <xdr:cNvSpPr txBox="1"/>
      </xdr:nvSpPr>
      <xdr:spPr>
        <a:xfrm>
          <a:off x="4952737" y="3817942"/>
          <a:ext cx="148986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200" b="0">
              <a:solidFill>
                <a:sysClr val="windowText" lastClr="000000"/>
              </a:solidFill>
              <a:latin typeface="Calibri Light" panose="020F0302020204030204" pitchFamily="34" charset="0"/>
            </a:rPr>
            <a:t>Show wall posts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438150</xdr:colOff>
          <xdr:row>20</xdr:row>
          <xdr:rowOff>9525</xdr:rowOff>
        </xdr:from>
        <xdr:to>
          <xdr:col>7</xdr:col>
          <xdr:colOff>781050</xdr:colOff>
          <xdr:row>21</xdr:row>
          <xdr:rowOff>95250</xdr:rowOff>
        </xdr:to>
        <xdr:sp macro="" textlink="">
          <xdr:nvSpPr>
            <xdr:cNvPr id="83991" name="includeWallpostsCB" hidden="1">
              <a:extLst>
                <a:ext uri="{63B3BB69-23CF-44E3-9099-C40C66FF867C}">
                  <a14:compatExt spid="_x0000_s8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47625</xdr:colOff>
      <xdr:row>0</xdr:row>
      <xdr:rowOff>47623</xdr:rowOff>
    </xdr:from>
    <xdr:to>
      <xdr:col>4</xdr:col>
      <xdr:colOff>1</xdr:colOff>
      <xdr:row>3</xdr:row>
      <xdr:rowOff>33966</xdr:rowOff>
    </xdr:to>
    <xdr:pic>
      <xdr:nvPicPr>
        <xdr:cNvPr id="126" name="smlogo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3"/>
          <a:ext cx="1607345" cy="5578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516730</xdr:colOff>
      <xdr:row>3</xdr:row>
      <xdr:rowOff>95250</xdr:rowOff>
    </xdr:to>
    <xdr:sp macro="" textlink="">
      <xdr:nvSpPr>
        <xdr:cNvPr id="101" name="topblock"/>
        <xdr:cNvSpPr/>
      </xdr:nvSpPr>
      <xdr:spPr bwMode="auto">
        <a:xfrm>
          <a:off x="0" y="0"/>
          <a:ext cx="20852605" cy="666750"/>
        </a:xfrm>
        <a:prstGeom prst="rect">
          <a:avLst/>
        </a:prstGeom>
        <a:solidFill>
          <a:srgbClr val="005F9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marL="0" indent="0" algn="l"/>
          <a:endParaRPr lang="en-US" sz="110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12</xdr:col>
      <xdr:colOff>318269</xdr:colOff>
      <xdr:row>19</xdr:row>
      <xdr:rowOff>109035</xdr:rowOff>
    </xdr:from>
    <xdr:to>
      <xdr:col>13</xdr:col>
      <xdr:colOff>830579</xdr:colOff>
      <xdr:row>21</xdr:row>
      <xdr:rowOff>18282</xdr:rowOff>
    </xdr:to>
    <xdr:sp macro="" textlink="">
      <xdr:nvSpPr>
        <xdr:cNvPr id="111" name="rawDataReportLabel"/>
        <xdr:cNvSpPr txBox="1"/>
      </xdr:nvSpPr>
      <xdr:spPr>
        <a:xfrm>
          <a:off x="10521925" y="3728535"/>
          <a:ext cx="1488622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RAW DATA REPORT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</xdr:row>
          <xdr:rowOff>104775</xdr:rowOff>
        </xdr:from>
        <xdr:to>
          <xdr:col>13</xdr:col>
          <xdr:colOff>790575</xdr:colOff>
          <xdr:row>20</xdr:row>
          <xdr:rowOff>180975</xdr:rowOff>
        </xdr:to>
        <xdr:sp macro="" textlink="">
          <xdr:nvSpPr>
            <xdr:cNvPr id="4961326" name="rawDataReportOB" hidden="1">
              <a:extLst>
                <a:ext uri="{63B3BB69-23CF-44E3-9099-C40C66FF867C}">
                  <a14:compatExt spid="_x0000_s496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556402</xdr:colOff>
      <xdr:row>22</xdr:row>
      <xdr:rowOff>111418</xdr:rowOff>
    </xdr:from>
    <xdr:to>
      <xdr:col>14</xdr:col>
      <xdr:colOff>87637</xdr:colOff>
      <xdr:row>24</xdr:row>
      <xdr:rowOff>20665</xdr:rowOff>
    </xdr:to>
    <xdr:sp macro="" textlink="">
      <xdr:nvSpPr>
        <xdr:cNvPr id="83" name="createChartsLabel"/>
        <xdr:cNvSpPr txBox="1"/>
      </xdr:nvSpPr>
      <xdr:spPr>
        <a:xfrm>
          <a:off x="10760058" y="4302418"/>
          <a:ext cx="1483860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Create charts</a:t>
          </a:r>
        </a:p>
      </xdr:txBody>
    </xdr:sp>
    <xdr:clientData/>
  </xdr:twoCellAnchor>
  <xdr:twoCellAnchor editAs="oneCell">
    <xdr:from>
      <xdr:col>3</xdr:col>
      <xdr:colOff>1238276</xdr:colOff>
      <xdr:row>7</xdr:row>
      <xdr:rowOff>77047</xdr:rowOff>
    </xdr:from>
    <xdr:to>
      <xdr:col>4</xdr:col>
      <xdr:colOff>221036</xdr:colOff>
      <xdr:row>9</xdr:row>
      <xdr:rowOff>23812</xdr:rowOff>
    </xdr:to>
    <xdr:sp macro="clearProfileSelectionsYT" textlink="">
      <xdr:nvSpPr>
        <xdr:cNvPr id="84" name="clearProfileSelectionsButton" hidden="1"/>
        <xdr:cNvSpPr txBox="1"/>
      </xdr:nvSpPr>
      <xdr:spPr>
        <a:xfrm>
          <a:off x="1940745" y="1410547"/>
          <a:ext cx="1304479" cy="32776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3</xdr:col>
      <xdr:colOff>1238276</xdr:colOff>
      <xdr:row>7</xdr:row>
      <xdr:rowOff>77047</xdr:rowOff>
    </xdr:from>
    <xdr:to>
      <xdr:col>4</xdr:col>
      <xdr:colOff>221036</xdr:colOff>
      <xdr:row>9</xdr:row>
      <xdr:rowOff>23812</xdr:rowOff>
    </xdr:to>
    <xdr:sp macro="selectAllProfilesYT" textlink="">
      <xdr:nvSpPr>
        <xdr:cNvPr id="85" name="selectAllProfilesButton"/>
        <xdr:cNvSpPr txBox="1"/>
      </xdr:nvSpPr>
      <xdr:spPr>
        <a:xfrm>
          <a:off x="1940745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SELECT ALL</a:t>
          </a:r>
        </a:p>
      </xdr:txBody>
    </xdr:sp>
    <xdr:clientData/>
  </xdr:twoCellAnchor>
  <xdr:twoCellAnchor editAs="oneCell">
    <xdr:from>
      <xdr:col>13</xdr:col>
      <xdr:colOff>970230</xdr:colOff>
      <xdr:row>12</xdr:row>
      <xdr:rowOff>48596</xdr:rowOff>
    </xdr:from>
    <xdr:to>
      <xdr:col>14</xdr:col>
      <xdr:colOff>146317</xdr:colOff>
      <xdr:row>13</xdr:row>
      <xdr:rowOff>10496</xdr:rowOff>
    </xdr:to>
    <xdr:pic>
      <xdr:nvPicPr>
        <xdr:cNvPr id="86" name="_cal2YT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199" y="2334596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970230</xdr:colOff>
      <xdr:row>10</xdr:row>
      <xdr:rowOff>183136</xdr:rowOff>
    </xdr:from>
    <xdr:to>
      <xdr:col>14</xdr:col>
      <xdr:colOff>146317</xdr:colOff>
      <xdr:row>11</xdr:row>
      <xdr:rowOff>145036</xdr:rowOff>
    </xdr:to>
    <xdr:pic>
      <xdr:nvPicPr>
        <xdr:cNvPr id="87" name="_cal1YT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199" y="2088136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519114</xdr:colOff>
      <xdr:row>3</xdr:row>
      <xdr:rowOff>170883</xdr:rowOff>
    </xdr:from>
    <xdr:to>
      <xdr:col>17</xdr:col>
      <xdr:colOff>40483</xdr:colOff>
      <xdr:row>6</xdr:row>
      <xdr:rowOff>95249</xdr:rowOff>
    </xdr:to>
    <xdr:sp macro="runReportYT" textlink="">
      <xdr:nvSpPr>
        <xdr:cNvPr id="90" name="runReportsButton"/>
        <xdr:cNvSpPr txBox="1"/>
      </xdr:nvSpPr>
      <xdr:spPr>
        <a:xfrm>
          <a:off x="12675395" y="742383"/>
          <a:ext cx="2450306" cy="495866"/>
        </a:xfrm>
        <a:prstGeom prst="roundRect">
          <a:avLst/>
        </a:prstGeom>
        <a:solidFill>
          <a:srgbClr val="E51B00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rIns="0" rtlCol="0" anchor="ctr"/>
        <a:lstStyle/>
        <a:p>
          <a:pPr marL="0" indent="0" algn="ctr"/>
          <a:endParaRPr lang="en-US" sz="2000" b="0">
            <a:solidFill>
              <a:schemeClr val="bg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16</xdr:col>
      <xdr:colOff>740894</xdr:colOff>
      <xdr:row>4</xdr:row>
      <xdr:rowOff>115768</xdr:rowOff>
    </xdr:from>
    <xdr:to>
      <xdr:col>16</xdr:col>
      <xdr:colOff>914218</xdr:colOff>
      <xdr:row>5</xdr:row>
      <xdr:rowOff>156206</xdr:rowOff>
    </xdr:to>
    <xdr:sp macro="runReportYT" textlink="">
      <xdr:nvSpPr>
        <xdr:cNvPr id="91" name="runReportArrow"/>
        <xdr:cNvSpPr/>
      </xdr:nvSpPr>
      <xdr:spPr>
        <a:xfrm rot="5400000">
          <a:off x="14820993" y="906575"/>
          <a:ext cx="230938" cy="173324"/>
        </a:xfrm>
        <a:prstGeom prst="flowChartExtra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/>
          <a:endParaRPr lang="fi-FI" sz="1100">
            <a:solidFill>
              <a:schemeClr val="lt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194796</xdr:colOff>
      <xdr:row>14</xdr:row>
      <xdr:rowOff>52652</xdr:rowOff>
    </xdr:from>
    <xdr:to>
      <xdr:col>8</xdr:col>
      <xdr:colOff>576603</xdr:colOff>
      <xdr:row>29</xdr:row>
      <xdr:rowOff>47889</xdr:rowOff>
    </xdr:to>
    <xdr:sp macro="" textlink="">
      <xdr:nvSpPr>
        <xdr:cNvPr id="93" name="dimBox"/>
        <xdr:cNvSpPr/>
      </xdr:nvSpPr>
      <xdr:spPr>
        <a:xfrm>
          <a:off x="4826327" y="2719652"/>
          <a:ext cx="2334432" cy="285273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by:</a:t>
          </a:r>
        </a:p>
      </xdr:txBody>
    </xdr:sp>
    <xdr:clientData/>
  </xdr:twoCellAnchor>
  <xdr:twoCellAnchor editAs="oneCell">
    <xdr:from>
      <xdr:col>8</xdr:col>
      <xdr:colOff>757697</xdr:colOff>
      <xdr:row>15</xdr:row>
      <xdr:rowOff>38368</xdr:rowOff>
    </xdr:from>
    <xdr:to>
      <xdr:col>11</xdr:col>
      <xdr:colOff>363429</xdr:colOff>
      <xdr:row>36</xdr:row>
      <xdr:rowOff>40748</xdr:rowOff>
    </xdr:to>
    <xdr:sp macro="" textlink="">
      <xdr:nvSpPr>
        <xdr:cNvPr id="94" name="metBox"/>
        <xdr:cNvSpPr/>
      </xdr:nvSpPr>
      <xdr:spPr>
        <a:xfrm>
          <a:off x="7341853" y="2895868"/>
          <a:ext cx="2534669" cy="4002880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Choose metrics:</a:t>
          </a:r>
        </a:p>
      </xdr:txBody>
    </xdr:sp>
    <xdr:clientData/>
  </xdr:twoCellAnchor>
  <xdr:twoCellAnchor editAs="oneCell">
    <xdr:from>
      <xdr:col>8</xdr:col>
      <xdr:colOff>579740</xdr:colOff>
      <xdr:row>9</xdr:row>
      <xdr:rowOff>118197</xdr:rowOff>
    </xdr:from>
    <xdr:to>
      <xdr:col>11</xdr:col>
      <xdr:colOff>509588</xdr:colOff>
      <xdr:row>17</xdr:row>
      <xdr:rowOff>14174</xdr:rowOff>
    </xdr:to>
    <xdr:sp macro="" textlink="">
      <xdr:nvSpPr>
        <xdr:cNvPr id="95" name="sdimBox" hidden="1"/>
        <xdr:cNvSpPr/>
      </xdr:nvSpPr>
      <xdr:spPr>
        <a:xfrm>
          <a:off x="7163896" y="1832697"/>
          <a:ext cx="2858785" cy="1419977"/>
        </a:xfrm>
        <a:prstGeom prst="rect">
          <a:avLst/>
        </a:prstGeom>
        <a:noFill/>
        <a:ln w="127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Split by:</a:t>
          </a:r>
        </a:p>
      </xdr:txBody>
    </xdr:sp>
    <xdr:clientData/>
  </xdr:twoCellAnchor>
  <xdr:twoCellAnchor editAs="oneCell">
    <xdr:from>
      <xdr:col>9</xdr:col>
      <xdr:colOff>350435</xdr:colOff>
      <xdr:row>12</xdr:row>
      <xdr:rowOff>88567</xdr:rowOff>
    </xdr:from>
    <xdr:to>
      <xdr:col>10</xdr:col>
      <xdr:colOff>127558</xdr:colOff>
      <xdr:row>14</xdr:row>
      <xdr:rowOff>65174</xdr:rowOff>
    </xdr:to>
    <xdr:sp macro="" textlink="">
      <xdr:nvSpPr>
        <xdr:cNvPr id="96" name="sdCategoriesNote" hidden="1"/>
        <xdr:cNvSpPr/>
      </xdr:nvSpPr>
      <xdr:spPr>
        <a:xfrm>
          <a:off x="7910904" y="2374567"/>
          <a:ext cx="753436" cy="3576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r"/>
          <a:r>
            <a:rPr lang="en-US" sz="9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max # of categories</a:t>
          </a:r>
        </a:p>
      </xdr:txBody>
    </xdr:sp>
    <xdr:clientData/>
  </xdr:twoCellAnchor>
  <xdr:twoCellAnchor editAs="oneCell">
    <xdr:from>
      <xdr:col>10</xdr:col>
      <xdr:colOff>169076</xdr:colOff>
      <xdr:row>7</xdr:row>
      <xdr:rowOff>77047</xdr:rowOff>
    </xdr:from>
    <xdr:to>
      <xdr:col>11</xdr:col>
      <xdr:colOff>497243</xdr:colOff>
      <xdr:row>9</xdr:row>
      <xdr:rowOff>23812</xdr:rowOff>
    </xdr:to>
    <xdr:sp macro="clearFieldSelectionsYT" textlink="">
      <xdr:nvSpPr>
        <xdr:cNvPr id="97" name="clearFieldsButton"/>
        <xdr:cNvSpPr txBox="1"/>
      </xdr:nvSpPr>
      <xdr:spPr>
        <a:xfrm>
          <a:off x="8705857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CLEAR SELECTIONS</a:t>
          </a:r>
        </a:p>
      </xdr:txBody>
    </xdr:sp>
    <xdr:clientData/>
  </xdr:twoCellAnchor>
  <xdr:twoCellAnchor editAs="oneCell">
    <xdr:from>
      <xdr:col>6</xdr:col>
      <xdr:colOff>771527</xdr:colOff>
      <xdr:row>0</xdr:row>
      <xdr:rowOff>47624</xdr:rowOff>
    </xdr:from>
    <xdr:to>
      <xdr:col>10</xdr:col>
      <xdr:colOff>692944</xdr:colOff>
      <xdr:row>3</xdr:row>
      <xdr:rowOff>31921</xdr:rowOff>
    </xdr:to>
    <xdr:sp macro="" textlink="">
      <xdr:nvSpPr>
        <xdr:cNvPr id="98" name="demoNoteYT" hidden="1">
          <a:hlinkClick xmlns:r="http://schemas.openxmlformats.org/officeDocument/2006/relationships" r:id="rId2"/>
        </xdr:cNvPr>
        <xdr:cNvSpPr/>
      </xdr:nvSpPr>
      <xdr:spPr>
        <a:xfrm>
          <a:off x="5403058" y="47624"/>
          <a:ext cx="3826667" cy="5557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tIns="0" bIns="0" rtlCol="0" anchor="ctr"/>
        <a:lstStyle/>
        <a:p>
          <a:pPr marL="0" indent="0" algn="l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This a trial version of GA Data Grabber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alibri Light"/>
              <a:ea typeface="+mn-ea"/>
              <a:cs typeface="+mn-cs"/>
            </a:rPr>
            <a:t>To buy the full version, visit GADataGrabberTool.com (click here to open in browser)</a:t>
          </a:r>
        </a:p>
      </xdr:txBody>
    </xdr:sp>
    <xdr:clientData/>
  </xdr:twoCellAnchor>
  <xdr:twoCellAnchor editAs="oneCell">
    <xdr:from>
      <xdr:col>11</xdr:col>
      <xdr:colOff>424784</xdr:colOff>
      <xdr:row>1</xdr:row>
      <xdr:rowOff>154781</xdr:rowOff>
    </xdr:from>
    <xdr:to>
      <xdr:col>13</xdr:col>
      <xdr:colOff>555766</xdr:colOff>
      <xdr:row>3</xdr:row>
      <xdr:rowOff>34131</xdr:rowOff>
    </xdr:to>
    <xdr:sp macro="" textlink="">
      <xdr:nvSpPr>
        <xdr:cNvPr id="99" name="licenseNoteYT"/>
        <xdr:cNvSpPr/>
      </xdr:nvSpPr>
      <xdr:spPr>
        <a:xfrm>
          <a:off x="9937878" y="345281"/>
          <a:ext cx="1797857" cy="2603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18000" tIns="0" rIns="18000" bIns="0" rtlCol="0" anchor="ctr"/>
        <a:lstStyle/>
        <a:p>
          <a:pPr marL="0" indent="0" algn="r"/>
          <a:r>
            <a:rPr lang="fi-FI" sz="900" b="0">
              <a:solidFill>
                <a:schemeClr val="bg1"/>
              </a:solidFill>
              <a:latin typeface="Calibri" panose="020F0502020204030204" pitchFamily="34" charset="0"/>
              <a:ea typeface="+mn-ea"/>
              <a:cs typeface="+mn-cs"/>
            </a:rPr>
            <a:t>License days left: 1270</a:t>
          </a:r>
        </a:p>
      </xdr:txBody>
    </xdr:sp>
    <xdr:clientData/>
  </xdr:twoCellAnchor>
  <xdr:twoCellAnchor editAs="oneCell">
    <xdr:from>
      <xdr:col>13</xdr:col>
      <xdr:colOff>600862</xdr:colOff>
      <xdr:row>0</xdr:row>
      <xdr:rowOff>67666</xdr:rowOff>
    </xdr:from>
    <xdr:to>
      <xdr:col>14</xdr:col>
      <xdr:colOff>650081</xdr:colOff>
      <xdr:row>1</xdr:row>
      <xdr:rowOff>169774</xdr:rowOff>
    </xdr:to>
    <xdr:sp macro="addLoginYT" textlink="">
      <xdr:nvSpPr>
        <xdr:cNvPr id="104" name="addLoginButtonYT" hidden="1"/>
        <xdr:cNvSpPr txBox="1"/>
      </xdr:nvSpPr>
      <xdr:spPr>
        <a:xfrm>
          <a:off x="11780831" y="67666"/>
          <a:ext cx="1025532" cy="292608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tIns="0" bIns="0" rtlCol="0" anchor="ctr"/>
        <a:lstStyle/>
        <a:p>
          <a:pPr marL="0" indent="0"/>
          <a:endParaRPr lang="fi-FI" sz="1100">
            <a:solidFill>
              <a:schemeClr val="dk1"/>
            </a:solidFill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630750</xdr:colOff>
      <xdr:row>0</xdr:row>
      <xdr:rowOff>56888</xdr:rowOff>
    </xdr:from>
    <xdr:to>
      <xdr:col>14</xdr:col>
      <xdr:colOff>703624</xdr:colOff>
      <xdr:row>1</xdr:row>
      <xdr:rowOff>153189</xdr:rowOff>
    </xdr:to>
    <xdr:sp macro="launchloginstatusboxyt" textlink="">
      <xdr:nvSpPr>
        <xdr:cNvPr id="105" name="manageLoginsButtonYT" hidden="1"/>
        <xdr:cNvSpPr txBox="1"/>
      </xdr:nvSpPr>
      <xdr:spPr>
        <a:xfrm>
          <a:off x="11810719" y="56888"/>
          <a:ext cx="1049187" cy="286801"/>
        </a:xfrm>
        <a:prstGeom prst="roundRect">
          <a:avLst/>
        </a:prstGeom>
        <a:solidFill>
          <a:srgbClr val="F2F2F2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bg1">
                  <a:lumMod val="75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MANAGE LOGINS</a:t>
          </a:r>
        </a:p>
      </xdr:txBody>
    </xdr:sp>
    <xdr:clientData/>
  </xdr:twoCellAnchor>
  <xdr:twoCellAnchor editAs="oneCell">
    <xdr:from>
      <xdr:col>13</xdr:col>
      <xdr:colOff>632938</xdr:colOff>
      <xdr:row>0</xdr:row>
      <xdr:rowOff>25183</xdr:rowOff>
    </xdr:from>
    <xdr:to>
      <xdr:col>13</xdr:col>
      <xdr:colOff>897521</xdr:colOff>
      <xdr:row>2</xdr:row>
      <xdr:rowOff>23815</xdr:rowOff>
    </xdr:to>
    <xdr:sp macro="addLoginYT" textlink="">
      <xdr:nvSpPr>
        <xdr:cNvPr id="106" name="addLoginButtonNote1YT" hidden="1"/>
        <xdr:cNvSpPr txBox="1"/>
      </xdr:nvSpPr>
      <xdr:spPr>
        <a:xfrm>
          <a:off x="11812907" y="25183"/>
          <a:ext cx="264583" cy="3796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ctr"/>
          <a:r>
            <a:rPr lang="fi-FI" sz="2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+</a:t>
          </a:r>
        </a:p>
      </xdr:txBody>
    </xdr:sp>
    <xdr:clientData/>
  </xdr:twoCellAnchor>
  <xdr:twoCellAnchor editAs="oneCell">
    <xdr:from>
      <xdr:col>13</xdr:col>
      <xdr:colOff>874318</xdr:colOff>
      <xdr:row>0</xdr:row>
      <xdr:rowOff>52001</xdr:rowOff>
    </xdr:from>
    <xdr:to>
      <xdr:col>14</xdr:col>
      <xdr:colOff>638175</xdr:colOff>
      <xdr:row>2</xdr:row>
      <xdr:rowOff>3804</xdr:rowOff>
    </xdr:to>
    <xdr:sp macro="addLoginYT" textlink="">
      <xdr:nvSpPr>
        <xdr:cNvPr id="107" name="addLoginButtonNote2YT" hidden="1"/>
        <xdr:cNvSpPr txBox="1"/>
      </xdr:nvSpPr>
      <xdr:spPr>
        <a:xfrm>
          <a:off x="12054287" y="52001"/>
          <a:ext cx="740170" cy="332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/>
          <a:r>
            <a:rPr lang="en-US" sz="800" b="0">
              <a:solidFill>
                <a:sysClr val="windowText" lastClr="000000"/>
              </a:solidFill>
              <a:effectLst/>
              <a:latin typeface="Calibri Light"/>
              <a:ea typeface="+mn-ea"/>
              <a:cs typeface="+mn-cs"/>
            </a:rPr>
            <a:t>ADD ANOTHER CHANNEL</a:t>
          </a:r>
          <a:endParaRPr lang="fi-FI" sz="800" b="0">
            <a:solidFill>
              <a:sysClr val="windowText" lastClr="000000"/>
            </a:solidFill>
            <a:effectLst/>
            <a:latin typeface="Calibri Light"/>
            <a:ea typeface="+mn-ea"/>
            <a:cs typeface="+mn-cs"/>
          </a:endParaRPr>
        </a:p>
      </xdr:txBody>
    </xdr:sp>
    <xdr:clientData/>
  </xdr:twoCellAnchor>
  <xdr:twoCellAnchor editAs="oneCell">
    <xdr:from>
      <xdr:col>10</xdr:col>
      <xdr:colOff>772462</xdr:colOff>
      <xdr:row>0</xdr:row>
      <xdr:rowOff>59532</xdr:rowOff>
    </xdr:from>
    <xdr:to>
      <xdr:col>13</xdr:col>
      <xdr:colOff>614242</xdr:colOff>
      <xdr:row>1</xdr:row>
      <xdr:rowOff>161640</xdr:rowOff>
    </xdr:to>
    <xdr:sp macro="" textlink="">
      <xdr:nvSpPr>
        <xdr:cNvPr id="108" name="authStatusBoxYT"/>
        <xdr:cNvSpPr txBox="1"/>
      </xdr:nvSpPr>
      <xdr:spPr>
        <a:xfrm>
          <a:off x="9309243" y="59532"/>
          <a:ext cx="2484967" cy="292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36000" tIns="0" bIns="0" rtlCol="0" anchor="ctr"/>
        <a:lstStyle/>
        <a:p>
          <a:pPr marL="0" indent="0" algn="r"/>
          <a:r>
            <a:rPr lang="en-US" sz="900" b="0">
              <a:solidFill>
                <a:schemeClr val="bg1"/>
              </a:solidFill>
              <a:latin typeface="Calibri" panose="020F0502020204030204" pitchFamily="34" charset="0"/>
              <a:ea typeface="+mn-ea"/>
              <a:cs typeface="+mn-cs"/>
            </a:rPr>
            <a:t>Not logged in</a:t>
          </a:r>
        </a:p>
      </xdr:txBody>
    </xdr:sp>
    <xdr:clientData/>
  </xdr:twoCellAnchor>
  <xdr:twoCellAnchor editAs="oneCell">
    <xdr:from>
      <xdr:col>14</xdr:col>
      <xdr:colOff>841772</xdr:colOff>
      <xdr:row>0</xdr:row>
      <xdr:rowOff>73027</xdr:rowOff>
    </xdr:from>
    <xdr:to>
      <xdr:col>15</xdr:col>
      <xdr:colOff>805902</xdr:colOff>
      <xdr:row>2</xdr:row>
      <xdr:rowOff>59533</xdr:rowOff>
    </xdr:to>
    <xdr:sp macro="logoutYT" textlink="">
      <xdr:nvSpPr>
        <xdr:cNvPr id="109" name="logoutButtonMultiAccountYT" hidden="1"/>
        <xdr:cNvSpPr txBox="1"/>
      </xdr:nvSpPr>
      <xdr:spPr>
        <a:xfrm>
          <a:off x="12998053" y="73027"/>
          <a:ext cx="940442" cy="367506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LOG OUT ALL ACCOUNTS</a:t>
          </a:r>
        </a:p>
      </xdr:txBody>
    </xdr:sp>
    <xdr:clientData/>
  </xdr:twoCellAnchor>
  <xdr:twoCellAnchor editAs="oneCell">
    <xdr:from>
      <xdr:col>3</xdr:col>
      <xdr:colOff>1049418</xdr:colOff>
      <xdr:row>1</xdr:row>
      <xdr:rowOff>177273</xdr:rowOff>
    </xdr:from>
    <xdr:to>
      <xdr:col>4</xdr:col>
      <xdr:colOff>68389</xdr:colOff>
      <xdr:row>3</xdr:row>
      <xdr:rowOff>134750</xdr:rowOff>
    </xdr:to>
    <xdr:sp macro="" textlink="">
      <xdr:nvSpPr>
        <xdr:cNvPr id="112" name="appTitleYT"/>
        <xdr:cNvSpPr/>
      </xdr:nvSpPr>
      <xdr:spPr>
        <a:xfrm>
          <a:off x="1751887" y="367773"/>
          <a:ext cx="1340690" cy="3384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fi-FI" sz="1000" b="0">
              <a:solidFill>
                <a:schemeClr val="bg1"/>
              </a:solidFill>
              <a:latin typeface="Calibri Light"/>
              <a:ea typeface="+mn-ea"/>
              <a:cs typeface="+mn-cs"/>
            </a:rPr>
            <a:t>version 1.7023</a:t>
          </a:r>
        </a:p>
      </xdr:txBody>
    </xdr:sp>
    <xdr:clientData/>
  </xdr:twoCellAnchor>
  <xdr:twoCellAnchor editAs="oneCell">
    <xdr:from>
      <xdr:col>15</xdr:col>
      <xdr:colOff>884126</xdr:colOff>
      <xdr:row>0</xdr:row>
      <xdr:rowOff>66676</xdr:rowOff>
    </xdr:from>
    <xdr:to>
      <xdr:col>16</xdr:col>
      <xdr:colOff>160073</xdr:colOff>
      <xdr:row>1</xdr:row>
      <xdr:rowOff>121444</xdr:rowOff>
    </xdr:to>
    <xdr:pic>
      <xdr:nvPicPr>
        <xdr:cNvPr id="119" name="helpButto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720" y="66676"/>
          <a:ext cx="252260" cy="245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524316</xdr:colOff>
      <xdr:row>9</xdr:row>
      <xdr:rowOff>5818</xdr:rowOff>
    </xdr:from>
    <xdr:to>
      <xdr:col>18</xdr:col>
      <xdr:colOff>216111</xdr:colOff>
      <xdr:row>11</xdr:row>
      <xdr:rowOff>147635</xdr:rowOff>
    </xdr:to>
    <xdr:sp macro="refreshDataOnAllSheetsDontOverrideDates" textlink="">
      <xdr:nvSpPr>
        <xdr:cNvPr id="121" name="refreshButton"/>
        <xdr:cNvSpPr/>
      </xdr:nvSpPr>
      <xdr:spPr bwMode="auto">
        <a:xfrm>
          <a:off x="14633222" y="1720318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12</xdr:row>
      <xdr:rowOff>20635</xdr:rowOff>
    </xdr:from>
    <xdr:to>
      <xdr:col>18</xdr:col>
      <xdr:colOff>216111</xdr:colOff>
      <xdr:row>14</xdr:row>
      <xdr:rowOff>162452</xdr:rowOff>
    </xdr:to>
    <xdr:sp macro="launchExportUF" textlink="">
      <xdr:nvSpPr>
        <xdr:cNvPr id="122" name="exportButton"/>
        <xdr:cNvSpPr/>
      </xdr:nvSpPr>
      <xdr:spPr bwMode="auto">
        <a:xfrm>
          <a:off x="14633222" y="2306635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EXPORT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15</xdr:row>
      <xdr:rowOff>35452</xdr:rowOff>
    </xdr:from>
    <xdr:to>
      <xdr:col>18</xdr:col>
      <xdr:colOff>216111</xdr:colOff>
      <xdr:row>17</xdr:row>
      <xdr:rowOff>177269</xdr:rowOff>
    </xdr:to>
    <xdr:sp macro="deleteNonCongfigSheets" textlink="">
      <xdr:nvSpPr>
        <xdr:cNvPr id="123" name="deleteButton"/>
        <xdr:cNvSpPr/>
      </xdr:nvSpPr>
      <xdr:spPr bwMode="auto">
        <a:xfrm>
          <a:off x="14633222" y="2892952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DELETE </a:t>
          </a:r>
        </a:p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ALL REPORTS</a:t>
          </a:r>
        </a:p>
      </xdr:txBody>
    </xdr:sp>
    <xdr:clientData/>
  </xdr:twoCellAnchor>
  <xdr:twoCellAnchor editAs="oneCell">
    <xdr:from>
      <xdr:col>16</xdr:col>
      <xdr:colOff>524316</xdr:colOff>
      <xdr:row>18</xdr:row>
      <xdr:rowOff>50269</xdr:rowOff>
    </xdr:from>
    <xdr:to>
      <xdr:col>18</xdr:col>
      <xdr:colOff>216111</xdr:colOff>
      <xdr:row>21</xdr:row>
      <xdr:rowOff>1586</xdr:rowOff>
    </xdr:to>
    <xdr:sp macro="migrateReports" textlink="">
      <xdr:nvSpPr>
        <xdr:cNvPr id="124" name="migrateButton"/>
        <xdr:cNvSpPr/>
      </xdr:nvSpPr>
      <xdr:spPr bwMode="auto">
        <a:xfrm>
          <a:off x="14633222" y="3479269"/>
          <a:ext cx="1644420" cy="522817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COPY REPORTS FROM OLD GADG VERSION</a:t>
          </a:r>
        </a:p>
      </xdr:txBody>
    </xdr:sp>
    <xdr:clientData/>
  </xdr:twoCellAnchor>
  <xdr:twoCellAnchor editAs="oneCell">
    <xdr:from>
      <xdr:col>14</xdr:col>
      <xdr:colOff>721122</xdr:colOff>
      <xdr:row>0</xdr:row>
      <xdr:rowOff>59531</xdr:rowOff>
    </xdr:from>
    <xdr:to>
      <xdr:col>15</xdr:col>
      <xdr:colOff>691866</xdr:colOff>
      <xdr:row>1</xdr:row>
      <xdr:rowOff>169068</xdr:rowOff>
    </xdr:to>
    <xdr:sp macro="logoutYT" textlink="">
      <xdr:nvSpPr>
        <xdr:cNvPr id="125" name="logoutButtonYT"/>
        <xdr:cNvSpPr txBox="1"/>
      </xdr:nvSpPr>
      <xdr:spPr>
        <a:xfrm>
          <a:off x="12877403" y="59531"/>
          <a:ext cx="947056" cy="300037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marL="0" indent="0" algn="ctr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LOG OUT</a:t>
          </a:r>
        </a:p>
      </xdr:txBody>
    </xdr:sp>
    <xdr:clientData/>
  </xdr:twoCellAnchor>
  <xdr:twoCellAnchor editAs="oneCell">
    <xdr:from>
      <xdr:col>14</xdr:col>
      <xdr:colOff>469407</xdr:colOff>
      <xdr:row>9</xdr:row>
      <xdr:rowOff>4141</xdr:rowOff>
    </xdr:from>
    <xdr:to>
      <xdr:col>14</xdr:col>
      <xdr:colOff>973111</xdr:colOff>
      <xdr:row>10</xdr:row>
      <xdr:rowOff>67046</xdr:rowOff>
    </xdr:to>
    <xdr:sp macro="changeDateRangeTypeXYT" textlink="" fLocksText="0">
      <xdr:nvSpPr>
        <xdr:cNvPr id="130" name="lastXboxYT" hidden="1"/>
        <xdr:cNvSpPr txBox="1"/>
      </xdr:nvSpPr>
      <xdr:spPr>
        <a:xfrm flipH="1">
          <a:off x="12625688" y="1718641"/>
          <a:ext cx="503704" cy="25340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2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3</a:t>
          </a:r>
        </a:p>
      </xdr:txBody>
    </xdr:sp>
    <xdr:clientData/>
  </xdr:twoCellAnchor>
  <xdr:twoCellAnchor editAs="oneCell">
    <xdr:from>
      <xdr:col>14</xdr:col>
      <xdr:colOff>86165</xdr:colOff>
      <xdr:row>9</xdr:row>
      <xdr:rowOff>23304</xdr:rowOff>
    </xdr:from>
    <xdr:to>
      <xdr:col>14</xdr:col>
      <xdr:colOff>426468</xdr:colOff>
      <xdr:row>10</xdr:row>
      <xdr:rowOff>52593</xdr:rowOff>
    </xdr:to>
    <xdr:sp macro="" textlink="">
      <xdr:nvSpPr>
        <xdr:cNvPr id="131" name="lastXlabel1YT" hidden="1"/>
        <xdr:cNvSpPr txBox="1"/>
      </xdr:nvSpPr>
      <xdr:spPr>
        <a:xfrm>
          <a:off x="12242446" y="1737804"/>
          <a:ext cx="340303" cy="219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Last</a:t>
          </a:r>
        </a:p>
      </xdr:txBody>
    </xdr:sp>
    <xdr:clientData/>
  </xdr:twoCellAnchor>
  <xdr:twoCellAnchor editAs="oneCell">
    <xdr:from>
      <xdr:col>15</xdr:col>
      <xdr:colOff>36080</xdr:colOff>
      <xdr:row>9</xdr:row>
      <xdr:rowOff>6687</xdr:rowOff>
    </xdr:from>
    <xdr:to>
      <xdr:col>15</xdr:col>
      <xdr:colOff>666530</xdr:colOff>
      <xdr:row>10</xdr:row>
      <xdr:rowOff>47181</xdr:rowOff>
    </xdr:to>
    <xdr:sp macro="" textlink="">
      <xdr:nvSpPr>
        <xdr:cNvPr id="132" name="lastXlabel2YT" hidden="1"/>
        <xdr:cNvSpPr txBox="1"/>
      </xdr:nvSpPr>
      <xdr:spPr>
        <a:xfrm>
          <a:off x="13168674" y="1721187"/>
          <a:ext cx="630450" cy="2309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ctr"/>
        <a:lstStyle/>
        <a:p>
          <a:pPr marL="0" indent="0" algn="l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years</a:t>
          </a:r>
        </a:p>
      </xdr:txBody>
    </xdr:sp>
    <xdr:clientData/>
  </xdr:twoCellAnchor>
  <xdr:twoCellAnchor editAs="oneCell">
    <xdr:from>
      <xdr:col>14</xdr:col>
      <xdr:colOff>471171</xdr:colOff>
      <xdr:row>10</xdr:row>
      <xdr:rowOff>64946</xdr:rowOff>
    </xdr:from>
    <xdr:to>
      <xdr:col>15</xdr:col>
      <xdr:colOff>859629</xdr:colOff>
      <xdr:row>11</xdr:row>
      <xdr:rowOff>166687</xdr:rowOff>
    </xdr:to>
    <xdr:sp macro="" textlink="">
      <xdr:nvSpPr>
        <xdr:cNvPr id="133" name="includeCurrentLabelYT" hidden="1"/>
        <xdr:cNvSpPr txBox="1"/>
      </xdr:nvSpPr>
      <xdr:spPr>
        <a:xfrm>
          <a:off x="12627452" y="1969946"/>
          <a:ext cx="1364770" cy="2922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l"/>
          <a:r>
            <a:rPr lang="fi-FI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Including this year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22</xdr:row>
          <xdr:rowOff>104775</xdr:rowOff>
        </xdr:from>
        <xdr:to>
          <xdr:col>13</xdr:col>
          <xdr:colOff>447675</xdr:colOff>
          <xdr:row>24</xdr:row>
          <xdr:rowOff>9525</xdr:rowOff>
        </xdr:to>
        <xdr:sp macro="" textlink="">
          <xdr:nvSpPr>
            <xdr:cNvPr id="4961285" name="createChartsCB" hidden="1">
              <a:extLst>
                <a:ext uri="{63B3BB69-23CF-44E3-9099-C40C66FF867C}">
                  <a14:compatExt spid="_x0000_s496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552450</xdr:colOff>
          <xdr:row>26</xdr:row>
          <xdr:rowOff>123825</xdr:rowOff>
        </xdr:from>
        <xdr:to>
          <xdr:col>14</xdr:col>
          <xdr:colOff>819150</xdr:colOff>
          <xdr:row>28</xdr:row>
          <xdr:rowOff>0</xdr:rowOff>
        </xdr:to>
        <xdr:sp macro="" textlink="">
          <xdr:nvSpPr>
            <xdr:cNvPr id="4961287" name="groupingDD" hidden="1">
              <a:extLst>
                <a:ext uri="{63B3BB69-23CF-44E3-9099-C40C66FF867C}">
                  <a14:compatExt spid="_x0000_s496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12</xdr:row>
          <xdr:rowOff>142875</xdr:rowOff>
        </xdr:from>
        <xdr:to>
          <xdr:col>11</xdr:col>
          <xdr:colOff>133350</xdr:colOff>
          <xdr:row>13</xdr:row>
          <xdr:rowOff>180975</xdr:rowOff>
        </xdr:to>
        <xdr:sp macro="" textlink="">
          <xdr:nvSpPr>
            <xdr:cNvPr id="4961299" name="sdCategoriesDropdown" hidden="1">
              <a:extLst>
                <a:ext uri="{63B3BB69-23CF-44E3-9099-C40C66FF867C}">
                  <a14:compatExt spid="_x0000_s496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552450</xdr:colOff>
          <xdr:row>24</xdr:row>
          <xdr:rowOff>95250</xdr:rowOff>
        </xdr:from>
        <xdr:to>
          <xdr:col>14</xdr:col>
          <xdr:colOff>819150</xdr:colOff>
          <xdr:row>25</xdr:row>
          <xdr:rowOff>161925</xdr:rowOff>
        </xdr:to>
        <xdr:sp macro="" textlink="">
          <xdr:nvSpPr>
            <xdr:cNvPr id="4961300" name="condFormDropDown" hidden="1">
              <a:extLst>
                <a:ext uri="{63B3BB69-23CF-44E3-9099-C40C66FF867C}">
                  <a14:compatExt spid="_x0000_s496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</xdr:row>
          <xdr:rowOff>38100</xdr:rowOff>
        </xdr:from>
        <xdr:to>
          <xdr:col>15</xdr:col>
          <xdr:colOff>180975</xdr:colOff>
          <xdr:row>15</xdr:row>
          <xdr:rowOff>95250</xdr:rowOff>
        </xdr:to>
        <xdr:sp macro="" textlink="">
          <xdr:nvSpPr>
            <xdr:cNvPr id="4961302" name="compareDatesDD" hidden="1">
              <a:extLst>
                <a:ext uri="{63B3BB69-23CF-44E3-9099-C40C66FF867C}">
                  <a14:compatExt spid="_x0000_s496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9</xdr:row>
          <xdr:rowOff>9525</xdr:rowOff>
        </xdr:from>
        <xdr:to>
          <xdr:col>14</xdr:col>
          <xdr:colOff>57150</xdr:colOff>
          <xdr:row>10</xdr:row>
          <xdr:rowOff>57150</xdr:rowOff>
        </xdr:to>
        <xdr:sp macro="" textlink="">
          <xdr:nvSpPr>
            <xdr:cNvPr id="4961303" name="dateRangeTypeDD" hidden="1">
              <a:extLst>
                <a:ext uri="{63B3BB69-23CF-44E3-9099-C40C66FF867C}">
                  <a14:compatExt spid="_x0000_s496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10</xdr:row>
          <xdr:rowOff>76200</xdr:rowOff>
        </xdr:from>
        <xdr:to>
          <xdr:col>15</xdr:col>
          <xdr:colOff>590550</xdr:colOff>
          <xdr:row>11</xdr:row>
          <xdr:rowOff>142875</xdr:rowOff>
        </xdr:to>
        <xdr:sp macro="" textlink="">
          <xdr:nvSpPr>
            <xdr:cNvPr id="4961309" name="includeCurrentCB" hidden="1">
              <a:extLst>
                <a:ext uri="{63B3BB69-23CF-44E3-9099-C40C66FF867C}">
                  <a14:compatExt spid="_x0000_s496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15</xdr:row>
          <xdr:rowOff>142875</xdr:rowOff>
        </xdr:from>
        <xdr:to>
          <xdr:col>15</xdr:col>
          <xdr:colOff>180975</xdr:colOff>
          <xdr:row>17</xdr:row>
          <xdr:rowOff>9525</xdr:rowOff>
        </xdr:to>
        <xdr:sp macro="" textlink="">
          <xdr:nvSpPr>
            <xdr:cNvPr id="4961310" name="comparisonValueTypeDD" hidden="1">
              <a:extLst>
                <a:ext uri="{63B3BB69-23CF-44E3-9099-C40C66FF867C}">
                  <a14:compatExt spid="_x0000_s496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17</xdr:row>
          <xdr:rowOff>57150</xdr:rowOff>
        </xdr:from>
        <xdr:to>
          <xdr:col>11</xdr:col>
          <xdr:colOff>104775</xdr:colOff>
          <xdr:row>18</xdr:row>
          <xdr:rowOff>114300</xdr:rowOff>
        </xdr:to>
        <xdr:sp macro="" textlink="">
          <xdr:nvSpPr>
            <xdr:cNvPr id="4961311" name="drmyt_1" hidden="1">
              <a:extLst>
                <a:ext uri="{63B3BB69-23CF-44E3-9099-C40C66FF867C}">
                  <a14:compatExt spid="_x0000_s496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12</xdr:row>
          <xdr:rowOff>57150</xdr:rowOff>
        </xdr:from>
        <xdr:to>
          <xdr:col>11</xdr:col>
          <xdr:colOff>133350</xdr:colOff>
          <xdr:row>13</xdr:row>
          <xdr:rowOff>123825</xdr:rowOff>
        </xdr:to>
        <xdr:sp macro="" textlink="">
          <xdr:nvSpPr>
            <xdr:cNvPr id="4961312" name="drsdyt_1" hidden="1">
              <a:extLst>
                <a:ext uri="{63B3BB69-23CF-44E3-9099-C40C66FF867C}">
                  <a14:compatExt spid="_x0000_s496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17</xdr:row>
          <xdr:rowOff>0</xdr:rowOff>
        </xdr:from>
        <xdr:to>
          <xdr:col>8</xdr:col>
          <xdr:colOff>447675</xdr:colOff>
          <xdr:row>18</xdr:row>
          <xdr:rowOff>57150</xdr:rowOff>
        </xdr:to>
        <xdr:sp macro="" textlink="">
          <xdr:nvSpPr>
            <xdr:cNvPr id="4961313" name="drdyt_1" hidden="1">
              <a:extLst>
                <a:ext uri="{63B3BB69-23CF-44E3-9099-C40C66FF867C}">
                  <a14:compatExt spid="_x0000_s496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18</xdr:row>
          <xdr:rowOff>161925</xdr:rowOff>
        </xdr:from>
        <xdr:to>
          <xdr:col>11</xdr:col>
          <xdr:colOff>104775</xdr:colOff>
          <xdr:row>20</xdr:row>
          <xdr:rowOff>28575</xdr:rowOff>
        </xdr:to>
        <xdr:sp macro="" textlink="">
          <xdr:nvSpPr>
            <xdr:cNvPr id="4961314" name="drmyt_2" hidden="1">
              <a:extLst>
                <a:ext uri="{63B3BB69-23CF-44E3-9099-C40C66FF867C}">
                  <a14:compatExt spid="_x0000_s496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20</xdr:row>
          <xdr:rowOff>85725</xdr:rowOff>
        </xdr:from>
        <xdr:to>
          <xdr:col>11</xdr:col>
          <xdr:colOff>104775</xdr:colOff>
          <xdr:row>21</xdr:row>
          <xdr:rowOff>142875</xdr:rowOff>
        </xdr:to>
        <xdr:sp macro="" textlink="">
          <xdr:nvSpPr>
            <xdr:cNvPr id="4961315" name="drmyt_3" hidden="1">
              <a:extLst>
                <a:ext uri="{63B3BB69-23CF-44E3-9099-C40C66FF867C}">
                  <a14:compatExt spid="_x0000_s496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22</xdr:row>
          <xdr:rowOff>0</xdr:rowOff>
        </xdr:from>
        <xdr:to>
          <xdr:col>11</xdr:col>
          <xdr:colOff>104775</xdr:colOff>
          <xdr:row>23</xdr:row>
          <xdr:rowOff>57150</xdr:rowOff>
        </xdr:to>
        <xdr:sp macro="" textlink="">
          <xdr:nvSpPr>
            <xdr:cNvPr id="4961316" name="drmyt_4" hidden="1">
              <a:extLst>
                <a:ext uri="{63B3BB69-23CF-44E3-9099-C40C66FF867C}">
                  <a14:compatExt spid="_x0000_s496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23</xdr:row>
          <xdr:rowOff>104775</xdr:rowOff>
        </xdr:from>
        <xdr:to>
          <xdr:col>11</xdr:col>
          <xdr:colOff>104775</xdr:colOff>
          <xdr:row>24</xdr:row>
          <xdr:rowOff>161925</xdr:rowOff>
        </xdr:to>
        <xdr:sp macro="" textlink="">
          <xdr:nvSpPr>
            <xdr:cNvPr id="4961317" name="drmyt_5" hidden="1">
              <a:extLst>
                <a:ext uri="{63B3BB69-23CF-44E3-9099-C40C66FF867C}">
                  <a14:compatExt spid="_x0000_s496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25</xdr:row>
          <xdr:rowOff>28575</xdr:rowOff>
        </xdr:from>
        <xdr:to>
          <xdr:col>11</xdr:col>
          <xdr:colOff>104775</xdr:colOff>
          <xdr:row>26</xdr:row>
          <xdr:rowOff>85725</xdr:rowOff>
        </xdr:to>
        <xdr:sp macro="" textlink="">
          <xdr:nvSpPr>
            <xdr:cNvPr id="4961318" name="drmyt_6" hidden="1">
              <a:extLst>
                <a:ext uri="{63B3BB69-23CF-44E3-9099-C40C66FF867C}">
                  <a14:compatExt spid="_x0000_s496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26</xdr:row>
          <xdr:rowOff>133350</xdr:rowOff>
        </xdr:from>
        <xdr:to>
          <xdr:col>11</xdr:col>
          <xdr:colOff>104775</xdr:colOff>
          <xdr:row>28</xdr:row>
          <xdr:rowOff>0</xdr:rowOff>
        </xdr:to>
        <xdr:sp macro="" textlink="">
          <xdr:nvSpPr>
            <xdr:cNvPr id="4961319" name="drmyt_7" hidden="1">
              <a:extLst>
                <a:ext uri="{63B3BB69-23CF-44E3-9099-C40C66FF867C}">
                  <a14:compatExt spid="_x0000_s496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28</xdr:row>
          <xdr:rowOff>47625</xdr:rowOff>
        </xdr:from>
        <xdr:to>
          <xdr:col>11</xdr:col>
          <xdr:colOff>104775</xdr:colOff>
          <xdr:row>29</xdr:row>
          <xdr:rowOff>104775</xdr:rowOff>
        </xdr:to>
        <xdr:sp macro="" textlink="">
          <xdr:nvSpPr>
            <xdr:cNvPr id="4961320" name="drmyt_8" hidden="1">
              <a:extLst>
                <a:ext uri="{63B3BB69-23CF-44E3-9099-C40C66FF867C}">
                  <a14:compatExt spid="_x0000_s496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29</xdr:row>
          <xdr:rowOff>161925</xdr:rowOff>
        </xdr:from>
        <xdr:to>
          <xdr:col>11</xdr:col>
          <xdr:colOff>104775</xdr:colOff>
          <xdr:row>31</xdr:row>
          <xdr:rowOff>28575</xdr:rowOff>
        </xdr:to>
        <xdr:sp macro="" textlink="">
          <xdr:nvSpPr>
            <xdr:cNvPr id="4961321" name="drmyt_9" hidden="1">
              <a:extLst>
                <a:ext uri="{63B3BB69-23CF-44E3-9099-C40C66FF867C}">
                  <a14:compatExt spid="_x0000_s496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31</xdr:row>
          <xdr:rowOff>76200</xdr:rowOff>
        </xdr:from>
        <xdr:to>
          <xdr:col>11</xdr:col>
          <xdr:colOff>104775</xdr:colOff>
          <xdr:row>32</xdr:row>
          <xdr:rowOff>133350</xdr:rowOff>
        </xdr:to>
        <xdr:sp macro="" textlink="">
          <xdr:nvSpPr>
            <xdr:cNvPr id="4961322" name="drmyt_10" hidden="1">
              <a:extLst>
                <a:ext uri="{63B3BB69-23CF-44E3-9099-C40C66FF867C}">
                  <a14:compatExt spid="_x0000_s496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32</xdr:row>
          <xdr:rowOff>180975</xdr:rowOff>
        </xdr:from>
        <xdr:to>
          <xdr:col>11</xdr:col>
          <xdr:colOff>104775</xdr:colOff>
          <xdr:row>34</xdr:row>
          <xdr:rowOff>47625</xdr:rowOff>
        </xdr:to>
        <xdr:sp macro="" textlink="">
          <xdr:nvSpPr>
            <xdr:cNvPr id="4961323" name="drmyt_11" hidden="1">
              <a:extLst>
                <a:ext uri="{63B3BB69-23CF-44E3-9099-C40C66FF867C}">
                  <a14:compatExt spid="_x0000_s496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34</xdr:row>
          <xdr:rowOff>104775</xdr:rowOff>
        </xdr:from>
        <xdr:to>
          <xdr:col>11</xdr:col>
          <xdr:colOff>104775</xdr:colOff>
          <xdr:row>35</xdr:row>
          <xdr:rowOff>161925</xdr:rowOff>
        </xdr:to>
        <xdr:sp macro="" textlink="">
          <xdr:nvSpPr>
            <xdr:cNvPr id="4961324" name="drmyt_12" hidden="1">
              <a:extLst>
                <a:ext uri="{63B3BB69-23CF-44E3-9099-C40C66FF867C}">
                  <a14:compatExt spid="_x0000_s496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564217</xdr:colOff>
      <xdr:row>28</xdr:row>
      <xdr:rowOff>51187</xdr:rowOff>
    </xdr:from>
    <xdr:to>
      <xdr:col>14</xdr:col>
      <xdr:colOff>99873</xdr:colOff>
      <xdr:row>29</xdr:row>
      <xdr:rowOff>79496</xdr:rowOff>
    </xdr:to>
    <xdr:sp macro="" textlink="">
      <xdr:nvSpPr>
        <xdr:cNvPr id="376" name="videoLinksLabel"/>
        <xdr:cNvSpPr txBox="1"/>
      </xdr:nvSpPr>
      <xdr:spPr>
        <a:xfrm>
          <a:off x="10529748" y="5385187"/>
          <a:ext cx="1488281" cy="2188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 panose="020F0302020204030204" pitchFamily="34" charset="0"/>
              <a:ea typeface="+mn-ea"/>
              <a:cs typeface="+mn-cs"/>
            </a:rPr>
            <a:t>Add links to videos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28</xdr:row>
          <xdr:rowOff>57150</xdr:rowOff>
        </xdr:from>
        <xdr:to>
          <xdr:col>13</xdr:col>
          <xdr:colOff>885825</xdr:colOff>
          <xdr:row>29</xdr:row>
          <xdr:rowOff>47625</xdr:rowOff>
        </xdr:to>
        <xdr:sp macro="" textlink="">
          <xdr:nvSpPr>
            <xdr:cNvPr id="4961325" name="videoLinksCB" hidden="1">
              <a:extLst>
                <a:ext uri="{63B3BB69-23CF-44E3-9099-C40C66FF867C}">
                  <a14:compatExt spid="_x0000_s496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304365</xdr:colOff>
      <xdr:row>7</xdr:row>
      <xdr:rowOff>77047</xdr:rowOff>
    </xdr:from>
    <xdr:to>
      <xdr:col>5</xdr:col>
      <xdr:colOff>596813</xdr:colOff>
      <xdr:row>9</xdr:row>
      <xdr:rowOff>23812</xdr:rowOff>
    </xdr:to>
    <xdr:sp macro="[0]!refreshProfileListYT" textlink="">
      <xdr:nvSpPr>
        <xdr:cNvPr id="73" name="refreshProfileListButton"/>
        <xdr:cNvSpPr txBox="1"/>
      </xdr:nvSpPr>
      <xdr:spPr>
        <a:xfrm>
          <a:off x="3328553" y="1410547"/>
          <a:ext cx="1304479" cy="327765"/>
        </a:xfrm>
        <a:prstGeom prst="round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REFRESH LIST</a:t>
          </a:r>
        </a:p>
      </xdr:txBody>
    </xdr:sp>
    <xdr:clientData/>
  </xdr:twoCellAnchor>
  <xdr:twoCellAnchor editAs="oneCell">
    <xdr:from>
      <xdr:col>12</xdr:col>
      <xdr:colOff>44608</xdr:colOff>
      <xdr:row>24</xdr:row>
      <xdr:rowOff>23847</xdr:rowOff>
    </xdr:from>
    <xdr:to>
      <xdr:col>13</xdr:col>
      <xdr:colOff>476256</xdr:colOff>
      <xdr:row>26</xdr:row>
      <xdr:rowOff>71472</xdr:rowOff>
    </xdr:to>
    <xdr:sp macro="" textlink="">
      <xdr:nvSpPr>
        <xdr:cNvPr id="100" name="condFormLabel"/>
        <xdr:cNvSpPr txBox="1"/>
      </xdr:nvSpPr>
      <xdr:spPr>
        <a:xfrm>
          <a:off x="10248264" y="4595847"/>
          <a:ext cx="140796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TABLE FORMATTING (EXCEL 2007 &amp; NEWER)</a:t>
          </a:r>
        </a:p>
      </xdr:txBody>
    </xdr:sp>
    <xdr:clientData/>
  </xdr:twoCellAnchor>
  <xdr:twoCellAnchor editAs="oneCell">
    <xdr:from>
      <xdr:col>12</xdr:col>
      <xdr:colOff>298210</xdr:colOff>
      <xdr:row>26</xdr:row>
      <xdr:rowOff>142901</xdr:rowOff>
    </xdr:from>
    <xdr:to>
      <xdr:col>13</xdr:col>
      <xdr:colOff>470298</xdr:colOff>
      <xdr:row>27</xdr:row>
      <xdr:rowOff>176227</xdr:rowOff>
    </xdr:to>
    <xdr:sp macro="" textlink="">
      <xdr:nvSpPr>
        <xdr:cNvPr id="110" name="groupingLabel"/>
        <xdr:cNvSpPr txBox="1"/>
      </xdr:nvSpPr>
      <xdr:spPr>
        <a:xfrm>
          <a:off x="10501866" y="5095901"/>
          <a:ext cx="1148400" cy="22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indent="0" algn="r"/>
          <a:r>
            <a:rPr lang="fi-FI" sz="10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GROUPING RESULTS</a:t>
          </a:r>
        </a:p>
      </xdr:txBody>
    </xdr:sp>
    <xdr:clientData/>
  </xdr:twoCellAnchor>
  <xdr:twoCellAnchor editAs="oneCell">
    <xdr:from>
      <xdr:col>12</xdr:col>
      <xdr:colOff>303982</xdr:colOff>
      <xdr:row>20</xdr:row>
      <xdr:rowOff>190000</xdr:rowOff>
    </xdr:from>
    <xdr:to>
      <xdr:col>13</xdr:col>
      <xdr:colOff>816292</xdr:colOff>
      <xdr:row>22</xdr:row>
      <xdr:rowOff>99247</xdr:rowOff>
    </xdr:to>
    <xdr:sp macro="" textlink="">
      <xdr:nvSpPr>
        <xdr:cNvPr id="113" name="formattedReportLabel"/>
        <xdr:cNvSpPr txBox="1"/>
      </xdr:nvSpPr>
      <xdr:spPr>
        <a:xfrm>
          <a:off x="10507638" y="4000000"/>
          <a:ext cx="1488622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l"/>
          <a:r>
            <a:rPr lang="fi-FI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FORMATTED REPORT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</xdr:row>
          <xdr:rowOff>9525</xdr:rowOff>
        </xdr:from>
        <xdr:to>
          <xdr:col>13</xdr:col>
          <xdr:colOff>790575</xdr:colOff>
          <xdr:row>22</xdr:row>
          <xdr:rowOff>57150</xdr:rowOff>
        </xdr:to>
        <xdr:sp macro="" textlink="">
          <xdr:nvSpPr>
            <xdr:cNvPr id="4961327" name="formattedReportOB" hidden="1">
              <a:extLst>
                <a:ext uri="{63B3BB69-23CF-44E3-9099-C40C66FF867C}">
                  <a14:compatExt spid="_x0000_s496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669131</xdr:colOff>
      <xdr:row>17</xdr:row>
      <xdr:rowOff>130969</xdr:rowOff>
    </xdr:from>
    <xdr:to>
      <xdr:col>6</xdr:col>
      <xdr:colOff>286544</xdr:colOff>
      <xdr:row>17</xdr:row>
      <xdr:rowOff>130969</xdr:rowOff>
    </xdr:to>
    <xdr:sp macro="" textlink="">
      <xdr:nvSpPr>
        <xdr:cNvPr id="127" name="TextBox 126"/>
        <xdr:cNvSpPr txBox="1"/>
      </xdr:nvSpPr>
      <xdr:spPr>
        <a:xfrm>
          <a:off x="1371600" y="3369469"/>
          <a:ext cx="3570288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3</xdr:col>
      <xdr:colOff>669131</xdr:colOff>
      <xdr:row>17</xdr:row>
      <xdr:rowOff>130969</xdr:rowOff>
    </xdr:from>
    <xdr:to>
      <xdr:col>6</xdr:col>
      <xdr:colOff>286544</xdr:colOff>
      <xdr:row>17</xdr:row>
      <xdr:rowOff>130969</xdr:rowOff>
    </xdr:to>
    <xdr:sp macro="" textlink="">
      <xdr:nvSpPr>
        <xdr:cNvPr id="128" name="TextBox 127"/>
        <xdr:cNvSpPr txBox="1"/>
      </xdr:nvSpPr>
      <xdr:spPr>
        <a:xfrm>
          <a:off x="1371600" y="3369469"/>
          <a:ext cx="3570288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endParaRPr lang="fi-FI"/>
        </a:p>
      </xdr:txBody>
    </xdr:sp>
    <xdr:clientData/>
  </xdr:twoCellAnchor>
  <xdr:twoCellAnchor editAs="oneCell">
    <xdr:from>
      <xdr:col>3</xdr:col>
      <xdr:colOff>1023964</xdr:colOff>
      <xdr:row>0</xdr:row>
      <xdr:rowOff>47626</xdr:rowOff>
    </xdr:from>
    <xdr:to>
      <xdr:col>7</xdr:col>
      <xdr:colOff>471175</xdr:colOff>
      <xdr:row>2</xdr:row>
      <xdr:rowOff>83345</xdr:rowOff>
    </xdr:to>
    <xdr:sp macro="" textlink="">
      <xdr:nvSpPr>
        <xdr:cNvPr id="136" name="TextBox 135"/>
        <xdr:cNvSpPr txBox="1"/>
      </xdr:nvSpPr>
      <xdr:spPr>
        <a:xfrm>
          <a:off x="1726433" y="47626"/>
          <a:ext cx="4376398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  <a:latin typeface="Calibri Light" panose="020F0302020204030204" pitchFamily="34" charset="0"/>
            </a:rPr>
            <a:t>YouTube Module</a:t>
          </a:r>
        </a:p>
      </xdr:txBody>
    </xdr:sp>
    <xdr:clientData/>
  </xdr:twoCellAnchor>
  <xdr:twoCellAnchor editAs="oneCell">
    <xdr:from>
      <xdr:col>0</xdr:col>
      <xdr:colOff>35719</xdr:colOff>
      <xdr:row>6</xdr:row>
      <xdr:rowOff>178594</xdr:rowOff>
    </xdr:from>
    <xdr:to>
      <xdr:col>38</xdr:col>
      <xdr:colOff>596475</xdr:colOff>
      <xdr:row>6</xdr:row>
      <xdr:rowOff>178594</xdr:rowOff>
    </xdr:to>
    <xdr:cxnSp macro="">
      <xdr:nvCxnSpPr>
        <xdr:cNvPr id="137" name="line2"/>
        <xdr:cNvCxnSpPr/>
      </xdr:nvCxnSpPr>
      <xdr:spPr>
        <a:xfrm>
          <a:off x="35719" y="1321594"/>
          <a:ext cx="28790475" cy="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23813</xdr:colOff>
      <xdr:row>4</xdr:row>
      <xdr:rowOff>119060</xdr:rowOff>
    </xdr:from>
    <xdr:to>
      <xdr:col>5</xdr:col>
      <xdr:colOff>404813</xdr:colOff>
      <xdr:row>6</xdr:row>
      <xdr:rowOff>154779</xdr:rowOff>
    </xdr:to>
    <xdr:sp macro="" textlink="">
      <xdr:nvSpPr>
        <xdr:cNvPr id="138" name="TextBox 137"/>
        <xdr:cNvSpPr txBox="1"/>
      </xdr:nvSpPr>
      <xdr:spPr>
        <a:xfrm>
          <a:off x="83344" y="881060"/>
          <a:ext cx="4357688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1 SELECT</a:t>
          </a:r>
          <a:r>
            <a:rPr lang="en-US" sz="2000" baseline="0">
              <a:latin typeface="Calibri Light" panose="020F0302020204030204" pitchFamily="34" charset="0"/>
            </a:rPr>
            <a:t> CHANNELS &amp; VIDEOS</a:t>
          </a:r>
          <a:endParaRPr lang="en-US" sz="20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6</xdr:col>
      <xdr:colOff>154784</xdr:colOff>
      <xdr:row>4</xdr:row>
      <xdr:rowOff>119060</xdr:rowOff>
    </xdr:from>
    <xdr:to>
      <xdr:col>10</xdr:col>
      <xdr:colOff>661651</xdr:colOff>
      <xdr:row>6</xdr:row>
      <xdr:rowOff>154779</xdr:rowOff>
    </xdr:to>
    <xdr:sp macro="" textlink="">
      <xdr:nvSpPr>
        <xdr:cNvPr id="139" name="TextBox 138"/>
        <xdr:cNvSpPr txBox="1"/>
      </xdr:nvSpPr>
      <xdr:spPr>
        <a:xfrm>
          <a:off x="4548190" y="881060"/>
          <a:ext cx="4412117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2 SELECT</a:t>
          </a:r>
          <a:r>
            <a:rPr lang="en-US" sz="2000" baseline="0">
              <a:latin typeface="Calibri Light" panose="020F0302020204030204" pitchFamily="34" charset="0"/>
            </a:rPr>
            <a:t> REPORT FIELDS</a:t>
          </a:r>
          <a:endParaRPr lang="en-US" sz="20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6</xdr:col>
      <xdr:colOff>57152</xdr:colOff>
      <xdr:row>6</xdr:row>
      <xdr:rowOff>185831</xdr:rowOff>
    </xdr:from>
    <xdr:to>
      <xdr:col>6</xdr:col>
      <xdr:colOff>80963</xdr:colOff>
      <xdr:row>196</xdr:row>
      <xdr:rowOff>5231</xdr:rowOff>
    </xdr:to>
    <xdr:cxnSp macro="">
      <xdr:nvCxnSpPr>
        <xdr:cNvPr id="140" name="vline1"/>
        <xdr:cNvCxnSpPr/>
      </xdr:nvCxnSpPr>
      <xdr:spPr>
        <a:xfrm>
          <a:off x="4688683" y="1328831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628649</xdr:colOff>
      <xdr:row>7</xdr:row>
      <xdr:rowOff>0</xdr:rowOff>
    </xdr:from>
    <xdr:to>
      <xdr:col>11</xdr:col>
      <xdr:colOff>652460</xdr:colOff>
      <xdr:row>196</xdr:row>
      <xdr:rowOff>9900</xdr:rowOff>
    </xdr:to>
    <xdr:cxnSp macro="">
      <xdr:nvCxnSpPr>
        <xdr:cNvPr id="142" name="vline2"/>
        <xdr:cNvCxnSpPr/>
      </xdr:nvCxnSpPr>
      <xdr:spPr>
        <a:xfrm>
          <a:off x="10141743" y="1333500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47625</xdr:colOff>
      <xdr:row>4</xdr:row>
      <xdr:rowOff>119061</xdr:rowOff>
    </xdr:from>
    <xdr:to>
      <xdr:col>14</xdr:col>
      <xdr:colOff>535782</xdr:colOff>
      <xdr:row>6</xdr:row>
      <xdr:rowOff>154780</xdr:rowOff>
    </xdr:to>
    <xdr:sp macro="" textlink="">
      <xdr:nvSpPr>
        <xdr:cNvPr id="143" name="TextBox 142"/>
        <xdr:cNvSpPr txBox="1"/>
      </xdr:nvSpPr>
      <xdr:spPr>
        <a:xfrm>
          <a:off x="10013156" y="881061"/>
          <a:ext cx="244078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>
              <a:latin typeface="Calibri Light" panose="020F0302020204030204" pitchFamily="34" charset="0"/>
            </a:rPr>
            <a:t>3 REPORT OPTIONS</a:t>
          </a:r>
        </a:p>
      </xdr:txBody>
    </xdr:sp>
    <xdr:clientData/>
  </xdr:twoCellAnchor>
  <xdr:twoCellAnchor editAs="oneCell">
    <xdr:from>
      <xdr:col>11</xdr:col>
      <xdr:colOff>678657</xdr:colOff>
      <xdr:row>7</xdr:row>
      <xdr:rowOff>2</xdr:rowOff>
    </xdr:from>
    <xdr:to>
      <xdr:col>15</xdr:col>
      <xdr:colOff>35719</xdr:colOff>
      <xdr:row>9</xdr:row>
      <xdr:rowOff>35721</xdr:rowOff>
    </xdr:to>
    <xdr:sp macro="" textlink="">
      <xdr:nvSpPr>
        <xdr:cNvPr id="144" name="TextBox 143"/>
        <xdr:cNvSpPr txBox="1"/>
      </xdr:nvSpPr>
      <xdr:spPr>
        <a:xfrm>
          <a:off x="9953626" y="1333502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DATES</a:t>
          </a:r>
        </a:p>
      </xdr:txBody>
    </xdr:sp>
    <xdr:clientData/>
  </xdr:twoCellAnchor>
  <xdr:twoCellAnchor editAs="oneCell">
    <xdr:from>
      <xdr:col>12</xdr:col>
      <xdr:colOff>121668</xdr:colOff>
      <xdr:row>14</xdr:row>
      <xdr:rowOff>47625</xdr:rowOff>
    </xdr:from>
    <xdr:to>
      <xdr:col>13</xdr:col>
      <xdr:colOff>22737</xdr:colOff>
      <xdr:row>15</xdr:row>
      <xdr:rowOff>107155</xdr:rowOff>
    </xdr:to>
    <xdr:sp macro="" textlink="">
      <xdr:nvSpPr>
        <xdr:cNvPr id="145" name="compareToLabel"/>
        <xdr:cNvSpPr txBox="1"/>
      </xdr:nvSpPr>
      <xdr:spPr>
        <a:xfrm>
          <a:off x="10325324" y="2714625"/>
          <a:ext cx="877381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COMPARE TO</a:t>
          </a:r>
        </a:p>
      </xdr:txBody>
    </xdr:sp>
    <xdr:clientData/>
  </xdr:twoCellAnchor>
  <xdr:twoCellAnchor editAs="oneCell">
    <xdr:from>
      <xdr:col>12</xdr:col>
      <xdr:colOff>504832</xdr:colOff>
      <xdr:row>10</xdr:row>
      <xdr:rowOff>134752</xdr:rowOff>
    </xdr:from>
    <xdr:to>
      <xdr:col>13</xdr:col>
      <xdr:colOff>172652</xdr:colOff>
      <xdr:row>11</xdr:row>
      <xdr:rowOff>186706</xdr:rowOff>
    </xdr:to>
    <xdr:sp macro="" textlink="">
      <xdr:nvSpPr>
        <xdr:cNvPr id="146" name="sdateLabel"/>
        <xdr:cNvSpPr txBox="1"/>
      </xdr:nvSpPr>
      <xdr:spPr>
        <a:xfrm>
          <a:off x="10708488" y="2039752"/>
          <a:ext cx="644132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Start date</a:t>
          </a:r>
        </a:p>
      </xdr:txBody>
    </xdr:sp>
    <xdr:clientData/>
  </xdr:twoCellAnchor>
  <xdr:twoCellAnchor editAs="oneCell">
    <xdr:from>
      <xdr:col>12</xdr:col>
      <xdr:colOff>475073</xdr:colOff>
      <xdr:row>12</xdr:row>
      <xdr:rowOff>17636</xdr:rowOff>
    </xdr:from>
    <xdr:to>
      <xdr:col>13</xdr:col>
      <xdr:colOff>170273</xdr:colOff>
      <xdr:row>13</xdr:row>
      <xdr:rowOff>55738</xdr:rowOff>
    </xdr:to>
    <xdr:sp macro="" textlink="">
      <xdr:nvSpPr>
        <xdr:cNvPr id="147" name="edateLabel"/>
        <xdr:cNvSpPr txBox="1"/>
      </xdr:nvSpPr>
      <xdr:spPr>
        <a:xfrm>
          <a:off x="10678729" y="2303636"/>
          <a:ext cx="671512" cy="228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End date</a:t>
          </a:r>
        </a:p>
      </xdr:txBody>
    </xdr:sp>
    <xdr:clientData/>
  </xdr:twoCellAnchor>
  <xdr:twoCellAnchor editAs="oneCell">
    <xdr:from>
      <xdr:col>13</xdr:col>
      <xdr:colOff>3571</xdr:colOff>
      <xdr:row>10</xdr:row>
      <xdr:rowOff>138326</xdr:rowOff>
    </xdr:from>
    <xdr:to>
      <xdr:col>13</xdr:col>
      <xdr:colOff>947739</xdr:colOff>
      <xdr:row>11</xdr:row>
      <xdr:rowOff>190499</xdr:rowOff>
    </xdr:to>
    <xdr:sp macro="[0]!selectStartDateYT" textlink="">
      <xdr:nvSpPr>
        <xdr:cNvPr id="148" name="startDateDisp"/>
        <xdr:cNvSpPr txBox="1"/>
      </xdr:nvSpPr>
      <xdr:spPr>
        <a:xfrm>
          <a:off x="11183540" y="2043326"/>
          <a:ext cx="944168" cy="242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1.1.2013</a:t>
          </a:r>
        </a:p>
      </xdr:txBody>
    </xdr:sp>
    <xdr:clientData/>
  </xdr:twoCellAnchor>
  <xdr:twoCellAnchor editAs="oneCell">
    <xdr:from>
      <xdr:col>13</xdr:col>
      <xdr:colOff>5970</xdr:colOff>
      <xdr:row>12</xdr:row>
      <xdr:rowOff>14070</xdr:rowOff>
    </xdr:from>
    <xdr:to>
      <xdr:col>13</xdr:col>
      <xdr:colOff>935833</xdr:colOff>
      <xdr:row>13</xdr:row>
      <xdr:rowOff>59532</xdr:rowOff>
    </xdr:to>
    <xdr:sp macro="[0]!selectEndDateYT" textlink="">
      <xdr:nvSpPr>
        <xdr:cNvPr id="149" name="endDateDisp"/>
        <xdr:cNvSpPr txBox="1"/>
      </xdr:nvSpPr>
      <xdr:spPr>
        <a:xfrm>
          <a:off x="11185939" y="2300070"/>
          <a:ext cx="929863" cy="235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r"/>
          <a:r>
            <a:rPr lang="en-US" sz="1100" b="0">
              <a:solidFill>
                <a:schemeClr val="dk1"/>
              </a:solidFill>
              <a:latin typeface="Calibri Light"/>
              <a:ea typeface="+mn-ea"/>
              <a:cs typeface="+mn-cs"/>
            </a:rPr>
            <a:t>31.10.2013</a:t>
          </a:r>
        </a:p>
      </xdr:txBody>
    </xdr:sp>
    <xdr:clientData/>
  </xdr:twoCellAnchor>
  <xdr:twoCellAnchor editAs="oneCell">
    <xdr:from>
      <xdr:col>11</xdr:col>
      <xdr:colOff>628649</xdr:colOff>
      <xdr:row>17</xdr:row>
      <xdr:rowOff>95252</xdr:rowOff>
    </xdr:from>
    <xdr:to>
      <xdr:col>16</xdr:col>
      <xdr:colOff>230140</xdr:colOff>
      <xdr:row>17</xdr:row>
      <xdr:rowOff>102954</xdr:rowOff>
    </xdr:to>
    <xdr:cxnSp macro="">
      <xdr:nvCxnSpPr>
        <xdr:cNvPr id="150" name="oline1"/>
        <xdr:cNvCxnSpPr/>
      </xdr:nvCxnSpPr>
      <xdr:spPr>
        <a:xfrm>
          <a:off x="10141743" y="3333752"/>
          <a:ext cx="4197304" cy="7702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654843</xdr:colOff>
      <xdr:row>17</xdr:row>
      <xdr:rowOff>107197</xdr:rowOff>
    </xdr:from>
    <xdr:to>
      <xdr:col>15</xdr:col>
      <xdr:colOff>11905</xdr:colOff>
      <xdr:row>19</xdr:row>
      <xdr:rowOff>142916</xdr:rowOff>
    </xdr:to>
    <xdr:sp macro="" textlink="">
      <xdr:nvSpPr>
        <xdr:cNvPr id="153" name="TextBox 152"/>
        <xdr:cNvSpPr txBox="1"/>
      </xdr:nvSpPr>
      <xdr:spPr>
        <a:xfrm>
          <a:off x="9929812" y="3345697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FORMATTING</a:t>
          </a:r>
        </a:p>
      </xdr:txBody>
    </xdr:sp>
    <xdr:clientData/>
  </xdr:twoCellAnchor>
  <xdr:twoCellAnchor editAs="oneCell">
    <xdr:from>
      <xdr:col>16</xdr:col>
      <xdr:colOff>223828</xdr:colOff>
      <xdr:row>6</xdr:row>
      <xdr:rowOff>178592</xdr:rowOff>
    </xdr:from>
    <xdr:to>
      <xdr:col>16</xdr:col>
      <xdr:colOff>247639</xdr:colOff>
      <xdr:row>195</xdr:row>
      <xdr:rowOff>188492</xdr:rowOff>
    </xdr:to>
    <xdr:cxnSp macro="">
      <xdr:nvCxnSpPr>
        <xdr:cNvPr id="156" name="vline3"/>
        <xdr:cNvCxnSpPr/>
      </xdr:nvCxnSpPr>
      <xdr:spPr>
        <a:xfrm>
          <a:off x="14332734" y="1321592"/>
          <a:ext cx="23811" cy="3601440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297643</xdr:colOff>
      <xdr:row>7</xdr:row>
      <xdr:rowOff>1</xdr:rowOff>
    </xdr:from>
    <xdr:to>
      <xdr:col>20</xdr:col>
      <xdr:colOff>107143</xdr:colOff>
      <xdr:row>9</xdr:row>
      <xdr:rowOff>35720</xdr:rowOff>
    </xdr:to>
    <xdr:sp macro="" textlink="">
      <xdr:nvSpPr>
        <xdr:cNvPr id="157" name="TextBox 156"/>
        <xdr:cNvSpPr txBox="1"/>
      </xdr:nvSpPr>
      <xdr:spPr>
        <a:xfrm>
          <a:off x="14168424" y="1333501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OTHER</a:t>
          </a:r>
          <a:r>
            <a:rPr lang="en-US" sz="1600" baseline="0">
              <a:latin typeface="Calibri Light" panose="020F0302020204030204" pitchFamily="34" charset="0"/>
            </a:rPr>
            <a:t> ACTIONS</a:t>
          </a:r>
          <a:endParaRPr lang="en-US" sz="1600">
            <a:latin typeface="Calibri Light" panose="020F0302020204030204" pitchFamily="34" charset="0"/>
          </a:endParaRPr>
        </a:p>
      </xdr:txBody>
    </xdr:sp>
    <xdr:clientData/>
  </xdr:twoCellAnchor>
  <xdr:twoCellAnchor editAs="oneCell">
    <xdr:from>
      <xdr:col>14</xdr:col>
      <xdr:colOff>519113</xdr:colOff>
      <xdr:row>3</xdr:row>
      <xdr:rowOff>166688</xdr:rowOff>
    </xdr:from>
    <xdr:to>
      <xdr:col>16</xdr:col>
      <xdr:colOff>711994</xdr:colOff>
      <xdr:row>6</xdr:row>
      <xdr:rowOff>95250</xdr:rowOff>
    </xdr:to>
    <xdr:sp macro="[0]!runReportYT" textlink="">
      <xdr:nvSpPr>
        <xdr:cNvPr id="158" name="runReportLabel"/>
        <xdr:cNvSpPr txBox="1"/>
      </xdr:nvSpPr>
      <xdr:spPr>
        <a:xfrm>
          <a:off x="12675394" y="738188"/>
          <a:ext cx="2145506" cy="500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marL="0" indent="0" algn="ctr"/>
          <a:r>
            <a:rPr lang="en-US" sz="1800">
              <a:solidFill>
                <a:schemeClr val="bg1"/>
              </a:solidFill>
              <a:latin typeface="Calibri Light"/>
              <a:ea typeface="+mn-ea"/>
              <a:cs typeface="+mn-cs"/>
            </a:rPr>
            <a:t>RUN THE REPORT</a:t>
          </a:r>
        </a:p>
      </xdr:txBody>
    </xdr:sp>
    <xdr:clientData/>
  </xdr:twoCellAnchor>
  <xdr:twoCellAnchor editAs="oneCell">
    <xdr:from>
      <xdr:col>11</xdr:col>
      <xdr:colOff>640555</xdr:colOff>
      <xdr:row>30</xdr:row>
      <xdr:rowOff>11918</xdr:rowOff>
    </xdr:from>
    <xdr:to>
      <xdr:col>16</xdr:col>
      <xdr:colOff>223837</xdr:colOff>
      <xdr:row>30</xdr:row>
      <xdr:rowOff>11928</xdr:rowOff>
    </xdr:to>
    <xdr:cxnSp macro="">
      <xdr:nvCxnSpPr>
        <xdr:cNvPr id="207" name="oline2"/>
        <xdr:cNvCxnSpPr/>
      </xdr:nvCxnSpPr>
      <xdr:spPr>
        <a:xfrm flipV="1">
          <a:off x="10153649" y="5726918"/>
          <a:ext cx="4179095" cy="1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34054</xdr:colOff>
      <xdr:row>31</xdr:row>
      <xdr:rowOff>174021</xdr:rowOff>
    </xdr:from>
    <xdr:to>
      <xdr:col>13</xdr:col>
      <xdr:colOff>786943</xdr:colOff>
      <xdr:row>34</xdr:row>
      <xdr:rowOff>46285</xdr:rowOff>
    </xdr:to>
    <xdr:sp macro="[0]!launchFilterUFYT" textlink="">
      <xdr:nvSpPr>
        <xdr:cNvPr id="208" name="filterButton" hidden="1"/>
        <xdr:cNvSpPr txBox="1"/>
      </xdr:nvSpPr>
      <xdr:spPr>
        <a:xfrm>
          <a:off x="10237710" y="6079521"/>
          <a:ext cx="1729201" cy="443764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08000" rIns="36000" rtlCol="0" anchor="ctr"/>
        <a:lstStyle/>
        <a:p>
          <a:pPr marL="0" indent="0" algn="l"/>
          <a:r>
            <a:rPr lang="en-US" sz="14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SET UP FILTERS</a:t>
          </a:r>
        </a:p>
      </xdr:txBody>
    </xdr:sp>
    <xdr:clientData/>
  </xdr:twoCellAnchor>
  <xdr:twoCellAnchor editAs="oneCell">
    <xdr:from>
      <xdr:col>12</xdr:col>
      <xdr:colOff>63537</xdr:colOff>
      <xdr:row>34</xdr:row>
      <xdr:rowOff>129655</xdr:rowOff>
    </xdr:from>
    <xdr:to>
      <xdr:col>15</xdr:col>
      <xdr:colOff>743782</xdr:colOff>
      <xdr:row>38</xdr:row>
      <xdr:rowOff>95259</xdr:rowOff>
    </xdr:to>
    <xdr:sp macro="" textlink="">
      <xdr:nvSpPr>
        <xdr:cNvPr id="210" name="filterNoteYT" hidden="1"/>
        <xdr:cNvSpPr/>
      </xdr:nvSpPr>
      <xdr:spPr>
        <a:xfrm>
          <a:off x="10267193" y="6606655"/>
          <a:ext cx="3609182" cy="7276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t"/>
        <a:lstStyle/>
        <a:p>
          <a:pPr marL="0" indent="0" algn="l"/>
          <a:r>
            <a:rPr lang="en-US" sz="1000" b="0">
              <a:solidFill>
                <a:sysClr val="windowText" lastClr="000000"/>
              </a:solidFill>
              <a:latin typeface="Calibri Light"/>
              <a:ea typeface="+mn-ea"/>
              <a:cs typeface="+mn-cs"/>
            </a:rPr>
            <a:t>No filters have been set up</a:t>
          </a:r>
        </a:p>
      </xdr:txBody>
    </xdr:sp>
    <xdr:clientData/>
  </xdr:twoCellAnchor>
  <xdr:twoCellAnchor editAs="oneCell">
    <xdr:from>
      <xdr:col>13</xdr:col>
      <xdr:colOff>881631</xdr:colOff>
      <xdr:row>31</xdr:row>
      <xdr:rowOff>178601</xdr:rowOff>
    </xdr:from>
    <xdr:to>
      <xdr:col>15</xdr:col>
      <xdr:colOff>228723</xdr:colOff>
      <xdr:row>34</xdr:row>
      <xdr:rowOff>48616</xdr:rowOff>
    </xdr:to>
    <xdr:sp macro="[0]!clearFiltersYT" textlink="">
      <xdr:nvSpPr>
        <xdr:cNvPr id="211" name="clearFiltersButton" hidden="1"/>
        <xdr:cNvSpPr txBox="1"/>
      </xdr:nvSpPr>
      <xdr:spPr>
        <a:xfrm>
          <a:off x="12061600" y="6084101"/>
          <a:ext cx="1299717" cy="441515"/>
        </a:xfrm>
        <a:prstGeom prst="round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marL="0" indent="0" algn="ctr"/>
          <a:r>
            <a:rPr lang="en-US" sz="1200" b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 Light"/>
              <a:ea typeface="+mn-ea"/>
              <a:cs typeface="+mn-cs"/>
            </a:rPr>
            <a:t>CLEAR FILTERS</a:t>
          </a:r>
        </a:p>
      </xdr:txBody>
    </xdr:sp>
    <xdr:clientData/>
  </xdr:twoCellAnchor>
  <xdr:twoCellAnchor editAs="oneCell">
    <xdr:from>
      <xdr:col>12</xdr:col>
      <xdr:colOff>0</xdr:colOff>
      <xdr:row>30</xdr:row>
      <xdr:rowOff>23824</xdr:rowOff>
    </xdr:from>
    <xdr:to>
      <xdr:col>15</xdr:col>
      <xdr:colOff>47625</xdr:colOff>
      <xdr:row>32</xdr:row>
      <xdr:rowOff>59543</xdr:rowOff>
    </xdr:to>
    <xdr:sp macro="" textlink="">
      <xdr:nvSpPr>
        <xdr:cNvPr id="212" name="filterHeader" hidden="1"/>
        <xdr:cNvSpPr txBox="1"/>
      </xdr:nvSpPr>
      <xdr:spPr>
        <a:xfrm>
          <a:off x="9965531" y="5738824"/>
          <a:ext cx="2976562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Calibri Light" panose="020F0302020204030204" pitchFamily="34" charset="0"/>
            </a:rPr>
            <a:t>FILTERS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47623</xdr:rowOff>
    </xdr:from>
    <xdr:to>
      <xdr:col>3</xdr:col>
      <xdr:colOff>952501</xdr:colOff>
      <xdr:row>3</xdr:row>
      <xdr:rowOff>33966</xdr:rowOff>
    </xdr:to>
    <xdr:pic>
      <xdr:nvPicPr>
        <xdr:cNvPr id="102" name="smlogo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3"/>
          <a:ext cx="1607345" cy="5578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565631</xdr:colOff>
      <xdr:row>1</xdr:row>
      <xdr:rowOff>4763</xdr:rowOff>
    </xdr:from>
    <xdr:to>
      <xdr:col>13</xdr:col>
      <xdr:colOff>895568</xdr:colOff>
      <xdr:row>2</xdr:row>
      <xdr:rowOff>68770</xdr:rowOff>
    </xdr:to>
    <xdr:sp macro="" textlink="">
      <xdr:nvSpPr>
        <xdr:cNvPr id="2" name="authStatusBoxFL"/>
        <xdr:cNvSpPr txBox="1"/>
      </xdr:nvSpPr>
      <xdr:spPr>
        <a:xfrm>
          <a:off x="8680931" y="71438"/>
          <a:ext cx="2463537" cy="292607"/>
        </a:xfrm>
        <a:prstGeom prst="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36000" tIns="0" bIns="0" rtlCol="0" anchor="ctr"/>
        <a:lstStyle/>
        <a:p>
          <a:pPr algn="r"/>
          <a:r>
            <a:rPr lang="fi-FI" sz="900" b="1">
              <a:solidFill>
                <a:srgbClr val="333333"/>
              </a:solidFill>
            </a:rPr>
            <a:t>Not logged in</a:t>
          </a:r>
        </a:p>
      </xdr:txBody>
    </xdr:sp>
    <xdr:clientData/>
  </xdr:twoCellAnchor>
  <xdr:twoCellAnchor editAs="oneCell">
    <xdr:from>
      <xdr:col>2</xdr:col>
      <xdr:colOff>741690</xdr:colOff>
      <xdr:row>12</xdr:row>
      <xdr:rowOff>32637</xdr:rowOff>
    </xdr:from>
    <xdr:to>
      <xdr:col>2</xdr:col>
      <xdr:colOff>894090</xdr:colOff>
      <xdr:row>12</xdr:row>
      <xdr:rowOff>185037</xdr:rowOff>
    </xdr:to>
    <xdr:pic macro="selectEndDateFL">
      <xdr:nvPicPr>
        <xdr:cNvPr id="3" name="_cal2FL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540" y="1947162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741690</xdr:colOff>
      <xdr:row>11</xdr:row>
      <xdr:rowOff>42162</xdr:rowOff>
    </xdr:from>
    <xdr:to>
      <xdr:col>2</xdr:col>
      <xdr:colOff>894090</xdr:colOff>
      <xdr:row>12</xdr:row>
      <xdr:rowOff>4062</xdr:rowOff>
    </xdr:to>
    <xdr:pic macro="selectStartDateFL">
      <xdr:nvPicPr>
        <xdr:cNvPr id="4" name="_cal1FL" descr="http://www.dentistry.vcu.edu/images/icons/calendar_ic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540" y="1766187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404220</xdr:colOff>
      <xdr:row>12</xdr:row>
      <xdr:rowOff>21000</xdr:rowOff>
    </xdr:from>
    <xdr:to>
      <xdr:col>2</xdr:col>
      <xdr:colOff>1000383</xdr:colOff>
      <xdr:row>13</xdr:row>
      <xdr:rowOff>38905</xdr:rowOff>
    </xdr:to>
    <xdr:sp macro="selectEndDateFL" textlink="">
      <xdr:nvSpPr>
        <xdr:cNvPr id="5" name="selectEndDateBoxFL"/>
        <xdr:cNvSpPr/>
      </xdr:nvSpPr>
      <xdr:spPr>
        <a:xfrm>
          <a:off x="461370" y="1935525"/>
          <a:ext cx="1624863" cy="208405"/>
        </a:xfrm>
        <a:prstGeom prst="rect">
          <a:avLst/>
        </a:prstGeom>
        <a:solidFill>
          <a:srgbClr val="4F81BD">
            <a:alpha val="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i-FI"/>
        </a:p>
      </xdr:txBody>
    </xdr:sp>
    <xdr:clientData/>
  </xdr:twoCellAnchor>
  <xdr:twoCellAnchor editAs="oneCell">
    <xdr:from>
      <xdr:col>1</xdr:col>
      <xdr:colOff>553233</xdr:colOff>
      <xdr:row>11</xdr:row>
      <xdr:rowOff>20848</xdr:rowOff>
    </xdr:from>
    <xdr:to>
      <xdr:col>2</xdr:col>
      <xdr:colOff>903615</xdr:colOff>
      <xdr:row>12</xdr:row>
      <xdr:rowOff>13588</xdr:rowOff>
    </xdr:to>
    <xdr:sp macro="selectStartDateFL" textlink="">
      <xdr:nvSpPr>
        <xdr:cNvPr id="6" name="selectStartDateBoxFL"/>
        <xdr:cNvSpPr/>
      </xdr:nvSpPr>
      <xdr:spPr>
        <a:xfrm>
          <a:off x="610383" y="1744873"/>
          <a:ext cx="1379082" cy="183240"/>
        </a:xfrm>
        <a:prstGeom prst="rect">
          <a:avLst/>
        </a:prstGeom>
        <a:solidFill>
          <a:srgbClr val="4F81BD">
            <a:alpha val="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i-FI"/>
        </a:p>
      </xdr:txBody>
    </xdr:sp>
    <xdr:clientData/>
  </xdr:twoCellAnchor>
  <xdr:twoCellAnchor editAs="oneCell">
    <xdr:from>
      <xdr:col>9</xdr:col>
      <xdr:colOff>79285</xdr:colOff>
      <xdr:row>6</xdr:row>
      <xdr:rowOff>56582</xdr:rowOff>
    </xdr:from>
    <xdr:to>
      <xdr:col>13</xdr:col>
      <xdr:colOff>485837</xdr:colOff>
      <xdr:row>8</xdr:row>
      <xdr:rowOff>189092</xdr:rowOff>
    </xdr:to>
    <xdr:sp macro="runReportFL" textlink="">
      <xdr:nvSpPr>
        <xdr:cNvPr id="7" name="runReportsButton"/>
        <xdr:cNvSpPr txBox="1"/>
      </xdr:nvSpPr>
      <xdr:spPr>
        <a:xfrm>
          <a:off x="8099335" y="742382"/>
          <a:ext cx="2635402" cy="599235"/>
        </a:xfrm>
        <a:prstGeom prst="rect">
          <a:avLst/>
        </a:prstGeom>
        <a:solidFill>
          <a:srgbClr val="A7CD53"/>
        </a:solidFill>
        <a:ln w="15875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rIns="0" rtlCol="0" anchor="ctr"/>
        <a:lstStyle/>
        <a:p>
          <a:pPr algn="ctr"/>
          <a:r>
            <a:rPr lang="en-US" sz="1800" b="1">
              <a:solidFill>
                <a:srgbClr val="000000"/>
              </a:solidFill>
            </a:rPr>
            <a:t>RUN</a:t>
          </a:r>
          <a:r>
            <a:rPr lang="en-US" sz="1800" b="1" baseline="0">
              <a:solidFill>
                <a:srgbClr val="000000"/>
              </a:solidFill>
            </a:rPr>
            <a:t> THE REPORT</a:t>
          </a:r>
          <a:endParaRPr lang="en-US" sz="1800">
            <a:solidFill>
              <a:srgbClr val="000000"/>
            </a:solidFill>
          </a:endParaRPr>
        </a:p>
      </xdr:txBody>
    </xdr:sp>
    <xdr:clientData/>
  </xdr:twoCellAnchor>
  <xdr:twoCellAnchor editAs="oneCell">
    <xdr:from>
      <xdr:col>13</xdr:col>
      <xdr:colOff>115157</xdr:colOff>
      <xdr:row>6</xdr:row>
      <xdr:rowOff>203101</xdr:rowOff>
    </xdr:from>
    <xdr:to>
      <xdr:col>13</xdr:col>
      <xdr:colOff>341375</xdr:colOff>
      <xdr:row>8</xdr:row>
      <xdr:rowOff>67369</xdr:rowOff>
    </xdr:to>
    <xdr:sp macro="runReportFL" textlink="">
      <xdr:nvSpPr>
        <xdr:cNvPr id="8" name="runReportArrow"/>
        <xdr:cNvSpPr/>
      </xdr:nvSpPr>
      <xdr:spPr>
        <a:xfrm rot="5400000">
          <a:off x="10311669" y="941289"/>
          <a:ext cx="330993" cy="226218"/>
        </a:xfrm>
        <a:prstGeom prst="flowChartExtract">
          <a:avLst/>
        </a:prstGeom>
        <a:solidFill>
          <a:srgbClr val="40404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i-FI"/>
        </a:p>
      </xdr:txBody>
    </xdr:sp>
    <xdr:clientData/>
  </xdr:twoCellAnchor>
  <xdr:twoCellAnchor editAs="oneCell">
    <xdr:from>
      <xdr:col>9</xdr:col>
      <xdr:colOff>80963</xdr:colOff>
      <xdr:row>9</xdr:row>
      <xdr:rowOff>155838</xdr:rowOff>
    </xdr:from>
    <xdr:to>
      <xdr:col>18</xdr:col>
      <xdr:colOff>95155</xdr:colOff>
      <xdr:row>47</xdr:row>
      <xdr:rowOff>59004</xdr:rowOff>
    </xdr:to>
    <xdr:sp macro="" textlink="">
      <xdr:nvSpPr>
        <xdr:cNvPr id="9" name="selectFieldsBox"/>
        <xdr:cNvSpPr/>
      </xdr:nvSpPr>
      <xdr:spPr>
        <a:xfrm>
          <a:off x="8093869" y="1501244"/>
          <a:ext cx="7015067" cy="7213604"/>
        </a:xfrm>
        <a:prstGeom prst="rect">
          <a:avLst/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1800" b="1" i="0">
              <a:solidFill>
                <a:srgbClr val="333333"/>
              </a:solidFill>
            </a:rPr>
            <a:t>SELECT REPORT FIELDS</a:t>
          </a:r>
        </a:p>
      </xdr:txBody>
    </xdr:sp>
    <xdr:clientData/>
  </xdr:twoCellAnchor>
  <xdr:twoCellAnchor editAs="oneCell">
    <xdr:from>
      <xdr:col>13</xdr:col>
      <xdr:colOff>384701</xdr:colOff>
      <xdr:row>12</xdr:row>
      <xdr:rowOff>72917</xdr:rowOff>
    </xdr:from>
    <xdr:to>
      <xdr:col>17</xdr:col>
      <xdr:colOff>524492</xdr:colOff>
      <xdr:row>18</xdr:row>
      <xdr:rowOff>158641</xdr:rowOff>
    </xdr:to>
    <xdr:sp macro="" textlink="">
      <xdr:nvSpPr>
        <xdr:cNvPr id="10" name="sdimBox"/>
        <xdr:cNvSpPr/>
      </xdr:nvSpPr>
      <xdr:spPr>
        <a:xfrm>
          <a:off x="10633601" y="1987442"/>
          <a:ext cx="4321266" cy="1228724"/>
        </a:xfrm>
        <a:prstGeom prst="rect">
          <a:avLst/>
        </a:prstGeom>
        <a:gradFill flip="none" rotWithShape="1">
          <a:gsLst>
            <a:gs pos="0">
              <a:srgbClr val="D9D9D9"/>
            </a:gs>
            <a:gs pos="100000">
              <a:schemeClr val="bg1">
                <a:lumMod val="95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1400" b="1">
              <a:solidFill>
                <a:srgbClr val="000000"/>
              </a:solidFill>
            </a:rPr>
            <a:t>Split by:</a:t>
          </a:r>
        </a:p>
        <a:p>
          <a:pPr algn="l"/>
          <a:r>
            <a:rPr lang="en-US" sz="1000" b="1">
              <a:solidFill>
                <a:srgbClr val="000000"/>
              </a:solidFill>
            </a:rPr>
            <a:t>(segmenting</a:t>
          </a:r>
          <a:r>
            <a:rPr lang="en-US" sz="1000" b="1" baseline="0">
              <a:solidFill>
                <a:srgbClr val="000000"/>
              </a:solidFill>
            </a:rPr>
            <a:t> dimensions)</a:t>
          </a:r>
          <a:endParaRPr lang="en-US" sz="1000" b="1">
            <a:solidFill>
              <a:srgbClr val="000000"/>
            </a:solidFill>
          </a:endParaRPr>
        </a:p>
      </xdr:txBody>
    </xdr:sp>
    <xdr:clientData/>
  </xdr:twoCellAnchor>
  <xdr:twoCellAnchor editAs="oneCell">
    <xdr:from>
      <xdr:col>16</xdr:col>
      <xdr:colOff>268250</xdr:colOff>
      <xdr:row>15</xdr:row>
      <xdr:rowOff>19799</xdr:rowOff>
    </xdr:from>
    <xdr:to>
      <xdr:col>17</xdr:col>
      <xdr:colOff>520472</xdr:colOff>
      <xdr:row>16</xdr:row>
      <xdr:rowOff>186905</xdr:rowOff>
    </xdr:to>
    <xdr:sp macro="" textlink="">
      <xdr:nvSpPr>
        <xdr:cNvPr id="11" name="sdCategoriesNote" hidden="1"/>
        <xdr:cNvSpPr/>
      </xdr:nvSpPr>
      <xdr:spPr>
        <a:xfrm>
          <a:off x="13336550" y="2505824"/>
          <a:ext cx="1614297" cy="357606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l"/>
          <a:r>
            <a:rPr lang="en-US" sz="900" b="1">
              <a:solidFill>
                <a:srgbClr val="000000"/>
              </a:solidFill>
            </a:rPr>
            <a:t>max # of </a:t>
          </a:r>
          <a:r>
            <a:rPr lang="en-US" sz="900" b="1" baseline="0">
              <a:solidFill>
                <a:srgbClr val="000000"/>
              </a:solidFill>
            </a:rPr>
            <a:t>categories</a:t>
          </a:r>
          <a:endParaRPr lang="en-US" sz="900" b="1">
            <a:solidFill>
              <a:srgbClr val="000000"/>
            </a:solidFill>
          </a:endParaRPr>
        </a:p>
      </xdr:txBody>
    </xdr:sp>
    <xdr:clientData/>
  </xdr:twoCellAnchor>
  <xdr:twoCellAnchor editAs="oneCell">
    <xdr:from>
      <xdr:col>10</xdr:col>
      <xdr:colOff>120184</xdr:colOff>
      <xdr:row>18</xdr:row>
      <xdr:rowOff>169847</xdr:rowOff>
    </xdr:from>
    <xdr:to>
      <xdr:col>13</xdr:col>
      <xdr:colOff>384706</xdr:colOff>
      <xdr:row>33</xdr:row>
      <xdr:rowOff>84121</xdr:rowOff>
    </xdr:to>
    <xdr:sp macro="" textlink="">
      <xdr:nvSpPr>
        <xdr:cNvPr id="12" name="dimBox"/>
        <xdr:cNvSpPr/>
      </xdr:nvSpPr>
      <xdr:spPr>
        <a:xfrm>
          <a:off x="8235484" y="3227372"/>
          <a:ext cx="2398122" cy="2847974"/>
        </a:xfrm>
        <a:prstGeom prst="rect">
          <a:avLst/>
        </a:prstGeom>
        <a:gradFill flip="none" rotWithShape="1">
          <a:gsLst>
            <a:gs pos="0">
              <a:srgbClr val="D9D9D9"/>
            </a:gs>
            <a:gs pos="100000">
              <a:schemeClr val="bg1">
                <a:lumMod val="95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1400" b="1">
              <a:solidFill>
                <a:srgbClr val="000000"/>
              </a:solidFill>
            </a:rPr>
            <a:t>Split by: </a:t>
          </a:r>
        </a:p>
        <a:p>
          <a:pPr algn="l"/>
          <a:r>
            <a:rPr lang="en-US" sz="1000" b="1">
              <a:solidFill>
                <a:srgbClr val="000000"/>
              </a:solidFill>
            </a:rPr>
            <a:t>(dimensions)</a:t>
          </a:r>
        </a:p>
      </xdr:txBody>
    </xdr:sp>
    <xdr:clientData/>
  </xdr:twoCellAnchor>
  <xdr:twoCellAnchor editAs="oneCell">
    <xdr:from>
      <xdr:col>13</xdr:col>
      <xdr:colOff>647702</xdr:colOff>
      <xdr:row>19</xdr:row>
      <xdr:rowOff>89307</xdr:rowOff>
    </xdr:from>
    <xdr:to>
      <xdr:col>16</xdr:col>
      <xdr:colOff>350044</xdr:colOff>
      <xdr:row>40</xdr:row>
      <xdr:rowOff>91687</xdr:rowOff>
    </xdr:to>
    <xdr:sp macro="" textlink="">
      <xdr:nvSpPr>
        <xdr:cNvPr id="13" name="metBox"/>
        <xdr:cNvSpPr/>
      </xdr:nvSpPr>
      <xdr:spPr>
        <a:xfrm>
          <a:off x="10896602" y="3413532"/>
          <a:ext cx="2521742" cy="4002880"/>
        </a:xfrm>
        <a:prstGeom prst="rect">
          <a:avLst/>
        </a:prstGeom>
        <a:gradFill flip="none" rotWithShape="1">
          <a:gsLst>
            <a:gs pos="0">
              <a:srgbClr val="D9D9D9"/>
            </a:gs>
            <a:gs pos="100000">
              <a:schemeClr val="bg1">
                <a:lumMod val="95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1400" b="1">
              <a:solidFill>
                <a:srgbClr val="000000"/>
              </a:solidFill>
            </a:rPr>
            <a:t>Choose</a:t>
          </a:r>
          <a:r>
            <a:rPr lang="en-US" sz="1400" b="1" baseline="0">
              <a:solidFill>
                <a:srgbClr val="000000"/>
              </a:solidFill>
            </a:rPr>
            <a:t> m</a:t>
          </a:r>
          <a:r>
            <a:rPr lang="en-US" sz="1400" b="1">
              <a:solidFill>
                <a:srgbClr val="000000"/>
              </a:solidFill>
            </a:rPr>
            <a:t>etrics:</a:t>
          </a:r>
        </a:p>
      </xdr:txBody>
    </xdr:sp>
    <xdr:clientData/>
  </xdr:twoCellAnchor>
  <xdr:twoCellAnchor editAs="oneCell">
    <xdr:from>
      <xdr:col>16</xdr:col>
      <xdr:colOff>383118</xdr:colOff>
      <xdr:row>10</xdr:row>
      <xdr:rowOff>65631</xdr:rowOff>
    </xdr:from>
    <xdr:to>
      <xdr:col>17</xdr:col>
      <xdr:colOff>514095</xdr:colOff>
      <xdr:row>12</xdr:row>
      <xdr:rowOff>37056</xdr:rowOff>
    </xdr:to>
    <xdr:sp macro="clearFieldSelectionsFL" textlink="">
      <xdr:nvSpPr>
        <xdr:cNvPr id="14" name="clearFieldsButton"/>
        <xdr:cNvSpPr txBox="1"/>
      </xdr:nvSpPr>
      <xdr:spPr>
        <a:xfrm>
          <a:off x="13451418" y="1599156"/>
          <a:ext cx="1493052" cy="352425"/>
        </a:xfrm>
        <a:prstGeom prst="rect">
          <a:avLst/>
        </a:prstGeom>
        <a:solidFill>
          <a:srgbClr val="FF6161"/>
        </a:solidFill>
        <a:ln w="9525" cmpd="sng">
          <a:solidFill>
            <a:srgbClr val="7F7F7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algn="ctr"/>
          <a:r>
            <a:rPr lang="en-US" sz="1100" b="1">
              <a:solidFill>
                <a:srgbClr val="FFFFFF"/>
              </a:solidFill>
            </a:rPr>
            <a:t>CLEAR SELECTIONS</a:t>
          </a:r>
        </a:p>
      </xdr:txBody>
    </xdr:sp>
    <xdr:clientData/>
  </xdr:twoCellAnchor>
  <xdr:twoCellAnchor editAs="oneCell">
    <xdr:from>
      <xdr:col>13</xdr:col>
      <xdr:colOff>876240</xdr:colOff>
      <xdr:row>1</xdr:row>
      <xdr:rowOff>16667</xdr:rowOff>
    </xdr:from>
    <xdr:to>
      <xdr:col>15</xdr:col>
      <xdr:colOff>357127</xdr:colOff>
      <xdr:row>2</xdr:row>
      <xdr:rowOff>88103</xdr:rowOff>
    </xdr:to>
    <xdr:sp macro="logoutFL" textlink="">
      <xdr:nvSpPr>
        <xdr:cNvPr id="15" name="logoutButtonFL"/>
        <xdr:cNvSpPr txBox="1"/>
      </xdr:nvSpPr>
      <xdr:spPr>
        <a:xfrm>
          <a:off x="11125140" y="83342"/>
          <a:ext cx="938212" cy="300036"/>
        </a:xfrm>
        <a:prstGeom prst="rect">
          <a:avLst/>
        </a:prstGeom>
        <a:solidFill>
          <a:srgbClr val="FF6161"/>
        </a:solidFill>
        <a:ln w="9525" cmpd="sng">
          <a:solidFill>
            <a:srgbClr val="59595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algn="ctr"/>
          <a:r>
            <a:rPr lang="en-US" sz="1000" b="1">
              <a:solidFill>
                <a:srgbClr val="FFFFFF"/>
              </a:solidFill>
            </a:rPr>
            <a:t>Log out</a:t>
          </a:r>
        </a:p>
      </xdr:txBody>
    </xdr:sp>
    <xdr:clientData/>
  </xdr:twoCellAnchor>
  <xdr:twoCellAnchor editAs="oneCell">
    <xdr:from>
      <xdr:col>13</xdr:col>
      <xdr:colOff>660650</xdr:colOff>
      <xdr:row>6</xdr:row>
      <xdr:rowOff>90778</xdr:rowOff>
    </xdr:from>
    <xdr:to>
      <xdr:col>16</xdr:col>
      <xdr:colOff>1051813</xdr:colOff>
      <xdr:row>8</xdr:row>
      <xdr:rowOff>173046</xdr:rowOff>
    </xdr:to>
    <xdr:sp macro="" textlink="">
      <xdr:nvSpPr>
        <xdr:cNvPr id="16" name="demoNoteFL" hidden="1">
          <a:hlinkClick xmlns:r="http://schemas.openxmlformats.org/officeDocument/2006/relationships" r:id="rId2"/>
        </xdr:cNvPr>
        <xdr:cNvSpPr/>
      </xdr:nvSpPr>
      <xdr:spPr>
        <a:xfrm>
          <a:off x="10909550" y="776578"/>
          <a:ext cx="3210563" cy="548993"/>
        </a:xfrm>
        <a:prstGeom prst="rect">
          <a:avLst/>
        </a:prstGeom>
        <a:solidFill>
          <a:srgbClr val="D9D9D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tIns="0" bIns="0" rtlCol="0" anchor="ctr"/>
        <a:lstStyle/>
        <a:p>
          <a:pPr marL="0" indent="0"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This a demo version of the AdWords module.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To buy the full version, visit GADataGrabberTool.com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(click here to open in browser)</a:t>
          </a:r>
        </a:p>
      </xdr:txBody>
    </xdr:sp>
    <xdr:clientData/>
  </xdr:twoCellAnchor>
  <xdr:twoCellAnchor editAs="oneCell">
    <xdr:from>
      <xdr:col>12</xdr:col>
      <xdr:colOff>403692</xdr:colOff>
      <xdr:row>2</xdr:row>
      <xdr:rowOff>50006</xdr:rowOff>
    </xdr:from>
    <xdr:to>
      <xdr:col>13</xdr:col>
      <xdr:colOff>825187</xdr:colOff>
      <xdr:row>5</xdr:row>
      <xdr:rowOff>15080</xdr:rowOff>
    </xdr:to>
    <xdr:sp macro="" textlink="">
      <xdr:nvSpPr>
        <xdr:cNvPr id="17" name="licenseNoteFL"/>
        <xdr:cNvSpPr/>
      </xdr:nvSpPr>
      <xdr:spPr>
        <a:xfrm>
          <a:off x="9290517" y="345281"/>
          <a:ext cx="1783570" cy="260349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18000" tIns="0" rIns="18000" bIns="0" rtlCol="0" anchor="ctr"/>
        <a:lstStyle/>
        <a:p>
          <a:pPr algn="r"/>
          <a:r>
            <a:rPr lang="fi-FI" sz="900" b="1">
              <a:solidFill>
                <a:srgbClr val="333333"/>
              </a:solidFill>
            </a:rPr>
            <a:t>License days left: 1777</a:t>
          </a:r>
        </a:p>
      </xdr:txBody>
    </xdr:sp>
    <xdr:clientData/>
  </xdr:twoCellAnchor>
  <xdr:twoCellAnchor editAs="oneCell">
    <xdr:from>
      <xdr:col>7</xdr:col>
      <xdr:colOff>457066</xdr:colOff>
      <xdr:row>7</xdr:row>
      <xdr:rowOff>100567</xdr:rowOff>
    </xdr:from>
    <xdr:to>
      <xdr:col>8</xdr:col>
      <xdr:colOff>663441</xdr:colOff>
      <xdr:row>8</xdr:row>
      <xdr:rowOff>164067</xdr:rowOff>
    </xdr:to>
    <xdr:sp macro="selectAllProfilesFL" textlink="">
      <xdr:nvSpPr>
        <xdr:cNvPr id="18" name="selectAllProfilesButton"/>
        <xdr:cNvSpPr txBox="1"/>
      </xdr:nvSpPr>
      <xdr:spPr>
        <a:xfrm>
          <a:off x="6886441" y="1062592"/>
          <a:ext cx="1054100" cy="254000"/>
        </a:xfrm>
        <a:prstGeom prst="rect">
          <a:avLst/>
        </a:prstGeom>
        <a:solidFill>
          <a:srgbClr val="D9D9D9"/>
        </a:solidFill>
        <a:ln w="9525" cmpd="sng">
          <a:solidFill>
            <a:srgbClr val="BFBFB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algn="ctr"/>
          <a:r>
            <a:rPr lang="en-US" sz="1000" b="1">
              <a:solidFill>
                <a:srgbClr val="000000"/>
              </a:solidFill>
            </a:rPr>
            <a:t>SELECT ALL</a:t>
          </a:r>
        </a:p>
      </xdr:txBody>
    </xdr:sp>
    <xdr:clientData/>
  </xdr:twoCellAnchor>
  <xdr:twoCellAnchor editAs="oneCell">
    <xdr:from>
      <xdr:col>7</xdr:col>
      <xdr:colOff>457066</xdr:colOff>
      <xdr:row>7</xdr:row>
      <xdr:rowOff>100567</xdr:rowOff>
    </xdr:from>
    <xdr:to>
      <xdr:col>8</xdr:col>
      <xdr:colOff>663441</xdr:colOff>
      <xdr:row>8</xdr:row>
      <xdr:rowOff>164067</xdr:rowOff>
    </xdr:to>
    <xdr:sp macro="clearProfileSelectionsFL" textlink="">
      <xdr:nvSpPr>
        <xdr:cNvPr id="19" name="clearProfileSelectionsButton" hidden="1"/>
        <xdr:cNvSpPr txBox="1"/>
      </xdr:nvSpPr>
      <xdr:spPr>
        <a:xfrm>
          <a:off x="6886441" y="1062592"/>
          <a:ext cx="1054100" cy="254000"/>
        </a:xfrm>
        <a:prstGeom prst="rect">
          <a:avLst/>
        </a:prstGeom>
        <a:solidFill>
          <a:srgbClr val="FF6161"/>
        </a:solidFill>
        <a:ln w="9525" cmpd="sng">
          <a:solidFill>
            <a:srgbClr val="7F7F7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tIns="0" rIns="0" bIns="0" rtlCol="0" anchor="ctr"/>
        <a:lstStyle/>
        <a:p>
          <a:pPr algn="ctr"/>
          <a:r>
            <a:rPr lang="en-US" sz="1000" b="1">
              <a:solidFill>
                <a:srgbClr val="FFFFFF"/>
              </a:solidFill>
            </a:rPr>
            <a:t>CLEAR SELECTIONS</a:t>
          </a:r>
        </a:p>
      </xdr:txBody>
    </xdr:sp>
    <xdr:clientData/>
  </xdr:twoCellAnchor>
  <xdr:twoCellAnchor editAs="oneCell">
    <xdr:from>
      <xdr:col>1</xdr:col>
      <xdr:colOff>795198</xdr:colOff>
      <xdr:row>22</xdr:row>
      <xdr:rowOff>130432</xdr:rowOff>
    </xdr:from>
    <xdr:to>
      <xdr:col>2</xdr:col>
      <xdr:colOff>1250017</xdr:colOff>
      <xdr:row>24</xdr:row>
      <xdr:rowOff>47088</xdr:rowOff>
    </xdr:to>
    <xdr:sp macro="" textlink="">
      <xdr:nvSpPr>
        <xdr:cNvPr id="20" name="createChartsLabel"/>
        <xdr:cNvSpPr txBox="1"/>
      </xdr:nvSpPr>
      <xdr:spPr>
        <a:xfrm>
          <a:off x="852348" y="4026157"/>
          <a:ext cx="148351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</a:rPr>
            <a:t>Create charts</a:t>
          </a:r>
        </a:p>
      </xdr:txBody>
    </xdr:sp>
    <xdr:clientData/>
  </xdr:twoCellAnchor>
  <xdr:twoCellAnchor editAs="oneCell">
    <xdr:from>
      <xdr:col>15</xdr:col>
      <xdr:colOff>459008</xdr:colOff>
      <xdr:row>1</xdr:row>
      <xdr:rowOff>24803</xdr:rowOff>
    </xdr:from>
    <xdr:to>
      <xdr:col>16</xdr:col>
      <xdr:colOff>229347</xdr:colOff>
      <xdr:row>2</xdr:row>
      <xdr:rowOff>88810</xdr:rowOff>
    </xdr:to>
    <xdr:sp macro="addLoginFL" textlink="">
      <xdr:nvSpPr>
        <xdr:cNvPr id="21" name="addLoginButtonFL" hidden="1"/>
        <xdr:cNvSpPr txBox="1"/>
      </xdr:nvSpPr>
      <xdr:spPr>
        <a:xfrm>
          <a:off x="12165233" y="91478"/>
          <a:ext cx="1132414" cy="292607"/>
        </a:xfrm>
        <a:prstGeom prst="rect">
          <a:avLst/>
        </a:prstGeom>
        <a:solidFill>
          <a:srgbClr val="D9D9D9"/>
        </a:solidFill>
        <a:ln w="9525" cmpd="sng">
          <a:solidFill>
            <a:srgbClr val="BFBFB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tIns="0" bIns="0" rtlCol="0" anchor="ctr"/>
        <a:lstStyle/>
        <a:p>
          <a:endParaRPr lang="fi-FI"/>
        </a:p>
      </xdr:txBody>
    </xdr:sp>
    <xdr:clientData/>
  </xdr:twoCellAnchor>
  <xdr:twoCellAnchor editAs="oneCell">
    <xdr:from>
      <xdr:col>15</xdr:col>
      <xdr:colOff>479178</xdr:colOff>
      <xdr:row>0</xdr:row>
      <xdr:rowOff>25175</xdr:rowOff>
    </xdr:from>
    <xdr:to>
      <xdr:col>15</xdr:col>
      <xdr:colOff>743761</xdr:colOff>
      <xdr:row>2</xdr:row>
      <xdr:rowOff>117106</xdr:rowOff>
    </xdr:to>
    <xdr:sp macro="addLoginFL" textlink="">
      <xdr:nvSpPr>
        <xdr:cNvPr id="22" name="addLoginButtonNote1FL" hidden="1"/>
        <xdr:cNvSpPr txBox="1"/>
      </xdr:nvSpPr>
      <xdr:spPr>
        <a:xfrm>
          <a:off x="12185403" y="25175"/>
          <a:ext cx="264583" cy="387206"/>
        </a:xfrm>
        <a:prstGeom prst="rect">
          <a:avLst/>
        </a:prstGeom>
        <a:noFill/>
        <a:ln w="9525" cmpd="sng">
          <a:noFill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i-FI" sz="2800" b="1">
              <a:solidFill>
                <a:srgbClr val="000000"/>
              </a:solidFill>
            </a:rPr>
            <a:t>+</a:t>
          </a:r>
        </a:p>
      </xdr:txBody>
    </xdr:sp>
    <xdr:clientData/>
  </xdr:twoCellAnchor>
  <xdr:twoCellAnchor editAs="oneCell">
    <xdr:from>
      <xdr:col>15</xdr:col>
      <xdr:colOff>732464</xdr:colOff>
      <xdr:row>1</xdr:row>
      <xdr:rowOff>21043</xdr:rowOff>
    </xdr:from>
    <xdr:to>
      <xdr:col>16</xdr:col>
      <xdr:colOff>176632</xdr:colOff>
      <xdr:row>2</xdr:row>
      <xdr:rowOff>125245</xdr:rowOff>
    </xdr:to>
    <xdr:sp macro="addLoginFL" textlink="">
      <xdr:nvSpPr>
        <xdr:cNvPr id="23" name="addLoginButtonNote2FL" hidden="1"/>
        <xdr:cNvSpPr txBox="1"/>
      </xdr:nvSpPr>
      <xdr:spPr>
        <a:xfrm>
          <a:off x="12438689" y="87718"/>
          <a:ext cx="806243" cy="332802"/>
        </a:xfrm>
        <a:prstGeom prst="rect">
          <a:avLst/>
        </a:prstGeom>
        <a:noFill/>
        <a:ln w="9525" cmpd="sng">
          <a:noFill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r>
            <a:rPr lang="en-US" sz="800" b="1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Add another</a:t>
          </a:r>
          <a:r>
            <a:rPr lang="en-US" sz="800" b="1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 login</a:t>
          </a:r>
          <a:endParaRPr lang="fi-FI" sz="800">
            <a:solidFill>
              <a:srgbClr val="000000"/>
            </a:solidFill>
            <a:effectLst/>
          </a:endParaRPr>
        </a:p>
      </xdr:txBody>
    </xdr:sp>
    <xdr:clientData/>
  </xdr:twoCellAnchor>
  <xdr:twoCellAnchor editAs="oneCell">
    <xdr:from>
      <xdr:col>15</xdr:col>
      <xdr:colOff>453182</xdr:colOff>
      <xdr:row>1</xdr:row>
      <xdr:rowOff>25931</xdr:rowOff>
    </xdr:from>
    <xdr:to>
      <xdr:col>16</xdr:col>
      <xdr:colOff>131448</xdr:colOff>
      <xdr:row>2</xdr:row>
      <xdr:rowOff>84132</xdr:rowOff>
    </xdr:to>
    <xdr:sp macro="launchloginstatusboxfl" textlink="">
      <xdr:nvSpPr>
        <xdr:cNvPr id="24" name="manageLoginsButtonFL" hidden="1"/>
        <xdr:cNvSpPr txBox="1"/>
      </xdr:nvSpPr>
      <xdr:spPr>
        <a:xfrm>
          <a:off x="12159407" y="92606"/>
          <a:ext cx="1040341" cy="286801"/>
        </a:xfrm>
        <a:prstGeom prst="rect">
          <a:avLst/>
        </a:prstGeom>
        <a:solidFill>
          <a:srgbClr val="D9D9D9"/>
        </a:solidFill>
        <a:ln w="9525" cmpd="sng">
          <a:solidFill>
            <a:srgbClr val="BFBFB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tIns="0" bIns="0" rtlCol="0" anchor="ctr"/>
        <a:lstStyle/>
        <a:p>
          <a:pPr algn="ctr"/>
          <a:r>
            <a:rPr lang="en-US" sz="900" b="1">
              <a:solidFill>
                <a:srgbClr val="000000"/>
              </a:solidFill>
            </a:rPr>
            <a:t>Manage logins</a:t>
          </a:r>
        </a:p>
      </xdr:txBody>
    </xdr:sp>
    <xdr:clientData/>
  </xdr:twoCellAnchor>
  <xdr:twoCellAnchor editAs="oneCell">
    <xdr:from>
      <xdr:col>13</xdr:col>
      <xdr:colOff>901643</xdr:colOff>
      <xdr:row>1</xdr:row>
      <xdr:rowOff>18255</xdr:rowOff>
    </xdr:from>
    <xdr:to>
      <xdr:col>15</xdr:col>
      <xdr:colOff>375915</xdr:colOff>
      <xdr:row>2</xdr:row>
      <xdr:rowOff>89691</xdr:rowOff>
    </xdr:to>
    <xdr:sp macro="logoutFL" textlink="">
      <xdr:nvSpPr>
        <xdr:cNvPr id="25" name="logoutButtonMultiAccountFL" hidden="1"/>
        <xdr:cNvSpPr txBox="1"/>
      </xdr:nvSpPr>
      <xdr:spPr>
        <a:xfrm>
          <a:off x="11150543" y="84930"/>
          <a:ext cx="931597" cy="300036"/>
        </a:xfrm>
        <a:prstGeom prst="rect">
          <a:avLst/>
        </a:prstGeom>
        <a:solidFill>
          <a:srgbClr val="FF6161"/>
        </a:solidFill>
        <a:ln w="9525" cmpd="sng">
          <a:solidFill>
            <a:srgbClr val="40404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tIns="0" bIns="0" rtlCol="0" anchor="ctr"/>
        <a:lstStyle/>
        <a:p>
          <a:pPr algn="ctr"/>
          <a:r>
            <a:rPr lang="en-US" sz="900" b="1">
              <a:solidFill>
                <a:srgbClr val="FFFFFF"/>
              </a:solidFill>
            </a:rPr>
            <a:t>Log out all accounts</a:t>
          </a:r>
        </a:p>
      </xdr:txBody>
    </xdr:sp>
    <xdr:clientData/>
  </xdr:twoCellAnchor>
  <xdr:twoCellAnchor editAs="oneCell">
    <xdr:from>
      <xdr:col>6</xdr:col>
      <xdr:colOff>838481</xdr:colOff>
      <xdr:row>2</xdr:row>
      <xdr:rowOff>24869</xdr:rowOff>
    </xdr:from>
    <xdr:to>
      <xdr:col>7</xdr:col>
      <xdr:colOff>168034</xdr:colOff>
      <xdr:row>5</xdr:row>
      <xdr:rowOff>62968</xdr:rowOff>
    </xdr:to>
    <xdr:sp macro="" textlink="">
      <xdr:nvSpPr>
        <xdr:cNvPr id="26" name="appTitleFL"/>
        <xdr:cNvSpPr/>
      </xdr:nvSpPr>
      <xdr:spPr>
        <a:xfrm>
          <a:off x="5279512" y="322525"/>
          <a:ext cx="1317897" cy="335756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i-FI" sz="1400" b="1">
              <a:solidFill>
                <a:srgbClr val="333333"/>
              </a:solidFill>
            </a:rPr>
            <a:t>version 1.692</a:t>
          </a:r>
        </a:p>
      </xdr:txBody>
    </xdr:sp>
    <xdr:clientData/>
  </xdr:twoCellAnchor>
  <xdr:twoCellAnchor editAs="oneCell">
    <xdr:from>
      <xdr:col>10</xdr:col>
      <xdr:colOff>127328</xdr:colOff>
      <xdr:row>40</xdr:row>
      <xdr:rowOff>148626</xdr:rowOff>
    </xdr:from>
    <xdr:to>
      <xdr:col>17</xdr:col>
      <xdr:colOff>511968</xdr:colOff>
      <xdr:row>45</xdr:row>
      <xdr:rowOff>169815</xdr:rowOff>
    </xdr:to>
    <xdr:sp macro="" textlink="">
      <xdr:nvSpPr>
        <xdr:cNvPr id="28" name="filterBox"/>
        <xdr:cNvSpPr/>
      </xdr:nvSpPr>
      <xdr:spPr>
        <a:xfrm>
          <a:off x="8242628" y="7473351"/>
          <a:ext cx="6699715" cy="973689"/>
        </a:xfrm>
        <a:prstGeom prst="rect">
          <a:avLst/>
        </a:prstGeom>
        <a:gradFill flip="none" rotWithShape="1">
          <a:gsLst>
            <a:gs pos="0">
              <a:srgbClr val="D9D9D9"/>
            </a:gs>
            <a:gs pos="100000">
              <a:schemeClr val="bg1">
                <a:lumMod val="95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1400" b="1">
              <a:solidFill>
                <a:srgbClr val="000000"/>
              </a:solidFill>
            </a:rPr>
            <a:t>Filtering:</a:t>
          </a:r>
        </a:p>
      </xdr:txBody>
    </xdr:sp>
    <xdr:clientData/>
  </xdr:twoCellAnchor>
  <xdr:twoCellAnchor editAs="oneCell">
    <xdr:from>
      <xdr:col>16</xdr:col>
      <xdr:colOff>996948</xdr:colOff>
      <xdr:row>41</xdr:row>
      <xdr:rowOff>41468</xdr:rowOff>
    </xdr:from>
    <xdr:to>
      <xdr:col>17</xdr:col>
      <xdr:colOff>410103</xdr:colOff>
      <xdr:row>42</xdr:row>
      <xdr:rowOff>76396</xdr:rowOff>
    </xdr:to>
    <xdr:sp macro="clearFiltersFL" textlink="">
      <xdr:nvSpPr>
        <xdr:cNvPr id="29" name="clearFiltersButton" hidden="1"/>
        <xdr:cNvSpPr txBox="1"/>
      </xdr:nvSpPr>
      <xdr:spPr>
        <a:xfrm>
          <a:off x="14065248" y="7556693"/>
          <a:ext cx="775230" cy="225428"/>
        </a:xfrm>
        <a:prstGeom prst="rect">
          <a:avLst/>
        </a:prstGeom>
        <a:solidFill>
          <a:srgbClr val="FF6161"/>
        </a:solidFill>
        <a:ln w="9525" cmpd="sng">
          <a:solidFill>
            <a:srgbClr val="7F7F7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0" rIns="0" rtlCol="0" anchor="ctr"/>
        <a:lstStyle/>
        <a:p>
          <a:pPr algn="ctr"/>
          <a:r>
            <a:rPr lang="en-US" sz="800" b="1">
              <a:solidFill>
                <a:srgbClr val="FFFFFF"/>
              </a:solidFill>
            </a:rPr>
            <a:t>CLEAR</a:t>
          </a:r>
          <a:r>
            <a:rPr lang="en-US" sz="800" b="1" baseline="0">
              <a:solidFill>
                <a:srgbClr val="FFFFFF"/>
              </a:solidFill>
            </a:rPr>
            <a:t> FILTERS</a:t>
          </a:r>
          <a:endParaRPr lang="en-US" sz="800" b="1">
            <a:solidFill>
              <a:srgbClr val="FFFFFF"/>
            </a:solidFill>
          </a:endParaRPr>
        </a:p>
      </xdr:txBody>
    </xdr:sp>
    <xdr:clientData/>
  </xdr:twoCellAnchor>
  <xdr:twoCellAnchor editAs="oneCell">
    <xdr:from>
      <xdr:col>13</xdr:col>
      <xdr:colOff>124089</xdr:colOff>
      <xdr:row>41</xdr:row>
      <xdr:rowOff>116900</xdr:rowOff>
    </xdr:from>
    <xdr:to>
      <xdr:col>16</xdr:col>
      <xdr:colOff>880533</xdr:colOff>
      <xdr:row>46</xdr:row>
      <xdr:rowOff>42815</xdr:rowOff>
    </xdr:to>
    <xdr:sp macro="" textlink="">
      <xdr:nvSpPr>
        <xdr:cNvPr id="30" name="filterNoteFL"/>
        <xdr:cNvSpPr/>
      </xdr:nvSpPr>
      <xdr:spPr>
        <a:xfrm>
          <a:off x="10372989" y="7632125"/>
          <a:ext cx="3575844" cy="878415"/>
        </a:xfrm>
        <a:prstGeom prst="rect">
          <a:avLst/>
        </a:prstGeom>
        <a:noFill/>
        <a:ln>
          <a:noFill/>
        </a:ln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l"/>
          <a:r>
            <a:rPr lang="en-US" sz="900" b="1">
              <a:solidFill>
                <a:srgbClr val="000000"/>
              </a:solidFill>
            </a:rPr>
            <a:t>No filters have been set up</a:t>
          </a:r>
        </a:p>
      </xdr:txBody>
    </xdr:sp>
    <xdr:clientData/>
  </xdr:twoCellAnchor>
  <xdr:twoCellAnchor editAs="oneCell">
    <xdr:from>
      <xdr:col>10</xdr:col>
      <xdr:colOff>301092</xdr:colOff>
      <xdr:row>42</xdr:row>
      <xdr:rowOff>173174</xdr:rowOff>
    </xdr:from>
    <xdr:to>
      <xdr:col>12</xdr:col>
      <xdr:colOff>1241421</xdr:colOff>
      <xdr:row>45</xdr:row>
      <xdr:rowOff>45437</xdr:rowOff>
    </xdr:to>
    <xdr:sp macro="launchFilterUFFL" textlink="">
      <xdr:nvSpPr>
        <xdr:cNvPr id="31" name="filterButton"/>
        <xdr:cNvSpPr txBox="1"/>
      </xdr:nvSpPr>
      <xdr:spPr>
        <a:xfrm>
          <a:off x="8416392" y="7878899"/>
          <a:ext cx="1711854" cy="443763"/>
        </a:xfrm>
        <a:prstGeom prst="rect">
          <a:avLst/>
        </a:prstGeom>
        <a:solidFill>
          <a:srgbClr val="D9D9D9"/>
        </a:solidFill>
        <a:ln w="9525" cmpd="sng">
          <a:solidFill>
            <a:srgbClr val="BCBC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lIns="108000" rIns="36000" rtlCol="0" anchor="ctr"/>
        <a:lstStyle/>
        <a:p>
          <a:pPr algn="l"/>
          <a:r>
            <a:rPr lang="en-US" sz="1400" b="1">
              <a:solidFill>
                <a:srgbClr val="000000"/>
              </a:solidFill>
            </a:rPr>
            <a:t>SET UP FILTERS</a:t>
          </a:r>
        </a:p>
      </xdr:txBody>
    </xdr:sp>
    <xdr:clientData/>
  </xdr:twoCellAnchor>
  <xdr:twoCellAnchor editAs="oneCell">
    <xdr:from>
      <xdr:col>12</xdr:col>
      <xdr:colOff>769564</xdr:colOff>
      <xdr:row>42</xdr:row>
      <xdr:rowOff>189800</xdr:rowOff>
    </xdr:from>
    <xdr:to>
      <xdr:col>12</xdr:col>
      <xdr:colOff>1160089</xdr:colOff>
      <xdr:row>45</xdr:row>
      <xdr:rowOff>8825</xdr:rowOff>
    </xdr:to>
    <xdr:pic macro="launchFilterUFFL">
      <xdr:nvPicPr>
        <xdr:cNvPr id="32" name="filterButtonLogo" descr="Screen Clippi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389" y="78955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309282</xdr:colOff>
      <xdr:row>1</xdr:row>
      <xdr:rowOff>24373</xdr:rowOff>
    </xdr:from>
    <xdr:to>
      <xdr:col>16</xdr:col>
      <xdr:colOff>554506</xdr:colOff>
      <xdr:row>2</xdr:row>
      <xdr:rowOff>36559</xdr:rowOff>
    </xdr:to>
    <xdr:pic>
      <xdr:nvPicPr>
        <xdr:cNvPr id="33" name="helpButto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582" y="91048"/>
          <a:ext cx="245224" cy="2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211931</xdr:colOff>
      <xdr:row>9</xdr:row>
      <xdr:rowOff>162984</xdr:rowOff>
    </xdr:from>
    <xdr:to>
      <xdr:col>21</xdr:col>
      <xdr:colOff>276224</xdr:colOff>
      <xdr:row>25</xdr:row>
      <xdr:rowOff>82021</xdr:rowOff>
    </xdr:to>
    <xdr:sp macro="" textlink="">
      <xdr:nvSpPr>
        <xdr:cNvPr id="34" name="actionsBox"/>
        <xdr:cNvSpPr/>
      </xdr:nvSpPr>
      <xdr:spPr>
        <a:xfrm>
          <a:off x="15251906" y="1506009"/>
          <a:ext cx="1893093" cy="3043237"/>
        </a:xfrm>
        <a:prstGeom prst="roundRect">
          <a:avLst>
            <a:gd name="adj" fmla="val 656"/>
          </a:avLst>
        </a:prstGeom>
        <a:solidFill>
          <a:srgbClr val="F2F2F2"/>
        </a:solidFill>
        <a:ln w="12700">
          <a:solidFill>
            <a:srgbClr val="D9D9D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i-FI"/>
        </a:p>
      </xdr:txBody>
    </xdr:sp>
    <xdr:clientData/>
  </xdr:twoCellAnchor>
  <xdr:twoCellAnchor editAs="oneCell">
    <xdr:from>
      <xdr:col>18</xdr:col>
      <xdr:colOff>318519</xdr:colOff>
      <xdr:row>10</xdr:row>
      <xdr:rowOff>91540</xdr:rowOff>
    </xdr:from>
    <xdr:to>
      <xdr:col>21</xdr:col>
      <xdr:colOff>157161</xdr:colOff>
      <xdr:row>13</xdr:row>
      <xdr:rowOff>162980</xdr:rowOff>
    </xdr:to>
    <xdr:sp macro="refreshDataOnAllSheetsDontOverrideDates" textlink="">
      <xdr:nvSpPr>
        <xdr:cNvPr id="35" name="refreshButton"/>
        <xdr:cNvSpPr/>
      </xdr:nvSpPr>
      <xdr:spPr bwMode="auto">
        <a:xfrm>
          <a:off x="15358494" y="1625065"/>
          <a:ext cx="1667442" cy="642940"/>
        </a:xfrm>
        <a:prstGeom prst="roundRect">
          <a:avLst>
            <a:gd name="adj" fmla="val 6277"/>
          </a:avLst>
        </a:prstGeom>
        <a:solidFill>
          <a:srgbClr val="D9D9D9"/>
        </a:solidFill>
        <a:ln w="9525" cmpd="sng">
          <a:solidFill>
            <a:srgbClr val="A6A6A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marL="0" indent="0" algn="ctr"/>
          <a:r>
            <a:rPr lang="en-US" sz="1200" b="1">
              <a:solidFill>
                <a:srgbClr val="000000"/>
              </a:solidFill>
              <a:latin typeface="+mn-lt"/>
              <a:ea typeface="+mn-ea"/>
              <a:cs typeface="+mn-cs"/>
            </a:rPr>
            <a:t>REFRESH</a:t>
          </a:r>
          <a:r>
            <a:rPr lang="en-US" sz="12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 </a:t>
          </a:r>
        </a:p>
        <a:p>
          <a:pPr marL="0" indent="0" algn="ctr"/>
          <a:r>
            <a:rPr lang="en-US" sz="12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ALL REPORTS</a:t>
          </a:r>
          <a:endParaRPr lang="en-US" sz="1200" b="1">
            <a:solidFill>
              <a:srgbClr val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18</xdr:col>
      <xdr:colOff>319088</xdr:colOff>
      <xdr:row>14</xdr:row>
      <xdr:rowOff>32714</xdr:rowOff>
    </xdr:from>
    <xdr:to>
      <xdr:col>21</xdr:col>
      <xdr:colOff>157730</xdr:colOff>
      <xdr:row>17</xdr:row>
      <xdr:rowOff>104154</xdr:rowOff>
    </xdr:to>
    <xdr:sp macro="launchExportUF" textlink="">
      <xdr:nvSpPr>
        <xdr:cNvPr id="36" name="exportButton"/>
        <xdr:cNvSpPr/>
      </xdr:nvSpPr>
      <xdr:spPr bwMode="auto">
        <a:xfrm>
          <a:off x="15359063" y="2328239"/>
          <a:ext cx="1667442" cy="642940"/>
        </a:xfrm>
        <a:prstGeom prst="roundRect">
          <a:avLst>
            <a:gd name="adj" fmla="val 6277"/>
          </a:avLst>
        </a:prstGeom>
        <a:solidFill>
          <a:srgbClr val="D9D9D9"/>
        </a:solidFill>
        <a:ln w="9525" cmpd="sng">
          <a:solidFill>
            <a:srgbClr val="A6A6A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marL="0" indent="0" algn="ctr"/>
          <a:r>
            <a:rPr lang="en-US" sz="1200" b="1">
              <a:solidFill>
                <a:srgbClr val="000000"/>
              </a:solidFill>
              <a:latin typeface="+mn-lt"/>
              <a:ea typeface="+mn-ea"/>
              <a:cs typeface="+mn-cs"/>
            </a:rPr>
            <a:t>EXPORT </a:t>
          </a:r>
        </a:p>
        <a:p>
          <a:pPr marL="0" indent="0" algn="ctr"/>
          <a:r>
            <a:rPr lang="en-US" sz="12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ALL REPORTS</a:t>
          </a:r>
          <a:endParaRPr lang="en-US" sz="1200" b="1">
            <a:solidFill>
              <a:srgbClr val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18</xdr:col>
      <xdr:colOff>316706</xdr:colOff>
      <xdr:row>17</xdr:row>
      <xdr:rowOff>162004</xdr:rowOff>
    </xdr:from>
    <xdr:to>
      <xdr:col>21</xdr:col>
      <xdr:colOff>155348</xdr:colOff>
      <xdr:row>20</xdr:row>
      <xdr:rowOff>152482</xdr:rowOff>
    </xdr:to>
    <xdr:sp macro="deleteNonCongfigSheets" textlink="">
      <xdr:nvSpPr>
        <xdr:cNvPr id="37" name="deleteButton"/>
        <xdr:cNvSpPr/>
      </xdr:nvSpPr>
      <xdr:spPr bwMode="auto">
        <a:xfrm>
          <a:off x="15356681" y="3029029"/>
          <a:ext cx="1667442" cy="638178"/>
        </a:xfrm>
        <a:prstGeom prst="roundRect">
          <a:avLst>
            <a:gd name="adj" fmla="val 6277"/>
          </a:avLst>
        </a:prstGeom>
        <a:solidFill>
          <a:srgbClr val="D9D9D9"/>
        </a:solidFill>
        <a:ln w="9525" cmpd="sng">
          <a:solidFill>
            <a:srgbClr val="A6A6A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marL="0" indent="0" algn="ctr"/>
          <a:r>
            <a:rPr lang="en-US" sz="1200" b="1">
              <a:solidFill>
                <a:srgbClr val="000000"/>
              </a:solidFill>
              <a:latin typeface="+mn-lt"/>
              <a:ea typeface="+mn-ea"/>
              <a:cs typeface="+mn-cs"/>
            </a:rPr>
            <a:t>DELETE </a:t>
          </a:r>
        </a:p>
        <a:p>
          <a:pPr marL="0" indent="0" algn="ctr"/>
          <a:r>
            <a:rPr lang="en-US" sz="12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ALL REPORTS</a:t>
          </a:r>
          <a:endParaRPr lang="en-US" sz="1200" b="1">
            <a:solidFill>
              <a:srgbClr val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18</xdr:col>
      <xdr:colOff>314327</xdr:colOff>
      <xdr:row>21</xdr:row>
      <xdr:rowOff>19828</xdr:rowOff>
    </xdr:from>
    <xdr:to>
      <xdr:col>21</xdr:col>
      <xdr:colOff>152969</xdr:colOff>
      <xdr:row>24</xdr:row>
      <xdr:rowOff>91268</xdr:rowOff>
    </xdr:to>
    <xdr:sp macro="migrateReports" textlink="">
      <xdr:nvSpPr>
        <xdr:cNvPr id="38" name="migrateButton"/>
        <xdr:cNvSpPr/>
      </xdr:nvSpPr>
      <xdr:spPr bwMode="auto">
        <a:xfrm>
          <a:off x="15354302" y="3725053"/>
          <a:ext cx="1667442" cy="642940"/>
        </a:xfrm>
        <a:prstGeom prst="roundRect">
          <a:avLst>
            <a:gd name="adj" fmla="val 6277"/>
          </a:avLst>
        </a:prstGeom>
        <a:solidFill>
          <a:srgbClr val="D9D9D9"/>
        </a:solidFill>
        <a:ln w="9525" cmpd="sng">
          <a:solidFill>
            <a:srgbClr val="A6A6A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marL="0" indent="0" algn="ctr"/>
          <a:r>
            <a:rPr lang="en-US" sz="1200" b="1">
              <a:solidFill>
                <a:srgbClr val="000000"/>
              </a:solidFill>
              <a:latin typeface="+mn-lt"/>
              <a:ea typeface="+mn-ea"/>
              <a:cs typeface="+mn-cs"/>
            </a:rPr>
            <a:t>COPY REPORTS FROM OLD GADG VERSION</a:t>
          </a:r>
        </a:p>
      </xdr:txBody>
    </xdr:sp>
    <xdr:clientData/>
  </xdr:twoCellAnchor>
  <xdr:twoCellAnchor editAs="oneCell">
    <xdr:from>
      <xdr:col>1</xdr:col>
      <xdr:colOff>607976</xdr:colOff>
      <xdr:row>9</xdr:row>
      <xdr:rowOff>92029</xdr:rowOff>
    </xdr:from>
    <xdr:to>
      <xdr:col>2</xdr:col>
      <xdr:colOff>87742</xdr:colOff>
      <xdr:row>10</xdr:row>
      <xdr:rowOff>159263</xdr:rowOff>
    </xdr:to>
    <xdr:sp macro="changeDateRangeTypeXFL" textlink="" fLocksText="0">
      <xdr:nvSpPr>
        <xdr:cNvPr id="40" name="lastXboxFL" hidden="1"/>
        <xdr:cNvSpPr txBox="1"/>
      </xdr:nvSpPr>
      <xdr:spPr>
        <a:xfrm flipH="1">
          <a:off x="665126" y="1435054"/>
          <a:ext cx="508466" cy="257734"/>
        </a:xfrm>
        <a:prstGeom prst="rect">
          <a:avLst/>
        </a:prstGeom>
        <a:solidFill>
          <a:srgbClr val="D9D9D9"/>
        </a:solidFill>
        <a:ln w="9525" cmpd="sng">
          <a:solidFill>
            <a:srgbClr val="BFBFB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 editAs="oneCell">
    <xdr:from>
      <xdr:col>1</xdr:col>
      <xdr:colOff>103228</xdr:colOff>
      <xdr:row>9</xdr:row>
      <xdr:rowOff>114439</xdr:rowOff>
    </xdr:from>
    <xdr:to>
      <xdr:col>1</xdr:col>
      <xdr:colOff>641111</xdr:colOff>
      <xdr:row>10</xdr:row>
      <xdr:rowOff>148057</xdr:rowOff>
    </xdr:to>
    <xdr:sp macro="" textlink="">
      <xdr:nvSpPr>
        <xdr:cNvPr id="41" name="lastXlabel1FL" hidden="1"/>
        <xdr:cNvSpPr txBox="1"/>
      </xdr:nvSpPr>
      <xdr:spPr>
        <a:xfrm>
          <a:off x="160378" y="1457464"/>
          <a:ext cx="537883" cy="224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r"/>
          <a:r>
            <a:rPr lang="en-US" sz="1100" b="1">
              <a:solidFill>
                <a:srgbClr val="000000"/>
              </a:solidFill>
            </a:rPr>
            <a:t>Last</a:t>
          </a:r>
        </a:p>
      </xdr:txBody>
    </xdr:sp>
    <xdr:clientData/>
  </xdr:twoCellAnchor>
  <xdr:twoCellAnchor editAs="oneCell">
    <xdr:from>
      <xdr:col>2</xdr:col>
      <xdr:colOff>145734</xdr:colOff>
      <xdr:row>9</xdr:row>
      <xdr:rowOff>103233</xdr:rowOff>
    </xdr:from>
    <xdr:to>
      <xdr:col>2</xdr:col>
      <xdr:colOff>776183</xdr:colOff>
      <xdr:row>10</xdr:row>
      <xdr:rowOff>148055</xdr:rowOff>
    </xdr:to>
    <xdr:sp macro="" textlink="">
      <xdr:nvSpPr>
        <xdr:cNvPr id="42" name="lastXlabel2FL" hidden="1"/>
        <xdr:cNvSpPr txBox="1"/>
      </xdr:nvSpPr>
      <xdr:spPr>
        <a:xfrm>
          <a:off x="1231584" y="1446258"/>
          <a:ext cx="630449" cy="235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l"/>
          <a:r>
            <a:rPr lang="en-US" sz="1100" b="1">
              <a:solidFill>
                <a:srgbClr val="000000"/>
              </a:solidFill>
            </a:rPr>
            <a:t>months</a:t>
          </a:r>
        </a:p>
      </xdr:txBody>
    </xdr:sp>
    <xdr:clientData/>
  </xdr:twoCellAnchor>
  <xdr:twoCellAnchor editAs="oneCell">
    <xdr:from>
      <xdr:col>2</xdr:col>
      <xdr:colOff>1029681</xdr:colOff>
      <xdr:row>9</xdr:row>
      <xdr:rowOff>41843</xdr:rowOff>
    </xdr:from>
    <xdr:to>
      <xdr:col>2</xdr:col>
      <xdr:colOff>2070707</xdr:colOff>
      <xdr:row>11</xdr:row>
      <xdr:rowOff>19430</xdr:rowOff>
    </xdr:to>
    <xdr:sp macro="" textlink="">
      <xdr:nvSpPr>
        <xdr:cNvPr id="43" name="includeCurrentLabelFL" hidden="1"/>
        <xdr:cNvSpPr txBox="1"/>
      </xdr:nvSpPr>
      <xdr:spPr>
        <a:xfrm>
          <a:off x="2115531" y="1384868"/>
          <a:ext cx="1041026" cy="3585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r>
            <a:rPr lang="fi-FI" sz="1000" b="1">
              <a:solidFill>
                <a:srgbClr val="000000"/>
              </a:solidFill>
            </a:rPr>
            <a:t>Including this month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790575</xdr:colOff>
          <xdr:row>26</xdr:row>
          <xdr:rowOff>123825</xdr:rowOff>
        </xdr:from>
        <xdr:to>
          <xdr:col>2</xdr:col>
          <xdr:colOff>1790700</xdr:colOff>
          <xdr:row>28</xdr:row>
          <xdr:rowOff>0</xdr:rowOff>
        </xdr:to>
        <xdr:sp macro="" textlink="">
          <xdr:nvSpPr>
            <xdr:cNvPr id="4997121" name="condFormDropDown" hidden="1">
              <a:extLst>
                <a:ext uri="{63B3BB69-23CF-44E3-9099-C40C66FF867C}">
                  <a14:compatExt spid="_x0000_s4997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21</xdr:row>
          <xdr:rowOff>38100</xdr:rowOff>
        </xdr:from>
        <xdr:to>
          <xdr:col>16</xdr:col>
          <xdr:colOff>85725</xdr:colOff>
          <xdr:row>22</xdr:row>
          <xdr:rowOff>95250</xdr:rowOff>
        </xdr:to>
        <xdr:sp macro="" textlink="">
          <xdr:nvSpPr>
            <xdr:cNvPr id="4997122" name="drmfl_1" hidden="1">
              <a:extLst>
                <a:ext uri="{63B3BB69-23CF-44E3-9099-C40C66FF867C}">
                  <a14:compatExt spid="_x0000_s4997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171450</xdr:rowOff>
        </xdr:from>
        <xdr:to>
          <xdr:col>2</xdr:col>
          <xdr:colOff>2047875</xdr:colOff>
          <xdr:row>15</xdr:row>
          <xdr:rowOff>47625</xdr:rowOff>
        </xdr:to>
        <xdr:sp macro="" textlink="">
          <xdr:nvSpPr>
            <xdr:cNvPr id="4997123" name="compareDatesDD" hidden="1">
              <a:extLst>
                <a:ext uri="{63B3BB69-23CF-44E3-9099-C40C66FF867C}">
                  <a14:compatExt spid="_x0000_s4997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22</xdr:row>
          <xdr:rowOff>142875</xdr:rowOff>
        </xdr:from>
        <xdr:to>
          <xdr:col>16</xdr:col>
          <xdr:colOff>85725</xdr:colOff>
          <xdr:row>24</xdr:row>
          <xdr:rowOff>9525</xdr:rowOff>
        </xdr:to>
        <xdr:sp macro="" textlink="">
          <xdr:nvSpPr>
            <xdr:cNvPr id="4997124" name="drmfl_2" hidden="1">
              <a:extLst>
                <a:ext uri="{63B3BB69-23CF-44E3-9099-C40C66FF867C}">
                  <a14:compatExt spid="_x0000_s4997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24</xdr:row>
          <xdr:rowOff>66675</xdr:rowOff>
        </xdr:from>
        <xdr:to>
          <xdr:col>16</xdr:col>
          <xdr:colOff>85725</xdr:colOff>
          <xdr:row>25</xdr:row>
          <xdr:rowOff>123825</xdr:rowOff>
        </xdr:to>
        <xdr:sp macro="" textlink="">
          <xdr:nvSpPr>
            <xdr:cNvPr id="4997125" name="drmfl_3" hidden="1">
              <a:extLst>
                <a:ext uri="{63B3BB69-23CF-44E3-9099-C40C66FF867C}">
                  <a14:compatExt spid="_x0000_s4997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22</xdr:row>
          <xdr:rowOff>123825</xdr:rowOff>
        </xdr:from>
        <xdr:to>
          <xdr:col>2</xdr:col>
          <xdr:colOff>1495425</xdr:colOff>
          <xdr:row>23</xdr:row>
          <xdr:rowOff>161925</xdr:rowOff>
        </xdr:to>
        <xdr:sp macro="" textlink="">
          <xdr:nvSpPr>
            <xdr:cNvPr id="4997126" name="createChartsCB" hidden="1">
              <a:extLst>
                <a:ext uri="{63B3BB69-23CF-44E3-9099-C40C66FF867C}">
                  <a14:compatExt spid="_x0000_s4997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25</xdr:row>
          <xdr:rowOff>171450</xdr:rowOff>
        </xdr:from>
        <xdr:to>
          <xdr:col>16</xdr:col>
          <xdr:colOff>85725</xdr:colOff>
          <xdr:row>27</xdr:row>
          <xdr:rowOff>38100</xdr:rowOff>
        </xdr:to>
        <xdr:sp macro="" textlink="">
          <xdr:nvSpPr>
            <xdr:cNvPr id="4997127" name="drmfl_4" hidden="1">
              <a:extLst>
                <a:ext uri="{63B3BB69-23CF-44E3-9099-C40C66FF867C}">
                  <a14:compatExt spid="_x0000_s499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27</xdr:row>
          <xdr:rowOff>85725</xdr:rowOff>
        </xdr:from>
        <xdr:to>
          <xdr:col>16</xdr:col>
          <xdr:colOff>85725</xdr:colOff>
          <xdr:row>28</xdr:row>
          <xdr:rowOff>142875</xdr:rowOff>
        </xdr:to>
        <xdr:sp macro="" textlink="">
          <xdr:nvSpPr>
            <xdr:cNvPr id="4997128" name="drmfl_5" hidden="1">
              <a:extLst>
                <a:ext uri="{63B3BB69-23CF-44E3-9099-C40C66FF867C}">
                  <a14:compatExt spid="_x0000_s4997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29</xdr:row>
          <xdr:rowOff>9525</xdr:rowOff>
        </xdr:from>
        <xdr:to>
          <xdr:col>16</xdr:col>
          <xdr:colOff>85725</xdr:colOff>
          <xdr:row>30</xdr:row>
          <xdr:rowOff>66675</xdr:rowOff>
        </xdr:to>
        <xdr:sp macro="" textlink="">
          <xdr:nvSpPr>
            <xdr:cNvPr id="4997129" name="drmfl_6" hidden="1">
              <a:extLst>
                <a:ext uri="{63B3BB69-23CF-44E3-9099-C40C66FF867C}">
                  <a14:compatExt spid="_x0000_s4997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30</xdr:row>
          <xdr:rowOff>114300</xdr:rowOff>
        </xdr:from>
        <xdr:to>
          <xdr:col>16</xdr:col>
          <xdr:colOff>85725</xdr:colOff>
          <xdr:row>31</xdr:row>
          <xdr:rowOff>171450</xdr:rowOff>
        </xdr:to>
        <xdr:sp macro="" textlink="">
          <xdr:nvSpPr>
            <xdr:cNvPr id="4997130" name="drmfl_7" hidden="1">
              <a:extLst>
                <a:ext uri="{63B3BB69-23CF-44E3-9099-C40C66FF867C}">
                  <a14:compatExt spid="_x0000_s4997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704850</xdr:colOff>
          <xdr:row>15</xdr:row>
          <xdr:rowOff>19050</xdr:rowOff>
        </xdr:from>
        <xdr:to>
          <xdr:col>15</xdr:col>
          <xdr:colOff>1295400</xdr:colOff>
          <xdr:row>16</xdr:row>
          <xdr:rowOff>95250</xdr:rowOff>
        </xdr:to>
        <xdr:sp macro="" textlink="">
          <xdr:nvSpPr>
            <xdr:cNvPr id="4997131" name="drsdfl_1" hidden="1">
              <a:extLst>
                <a:ext uri="{63B3BB69-23CF-44E3-9099-C40C66FF867C}">
                  <a14:compatExt spid="_x0000_s4997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390525</xdr:colOff>
          <xdr:row>20</xdr:row>
          <xdr:rowOff>171450</xdr:rowOff>
        </xdr:from>
        <xdr:to>
          <xdr:col>13</xdr:col>
          <xdr:colOff>304800</xdr:colOff>
          <xdr:row>22</xdr:row>
          <xdr:rowOff>57150</xdr:rowOff>
        </xdr:to>
        <xdr:sp macro="" textlink="">
          <xdr:nvSpPr>
            <xdr:cNvPr id="4997132" name="drdfl_1" hidden="1">
              <a:extLst>
                <a:ext uri="{63B3BB69-23CF-44E3-9099-C40C66FF867C}">
                  <a14:compatExt spid="_x0000_s4997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390525</xdr:colOff>
          <xdr:row>22</xdr:row>
          <xdr:rowOff>104775</xdr:rowOff>
        </xdr:from>
        <xdr:to>
          <xdr:col>13</xdr:col>
          <xdr:colOff>304800</xdr:colOff>
          <xdr:row>23</xdr:row>
          <xdr:rowOff>180975</xdr:rowOff>
        </xdr:to>
        <xdr:sp macro="" textlink="">
          <xdr:nvSpPr>
            <xdr:cNvPr id="4997133" name="drdfl_2" hidden="1">
              <a:extLst>
                <a:ext uri="{63B3BB69-23CF-44E3-9099-C40C66FF867C}">
                  <a14:compatExt spid="_x0000_s4997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390525</xdr:colOff>
          <xdr:row>24</xdr:row>
          <xdr:rowOff>47625</xdr:rowOff>
        </xdr:from>
        <xdr:to>
          <xdr:col>13</xdr:col>
          <xdr:colOff>304800</xdr:colOff>
          <xdr:row>25</xdr:row>
          <xdr:rowOff>123825</xdr:rowOff>
        </xdr:to>
        <xdr:sp macro="" textlink="">
          <xdr:nvSpPr>
            <xdr:cNvPr id="4997134" name="drdfl_3" hidden="1">
              <a:extLst>
                <a:ext uri="{63B3BB69-23CF-44E3-9099-C40C66FF867C}">
                  <a14:compatExt spid="_x0000_s4997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390525</xdr:colOff>
          <xdr:row>25</xdr:row>
          <xdr:rowOff>171450</xdr:rowOff>
        </xdr:from>
        <xdr:to>
          <xdr:col>13</xdr:col>
          <xdr:colOff>304800</xdr:colOff>
          <xdr:row>27</xdr:row>
          <xdr:rowOff>57150</xdr:rowOff>
        </xdr:to>
        <xdr:sp macro="" textlink="">
          <xdr:nvSpPr>
            <xdr:cNvPr id="4997135" name="drdfl_4" hidden="1">
              <a:extLst>
                <a:ext uri="{63B3BB69-23CF-44E3-9099-C40C66FF867C}">
                  <a14:compatExt spid="_x0000_s4997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390525</xdr:colOff>
          <xdr:row>27</xdr:row>
          <xdr:rowOff>104775</xdr:rowOff>
        </xdr:from>
        <xdr:to>
          <xdr:col>13</xdr:col>
          <xdr:colOff>304800</xdr:colOff>
          <xdr:row>28</xdr:row>
          <xdr:rowOff>180975</xdr:rowOff>
        </xdr:to>
        <xdr:sp macro="" textlink="">
          <xdr:nvSpPr>
            <xdr:cNvPr id="4997136" name="drdfl_5" hidden="1">
              <a:extLst>
                <a:ext uri="{63B3BB69-23CF-44E3-9099-C40C66FF867C}">
                  <a14:compatExt spid="_x0000_s4997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276225</xdr:colOff>
          <xdr:row>16</xdr:row>
          <xdr:rowOff>133350</xdr:rowOff>
        </xdr:from>
        <xdr:to>
          <xdr:col>17</xdr:col>
          <xdr:colOff>95250</xdr:colOff>
          <xdr:row>18</xdr:row>
          <xdr:rowOff>19050</xdr:rowOff>
        </xdr:to>
        <xdr:sp macro="" textlink="">
          <xdr:nvSpPr>
            <xdr:cNvPr id="4997137" name="sdCategoriesDropdown" hidden="1">
              <a:extLst>
                <a:ext uri="{63B3BB69-23CF-44E3-9099-C40C66FF867C}">
                  <a14:compatExt spid="_x0000_s4997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704850</xdr:colOff>
          <xdr:row>16</xdr:row>
          <xdr:rowOff>142875</xdr:rowOff>
        </xdr:from>
        <xdr:to>
          <xdr:col>15</xdr:col>
          <xdr:colOff>1295400</xdr:colOff>
          <xdr:row>18</xdr:row>
          <xdr:rowOff>28575</xdr:rowOff>
        </xdr:to>
        <xdr:sp macro="" textlink="">
          <xdr:nvSpPr>
            <xdr:cNvPr id="4997138" name="drsdfl_2" hidden="1">
              <a:extLst>
                <a:ext uri="{63B3BB69-23CF-44E3-9099-C40C66FF867C}">
                  <a14:compatExt spid="_x0000_s4997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390525</xdr:colOff>
          <xdr:row>29</xdr:row>
          <xdr:rowOff>47625</xdr:rowOff>
        </xdr:from>
        <xdr:to>
          <xdr:col>13</xdr:col>
          <xdr:colOff>304800</xdr:colOff>
          <xdr:row>30</xdr:row>
          <xdr:rowOff>123825</xdr:rowOff>
        </xdr:to>
        <xdr:sp macro="" textlink="">
          <xdr:nvSpPr>
            <xdr:cNvPr id="4997139" name="drdfl_6" hidden="1">
              <a:extLst>
                <a:ext uri="{63B3BB69-23CF-44E3-9099-C40C66FF867C}">
                  <a14:compatExt spid="_x0000_s4997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32</xdr:row>
          <xdr:rowOff>28575</xdr:rowOff>
        </xdr:from>
        <xdr:to>
          <xdr:col>16</xdr:col>
          <xdr:colOff>85725</xdr:colOff>
          <xdr:row>33</xdr:row>
          <xdr:rowOff>85725</xdr:rowOff>
        </xdr:to>
        <xdr:sp macro="" textlink="">
          <xdr:nvSpPr>
            <xdr:cNvPr id="4997140" name="drmfl_8" hidden="1">
              <a:extLst>
                <a:ext uri="{63B3BB69-23CF-44E3-9099-C40C66FF867C}">
                  <a14:compatExt spid="_x0000_s4997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33</xdr:row>
          <xdr:rowOff>142875</xdr:rowOff>
        </xdr:from>
        <xdr:to>
          <xdr:col>16</xdr:col>
          <xdr:colOff>85725</xdr:colOff>
          <xdr:row>35</xdr:row>
          <xdr:rowOff>9525</xdr:rowOff>
        </xdr:to>
        <xdr:sp macro="" textlink="">
          <xdr:nvSpPr>
            <xdr:cNvPr id="4997141" name="drmfl_9" hidden="1">
              <a:extLst>
                <a:ext uri="{63B3BB69-23CF-44E3-9099-C40C66FF867C}">
                  <a14:compatExt spid="_x0000_s4997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35</xdr:row>
          <xdr:rowOff>57150</xdr:rowOff>
        </xdr:from>
        <xdr:to>
          <xdr:col>16</xdr:col>
          <xdr:colOff>85725</xdr:colOff>
          <xdr:row>36</xdr:row>
          <xdr:rowOff>114300</xdr:rowOff>
        </xdr:to>
        <xdr:sp macro="" textlink="">
          <xdr:nvSpPr>
            <xdr:cNvPr id="4997142" name="drmfl_10" hidden="1">
              <a:extLst>
                <a:ext uri="{63B3BB69-23CF-44E3-9099-C40C66FF867C}">
                  <a14:compatExt spid="_x0000_s4997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36</xdr:row>
          <xdr:rowOff>161925</xdr:rowOff>
        </xdr:from>
        <xdr:to>
          <xdr:col>16</xdr:col>
          <xdr:colOff>85725</xdr:colOff>
          <xdr:row>38</xdr:row>
          <xdr:rowOff>28575</xdr:rowOff>
        </xdr:to>
        <xdr:sp macro="" textlink="">
          <xdr:nvSpPr>
            <xdr:cNvPr id="4997143" name="drmfl_11" hidden="1">
              <a:extLst>
                <a:ext uri="{63B3BB69-23CF-44E3-9099-C40C66FF867C}">
                  <a14:compatExt spid="_x0000_s4997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876300</xdr:colOff>
          <xdr:row>38</xdr:row>
          <xdr:rowOff>85725</xdr:rowOff>
        </xdr:from>
        <xdr:to>
          <xdr:col>16</xdr:col>
          <xdr:colOff>85725</xdr:colOff>
          <xdr:row>39</xdr:row>
          <xdr:rowOff>142875</xdr:rowOff>
        </xdr:to>
        <xdr:sp macro="" textlink="">
          <xdr:nvSpPr>
            <xdr:cNvPr id="4997144" name="drmfl_12" hidden="1">
              <a:extLst>
                <a:ext uri="{63B3BB69-23CF-44E3-9099-C40C66FF867C}">
                  <a14:compatExt spid="_x0000_s4997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800100</xdr:colOff>
          <xdr:row>29</xdr:row>
          <xdr:rowOff>133350</xdr:rowOff>
        </xdr:from>
        <xdr:to>
          <xdr:col>2</xdr:col>
          <xdr:colOff>1800225</xdr:colOff>
          <xdr:row>31</xdr:row>
          <xdr:rowOff>9525</xdr:rowOff>
        </xdr:to>
        <xdr:sp macro="" textlink="">
          <xdr:nvSpPr>
            <xdr:cNvPr id="4997145" name="groupingDD" hidden="1">
              <a:extLst>
                <a:ext uri="{63B3BB69-23CF-44E3-9099-C40C66FF867C}">
                  <a14:compatExt spid="_x0000_s4997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142875</xdr:rowOff>
        </xdr:from>
        <xdr:to>
          <xdr:col>2</xdr:col>
          <xdr:colOff>2047875</xdr:colOff>
          <xdr:row>9</xdr:row>
          <xdr:rowOff>9525</xdr:rowOff>
        </xdr:to>
        <xdr:sp macro="" textlink="">
          <xdr:nvSpPr>
            <xdr:cNvPr id="4997146" name="dateRangeTypeDD" hidden="1">
              <a:extLst>
                <a:ext uri="{63B3BB69-23CF-44E3-9099-C40C66FF867C}">
                  <a14:compatExt spid="_x0000_s4997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9</xdr:row>
          <xdr:rowOff>66675</xdr:rowOff>
        </xdr:from>
        <xdr:to>
          <xdr:col>2</xdr:col>
          <xdr:colOff>1619250</xdr:colOff>
          <xdr:row>10</xdr:row>
          <xdr:rowOff>161925</xdr:rowOff>
        </xdr:to>
        <xdr:sp macro="" textlink="">
          <xdr:nvSpPr>
            <xdr:cNvPr id="4997147" name="includeCurrentCB" hidden="1">
              <a:extLst>
                <a:ext uri="{63B3BB69-23CF-44E3-9099-C40C66FF867C}">
                  <a14:compatExt spid="_x0000_s4997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110000"/>
                  </a:solidFill>
                </a14:hiddenFill>
              </a:ext>
              <a:ext uri="{91240B29-F687-4F45-9708-019B960494DF}">
                <a14:hiddenLine w="9525">
                  <a:solidFill>
                    <a:srgbClr val="01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1019175</xdr:colOff>
          <xdr:row>15</xdr:row>
          <xdr:rowOff>57150</xdr:rowOff>
        </xdr:from>
        <xdr:to>
          <xdr:col>2</xdr:col>
          <xdr:colOff>2038350</xdr:colOff>
          <xdr:row>16</xdr:row>
          <xdr:rowOff>104775</xdr:rowOff>
        </xdr:to>
        <xdr:sp macro="" textlink="">
          <xdr:nvSpPr>
            <xdr:cNvPr id="4997148" name="comparisonValueTypeDD" hidden="1">
              <a:extLst>
                <a:ext uri="{63B3BB69-23CF-44E3-9099-C40C66FF867C}">
                  <a14:compatExt spid="_x0000_s4997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457065</xdr:colOff>
      <xdr:row>6</xdr:row>
      <xdr:rowOff>71992</xdr:rowOff>
    </xdr:from>
    <xdr:to>
      <xdr:col>8</xdr:col>
      <xdr:colOff>663440</xdr:colOff>
      <xdr:row>7</xdr:row>
      <xdr:rowOff>49767</xdr:rowOff>
    </xdr:to>
    <xdr:sp macro="[0]!refreshProfileListFL" textlink="">
      <xdr:nvSpPr>
        <xdr:cNvPr id="72" name="refreshProfileListButton"/>
        <xdr:cNvSpPr txBox="1"/>
      </xdr:nvSpPr>
      <xdr:spPr>
        <a:xfrm>
          <a:off x="6886440" y="757792"/>
          <a:ext cx="1054100" cy="254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bg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algn="ctr"/>
          <a:r>
            <a:rPr lang="en-US" sz="1000" b="1">
              <a:solidFill>
                <a:sysClr val="windowText" lastClr="000000"/>
              </a:solidFill>
            </a:rPr>
            <a:t>REFRESH</a:t>
          </a:r>
          <a:r>
            <a:rPr lang="en-US" sz="1000" b="1" baseline="0">
              <a:solidFill>
                <a:sysClr val="windowText" lastClr="000000"/>
              </a:solidFill>
            </a:rPr>
            <a:t> LIST</a:t>
          </a:r>
          <a:endParaRPr lang="en-US" sz="1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10505</xdr:colOff>
      <xdr:row>2</xdr:row>
      <xdr:rowOff>35299</xdr:rowOff>
    </xdr:from>
    <xdr:to>
      <xdr:col>4</xdr:col>
      <xdr:colOff>288028</xdr:colOff>
      <xdr:row>5</xdr:row>
      <xdr:rowOff>28375</xdr:rowOff>
    </xdr:to>
    <xdr:sp macro="" textlink="">
      <xdr:nvSpPr>
        <xdr:cNvPr id="73" name="createdBy">
          <a:hlinkClick xmlns:r="http://schemas.openxmlformats.org/officeDocument/2006/relationships" r:id="rId6"/>
        </xdr:cNvPr>
        <xdr:cNvSpPr/>
      </xdr:nvSpPr>
      <xdr:spPr>
        <a:xfrm>
          <a:off x="10505" y="330574"/>
          <a:ext cx="3573173" cy="2883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i-FI" sz="800" b="1">
              <a:solidFill>
                <a:schemeClr val="tx1">
                  <a:lumMod val="85000"/>
                  <a:lumOff val="15000"/>
                </a:schemeClr>
              </a:solidFill>
            </a:rPr>
            <a:t>GADataGrabberTool.com</a:t>
          </a:r>
        </a:p>
      </xdr:txBody>
    </xdr:sp>
    <xdr:clientData/>
  </xdr:twoCellAnchor>
  <xdr:twoCellAnchor editAs="oneCell">
    <xdr:from>
      <xdr:col>1</xdr:col>
      <xdr:colOff>661845</xdr:colOff>
      <xdr:row>25</xdr:row>
      <xdr:rowOff>66672</xdr:rowOff>
    </xdr:from>
    <xdr:to>
      <xdr:col>2</xdr:col>
      <xdr:colOff>2045494</xdr:colOff>
      <xdr:row>26</xdr:row>
      <xdr:rowOff>126202</xdr:rowOff>
    </xdr:to>
    <xdr:sp macro="" textlink="">
      <xdr:nvSpPr>
        <xdr:cNvPr id="74" name="condFormLabel"/>
        <xdr:cNvSpPr txBox="1"/>
      </xdr:nvSpPr>
      <xdr:spPr>
        <a:xfrm>
          <a:off x="721376" y="4531516"/>
          <a:ext cx="2407587" cy="250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r>
            <a:rPr lang="fi-FI" sz="10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</a:rPr>
            <a:t>Data</a:t>
          </a:r>
          <a:r>
            <a:rPr lang="fi-FI" sz="1000" b="1" baseline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</a:rPr>
            <a:t> table</a:t>
          </a:r>
          <a:r>
            <a:rPr lang="fi-FI" sz="10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</a:rPr>
            <a:t> formatting (Excel 2007 or later)</a:t>
          </a:r>
        </a:p>
      </xdr:txBody>
    </xdr:sp>
    <xdr:clientData/>
  </xdr:twoCellAnchor>
  <xdr:twoCellAnchor editAs="oneCell">
    <xdr:from>
      <xdr:col>1</xdr:col>
      <xdr:colOff>671368</xdr:colOff>
      <xdr:row>28</xdr:row>
      <xdr:rowOff>59530</xdr:rowOff>
    </xdr:from>
    <xdr:to>
      <xdr:col>2</xdr:col>
      <xdr:colOff>1488281</xdr:colOff>
      <xdr:row>29</xdr:row>
      <xdr:rowOff>135728</xdr:rowOff>
    </xdr:to>
    <xdr:sp macro="" textlink="">
      <xdr:nvSpPr>
        <xdr:cNvPr id="75" name="groupingLabel"/>
        <xdr:cNvSpPr txBox="1"/>
      </xdr:nvSpPr>
      <xdr:spPr>
        <a:xfrm>
          <a:off x="730899" y="5095874"/>
          <a:ext cx="1840851" cy="2666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r>
            <a:rPr lang="fi-FI" sz="10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</a:rPr>
            <a:t>Grouping</a:t>
          </a:r>
          <a:r>
            <a:rPr lang="fi-FI" sz="1000" b="1" baseline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</a:rPr>
            <a:t> results</a:t>
          </a:r>
          <a:endParaRPr lang="fi-FI" sz="1000" b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</a:endParaRPr>
        </a:p>
      </xdr:txBody>
    </xdr:sp>
    <xdr:clientData/>
  </xdr:twoCellAnchor>
  <xdr:twoCellAnchor editAs="oneCell">
    <xdr:from>
      <xdr:col>1</xdr:col>
      <xdr:colOff>554692</xdr:colOff>
      <xdr:row>19</xdr:row>
      <xdr:rowOff>116144</xdr:rowOff>
    </xdr:from>
    <xdr:to>
      <xdr:col>2</xdr:col>
      <xdr:colOff>1009511</xdr:colOff>
      <xdr:row>21</xdr:row>
      <xdr:rowOff>25391</xdr:rowOff>
    </xdr:to>
    <xdr:sp macro="" textlink="">
      <xdr:nvSpPr>
        <xdr:cNvPr id="76" name="rawDataReportLabel"/>
        <xdr:cNvSpPr txBox="1"/>
      </xdr:nvSpPr>
      <xdr:spPr>
        <a:xfrm>
          <a:off x="611842" y="3440369"/>
          <a:ext cx="1483519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300" b="1">
              <a:solidFill>
                <a:sysClr val="windowText" lastClr="000000"/>
              </a:solidFill>
            </a:rPr>
            <a:t>Raw</a:t>
          </a:r>
          <a:r>
            <a:rPr lang="fi-FI" sz="1300" b="1" baseline="0">
              <a:solidFill>
                <a:sysClr val="windowText" lastClr="000000"/>
              </a:solidFill>
            </a:rPr>
            <a:t> data report</a:t>
          </a:r>
          <a:endParaRPr lang="fi-FI" sz="13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564218</xdr:colOff>
      <xdr:row>21</xdr:row>
      <xdr:rowOff>6608</xdr:rowOff>
    </xdr:from>
    <xdr:to>
      <xdr:col>2</xdr:col>
      <xdr:colOff>1019037</xdr:colOff>
      <xdr:row>22</xdr:row>
      <xdr:rowOff>106355</xdr:rowOff>
    </xdr:to>
    <xdr:sp macro="" textlink="">
      <xdr:nvSpPr>
        <xdr:cNvPr id="77" name="formattedReportLabel"/>
        <xdr:cNvSpPr txBox="1"/>
      </xdr:nvSpPr>
      <xdr:spPr>
        <a:xfrm>
          <a:off x="621368" y="3711833"/>
          <a:ext cx="1483519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300" b="1">
              <a:solidFill>
                <a:sysClr val="windowText" lastClr="000000"/>
              </a:solidFill>
            </a:rPr>
            <a:t>Formatted report</a:t>
          </a:r>
        </a:p>
      </xdr:txBody>
    </xdr:sp>
    <xdr:clientData/>
  </xdr:twoCellAnchor>
  <xdr:twoCellAnchor editAs="oneCell">
    <xdr:from>
      <xdr:col>0</xdr:col>
      <xdr:colOff>11908</xdr:colOff>
      <xdr:row>17</xdr:row>
      <xdr:rowOff>182276</xdr:rowOff>
    </xdr:from>
    <xdr:to>
      <xdr:col>2</xdr:col>
      <xdr:colOff>656385</xdr:colOff>
      <xdr:row>19</xdr:row>
      <xdr:rowOff>6064</xdr:rowOff>
    </xdr:to>
    <xdr:sp macro="" textlink="">
      <xdr:nvSpPr>
        <xdr:cNvPr id="78" name="reportOptionsLabel"/>
        <xdr:cNvSpPr txBox="1"/>
      </xdr:nvSpPr>
      <xdr:spPr>
        <a:xfrm>
          <a:off x="11908" y="3049301"/>
          <a:ext cx="1730327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i-FI" sz="1600" b="1">
              <a:solidFill>
                <a:sysClr val="windowText" lastClr="000000"/>
              </a:solidFill>
            </a:rPr>
            <a:t>Report options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19</xdr:row>
          <xdr:rowOff>123825</xdr:rowOff>
        </xdr:from>
        <xdr:to>
          <xdr:col>2</xdr:col>
          <xdr:colOff>1104900</xdr:colOff>
          <xdr:row>21</xdr:row>
          <xdr:rowOff>9525</xdr:rowOff>
        </xdr:to>
        <xdr:sp macro="" textlink="">
          <xdr:nvSpPr>
            <xdr:cNvPr id="4997149" name="rawDataReportOB" hidden="1">
              <a:extLst>
                <a:ext uri="{63B3BB69-23CF-44E3-9099-C40C66FF867C}">
                  <a14:compatExt spid="_x0000_s4997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21</xdr:row>
          <xdr:rowOff>28575</xdr:rowOff>
        </xdr:from>
        <xdr:to>
          <xdr:col>2</xdr:col>
          <xdr:colOff>1104900</xdr:colOff>
          <xdr:row>22</xdr:row>
          <xdr:rowOff>76200</xdr:rowOff>
        </xdr:to>
        <xdr:sp macro="" textlink="">
          <xdr:nvSpPr>
            <xdr:cNvPr id="4997150" name="formattedReportOB" hidden="1">
              <a:extLst>
                <a:ext uri="{63B3BB69-23CF-44E3-9099-C40C66FF867C}">
                  <a14:compatExt spid="_x0000_s4997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47629</xdr:colOff>
      <xdr:row>0</xdr:row>
      <xdr:rowOff>60046</xdr:rowOff>
    </xdr:from>
    <xdr:to>
      <xdr:col>6</xdr:col>
      <xdr:colOff>1357314</xdr:colOff>
      <xdr:row>2</xdr:row>
      <xdr:rowOff>125048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9" y="60046"/>
          <a:ext cx="5750716" cy="362658"/>
        </a:xfrm>
        <a:prstGeom prst="rect">
          <a:avLst/>
        </a:prstGeom>
      </xdr:spPr>
    </xdr:pic>
    <xdr:clientData/>
  </xdr:twoCellAnchor>
  <xdr:twoCellAnchor editAs="oneCell">
    <xdr:from>
      <xdr:col>1</xdr:col>
      <xdr:colOff>773907</xdr:colOff>
      <xdr:row>23</xdr:row>
      <xdr:rowOff>178593</xdr:rowOff>
    </xdr:from>
    <xdr:to>
      <xdr:col>2</xdr:col>
      <xdr:colOff>1238250</xdr:colOff>
      <xdr:row>25</xdr:row>
      <xdr:rowOff>87840</xdr:rowOff>
    </xdr:to>
    <xdr:sp macro="" textlink="">
      <xdr:nvSpPr>
        <xdr:cNvPr id="118" name="videoLinksLabel"/>
        <xdr:cNvSpPr txBox="1"/>
      </xdr:nvSpPr>
      <xdr:spPr>
        <a:xfrm>
          <a:off x="833438" y="4262437"/>
          <a:ext cx="1488281" cy="2902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</a:rPr>
            <a:t>Add links to photos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23</xdr:row>
          <xdr:rowOff>171450</xdr:rowOff>
        </xdr:from>
        <xdr:to>
          <xdr:col>2</xdr:col>
          <xdr:colOff>1457325</xdr:colOff>
          <xdr:row>25</xdr:row>
          <xdr:rowOff>38100</xdr:rowOff>
        </xdr:to>
        <xdr:sp macro="" textlink="">
          <xdr:nvSpPr>
            <xdr:cNvPr id="4997151" name="videoLinksCB" hidden="1">
              <a:extLst>
                <a:ext uri="{63B3BB69-23CF-44E3-9099-C40C66FF867C}">
                  <a14:compatExt spid="_x0000_s4997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15</xdr:row>
      <xdr:rowOff>85725</xdr:rowOff>
    </xdr:from>
    <xdr:to>
      <xdr:col>8</xdr:col>
      <xdr:colOff>76200</xdr:colOff>
      <xdr:row>29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15</xdr:row>
      <xdr:rowOff>76200</xdr:rowOff>
    </xdr:from>
    <xdr:to>
      <xdr:col>3</xdr:col>
      <xdr:colOff>247650</xdr:colOff>
      <xdr:row>29</xdr:row>
      <xdr:rowOff>152400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323850</xdr:colOff>
      <xdr:row>34</xdr:row>
      <xdr:rowOff>66675</xdr:rowOff>
    </xdr:from>
    <xdr:to>
      <xdr:col>3</xdr:col>
      <xdr:colOff>314325</xdr:colOff>
      <xdr:row>48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66675</xdr:colOff>
      <xdr:row>34</xdr:row>
      <xdr:rowOff>76200</xdr:rowOff>
    </xdr:from>
    <xdr:to>
      <xdr:col>8</xdr:col>
      <xdr:colOff>76200</xdr:colOff>
      <xdr:row>48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323850</xdr:colOff>
      <xdr:row>53</xdr:row>
      <xdr:rowOff>114300</xdr:rowOff>
    </xdr:from>
    <xdr:to>
      <xdr:col>3</xdr:col>
      <xdr:colOff>314325</xdr:colOff>
      <xdr:row>66</xdr:row>
      <xdr:rowOff>133350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53</xdr:row>
      <xdr:rowOff>133350</xdr:rowOff>
    </xdr:from>
    <xdr:to>
      <xdr:col>8</xdr:col>
      <xdr:colOff>47625</xdr:colOff>
      <xdr:row>66</xdr:row>
      <xdr:rowOff>152400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171450</xdr:rowOff>
    </xdr:to>
    <xdr:sp macro="changeSort" textlink="">
      <xdr:nvSpPr>
        <xdr:cNvPr id="9" name="_SH31356sortButton1"/>
        <xdr:cNvSpPr/>
      </xdr:nvSpPr>
      <xdr:spPr bwMode="auto">
        <a:xfrm>
          <a:off x="5308600" y="469900"/>
          <a:ext cx="1295400" cy="330200"/>
        </a:xfrm>
        <a:prstGeom prst="round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rIns="0" bIns="0" rtlCol="0" anchor="b"/>
        <a:lstStyle/>
        <a:p>
          <a:pPr algn="ctr"/>
          <a:r>
            <a:rPr lang="en-US" sz="700">
              <a:solidFill>
                <a:srgbClr val="404040"/>
              </a:solidFill>
              <a:latin typeface="Calibri Ligth"/>
            </a:rPr>
            <a:t>Sorted alphabetically</a:t>
          </a:r>
        </a:p>
      </xdr:txBody>
    </xdr:sp>
    <xdr:clientData/>
  </xdr:twoCellAnchor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6350</xdr:rowOff>
    </xdr:to>
    <xdr:sp macro="changeSort" textlink="">
      <xdr:nvSpPr>
        <xdr:cNvPr id="10" name="_SH31356sortButton2"/>
        <xdr:cNvSpPr/>
      </xdr:nvSpPr>
      <xdr:spPr bwMode="auto">
        <a:xfrm>
          <a:off x="5308600" y="469900"/>
          <a:ext cx="1295400" cy="165100"/>
        </a:xfrm>
        <a:prstGeom prst="round2Same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SORT</a:t>
          </a:r>
        </a:p>
      </xdr:txBody>
    </xdr:sp>
    <xdr:clientData/>
  </xdr:twoCellAnchor>
  <xdr:twoCellAnchor editAs="absolute">
    <xdr:from>
      <xdr:col>3</xdr:col>
      <xdr:colOff>0</xdr:colOff>
      <xdr:row>8</xdr:row>
      <xdr:rowOff>0</xdr:rowOff>
    </xdr:from>
    <xdr:to>
      <xdr:col>14</xdr:col>
      <xdr:colOff>142875</xdr:colOff>
      <xdr:row>32</xdr:row>
      <xdr:rowOff>164306</xdr:rowOff>
    </xdr:to>
    <xdr:graphicFrame macro="">
      <xdr:nvGraphicFramePr>
        <xdr:cNvPr id="11" name="_SH31356_C1_N1_visits_M1_SG0_X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66675</xdr:colOff>
      <xdr:row>5</xdr:row>
      <xdr:rowOff>177800</xdr:rowOff>
    </xdr:from>
    <xdr:to>
      <xdr:col>14</xdr:col>
      <xdr:colOff>142875</xdr:colOff>
      <xdr:row>7</xdr:row>
      <xdr:rowOff>127000</xdr:rowOff>
    </xdr:to>
    <xdr:sp macro="toggleChartTypeForOneChart" textlink="">
      <xdr:nvSpPr>
        <xdr:cNvPr id="12" name="_SH31356CTCTB_1"/>
        <xdr:cNvSpPr/>
      </xdr:nvSpPr>
      <xdr:spPr bwMode="auto">
        <a:xfrm>
          <a:off x="6372225" y="996950"/>
          <a:ext cx="1295400" cy="330200"/>
        </a:xfrm>
        <a:prstGeom prst="roundRect">
          <a:avLst>
            <a:gd name="adj" fmla="val 10000"/>
          </a:avLst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bIns="0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CHART TYPE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171450</xdr:rowOff>
    </xdr:to>
    <xdr:sp macro="changeSort" textlink="">
      <xdr:nvSpPr>
        <xdr:cNvPr id="9" name="_SH36084sortButton1"/>
        <xdr:cNvSpPr/>
      </xdr:nvSpPr>
      <xdr:spPr bwMode="auto">
        <a:xfrm>
          <a:off x="5308600" y="469900"/>
          <a:ext cx="1295400" cy="330200"/>
        </a:xfrm>
        <a:prstGeom prst="round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rIns="0" bIns="0" rtlCol="0" anchor="b"/>
        <a:lstStyle/>
        <a:p>
          <a:pPr algn="ctr"/>
          <a:r>
            <a:rPr lang="en-US" sz="700">
              <a:solidFill>
                <a:srgbClr val="404040"/>
              </a:solidFill>
              <a:latin typeface="Calibri Ligth"/>
            </a:rPr>
            <a:t>Sorted alphabetically</a:t>
          </a:r>
        </a:p>
      </xdr:txBody>
    </xdr:sp>
    <xdr:clientData/>
  </xdr:twoCellAnchor>
  <xdr:twoCellAnchor>
    <xdr:from>
      <xdr:col>10</xdr:col>
      <xdr:colOff>222250</xdr:colOff>
      <xdr:row>3</xdr:row>
      <xdr:rowOff>31750</xdr:rowOff>
    </xdr:from>
    <xdr:to>
      <xdr:col>12</xdr:col>
      <xdr:colOff>298450</xdr:colOff>
      <xdr:row>4</xdr:row>
      <xdr:rowOff>6350</xdr:rowOff>
    </xdr:to>
    <xdr:sp macro="changeSort" textlink="">
      <xdr:nvSpPr>
        <xdr:cNvPr id="10" name="_SH36084sortButton2"/>
        <xdr:cNvSpPr/>
      </xdr:nvSpPr>
      <xdr:spPr bwMode="auto">
        <a:xfrm>
          <a:off x="5308600" y="469900"/>
          <a:ext cx="1295400" cy="165100"/>
        </a:xfrm>
        <a:prstGeom prst="round2SameRect">
          <a:avLst/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SORT</a:t>
          </a:r>
        </a:p>
      </xdr:txBody>
    </xdr:sp>
    <xdr:clientData/>
  </xdr:twoCellAnchor>
  <xdr:twoCellAnchor editAs="absolute">
    <xdr:from>
      <xdr:col>3</xdr:col>
      <xdr:colOff>0</xdr:colOff>
      <xdr:row>8</xdr:row>
      <xdr:rowOff>0</xdr:rowOff>
    </xdr:from>
    <xdr:to>
      <xdr:col>14</xdr:col>
      <xdr:colOff>142875</xdr:colOff>
      <xdr:row>32</xdr:row>
      <xdr:rowOff>164306</xdr:rowOff>
    </xdr:to>
    <xdr:graphicFrame macro="">
      <xdr:nvGraphicFramePr>
        <xdr:cNvPr id="11" name="_SH36084_C1_N1_visits_M1_SG0_X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66675</xdr:colOff>
      <xdr:row>5</xdr:row>
      <xdr:rowOff>177800</xdr:rowOff>
    </xdr:from>
    <xdr:to>
      <xdr:col>14</xdr:col>
      <xdr:colOff>142875</xdr:colOff>
      <xdr:row>7</xdr:row>
      <xdr:rowOff>127000</xdr:rowOff>
    </xdr:to>
    <xdr:sp macro="toggleChartTypeForOneChart" textlink="">
      <xdr:nvSpPr>
        <xdr:cNvPr id="12" name="_SH36084CTCTB_1"/>
        <xdr:cNvSpPr/>
      </xdr:nvSpPr>
      <xdr:spPr bwMode="auto">
        <a:xfrm>
          <a:off x="6372225" y="996950"/>
          <a:ext cx="1295400" cy="330200"/>
        </a:xfrm>
        <a:prstGeom prst="roundRect">
          <a:avLst>
            <a:gd name="adj" fmla="val 10000"/>
          </a:avLst>
        </a:prstGeom>
        <a:solidFill>
          <a:srgbClr val="FFFFFF"/>
        </a:solidFill>
        <a:ln w="9525" cmpd="sng">
          <a:solidFill>
            <a:srgbClr val="EEEEEE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bIns="0" rtlCol="0" anchor="ctr"/>
        <a:lstStyle/>
        <a:p>
          <a:pPr algn="ctr"/>
          <a:r>
            <a:rPr lang="en-US" sz="900">
              <a:solidFill>
                <a:srgbClr val="404040"/>
              </a:solidFill>
              <a:latin typeface="Calibri"/>
            </a:rPr>
            <a:t>CHANGE CHART TYPE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chemeClr val="tx1">
            <a:lumMod val="95000"/>
            <a:lumOff val="5000"/>
          </a:schemeClr>
        </a:solidFill>
        <a:ln w="9525" cmpd="sng">
          <a:solidFill>
            <a:schemeClr val="bg1">
              <a:lumMod val="65000"/>
            </a:schemeClr>
          </a:solidFill>
        </a:ln>
      </a:spPr>
      <a:bodyPr vertOverflow="clip" vert="horz" rtlCol="0" anchor="ctr"/>
      <a:lstStyle>
        <a:defPPr>
          <a:defRPr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42.xml"/><Relationship Id="rId18" Type="http://schemas.openxmlformats.org/officeDocument/2006/relationships/ctrlProp" Target="../ctrlProps/ctrlProp47.xml"/><Relationship Id="rId26" Type="http://schemas.openxmlformats.org/officeDocument/2006/relationships/ctrlProp" Target="../ctrlProps/ctrlProp55.xml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50.xml"/><Relationship Id="rId34" Type="http://schemas.openxmlformats.org/officeDocument/2006/relationships/ctrlProp" Target="../ctrlProps/ctrlProp63.xml"/><Relationship Id="rId7" Type="http://schemas.openxmlformats.org/officeDocument/2006/relationships/ctrlProp" Target="../ctrlProps/ctrlProp36.xml"/><Relationship Id="rId12" Type="http://schemas.openxmlformats.org/officeDocument/2006/relationships/ctrlProp" Target="../ctrlProps/ctrlProp41.xml"/><Relationship Id="rId17" Type="http://schemas.openxmlformats.org/officeDocument/2006/relationships/ctrlProp" Target="../ctrlProps/ctrlProp46.xml"/><Relationship Id="rId25" Type="http://schemas.openxmlformats.org/officeDocument/2006/relationships/ctrlProp" Target="../ctrlProps/ctrlProp54.xml"/><Relationship Id="rId33" Type="http://schemas.openxmlformats.org/officeDocument/2006/relationships/ctrlProp" Target="../ctrlProps/ctrlProp62.xml"/><Relationship Id="rId2" Type="http://schemas.openxmlformats.org/officeDocument/2006/relationships/customProperty" Target="../customProperty12.bin"/><Relationship Id="rId16" Type="http://schemas.openxmlformats.org/officeDocument/2006/relationships/ctrlProp" Target="../ctrlProps/ctrlProp45.xml"/><Relationship Id="rId20" Type="http://schemas.openxmlformats.org/officeDocument/2006/relationships/ctrlProp" Target="../ctrlProps/ctrlProp49.xml"/><Relationship Id="rId29" Type="http://schemas.openxmlformats.org/officeDocument/2006/relationships/ctrlProp" Target="../ctrlProps/ctrlProp5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5.xml"/><Relationship Id="rId11" Type="http://schemas.openxmlformats.org/officeDocument/2006/relationships/ctrlProp" Target="../ctrlProps/ctrlProp40.xml"/><Relationship Id="rId24" Type="http://schemas.openxmlformats.org/officeDocument/2006/relationships/ctrlProp" Target="../ctrlProps/ctrlProp53.xml"/><Relationship Id="rId32" Type="http://schemas.openxmlformats.org/officeDocument/2006/relationships/ctrlProp" Target="../ctrlProps/ctrlProp61.xml"/><Relationship Id="rId5" Type="http://schemas.openxmlformats.org/officeDocument/2006/relationships/ctrlProp" Target="../ctrlProps/ctrlProp34.xml"/><Relationship Id="rId15" Type="http://schemas.openxmlformats.org/officeDocument/2006/relationships/ctrlProp" Target="../ctrlProps/ctrlProp44.xml"/><Relationship Id="rId23" Type="http://schemas.openxmlformats.org/officeDocument/2006/relationships/ctrlProp" Target="../ctrlProps/ctrlProp52.xml"/><Relationship Id="rId28" Type="http://schemas.openxmlformats.org/officeDocument/2006/relationships/ctrlProp" Target="../ctrlProps/ctrlProp57.xml"/><Relationship Id="rId36" Type="http://schemas.openxmlformats.org/officeDocument/2006/relationships/ctrlProp" Target="../ctrlProps/ctrlProp65.xml"/><Relationship Id="rId10" Type="http://schemas.openxmlformats.org/officeDocument/2006/relationships/ctrlProp" Target="../ctrlProps/ctrlProp39.xml"/><Relationship Id="rId19" Type="http://schemas.openxmlformats.org/officeDocument/2006/relationships/ctrlProp" Target="../ctrlProps/ctrlProp48.xml"/><Relationship Id="rId31" Type="http://schemas.openxmlformats.org/officeDocument/2006/relationships/ctrlProp" Target="../ctrlProps/ctrlProp60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38.xml"/><Relationship Id="rId14" Type="http://schemas.openxmlformats.org/officeDocument/2006/relationships/ctrlProp" Target="../ctrlProps/ctrlProp43.xml"/><Relationship Id="rId22" Type="http://schemas.openxmlformats.org/officeDocument/2006/relationships/ctrlProp" Target="../ctrlProps/ctrlProp51.xml"/><Relationship Id="rId27" Type="http://schemas.openxmlformats.org/officeDocument/2006/relationships/ctrlProp" Target="../ctrlProps/ctrlProp56.xml"/><Relationship Id="rId30" Type="http://schemas.openxmlformats.org/officeDocument/2006/relationships/ctrlProp" Target="../ctrlProps/ctrlProp59.xml"/><Relationship Id="rId35" Type="http://schemas.openxmlformats.org/officeDocument/2006/relationships/ctrlProp" Target="../ctrlProps/ctrlProp64.xml"/><Relationship Id="rId8" Type="http://schemas.openxmlformats.org/officeDocument/2006/relationships/ctrlProp" Target="../ctrlProps/ctrlProp37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" Type="http://schemas.openxmlformats.org/officeDocument/2006/relationships/drawing" Target="../drawings/drawing3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2" Type="http://schemas.openxmlformats.org/officeDocument/2006/relationships/customProperty" Target="../customProperty13.bin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1.xml"/><Relationship Id="rId13" Type="http://schemas.openxmlformats.org/officeDocument/2006/relationships/ctrlProp" Target="../ctrlProps/ctrlProp106.xml"/><Relationship Id="rId18" Type="http://schemas.openxmlformats.org/officeDocument/2006/relationships/ctrlProp" Target="../ctrlProps/ctrlProp111.xml"/><Relationship Id="rId26" Type="http://schemas.openxmlformats.org/officeDocument/2006/relationships/ctrlProp" Target="../ctrlProps/ctrlProp119.xml"/><Relationship Id="rId3" Type="http://schemas.openxmlformats.org/officeDocument/2006/relationships/drawing" Target="../drawings/drawing4.xml"/><Relationship Id="rId21" Type="http://schemas.openxmlformats.org/officeDocument/2006/relationships/ctrlProp" Target="../ctrlProps/ctrlProp114.xml"/><Relationship Id="rId7" Type="http://schemas.openxmlformats.org/officeDocument/2006/relationships/ctrlProp" Target="../ctrlProps/ctrlProp100.xml"/><Relationship Id="rId12" Type="http://schemas.openxmlformats.org/officeDocument/2006/relationships/ctrlProp" Target="../ctrlProps/ctrlProp105.xml"/><Relationship Id="rId17" Type="http://schemas.openxmlformats.org/officeDocument/2006/relationships/ctrlProp" Target="../ctrlProps/ctrlProp110.xml"/><Relationship Id="rId25" Type="http://schemas.openxmlformats.org/officeDocument/2006/relationships/ctrlProp" Target="../ctrlProps/ctrlProp118.xml"/><Relationship Id="rId2" Type="http://schemas.openxmlformats.org/officeDocument/2006/relationships/customProperty" Target="../customProperty14.bin"/><Relationship Id="rId16" Type="http://schemas.openxmlformats.org/officeDocument/2006/relationships/ctrlProp" Target="../ctrlProps/ctrlProp109.xml"/><Relationship Id="rId20" Type="http://schemas.openxmlformats.org/officeDocument/2006/relationships/ctrlProp" Target="../ctrlProps/ctrlProp113.xml"/><Relationship Id="rId29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9.xml"/><Relationship Id="rId11" Type="http://schemas.openxmlformats.org/officeDocument/2006/relationships/ctrlProp" Target="../ctrlProps/ctrlProp104.xml"/><Relationship Id="rId24" Type="http://schemas.openxmlformats.org/officeDocument/2006/relationships/ctrlProp" Target="../ctrlProps/ctrlProp117.xml"/><Relationship Id="rId5" Type="http://schemas.openxmlformats.org/officeDocument/2006/relationships/ctrlProp" Target="../ctrlProps/ctrlProp98.xml"/><Relationship Id="rId15" Type="http://schemas.openxmlformats.org/officeDocument/2006/relationships/ctrlProp" Target="../ctrlProps/ctrlProp108.xml"/><Relationship Id="rId23" Type="http://schemas.openxmlformats.org/officeDocument/2006/relationships/ctrlProp" Target="../ctrlProps/ctrlProp116.xml"/><Relationship Id="rId28" Type="http://schemas.openxmlformats.org/officeDocument/2006/relationships/ctrlProp" Target="../ctrlProps/ctrlProp121.xml"/><Relationship Id="rId10" Type="http://schemas.openxmlformats.org/officeDocument/2006/relationships/ctrlProp" Target="../ctrlProps/ctrlProp103.xml"/><Relationship Id="rId19" Type="http://schemas.openxmlformats.org/officeDocument/2006/relationships/ctrlProp" Target="../ctrlProps/ctrlProp112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102.xml"/><Relationship Id="rId14" Type="http://schemas.openxmlformats.org/officeDocument/2006/relationships/ctrlProp" Target="../ctrlProps/ctrlProp107.xml"/><Relationship Id="rId22" Type="http://schemas.openxmlformats.org/officeDocument/2006/relationships/ctrlProp" Target="../ctrlProps/ctrlProp115.xml"/><Relationship Id="rId27" Type="http://schemas.openxmlformats.org/officeDocument/2006/relationships/ctrlProp" Target="../ctrlProps/ctrlProp12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13" Type="http://schemas.openxmlformats.org/officeDocument/2006/relationships/ctrlProp" Target="../ctrlProps/ctrlProp131.xml"/><Relationship Id="rId18" Type="http://schemas.openxmlformats.org/officeDocument/2006/relationships/ctrlProp" Target="../ctrlProps/ctrlProp136.xml"/><Relationship Id="rId26" Type="http://schemas.openxmlformats.org/officeDocument/2006/relationships/ctrlProp" Target="../ctrlProps/ctrlProp144.xml"/><Relationship Id="rId3" Type="http://schemas.openxmlformats.org/officeDocument/2006/relationships/drawing" Target="../drawings/drawing5.xml"/><Relationship Id="rId21" Type="http://schemas.openxmlformats.org/officeDocument/2006/relationships/ctrlProp" Target="../ctrlProps/ctrlProp139.xml"/><Relationship Id="rId7" Type="http://schemas.openxmlformats.org/officeDocument/2006/relationships/ctrlProp" Target="../ctrlProps/ctrlProp125.xml"/><Relationship Id="rId12" Type="http://schemas.openxmlformats.org/officeDocument/2006/relationships/ctrlProp" Target="../ctrlProps/ctrlProp130.xml"/><Relationship Id="rId17" Type="http://schemas.openxmlformats.org/officeDocument/2006/relationships/ctrlProp" Target="../ctrlProps/ctrlProp135.xml"/><Relationship Id="rId25" Type="http://schemas.openxmlformats.org/officeDocument/2006/relationships/ctrlProp" Target="../ctrlProps/ctrlProp143.xml"/><Relationship Id="rId2" Type="http://schemas.openxmlformats.org/officeDocument/2006/relationships/customProperty" Target="../customProperty15.bin"/><Relationship Id="rId16" Type="http://schemas.openxmlformats.org/officeDocument/2006/relationships/ctrlProp" Target="../ctrlProps/ctrlProp134.xml"/><Relationship Id="rId20" Type="http://schemas.openxmlformats.org/officeDocument/2006/relationships/ctrlProp" Target="../ctrlProps/ctrlProp138.xml"/><Relationship Id="rId29" Type="http://schemas.openxmlformats.org/officeDocument/2006/relationships/ctrlProp" Target="../ctrlProps/ctrlProp14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24.xml"/><Relationship Id="rId11" Type="http://schemas.openxmlformats.org/officeDocument/2006/relationships/ctrlProp" Target="../ctrlProps/ctrlProp129.xml"/><Relationship Id="rId24" Type="http://schemas.openxmlformats.org/officeDocument/2006/relationships/ctrlProp" Target="../ctrlProps/ctrlProp142.xml"/><Relationship Id="rId5" Type="http://schemas.openxmlformats.org/officeDocument/2006/relationships/ctrlProp" Target="../ctrlProps/ctrlProp123.xml"/><Relationship Id="rId15" Type="http://schemas.openxmlformats.org/officeDocument/2006/relationships/ctrlProp" Target="../ctrlProps/ctrlProp133.xml"/><Relationship Id="rId23" Type="http://schemas.openxmlformats.org/officeDocument/2006/relationships/ctrlProp" Target="../ctrlProps/ctrlProp141.xml"/><Relationship Id="rId28" Type="http://schemas.openxmlformats.org/officeDocument/2006/relationships/ctrlProp" Target="../ctrlProps/ctrlProp146.xml"/><Relationship Id="rId10" Type="http://schemas.openxmlformats.org/officeDocument/2006/relationships/ctrlProp" Target="../ctrlProps/ctrlProp128.xml"/><Relationship Id="rId19" Type="http://schemas.openxmlformats.org/officeDocument/2006/relationships/ctrlProp" Target="../ctrlProps/ctrlProp137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127.xml"/><Relationship Id="rId14" Type="http://schemas.openxmlformats.org/officeDocument/2006/relationships/ctrlProp" Target="../ctrlProps/ctrlProp132.xml"/><Relationship Id="rId22" Type="http://schemas.openxmlformats.org/officeDocument/2006/relationships/ctrlProp" Target="../ctrlProps/ctrlProp140.xml"/><Relationship Id="rId27" Type="http://schemas.openxmlformats.org/officeDocument/2006/relationships/ctrlProp" Target="../ctrlProps/ctrlProp14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6.xml"/><Relationship Id="rId18" Type="http://schemas.openxmlformats.org/officeDocument/2006/relationships/ctrlProp" Target="../ctrlProps/ctrlProp161.xml"/><Relationship Id="rId26" Type="http://schemas.openxmlformats.org/officeDocument/2006/relationships/ctrlProp" Target="../ctrlProps/ctrlProp169.xml"/><Relationship Id="rId3" Type="http://schemas.openxmlformats.org/officeDocument/2006/relationships/drawing" Target="../drawings/drawing6.xml"/><Relationship Id="rId21" Type="http://schemas.openxmlformats.org/officeDocument/2006/relationships/ctrlProp" Target="../ctrlProps/ctrlProp164.xml"/><Relationship Id="rId34" Type="http://schemas.openxmlformats.org/officeDocument/2006/relationships/ctrlProp" Target="../ctrlProps/ctrlProp177.xml"/><Relationship Id="rId7" Type="http://schemas.openxmlformats.org/officeDocument/2006/relationships/ctrlProp" Target="../ctrlProps/ctrlProp150.xml"/><Relationship Id="rId12" Type="http://schemas.openxmlformats.org/officeDocument/2006/relationships/ctrlProp" Target="../ctrlProps/ctrlProp155.xml"/><Relationship Id="rId17" Type="http://schemas.openxmlformats.org/officeDocument/2006/relationships/ctrlProp" Target="../ctrlProps/ctrlProp160.xml"/><Relationship Id="rId25" Type="http://schemas.openxmlformats.org/officeDocument/2006/relationships/ctrlProp" Target="../ctrlProps/ctrlProp168.xml"/><Relationship Id="rId33" Type="http://schemas.openxmlformats.org/officeDocument/2006/relationships/ctrlProp" Target="../ctrlProps/ctrlProp176.xml"/><Relationship Id="rId2" Type="http://schemas.openxmlformats.org/officeDocument/2006/relationships/customProperty" Target="../customProperty17.bin"/><Relationship Id="rId16" Type="http://schemas.openxmlformats.org/officeDocument/2006/relationships/ctrlProp" Target="../ctrlProps/ctrlProp159.xml"/><Relationship Id="rId20" Type="http://schemas.openxmlformats.org/officeDocument/2006/relationships/ctrlProp" Target="../ctrlProps/ctrlProp163.xml"/><Relationship Id="rId29" Type="http://schemas.openxmlformats.org/officeDocument/2006/relationships/ctrlProp" Target="../ctrlProps/ctrlProp172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49.xml"/><Relationship Id="rId11" Type="http://schemas.openxmlformats.org/officeDocument/2006/relationships/ctrlProp" Target="../ctrlProps/ctrlProp154.xml"/><Relationship Id="rId24" Type="http://schemas.openxmlformats.org/officeDocument/2006/relationships/ctrlProp" Target="../ctrlProps/ctrlProp167.xml"/><Relationship Id="rId32" Type="http://schemas.openxmlformats.org/officeDocument/2006/relationships/ctrlProp" Target="../ctrlProps/ctrlProp175.xml"/><Relationship Id="rId5" Type="http://schemas.openxmlformats.org/officeDocument/2006/relationships/ctrlProp" Target="../ctrlProps/ctrlProp148.xml"/><Relationship Id="rId15" Type="http://schemas.openxmlformats.org/officeDocument/2006/relationships/ctrlProp" Target="../ctrlProps/ctrlProp158.xml"/><Relationship Id="rId23" Type="http://schemas.openxmlformats.org/officeDocument/2006/relationships/ctrlProp" Target="../ctrlProps/ctrlProp166.xml"/><Relationship Id="rId28" Type="http://schemas.openxmlformats.org/officeDocument/2006/relationships/ctrlProp" Target="../ctrlProps/ctrlProp171.xml"/><Relationship Id="rId10" Type="http://schemas.openxmlformats.org/officeDocument/2006/relationships/ctrlProp" Target="../ctrlProps/ctrlProp153.xml"/><Relationship Id="rId19" Type="http://schemas.openxmlformats.org/officeDocument/2006/relationships/ctrlProp" Target="../ctrlProps/ctrlProp162.xml"/><Relationship Id="rId31" Type="http://schemas.openxmlformats.org/officeDocument/2006/relationships/ctrlProp" Target="../ctrlProps/ctrlProp174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152.xml"/><Relationship Id="rId14" Type="http://schemas.openxmlformats.org/officeDocument/2006/relationships/ctrlProp" Target="../ctrlProps/ctrlProp157.xml"/><Relationship Id="rId22" Type="http://schemas.openxmlformats.org/officeDocument/2006/relationships/ctrlProp" Target="../ctrlProps/ctrlProp165.xml"/><Relationship Id="rId27" Type="http://schemas.openxmlformats.org/officeDocument/2006/relationships/ctrlProp" Target="../ctrlProps/ctrlProp170.xml"/><Relationship Id="rId30" Type="http://schemas.openxmlformats.org/officeDocument/2006/relationships/ctrlProp" Target="../ctrlProps/ctrlProp173.xml"/><Relationship Id="rId35" Type="http://schemas.openxmlformats.org/officeDocument/2006/relationships/ctrlProp" Target="../ctrlProps/ctrlProp178.xml"/><Relationship Id="rId8" Type="http://schemas.openxmlformats.org/officeDocument/2006/relationships/ctrlProp" Target="../ctrlProps/ctrlProp15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customProperty" Target="../customProperty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2" Type="http://schemas.openxmlformats.org/officeDocument/2006/relationships/customProperty" Target="../customProperty1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odesSh"/>
  <dimension ref="A1:J237"/>
  <sheetViews>
    <sheetView workbookViewId="0">
      <selection activeCell="K24" sqref="K24"/>
    </sheetView>
  </sheetViews>
  <sheetFormatPr defaultRowHeight="15" x14ac:dyDescent="0.25"/>
  <cols>
    <col min="1" max="16384" width="9.140625" style="15"/>
  </cols>
  <sheetData>
    <row r="1" spans="1:10" x14ac:dyDescent="0.25">
      <c r="A1" s="15" t="s">
        <v>683</v>
      </c>
      <c r="D1" s="15" t="s">
        <v>684</v>
      </c>
      <c r="J1" s="15">
        <v>1</v>
      </c>
    </row>
    <row r="2" spans="1:10" x14ac:dyDescent="0.25">
      <c r="A2" s="15" t="s">
        <v>685</v>
      </c>
      <c r="B2" s="15" t="s">
        <v>686</v>
      </c>
      <c r="D2" s="15" t="s">
        <v>687</v>
      </c>
      <c r="E2" s="15" t="s">
        <v>688</v>
      </c>
      <c r="J2" s="15">
        <v>1</v>
      </c>
    </row>
    <row r="3" spans="1:10" x14ac:dyDescent="0.25">
      <c r="A3" s="15" t="s">
        <v>689</v>
      </c>
      <c r="B3" s="15" t="s">
        <v>302</v>
      </c>
      <c r="D3" s="15" t="s">
        <v>690</v>
      </c>
      <c r="E3" s="15" t="s">
        <v>691</v>
      </c>
      <c r="J3" s="15" t="b">
        <v>1</v>
      </c>
    </row>
    <row r="4" spans="1:10" x14ac:dyDescent="0.25">
      <c r="A4" s="15" t="s">
        <v>692</v>
      </c>
      <c r="B4" s="15" t="s">
        <v>693</v>
      </c>
      <c r="D4" s="15" t="s">
        <v>694</v>
      </c>
      <c r="E4" s="15" t="s">
        <v>695</v>
      </c>
      <c r="J4" s="15" t="b">
        <v>1</v>
      </c>
    </row>
    <row r="5" spans="1:10" x14ac:dyDescent="0.25">
      <c r="A5" s="15" t="s">
        <v>696</v>
      </c>
      <c r="B5" s="15" t="s">
        <v>697</v>
      </c>
      <c r="D5" s="15" t="s">
        <v>698</v>
      </c>
      <c r="E5" s="15" t="s">
        <v>699</v>
      </c>
    </row>
    <row r="6" spans="1:10" x14ac:dyDescent="0.25">
      <c r="A6" s="15" t="s">
        <v>700</v>
      </c>
      <c r="B6" s="15" t="s">
        <v>701</v>
      </c>
      <c r="D6" s="15" t="s">
        <v>702</v>
      </c>
      <c r="E6" s="15" t="s">
        <v>703</v>
      </c>
    </row>
    <row r="7" spans="1:10" x14ac:dyDescent="0.25">
      <c r="A7" s="15" t="s">
        <v>704</v>
      </c>
      <c r="B7" s="15" t="s">
        <v>705</v>
      </c>
      <c r="D7" s="15" t="s">
        <v>706</v>
      </c>
      <c r="E7" s="15" t="s">
        <v>707</v>
      </c>
    </row>
    <row r="8" spans="1:10" x14ac:dyDescent="0.25">
      <c r="A8" s="15" t="s">
        <v>708</v>
      </c>
      <c r="B8" s="15" t="s">
        <v>709</v>
      </c>
      <c r="D8" s="15" t="s">
        <v>710</v>
      </c>
      <c r="E8" s="15" t="s">
        <v>711</v>
      </c>
    </row>
    <row r="9" spans="1:10" x14ac:dyDescent="0.25">
      <c r="A9" s="15" t="s">
        <v>712</v>
      </c>
      <c r="B9" s="15" t="s">
        <v>713</v>
      </c>
      <c r="D9" s="15" t="s">
        <v>714</v>
      </c>
      <c r="E9" s="15" t="s">
        <v>715</v>
      </c>
    </row>
    <row r="10" spans="1:10" x14ac:dyDescent="0.25">
      <c r="A10" s="15" t="s">
        <v>716</v>
      </c>
      <c r="B10" s="15" t="s">
        <v>717</v>
      </c>
      <c r="D10" s="15" t="s">
        <v>718</v>
      </c>
      <c r="E10" s="15" t="s">
        <v>719</v>
      </c>
    </row>
    <row r="11" spans="1:10" x14ac:dyDescent="0.25">
      <c r="A11" s="15" t="s">
        <v>720</v>
      </c>
      <c r="B11" s="15" t="s">
        <v>721</v>
      </c>
      <c r="D11" s="15" t="s">
        <v>722</v>
      </c>
      <c r="E11" s="15" t="s">
        <v>723</v>
      </c>
    </row>
    <row r="12" spans="1:10" x14ac:dyDescent="0.25">
      <c r="A12" s="15" t="s">
        <v>724</v>
      </c>
      <c r="B12" s="15" t="s">
        <v>725</v>
      </c>
      <c r="D12" s="15" t="s">
        <v>687</v>
      </c>
      <c r="E12" s="15" t="s">
        <v>688</v>
      </c>
    </row>
    <row r="13" spans="1:10" x14ac:dyDescent="0.25">
      <c r="A13" s="15" t="s">
        <v>726</v>
      </c>
      <c r="B13" s="15" t="s">
        <v>727</v>
      </c>
      <c r="D13" s="15" t="s">
        <v>728</v>
      </c>
      <c r="E13" s="15" t="s">
        <v>729</v>
      </c>
    </row>
    <row r="14" spans="1:10" x14ac:dyDescent="0.25">
      <c r="A14" s="15" t="s">
        <v>730</v>
      </c>
      <c r="B14" s="15" t="s">
        <v>731</v>
      </c>
      <c r="D14" s="15" t="s">
        <v>732</v>
      </c>
      <c r="E14" s="15" t="s">
        <v>733</v>
      </c>
    </row>
    <row r="15" spans="1:10" x14ac:dyDescent="0.25">
      <c r="A15" s="15" t="s">
        <v>734</v>
      </c>
      <c r="B15" s="15" t="s">
        <v>176</v>
      </c>
      <c r="D15" s="15" t="s">
        <v>735</v>
      </c>
      <c r="E15" s="15" t="s">
        <v>736</v>
      </c>
    </row>
    <row r="16" spans="1:10" x14ac:dyDescent="0.25">
      <c r="A16" s="15" t="s">
        <v>737</v>
      </c>
      <c r="B16" s="15" t="s">
        <v>738</v>
      </c>
      <c r="D16" s="15" t="s">
        <v>739</v>
      </c>
      <c r="E16" s="15" t="s">
        <v>740</v>
      </c>
    </row>
    <row r="17" spans="1:5" x14ac:dyDescent="0.25">
      <c r="A17" s="15" t="s">
        <v>741</v>
      </c>
      <c r="B17" s="15" t="s">
        <v>742</v>
      </c>
      <c r="D17" s="15" t="s">
        <v>743</v>
      </c>
      <c r="E17" s="15" t="s">
        <v>744</v>
      </c>
    </row>
    <row r="18" spans="1:5" x14ac:dyDescent="0.25">
      <c r="A18" s="15" t="s">
        <v>745</v>
      </c>
      <c r="B18" s="15" t="s">
        <v>746</v>
      </c>
      <c r="D18" s="15" t="s">
        <v>747</v>
      </c>
      <c r="E18" s="15" t="s">
        <v>748</v>
      </c>
    </row>
    <row r="19" spans="1:5" x14ac:dyDescent="0.25">
      <c r="A19" s="15" t="s">
        <v>749</v>
      </c>
      <c r="B19" s="15" t="s">
        <v>750</v>
      </c>
      <c r="D19" s="15" t="s">
        <v>751</v>
      </c>
      <c r="E19" s="15" t="s">
        <v>752</v>
      </c>
    </row>
    <row r="20" spans="1:5" x14ac:dyDescent="0.25">
      <c r="A20" s="15" t="s">
        <v>753</v>
      </c>
      <c r="B20" s="15" t="s">
        <v>754</v>
      </c>
      <c r="D20" s="15" t="s">
        <v>755</v>
      </c>
      <c r="E20" s="15" t="s">
        <v>756</v>
      </c>
    </row>
    <row r="21" spans="1:5" x14ac:dyDescent="0.25">
      <c r="A21" s="15" t="s">
        <v>757</v>
      </c>
      <c r="B21" s="15" t="s">
        <v>758</v>
      </c>
      <c r="D21" s="15" t="s">
        <v>759</v>
      </c>
      <c r="E21" s="15" t="s">
        <v>760</v>
      </c>
    </row>
    <row r="22" spans="1:5" x14ac:dyDescent="0.25">
      <c r="A22" s="15" t="s">
        <v>761</v>
      </c>
      <c r="B22" s="15" t="s">
        <v>762</v>
      </c>
      <c r="D22" s="15" t="s">
        <v>763</v>
      </c>
      <c r="E22" s="15" t="s">
        <v>764</v>
      </c>
    </row>
    <row r="23" spans="1:5" x14ac:dyDescent="0.25">
      <c r="A23" s="15" t="s">
        <v>765</v>
      </c>
      <c r="B23" s="15" t="s">
        <v>766</v>
      </c>
      <c r="D23" s="15" t="s">
        <v>767</v>
      </c>
      <c r="E23" s="15" t="s">
        <v>768</v>
      </c>
    </row>
    <row r="24" spans="1:5" x14ac:dyDescent="0.25">
      <c r="A24" s="15" t="s">
        <v>769</v>
      </c>
      <c r="B24" s="15" t="s">
        <v>770</v>
      </c>
      <c r="D24" s="15" t="s">
        <v>771</v>
      </c>
      <c r="E24" s="15" t="s">
        <v>772</v>
      </c>
    </row>
    <row r="25" spans="1:5" x14ac:dyDescent="0.25">
      <c r="A25" s="15" t="s">
        <v>773</v>
      </c>
      <c r="B25" s="15" t="s">
        <v>774</v>
      </c>
      <c r="D25" s="15" t="s">
        <v>775</v>
      </c>
      <c r="E25" s="15" t="s">
        <v>776</v>
      </c>
    </row>
    <row r="26" spans="1:5" x14ac:dyDescent="0.25">
      <c r="A26" s="15" t="s">
        <v>777</v>
      </c>
      <c r="B26" s="15" t="s">
        <v>778</v>
      </c>
      <c r="D26" s="15" t="s">
        <v>779</v>
      </c>
      <c r="E26" s="15" t="s">
        <v>780</v>
      </c>
    </row>
    <row r="27" spans="1:5" x14ac:dyDescent="0.25">
      <c r="A27" s="15" t="s">
        <v>781</v>
      </c>
      <c r="B27" s="15" t="s">
        <v>782</v>
      </c>
      <c r="D27" s="15" t="s">
        <v>783</v>
      </c>
      <c r="E27" s="15" t="s">
        <v>784</v>
      </c>
    </row>
    <row r="28" spans="1:5" x14ac:dyDescent="0.25">
      <c r="A28" s="15" t="s">
        <v>785</v>
      </c>
      <c r="B28" s="15" t="s">
        <v>786</v>
      </c>
      <c r="D28" s="15" t="s">
        <v>787</v>
      </c>
      <c r="E28" s="15" t="s">
        <v>788</v>
      </c>
    </row>
    <row r="29" spans="1:5" x14ac:dyDescent="0.25">
      <c r="A29" s="15" t="s">
        <v>789</v>
      </c>
      <c r="B29" s="15" t="s">
        <v>790</v>
      </c>
      <c r="D29" s="15" t="s">
        <v>791</v>
      </c>
      <c r="E29" s="15" t="s">
        <v>792</v>
      </c>
    </row>
    <row r="30" spans="1:5" x14ac:dyDescent="0.25">
      <c r="A30" s="15" t="s">
        <v>793</v>
      </c>
      <c r="B30" s="15" t="s">
        <v>794</v>
      </c>
      <c r="D30" s="15" t="s">
        <v>795</v>
      </c>
      <c r="E30" s="15" t="s">
        <v>796</v>
      </c>
    </row>
    <row r="31" spans="1:5" x14ac:dyDescent="0.25">
      <c r="A31" s="15" t="s">
        <v>797</v>
      </c>
      <c r="B31" s="15" t="s">
        <v>798</v>
      </c>
      <c r="D31" s="15" t="s">
        <v>799</v>
      </c>
      <c r="E31" s="15" t="s">
        <v>800</v>
      </c>
    </row>
    <row r="32" spans="1:5" x14ac:dyDescent="0.25">
      <c r="A32" s="15" t="s">
        <v>801</v>
      </c>
      <c r="B32" s="15" t="s">
        <v>802</v>
      </c>
      <c r="D32" s="15" t="s">
        <v>803</v>
      </c>
      <c r="E32" s="15" t="s">
        <v>804</v>
      </c>
    </row>
    <row r="33" spans="1:5" x14ac:dyDescent="0.25">
      <c r="A33" s="15" t="s">
        <v>805</v>
      </c>
      <c r="B33" s="15" t="s">
        <v>806</v>
      </c>
      <c r="D33" s="15" t="s">
        <v>807</v>
      </c>
      <c r="E33" s="15" t="s">
        <v>808</v>
      </c>
    </row>
    <row r="34" spans="1:5" x14ac:dyDescent="0.25">
      <c r="A34" s="15" t="s">
        <v>809</v>
      </c>
      <c r="B34" s="15" t="s">
        <v>810</v>
      </c>
      <c r="D34" s="15" t="s">
        <v>811</v>
      </c>
      <c r="E34" s="15" t="s">
        <v>812</v>
      </c>
    </row>
    <row r="35" spans="1:5" x14ac:dyDescent="0.25">
      <c r="A35" s="15" t="s">
        <v>813</v>
      </c>
      <c r="B35" s="15" t="s">
        <v>814</v>
      </c>
      <c r="D35" s="15" t="s">
        <v>815</v>
      </c>
      <c r="E35" s="15" t="s">
        <v>816</v>
      </c>
    </row>
    <row r="36" spans="1:5" x14ac:dyDescent="0.25">
      <c r="A36" s="15" t="s">
        <v>817</v>
      </c>
      <c r="B36" s="15" t="s">
        <v>818</v>
      </c>
      <c r="D36" s="15" t="s">
        <v>819</v>
      </c>
      <c r="E36" s="15" t="s">
        <v>820</v>
      </c>
    </row>
    <row r="37" spans="1:5" x14ac:dyDescent="0.25">
      <c r="A37" s="15" t="s">
        <v>821</v>
      </c>
      <c r="B37" s="15" t="s">
        <v>822</v>
      </c>
      <c r="D37" s="15" t="s">
        <v>823</v>
      </c>
      <c r="E37" s="15" t="s">
        <v>824</v>
      </c>
    </row>
    <row r="38" spans="1:5" x14ac:dyDescent="0.25">
      <c r="A38" s="15" t="s">
        <v>825</v>
      </c>
      <c r="B38" s="15" t="s">
        <v>826</v>
      </c>
      <c r="D38" s="15" t="s">
        <v>827</v>
      </c>
      <c r="E38" s="15" t="s">
        <v>828</v>
      </c>
    </row>
    <row r="39" spans="1:5" x14ac:dyDescent="0.25">
      <c r="A39" s="15" t="s">
        <v>829</v>
      </c>
      <c r="B39" s="15" t="s">
        <v>830</v>
      </c>
      <c r="D39" s="15" t="s">
        <v>831</v>
      </c>
      <c r="E39" s="15" t="s">
        <v>832</v>
      </c>
    </row>
    <row r="40" spans="1:5" x14ac:dyDescent="0.25">
      <c r="A40" s="15" t="s">
        <v>833</v>
      </c>
      <c r="B40" s="15" t="s">
        <v>834</v>
      </c>
      <c r="D40" s="15" t="s">
        <v>835</v>
      </c>
      <c r="E40" s="15" t="s">
        <v>836</v>
      </c>
    </row>
    <row r="41" spans="1:5" x14ac:dyDescent="0.25">
      <c r="A41" s="15" t="s">
        <v>837</v>
      </c>
      <c r="B41" s="15" t="s">
        <v>838</v>
      </c>
      <c r="D41" s="15" t="s">
        <v>839</v>
      </c>
      <c r="E41" s="15" t="s">
        <v>840</v>
      </c>
    </row>
    <row r="42" spans="1:5" x14ac:dyDescent="0.25">
      <c r="A42" s="15" t="s">
        <v>841</v>
      </c>
      <c r="B42" s="15" t="s">
        <v>842</v>
      </c>
      <c r="D42" s="15" t="s">
        <v>843</v>
      </c>
      <c r="E42" s="15" t="s">
        <v>844</v>
      </c>
    </row>
    <row r="43" spans="1:5" x14ac:dyDescent="0.25">
      <c r="A43" s="15" t="s">
        <v>845</v>
      </c>
      <c r="B43" s="15" t="s">
        <v>846</v>
      </c>
      <c r="D43" s="15" t="s">
        <v>847</v>
      </c>
      <c r="E43" s="15" t="s">
        <v>848</v>
      </c>
    </row>
    <row r="44" spans="1:5" x14ac:dyDescent="0.25">
      <c r="A44" s="15" t="s">
        <v>849</v>
      </c>
      <c r="B44" s="15" t="s">
        <v>850</v>
      </c>
    </row>
    <row r="45" spans="1:5" x14ac:dyDescent="0.25">
      <c r="A45" s="15" t="s">
        <v>851</v>
      </c>
      <c r="B45" s="15" t="s">
        <v>852</v>
      </c>
    </row>
    <row r="46" spans="1:5" x14ac:dyDescent="0.25">
      <c r="A46" s="15" t="s">
        <v>853</v>
      </c>
      <c r="B46" s="15" t="s">
        <v>854</v>
      </c>
    </row>
    <row r="47" spans="1:5" x14ac:dyDescent="0.25">
      <c r="A47" s="15" t="s">
        <v>855</v>
      </c>
      <c r="B47" s="15" t="s">
        <v>856</v>
      </c>
    </row>
    <row r="48" spans="1:5" x14ac:dyDescent="0.25">
      <c r="A48" s="15" t="s">
        <v>857</v>
      </c>
      <c r="B48" s="15" t="s">
        <v>858</v>
      </c>
    </row>
    <row r="49" spans="1:2" x14ac:dyDescent="0.25">
      <c r="A49" s="15" t="s">
        <v>859</v>
      </c>
      <c r="B49" s="15" t="s">
        <v>860</v>
      </c>
    </row>
    <row r="50" spans="1:2" x14ac:dyDescent="0.25">
      <c r="A50" s="15" t="s">
        <v>861</v>
      </c>
      <c r="B50" s="15" t="s">
        <v>862</v>
      </c>
    </row>
    <row r="51" spans="1:2" x14ac:dyDescent="0.25">
      <c r="A51" s="15" t="s">
        <v>863</v>
      </c>
      <c r="B51" s="15" t="s">
        <v>864</v>
      </c>
    </row>
    <row r="52" spans="1:2" x14ac:dyDescent="0.25">
      <c r="A52" s="15" t="s">
        <v>865</v>
      </c>
      <c r="B52" s="15" t="s">
        <v>866</v>
      </c>
    </row>
    <row r="53" spans="1:2" x14ac:dyDescent="0.25">
      <c r="A53" s="15" t="s">
        <v>867</v>
      </c>
      <c r="B53" s="15" t="s">
        <v>868</v>
      </c>
    </row>
    <row r="54" spans="1:2" x14ac:dyDescent="0.25">
      <c r="A54" s="15" t="s">
        <v>869</v>
      </c>
      <c r="B54" s="15" t="s">
        <v>870</v>
      </c>
    </row>
    <row r="55" spans="1:2" x14ac:dyDescent="0.25">
      <c r="A55" s="15" t="s">
        <v>871</v>
      </c>
      <c r="B55" s="15" t="s">
        <v>872</v>
      </c>
    </row>
    <row r="56" spans="1:2" x14ac:dyDescent="0.25">
      <c r="A56" s="15" t="s">
        <v>873</v>
      </c>
      <c r="B56" s="15" t="s">
        <v>874</v>
      </c>
    </row>
    <row r="57" spans="1:2" x14ac:dyDescent="0.25">
      <c r="A57" s="15" t="s">
        <v>875</v>
      </c>
      <c r="B57" s="15" t="s">
        <v>876</v>
      </c>
    </row>
    <row r="58" spans="1:2" x14ac:dyDescent="0.25">
      <c r="A58" s="15" t="s">
        <v>877</v>
      </c>
      <c r="B58" s="15" t="s">
        <v>878</v>
      </c>
    </row>
    <row r="59" spans="1:2" x14ac:dyDescent="0.25">
      <c r="A59" s="15" t="s">
        <v>879</v>
      </c>
      <c r="B59" s="15" t="s">
        <v>880</v>
      </c>
    </row>
    <row r="60" spans="1:2" x14ac:dyDescent="0.25">
      <c r="A60" s="15" t="s">
        <v>881</v>
      </c>
      <c r="B60" s="15" t="s">
        <v>882</v>
      </c>
    </row>
    <row r="61" spans="1:2" x14ac:dyDescent="0.25">
      <c r="A61" s="15" t="s">
        <v>883</v>
      </c>
      <c r="B61" s="15" t="s">
        <v>884</v>
      </c>
    </row>
    <row r="62" spans="1:2" x14ac:dyDescent="0.25">
      <c r="A62" s="15" t="s">
        <v>885</v>
      </c>
      <c r="B62" s="15" t="s">
        <v>886</v>
      </c>
    </row>
    <row r="63" spans="1:2" x14ac:dyDescent="0.25">
      <c r="A63" s="15" t="s">
        <v>887</v>
      </c>
      <c r="B63" s="15" t="s">
        <v>888</v>
      </c>
    </row>
    <row r="64" spans="1:2" x14ac:dyDescent="0.25">
      <c r="A64" s="15" t="s">
        <v>889</v>
      </c>
      <c r="B64" s="15" t="s">
        <v>890</v>
      </c>
    </row>
    <row r="65" spans="1:2" x14ac:dyDescent="0.25">
      <c r="A65" s="15" t="s">
        <v>891</v>
      </c>
      <c r="B65" s="15" t="s">
        <v>892</v>
      </c>
    </row>
    <row r="66" spans="1:2" x14ac:dyDescent="0.25">
      <c r="A66" s="15" t="s">
        <v>893</v>
      </c>
      <c r="B66" s="15" t="s">
        <v>894</v>
      </c>
    </row>
    <row r="67" spans="1:2" x14ac:dyDescent="0.25">
      <c r="A67" s="15" t="s">
        <v>895</v>
      </c>
      <c r="B67" s="15" t="s">
        <v>896</v>
      </c>
    </row>
    <row r="68" spans="1:2" x14ac:dyDescent="0.25">
      <c r="A68" s="15" t="s">
        <v>897</v>
      </c>
      <c r="B68" s="15" t="s">
        <v>898</v>
      </c>
    </row>
    <row r="69" spans="1:2" x14ac:dyDescent="0.25">
      <c r="A69" s="15" t="s">
        <v>899</v>
      </c>
      <c r="B69" s="15" t="s">
        <v>900</v>
      </c>
    </row>
    <row r="70" spans="1:2" x14ac:dyDescent="0.25">
      <c r="A70" s="15" t="s">
        <v>901</v>
      </c>
      <c r="B70" s="15" t="s">
        <v>902</v>
      </c>
    </row>
    <row r="71" spans="1:2" x14ac:dyDescent="0.25">
      <c r="A71" s="15" t="s">
        <v>903</v>
      </c>
      <c r="B71" s="15" t="s">
        <v>904</v>
      </c>
    </row>
    <row r="72" spans="1:2" x14ac:dyDescent="0.25">
      <c r="A72" s="15" t="s">
        <v>905</v>
      </c>
      <c r="B72" s="15" t="s">
        <v>906</v>
      </c>
    </row>
    <row r="73" spans="1:2" x14ac:dyDescent="0.25">
      <c r="A73" s="15" t="s">
        <v>907</v>
      </c>
      <c r="B73" s="15" t="s">
        <v>908</v>
      </c>
    </row>
    <row r="74" spans="1:2" x14ac:dyDescent="0.25">
      <c r="A74" s="15" t="s">
        <v>909</v>
      </c>
      <c r="B74" s="15" t="s">
        <v>910</v>
      </c>
    </row>
    <row r="75" spans="1:2" x14ac:dyDescent="0.25">
      <c r="A75" s="15" t="s">
        <v>911</v>
      </c>
      <c r="B75" s="15" t="s">
        <v>305</v>
      </c>
    </row>
    <row r="76" spans="1:2" x14ac:dyDescent="0.25">
      <c r="A76" s="15" t="s">
        <v>912</v>
      </c>
      <c r="B76" s="15" t="s">
        <v>913</v>
      </c>
    </row>
    <row r="77" spans="1:2" x14ac:dyDescent="0.25">
      <c r="A77" s="15" t="s">
        <v>914</v>
      </c>
      <c r="B77" s="15" t="s">
        <v>915</v>
      </c>
    </row>
    <row r="78" spans="1:2" x14ac:dyDescent="0.25">
      <c r="A78" s="15" t="s">
        <v>916</v>
      </c>
      <c r="B78" s="15" t="s">
        <v>917</v>
      </c>
    </row>
    <row r="79" spans="1:2" x14ac:dyDescent="0.25">
      <c r="A79" s="15" t="s">
        <v>918</v>
      </c>
      <c r="B79" s="15" t="s">
        <v>919</v>
      </c>
    </row>
    <row r="80" spans="1:2" x14ac:dyDescent="0.25">
      <c r="A80" s="15" t="s">
        <v>920</v>
      </c>
      <c r="B80" s="15" t="s">
        <v>921</v>
      </c>
    </row>
    <row r="81" spans="1:2" x14ac:dyDescent="0.25">
      <c r="A81" s="15" t="s">
        <v>922</v>
      </c>
      <c r="B81" s="15" t="s">
        <v>286</v>
      </c>
    </row>
    <row r="82" spans="1:2" x14ac:dyDescent="0.25">
      <c r="A82" s="15" t="s">
        <v>923</v>
      </c>
      <c r="B82" s="15" t="s">
        <v>924</v>
      </c>
    </row>
    <row r="83" spans="1:2" x14ac:dyDescent="0.25">
      <c r="A83" s="15" t="s">
        <v>925</v>
      </c>
      <c r="B83" s="15" t="s">
        <v>926</v>
      </c>
    </row>
    <row r="84" spans="1:2" x14ac:dyDescent="0.25">
      <c r="A84" s="15" t="s">
        <v>927</v>
      </c>
      <c r="B84" s="15" t="s">
        <v>290</v>
      </c>
    </row>
    <row r="85" spans="1:2" x14ac:dyDescent="0.25">
      <c r="A85" s="15" t="s">
        <v>928</v>
      </c>
      <c r="B85" s="15" t="s">
        <v>929</v>
      </c>
    </row>
    <row r="86" spans="1:2" x14ac:dyDescent="0.25">
      <c r="A86" s="15" t="s">
        <v>930</v>
      </c>
      <c r="B86" s="15" t="s">
        <v>931</v>
      </c>
    </row>
    <row r="87" spans="1:2" x14ac:dyDescent="0.25">
      <c r="A87" s="15" t="s">
        <v>932</v>
      </c>
      <c r="B87" s="15" t="s">
        <v>933</v>
      </c>
    </row>
    <row r="88" spans="1:2" x14ac:dyDescent="0.25">
      <c r="A88" s="15" t="s">
        <v>934</v>
      </c>
      <c r="B88" s="15" t="s">
        <v>935</v>
      </c>
    </row>
    <row r="89" spans="1:2" x14ac:dyDescent="0.25">
      <c r="A89" s="15" t="s">
        <v>936</v>
      </c>
      <c r="B89" s="15" t="s">
        <v>937</v>
      </c>
    </row>
    <row r="90" spans="1:2" x14ac:dyDescent="0.25">
      <c r="A90" s="15" t="s">
        <v>938</v>
      </c>
      <c r="B90" s="15" t="s">
        <v>939</v>
      </c>
    </row>
    <row r="91" spans="1:2" x14ac:dyDescent="0.25">
      <c r="A91" s="15" t="s">
        <v>940</v>
      </c>
      <c r="B91" s="15" t="s">
        <v>941</v>
      </c>
    </row>
    <row r="92" spans="1:2" x14ac:dyDescent="0.25">
      <c r="A92" s="15" t="s">
        <v>942</v>
      </c>
      <c r="B92" s="15" t="s">
        <v>943</v>
      </c>
    </row>
    <row r="93" spans="1:2" x14ac:dyDescent="0.25">
      <c r="A93" s="15" t="s">
        <v>944</v>
      </c>
      <c r="B93" s="15" t="s">
        <v>945</v>
      </c>
    </row>
    <row r="94" spans="1:2" x14ac:dyDescent="0.25">
      <c r="A94" s="15" t="s">
        <v>946</v>
      </c>
      <c r="B94" s="15" t="s">
        <v>947</v>
      </c>
    </row>
    <row r="95" spans="1:2" x14ac:dyDescent="0.25">
      <c r="A95" s="15" t="s">
        <v>948</v>
      </c>
      <c r="B95" s="15" t="s">
        <v>949</v>
      </c>
    </row>
    <row r="96" spans="1:2" x14ac:dyDescent="0.25">
      <c r="A96" s="15" t="s">
        <v>950</v>
      </c>
      <c r="B96" s="15" t="s">
        <v>951</v>
      </c>
    </row>
    <row r="97" spans="1:2" x14ac:dyDescent="0.25">
      <c r="A97" s="15" t="s">
        <v>952</v>
      </c>
      <c r="B97" s="15" t="s">
        <v>953</v>
      </c>
    </row>
    <row r="98" spans="1:2" x14ac:dyDescent="0.25">
      <c r="A98" s="15" t="s">
        <v>954</v>
      </c>
      <c r="B98" s="15" t="s">
        <v>955</v>
      </c>
    </row>
    <row r="99" spans="1:2" x14ac:dyDescent="0.25">
      <c r="A99" s="15" t="s">
        <v>956</v>
      </c>
      <c r="B99" s="15" t="s">
        <v>957</v>
      </c>
    </row>
    <row r="100" spans="1:2" x14ac:dyDescent="0.25">
      <c r="A100" s="15" t="s">
        <v>958</v>
      </c>
      <c r="B100" s="15" t="s">
        <v>959</v>
      </c>
    </row>
    <row r="101" spans="1:2" x14ac:dyDescent="0.25">
      <c r="A101" s="15" t="s">
        <v>960</v>
      </c>
      <c r="B101" s="15" t="s">
        <v>961</v>
      </c>
    </row>
    <row r="102" spans="1:2" x14ac:dyDescent="0.25">
      <c r="A102" s="15" t="s">
        <v>962</v>
      </c>
      <c r="B102" s="15" t="s">
        <v>963</v>
      </c>
    </row>
    <row r="103" spans="1:2" x14ac:dyDescent="0.25">
      <c r="A103" s="15" t="s">
        <v>964</v>
      </c>
      <c r="B103" s="15" t="s">
        <v>965</v>
      </c>
    </row>
    <row r="104" spans="1:2" x14ac:dyDescent="0.25">
      <c r="A104" s="15" t="s">
        <v>966</v>
      </c>
      <c r="B104" s="15" t="s">
        <v>967</v>
      </c>
    </row>
    <row r="105" spans="1:2" x14ac:dyDescent="0.25">
      <c r="A105" s="15" t="s">
        <v>968</v>
      </c>
      <c r="B105" s="15" t="s">
        <v>969</v>
      </c>
    </row>
    <row r="106" spans="1:2" x14ac:dyDescent="0.25">
      <c r="A106" s="15" t="s">
        <v>970</v>
      </c>
      <c r="B106" s="15" t="s">
        <v>971</v>
      </c>
    </row>
    <row r="107" spans="1:2" x14ac:dyDescent="0.25">
      <c r="A107" s="15" t="s">
        <v>304</v>
      </c>
      <c r="B107" s="15" t="s">
        <v>306</v>
      </c>
    </row>
    <row r="108" spans="1:2" x14ac:dyDescent="0.25">
      <c r="A108" s="15" t="s">
        <v>972</v>
      </c>
      <c r="B108" s="15" t="s">
        <v>973</v>
      </c>
    </row>
    <row r="109" spans="1:2" x14ac:dyDescent="0.25">
      <c r="A109" s="15" t="s">
        <v>974</v>
      </c>
      <c r="B109" s="15" t="s">
        <v>975</v>
      </c>
    </row>
    <row r="110" spans="1:2" x14ac:dyDescent="0.25">
      <c r="A110" s="15" t="s">
        <v>976</v>
      </c>
      <c r="B110" s="15" t="s">
        <v>977</v>
      </c>
    </row>
    <row r="111" spans="1:2" x14ac:dyDescent="0.25">
      <c r="A111" s="15" t="s">
        <v>978</v>
      </c>
      <c r="B111" s="15" t="s">
        <v>979</v>
      </c>
    </row>
    <row r="112" spans="1:2" x14ac:dyDescent="0.25">
      <c r="A112" s="15" t="s">
        <v>980</v>
      </c>
      <c r="B112" s="15" t="s">
        <v>981</v>
      </c>
    </row>
    <row r="113" spans="1:2" x14ac:dyDescent="0.25">
      <c r="A113" s="15" t="s">
        <v>982</v>
      </c>
      <c r="B113" s="15" t="s">
        <v>983</v>
      </c>
    </row>
    <row r="114" spans="1:2" x14ac:dyDescent="0.25">
      <c r="A114" s="15" t="s">
        <v>984</v>
      </c>
      <c r="B114" s="15" t="s">
        <v>985</v>
      </c>
    </row>
    <row r="115" spans="1:2" x14ac:dyDescent="0.25">
      <c r="A115" s="15" t="s">
        <v>986</v>
      </c>
      <c r="B115" s="15" t="s">
        <v>987</v>
      </c>
    </row>
    <row r="116" spans="1:2" x14ac:dyDescent="0.25">
      <c r="A116" s="15" t="s">
        <v>988</v>
      </c>
      <c r="B116" s="15" t="s">
        <v>989</v>
      </c>
    </row>
    <row r="117" spans="1:2" x14ac:dyDescent="0.25">
      <c r="A117" s="15" t="s">
        <v>990</v>
      </c>
      <c r="B117" s="15" t="s">
        <v>991</v>
      </c>
    </row>
    <row r="118" spans="1:2" x14ac:dyDescent="0.25">
      <c r="A118" s="15" t="s">
        <v>992</v>
      </c>
      <c r="B118" s="15" t="s">
        <v>993</v>
      </c>
    </row>
    <row r="119" spans="1:2" x14ac:dyDescent="0.25">
      <c r="A119" s="15" t="s">
        <v>994</v>
      </c>
      <c r="B119" s="15" t="s">
        <v>995</v>
      </c>
    </row>
    <row r="120" spans="1:2" x14ac:dyDescent="0.25">
      <c r="A120" s="15" t="s">
        <v>996</v>
      </c>
      <c r="B120" s="15" t="s">
        <v>997</v>
      </c>
    </row>
    <row r="121" spans="1:2" x14ac:dyDescent="0.25">
      <c r="A121" s="15" t="s">
        <v>998</v>
      </c>
      <c r="B121" s="15" t="s">
        <v>999</v>
      </c>
    </row>
    <row r="122" spans="1:2" x14ac:dyDescent="0.25">
      <c r="A122" s="15" t="s">
        <v>1000</v>
      </c>
      <c r="B122" s="15" t="s">
        <v>1001</v>
      </c>
    </row>
    <row r="123" spans="1:2" x14ac:dyDescent="0.25">
      <c r="A123" s="15" t="s">
        <v>1002</v>
      </c>
      <c r="B123" s="15" t="s">
        <v>1003</v>
      </c>
    </row>
    <row r="124" spans="1:2" x14ac:dyDescent="0.25">
      <c r="A124" s="15" t="s">
        <v>1004</v>
      </c>
      <c r="B124" s="15" t="s">
        <v>1005</v>
      </c>
    </row>
    <row r="125" spans="1:2" x14ac:dyDescent="0.25">
      <c r="A125" s="15" t="s">
        <v>1006</v>
      </c>
      <c r="B125" s="15" t="s">
        <v>1007</v>
      </c>
    </row>
    <row r="126" spans="1:2" x14ac:dyDescent="0.25">
      <c r="A126" s="15" t="s">
        <v>1008</v>
      </c>
      <c r="B126" s="15" t="s">
        <v>1009</v>
      </c>
    </row>
    <row r="127" spans="1:2" x14ac:dyDescent="0.25">
      <c r="A127" s="15" t="s">
        <v>1010</v>
      </c>
      <c r="B127" s="15" t="s">
        <v>1011</v>
      </c>
    </row>
    <row r="128" spans="1:2" x14ac:dyDescent="0.25">
      <c r="A128" s="15" t="s">
        <v>1012</v>
      </c>
      <c r="B128" s="15" t="s">
        <v>1013</v>
      </c>
    </row>
    <row r="129" spans="1:2" x14ac:dyDescent="0.25">
      <c r="A129" s="15" t="s">
        <v>307</v>
      </c>
      <c r="B129" s="15" t="s">
        <v>1014</v>
      </c>
    </row>
    <row r="130" spans="1:2" x14ac:dyDescent="0.25">
      <c r="A130" s="15" t="s">
        <v>1015</v>
      </c>
      <c r="B130" s="15" t="s">
        <v>354</v>
      </c>
    </row>
    <row r="131" spans="1:2" x14ac:dyDescent="0.25">
      <c r="A131" s="15" t="s">
        <v>1016</v>
      </c>
      <c r="B131" s="15" t="s">
        <v>1017</v>
      </c>
    </row>
    <row r="132" spans="1:2" x14ac:dyDescent="0.25">
      <c r="A132" s="15" t="s">
        <v>1018</v>
      </c>
      <c r="B132" s="15" t="s">
        <v>1019</v>
      </c>
    </row>
    <row r="133" spans="1:2" x14ac:dyDescent="0.25">
      <c r="A133" s="15" t="s">
        <v>1020</v>
      </c>
      <c r="B133" s="15" t="s">
        <v>1021</v>
      </c>
    </row>
    <row r="134" spans="1:2" x14ac:dyDescent="0.25">
      <c r="A134" s="15" t="s">
        <v>1022</v>
      </c>
      <c r="B134" s="15" t="s">
        <v>1023</v>
      </c>
    </row>
    <row r="135" spans="1:2" x14ac:dyDescent="0.25">
      <c r="A135" s="15" t="s">
        <v>1024</v>
      </c>
      <c r="B135" s="15" t="s">
        <v>1025</v>
      </c>
    </row>
    <row r="136" spans="1:2" x14ac:dyDescent="0.25">
      <c r="A136" s="15" t="s">
        <v>1026</v>
      </c>
      <c r="B136" s="15" t="s">
        <v>1027</v>
      </c>
    </row>
    <row r="137" spans="1:2" x14ac:dyDescent="0.25">
      <c r="A137" s="15" t="s">
        <v>1028</v>
      </c>
      <c r="B137" s="15" t="s">
        <v>1029</v>
      </c>
    </row>
    <row r="138" spans="1:2" x14ac:dyDescent="0.25">
      <c r="A138" s="15" t="s">
        <v>1030</v>
      </c>
      <c r="B138" s="15" t="s">
        <v>1031</v>
      </c>
    </row>
    <row r="139" spans="1:2" x14ac:dyDescent="0.25">
      <c r="A139" s="15" t="s">
        <v>1032</v>
      </c>
      <c r="B139" s="15" t="s">
        <v>1033</v>
      </c>
    </row>
    <row r="140" spans="1:2" x14ac:dyDescent="0.25">
      <c r="A140" s="15" t="s">
        <v>1034</v>
      </c>
      <c r="B140" s="15" t="s">
        <v>1035</v>
      </c>
    </row>
    <row r="141" spans="1:2" x14ac:dyDescent="0.25">
      <c r="A141" s="15" t="s">
        <v>1036</v>
      </c>
      <c r="B141" s="15" t="s">
        <v>1037</v>
      </c>
    </row>
    <row r="142" spans="1:2" x14ac:dyDescent="0.25">
      <c r="A142" s="15" t="s">
        <v>1038</v>
      </c>
      <c r="B142" s="15" t="s">
        <v>1039</v>
      </c>
    </row>
    <row r="143" spans="1:2" x14ac:dyDescent="0.25">
      <c r="A143" s="15" t="s">
        <v>1040</v>
      </c>
      <c r="B143" s="15" t="s">
        <v>1041</v>
      </c>
    </row>
    <row r="144" spans="1:2" x14ac:dyDescent="0.25">
      <c r="A144" s="15" t="s">
        <v>1042</v>
      </c>
      <c r="B144" s="15" t="s">
        <v>1043</v>
      </c>
    </row>
    <row r="145" spans="1:2" x14ac:dyDescent="0.25">
      <c r="A145" s="15" t="s">
        <v>1044</v>
      </c>
      <c r="B145" s="15" t="s">
        <v>1045</v>
      </c>
    </row>
    <row r="146" spans="1:2" x14ac:dyDescent="0.25">
      <c r="A146" s="15" t="s">
        <v>1046</v>
      </c>
      <c r="B146" s="15" t="s">
        <v>1047</v>
      </c>
    </row>
    <row r="147" spans="1:2" x14ac:dyDescent="0.25">
      <c r="A147" s="15" t="s">
        <v>1048</v>
      </c>
      <c r="B147" s="15" t="s">
        <v>1049</v>
      </c>
    </row>
    <row r="148" spans="1:2" x14ac:dyDescent="0.25">
      <c r="A148" s="15" t="s">
        <v>1050</v>
      </c>
      <c r="B148" s="15" t="s">
        <v>1051</v>
      </c>
    </row>
    <row r="149" spans="1:2" x14ac:dyDescent="0.25">
      <c r="A149" s="15" t="s">
        <v>1052</v>
      </c>
      <c r="B149" s="15" t="s">
        <v>1053</v>
      </c>
    </row>
    <row r="150" spans="1:2" x14ac:dyDescent="0.25">
      <c r="A150" s="15" t="s">
        <v>1054</v>
      </c>
      <c r="B150" s="15" t="s">
        <v>1055</v>
      </c>
    </row>
    <row r="151" spans="1:2" x14ac:dyDescent="0.25">
      <c r="A151" s="15" t="s">
        <v>1056</v>
      </c>
      <c r="B151" s="15" t="s">
        <v>1057</v>
      </c>
    </row>
    <row r="152" spans="1:2" x14ac:dyDescent="0.25">
      <c r="A152" s="15" t="s">
        <v>1058</v>
      </c>
      <c r="B152" s="15" t="s">
        <v>1059</v>
      </c>
    </row>
    <row r="153" spans="1:2" x14ac:dyDescent="0.25">
      <c r="A153" s="15" t="s">
        <v>1060</v>
      </c>
      <c r="B153" s="15" t="s">
        <v>1061</v>
      </c>
    </row>
    <row r="154" spans="1:2" x14ac:dyDescent="0.25">
      <c r="A154" s="15" t="s">
        <v>1062</v>
      </c>
      <c r="B154" s="15" t="s">
        <v>1063</v>
      </c>
    </row>
    <row r="155" spans="1:2" x14ac:dyDescent="0.25">
      <c r="A155" s="15" t="s">
        <v>1064</v>
      </c>
      <c r="B155" s="15" t="s">
        <v>1065</v>
      </c>
    </row>
    <row r="156" spans="1:2" x14ac:dyDescent="0.25">
      <c r="A156" s="15" t="s">
        <v>1066</v>
      </c>
      <c r="B156" s="15" t="s">
        <v>1067</v>
      </c>
    </row>
    <row r="157" spans="1:2" x14ac:dyDescent="0.25">
      <c r="A157" s="15" t="s">
        <v>1068</v>
      </c>
      <c r="B157" s="15" t="s">
        <v>1069</v>
      </c>
    </row>
    <row r="158" spans="1:2" x14ac:dyDescent="0.25">
      <c r="A158" s="15" t="s">
        <v>1070</v>
      </c>
      <c r="B158" s="15" t="s">
        <v>1071</v>
      </c>
    </row>
    <row r="159" spans="1:2" x14ac:dyDescent="0.25">
      <c r="A159" s="15" t="s">
        <v>1072</v>
      </c>
      <c r="B159" s="15" t="s">
        <v>1073</v>
      </c>
    </row>
    <row r="160" spans="1:2" x14ac:dyDescent="0.25">
      <c r="A160" s="15" t="s">
        <v>1074</v>
      </c>
      <c r="B160" s="15" t="s">
        <v>1075</v>
      </c>
    </row>
    <row r="161" spans="1:2" x14ac:dyDescent="0.25">
      <c r="A161" s="15" t="s">
        <v>1076</v>
      </c>
      <c r="B161" s="15" t="s">
        <v>1077</v>
      </c>
    </row>
    <row r="162" spans="1:2" x14ac:dyDescent="0.25">
      <c r="A162" s="15" t="s">
        <v>1078</v>
      </c>
      <c r="B162" s="15" t="s">
        <v>1079</v>
      </c>
    </row>
    <row r="163" spans="1:2" x14ac:dyDescent="0.25">
      <c r="A163" s="15" t="s">
        <v>1080</v>
      </c>
      <c r="B163" s="15" t="s">
        <v>1081</v>
      </c>
    </row>
    <row r="164" spans="1:2" x14ac:dyDescent="0.25">
      <c r="A164" s="15" t="s">
        <v>1082</v>
      </c>
      <c r="B164" s="15" t="s">
        <v>1083</v>
      </c>
    </row>
    <row r="165" spans="1:2" x14ac:dyDescent="0.25">
      <c r="A165" s="15" t="s">
        <v>1084</v>
      </c>
      <c r="B165" s="15" t="s">
        <v>1085</v>
      </c>
    </row>
    <row r="166" spans="1:2" x14ac:dyDescent="0.25">
      <c r="A166" s="15" t="s">
        <v>1086</v>
      </c>
      <c r="B166" s="15" t="s">
        <v>1087</v>
      </c>
    </row>
    <row r="167" spans="1:2" x14ac:dyDescent="0.25">
      <c r="A167" s="15" t="s">
        <v>1088</v>
      </c>
      <c r="B167" s="15" t="s">
        <v>1089</v>
      </c>
    </row>
    <row r="168" spans="1:2" x14ac:dyDescent="0.25">
      <c r="A168" s="15" t="s">
        <v>1090</v>
      </c>
      <c r="B168" s="15" t="s">
        <v>1091</v>
      </c>
    </row>
    <row r="169" spans="1:2" x14ac:dyDescent="0.25">
      <c r="A169" s="15" t="s">
        <v>1092</v>
      </c>
      <c r="B169" s="15" t="s">
        <v>1093</v>
      </c>
    </row>
    <row r="170" spans="1:2" x14ac:dyDescent="0.25">
      <c r="A170" s="15" t="s">
        <v>1094</v>
      </c>
      <c r="B170" s="15" t="s">
        <v>1095</v>
      </c>
    </row>
    <row r="171" spans="1:2" x14ac:dyDescent="0.25">
      <c r="A171" s="15" t="s">
        <v>1096</v>
      </c>
      <c r="B171" s="15" t="s">
        <v>1097</v>
      </c>
    </row>
    <row r="172" spans="1:2" x14ac:dyDescent="0.25">
      <c r="A172" s="15" t="s">
        <v>1098</v>
      </c>
      <c r="B172" s="15" t="s">
        <v>1099</v>
      </c>
    </row>
    <row r="173" spans="1:2" x14ac:dyDescent="0.25">
      <c r="A173" s="15" t="s">
        <v>1100</v>
      </c>
      <c r="B173" s="15" t="s">
        <v>1101</v>
      </c>
    </row>
    <row r="174" spans="1:2" x14ac:dyDescent="0.25">
      <c r="A174" s="15" t="s">
        <v>1102</v>
      </c>
      <c r="B174" s="15" t="s">
        <v>1103</v>
      </c>
    </row>
    <row r="175" spans="1:2" x14ac:dyDescent="0.25">
      <c r="A175" s="15" t="s">
        <v>1104</v>
      </c>
      <c r="B175" s="15" t="s">
        <v>1105</v>
      </c>
    </row>
    <row r="176" spans="1:2" x14ac:dyDescent="0.25">
      <c r="A176" s="15" t="s">
        <v>1106</v>
      </c>
      <c r="B176" s="15" t="s">
        <v>1107</v>
      </c>
    </row>
    <row r="177" spans="1:2" x14ac:dyDescent="0.25">
      <c r="A177" s="15" t="s">
        <v>1108</v>
      </c>
      <c r="B177" s="15" t="s">
        <v>1109</v>
      </c>
    </row>
    <row r="178" spans="1:2" x14ac:dyDescent="0.25">
      <c r="A178" s="15" t="s">
        <v>1110</v>
      </c>
      <c r="B178" s="15" t="s">
        <v>1111</v>
      </c>
    </row>
    <row r="179" spans="1:2" x14ac:dyDescent="0.25">
      <c r="A179" s="15" t="s">
        <v>1112</v>
      </c>
      <c r="B179" s="15" t="s">
        <v>1113</v>
      </c>
    </row>
    <row r="180" spans="1:2" x14ac:dyDescent="0.25">
      <c r="A180" s="15" t="s">
        <v>1114</v>
      </c>
      <c r="B180" s="15" t="s">
        <v>1115</v>
      </c>
    </row>
    <row r="181" spans="1:2" x14ac:dyDescent="0.25">
      <c r="A181" s="15" t="s">
        <v>1116</v>
      </c>
      <c r="B181" s="15" t="s">
        <v>1117</v>
      </c>
    </row>
    <row r="182" spans="1:2" x14ac:dyDescent="0.25">
      <c r="A182" s="15" t="s">
        <v>1118</v>
      </c>
      <c r="B182" s="15" t="s">
        <v>1119</v>
      </c>
    </row>
    <row r="183" spans="1:2" x14ac:dyDescent="0.25">
      <c r="A183" s="15" t="s">
        <v>1120</v>
      </c>
      <c r="B183" s="15" t="s">
        <v>1121</v>
      </c>
    </row>
    <row r="184" spans="1:2" x14ac:dyDescent="0.25">
      <c r="A184" s="15" t="s">
        <v>1122</v>
      </c>
      <c r="B184" s="15" t="s">
        <v>1123</v>
      </c>
    </row>
    <row r="185" spans="1:2" x14ac:dyDescent="0.25">
      <c r="A185" s="15" t="s">
        <v>1124</v>
      </c>
      <c r="B185" s="15" t="s">
        <v>1125</v>
      </c>
    </row>
    <row r="186" spans="1:2" x14ac:dyDescent="0.25">
      <c r="A186" s="15" t="s">
        <v>1126</v>
      </c>
      <c r="B186" s="15" t="s">
        <v>1127</v>
      </c>
    </row>
    <row r="187" spans="1:2" x14ac:dyDescent="0.25">
      <c r="A187" s="15" t="s">
        <v>1128</v>
      </c>
      <c r="B187" s="15" t="s">
        <v>1129</v>
      </c>
    </row>
    <row r="188" spans="1:2" x14ac:dyDescent="0.25">
      <c r="A188" s="15" t="s">
        <v>1130</v>
      </c>
      <c r="B188" s="15" t="s">
        <v>1131</v>
      </c>
    </row>
    <row r="189" spans="1:2" x14ac:dyDescent="0.25">
      <c r="A189" s="15" t="s">
        <v>1132</v>
      </c>
      <c r="B189" s="15" t="s">
        <v>1133</v>
      </c>
    </row>
    <row r="190" spans="1:2" x14ac:dyDescent="0.25">
      <c r="A190" s="15" t="s">
        <v>1134</v>
      </c>
      <c r="B190" s="15" t="s">
        <v>1135</v>
      </c>
    </row>
    <row r="191" spans="1:2" x14ac:dyDescent="0.25">
      <c r="A191" s="15" t="s">
        <v>1136</v>
      </c>
      <c r="B191" s="15" t="s">
        <v>1137</v>
      </c>
    </row>
    <row r="192" spans="1:2" x14ac:dyDescent="0.25">
      <c r="A192" s="15" t="s">
        <v>1138</v>
      </c>
      <c r="B192" s="15" t="s">
        <v>1139</v>
      </c>
    </row>
    <row r="193" spans="1:2" x14ac:dyDescent="0.25">
      <c r="A193" s="15" t="s">
        <v>1140</v>
      </c>
      <c r="B193" s="15" t="s">
        <v>1141</v>
      </c>
    </row>
    <row r="194" spans="1:2" x14ac:dyDescent="0.25">
      <c r="A194" s="15" t="s">
        <v>1142</v>
      </c>
      <c r="B194" s="15" t="s">
        <v>1143</v>
      </c>
    </row>
    <row r="195" spans="1:2" x14ac:dyDescent="0.25">
      <c r="A195" s="15" t="s">
        <v>1144</v>
      </c>
      <c r="B195" s="15" t="s">
        <v>1145</v>
      </c>
    </row>
    <row r="196" spans="1:2" x14ac:dyDescent="0.25">
      <c r="A196" s="15" t="s">
        <v>1146</v>
      </c>
      <c r="B196" s="15" t="s">
        <v>1147</v>
      </c>
    </row>
    <row r="197" spans="1:2" x14ac:dyDescent="0.25">
      <c r="A197" s="15" t="s">
        <v>1148</v>
      </c>
      <c r="B197" s="15" t="s">
        <v>1149</v>
      </c>
    </row>
    <row r="198" spans="1:2" x14ac:dyDescent="0.25">
      <c r="A198" s="15" t="s">
        <v>1150</v>
      </c>
      <c r="B198" s="15" t="s">
        <v>1151</v>
      </c>
    </row>
    <row r="199" spans="1:2" x14ac:dyDescent="0.25">
      <c r="A199" s="15" t="s">
        <v>1152</v>
      </c>
      <c r="B199" s="15" t="s">
        <v>1153</v>
      </c>
    </row>
    <row r="200" spans="1:2" x14ac:dyDescent="0.25">
      <c r="A200" s="15" t="s">
        <v>1154</v>
      </c>
      <c r="B200" s="15" t="s">
        <v>1155</v>
      </c>
    </row>
    <row r="201" spans="1:2" x14ac:dyDescent="0.25">
      <c r="A201" s="15" t="s">
        <v>1156</v>
      </c>
      <c r="B201" s="15" t="s">
        <v>1157</v>
      </c>
    </row>
    <row r="202" spans="1:2" x14ac:dyDescent="0.25">
      <c r="A202" s="15" t="s">
        <v>1158</v>
      </c>
      <c r="B202" s="15" t="s">
        <v>1159</v>
      </c>
    </row>
    <row r="203" spans="1:2" x14ac:dyDescent="0.25">
      <c r="A203" s="15" t="s">
        <v>1160</v>
      </c>
      <c r="B203" s="15" t="s">
        <v>1161</v>
      </c>
    </row>
    <row r="204" spans="1:2" x14ac:dyDescent="0.25">
      <c r="A204" s="15" t="s">
        <v>1162</v>
      </c>
      <c r="B204" s="15" t="s">
        <v>1163</v>
      </c>
    </row>
    <row r="205" spans="1:2" x14ac:dyDescent="0.25">
      <c r="A205" s="15" t="s">
        <v>1164</v>
      </c>
      <c r="B205" s="15" t="s">
        <v>1165</v>
      </c>
    </row>
    <row r="206" spans="1:2" x14ac:dyDescent="0.25">
      <c r="A206" s="15" t="s">
        <v>1166</v>
      </c>
      <c r="B206" s="15" t="s">
        <v>1167</v>
      </c>
    </row>
    <row r="207" spans="1:2" x14ac:dyDescent="0.25">
      <c r="A207" s="15" t="s">
        <v>1168</v>
      </c>
      <c r="B207" s="15" t="s">
        <v>1169</v>
      </c>
    </row>
    <row r="208" spans="1:2" x14ac:dyDescent="0.25">
      <c r="A208" s="15" t="s">
        <v>1170</v>
      </c>
      <c r="B208" s="15" t="s">
        <v>1171</v>
      </c>
    </row>
    <row r="209" spans="1:2" x14ac:dyDescent="0.25">
      <c r="A209" s="15" t="s">
        <v>1172</v>
      </c>
      <c r="B209" s="15" t="s">
        <v>1173</v>
      </c>
    </row>
    <row r="210" spans="1:2" x14ac:dyDescent="0.25">
      <c r="A210" s="15" t="s">
        <v>1174</v>
      </c>
      <c r="B210" s="15" t="s">
        <v>1175</v>
      </c>
    </row>
    <row r="211" spans="1:2" x14ac:dyDescent="0.25">
      <c r="A211" s="15" t="s">
        <v>1176</v>
      </c>
      <c r="B211" s="15" t="s">
        <v>1177</v>
      </c>
    </row>
    <row r="212" spans="1:2" x14ac:dyDescent="0.25">
      <c r="A212" s="15" t="s">
        <v>1178</v>
      </c>
      <c r="B212" s="15" t="s">
        <v>1179</v>
      </c>
    </row>
    <row r="213" spans="1:2" x14ac:dyDescent="0.25">
      <c r="A213" s="15" t="s">
        <v>1180</v>
      </c>
      <c r="B213" s="15" t="s">
        <v>1181</v>
      </c>
    </row>
    <row r="214" spans="1:2" x14ac:dyDescent="0.25">
      <c r="A214" s="15" t="s">
        <v>1182</v>
      </c>
      <c r="B214" s="15" t="s">
        <v>1183</v>
      </c>
    </row>
    <row r="215" spans="1:2" x14ac:dyDescent="0.25">
      <c r="A215" s="15" t="s">
        <v>1184</v>
      </c>
      <c r="B215" s="15" t="s">
        <v>1185</v>
      </c>
    </row>
    <row r="216" spans="1:2" x14ac:dyDescent="0.25">
      <c r="A216" s="15" t="s">
        <v>1186</v>
      </c>
      <c r="B216" s="15" t="s">
        <v>1187</v>
      </c>
    </row>
    <row r="217" spans="1:2" x14ac:dyDescent="0.25">
      <c r="A217" s="15" t="s">
        <v>1188</v>
      </c>
      <c r="B217" s="15" t="s">
        <v>1189</v>
      </c>
    </row>
    <row r="218" spans="1:2" x14ac:dyDescent="0.25">
      <c r="A218" s="15" t="s">
        <v>1190</v>
      </c>
      <c r="B218" s="15" t="s">
        <v>1191</v>
      </c>
    </row>
    <row r="219" spans="1:2" x14ac:dyDescent="0.25">
      <c r="A219" s="15" t="s">
        <v>1192</v>
      </c>
      <c r="B219" s="15" t="s">
        <v>1193</v>
      </c>
    </row>
    <row r="220" spans="1:2" x14ac:dyDescent="0.25">
      <c r="A220" s="15" t="s">
        <v>1194</v>
      </c>
      <c r="B220" s="15" t="s">
        <v>1195</v>
      </c>
    </row>
    <row r="221" spans="1:2" x14ac:dyDescent="0.25">
      <c r="A221" s="15" t="s">
        <v>1196</v>
      </c>
      <c r="B221" s="15" t="s">
        <v>1197</v>
      </c>
    </row>
    <row r="222" spans="1:2" x14ac:dyDescent="0.25">
      <c r="A222" s="15" t="s">
        <v>685</v>
      </c>
      <c r="B222" s="15" t="s">
        <v>686</v>
      </c>
    </row>
    <row r="223" spans="1:2" x14ac:dyDescent="0.25">
      <c r="A223" s="15" t="s">
        <v>689</v>
      </c>
      <c r="B223" s="15" t="s">
        <v>302</v>
      </c>
    </row>
    <row r="224" spans="1:2" x14ac:dyDescent="0.25">
      <c r="A224" s="15" t="s">
        <v>1198</v>
      </c>
      <c r="B224" s="15" t="s">
        <v>1199</v>
      </c>
    </row>
    <row r="225" spans="1:2" x14ac:dyDescent="0.25">
      <c r="A225" s="15" t="s">
        <v>1200</v>
      </c>
      <c r="B225" s="15" t="s">
        <v>1201</v>
      </c>
    </row>
    <row r="226" spans="1:2" x14ac:dyDescent="0.25">
      <c r="A226" s="15" t="s">
        <v>1202</v>
      </c>
      <c r="B226" s="15" t="s">
        <v>1203</v>
      </c>
    </row>
    <row r="227" spans="1:2" x14ac:dyDescent="0.25">
      <c r="A227" s="15" t="s">
        <v>1204</v>
      </c>
      <c r="B227" s="15" t="s">
        <v>1205</v>
      </c>
    </row>
    <row r="228" spans="1:2" x14ac:dyDescent="0.25">
      <c r="A228" s="15" t="s">
        <v>1206</v>
      </c>
      <c r="B228" s="15" t="s">
        <v>1207</v>
      </c>
    </row>
    <row r="229" spans="1:2" x14ac:dyDescent="0.25">
      <c r="A229" s="15" t="s">
        <v>1208</v>
      </c>
      <c r="B229" s="15" t="s">
        <v>1209</v>
      </c>
    </row>
    <row r="230" spans="1:2" x14ac:dyDescent="0.25">
      <c r="A230" s="15" t="s">
        <v>1210</v>
      </c>
      <c r="B230" s="15" t="s">
        <v>1211</v>
      </c>
    </row>
    <row r="231" spans="1:2" x14ac:dyDescent="0.25">
      <c r="A231" s="15" t="s">
        <v>1212</v>
      </c>
      <c r="B231" s="15" t="s">
        <v>1213</v>
      </c>
    </row>
    <row r="232" spans="1:2" x14ac:dyDescent="0.25">
      <c r="A232" s="15" t="s">
        <v>1214</v>
      </c>
      <c r="B232" s="15" t="s">
        <v>1215</v>
      </c>
    </row>
    <row r="233" spans="1:2" x14ac:dyDescent="0.25">
      <c r="A233" s="15" t="s">
        <v>1216</v>
      </c>
      <c r="B233" s="15" t="s">
        <v>1217</v>
      </c>
    </row>
    <row r="234" spans="1:2" x14ac:dyDescent="0.25">
      <c r="A234" s="15" t="s">
        <v>1218</v>
      </c>
      <c r="B234" s="15" t="s">
        <v>1219</v>
      </c>
    </row>
    <row r="235" spans="1:2" x14ac:dyDescent="0.25">
      <c r="A235" s="15" t="s">
        <v>1220</v>
      </c>
      <c r="B235" s="15" t="s">
        <v>1221</v>
      </c>
    </row>
    <row r="236" spans="1:2" x14ac:dyDescent="0.25">
      <c r="A236" s="15" t="s">
        <v>1222</v>
      </c>
      <c r="B236" s="15" t="s">
        <v>1223</v>
      </c>
    </row>
    <row r="237" spans="1:2" x14ac:dyDescent="0.25">
      <c r="A237" s="15" t="s">
        <v>1224</v>
      </c>
      <c r="B237" s="15" t="s">
        <v>1225</v>
      </c>
    </row>
  </sheetData>
  <pageMargins left="0.7" right="0.7" top="0.75" bottom="0.75" header="0.3" footer="0.3"/>
  <customProperties>
    <customPr name="ORB_SHEETNAME" r:id="rId1"/>
    <customPr name="RB_WORKBOOK_DATARECENCY_CURRENT" r:id="rId2"/>
    <customPr name="RB_WORKBOOK_VERSION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dWords">
    <tabColor rgb="FF005F9A"/>
  </sheetPr>
  <dimension ref="A1:Y10000"/>
  <sheetViews>
    <sheetView showRowColHeaders="0" zoomScale="80" zoomScaleNormal="80" workbookViewId="0">
      <pane ySplit="7" topLeftCell="A8" activePane="bottomLeft" state="frozen"/>
      <selection pane="bottomLeft" activeCell="B12" sqref="B12"/>
    </sheetView>
  </sheetViews>
  <sheetFormatPr defaultRowHeight="15" customHeight="1" x14ac:dyDescent="0.25"/>
  <cols>
    <col min="1" max="1" width="0.85546875" style="175" customWidth="1"/>
    <col min="2" max="2" width="2.5703125" style="175" customWidth="1"/>
    <col min="3" max="3" width="7.140625" style="170" customWidth="1"/>
    <col min="4" max="4" width="14.28515625" style="175" customWidth="1"/>
    <col min="5" max="5" width="35.28515625" style="176" customWidth="1"/>
    <col min="6" max="6" width="9.28515625" style="171" customWidth="1"/>
    <col min="7" max="7" width="14.5703125" style="212" customWidth="1"/>
    <col min="8" max="8" width="14.5703125" style="176" customWidth="1"/>
    <col min="9" max="10" width="14.5703125" style="163" customWidth="1"/>
    <col min="11" max="11" width="14.5703125" style="177" customWidth="1"/>
    <col min="12" max="12" width="10.28515625" style="175" customWidth="1"/>
    <col min="13" max="18" width="14.5703125" style="175" customWidth="1"/>
    <col min="19" max="16384" width="9.140625" style="175"/>
  </cols>
  <sheetData>
    <row r="1" spans="1:23" s="164" customFormat="1" ht="15" customHeight="1" x14ac:dyDescent="0.35">
      <c r="C1" s="165"/>
      <c r="D1" s="166"/>
      <c r="E1" s="166"/>
      <c r="F1" s="165"/>
      <c r="G1" s="212"/>
      <c r="H1" s="167"/>
      <c r="I1" s="162"/>
      <c r="J1" s="162"/>
      <c r="K1" s="168"/>
    </row>
    <row r="2" spans="1:23" s="164" customFormat="1" ht="15" customHeight="1" x14ac:dyDescent="0.35">
      <c r="C2" s="165"/>
      <c r="D2" s="166"/>
      <c r="E2" s="166"/>
      <c r="F2" s="165"/>
      <c r="G2" s="212"/>
      <c r="H2" s="167"/>
      <c r="I2" s="162"/>
      <c r="J2" s="162"/>
      <c r="K2" s="168"/>
    </row>
    <row r="3" spans="1:23" s="164" customFormat="1" ht="15" customHeight="1" x14ac:dyDescent="0.25">
      <c r="B3" s="169"/>
      <c r="C3" s="170"/>
      <c r="E3" s="167"/>
      <c r="F3" s="171"/>
      <c r="G3" s="212"/>
      <c r="H3" s="167"/>
      <c r="I3" s="162"/>
      <c r="J3" s="162"/>
      <c r="K3" s="168"/>
    </row>
    <row r="4" spans="1:23" s="164" customFormat="1" ht="15" customHeight="1" x14ac:dyDescent="0.25">
      <c r="B4" s="294"/>
      <c r="C4" s="294"/>
      <c r="D4" s="172"/>
      <c r="E4" s="173"/>
      <c r="F4" s="171"/>
      <c r="G4" s="212"/>
      <c r="H4" s="174"/>
      <c r="I4" s="162"/>
      <c r="J4" s="162"/>
      <c r="K4" s="168"/>
    </row>
    <row r="5" spans="1:23" s="164" customFormat="1" ht="15" customHeight="1" x14ac:dyDescent="0.25">
      <c r="C5" s="170"/>
      <c r="E5" s="167"/>
      <c r="F5" s="171"/>
      <c r="G5" s="212"/>
      <c r="H5" s="167"/>
      <c r="I5" s="162"/>
      <c r="J5" s="162"/>
      <c r="K5" s="168"/>
    </row>
    <row r="6" spans="1:23" ht="15" customHeight="1" x14ac:dyDescent="0.3">
      <c r="H6" s="175"/>
      <c r="I6" s="176"/>
      <c r="K6" s="163"/>
      <c r="L6" s="177"/>
      <c r="M6" s="178"/>
      <c r="W6" s="178"/>
    </row>
    <row r="7" spans="1:23" s="178" customFormat="1" ht="15" customHeight="1" x14ac:dyDescent="0.3">
      <c r="A7" s="175"/>
      <c r="C7" s="179"/>
      <c r="G7" s="213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23" ht="15" customHeight="1" x14ac:dyDescent="0.35">
      <c r="B8" s="161"/>
      <c r="C8" s="180"/>
      <c r="D8" s="181"/>
      <c r="E8" s="182"/>
      <c r="F8" s="183"/>
      <c r="H8" s="175"/>
      <c r="I8" s="175"/>
      <c r="J8" s="175"/>
      <c r="K8" s="175"/>
    </row>
    <row r="9" spans="1:23" ht="15" customHeight="1" x14ac:dyDescent="0.25">
      <c r="B9" s="184"/>
      <c r="C9" s="180"/>
      <c r="D9" s="185"/>
      <c r="E9" s="185"/>
      <c r="F9" s="185"/>
      <c r="H9" s="175"/>
      <c r="I9" s="175"/>
      <c r="J9" s="175"/>
      <c r="K9" s="175"/>
    </row>
    <row r="10" spans="1:23" ht="15" customHeight="1" x14ac:dyDescent="0.25">
      <c r="B10" s="184"/>
      <c r="C10" s="180"/>
      <c r="D10" s="185"/>
      <c r="E10" s="185"/>
      <c r="F10" s="185"/>
      <c r="H10" s="175"/>
      <c r="I10" s="175"/>
      <c r="J10" s="175"/>
      <c r="K10" s="175"/>
    </row>
    <row r="11" spans="1:23" ht="15" customHeight="1" x14ac:dyDescent="0.35">
      <c r="B11" s="205"/>
      <c r="C11" s="206" t="s">
        <v>1766</v>
      </c>
      <c r="D11" s="206" t="s">
        <v>2368</v>
      </c>
      <c r="E11" s="208" t="s">
        <v>6</v>
      </c>
      <c r="F11" s="208" t="s">
        <v>965</v>
      </c>
      <c r="G11" s="216"/>
      <c r="H11" s="209"/>
      <c r="I11" s="209"/>
      <c r="J11" s="175"/>
      <c r="K11" s="175"/>
      <c r="O11" s="186"/>
      <c r="P11" s="187"/>
    </row>
    <row r="12" spans="1:23" ht="15" customHeight="1" x14ac:dyDescent="0.3">
      <c r="B12" s="203"/>
      <c r="C12" s="220"/>
      <c r="D12" s="220"/>
      <c r="E12" s="220"/>
      <c r="F12" s="220"/>
      <c r="G12" s="212" t="s">
        <v>2378</v>
      </c>
      <c r="H12" s="175"/>
      <c r="I12" s="175"/>
      <c r="J12" s="175"/>
      <c r="K12" s="175"/>
      <c r="O12" s="188"/>
      <c r="P12" s="187"/>
    </row>
    <row r="13" spans="1:23" ht="15" customHeight="1" x14ac:dyDescent="0.3">
      <c r="B13" s="211"/>
      <c r="C13" s="210"/>
      <c r="D13" s="210"/>
      <c r="E13" s="210"/>
      <c r="F13" s="210"/>
      <c r="G13" s="212" t="s">
        <v>2378</v>
      </c>
      <c r="H13" s="175"/>
      <c r="I13" s="175"/>
      <c r="J13" s="175"/>
      <c r="K13" s="175"/>
      <c r="O13" s="188"/>
      <c r="P13" s="187"/>
    </row>
    <row r="14" spans="1:23" ht="15" customHeight="1" x14ac:dyDescent="0.25">
      <c r="B14" s="211"/>
      <c r="C14" s="210"/>
      <c r="D14" s="210"/>
      <c r="E14" s="210"/>
      <c r="F14" s="210"/>
      <c r="G14" s="212" t="s">
        <v>2378</v>
      </c>
      <c r="H14" s="175"/>
      <c r="I14" s="175"/>
      <c r="J14" s="175"/>
      <c r="K14" s="175"/>
      <c r="O14" s="189"/>
      <c r="P14" s="189"/>
    </row>
    <row r="15" spans="1:23" ht="15" customHeight="1" x14ac:dyDescent="0.25">
      <c r="B15" s="211"/>
      <c r="C15" s="210"/>
      <c r="D15" s="210"/>
      <c r="E15" s="210"/>
      <c r="F15" s="210"/>
      <c r="G15" s="212" t="s">
        <v>2378</v>
      </c>
      <c r="H15" s="175"/>
      <c r="I15" s="175"/>
      <c r="J15" s="175"/>
      <c r="K15" s="175"/>
      <c r="O15" s="189"/>
      <c r="P15" s="189"/>
    </row>
    <row r="16" spans="1:23" ht="15" customHeight="1" x14ac:dyDescent="0.25">
      <c r="B16" s="211"/>
      <c r="C16" s="210"/>
      <c r="D16" s="210"/>
      <c r="E16" s="210"/>
      <c r="F16" s="210"/>
      <c r="G16" s="212" t="s">
        <v>2378</v>
      </c>
      <c r="H16" s="175"/>
      <c r="I16" s="175"/>
      <c r="J16" s="175"/>
      <c r="K16" s="175"/>
      <c r="O16" s="190"/>
      <c r="P16" s="191"/>
    </row>
    <row r="17" spans="2:25" ht="15" customHeight="1" x14ac:dyDescent="0.25">
      <c r="B17" s="211"/>
      <c r="C17" s="210"/>
      <c r="D17" s="210"/>
      <c r="E17" s="210"/>
      <c r="F17" s="210"/>
      <c r="G17" s="212" t="s">
        <v>2378</v>
      </c>
      <c r="H17" s="175"/>
      <c r="I17" s="175"/>
      <c r="J17" s="175"/>
      <c r="K17" s="175"/>
      <c r="O17" s="190"/>
      <c r="P17" s="191"/>
    </row>
    <row r="18" spans="2:25" ht="15" customHeight="1" x14ac:dyDescent="0.25">
      <c r="B18" s="211"/>
      <c r="C18" s="210"/>
      <c r="D18" s="210"/>
      <c r="E18" s="210"/>
      <c r="F18" s="210"/>
      <c r="G18" s="212" t="s">
        <v>2378</v>
      </c>
      <c r="H18" s="175"/>
      <c r="I18" s="175"/>
      <c r="J18" s="175"/>
      <c r="K18" s="175"/>
      <c r="O18" s="190"/>
      <c r="P18" s="192"/>
    </row>
    <row r="19" spans="2:25" ht="15" customHeight="1" x14ac:dyDescent="0.25">
      <c r="B19" s="211"/>
      <c r="C19" s="210"/>
      <c r="D19" s="210"/>
      <c r="E19" s="210"/>
      <c r="F19" s="210"/>
      <c r="G19" s="212" t="s">
        <v>2378</v>
      </c>
      <c r="H19" s="175"/>
      <c r="I19" s="175"/>
      <c r="J19" s="175"/>
      <c r="K19" s="175"/>
      <c r="O19" s="190"/>
      <c r="P19" s="192"/>
    </row>
    <row r="20" spans="2:25" ht="15" customHeight="1" x14ac:dyDescent="0.25">
      <c r="B20" s="211"/>
      <c r="C20" s="210"/>
      <c r="D20" s="210"/>
      <c r="E20" s="210"/>
      <c r="F20" s="210"/>
      <c r="G20" s="212" t="s">
        <v>2378</v>
      </c>
      <c r="H20" s="175"/>
      <c r="I20" s="175"/>
      <c r="J20" s="175"/>
      <c r="K20" s="175"/>
      <c r="O20" s="190"/>
      <c r="P20" s="190"/>
    </row>
    <row r="21" spans="2:25" ht="15" customHeight="1" x14ac:dyDescent="0.25">
      <c r="B21" s="211"/>
      <c r="C21" s="210"/>
      <c r="D21" s="210"/>
      <c r="E21" s="210"/>
      <c r="F21" s="210"/>
      <c r="G21" s="212" t="s">
        <v>2378</v>
      </c>
      <c r="H21" s="175"/>
      <c r="I21" s="175"/>
      <c r="J21" s="175"/>
      <c r="K21" s="175"/>
      <c r="O21" s="190"/>
      <c r="P21" s="190"/>
    </row>
    <row r="22" spans="2:25" ht="15" customHeight="1" x14ac:dyDescent="0.25">
      <c r="B22" s="211"/>
      <c r="C22" s="210"/>
      <c r="D22" s="210"/>
      <c r="E22" s="210"/>
      <c r="F22" s="210"/>
      <c r="G22" s="212" t="s">
        <v>2378</v>
      </c>
      <c r="H22" s="175"/>
      <c r="I22" s="175"/>
      <c r="J22" s="175"/>
      <c r="K22" s="175"/>
    </row>
    <row r="23" spans="2:25" ht="15" customHeight="1" x14ac:dyDescent="0.25">
      <c r="B23" s="211"/>
      <c r="C23" s="210"/>
      <c r="D23" s="210"/>
      <c r="E23" s="210"/>
      <c r="F23" s="210"/>
      <c r="G23" s="212" t="s">
        <v>2378</v>
      </c>
      <c r="H23" s="175"/>
      <c r="I23" s="175"/>
      <c r="J23" s="175"/>
      <c r="K23" s="175"/>
    </row>
    <row r="24" spans="2:25" ht="15" customHeight="1" x14ac:dyDescent="0.25">
      <c r="B24" s="211"/>
      <c r="C24" s="210"/>
      <c r="D24" s="210"/>
      <c r="E24" s="210"/>
      <c r="F24" s="210"/>
      <c r="G24" s="212" t="s">
        <v>2378</v>
      </c>
      <c r="H24" s="175"/>
      <c r="I24" s="175"/>
      <c r="J24" s="175"/>
      <c r="K24" s="175"/>
    </row>
    <row r="25" spans="2:25" ht="15" customHeight="1" x14ac:dyDescent="0.35">
      <c r="B25" s="211"/>
      <c r="C25" s="210"/>
      <c r="D25" s="210"/>
      <c r="E25" s="210"/>
      <c r="F25" s="210"/>
      <c r="G25" s="212" t="s">
        <v>2378</v>
      </c>
      <c r="H25" s="175"/>
      <c r="I25" s="175"/>
      <c r="J25" s="175"/>
      <c r="K25" s="175"/>
      <c r="X25" s="193"/>
      <c r="Y25" s="189"/>
    </row>
    <row r="26" spans="2:25" ht="15" customHeight="1" x14ac:dyDescent="0.25">
      <c r="B26" s="211"/>
      <c r="C26" s="210"/>
      <c r="D26" s="210"/>
      <c r="E26" s="210"/>
      <c r="F26" s="210"/>
      <c r="G26" s="212" t="s">
        <v>2378</v>
      </c>
      <c r="H26" s="175"/>
      <c r="I26" s="175"/>
      <c r="J26" s="175"/>
      <c r="K26" s="175"/>
      <c r="X26" s="194"/>
      <c r="Y26" s="194"/>
    </row>
    <row r="27" spans="2:25" ht="15" customHeight="1" x14ac:dyDescent="0.25">
      <c r="B27" s="211"/>
      <c r="C27" s="210"/>
      <c r="D27" s="210"/>
      <c r="E27" s="210"/>
      <c r="F27" s="210"/>
      <c r="G27" s="212" t="s">
        <v>2378</v>
      </c>
      <c r="H27" s="175"/>
      <c r="I27" s="175"/>
      <c r="J27" s="175"/>
      <c r="K27" s="175"/>
      <c r="X27" s="194"/>
      <c r="Y27" s="194"/>
    </row>
    <row r="28" spans="2:25" ht="15" customHeight="1" x14ac:dyDescent="0.25">
      <c r="B28" s="211"/>
      <c r="C28" s="210"/>
      <c r="D28" s="210"/>
      <c r="E28" s="210"/>
      <c r="F28" s="210"/>
      <c r="G28" s="212" t="s">
        <v>2378</v>
      </c>
      <c r="H28" s="175"/>
      <c r="I28" s="175"/>
      <c r="J28" s="175"/>
      <c r="K28" s="175"/>
    </row>
    <row r="29" spans="2:25" ht="15" customHeight="1" x14ac:dyDescent="0.25">
      <c r="B29" s="211"/>
      <c r="C29" s="210"/>
      <c r="D29" s="210"/>
      <c r="E29" s="210"/>
      <c r="F29" s="210"/>
      <c r="G29" s="212" t="s">
        <v>2378</v>
      </c>
      <c r="H29" s="175"/>
      <c r="I29" s="175"/>
      <c r="J29" s="175"/>
      <c r="K29" s="175"/>
    </row>
    <row r="30" spans="2:25" ht="15" customHeight="1" x14ac:dyDescent="0.25">
      <c r="B30" s="211"/>
      <c r="C30" s="210"/>
      <c r="D30" s="210"/>
      <c r="E30" s="210"/>
      <c r="F30" s="210"/>
      <c r="G30" s="212" t="s">
        <v>2378</v>
      </c>
      <c r="H30" s="175"/>
      <c r="I30" s="175"/>
      <c r="J30" s="175"/>
      <c r="K30" s="175"/>
    </row>
    <row r="31" spans="2:25" ht="15" customHeight="1" x14ac:dyDescent="0.25">
      <c r="B31" s="211"/>
      <c r="C31" s="210"/>
      <c r="D31" s="210"/>
      <c r="E31" s="210"/>
      <c r="F31" s="210"/>
      <c r="G31" s="212" t="s">
        <v>2378</v>
      </c>
      <c r="H31" s="175"/>
      <c r="I31" s="175"/>
      <c r="J31" s="175"/>
      <c r="K31" s="175"/>
    </row>
    <row r="32" spans="2:25" ht="15" customHeight="1" x14ac:dyDescent="0.25">
      <c r="B32" s="211"/>
      <c r="C32" s="210"/>
      <c r="D32" s="210"/>
      <c r="E32" s="210"/>
      <c r="F32" s="210"/>
      <c r="G32" s="212" t="s">
        <v>2378</v>
      </c>
      <c r="H32" s="175"/>
      <c r="I32" s="175"/>
      <c r="J32" s="175"/>
      <c r="K32" s="175"/>
    </row>
    <row r="33" spans="1:25" ht="15" customHeight="1" x14ac:dyDescent="0.25">
      <c r="B33" s="211"/>
      <c r="C33" s="210"/>
      <c r="D33" s="210"/>
      <c r="E33" s="210"/>
      <c r="F33" s="210"/>
      <c r="G33" s="212" t="s">
        <v>2378</v>
      </c>
      <c r="H33" s="175"/>
      <c r="I33" s="175"/>
      <c r="J33" s="175"/>
      <c r="K33" s="175"/>
    </row>
    <row r="34" spans="1:25" ht="15" customHeight="1" x14ac:dyDescent="0.25">
      <c r="B34" s="211"/>
      <c r="C34" s="210"/>
      <c r="D34" s="210"/>
      <c r="E34" s="210"/>
      <c r="F34" s="210"/>
      <c r="G34" s="212" t="s">
        <v>2378</v>
      </c>
      <c r="H34" s="175"/>
      <c r="I34" s="175"/>
      <c r="J34" s="175"/>
      <c r="K34" s="175"/>
    </row>
    <row r="35" spans="1:25" ht="15" customHeight="1" x14ac:dyDescent="0.25">
      <c r="B35" s="211"/>
      <c r="C35" s="210"/>
      <c r="D35" s="210"/>
      <c r="E35" s="210"/>
      <c r="F35" s="210"/>
      <c r="G35" s="212" t="s">
        <v>2378</v>
      </c>
      <c r="H35" s="175"/>
      <c r="I35" s="175"/>
      <c r="J35" s="175"/>
      <c r="K35" s="175"/>
    </row>
    <row r="36" spans="1:25" ht="15" customHeight="1" x14ac:dyDescent="0.25">
      <c r="B36" s="211"/>
      <c r="C36" s="210"/>
      <c r="D36" s="210"/>
      <c r="E36" s="210"/>
      <c r="F36" s="210"/>
      <c r="G36" s="212" t="s">
        <v>2378</v>
      </c>
      <c r="H36" s="175"/>
      <c r="I36" s="175"/>
      <c r="J36" s="175"/>
      <c r="K36" s="175"/>
      <c r="X36" s="295"/>
      <c r="Y36" s="295"/>
    </row>
    <row r="37" spans="1:25" ht="15" customHeight="1" x14ac:dyDescent="0.25">
      <c r="B37" s="211"/>
      <c r="C37" s="210"/>
      <c r="D37" s="210"/>
      <c r="E37" s="210"/>
      <c r="F37" s="210"/>
      <c r="G37" s="212" t="s">
        <v>2378</v>
      </c>
      <c r="H37" s="175"/>
      <c r="I37" s="175"/>
      <c r="J37" s="175"/>
      <c r="K37" s="175"/>
      <c r="X37" s="194"/>
      <c r="Y37" s="194"/>
    </row>
    <row r="38" spans="1:25" ht="15" customHeight="1" x14ac:dyDescent="0.25">
      <c r="B38" s="211"/>
      <c r="C38" s="210"/>
      <c r="D38" s="210"/>
      <c r="E38" s="210"/>
      <c r="F38" s="210"/>
      <c r="G38" s="212" t="s">
        <v>2378</v>
      </c>
      <c r="H38" s="175"/>
      <c r="I38" s="175"/>
      <c r="J38" s="175"/>
      <c r="K38" s="175"/>
      <c r="X38" s="194"/>
      <c r="Y38" s="194"/>
    </row>
    <row r="39" spans="1:25" ht="15" customHeight="1" x14ac:dyDescent="0.25">
      <c r="B39" s="211"/>
      <c r="C39" s="210"/>
      <c r="D39" s="210"/>
      <c r="E39" s="210"/>
      <c r="F39" s="210"/>
      <c r="G39" s="212" t="s">
        <v>2378</v>
      </c>
      <c r="H39" s="175"/>
      <c r="I39" s="175"/>
      <c r="J39" s="175"/>
      <c r="K39" s="175"/>
      <c r="X39" s="207"/>
      <c r="Y39" s="207"/>
    </row>
    <row r="40" spans="1:25" ht="15" customHeight="1" x14ac:dyDescent="0.25">
      <c r="B40" s="211"/>
      <c r="C40" s="210"/>
      <c r="D40" s="210"/>
      <c r="E40" s="210"/>
      <c r="F40" s="210"/>
      <c r="G40" s="212" t="s">
        <v>2378</v>
      </c>
      <c r="H40" s="175"/>
      <c r="I40" s="175"/>
      <c r="J40" s="175"/>
      <c r="K40" s="175"/>
      <c r="X40" s="194"/>
      <c r="Y40" s="194"/>
    </row>
    <row r="41" spans="1:25" ht="15" customHeight="1" x14ac:dyDescent="0.25">
      <c r="B41" s="211"/>
      <c r="C41" s="210"/>
      <c r="D41" s="210"/>
      <c r="E41" s="210"/>
      <c r="F41" s="210"/>
      <c r="G41" s="212" t="s">
        <v>2378</v>
      </c>
      <c r="H41" s="175"/>
      <c r="I41" s="175"/>
      <c r="J41" s="175"/>
      <c r="K41" s="175"/>
      <c r="X41" s="194"/>
      <c r="Y41" s="194"/>
    </row>
    <row r="42" spans="1:25" ht="15" customHeight="1" x14ac:dyDescent="0.25">
      <c r="B42" s="211"/>
      <c r="C42" s="210"/>
      <c r="D42" s="210"/>
      <c r="E42" s="210"/>
      <c r="F42" s="210"/>
      <c r="G42" s="212" t="s">
        <v>2378</v>
      </c>
    </row>
    <row r="43" spans="1:25" ht="15" customHeight="1" x14ac:dyDescent="0.25">
      <c r="B43" s="211"/>
      <c r="C43" s="210"/>
      <c r="D43" s="210"/>
      <c r="E43" s="210"/>
      <c r="F43" s="210"/>
      <c r="G43" s="212" t="s">
        <v>2378</v>
      </c>
      <c r="H43" s="175"/>
      <c r="I43" s="175"/>
      <c r="J43" s="175"/>
      <c r="K43" s="175"/>
    </row>
    <row r="44" spans="1:25" ht="15" customHeight="1" x14ac:dyDescent="0.25">
      <c r="B44" s="211"/>
      <c r="C44" s="210"/>
      <c r="D44" s="210"/>
      <c r="E44" s="210"/>
      <c r="F44" s="210"/>
      <c r="G44" s="212" t="s">
        <v>2378</v>
      </c>
      <c r="H44" s="175"/>
      <c r="I44" s="175"/>
      <c r="J44" s="196"/>
      <c r="K44" s="196"/>
      <c r="L44" s="196"/>
      <c r="M44" s="196"/>
      <c r="P44" s="196"/>
      <c r="Q44" s="196"/>
      <c r="R44" s="196"/>
      <c r="S44" s="196"/>
    </row>
    <row r="45" spans="1:25" ht="15" customHeight="1" x14ac:dyDescent="0.25">
      <c r="B45" s="211"/>
      <c r="C45" s="210"/>
      <c r="D45" s="210"/>
      <c r="E45" s="210"/>
      <c r="F45" s="210"/>
      <c r="G45" s="212" t="s">
        <v>2378</v>
      </c>
      <c r="H45" s="175"/>
      <c r="I45" s="175"/>
      <c r="J45" s="175"/>
      <c r="K45" s="175"/>
      <c r="N45" s="196"/>
      <c r="O45" s="196"/>
    </row>
    <row r="46" spans="1:25" ht="15" customHeight="1" x14ac:dyDescent="0.25">
      <c r="B46" s="211"/>
      <c r="C46" s="210"/>
      <c r="D46" s="210"/>
      <c r="E46" s="210"/>
      <c r="F46" s="210"/>
      <c r="G46" s="212" t="s">
        <v>2378</v>
      </c>
      <c r="H46" s="175"/>
      <c r="I46" s="175"/>
      <c r="J46" s="175"/>
      <c r="K46" s="175"/>
      <c r="T46" s="196"/>
    </row>
    <row r="47" spans="1:25" ht="15" customHeight="1" x14ac:dyDescent="0.25">
      <c r="B47" s="211"/>
      <c r="C47" s="210"/>
      <c r="D47" s="210"/>
      <c r="E47" s="210"/>
      <c r="F47" s="210"/>
      <c r="G47" s="212" t="s">
        <v>2378</v>
      </c>
      <c r="H47" s="175"/>
      <c r="I47" s="175"/>
      <c r="J47" s="175"/>
      <c r="K47" s="175"/>
      <c r="U47" s="196"/>
      <c r="V47" s="196"/>
      <c r="W47" s="196"/>
    </row>
    <row r="48" spans="1:25" s="196" customFormat="1" ht="15" customHeight="1" x14ac:dyDescent="0.25">
      <c r="A48" s="175"/>
      <c r="B48" s="211"/>
      <c r="C48" s="210"/>
      <c r="D48" s="210"/>
      <c r="E48" s="210"/>
      <c r="F48" s="210"/>
      <c r="G48" s="214" t="s">
        <v>2378</v>
      </c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</row>
    <row r="49" spans="2:11" ht="15" customHeight="1" x14ac:dyDescent="0.25">
      <c r="B49" s="211"/>
      <c r="C49" s="210"/>
      <c r="D49" s="210"/>
      <c r="E49" s="210"/>
      <c r="F49" s="210"/>
      <c r="G49" s="212" t="s">
        <v>2378</v>
      </c>
      <c r="H49" s="175"/>
      <c r="I49" s="175"/>
      <c r="J49" s="175"/>
      <c r="K49" s="175"/>
    </row>
    <row r="50" spans="2:11" ht="15" customHeight="1" x14ac:dyDescent="0.25">
      <c r="B50" s="211"/>
      <c r="C50" s="210"/>
      <c r="D50" s="210"/>
      <c r="E50" s="210"/>
      <c r="F50" s="210"/>
      <c r="G50" s="212" t="s">
        <v>2378</v>
      </c>
      <c r="H50" s="175"/>
      <c r="I50" s="175"/>
      <c r="J50" s="175"/>
      <c r="K50" s="175"/>
    </row>
    <row r="51" spans="2:11" ht="15" customHeight="1" x14ac:dyDescent="0.25">
      <c r="B51" s="211"/>
      <c r="C51" s="210"/>
      <c r="D51" s="210"/>
      <c r="E51" s="210"/>
      <c r="F51" s="210"/>
      <c r="G51" s="212" t="s">
        <v>2378</v>
      </c>
      <c r="H51" s="175"/>
      <c r="I51" s="175"/>
      <c r="J51" s="175"/>
      <c r="K51" s="175"/>
    </row>
    <row r="52" spans="2:11" ht="15" customHeight="1" x14ac:dyDescent="0.25">
      <c r="B52" s="211"/>
      <c r="C52" s="210"/>
      <c r="D52" s="210"/>
      <c r="E52" s="210"/>
      <c r="F52" s="210"/>
      <c r="G52" s="212" t="s">
        <v>2378</v>
      </c>
      <c r="H52" s="175"/>
      <c r="I52" s="175"/>
      <c r="J52" s="175"/>
      <c r="K52" s="175"/>
    </row>
    <row r="53" spans="2:11" ht="15" customHeight="1" x14ac:dyDescent="0.25">
      <c r="B53" s="211"/>
      <c r="C53" s="210"/>
      <c r="D53" s="210"/>
      <c r="E53" s="210"/>
      <c r="F53" s="210"/>
      <c r="G53" s="212" t="s">
        <v>2378</v>
      </c>
      <c r="H53" s="175"/>
      <c r="I53" s="175"/>
      <c r="J53" s="175"/>
      <c r="K53" s="175"/>
    </row>
    <row r="54" spans="2:11" ht="15" customHeight="1" x14ac:dyDescent="0.25">
      <c r="B54" s="211"/>
      <c r="C54" s="210"/>
      <c r="D54" s="210"/>
      <c r="E54" s="210"/>
      <c r="F54" s="210"/>
      <c r="G54" s="212" t="s">
        <v>2378</v>
      </c>
      <c r="H54" s="175"/>
      <c r="I54" s="175"/>
      <c r="J54" s="175"/>
      <c r="K54" s="175"/>
    </row>
    <row r="55" spans="2:11" ht="15" customHeight="1" x14ac:dyDescent="0.25">
      <c r="B55" s="211"/>
      <c r="C55" s="210"/>
      <c r="D55" s="210"/>
      <c r="E55" s="210"/>
      <c r="F55" s="210"/>
      <c r="G55" s="212" t="s">
        <v>2378</v>
      </c>
      <c r="H55" s="175"/>
      <c r="I55" s="175"/>
      <c r="J55" s="175"/>
      <c r="K55" s="175"/>
    </row>
    <row r="56" spans="2:11" ht="15" customHeight="1" x14ac:dyDescent="0.25">
      <c r="B56" s="211"/>
      <c r="C56" s="210"/>
      <c r="D56" s="210"/>
      <c r="E56" s="210"/>
      <c r="F56" s="210"/>
      <c r="G56" s="212" t="s">
        <v>2378</v>
      </c>
      <c r="H56" s="175"/>
      <c r="I56" s="175"/>
      <c r="J56" s="175"/>
      <c r="K56" s="175"/>
    </row>
    <row r="57" spans="2:11" ht="15" customHeight="1" x14ac:dyDescent="0.25">
      <c r="B57" s="211"/>
      <c r="C57" s="210"/>
      <c r="D57" s="210"/>
      <c r="E57" s="210"/>
      <c r="F57" s="210"/>
      <c r="G57" s="212" t="s">
        <v>2378</v>
      </c>
      <c r="H57" s="175"/>
      <c r="I57" s="175"/>
      <c r="J57" s="175"/>
      <c r="K57" s="175"/>
    </row>
    <row r="58" spans="2:11" ht="15" customHeight="1" x14ac:dyDescent="0.25">
      <c r="B58" s="211"/>
      <c r="C58" s="210"/>
      <c r="D58" s="210"/>
      <c r="E58" s="210"/>
      <c r="F58" s="210"/>
      <c r="G58" s="212" t="s">
        <v>2378</v>
      </c>
      <c r="H58" s="175"/>
      <c r="I58" s="175"/>
      <c r="J58" s="175"/>
      <c r="K58" s="175"/>
    </row>
    <row r="59" spans="2:11" ht="15" customHeight="1" x14ac:dyDescent="0.25">
      <c r="B59" s="211"/>
      <c r="C59" s="210"/>
      <c r="D59" s="210"/>
      <c r="E59" s="210"/>
      <c r="F59" s="210"/>
      <c r="G59" s="212" t="s">
        <v>2378</v>
      </c>
      <c r="H59" s="175"/>
      <c r="I59" s="175"/>
      <c r="J59" s="175"/>
      <c r="K59" s="175"/>
    </row>
    <row r="60" spans="2:11" ht="15" customHeight="1" x14ac:dyDescent="0.25">
      <c r="B60" s="211"/>
      <c r="C60" s="210"/>
      <c r="D60" s="210"/>
      <c r="E60" s="210"/>
      <c r="F60" s="210"/>
      <c r="G60" s="212" t="s">
        <v>2378</v>
      </c>
      <c r="H60" s="175"/>
      <c r="I60" s="175"/>
      <c r="J60" s="175"/>
      <c r="K60" s="175"/>
    </row>
    <row r="61" spans="2:11" ht="15" customHeight="1" x14ac:dyDescent="0.25">
      <c r="B61" s="211"/>
      <c r="C61" s="210"/>
      <c r="D61" s="210"/>
      <c r="E61" s="210"/>
      <c r="F61" s="210"/>
      <c r="G61" s="212" t="s">
        <v>2378</v>
      </c>
      <c r="H61" s="175"/>
      <c r="I61" s="175"/>
      <c r="J61" s="175"/>
      <c r="K61" s="175"/>
    </row>
    <row r="62" spans="2:11" ht="15" customHeight="1" x14ac:dyDescent="0.25">
      <c r="B62" s="211"/>
      <c r="C62" s="210"/>
      <c r="D62" s="210"/>
      <c r="E62" s="210"/>
      <c r="F62" s="210"/>
      <c r="G62" s="212" t="s">
        <v>2378</v>
      </c>
      <c r="H62" s="175"/>
      <c r="I62" s="175"/>
      <c r="J62" s="175"/>
      <c r="K62" s="175"/>
    </row>
    <row r="63" spans="2:11" ht="15" customHeight="1" x14ac:dyDescent="0.25">
      <c r="B63" s="211"/>
      <c r="C63" s="210"/>
      <c r="D63" s="210"/>
      <c r="E63" s="210"/>
      <c r="F63" s="210"/>
      <c r="G63" s="212" t="s">
        <v>2378</v>
      </c>
      <c r="H63" s="175"/>
      <c r="I63" s="175"/>
      <c r="J63" s="175"/>
      <c r="K63" s="175"/>
    </row>
    <row r="64" spans="2:11" ht="15" customHeight="1" x14ac:dyDescent="0.25">
      <c r="B64" s="211"/>
      <c r="C64" s="210"/>
      <c r="D64" s="210"/>
      <c r="E64" s="210"/>
      <c r="F64" s="210"/>
      <c r="G64" s="212" t="s">
        <v>2378</v>
      </c>
      <c r="H64" s="175"/>
      <c r="I64" s="175"/>
      <c r="J64" s="175"/>
      <c r="K64" s="175"/>
    </row>
    <row r="65" spans="2:12" ht="15" customHeight="1" x14ac:dyDescent="0.25">
      <c r="B65" s="211"/>
      <c r="C65" s="210"/>
      <c r="D65" s="210"/>
      <c r="E65" s="210"/>
      <c r="F65" s="210"/>
      <c r="G65" s="212" t="s">
        <v>2378</v>
      </c>
      <c r="H65" s="175"/>
      <c r="I65" s="175"/>
      <c r="J65" s="197"/>
      <c r="K65" s="197"/>
      <c r="L65" s="198"/>
    </row>
    <row r="66" spans="2:12" ht="15" customHeight="1" x14ac:dyDescent="0.25">
      <c r="B66" s="211"/>
      <c r="C66" s="210"/>
      <c r="D66" s="210"/>
      <c r="E66" s="210"/>
      <c r="F66" s="210"/>
      <c r="G66" s="212" t="s">
        <v>2378</v>
      </c>
      <c r="H66" s="175"/>
      <c r="I66" s="175"/>
      <c r="J66" s="197"/>
      <c r="K66" s="197"/>
      <c r="L66" s="198"/>
    </row>
    <row r="67" spans="2:12" ht="15" customHeight="1" x14ac:dyDescent="0.25">
      <c r="B67" s="211"/>
      <c r="C67" s="210"/>
      <c r="D67" s="210"/>
      <c r="E67" s="210"/>
      <c r="F67" s="210"/>
      <c r="G67" s="212" t="s">
        <v>2378</v>
      </c>
      <c r="H67" s="175"/>
      <c r="I67" s="175"/>
      <c r="J67" s="197"/>
      <c r="K67" s="197"/>
      <c r="L67" s="198"/>
    </row>
    <row r="68" spans="2:12" ht="15" customHeight="1" x14ac:dyDescent="0.25">
      <c r="B68" s="211"/>
      <c r="C68" s="210"/>
      <c r="D68" s="210"/>
      <c r="E68" s="210"/>
      <c r="F68" s="210"/>
      <c r="G68" s="212" t="s">
        <v>2378</v>
      </c>
      <c r="H68" s="175"/>
      <c r="I68" s="175"/>
      <c r="J68" s="197"/>
      <c r="K68" s="198"/>
    </row>
    <row r="69" spans="2:12" ht="15" customHeight="1" x14ac:dyDescent="0.25">
      <c r="B69" s="211"/>
      <c r="C69" s="210"/>
      <c r="D69" s="210"/>
      <c r="E69" s="210"/>
      <c r="F69" s="210"/>
      <c r="G69" s="212" t="s">
        <v>2378</v>
      </c>
      <c r="H69" s="175"/>
      <c r="I69" s="175"/>
      <c r="J69" s="197"/>
      <c r="K69" s="198"/>
    </row>
    <row r="70" spans="2:12" ht="15" customHeight="1" x14ac:dyDescent="0.25">
      <c r="B70" s="211"/>
      <c r="C70" s="210"/>
      <c r="D70" s="210"/>
      <c r="E70" s="210"/>
      <c r="F70" s="210"/>
      <c r="G70" s="212" t="s">
        <v>2378</v>
      </c>
      <c r="H70" s="175"/>
      <c r="I70" s="175"/>
      <c r="J70" s="197"/>
      <c r="K70" s="198"/>
    </row>
    <row r="71" spans="2:12" ht="15" customHeight="1" x14ac:dyDescent="0.25">
      <c r="B71" s="211"/>
      <c r="C71" s="210"/>
      <c r="D71" s="210"/>
      <c r="E71" s="210"/>
      <c r="F71" s="210"/>
      <c r="G71" s="212" t="s">
        <v>2378</v>
      </c>
      <c r="H71" s="175"/>
      <c r="I71" s="175"/>
      <c r="J71" s="197"/>
      <c r="K71" s="198"/>
    </row>
    <row r="72" spans="2:12" ht="15" customHeight="1" x14ac:dyDescent="0.25">
      <c r="B72" s="211"/>
      <c r="C72" s="210"/>
      <c r="D72" s="210"/>
      <c r="E72" s="210"/>
      <c r="F72" s="210"/>
      <c r="G72" s="212" t="s">
        <v>2378</v>
      </c>
      <c r="H72" s="175"/>
      <c r="I72" s="175"/>
      <c r="J72" s="197"/>
      <c r="K72" s="198"/>
    </row>
    <row r="73" spans="2:12" ht="15" customHeight="1" x14ac:dyDescent="0.25">
      <c r="B73" s="211"/>
      <c r="C73" s="210"/>
      <c r="D73" s="210"/>
      <c r="E73" s="210"/>
      <c r="F73" s="210"/>
      <c r="G73" s="212" t="s">
        <v>2378</v>
      </c>
      <c r="H73" s="175"/>
      <c r="I73" s="175"/>
      <c r="J73" s="197"/>
      <c r="K73" s="198"/>
    </row>
    <row r="74" spans="2:12" ht="15" customHeight="1" x14ac:dyDescent="0.25">
      <c r="B74" s="211"/>
      <c r="C74" s="210"/>
      <c r="D74" s="210"/>
      <c r="E74" s="210"/>
      <c r="F74" s="210"/>
      <c r="G74" s="212" t="s">
        <v>2378</v>
      </c>
      <c r="H74" s="175"/>
      <c r="I74" s="175"/>
      <c r="J74" s="197"/>
      <c r="K74" s="198"/>
    </row>
    <row r="75" spans="2:12" ht="15" customHeight="1" x14ac:dyDescent="0.25">
      <c r="B75" s="211"/>
      <c r="C75" s="210"/>
      <c r="D75" s="210"/>
      <c r="E75" s="210"/>
      <c r="F75" s="210"/>
      <c r="G75" s="212" t="s">
        <v>2378</v>
      </c>
      <c r="H75" s="175"/>
      <c r="I75" s="175"/>
      <c r="J75" s="197"/>
      <c r="K75" s="198"/>
    </row>
    <row r="76" spans="2:12" ht="15" customHeight="1" x14ac:dyDescent="0.25">
      <c r="B76" s="211"/>
      <c r="C76" s="210"/>
      <c r="D76" s="210"/>
      <c r="E76" s="210"/>
      <c r="F76" s="210"/>
      <c r="G76" s="212" t="s">
        <v>2378</v>
      </c>
      <c r="H76" s="175"/>
      <c r="I76" s="175"/>
      <c r="J76" s="197"/>
      <c r="K76" s="198"/>
    </row>
    <row r="77" spans="2:12" ht="15" customHeight="1" x14ac:dyDescent="0.25">
      <c r="B77" s="211"/>
      <c r="C77" s="210"/>
      <c r="D77" s="210"/>
      <c r="E77" s="210"/>
      <c r="F77" s="210"/>
      <c r="G77" s="212" t="s">
        <v>2378</v>
      </c>
      <c r="H77" s="175"/>
      <c r="I77" s="175"/>
      <c r="J77" s="197"/>
      <c r="K77" s="198"/>
    </row>
    <row r="78" spans="2:12" ht="15" customHeight="1" x14ac:dyDescent="0.25">
      <c r="B78" s="211"/>
      <c r="C78" s="210"/>
      <c r="D78" s="210"/>
      <c r="E78" s="210"/>
      <c r="F78" s="210"/>
      <c r="G78" s="212" t="s">
        <v>2378</v>
      </c>
      <c r="H78" s="175"/>
      <c r="I78" s="175"/>
      <c r="J78" s="197"/>
      <c r="K78" s="198"/>
    </row>
    <row r="79" spans="2:12" ht="15" customHeight="1" x14ac:dyDescent="0.25">
      <c r="B79" s="211"/>
      <c r="C79" s="210"/>
      <c r="D79" s="210"/>
      <c r="E79" s="210"/>
      <c r="F79" s="210"/>
      <c r="G79" s="212" t="s">
        <v>2378</v>
      </c>
      <c r="H79" s="175"/>
      <c r="I79" s="175"/>
      <c r="J79" s="197"/>
      <c r="K79" s="198"/>
    </row>
    <row r="80" spans="2:12" ht="15" customHeight="1" x14ac:dyDescent="0.25">
      <c r="B80" s="211"/>
      <c r="C80" s="210"/>
      <c r="D80" s="210"/>
      <c r="E80" s="210"/>
      <c r="F80" s="210"/>
      <c r="G80" s="212" t="s">
        <v>2378</v>
      </c>
      <c r="H80" s="175"/>
      <c r="I80" s="175"/>
      <c r="J80" s="197"/>
      <c r="K80" s="198"/>
    </row>
    <row r="81" spans="2:11" ht="15" customHeight="1" x14ac:dyDescent="0.25">
      <c r="B81" s="211"/>
      <c r="C81" s="210"/>
      <c r="D81" s="210"/>
      <c r="E81" s="210"/>
      <c r="F81" s="210"/>
      <c r="G81" s="212" t="s">
        <v>2378</v>
      </c>
      <c r="H81" s="175"/>
      <c r="I81" s="175"/>
      <c r="J81" s="197"/>
      <c r="K81" s="198"/>
    </row>
    <row r="82" spans="2:11" ht="15" customHeight="1" x14ac:dyDescent="0.25">
      <c r="B82" s="211"/>
      <c r="C82" s="210"/>
      <c r="D82" s="210"/>
      <c r="E82" s="210"/>
      <c r="F82" s="210"/>
      <c r="G82" s="212" t="s">
        <v>2378</v>
      </c>
      <c r="H82" s="175"/>
      <c r="I82" s="175"/>
      <c r="J82" s="197"/>
      <c r="K82" s="198"/>
    </row>
    <row r="83" spans="2:11" ht="15" customHeight="1" x14ac:dyDescent="0.25">
      <c r="B83" s="211"/>
      <c r="C83" s="210"/>
      <c r="D83" s="210"/>
      <c r="E83" s="210"/>
      <c r="F83" s="210"/>
      <c r="G83" s="212" t="s">
        <v>2378</v>
      </c>
      <c r="H83" s="175"/>
      <c r="I83" s="175"/>
      <c r="J83" s="197"/>
      <c r="K83" s="198"/>
    </row>
    <row r="84" spans="2:11" ht="15" customHeight="1" x14ac:dyDescent="0.25">
      <c r="B84" s="211"/>
      <c r="C84" s="210"/>
      <c r="D84" s="210"/>
      <c r="E84" s="210"/>
      <c r="F84" s="210"/>
      <c r="G84" s="212" t="s">
        <v>2378</v>
      </c>
      <c r="H84" s="175"/>
      <c r="I84" s="175"/>
      <c r="J84" s="197"/>
      <c r="K84" s="198"/>
    </row>
    <row r="85" spans="2:11" ht="15" customHeight="1" x14ac:dyDescent="0.25">
      <c r="B85" s="211"/>
      <c r="C85" s="210"/>
      <c r="D85" s="210"/>
      <c r="E85" s="210"/>
      <c r="F85" s="210"/>
      <c r="G85" s="212" t="s">
        <v>2378</v>
      </c>
      <c r="H85" s="175"/>
      <c r="I85" s="175"/>
      <c r="J85" s="197"/>
      <c r="K85" s="198"/>
    </row>
    <row r="86" spans="2:11" ht="15" customHeight="1" x14ac:dyDescent="0.25">
      <c r="B86" s="211"/>
      <c r="C86" s="210"/>
      <c r="D86" s="210"/>
      <c r="E86" s="210"/>
      <c r="F86" s="210"/>
      <c r="G86" s="212" t="s">
        <v>2378</v>
      </c>
      <c r="H86" s="175"/>
      <c r="I86" s="175"/>
      <c r="J86" s="197"/>
      <c r="K86" s="198"/>
    </row>
    <row r="87" spans="2:11" ht="15" customHeight="1" x14ac:dyDescent="0.25">
      <c r="B87" s="211"/>
      <c r="C87" s="210"/>
      <c r="D87" s="210"/>
      <c r="E87" s="210"/>
      <c r="F87" s="210"/>
      <c r="G87" s="212" t="s">
        <v>2378</v>
      </c>
      <c r="H87" s="175"/>
      <c r="I87" s="175"/>
      <c r="J87" s="197"/>
      <c r="K87" s="198"/>
    </row>
    <row r="88" spans="2:11" ht="15" customHeight="1" x14ac:dyDescent="0.25">
      <c r="B88" s="211"/>
      <c r="C88" s="210"/>
      <c r="D88" s="210"/>
      <c r="E88" s="210"/>
      <c r="F88" s="210"/>
      <c r="G88" s="212" t="s">
        <v>2378</v>
      </c>
      <c r="H88" s="175"/>
      <c r="I88" s="175"/>
      <c r="J88" s="197"/>
      <c r="K88" s="198"/>
    </row>
    <row r="89" spans="2:11" ht="15" customHeight="1" x14ac:dyDescent="0.25">
      <c r="B89" s="211"/>
      <c r="C89" s="210"/>
      <c r="D89" s="210"/>
      <c r="E89" s="210"/>
      <c r="F89" s="210"/>
      <c r="G89" s="212" t="s">
        <v>2378</v>
      </c>
      <c r="H89" s="175"/>
      <c r="I89" s="175"/>
      <c r="J89" s="197"/>
      <c r="K89" s="198"/>
    </row>
    <row r="90" spans="2:11" ht="15" customHeight="1" x14ac:dyDescent="0.25">
      <c r="B90" s="211"/>
      <c r="C90" s="210"/>
      <c r="D90" s="210"/>
      <c r="E90" s="210"/>
      <c r="F90" s="210"/>
      <c r="G90" s="212" t="s">
        <v>2378</v>
      </c>
      <c r="H90" s="175"/>
      <c r="I90" s="175"/>
      <c r="J90" s="197"/>
      <c r="K90" s="198"/>
    </row>
    <row r="91" spans="2:11" ht="15" customHeight="1" x14ac:dyDescent="0.25">
      <c r="B91" s="211"/>
      <c r="C91" s="210"/>
      <c r="D91" s="210"/>
      <c r="E91" s="210"/>
      <c r="F91" s="210"/>
      <c r="G91" s="212" t="s">
        <v>2378</v>
      </c>
      <c r="H91" s="175"/>
      <c r="I91" s="175"/>
      <c r="J91" s="197"/>
      <c r="K91" s="198"/>
    </row>
    <row r="92" spans="2:11" ht="15" customHeight="1" x14ac:dyDescent="0.25">
      <c r="B92" s="211"/>
      <c r="C92" s="210"/>
      <c r="D92" s="210"/>
      <c r="E92" s="210"/>
      <c r="F92" s="210"/>
      <c r="G92" s="212" t="s">
        <v>2378</v>
      </c>
      <c r="H92" s="175"/>
      <c r="I92" s="175"/>
      <c r="J92" s="197"/>
      <c r="K92" s="198"/>
    </row>
    <row r="93" spans="2:11" ht="15" customHeight="1" x14ac:dyDescent="0.25">
      <c r="B93" s="211"/>
      <c r="C93" s="210"/>
      <c r="D93" s="210"/>
      <c r="E93" s="210"/>
      <c r="F93" s="210"/>
      <c r="G93" s="212" t="s">
        <v>2378</v>
      </c>
      <c r="H93" s="175"/>
      <c r="I93" s="175"/>
      <c r="J93" s="197"/>
      <c r="K93" s="198"/>
    </row>
    <row r="94" spans="2:11" ht="15" customHeight="1" x14ac:dyDescent="0.25">
      <c r="B94" s="211"/>
      <c r="C94" s="210"/>
      <c r="D94" s="210"/>
      <c r="E94" s="210"/>
      <c r="F94" s="210"/>
      <c r="G94" s="212" t="s">
        <v>2378</v>
      </c>
      <c r="H94" s="175"/>
      <c r="I94" s="175"/>
      <c r="J94" s="197"/>
      <c r="K94" s="198"/>
    </row>
    <row r="95" spans="2:11" ht="15" customHeight="1" x14ac:dyDescent="0.25">
      <c r="B95" s="211"/>
      <c r="C95" s="210"/>
      <c r="D95" s="210"/>
      <c r="E95" s="210"/>
      <c r="F95" s="210"/>
      <c r="G95" s="212" t="s">
        <v>2378</v>
      </c>
      <c r="H95" s="175"/>
      <c r="I95" s="175"/>
      <c r="J95" s="197"/>
      <c r="K95" s="198"/>
    </row>
    <row r="96" spans="2:11" ht="15" customHeight="1" x14ac:dyDescent="0.25">
      <c r="B96" s="211"/>
      <c r="C96" s="210"/>
      <c r="D96" s="210"/>
      <c r="E96" s="210"/>
      <c r="F96" s="210"/>
      <c r="G96" s="212" t="s">
        <v>2378</v>
      </c>
      <c r="H96" s="175"/>
      <c r="I96" s="175"/>
      <c r="J96" s="197"/>
      <c r="K96" s="198"/>
    </row>
    <row r="97" spans="2:11" ht="15" customHeight="1" x14ac:dyDescent="0.25">
      <c r="B97" s="199"/>
      <c r="C97" s="200"/>
      <c r="D97" s="201"/>
      <c r="E97" s="201"/>
      <c r="F97" s="201"/>
      <c r="G97" s="212" t="s">
        <v>2378</v>
      </c>
      <c r="H97" s="175"/>
      <c r="I97" s="175"/>
      <c r="J97" s="197"/>
      <c r="K97" s="198"/>
    </row>
    <row r="98" spans="2:11" ht="15" customHeight="1" x14ac:dyDescent="0.25">
      <c r="B98" s="199"/>
      <c r="C98" s="200"/>
      <c r="D98" s="201"/>
      <c r="E98" s="201"/>
      <c r="F98" s="201"/>
      <c r="G98" s="212" t="s">
        <v>2378</v>
      </c>
      <c r="H98" s="175"/>
      <c r="I98" s="175"/>
      <c r="J98" s="197"/>
      <c r="K98" s="198"/>
    </row>
    <row r="99" spans="2:11" ht="15" customHeight="1" x14ac:dyDescent="0.25">
      <c r="B99" s="199"/>
      <c r="C99" s="200"/>
      <c r="D99" s="201"/>
      <c r="E99" s="201"/>
      <c r="F99" s="201"/>
      <c r="G99" s="212" t="s">
        <v>2378</v>
      </c>
      <c r="H99" s="175"/>
      <c r="I99" s="175"/>
      <c r="J99" s="197"/>
      <c r="K99" s="198"/>
    </row>
    <row r="100" spans="2:11" ht="15" customHeight="1" x14ac:dyDescent="0.25">
      <c r="B100" s="199"/>
      <c r="C100" s="200"/>
      <c r="D100" s="201"/>
      <c r="E100" s="201"/>
      <c r="F100" s="201"/>
      <c r="G100" s="212" t="s">
        <v>2378</v>
      </c>
      <c r="H100" s="175"/>
      <c r="I100" s="175"/>
      <c r="J100" s="197"/>
      <c r="K100" s="198"/>
    </row>
    <row r="101" spans="2:11" ht="15" customHeight="1" x14ac:dyDescent="0.25">
      <c r="B101" s="199"/>
      <c r="C101" s="200"/>
      <c r="D101" s="201"/>
      <c r="E101" s="201"/>
      <c r="F101" s="201"/>
      <c r="H101" s="175"/>
      <c r="I101" s="175"/>
      <c r="J101" s="197"/>
      <c r="K101" s="198"/>
    </row>
    <row r="102" spans="2:11" ht="15" customHeight="1" x14ac:dyDescent="0.25">
      <c r="B102" s="199"/>
      <c r="C102" s="200"/>
      <c r="D102" s="201"/>
      <c r="E102" s="201"/>
      <c r="F102" s="201"/>
      <c r="H102" s="175"/>
      <c r="I102" s="175"/>
      <c r="J102" s="197"/>
      <c r="K102" s="198"/>
    </row>
    <row r="103" spans="2:11" ht="15" customHeight="1" x14ac:dyDescent="0.25">
      <c r="B103" s="199"/>
      <c r="C103" s="200"/>
      <c r="D103" s="201"/>
      <c r="E103" s="201"/>
      <c r="F103" s="201"/>
      <c r="H103" s="175"/>
      <c r="I103" s="175"/>
      <c r="J103" s="197"/>
      <c r="K103" s="198"/>
    </row>
    <row r="104" spans="2:11" ht="15" customHeight="1" x14ac:dyDescent="0.25">
      <c r="B104" s="199"/>
      <c r="C104" s="200"/>
      <c r="D104" s="201"/>
      <c r="E104" s="201"/>
      <c r="F104" s="201"/>
      <c r="H104" s="175"/>
      <c r="I104" s="175"/>
      <c r="J104" s="197"/>
      <c r="K104" s="198"/>
    </row>
    <row r="105" spans="2:11" ht="15" customHeight="1" x14ac:dyDescent="0.25">
      <c r="B105" s="199"/>
      <c r="C105" s="200"/>
      <c r="D105" s="201"/>
      <c r="E105" s="201"/>
      <c r="F105" s="201"/>
      <c r="H105" s="175"/>
      <c r="I105" s="175"/>
      <c r="J105" s="197"/>
      <c r="K105" s="198"/>
    </row>
    <row r="106" spans="2:11" ht="15" customHeight="1" x14ac:dyDescent="0.25">
      <c r="B106" s="199"/>
      <c r="C106" s="200"/>
      <c r="D106" s="201"/>
      <c r="E106" s="201"/>
      <c r="F106" s="201"/>
      <c r="H106" s="175"/>
      <c r="I106" s="175"/>
      <c r="J106" s="197"/>
      <c r="K106" s="198"/>
    </row>
    <row r="107" spans="2:11" ht="15" customHeight="1" x14ac:dyDescent="0.25">
      <c r="B107" s="199"/>
      <c r="C107" s="200"/>
      <c r="D107" s="201"/>
      <c r="E107" s="201"/>
      <c r="F107" s="201"/>
      <c r="H107" s="175"/>
      <c r="I107" s="175"/>
      <c r="J107" s="197"/>
      <c r="K107" s="198"/>
    </row>
    <row r="108" spans="2:11" ht="15" customHeight="1" x14ac:dyDescent="0.25">
      <c r="B108" s="199"/>
      <c r="C108" s="200"/>
      <c r="D108" s="201"/>
      <c r="E108" s="201"/>
      <c r="F108" s="201"/>
      <c r="G108" s="215"/>
      <c r="H108" s="201"/>
      <c r="I108" s="201"/>
      <c r="J108" s="197"/>
      <c r="K108" s="198"/>
    </row>
    <row r="109" spans="2:11" ht="15" customHeight="1" x14ac:dyDescent="0.25">
      <c r="E109" s="199"/>
      <c r="F109" s="200"/>
      <c r="G109" s="215"/>
      <c r="H109" s="201"/>
      <c r="I109" s="201"/>
      <c r="J109" s="197"/>
      <c r="K109" s="198"/>
    </row>
    <row r="110" spans="2:11" ht="15" customHeight="1" x14ac:dyDescent="0.25">
      <c r="E110" s="199"/>
      <c r="F110" s="200"/>
      <c r="G110" s="215"/>
      <c r="H110" s="201"/>
      <c r="I110" s="201"/>
      <c r="J110" s="197"/>
      <c r="K110" s="198"/>
    </row>
    <row r="111" spans="2:11" ht="15" customHeight="1" x14ac:dyDescent="0.25">
      <c r="E111" s="199"/>
      <c r="F111" s="200"/>
      <c r="G111" s="215"/>
      <c r="H111" s="201"/>
      <c r="I111" s="201"/>
      <c r="J111" s="197"/>
      <c r="K111" s="198"/>
    </row>
    <row r="112" spans="2:11" ht="15" customHeight="1" x14ac:dyDescent="0.25">
      <c r="E112" s="199"/>
      <c r="F112" s="200"/>
      <c r="G112" s="215"/>
      <c r="H112" s="201"/>
      <c r="I112" s="201"/>
      <c r="J112" s="197"/>
      <c r="K112" s="198"/>
    </row>
    <row r="113" spans="3:11" ht="15" customHeight="1" x14ac:dyDescent="0.25">
      <c r="C113" s="175"/>
      <c r="E113" s="199"/>
      <c r="F113" s="200"/>
      <c r="G113" s="215"/>
      <c r="H113" s="201"/>
      <c r="I113" s="201"/>
      <c r="J113" s="197"/>
      <c r="K113" s="198"/>
    </row>
    <row r="114" spans="3:11" ht="15" customHeight="1" x14ac:dyDescent="0.25">
      <c r="C114" s="175"/>
      <c r="E114" s="199"/>
      <c r="F114" s="200"/>
      <c r="G114" s="215"/>
      <c r="H114" s="201"/>
      <c r="I114" s="201"/>
      <c r="J114" s="197"/>
      <c r="K114" s="198"/>
    </row>
    <row r="115" spans="3:11" ht="15" customHeight="1" x14ac:dyDescent="0.25">
      <c r="C115" s="175"/>
      <c r="E115" s="199"/>
      <c r="F115" s="200"/>
      <c r="G115" s="215"/>
      <c r="H115" s="201"/>
      <c r="I115" s="201"/>
      <c r="J115" s="197"/>
      <c r="K115" s="198"/>
    </row>
    <row r="116" spans="3:11" ht="15" customHeight="1" x14ac:dyDescent="0.25">
      <c r="C116" s="175"/>
      <c r="E116" s="199"/>
      <c r="F116" s="200"/>
      <c r="G116" s="215"/>
      <c r="H116" s="201"/>
      <c r="I116" s="201"/>
      <c r="J116" s="197"/>
      <c r="K116" s="198"/>
    </row>
    <row r="117" spans="3:11" ht="15" customHeight="1" x14ac:dyDescent="0.25">
      <c r="C117" s="175"/>
      <c r="E117" s="199"/>
      <c r="F117" s="200"/>
      <c r="G117" s="215"/>
      <c r="H117" s="201"/>
      <c r="I117" s="201"/>
      <c r="J117" s="197"/>
      <c r="K117" s="198"/>
    </row>
    <row r="118" spans="3:11" ht="15" customHeight="1" x14ac:dyDescent="0.25">
      <c r="C118" s="175"/>
      <c r="E118" s="199"/>
      <c r="F118" s="200"/>
      <c r="G118" s="215"/>
      <c r="H118" s="201"/>
      <c r="I118" s="201"/>
      <c r="J118" s="197"/>
      <c r="K118" s="198"/>
    </row>
    <row r="119" spans="3:11" ht="15" customHeight="1" x14ac:dyDescent="0.25">
      <c r="C119" s="175"/>
      <c r="E119" s="199"/>
      <c r="F119" s="200"/>
      <c r="G119" s="215"/>
      <c r="H119" s="201"/>
      <c r="I119" s="201"/>
      <c r="J119" s="197"/>
      <c r="K119" s="198"/>
    </row>
    <row r="120" spans="3:11" ht="15" customHeight="1" x14ac:dyDescent="0.25">
      <c r="C120" s="175"/>
      <c r="E120" s="199"/>
      <c r="F120" s="200"/>
      <c r="G120" s="215"/>
      <c r="H120" s="201"/>
      <c r="I120" s="201"/>
      <c r="J120" s="197"/>
      <c r="K120" s="198"/>
    </row>
    <row r="121" spans="3:11" ht="15" customHeight="1" x14ac:dyDescent="0.25">
      <c r="C121" s="175"/>
      <c r="E121" s="199"/>
      <c r="F121" s="200"/>
      <c r="G121" s="215"/>
      <c r="H121" s="201"/>
      <c r="I121" s="201"/>
      <c r="J121" s="197"/>
      <c r="K121" s="198"/>
    </row>
    <row r="122" spans="3:11" ht="15" customHeight="1" x14ac:dyDescent="0.25">
      <c r="C122" s="175"/>
      <c r="E122" s="199"/>
      <c r="F122" s="200"/>
      <c r="G122" s="215"/>
      <c r="H122" s="201"/>
      <c r="I122" s="201"/>
      <c r="J122" s="197"/>
      <c r="K122" s="198"/>
    </row>
    <row r="123" spans="3:11" ht="15" customHeight="1" x14ac:dyDescent="0.25">
      <c r="C123" s="175"/>
      <c r="E123" s="199"/>
      <c r="F123" s="200"/>
      <c r="G123" s="215"/>
      <c r="H123" s="201"/>
      <c r="I123" s="201"/>
      <c r="J123" s="197"/>
      <c r="K123" s="198"/>
    </row>
    <row r="124" spans="3:11" ht="15" customHeight="1" x14ac:dyDescent="0.25">
      <c r="C124" s="175"/>
      <c r="E124" s="199"/>
      <c r="F124" s="200"/>
      <c r="G124" s="215"/>
      <c r="H124" s="201"/>
      <c r="I124" s="201"/>
      <c r="J124" s="197"/>
      <c r="K124" s="198"/>
    </row>
    <row r="125" spans="3:11" ht="15" customHeight="1" x14ac:dyDescent="0.25">
      <c r="C125" s="175"/>
      <c r="E125" s="199"/>
      <c r="F125" s="200"/>
      <c r="G125" s="215"/>
      <c r="H125" s="201"/>
      <c r="I125" s="201"/>
      <c r="J125" s="197"/>
      <c r="K125" s="198"/>
    </row>
    <row r="126" spans="3:11" ht="15" customHeight="1" x14ac:dyDescent="0.25">
      <c r="C126" s="175"/>
      <c r="E126" s="199"/>
      <c r="F126" s="200"/>
      <c r="G126" s="215"/>
      <c r="H126" s="201"/>
      <c r="I126" s="201"/>
      <c r="J126" s="197"/>
      <c r="K126" s="198"/>
    </row>
    <row r="127" spans="3:11" ht="15" customHeight="1" x14ac:dyDescent="0.25">
      <c r="C127" s="175"/>
      <c r="E127" s="199"/>
      <c r="F127" s="200"/>
      <c r="G127" s="215"/>
      <c r="H127" s="201"/>
      <c r="I127" s="201"/>
      <c r="J127" s="197"/>
      <c r="K127" s="198"/>
    </row>
    <row r="128" spans="3:11" ht="15" customHeight="1" x14ac:dyDescent="0.25">
      <c r="C128" s="175"/>
      <c r="E128" s="199"/>
      <c r="F128" s="200"/>
      <c r="G128" s="215"/>
      <c r="H128" s="201"/>
      <c r="I128" s="201"/>
      <c r="J128" s="197"/>
      <c r="K128" s="198"/>
    </row>
    <row r="129" spans="3:11" ht="15" customHeight="1" x14ac:dyDescent="0.25">
      <c r="C129" s="175"/>
      <c r="E129" s="199"/>
      <c r="F129" s="200"/>
      <c r="G129" s="215"/>
      <c r="H129" s="201"/>
      <c r="I129" s="201"/>
      <c r="J129" s="197"/>
      <c r="K129" s="198"/>
    </row>
    <row r="130" spans="3:11" ht="15" customHeight="1" x14ac:dyDescent="0.25">
      <c r="C130" s="175"/>
      <c r="E130" s="199"/>
      <c r="F130" s="200"/>
      <c r="G130" s="215"/>
      <c r="H130" s="201"/>
      <c r="I130" s="201"/>
      <c r="J130" s="197"/>
      <c r="K130" s="198"/>
    </row>
    <row r="131" spans="3:11" ht="15" customHeight="1" x14ac:dyDescent="0.25">
      <c r="C131" s="175"/>
      <c r="E131" s="199"/>
      <c r="F131" s="200"/>
      <c r="G131" s="215"/>
      <c r="H131" s="201"/>
      <c r="I131" s="201"/>
      <c r="J131" s="197"/>
      <c r="K131" s="198"/>
    </row>
    <row r="132" spans="3:11" ht="15" customHeight="1" x14ac:dyDescent="0.25">
      <c r="C132" s="175"/>
      <c r="E132" s="199"/>
      <c r="F132" s="200"/>
      <c r="G132" s="215"/>
      <c r="H132" s="201"/>
      <c r="I132" s="201"/>
      <c r="J132" s="197"/>
      <c r="K132" s="198"/>
    </row>
    <row r="133" spans="3:11" ht="15" customHeight="1" x14ac:dyDescent="0.25">
      <c r="C133" s="175"/>
      <c r="E133" s="199"/>
      <c r="F133" s="200"/>
      <c r="G133" s="215"/>
      <c r="H133" s="201"/>
      <c r="I133" s="201"/>
      <c r="J133" s="197"/>
      <c r="K133" s="198"/>
    </row>
    <row r="134" spans="3:11" ht="15" customHeight="1" x14ac:dyDescent="0.25">
      <c r="C134" s="175"/>
      <c r="E134" s="199"/>
      <c r="F134" s="200"/>
      <c r="G134" s="215"/>
      <c r="H134" s="201"/>
      <c r="I134" s="201"/>
      <c r="J134" s="197"/>
      <c r="K134" s="198"/>
    </row>
    <row r="135" spans="3:11" ht="15" customHeight="1" x14ac:dyDescent="0.25">
      <c r="C135" s="175"/>
      <c r="E135" s="199"/>
      <c r="F135" s="200"/>
      <c r="G135" s="215"/>
      <c r="H135" s="201"/>
      <c r="I135" s="201"/>
      <c r="J135" s="197"/>
      <c r="K135" s="198"/>
    </row>
    <row r="136" spans="3:11" ht="15" customHeight="1" x14ac:dyDescent="0.25">
      <c r="C136" s="175"/>
      <c r="E136" s="199"/>
      <c r="F136" s="200"/>
      <c r="G136" s="215"/>
      <c r="H136" s="201"/>
      <c r="I136" s="201"/>
      <c r="J136" s="197"/>
      <c r="K136" s="198"/>
    </row>
    <row r="137" spans="3:11" ht="15" customHeight="1" x14ac:dyDescent="0.25">
      <c r="C137" s="175"/>
      <c r="E137" s="199"/>
      <c r="F137" s="200"/>
      <c r="G137" s="215"/>
      <c r="H137" s="201"/>
      <c r="I137" s="201"/>
      <c r="J137" s="197"/>
      <c r="K137" s="198"/>
    </row>
    <row r="138" spans="3:11" ht="15" customHeight="1" x14ac:dyDescent="0.25">
      <c r="C138" s="175"/>
      <c r="E138" s="199"/>
      <c r="F138" s="200"/>
      <c r="G138" s="215"/>
      <c r="H138" s="201"/>
      <c r="I138" s="201"/>
      <c r="J138" s="197"/>
      <c r="K138" s="198"/>
    </row>
    <row r="139" spans="3:11" ht="15" customHeight="1" x14ac:dyDescent="0.25">
      <c r="C139" s="175"/>
      <c r="E139" s="199"/>
      <c r="F139" s="200"/>
      <c r="G139" s="215"/>
      <c r="H139" s="201"/>
      <c r="I139" s="201"/>
      <c r="J139" s="197"/>
      <c r="K139" s="198"/>
    </row>
    <row r="140" spans="3:11" ht="15" customHeight="1" x14ac:dyDescent="0.25">
      <c r="C140" s="175"/>
      <c r="E140" s="199"/>
      <c r="F140" s="200"/>
      <c r="G140" s="215"/>
      <c r="H140" s="201"/>
      <c r="I140" s="201"/>
      <c r="J140" s="197"/>
      <c r="K140" s="198"/>
    </row>
    <row r="141" spans="3:11" ht="15" customHeight="1" x14ac:dyDescent="0.25">
      <c r="C141" s="175"/>
      <c r="E141" s="199"/>
      <c r="F141" s="200"/>
      <c r="G141" s="215"/>
      <c r="H141" s="201"/>
      <c r="I141" s="201"/>
      <c r="J141" s="197"/>
      <c r="K141" s="198"/>
    </row>
    <row r="142" spans="3:11" ht="15" customHeight="1" x14ac:dyDescent="0.25">
      <c r="C142" s="175"/>
      <c r="E142" s="199"/>
      <c r="F142" s="200"/>
      <c r="G142" s="215"/>
      <c r="H142" s="201"/>
      <c r="I142" s="201"/>
      <c r="J142" s="197"/>
      <c r="K142" s="198"/>
    </row>
    <row r="143" spans="3:11" ht="15" customHeight="1" x14ac:dyDescent="0.25">
      <c r="C143" s="175"/>
      <c r="E143" s="199"/>
      <c r="F143" s="200"/>
      <c r="G143" s="215"/>
      <c r="H143" s="201"/>
      <c r="I143" s="201"/>
      <c r="J143" s="197"/>
      <c r="K143" s="198"/>
    </row>
    <row r="144" spans="3:11" ht="15" customHeight="1" x14ac:dyDescent="0.25">
      <c r="C144" s="175"/>
      <c r="E144" s="199"/>
      <c r="F144" s="200"/>
      <c r="G144" s="215"/>
      <c r="H144" s="201"/>
      <c r="I144" s="201"/>
      <c r="J144" s="197"/>
      <c r="K144" s="198"/>
    </row>
    <row r="145" spans="3:11" ht="15" customHeight="1" x14ac:dyDescent="0.25">
      <c r="C145" s="175"/>
      <c r="E145" s="199"/>
      <c r="F145" s="200"/>
      <c r="G145" s="215"/>
      <c r="H145" s="201"/>
      <c r="I145" s="201"/>
      <c r="J145" s="197"/>
      <c r="K145" s="198"/>
    </row>
    <row r="146" spans="3:11" ht="15" customHeight="1" x14ac:dyDescent="0.25">
      <c r="C146" s="175"/>
      <c r="E146" s="199"/>
      <c r="F146" s="200"/>
      <c r="G146" s="215"/>
      <c r="H146" s="201"/>
      <c r="I146" s="201"/>
      <c r="J146" s="197"/>
      <c r="K146" s="198"/>
    </row>
    <row r="147" spans="3:11" ht="15" customHeight="1" x14ac:dyDescent="0.25">
      <c r="C147" s="175"/>
      <c r="E147" s="199"/>
      <c r="F147" s="200"/>
      <c r="G147" s="215"/>
      <c r="H147" s="201"/>
      <c r="I147" s="201"/>
      <c r="J147" s="197"/>
      <c r="K147" s="198"/>
    </row>
    <row r="148" spans="3:11" ht="15" customHeight="1" x14ac:dyDescent="0.25">
      <c r="C148" s="175"/>
      <c r="E148" s="199"/>
      <c r="F148" s="200"/>
      <c r="G148" s="215"/>
      <c r="H148" s="201"/>
      <c r="I148" s="201"/>
      <c r="J148" s="197"/>
      <c r="K148" s="198"/>
    </row>
    <row r="149" spans="3:11" ht="15" customHeight="1" x14ac:dyDescent="0.25">
      <c r="C149" s="175"/>
      <c r="E149" s="199"/>
      <c r="F149" s="200"/>
      <c r="G149" s="215"/>
      <c r="H149" s="201"/>
      <c r="I149" s="201"/>
      <c r="J149" s="197"/>
      <c r="K149" s="198"/>
    </row>
    <row r="150" spans="3:11" ht="15" customHeight="1" x14ac:dyDescent="0.25">
      <c r="C150" s="175"/>
      <c r="E150" s="199"/>
      <c r="F150" s="200"/>
      <c r="G150" s="215"/>
      <c r="H150" s="201"/>
      <c r="I150" s="201"/>
      <c r="J150" s="197"/>
      <c r="K150" s="198"/>
    </row>
    <row r="151" spans="3:11" ht="15" customHeight="1" x14ac:dyDescent="0.25">
      <c r="C151" s="175"/>
      <c r="E151" s="199"/>
      <c r="F151" s="200"/>
      <c r="G151" s="215"/>
      <c r="H151" s="201"/>
      <c r="I151" s="201"/>
      <c r="J151" s="197"/>
      <c r="K151" s="198"/>
    </row>
    <row r="152" spans="3:11" ht="15" customHeight="1" x14ac:dyDescent="0.25">
      <c r="C152" s="175"/>
      <c r="E152" s="199"/>
      <c r="F152" s="200"/>
      <c r="G152" s="215"/>
      <c r="H152" s="201"/>
      <c r="I152" s="201"/>
      <c r="J152" s="197"/>
      <c r="K152" s="198"/>
    </row>
    <row r="153" spans="3:11" ht="15" customHeight="1" x14ac:dyDescent="0.25">
      <c r="C153" s="175"/>
      <c r="E153" s="199"/>
      <c r="F153" s="200"/>
      <c r="G153" s="215"/>
      <c r="H153" s="201"/>
      <c r="I153" s="201"/>
      <c r="J153" s="197"/>
      <c r="K153" s="198"/>
    </row>
    <row r="154" spans="3:11" ht="15" customHeight="1" x14ac:dyDescent="0.25">
      <c r="C154" s="175"/>
      <c r="E154" s="199"/>
      <c r="F154" s="200"/>
      <c r="G154" s="215"/>
      <c r="H154" s="201"/>
      <c r="I154" s="201"/>
      <c r="J154" s="197"/>
      <c r="K154" s="198"/>
    </row>
    <row r="155" spans="3:11" ht="15" customHeight="1" x14ac:dyDescent="0.25">
      <c r="C155" s="175"/>
      <c r="E155" s="199"/>
      <c r="F155" s="200"/>
      <c r="G155" s="215"/>
      <c r="H155" s="201"/>
      <c r="I155" s="201"/>
      <c r="J155" s="197"/>
      <c r="K155" s="198"/>
    </row>
    <row r="156" spans="3:11" ht="15" customHeight="1" x14ac:dyDescent="0.25">
      <c r="C156" s="175"/>
      <c r="E156" s="199"/>
      <c r="F156" s="200"/>
      <c r="G156" s="215"/>
      <c r="H156" s="201"/>
      <c r="I156" s="201"/>
      <c r="J156" s="197"/>
      <c r="K156" s="198"/>
    </row>
    <row r="157" spans="3:11" ht="15" customHeight="1" x14ac:dyDescent="0.25">
      <c r="C157" s="175"/>
      <c r="E157" s="199"/>
      <c r="F157" s="200"/>
      <c r="G157" s="215"/>
      <c r="H157" s="201"/>
      <c r="I157" s="201"/>
      <c r="J157" s="197"/>
      <c r="K157" s="198"/>
    </row>
    <row r="158" spans="3:11" ht="15" customHeight="1" x14ac:dyDescent="0.25">
      <c r="C158" s="175"/>
      <c r="E158" s="199"/>
      <c r="F158" s="200"/>
      <c r="G158" s="215"/>
      <c r="H158" s="201"/>
      <c r="I158" s="201"/>
      <c r="J158" s="197"/>
      <c r="K158" s="198"/>
    </row>
    <row r="159" spans="3:11" ht="15" customHeight="1" x14ac:dyDescent="0.25">
      <c r="C159" s="175"/>
      <c r="E159" s="199"/>
      <c r="F159" s="200"/>
      <c r="G159" s="215"/>
      <c r="H159" s="201"/>
      <c r="I159" s="201"/>
      <c r="J159" s="197"/>
      <c r="K159" s="198"/>
    </row>
    <row r="160" spans="3:11" ht="15" customHeight="1" x14ac:dyDescent="0.25">
      <c r="C160" s="175"/>
      <c r="E160" s="199"/>
      <c r="F160" s="200"/>
      <c r="G160" s="215"/>
      <c r="H160" s="201"/>
      <c r="I160" s="201"/>
      <c r="J160" s="197"/>
      <c r="K160" s="198"/>
    </row>
    <row r="161" spans="3:11" ht="15" customHeight="1" x14ac:dyDescent="0.25">
      <c r="C161" s="175"/>
      <c r="E161" s="199"/>
      <c r="F161" s="200"/>
      <c r="G161" s="215"/>
      <c r="H161" s="201"/>
      <c r="I161" s="201"/>
      <c r="J161" s="197"/>
      <c r="K161" s="198"/>
    </row>
    <row r="162" spans="3:11" ht="15" customHeight="1" x14ac:dyDescent="0.25">
      <c r="C162" s="175"/>
      <c r="E162" s="199"/>
      <c r="F162" s="200"/>
      <c r="G162" s="215"/>
      <c r="H162" s="201"/>
      <c r="I162" s="201"/>
      <c r="J162" s="197"/>
      <c r="K162" s="198"/>
    </row>
    <row r="163" spans="3:11" ht="15" customHeight="1" x14ac:dyDescent="0.25">
      <c r="C163" s="175"/>
      <c r="E163" s="199"/>
      <c r="F163" s="200"/>
      <c r="G163" s="215"/>
      <c r="H163" s="201"/>
      <c r="I163" s="201"/>
      <c r="J163" s="197"/>
      <c r="K163" s="198"/>
    </row>
    <row r="164" spans="3:11" ht="15" customHeight="1" x14ac:dyDescent="0.25">
      <c r="C164" s="175"/>
      <c r="E164" s="199"/>
      <c r="F164" s="200"/>
      <c r="G164" s="215"/>
      <c r="H164" s="201"/>
      <c r="I164" s="201"/>
      <c r="J164" s="197"/>
      <c r="K164" s="198"/>
    </row>
    <row r="165" spans="3:11" ht="15" customHeight="1" x14ac:dyDescent="0.25">
      <c r="C165" s="175"/>
      <c r="E165" s="199"/>
      <c r="F165" s="200"/>
      <c r="G165" s="215"/>
      <c r="H165" s="201"/>
      <c r="I165" s="201"/>
      <c r="J165" s="197"/>
      <c r="K165" s="198"/>
    </row>
    <row r="166" spans="3:11" ht="15" customHeight="1" x14ac:dyDescent="0.25">
      <c r="C166" s="175"/>
      <c r="E166" s="199"/>
      <c r="F166" s="200"/>
      <c r="G166" s="215"/>
      <c r="H166" s="201"/>
      <c r="I166" s="201"/>
      <c r="J166" s="197"/>
      <c r="K166" s="198"/>
    </row>
    <row r="167" spans="3:11" ht="15" customHeight="1" x14ac:dyDescent="0.25">
      <c r="C167" s="175"/>
      <c r="E167" s="199"/>
      <c r="F167" s="200"/>
      <c r="G167" s="215"/>
      <c r="H167" s="201"/>
      <c r="I167" s="201"/>
      <c r="J167" s="197"/>
      <c r="K167" s="198"/>
    </row>
    <row r="168" spans="3:11" ht="15" customHeight="1" x14ac:dyDescent="0.25">
      <c r="C168" s="175"/>
      <c r="E168" s="199"/>
      <c r="F168" s="200"/>
      <c r="G168" s="215"/>
      <c r="H168" s="201"/>
      <c r="I168" s="201"/>
      <c r="J168" s="197"/>
      <c r="K168" s="198"/>
    </row>
    <row r="169" spans="3:11" ht="15" customHeight="1" x14ac:dyDescent="0.25">
      <c r="C169" s="175"/>
      <c r="E169" s="199"/>
      <c r="F169" s="200"/>
      <c r="G169" s="215"/>
      <c r="H169" s="201"/>
      <c r="I169" s="201"/>
      <c r="J169" s="197"/>
      <c r="K169" s="198"/>
    </row>
    <row r="170" spans="3:11" ht="15" customHeight="1" x14ac:dyDescent="0.25">
      <c r="C170" s="175"/>
      <c r="E170" s="199"/>
      <c r="F170" s="200"/>
      <c r="G170" s="215"/>
      <c r="H170" s="201"/>
      <c r="I170" s="201"/>
      <c r="J170" s="197"/>
      <c r="K170" s="198"/>
    </row>
    <row r="171" spans="3:11" ht="15" customHeight="1" x14ac:dyDescent="0.25">
      <c r="C171" s="175"/>
      <c r="E171" s="199"/>
      <c r="F171" s="200"/>
      <c r="G171" s="215"/>
      <c r="H171" s="201"/>
      <c r="I171" s="201"/>
      <c r="J171" s="197"/>
      <c r="K171" s="198"/>
    </row>
    <row r="172" spans="3:11" ht="15" customHeight="1" x14ac:dyDescent="0.25">
      <c r="C172" s="175"/>
      <c r="E172" s="199"/>
      <c r="F172" s="200"/>
      <c r="G172" s="215"/>
      <c r="H172" s="201"/>
      <c r="I172" s="201"/>
      <c r="J172" s="197"/>
      <c r="K172" s="198"/>
    </row>
    <row r="173" spans="3:11" ht="15" customHeight="1" x14ac:dyDescent="0.25">
      <c r="C173" s="175"/>
      <c r="E173" s="199"/>
      <c r="F173" s="200"/>
      <c r="G173" s="215"/>
      <c r="H173" s="201"/>
      <c r="I173" s="201"/>
      <c r="J173" s="197"/>
      <c r="K173" s="198"/>
    </row>
    <row r="174" spans="3:11" ht="15" customHeight="1" x14ac:dyDescent="0.25">
      <c r="C174" s="175"/>
      <c r="E174" s="199"/>
      <c r="F174" s="200"/>
      <c r="G174" s="215"/>
      <c r="H174" s="201"/>
      <c r="I174" s="201"/>
      <c r="J174" s="197"/>
      <c r="K174" s="198"/>
    </row>
    <row r="175" spans="3:11" ht="15" customHeight="1" x14ac:dyDescent="0.25">
      <c r="C175" s="175"/>
      <c r="E175" s="199"/>
      <c r="F175" s="200"/>
      <c r="G175" s="215"/>
      <c r="H175" s="201"/>
      <c r="I175" s="201"/>
      <c r="J175" s="197"/>
      <c r="K175" s="198"/>
    </row>
    <row r="176" spans="3:11" ht="15" customHeight="1" x14ac:dyDescent="0.25">
      <c r="C176" s="175"/>
      <c r="E176" s="199"/>
      <c r="F176" s="200"/>
      <c r="G176" s="215"/>
      <c r="H176" s="201"/>
      <c r="I176" s="201"/>
      <c r="J176" s="197"/>
      <c r="K176" s="198"/>
    </row>
    <row r="177" spans="3:11" ht="15" customHeight="1" x14ac:dyDescent="0.25">
      <c r="C177" s="175"/>
      <c r="E177" s="199"/>
      <c r="F177" s="200"/>
      <c r="G177" s="215"/>
      <c r="H177" s="201"/>
      <c r="I177" s="201"/>
      <c r="J177" s="197"/>
      <c r="K177" s="198"/>
    </row>
    <row r="178" spans="3:11" ht="15" customHeight="1" x14ac:dyDescent="0.25">
      <c r="C178" s="175"/>
      <c r="E178" s="199"/>
      <c r="F178" s="200"/>
      <c r="G178" s="215"/>
      <c r="H178" s="201"/>
      <c r="I178" s="201"/>
      <c r="J178" s="197"/>
      <c r="K178" s="198"/>
    </row>
    <row r="179" spans="3:11" ht="15" customHeight="1" x14ac:dyDescent="0.25">
      <c r="C179" s="175"/>
      <c r="E179" s="199"/>
      <c r="F179" s="200"/>
      <c r="G179" s="215"/>
      <c r="H179" s="201"/>
      <c r="I179" s="201"/>
      <c r="J179" s="197"/>
      <c r="K179" s="198"/>
    </row>
    <row r="180" spans="3:11" ht="15" customHeight="1" x14ac:dyDescent="0.25">
      <c r="C180" s="175"/>
      <c r="E180" s="199"/>
      <c r="F180" s="200"/>
      <c r="G180" s="215"/>
      <c r="H180" s="201"/>
      <c r="I180" s="201"/>
      <c r="J180" s="197"/>
      <c r="K180" s="198"/>
    </row>
    <row r="181" spans="3:11" ht="15" customHeight="1" x14ac:dyDescent="0.25">
      <c r="C181" s="175"/>
      <c r="E181" s="199"/>
      <c r="F181" s="200"/>
      <c r="G181" s="215"/>
      <c r="H181" s="201"/>
      <c r="I181" s="201"/>
      <c r="J181" s="197"/>
      <c r="K181" s="198"/>
    </row>
    <row r="182" spans="3:11" ht="15" customHeight="1" x14ac:dyDescent="0.25">
      <c r="C182" s="175"/>
      <c r="E182" s="199"/>
      <c r="F182" s="200"/>
      <c r="G182" s="215"/>
      <c r="H182" s="201"/>
      <c r="I182" s="201"/>
      <c r="J182" s="197"/>
      <c r="K182" s="198"/>
    </row>
    <row r="183" spans="3:11" ht="15" customHeight="1" x14ac:dyDescent="0.25">
      <c r="C183" s="175"/>
      <c r="E183" s="199"/>
      <c r="F183" s="200"/>
      <c r="G183" s="215"/>
      <c r="H183" s="201"/>
      <c r="I183" s="201"/>
      <c r="J183" s="197"/>
      <c r="K183" s="198"/>
    </row>
    <row r="184" spans="3:11" ht="15" customHeight="1" x14ac:dyDescent="0.25">
      <c r="C184" s="175"/>
      <c r="E184" s="199"/>
      <c r="F184" s="200"/>
      <c r="G184" s="215"/>
      <c r="H184" s="201"/>
      <c r="I184" s="201"/>
      <c r="J184" s="197"/>
      <c r="K184" s="198"/>
    </row>
    <row r="185" spans="3:11" ht="15" customHeight="1" x14ac:dyDescent="0.25">
      <c r="C185" s="175"/>
      <c r="E185" s="199"/>
      <c r="F185" s="200"/>
      <c r="G185" s="215"/>
      <c r="H185" s="201"/>
      <c r="I185" s="201"/>
      <c r="J185" s="197"/>
      <c r="K185" s="198"/>
    </row>
    <row r="186" spans="3:11" ht="15" customHeight="1" x14ac:dyDescent="0.25">
      <c r="C186" s="175"/>
      <c r="E186" s="199"/>
      <c r="F186" s="200"/>
      <c r="G186" s="215"/>
      <c r="H186" s="201"/>
      <c r="I186" s="201"/>
      <c r="J186" s="197"/>
      <c r="K186" s="198"/>
    </row>
    <row r="187" spans="3:11" ht="15" customHeight="1" x14ac:dyDescent="0.25">
      <c r="C187" s="175"/>
      <c r="E187" s="199"/>
      <c r="F187" s="200"/>
      <c r="G187" s="215"/>
      <c r="H187" s="201"/>
      <c r="I187" s="201"/>
      <c r="J187" s="197"/>
      <c r="K187" s="198"/>
    </row>
    <row r="188" spans="3:11" ht="15" customHeight="1" x14ac:dyDescent="0.25">
      <c r="C188" s="175"/>
      <c r="E188" s="199"/>
      <c r="F188" s="200"/>
      <c r="G188" s="215"/>
      <c r="H188" s="201"/>
      <c r="I188" s="201"/>
      <c r="J188" s="197"/>
      <c r="K188" s="198"/>
    </row>
    <row r="189" spans="3:11" ht="15" customHeight="1" x14ac:dyDescent="0.25">
      <c r="C189" s="175"/>
      <c r="E189" s="199"/>
      <c r="F189" s="200"/>
      <c r="G189" s="215"/>
      <c r="H189" s="201"/>
      <c r="I189" s="201"/>
      <c r="J189" s="197"/>
      <c r="K189" s="198"/>
    </row>
    <row r="190" spans="3:11" ht="15" customHeight="1" x14ac:dyDescent="0.25">
      <c r="C190" s="175"/>
      <c r="E190" s="199"/>
      <c r="F190" s="200"/>
      <c r="G190" s="215"/>
      <c r="H190" s="201"/>
      <c r="I190" s="201"/>
      <c r="J190" s="197"/>
      <c r="K190" s="198"/>
    </row>
    <row r="191" spans="3:11" ht="15" customHeight="1" x14ac:dyDescent="0.25">
      <c r="C191" s="175"/>
      <c r="E191" s="199"/>
      <c r="F191" s="200"/>
      <c r="G191" s="215"/>
      <c r="H191" s="201"/>
      <c r="I191" s="201"/>
      <c r="J191" s="197"/>
      <c r="K191" s="198"/>
    </row>
    <row r="192" spans="3:11" ht="15" customHeight="1" x14ac:dyDescent="0.25">
      <c r="C192" s="175"/>
      <c r="E192" s="199"/>
      <c r="F192" s="200"/>
      <c r="G192" s="215"/>
      <c r="H192" s="201"/>
      <c r="I192" s="201"/>
      <c r="J192" s="197"/>
      <c r="K192" s="198"/>
    </row>
    <row r="193" spans="3:11" ht="15" customHeight="1" x14ac:dyDescent="0.25">
      <c r="C193" s="175"/>
      <c r="E193" s="199"/>
      <c r="F193" s="200"/>
      <c r="G193" s="215"/>
      <c r="H193" s="201"/>
      <c r="I193" s="201"/>
      <c r="J193" s="197"/>
      <c r="K193" s="198"/>
    </row>
    <row r="194" spans="3:11" ht="15" customHeight="1" x14ac:dyDescent="0.25">
      <c r="C194" s="175"/>
      <c r="E194" s="199"/>
      <c r="F194" s="200"/>
      <c r="G194" s="215"/>
      <c r="H194" s="201"/>
      <c r="I194" s="201"/>
      <c r="J194" s="197"/>
      <c r="K194" s="198"/>
    </row>
    <row r="195" spans="3:11" ht="15" customHeight="1" x14ac:dyDescent="0.25">
      <c r="C195" s="175"/>
      <c r="E195" s="199"/>
      <c r="F195" s="200"/>
      <c r="G195" s="215"/>
      <c r="H195" s="201"/>
      <c r="I195" s="201"/>
      <c r="J195" s="197"/>
      <c r="K195" s="198"/>
    </row>
    <row r="196" spans="3:11" ht="15" customHeight="1" x14ac:dyDescent="0.25">
      <c r="C196" s="175"/>
      <c r="E196" s="199"/>
      <c r="F196" s="200"/>
      <c r="G196" s="215"/>
      <c r="H196" s="201"/>
      <c r="I196" s="201"/>
      <c r="J196" s="197"/>
      <c r="K196" s="198"/>
    </row>
    <row r="197" spans="3:11" ht="15" customHeight="1" x14ac:dyDescent="0.25">
      <c r="C197" s="175"/>
      <c r="E197" s="199"/>
      <c r="F197" s="200"/>
      <c r="G197" s="215"/>
      <c r="H197" s="201"/>
      <c r="I197" s="201"/>
      <c r="J197" s="197"/>
      <c r="K197" s="198"/>
    </row>
    <row r="198" spans="3:11" ht="15" customHeight="1" x14ac:dyDescent="0.25">
      <c r="C198" s="175"/>
      <c r="E198" s="199"/>
      <c r="F198" s="200"/>
      <c r="G198" s="215"/>
      <c r="H198" s="201"/>
      <c r="I198" s="201"/>
      <c r="J198" s="197"/>
      <c r="K198" s="198"/>
    </row>
    <row r="199" spans="3:11" ht="15" customHeight="1" x14ac:dyDescent="0.25">
      <c r="C199" s="175"/>
      <c r="E199" s="199"/>
      <c r="F199" s="200"/>
      <c r="G199" s="215"/>
      <c r="H199" s="201"/>
      <c r="I199" s="201"/>
      <c r="J199" s="197"/>
      <c r="K199" s="198"/>
    </row>
    <row r="200" spans="3:11" ht="15" customHeight="1" x14ac:dyDescent="0.25">
      <c r="C200" s="175"/>
      <c r="E200" s="199"/>
      <c r="F200" s="200"/>
      <c r="G200" s="215"/>
      <c r="H200" s="201"/>
      <c r="I200" s="201"/>
      <c r="J200" s="197"/>
      <c r="K200" s="198"/>
    </row>
    <row r="201" spans="3:11" ht="15" customHeight="1" x14ac:dyDescent="0.25">
      <c r="C201" s="175"/>
      <c r="E201" s="199"/>
      <c r="F201" s="200"/>
      <c r="G201" s="215"/>
      <c r="H201" s="201"/>
      <c r="I201" s="201"/>
      <c r="J201" s="197"/>
      <c r="K201" s="198"/>
    </row>
    <row r="202" spans="3:11" ht="15" customHeight="1" x14ac:dyDescent="0.25">
      <c r="C202" s="175"/>
      <c r="E202" s="199"/>
      <c r="F202" s="200"/>
      <c r="G202" s="215"/>
      <c r="H202" s="201"/>
      <c r="I202" s="201"/>
      <c r="J202" s="197"/>
      <c r="K202" s="198"/>
    </row>
    <row r="203" spans="3:11" ht="15" customHeight="1" x14ac:dyDescent="0.25">
      <c r="C203" s="175"/>
      <c r="E203" s="199"/>
      <c r="F203" s="200"/>
      <c r="G203" s="215"/>
      <c r="H203" s="201"/>
      <c r="I203" s="201"/>
      <c r="J203" s="197"/>
      <c r="K203" s="198"/>
    </row>
    <row r="204" spans="3:11" ht="15" customHeight="1" x14ac:dyDescent="0.25">
      <c r="C204" s="175"/>
      <c r="E204" s="199"/>
      <c r="F204" s="200"/>
      <c r="G204" s="215"/>
      <c r="H204" s="201"/>
      <c r="I204" s="201"/>
      <c r="J204" s="197"/>
      <c r="K204" s="198"/>
    </row>
    <row r="205" spans="3:11" ht="15" customHeight="1" x14ac:dyDescent="0.25">
      <c r="C205" s="175"/>
      <c r="E205" s="199"/>
      <c r="F205" s="200"/>
      <c r="G205" s="215"/>
      <c r="H205" s="201"/>
      <c r="I205" s="201"/>
      <c r="J205" s="197"/>
      <c r="K205" s="198"/>
    </row>
    <row r="206" spans="3:11" ht="15" customHeight="1" x14ac:dyDescent="0.25">
      <c r="C206" s="175"/>
      <c r="E206" s="199"/>
      <c r="F206" s="200"/>
      <c r="G206" s="215"/>
      <c r="H206" s="201"/>
      <c r="I206" s="201"/>
      <c r="J206" s="197"/>
      <c r="K206" s="198"/>
    </row>
    <row r="207" spans="3:11" ht="15" customHeight="1" x14ac:dyDescent="0.25">
      <c r="C207" s="175"/>
      <c r="E207" s="199"/>
      <c r="F207" s="200"/>
      <c r="G207" s="215"/>
      <c r="H207" s="201"/>
      <c r="I207" s="201"/>
      <c r="J207" s="197"/>
      <c r="K207" s="198"/>
    </row>
    <row r="208" spans="3:11" ht="15" customHeight="1" x14ac:dyDescent="0.25">
      <c r="C208" s="175"/>
      <c r="E208" s="199"/>
      <c r="F208" s="200"/>
      <c r="G208" s="215"/>
      <c r="H208" s="201"/>
      <c r="I208" s="201"/>
      <c r="J208" s="197"/>
      <c r="K208" s="198"/>
    </row>
    <row r="209" spans="3:11" ht="15" customHeight="1" x14ac:dyDescent="0.25">
      <c r="C209" s="175"/>
      <c r="E209" s="199"/>
      <c r="F209" s="200"/>
      <c r="G209" s="215"/>
      <c r="H209" s="201"/>
      <c r="I209" s="201"/>
      <c r="J209" s="197"/>
      <c r="K209" s="198"/>
    </row>
    <row r="210" spans="3:11" ht="15" customHeight="1" x14ac:dyDescent="0.25">
      <c r="C210" s="175"/>
      <c r="E210" s="199"/>
      <c r="F210" s="200"/>
      <c r="G210" s="215"/>
      <c r="H210" s="201"/>
      <c r="I210" s="201"/>
      <c r="J210" s="197"/>
      <c r="K210" s="198"/>
    </row>
    <row r="211" spans="3:11" ht="15" customHeight="1" x14ac:dyDescent="0.25">
      <c r="C211" s="175"/>
      <c r="E211" s="199"/>
      <c r="F211" s="200"/>
      <c r="G211" s="215"/>
      <c r="H211" s="201"/>
      <c r="I211" s="201"/>
      <c r="J211" s="197"/>
      <c r="K211" s="198"/>
    </row>
    <row r="212" spans="3:11" ht="15" customHeight="1" x14ac:dyDescent="0.25">
      <c r="C212" s="175"/>
      <c r="E212" s="199"/>
      <c r="F212" s="200"/>
      <c r="G212" s="215"/>
      <c r="H212" s="201"/>
      <c r="I212" s="201"/>
      <c r="J212" s="197"/>
      <c r="K212" s="198"/>
    </row>
    <row r="213" spans="3:11" ht="15" customHeight="1" x14ac:dyDescent="0.25">
      <c r="C213" s="175"/>
      <c r="E213" s="199"/>
      <c r="F213" s="200"/>
      <c r="G213" s="215"/>
      <c r="H213" s="201"/>
      <c r="I213" s="201"/>
      <c r="J213" s="197"/>
      <c r="K213" s="198"/>
    </row>
    <row r="214" spans="3:11" ht="15" customHeight="1" x14ac:dyDescent="0.25">
      <c r="C214" s="175"/>
      <c r="E214" s="199"/>
      <c r="F214" s="200"/>
      <c r="G214" s="215"/>
      <c r="H214" s="201"/>
      <c r="I214" s="201"/>
      <c r="J214" s="197"/>
      <c r="K214" s="198"/>
    </row>
    <row r="215" spans="3:11" ht="15" customHeight="1" x14ac:dyDescent="0.25">
      <c r="C215" s="175"/>
      <c r="E215" s="199"/>
      <c r="F215" s="200"/>
      <c r="G215" s="215"/>
      <c r="H215" s="201"/>
      <c r="I215" s="201"/>
      <c r="J215" s="197"/>
      <c r="K215" s="198"/>
    </row>
    <row r="216" spans="3:11" ht="15" customHeight="1" x14ac:dyDescent="0.25">
      <c r="C216" s="175"/>
      <c r="E216" s="199"/>
      <c r="F216" s="200"/>
      <c r="G216" s="215"/>
      <c r="H216" s="201"/>
      <c r="I216" s="201"/>
      <c r="J216" s="197"/>
      <c r="K216" s="198"/>
    </row>
    <row r="217" spans="3:11" ht="15" customHeight="1" x14ac:dyDescent="0.25">
      <c r="C217" s="175"/>
      <c r="E217" s="199"/>
      <c r="F217" s="200"/>
      <c r="G217" s="215"/>
      <c r="H217" s="201"/>
      <c r="I217" s="201"/>
      <c r="J217" s="197"/>
      <c r="K217" s="198"/>
    </row>
    <row r="218" spans="3:11" ht="15" customHeight="1" x14ac:dyDescent="0.25">
      <c r="C218" s="175"/>
      <c r="E218" s="199"/>
      <c r="F218" s="200"/>
      <c r="G218" s="215"/>
      <c r="H218" s="201"/>
      <c r="I218" s="201"/>
      <c r="J218" s="197"/>
      <c r="K218" s="198"/>
    </row>
    <row r="219" spans="3:11" ht="15" customHeight="1" x14ac:dyDescent="0.25">
      <c r="C219" s="175"/>
      <c r="E219" s="199"/>
      <c r="F219" s="200"/>
      <c r="G219" s="215"/>
      <c r="H219" s="201"/>
      <c r="I219" s="201"/>
      <c r="J219" s="197"/>
      <c r="K219" s="198"/>
    </row>
    <row r="220" spans="3:11" ht="15" customHeight="1" x14ac:dyDescent="0.25">
      <c r="C220" s="175"/>
      <c r="E220" s="199"/>
      <c r="F220" s="200"/>
      <c r="G220" s="215"/>
      <c r="H220" s="201"/>
      <c r="I220" s="201"/>
      <c r="J220" s="197"/>
      <c r="K220" s="198"/>
    </row>
    <row r="221" spans="3:11" ht="15" customHeight="1" x14ac:dyDescent="0.25">
      <c r="C221" s="175"/>
      <c r="E221" s="199"/>
      <c r="F221" s="200"/>
      <c r="G221" s="215"/>
      <c r="H221" s="201"/>
      <c r="I221" s="201"/>
      <c r="J221" s="197"/>
      <c r="K221" s="198"/>
    </row>
    <row r="222" spans="3:11" ht="15" customHeight="1" x14ac:dyDescent="0.25">
      <c r="C222" s="175"/>
      <c r="E222" s="199"/>
      <c r="F222" s="200"/>
      <c r="G222" s="215"/>
      <c r="H222" s="201"/>
      <c r="I222" s="201"/>
      <c r="J222" s="197"/>
      <c r="K222" s="198"/>
    </row>
    <row r="223" spans="3:11" ht="15" customHeight="1" x14ac:dyDescent="0.25">
      <c r="C223" s="175"/>
      <c r="E223" s="199"/>
      <c r="F223" s="200"/>
      <c r="G223" s="215"/>
      <c r="H223" s="201"/>
      <c r="I223" s="201"/>
      <c r="J223" s="197"/>
      <c r="K223" s="198"/>
    </row>
    <row r="224" spans="3:11" ht="15" customHeight="1" x14ac:dyDescent="0.25">
      <c r="C224" s="175"/>
      <c r="E224" s="199"/>
      <c r="F224" s="200"/>
      <c r="G224" s="215"/>
      <c r="H224" s="201"/>
      <c r="I224" s="201"/>
      <c r="J224" s="197"/>
      <c r="K224" s="198"/>
    </row>
    <row r="225" spans="3:11" ht="15" customHeight="1" x14ac:dyDescent="0.25">
      <c r="C225" s="175"/>
      <c r="E225" s="199"/>
      <c r="F225" s="200"/>
      <c r="G225" s="215"/>
      <c r="H225" s="201"/>
      <c r="I225" s="201"/>
      <c r="J225" s="197"/>
      <c r="K225" s="198"/>
    </row>
    <row r="226" spans="3:11" ht="15" customHeight="1" x14ac:dyDescent="0.25">
      <c r="C226" s="175"/>
      <c r="E226" s="199"/>
      <c r="F226" s="200"/>
      <c r="G226" s="215"/>
      <c r="H226" s="201"/>
      <c r="I226" s="201"/>
      <c r="J226" s="197"/>
      <c r="K226" s="198"/>
    </row>
    <row r="227" spans="3:11" ht="15" customHeight="1" x14ac:dyDescent="0.25">
      <c r="C227" s="175"/>
      <c r="E227" s="199"/>
      <c r="F227" s="200"/>
      <c r="G227" s="215"/>
      <c r="H227" s="201"/>
      <c r="I227" s="201"/>
      <c r="J227" s="197"/>
      <c r="K227" s="198"/>
    </row>
    <row r="228" spans="3:11" ht="15" customHeight="1" x14ac:dyDescent="0.25">
      <c r="C228" s="175"/>
      <c r="E228" s="199"/>
      <c r="F228" s="200"/>
      <c r="G228" s="215"/>
      <c r="H228" s="201"/>
      <c r="I228" s="201"/>
      <c r="J228" s="197"/>
      <c r="K228" s="198"/>
    </row>
    <row r="229" spans="3:11" ht="15" customHeight="1" x14ac:dyDescent="0.25">
      <c r="C229" s="175"/>
      <c r="E229" s="199"/>
      <c r="F229" s="200"/>
      <c r="G229" s="215"/>
      <c r="H229" s="201"/>
      <c r="I229" s="201"/>
      <c r="J229" s="197"/>
      <c r="K229" s="198"/>
    </row>
    <row r="230" spans="3:11" ht="15" customHeight="1" x14ac:dyDescent="0.25">
      <c r="C230" s="175"/>
      <c r="E230" s="199"/>
      <c r="F230" s="200"/>
      <c r="G230" s="215"/>
      <c r="H230" s="201"/>
      <c r="I230" s="201"/>
      <c r="J230" s="197"/>
      <c r="K230" s="198"/>
    </row>
    <row r="231" spans="3:11" ht="15" customHeight="1" x14ac:dyDescent="0.25">
      <c r="C231" s="175"/>
      <c r="E231" s="199"/>
      <c r="F231" s="200"/>
      <c r="G231" s="215"/>
      <c r="H231" s="201"/>
      <c r="I231" s="201"/>
      <c r="J231" s="197"/>
      <c r="K231" s="198"/>
    </row>
    <row r="232" spans="3:11" ht="15" customHeight="1" x14ac:dyDescent="0.25">
      <c r="C232" s="175"/>
      <c r="E232" s="199"/>
      <c r="F232" s="200"/>
      <c r="G232" s="215"/>
      <c r="H232" s="201"/>
      <c r="I232" s="201"/>
      <c r="J232" s="197"/>
      <c r="K232" s="198"/>
    </row>
    <row r="233" spans="3:11" ht="15" customHeight="1" x14ac:dyDescent="0.25">
      <c r="C233" s="175"/>
      <c r="E233" s="199"/>
      <c r="F233" s="200"/>
      <c r="G233" s="215"/>
      <c r="H233" s="201"/>
      <c r="I233" s="201"/>
      <c r="J233" s="197"/>
      <c r="K233" s="198"/>
    </row>
    <row r="234" spans="3:11" ht="15" customHeight="1" x14ac:dyDescent="0.25">
      <c r="C234" s="175"/>
      <c r="E234" s="199"/>
      <c r="F234" s="200"/>
      <c r="G234" s="215"/>
      <c r="H234" s="201"/>
      <c r="I234" s="201"/>
      <c r="J234" s="197"/>
      <c r="K234" s="198"/>
    </row>
    <row r="235" spans="3:11" ht="15" customHeight="1" x14ac:dyDescent="0.25">
      <c r="C235" s="175"/>
      <c r="E235" s="199"/>
      <c r="F235" s="200"/>
      <c r="G235" s="215"/>
      <c r="H235" s="201"/>
      <c r="I235" s="201"/>
      <c r="J235" s="197"/>
      <c r="K235" s="198"/>
    </row>
    <row r="236" spans="3:11" ht="15" customHeight="1" x14ac:dyDescent="0.25">
      <c r="C236" s="175"/>
      <c r="E236" s="199"/>
      <c r="F236" s="200"/>
      <c r="G236" s="215"/>
      <c r="H236" s="201"/>
      <c r="I236" s="201"/>
      <c r="J236" s="197"/>
      <c r="K236" s="198"/>
    </row>
    <row r="237" spans="3:11" ht="15" customHeight="1" x14ac:dyDescent="0.25">
      <c r="C237" s="175"/>
      <c r="E237" s="199"/>
      <c r="F237" s="200"/>
      <c r="G237" s="215"/>
      <c r="H237" s="201"/>
      <c r="I237" s="201"/>
      <c r="J237" s="197"/>
      <c r="K237" s="198"/>
    </row>
    <row r="238" spans="3:11" ht="15" customHeight="1" x14ac:dyDescent="0.25">
      <c r="C238" s="175"/>
      <c r="E238" s="199"/>
      <c r="F238" s="200"/>
      <c r="G238" s="215"/>
      <c r="H238" s="201"/>
      <c r="I238" s="201"/>
      <c r="J238" s="197"/>
      <c r="K238" s="198"/>
    </row>
    <row r="239" spans="3:11" ht="15" customHeight="1" x14ac:dyDescent="0.25">
      <c r="C239" s="175"/>
      <c r="E239" s="199"/>
      <c r="F239" s="200"/>
      <c r="G239" s="215"/>
      <c r="H239" s="201"/>
      <c r="I239" s="201"/>
      <c r="J239" s="197"/>
      <c r="K239" s="198"/>
    </row>
    <row r="240" spans="3:11" ht="15" customHeight="1" x14ac:dyDescent="0.25">
      <c r="C240" s="175"/>
      <c r="E240" s="199"/>
      <c r="F240" s="200"/>
      <c r="G240" s="215"/>
      <c r="H240" s="201"/>
      <c r="I240" s="201"/>
      <c r="J240" s="197"/>
      <c r="K240" s="198"/>
    </row>
    <row r="241" spans="3:11" ht="15" customHeight="1" x14ac:dyDescent="0.25">
      <c r="C241" s="175"/>
      <c r="E241" s="199"/>
      <c r="F241" s="200"/>
      <c r="G241" s="215"/>
      <c r="H241" s="201"/>
      <c r="I241" s="201"/>
      <c r="J241" s="197"/>
      <c r="K241" s="198"/>
    </row>
    <row r="242" spans="3:11" ht="15" customHeight="1" x14ac:dyDescent="0.25">
      <c r="C242" s="175"/>
      <c r="E242" s="199"/>
      <c r="F242" s="200"/>
      <c r="G242" s="215"/>
      <c r="H242" s="201"/>
      <c r="I242" s="201"/>
      <c r="J242" s="197"/>
      <c r="K242" s="198"/>
    </row>
    <row r="243" spans="3:11" ht="15" customHeight="1" x14ac:dyDescent="0.25">
      <c r="C243" s="175"/>
      <c r="E243" s="199"/>
      <c r="F243" s="200"/>
      <c r="G243" s="215"/>
      <c r="H243" s="201"/>
      <c r="I243" s="201"/>
      <c r="J243" s="197"/>
      <c r="K243" s="198"/>
    </row>
    <row r="244" spans="3:11" ht="15" customHeight="1" x14ac:dyDescent="0.25">
      <c r="C244" s="175"/>
      <c r="E244" s="199"/>
      <c r="F244" s="200"/>
      <c r="G244" s="215"/>
      <c r="H244" s="201"/>
      <c r="I244" s="201"/>
      <c r="J244" s="197"/>
      <c r="K244" s="198"/>
    </row>
    <row r="245" spans="3:11" ht="15" customHeight="1" x14ac:dyDescent="0.25">
      <c r="C245" s="175"/>
      <c r="E245" s="199"/>
      <c r="F245" s="200"/>
      <c r="G245" s="215"/>
      <c r="H245" s="201"/>
      <c r="I245" s="201"/>
      <c r="J245" s="197"/>
      <c r="K245" s="198"/>
    </row>
    <row r="246" spans="3:11" ht="15" customHeight="1" x14ac:dyDescent="0.25">
      <c r="C246" s="175"/>
      <c r="E246" s="199"/>
      <c r="F246" s="200"/>
      <c r="G246" s="215"/>
      <c r="H246" s="201"/>
      <c r="I246" s="201"/>
      <c r="J246" s="197"/>
      <c r="K246" s="198"/>
    </row>
    <row r="247" spans="3:11" ht="15" customHeight="1" x14ac:dyDescent="0.25">
      <c r="C247" s="175"/>
      <c r="E247" s="199"/>
      <c r="F247" s="200"/>
      <c r="G247" s="215"/>
      <c r="H247" s="201"/>
      <c r="I247" s="201"/>
      <c r="J247" s="197"/>
      <c r="K247" s="198"/>
    </row>
    <row r="248" spans="3:11" ht="15" customHeight="1" x14ac:dyDescent="0.25">
      <c r="C248" s="175"/>
      <c r="E248" s="199"/>
      <c r="F248" s="200"/>
      <c r="G248" s="215"/>
      <c r="H248" s="201"/>
      <c r="I248" s="201"/>
      <c r="J248" s="197"/>
      <c r="K248" s="198"/>
    </row>
    <row r="249" spans="3:11" ht="15" customHeight="1" x14ac:dyDescent="0.25">
      <c r="C249" s="175"/>
      <c r="E249" s="199"/>
      <c r="F249" s="200"/>
      <c r="G249" s="215"/>
      <c r="H249" s="201"/>
      <c r="I249" s="201"/>
      <c r="J249" s="197"/>
      <c r="K249" s="198"/>
    </row>
    <row r="250" spans="3:11" ht="15" customHeight="1" x14ac:dyDescent="0.25">
      <c r="C250" s="175"/>
      <c r="E250" s="199"/>
      <c r="F250" s="200"/>
      <c r="G250" s="215"/>
      <c r="H250" s="201"/>
      <c r="I250" s="201"/>
      <c r="J250" s="197"/>
      <c r="K250" s="198"/>
    </row>
    <row r="251" spans="3:11" ht="15" customHeight="1" x14ac:dyDescent="0.25">
      <c r="C251" s="175"/>
      <c r="E251" s="199"/>
      <c r="F251" s="200"/>
      <c r="G251" s="215"/>
      <c r="H251" s="201"/>
      <c r="I251" s="201"/>
      <c r="J251" s="197"/>
      <c r="K251" s="198"/>
    </row>
    <row r="252" spans="3:11" ht="15" customHeight="1" x14ac:dyDescent="0.25">
      <c r="C252" s="175"/>
      <c r="E252" s="199"/>
      <c r="F252" s="200"/>
      <c r="G252" s="215"/>
      <c r="H252" s="201"/>
      <c r="I252" s="201"/>
      <c r="J252" s="197"/>
      <c r="K252" s="198"/>
    </row>
    <row r="253" spans="3:11" ht="15" customHeight="1" x14ac:dyDescent="0.25">
      <c r="C253" s="175"/>
      <c r="E253" s="199"/>
      <c r="F253" s="200"/>
      <c r="G253" s="215"/>
      <c r="H253" s="201"/>
      <c r="I253" s="201"/>
      <c r="J253" s="197"/>
      <c r="K253" s="198"/>
    </row>
    <row r="254" spans="3:11" ht="15" customHeight="1" x14ac:dyDescent="0.25">
      <c r="C254" s="175"/>
      <c r="E254" s="199"/>
      <c r="F254" s="200"/>
      <c r="G254" s="215"/>
      <c r="H254" s="201"/>
      <c r="I254" s="201"/>
      <c r="J254" s="197"/>
      <c r="K254" s="198"/>
    </row>
    <row r="255" spans="3:11" ht="15" customHeight="1" x14ac:dyDescent="0.25">
      <c r="C255" s="175"/>
      <c r="E255" s="199"/>
      <c r="F255" s="200"/>
      <c r="G255" s="215"/>
      <c r="H255" s="201"/>
      <c r="I255" s="201"/>
      <c r="J255" s="197"/>
      <c r="K255" s="198"/>
    </row>
    <row r="256" spans="3:11" ht="15" customHeight="1" x14ac:dyDescent="0.25">
      <c r="C256" s="175"/>
      <c r="E256" s="199"/>
      <c r="F256" s="200"/>
      <c r="G256" s="215"/>
      <c r="H256" s="201"/>
      <c r="I256" s="201"/>
      <c r="J256" s="197"/>
      <c r="K256" s="198"/>
    </row>
    <row r="257" spans="3:11" ht="15" customHeight="1" x14ac:dyDescent="0.25">
      <c r="C257" s="175"/>
      <c r="E257" s="199"/>
      <c r="F257" s="200"/>
      <c r="G257" s="215"/>
      <c r="H257" s="201"/>
      <c r="I257" s="201"/>
      <c r="J257" s="197"/>
      <c r="K257" s="198"/>
    </row>
    <row r="258" spans="3:11" ht="15" customHeight="1" x14ac:dyDescent="0.25">
      <c r="C258" s="175"/>
      <c r="E258" s="199"/>
      <c r="F258" s="200"/>
      <c r="G258" s="215"/>
      <c r="H258" s="201"/>
      <c r="I258" s="201"/>
      <c r="J258" s="197"/>
      <c r="K258" s="198"/>
    </row>
    <row r="259" spans="3:11" ht="15" customHeight="1" x14ac:dyDescent="0.25">
      <c r="C259" s="175"/>
      <c r="E259" s="199"/>
      <c r="F259" s="200"/>
      <c r="G259" s="215"/>
      <c r="H259" s="201"/>
      <c r="I259" s="201"/>
      <c r="J259" s="197"/>
      <c r="K259" s="198"/>
    </row>
    <row r="260" spans="3:11" ht="15" customHeight="1" x14ac:dyDescent="0.25">
      <c r="C260" s="175"/>
      <c r="E260" s="199"/>
      <c r="F260" s="200"/>
      <c r="G260" s="215"/>
      <c r="H260" s="201"/>
      <c r="I260" s="201"/>
      <c r="J260" s="197"/>
      <c r="K260" s="198"/>
    </row>
    <row r="261" spans="3:11" ht="15" customHeight="1" x14ac:dyDescent="0.25">
      <c r="C261" s="175"/>
      <c r="E261" s="199"/>
      <c r="F261" s="200"/>
      <c r="G261" s="215"/>
      <c r="H261" s="201"/>
      <c r="I261" s="201"/>
      <c r="J261" s="197"/>
      <c r="K261" s="198"/>
    </row>
    <row r="262" spans="3:11" ht="15" customHeight="1" x14ac:dyDescent="0.25">
      <c r="C262" s="175"/>
      <c r="E262" s="199"/>
      <c r="F262" s="200"/>
      <c r="G262" s="215"/>
      <c r="H262" s="201"/>
      <c r="I262" s="201"/>
      <c r="J262" s="197"/>
      <c r="K262" s="198"/>
    </row>
    <row r="263" spans="3:11" ht="15" customHeight="1" x14ac:dyDescent="0.25">
      <c r="C263" s="175"/>
      <c r="E263" s="199"/>
      <c r="F263" s="200"/>
      <c r="G263" s="215"/>
      <c r="H263" s="201"/>
      <c r="I263" s="201"/>
      <c r="J263" s="197"/>
      <c r="K263" s="198"/>
    </row>
    <row r="264" spans="3:11" ht="15" customHeight="1" x14ac:dyDescent="0.25">
      <c r="C264" s="175"/>
      <c r="E264" s="199"/>
      <c r="F264" s="200"/>
      <c r="G264" s="215"/>
      <c r="H264" s="201"/>
      <c r="I264" s="201"/>
      <c r="J264" s="197"/>
      <c r="K264" s="198"/>
    </row>
    <row r="265" spans="3:11" ht="15" customHeight="1" x14ac:dyDescent="0.25">
      <c r="C265" s="175"/>
      <c r="E265" s="199"/>
      <c r="F265" s="200"/>
      <c r="G265" s="215"/>
      <c r="H265" s="201"/>
      <c r="I265" s="201"/>
      <c r="J265" s="197"/>
      <c r="K265" s="198"/>
    </row>
    <row r="266" spans="3:11" ht="15" customHeight="1" x14ac:dyDescent="0.25">
      <c r="C266" s="175"/>
      <c r="E266" s="199"/>
      <c r="F266" s="200"/>
      <c r="G266" s="215"/>
      <c r="H266" s="201"/>
      <c r="I266" s="201"/>
      <c r="J266" s="197"/>
      <c r="K266" s="198"/>
    </row>
    <row r="267" spans="3:11" ht="15" customHeight="1" x14ac:dyDescent="0.25">
      <c r="C267" s="175"/>
      <c r="E267" s="199"/>
      <c r="F267" s="200"/>
      <c r="G267" s="215"/>
      <c r="H267" s="201"/>
      <c r="I267" s="201"/>
      <c r="J267" s="197"/>
      <c r="K267" s="198"/>
    </row>
    <row r="268" spans="3:11" ht="15" customHeight="1" x14ac:dyDescent="0.25">
      <c r="C268" s="175"/>
      <c r="E268" s="199"/>
      <c r="F268" s="200"/>
      <c r="G268" s="215"/>
      <c r="H268" s="201"/>
      <c r="I268" s="201"/>
      <c r="J268" s="197"/>
      <c r="K268" s="198"/>
    </row>
    <row r="269" spans="3:11" ht="15" customHeight="1" x14ac:dyDescent="0.25">
      <c r="C269" s="175"/>
      <c r="E269" s="199"/>
      <c r="F269" s="200"/>
      <c r="G269" s="215"/>
      <c r="H269" s="201"/>
      <c r="I269" s="201"/>
      <c r="J269" s="197"/>
      <c r="K269" s="198"/>
    </row>
    <row r="270" spans="3:11" ht="15" customHeight="1" x14ac:dyDescent="0.25">
      <c r="C270" s="175"/>
      <c r="E270" s="199"/>
      <c r="F270" s="200"/>
      <c r="G270" s="215"/>
      <c r="H270" s="201"/>
      <c r="I270" s="201"/>
      <c r="J270" s="197"/>
      <c r="K270" s="198"/>
    </row>
    <row r="271" spans="3:11" ht="15" customHeight="1" x14ac:dyDescent="0.25">
      <c r="C271" s="175"/>
      <c r="E271" s="199"/>
      <c r="F271" s="200"/>
      <c r="G271" s="215"/>
      <c r="H271" s="201"/>
      <c r="I271" s="201"/>
      <c r="J271" s="197"/>
      <c r="K271" s="198"/>
    </row>
    <row r="272" spans="3:11" ht="15" customHeight="1" x14ac:dyDescent="0.25">
      <c r="C272" s="175"/>
      <c r="E272" s="199"/>
      <c r="F272" s="200"/>
      <c r="G272" s="215"/>
      <c r="H272" s="201"/>
      <c r="I272" s="201"/>
      <c r="J272" s="197"/>
      <c r="K272" s="198"/>
    </row>
    <row r="273" spans="3:11" ht="15" customHeight="1" x14ac:dyDescent="0.25">
      <c r="C273" s="175"/>
      <c r="E273" s="199"/>
      <c r="F273" s="200"/>
      <c r="G273" s="215"/>
      <c r="H273" s="201"/>
      <c r="I273" s="201"/>
      <c r="J273" s="197"/>
      <c r="K273" s="198"/>
    </row>
    <row r="274" spans="3:11" ht="15" customHeight="1" x14ac:dyDescent="0.25">
      <c r="C274" s="175"/>
      <c r="E274" s="199"/>
      <c r="F274" s="200"/>
      <c r="G274" s="215"/>
      <c r="H274" s="201"/>
      <c r="I274" s="201"/>
      <c r="J274" s="197"/>
      <c r="K274" s="198"/>
    </row>
    <row r="275" spans="3:11" ht="15" customHeight="1" x14ac:dyDescent="0.25">
      <c r="C275" s="175"/>
      <c r="E275" s="199"/>
      <c r="F275" s="200"/>
      <c r="G275" s="215"/>
      <c r="H275" s="201"/>
      <c r="I275" s="201"/>
      <c r="J275" s="197"/>
      <c r="K275" s="198"/>
    </row>
    <row r="276" spans="3:11" ht="15" customHeight="1" x14ac:dyDescent="0.25">
      <c r="C276" s="175"/>
      <c r="E276" s="199"/>
      <c r="F276" s="200"/>
      <c r="G276" s="215"/>
      <c r="H276" s="201"/>
      <c r="I276" s="201"/>
      <c r="J276" s="197"/>
      <c r="K276" s="198"/>
    </row>
    <row r="277" spans="3:11" ht="15" customHeight="1" x14ac:dyDescent="0.25">
      <c r="C277" s="175"/>
      <c r="E277" s="199"/>
      <c r="F277" s="200"/>
      <c r="G277" s="215"/>
      <c r="H277" s="201"/>
      <c r="I277" s="201"/>
      <c r="J277" s="197"/>
      <c r="K277" s="198"/>
    </row>
    <row r="278" spans="3:11" ht="15" customHeight="1" x14ac:dyDescent="0.25">
      <c r="C278" s="175"/>
      <c r="E278" s="199"/>
      <c r="F278" s="200"/>
      <c r="G278" s="215"/>
      <c r="H278" s="201"/>
      <c r="I278" s="201"/>
      <c r="J278" s="197"/>
      <c r="K278" s="198"/>
    </row>
    <row r="279" spans="3:11" ht="15" customHeight="1" x14ac:dyDescent="0.25">
      <c r="C279" s="175"/>
      <c r="E279" s="199"/>
      <c r="F279" s="200"/>
      <c r="G279" s="215"/>
      <c r="H279" s="201"/>
      <c r="I279" s="201"/>
      <c r="J279" s="197"/>
      <c r="K279" s="198"/>
    </row>
    <row r="280" spans="3:11" ht="15" customHeight="1" x14ac:dyDescent="0.25">
      <c r="C280" s="175"/>
      <c r="E280" s="199"/>
      <c r="F280" s="200"/>
      <c r="G280" s="215"/>
      <c r="H280" s="201"/>
      <c r="I280" s="201"/>
      <c r="J280" s="197"/>
      <c r="K280" s="198"/>
    </row>
    <row r="281" spans="3:11" ht="15" customHeight="1" x14ac:dyDescent="0.25">
      <c r="C281" s="175"/>
      <c r="E281" s="199"/>
      <c r="F281" s="200"/>
      <c r="G281" s="215"/>
      <c r="H281" s="201"/>
      <c r="I281" s="201"/>
      <c r="J281" s="197"/>
      <c r="K281" s="198"/>
    </row>
    <row r="282" spans="3:11" ht="15" customHeight="1" x14ac:dyDescent="0.25">
      <c r="C282" s="175"/>
      <c r="E282" s="199"/>
      <c r="F282" s="200"/>
      <c r="G282" s="215"/>
      <c r="H282" s="201"/>
      <c r="I282" s="201"/>
      <c r="J282" s="197"/>
      <c r="K282" s="198"/>
    </row>
    <row r="283" spans="3:11" ht="15" customHeight="1" x14ac:dyDescent="0.25">
      <c r="C283" s="175"/>
      <c r="E283" s="199"/>
      <c r="F283" s="200"/>
      <c r="G283" s="215"/>
      <c r="H283" s="201"/>
      <c r="I283" s="201"/>
      <c r="J283" s="197"/>
      <c r="K283" s="198"/>
    </row>
    <row r="284" spans="3:11" ht="15" customHeight="1" x14ac:dyDescent="0.25">
      <c r="C284" s="175"/>
      <c r="E284" s="199"/>
      <c r="F284" s="200"/>
      <c r="G284" s="215"/>
      <c r="H284" s="201"/>
      <c r="I284" s="201"/>
      <c r="J284" s="197"/>
      <c r="K284" s="198"/>
    </row>
    <row r="285" spans="3:11" ht="15" customHeight="1" x14ac:dyDescent="0.25">
      <c r="C285" s="175"/>
      <c r="E285" s="199"/>
      <c r="F285" s="200"/>
      <c r="G285" s="215"/>
      <c r="H285" s="201"/>
      <c r="I285" s="201"/>
      <c r="J285" s="197"/>
      <c r="K285" s="198"/>
    </row>
    <row r="286" spans="3:11" ht="15" customHeight="1" x14ac:dyDescent="0.25">
      <c r="C286" s="175"/>
      <c r="E286" s="199"/>
      <c r="F286" s="200"/>
      <c r="G286" s="215"/>
      <c r="H286" s="201"/>
      <c r="I286" s="201"/>
      <c r="J286" s="197"/>
      <c r="K286" s="198"/>
    </row>
    <row r="287" spans="3:11" ht="15" customHeight="1" x14ac:dyDescent="0.25">
      <c r="C287" s="175"/>
      <c r="E287" s="199"/>
      <c r="F287" s="200"/>
      <c r="G287" s="215"/>
      <c r="H287" s="201"/>
      <c r="I287" s="201"/>
      <c r="J287" s="197"/>
      <c r="K287" s="198"/>
    </row>
    <row r="288" spans="3:11" ht="15" customHeight="1" x14ac:dyDescent="0.25">
      <c r="C288" s="175"/>
      <c r="E288" s="199"/>
      <c r="F288" s="200"/>
      <c r="G288" s="215"/>
      <c r="H288" s="201"/>
      <c r="I288" s="201"/>
      <c r="J288" s="197"/>
      <c r="K288" s="198"/>
    </row>
    <row r="289" spans="3:11" ht="15" customHeight="1" x14ac:dyDescent="0.25">
      <c r="C289" s="175"/>
      <c r="E289" s="199"/>
      <c r="F289" s="200"/>
      <c r="G289" s="215"/>
      <c r="H289" s="201"/>
      <c r="I289" s="201"/>
      <c r="J289" s="197"/>
      <c r="K289" s="198"/>
    </row>
    <row r="290" spans="3:11" ht="15" customHeight="1" x14ac:dyDescent="0.25">
      <c r="C290" s="175"/>
      <c r="E290" s="199"/>
      <c r="F290" s="200"/>
      <c r="G290" s="215"/>
      <c r="H290" s="201"/>
      <c r="I290" s="201"/>
      <c r="J290" s="197"/>
      <c r="K290" s="198"/>
    </row>
    <row r="291" spans="3:11" ht="15" customHeight="1" x14ac:dyDescent="0.25">
      <c r="C291" s="175"/>
      <c r="E291" s="199"/>
      <c r="F291" s="200"/>
      <c r="G291" s="215"/>
      <c r="H291" s="201"/>
      <c r="I291" s="201"/>
      <c r="J291" s="197"/>
      <c r="K291" s="198"/>
    </row>
    <row r="292" spans="3:11" ht="15" customHeight="1" x14ac:dyDescent="0.25">
      <c r="C292" s="175"/>
      <c r="E292" s="199"/>
      <c r="F292" s="200"/>
      <c r="G292" s="215"/>
      <c r="H292" s="201"/>
      <c r="I292" s="201"/>
      <c r="J292" s="197"/>
      <c r="K292" s="198"/>
    </row>
    <row r="293" spans="3:11" ht="15" customHeight="1" x14ac:dyDescent="0.25">
      <c r="C293" s="175"/>
      <c r="E293" s="199"/>
      <c r="F293" s="200"/>
      <c r="G293" s="215"/>
      <c r="H293" s="201"/>
      <c r="I293" s="201"/>
      <c r="J293" s="197"/>
      <c r="K293" s="198"/>
    </row>
    <row r="294" spans="3:11" ht="15" customHeight="1" x14ac:dyDescent="0.25">
      <c r="C294" s="175"/>
      <c r="E294" s="199"/>
      <c r="F294" s="200"/>
      <c r="G294" s="215"/>
      <c r="H294" s="201"/>
      <c r="I294" s="201"/>
      <c r="J294" s="197"/>
      <c r="K294" s="198"/>
    </row>
    <row r="295" spans="3:11" ht="15" customHeight="1" x14ac:dyDescent="0.25">
      <c r="C295" s="175"/>
      <c r="E295" s="199"/>
      <c r="F295" s="200"/>
      <c r="G295" s="215"/>
      <c r="H295" s="201"/>
      <c r="I295" s="201"/>
      <c r="J295" s="197"/>
      <c r="K295" s="198"/>
    </row>
    <row r="296" spans="3:11" ht="15" customHeight="1" x14ac:dyDescent="0.25">
      <c r="C296" s="175"/>
      <c r="E296" s="199"/>
      <c r="F296" s="200"/>
      <c r="G296" s="215"/>
      <c r="H296" s="201"/>
      <c r="I296" s="201"/>
      <c r="J296" s="197"/>
      <c r="K296" s="198"/>
    </row>
    <row r="297" spans="3:11" ht="15" customHeight="1" x14ac:dyDescent="0.25">
      <c r="C297" s="175"/>
      <c r="E297" s="199"/>
      <c r="F297" s="200"/>
      <c r="G297" s="215"/>
      <c r="H297" s="201"/>
      <c r="I297" s="201"/>
      <c r="J297" s="197"/>
      <c r="K297" s="198"/>
    </row>
    <row r="298" spans="3:11" ht="15" customHeight="1" x14ac:dyDescent="0.25">
      <c r="C298" s="175"/>
      <c r="E298" s="199"/>
      <c r="F298" s="200"/>
      <c r="G298" s="215"/>
      <c r="H298" s="201"/>
      <c r="I298" s="201"/>
      <c r="J298" s="197"/>
      <c r="K298" s="198"/>
    </row>
    <row r="299" spans="3:11" ht="15" customHeight="1" x14ac:dyDescent="0.25">
      <c r="C299" s="175"/>
      <c r="E299" s="199"/>
      <c r="F299" s="200"/>
      <c r="G299" s="215"/>
      <c r="H299" s="201"/>
      <c r="I299" s="201"/>
      <c r="J299" s="197"/>
      <c r="K299" s="198"/>
    </row>
    <row r="300" spans="3:11" ht="15" customHeight="1" x14ac:dyDescent="0.25">
      <c r="C300" s="175"/>
      <c r="E300" s="199"/>
      <c r="F300" s="200"/>
      <c r="G300" s="215"/>
      <c r="H300" s="201"/>
      <c r="I300" s="201"/>
      <c r="J300" s="197"/>
      <c r="K300" s="198"/>
    </row>
    <row r="301" spans="3:11" ht="15" customHeight="1" x14ac:dyDescent="0.25">
      <c r="C301" s="175"/>
      <c r="E301" s="199"/>
      <c r="F301" s="200"/>
      <c r="G301" s="215"/>
      <c r="H301" s="201"/>
      <c r="I301" s="201"/>
      <c r="J301" s="197"/>
      <c r="K301" s="198"/>
    </row>
    <row r="302" spans="3:11" ht="15" customHeight="1" x14ac:dyDescent="0.25">
      <c r="C302" s="175"/>
      <c r="E302" s="199"/>
      <c r="F302" s="200"/>
      <c r="G302" s="215"/>
      <c r="H302" s="201"/>
      <c r="I302" s="201"/>
      <c r="J302" s="197"/>
      <c r="K302" s="198"/>
    </row>
    <row r="303" spans="3:11" ht="15" customHeight="1" x14ac:dyDescent="0.25">
      <c r="C303" s="175"/>
      <c r="E303" s="199"/>
      <c r="F303" s="200"/>
      <c r="G303" s="215"/>
      <c r="H303" s="201"/>
      <c r="I303" s="201"/>
      <c r="J303" s="197"/>
      <c r="K303" s="198"/>
    </row>
    <row r="304" spans="3:11" ht="15" customHeight="1" x14ac:dyDescent="0.25">
      <c r="C304" s="175"/>
      <c r="E304" s="199"/>
      <c r="F304" s="200"/>
      <c r="G304" s="215"/>
      <c r="H304" s="201"/>
      <c r="I304" s="201"/>
      <c r="J304" s="197"/>
      <c r="K304" s="198"/>
    </row>
    <row r="305" spans="3:11" ht="15" customHeight="1" x14ac:dyDescent="0.25">
      <c r="C305" s="175"/>
      <c r="E305" s="199"/>
      <c r="F305" s="200"/>
      <c r="G305" s="215"/>
      <c r="H305" s="201"/>
      <c r="I305" s="201"/>
      <c r="J305" s="197"/>
      <c r="K305" s="198"/>
    </row>
    <row r="306" spans="3:11" ht="15" customHeight="1" x14ac:dyDescent="0.25">
      <c r="C306" s="175"/>
      <c r="E306" s="199"/>
      <c r="F306" s="200"/>
      <c r="G306" s="215"/>
      <c r="H306" s="201"/>
      <c r="I306" s="201"/>
      <c r="J306" s="197"/>
      <c r="K306" s="198"/>
    </row>
    <row r="307" spans="3:11" ht="15" customHeight="1" x14ac:dyDescent="0.25">
      <c r="C307" s="175"/>
      <c r="E307" s="199"/>
      <c r="F307" s="200"/>
      <c r="G307" s="215"/>
      <c r="H307" s="201"/>
      <c r="I307" s="201"/>
      <c r="J307" s="197"/>
      <c r="K307" s="198"/>
    </row>
    <row r="308" spans="3:11" ht="15" customHeight="1" x14ac:dyDescent="0.25">
      <c r="C308" s="175"/>
      <c r="E308" s="199"/>
      <c r="F308" s="200"/>
      <c r="G308" s="215"/>
      <c r="H308" s="201"/>
      <c r="I308" s="201"/>
      <c r="J308" s="197"/>
      <c r="K308" s="198"/>
    </row>
    <row r="309" spans="3:11" ht="15" customHeight="1" x14ac:dyDescent="0.25">
      <c r="C309" s="175"/>
      <c r="E309" s="199"/>
      <c r="F309" s="200"/>
      <c r="G309" s="215"/>
      <c r="H309" s="201"/>
      <c r="I309" s="201"/>
      <c r="J309" s="197"/>
      <c r="K309" s="198"/>
    </row>
    <row r="310" spans="3:11" ht="15" customHeight="1" x14ac:dyDescent="0.25">
      <c r="C310" s="175"/>
      <c r="E310" s="199"/>
      <c r="F310" s="200"/>
      <c r="G310" s="215"/>
      <c r="H310" s="201"/>
      <c r="I310" s="201"/>
      <c r="J310" s="197"/>
      <c r="K310" s="198"/>
    </row>
    <row r="311" spans="3:11" ht="15" customHeight="1" x14ac:dyDescent="0.25">
      <c r="C311" s="175"/>
      <c r="E311" s="199"/>
      <c r="F311" s="200"/>
      <c r="G311" s="215"/>
      <c r="H311" s="201"/>
      <c r="I311" s="201"/>
      <c r="J311" s="197"/>
      <c r="K311" s="198"/>
    </row>
    <row r="312" spans="3:11" ht="15" customHeight="1" x14ac:dyDescent="0.25">
      <c r="C312" s="175"/>
      <c r="E312" s="199"/>
      <c r="F312" s="200"/>
      <c r="G312" s="215"/>
      <c r="H312" s="201"/>
      <c r="I312" s="201"/>
      <c r="J312" s="197"/>
      <c r="K312" s="198"/>
    </row>
    <row r="313" spans="3:11" ht="15" customHeight="1" x14ac:dyDescent="0.25">
      <c r="C313" s="175"/>
      <c r="E313" s="199"/>
      <c r="F313" s="200"/>
      <c r="G313" s="215"/>
      <c r="H313" s="201"/>
      <c r="I313" s="201"/>
      <c r="J313" s="197"/>
      <c r="K313" s="198"/>
    </row>
    <row r="314" spans="3:11" ht="15" customHeight="1" x14ac:dyDescent="0.25">
      <c r="C314" s="175"/>
      <c r="E314" s="199"/>
      <c r="F314" s="200"/>
      <c r="G314" s="215"/>
      <c r="H314" s="201"/>
      <c r="I314" s="201"/>
      <c r="J314" s="197"/>
      <c r="K314" s="198"/>
    </row>
    <row r="315" spans="3:11" ht="15" customHeight="1" x14ac:dyDescent="0.25">
      <c r="C315" s="175"/>
      <c r="E315" s="199"/>
      <c r="F315" s="200"/>
      <c r="G315" s="215"/>
      <c r="H315" s="201"/>
      <c r="I315" s="201"/>
      <c r="J315" s="197"/>
      <c r="K315" s="198"/>
    </row>
    <row r="316" spans="3:11" ht="15" customHeight="1" x14ac:dyDescent="0.25">
      <c r="C316" s="175"/>
      <c r="E316" s="199"/>
      <c r="F316" s="200"/>
      <c r="G316" s="215"/>
      <c r="H316" s="201"/>
      <c r="I316" s="201"/>
      <c r="J316" s="197"/>
      <c r="K316" s="198"/>
    </row>
    <row r="317" spans="3:11" ht="15" customHeight="1" x14ac:dyDescent="0.25">
      <c r="C317" s="175"/>
      <c r="E317" s="199"/>
      <c r="F317" s="200"/>
      <c r="G317" s="215"/>
      <c r="H317" s="201"/>
      <c r="I317" s="201"/>
      <c r="J317" s="197"/>
      <c r="K317" s="198"/>
    </row>
    <row r="318" spans="3:11" ht="15" customHeight="1" x14ac:dyDescent="0.25">
      <c r="C318" s="175"/>
      <c r="E318" s="199"/>
      <c r="F318" s="200"/>
      <c r="G318" s="215"/>
      <c r="H318" s="201"/>
      <c r="I318" s="201"/>
      <c r="J318" s="197"/>
      <c r="K318" s="198"/>
    </row>
    <row r="319" spans="3:11" ht="15" customHeight="1" x14ac:dyDescent="0.25">
      <c r="C319" s="175"/>
      <c r="E319" s="199"/>
      <c r="F319" s="200"/>
      <c r="G319" s="215"/>
      <c r="H319" s="201"/>
      <c r="I319" s="201"/>
      <c r="J319" s="197"/>
      <c r="K319" s="198"/>
    </row>
    <row r="320" spans="3:11" ht="15" customHeight="1" x14ac:dyDescent="0.25">
      <c r="C320" s="175"/>
      <c r="E320" s="199"/>
      <c r="F320" s="200"/>
      <c r="G320" s="215"/>
      <c r="H320" s="201"/>
      <c r="I320" s="201"/>
      <c r="J320" s="197"/>
      <c r="K320" s="198"/>
    </row>
    <row r="321" spans="3:11" ht="15" customHeight="1" x14ac:dyDescent="0.25">
      <c r="C321" s="175"/>
      <c r="E321" s="199"/>
      <c r="F321" s="200"/>
      <c r="G321" s="215"/>
      <c r="H321" s="201"/>
      <c r="I321" s="201"/>
      <c r="J321" s="197"/>
      <c r="K321" s="198"/>
    </row>
    <row r="322" spans="3:11" ht="15" customHeight="1" x14ac:dyDescent="0.25">
      <c r="C322" s="175"/>
      <c r="E322" s="199"/>
      <c r="F322" s="200"/>
      <c r="G322" s="215"/>
      <c r="H322" s="201"/>
      <c r="I322" s="201"/>
      <c r="J322" s="197"/>
      <c r="K322" s="198"/>
    </row>
    <row r="323" spans="3:11" ht="15" customHeight="1" x14ac:dyDescent="0.25">
      <c r="C323" s="175"/>
      <c r="E323" s="199"/>
      <c r="F323" s="200"/>
      <c r="G323" s="215"/>
      <c r="H323" s="201"/>
      <c r="I323" s="201"/>
      <c r="J323" s="197"/>
      <c r="K323" s="198"/>
    </row>
    <row r="324" spans="3:11" ht="15" customHeight="1" x14ac:dyDescent="0.25">
      <c r="C324" s="175"/>
      <c r="E324" s="199"/>
      <c r="F324" s="200"/>
      <c r="G324" s="215"/>
      <c r="H324" s="201"/>
      <c r="I324" s="201"/>
      <c r="J324" s="197"/>
      <c r="K324" s="198"/>
    </row>
    <row r="325" spans="3:11" ht="15" customHeight="1" x14ac:dyDescent="0.25">
      <c r="C325" s="175"/>
      <c r="E325" s="199"/>
      <c r="F325" s="200"/>
      <c r="G325" s="215"/>
      <c r="H325" s="201"/>
      <c r="I325" s="201"/>
      <c r="J325" s="197"/>
      <c r="K325" s="198"/>
    </row>
    <row r="326" spans="3:11" ht="15" customHeight="1" x14ac:dyDescent="0.25">
      <c r="C326" s="175"/>
      <c r="E326" s="199"/>
      <c r="F326" s="200"/>
      <c r="G326" s="215"/>
      <c r="H326" s="201"/>
      <c r="I326" s="201"/>
      <c r="J326" s="197"/>
      <c r="K326" s="198"/>
    </row>
    <row r="327" spans="3:11" ht="15" customHeight="1" x14ac:dyDescent="0.25">
      <c r="C327" s="175"/>
      <c r="E327" s="199"/>
      <c r="F327" s="200"/>
      <c r="G327" s="215"/>
      <c r="H327" s="201"/>
      <c r="I327" s="201"/>
      <c r="J327" s="197"/>
      <c r="K327" s="198"/>
    </row>
    <row r="328" spans="3:11" ht="15" customHeight="1" x14ac:dyDescent="0.25">
      <c r="C328" s="175"/>
      <c r="E328" s="199"/>
      <c r="F328" s="200"/>
      <c r="G328" s="215"/>
      <c r="H328" s="201"/>
      <c r="I328" s="201"/>
      <c r="J328" s="197"/>
      <c r="K328" s="198"/>
    </row>
    <row r="329" spans="3:11" ht="15" customHeight="1" x14ac:dyDescent="0.25">
      <c r="C329" s="175"/>
      <c r="E329" s="199"/>
      <c r="F329" s="200"/>
      <c r="G329" s="215"/>
      <c r="H329" s="201"/>
      <c r="I329" s="201"/>
      <c r="J329" s="197"/>
      <c r="K329" s="198"/>
    </row>
    <row r="330" spans="3:11" ht="15" customHeight="1" x14ac:dyDescent="0.25">
      <c r="C330" s="175"/>
      <c r="E330" s="199"/>
      <c r="F330" s="200"/>
      <c r="G330" s="215"/>
      <c r="H330" s="201"/>
      <c r="I330" s="201"/>
      <c r="J330" s="197"/>
      <c r="K330" s="198"/>
    </row>
    <row r="331" spans="3:11" ht="15" customHeight="1" x14ac:dyDescent="0.25">
      <c r="C331" s="175"/>
      <c r="E331" s="199"/>
      <c r="F331" s="200"/>
      <c r="G331" s="215"/>
      <c r="H331" s="201"/>
      <c r="I331" s="201"/>
      <c r="J331" s="197"/>
      <c r="K331" s="198"/>
    </row>
    <row r="332" spans="3:11" ht="15" customHeight="1" x14ac:dyDescent="0.25">
      <c r="C332" s="175"/>
      <c r="E332" s="199"/>
      <c r="F332" s="200"/>
      <c r="G332" s="215"/>
      <c r="H332" s="201"/>
      <c r="I332" s="201"/>
      <c r="J332" s="197"/>
      <c r="K332" s="198"/>
    </row>
    <row r="333" spans="3:11" ht="15" customHeight="1" x14ac:dyDescent="0.25">
      <c r="C333" s="175"/>
      <c r="E333" s="199"/>
      <c r="F333" s="200"/>
      <c r="G333" s="215"/>
      <c r="H333" s="201"/>
      <c r="I333" s="201"/>
      <c r="J333" s="197"/>
      <c r="K333" s="198"/>
    </row>
    <row r="334" spans="3:11" ht="15" customHeight="1" x14ac:dyDescent="0.25">
      <c r="C334" s="175"/>
      <c r="E334" s="199"/>
      <c r="F334" s="200"/>
      <c r="G334" s="215"/>
      <c r="H334" s="201"/>
      <c r="I334" s="201"/>
      <c r="J334" s="197"/>
      <c r="K334" s="198"/>
    </row>
    <row r="335" spans="3:11" ht="15" customHeight="1" x14ac:dyDescent="0.25">
      <c r="C335" s="175"/>
      <c r="E335" s="199"/>
      <c r="F335" s="200"/>
      <c r="G335" s="215"/>
      <c r="H335" s="201"/>
      <c r="I335" s="201"/>
      <c r="J335" s="197"/>
      <c r="K335" s="198"/>
    </row>
    <row r="336" spans="3:11" ht="15" customHeight="1" x14ac:dyDescent="0.25">
      <c r="C336" s="175"/>
      <c r="E336" s="199"/>
      <c r="F336" s="200"/>
      <c r="G336" s="215"/>
      <c r="H336" s="201"/>
      <c r="I336" s="201"/>
      <c r="J336" s="197"/>
      <c r="K336" s="198"/>
    </row>
    <row r="337" spans="3:11" ht="15" customHeight="1" x14ac:dyDescent="0.25">
      <c r="C337" s="175"/>
      <c r="E337" s="199"/>
      <c r="F337" s="200"/>
      <c r="G337" s="215"/>
      <c r="H337" s="201"/>
      <c r="I337" s="201"/>
      <c r="J337" s="197"/>
      <c r="K337" s="198"/>
    </row>
    <row r="338" spans="3:11" ht="15" customHeight="1" x14ac:dyDescent="0.25">
      <c r="C338" s="175"/>
      <c r="E338" s="199"/>
      <c r="F338" s="200"/>
      <c r="G338" s="215"/>
      <c r="H338" s="201"/>
      <c r="I338" s="201"/>
      <c r="J338" s="197"/>
      <c r="K338" s="198"/>
    </row>
    <row r="339" spans="3:11" ht="15" customHeight="1" x14ac:dyDescent="0.25">
      <c r="C339" s="175"/>
      <c r="E339" s="199"/>
      <c r="F339" s="200"/>
      <c r="G339" s="215"/>
      <c r="H339" s="201"/>
      <c r="I339" s="201"/>
      <c r="J339" s="197"/>
      <c r="K339" s="198"/>
    </row>
    <row r="340" spans="3:11" ht="15" customHeight="1" x14ac:dyDescent="0.25">
      <c r="C340" s="175"/>
      <c r="E340" s="199"/>
      <c r="F340" s="200"/>
      <c r="G340" s="215"/>
      <c r="H340" s="201"/>
      <c r="I340" s="201"/>
      <c r="J340" s="197"/>
      <c r="K340" s="198"/>
    </row>
    <row r="341" spans="3:11" ht="15" customHeight="1" x14ac:dyDescent="0.25">
      <c r="C341" s="175"/>
      <c r="E341" s="199"/>
      <c r="F341" s="200"/>
      <c r="G341" s="215"/>
      <c r="H341" s="201"/>
      <c r="I341" s="201"/>
      <c r="J341" s="197"/>
      <c r="K341" s="198"/>
    </row>
    <row r="342" spans="3:11" ht="15" customHeight="1" x14ac:dyDescent="0.25">
      <c r="C342" s="175"/>
      <c r="E342" s="199"/>
      <c r="F342" s="200"/>
      <c r="G342" s="215"/>
      <c r="H342" s="201"/>
      <c r="I342" s="201"/>
      <c r="J342" s="197"/>
      <c r="K342" s="198"/>
    </row>
    <row r="343" spans="3:11" ht="15" customHeight="1" x14ac:dyDescent="0.25">
      <c r="C343" s="175"/>
      <c r="E343" s="199"/>
      <c r="F343" s="200"/>
      <c r="G343" s="215"/>
      <c r="H343" s="201"/>
      <c r="I343" s="201"/>
      <c r="J343" s="197"/>
      <c r="K343" s="198"/>
    </row>
    <row r="344" spans="3:11" ht="15" customHeight="1" x14ac:dyDescent="0.25">
      <c r="C344" s="175"/>
      <c r="E344" s="199"/>
      <c r="F344" s="200"/>
      <c r="G344" s="215"/>
      <c r="H344" s="201"/>
      <c r="I344" s="201"/>
      <c r="J344" s="197"/>
      <c r="K344" s="198"/>
    </row>
    <row r="345" spans="3:11" ht="15" customHeight="1" x14ac:dyDescent="0.25">
      <c r="C345" s="175"/>
      <c r="E345" s="199"/>
      <c r="F345" s="200"/>
      <c r="G345" s="215"/>
      <c r="H345" s="201"/>
      <c r="I345" s="201"/>
      <c r="J345" s="197"/>
      <c r="K345" s="198"/>
    </row>
    <row r="346" spans="3:11" ht="15" customHeight="1" x14ac:dyDescent="0.25">
      <c r="C346" s="175"/>
      <c r="E346" s="199"/>
      <c r="F346" s="200"/>
      <c r="G346" s="215"/>
      <c r="H346" s="201"/>
      <c r="I346" s="201"/>
      <c r="J346" s="197"/>
      <c r="K346" s="198"/>
    </row>
    <row r="347" spans="3:11" ht="15" customHeight="1" x14ac:dyDescent="0.25">
      <c r="C347" s="175"/>
      <c r="E347" s="199"/>
      <c r="F347" s="200"/>
      <c r="G347" s="215"/>
      <c r="H347" s="201"/>
      <c r="I347" s="201"/>
      <c r="J347" s="197"/>
      <c r="K347" s="198"/>
    </row>
    <row r="348" spans="3:11" ht="15" customHeight="1" x14ac:dyDescent="0.25">
      <c r="C348" s="175"/>
      <c r="E348" s="199"/>
      <c r="F348" s="200"/>
      <c r="G348" s="215"/>
      <c r="H348" s="201"/>
      <c r="I348" s="201"/>
      <c r="J348" s="197"/>
      <c r="K348" s="198"/>
    </row>
    <row r="349" spans="3:11" ht="15" customHeight="1" x14ac:dyDescent="0.25">
      <c r="C349" s="175"/>
      <c r="E349" s="199"/>
      <c r="F349" s="200"/>
      <c r="G349" s="215"/>
      <c r="H349" s="201"/>
      <c r="I349" s="201"/>
      <c r="J349" s="197"/>
      <c r="K349" s="198"/>
    </row>
    <row r="350" spans="3:11" ht="15" customHeight="1" x14ac:dyDescent="0.25">
      <c r="C350" s="175"/>
      <c r="E350" s="199"/>
      <c r="F350" s="200"/>
      <c r="G350" s="215"/>
      <c r="H350" s="201"/>
      <c r="I350" s="201"/>
      <c r="J350" s="197"/>
      <c r="K350" s="198"/>
    </row>
    <row r="351" spans="3:11" ht="15" customHeight="1" x14ac:dyDescent="0.25">
      <c r="C351" s="175"/>
      <c r="E351" s="199"/>
      <c r="F351" s="200"/>
      <c r="G351" s="215"/>
      <c r="H351" s="201"/>
      <c r="I351" s="201"/>
      <c r="J351" s="197"/>
      <c r="K351" s="198"/>
    </row>
    <row r="352" spans="3:11" ht="15" customHeight="1" x14ac:dyDescent="0.25">
      <c r="C352" s="175"/>
      <c r="E352" s="199"/>
      <c r="F352" s="200"/>
      <c r="G352" s="215"/>
      <c r="H352" s="201"/>
      <c r="I352" s="201"/>
      <c r="J352" s="197"/>
      <c r="K352" s="198"/>
    </row>
    <row r="353" spans="3:11" ht="15" customHeight="1" x14ac:dyDescent="0.25">
      <c r="C353" s="175"/>
      <c r="E353" s="199"/>
      <c r="F353" s="200"/>
      <c r="G353" s="215"/>
      <c r="H353" s="201"/>
      <c r="I353" s="201"/>
      <c r="J353" s="197"/>
      <c r="K353" s="198"/>
    </row>
    <row r="354" spans="3:11" ht="15" customHeight="1" x14ac:dyDescent="0.25">
      <c r="C354" s="175"/>
      <c r="E354" s="199"/>
      <c r="F354" s="200"/>
      <c r="G354" s="215"/>
      <c r="H354" s="201"/>
      <c r="I354" s="201"/>
      <c r="J354" s="197"/>
      <c r="K354" s="198"/>
    </row>
    <row r="355" spans="3:11" ht="15" customHeight="1" x14ac:dyDescent="0.25">
      <c r="C355" s="175"/>
      <c r="E355" s="199"/>
      <c r="F355" s="200"/>
      <c r="G355" s="215"/>
      <c r="H355" s="201"/>
      <c r="I355" s="201"/>
      <c r="J355" s="197"/>
      <c r="K355" s="198"/>
    </row>
    <row r="356" spans="3:11" ht="15" customHeight="1" x14ac:dyDescent="0.25">
      <c r="C356" s="175"/>
      <c r="E356" s="199"/>
      <c r="F356" s="200"/>
      <c r="G356" s="215"/>
      <c r="H356" s="201"/>
      <c r="I356" s="201"/>
      <c r="J356" s="197"/>
      <c r="K356" s="198"/>
    </row>
    <row r="357" spans="3:11" ht="15" customHeight="1" x14ac:dyDescent="0.25">
      <c r="C357" s="175"/>
      <c r="E357" s="199"/>
      <c r="F357" s="200"/>
      <c r="G357" s="215"/>
      <c r="H357" s="201"/>
      <c r="I357" s="201"/>
      <c r="J357" s="197"/>
      <c r="K357" s="198"/>
    </row>
    <row r="358" spans="3:11" ht="15" customHeight="1" x14ac:dyDescent="0.25">
      <c r="C358" s="175"/>
      <c r="E358" s="199"/>
      <c r="F358" s="200"/>
      <c r="G358" s="215"/>
      <c r="H358" s="201"/>
      <c r="I358" s="201"/>
      <c r="J358" s="197"/>
      <c r="K358" s="198"/>
    </row>
    <row r="359" spans="3:11" ht="15" customHeight="1" x14ac:dyDescent="0.25">
      <c r="C359" s="175"/>
      <c r="E359" s="199"/>
      <c r="F359" s="200"/>
      <c r="G359" s="215"/>
      <c r="H359" s="201"/>
      <c r="I359" s="201"/>
      <c r="J359" s="197"/>
      <c r="K359" s="198"/>
    </row>
    <row r="360" spans="3:11" ht="15" customHeight="1" x14ac:dyDescent="0.25">
      <c r="C360" s="175"/>
      <c r="E360" s="199"/>
      <c r="F360" s="200"/>
      <c r="G360" s="215"/>
      <c r="H360" s="201"/>
      <c r="I360" s="201"/>
      <c r="J360" s="197"/>
      <c r="K360" s="198"/>
    </row>
    <row r="361" spans="3:11" ht="15" customHeight="1" x14ac:dyDescent="0.25">
      <c r="C361" s="175"/>
      <c r="E361" s="199"/>
      <c r="F361" s="200"/>
      <c r="G361" s="215"/>
      <c r="H361" s="201"/>
      <c r="I361" s="201"/>
      <c r="J361" s="197"/>
      <c r="K361" s="198"/>
    </row>
    <row r="362" spans="3:11" ht="15" customHeight="1" x14ac:dyDescent="0.25">
      <c r="C362" s="175"/>
      <c r="E362" s="199"/>
      <c r="F362" s="200"/>
      <c r="G362" s="215"/>
      <c r="H362" s="201"/>
      <c r="I362" s="201"/>
      <c r="J362" s="197"/>
      <c r="K362" s="198"/>
    </row>
    <row r="363" spans="3:11" ht="15" customHeight="1" x14ac:dyDescent="0.25">
      <c r="C363" s="175"/>
      <c r="E363" s="199"/>
      <c r="F363" s="200"/>
      <c r="G363" s="215"/>
      <c r="H363" s="201"/>
      <c r="I363" s="201"/>
      <c r="J363" s="197"/>
      <c r="K363" s="198"/>
    </row>
    <row r="364" spans="3:11" ht="15" customHeight="1" x14ac:dyDescent="0.25">
      <c r="C364" s="175"/>
      <c r="E364" s="199"/>
      <c r="F364" s="200"/>
      <c r="G364" s="215"/>
      <c r="H364" s="201"/>
      <c r="I364" s="201"/>
      <c r="J364" s="197"/>
      <c r="K364" s="198"/>
    </row>
    <row r="365" spans="3:11" ht="15" customHeight="1" x14ac:dyDescent="0.25">
      <c r="C365" s="175"/>
      <c r="E365" s="199"/>
      <c r="F365" s="200"/>
      <c r="G365" s="215"/>
      <c r="H365" s="201"/>
      <c r="I365" s="201"/>
      <c r="J365" s="197"/>
      <c r="K365" s="198"/>
    </row>
    <row r="366" spans="3:11" ht="15" customHeight="1" x14ac:dyDescent="0.25">
      <c r="C366" s="175"/>
      <c r="E366" s="199"/>
      <c r="F366" s="200"/>
      <c r="G366" s="215"/>
      <c r="H366" s="201"/>
      <c r="I366" s="201"/>
      <c r="J366" s="197"/>
      <c r="K366" s="198"/>
    </row>
    <row r="367" spans="3:11" ht="15" customHeight="1" x14ac:dyDescent="0.25">
      <c r="C367" s="175"/>
      <c r="E367" s="199"/>
      <c r="F367" s="200"/>
      <c r="G367" s="215"/>
      <c r="H367" s="201"/>
      <c r="I367" s="201"/>
      <c r="J367" s="197"/>
      <c r="K367" s="198"/>
    </row>
    <row r="368" spans="3:11" ht="15" customHeight="1" x14ac:dyDescent="0.25">
      <c r="C368" s="175"/>
      <c r="E368" s="199"/>
      <c r="F368" s="200"/>
      <c r="G368" s="215"/>
      <c r="H368" s="201"/>
      <c r="I368" s="201"/>
      <c r="J368" s="197"/>
      <c r="K368" s="198"/>
    </row>
    <row r="369" spans="3:11" ht="15" customHeight="1" x14ac:dyDescent="0.25">
      <c r="C369" s="175"/>
      <c r="E369" s="199"/>
      <c r="F369" s="200"/>
      <c r="G369" s="215"/>
      <c r="H369" s="201"/>
      <c r="I369" s="201"/>
      <c r="J369" s="197"/>
      <c r="K369" s="198"/>
    </row>
    <row r="370" spans="3:11" ht="15" customHeight="1" x14ac:dyDescent="0.25">
      <c r="C370" s="175"/>
      <c r="E370" s="199"/>
      <c r="F370" s="200"/>
      <c r="G370" s="215"/>
      <c r="H370" s="201"/>
      <c r="I370" s="201"/>
      <c r="J370" s="197"/>
      <c r="K370" s="198"/>
    </row>
    <row r="371" spans="3:11" ht="15" customHeight="1" x14ac:dyDescent="0.25">
      <c r="C371" s="175"/>
      <c r="E371" s="199"/>
      <c r="F371" s="200"/>
      <c r="G371" s="215"/>
      <c r="H371" s="201"/>
      <c r="I371" s="201"/>
      <c r="J371" s="197"/>
      <c r="K371" s="198"/>
    </row>
    <row r="372" spans="3:11" ht="15" customHeight="1" x14ac:dyDescent="0.25">
      <c r="C372" s="175"/>
      <c r="E372" s="199"/>
      <c r="F372" s="200"/>
      <c r="G372" s="215"/>
      <c r="H372" s="201"/>
      <c r="I372" s="201"/>
      <c r="J372" s="197"/>
      <c r="K372" s="198"/>
    </row>
    <row r="373" spans="3:11" ht="15" customHeight="1" x14ac:dyDescent="0.25">
      <c r="C373" s="175"/>
      <c r="E373" s="199"/>
      <c r="F373" s="200"/>
      <c r="G373" s="215"/>
      <c r="H373" s="201"/>
      <c r="I373" s="201"/>
      <c r="J373" s="197"/>
      <c r="K373" s="198"/>
    </row>
    <row r="374" spans="3:11" ht="15" customHeight="1" x14ac:dyDescent="0.25">
      <c r="C374" s="175"/>
      <c r="E374" s="199"/>
      <c r="F374" s="200"/>
      <c r="G374" s="215"/>
      <c r="H374" s="201"/>
      <c r="I374" s="201"/>
      <c r="J374" s="197"/>
      <c r="K374" s="198"/>
    </row>
    <row r="375" spans="3:11" ht="15" customHeight="1" x14ac:dyDescent="0.25">
      <c r="C375" s="175"/>
      <c r="E375" s="199"/>
      <c r="F375" s="200"/>
      <c r="G375" s="215"/>
      <c r="H375" s="201"/>
      <c r="I375" s="201"/>
      <c r="J375" s="197"/>
      <c r="K375" s="198"/>
    </row>
    <row r="376" spans="3:11" ht="15" customHeight="1" x14ac:dyDescent="0.25">
      <c r="C376" s="175"/>
      <c r="E376" s="199"/>
      <c r="F376" s="200"/>
      <c r="G376" s="215"/>
      <c r="H376" s="201"/>
      <c r="I376" s="201"/>
      <c r="J376" s="197"/>
      <c r="K376" s="198"/>
    </row>
    <row r="377" spans="3:11" ht="15" customHeight="1" x14ac:dyDescent="0.25">
      <c r="C377" s="175"/>
      <c r="E377" s="199"/>
      <c r="F377" s="200"/>
      <c r="G377" s="215"/>
      <c r="H377" s="201"/>
      <c r="I377" s="201"/>
      <c r="J377" s="197"/>
      <c r="K377" s="198"/>
    </row>
    <row r="378" spans="3:11" ht="15" customHeight="1" x14ac:dyDescent="0.25">
      <c r="C378" s="175"/>
      <c r="E378" s="199"/>
      <c r="F378" s="200"/>
      <c r="G378" s="215"/>
      <c r="H378" s="201"/>
      <c r="I378" s="201"/>
      <c r="J378" s="197"/>
      <c r="K378" s="198"/>
    </row>
    <row r="379" spans="3:11" ht="15" customHeight="1" x14ac:dyDescent="0.25">
      <c r="C379" s="175"/>
      <c r="E379" s="199"/>
      <c r="F379" s="200"/>
      <c r="G379" s="215"/>
      <c r="H379" s="201"/>
      <c r="I379" s="201"/>
      <c r="J379" s="197"/>
      <c r="K379" s="198"/>
    </row>
    <row r="380" spans="3:11" ht="15" customHeight="1" x14ac:dyDescent="0.25">
      <c r="C380" s="175"/>
      <c r="E380" s="199"/>
      <c r="F380" s="200"/>
      <c r="G380" s="215"/>
      <c r="H380" s="201"/>
      <c r="I380" s="201"/>
      <c r="J380" s="197"/>
      <c r="K380" s="198"/>
    </row>
    <row r="381" spans="3:11" ht="15" customHeight="1" x14ac:dyDescent="0.25">
      <c r="C381" s="175"/>
      <c r="E381" s="199"/>
      <c r="F381" s="200"/>
      <c r="G381" s="215"/>
      <c r="H381" s="201"/>
      <c r="I381" s="201"/>
      <c r="J381" s="197"/>
      <c r="K381" s="198"/>
    </row>
    <row r="382" spans="3:11" ht="15" customHeight="1" x14ac:dyDescent="0.25">
      <c r="C382" s="175"/>
      <c r="E382" s="199"/>
      <c r="F382" s="200"/>
      <c r="G382" s="215"/>
      <c r="H382" s="201"/>
      <c r="I382" s="201"/>
      <c r="J382" s="197"/>
      <c r="K382" s="198"/>
    </row>
    <row r="383" spans="3:11" ht="15" customHeight="1" x14ac:dyDescent="0.25">
      <c r="C383" s="175"/>
      <c r="E383" s="199"/>
      <c r="F383" s="200"/>
      <c r="G383" s="215"/>
      <c r="H383" s="201"/>
      <c r="I383" s="201"/>
      <c r="J383" s="197"/>
      <c r="K383" s="198"/>
    </row>
    <row r="384" spans="3:11" ht="15" customHeight="1" x14ac:dyDescent="0.25">
      <c r="C384" s="175"/>
      <c r="E384" s="199"/>
      <c r="F384" s="200"/>
      <c r="G384" s="215"/>
      <c r="H384" s="201"/>
      <c r="I384" s="201"/>
      <c r="J384" s="197"/>
      <c r="K384" s="198"/>
    </row>
    <row r="385" spans="3:11" ht="15" customHeight="1" x14ac:dyDescent="0.25">
      <c r="C385" s="175"/>
      <c r="E385" s="199"/>
      <c r="F385" s="200"/>
      <c r="G385" s="215"/>
      <c r="H385" s="201"/>
      <c r="I385" s="201"/>
      <c r="J385" s="197"/>
      <c r="K385" s="198"/>
    </row>
    <row r="386" spans="3:11" ht="15" customHeight="1" x14ac:dyDescent="0.25">
      <c r="C386" s="175"/>
      <c r="E386" s="199"/>
      <c r="F386" s="200"/>
      <c r="G386" s="215"/>
      <c r="H386" s="201"/>
      <c r="I386" s="201"/>
      <c r="J386" s="197"/>
      <c r="K386" s="198"/>
    </row>
    <row r="387" spans="3:11" ht="15" customHeight="1" x14ac:dyDescent="0.25">
      <c r="C387" s="175"/>
      <c r="E387" s="199"/>
      <c r="F387" s="200"/>
      <c r="G387" s="215"/>
      <c r="H387" s="201"/>
      <c r="I387" s="201"/>
      <c r="J387" s="197"/>
      <c r="K387" s="198"/>
    </row>
    <row r="388" spans="3:11" ht="15" customHeight="1" x14ac:dyDescent="0.25">
      <c r="C388" s="175"/>
      <c r="E388" s="199"/>
      <c r="F388" s="200"/>
      <c r="G388" s="215"/>
      <c r="H388" s="201"/>
      <c r="I388" s="201"/>
      <c r="J388" s="197"/>
      <c r="K388" s="198"/>
    </row>
    <row r="389" spans="3:11" ht="15" customHeight="1" x14ac:dyDescent="0.25">
      <c r="C389" s="175"/>
      <c r="E389" s="199"/>
      <c r="F389" s="200"/>
      <c r="G389" s="215"/>
      <c r="H389" s="201"/>
      <c r="I389" s="201"/>
      <c r="J389" s="197"/>
      <c r="K389" s="198"/>
    </row>
    <row r="390" spans="3:11" ht="15" customHeight="1" x14ac:dyDescent="0.25">
      <c r="C390" s="175"/>
      <c r="E390" s="199"/>
      <c r="F390" s="200"/>
      <c r="G390" s="215"/>
      <c r="H390" s="201"/>
      <c r="I390" s="201"/>
      <c r="J390" s="197"/>
      <c r="K390" s="198"/>
    </row>
    <row r="391" spans="3:11" ht="15" customHeight="1" x14ac:dyDescent="0.25">
      <c r="C391" s="175"/>
      <c r="E391" s="199"/>
      <c r="F391" s="200"/>
      <c r="G391" s="215"/>
      <c r="H391" s="201"/>
      <c r="I391" s="201"/>
      <c r="J391" s="197"/>
      <c r="K391" s="198"/>
    </row>
    <row r="392" spans="3:11" ht="15" customHeight="1" x14ac:dyDescent="0.25">
      <c r="C392" s="175"/>
      <c r="E392" s="199"/>
      <c r="F392" s="200"/>
      <c r="G392" s="215"/>
      <c r="H392" s="201"/>
      <c r="I392" s="201"/>
      <c r="J392" s="197"/>
      <c r="K392" s="198"/>
    </row>
    <row r="393" spans="3:11" ht="15" customHeight="1" x14ac:dyDescent="0.25">
      <c r="C393" s="175"/>
      <c r="E393" s="199"/>
      <c r="F393" s="200"/>
      <c r="G393" s="215"/>
      <c r="H393" s="201"/>
      <c r="I393" s="201"/>
      <c r="J393" s="197"/>
      <c r="K393" s="198"/>
    </row>
    <row r="394" spans="3:11" ht="15" customHeight="1" x14ac:dyDescent="0.25">
      <c r="C394" s="175"/>
      <c r="E394" s="199"/>
      <c r="F394" s="200"/>
      <c r="G394" s="215"/>
      <c r="H394" s="201"/>
      <c r="I394" s="201"/>
      <c r="J394" s="197"/>
      <c r="K394" s="198"/>
    </row>
    <row r="395" spans="3:11" ht="15" customHeight="1" x14ac:dyDescent="0.25">
      <c r="C395" s="175"/>
      <c r="E395" s="199"/>
      <c r="F395" s="200"/>
      <c r="G395" s="215"/>
      <c r="H395" s="201"/>
      <c r="I395" s="201"/>
      <c r="J395" s="197"/>
      <c r="K395" s="198"/>
    </row>
    <row r="396" spans="3:11" ht="15" customHeight="1" x14ac:dyDescent="0.25">
      <c r="C396" s="175"/>
      <c r="E396" s="199"/>
      <c r="F396" s="200"/>
      <c r="G396" s="215"/>
      <c r="H396" s="201"/>
      <c r="I396" s="201"/>
      <c r="J396" s="197"/>
      <c r="K396" s="198"/>
    </row>
    <row r="397" spans="3:11" ht="15" customHeight="1" x14ac:dyDescent="0.25">
      <c r="C397" s="175"/>
      <c r="E397" s="199"/>
      <c r="F397" s="200"/>
      <c r="G397" s="215"/>
      <c r="H397" s="201"/>
      <c r="I397" s="201"/>
      <c r="J397" s="197"/>
      <c r="K397" s="198"/>
    </row>
    <row r="398" spans="3:11" ht="15" customHeight="1" x14ac:dyDescent="0.25">
      <c r="C398" s="175"/>
      <c r="E398" s="199"/>
      <c r="F398" s="200"/>
      <c r="G398" s="215"/>
      <c r="H398" s="201"/>
      <c r="I398" s="201"/>
      <c r="J398" s="197"/>
      <c r="K398" s="198"/>
    </row>
    <row r="399" spans="3:11" ht="15" customHeight="1" x14ac:dyDescent="0.25">
      <c r="C399" s="175"/>
      <c r="E399" s="199"/>
      <c r="F399" s="200"/>
      <c r="G399" s="215"/>
      <c r="H399" s="201"/>
      <c r="I399" s="201"/>
      <c r="J399" s="197"/>
      <c r="K399" s="198"/>
    </row>
    <row r="400" spans="3:11" ht="15" customHeight="1" x14ac:dyDescent="0.25">
      <c r="C400" s="175"/>
      <c r="E400" s="199"/>
      <c r="F400" s="200"/>
      <c r="G400" s="215"/>
      <c r="H400" s="201"/>
      <c r="I400" s="201"/>
      <c r="J400" s="197"/>
      <c r="K400" s="198"/>
    </row>
    <row r="401" spans="3:11" ht="15" customHeight="1" x14ac:dyDescent="0.25">
      <c r="C401" s="175"/>
      <c r="E401" s="199"/>
      <c r="F401" s="200"/>
      <c r="G401" s="215"/>
      <c r="H401" s="201"/>
      <c r="I401" s="201"/>
      <c r="J401" s="197"/>
      <c r="K401" s="198"/>
    </row>
    <row r="402" spans="3:11" ht="15" customHeight="1" x14ac:dyDescent="0.25">
      <c r="C402" s="175"/>
      <c r="E402" s="199"/>
      <c r="F402" s="200"/>
      <c r="G402" s="215"/>
      <c r="H402" s="201"/>
      <c r="I402" s="201"/>
      <c r="J402" s="197"/>
      <c r="K402" s="198"/>
    </row>
    <row r="403" spans="3:11" ht="15" customHeight="1" x14ac:dyDescent="0.25">
      <c r="C403" s="175"/>
      <c r="E403" s="199"/>
      <c r="F403" s="200"/>
      <c r="G403" s="215"/>
      <c r="H403" s="201"/>
      <c r="I403" s="201"/>
      <c r="J403" s="197"/>
      <c r="K403" s="198"/>
    </row>
    <row r="404" spans="3:11" ht="15" customHeight="1" x14ac:dyDescent="0.25">
      <c r="C404" s="175"/>
      <c r="E404" s="199"/>
      <c r="F404" s="200"/>
      <c r="G404" s="215"/>
      <c r="H404" s="201"/>
      <c r="I404" s="201"/>
      <c r="J404" s="197"/>
      <c r="K404" s="198"/>
    </row>
    <row r="405" spans="3:11" ht="15" customHeight="1" x14ac:dyDescent="0.25">
      <c r="C405" s="175"/>
      <c r="E405" s="199"/>
      <c r="F405" s="200"/>
      <c r="G405" s="215"/>
      <c r="H405" s="201"/>
      <c r="I405" s="201"/>
      <c r="J405" s="197"/>
      <c r="K405" s="198"/>
    </row>
    <row r="406" spans="3:11" ht="15" customHeight="1" x14ac:dyDescent="0.25">
      <c r="C406" s="175"/>
      <c r="E406" s="199"/>
      <c r="F406" s="200"/>
      <c r="G406" s="215"/>
      <c r="H406" s="201"/>
      <c r="I406" s="201"/>
      <c r="J406" s="197"/>
      <c r="K406" s="198"/>
    </row>
    <row r="407" spans="3:11" ht="15" customHeight="1" x14ac:dyDescent="0.25">
      <c r="C407" s="175"/>
      <c r="E407" s="199"/>
      <c r="F407" s="200"/>
      <c r="G407" s="215"/>
      <c r="H407" s="201"/>
      <c r="I407" s="201"/>
      <c r="J407" s="197"/>
      <c r="K407" s="198"/>
    </row>
    <row r="408" spans="3:11" ht="15" customHeight="1" x14ac:dyDescent="0.25">
      <c r="C408" s="175"/>
      <c r="E408" s="199"/>
      <c r="F408" s="200"/>
      <c r="G408" s="215"/>
      <c r="H408" s="201"/>
      <c r="I408" s="201"/>
      <c r="J408" s="197"/>
      <c r="K408" s="198"/>
    </row>
    <row r="409" spans="3:11" ht="15" customHeight="1" x14ac:dyDescent="0.25">
      <c r="C409" s="175"/>
      <c r="E409" s="199"/>
      <c r="F409" s="200"/>
      <c r="G409" s="215"/>
      <c r="H409" s="201"/>
      <c r="I409" s="201"/>
      <c r="J409" s="197"/>
      <c r="K409" s="198"/>
    </row>
    <row r="410" spans="3:11" ht="15" customHeight="1" x14ac:dyDescent="0.25">
      <c r="C410" s="175"/>
      <c r="E410" s="199"/>
      <c r="F410" s="200"/>
      <c r="G410" s="215"/>
      <c r="H410" s="201"/>
      <c r="I410" s="201"/>
      <c r="J410" s="197"/>
      <c r="K410" s="198"/>
    </row>
    <row r="411" spans="3:11" ht="15" customHeight="1" x14ac:dyDescent="0.25">
      <c r="C411" s="175"/>
      <c r="E411" s="199"/>
      <c r="F411" s="200"/>
      <c r="G411" s="215"/>
      <c r="H411" s="201"/>
      <c r="I411" s="201"/>
      <c r="J411" s="197"/>
      <c r="K411" s="198"/>
    </row>
    <row r="412" spans="3:11" ht="15" customHeight="1" x14ac:dyDescent="0.25">
      <c r="C412" s="175"/>
      <c r="E412" s="199"/>
      <c r="F412" s="200"/>
      <c r="G412" s="215"/>
      <c r="H412" s="201"/>
      <c r="I412" s="201"/>
      <c r="J412" s="197"/>
      <c r="K412" s="198"/>
    </row>
    <row r="413" spans="3:11" ht="15" customHeight="1" x14ac:dyDescent="0.25">
      <c r="C413" s="175"/>
      <c r="E413" s="199"/>
      <c r="F413" s="200"/>
      <c r="G413" s="215"/>
      <c r="H413" s="201"/>
      <c r="I413" s="201"/>
      <c r="J413" s="197"/>
      <c r="K413" s="198"/>
    </row>
    <row r="414" spans="3:11" ht="15" customHeight="1" x14ac:dyDescent="0.25">
      <c r="C414" s="175"/>
      <c r="E414" s="199"/>
      <c r="F414" s="200"/>
      <c r="G414" s="215"/>
      <c r="H414" s="201"/>
      <c r="I414" s="201"/>
      <c r="J414" s="197"/>
      <c r="K414" s="198"/>
    </row>
    <row r="415" spans="3:11" ht="15" customHeight="1" x14ac:dyDescent="0.25">
      <c r="C415" s="175"/>
      <c r="E415" s="199"/>
      <c r="F415" s="200"/>
      <c r="G415" s="215"/>
      <c r="H415" s="201"/>
      <c r="I415" s="201"/>
      <c r="J415" s="197"/>
      <c r="K415" s="198"/>
    </row>
    <row r="416" spans="3:11" ht="15" customHeight="1" x14ac:dyDescent="0.25">
      <c r="C416" s="175"/>
      <c r="E416" s="199"/>
      <c r="F416" s="200"/>
      <c r="G416" s="215"/>
      <c r="H416" s="201"/>
      <c r="I416" s="201"/>
      <c r="J416" s="197"/>
      <c r="K416" s="198"/>
    </row>
    <row r="417" spans="3:11" ht="15" customHeight="1" x14ac:dyDescent="0.25">
      <c r="C417" s="175"/>
      <c r="E417" s="199"/>
      <c r="F417" s="200"/>
      <c r="G417" s="215"/>
      <c r="H417" s="201"/>
      <c r="I417" s="201"/>
      <c r="J417" s="202"/>
      <c r="K417" s="198"/>
    </row>
    <row r="418" spans="3:11" ht="15" customHeight="1" x14ac:dyDescent="0.25">
      <c r="C418" s="175"/>
      <c r="E418" s="199"/>
      <c r="F418" s="200"/>
      <c r="G418" s="215"/>
      <c r="H418" s="201"/>
      <c r="I418" s="201"/>
      <c r="J418" s="202"/>
      <c r="K418" s="198"/>
    </row>
    <row r="419" spans="3:11" ht="15" customHeight="1" x14ac:dyDescent="0.25">
      <c r="C419" s="175"/>
      <c r="E419" s="199"/>
      <c r="F419" s="200"/>
      <c r="G419" s="215"/>
      <c r="H419" s="201"/>
      <c r="I419" s="201"/>
      <c r="J419" s="202"/>
      <c r="K419" s="198"/>
    </row>
    <row r="420" spans="3:11" ht="15" customHeight="1" x14ac:dyDescent="0.25">
      <c r="C420" s="175"/>
      <c r="E420" s="199"/>
      <c r="F420" s="200"/>
      <c r="G420" s="215"/>
      <c r="H420" s="201"/>
      <c r="I420" s="201"/>
      <c r="J420" s="202"/>
      <c r="K420" s="198"/>
    </row>
    <row r="421" spans="3:11" ht="15" customHeight="1" x14ac:dyDescent="0.25">
      <c r="C421" s="175"/>
      <c r="E421" s="199"/>
      <c r="F421" s="200"/>
      <c r="G421" s="215"/>
      <c r="H421" s="201"/>
      <c r="I421" s="201"/>
      <c r="J421" s="202"/>
      <c r="K421" s="198"/>
    </row>
    <row r="422" spans="3:11" ht="15" customHeight="1" x14ac:dyDescent="0.25">
      <c r="C422" s="175"/>
      <c r="E422" s="199"/>
      <c r="F422" s="200"/>
      <c r="G422" s="215"/>
      <c r="H422" s="201"/>
      <c r="I422" s="201"/>
      <c r="J422" s="202"/>
      <c r="K422" s="198"/>
    </row>
    <row r="423" spans="3:11" ht="15" customHeight="1" x14ac:dyDescent="0.25">
      <c r="C423" s="175"/>
      <c r="E423" s="199"/>
      <c r="F423" s="200"/>
      <c r="G423" s="215"/>
      <c r="H423" s="201"/>
      <c r="I423" s="201"/>
      <c r="J423" s="202"/>
      <c r="K423" s="198"/>
    </row>
    <row r="424" spans="3:11" ht="15" customHeight="1" x14ac:dyDescent="0.25">
      <c r="C424" s="175"/>
      <c r="E424" s="199"/>
      <c r="F424" s="200"/>
      <c r="G424" s="215"/>
      <c r="H424" s="201"/>
      <c r="I424" s="201"/>
      <c r="J424" s="202"/>
      <c r="K424" s="198"/>
    </row>
    <row r="425" spans="3:11" ht="15" customHeight="1" x14ac:dyDescent="0.25">
      <c r="C425" s="175"/>
      <c r="E425" s="199"/>
      <c r="F425" s="200"/>
      <c r="G425" s="215"/>
      <c r="H425" s="201"/>
      <c r="I425" s="201"/>
      <c r="J425" s="202"/>
      <c r="K425" s="198"/>
    </row>
    <row r="426" spans="3:11" ht="15" customHeight="1" x14ac:dyDescent="0.25">
      <c r="C426" s="175"/>
      <c r="E426" s="199"/>
      <c r="F426" s="200"/>
      <c r="G426" s="215"/>
      <c r="H426" s="201"/>
      <c r="I426" s="201"/>
      <c r="J426" s="202"/>
      <c r="K426" s="198"/>
    </row>
    <row r="427" spans="3:11" ht="15" customHeight="1" x14ac:dyDescent="0.25">
      <c r="C427" s="175"/>
      <c r="E427" s="199"/>
      <c r="F427" s="200"/>
      <c r="G427" s="215"/>
      <c r="H427" s="201"/>
      <c r="I427" s="201"/>
      <c r="J427" s="202"/>
      <c r="K427" s="198"/>
    </row>
    <row r="428" spans="3:11" ht="15" customHeight="1" x14ac:dyDescent="0.25">
      <c r="C428" s="175"/>
      <c r="E428" s="199"/>
      <c r="F428" s="200"/>
      <c r="G428" s="215"/>
      <c r="H428" s="201"/>
      <c r="I428" s="201"/>
      <c r="J428" s="202"/>
      <c r="K428" s="198"/>
    </row>
    <row r="429" spans="3:11" ht="15" customHeight="1" x14ac:dyDescent="0.25">
      <c r="C429" s="175"/>
      <c r="E429" s="199"/>
      <c r="F429" s="200"/>
      <c r="G429" s="215"/>
      <c r="H429" s="201"/>
      <c r="I429" s="201"/>
      <c r="J429" s="202"/>
      <c r="K429" s="198"/>
    </row>
    <row r="430" spans="3:11" ht="15" customHeight="1" x14ac:dyDescent="0.25">
      <c r="C430" s="175"/>
      <c r="E430" s="199"/>
      <c r="F430" s="200"/>
      <c r="G430" s="215"/>
      <c r="H430" s="201"/>
      <c r="I430" s="201"/>
      <c r="J430" s="202"/>
      <c r="K430" s="198"/>
    </row>
    <row r="431" spans="3:11" ht="15" customHeight="1" x14ac:dyDescent="0.25">
      <c r="C431" s="175"/>
      <c r="E431" s="199"/>
      <c r="F431" s="200"/>
      <c r="G431" s="215"/>
      <c r="H431" s="201"/>
      <c r="I431" s="201"/>
      <c r="J431" s="202"/>
      <c r="K431" s="198"/>
    </row>
    <row r="432" spans="3:11" ht="15" customHeight="1" x14ac:dyDescent="0.25">
      <c r="C432" s="175"/>
      <c r="E432" s="199"/>
      <c r="F432" s="200"/>
      <c r="G432" s="215"/>
      <c r="H432" s="201"/>
      <c r="I432" s="201"/>
      <c r="J432" s="202"/>
      <c r="K432" s="198"/>
    </row>
    <row r="433" spans="3:11" ht="15" customHeight="1" x14ac:dyDescent="0.25">
      <c r="C433" s="175"/>
      <c r="E433" s="199"/>
      <c r="F433" s="200"/>
      <c r="G433" s="215"/>
      <c r="H433" s="201"/>
      <c r="I433" s="201"/>
      <c r="J433" s="202"/>
      <c r="K433" s="198"/>
    </row>
    <row r="434" spans="3:11" ht="15" customHeight="1" x14ac:dyDescent="0.25">
      <c r="C434" s="175"/>
      <c r="E434" s="199"/>
      <c r="F434" s="200"/>
      <c r="G434" s="215"/>
      <c r="H434" s="201"/>
      <c r="I434" s="201"/>
      <c r="J434" s="202"/>
      <c r="K434" s="198"/>
    </row>
    <row r="435" spans="3:11" ht="15" customHeight="1" x14ac:dyDescent="0.25">
      <c r="C435" s="175"/>
      <c r="E435" s="199"/>
      <c r="F435" s="200"/>
      <c r="G435" s="215"/>
      <c r="H435" s="201"/>
      <c r="I435" s="201"/>
      <c r="J435" s="202"/>
      <c r="K435" s="198"/>
    </row>
    <row r="436" spans="3:11" ht="15" customHeight="1" x14ac:dyDescent="0.25">
      <c r="C436" s="175"/>
      <c r="E436" s="199"/>
      <c r="F436" s="200"/>
      <c r="G436" s="215"/>
      <c r="H436" s="201"/>
      <c r="I436" s="201"/>
      <c r="J436" s="202"/>
      <c r="K436" s="198"/>
    </row>
    <row r="437" spans="3:11" ht="15" customHeight="1" x14ac:dyDescent="0.25">
      <c r="C437" s="175"/>
      <c r="E437" s="199"/>
      <c r="F437" s="200"/>
      <c r="G437" s="215"/>
      <c r="H437" s="201"/>
      <c r="I437" s="201"/>
      <c r="J437" s="202"/>
      <c r="K437" s="198"/>
    </row>
    <row r="438" spans="3:11" ht="15" customHeight="1" x14ac:dyDescent="0.25">
      <c r="C438" s="175"/>
      <c r="E438" s="199"/>
      <c r="F438" s="200"/>
      <c r="G438" s="215"/>
      <c r="H438" s="201"/>
      <c r="I438" s="201"/>
      <c r="J438" s="202"/>
      <c r="K438" s="198"/>
    </row>
    <row r="439" spans="3:11" ht="15" customHeight="1" x14ac:dyDescent="0.25">
      <c r="C439" s="175"/>
      <c r="E439" s="199"/>
      <c r="F439" s="200"/>
      <c r="G439" s="215"/>
      <c r="H439" s="201"/>
      <c r="I439" s="201"/>
      <c r="J439" s="202"/>
      <c r="K439" s="198"/>
    </row>
    <row r="440" spans="3:11" ht="15" customHeight="1" x14ac:dyDescent="0.25">
      <c r="C440" s="175"/>
      <c r="E440" s="199"/>
      <c r="F440" s="200"/>
      <c r="G440" s="215"/>
      <c r="H440" s="201"/>
      <c r="I440" s="201"/>
      <c r="J440" s="202"/>
      <c r="K440" s="198"/>
    </row>
    <row r="441" spans="3:11" ht="15" customHeight="1" x14ac:dyDescent="0.25">
      <c r="C441" s="175"/>
      <c r="E441" s="199"/>
      <c r="F441" s="200"/>
      <c r="G441" s="215"/>
      <c r="H441" s="201"/>
      <c r="I441" s="201"/>
      <c r="J441" s="202"/>
      <c r="K441" s="198"/>
    </row>
    <row r="442" spans="3:11" ht="15" customHeight="1" x14ac:dyDescent="0.25">
      <c r="C442" s="175"/>
      <c r="E442" s="199"/>
      <c r="F442" s="200"/>
      <c r="G442" s="215"/>
      <c r="H442" s="201"/>
      <c r="I442" s="201"/>
      <c r="J442" s="202"/>
      <c r="K442" s="198"/>
    </row>
    <row r="443" spans="3:11" ht="15" customHeight="1" x14ac:dyDescent="0.25">
      <c r="C443" s="175"/>
      <c r="E443" s="199"/>
      <c r="F443" s="200"/>
      <c r="G443" s="215"/>
      <c r="H443" s="201"/>
      <c r="I443" s="201"/>
      <c r="J443" s="202"/>
      <c r="K443" s="198"/>
    </row>
    <row r="444" spans="3:11" ht="15" customHeight="1" x14ac:dyDescent="0.25">
      <c r="C444" s="175"/>
      <c r="E444" s="199"/>
      <c r="F444" s="200"/>
      <c r="G444" s="215"/>
      <c r="H444" s="201"/>
      <c r="I444" s="201"/>
      <c r="J444" s="202"/>
      <c r="K444" s="198"/>
    </row>
    <row r="445" spans="3:11" ht="15" customHeight="1" x14ac:dyDescent="0.25">
      <c r="C445" s="175"/>
      <c r="E445" s="199"/>
      <c r="F445" s="200"/>
      <c r="G445" s="215"/>
      <c r="H445" s="201"/>
      <c r="I445" s="201"/>
      <c r="J445" s="202"/>
      <c r="K445" s="198"/>
    </row>
    <row r="446" spans="3:11" ht="15" customHeight="1" x14ac:dyDescent="0.25">
      <c r="C446" s="175"/>
      <c r="E446" s="199"/>
      <c r="F446" s="200"/>
      <c r="G446" s="215"/>
      <c r="H446" s="201"/>
      <c r="I446" s="201"/>
      <c r="J446" s="202"/>
      <c r="K446" s="198"/>
    </row>
    <row r="447" spans="3:11" ht="15" customHeight="1" x14ac:dyDescent="0.25">
      <c r="C447" s="175"/>
      <c r="E447" s="199"/>
      <c r="F447" s="200"/>
      <c r="G447" s="215"/>
      <c r="H447" s="201"/>
      <c r="I447" s="201"/>
      <c r="J447" s="202"/>
      <c r="K447" s="198"/>
    </row>
    <row r="448" spans="3:11" ht="15" customHeight="1" x14ac:dyDescent="0.25">
      <c r="C448" s="175"/>
      <c r="E448" s="199"/>
      <c r="F448" s="200"/>
      <c r="G448" s="215"/>
      <c r="H448" s="201"/>
      <c r="I448" s="201"/>
      <c r="J448" s="202"/>
      <c r="K448" s="198"/>
    </row>
    <row r="449" spans="3:11" ht="15" customHeight="1" x14ac:dyDescent="0.25">
      <c r="C449" s="175"/>
      <c r="E449" s="199"/>
      <c r="F449" s="200"/>
      <c r="G449" s="215"/>
      <c r="H449" s="201"/>
      <c r="I449" s="201"/>
      <c r="J449" s="202"/>
      <c r="K449" s="198"/>
    </row>
    <row r="450" spans="3:11" ht="15" customHeight="1" x14ac:dyDescent="0.25">
      <c r="C450" s="175"/>
      <c r="E450" s="199"/>
      <c r="F450" s="200"/>
      <c r="G450" s="215"/>
      <c r="H450" s="201"/>
      <c r="I450" s="201"/>
      <c r="J450" s="202"/>
      <c r="K450" s="198"/>
    </row>
    <row r="451" spans="3:11" ht="15" customHeight="1" x14ac:dyDescent="0.25">
      <c r="C451" s="175"/>
      <c r="E451" s="199"/>
      <c r="F451" s="200"/>
      <c r="G451" s="215"/>
      <c r="H451" s="201"/>
      <c r="I451" s="201"/>
      <c r="J451" s="202"/>
      <c r="K451" s="198"/>
    </row>
    <row r="452" spans="3:11" ht="15" customHeight="1" x14ac:dyDescent="0.25">
      <c r="C452" s="175"/>
      <c r="E452" s="199"/>
      <c r="F452" s="200"/>
      <c r="G452" s="215"/>
      <c r="H452" s="201"/>
      <c r="I452" s="201"/>
      <c r="J452" s="202"/>
      <c r="K452" s="198"/>
    </row>
    <row r="453" spans="3:11" ht="15" customHeight="1" x14ac:dyDescent="0.25">
      <c r="C453" s="175"/>
      <c r="E453" s="199"/>
      <c r="F453" s="200"/>
      <c r="G453" s="215"/>
      <c r="H453" s="201"/>
      <c r="I453" s="201"/>
      <c r="J453" s="202"/>
      <c r="K453" s="198"/>
    </row>
    <row r="454" spans="3:11" ht="15" customHeight="1" x14ac:dyDescent="0.25">
      <c r="C454" s="175"/>
      <c r="E454" s="199"/>
      <c r="F454" s="200"/>
      <c r="G454" s="215"/>
      <c r="H454" s="201"/>
      <c r="I454" s="201"/>
      <c r="J454" s="202"/>
      <c r="K454" s="198"/>
    </row>
    <row r="455" spans="3:11" ht="15" customHeight="1" x14ac:dyDescent="0.25">
      <c r="C455" s="175"/>
      <c r="E455" s="199"/>
      <c r="F455" s="200"/>
      <c r="G455" s="215"/>
      <c r="H455" s="201"/>
      <c r="I455" s="201"/>
      <c r="J455" s="202"/>
      <c r="K455" s="198"/>
    </row>
    <row r="456" spans="3:11" ht="15" customHeight="1" x14ac:dyDescent="0.25">
      <c r="C456" s="175"/>
      <c r="E456" s="199"/>
      <c r="F456" s="200"/>
      <c r="G456" s="215"/>
      <c r="H456" s="201"/>
      <c r="I456" s="201"/>
      <c r="J456" s="202"/>
      <c r="K456" s="198"/>
    </row>
    <row r="457" spans="3:11" ht="15" customHeight="1" x14ac:dyDescent="0.25">
      <c r="C457" s="175"/>
      <c r="E457" s="199"/>
      <c r="F457" s="200"/>
      <c r="G457" s="215"/>
      <c r="H457" s="201"/>
      <c r="I457" s="201"/>
      <c r="J457" s="202"/>
      <c r="K457" s="198"/>
    </row>
    <row r="458" spans="3:11" ht="15" customHeight="1" x14ac:dyDescent="0.25">
      <c r="C458" s="175"/>
      <c r="E458" s="199"/>
      <c r="F458" s="200"/>
      <c r="G458" s="215"/>
      <c r="H458" s="201"/>
      <c r="I458" s="201"/>
      <c r="J458" s="202"/>
      <c r="K458" s="198"/>
    </row>
    <row r="459" spans="3:11" ht="15" customHeight="1" x14ac:dyDescent="0.25">
      <c r="C459" s="175"/>
      <c r="E459" s="199"/>
      <c r="F459" s="200"/>
      <c r="G459" s="215"/>
      <c r="H459" s="201"/>
      <c r="I459" s="201"/>
      <c r="J459" s="202"/>
      <c r="K459" s="198"/>
    </row>
    <row r="460" spans="3:11" ht="15" customHeight="1" x14ac:dyDescent="0.25">
      <c r="C460" s="175"/>
      <c r="E460" s="199"/>
      <c r="F460" s="200"/>
      <c r="G460" s="215"/>
      <c r="H460" s="201"/>
      <c r="I460" s="201"/>
      <c r="J460" s="202"/>
      <c r="K460" s="198"/>
    </row>
    <row r="461" spans="3:11" ht="15" customHeight="1" x14ac:dyDescent="0.25">
      <c r="C461" s="175"/>
      <c r="E461" s="199"/>
      <c r="F461" s="200"/>
      <c r="G461" s="215"/>
      <c r="H461" s="201"/>
      <c r="I461" s="201"/>
      <c r="J461" s="202"/>
      <c r="K461" s="198"/>
    </row>
    <row r="462" spans="3:11" ht="15" customHeight="1" x14ac:dyDescent="0.25">
      <c r="C462" s="175"/>
      <c r="E462" s="199"/>
      <c r="F462" s="200"/>
      <c r="G462" s="215"/>
      <c r="H462" s="201"/>
      <c r="I462" s="201"/>
      <c r="J462" s="202"/>
      <c r="K462" s="198"/>
    </row>
    <row r="463" spans="3:11" ht="15" customHeight="1" x14ac:dyDescent="0.25">
      <c r="C463" s="175"/>
      <c r="E463" s="199"/>
      <c r="F463" s="200"/>
      <c r="G463" s="215"/>
      <c r="H463" s="201"/>
      <c r="I463" s="201"/>
      <c r="J463" s="202"/>
      <c r="K463" s="198"/>
    </row>
    <row r="464" spans="3:11" ht="15" customHeight="1" x14ac:dyDescent="0.25">
      <c r="C464" s="175"/>
      <c r="E464" s="199"/>
      <c r="F464" s="200"/>
      <c r="G464" s="215"/>
      <c r="H464" s="201"/>
      <c r="I464" s="201"/>
      <c r="J464" s="202"/>
      <c r="K464" s="198"/>
    </row>
    <row r="465" spans="3:11" ht="15" customHeight="1" x14ac:dyDescent="0.25">
      <c r="C465" s="175"/>
      <c r="E465" s="199"/>
      <c r="F465" s="200"/>
      <c r="G465" s="215"/>
      <c r="H465" s="201"/>
      <c r="I465" s="201"/>
      <c r="J465" s="202"/>
      <c r="K465" s="198"/>
    </row>
    <row r="466" spans="3:11" ht="15" customHeight="1" x14ac:dyDescent="0.25">
      <c r="C466" s="175"/>
      <c r="E466" s="199"/>
      <c r="F466" s="200"/>
      <c r="G466" s="215"/>
      <c r="H466" s="201"/>
      <c r="I466" s="201"/>
      <c r="J466" s="202"/>
      <c r="K466" s="198"/>
    </row>
    <row r="467" spans="3:11" ht="15" customHeight="1" x14ac:dyDescent="0.25">
      <c r="C467" s="175"/>
      <c r="E467" s="199"/>
      <c r="F467" s="200"/>
      <c r="G467" s="215"/>
      <c r="H467" s="201"/>
      <c r="I467" s="201"/>
      <c r="J467" s="202"/>
      <c r="K467" s="198"/>
    </row>
    <row r="468" spans="3:11" ht="15" customHeight="1" x14ac:dyDescent="0.25">
      <c r="C468" s="175"/>
      <c r="E468" s="199"/>
      <c r="F468" s="200"/>
      <c r="G468" s="215"/>
      <c r="H468" s="201"/>
      <c r="I468" s="201"/>
      <c r="J468" s="202"/>
      <c r="K468" s="198"/>
    </row>
    <row r="469" spans="3:11" ht="15" customHeight="1" x14ac:dyDescent="0.25">
      <c r="C469" s="175"/>
      <c r="E469" s="199"/>
      <c r="F469" s="200"/>
      <c r="G469" s="215"/>
      <c r="H469" s="201"/>
      <c r="I469" s="201"/>
      <c r="J469" s="202"/>
      <c r="K469" s="198"/>
    </row>
    <row r="470" spans="3:11" ht="15" customHeight="1" x14ac:dyDescent="0.25">
      <c r="C470" s="175"/>
      <c r="E470" s="199"/>
      <c r="F470" s="200"/>
      <c r="G470" s="215"/>
      <c r="H470" s="201"/>
      <c r="I470" s="201"/>
      <c r="J470" s="202"/>
      <c r="K470" s="198"/>
    </row>
    <row r="471" spans="3:11" ht="15" customHeight="1" x14ac:dyDescent="0.25">
      <c r="C471" s="175"/>
      <c r="E471" s="199"/>
      <c r="F471" s="200"/>
      <c r="G471" s="215"/>
      <c r="H471" s="201"/>
      <c r="I471" s="201"/>
      <c r="J471" s="202"/>
      <c r="K471" s="198"/>
    </row>
    <row r="472" spans="3:11" ht="15" customHeight="1" x14ac:dyDescent="0.25">
      <c r="C472" s="175"/>
      <c r="E472" s="199"/>
      <c r="F472" s="200"/>
      <c r="G472" s="215"/>
      <c r="H472" s="201"/>
      <c r="I472" s="201"/>
      <c r="J472" s="202"/>
      <c r="K472" s="198"/>
    </row>
    <row r="473" spans="3:11" ht="15" customHeight="1" x14ac:dyDescent="0.25">
      <c r="C473" s="175"/>
      <c r="E473" s="199"/>
      <c r="F473" s="200"/>
      <c r="G473" s="215"/>
      <c r="H473" s="201"/>
      <c r="I473" s="201"/>
      <c r="J473" s="202"/>
      <c r="K473" s="198"/>
    </row>
    <row r="474" spans="3:11" ht="15" customHeight="1" x14ac:dyDescent="0.25">
      <c r="C474" s="175"/>
      <c r="E474" s="199"/>
      <c r="F474" s="200"/>
      <c r="G474" s="215"/>
      <c r="H474" s="201"/>
      <c r="I474" s="201"/>
      <c r="J474" s="202"/>
      <c r="K474" s="198"/>
    </row>
    <row r="475" spans="3:11" ht="15" customHeight="1" x14ac:dyDescent="0.25">
      <c r="C475" s="175"/>
      <c r="E475" s="199"/>
      <c r="F475" s="200"/>
      <c r="G475" s="215"/>
      <c r="H475" s="201"/>
      <c r="I475" s="201"/>
      <c r="J475" s="202"/>
      <c r="K475" s="198"/>
    </row>
    <row r="476" spans="3:11" ht="15" customHeight="1" x14ac:dyDescent="0.25">
      <c r="C476" s="175"/>
      <c r="E476" s="199"/>
      <c r="F476" s="200"/>
      <c r="G476" s="215"/>
      <c r="H476" s="201"/>
      <c r="I476" s="201"/>
      <c r="J476" s="202"/>
      <c r="K476" s="198"/>
    </row>
    <row r="477" spans="3:11" ht="15" customHeight="1" x14ac:dyDescent="0.25">
      <c r="C477" s="175"/>
      <c r="E477" s="199"/>
      <c r="F477" s="200"/>
      <c r="G477" s="215"/>
      <c r="H477" s="201"/>
      <c r="I477" s="201"/>
      <c r="J477" s="202"/>
      <c r="K477" s="198"/>
    </row>
    <row r="478" spans="3:11" ht="15" customHeight="1" x14ac:dyDescent="0.25">
      <c r="C478" s="175"/>
      <c r="E478" s="199"/>
      <c r="F478" s="200"/>
      <c r="G478" s="215"/>
      <c r="H478" s="201"/>
      <c r="I478" s="201"/>
      <c r="J478" s="202"/>
      <c r="K478" s="198"/>
    </row>
    <row r="479" spans="3:11" ht="15" customHeight="1" x14ac:dyDescent="0.25">
      <c r="C479" s="175"/>
      <c r="E479" s="199"/>
      <c r="F479" s="200"/>
      <c r="G479" s="215"/>
      <c r="H479" s="201"/>
      <c r="I479" s="201"/>
      <c r="J479" s="202"/>
      <c r="K479" s="198"/>
    </row>
    <row r="480" spans="3:11" ht="15" customHeight="1" x14ac:dyDescent="0.25">
      <c r="C480" s="175"/>
      <c r="E480" s="199"/>
      <c r="F480" s="200"/>
      <c r="G480" s="215"/>
      <c r="H480" s="201"/>
      <c r="I480" s="201"/>
      <c r="J480" s="202"/>
      <c r="K480" s="198"/>
    </row>
    <row r="481" spans="3:11" ht="15" customHeight="1" x14ac:dyDescent="0.25">
      <c r="C481" s="175"/>
      <c r="E481" s="199"/>
      <c r="F481" s="200"/>
      <c r="G481" s="215"/>
      <c r="H481" s="201"/>
      <c r="I481" s="201"/>
      <c r="J481" s="202"/>
      <c r="K481" s="198"/>
    </row>
    <row r="482" spans="3:11" ht="15" customHeight="1" x14ac:dyDescent="0.25">
      <c r="C482" s="175"/>
      <c r="E482" s="199"/>
      <c r="F482" s="200"/>
      <c r="G482" s="215"/>
      <c r="H482" s="201"/>
      <c r="I482" s="201"/>
      <c r="J482" s="202"/>
      <c r="K482" s="198"/>
    </row>
    <row r="483" spans="3:11" ht="15" customHeight="1" x14ac:dyDescent="0.25">
      <c r="C483" s="175"/>
      <c r="E483" s="199"/>
      <c r="F483" s="200"/>
      <c r="G483" s="215"/>
      <c r="H483" s="201"/>
      <c r="I483" s="201"/>
      <c r="J483" s="202"/>
      <c r="K483" s="198"/>
    </row>
    <row r="484" spans="3:11" ht="15" customHeight="1" x14ac:dyDescent="0.25">
      <c r="C484" s="175"/>
      <c r="E484" s="199"/>
      <c r="F484" s="200"/>
      <c r="G484" s="215"/>
      <c r="H484" s="201"/>
      <c r="I484" s="201"/>
      <c r="J484" s="202"/>
      <c r="K484" s="198"/>
    </row>
    <row r="485" spans="3:11" ht="15" customHeight="1" x14ac:dyDescent="0.25">
      <c r="C485" s="175"/>
      <c r="E485" s="199"/>
      <c r="F485" s="200"/>
      <c r="G485" s="215"/>
      <c r="H485" s="201"/>
      <c r="I485" s="201"/>
      <c r="J485" s="202"/>
      <c r="K485" s="198"/>
    </row>
    <row r="486" spans="3:11" ht="15" customHeight="1" x14ac:dyDescent="0.25">
      <c r="C486" s="175"/>
      <c r="E486" s="199"/>
      <c r="F486" s="200"/>
      <c r="G486" s="215"/>
      <c r="H486" s="201"/>
      <c r="I486" s="201"/>
      <c r="J486" s="202"/>
      <c r="K486" s="198"/>
    </row>
    <row r="487" spans="3:11" ht="15" customHeight="1" x14ac:dyDescent="0.25">
      <c r="C487" s="175"/>
      <c r="E487" s="199"/>
      <c r="F487" s="200"/>
      <c r="G487" s="215"/>
      <c r="H487" s="201"/>
      <c r="I487" s="201"/>
      <c r="J487" s="202"/>
      <c r="K487" s="198"/>
    </row>
    <row r="488" spans="3:11" ht="15" customHeight="1" x14ac:dyDescent="0.25">
      <c r="C488" s="175"/>
      <c r="E488" s="199"/>
      <c r="F488" s="200"/>
      <c r="G488" s="215"/>
      <c r="H488" s="201"/>
      <c r="I488" s="201"/>
      <c r="J488" s="202"/>
      <c r="K488" s="198"/>
    </row>
    <row r="489" spans="3:11" ht="15" customHeight="1" x14ac:dyDescent="0.25">
      <c r="C489" s="175"/>
      <c r="E489" s="199"/>
      <c r="F489" s="200"/>
      <c r="G489" s="215"/>
      <c r="H489" s="201"/>
      <c r="I489" s="201"/>
      <c r="J489" s="202"/>
      <c r="K489" s="198"/>
    </row>
    <row r="490" spans="3:11" ht="15" customHeight="1" x14ac:dyDescent="0.25">
      <c r="C490" s="175"/>
      <c r="E490" s="199"/>
      <c r="F490" s="200"/>
      <c r="G490" s="215"/>
      <c r="H490" s="201"/>
      <c r="I490" s="201"/>
      <c r="J490" s="202"/>
      <c r="K490" s="198"/>
    </row>
    <row r="491" spans="3:11" ht="15" customHeight="1" x14ac:dyDescent="0.25">
      <c r="C491" s="175"/>
      <c r="E491" s="199"/>
      <c r="F491" s="200"/>
      <c r="G491" s="215"/>
      <c r="H491" s="201"/>
      <c r="I491" s="201"/>
      <c r="J491" s="202"/>
      <c r="K491" s="198"/>
    </row>
    <row r="492" spans="3:11" ht="15" customHeight="1" x14ac:dyDescent="0.25">
      <c r="C492" s="175"/>
      <c r="E492" s="199"/>
      <c r="F492" s="200"/>
      <c r="G492" s="215"/>
      <c r="H492" s="201"/>
      <c r="I492" s="201"/>
      <c r="J492" s="202"/>
      <c r="K492" s="198"/>
    </row>
    <row r="493" spans="3:11" ht="15" customHeight="1" x14ac:dyDescent="0.25">
      <c r="C493" s="175"/>
      <c r="E493" s="199"/>
      <c r="F493" s="200"/>
      <c r="G493" s="215"/>
      <c r="H493" s="201"/>
      <c r="I493" s="201"/>
      <c r="J493" s="202"/>
      <c r="K493" s="198"/>
    </row>
    <row r="494" spans="3:11" ht="15" customHeight="1" x14ac:dyDescent="0.25">
      <c r="C494" s="175"/>
      <c r="E494" s="199"/>
      <c r="F494" s="200"/>
      <c r="G494" s="215"/>
      <c r="H494" s="201"/>
      <c r="I494" s="201"/>
      <c r="J494" s="202"/>
      <c r="K494" s="198"/>
    </row>
    <row r="495" spans="3:11" ht="15" customHeight="1" x14ac:dyDescent="0.25">
      <c r="C495" s="175"/>
      <c r="E495" s="199"/>
      <c r="F495" s="200"/>
      <c r="G495" s="215"/>
      <c r="H495" s="201"/>
      <c r="I495" s="201"/>
      <c r="J495" s="202"/>
      <c r="K495" s="198"/>
    </row>
    <row r="496" spans="3:11" ht="15" customHeight="1" x14ac:dyDescent="0.25">
      <c r="C496" s="175"/>
      <c r="E496" s="199"/>
      <c r="F496" s="200"/>
      <c r="G496" s="215"/>
      <c r="H496" s="201"/>
      <c r="I496" s="201"/>
      <c r="J496" s="202"/>
      <c r="K496" s="198"/>
    </row>
    <row r="497" spans="3:11" ht="15" customHeight="1" x14ac:dyDescent="0.25">
      <c r="C497" s="175"/>
      <c r="E497" s="199"/>
      <c r="F497" s="200"/>
      <c r="G497" s="215"/>
      <c r="H497" s="201"/>
      <c r="I497" s="201"/>
      <c r="J497" s="202"/>
      <c r="K497" s="198"/>
    </row>
    <row r="498" spans="3:11" ht="15" customHeight="1" x14ac:dyDescent="0.25">
      <c r="C498" s="175"/>
      <c r="E498" s="199"/>
      <c r="F498" s="200"/>
      <c r="G498" s="215"/>
      <c r="H498" s="201"/>
      <c r="I498" s="201"/>
      <c r="J498" s="202"/>
      <c r="K498" s="198"/>
    </row>
    <row r="499" spans="3:11" ht="15" customHeight="1" x14ac:dyDescent="0.25">
      <c r="C499" s="175"/>
      <c r="E499" s="199"/>
      <c r="F499" s="200"/>
      <c r="G499" s="215"/>
      <c r="H499" s="201"/>
      <c r="I499" s="201"/>
      <c r="J499" s="202"/>
      <c r="K499" s="198"/>
    </row>
    <row r="500" spans="3:11" ht="15" customHeight="1" x14ac:dyDescent="0.25">
      <c r="C500" s="175"/>
      <c r="E500" s="199"/>
      <c r="F500" s="200"/>
      <c r="G500" s="215"/>
      <c r="H500" s="201"/>
      <c r="I500" s="201"/>
      <c r="J500" s="202"/>
      <c r="K500" s="198"/>
    </row>
    <row r="501" spans="3:11" ht="15" customHeight="1" x14ac:dyDescent="0.25">
      <c r="C501" s="175"/>
      <c r="E501" s="199"/>
      <c r="F501" s="200"/>
      <c r="G501" s="215"/>
      <c r="H501" s="201"/>
      <c r="I501" s="201"/>
      <c r="J501" s="202"/>
      <c r="K501" s="198"/>
    </row>
    <row r="502" spans="3:11" ht="15" customHeight="1" x14ac:dyDescent="0.25">
      <c r="C502" s="175"/>
      <c r="E502" s="199"/>
      <c r="F502" s="200"/>
      <c r="G502" s="215"/>
      <c r="H502" s="201"/>
      <c r="I502" s="201"/>
      <c r="J502" s="202"/>
      <c r="K502" s="198"/>
    </row>
    <row r="503" spans="3:11" ht="15" customHeight="1" x14ac:dyDescent="0.25">
      <c r="C503" s="175"/>
      <c r="E503" s="199"/>
      <c r="F503" s="200"/>
      <c r="G503" s="215"/>
      <c r="H503" s="201"/>
      <c r="I503" s="201"/>
      <c r="J503" s="202"/>
      <c r="K503" s="198"/>
    </row>
    <row r="504" spans="3:11" ht="15" customHeight="1" x14ac:dyDescent="0.25">
      <c r="C504" s="175"/>
      <c r="E504" s="199"/>
      <c r="F504" s="200"/>
      <c r="G504" s="215"/>
      <c r="H504" s="201"/>
      <c r="I504" s="201"/>
      <c r="J504" s="202"/>
      <c r="K504" s="198"/>
    </row>
    <row r="505" spans="3:11" ht="15" customHeight="1" x14ac:dyDescent="0.25">
      <c r="C505" s="175"/>
      <c r="E505" s="199"/>
      <c r="F505" s="200"/>
      <c r="G505" s="215"/>
      <c r="H505" s="201"/>
      <c r="I505" s="201"/>
      <c r="J505" s="202"/>
      <c r="K505" s="198"/>
    </row>
    <row r="506" spans="3:11" ht="15" customHeight="1" x14ac:dyDescent="0.25">
      <c r="C506" s="175"/>
      <c r="E506" s="199"/>
      <c r="F506" s="200"/>
      <c r="G506" s="215"/>
      <c r="H506" s="201"/>
      <c r="I506" s="201"/>
      <c r="J506" s="202"/>
      <c r="K506" s="198"/>
    </row>
    <row r="507" spans="3:11" ht="15" customHeight="1" x14ac:dyDescent="0.25">
      <c r="C507" s="175"/>
      <c r="E507" s="199"/>
      <c r="F507" s="200"/>
      <c r="G507" s="215"/>
      <c r="H507" s="201"/>
      <c r="I507" s="201"/>
      <c r="J507" s="202"/>
      <c r="K507" s="198"/>
    </row>
    <row r="508" spans="3:11" ht="15" customHeight="1" x14ac:dyDescent="0.25">
      <c r="C508" s="175"/>
      <c r="E508" s="199"/>
      <c r="F508" s="200"/>
      <c r="G508" s="215"/>
      <c r="H508" s="201"/>
      <c r="I508" s="201"/>
      <c r="J508" s="202"/>
      <c r="K508" s="198"/>
    </row>
    <row r="509" spans="3:11" ht="15" customHeight="1" x14ac:dyDescent="0.25">
      <c r="C509" s="175"/>
      <c r="E509" s="199"/>
      <c r="F509" s="200"/>
      <c r="G509" s="215"/>
      <c r="H509" s="201"/>
      <c r="I509" s="201"/>
      <c r="J509" s="202"/>
      <c r="K509" s="198"/>
    </row>
    <row r="510" spans="3:11" ht="15" customHeight="1" x14ac:dyDescent="0.25">
      <c r="C510" s="175"/>
      <c r="E510" s="199"/>
      <c r="F510" s="200"/>
      <c r="G510" s="215"/>
      <c r="H510" s="201"/>
      <c r="I510" s="201"/>
      <c r="J510" s="202"/>
      <c r="K510" s="198"/>
    </row>
    <row r="511" spans="3:11" ht="15" customHeight="1" x14ac:dyDescent="0.25">
      <c r="C511" s="175"/>
      <c r="E511" s="199"/>
      <c r="F511" s="200"/>
      <c r="G511" s="215"/>
      <c r="H511" s="201"/>
      <c r="I511" s="201"/>
      <c r="J511" s="202"/>
      <c r="K511" s="198"/>
    </row>
    <row r="512" spans="3:11" ht="15" customHeight="1" x14ac:dyDescent="0.25">
      <c r="C512" s="175"/>
      <c r="E512" s="199"/>
      <c r="F512" s="200"/>
      <c r="G512" s="215"/>
      <c r="H512" s="201"/>
      <c r="I512" s="201"/>
      <c r="J512" s="202"/>
      <c r="K512" s="198"/>
    </row>
    <row r="513" spans="3:11" ht="15" customHeight="1" x14ac:dyDescent="0.25">
      <c r="C513" s="175"/>
      <c r="E513" s="199"/>
      <c r="F513" s="200"/>
      <c r="G513" s="215"/>
      <c r="H513" s="201"/>
      <c r="I513" s="201"/>
      <c r="J513" s="202"/>
      <c r="K513" s="198"/>
    </row>
    <row r="514" spans="3:11" ht="15" customHeight="1" x14ac:dyDescent="0.25">
      <c r="C514" s="175"/>
      <c r="E514" s="199"/>
      <c r="F514" s="200"/>
      <c r="G514" s="215"/>
      <c r="H514" s="201"/>
      <c r="I514" s="201"/>
      <c r="J514" s="202"/>
      <c r="K514" s="198"/>
    </row>
    <row r="515" spans="3:11" ht="15" customHeight="1" x14ac:dyDescent="0.25">
      <c r="C515" s="175"/>
      <c r="E515" s="199"/>
      <c r="F515" s="200"/>
      <c r="G515" s="215"/>
      <c r="H515" s="201"/>
      <c r="I515" s="201"/>
      <c r="J515" s="202"/>
      <c r="K515" s="198"/>
    </row>
    <row r="516" spans="3:11" ht="15" customHeight="1" x14ac:dyDescent="0.25">
      <c r="C516" s="175"/>
      <c r="E516" s="199"/>
      <c r="F516" s="200"/>
      <c r="G516" s="215"/>
      <c r="H516" s="201"/>
      <c r="I516" s="201"/>
      <c r="J516" s="202"/>
      <c r="K516" s="198"/>
    </row>
    <row r="517" spans="3:11" ht="15" customHeight="1" x14ac:dyDescent="0.25">
      <c r="C517" s="175"/>
      <c r="E517" s="199"/>
      <c r="F517" s="200"/>
      <c r="G517" s="215"/>
      <c r="H517" s="201"/>
      <c r="I517" s="201"/>
      <c r="J517" s="202"/>
      <c r="K517" s="198"/>
    </row>
    <row r="518" spans="3:11" ht="15" customHeight="1" x14ac:dyDescent="0.25">
      <c r="C518" s="175"/>
      <c r="E518" s="199"/>
      <c r="F518" s="200"/>
      <c r="G518" s="215"/>
      <c r="H518" s="201"/>
      <c r="I518" s="201"/>
      <c r="J518" s="202"/>
      <c r="K518" s="198"/>
    </row>
    <row r="519" spans="3:11" ht="15" customHeight="1" x14ac:dyDescent="0.25">
      <c r="C519" s="175"/>
      <c r="E519" s="199"/>
      <c r="F519" s="200"/>
      <c r="G519" s="215"/>
      <c r="H519" s="201"/>
      <c r="I519" s="201"/>
      <c r="J519" s="202"/>
      <c r="K519" s="198"/>
    </row>
    <row r="520" spans="3:11" ht="15" customHeight="1" x14ac:dyDescent="0.25">
      <c r="C520" s="175"/>
      <c r="E520" s="199"/>
      <c r="F520" s="200"/>
      <c r="G520" s="215"/>
      <c r="H520" s="201"/>
      <c r="I520" s="201"/>
      <c r="J520" s="202"/>
      <c r="K520" s="198"/>
    </row>
    <row r="521" spans="3:11" ht="15" customHeight="1" x14ac:dyDescent="0.25">
      <c r="C521" s="175"/>
      <c r="E521" s="199"/>
      <c r="F521" s="200"/>
      <c r="G521" s="215"/>
      <c r="H521" s="201"/>
      <c r="I521" s="201"/>
      <c r="J521" s="202"/>
      <c r="K521" s="198"/>
    </row>
    <row r="522" spans="3:11" ht="15" customHeight="1" x14ac:dyDescent="0.25">
      <c r="C522" s="175"/>
      <c r="E522" s="199"/>
      <c r="F522" s="200"/>
      <c r="G522" s="215"/>
      <c r="H522" s="201"/>
      <c r="I522" s="201"/>
      <c r="J522" s="202"/>
      <c r="K522" s="198"/>
    </row>
    <row r="523" spans="3:11" ht="15" customHeight="1" x14ac:dyDescent="0.25">
      <c r="C523" s="175"/>
      <c r="E523" s="199"/>
      <c r="F523" s="200"/>
      <c r="G523" s="215"/>
      <c r="H523" s="201"/>
      <c r="I523" s="201"/>
      <c r="J523" s="202"/>
      <c r="K523" s="198"/>
    </row>
    <row r="524" spans="3:11" ht="15" customHeight="1" x14ac:dyDescent="0.25">
      <c r="C524" s="175"/>
      <c r="E524" s="199"/>
      <c r="F524" s="200"/>
      <c r="G524" s="215"/>
      <c r="H524" s="201"/>
      <c r="I524" s="201"/>
      <c r="J524" s="202"/>
      <c r="K524" s="198"/>
    </row>
    <row r="525" spans="3:11" ht="15" customHeight="1" x14ac:dyDescent="0.25">
      <c r="C525" s="175"/>
      <c r="E525" s="199"/>
      <c r="F525" s="200"/>
      <c r="G525" s="215"/>
      <c r="H525" s="201"/>
      <c r="I525" s="201"/>
      <c r="J525" s="202"/>
      <c r="K525" s="198"/>
    </row>
    <row r="526" spans="3:11" ht="15" customHeight="1" x14ac:dyDescent="0.25">
      <c r="C526" s="175"/>
      <c r="E526" s="199"/>
      <c r="F526" s="200"/>
      <c r="G526" s="215"/>
      <c r="H526" s="201"/>
      <c r="I526" s="201"/>
      <c r="J526" s="202"/>
      <c r="K526" s="198"/>
    </row>
    <row r="527" spans="3:11" ht="15" customHeight="1" x14ac:dyDescent="0.25">
      <c r="C527" s="175"/>
      <c r="E527" s="199"/>
      <c r="F527" s="200"/>
      <c r="G527" s="215"/>
      <c r="H527" s="201"/>
      <c r="I527" s="201"/>
      <c r="J527" s="202"/>
      <c r="K527" s="198"/>
    </row>
    <row r="528" spans="3:11" ht="15" customHeight="1" x14ac:dyDescent="0.25">
      <c r="C528" s="175"/>
      <c r="E528" s="199"/>
      <c r="F528" s="200"/>
      <c r="G528" s="215"/>
      <c r="H528" s="201"/>
      <c r="I528" s="201"/>
      <c r="J528" s="202"/>
      <c r="K528" s="198"/>
    </row>
    <row r="529" spans="3:11" ht="15" customHeight="1" x14ac:dyDescent="0.25">
      <c r="C529" s="175"/>
      <c r="E529" s="199"/>
      <c r="F529" s="200"/>
      <c r="G529" s="215"/>
      <c r="H529" s="201"/>
      <c r="I529" s="201"/>
      <c r="J529" s="202"/>
      <c r="K529" s="198"/>
    </row>
    <row r="530" spans="3:11" ht="15" customHeight="1" x14ac:dyDescent="0.25">
      <c r="C530" s="175"/>
      <c r="E530" s="199"/>
      <c r="F530" s="200"/>
      <c r="G530" s="215"/>
      <c r="H530" s="201"/>
      <c r="I530" s="201"/>
      <c r="J530" s="202"/>
      <c r="K530" s="198"/>
    </row>
    <row r="531" spans="3:11" ht="15" customHeight="1" x14ac:dyDescent="0.25">
      <c r="C531" s="175"/>
      <c r="E531" s="199"/>
      <c r="F531" s="200"/>
      <c r="G531" s="215"/>
      <c r="H531" s="201"/>
      <c r="I531" s="201"/>
      <c r="J531" s="202"/>
      <c r="K531" s="198"/>
    </row>
    <row r="532" spans="3:11" ht="15" customHeight="1" x14ac:dyDescent="0.25">
      <c r="C532" s="175"/>
      <c r="E532" s="199"/>
      <c r="F532" s="200"/>
      <c r="G532" s="215"/>
      <c r="H532" s="201"/>
      <c r="I532" s="201"/>
      <c r="J532" s="202"/>
      <c r="K532" s="198"/>
    </row>
    <row r="533" spans="3:11" ht="15" customHeight="1" x14ac:dyDescent="0.25">
      <c r="C533" s="175"/>
      <c r="E533" s="199"/>
      <c r="F533" s="200"/>
      <c r="G533" s="215"/>
      <c r="H533" s="201"/>
      <c r="I533" s="201"/>
      <c r="J533" s="202"/>
      <c r="K533" s="198"/>
    </row>
    <row r="534" spans="3:11" ht="15" customHeight="1" x14ac:dyDescent="0.25">
      <c r="C534" s="175"/>
      <c r="E534" s="199"/>
      <c r="F534" s="200"/>
      <c r="G534" s="215"/>
      <c r="H534" s="201"/>
      <c r="I534" s="201"/>
      <c r="J534" s="202"/>
      <c r="K534" s="198"/>
    </row>
    <row r="535" spans="3:11" ht="15" customHeight="1" x14ac:dyDescent="0.25">
      <c r="C535" s="175"/>
      <c r="E535" s="199"/>
      <c r="F535" s="200"/>
      <c r="G535" s="215"/>
      <c r="H535" s="201"/>
      <c r="I535" s="201"/>
      <c r="J535" s="202"/>
      <c r="K535" s="198"/>
    </row>
    <row r="536" spans="3:11" ht="15" customHeight="1" x14ac:dyDescent="0.25">
      <c r="C536" s="175"/>
      <c r="E536" s="199"/>
      <c r="F536" s="200"/>
      <c r="G536" s="215"/>
      <c r="H536" s="201"/>
      <c r="I536" s="201"/>
      <c r="J536" s="202"/>
      <c r="K536" s="198"/>
    </row>
    <row r="537" spans="3:11" ht="15" customHeight="1" x14ac:dyDescent="0.25">
      <c r="C537" s="175"/>
      <c r="E537" s="199"/>
      <c r="F537" s="200"/>
      <c r="G537" s="215"/>
      <c r="H537" s="201"/>
      <c r="I537" s="201"/>
      <c r="J537" s="202"/>
      <c r="K537" s="198"/>
    </row>
    <row r="538" spans="3:11" ht="15" customHeight="1" x14ac:dyDescent="0.25">
      <c r="C538" s="175"/>
      <c r="E538" s="199"/>
      <c r="F538" s="200"/>
      <c r="G538" s="215"/>
      <c r="H538" s="201"/>
      <c r="I538" s="201"/>
      <c r="J538" s="202"/>
      <c r="K538" s="198"/>
    </row>
    <row r="539" spans="3:11" ht="15" customHeight="1" x14ac:dyDescent="0.25">
      <c r="C539" s="175"/>
      <c r="E539" s="199"/>
      <c r="F539" s="200"/>
      <c r="G539" s="215"/>
      <c r="H539" s="201"/>
      <c r="I539" s="201"/>
      <c r="J539" s="202"/>
      <c r="K539" s="198"/>
    </row>
    <row r="540" spans="3:11" ht="15" customHeight="1" x14ac:dyDescent="0.25">
      <c r="C540" s="175"/>
      <c r="E540" s="199"/>
      <c r="F540" s="200"/>
      <c r="G540" s="215"/>
      <c r="H540" s="201"/>
      <c r="I540" s="201"/>
      <c r="J540" s="202"/>
      <c r="K540" s="198"/>
    </row>
    <row r="541" spans="3:11" ht="15" customHeight="1" x14ac:dyDescent="0.25">
      <c r="C541" s="175"/>
      <c r="E541" s="199"/>
      <c r="F541" s="200"/>
      <c r="G541" s="215"/>
      <c r="H541" s="201"/>
      <c r="I541" s="201"/>
      <c r="J541" s="202"/>
      <c r="K541" s="198"/>
    </row>
    <row r="542" spans="3:11" ht="15" customHeight="1" x14ac:dyDescent="0.25">
      <c r="C542" s="175"/>
      <c r="E542" s="199"/>
      <c r="F542" s="200"/>
      <c r="G542" s="215"/>
      <c r="H542" s="201"/>
      <c r="I542" s="201"/>
      <c r="J542" s="202"/>
      <c r="K542" s="198"/>
    </row>
    <row r="543" spans="3:11" ht="15" customHeight="1" x14ac:dyDescent="0.25">
      <c r="C543" s="175"/>
      <c r="E543" s="199"/>
      <c r="F543" s="200"/>
      <c r="G543" s="215"/>
      <c r="H543" s="201"/>
      <c r="I543" s="201"/>
      <c r="J543" s="202"/>
      <c r="K543" s="198"/>
    </row>
    <row r="544" spans="3:11" ht="15" customHeight="1" x14ac:dyDescent="0.25">
      <c r="C544" s="175"/>
      <c r="E544" s="199"/>
      <c r="F544" s="200"/>
      <c r="G544" s="215"/>
      <c r="H544" s="201"/>
      <c r="I544" s="201"/>
      <c r="J544" s="202"/>
      <c r="K544" s="198"/>
    </row>
    <row r="545" spans="3:11" ht="15" customHeight="1" x14ac:dyDescent="0.25">
      <c r="C545" s="175"/>
      <c r="E545" s="199"/>
      <c r="F545" s="200"/>
      <c r="G545" s="215"/>
      <c r="H545" s="201"/>
      <c r="I545" s="201"/>
      <c r="J545" s="202"/>
      <c r="K545" s="198"/>
    </row>
    <row r="546" spans="3:11" ht="15" customHeight="1" x14ac:dyDescent="0.25">
      <c r="C546" s="175"/>
      <c r="E546" s="199"/>
      <c r="F546" s="200"/>
      <c r="G546" s="215"/>
      <c r="H546" s="201"/>
      <c r="I546" s="201"/>
      <c r="J546" s="202"/>
      <c r="K546" s="198"/>
    </row>
    <row r="547" spans="3:11" ht="15" customHeight="1" x14ac:dyDescent="0.25">
      <c r="C547" s="175"/>
      <c r="E547" s="199"/>
      <c r="F547" s="200"/>
      <c r="G547" s="215"/>
      <c r="H547" s="201"/>
      <c r="I547" s="201"/>
      <c r="J547" s="202"/>
      <c r="K547" s="198"/>
    </row>
    <row r="548" spans="3:11" ht="15" customHeight="1" x14ac:dyDescent="0.25">
      <c r="C548" s="175"/>
      <c r="E548" s="199"/>
      <c r="F548" s="200"/>
      <c r="G548" s="215"/>
      <c r="H548" s="201"/>
      <c r="I548" s="201"/>
      <c r="J548" s="202"/>
      <c r="K548" s="198"/>
    </row>
    <row r="549" spans="3:11" ht="15" customHeight="1" x14ac:dyDescent="0.25">
      <c r="C549" s="175"/>
      <c r="E549" s="199"/>
      <c r="F549" s="200"/>
      <c r="G549" s="215"/>
      <c r="H549" s="201"/>
      <c r="I549" s="201"/>
      <c r="J549" s="202"/>
      <c r="K549" s="198"/>
    </row>
    <row r="550" spans="3:11" ht="15" customHeight="1" x14ac:dyDescent="0.25">
      <c r="C550" s="175"/>
      <c r="E550" s="199"/>
      <c r="F550" s="200"/>
      <c r="G550" s="215"/>
      <c r="H550" s="201"/>
      <c r="I550" s="201"/>
      <c r="J550" s="202"/>
      <c r="K550" s="198"/>
    </row>
    <row r="551" spans="3:11" ht="15" customHeight="1" x14ac:dyDescent="0.25">
      <c r="C551" s="175"/>
      <c r="E551" s="199"/>
      <c r="F551" s="200"/>
      <c r="G551" s="215"/>
      <c r="H551" s="201"/>
      <c r="I551" s="201"/>
      <c r="J551" s="202"/>
      <c r="K551" s="198"/>
    </row>
    <row r="552" spans="3:11" ht="15" customHeight="1" x14ac:dyDescent="0.25">
      <c r="C552" s="175"/>
      <c r="E552" s="199"/>
      <c r="F552" s="200"/>
      <c r="G552" s="215"/>
      <c r="H552" s="201"/>
      <c r="I552" s="201"/>
      <c r="J552" s="202"/>
      <c r="K552" s="198"/>
    </row>
    <row r="553" spans="3:11" ht="15" customHeight="1" x14ac:dyDescent="0.25">
      <c r="C553" s="175"/>
      <c r="E553" s="199"/>
      <c r="F553" s="200"/>
      <c r="G553" s="215"/>
      <c r="H553" s="201"/>
      <c r="I553" s="201"/>
      <c r="J553" s="202"/>
      <c r="K553" s="198"/>
    </row>
    <row r="554" spans="3:11" ht="15" customHeight="1" x14ac:dyDescent="0.25">
      <c r="C554" s="175"/>
      <c r="E554" s="199"/>
      <c r="F554" s="200"/>
      <c r="G554" s="215"/>
      <c r="H554" s="201"/>
      <c r="I554" s="201"/>
      <c r="J554" s="202"/>
      <c r="K554" s="198"/>
    </row>
    <row r="555" spans="3:11" ht="15" customHeight="1" x14ac:dyDescent="0.25">
      <c r="C555" s="175"/>
      <c r="E555" s="199"/>
      <c r="F555" s="200"/>
      <c r="G555" s="215"/>
      <c r="H555" s="201"/>
      <c r="I555" s="201"/>
      <c r="J555" s="202"/>
      <c r="K555" s="198"/>
    </row>
    <row r="556" spans="3:11" ht="15" customHeight="1" x14ac:dyDescent="0.25">
      <c r="C556" s="175"/>
      <c r="E556" s="199"/>
      <c r="F556" s="200"/>
      <c r="G556" s="215"/>
      <c r="H556" s="201"/>
      <c r="I556" s="201"/>
      <c r="J556" s="202"/>
      <c r="K556" s="198"/>
    </row>
    <row r="557" spans="3:11" ht="15" customHeight="1" x14ac:dyDescent="0.25">
      <c r="C557" s="175"/>
      <c r="E557" s="199"/>
      <c r="F557" s="200"/>
      <c r="G557" s="215"/>
      <c r="H557" s="201"/>
      <c r="I557" s="201"/>
      <c r="J557" s="202"/>
      <c r="K557" s="198"/>
    </row>
    <row r="558" spans="3:11" ht="15" customHeight="1" x14ac:dyDescent="0.25">
      <c r="C558" s="175"/>
      <c r="E558" s="199"/>
      <c r="F558" s="200"/>
      <c r="G558" s="215"/>
      <c r="H558" s="201"/>
      <c r="I558" s="201"/>
      <c r="J558" s="202"/>
      <c r="K558" s="198"/>
    </row>
    <row r="559" spans="3:11" ht="15" customHeight="1" x14ac:dyDescent="0.25">
      <c r="C559" s="175"/>
      <c r="E559" s="199"/>
      <c r="F559" s="200"/>
      <c r="G559" s="215"/>
      <c r="H559" s="201"/>
      <c r="I559" s="201"/>
      <c r="J559" s="202"/>
      <c r="K559" s="198"/>
    </row>
    <row r="560" spans="3:11" ht="15" customHeight="1" x14ac:dyDescent="0.25">
      <c r="C560" s="175"/>
      <c r="E560" s="199"/>
      <c r="F560" s="200"/>
      <c r="G560" s="215"/>
      <c r="H560" s="201"/>
      <c r="I560" s="201"/>
      <c r="J560" s="202"/>
      <c r="K560" s="198"/>
    </row>
    <row r="561" spans="3:11" ht="15" customHeight="1" x14ac:dyDescent="0.25">
      <c r="C561" s="175"/>
      <c r="E561" s="199"/>
      <c r="F561" s="200"/>
      <c r="G561" s="215"/>
      <c r="H561" s="201"/>
      <c r="I561" s="201"/>
      <c r="J561" s="202"/>
      <c r="K561" s="198"/>
    </row>
    <row r="562" spans="3:11" ht="15" customHeight="1" x14ac:dyDescent="0.25">
      <c r="C562" s="175"/>
      <c r="E562" s="199"/>
      <c r="F562" s="200"/>
      <c r="G562" s="215"/>
      <c r="H562" s="201"/>
      <c r="I562" s="201"/>
      <c r="J562" s="202"/>
      <c r="K562" s="198"/>
    </row>
    <row r="563" spans="3:11" ht="15" customHeight="1" x14ac:dyDescent="0.25">
      <c r="C563" s="175"/>
      <c r="E563" s="199"/>
      <c r="F563" s="200"/>
      <c r="G563" s="215"/>
      <c r="H563" s="201"/>
      <c r="I563" s="201"/>
      <c r="J563" s="202"/>
      <c r="K563" s="198"/>
    </row>
    <row r="564" spans="3:11" ht="15" customHeight="1" x14ac:dyDescent="0.25">
      <c r="C564" s="175"/>
      <c r="E564" s="199"/>
      <c r="F564" s="200"/>
      <c r="G564" s="215"/>
      <c r="H564" s="201"/>
      <c r="I564" s="201"/>
      <c r="J564" s="202"/>
      <c r="K564" s="198"/>
    </row>
    <row r="565" spans="3:11" ht="15" customHeight="1" x14ac:dyDescent="0.25">
      <c r="C565" s="175"/>
      <c r="E565" s="199"/>
      <c r="F565" s="200"/>
      <c r="G565" s="215"/>
      <c r="H565" s="201"/>
      <c r="I565" s="201"/>
      <c r="J565" s="202"/>
      <c r="K565" s="198"/>
    </row>
    <row r="566" spans="3:11" ht="15" customHeight="1" x14ac:dyDescent="0.25">
      <c r="C566" s="175"/>
      <c r="E566" s="199"/>
      <c r="F566" s="200"/>
      <c r="G566" s="215"/>
      <c r="H566" s="201"/>
      <c r="I566" s="201"/>
      <c r="J566" s="202"/>
      <c r="K566" s="198"/>
    </row>
    <row r="567" spans="3:11" ht="15" customHeight="1" x14ac:dyDescent="0.25">
      <c r="C567" s="175"/>
      <c r="E567" s="199"/>
      <c r="F567" s="200"/>
      <c r="G567" s="215"/>
      <c r="H567" s="201"/>
      <c r="I567" s="201"/>
      <c r="J567" s="202"/>
      <c r="K567" s="198"/>
    </row>
    <row r="568" spans="3:11" ht="15" customHeight="1" x14ac:dyDescent="0.25">
      <c r="C568" s="175"/>
      <c r="E568" s="199"/>
      <c r="F568" s="200"/>
      <c r="G568" s="215"/>
      <c r="H568" s="201"/>
      <c r="I568" s="201"/>
      <c r="J568" s="202"/>
      <c r="K568" s="198"/>
    </row>
    <row r="569" spans="3:11" ht="15" customHeight="1" x14ac:dyDescent="0.25">
      <c r="C569" s="175"/>
      <c r="E569" s="199"/>
      <c r="F569" s="200"/>
      <c r="G569" s="215"/>
      <c r="H569" s="201"/>
      <c r="I569" s="201"/>
      <c r="J569" s="202"/>
      <c r="K569" s="198"/>
    </row>
    <row r="570" spans="3:11" ht="15" customHeight="1" x14ac:dyDescent="0.25">
      <c r="C570" s="175"/>
      <c r="E570" s="199"/>
      <c r="F570" s="200"/>
      <c r="G570" s="215"/>
      <c r="H570" s="201"/>
      <c r="I570" s="201"/>
      <c r="J570" s="202"/>
      <c r="K570" s="198"/>
    </row>
    <row r="571" spans="3:11" ht="15" customHeight="1" x14ac:dyDescent="0.25">
      <c r="C571" s="175"/>
      <c r="E571" s="199"/>
      <c r="F571" s="200"/>
      <c r="G571" s="215"/>
      <c r="H571" s="201"/>
      <c r="I571" s="201"/>
      <c r="J571" s="202"/>
      <c r="K571" s="198"/>
    </row>
    <row r="572" spans="3:11" ht="15" customHeight="1" x14ac:dyDescent="0.25">
      <c r="C572" s="175"/>
      <c r="E572" s="199"/>
      <c r="F572" s="200"/>
      <c r="G572" s="215"/>
      <c r="H572" s="201"/>
      <c r="I572" s="201"/>
      <c r="J572" s="202"/>
      <c r="K572" s="198"/>
    </row>
    <row r="573" spans="3:11" ht="15" customHeight="1" x14ac:dyDescent="0.25">
      <c r="C573" s="175"/>
      <c r="E573" s="199"/>
      <c r="F573" s="200"/>
      <c r="G573" s="215"/>
      <c r="H573" s="201"/>
      <c r="I573" s="201"/>
      <c r="J573" s="202"/>
      <c r="K573" s="198"/>
    </row>
    <row r="574" spans="3:11" ht="15" customHeight="1" x14ac:dyDescent="0.25">
      <c r="C574" s="175"/>
      <c r="E574" s="199"/>
      <c r="F574" s="200"/>
      <c r="G574" s="215"/>
      <c r="H574" s="201"/>
      <c r="I574" s="201"/>
      <c r="J574" s="202"/>
      <c r="K574" s="198"/>
    </row>
    <row r="575" spans="3:11" ht="15" customHeight="1" x14ac:dyDescent="0.25">
      <c r="C575" s="175"/>
      <c r="E575" s="199"/>
      <c r="F575" s="200"/>
      <c r="G575" s="215"/>
      <c r="H575" s="201"/>
      <c r="I575" s="201"/>
      <c r="J575" s="202"/>
      <c r="K575" s="198"/>
    </row>
    <row r="576" spans="3:11" ht="15" customHeight="1" x14ac:dyDescent="0.25">
      <c r="C576" s="175"/>
      <c r="E576" s="199"/>
      <c r="F576" s="200"/>
      <c r="G576" s="215"/>
      <c r="H576" s="201"/>
      <c r="I576" s="201"/>
      <c r="J576" s="202"/>
      <c r="K576" s="198"/>
    </row>
    <row r="577" spans="3:11" ht="15" customHeight="1" x14ac:dyDescent="0.25">
      <c r="C577" s="175"/>
      <c r="E577" s="199"/>
      <c r="F577" s="200"/>
      <c r="G577" s="215"/>
      <c r="H577" s="201"/>
      <c r="I577" s="201"/>
      <c r="J577" s="202"/>
      <c r="K577" s="198"/>
    </row>
    <row r="578" spans="3:11" ht="15" customHeight="1" x14ac:dyDescent="0.25">
      <c r="C578" s="175"/>
      <c r="E578" s="199"/>
      <c r="F578" s="200"/>
      <c r="G578" s="215"/>
      <c r="H578" s="201"/>
      <c r="I578" s="201"/>
      <c r="J578" s="202"/>
      <c r="K578" s="198"/>
    </row>
    <row r="579" spans="3:11" ht="15" customHeight="1" x14ac:dyDescent="0.25">
      <c r="C579" s="175"/>
      <c r="E579" s="199"/>
      <c r="F579" s="200"/>
      <c r="G579" s="215"/>
      <c r="H579" s="201"/>
      <c r="I579" s="201"/>
      <c r="J579" s="202"/>
      <c r="K579" s="198"/>
    </row>
    <row r="580" spans="3:11" ht="15" customHeight="1" x14ac:dyDescent="0.25">
      <c r="C580" s="175"/>
      <c r="E580" s="199"/>
      <c r="F580" s="200"/>
      <c r="G580" s="215"/>
      <c r="H580" s="201"/>
      <c r="I580" s="201"/>
      <c r="J580" s="202"/>
      <c r="K580" s="198"/>
    </row>
    <row r="581" spans="3:11" ht="15" customHeight="1" x14ac:dyDescent="0.25">
      <c r="C581" s="175"/>
      <c r="E581" s="199"/>
      <c r="F581" s="200"/>
      <c r="G581" s="215"/>
      <c r="H581" s="201"/>
      <c r="I581" s="201"/>
      <c r="J581" s="202"/>
      <c r="K581" s="198"/>
    </row>
    <row r="582" spans="3:11" ht="15" customHeight="1" x14ac:dyDescent="0.25">
      <c r="C582" s="175"/>
      <c r="E582" s="199"/>
      <c r="F582" s="200"/>
      <c r="G582" s="215"/>
      <c r="H582" s="201"/>
      <c r="I582" s="201"/>
      <c r="J582" s="202"/>
      <c r="K582" s="198"/>
    </row>
    <row r="583" spans="3:11" ht="15" customHeight="1" x14ac:dyDescent="0.25">
      <c r="C583" s="175"/>
      <c r="E583" s="199"/>
      <c r="F583" s="200"/>
      <c r="G583" s="215"/>
      <c r="H583" s="201"/>
      <c r="I583" s="201"/>
      <c r="J583" s="202"/>
      <c r="K583" s="198"/>
    </row>
    <row r="584" spans="3:11" ht="15" customHeight="1" x14ac:dyDescent="0.25">
      <c r="C584" s="175"/>
      <c r="E584" s="199"/>
      <c r="F584" s="200"/>
      <c r="G584" s="215"/>
      <c r="H584" s="201"/>
      <c r="I584" s="201"/>
      <c r="J584" s="202"/>
      <c r="K584" s="198"/>
    </row>
    <row r="585" spans="3:11" ht="15" customHeight="1" x14ac:dyDescent="0.25">
      <c r="C585" s="175"/>
      <c r="E585" s="199"/>
      <c r="F585" s="200"/>
      <c r="G585" s="215"/>
      <c r="H585" s="201"/>
      <c r="I585" s="201"/>
      <c r="J585" s="202"/>
      <c r="K585" s="198"/>
    </row>
    <row r="586" spans="3:11" ht="15" customHeight="1" x14ac:dyDescent="0.25">
      <c r="C586" s="175"/>
      <c r="E586" s="199"/>
      <c r="F586" s="200"/>
      <c r="G586" s="215"/>
      <c r="H586" s="201"/>
      <c r="I586" s="201"/>
      <c r="J586" s="202"/>
      <c r="K586" s="198"/>
    </row>
    <row r="587" spans="3:11" ht="15" customHeight="1" x14ac:dyDescent="0.25">
      <c r="C587" s="175"/>
      <c r="E587" s="199"/>
      <c r="F587" s="200"/>
      <c r="G587" s="215"/>
      <c r="H587" s="201"/>
      <c r="I587" s="201"/>
      <c r="J587" s="202"/>
      <c r="K587" s="198"/>
    </row>
    <row r="588" spans="3:11" ht="15" customHeight="1" x14ac:dyDescent="0.25">
      <c r="C588" s="175"/>
      <c r="E588" s="199"/>
      <c r="F588" s="200"/>
      <c r="G588" s="215"/>
      <c r="H588" s="201"/>
      <c r="I588" s="201"/>
      <c r="J588" s="202"/>
      <c r="K588" s="198"/>
    </row>
    <row r="589" spans="3:11" ht="15" customHeight="1" x14ac:dyDescent="0.25">
      <c r="C589" s="175"/>
      <c r="E589" s="199"/>
      <c r="F589" s="200"/>
      <c r="G589" s="215"/>
      <c r="H589" s="201"/>
      <c r="I589" s="201"/>
      <c r="J589" s="202"/>
      <c r="K589" s="198"/>
    </row>
    <row r="590" spans="3:11" ht="15" customHeight="1" x14ac:dyDescent="0.25">
      <c r="C590" s="175"/>
      <c r="E590" s="199"/>
      <c r="F590" s="200"/>
      <c r="G590" s="215"/>
      <c r="H590" s="201"/>
      <c r="I590" s="201"/>
      <c r="J590" s="202"/>
      <c r="K590" s="198"/>
    </row>
    <row r="591" spans="3:11" ht="15" customHeight="1" x14ac:dyDescent="0.25">
      <c r="C591" s="175"/>
      <c r="E591" s="199"/>
      <c r="F591" s="200"/>
      <c r="G591" s="215"/>
      <c r="H591" s="201"/>
      <c r="I591" s="201"/>
      <c r="J591" s="202"/>
      <c r="K591" s="198"/>
    </row>
    <row r="592" spans="3:11" ht="15" customHeight="1" x14ac:dyDescent="0.25">
      <c r="C592" s="175"/>
      <c r="E592" s="199"/>
      <c r="F592" s="200"/>
      <c r="G592" s="215"/>
      <c r="H592" s="201"/>
      <c r="I592" s="201"/>
      <c r="J592" s="202"/>
      <c r="K592" s="198"/>
    </row>
    <row r="593" spans="3:11" ht="15" customHeight="1" x14ac:dyDescent="0.25">
      <c r="C593" s="175"/>
      <c r="E593" s="199"/>
      <c r="F593" s="200"/>
      <c r="G593" s="215"/>
      <c r="H593" s="201"/>
      <c r="I593" s="201"/>
      <c r="J593" s="202"/>
      <c r="K593" s="198"/>
    </row>
    <row r="594" spans="3:11" ht="15" customHeight="1" x14ac:dyDescent="0.25">
      <c r="C594" s="175"/>
      <c r="E594" s="199"/>
      <c r="F594" s="200"/>
      <c r="G594" s="215"/>
      <c r="H594" s="201"/>
      <c r="I594" s="201"/>
      <c r="J594" s="202"/>
      <c r="K594" s="198"/>
    </row>
    <row r="595" spans="3:11" ht="15" customHeight="1" x14ac:dyDescent="0.25">
      <c r="C595" s="175"/>
      <c r="E595" s="199"/>
      <c r="F595" s="200"/>
      <c r="G595" s="215"/>
      <c r="H595" s="201"/>
      <c r="I595" s="201"/>
      <c r="J595" s="202"/>
      <c r="K595" s="198"/>
    </row>
    <row r="596" spans="3:11" ht="15" customHeight="1" x14ac:dyDescent="0.25">
      <c r="C596" s="175"/>
      <c r="E596" s="199"/>
      <c r="F596" s="200"/>
      <c r="G596" s="215"/>
      <c r="H596" s="201"/>
      <c r="I596" s="201"/>
      <c r="J596" s="202"/>
      <c r="K596" s="198"/>
    </row>
    <row r="597" spans="3:11" ht="15" customHeight="1" x14ac:dyDescent="0.25">
      <c r="C597" s="175"/>
      <c r="E597" s="199"/>
      <c r="F597" s="200"/>
      <c r="G597" s="215"/>
      <c r="H597" s="201"/>
      <c r="I597" s="201"/>
      <c r="J597" s="202"/>
      <c r="K597" s="198"/>
    </row>
    <row r="598" spans="3:11" ht="15" customHeight="1" x14ac:dyDescent="0.25">
      <c r="C598" s="175"/>
      <c r="E598" s="199"/>
      <c r="F598" s="200"/>
      <c r="G598" s="215"/>
      <c r="H598" s="201"/>
      <c r="I598" s="201"/>
      <c r="J598" s="202"/>
      <c r="K598" s="198"/>
    </row>
    <row r="599" spans="3:11" ht="15" customHeight="1" x14ac:dyDescent="0.25">
      <c r="C599" s="175"/>
      <c r="E599" s="199"/>
      <c r="F599" s="200"/>
      <c r="G599" s="215"/>
      <c r="H599" s="201"/>
      <c r="I599" s="201"/>
      <c r="J599" s="202"/>
      <c r="K599" s="198"/>
    </row>
    <row r="600" spans="3:11" ht="15" customHeight="1" x14ac:dyDescent="0.25">
      <c r="C600" s="175"/>
      <c r="E600" s="199"/>
      <c r="F600" s="200"/>
      <c r="G600" s="215"/>
      <c r="H600" s="201"/>
      <c r="I600" s="201"/>
      <c r="J600" s="202"/>
      <c r="K600" s="198"/>
    </row>
    <row r="601" spans="3:11" ht="15" customHeight="1" x14ac:dyDescent="0.25">
      <c r="C601" s="175"/>
      <c r="E601" s="199"/>
      <c r="F601" s="200"/>
      <c r="G601" s="215"/>
      <c r="H601" s="201"/>
      <c r="I601" s="201"/>
      <c r="J601" s="202"/>
      <c r="K601" s="198"/>
    </row>
    <row r="602" spans="3:11" ht="15" customHeight="1" x14ac:dyDescent="0.25">
      <c r="C602" s="175"/>
      <c r="E602" s="199"/>
      <c r="F602" s="200"/>
      <c r="G602" s="215"/>
      <c r="H602" s="201"/>
      <c r="I602" s="201"/>
      <c r="J602" s="202"/>
      <c r="K602" s="198"/>
    </row>
    <row r="603" spans="3:11" ht="15" customHeight="1" x14ac:dyDescent="0.25">
      <c r="C603" s="175"/>
      <c r="E603" s="199"/>
      <c r="F603" s="200"/>
      <c r="G603" s="215"/>
      <c r="H603" s="201"/>
      <c r="I603" s="201"/>
      <c r="J603" s="202"/>
      <c r="K603" s="198"/>
    </row>
    <row r="604" spans="3:11" ht="15" customHeight="1" x14ac:dyDescent="0.25">
      <c r="C604" s="175"/>
      <c r="E604" s="199"/>
      <c r="F604" s="200"/>
      <c r="G604" s="215"/>
      <c r="H604" s="201"/>
      <c r="I604" s="201"/>
      <c r="J604" s="202"/>
      <c r="K604" s="198"/>
    </row>
    <row r="605" spans="3:11" ht="15" customHeight="1" x14ac:dyDescent="0.25">
      <c r="C605" s="175"/>
      <c r="E605" s="199"/>
      <c r="F605" s="200"/>
      <c r="G605" s="215"/>
      <c r="H605" s="201"/>
      <c r="I605" s="201"/>
      <c r="J605" s="202"/>
      <c r="K605" s="198"/>
    </row>
    <row r="606" spans="3:11" ht="15" customHeight="1" x14ac:dyDescent="0.25">
      <c r="C606" s="175"/>
      <c r="E606" s="199"/>
      <c r="F606" s="200"/>
      <c r="G606" s="215"/>
      <c r="H606" s="201"/>
      <c r="I606" s="201"/>
      <c r="J606" s="202"/>
      <c r="K606" s="198"/>
    </row>
    <row r="607" spans="3:11" ht="15" customHeight="1" x14ac:dyDescent="0.25">
      <c r="C607" s="175"/>
      <c r="E607" s="199"/>
      <c r="F607" s="200"/>
      <c r="G607" s="215"/>
      <c r="H607" s="201"/>
      <c r="I607" s="201"/>
      <c r="J607" s="202"/>
      <c r="K607" s="198"/>
    </row>
    <row r="608" spans="3:11" ht="15" customHeight="1" x14ac:dyDescent="0.25">
      <c r="C608" s="175"/>
      <c r="E608" s="199"/>
      <c r="F608" s="200"/>
      <c r="G608" s="215"/>
      <c r="H608" s="201"/>
      <c r="I608" s="201"/>
      <c r="J608" s="202"/>
      <c r="K608" s="198"/>
    </row>
    <row r="609" spans="3:11" ht="15" customHeight="1" x14ac:dyDescent="0.25">
      <c r="C609" s="175"/>
      <c r="E609" s="199"/>
      <c r="F609" s="200"/>
      <c r="G609" s="215"/>
      <c r="H609" s="201"/>
      <c r="I609" s="201"/>
      <c r="J609" s="202"/>
      <c r="K609" s="198"/>
    </row>
    <row r="610" spans="3:11" ht="15" customHeight="1" x14ac:dyDescent="0.25">
      <c r="C610" s="175"/>
      <c r="E610" s="199"/>
      <c r="F610" s="200"/>
      <c r="G610" s="215"/>
      <c r="H610" s="201"/>
      <c r="I610" s="201"/>
      <c r="J610" s="202"/>
      <c r="K610" s="198"/>
    </row>
    <row r="611" spans="3:11" ht="15" customHeight="1" x14ac:dyDescent="0.25">
      <c r="C611" s="175"/>
      <c r="E611" s="199"/>
      <c r="F611" s="200"/>
      <c r="G611" s="215"/>
      <c r="H611" s="201"/>
      <c r="I611" s="201"/>
      <c r="J611" s="202"/>
      <c r="K611" s="198"/>
    </row>
    <row r="612" spans="3:11" ht="15" customHeight="1" x14ac:dyDescent="0.25">
      <c r="C612" s="175"/>
      <c r="E612" s="199"/>
      <c r="F612" s="200"/>
      <c r="G612" s="215"/>
      <c r="H612" s="201"/>
      <c r="I612" s="201"/>
      <c r="J612" s="202"/>
      <c r="K612" s="198"/>
    </row>
    <row r="613" spans="3:11" ht="15" customHeight="1" x14ac:dyDescent="0.25">
      <c r="C613" s="175"/>
      <c r="E613" s="199"/>
      <c r="F613" s="200"/>
      <c r="G613" s="215"/>
      <c r="H613" s="201"/>
      <c r="I613" s="201"/>
      <c r="J613" s="202"/>
      <c r="K613" s="198"/>
    </row>
    <row r="614" spans="3:11" ht="15" customHeight="1" x14ac:dyDescent="0.25">
      <c r="C614" s="175"/>
      <c r="E614" s="199"/>
      <c r="F614" s="200"/>
      <c r="G614" s="215"/>
      <c r="H614" s="201"/>
      <c r="I614" s="201"/>
      <c r="J614" s="202"/>
      <c r="K614" s="198"/>
    </row>
    <row r="615" spans="3:11" ht="15" customHeight="1" x14ac:dyDescent="0.25">
      <c r="C615" s="175"/>
      <c r="E615" s="199"/>
      <c r="F615" s="200"/>
      <c r="G615" s="215"/>
      <c r="H615" s="201"/>
      <c r="I615" s="201"/>
      <c r="J615" s="202"/>
      <c r="K615" s="198"/>
    </row>
    <row r="616" spans="3:11" ht="15" customHeight="1" x14ac:dyDescent="0.25">
      <c r="C616" s="175"/>
      <c r="E616" s="199"/>
      <c r="F616" s="200"/>
      <c r="G616" s="215"/>
      <c r="H616" s="201"/>
      <c r="I616" s="201"/>
      <c r="J616" s="202"/>
      <c r="K616" s="198"/>
    </row>
    <row r="617" spans="3:11" ht="15" customHeight="1" x14ac:dyDescent="0.25">
      <c r="C617" s="175"/>
      <c r="E617" s="199"/>
      <c r="F617" s="200"/>
      <c r="G617" s="215"/>
      <c r="H617" s="201"/>
      <c r="I617" s="201"/>
      <c r="J617" s="202"/>
      <c r="K617" s="198"/>
    </row>
    <row r="618" spans="3:11" ht="15" customHeight="1" x14ac:dyDescent="0.25">
      <c r="C618" s="175"/>
      <c r="E618" s="199"/>
      <c r="F618" s="200"/>
      <c r="G618" s="215"/>
      <c r="H618" s="201"/>
      <c r="I618" s="201"/>
      <c r="J618" s="202"/>
      <c r="K618" s="198"/>
    </row>
    <row r="619" spans="3:11" ht="15" customHeight="1" x14ac:dyDescent="0.25">
      <c r="C619" s="175"/>
      <c r="E619" s="199"/>
      <c r="F619" s="200"/>
      <c r="G619" s="215"/>
      <c r="H619" s="201"/>
      <c r="I619" s="201"/>
      <c r="J619" s="202"/>
      <c r="K619" s="198"/>
    </row>
    <row r="620" spans="3:11" ht="15" customHeight="1" x14ac:dyDescent="0.25">
      <c r="C620" s="175"/>
      <c r="E620" s="199"/>
      <c r="F620" s="200"/>
      <c r="G620" s="215"/>
      <c r="H620" s="201"/>
      <c r="I620" s="201"/>
      <c r="J620" s="202"/>
      <c r="K620" s="198"/>
    </row>
    <row r="621" spans="3:11" ht="15" customHeight="1" x14ac:dyDescent="0.25">
      <c r="C621" s="175"/>
      <c r="E621" s="199"/>
      <c r="F621" s="200"/>
      <c r="G621" s="215"/>
      <c r="H621" s="201"/>
      <c r="I621" s="201"/>
      <c r="J621" s="202"/>
      <c r="K621" s="198"/>
    </row>
    <row r="622" spans="3:11" ht="15" customHeight="1" x14ac:dyDescent="0.25">
      <c r="C622" s="175"/>
      <c r="E622" s="199"/>
      <c r="F622" s="200"/>
      <c r="G622" s="215"/>
      <c r="H622" s="201"/>
      <c r="I622" s="201"/>
      <c r="J622" s="202"/>
      <c r="K622" s="198"/>
    </row>
    <row r="623" spans="3:11" ht="15" customHeight="1" x14ac:dyDescent="0.25">
      <c r="C623" s="175"/>
      <c r="E623" s="199"/>
      <c r="F623" s="200"/>
      <c r="G623" s="215"/>
      <c r="H623" s="201"/>
      <c r="I623" s="201"/>
      <c r="J623" s="202"/>
      <c r="K623" s="198"/>
    </row>
    <row r="624" spans="3:11" ht="15" customHeight="1" x14ac:dyDescent="0.25">
      <c r="C624" s="175"/>
      <c r="E624" s="199"/>
      <c r="F624" s="200"/>
      <c r="G624" s="215"/>
      <c r="H624" s="201"/>
      <c r="I624" s="201"/>
      <c r="J624" s="202"/>
      <c r="K624" s="198"/>
    </row>
    <row r="625" spans="3:11" ht="15" customHeight="1" x14ac:dyDescent="0.25">
      <c r="C625" s="175"/>
      <c r="E625" s="199"/>
      <c r="F625" s="200"/>
      <c r="G625" s="215"/>
      <c r="H625" s="201"/>
      <c r="I625" s="201"/>
      <c r="J625" s="202"/>
      <c r="K625" s="198"/>
    </row>
    <row r="626" spans="3:11" ht="15" customHeight="1" x14ac:dyDescent="0.25">
      <c r="C626" s="175"/>
      <c r="E626" s="199"/>
      <c r="F626" s="200"/>
      <c r="G626" s="215"/>
      <c r="H626" s="201"/>
      <c r="I626" s="201"/>
      <c r="J626" s="202"/>
      <c r="K626" s="198"/>
    </row>
    <row r="627" spans="3:11" ht="15" customHeight="1" x14ac:dyDescent="0.25">
      <c r="C627" s="175"/>
      <c r="E627" s="199"/>
      <c r="F627" s="200"/>
      <c r="G627" s="215"/>
      <c r="H627" s="201"/>
      <c r="I627" s="201"/>
      <c r="J627" s="202"/>
      <c r="K627" s="198"/>
    </row>
    <row r="628" spans="3:11" ht="15" customHeight="1" x14ac:dyDescent="0.25">
      <c r="C628" s="175"/>
      <c r="E628" s="199"/>
      <c r="F628" s="200"/>
      <c r="G628" s="215"/>
      <c r="H628" s="201"/>
      <c r="I628" s="201"/>
      <c r="J628" s="202"/>
      <c r="K628" s="198"/>
    </row>
    <row r="629" spans="3:11" ht="15" customHeight="1" x14ac:dyDescent="0.25">
      <c r="C629" s="175"/>
      <c r="E629" s="199"/>
      <c r="F629" s="200"/>
      <c r="G629" s="215"/>
      <c r="H629" s="201"/>
      <c r="I629" s="201"/>
      <c r="J629" s="202"/>
      <c r="K629" s="198"/>
    </row>
    <row r="630" spans="3:11" ht="15" customHeight="1" x14ac:dyDescent="0.25">
      <c r="C630" s="175"/>
      <c r="E630" s="199"/>
      <c r="F630" s="200"/>
      <c r="G630" s="215"/>
      <c r="H630" s="201"/>
      <c r="I630" s="201"/>
      <c r="J630" s="202"/>
      <c r="K630" s="198"/>
    </row>
    <row r="631" spans="3:11" ht="15" customHeight="1" x14ac:dyDescent="0.25">
      <c r="C631" s="175"/>
      <c r="E631" s="199"/>
      <c r="F631" s="200"/>
      <c r="G631" s="215"/>
      <c r="H631" s="201"/>
      <c r="I631" s="201"/>
      <c r="J631" s="202"/>
      <c r="K631" s="198"/>
    </row>
    <row r="632" spans="3:11" ht="15" customHeight="1" x14ac:dyDescent="0.25">
      <c r="C632" s="175"/>
      <c r="E632" s="199"/>
      <c r="F632" s="200"/>
      <c r="G632" s="215"/>
      <c r="H632" s="201"/>
      <c r="I632" s="201"/>
      <c r="J632" s="202"/>
      <c r="K632" s="198"/>
    </row>
    <row r="633" spans="3:11" ht="15" customHeight="1" x14ac:dyDescent="0.25">
      <c r="C633" s="175"/>
      <c r="E633" s="199"/>
      <c r="F633" s="200"/>
      <c r="G633" s="215"/>
      <c r="H633" s="201"/>
      <c r="I633" s="201"/>
      <c r="J633" s="202"/>
      <c r="K633" s="198"/>
    </row>
    <row r="634" spans="3:11" ht="15" customHeight="1" x14ac:dyDescent="0.25">
      <c r="C634" s="175"/>
      <c r="E634" s="199"/>
      <c r="F634" s="200"/>
      <c r="G634" s="215"/>
      <c r="H634" s="201"/>
      <c r="I634" s="201"/>
      <c r="J634" s="202"/>
      <c r="K634" s="198"/>
    </row>
    <row r="635" spans="3:11" ht="15" customHeight="1" x14ac:dyDescent="0.25">
      <c r="C635" s="175"/>
      <c r="E635" s="199"/>
      <c r="F635" s="200"/>
      <c r="G635" s="215"/>
      <c r="H635" s="201"/>
      <c r="I635" s="201"/>
      <c r="J635" s="202"/>
      <c r="K635" s="198"/>
    </row>
    <row r="636" spans="3:11" ht="15" customHeight="1" x14ac:dyDescent="0.25">
      <c r="C636" s="175"/>
      <c r="E636" s="199"/>
      <c r="F636" s="200"/>
      <c r="G636" s="215"/>
      <c r="H636" s="201"/>
      <c r="I636" s="201"/>
      <c r="J636" s="202"/>
      <c r="K636" s="198"/>
    </row>
    <row r="637" spans="3:11" ht="15" customHeight="1" x14ac:dyDescent="0.25">
      <c r="C637" s="175"/>
      <c r="E637" s="199"/>
      <c r="F637" s="200"/>
      <c r="G637" s="215"/>
      <c r="H637" s="201"/>
      <c r="I637" s="201"/>
      <c r="J637" s="202"/>
      <c r="K637" s="198"/>
    </row>
    <row r="638" spans="3:11" ht="15" customHeight="1" x14ac:dyDescent="0.25">
      <c r="C638" s="175"/>
      <c r="E638" s="199"/>
      <c r="F638" s="200"/>
      <c r="G638" s="215"/>
      <c r="H638" s="201"/>
      <c r="I638" s="201"/>
      <c r="J638" s="202"/>
      <c r="K638" s="198"/>
    </row>
    <row r="639" spans="3:11" ht="15" customHeight="1" x14ac:dyDescent="0.25">
      <c r="C639" s="175"/>
      <c r="E639" s="199"/>
      <c r="F639" s="200"/>
      <c r="G639" s="215"/>
      <c r="H639" s="201"/>
      <c r="I639" s="201"/>
      <c r="J639" s="202"/>
      <c r="K639" s="198"/>
    </row>
    <row r="640" spans="3:11" ht="15" customHeight="1" x14ac:dyDescent="0.25">
      <c r="C640" s="175"/>
      <c r="E640" s="199"/>
      <c r="F640" s="200"/>
      <c r="G640" s="215"/>
      <c r="H640" s="201"/>
      <c r="I640" s="201"/>
      <c r="J640" s="202"/>
      <c r="K640" s="198"/>
    </row>
    <row r="641" spans="3:11" ht="15" customHeight="1" x14ac:dyDescent="0.25">
      <c r="C641" s="175"/>
      <c r="E641" s="199"/>
      <c r="F641" s="200"/>
      <c r="G641" s="215"/>
      <c r="H641" s="201"/>
      <c r="I641" s="201"/>
      <c r="J641" s="202"/>
      <c r="K641" s="198"/>
    </row>
    <row r="642" spans="3:11" ht="15" customHeight="1" x14ac:dyDescent="0.25">
      <c r="C642" s="175"/>
      <c r="E642" s="199"/>
      <c r="F642" s="200"/>
      <c r="G642" s="215"/>
      <c r="H642" s="201"/>
      <c r="I642" s="201"/>
      <c r="J642" s="202"/>
      <c r="K642" s="198"/>
    </row>
    <row r="643" spans="3:11" ht="15" customHeight="1" x14ac:dyDescent="0.25">
      <c r="C643" s="175"/>
      <c r="E643" s="199"/>
      <c r="F643" s="200"/>
      <c r="G643" s="215"/>
      <c r="H643" s="201"/>
      <c r="I643" s="201"/>
      <c r="J643" s="202"/>
      <c r="K643" s="198"/>
    </row>
    <row r="644" spans="3:11" ht="15" customHeight="1" x14ac:dyDescent="0.25">
      <c r="C644" s="175"/>
      <c r="E644" s="199"/>
      <c r="F644" s="200"/>
      <c r="G644" s="215"/>
      <c r="H644" s="201"/>
      <c r="I644" s="201"/>
      <c r="J644" s="202"/>
      <c r="K644" s="198"/>
    </row>
    <row r="645" spans="3:11" ht="15" customHeight="1" x14ac:dyDescent="0.25">
      <c r="C645" s="175"/>
      <c r="E645" s="199"/>
      <c r="F645" s="200"/>
      <c r="G645" s="215"/>
      <c r="H645" s="201"/>
      <c r="I645" s="201"/>
      <c r="J645" s="202"/>
      <c r="K645" s="198"/>
    </row>
    <row r="646" spans="3:11" ht="15" customHeight="1" x14ac:dyDescent="0.25">
      <c r="C646" s="175"/>
      <c r="E646" s="199"/>
      <c r="F646" s="200"/>
      <c r="G646" s="215"/>
      <c r="H646" s="201"/>
      <c r="I646" s="201"/>
      <c r="J646" s="202"/>
      <c r="K646" s="198"/>
    </row>
    <row r="647" spans="3:11" ht="15" customHeight="1" x14ac:dyDescent="0.25">
      <c r="C647" s="175"/>
      <c r="E647" s="199"/>
      <c r="F647" s="200"/>
      <c r="G647" s="215"/>
      <c r="H647" s="201"/>
      <c r="I647" s="201"/>
      <c r="J647" s="202"/>
      <c r="K647" s="198"/>
    </row>
    <row r="648" spans="3:11" ht="15" customHeight="1" x14ac:dyDescent="0.25">
      <c r="C648" s="175"/>
      <c r="E648" s="199"/>
      <c r="F648" s="200"/>
      <c r="G648" s="215"/>
      <c r="H648" s="201"/>
      <c r="I648" s="201"/>
      <c r="J648" s="202"/>
      <c r="K648" s="198"/>
    </row>
    <row r="649" spans="3:11" ht="15" customHeight="1" x14ac:dyDescent="0.25">
      <c r="C649" s="175"/>
      <c r="E649" s="199"/>
      <c r="F649" s="200"/>
      <c r="G649" s="215"/>
      <c r="H649" s="201"/>
      <c r="I649" s="201"/>
      <c r="J649" s="202"/>
      <c r="K649" s="198"/>
    </row>
    <row r="650" spans="3:11" ht="15" customHeight="1" x14ac:dyDescent="0.25">
      <c r="C650" s="175"/>
      <c r="E650" s="199"/>
      <c r="F650" s="200"/>
      <c r="G650" s="215"/>
      <c r="H650" s="201"/>
      <c r="I650" s="201"/>
      <c r="J650" s="202"/>
      <c r="K650" s="198"/>
    </row>
    <row r="651" spans="3:11" ht="15" customHeight="1" x14ac:dyDescent="0.25">
      <c r="C651" s="175"/>
      <c r="E651" s="199"/>
      <c r="F651" s="200"/>
      <c r="G651" s="215"/>
      <c r="H651" s="201"/>
      <c r="I651" s="201"/>
      <c r="J651" s="202"/>
      <c r="K651" s="198"/>
    </row>
    <row r="652" spans="3:11" ht="15" customHeight="1" x14ac:dyDescent="0.25">
      <c r="C652" s="175"/>
      <c r="E652" s="199"/>
      <c r="F652" s="200"/>
      <c r="G652" s="215"/>
      <c r="H652" s="201"/>
      <c r="I652" s="201"/>
      <c r="J652" s="202"/>
      <c r="K652" s="198"/>
    </row>
    <row r="653" spans="3:11" ht="15" customHeight="1" x14ac:dyDescent="0.25">
      <c r="C653" s="175"/>
      <c r="E653" s="199"/>
      <c r="F653" s="200"/>
      <c r="G653" s="215"/>
      <c r="H653" s="201"/>
      <c r="I653" s="201"/>
      <c r="J653" s="202"/>
      <c r="K653" s="198"/>
    </row>
    <row r="654" spans="3:11" ht="15" customHeight="1" x14ac:dyDescent="0.25">
      <c r="C654" s="175"/>
      <c r="E654" s="199"/>
      <c r="F654" s="200"/>
      <c r="G654" s="215"/>
      <c r="H654" s="201"/>
      <c r="I654" s="201"/>
      <c r="J654" s="202"/>
      <c r="K654" s="198"/>
    </row>
    <row r="655" spans="3:11" ht="15" customHeight="1" x14ac:dyDescent="0.25">
      <c r="C655" s="175"/>
      <c r="E655" s="199"/>
      <c r="F655" s="200"/>
      <c r="G655" s="215"/>
      <c r="H655" s="201"/>
      <c r="I655" s="201"/>
      <c r="J655" s="202"/>
      <c r="K655" s="198"/>
    </row>
    <row r="656" spans="3:11" ht="15" customHeight="1" x14ac:dyDescent="0.25">
      <c r="C656" s="175"/>
      <c r="E656" s="199"/>
      <c r="F656" s="200"/>
      <c r="G656" s="215"/>
      <c r="H656" s="201"/>
      <c r="I656" s="201"/>
      <c r="J656" s="202"/>
      <c r="K656" s="198"/>
    </row>
    <row r="657" spans="3:11" ht="15" customHeight="1" x14ac:dyDescent="0.25">
      <c r="C657" s="175"/>
      <c r="E657" s="199"/>
      <c r="F657" s="200"/>
      <c r="G657" s="215"/>
      <c r="H657" s="201"/>
      <c r="I657" s="201"/>
      <c r="J657" s="202"/>
      <c r="K657" s="198"/>
    </row>
    <row r="658" spans="3:11" ht="15" customHeight="1" x14ac:dyDescent="0.25">
      <c r="C658" s="175"/>
      <c r="E658" s="199"/>
      <c r="F658" s="200"/>
      <c r="G658" s="215"/>
      <c r="H658" s="201"/>
      <c r="I658" s="201"/>
      <c r="J658" s="202"/>
      <c r="K658" s="198"/>
    </row>
    <row r="659" spans="3:11" ht="15" customHeight="1" x14ac:dyDescent="0.25">
      <c r="C659" s="175"/>
      <c r="E659" s="199"/>
      <c r="F659" s="200"/>
      <c r="G659" s="215"/>
      <c r="H659" s="201"/>
      <c r="I659" s="201"/>
      <c r="J659" s="202"/>
      <c r="K659" s="198"/>
    </row>
    <row r="660" spans="3:11" ht="15" customHeight="1" x14ac:dyDescent="0.25">
      <c r="C660" s="175"/>
      <c r="E660" s="199"/>
      <c r="F660" s="200"/>
      <c r="G660" s="215"/>
      <c r="H660" s="201"/>
      <c r="I660" s="201"/>
      <c r="J660" s="202"/>
      <c r="K660" s="198"/>
    </row>
    <row r="661" spans="3:11" ht="15" customHeight="1" x14ac:dyDescent="0.25">
      <c r="C661" s="175"/>
      <c r="E661" s="199"/>
      <c r="F661" s="200"/>
      <c r="G661" s="215"/>
      <c r="H661" s="201"/>
      <c r="I661" s="201"/>
      <c r="J661" s="202"/>
      <c r="K661" s="198"/>
    </row>
    <row r="662" spans="3:11" ht="15" customHeight="1" x14ac:dyDescent="0.25">
      <c r="C662" s="175"/>
      <c r="E662" s="199"/>
      <c r="F662" s="200"/>
      <c r="G662" s="215"/>
      <c r="H662" s="201"/>
      <c r="I662" s="201"/>
      <c r="J662" s="202"/>
      <c r="K662" s="198"/>
    </row>
    <row r="663" spans="3:11" ht="15" customHeight="1" x14ac:dyDescent="0.25">
      <c r="C663" s="175"/>
      <c r="E663" s="199"/>
      <c r="F663" s="200"/>
      <c r="G663" s="215"/>
      <c r="H663" s="201"/>
      <c r="I663" s="201"/>
      <c r="J663" s="202"/>
      <c r="K663" s="198"/>
    </row>
    <row r="664" spans="3:11" ht="15" customHeight="1" x14ac:dyDescent="0.25">
      <c r="C664" s="175"/>
      <c r="E664" s="199"/>
      <c r="F664" s="200"/>
      <c r="G664" s="215"/>
      <c r="H664" s="201"/>
      <c r="I664" s="201"/>
      <c r="J664" s="202"/>
      <c r="K664" s="198"/>
    </row>
    <row r="665" spans="3:11" ht="15" customHeight="1" x14ac:dyDescent="0.25">
      <c r="C665" s="175"/>
      <c r="E665" s="199"/>
      <c r="F665" s="200"/>
      <c r="G665" s="215"/>
      <c r="H665" s="201"/>
      <c r="I665" s="201"/>
      <c r="J665" s="202"/>
      <c r="K665" s="198"/>
    </row>
    <row r="666" spans="3:11" ht="15" customHeight="1" x14ac:dyDescent="0.25">
      <c r="C666" s="175"/>
      <c r="E666" s="199"/>
      <c r="F666" s="200"/>
      <c r="G666" s="215"/>
      <c r="H666" s="201"/>
      <c r="I666" s="201"/>
      <c r="J666" s="202"/>
      <c r="K666" s="198"/>
    </row>
    <row r="667" spans="3:11" ht="15" customHeight="1" x14ac:dyDescent="0.25">
      <c r="C667" s="175"/>
      <c r="E667" s="199"/>
      <c r="F667" s="200"/>
      <c r="G667" s="215"/>
      <c r="H667" s="201"/>
      <c r="I667" s="201"/>
      <c r="J667" s="202"/>
      <c r="K667" s="198"/>
    </row>
    <row r="668" spans="3:11" ht="15" customHeight="1" x14ac:dyDescent="0.25">
      <c r="C668" s="175"/>
      <c r="E668" s="199"/>
      <c r="F668" s="200"/>
      <c r="G668" s="215"/>
      <c r="H668" s="201"/>
      <c r="I668" s="201"/>
      <c r="J668" s="202"/>
      <c r="K668" s="198"/>
    </row>
    <row r="669" spans="3:11" ht="15" customHeight="1" x14ac:dyDescent="0.25">
      <c r="C669" s="175"/>
      <c r="E669" s="199"/>
      <c r="F669" s="200"/>
      <c r="G669" s="215"/>
      <c r="H669" s="201"/>
      <c r="I669" s="201"/>
      <c r="J669" s="202"/>
      <c r="K669" s="198"/>
    </row>
    <row r="670" spans="3:11" ht="15" customHeight="1" x14ac:dyDescent="0.25">
      <c r="C670" s="175"/>
      <c r="E670" s="199"/>
      <c r="F670" s="200"/>
      <c r="G670" s="215"/>
      <c r="H670" s="201"/>
      <c r="I670" s="201"/>
      <c r="J670" s="202"/>
      <c r="K670" s="198"/>
    </row>
    <row r="671" spans="3:11" ht="15" customHeight="1" x14ac:dyDescent="0.25">
      <c r="C671" s="175"/>
      <c r="E671" s="199"/>
      <c r="F671" s="200"/>
      <c r="G671" s="215"/>
      <c r="H671" s="201"/>
      <c r="I671" s="201"/>
      <c r="J671" s="202"/>
      <c r="K671" s="198"/>
    </row>
    <row r="672" spans="3:11" ht="15" customHeight="1" x14ac:dyDescent="0.25">
      <c r="C672" s="175"/>
      <c r="E672" s="199"/>
      <c r="F672" s="200"/>
      <c r="G672" s="215"/>
      <c r="H672" s="201"/>
      <c r="I672" s="201"/>
      <c r="J672" s="202"/>
      <c r="K672" s="198"/>
    </row>
    <row r="673" spans="3:11" ht="15" customHeight="1" x14ac:dyDescent="0.25">
      <c r="C673" s="175"/>
      <c r="E673" s="199"/>
      <c r="F673" s="200"/>
      <c r="G673" s="215"/>
      <c r="H673" s="201"/>
      <c r="I673" s="201"/>
      <c r="J673" s="202"/>
      <c r="K673" s="198"/>
    </row>
    <row r="674" spans="3:11" ht="15" customHeight="1" x14ac:dyDescent="0.25">
      <c r="C674" s="175"/>
      <c r="E674" s="199"/>
      <c r="F674" s="200"/>
      <c r="G674" s="215"/>
      <c r="H674" s="201"/>
      <c r="I674" s="201"/>
      <c r="J674" s="202"/>
      <c r="K674" s="198"/>
    </row>
    <row r="675" spans="3:11" ht="15" customHeight="1" x14ac:dyDescent="0.25">
      <c r="C675" s="175"/>
      <c r="E675" s="199"/>
      <c r="F675" s="200"/>
      <c r="G675" s="215"/>
      <c r="H675" s="201"/>
      <c r="I675" s="201"/>
      <c r="J675" s="202"/>
      <c r="K675" s="198"/>
    </row>
    <row r="676" spans="3:11" ht="15" customHeight="1" x14ac:dyDescent="0.25">
      <c r="C676" s="175"/>
      <c r="E676" s="199"/>
      <c r="F676" s="200"/>
      <c r="G676" s="215"/>
      <c r="H676" s="201"/>
      <c r="I676" s="201"/>
      <c r="J676" s="202"/>
      <c r="K676" s="198"/>
    </row>
    <row r="677" spans="3:11" ht="15" customHeight="1" x14ac:dyDescent="0.25">
      <c r="C677" s="175"/>
      <c r="E677" s="199"/>
      <c r="F677" s="200"/>
      <c r="G677" s="215"/>
      <c r="H677" s="201"/>
      <c r="I677" s="201"/>
      <c r="J677" s="202"/>
      <c r="K677" s="198"/>
    </row>
    <row r="678" spans="3:11" ht="15" customHeight="1" x14ac:dyDescent="0.25">
      <c r="C678" s="175"/>
      <c r="E678" s="199"/>
      <c r="F678" s="200"/>
      <c r="G678" s="215"/>
      <c r="H678" s="201"/>
      <c r="I678" s="201"/>
      <c r="J678" s="202"/>
      <c r="K678" s="198"/>
    </row>
    <row r="679" spans="3:11" ht="15" customHeight="1" x14ac:dyDescent="0.25">
      <c r="C679" s="175"/>
      <c r="E679" s="199"/>
      <c r="F679" s="200"/>
      <c r="G679" s="215"/>
      <c r="H679" s="201"/>
      <c r="I679" s="201"/>
      <c r="J679" s="202"/>
      <c r="K679" s="198"/>
    </row>
    <row r="680" spans="3:11" ht="15" customHeight="1" x14ac:dyDescent="0.25">
      <c r="C680" s="175"/>
      <c r="E680" s="199"/>
      <c r="F680" s="200"/>
      <c r="G680" s="215"/>
      <c r="H680" s="201"/>
      <c r="I680" s="201"/>
      <c r="J680" s="202"/>
      <c r="K680" s="198"/>
    </row>
    <row r="681" spans="3:11" ht="15" customHeight="1" x14ac:dyDescent="0.25">
      <c r="C681" s="175"/>
      <c r="E681" s="199"/>
      <c r="F681" s="200"/>
      <c r="G681" s="215"/>
      <c r="H681" s="201"/>
      <c r="I681" s="201"/>
      <c r="J681" s="202"/>
      <c r="K681" s="198"/>
    </row>
    <row r="682" spans="3:11" ht="15" customHeight="1" x14ac:dyDescent="0.25">
      <c r="C682" s="175"/>
      <c r="E682" s="199"/>
      <c r="F682" s="200"/>
      <c r="G682" s="215"/>
      <c r="H682" s="201"/>
      <c r="I682" s="201"/>
      <c r="J682" s="202"/>
      <c r="K682" s="198"/>
    </row>
    <row r="683" spans="3:11" ht="15" customHeight="1" x14ac:dyDescent="0.25">
      <c r="C683" s="175"/>
      <c r="E683" s="199"/>
      <c r="F683" s="200"/>
      <c r="G683" s="215"/>
      <c r="H683" s="201"/>
      <c r="I683" s="201"/>
      <c r="J683" s="202"/>
      <c r="K683" s="198"/>
    </row>
    <row r="684" spans="3:11" ht="15" customHeight="1" x14ac:dyDescent="0.25">
      <c r="C684" s="175"/>
      <c r="E684" s="199"/>
      <c r="F684" s="200"/>
      <c r="G684" s="215"/>
      <c r="H684" s="201"/>
      <c r="I684" s="201"/>
      <c r="J684" s="202"/>
      <c r="K684" s="198"/>
    </row>
    <row r="685" spans="3:11" ht="15" customHeight="1" x14ac:dyDescent="0.25">
      <c r="C685" s="175"/>
      <c r="E685" s="199"/>
      <c r="F685" s="200"/>
      <c r="G685" s="215"/>
      <c r="H685" s="201"/>
      <c r="I685" s="201"/>
      <c r="J685" s="202"/>
      <c r="K685" s="198"/>
    </row>
    <row r="686" spans="3:11" ht="15" customHeight="1" x14ac:dyDescent="0.25">
      <c r="C686" s="175"/>
      <c r="E686" s="199"/>
      <c r="F686" s="200"/>
      <c r="G686" s="215"/>
      <c r="H686" s="201"/>
      <c r="I686" s="201"/>
      <c r="J686" s="202"/>
      <c r="K686" s="198"/>
    </row>
    <row r="687" spans="3:11" ht="15" customHeight="1" x14ac:dyDescent="0.25">
      <c r="C687" s="175"/>
      <c r="E687" s="199"/>
      <c r="F687" s="200"/>
      <c r="G687" s="215"/>
      <c r="H687" s="201"/>
      <c r="I687" s="201"/>
      <c r="J687" s="202"/>
      <c r="K687" s="198"/>
    </row>
    <row r="688" spans="3:11" ht="15" customHeight="1" x14ac:dyDescent="0.25">
      <c r="C688" s="175"/>
      <c r="E688" s="199"/>
      <c r="F688" s="200"/>
      <c r="G688" s="215"/>
      <c r="H688" s="201"/>
      <c r="I688" s="201"/>
      <c r="J688" s="202"/>
      <c r="K688" s="198"/>
    </row>
    <row r="689" spans="3:11" ht="15" customHeight="1" x14ac:dyDescent="0.25">
      <c r="C689" s="175"/>
      <c r="E689" s="199"/>
      <c r="F689" s="200"/>
      <c r="G689" s="215"/>
      <c r="H689" s="201"/>
      <c r="I689" s="201"/>
      <c r="J689" s="202"/>
      <c r="K689" s="198"/>
    </row>
    <row r="690" spans="3:11" ht="15" customHeight="1" x14ac:dyDescent="0.25">
      <c r="C690" s="175"/>
      <c r="E690" s="199"/>
      <c r="F690" s="200"/>
      <c r="G690" s="215"/>
      <c r="H690" s="201"/>
      <c r="I690" s="201"/>
      <c r="J690" s="202"/>
      <c r="K690" s="198"/>
    </row>
    <row r="691" spans="3:11" ht="15" customHeight="1" x14ac:dyDescent="0.25">
      <c r="C691" s="175"/>
      <c r="E691" s="199"/>
      <c r="F691" s="200"/>
      <c r="G691" s="215"/>
      <c r="H691" s="201"/>
      <c r="I691" s="201"/>
      <c r="J691" s="202"/>
      <c r="K691" s="198"/>
    </row>
    <row r="692" spans="3:11" ht="15" customHeight="1" x14ac:dyDescent="0.25">
      <c r="C692" s="175"/>
      <c r="E692" s="199"/>
      <c r="F692" s="200"/>
      <c r="G692" s="215"/>
      <c r="H692" s="201"/>
      <c r="I692" s="201"/>
      <c r="J692" s="202"/>
      <c r="K692" s="198"/>
    </row>
    <row r="693" spans="3:11" ht="15" customHeight="1" x14ac:dyDescent="0.25">
      <c r="C693" s="175"/>
      <c r="E693" s="199"/>
      <c r="F693" s="200"/>
      <c r="G693" s="215"/>
      <c r="H693" s="201"/>
      <c r="I693" s="201"/>
      <c r="J693" s="202"/>
      <c r="K693" s="198"/>
    </row>
    <row r="694" spans="3:11" ht="15" customHeight="1" x14ac:dyDescent="0.25">
      <c r="C694" s="175"/>
      <c r="E694" s="199"/>
      <c r="F694" s="200"/>
      <c r="G694" s="215"/>
      <c r="H694" s="201"/>
      <c r="I694" s="201"/>
      <c r="J694" s="202"/>
      <c r="K694" s="198"/>
    </row>
    <row r="695" spans="3:11" ht="15" customHeight="1" x14ac:dyDescent="0.25">
      <c r="C695" s="175"/>
      <c r="E695" s="199"/>
      <c r="F695" s="200"/>
      <c r="G695" s="215"/>
      <c r="H695" s="201"/>
      <c r="I695" s="201"/>
      <c r="J695" s="202"/>
      <c r="K695" s="198"/>
    </row>
    <row r="696" spans="3:11" ht="15" customHeight="1" x14ac:dyDescent="0.25">
      <c r="C696" s="175"/>
      <c r="E696" s="199"/>
      <c r="F696" s="200"/>
      <c r="G696" s="215"/>
      <c r="H696" s="201"/>
      <c r="I696" s="201"/>
      <c r="J696" s="202"/>
      <c r="K696" s="198"/>
    </row>
    <row r="697" spans="3:11" ht="15" customHeight="1" x14ac:dyDescent="0.25">
      <c r="C697" s="175"/>
      <c r="E697" s="199"/>
      <c r="F697" s="200"/>
      <c r="G697" s="215"/>
      <c r="H697" s="201"/>
      <c r="I697" s="201"/>
      <c r="J697" s="202"/>
      <c r="K697" s="198"/>
    </row>
    <row r="698" spans="3:11" ht="15" customHeight="1" x14ac:dyDescent="0.25">
      <c r="C698" s="175"/>
      <c r="E698" s="199"/>
      <c r="F698" s="200"/>
      <c r="G698" s="215"/>
      <c r="H698" s="201"/>
      <c r="I698" s="201"/>
      <c r="J698" s="202"/>
      <c r="K698" s="198"/>
    </row>
    <row r="699" spans="3:11" ht="15" customHeight="1" x14ac:dyDescent="0.25">
      <c r="C699" s="175"/>
      <c r="E699" s="199"/>
      <c r="F699" s="200"/>
      <c r="G699" s="215"/>
      <c r="H699" s="201"/>
      <c r="I699" s="201"/>
      <c r="J699" s="202"/>
      <c r="K699" s="198"/>
    </row>
    <row r="700" spans="3:11" ht="15" customHeight="1" x14ac:dyDescent="0.25">
      <c r="C700" s="175"/>
      <c r="E700" s="199"/>
      <c r="F700" s="200"/>
      <c r="G700" s="215"/>
      <c r="H700" s="201"/>
      <c r="I700" s="201"/>
      <c r="J700" s="202"/>
      <c r="K700" s="198"/>
    </row>
    <row r="701" spans="3:11" ht="15" customHeight="1" x14ac:dyDescent="0.25">
      <c r="C701" s="175"/>
      <c r="E701" s="199"/>
      <c r="F701" s="200"/>
      <c r="G701" s="215"/>
      <c r="H701" s="201"/>
      <c r="I701" s="201"/>
      <c r="J701" s="202"/>
      <c r="K701" s="198"/>
    </row>
    <row r="702" spans="3:11" ht="15" customHeight="1" x14ac:dyDescent="0.25">
      <c r="C702" s="175"/>
      <c r="E702" s="199"/>
      <c r="F702" s="200"/>
      <c r="G702" s="215"/>
      <c r="H702" s="201"/>
      <c r="I702" s="201"/>
      <c r="J702" s="202"/>
      <c r="K702" s="198"/>
    </row>
    <row r="703" spans="3:11" ht="15" customHeight="1" x14ac:dyDescent="0.25">
      <c r="C703" s="175"/>
      <c r="E703" s="199"/>
      <c r="F703" s="200"/>
      <c r="G703" s="215"/>
      <c r="H703" s="201"/>
      <c r="I703" s="201"/>
      <c r="J703" s="202"/>
      <c r="K703" s="198"/>
    </row>
    <row r="704" spans="3:11" ht="15" customHeight="1" x14ac:dyDescent="0.25">
      <c r="C704" s="175"/>
      <c r="E704" s="199"/>
      <c r="F704" s="200"/>
      <c r="G704" s="215"/>
      <c r="H704" s="201"/>
      <c r="I704" s="201"/>
      <c r="J704" s="202"/>
      <c r="K704" s="198"/>
    </row>
    <row r="705" spans="3:11" ht="15" customHeight="1" x14ac:dyDescent="0.25">
      <c r="C705" s="175"/>
      <c r="E705" s="199"/>
      <c r="F705" s="200"/>
      <c r="G705" s="215"/>
      <c r="H705" s="201"/>
      <c r="I705" s="201"/>
      <c r="J705" s="202"/>
      <c r="K705" s="198"/>
    </row>
    <row r="706" spans="3:11" ht="15" customHeight="1" x14ac:dyDescent="0.25">
      <c r="C706" s="175"/>
      <c r="E706" s="199"/>
      <c r="F706" s="200"/>
      <c r="G706" s="215"/>
      <c r="H706" s="201"/>
      <c r="I706" s="201"/>
      <c r="J706" s="202"/>
      <c r="K706" s="198"/>
    </row>
    <row r="707" spans="3:11" ht="15" customHeight="1" x14ac:dyDescent="0.25">
      <c r="C707" s="175"/>
      <c r="E707" s="199"/>
      <c r="F707" s="200"/>
      <c r="G707" s="215"/>
      <c r="H707" s="201"/>
      <c r="I707" s="201"/>
      <c r="J707" s="202"/>
      <c r="K707" s="198"/>
    </row>
    <row r="708" spans="3:11" ht="15" customHeight="1" x14ac:dyDescent="0.25">
      <c r="C708" s="175"/>
      <c r="E708" s="199"/>
      <c r="F708" s="200"/>
      <c r="G708" s="215"/>
      <c r="H708" s="201"/>
      <c r="I708" s="201"/>
      <c r="J708" s="202"/>
      <c r="K708" s="198"/>
    </row>
    <row r="709" spans="3:11" ht="15" customHeight="1" x14ac:dyDescent="0.25">
      <c r="C709" s="175"/>
      <c r="E709" s="199"/>
      <c r="F709" s="200"/>
      <c r="G709" s="215"/>
      <c r="H709" s="201"/>
      <c r="I709" s="201"/>
      <c r="J709" s="202"/>
      <c r="K709" s="198"/>
    </row>
    <row r="710" spans="3:11" ht="15" customHeight="1" x14ac:dyDescent="0.25">
      <c r="C710" s="175"/>
      <c r="E710" s="199"/>
      <c r="F710" s="200"/>
      <c r="G710" s="215"/>
      <c r="H710" s="201"/>
      <c r="I710" s="201"/>
      <c r="J710" s="202"/>
      <c r="K710" s="198"/>
    </row>
    <row r="711" spans="3:11" ht="15" customHeight="1" x14ac:dyDescent="0.25">
      <c r="C711" s="175"/>
      <c r="E711" s="199"/>
      <c r="F711" s="200"/>
      <c r="G711" s="215"/>
      <c r="H711" s="201"/>
      <c r="I711" s="201"/>
      <c r="J711" s="202"/>
      <c r="K711" s="198"/>
    </row>
    <row r="712" spans="3:11" ht="15" customHeight="1" x14ac:dyDescent="0.25">
      <c r="C712" s="175"/>
      <c r="E712" s="199"/>
      <c r="F712" s="200"/>
      <c r="G712" s="215"/>
      <c r="H712" s="201"/>
      <c r="I712" s="201"/>
      <c r="J712" s="202"/>
      <c r="K712" s="198"/>
    </row>
    <row r="713" spans="3:11" ht="15" customHeight="1" x14ac:dyDescent="0.25">
      <c r="C713" s="175"/>
      <c r="E713" s="199"/>
      <c r="F713" s="200"/>
      <c r="G713" s="215"/>
      <c r="H713" s="201"/>
      <c r="I713" s="201"/>
      <c r="J713" s="202"/>
      <c r="K713" s="198"/>
    </row>
    <row r="714" spans="3:11" ht="15" customHeight="1" x14ac:dyDescent="0.25">
      <c r="C714" s="175"/>
      <c r="E714" s="199"/>
      <c r="F714" s="200"/>
      <c r="G714" s="215"/>
      <c r="H714" s="201"/>
      <c r="I714" s="201"/>
      <c r="J714" s="202"/>
      <c r="K714" s="198"/>
    </row>
    <row r="715" spans="3:11" ht="15" customHeight="1" x14ac:dyDescent="0.25">
      <c r="C715" s="175"/>
      <c r="E715" s="199"/>
      <c r="F715" s="200"/>
      <c r="G715" s="215"/>
      <c r="H715" s="201"/>
      <c r="I715" s="201"/>
      <c r="J715" s="202"/>
      <c r="K715" s="198"/>
    </row>
    <row r="716" spans="3:11" ht="15" customHeight="1" x14ac:dyDescent="0.25">
      <c r="C716" s="175"/>
      <c r="E716" s="199"/>
      <c r="F716" s="200"/>
      <c r="G716" s="215"/>
      <c r="H716" s="201"/>
      <c r="I716" s="201"/>
      <c r="J716" s="202"/>
      <c r="K716" s="198"/>
    </row>
    <row r="717" spans="3:11" ht="15" customHeight="1" x14ac:dyDescent="0.25">
      <c r="C717" s="175"/>
      <c r="E717" s="199"/>
      <c r="F717" s="200"/>
      <c r="G717" s="215"/>
      <c r="H717" s="201"/>
      <c r="I717" s="201"/>
      <c r="J717" s="202"/>
      <c r="K717" s="198"/>
    </row>
    <row r="718" spans="3:11" ht="15" customHeight="1" x14ac:dyDescent="0.25">
      <c r="C718" s="175"/>
      <c r="E718" s="199"/>
      <c r="F718" s="200"/>
      <c r="G718" s="215"/>
      <c r="H718" s="201"/>
      <c r="I718" s="201"/>
      <c r="J718" s="202"/>
      <c r="K718" s="198"/>
    </row>
    <row r="719" spans="3:11" ht="15" customHeight="1" x14ac:dyDescent="0.25">
      <c r="C719" s="175"/>
      <c r="E719" s="199"/>
      <c r="F719" s="200"/>
      <c r="G719" s="215"/>
      <c r="H719" s="201"/>
      <c r="I719" s="201"/>
      <c r="J719" s="202"/>
      <c r="K719" s="198"/>
    </row>
    <row r="720" spans="3:11" ht="15" customHeight="1" x14ac:dyDescent="0.25">
      <c r="C720" s="175"/>
      <c r="E720" s="199"/>
      <c r="F720" s="200"/>
      <c r="G720" s="215"/>
      <c r="H720" s="201"/>
      <c r="I720" s="201"/>
      <c r="J720" s="202"/>
      <c r="K720" s="198"/>
    </row>
    <row r="721" spans="3:11" ht="15" customHeight="1" x14ac:dyDescent="0.25">
      <c r="C721" s="175"/>
      <c r="E721" s="199"/>
      <c r="F721" s="200"/>
      <c r="G721" s="215"/>
      <c r="H721" s="201"/>
      <c r="I721" s="201"/>
      <c r="J721" s="202"/>
      <c r="K721" s="198"/>
    </row>
    <row r="722" spans="3:11" ht="15" customHeight="1" x14ac:dyDescent="0.25">
      <c r="C722" s="175"/>
      <c r="E722" s="199"/>
      <c r="F722" s="200"/>
      <c r="G722" s="215"/>
      <c r="H722" s="201"/>
      <c r="I722" s="201"/>
      <c r="J722" s="202"/>
      <c r="K722" s="198"/>
    </row>
    <row r="723" spans="3:11" ht="15" customHeight="1" x14ac:dyDescent="0.25">
      <c r="C723" s="175"/>
      <c r="E723" s="199"/>
      <c r="F723" s="200"/>
      <c r="G723" s="215"/>
      <c r="H723" s="201"/>
      <c r="I723" s="201"/>
      <c r="J723" s="202"/>
      <c r="K723" s="198"/>
    </row>
    <row r="724" spans="3:11" ht="15" customHeight="1" x14ac:dyDescent="0.25">
      <c r="C724" s="175"/>
      <c r="E724" s="199"/>
      <c r="F724" s="200"/>
      <c r="G724" s="215"/>
      <c r="H724" s="201"/>
      <c r="I724" s="201"/>
      <c r="J724" s="202"/>
      <c r="K724" s="198"/>
    </row>
    <row r="725" spans="3:11" ht="15" customHeight="1" x14ac:dyDescent="0.25">
      <c r="C725" s="175"/>
      <c r="E725" s="199"/>
      <c r="F725" s="200"/>
      <c r="G725" s="215"/>
      <c r="H725" s="201"/>
      <c r="I725" s="201"/>
      <c r="J725" s="202"/>
      <c r="K725" s="198"/>
    </row>
    <row r="726" spans="3:11" ht="15" customHeight="1" x14ac:dyDescent="0.25">
      <c r="C726" s="175"/>
      <c r="E726" s="199"/>
      <c r="F726" s="200"/>
      <c r="G726" s="215"/>
      <c r="H726" s="201"/>
      <c r="I726" s="201"/>
      <c r="J726" s="202"/>
      <c r="K726" s="198"/>
    </row>
    <row r="727" spans="3:11" ht="15" customHeight="1" x14ac:dyDescent="0.25">
      <c r="C727" s="175"/>
      <c r="E727" s="199"/>
      <c r="F727" s="200"/>
      <c r="G727" s="215"/>
      <c r="H727" s="201"/>
      <c r="I727" s="201"/>
      <c r="J727" s="202"/>
      <c r="K727" s="198"/>
    </row>
    <row r="728" spans="3:11" ht="15" customHeight="1" x14ac:dyDescent="0.25">
      <c r="C728" s="175"/>
      <c r="E728" s="199"/>
      <c r="F728" s="200"/>
      <c r="G728" s="215"/>
      <c r="H728" s="201"/>
      <c r="I728" s="201"/>
      <c r="J728" s="202"/>
      <c r="K728" s="198"/>
    </row>
    <row r="729" spans="3:11" ht="15" customHeight="1" x14ac:dyDescent="0.25">
      <c r="C729" s="175"/>
      <c r="E729" s="199"/>
      <c r="F729" s="200"/>
      <c r="G729" s="215"/>
      <c r="H729" s="201"/>
      <c r="I729" s="201"/>
      <c r="J729" s="202"/>
      <c r="K729" s="198"/>
    </row>
    <row r="730" spans="3:11" ht="15" customHeight="1" x14ac:dyDescent="0.25">
      <c r="C730" s="175"/>
      <c r="E730" s="199"/>
      <c r="F730" s="200"/>
      <c r="G730" s="215"/>
      <c r="H730" s="201"/>
      <c r="I730" s="201"/>
      <c r="J730" s="202"/>
      <c r="K730" s="198"/>
    </row>
    <row r="731" spans="3:11" ht="15" customHeight="1" x14ac:dyDescent="0.25">
      <c r="C731" s="175"/>
      <c r="E731" s="199"/>
      <c r="F731" s="200"/>
      <c r="G731" s="215"/>
      <c r="H731" s="201"/>
      <c r="I731" s="201"/>
      <c r="J731" s="202"/>
      <c r="K731" s="198"/>
    </row>
    <row r="732" spans="3:11" ht="15" customHeight="1" x14ac:dyDescent="0.25">
      <c r="C732" s="175"/>
      <c r="E732" s="199"/>
      <c r="F732" s="200"/>
      <c r="G732" s="215"/>
      <c r="H732" s="201"/>
      <c r="I732" s="201"/>
      <c r="J732" s="202"/>
      <c r="K732" s="198"/>
    </row>
    <row r="733" spans="3:11" ht="15" customHeight="1" x14ac:dyDescent="0.25">
      <c r="C733" s="175"/>
      <c r="E733" s="199"/>
      <c r="F733" s="200"/>
      <c r="G733" s="215"/>
      <c r="H733" s="201"/>
      <c r="I733" s="201"/>
      <c r="J733" s="202"/>
      <c r="K733" s="198"/>
    </row>
    <row r="734" spans="3:11" ht="15" customHeight="1" x14ac:dyDescent="0.25">
      <c r="C734" s="175"/>
      <c r="E734" s="199"/>
      <c r="F734" s="200"/>
      <c r="G734" s="215"/>
      <c r="H734" s="201"/>
      <c r="I734" s="201"/>
      <c r="J734" s="202"/>
      <c r="K734" s="198"/>
    </row>
    <row r="735" spans="3:11" ht="15" customHeight="1" x14ac:dyDescent="0.25">
      <c r="C735" s="175"/>
      <c r="E735" s="199"/>
      <c r="F735" s="200"/>
      <c r="G735" s="215"/>
      <c r="H735" s="201"/>
      <c r="I735" s="201"/>
      <c r="J735" s="202"/>
      <c r="K735" s="198"/>
    </row>
    <row r="736" spans="3:11" ht="15" customHeight="1" x14ac:dyDescent="0.25">
      <c r="C736" s="175"/>
      <c r="E736" s="199"/>
      <c r="F736" s="200"/>
      <c r="G736" s="215"/>
      <c r="H736" s="201"/>
      <c r="I736" s="201"/>
      <c r="J736" s="202"/>
      <c r="K736" s="198"/>
    </row>
    <row r="737" spans="3:11" ht="15" customHeight="1" x14ac:dyDescent="0.25">
      <c r="C737" s="175"/>
      <c r="E737" s="199"/>
      <c r="F737" s="200"/>
      <c r="G737" s="215"/>
      <c r="H737" s="201"/>
      <c r="I737" s="201"/>
      <c r="J737" s="202"/>
      <c r="K737" s="198"/>
    </row>
    <row r="738" spans="3:11" ht="15" customHeight="1" x14ac:dyDescent="0.25">
      <c r="C738" s="175"/>
      <c r="E738" s="199"/>
      <c r="F738" s="200"/>
      <c r="G738" s="215"/>
      <c r="H738" s="201"/>
      <c r="I738" s="201"/>
      <c r="J738" s="202"/>
      <c r="K738" s="198"/>
    </row>
    <row r="739" spans="3:11" ht="15" customHeight="1" x14ac:dyDescent="0.25">
      <c r="C739" s="175"/>
      <c r="E739" s="199"/>
      <c r="F739" s="200"/>
      <c r="G739" s="215"/>
      <c r="H739" s="201"/>
      <c r="I739" s="201"/>
      <c r="J739" s="202"/>
      <c r="K739" s="198"/>
    </row>
    <row r="740" spans="3:11" ht="15" customHeight="1" x14ac:dyDescent="0.25">
      <c r="C740" s="175"/>
      <c r="E740" s="199"/>
      <c r="F740" s="200"/>
      <c r="G740" s="215"/>
      <c r="H740" s="201"/>
      <c r="I740" s="201"/>
      <c r="J740" s="202"/>
      <c r="K740" s="198"/>
    </row>
    <row r="741" spans="3:11" ht="15" customHeight="1" x14ac:dyDescent="0.25">
      <c r="C741" s="175"/>
      <c r="E741" s="199"/>
      <c r="F741" s="200"/>
      <c r="G741" s="215"/>
      <c r="H741" s="201"/>
      <c r="I741" s="201"/>
      <c r="J741" s="202"/>
      <c r="K741" s="198"/>
    </row>
    <row r="742" spans="3:11" ht="15" customHeight="1" x14ac:dyDescent="0.25">
      <c r="C742" s="175"/>
      <c r="E742" s="199"/>
      <c r="F742" s="200"/>
      <c r="G742" s="215"/>
      <c r="H742" s="201"/>
      <c r="I742" s="201"/>
      <c r="J742" s="202"/>
      <c r="K742" s="198"/>
    </row>
    <row r="743" spans="3:11" ht="15" customHeight="1" x14ac:dyDescent="0.25">
      <c r="C743" s="175"/>
      <c r="E743" s="199"/>
      <c r="F743" s="200"/>
      <c r="G743" s="215"/>
      <c r="H743" s="201"/>
      <c r="I743" s="201"/>
      <c r="J743" s="202"/>
      <c r="K743" s="198"/>
    </row>
    <row r="744" spans="3:11" ht="15" customHeight="1" x14ac:dyDescent="0.25">
      <c r="C744" s="175"/>
      <c r="E744" s="199"/>
      <c r="F744" s="200"/>
      <c r="G744" s="215"/>
      <c r="H744" s="201"/>
      <c r="I744" s="201"/>
      <c r="J744" s="202"/>
      <c r="K744" s="198"/>
    </row>
    <row r="745" spans="3:11" ht="15" customHeight="1" x14ac:dyDescent="0.25">
      <c r="C745" s="175"/>
      <c r="E745" s="199"/>
      <c r="F745" s="200"/>
      <c r="G745" s="215"/>
      <c r="H745" s="201"/>
      <c r="I745" s="201"/>
      <c r="J745" s="202"/>
      <c r="K745" s="198"/>
    </row>
    <row r="746" spans="3:11" ht="15" customHeight="1" x14ac:dyDescent="0.25">
      <c r="C746" s="175"/>
      <c r="E746" s="199"/>
      <c r="F746" s="200"/>
      <c r="G746" s="215"/>
      <c r="H746" s="201"/>
      <c r="I746" s="201"/>
      <c r="J746" s="202"/>
      <c r="K746" s="198"/>
    </row>
    <row r="747" spans="3:11" ht="15" customHeight="1" x14ac:dyDescent="0.25">
      <c r="C747" s="175"/>
      <c r="E747" s="199"/>
      <c r="F747" s="200"/>
      <c r="G747" s="215"/>
      <c r="H747" s="201"/>
      <c r="I747" s="201"/>
      <c r="J747" s="202"/>
      <c r="K747" s="198"/>
    </row>
    <row r="748" spans="3:11" ht="15" customHeight="1" x14ac:dyDescent="0.25">
      <c r="C748" s="175"/>
      <c r="E748" s="199"/>
      <c r="F748" s="200"/>
      <c r="G748" s="215"/>
      <c r="H748" s="201"/>
      <c r="I748" s="201"/>
      <c r="J748" s="202"/>
      <c r="K748" s="198"/>
    </row>
    <row r="749" spans="3:11" ht="15" customHeight="1" x14ac:dyDescent="0.25">
      <c r="C749" s="175"/>
      <c r="E749" s="199"/>
      <c r="F749" s="200"/>
      <c r="G749" s="215"/>
      <c r="H749" s="201"/>
      <c r="I749" s="201"/>
      <c r="J749" s="202"/>
      <c r="K749" s="198"/>
    </row>
    <row r="750" spans="3:11" ht="15" customHeight="1" x14ac:dyDescent="0.25">
      <c r="C750" s="175"/>
      <c r="E750" s="199"/>
      <c r="F750" s="200"/>
      <c r="G750" s="215"/>
      <c r="H750" s="201"/>
      <c r="I750" s="201"/>
      <c r="J750" s="202"/>
      <c r="K750" s="198"/>
    </row>
    <row r="751" spans="3:11" ht="15" customHeight="1" x14ac:dyDescent="0.25">
      <c r="C751" s="175"/>
      <c r="E751" s="199"/>
      <c r="F751" s="200"/>
      <c r="G751" s="215"/>
      <c r="H751" s="201"/>
      <c r="I751" s="201"/>
      <c r="J751" s="202"/>
      <c r="K751" s="198"/>
    </row>
    <row r="752" spans="3:11" ht="15" customHeight="1" x14ac:dyDescent="0.25">
      <c r="C752" s="175"/>
      <c r="E752" s="199"/>
      <c r="F752" s="200"/>
      <c r="G752" s="215"/>
      <c r="H752" s="201"/>
      <c r="I752" s="201"/>
      <c r="J752" s="202"/>
      <c r="K752" s="198"/>
    </row>
    <row r="753" spans="3:11" ht="15" customHeight="1" x14ac:dyDescent="0.25">
      <c r="C753" s="175"/>
      <c r="E753" s="199"/>
      <c r="F753" s="200"/>
      <c r="G753" s="215"/>
      <c r="H753" s="201"/>
      <c r="I753" s="201"/>
      <c r="J753" s="202"/>
      <c r="K753" s="198"/>
    </row>
    <row r="754" spans="3:11" ht="15" customHeight="1" x14ac:dyDescent="0.25">
      <c r="C754" s="175"/>
      <c r="E754" s="199"/>
      <c r="F754" s="200"/>
      <c r="G754" s="215"/>
      <c r="H754" s="201"/>
      <c r="I754" s="201"/>
      <c r="J754" s="202"/>
      <c r="K754" s="198"/>
    </row>
    <row r="755" spans="3:11" ht="15" customHeight="1" x14ac:dyDescent="0.25">
      <c r="C755" s="175"/>
      <c r="E755" s="199"/>
      <c r="F755" s="200"/>
      <c r="G755" s="215"/>
      <c r="H755" s="201"/>
      <c r="I755" s="201"/>
      <c r="J755" s="202"/>
      <c r="K755" s="198"/>
    </row>
    <row r="756" spans="3:11" ht="15" customHeight="1" x14ac:dyDescent="0.25">
      <c r="C756" s="175"/>
      <c r="E756" s="199"/>
      <c r="F756" s="200"/>
      <c r="G756" s="215"/>
      <c r="H756" s="201"/>
      <c r="I756" s="201"/>
      <c r="J756" s="202"/>
      <c r="K756" s="198"/>
    </row>
    <row r="757" spans="3:11" ht="15" customHeight="1" x14ac:dyDescent="0.25">
      <c r="C757" s="175"/>
      <c r="E757" s="199"/>
      <c r="F757" s="200"/>
      <c r="G757" s="215"/>
      <c r="H757" s="201"/>
      <c r="I757" s="201"/>
      <c r="J757" s="202"/>
      <c r="K757" s="198"/>
    </row>
    <row r="758" spans="3:11" ht="15" customHeight="1" x14ac:dyDescent="0.25">
      <c r="C758" s="175"/>
      <c r="E758" s="199"/>
      <c r="F758" s="200"/>
      <c r="G758" s="215"/>
      <c r="H758" s="201"/>
      <c r="I758" s="201"/>
      <c r="J758" s="202"/>
      <c r="K758" s="198"/>
    </row>
    <row r="759" spans="3:11" ht="15" customHeight="1" x14ac:dyDescent="0.25">
      <c r="C759" s="175"/>
      <c r="E759" s="199"/>
      <c r="F759" s="200"/>
      <c r="G759" s="215"/>
      <c r="H759" s="201"/>
      <c r="I759" s="201"/>
      <c r="J759" s="202"/>
      <c r="K759" s="198"/>
    </row>
    <row r="760" spans="3:11" ht="15" customHeight="1" x14ac:dyDescent="0.25">
      <c r="C760" s="175"/>
      <c r="E760" s="199"/>
      <c r="F760" s="200"/>
      <c r="G760" s="215"/>
      <c r="H760" s="201"/>
      <c r="I760" s="201"/>
      <c r="J760" s="202"/>
      <c r="K760" s="198"/>
    </row>
    <row r="761" spans="3:11" ht="15" customHeight="1" x14ac:dyDescent="0.25">
      <c r="C761" s="175"/>
      <c r="E761" s="199"/>
      <c r="F761" s="200"/>
      <c r="G761" s="215"/>
      <c r="H761" s="201"/>
      <c r="I761" s="201"/>
      <c r="J761" s="202"/>
      <c r="K761" s="198"/>
    </row>
    <row r="762" spans="3:11" ht="15" customHeight="1" x14ac:dyDescent="0.25">
      <c r="C762" s="175"/>
      <c r="E762" s="199"/>
      <c r="F762" s="200"/>
      <c r="G762" s="215"/>
      <c r="H762" s="201"/>
      <c r="I762" s="201"/>
      <c r="J762" s="202"/>
      <c r="K762" s="198"/>
    </row>
    <row r="763" spans="3:11" ht="15" customHeight="1" x14ac:dyDescent="0.25">
      <c r="C763" s="175"/>
      <c r="E763" s="199"/>
      <c r="F763" s="200"/>
      <c r="G763" s="215"/>
      <c r="H763" s="201"/>
      <c r="I763" s="201"/>
      <c r="J763" s="202"/>
      <c r="K763" s="198"/>
    </row>
    <row r="764" spans="3:11" ht="15" customHeight="1" x14ac:dyDescent="0.25">
      <c r="C764" s="175"/>
      <c r="E764" s="199"/>
      <c r="F764" s="200"/>
      <c r="G764" s="215"/>
      <c r="H764" s="201"/>
      <c r="I764" s="201"/>
      <c r="J764" s="202"/>
      <c r="K764" s="198"/>
    </row>
    <row r="765" spans="3:11" ht="15" customHeight="1" x14ac:dyDescent="0.25">
      <c r="C765" s="175"/>
      <c r="E765" s="199"/>
      <c r="F765" s="200"/>
      <c r="G765" s="215"/>
      <c r="H765" s="201"/>
      <c r="I765" s="201"/>
      <c r="J765" s="202"/>
      <c r="K765" s="198"/>
    </row>
    <row r="766" spans="3:11" ht="15" customHeight="1" x14ac:dyDescent="0.25">
      <c r="C766" s="175"/>
      <c r="E766" s="199"/>
      <c r="F766" s="200"/>
      <c r="G766" s="215"/>
      <c r="H766" s="201"/>
      <c r="I766" s="201"/>
      <c r="J766" s="202"/>
      <c r="K766" s="198"/>
    </row>
    <row r="767" spans="3:11" ht="15" customHeight="1" x14ac:dyDescent="0.25">
      <c r="C767" s="175"/>
      <c r="E767" s="199"/>
      <c r="F767" s="200"/>
      <c r="G767" s="215"/>
      <c r="H767" s="201"/>
      <c r="I767" s="201"/>
      <c r="J767" s="202"/>
      <c r="K767" s="198"/>
    </row>
    <row r="768" spans="3:11" ht="15" customHeight="1" x14ac:dyDescent="0.25">
      <c r="C768" s="175"/>
      <c r="E768" s="199"/>
      <c r="F768" s="200"/>
      <c r="G768" s="215"/>
      <c r="H768" s="201"/>
      <c r="I768" s="201"/>
      <c r="J768" s="202"/>
      <c r="K768" s="198"/>
    </row>
    <row r="769" spans="3:11" ht="15" customHeight="1" x14ac:dyDescent="0.25">
      <c r="C769" s="175"/>
      <c r="E769" s="199"/>
      <c r="F769" s="200"/>
      <c r="G769" s="215"/>
      <c r="H769" s="201"/>
      <c r="I769" s="201"/>
      <c r="J769" s="202"/>
      <c r="K769" s="198"/>
    </row>
    <row r="770" spans="3:11" ht="15" customHeight="1" x14ac:dyDescent="0.25">
      <c r="C770" s="175"/>
      <c r="E770" s="199"/>
      <c r="F770" s="200"/>
      <c r="G770" s="215"/>
      <c r="H770" s="201"/>
      <c r="I770" s="201"/>
      <c r="J770" s="202"/>
      <c r="K770" s="198"/>
    </row>
    <row r="771" spans="3:11" ht="15" customHeight="1" x14ac:dyDescent="0.25">
      <c r="C771" s="175"/>
      <c r="E771" s="199"/>
      <c r="F771" s="200"/>
      <c r="G771" s="215"/>
      <c r="H771" s="201"/>
      <c r="I771" s="201"/>
      <c r="J771" s="202"/>
      <c r="K771" s="198"/>
    </row>
    <row r="772" spans="3:11" ht="15" customHeight="1" x14ac:dyDescent="0.25">
      <c r="C772" s="175"/>
      <c r="E772" s="199"/>
      <c r="F772" s="200"/>
      <c r="G772" s="215"/>
      <c r="H772" s="201"/>
      <c r="I772" s="201"/>
      <c r="J772" s="202"/>
      <c r="K772" s="198"/>
    </row>
    <row r="773" spans="3:11" ht="15" customHeight="1" x14ac:dyDescent="0.25">
      <c r="C773" s="175"/>
      <c r="E773" s="199"/>
      <c r="F773" s="200"/>
      <c r="G773" s="215"/>
      <c r="H773" s="201"/>
      <c r="I773" s="201"/>
      <c r="J773" s="202"/>
      <c r="K773" s="198"/>
    </row>
    <row r="774" spans="3:11" ht="15" customHeight="1" x14ac:dyDescent="0.25">
      <c r="C774" s="175"/>
      <c r="E774" s="199"/>
      <c r="F774" s="200"/>
      <c r="G774" s="215"/>
      <c r="H774" s="201"/>
      <c r="I774" s="201"/>
      <c r="J774" s="202"/>
      <c r="K774" s="198"/>
    </row>
    <row r="775" spans="3:11" ht="15" customHeight="1" x14ac:dyDescent="0.25">
      <c r="C775" s="175"/>
      <c r="E775" s="199"/>
      <c r="F775" s="200"/>
      <c r="G775" s="215"/>
      <c r="H775" s="201"/>
      <c r="I775" s="201"/>
      <c r="J775" s="202"/>
      <c r="K775" s="198"/>
    </row>
    <row r="776" spans="3:11" ht="15" customHeight="1" x14ac:dyDescent="0.25">
      <c r="C776" s="175"/>
      <c r="E776" s="199"/>
      <c r="F776" s="200"/>
      <c r="G776" s="215"/>
      <c r="H776" s="201"/>
      <c r="I776" s="201"/>
      <c r="J776" s="202"/>
      <c r="K776" s="198"/>
    </row>
    <row r="777" spans="3:11" ht="15" customHeight="1" x14ac:dyDescent="0.25">
      <c r="C777" s="175"/>
      <c r="E777" s="199"/>
      <c r="F777" s="200"/>
      <c r="G777" s="215"/>
      <c r="H777" s="201"/>
      <c r="I777" s="201"/>
      <c r="J777" s="202"/>
      <c r="K777" s="198"/>
    </row>
    <row r="778" spans="3:11" ht="15" customHeight="1" x14ac:dyDescent="0.25">
      <c r="C778" s="175"/>
      <c r="E778" s="199"/>
      <c r="F778" s="200"/>
      <c r="G778" s="215"/>
      <c r="H778" s="201"/>
      <c r="I778" s="201"/>
      <c r="J778" s="202"/>
      <c r="K778" s="198"/>
    </row>
    <row r="779" spans="3:11" ht="15" customHeight="1" x14ac:dyDescent="0.25">
      <c r="C779" s="175"/>
      <c r="E779" s="199"/>
      <c r="F779" s="200"/>
      <c r="G779" s="215"/>
      <c r="H779" s="201"/>
      <c r="I779" s="201"/>
      <c r="J779" s="202"/>
      <c r="K779" s="198"/>
    </row>
    <row r="780" spans="3:11" ht="15" customHeight="1" x14ac:dyDescent="0.25">
      <c r="C780" s="175"/>
      <c r="E780" s="199"/>
      <c r="F780" s="200"/>
      <c r="G780" s="215"/>
      <c r="H780" s="201"/>
      <c r="I780" s="201"/>
      <c r="J780" s="202"/>
      <c r="K780" s="198"/>
    </row>
    <row r="781" spans="3:11" ht="15" customHeight="1" x14ac:dyDescent="0.25">
      <c r="C781" s="175"/>
      <c r="E781" s="199"/>
      <c r="F781" s="200"/>
      <c r="G781" s="215"/>
      <c r="H781" s="201"/>
      <c r="I781" s="201"/>
      <c r="J781" s="202"/>
      <c r="K781" s="198"/>
    </row>
    <row r="782" spans="3:11" ht="15" customHeight="1" x14ac:dyDescent="0.25">
      <c r="C782" s="175"/>
      <c r="E782" s="199"/>
      <c r="F782" s="200"/>
      <c r="G782" s="215"/>
      <c r="H782" s="201"/>
      <c r="I782" s="201"/>
      <c r="J782" s="202"/>
      <c r="K782" s="198"/>
    </row>
    <row r="783" spans="3:11" ht="15" customHeight="1" x14ac:dyDescent="0.25">
      <c r="C783" s="175"/>
      <c r="E783" s="199"/>
      <c r="F783" s="200"/>
      <c r="G783" s="215"/>
      <c r="H783" s="201"/>
      <c r="I783" s="201"/>
      <c r="J783" s="202"/>
      <c r="K783" s="198"/>
    </row>
    <row r="784" spans="3:11" ht="15" customHeight="1" x14ac:dyDescent="0.25">
      <c r="C784" s="175"/>
      <c r="E784" s="199"/>
      <c r="F784" s="200"/>
      <c r="G784" s="215"/>
      <c r="H784" s="201"/>
      <c r="I784" s="201"/>
      <c r="J784" s="202"/>
      <c r="K784" s="198"/>
    </row>
    <row r="785" spans="3:11" ht="15" customHeight="1" x14ac:dyDescent="0.25">
      <c r="C785" s="175"/>
      <c r="E785" s="199"/>
      <c r="F785" s="200"/>
      <c r="G785" s="215"/>
      <c r="H785" s="201"/>
      <c r="I785" s="201"/>
      <c r="J785" s="202"/>
      <c r="K785" s="198"/>
    </row>
    <row r="786" spans="3:11" ht="15" customHeight="1" x14ac:dyDescent="0.25">
      <c r="C786" s="175"/>
      <c r="E786" s="199"/>
      <c r="F786" s="200"/>
      <c r="G786" s="215"/>
      <c r="H786" s="201"/>
      <c r="I786" s="201"/>
      <c r="J786" s="202"/>
      <c r="K786" s="198"/>
    </row>
    <row r="787" spans="3:11" ht="15" customHeight="1" x14ac:dyDescent="0.25">
      <c r="C787" s="175"/>
      <c r="E787" s="199"/>
      <c r="F787" s="200"/>
      <c r="G787" s="215"/>
      <c r="H787" s="201"/>
      <c r="I787" s="201"/>
      <c r="J787" s="202"/>
      <c r="K787" s="198"/>
    </row>
    <row r="788" spans="3:11" ht="15" customHeight="1" x14ac:dyDescent="0.25">
      <c r="C788" s="175"/>
      <c r="E788" s="199"/>
      <c r="F788" s="200"/>
      <c r="G788" s="215"/>
      <c r="H788" s="201"/>
      <c r="I788" s="201"/>
      <c r="J788" s="202"/>
      <c r="K788" s="198"/>
    </row>
    <row r="789" spans="3:11" ht="15" customHeight="1" x14ac:dyDescent="0.25">
      <c r="C789" s="175"/>
      <c r="E789" s="199"/>
      <c r="F789" s="200"/>
      <c r="G789" s="215"/>
      <c r="H789" s="201"/>
      <c r="I789" s="201"/>
      <c r="J789" s="202"/>
      <c r="K789" s="198"/>
    </row>
    <row r="790" spans="3:11" ht="15" customHeight="1" x14ac:dyDescent="0.25">
      <c r="C790" s="175"/>
      <c r="E790" s="199"/>
      <c r="F790" s="200"/>
      <c r="G790" s="215"/>
      <c r="H790" s="201"/>
      <c r="I790" s="201"/>
      <c r="J790" s="202"/>
      <c r="K790" s="198"/>
    </row>
    <row r="791" spans="3:11" ht="15" customHeight="1" x14ac:dyDescent="0.25">
      <c r="C791" s="175"/>
      <c r="E791" s="199"/>
      <c r="F791" s="200"/>
      <c r="G791" s="215"/>
      <c r="H791" s="201"/>
      <c r="I791" s="201"/>
      <c r="J791" s="202"/>
      <c r="K791" s="198"/>
    </row>
    <row r="792" spans="3:11" ht="15" customHeight="1" x14ac:dyDescent="0.25">
      <c r="C792" s="175"/>
      <c r="E792" s="199"/>
      <c r="F792" s="200"/>
      <c r="G792" s="215"/>
      <c r="H792" s="201"/>
      <c r="I792" s="201"/>
      <c r="J792" s="202"/>
      <c r="K792" s="198"/>
    </row>
    <row r="793" spans="3:11" ht="15" customHeight="1" x14ac:dyDescent="0.25">
      <c r="C793" s="175"/>
      <c r="E793" s="199"/>
      <c r="F793" s="200"/>
      <c r="G793" s="215"/>
      <c r="H793" s="201"/>
      <c r="I793" s="201"/>
      <c r="J793" s="202"/>
      <c r="K793" s="198"/>
    </row>
    <row r="794" spans="3:11" ht="15" customHeight="1" x14ac:dyDescent="0.25">
      <c r="C794" s="175"/>
      <c r="E794" s="199"/>
      <c r="F794" s="200"/>
      <c r="G794" s="215"/>
      <c r="H794" s="201"/>
      <c r="I794" s="201"/>
      <c r="J794" s="202"/>
      <c r="K794" s="198"/>
    </row>
    <row r="795" spans="3:11" ht="15" customHeight="1" x14ac:dyDescent="0.25">
      <c r="C795" s="175"/>
      <c r="E795" s="199"/>
      <c r="F795" s="200"/>
      <c r="G795" s="215"/>
      <c r="H795" s="201"/>
      <c r="I795" s="201"/>
      <c r="J795" s="202"/>
      <c r="K795" s="198"/>
    </row>
    <row r="796" spans="3:11" ht="15" customHeight="1" x14ac:dyDescent="0.25">
      <c r="C796" s="175"/>
      <c r="E796" s="199"/>
      <c r="F796" s="200"/>
      <c r="G796" s="215"/>
      <c r="H796" s="201"/>
      <c r="I796" s="201"/>
      <c r="J796" s="202"/>
      <c r="K796" s="198"/>
    </row>
    <row r="797" spans="3:11" ht="15" customHeight="1" x14ac:dyDescent="0.25">
      <c r="C797" s="175"/>
      <c r="E797" s="199"/>
      <c r="F797" s="200"/>
      <c r="G797" s="215"/>
      <c r="H797" s="201"/>
      <c r="I797" s="201"/>
      <c r="J797" s="202"/>
      <c r="K797" s="198"/>
    </row>
    <row r="798" spans="3:11" ht="15" customHeight="1" x14ac:dyDescent="0.25">
      <c r="C798" s="175"/>
      <c r="E798" s="199"/>
      <c r="F798" s="200"/>
      <c r="G798" s="215"/>
      <c r="H798" s="201"/>
      <c r="I798" s="201"/>
      <c r="J798" s="202"/>
      <c r="K798" s="198"/>
    </row>
    <row r="799" spans="3:11" ht="15" customHeight="1" x14ac:dyDescent="0.25">
      <c r="C799" s="175"/>
      <c r="E799" s="199"/>
      <c r="F799" s="200"/>
      <c r="G799" s="215"/>
      <c r="H799" s="201"/>
      <c r="I799" s="201"/>
      <c r="J799" s="202"/>
      <c r="K799" s="198"/>
    </row>
    <row r="800" spans="3:11" ht="15" customHeight="1" x14ac:dyDescent="0.25">
      <c r="C800" s="175"/>
      <c r="E800" s="199"/>
      <c r="F800" s="200"/>
      <c r="G800" s="215"/>
      <c r="H800" s="201"/>
      <c r="I800" s="201"/>
      <c r="J800" s="202"/>
      <c r="K800" s="198"/>
    </row>
    <row r="801" spans="3:11" ht="15" customHeight="1" x14ac:dyDescent="0.25">
      <c r="C801" s="175"/>
      <c r="E801" s="199"/>
      <c r="F801" s="200"/>
      <c r="G801" s="215"/>
      <c r="H801" s="201"/>
      <c r="I801" s="201"/>
      <c r="J801" s="202"/>
      <c r="K801" s="198"/>
    </row>
    <row r="802" spans="3:11" ht="15" customHeight="1" x14ac:dyDescent="0.25">
      <c r="C802" s="175"/>
      <c r="E802" s="199"/>
      <c r="F802" s="200"/>
      <c r="G802" s="215"/>
      <c r="H802" s="201"/>
      <c r="I802" s="201"/>
      <c r="J802" s="202"/>
      <c r="K802" s="198"/>
    </row>
    <row r="803" spans="3:11" ht="15" customHeight="1" x14ac:dyDescent="0.25">
      <c r="C803" s="175"/>
      <c r="E803" s="199"/>
      <c r="F803" s="200"/>
      <c r="G803" s="215"/>
      <c r="H803" s="201"/>
      <c r="I803" s="201"/>
      <c r="J803" s="202"/>
      <c r="K803" s="198"/>
    </row>
    <row r="804" spans="3:11" ht="15" customHeight="1" x14ac:dyDescent="0.25">
      <c r="C804" s="175"/>
      <c r="E804" s="199"/>
      <c r="F804" s="200"/>
      <c r="G804" s="215"/>
      <c r="H804" s="201"/>
      <c r="I804" s="201"/>
      <c r="J804" s="202"/>
      <c r="K804" s="198"/>
    </row>
    <row r="805" spans="3:11" ht="15" customHeight="1" x14ac:dyDescent="0.25">
      <c r="C805" s="175"/>
      <c r="E805" s="199"/>
      <c r="F805" s="200"/>
      <c r="G805" s="215"/>
      <c r="H805" s="201"/>
      <c r="I805" s="201"/>
      <c r="J805" s="202"/>
      <c r="K805" s="198"/>
    </row>
    <row r="806" spans="3:11" ht="15" customHeight="1" x14ac:dyDescent="0.25">
      <c r="C806" s="175"/>
      <c r="E806" s="199"/>
      <c r="F806" s="200"/>
      <c r="G806" s="215"/>
      <c r="H806" s="201"/>
      <c r="I806" s="201"/>
      <c r="J806" s="202"/>
      <c r="K806" s="198"/>
    </row>
    <row r="807" spans="3:11" ht="15" customHeight="1" x14ac:dyDescent="0.25">
      <c r="C807" s="175"/>
      <c r="E807" s="199"/>
      <c r="F807" s="200"/>
      <c r="G807" s="215"/>
      <c r="H807" s="201"/>
      <c r="I807" s="201"/>
      <c r="J807" s="202"/>
      <c r="K807" s="198"/>
    </row>
    <row r="808" spans="3:11" ht="15" customHeight="1" x14ac:dyDescent="0.25">
      <c r="C808" s="175"/>
      <c r="E808" s="199"/>
      <c r="F808" s="200"/>
      <c r="G808" s="215"/>
      <c r="H808" s="201"/>
      <c r="I808" s="201"/>
      <c r="J808" s="202"/>
      <c r="K808" s="198"/>
    </row>
    <row r="809" spans="3:11" ht="15" customHeight="1" x14ac:dyDescent="0.25">
      <c r="C809" s="175"/>
      <c r="E809" s="199"/>
      <c r="F809" s="200"/>
      <c r="G809" s="215"/>
      <c r="H809" s="201"/>
      <c r="I809" s="201"/>
      <c r="J809" s="202"/>
      <c r="K809" s="198"/>
    </row>
    <row r="810" spans="3:11" ht="15" customHeight="1" x14ac:dyDescent="0.25">
      <c r="C810" s="175"/>
      <c r="E810" s="199"/>
      <c r="F810" s="200"/>
      <c r="G810" s="215"/>
      <c r="H810" s="201"/>
      <c r="I810" s="201"/>
      <c r="J810" s="202"/>
      <c r="K810" s="198"/>
    </row>
    <row r="811" spans="3:11" ht="15" customHeight="1" x14ac:dyDescent="0.25">
      <c r="C811" s="175"/>
      <c r="E811" s="199"/>
      <c r="F811" s="200"/>
      <c r="G811" s="215"/>
      <c r="H811" s="201"/>
      <c r="I811" s="201"/>
      <c r="J811" s="202"/>
      <c r="K811" s="198"/>
    </row>
    <row r="812" spans="3:11" ht="15" customHeight="1" x14ac:dyDescent="0.25">
      <c r="C812" s="175"/>
      <c r="E812" s="199"/>
      <c r="F812" s="200"/>
      <c r="G812" s="215"/>
      <c r="H812" s="201"/>
      <c r="I812" s="201"/>
      <c r="J812" s="202"/>
      <c r="K812" s="198"/>
    </row>
    <row r="813" spans="3:11" ht="15" customHeight="1" x14ac:dyDescent="0.25">
      <c r="C813" s="175"/>
      <c r="E813" s="199"/>
      <c r="F813" s="200"/>
      <c r="G813" s="215"/>
      <c r="H813" s="201"/>
      <c r="I813" s="201"/>
      <c r="J813" s="202"/>
      <c r="K813" s="198"/>
    </row>
    <row r="814" spans="3:11" ht="15" customHeight="1" x14ac:dyDescent="0.25">
      <c r="C814" s="175"/>
      <c r="E814" s="199"/>
      <c r="F814" s="200"/>
      <c r="G814" s="215"/>
      <c r="H814" s="201"/>
      <c r="I814" s="201"/>
      <c r="J814" s="202"/>
      <c r="K814" s="198"/>
    </row>
    <row r="815" spans="3:11" ht="15" customHeight="1" x14ac:dyDescent="0.25">
      <c r="C815" s="175"/>
      <c r="E815" s="199"/>
      <c r="F815" s="200"/>
      <c r="G815" s="215"/>
      <c r="H815" s="201"/>
      <c r="I815" s="201"/>
      <c r="J815" s="202"/>
      <c r="K815" s="198"/>
    </row>
    <row r="816" spans="3:11" ht="15" customHeight="1" x14ac:dyDescent="0.25">
      <c r="C816" s="175"/>
      <c r="E816" s="199"/>
      <c r="F816" s="200"/>
      <c r="G816" s="215"/>
      <c r="H816" s="201"/>
      <c r="I816" s="201"/>
      <c r="J816" s="202"/>
      <c r="K816" s="198"/>
    </row>
    <row r="817" spans="3:11" ht="15" customHeight="1" x14ac:dyDescent="0.25">
      <c r="C817" s="175"/>
      <c r="E817" s="199"/>
      <c r="F817" s="200"/>
      <c r="G817" s="215"/>
      <c r="H817" s="201"/>
      <c r="I817" s="201"/>
      <c r="J817" s="202"/>
      <c r="K817" s="198"/>
    </row>
    <row r="818" spans="3:11" ht="15" customHeight="1" x14ac:dyDescent="0.25">
      <c r="C818" s="175"/>
      <c r="E818" s="199"/>
      <c r="F818" s="200"/>
      <c r="G818" s="215"/>
      <c r="H818" s="201"/>
      <c r="I818" s="201"/>
      <c r="J818" s="202"/>
      <c r="K818" s="198"/>
    </row>
    <row r="819" spans="3:11" ht="15" customHeight="1" x14ac:dyDescent="0.25">
      <c r="C819" s="175"/>
      <c r="E819" s="199"/>
      <c r="F819" s="200"/>
      <c r="G819" s="215"/>
      <c r="H819" s="201"/>
      <c r="I819" s="201"/>
      <c r="J819" s="202"/>
      <c r="K819" s="198"/>
    </row>
    <row r="820" spans="3:11" ht="15" customHeight="1" x14ac:dyDescent="0.25">
      <c r="C820" s="175"/>
      <c r="E820" s="199"/>
      <c r="F820" s="200"/>
      <c r="G820" s="215"/>
      <c r="H820" s="201"/>
      <c r="I820" s="201"/>
      <c r="J820" s="202"/>
      <c r="K820" s="198"/>
    </row>
    <row r="821" spans="3:11" ht="15" customHeight="1" x14ac:dyDescent="0.25">
      <c r="C821" s="175"/>
      <c r="E821" s="199"/>
      <c r="F821" s="200"/>
      <c r="G821" s="215"/>
      <c r="H821" s="201"/>
      <c r="I821" s="201"/>
      <c r="J821" s="202"/>
      <c r="K821" s="198"/>
    </row>
    <row r="822" spans="3:11" ht="15" customHeight="1" x14ac:dyDescent="0.25">
      <c r="C822" s="175"/>
      <c r="E822" s="199"/>
      <c r="F822" s="200"/>
      <c r="G822" s="215"/>
      <c r="H822" s="201"/>
      <c r="I822" s="201"/>
      <c r="J822" s="202"/>
      <c r="K822" s="198"/>
    </row>
    <row r="823" spans="3:11" ht="15" customHeight="1" x14ac:dyDescent="0.25">
      <c r="C823" s="175"/>
      <c r="E823" s="199"/>
      <c r="F823" s="200"/>
      <c r="G823" s="215"/>
      <c r="H823" s="201"/>
      <c r="I823" s="201"/>
      <c r="J823" s="202"/>
      <c r="K823" s="198"/>
    </row>
    <row r="824" spans="3:11" ht="15" customHeight="1" x14ac:dyDescent="0.25">
      <c r="C824" s="175"/>
      <c r="E824" s="199"/>
      <c r="F824" s="200"/>
      <c r="G824" s="215"/>
      <c r="H824" s="201"/>
      <c r="I824" s="201"/>
      <c r="J824" s="202"/>
      <c r="K824" s="198"/>
    </row>
    <row r="825" spans="3:11" ht="15" customHeight="1" x14ac:dyDescent="0.25">
      <c r="C825" s="175"/>
      <c r="E825" s="199"/>
      <c r="F825" s="200"/>
      <c r="G825" s="215"/>
      <c r="H825" s="201"/>
      <c r="I825" s="201"/>
      <c r="J825" s="202"/>
      <c r="K825" s="198"/>
    </row>
    <row r="826" spans="3:11" ht="15" customHeight="1" x14ac:dyDescent="0.25">
      <c r="C826" s="175"/>
      <c r="E826" s="199"/>
      <c r="F826" s="200"/>
      <c r="G826" s="215"/>
      <c r="H826" s="201"/>
      <c r="I826" s="201"/>
      <c r="J826" s="202"/>
      <c r="K826" s="198"/>
    </row>
    <row r="827" spans="3:11" ht="15" customHeight="1" x14ac:dyDescent="0.25">
      <c r="C827" s="175"/>
      <c r="E827" s="199"/>
      <c r="F827" s="200"/>
      <c r="G827" s="215"/>
      <c r="H827" s="201"/>
      <c r="I827" s="201"/>
      <c r="J827" s="202"/>
      <c r="K827" s="198"/>
    </row>
    <row r="828" spans="3:11" ht="15" customHeight="1" x14ac:dyDescent="0.25">
      <c r="C828" s="175"/>
      <c r="E828" s="199"/>
      <c r="F828" s="200"/>
      <c r="G828" s="215"/>
      <c r="H828" s="201"/>
      <c r="I828" s="201"/>
      <c r="J828" s="202"/>
      <c r="K828" s="198"/>
    </row>
    <row r="829" spans="3:11" ht="15" customHeight="1" x14ac:dyDescent="0.25">
      <c r="C829" s="175"/>
      <c r="E829" s="199"/>
      <c r="F829" s="200"/>
      <c r="G829" s="215"/>
      <c r="H829" s="201"/>
      <c r="I829" s="201"/>
      <c r="J829" s="202"/>
      <c r="K829" s="198"/>
    </row>
    <row r="830" spans="3:11" ht="15" customHeight="1" x14ac:dyDescent="0.25">
      <c r="C830" s="175"/>
      <c r="E830" s="199"/>
      <c r="F830" s="200"/>
      <c r="G830" s="215"/>
      <c r="H830" s="201"/>
      <c r="I830" s="201"/>
      <c r="J830" s="202"/>
      <c r="K830" s="198"/>
    </row>
    <row r="831" spans="3:11" ht="15" customHeight="1" x14ac:dyDescent="0.25">
      <c r="C831" s="175"/>
      <c r="E831" s="199"/>
      <c r="F831" s="200"/>
      <c r="G831" s="215"/>
      <c r="H831" s="201"/>
      <c r="I831" s="201"/>
      <c r="J831" s="202"/>
      <c r="K831" s="198"/>
    </row>
    <row r="832" spans="3:11" ht="15" customHeight="1" x14ac:dyDescent="0.25">
      <c r="C832" s="175"/>
      <c r="E832" s="199"/>
      <c r="F832" s="200"/>
      <c r="G832" s="215"/>
      <c r="H832" s="201"/>
      <c r="I832" s="201"/>
      <c r="J832" s="202"/>
      <c r="K832" s="198"/>
    </row>
    <row r="833" spans="3:11" ht="15" customHeight="1" x14ac:dyDescent="0.25">
      <c r="C833" s="175"/>
      <c r="E833" s="199"/>
      <c r="F833" s="200"/>
      <c r="G833" s="215"/>
      <c r="H833" s="201"/>
      <c r="I833" s="201"/>
      <c r="J833" s="202"/>
      <c r="K833" s="198"/>
    </row>
    <row r="834" spans="3:11" ht="15" customHeight="1" x14ac:dyDescent="0.25">
      <c r="C834" s="175"/>
      <c r="E834" s="199"/>
      <c r="F834" s="200"/>
      <c r="G834" s="215"/>
      <c r="H834" s="201"/>
      <c r="I834" s="201"/>
      <c r="J834" s="202"/>
      <c r="K834" s="198"/>
    </row>
    <row r="835" spans="3:11" ht="15" customHeight="1" x14ac:dyDescent="0.25">
      <c r="C835" s="175"/>
      <c r="E835" s="199"/>
      <c r="F835" s="200"/>
      <c r="G835" s="215"/>
      <c r="H835" s="201"/>
      <c r="I835" s="201"/>
      <c r="J835" s="202"/>
      <c r="K835" s="198"/>
    </row>
    <row r="836" spans="3:11" ht="15" customHeight="1" x14ac:dyDescent="0.25">
      <c r="C836" s="175"/>
      <c r="E836" s="199"/>
      <c r="F836" s="200"/>
      <c r="G836" s="215"/>
      <c r="H836" s="201"/>
      <c r="I836" s="201"/>
      <c r="J836" s="202"/>
      <c r="K836" s="198"/>
    </row>
    <row r="837" spans="3:11" ht="15" customHeight="1" x14ac:dyDescent="0.25">
      <c r="C837" s="175"/>
      <c r="E837" s="199"/>
      <c r="F837" s="200"/>
      <c r="G837" s="215"/>
      <c r="H837" s="201"/>
      <c r="I837" s="201"/>
      <c r="J837" s="202"/>
      <c r="K837" s="198"/>
    </row>
    <row r="838" spans="3:11" ht="15" customHeight="1" x14ac:dyDescent="0.25">
      <c r="C838" s="175"/>
      <c r="E838" s="199"/>
      <c r="F838" s="200"/>
      <c r="G838" s="215"/>
      <c r="H838" s="201"/>
      <c r="I838" s="201"/>
      <c r="J838" s="202"/>
      <c r="K838" s="198"/>
    </row>
    <row r="839" spans="3:11" ht="15" customHeight="1" x14ac:dyDescent="0.25">
      <c r="C839" s="175"/>
      <c r="E839" s="199"/>
      <c r="F839" s="200"/>
      <c r="G839" s="215"/>
      <c r="H839" s="201"/>
      <c r="I839" s="201"/>
      <c r="J839" s="202"/>
      <c r="K839" s="198"/>
    </row>
    <row r="840" spans="3:11" ht="15" customHeight="1" x14ac:dyDescent="0.25">
      <c r="C840" s="175"/>
      <c r="E840" s="199"/>
      <c r="F840" s="200"/>
      <c r="G840" s="215"/>
      <c r="H840" s="201"/>
      <c r="I840" s="201"/>
      <c r="J840" s="202"/>
      <c r="K840" s="198"/>
    </row>
    <row r="841" spans="3:11" ht="15" customHeight="1" x14ac:dyDescent="0.25">
      <c r="C841" s="175"/>
      <c r="E841" s="199"/>
      <c r="F841" s="200"/>
      <c r="G841" s="215"/>
      <c r="H841" s="201"/>
      <c r="I841" s="201"/>
      <c r="J841" s="202"/>
      <c r="K841" s="198"/>
    </row>
    <row r="842" spans="3:11" ht="15" customHeight="1" x14ac:dyDescent="0.25">
      <c r="C842" s="175"/>
      <c r="E842" s="199"/>
      <c r="F842" s="200"/>
      <c r="G842" s="215"/>
      <c r="H842" s="201"/>
      <c r="I842" s="201"/>
      <c r="J842" s="202"/>
      <c r="K842" s="198"/>
    </row>
    <row r="843" spans="3:11" ht="15" customHeight="1" x14ac:dyDescent="0.25">
      <c r="C843" s="175"/>
      <c r="E843" s="199"/>
      <c r="F843" s="200"/>
      <c r="G843" s="215"/>
      <c r="H843" s="201"/>
      <c r="I843" s="201"/>
      <c r="J843" s="202"/>
      <c r="K843" s="198"/>
    </row>
    <row r="844" spans="3:11" ht="15" customHeight="1" x14ac:dyDescent="0.25">
      <c r="C844" s="175"/>
      <c r="E844" s="199"/>
      <c r="F844" s="200"/>
      <c r="G844" s="215"/>
      <c r="H844" s="201"/>
      <c r="I844" s="201"/>
      <c r="J844" s="202"/>
      <c r="K844" s="198"/>
    </row>
    <row r="845" spans="3:11" ht="15" customHeight="1" x14ac:dyDescent="0.25">
      <c r="C845" s="175"/>
      <c r="E845" s="199"/>
      <c r="F845" s="200"/>
      <c r="G845" s="215"/>
      <c r="H845" s="201"/>
      <c r="I845" s="201"/>
      <c r="J845" s="202"/>
      <c r="K845" s="198"/>
    </row>
    <row r="846" spans="3:11" ht="15" customHeight="1" x14ac:dyDescent="0.25">
      <c r="C846" s="175"/>
      <c r="E846" s="199"/>
      <c r="F846" s="200"/>
      <c r="G846" s="215"/>
      <c r="H846" s="201"/>
      <c r="I846" s="201"/>
      <c r="J846" s="202"/>
      <c r="K846" s="198"/>
    </row>
    <row r="847" spans="3:11" ht="15" customHeight="1" x14ac:dyDescent="0.25">
      <c r="C847" s="175"/>
      <c r="E847" s="199"/>
      <c r="F847" s="200"/>
      <c r="G847" s="215"/>
      <c r="H847" s="201"/>
      <c r="I847" s="201"/>
      <c r="J847" s="202"/>
      <c r="K847" s="198"/>
    </row>
    <row r="848" spans="3:11" ht="15" customHeight="1" x14ac:dyDescent="0.25">
      <c r="C848" s="175"/>
      <c r="E848" s="199"/>
      <c r="F848" s="200"/>
      <c r="G848" s="215"/>
      <c r="H848" s="201"/>
      <c r="I848" s="201"/>
      <c r="J848" s="202"/>
      <c r="K848" s="198"/>
    </row>
    <row r="849" spans="3:11" ht="15" customHeight="1" x14ac:dyDescent="0.25">
      <c r="C849" s="175"/>
      <c r="E849" s="199"/>
      <c r="F849" s="200"/>
      <c r="G849" s="215"/>
      <c r="H849" s="201"/>
      <c r="I849" s="201"/>
      <c r="J849" s="202"/>
      <c r="K849" s="198"/>
    </row>
    <row r="850" spans="3:11" ht="15" customHeight="1" x14ac:dyDescent="0.25">
      <c r="C850" s="175"/>
      <c r="E850" s="199"/>
      <c r="F850" s="200"/>
      <c r="G850" s="215"/>
      <c r="H850" s="201"/>
      <c r="I850" s="201"/>
      <c r="J850" s="202"/>
      <c r="K850" s="198"/>
    </row>
    <row r="851" spans="3:11" ht="15" customHeight="1" x14ac:dyDescent="0.25">
      <c r="C851" s="175"/>
      <c r="E851" s="199"/>
      <c r="F851" s="200"/>
      <c r="G851" s="215"/>
      <c r="H851" s="201"/>
      <c r="I851" s="201"/>
      <c r="J851" s="202"/>
      <c r="K851" s="198"/>
    </row>
    <row r="852" spans="3:11" ht="15" customHeight="1" x14ac:dyDescent="0.25">
      <c r="C852" s="175"/>
      <c r="E852" s="199"/>
      <c r="F852" s="200"/>
      <c r="G852" s="215"/>
      <c r="H852" s="201"/>
      <c r="I852" s="201"/>
      <c r="J852" s="202"/>
      <c r="K852" s="198"/>
    </row>
    <row r="853" spans="3:11" ht="15" customHeight="1" x14ac:dyDescent="0.25">
      <c r="C853" s="175"/>
      <c r="E853" s="199"/>
      <c r="F853" s="200"/>
      <c r="G853" s="215"/>
      <c r="H853" s="201"/>
      <c r="I853" s="201"/>
      <c r="J853" s="202"/>
      <c r="K853" s="198"/>
    </row>
    <row r="854" spans="3:11" ht="15" customHeight="1" x14ac:dyDescent="0.25">
      <c r="C854" s="175"/>
      <c r="E854" s="199"/>
      <c r="F854" s="200"/>
      <c r="G854" s="215"/>
      <c r="H854" s="201"/>
      <c r="I854" s="201"/>
      <c r="J854" s="202"/>
      <c r="K854" s="198"/>
    </row>
    <row r="855" spans="3:11" ht="15" customHeight="1" x14ac:dyDescent="0.25">
      <c r="C855" s="175"/>
      <c r="E855" s="199"/>
      <c r="F855" s="200"/>
      <c r="G855" s="215"/>
      <c r="H855" s="201"/>
      <c r="I855" s="201"/>
      <c r="J855" s="202"/>
      <c r="K855" s="198"/>
    </row>
    <row r="856" spans="3:11" ht="15" customHeight="1" x14ac:dyDescent="0.25">
      <c r="C856" s="175"/>
      <c r="E856" s="199"/>
      <c r="F856" s="200"/>
      <c r="G856" s="215"/>
      <c r="H856" s="201"/>
      <c r="I856" s="201"/>
      <c r="J856" s="202"/>
      <c r="K856" s="198"/>
    </row>
    <row r="857" spans="3:11" ht="15" customHeight="1" x14ac:dyDescent="0.25">
      <c r="C857" s="175"/>
      <c r="E857" s="199"/>
      <c r="F857" s="200"/>
      <c r="G857" s="215"/>
      <c r="H857" s="201"/>
      <c r="I857" s="201"/>
      <c r="J857" s="202"/>
      <c r="K857" s="198"/>
    </row>
    <row r="858" spans="3:11" ht="15" customHeight="1" x14ac:dyDescent="0.25">
      <c r="C858" s="175"/>
      <c r="E858" s="199"/>
      <c r="F858" s="200"/>
      <c r="G858" s="215"/>
      <c r="H858" s="201"/>
      <c r="I858" s="201"/>
      <c r="J858" s="202"/>
      <c r="K858" s="198"/>
    </row>
    <row r="859" spans="3:11" ht="15" customHeight="1" x14ac:dyDescent="0.25">
      <c r="C859" s="175"/>
      <c r="E859" s="199"/>
      <c r="F859" s="200"/>
      <c r="G859" s="215"/>
      <c r="H859" s="201"/>
      <c r="I859" s="201"/>
      <c r="J859" s="202"/>
      <c r="K859" s="198"/>
    </row>
    <row r="860" spans="3:11" ht="15" customHeight="1" x14ac:dyDescent="0.25">
      <c r="C860" s="175"/>
      <c r="E860" s="199"/>
      <c r="F860" s="200"/>
      <c r="G860" s="215"/>
      <c r="H860" s="201"/>
      <c r="I860" s="201"/>
      <c r="J860" s="202"/>
      <c r="K860" s="198"/>
    </row>
    <row r="861" spans="3:11" ht="15" customHeight="1" x14ac:dyDescent="0.25">
      <c r="C861" s="175"/>
      <c r="E861" s="199"/>
      <c r="F861" s="200"/>
      <c r="G861" s="215"/>
      <c r="H861" s="201"/>
      <c r="I861" s="201"/>
      <c r="J861" s="202"/>
      <c r="K861" s="198"/>
    </row>
    <row r="862" spans="3:11" ht="15" customHeight="1" x14ac:dyDescent="0.25">
      <c r="C862" s="175"/>
      <c r="E862" s="199"/>
      <c r="F862" s="200"/>
      <c r="G862" s="215"/>
      <c r="H862" s="201"/>
      <c r="I862" s="201"/>
      <c r="J862" s="202"/>
      <c r="K862" s="198"/>
    </row>
    <row r="863" spans="3:11" ht="15" customHeight="1" x14ac:dyDescent="0.25">
      <c r="C863" s="175"/>
      <c r="E863" s="199"/>
      <c r="F863" s="200"/>
      <c r="G863" s="215"/>
      <c r="H863" s="201"/>
      <c r="I863" s="201"/>
      <c r="J863" s="202"/>
      <c r="K863" s="198"/>
    </row>
    <row r="864" spans="3:11" ht="15" customHeight="1" x14ac:dyDescent="0.25">
      <c r="C864" s="175"/>
      <c r="E864" s="199"/>
      <c r="F864" s="200"/>
      <c r="G864" s="215"/>
      <c r="H864" s="201"/>
      <c r="I864" s="201"/>
      <c r="J864" s="202"/>
      <c r="K864" s="198"/>
    </row>
    <row r="865" spans="3:11" ht="15" customHeight="1" x14ac:dyDescent="0.25">
      <c r="C865" s="175"/>
      <c r="E865" s="199"/>
      <c r="F865" s="200"/>
      <c r="G865" s="215"/>
      <c r="H865" s="201"/>
      <c r="I865" s="201"/>
      <c r="J865" s="202"/>
      <c r="K865" s="198"/>
    </row>
    <row r="866" spans="3:11" ht="15" customHeight="1" x14ac:dyDescent="0.25">
      <c r="C866" s="175"/>
      <c r="E866" s="199"/>
      <c r="F866" s="200"/>
      <c r="G866" s="215"/>
      <c r="H866" s="201"/>
      <c r="I866" s="201"/>
      <c r="J866" s="202"/>
      <c r="K866" s="198"/>
    </row>
    <row r="867" spans="3:11" ht="15" customHeight="1" x14ac:dyDescent="0.25">
      <c r="C867" s="175"/>
      <c r="E867" s="199"/>
      <c r="F867" s="200"/>
      <c r="G867" s="215"/>
      <c r="H867" s="201"/>
      <c r="I867" s="201"/>
      <c r="J867" s="202"/>
      <c r="K867" s="198"/>
    </row>
    <row r="868" spans="3:11" ht="15" customHeight="1" x14ac:dyDescent="0.25">
      <c r="C868" s="175"/>
      <c r="E868" s="199"/>
      <c r="F868" s="200"/>
      <c r="G868" s="215"/>
      <c r="H868" s="201"/>
      <c r="I868" s="201"/>
      <c r="J868" s="202"/>
      <c r="K868" s="198"/>
    </row>
    <row r="869" spans="3:11" ht="15" customHeight="1" x14ac:dyDescent="0.25">
      <c r="C869" s="175"/>
      <c r="E869" s="199"/>
      <c r="F869" s="200"/>
      <c r="G869" s="215"/>
      <c r="H869" s="201"/>
      <c r="I869" s="201"/>
      <c r="J869" s="202"/>
      <c r="K869" s="198"/>
    </row>
    <row r="870" spans="3:11" ht="15" customHeight="1" x14ac:dyDescent="0.25">
      <c r="C870" s="175"/>
      <c r="E870" s="199"/>
      <c r="F870" s="200"/>
      <c r="G870" s="215"/>
      <c r="H870" s="201"/>
      <c r="I870" s="201"/>
      <c r="J870" s="202"/>
      <c r="K870" s="198"/>
    </row>
    <row r="871" spans="3:11" ht="15" customHeight="1" x14ac:dyDescent="0.25">
      <c r="C871" s="175"/>
      <c r="E871" s="199"/>
      <c r="F871" s="200"/>
      <c r="G871" s="215"/>
      <c r="H871" s="201"/>
      <c r="I871" s="201"/>
      <c r="J871" s="202"/>
      <c r="K871" s="198"/>
    </row>
    <row r="872" spans="3:11" ht="15" customHeight="1" x14ac:dyDescent="0.25">
      <c r="C872" s="175"/>
      <c r="E872" s="199"/>
      <c r="F872" s="200"/>
      <c r="G872" s="215"/>
      <c r="H872" s="201"/>
      <c r="I872" s="201"/>
      <c r="J872" s="202"/>
      <c r="K872" s="198"/>
    </row>
    <row r="873" spans="3:11" ht="15" customHeight="1" x14ac:dyDescent="0.25">
      <c r="C873" s="175"/>
      <c r="E873" s="199"/>
      <c r="F873" s="200"/>
      <c r="G873" s="215"/>
      <c r="H873" s="201"/>
      <c r="I873" s="201"/>
      <c r="J873" s="202"/>
      <c r="K873" s="198"/>
    </row>
    <row r="874" spans="3:11" ht="15" customHeight="1" x14ac:dyDescent="0.25">
      <c r="C874" s="175"/>
      <c r="E874" s="199"/>
      <c r="F874" s="200"/>
      <c r="G874" s="215"/>
      <c r="H874" s="201"/>
      <c r="I874" s="201"/>
      <c r="J874" s="202"/>
      <c r="K874" s="198"/>
    </row>
    <row r="875" spans="3:11" ht="15" customHeight="1" x14ac:dyDescent="0.25">
      <c r="C875" s="175"/>
      <c r="E875" s="199"/>
      <c r="F875" s="200"/>
      <c r="G875" s="215"/>
      <c r="H875" s="201"/>
      <c r="I875" s="201"/>
      <c r="J875" s="202"/>
      <c r="K875" s="198"/>
    </row>
    <row r="876" spans="3:11" ht="15" customHeight="1" x14ac:dyDescent="0.25">
      <c r="C876" s="175"/>
      <c r="E876" s="199"/>
      <c r="F876" s="200"/>
      <c r="G876" s="215"/>
      <c r="H876" s="201"/>
      <c r="I876" s="201"/>
      <c r="J876" s="202"/>
      <c r="K876" s="198"/>
    </row>
    <row r="877" spans="3:11" ht="15" customHeight="1" x14ac:dyDescent="0.25">
      <c r="C877" s="175"/>
      <c r="E877" s="199"/>
      <c r="F877" s="200"/>
      <c r="G877" s="215"/>
      <c r="H877" s="201"/>
      <c r="I877" s="201"/>
      <c r="J877" s="202"/>
      <c r="K877" s="198"/>
    </row>
    <row r="878" spans="3:11" ht="15" customHeight="1" x14ac:dyDescent="0.25">
      <c r="C878" s="175"/>
      <c r="E878" s="199"/>
      <c r="F878" s="200"/>
      <c r="G878" s="215"/>
      <c r="H878" s="201"/>
      <c r="I878" s="201"/>
      <c r="J878" s="202"/>
      <c r="K878" s="198"/>
    </row>
    <row r="879" spans="3:11" ht="15" customHeight="1" x14ac:dyDescent="0.25">
      <c r="C879" s="175"/>
      <c r="E879" s="199"/>
      <c r="F879" s="200"/>
      <c r="G879" s="215"/>
      <c r="H879" s="201"/>
      <c r="I879" s="201"/>
      <c r="J879" s="202"/>
      <c r="K879" s="198"/>
    </row>
    <row r="880" spans="3:11" ht="15" customHeight="1" x14ac:dyDescent="0.25">
      <c r="C880" s="175"/>
      <c r="E880" s="199"/>
      <c r="F880" s="200"/>
      <c r="G880" s="215"/>
      <c r="H880" s="201"/>
      <c r="I880" s="201"/>
      <c r="J880" s="202"/>
      <c r="K880" s="198"/>
    </row>
    <row r="881" spans="3:11" ht="15" customHeight="1" x14ac:dyDescent="0.25">
      <c r="C881" s="175"/>
      <c r="E881" s="199"/>
      <c r="F881" s="200"/>
      <c r="G881" s="215"/>
      <c r="H881" s="201"/>
      <c r="I881" s="201"/>
      <c r="J881" s="202"/>
      <c r="K881" s="198"/>
    </row>
    <row r="882" spans="3:11" ht="15" customHeight="1" x14ac:dyDescent="0.25">
      <c r="C882" s="175"/>
      <c r="E882" s="199"/>
      <c r="F882" s="200"/>
      <c r="G882" s="215"/>
      <c r="H882" s="201"/>
      <c r="I882" s="201"/>
      <c r="J882" s="202"/>
      <c r="K882" s="198"/>
    </row>
    <row r="883" spans="3:11" ht="15" customHeight="1" x14ac:dyDescent="0.25">
      <c r="C883" s="175"/>
      <c r="E883" s="199"/>
      <c r="F883" s="200"/>
      <c r="G883" s="215"/>
      <c r="H883" s="201"/>
      <c r="I883" s="201"/>
      <c r="J883" s="202"/>
      <c r="K883" s="198"/>
    </row>
    <row r="884" spans="3:11" ht="15" customHeight="1" x14ac:dyDescent="0.25">
      <c r="C884" s="175"/>
      <c r="E884" s="199"/>
      <c r="F884" s="200"/>
      <c r="G884" s="215"/>
      <c r="H884" s="201"/>
      <c r="I884" s="201"/>
      <c r="J884" s="202"/>
      <c r="K884" s="198"/>
    </row>
    <row r="885" spans="3:11" ht="15" customHeight="1" x14ac:dyDescent="0.25">
      <c r="C885" s="175"/>
      <c r="E885" s="199"/>
      <c r="F885" s="200"/>
      <c r="G885" s="215"/>
      <c r="H885" s="201"/>
      <c r="I885" s="201"/>
      <c r="J885" s="202"/>
      <c r="K885" s="198"/>
    </row>
    <row r="886" spans="3:11" ht="15" customHeight="1" x14ac:dyDescent="0.25">
      <c r="C886" s="175"/>
      <c r="E886" s="199"/>
      <c r="F886" s="200"/>
      <c r="G886" s="215"/>
      <c r="H886" s="201"/>
      <c r="I886" s="201"/>
      <c r="J886" s="202"/>
      <c r="K886" s="198"/>
    </row>
    <row r="887" spans="3:11" ht="15" customHeight="1" x14ac:dyDescent="0.25">
      <c r="C887" s="175"/>
      <c r="E887" s="199"/>
      <c r="F887" s="200"/>
      <c r="G887" s="215"/>
      <c r="H887" s="201"/>
      <c r="I887" s="201"/>
      <c r="J887" s="202"/>
      <c r="K887" s="198"/>
    </row>
    <row r="888" spans="3:11" ht="15" customHeight="1" x14ac:dyDescent="0.25">
      <c r="C888" s="175"/>
      <c r="E888" s="199"/>
      <c r="F888" s="200"/>
      <c r="G888" s="215"/>
      <c r="H888" s="201"/>
      <c r="I888" s="201"/>
      <c r="J888" s="202"/>
      <c r="K888" s="198"/>
    </row>
    <row r="889" spans="3:11" ht="15" customHeight="1" x14ac:dyDescent="0.25">
      <c r="C889" s="175"/>
      <c r="E889" s="199"/>
      <c r="F889" s="200"/>
      <c r="G889" s="215"/>
      <c r="H889" s="201"/>
      <c r="I889" s="201"/>
      <c r="J889" s="202"/>
      <c r="K889" s="198"/>
    </row>
    <row r="890" spans="3:11" ht="15" customHeight="1" x14ac:dyDescent="0.25">
      <c r="C890" s="175"/>
      <c r="E890" s="199"/>
      <c r="F890" s="200"/>
      <c r="G890" s="215"/>
      <c r="H890" s="201"/>
      <c r="I890" s="201"/>
      <c r="J890" s="202"/>
      <c r="K890" s="198"/>
    </row>
    <row r="891" spans="3:11" ht="15" customHeight="1" x14ac:dyDescent="0.25">
      <c r="C891" s="175"/>
      <c r="E891" s="199"/>
      <c r="F891" s="200"/>
      <c r="G891" s="215"/>
      <c r="H891" s="201"/>
      <c r="I891" s="201"/>
      <c r="J891" s="202"/>
      <c r="K891" s="198"/>
    </row>
    <row r="892" spans="3:11" ht="15" customHeight="1" x14ac:dyDescent="0.25">
      <c r="C892" s="175"/>
      <c r="E892" s="199"/>
      <c r="F892" s="200"/>
      <c r="G892" s="215"/>
      <c r="H892" s="201"/>
      <c r="I892" s="201"/>
      <c r="J892" s="202"/>
      <c r="K892" s="198"/>
    </row>
    <row r="893" spans="3:11" ht="15" customHeight="1" x14ac:dyDescent="0.25">
      <c r="C893" s="175"/>
      <c r="J893" s="202"/>
      <c r="K893" s="198"/>
    </row>
    <row r="894" spans="3:11" ht="15" customHeight="1" x14ac:dyDescent="0.25">
      <c r="C894" s="175"/>
      <c r="J894" s="202"/>
      <c r="K894" s="198"/>
    </row>
    <row r="895" spans="3:11" ht="15" customHeight="1" x14ac:dyDescent="0.25">
      <c r="C895" s="175"/>
      <c r="J895" s="202"/>
      <c r="K895" s="198"/>
    </row>
    <row r="896" spans="3:11" ht="15" customHeight="1" x14ac:dyDescent="0.25">
      <c r="C896" s="175"/>
      <c r="J896" s="202"/>
      <c r="K896" s="198"/>
    </row>
    <row r="897" spans="3:11" ht="15" customHeight="1" x14ac:dyDescent="0.25">
      <c r="C897" s="175"/>
      <c r="J897" s="202"/>
      <c r="K897" s="198"/>
    </row>
    <row r="898" spans="3:11" ht="15" customHeight="1" x14ac:dyDescent="0.25">
      <c r="C898" s="175"/>
      <c r="J898" s="202"/>
      <c r="K898" s="198"/>
    </row>
    <row r="899" spans="3:11" ht="15" customHeight="1" x14ac:dyDescent="0.25">
      <c r="C899" s="175"/>
      <c r="J899" s="202"/>
      <c r="K899" s="198"/>
    </row>
    <row r="900" spans="3:11" ht="15" customHeight="1" x14ac:dyDescent="0.25">
      <c r="C900" s="175"/>
      <c r="E900" s="175"/>
      <c r="H900" s="175"/>
      <c r="I900" s="175"/>
      <c r="J900" s="202"/>
      <c r="K900" s="198"/>
    </row>
    <row r="901" spans="3:11" ht="15" customHeight="1" x14ac:dyDescent="0.25">
      <c r="C901" s="175"/>
      <c r="E901" s="175"/>
      <c r="H901" s="175"/>
      <c r="I901" s="175"/>
      <c r="J901" s="202"/>
      <c r="K901" s="198"/>
    </row>
    <row r="902" spans="3:11" ht="15" customHeight="1" x14ac:dyDescent="0.25">
      <c r="C902" s="175"/>
      <c r="E902" s="175"/>
      <c r="H902" s="175"/>
      <c r="I902" s="175"/>
      <c r="J902" s="202"/>
      <c r="K902" s="198"/>
    </row>
    <row r="903" spans="3:11" ht="15" customHeight="1" x14ac:dyDescent="0.25">
      <c r="C903" s="175"/>
      <c r="E903" s="175"/>
      <c r="H903" s="175"/>
      <c r="I903" s="175"/>
      <c r="J903" s="202"/>
      <c r="K903" s="198"/>
    </row>
    <row r="904" spans="3:11" ht="15" customHeight="1" x14ac:dyDescent="0.25">
      <c r="C904" s="175"/>
      <c r="E904" s="175"/>
      <c r="H904" s="175"/>
      <c r="I904" s="175"/>
      <c r="J904" s="202"/>
      <c r="K904" s="198"/>
    </row>
    <row r="905" spans="3:11" ht="15" customHeight="1" x14ac:dyDescent="0.25">
      <c r="C905" s="175"/>
      <c r="E905" s="175"/>
      <c r="H905" s="175"/>
      <c r="I905" s="175"/>
      <c r="J905" s="202"/>
      <c r="K905" s="198"/>
    </row>
    <row r="906" spans="3:11" ht="15" customHeight="1" x14ac:dyDescent="0.25">
      <c r="C906" s="175"/>
      <c r="E906" s="175"/>
      <c r="H906" s="175"/>
      <c r="I906" s="175"/>
      <c r="J906" s="202"/>
      <c r="K906" s="198"/>
    </row>
    <row r="907" spans="3:11" ht="15" customHeight="1" x14ac:dyDescent="0.25">
      <c r="C907" s="175"/>
      <c r="E907" s="175"/>
      <c r="H907" s="175"/>
      <c r="I907" s="175"/>
      <c r="J907" s="202"/>
      <c r="K907" s="198"/>
    </row>
    <row r="908" spans="3:11" ht="15" customHeight="1" x14ac:dyDescent="0.25">
      <c r="C908" s="175"/>
      <c r="E908" s="175"/>
      <c r="H908" s="175"/>
      <c r="I908" s="175"/>
      <c r="J908" s="202"/>
      <c r="K908" s="198"/>
    </row>
    <row r="909" spans="3:11" ht="15" customHeight="1" x14ac:dyDescent="0.25">
      <c r="C909" s="175"/>
      <c r="E909" s="175"/>
      <c r="H909" s="175"/>
      <c r="I909" s="175"/>
      <c r="J909" s="202"/>
      <c r="K909" s="198"/>
    </row>
    <row r="910" spans="3:11" ht="15" customHeight="1" x14ac:dyDescent="0.25">
      <c r="C910" s="175"/>
      <c r="E910" s="175"/>
      <c r="H910" s="175"/>
      <c r="I910" s="175"/>
      <c r="J910" s="202"/>
      <c r="K910" s="198"/>
    </row>
    <row r="911" spans="3:11" ht="15" customHeight="1" x14ac:dyDescent="0.25">
      <c r="C911" s="175"/>
      <c r="E911" s="175"/>
      <c r="H911" s="175"/>
      <c r="I911" s="175"/>
      <c r="J911" s="202"/>
      <c r="K911" s="198"/>
    </row>
    <row r="912" spans="3:11" ht="15" customHeight="1" x14ac:dyDescent="0.25">
      <c r="C912" s="175"/>
      <c r="E912" s="175"/>
      <c r="H912" s="175"/>
      <c r="I912" s="175"/>
      <c r="J912" s="202"/>
      <c r="K912" s="198"/>
    </row>
    <row r="913" spans="3:11" ht="15" customHeight="1" x14ac:dyDescent="0.25">
      <c r="C913" s="175"/>
      <c r="E913" s="175"/>
      <c r="H913" s="175"/>
      <c r="I913" s="175"/>
      <c r="J913" s="202"/>
      <c r="K913" s="198"/>
    </row>
    <row r="914" spans="3:11" ht="15" customHeight="1" x14ac:dyDescent="0.25">
      <c r="C914" s="175"/>
      <c r="E914" s="175"/>
      <c r="H914" s="175"/>
      <c r="I914" s="175"/>
      <c r="J914" s="202"/>
      <c r="K914" s="198"/>
    </row>
    <row r="915" spans="3:11" ht="15" customHeight="1" x14ac:dyDescent="0.25">
      <c r="C915" s="175"/>
      <c r="E915" s="175"/>
      <c r="H915" s="175"/>
      <c r="I915" s="175"/>
      <c r="J915" s="202"/>
      <c r="K915" s="198"/>
    </row>
    <row r="916" spans="3:11" ht="15" customHeight="1" x14ac:dyDescent="0.25">
      <c r="C916" s="175"/>
      <c r="E916" s="175"/>
      <c r="H916" s="175"/>
      <c r="I916" s="175"/>
      <c r="J916" s="202"/>
      <c r="K916" s="198"/>
    </row>
    <row r="917" spans="3:11" ht="15" customHeight="1" x14ac:dyDescent="0.25">
      <c r="C917" s="175"/>
      <c r="E917" s="175"/>
      <c r="H917" s="175"/>
      <c r="I917" s="175"/>
      <c r="J917" s="202"/>
      <c r="K917" s="198"/>
    </row>
    <row r="918" spans="3:11" ht="15" customHeight="1" x14ac:dyDescent="0.25">
      <c r="C918" s="175"/>
      <c r="E918" s="175"/>
      <c r="H918" s="175"/>
      <c r="I918" s="175"/>
      <c r="J918" s="202"/>
      <c r="K918" s="198"/>
    </row>
    <row r="919" spans="3:11" ht="15" customHeight="1" x14ac:dyDescent="0.25">
      <c r="C919" s="175"/>
      <c r="E919" s="175"/>
      <c r="H919" s="175"/>
      <c r="I919" s="175"/>
      <c r="J919" s="202"/>
      <c r="K919" s="198"/>
    </row>
    <row r="920" spans="3:11" ht="15" customHeight="1" x14ac:dyDescent="0.25">
      <c r="C920" s="175"/>
      <c r="E920" s="175"/>
      <c r="H920" s="175"/>
      <c r="I920" s="175"/>
      <c r="J920" s="202"/>
      <c r="K920" s="198"/>
    </row>
    <row r="921" spans="3:11" ht="15" customHeight="1" x14ac:dyDescent="0.25">
      <c r="C921" s="175"/>
      <c r="E921" s="175"/>
      <c r="H921" s="175"/>
      <c r="I921" s="175"/>
      <c r="J921" s="202"/>
      <c r="K921" s="198"/>
    </row>
    <row r="922" spans="3:11" ht="15" customHeight="1" x14ac:dyDescent="0.25">
      <c r="C922" s="175"/>
      <c r="E922" s="175"/>
      <c r="H922" s="175"/>
      <c r="I922" s="175"/>
      <c r="J922" s="202"/>
      <c r="K922" s="198"/>
    </row>
    <row r="923" spans="3:11" ht="15" customHeight="1" x14ac:dyDescent="0.25">
      <c r="C923" s="175"/>
      <c r="E923" s="175"/>
      <c r="H923" s="175"/>
      <c r="I923" s="175"/>
      <c r="J923" s="202"/>
      <c r="K923" s="198"/>
    </row>
    <row r="924" spans="3:11" ht="15" customHeight="1" x14ac:dyDescent="0.25">
      <c r="C924" s="175"/>
      <c r="E924" s="175"/>
      <c r="H924" s="175"/>
      <c r="I924" s="175"/>
      <c r="J924" s="202"/>
      <c r="K924" s="198"/>
    </row>
    <row r="925" spans="3:11" ht="15" customHeight="1" x14ac:dyDescent="0.25">
      <c r="C925" s="175"/>
      <c r="E925" s="175"/>
      <c r="H925" s="175"/>
      <c r="I925" s="175"/>
      <c r="J925" s="202"/>
      <c r="K925" s="198"/>
    </row>
    <row r="926" spans="3:11" ht="15" customHeight="1" x14ac:dyDescent="0.25">
      <c r="C926" s="175"/>
      <c r="E926" s="175"/>
      <c r="H926" s="175"/>
      <c r="I926" s="175"/>
      <c r="J926" s="202"/>
      <c r="K926" s="198"/>
    </row>
    <row r="927" spans="3:11" ht="15" customHeight="1" x14ac:dyDescent="0.25">
      <c r="C927" s="175"/>
      <c r="E927" s="175"/>
      <c r="H927" s="175"/>
      <c r="I927" s="175"/>
      <c r="J927" s="202"/>
      <c r="K927" s="198"/>
    </row>
    <row r="928" spans="3:11" ht="15" customHeight="1" x14ac:dyDescent="0.25">
      <c r="C928" s="175"/>
      <c r="E928" s="175"/>
      <c r="H928" s="175"/>
      <c r="I928" s="175"/>
      <c r="J928" s="202"/>
      <c r="K928" s="198"/>
    </row>
    <row r="929" spans="3:11" ht="15" customHeight="1" x14ac:dyDescent="0.25">
      <c r="C929" s="175"/>
      <c r="E929" s="175"/>
      <c r="H929" s="175"/>
      <c r="I929" s="175"/>
      <c r="J929" s="202"/>
      <c r="K929" s="198"/>
    </row>
    <row r="930" spans="3:11" ht="15" customHeight="1" x14ac:dyDescent="0.25">
      <c r="C930" s="175"/>
      <c r="E930" s="175"/>
      <c r="H930" s="175"/>
      <c r="I930" s="175"/>
      <c r="J930" s="202"/>
      <c r="K930" s="198"/>
    </row>
    <row r="931" spans="3:11" ht="15" customHeight="1" x14ac:dyDescent="0.25">
      <c r="C931" s="175"/>
      <c r="E931" s="175"/>
      <c r="H931" s="175"/>
      <c r="I931" s="175"/>
      <c r="J931" s="202"/>
      <c r="K931" s="198"/>
    </row>
    <row r="932" spans="3:11" ht="15" customHeight="1" x14ac:dyDescent="0.25">
      <c r="C932" s="175"/>
      <c r="E932" s="175"/>
      <c r="H932" s="175"/>
      <c r="I932" s="175"/>
      <c r="J932" s="202"/>
      <c r="K932" s="198"/>
    </row>
    <row r="933" spans="3:11" ht="15" customHeight="1" x14ac:dyDescent="0.25">
      <c r="C933" s="175"/>
      <c r="E933" s="175"/>
      <c r="H933" s="175"/>
      <c r="I933" s="175"/>
      <c r="J933" s="202"/>
      <c r="K933" s="198"/>
    </row>
    <row r="934" spans="3:11" ht="15" customHeight="1" x14ac:dyDescent="0.25">
      <c r="C934" s="175"/>
      <c r="E934" s="175"/>
      <c r="H934" s="175"/>
      <c r="I934" s="175"/>
      <c r="J934" s="202"/>
      <c r="K934" s="198"/>
    </row>
    <row r="935" spans="3:11" ht="15" customHeight="1" x14ac:dyDescent="0.25">
      <c r="C935" s="175"/>
      <c r="E935" s="175"/>
      <c r="H935" s="175"/>
      <c r="I935" s="175"/>
      <c r="J935" s="202"/>
      <c r="K935" s="198"/>
    </row>
    <row r="936" spans="3:11" ht="15" customHeight="1" x14ac:dyDescent="0.25">
      <c r="C936" s="175"/>
      <c r="E936" s="175"/>
      <c r="H936" s="175"/>
      <c r="I936" s="175"/>
      <c r="J936" s="202"/>
      <c r="K936" s="198"/>
    </row>
    <row r="937" spans="3:11" ht="15" customHeight="1" x14ac:dyDescent="0.25">
      <c r="C937" s="175"/>
      <c r="E937" s="175"/>
      <c r="H937" s="175"/>
      <c r="I937" s="175"/>
      <c r="J937" s="202"/>
      <c r="K937" s="198"/>
    </row>
    <row r="938" spans="3:11" ht="15" customHeight="1" x14ac:dyDescent="0.25">
      <c r="C938" s="175"/>
      <c r="E938" s="175"/>
      <c r="H938" s="175"/>
      <c r="I938" s="175"/>
      <c r="J938" s="202"/>
      <c r="K938" s="198"/>
    </row>
    <row r="939" spans="3:11" ht="15" customHeight="1" x14ac:dyDescent="0.25">
      <c r="C939" s="175"/>
      <c r="E939" s="175"/>
      <c r="H939" s="175"/>
      <c r="I939" s="175"/>
      <c r="J939" s="202"/>
      <c r="K939" s="198"/>
    </row>
    <row r="940" spans="3:11" ht="15" customHeight="1" x14ac:dyDescent="0.25">
      <c r="C940" s="175"/>
      <c r="E940" s="175"/>
      <c r="H940" s="175"/>
      <c r="I940" s="175"/>
      <c r="J940" s="202"/>
      <c r="K940" s="198"/>
    </row>
    <row r="941" spans="3:11" ht="15" customHeight="1" x14ac:dyDescent="0.25">
      <c r="C941" s="175"/>
      <c r="E941" s="175"/>
      <c r="H941" s="175"/>
      <c r="I941" s="175"/>
      <c r="J941" s="202"/>
      <c r="K941" s="198"/>
    </row>
    <row r="942" spans="3:11" ht="15" customHeight="1" x14ac:dyDescent="0.25">
      <c r="C942" s="175"/>
      <c r="E942" s="175"/>
      <c r="H942" s="175"/>
      <c r="I942" s="175"/>
      <c r="J942" s="202"/>
      <c r="K942" s="198"/>
    </row>
    <row r="943" spans="3:11" ht="15" customHeight="1" x14ac:dyDescent="0.25">
      <c r="C943" s="175"/>
      <c r="E943" s="175"/>
      <c r="H943" s="175"/>
      <c r="I943" s="175"/>
      <c r="J943" s="202"/>
      <c r="K943" s="198"/>
    </row>
    <row r="944" spans="3:11" ht="15" customHeight="1" x14ac:dyDescent="0.25">
      <c r="C944" s="175"/>
      <c r="E944" s="175"/>
      <c r="H944" s="175"/>
      <c r="I944" s="175"/>
      <c r="J944" s="202"/>
      <c r="K944" s="198"/>
    </row>
    <row r="945" spans="3:11" ht="15" customHeight="1" x14ac:dyDescent="0.25">
      <c r="C945" s="175"/>
      <c r="E945" s="175"/>
      <c r="H945" s="175"/>
      <c r="I945" s="175"/>
      <c r="J945" s="202"/>
      <c r="K945" s="198"/>
    </row>
    <row r="946" spans="3:11" ht="15" customHeight="1" x14ac:dyDescent="0.25">
      <c r="C946" s="175"/>
      <c r="E946" s="175"/>
      <c r="H946" s="175"/>
      <c r="I946" s="175"/>
      <c r="J946" s="202"/>
      <c r="K946" s="198"/>
    </row>
    <row r="947" spans="3:11" ht="15" customHeight="1" x14ac:dyDescent="0.25">
      <c r="C947" s="175"/>
      <c r="E947" s="175"/>
      <c r="H947" s="175"/>
      <c r="I947" s="175"/>
      <c r="J947" s="202"/>
      <c r="K947" s="198"/>
    </row>
    <row r="948" spans="3:11" ht="15" customHeight="1" x14ac:dyDescent="0.25">
      <c r="C948" s="175"/>
      <c r="E948" s="175"/>
      <c r="H948" s="175"/>
      <c r="I948" s="175"/>
      <c r="J948" s="202"/>
      <c r="K948" s="198"/>
    </row>
    <row r="949" spans="3:11" ht="15" customHeight="1" x14ac:dyDescent="0.25">
      <c r="C949" s="175"/>
      <c r="E949" s="175"/>
      <c r="H949" s="175"/>
      <c r="I949" s="175"/>
      <c r="J949" s="202"/>
      <c r="K949" s="198"/>
    </row>
    <row r="950" spans="3:11" ht="15" customHeight="1" x14ac:dyDescent="0.25">
      <c r="C950" s="175"/>
      <c r="E950" s="175"/>
      <c r="H950" s="175"/>
      <c r="I950" s="175"/>
      <c r="J950" s="202"/>
      <c r="K950" s="198"/>
    </row>
    <row r="951" spans="3:11" ht="15" customHeight="1" x14ac:dyDescent="0.25">
      <c r="C951" s="175"/>
      <c r="E951" s="175"/>
      <c r="H951" s="175"/>
      <c r="I951" s="175"/>
      <c r="J951" s="202"/>
      <c r="K951" s="198"/>
    </row>
    <row r="952" spans="3:11" ht="15" customHeight="1" x14ac:dyDescent="0.25">
      <c r="C952" s="175"/>
      <c r="E952" s="175"/>
      <c r="H952" s="175"/>
      <c r="I952" s="175"/>
      <c r="J952" s="202"/>
      <c r="K952" s="198"/>
    </row>
    <row r="953" spans="3:11" ht="15" customHeight="1" x14ac:dyDescent="0.25">
      <c r="C953" s="175"/>
      <c r="E953" s="175"/>
      <c r="H953" s="175"/>
      <c r="I953" s="175"/>
      <c r="J953" s="202"/>
      <c r="K953" s="198"/>
    </row>
    <row r="954" spans="3:11" ht="15" customHeight="1" x14ac:dyDescent="0.25">
      <c r="C954" s="175"/>
      <c r="E954" s="175"/>
      <c r="H954" s="175"/>
      <c r="I954" s="175"/>
      <c r="J954" s="202"/>
      <c r="K954" s="198"/>
    </row>
    <row r="955" spans="3:11" ht="15" customHeight="1" x14ac:dyDescent="0.25">
      <c r="C955" s="175"/>
      <c r="E955" s="175"/>
      <c r="H955" s="175"/>
      <c r="I955" s="175"/>
      <c r="J955" s="202"/>
      <c r="K955" s="198"/>
    </row>
    <row r="956" spans="3:11" ht="15" customHeight="1" x14ac:dyDescent="0.25">
      <c r="C956" s="175"/>
      <c r="E956" s="175"/>
      <c r="H956" s="175"/>
      <c r="I956" s="175"/>
      <c r="J956" s="202"/>
      <c r="K956" s="198"/>
    </row>
    <row r="957" spans="3:11" ht="15" customHeight="1" x14ac:dyDescent="0.25">
      <c r="C957" s="175"/>
      <c r="E957" s="175"/>
      <c r="H957" s="175"/>
      <c r="I957" s="175"/>
      <c r="J957" s="202"/>
      <c r="K957" s="198"/>
    </row>
    <row r="958" spans="3:11" ht="15" customHeight="1" x14ac:dyDescent="0.25">
      <c r="C958" s="175"/>
      <c r="E958" s="175"/>
      <c r="H958" s="175"/>
      <c r="I958" s="175"/>
      <c r="J958" s="202"/>
      <c r="K958" s="198"/>
    </row>
    <row r="959" spans="3:11" ht="15" customHeight="1" x14ac:dyDescent="0.25">
      <c r="C959" s="175"/>
      <c r="E959" s="175"/>
      <c r="H959" s="175"/>
      <c r="I959" s="175"/>
      <c r="J959" s="202"/>
      <c r="K959" s="198"/>
    </row>
    <row r="960" spans="3:11" ht="15" customHeight="1" x14ac:dyDescent="0.25">
      <c r="C960" s="175"/>
      <c r="E960" s="175"/>
      <c r="H960" s="175"/>
      <c r="I960" s="175"/>
      <c r="J960" s="202"/>
      <c r="K960" s="198"/>
    </row>
    <row r="961" spans="3:11" ht="15" customHeight="1" x14ac:dyDescent="0.25">
      <c r="C961" s="175"/>
      <c r="E961" s="175"/>
      <c r="H961" s="175"/>
      <c r="I961" s="175"/>
      <c r="J961" s="202"/>
      <c r="K961" s="198"/>
    </row>
    <row r="962" spans="3:11" ht="15" customHeight="1" x14ac:dyDescent="0.25">
      <c r="C962" s="175"/>
      <c r="E962" s="175"/>
      <c r="H962" s="175"/>
      <c r="I962" s="175"/>
      <c r="J962" s="202"/>
      <c r="K962" s="198"/>
    </row>
    <row r="963" spans="3:11" ht="15" customHeight="1" x14ac:dyDescent="0.25">
      <c r="C963" s="175"/>
      <c r="E963" s="175"/>
      <c r="H963" s="175"/>
      <c r="I963" s="175"/>
      <c r="J963" s="202"/>
      <c r="K963" s="198"/>
    </row>
    <row r="964" spans="3:11" ht="15" customHeight="1" x14ac:dyDescent="0.25">
      <c r="C964" s="175"/>
      <c r="E964" s="175"/>
      <c r="H964" s="175"/>
      <c r="I964" s="175"/>
      <c r="J964" s="202"/>
      <c r="K964" s="198"/>
    </row>
    <row r="965" spans="3:11" ht="15" customHeight="1" x14ac:dyDescent="0.25">
      <c r="C965" s="175"/>
      <c r="E965" s="175"/>
      <c r="H965" s="175"/>
      <c r="I965" s="175"/>
      <c r="J965" s="202"/>
      <c r="K965" s="198"/>
    </row>
    <row r="966" spans="3:11" ht="15" customHeight="1" x14ac:dyDescent="0.25">
      <c r="C966" s="175"/>
      <c r="E966" s="175"/>
      <c r="H966" s="175"/>
      <c r="I966" s="175"/>
      <c r="J966" s="202"/>
      <c r="K966" s="198"/>
    </row>
    <row r="967" spans="3:11" ht="15" customHeight="1" x14ac:dyDescent="0.25">
      <c r="C967" s="175"/>
      <c r="E967" s="175"/>
      <c r="H967" s="175"/>
      <c r="I967" s="175"/>
      <c r="J967" s="202"/>
      <c r="K967" s="198"/>
    </row>
    <row r="968" spans="3:11" ht="15" customHeight="1" x14ac:dyDescent="0.25">
      <c r="C968" s="175"/>
      <c r="E968" s="175"/>
      <c r="H968" s="175"/>
      <c r="I968" s="175"/>
      <c r="J968" s="202"/>
      <c r="K968" s="198"/>
    </row>
    <row r="969" spans="3:11" ht="15" customHeight="1" x14ac:dyDescent="0.25">
      <c r="C969" s="175"/>
      <c r="E969" s="175"/>
      <c r="H969" s="175"/>
      <c r="I969" s="175"/>
      <c r="J969" s="202"/>
      <c r="K969" s="198"/>
    </row>
    <row r="970" spans="3:11" ht="15" customHeight="1" x14ac:dyDescent="0.25">
      <c r="C970" s="175"/>
      <c r="E970" s="175"/>
      <c r="H970" s="175"/>
      <c r="I970" s="175"/>
      <c r="J970" s="202"/>
      <c r="K970" s="198"/>
    </row>
    <row r="971" spans="3:11" ht="15" customHeight="1" x14ac:dyDescent="0.25">
      <c r="C971" s="175"/>
      <c r="E971" s="175"/>
      <c r="H971" s="175"/>
      <c r="I971" s="175"/>
      <c r="J971" s="202"/>
      <c r="K971" s="198"/>
    </row>
    <row r="972" spans="3:11" ht="15" customHeight="1" x14ac:dyDescent="0.25">
      <c r="C972" s="175"/>
      <c r="E972" s="175"/>
      <c r="H972" s="175"/>
      <c r="I972" s="175"/>
      <c r="J972" s="202"/>
      <c r="K972" s="198"/>
    </row>
    <row r="973" spans="3:11" ht="15" customHeight="1" x14ac:dyDescent="0.25">
      <c r="C973" s="175"/>
      <c r="E973" s="175"/>
      <c r="H973" s="175"/>
      <c r="I973" s="175"/>
      <c r="J973" s="202"/>
      <c r="K973" s="198"/>
    </row>
    <row r="974" spans="3:11" ht="15" customHeight="1" x14ac:dyDescent="0.25">
      <c r="C974" s="175"/>
      <c r="E974" s="175"/>
      <c r="H974" s="175"/>
      <c r="I974" s="175"/>
      <c r="J974" s="202"/>
      <c r="K974" s="198"/>
    </row>
    <row r="975" spans="3:11" ht="15" customHeight="1" x14ac:dyDescent="0.25">
      <c r="C975" s="175"/>
      <c r="E975" s="175"/>
      <c r="H975" s="175"/>
      <c r="I975" s="175"/>
      <c r="J975" s="202"/>
      <c r="K975" s="198"/>
    </row>
    <row r="976" spans="3:11" ht="15" customHeight="1" x14ac:dyDescent="0.25">
      <c r="C976" s="175"/>
      <c r="E976" s="175"/>
      <c r="H976" s="175"/>
      <c r="I976" s="175"/>
      <c r="J976" s="202"/>
      <c r="K976" s="198"/>
    </row>
    <row r="977" spans="3:11" ht="15" customHeight="1" x14ac:dyDescent="0.25">
      <c r="C977" s="175"/>
      <c r="E977" s="175"/>
      <c r="H977" s="175"/>
      <c r="I977" s="175"/>
      <c r="J977" s="202"/>
      <c r="K977" s="198"/>
    </row>
    <row r="978" spans="3:11" ht="15" customHeight="1" x14ac:dyDescent="0.25">
      <c r="C978" s="175"/>
      <c r="E978" s="175"/>
      <c r="H978" s="175"/>
      <c r="I978" s="175"/>
      <c r="J978" s="202"/>
      <c r="K978" s="198"/>
    </row>
    <row r="979" spans="3:11" ht="15" customHeight="1" x14ac:dyDescent="0.25">
      <c r="C979" s="175"/>
      <c r="E979" s="175"/>
      <c r="H979" s="175"/>
      <c r="I979" s="175"/>
      <c r="J979" s="202"/>
      <c r="K979" s="198"/>
    </row>
    <row r="980" spans="3:11" ht="15" customHeight="1" x14ac:dyDescent="0.25">
      <c r="C980" s="175"/>
      <c r="E980" s="175"/>
      <c r="H980" s="175"/>
      <c r="I980" s="175"/>
      <c r="J980" s="202"/>
      <c r="K980" s="198"/>
    </row>
    <row r="981" spans="3:11" ht="15" customHeight="1" x14ac:dyDescent="0.25">
      <c r="C981" s="175"/>
      <c r="E981" s="175"/>
      <c r="H981" s="175"/>
      <c r="I981" s="175"/>
      <c r="J981" s="202"/>
      <c r="K981" s="198"/>
    </row>
    <row r="982" spans="3:11" ht="15" customHeight="1" x14ac:dyDescent="0.25">
      <c r="C982" s="175"/>
      <c r="E982" s="175"/>
      <c r="H982" s="175"/>
      <c r="I982" s="175"/>
      <c r="J982" s="202"/>
      <c r="K982" s="198"/>
    </row>
    <row r="983" spans="3:11" ht="15" customHeight="1" x14ac:dyDescent="0.25">
      <c r="C983" s="175"/>
      <c r="E983" s="175"/>
      <c r="H983" s="175"/>
      <c r="I983" s="175"/>
      <c r="J983" s="202"/>
      <c r="K983" s="198"/>
    </row>
    <row r="984" spans="3:11" ht="15" customHeight="1" x14ac:dyDescent="0.25">
      <c r="C984" s="175"/>
      <c r="E984" s="175"/>
      <c r="H984" s="175"/>
      <c r="I984" s="175"/>
      <c r="J984" s="202"/>
      <c r="K984" s="198"/>
    </row>
    <row r="985" spans="3:11" ht="15" customHeight="1" x14ac:dyDescent="0.25">
      <c r="C985" s="175"/>
      <c r="E985" s="175"/>
      <c r="H985" s="175"/>
      <c r="I985" s="175"/>
      <c r="J985" s="202"/>
      <c r="K985" s="198"/>
    </row>
    <row r="986" spans="3:11" ht="15" customHeight="1" x14ac:dyDescent="0.25">
      <c r="C986" s="175"/>
      <c r="E986" s="175"/>
      <c r="H986" s="175"/>
      <c r="I986" s="175"/>
      <c r="J986" s="202"/>
      <c r="K986" s="198"/>
    </row>
    <row r="987" spans="3:11" ht="15" customHeight="1" x14ac:dyDescent="0.25">
      <c r="C987" s="175"/>
      <c r="E987" s="175"/>
      <c r="H987" s="175"/>
      <c r="I987" s="175"/>
      <c r="J987" s="202"/>
      <c r="K987" s="198"/>
    </row>
    <row r="988" spans="3:11" ht="15" customHeight="1" x14ac:dyDescent="0.25">
      <c r="C988" s="175"/>
      <c r="E988" s="175"/>
      <c r="H988" s="175"/>
      <c r="I988" s="175"/>
      <c r="J988" s="202"/>
      <c r="K988" s="198"/>
    </row>
    <row r="989" spans="3:11" ht="15" customHeight="1" x14ac:dyDescent="0.25">
      <c r="C989" s="175"/>
      <c r="E989" s="175"/>
      <c r="H989" s="175"/>
      <c r="I989" s="175"/>
      <c r="J989" s="202"/>
      <c r="K989" s="198"/>
    </row>
    <row r="990" spans="3:11" ht="15" customHeight="1" x14ac:dyDescent="0.25">
      <c r="C990" s="175"/>
      <c r="E990" s="175"/>
      <c r="H990" s="175"/>
      <c r="I990" s="175"/>
      <c r="J990" s="202"/>
      <c r="K990" s="198"/>
    </row>
    <row r="991" spans="3:11" ht="15" customHeight="1" x14ac:dyDescent="0.25">
      <c r="C991" s="175"/>
      <c r="E991" s="175"/>
      <c r="H991" s="175"/>
      <c r="I991" s="175"/>
      <c r="J991" s="202"/>
      <c r="K991" s="198"/>
    </row>
    <row r="992" spans="3:11" ht="15" customHeight="1" x14ac:dyDescent="0.25">
      <c r="C992" s="175"/>
      <c r="E992" s="175"/>
      <c r="H992" s="175"/>
      <c r="I992" s="175"/>
      <c r="J992" s="202"/>
      <c r="K992" s="198"/>
    </row>
    <row r="993" spans="3:11" ht="15" customHeight="1" x14ac:dyDescent="0.25">
      <c r="C993" s="175"/>
      <c r="E993" s="175"/>
      <c r="H993" s="175"/>
      <c r="I993" s="175"/>
      <c r="J993" s="202"/>
      <c r="K993" s="198"/>
    </row>
    <row r="994" spans="3:11" ht="15" customHeight="1" x14ac:dyDescent="0.25">
      <c r="C994" s="175"/>
      <c r="E994" s="175"/>
      <c r="H994" s="175"/>
      <c r="I994" s="175"/>
      <c r="J994" s="202"/>
      <c r="K994" s="198"/>
    </row>
    <row r="995" spans="3:11" ht="15" customHeight="1" x14ac:dyDescent="0.25">
      <c r="C995" s="175"/>
      <c r="E995" s="175"/>
      <c r="H995" s="175"/>
      <c r="I995" s="175"/>
      <c r="J995" s="202"/>
      <c r="K995" s="198"/>
    </row>
    <row r="996" spans="3:11" ht="15" customHeight="1" x14ac:dyDescent="0.25">
      <c r="C996" s="175"/>
      <c r="E996" s="175"/>
      <c r="H996" s="175"/>
      <c r="I996" s="175"/>
      <c r="J996" s="202"/>
      <c r="K996" s="198"/>
    </row>
    <row r="997" spans="3:11" ht="15" customHeight="1" x14ac:dyDescent="0.25">
      <c r="C997" s="175"/>
      <c r="E997" s="175"/>
      <c r="H997" s="175"/>
      <c r="I997" s="175"/>
      <c r="J997" s="202"/>
      <c r="K997" s="198"/>
    </row>
    <row r="998" spans="3:11" ht="15" customHeight="1" x14ac:dyDescent="0.25">
      <c r="C998" s="175"/>
      <c r="E998" s="175"/>
      <c r="H998" s="175"/>
      <c r="I998" s="175"/>
      <c r="J998" s="202"/>
      <c r="K998" s="198"/>
    </row>
    <row r="999" spans="3:11" ht="15" customHeight="1" x14ac:dyDescent="0.25">
      <c r="C999" s="175"/>
      <c r="E999" s="175"/>
      <c r="H999" s="175"/>
      <c r="I999" s="175"/>
      <c r="J999" s="202"/>
      <c r="K999" s="198"/>
    </row>
    <row r="1000" spans="3:11" ht="15" customHeight="1" x14ac:dyDescent="0.25">
      <c r="C1000" s="175"/>
      <c r="E1000" s="175"/>
      <c r="H1000" s="175"/>
      <c r="I1000" s="175"/>
      <c r="J1000" s="202"/>
      <c r="K1000" s="198"/>
    </row>
    <row r="1001" spans="3:11" ht="15" customHeight="1" x14ac:dyDescent="0.25">
      <c r="C1001" s="175"/>
      <c r="E1001" s="175"/>
      <c r="H1001" s="175"/>
      <c r="I1001" s="175"/>
      <c r="J1001" s="202"/>
      <c r="K1001" s="198"/>
    </row>
    <row r="1002" spans="3:11" ht="15" customHeight="1" x14ac:dyDescent="0.25">
      <c r="C1002" s="175"/>
      <c r="E1002" s="175"/>
      <c r="H1002" s="175"/>
      <c r="I1002" s="175"/>
      <c r="J1002" s="202"/>
      <c r="K1002" s="198"/>
    </row>
    <row r="1003" spans="3:11" ht="15" customHeight="1" x14ac:dyDescent="0.25">
      <c r="C1003" s="175"/>
      <c r="E1003" s="175"/>
      <c r="H1003" s="175"/>
      <c r="I1003" s="175"/>
      <c r="J1003" s="202"/>
      <c r="K1003" s="198"/>
    </row>
    <row r="1004" spans="3:11" ht="15" customHeight="1" x14ac:dyDescent="0.25">
      <c r="C1004" s="175"/>
      <c r="E1004" s="175"/>
      <c r="H1004" s="175"/>
      <c r="I1004" s="175"/>
      <c r="J1004" s="202"/>
      <c r="K1004" s="198"/>
    </row>
    <row r="1005" spans="3:11" ht="15" customHeight="1" x14ac:dyDescent="0.25">
      <c r="C1005" s="175"/>
      <c r="E1005" s="175"/>
      <c r="H1005" s="175"/>
      <c r="I1005" s="175"/>
      <c r="J1005" s="202"/>
      <c r="K1005" s="198"/>
    </row>
    <row r="1006" spans="3:11" ht="15" customHeight="1" x14ac:dyDescent="0.25">
      <c r="C1006" s="175"/>
      <c r="E1006" s="175"/>
      <c r="H1006" s="175"/>
      <c r="I1006" s="175"/>
      <c r="J1006" s="202"/>
      <c r="K1006" s="198"/>
    </row>
    <row r="1007" spans="3:11" ht="15" customHeight="1" x14ac:dyDescent="0.25">
      <c r="C1007" s="175"/>
      <c r="E1007" s="175"/>
      <c r="H1007" s="175"/>
      <c r="I1007" s="175"/>
      <c r="J1007" s="202"/>
      <c r="K1007" s="198"/>
    </row>
    <row r="1008" spans="3:11" ht="15" customHeight="1" x14ac:dyDescent="0.25">
      <c r="C1008" s="175"/>
      <c r="E1008" s="175"/>
      <c r="H1008" s="175"/>
      <c r="I1008" s="175"/>
      <c r="J1008" s="202"/>
      <c r="K1008" s="198"/>
    </row>
    <row r="1009" spans="3:11" ht="15" customHeight="1" x14ac:dyDescent="0.25">
      <c r="C1009" s="175"/>
      <c r="E1009" s="175"/>
      <c r="H1009" s="175"/>
      <c r="I1009" s="175"/>
      <c r="J1009" s="202"/>
      <c r="K1009" s="198"/>
    </row>
    <row r="1010" spans="3:11" ht="15" customHeight="1" x14ac:dyDescent="0.25">
      <c r="C1010" s="175"/>
      <c r="E1010" s="175"/>
      <c r="H1010" s="175"/>
      <c r="I1010" s="175"/>
      <c r="J1010" s="202"/>
      <c r="K1010" s="198"/>
    </row>
    <row r="1011" spans="3:11" ht="15" customHeight="1" x14ac:dyDescent="0.25">
      <c r="C1011" s="175"/>
      <c r="E1011" s="175"/>
      <c r="H1011" s="175"/>
      <c r="I1011" s="175"/>
      <c r="J1011" s="202"/>
      <c r="K1011" s="198"/>
    </row>
    <row r="1012" spans="3:11" ht="15" customHeight="1" x14ac:dyDescent="0.25">
      <c r="C1012" s="175"/>
      <c r="E1012" s="175"/>
      <c r="H1012" s="175"/>
      <c r="I1012" s="175"/>
      <c r="J1012" s="202"/>
      <c r="K1012" s="198"/>
    </row>
    <row r="1013" spans="3:11" ht="15" customHeight="1" x14ac:dyDescent="0.25">
      <c r="C1013" s="175"/>
      <c r="E1013" s="175"/>
      <c r="H1013" s="175"/>
      <c r="I1013" s="175"/>
      <c r="J1013" s="202"/>
      <c r="K1013" s="198"/>
    </row>
    <row r="1014" spans="3:11" ht="15" customHeight="1" x14ac:dyDescent="0.25">
      <c r="C1014" s="175"/>
      <c r="E1014" s="175"/>
      <c r="H1014" s="175"/>
      <c r="I1014" s="175"/>
      <c r="J1014" s="202"/>
      <c r="K1014" s="198"/>
    </row>
    <row r="1015" spans="3:11" ht="15" customHeight="1" x14ac:dyDescent="0.25">
      <c r="C1015" s="175"/>
      <c r="E1015" s="175"/>
      <c r="H1015" s="175"/>
      <c r="I1015" s="175"/>
      <c r="J1015" s="202"/>
      <c r="K1015" s="198"/>
    </row>
    <row r="1016" spans="3:11" ht="15" customHeight="1" x14ac:dyDescent="0.25">
      <c r="C1016" s="175"/>
      <c r="E1016" s="175"/>
      <c r="H1016" s="175"/>
      <c r="I1016" s="175"/>
      <c r="J1016" s="202"/>
      <c r="K1016" s="198"/>
    </row>
    <row r="1017" spans="3:11" ht="15" customHeight="1" x14ac:dyDescent="0.25">
      <c r="C1017" s="175"/>
      <c r="E1017" s="175"/>
      <c r="H1017" s="175"/>
      <c r="I1017" s="175"/>
      <c r="J1017" s="202"/>
      <c r="K1017" s="198"/>
    </row>
    <row r="1018" spans="3:11" ht="15" customHeight="1" x14ac:dyDescent="0.25">
      <c r="C1018" s="175"/>
      <c r="E1018" s="175"/>
      <c r="H1018" s="175"/>
      <c r="I1018" s="175"/>
      <c r="J1018" s="202"/>
      <c r="K1018" s="198"/>
    </row>
    <row r="1019" spans="3:11" ht="15" customHeight="1" x14ac:dyDescent="0.25">
      <c r="C1019" s="175"/>
      <c r="E1019" s="175"/>
      <c r="H1019" s="175"/>
      <c r="I1019" s="175"/>
      <c r="J1019" s="202"/>
      <c r="K1019" s="198"/>
    </row>
    <row r="1020" spans="3:11" ht="15" customHeight="1" x14ac:dyDescent="0.25">
      <c r="C1020" s="175"/>
      <c r="E1020" s="175"/>
      <c r="H1020" s="175"/>
      <c r="I1020" s="175"/>
      <c r="J1020" s="202"/>
      <c r="K1020" s="198"/>
    </row>
    <row r="1021" spans="3:11" ht="15" customHeight="1" x14ac:dyDescent="0.25">
      <c r="C1021" s="175"/>
      <c r="E1021" s="175"/>
      <c r="H1021" s="175"/>
      <c r="I1021" s="175"/>
      <c r="J1021" s="202"/>
      <c r="K1021" s="198"/>
    </row>
    <row r="1022" spans="3:11" ht="15" customHeight="1" x14ac:dyDescent="0.25">
      <c r="C1022" s="175"/>
      <c r="E1022" s="175"/>
      <c r="H1022" s="175"/>
      <c r="I1022" s="175"/>
      <c r="J1022" s="202"/>
      <c r="K1022" s="198"/>
    </row>
    <row r="1023" spans="3:11" ht="15" customHeight="1" x14ac:dyDescent="0.25">
      <c r="C1023" s="175"/>
      <c r="E1023" s="175"/>
      <c r="H1023" s="175"/>
      <c r="I1023" s="175"/>
      <c r="J1023" s="202"/>
      <c r="K1023" s="198"/>
    </row>
    <row r="1024" spans="3:11" ht="15" customHeight="1" x14ac:dyDescent="0.25">
      <c r="C1024" s="175"/>
      <c r="E1024" s="175"/>
      <c r="H1024" s="175"/>
      <c r="I1024" s="175"/>
      <c r="J1024" s="202"/>
      <c r="K1024" s="198"/>
    </row>
    <row r="1025" spans="3:11" ht="15" customHeight="1" x14ac:dyDescent="0.25">
      <c r="C1025" s="175"/>
      <c r="E1025" s="175"/>
      <c r="H1025" s="175"/>
      <c r="I1025" s="175"/>
      <c r="J1025" s="202"/>
      <c r="K1025" s="198"/>
    </row>
    <row r="1026" spans="3:11" ht="15" customHeight="1" x14ac:dyDescent="0.25">
      <c r="C1026" s="175"/>
      <c r="E1026" s="175"/>
      <c r="H1026" s="175"/>
      <c r="I1026" s="175"/>
      <c r="J1026" s="202"/>
      <c r="K1026" s="198"/>
    </row>
    <row r="1027" spans="3:11" ht="15" customHeight="1" x14ac:dyDescent="0.25">
      <c r="C1027" s="175"/>
      <c r="E1027" s="175"/>
      <c r="H1027" s="175"/>
      <c r="I1027" s="175"/>
      <c r="J1027" s="202"/>
      <c r="K1027" s="198"/>
    </row>
    <row r="1028" spans="3:11" ht="15" customHeight="1" x14ac:dyDescent="0.25">
      <c r="C1028" s="175"/>
      <c r="E1028" s="175"/>
      <c r="H1028" s="175"/>
      <c r="I1028" s="175"/>
      <c r="J1028" s="202"/>
      <c r="K1028" s="198"/>
    </row>
    <row r="1029" spans="3:11" ht="15" customHeight="1" x14ac:dyDescent="0.25">
      <c r="C1029" s="175"/>
      <c r="E1029" s="175"/>
      <c r="H1029" s="175"/>
      <c r="I1029" s="175"/>
      <c r="J1029" s="202"/>
      <c r="K1029" s="198"/>
    </row>
    <row r="1030" spans="3:11" ht="15" customHeight="1" x14ac:dyDescent="0.25">
      <c r="C1030" s="175"/>
      <c r="E1030" s="175"/>
      <c r="H1030" s="175"/>
      <c r="I1030" s="175"/>
      <c r="J1030" s="202"/>
      <c r="K1030" s="198"/>
    </row>
    <row r="1031" spans="3:11" ht="15" customHeight="1" x14ac:dyDescent="0.25">
      <c r="C1031" s="175"/>
      <c r="E1031" s="175"/>
      <c r="H1031" s="175"/>
      <c r="I1031" s="175"/>
      <c r="J1031" s="202"/>
      <c r="K1031" s="198"/>
    </row>
    <row r="1032" spans="3:11" ht="15" customHeight="1" x14ac:dyDescent="0.25">
      <c r="C1032" s="175"/>
      <c r="E1032" s="175"/>
      <c r="H1032" s="175"/>
      <c r="I1032" s="175"/>
      <c r="J1032" s="202"/>
      <c r="K1032" s="198"/>
    </row>
    <row r="1033" spans="3:11" ht="15" customHeight="1" x14ac:dyDescent="0.25">
      <c r="C1033" s="175"/>
      <c r="E1033" s="175"/>
      <c r="H1033" s="175"/>
      <c r="I1033" s="175"/>
      <c r="J1033" s="202"/>
      <c r="K1033" s="198"/>
    </row>
    <row r="1034" spans="3:11" ht="15" customHeight="1" x14ac:dyDescent="0.25">
      <c r="C1034" s="175"/>
      <c r="E1034" s="175"/>
      <c r="H1034" s="175"/>
      <c r="I1034" s="175"/>
      <c r="J1034" s="202"/>
      <c r="K1034" s="198"/>
    </row>
    <row r="1035" spans="3:11" ht="15" customHeight="1" x14ac:dyDescent="0.25">
      <c r="C1035" s="175"/>
      <c r="E1035" s="175"/>
      <c r="H1035" s="175"/>
      <c r="I1035" s="175"/>
      <c r="J1035" s="202"/>
      <c r="K1035" s="198"/>
    </row>
    <row r="1036" spans="3:11" ht="15" customHeight="1" x14ac:dyDescent="0.25">
      <c r="C1036" s="175"/>
      <c r="E1036" s="175"/>
      <c r="H1036" s="175"/>
      <c r="I1036" s="175"/>
      <c r="J1036" s="202"/>
      <c r="K1036" s="198"/>
    </row>
    <row r="1037" spans="3:11" ht="15" customHeight="1" x14ac:dyDescent="0.25">
      <c r="C1037" s="175"/>
      <c r="E1037" s="175"/>
      <c r="H1037" s="175"/>
      <c r="I1037" s="175"/>
      <c r="J1037" s="202"/>
      <c r="K1037" s="198"/>
    </row>
    <row r="1038" spans="3:11" ht="15" customHeight="1" x14ac:dyDescent="0.25">
      <c r="C1038" s="175"/>
      <c r="E1038" s="175"/>
      <c r="H1038" s="175"/>
      <c r="I1038" s="175"/>
      <c r="J1038" s="202"/>
      <c r="K1038" s="198"/>
    </row>
    <row r="1039" spans="3:11" ht="15" customHeight="1" x14ac:dyDescent="0.25">
      <c r="C1039" s="175"/>
      <c r="E1039" s="175"/>
      <c r="H1039" s="175"/>
      <c r="I1039" s="175"/>
      <c r="J1039" s="202"/>
      <c r="K1039" s="198"/>
    </row>
    <row r="1040" spans="3:11" ht="15" customHeight="1" x14ac:dyDescent="0.25">
      <c r="C1040" s="175"/>
      <c r="E1040" s="175"/>
      <c r="H1040" s="175"/>
      <c r="I1040" s="175"/>
      <c r="J1040" s="202"/>
      <c r="K1040" s="198"/>
    </row>
    <row r="1041" spans="3:11" ht="15" customHeight="1" x14ac:dyDescent="0.25">
      <c r="C1041" s="175"/>
      <c r="E1041" s="175"/>
      <c r="H1041" s="175"/>
      <c r="I1041" s="175"/>
      <c r="J1041" s="202"/>
      <c r="K1041" s="198"/>
    </row>
    <row r="1042" spans="3:11" ht="15" customHeight="1" x14ac:dyDescent="0.25">
      <c r="C1042" s="175"/>
      <c r="E1042" s="175"/>
      <c r="H1042" s="175"/>
      <c r="I1042" s="175"/>
      <c r="J1042" s="202"/>
      <c r="K1042" s="198"/>
    </row>
    <row r="1043" spans="3:11" ht="15" customHeight="1" x14ac:dyDescent="0.25">
      <c r="C1043" s="175"/>
      <c r="E1043" s="175"/>
      <c r="H1043" s="175"/>
      <c r="I1043" s="175"/>
      <c r="J1043" s="202"/>
      <c r="K1043" s="198"/>
    </row>
    <row r="1044" spans="3:11" ht="15" customHeight="1" x14ac:dyDescent="0.25">
      <c r="C1044" s="175"/>
      <c r="E1044" s="175"/>
      <c r="H1044" s="175"/>
      <c r="I1044" s="175"/>
      <c r="J1044" s="202"/>
      <c r="K1044" s="198"/>
    </row>
    <row r="1045" spans="3:11" ht="15" customHeight="1" x14ac:dyDescent="0.25">
      <c r="C1045" s="175"/>
      <c r="E1045" s="175"/>
      <c r="H1045" s="175"/>
      <c r="I1045" s="175"/>
      <c r="J1045" s="202"/>
      <c r="K1045" s="198"/>
    </row>
    <row r="1046" spans="3:11" ht="15" customHeight="1" x14ac:dyDescent="0.25">
      <c r="C1046" s="175"/>
      <c r="E1046" s="175"/>
      <c r="H1046" s="175"/>
      <c r="I1046" s="175"/>
      <c r="J1046" s="202"/>
      <c r="K1046" s="198"/>
    </row>
    <row r="1047" spans="3:11" ht="15" customHeight="1" x14ac:dyDescent="0.25">
      <c r="C1047" s="175"/>
      <c r="E1047" s="175"/>
      <c r="H1047" s="175"/>
      <c r="I1047" s="175"/>
      <c r="J1047" s="202"/>
      <c r="K1047" s="198"/>
    </row>
    <row r="1048" spans="3:11" ht="15" customHeight="1" x14ac:dyDescent="0.25">
      <c r="C1048" s="175"/>
      <c r="E1048" s="175"/>
      <c r="H1048" s="175"/>
      <c r="I1048" s="175"/>
      <c r="J1048" s="202"/>
      <c r="K1048" s="198"/>
    </row>
    <row r="1049" spans="3:11" ht="15" customHeight="1" x14ac:dyDescent="0.25">
      <c r="C1049" s="175"/>
      <c r="E1049" s="175"/>
      <c r="H1049" s="175"/>
      <c r="I1049" s="175"/>
      <c r="J1049" s="202"/>
      <c r="K1049" s="198"/>
    </row>
    <row r="1050" spans="3:11" ht="15" customHeight="1" x14ac:dyDescent="0.25">
      <c r="C1050" s="175"/>
      <c r="E1050" s="175"/>
      <c r="H1050" s="175"/>
      <c r="I1050" s="175"/>
      <c r="J1050" s="202"/>
      <c r="K1050" s="198"/>
    </row>
    <row r="1051" spans="3:11" ht="15" customHeight="1" x14ac:dyDescent="0.25">
      <c r="C1051" s="175"/>
      <c r="E1051" s="175"/>
      <c r="H1051" s="175"/>
      <c r="I1051" s="175"/>
      <c r="J1051" s="202"/>
      <c r="K1051" s="198"/>
    </row>
    <row r="1052" spans="3:11" ht="15" customHeight="1" x14ac:dyDescent="0.25">
      <c r="C1052" s="175"/>
      <c r="E1052" s="175"/>
      <c r="H1052" s="175"/>
      <c r="I1052" s="175"/>
      <c r="J1052" s="202"/>
      <c r="K1052" s="198"/>
    </row>
    <row r="1053" spans="3:11" ht="15" customHeight="1" x14ac:dyDescent="0.25">
      <c r="C1053" s="175"/>
      <c r="E1053" s="175"/>
      <c r="H1053" s="175"/>
      <c r="I1053" s="175"/>
      <c r="J1053" s="202"/>
      <c r="K1053" s="198"/>
    </row>
    <row r="1054" spans="3:11" ht="15" customHeight="1" x14ac:dyDescent="0.25">
      <c r="C1054" s="175"/>
      <c r="E1054" s="175"/>
      <c r="H1054" s="175"/>
      <c r="I1054" s="175"/>
      <c r="J1054" s="202"/>
      <c r="K1054" s="198"/>
    </row>
    <row r="1055" spans="3:11" ht="15" customHeight="1" x14ac:dyDescent="0.25">
      <c r="C1055" s="175"/>
      <c r="E1055" s="175"/>
      <c r="H1055" s="175"/>
      <c r="I1055" s="175"/>
      <c r="J1055" s="202"/>
      <c r="K1055" s="198"/>
    </row>
    <row r="1056" spans="3:11" ht="15" customHeight="1" x14ac:dyDescent="0.25">
      <c r="C1056" s="175"/>
      <c r="E1056" s="175"/>
      <c r="H1056" s="175"/>
      <c r="I1056" s="175"/>
      <c r="J1056" s="202"/>
      <c r="K1056" s="198"/>
    </row>
    <row r="1057" spans="3:11" ht="15" customHeight="1" x14ac:dyDescent="0.25">
      <c r="C1057" s="175"/>
      <c r="E1057" s="175"/>
      <c r="H1057" s="175"/>
      <c r="I1057" s="175"/>
      <c r="J1057" s="202"/>
      <c r="K1057" s="198"/>
    </row>
    <row r="1058" spans="3:11" ht="15" customHeight="1" x14ac:dyDescent="0.25">
      <c r="C1058" s="175"/>
      <c r="E1058" s="175"/>
      <c r="H1058" s="175"/>
      <c r="I1058" s="175"/>
      <c r="J1058" s="202"/>
      <c r="K1058" s="198"/>
    </row>
    <row r="1059" spans="3:11" ht="15" customHeight="1" x14ac:dyDescent="0.25">
      <c r="C1059" s="175"/>
      <c r="E1059" s="175"/>
      <c r="H1059" s="175"/>
      <c r="I1059" s="175"/>
      <c r="J1059" s="202"/>
      <c r="K1059" s="198"/>
    </row>
    <row r="1060" spans="3:11" ht="15" customHeight="1" x14ac:dyDescent="0.25">
      <c r="C1060" s="175"/>
      <c r="E1060" s="175"/>
      <c r="H1060" s="175"/>
      <c r="I1060" s="175"/>
      <c r="J1060" s="202"/>
      <c r="K1060" s="198"/>
    </row>
    <row r="1061" spans="3:11" ht="15" customHeight="1" x14ac:dyDescent="0.25">
      <c r="C1061" s="175"/>
      <c r="E1061" s="175"/>
      <c r="H1061" s="175"/>
      <c r="I1061" s="175"/>
      <c r="J1061" s="202"/>
      <c r="K1061" s="198"/>
    </row>
    <row r="1062" spans="3:11" ht="15" customHeight="1" x14ac:dyDescent="0.25">
      <c r="C1062" s="175"/>
      <c r="E1062" s="175"/>
      <c r="H1062" s="175"/>
      <c r="I1062" s="175"/>
      <c r="J1062" s="202"/>
      <c r="K1062" s="198"/>
    </row>
    <row r="1063" spans="3:11" ht="15" customHeight="1" x14ac:dyDescent="0.25">
      <c r="C1063" s="175"/>
      <c r="E1063" s="175"/>
      <c r="H1063" s="175"/>
      <c r="I1063" s="175"/>
      <c r="J1063" s="202"/>
      <c r="K1063" s="198"/>
    </row>
    <row r="1064" spans="3:11" ht="15" customHeight="1" x14ac:dyDescent="0.25">
      <c r="C1064" s="175"/>
      <c r="E1064" s="175"/>
      <c r="H1064" s="175"/>
      <c r="I1064" s="175"/>
      <c r="J1064" s="202"/>
      <c r="K1064" s="198"/>
    </row>
    <row r="1065" spans="3:11" ht="15" customHeight="1" x14ac:dyDescent="0.25">
      <c r="C1065" s="175"/>
      <c r="E1065" s="175"/>
      <c r="H1065" s="175"/>
      <c r="I1065" s="175"/>
      <c r="J1065" s="202"/>
      <c r="K1065" s="198"/>
    </row>
    <row r="1066" spans="3:11" ht="15" customHeight="1" x14ac:dyDescent="0.25">
      <c r="C1066" s="175"/>
      <c r="E1066" s="175"/>
      <c r="H1066" s="175"/>
      <c r="I1066" s="175"/>
      <c r="J1066" s="202"/>
      <c r="K1066" s="198"/>
    </row>
    <row r="1067" spans="3:11" ht="15" customHeight="1" x14ac:dyDescent="0.25">
      <c r="C1067" s="175"/>
      <c r="E1067" s="175"/>
      <c r="H1067" s="175"/>
      <c r="I1067" s="175"/>
      <c r="J1067" s="202"/>
      <c r="K1067" s="198"/>
    </row>
    <row r="1068" spans="3:11" ht="15" customHeight="1" x14ac:dyDescent="0.25">
      <c r="C1068" s="175"/>
      <c r="E1068" s="175"/>
      <c r="H1068" s="175"/>
      <c r="I1068" s="175"/>
      <c r="J1068" s="202"/>
      <c r="K1068" s="198"/>
    </row>
    <row r="1069" spans="3:11" ht="15" customHeight="1" x14ac:dyDescent="0.25">
      <c r="C1069" s="175"/>
      <c r="E1069" s="175"/>
      <c r="H1069" s="175"/>
      <c r="I1069" s="175"/>
      <c r="J1069" s="202"/>
      <c r="K1069" s="198"/>
    </row>
    <row r="1070" spans="3:11" ht="15" customHeight="1" x14ac:dyDescent="0.25">
      <c r="C1070" s="175"/>
      <c r="E1070" s="175"/>
      <c r="H1070" s="175"/>
      <c r="I1070" s="175"/>
      <c r="J1070" s="202"/>
      <c r="K1070" s="198"/>
    </row>
    <row r="1071" spans="3:11" ht="15" customHeight="1" x14ac:dyDescent="0.25">
      <c r="C1071" s="175"/>
      <c r="E1071" s="175"/>
      <c r="H1071" s="175"/>
      <c r="I1071" s="175"/>
      <c r="J1071" s="202"/>
      <c r="K1071" s="198"/>
    </row>
    <row r="1072" spans="3:11" ht="15" customHeight="1" x14ac:dyDescent="0.25">
      <c r="C1072" s="175"/>
      <c r="E1072" s="175"/>
      <c r="H1072" s="175"/>
      <c r="I1072" s="175"/>
      <c r="J1072" s="202"/>
      <c r="K1072" s="198"/>
    </row>
    <row r="1073" spans="3:11" ht="15" customHeight="1" x14ac:dyDescent="0.25">
      <c r="C1073" s="175"/>
      <c r="E1073" s="175"/>
      <c r="H1073" s="175"/>
      <c r="I1073" s="175"/>
      <c r="J1073" s="202"/>
      <c r="K1073" s="198"/>
    </row>
    <row r="1074" spans="3:11" ht="15" customHeight="1" x14ac:dyDescent="0.25">
      <c r="C1074" s="175"/>
      <c r="E1074" s="175"/>
      <c r="H1074" s="175"/>
      <c r="I1074" s="175"/>
      <c r="J1074" s="202"/>
      <c r="K1074" s="198"/>
    </row>
    <row r="1075" spans="3:11" ht="15" customHeight="1" x14ac:dyDescent="0.25">
      <c r="C1075" s="175"/>
      <c r="E1075" s="175"/>
      <c r="H1075" s="175"/>
      <c r="I1075" s="175"/>
      <c r="J1075" s="202"/>
      <c r="K1075" s="198"/>
    </row>
    <row r="1076" spans="3:11" ht="15" customHeight="1" x14ac:dyDescent="0.25">
      <c r="C1076" s="175"/>
      <c r="E1076" s="175"/>
      <c r="H1076" s="175"/>
      <c r="I1076" s="175"/>
      <c r="J1076" s="202"/>
      <c r="K1076" s="198"/>
    </row>
    <row r="1077" spans="3:11" ht="15" customHeight="1" x14ac:dyDescent="0.25">
      <c r="C1077" s="175"/>
      <c r="E1077" s="175"/>
      <c r="H1077" s="175"/>
      <c r="I1077" s="175"/>
      <c r="J1077" s="202"/>
      <c r="K1077" s="198"/>
    </row>
    <row r="1078" spans="3:11" ht="15" customHeight="1" x14ac:dyDescent="0.25">
      <c r="C1078" s="175"/>
      <c r="E1078" s="175"/>
      <c r="H1078" s="175"/>
      <c r="I1078" s="175"/>
      <c r="J1078" s="202"/>
      <c r="K1078" s="198"/>
    </row>
    <row r="1079" spans="3:11" ht="15" customHeight="1" x14ac:dyDescent="0.25">
      <c r="C1079" s="175"/>
      <c r="E1079" s="175"/>
      <c r="H1079" s="175"/>
      <c r="I1079" s="175"/>
      <c r="J1079" s="202"/>
      <c r="K1079" s="198"/>
    </row>
    <row r="1080" spans="3:11" ht="15" customHeight="1" x14ac:dyDescent="0.25">
      <c r="C1080" s="175"/>
      <c r="E1080" s="175"/>
      <c r="H1080" s="175"/>
      <c r="I1080" s="175"/>
      <c r="J1080" s="202"/>
      <c r="K1080" s="198"/>
    </row>
    <row r="1081" spans="3:11" ht="15" customHeight="1" x14ac:dyDescent="0.25">
      <c r="C1081" s="175"/>
      <c r="E1081" s="175"/>
      <c r="H1081" s="175"/>
      <c r="I1081" s="175"/>
      <c r="J1081" s="202"/>
      <c r="K1081" s="198"/>
    </row>
    <row r="1082" spans="3:11" ht="15" customHeight="1" x14ac:dyDescent="0.25">
      <c r="C1082" s="175"/>
      <c r="E1082" s="175"/>
      <c r="H1082" s="175"/>
      <c r="I1082" s="175"/>
      <c r="J1082" s="202"/>
      <c r="K1082" s="198"/>
    </row>
    <row r="1083" spans="3:11" ht="15" customHeight="1" x14ac:dyDescent="0.25">
      <c r="C1083" s="175"/>
      <c r="E1083" s="175"/>
      <c r="H1083" s="175"/>
      <c r="I1083" s="175"/>
      <c r="J1083" s="202"/>
      <c r="K1083" s="198"/>
    </row>
    <row r="1084" spans="3:11" ht="15" customHeight="1" x14ac:dyDescent="0.25">
      <c r="C1084" s="175"/>
      <c r="E1084" s="175"/>
      <c r="H1084" s="175"/>
      <c r="I1084" s="175"/>
      <c r="J1084" s="202"/>
      <c r="K1084" s="198"/>
    </row>
    <row r="1085" spans="3:11" ht="15" customHeight="1" x14ac:dyDescent="0.25">
      <c r="C1085" s="175"/>
      <c r="E1085" s="175"/>
      <c r="H1085" s="175"/>
      <c r="I1085" s="175"/>
      <c r="J1085" s="202"/>
      <c r="K1085" s="198"/>
    </row>
    <row r="1086" spans="3:11" ht="15" customHeight="1" x14ac:dyDescent="0.25">
      <c r="C1086" s="175"/>
      <c r="E1086" s="175"/>
      <c r="H1086" s="175"/>
      <c r="I1086" s="175"/>
      <c r="J1086" s="202"/>
      <c r="K1086" s="198"/>
    </row>
    <row r="1087" spans="3:11" ht="15" customHeight="1" x14ac:dyDescent="0.25">
      <c r="C1087" s="175"/>
      <c r="E1087" s="175"/>
      <c r="H1087" s="175"/>
      <c r="I1087" s="175"/>
      <c r="J1087" s="202"/>
      <c r="K1087" s="198"/>
    </row>
    <row r="1088" spans="3:11" ht="15" customHeight="1" x14ac:dyDescent="0.25">
      <c r="C1088" s="175"/>
      <c r="E1088" s="175"/>
      <c r="H1088" s="175"/>
      <c r="I1088" s="175"/>
      <c r="J1088" s="202"/>
      <c r="K1088" s="198"/>
    </row>
    <row r="1089" spans="3:11" ht="15" customHeight="1" x14ac:dyDescent="0.25">
      <c r="C1089" s="175"/>
      <c r="E1089" s="175"/>
      <c r="H1089" s="175"/>
      <c r="I1089" s="175"/>
      <c r="J1089" s="202"/>
      <c r="K1089" s="198"/>
    </row>
    <row r="1090" spans="3:11" ht="15" customHeight="1" x14ac:dyDescent="0.25">
      <c r="C1090" s="175"/>
      <c r="E1090" s="175"/>
      <c r="H1090" s="175"/>
      <c r="I1090" s="175"/>
      <c r="J1090" s="202"/>
      <c r="K1090" s="198"/>
    </row>
    <row r="1091" spans="3:11" ht="15" customHeight="1" x14ac:dyDescent="0.25">
      <c r="C1091" s="175"/>
      <c r="E1091" s="175"/>
      <c r="H1091" s="175"/>
      <c r="I1091" s="175"/>
      <c r="J1091" s="202"/>
      <c r="K1091" s="198"/>
    </row>
    <row r="1092" spans="3:11" ht="15" customHeight="1" x14ac:dyDescent="0.25">
      <c r="C1092" s="175"/>
      <c r="E1092" s="175"/>
      <c r="H1092" s="175"/>
      <c r="I1092" s="175"/>
      <c r="J1092" s="202"/>
      <c r="K1092" s="198"/>
    </row>
    <row r="1093" spans="3:11" ht="15" customHeight="1" x14ac:dyDescent="0.25">
      <c r="C1093" s="175"/>
      <c r="E1093" s="175"/>
      <c r="H1093" s="175"/>
      <c r="I1093" s="175"/>
      <c r="J1093" s="202"/>
      <c r="K1093" s="198"/>
    </row>
    <row r="1094" spans="3:11" ht="15" customHeight="1" x14ac:dyDescent="0.25">
      <c r="C1094" s="175"/>
      <c r="E1094" s="175"/>
      <c r="H1094" s="175"/>
      <c r="I1094" s="175"/>
      <c r="J1094" s="202"/>
      <c r="K1094" s="198"/>
    </row>
    <row r="1095" spans="3:11" ht="15" customHeight="1" x14ac:dyDescent="0.25">
      <c r="C1095" s="175"/>
      <c r="E1095" s="175"/>
      <c r="H1095" s="175"/>
      <c r="I1095" s="175"/>
      <c r="J1095" s="202"/>
      <c r="K1095" s="198"/>
    </row>
    <row r="1096" spans="3:11" ht="15" customHeight="1" x14ac:dyDescent="0.25">
      <c r="C1096" s="175"/>
      <c r="E1096" s="175"/>
      <c r="H1096" s="175"/>
      <c r="I1096" s="175"/>
      <c r="J1096" s="202"/>
      <c r="K1096" s="198"/>
    </row>
    <row r="1097" spans="3:11" ht="15" customHeight="1" x14ac:dyDescent="0.25">
      <c r="C1097" s="175"/>
      <c r="E1097" s="175"/>
      <c r="H1097" s="175"/>
      <c r="I1097" s="175"/>
      <c r="J1097" s="202"/>
      <c r="K1097" s="198"/>
    </row>
    <row r="1098" spans="3:11" ht="15" customHeight="1" x14ac:dyDescent="0.25">
      <c r="C1098" s="175"/>
      <c r="E1098" s="175"/>
      <c r="H1098" s="175"/>
      <c r="I1098" s="175"/>
      <c r="J1098" s="202"/>
      <c r="K1098" s="198"/>
    </row>
    <row r="1099" spans="3:11" ht="15" customHeight="1" x14ac:dyDescent="0.25">
      <c r="C1099" s="175"/>
      <c r="E1099" s="175"/>
      <c r="H1099" s="175"/>
      <c r="I1099" s="175"/>
      <c r="J1099" s="202"/>
      <c r="K1099" s="198"/>
    </row>
    <row r="1100" spans="3:11" ht="15" customHeight="1" x14ac:dyDescent="0.25">
      <c r="C1100" s="175"/>
      <c r="E1100" s="175"/>
      <c r="H1100" s="175"/>
      <c r="I1100" s="175"/>
      <c r="J1100" s="202"/>
      <c r="K1100" s="198"/>
    </row>
    <row r="1101" spans="3:11" ht="15" customHeight="1" x14ac:dyDescent="0.25">
      <c r="C1101" s="175"/>
      <c r="E1101" s="175"/>
      <c r="H1101" s="175"/>
      <c r="I1101" s="175"/>
      <c r="J1101" s="202"/>
      <c r="K1101" s="198"/>
    </row>
    <row r="1102" spans="3:11" ht="15" customHeight="1" x14ac:dyDescent="0.25">
      <c r="C1102" s="175"/>
      <c r="E1102" s="175"/>
      <c r="H1102" s="175"/>
      <c r="I1102" s="175"/>
      <c r="J1102" s="202"/>
      <c r="K1102" s="198"/>
    </row>
    <row r="1103" spans="3:11" ht="15" customHeight="1" x14ac:dyDescent="0.25">
      <c r="C1103" s="175"/>
      <c r="E1103" s="175"/>
      <c r="H1103" s="175"/>
      <c r="I1103" s="175"/>
      <c r="J1103" s="202"/>
      <c r="K1103" s="198"/>
    </row>
    <row r="1104" spans="3:11" ht="15" customHeight="1" x14ac:dyDescent="0.25">
      <c r="C1104" s="175"/>
      <c r="E1104" s="175"/>
      <c r="H1104" s="175"/>
      <c r="I1104" s="175"/>
      <c r="J1104" s="202"/>
      <c r="K1104" s="198"/>
    </row>
    <row r="1105" spans="3:11" ht="15" customHeight="1" x14ac:dyDescent="0.25">
      <c r="C1105" s="175"/>
      <c r="E1105" s="175"/>
      <c r="H1105" s="175"/>
      <c r="I1105" s="175"/>
      <c r="J1105" s="202"/>
      <c r="K1105" s="198"/>
    </row>
    <row r="1106" spans="3:11" ht="15" customHeight="1" x14ac:dyDescent="0.25">
      <c r="C1106" s="175"/>
      <c r="E1106" s="175"/>
      <c r="H1106" s="175"/>
      <c r="I1106" s="175"/>
      <c r="J1106" s="202"/>
      <c r="K1106" s="198"/>
    </row>
    <row r="1107" spans="3:11" ht="15" customHeight="1" x14ac:dyDescent="0.25">
      <c r="C1107" s="175"/>
      <c r="E1107" s="175"/>
      <c r="H1107" s="175"/>
      <c r="I1107" s="175"/>
      <c r="J1107" s="202"/>
      <c r="K1107" s="198"/>
    </row>
    <row r="1108" spans="3:11" ht="15" customHeight="1" x14ac:dyDescent="0.25">
      <c r="C1108" s="175"/>
      <c r="E1108" s="175"/>
      <c r="H1108" s="175"/>
      <c r="I1108" s="175"/>
      <c r="J1108" s="202"/>
      <c r="K1108" s="198"/>
    </row>
    <row r="1109" spans="3:11" ht="15" customHeight="1" x14ac:dyDescent="0.25">
      <c r="C1109" s="175"/>
      <c r="E1109" s="175"/>
      <c r="H1109" s="175"/>
      <c r="I1109" s="175"/>
      <c r="J1109" s="202"/>
      <c r="K1109" s="198"/>
    </row>
    <row r="1110" spans="3:11" ht="15" customHeight="1" x14ac:dyDescent="0.25">
      <c r="C1110" s="175"/>
      <c r="E1110" s="175"/>
      <c r="H1110" s="175"/>
      <c r="I1110" s="175"/>
      <c r="J1110" s="202"/>
      <c r="K1110" s="198"/>
    </row>
    <row r="1111" spans="3:11" ht="15" customHeight="1" x14ac:dyDescent="0.25">
      <c r="C1111" s="175"/>
      <c r="E1111" s="175"/>
      <c r="H1111" s="175"/>
      <c r="I1111" s="175"/>
      <c r="J1111" s="202"/>
      <c r="K1111" s="198"/>
    </row>
    <row r="1112" spans="3:11" ht="15" customHeight="1" x14ac:dyDescent="0.25">
      <c r="C1112" s="175"/>
      <c r="E1112" s="175"/>
      <c r="H1112" s="175"/>
      <c r="I1112" s="175"/>
      <c r="J1112" s="202"/>
      <c r="K1112" s="198"/>
    </row>
    <row r="1113" spans="3:11" ht="15" customHeight="1" x14ac:dyDescent="0.25">
      <c r="C1113" s="175"/>
      <c r="E1113" s="175"/>
      <c r="H1113" s="175"/>
      <c r="I1113" s="175"/>
      <c r="J1113" s="202"/>
      <c r="K1113" s="198"/>
    </row>
    <row r="1114" spans="3:11" ht="15" customHeight="1" x14ac:dyDescent="0.25">
      <c r="C1114" s="175"/>
      <c r="E1114" s="175"/>
      <c r="H1114" s="175"/>
      <c r="I1114" s="175"/>
      <c r="J1114" s="202"/>
      <c r="K1114" s="198"/>
    </row>
    <row r="1115" spans="3:11" ht="15" customHeight="1" x14ac:dyDescent="0.25">
      <c r="C1115" s="175"/>
      <c r="E1115" s="175"/>
      <c r="H1115" s="175"/>
      <c r="I1115" s="175"/>
      <c r="J1115" s="202"/>
      <c r="K1115" s="198"/>
    </row>
    <row r="1116" spans="3:11" ht="15" customHeight="1" x14ac:dyDescent="0.25">
      <c r="C1116" s="175"/>
      <c r="E1116" s="175"/>
      <c r="H1116" s="175"/>
      <c r="I1116" s="175"/>
      <c r="J1116" s="202"/>
      <c r="K1116" s="198"/>
    </row>
    <row r="1117" spans="3:11" ht="15" customHeight="1" x14ac:dyDescent="0.25">
      <c r="C1117" s="175"/>
      <c r="E1117" s="175"/>
      <c r="H1117" s="175"/>
      <c r="I1117" s="175"/>
      <c r="J1117" s="202"/>
      <c r="K1117" s="198"/>
    </row>
    <row r="1118" spans="3:11" ht="15" customHeight="1" x14ac:dyDescent="0.25">
      <c r="C1118" s="175"/>
      <c r="E1118" s="175"/>
      <c r="H1118" s="175"/>
      <c r="I1118" s="175"/>
      <c r="J1118" s="202"/>
      <c r="K1118" s="198"/>
    </row>
    <row r="1119" spans="3:11" ht="15" customHeight="1" x14ac:dyDescent="0.25">
      <c r="C1119" s="175"/>
      <c r="E1119" s="175"/>
      <c r="H1119" s="175"/>
      <c r="I1119" s="175"/>
      <c r="J1119" s="202"/>
      <c r="K1119" s="198"/>
    </row>
    <row r="1120" spans="3:11" ht="15" customHeight="1" x14ac:dyDescent="0.25">
      <c r="C1120" s="175"/>
      <c r="E1120" s="175"/>
      <c r="H1120" s="175"/>
      <c r="I1120" s="175"/>
      <c r="J1120" s="202"/>
      <c r="K1120" s="198"/>
    </row>
    <row r="1121" spans="3:11" ht="15" customHeight="1" x14ac:dyDescent="0.25">
      <c r="C1121" s="175"/>
      <c r="E1121" s="175"/>
      <c r="H1121" s="175"/>
      <c r="I1121" s="175"/>
      <c r="J1121" s="202"/>
      <c r="K1121" s="198"/>
    </row>
    <row r="1122" spans="3:11" ht="15" customHeight="1" x14ac:dyDescent="0.25">
      <c r="C1122" s="175"/>
      <c r="E1122" s="175"/>
      <c r="H1122" s="175"/>
      <c r="I1122" s="175"/>
      <c r="J1122" s="202"/>
      <c r="K1122" s="198"/>
    </row>
    <row r="1123" spans="3:11" ht="15" customHeight="1" x14ac:dyDescent="0.25">
      <c r="C1123" s="175"/>
      <c r="E1123" s="175"/>
      <c r="H1123" s="175"/>
      <c r="I1123" s="175"/>
      <c r="J1123" s="202"/>
      <c r="K1123" s="198"/>
    </row>
    <row r="1124" spans="3:11" ht="15" customHeight="1" x14ac:dyDescent="0.25">
      <c r="C1124" s="175"/>
      <c r="E1124" s="175"/>
      <c r="H1124" s="175"/>
      <c r="I1124" s="175"/>
      <c r="J1124" s="202"/>
      <c r="K1124" s="198"/>
    </row>
    <row r="1125" spans="3:11" ht="15" customHeight="1" x14ac:dyDescent="0.25">
      <c r="C1125" s="175"/>
      <c r="E1125" s="175"/>
      <c r="H1125" s="175"/>
      <c r="I1125" s="175"/>
      <c r="J1125" s="202"/>
      <c r="K1125" s="198"/>
    </row>
    <row r="1126" spans="3:11" ht="15" customHeight="1" x14ac:dyDescent="0.25">
      <c r="C1126" s="175"/>
      <c r="E1126" s="175"/>
      <c r="H1126" s="175"/>
      <c r="I1126" s="175"/>
      <c r="J1126" s="202"/>
      <c r="K1126" s="198"/>
    </row>
    <row r="1127" spans="3:11" ht="15" customHeight="1" x14ac:dyDescent="0.25">
      <c r="C1127" s="175"/>
      <c r="E1127" s="175"/>
      <c r="H1127" s="175"/>
      <c r="I1127" s="175"/>
      <c r="J1127" s="202"/>
      <c r="K1127" s="198"/>
    </row>
    <row r="1128" spans="3:11" ht="15" customHeight="1" x14ac:dyDescent="0.25">
      <c r="C1128" s="175"/>
      <c r="E1128" s="175"/>
      <c r="H1128" s="175"/>
      <c r="I1128" s="175"/>
      <c r="J1128" s="202"/>
      <c r="K1128" s="198"/>
    </row>
    <row r="1129" spans="3:11" ht="15" customHeight="1" x14ac:dyDescent="0.25">
      <c r="C1129" s="175"/>
      <c r="E1129" s="175"/>
      <c r="H1129" s="175"/>
      <c r="I1129" s="175"/>
      <c r="J1129" s="202"/>
      <c r="K1129" s="198"/>
    </row>
    <row r="1130" spans="3:11" ht="15" customHeight="1" x14ac:dyDescent="0.25">
      <c r="C1130" s="175"/>
      <c r="E1130" s="175"/>
      <c r="H1130" s="175"/>
      <c r="I1130" s="175"/>
      <c r="J1130" s="202"/>
      <c r="K1130" s="198"/>
    </row>
    <row r="1131" spans="3:11" ht="15" customHeight="1" x14ac:dyDescent="0.25">
      <c r="C1131" s="175"/>
      <c r="E1131" s="175"/>
      <c r="H1131" s="175"/>
      <c r="I1131" s="175"/>
      <c r="J1131" s="202"/>
      <c r="K1131" s="198"/>
    </row>
    <row r="1132" spans="3:11" ht="15" customHeight="1" x14ac:dyDescent="0.25">
      <c r="C1132" s="175"/>
      <c r="E1132" s="175"/>
      <c r="H1132" s="175"/>
      <c r="I1132" s="175"/>
      <c r="J1132" s="202"/>
      <c r="K1132" s="198"/>
    </row>
    <row r="1133" spans="3:11" ht="15" customHeight="1" x14ac:dyDescent="0.25">
      <c r="C1133" s="175"/>
      <c r="E1133" s="175"/>
      <c r="H1133" s="175"/>
      <c r="I1133" s="175"/>
      <c r="J1133" s="202"/>
      <c r="K1133" s="198"/>
    </row>
    <row r="1134" spans="3:11" ht="15" customHeight="1" x14ac:dyDescent="0.25">
      <c r="C1134" s="175"/>
      <c r="E1134" s="175"/>
      <c r="H1134" s="175"/>
      <c r="I1134" s="175"/>
      <c r="J1134" s="202"/>
      <c r="K1134" s="198"/>
    </row>
    <row r="1135" spans="3:11" ht="15" customHeight="1" x14ac:dyDescent="0.25">
      <c r="C1135" s="175"/>
      <c r="E1135" s="175"/>
      <c r="H1135" s="175"/>
      <c r="I1135" s="175"/>
      <c r="J1135" s="202"/>
      <c r="K1135" s="198"/>
    </row>
    <row r="1136" spans="3:11" ht="15" customHeight="1" x14ac:dyDescent="0.25">
      <c r="C1136" s="175"/>
      <c r="E1136" s="175"/>
      <c r="H1136" s="175"/>
      <c r="I1136" s="175"/>
      <c r="J1136" s="202"/>
      <c r="K1136" s="198"/>
    </row>
    <row r="1137" spans="3:11" ht="15" customHeight="1" x14ac:dyDescent="0.25">
      <c r="C1137" s="175"/>
      <c r="E1137" s="175"/>
      <c r="H1137" s="175"/>
      <c r="I1137" s="175"/>
      <c r="J1137" s="202"/>
      <c r="K1137" s="198"/>
    </row>
    <row r="1138" spans="3:11" ht="15" customHeight="1" x14ac:dyDescent="0.25">
      <c r="C1138" s="175"/>
      <c r="E1138" s="175"/>
      <c r="H1138" s="175"/>
      <c r="I1138" s="175"/>
      <c r="J1138" s="202"/>
      <c r="K1138" s="198"/>
    </row>
    <row r="1139" spans="3:11" ht="15" customHeight="1" x14ac:dyDescent="0.25">
      <c r="C1139" s="175"/>
      <c r="E1139" s="175"/>
      <c r="H1139" s="175"/>
      <c r="I1139" s="175"/>
      <c r="J1139" s="202"/>
      <c r="K1139" s="198"/>
    </row>
    <row r="1140" spans="3:11" ht="15" customHeight="1" x14ac:dyDescent="0.25">
      <c r="C1140" s="175"/>
      <c r="E1140" s="175"/>
      <c r="H1140" s="175"/>
      <c r="I1140" s="175"/>
      <c r="J1140" s="202"/>
      <c r="K1140" s="198"/>
    </row>
    <row r="1141" spans="3:11" ht="15" customHeight="1" x14ac:dyDescent="0.25">
      <c r="C1141" s="175"/>
      <c r="E1141" s="175"/>
      <c r="H1141" s="175"/>
      <c r="I1141" s="175"/>
      <c r="J1141" s="202"/>
      <c r="K1141" s="198"/>
    </row>
    <row r="1142" spans="3:11" ht="15" customHeight="1" x14ac:dyDescent="0.25">
      <c r="C1142" s="175"/>
      <c r="E1142" s="175"/>
      <c r="H1142" s="175"/>
      <c r="I1142" s="175"/>
      <c r="J1142" s="202"/>
      <c r="K1142" s="198"/>
    </row>
    <row r="1143" spans="3:11" ht="15" customHeight="1" x14ac:dyDescent="0.25">
      <c r="C1143" s="175"/>
      <c r="E1143" s="175"/>
      <c r="H1143" s="175"/>
      <c r="I1143" s="175"/>
      <c r="J1143" s="202"/>
      <c r="K1143" s="198"/>
    </row>
    <row r="1144" spans="3:11" ht="15" customHeight="1" x14ac:dyDescent="0.25">
      <c r="C1144" s="175"/>
      <c r="E1144" s="175"/>
      <c r="H1144" s="175"/>
      <c r="I1144" s="175"/>
      <c r="J1144" s="202"/>
      <c r="K1144" s="198"/>
    </row>
    <row r="1145" spans="3:11" ht="15" customHeight="1" x14ac:dyDescent="0.25">
      <c r="C1145" s="175"/>
      <c r="E1145" s="175"/>
      <c r="H1145" s="175"/>
      <c r="I1145" s="175"/>
      <c r="J1145" s="202"/>
      <c r="K1145" s="198"/>
    </row>
    <row r="1146" spans="3:11" ht="15" customHeight="1" x14ac:dyDescent="0.25">
      <c r="C1146" s="175"/>
      <c r="E1146" s="175"/>
      <c r="H1146" s="175"/>
      <c r="I1146" s="175"/>
      <c r="J1146" s="202"/>
      <c r="K1146" s="198"/>
    </row>
    <row r="1147" spans="3:11" ht="15" customHeight="1" x14ac:dyDescent="0.25">
      <c r="C1147" s="175"/>
      <c r="E1147" s="175"/>
      <c r="H1147" s="175"/>
      <c r="I1147" s="175"/>
      <c r="J1147" s="202"/>
      <c r="K1147" s="198"/>
    </row>
    <row r="1148" spans="3:11" ht="15" customHeight="1" x14ac:dyDescent="0.25">
      <c r="C1148" s="175"/>
      <c r="E1148" s="175"/>
      <c r="H1148" s="175"/>
      <c r="I1148" s="175"/>
      <c r="J1148" s="202"/>
      <c r="K1148" s="198"/>
    </row>
    <row r="1149" spans="3:11" ht="15" customHeight="1" x14ac:dyDescent="0.25">
      <c r="C1149" s="175"/>
      <c r="E1149" s="175"/>
      <c r="H1149" s="175"/>
      <c r="I1149" s="175"/>
      <c r="J1149" s="202"/>
      <c r="K1149" s="198"/>
    </row>
    <row r="1150" spans="3:11" ht="15" customHeight="1" x14ac:dyDescent="0.25">
      <c r="C1150" s="175"/>
      <c r="E1150" s="175"/>
      <c r="H1150" s="175"/>
      <c r="I1150" s="175"/>
      <c r="J1150" s="202"/>
      <c r="K1150" s="198"/>
    </row>
    <row r="1151" spans="3:11" ht="15" customHeight="1" x14ac:dyDescent="0.25">
      <c r="C1151" s="175"/>
      <c r="E1151" s="175"/>
      <c r="H1151" s="175"/>
      <c r="I1151" s="175"/>
      <c r="J1151" s="202"/>
      <c r="K1151" s="198"/>
    </row>
    <row r="1152" spans="3:11" ht="15" customHeight="1" x14ac:dyDescent="0.25">
      <c r="C1152" s="175"/>
      <c r="E1152" s="175"/>
      <c r="H1152" s="175"/>
      <c r="I1152" s="175"/>
      <c r="J1152" s="202"/>
      <c r="K1152" s="198"/>
    </row>
    <row r="1153" spans="3:11" ht="15" customHeight="1" x14ac:dyDescent="0.25">
      <c r="C1153" s="175"/>
      <c r="E1153" s="175"/>
      <c r="H1153" s="175"/>
      <c r="I1153" s="175"/>
      <c r="J1153" s="202"/>
      <c r="K1153" s="198"/>
    </row>
    <row r="1154" spans="3:11" ht="15" customHeight="1" x14ac:dyDescent="0.25">
      <c r="C1154" s="175"/>
      <c r="E1154" s="175"/>
      <c r="H1154" s="175"/>
      <c r="I1154" s="175"/>
      <c r="J1154" s="202"/>
      <c r="K1154" s="198"/>
    </row>
    <row r="1155" spans="3:11" ht="15" customHeight="1" x14ac:dyDescent="0.25">
      <c r="C1155" s="175"/>
      <c r="E1155" s="175"/>
      <c r="H1155" s="175"/>
      <c r="I1155" s="175"/>
      <c r="J1155" s="202"/>
      <c r="K1155" s="198"/>
    </row>
    <row r="1156" spans="3:11" ht="15" customHeight="1" x14ac:dyDescent="0.25">
      <c r="C1156" s="175"/>
      <c r="E1156" s="175"/>
      <c r="H1156" s="175"/>
      <c r="I1156" s="175"/>
      <c r="J1156" s="202"/>
      <c r="K1156" s="198"/>
    </row>
    <row r="1157" spans="3:11" ht="15" customHeight="1" x14ac:dyDescent="0.25">
      <c r="C1157" s="175"/>
      <c r="E1157" s="175"/>
      <c r="H1157" s="175"/>
      <c r="I1157" s="175"/>
      <c r="J1157" s="202"/>
      <c r="K1157" s="198"/>
    </row>
    <row r="1158" spans="3:11" ht="15" customHeight="1" x14ac:dyDescent="0.25">
      <c r="C1158" s="175"/>
      <c r="E1158" s="175"/>
      <c r="H1158" s="175"/>
      <c r="I1158" s="175"/>
      <c r="J1158" s="202"/>
      <c r="K1158" s="198"/>
    </row>
    <row r="1159" spans="3:11" ht="15" customHeight="1" x14ac:dyDescent="0.25">
      <c r="C1159" s="175"/>
      <c r="E1159" s="175"/>
      <c r="H1159" s="175"/>
      <c r="I1159" s="175"/>
      <c r="J1159" s="202"/>
      <c r="K1159" s="198"/>
    </row>
    <row r="1160" spans="3:11" ht="15" customHeight="1" x14ac:dyDescent="0.25">
      <c r="C1160" s="175"/>
      <c r="E1160" s="175"/>
      <c r="H1160" s="175"/>
      <c r="I1160" s="175"/>
      <c r="J1160" s="202"/>
      <c r="K1160" s="198"/>
    </row>
    <row r="1161" spans="3:11" ht="15" customHeight="1" x14ac:dyDescent="0.25">
      <c r="C1161" s="175"/>
      <c r="E1161" s="175"/>
      <c r="H1161" s="175"/>
      <c r="I1161" s="175"/>
      <c r="J1161" s="202"/>
      <c r="K1161" s="198"/>
    </row>
    <row r="1162" spans="3:11" ht="15" customHeight="1" x14ac:dyDescent="0.25">
      <c r="C1162" s="175"/>
      <c r="E1162" s="175"/>
      <c r="H1162" s="175"/>
      <c r="I1162" s="175"/>
      <c r="J1162" s="202"/>
      <c r="K1162" s="198"/>
    </row>
    <row r="1163" spans="3:11" ht="15" customHeight="1" x14ac:dyDescent="0.25">
      <c r="C1163" s="175"/>
      <c r="E1163" s="175"/>
      <c r="H1163" s="175"/>
      <c r="I1163" s="175"/>
      <c r="J1163" s="202"/>
      <c r="K1163" s="198"/>
    </row>
    <row r="1164" spans="3:11" ht="15" customHeight="1" x14ac:dyDescent="0.25">
      <c r="C1164" s="175"/>
      <c r="E1164" s="175"/>
      <c r="H1164" s="175"/>
      <c r="I1164" s="175"/>
      <c r="J1164" s="202"/>
      <c r="K1164" s="198"/>
    </row>
    <row r="1165" spans="3:11" ht="15" customHeight="1" x14ac:dyDescent="0.25">
      <c r="C1165" s="175"/>
      <c r="E1165" s="175"/>
      <c r="H1165" s="175"/>
      <c r="I1165" s="175"/>
      <c r="J1165" s="202"/>
      <c r="K1165" s="198"/>
    </row>
    <row r="1166" spans="3:11" ht="15" customHeight="1" x14ac:dyDescent="0.25">
      <c r="C1166" s="175"/>
      <c r="E1166" s="175"/>
      <c r="H1166" s="175"/>
      <c r="I1166" s="175"/>
      <c r="J1166" s="202"/>
      <c r="K1166" s="198"/>
    </row>
    <row r="1167" spans="3:11" ht="15" customHeight="1" x14ac:dyDescent="0.25">
      <c r="C1167" s="175"/>
      <c r="E1167" s="175"/>
      <c r="H1167" s="175"/>
      <c r="I1167" s="175"/>
      <c r="J1167" s="202"/>
      <c r="K1167" s="198"/>
    </row>
    <row r="1168" spans="3:11" ht="15" customHeight="1" x14ac:dyDescent="0.25">
      <c r="C1168" s="175"/>
      <c r="E1168" s="175"/>
      <c r="H1168" s="175"/>
      <c r="I1168" s="175"/>
      <c r="J1168" s="202"/>
      <c r="K1168" s="198"/>
    </row>
    <row r="1169" spans="3:11" ht="15" customHeight="1" x14ac:dyDescent="0.25">
      <c r="C1169" s="175"/>
      <c r="E1169" s="175"/>
      <c r="H1169" s="175"/>
      <c r="I1169" s="175"/>
      <c r="J1169" s="202"/>
      <c r="K1169" s="198"/>
    </row>
    <row r="1170" spans="3:11" ht="15" customHeight="1" x14ac:dyDescent="0.25">
      <c r="C1170" s="175"/>
      <c r="E1170" s="175"/>
      <c r="H1170" s="175"/>
      <c r="I1170" s="175"/>
      <c r="J1170" s="202"/>
      <c r="K1170" s="198"/>
    </row>
    <row r="1171" spans="3:11" ht="15" customHeight="1" x14ac:dyDescent="0.25">
      <c r="C1171" s="175"/>
      <c r="E1171" s="175"/>
      <c r="H1171" s="175"/>
      <c r="I1171" s="175"/>
      <c r="J1171" s="202"/>
      <c r="K1171" s="198"/>
    </row>
    <row r="1172" spans="3:11" ht="15" customHeight="1" x14ac:dyDescent="0.25">
      <c r="C1172" s="175"/>
      <c r="E1172" s="175"/>
      <c r="H1172" s="175"/>
      <c r="I1172" s="175"/>
      <c r="J1172" s="202"/>
      <c r="K1172" s="198"/>
    </row>
    <row r="1173" spans="3:11" ht="15" customHeight="1" x14ac:dyDescent="0.25">
      <c r="C1173" s="175"/>
      <c r="E1173" s="175"/>
      <c r="H1173" s="175"/>
      <c r="I1173" s="175"/>
      <c r="J1173" s="202"/>
      <c r="K1173" s="198"/>
    </row>
    <row r="1174" spans="3:11" ht="15" customHeight="1" x14ac:dyDescent="0.25">
      <c r="C1174" s="175"/>
      <c r="E1174" s="175"/>
      <c r="H1174" s="175"/>
      <c r="I1174" s="175"/>
      <c r="J1174" s="202"/>
      <c r="K1174" s="198"/>
    </row>
    <row r="1175" spans="3:11" ht="15" customHeight="1" x14ac:dyDescent="0.25">
      <c r="C1175" s="175"/>
      <c r="E1175" s="175"/>
      <c r="H1175" s="175"/>
      <c r="I1175" s="175"/>
      <c r="J1175" s="202"/>
      <c r="K1175" s="198"/>
    </row>
    <row r="1176" spans="3:11" ht="15" customHeight="1" x14ac:dyDescent="0.25">
      <c r="C1176" s="175"/>
      <c r="E1176" s="175"/>
      <c r="H1176" s="175"/>
      <c r="I1176" s="175"/>
      <c r="J1176" s="202"/>
      <c r="K1176" s="198"/>
    </row>
    <row r="1177" spans="3:11" ht="15" customHeight="1" x14ac:dyDescent="0.25">
      <c r="C1177" s="175"/>
      <c r="E1177" s="175"/>
      <c r="H1177" s="175"/>
      <c r="I1177" s="175"/>
      <c r="J1177" s="202"/>
      <c r="K1177" s="198"/>
    </row>
    <row r="1178" spans="3:11" ht="15" customHeight="1" x14ac:dyDescent="0.25">
      <c r="C1178" s="175"/>
      <c r="E1178" s="175"/>
      <c r="H1178" s="175"/>
      <c r="I1178" s="175"/>
      <c r="J1178" s="202"/>
      <c r="K1178" s="198"/>
    </row>
    <row r="1179" spans="3:11" ht="15" customHeight="1" x14ac:dyDescent="0.25">
      <c r="C1179" s="175"/>
      <c r="E1179" s="175"/>
      <c r="H1179" s="175"/>
      <c r="I1179" s="175"/>
      <c r="J1179" s="202"/>
      <c r="K1179" s="198"/>
    </row>
    <row r="1180" spans="3:11" ht="15" customHeight="1" x14ac:dyDescent="0.25">
      <c r="C1180" s="175"/>
      <c r="E1180" s="175"/>
      <c r="H1180" s="175"/>
      <c r="I1180" s="175"/>
      <c r="J1180" s="202"/>
      <c r="K1180" s="198"/>
    </row>
    <row r="1181" spans="3:11" ht="15" customHeight="1" x14ac:dyDescent="0.25">
      <c r="C1181" s="175"/>
      <c r="E1181" s="175"/>
      <c r="H1181" s="175"/>
      <c r="I1181" s="175"/>
      <c r="J1181" s="202"/>
      <c r="K1181" s="198"/>
    </row>
    <row r="1182" spans="3:11" ht="15" customHeight="1" x14ac:dyDescent="0.25">
      <c r="C1182" s="175"/>
      <c r="E1182" s="175"/>
      <c r="H1182" s="175"/>
      <c r="I1182" s="175"/>
      <c r="J1182" s="202"/>
      <c r="K1182" s="198"/>
    </row>
    <row r="1183" spans="3:11" ht="15" customHeight="1" x14ac:dyDescent="0.25">
      <c r="C1183" s="175"/>
      <c r="E1183" s="175"/>
      <c r="H1183" s="175"/>
      <c r="I1183" s="175"/>
      <c r="J1183" s="202"/>
      <c r="K1183" s="198"/>
    </row>
    <row r="1184" spans="3:11" ht="15" customHeight="1" x14ac:dyDescent="0.25">
      <c r="C1184" s="175"/>
      <c r="E1184" s="175"/>
      <c r="H1184" s="175"/>
      <c r="I1184" s="175"/>
      <c r="J1184" s="202"/>
      <c r="K1184" s="198"/>
    </row>
    <row r="1185" spans="3:11" ht="15" customHeight="1" x14ac:dyDescent="0.25">
      <c r="C1185" s="175"/>
      <c r="E1185" s="175"/>
      <c r="H1185" s="175"/>
      <c r="I1185" s="175"/>
      <c r="J1185" s="202"/>
      <c r="K1185" s="198"/>
    </row>
    <row r="1186" spans="3:11" ht="15" customHeight="1" x14ac:dyDescent="0.25">
      <c r="C1186" s="175"/>
      <c r="E1186" s="175"/>
      <c r="H1186" s="175"/>
      <c r="I1186" s="175"/>
      <c r="J1186" s="202"/>
      <c r="K1186" s="198"/>
    </row>
    <row r="1187" spans="3:11" ht="15" customHeight="1" x14ac:dyDescent="0.25">
      <c r="C1187" s="175"/>
      <c r="E1187" s="175"/>
      <c r="H1187" s="175"/>
      <c r="I1187" s="175"/>
      <c r="J1187" s="202"/>
      <c r="K1187" s="198"/>
    </row>
    <row r="1188" spans="3:11" ht="15" customHeight="1" x14ac:dyDescent="0.25">
      <c r="C1188" s="175"/>
      <c r="E1188" s="175"/>
      <c r="H1188" s="175"/>
      <c r="I1188" s="175"/>
      <c r="J1188" s="202"/>
      <c r="K1188" s="198"/>
    </row>
    <row r="1189" spans="3:11" ht="15" customHeight="1" x14ac:dyDescent="0.25">
      <c r="C1189" s="175"/>
      <c r="E1189" s="175"/>
      <c r="H1189" s="175"/>
      <c r="I1189" s="175"/>
      <c r="J1189" s="202"/>
      <c r="K1189" s="198"/>
    </row>
    <row r="1190" spans="3:11" ht="15" customHeight="1" x14ac:dyDescent="0.25">
      <c r="C1190" s="175"/>
      <c r="E1190" s="175"/>
      <c r="H1190" s="175"/>
      <c r="I1190" s="175"/>
      <c r="J1190" s="202"/>
      <c r="K1190" s="198"/>
    </row>
    <row r="1191" spans="3:11" ht="15" customHeight="1" x14ac:dyDescent="0.25">
      <c r="C1191" s="175"/>
      <c r="E1191" s="175"/>
      <c r="H1191" s="175"/>
      <c r="I1191" s="175"/>
      <c r="J1191" s="202"/>
      <c r="K1191" s="198"/>
    </row>
    <row r="1192" spans="3:11" ht="15" customHeight="1" x14ac:dyDescent="0.25">
      <c r="C1192" s="175"/>
      <c r="E1192" s="175"/>
      <c r="H1192" s="175"/>
      <c r="I1192" s="175"/>
      <c r="J1192" s="202"/>
      <c r="K1192" s="198"/>
    </row>
    <row r="1193" spans="3:11" ht="15" customHeight="1" x14ac:dyDescent="0.25">
      <c r="C1193" s="175"/>
      <c r="E1193" s="175"/>
      <c r="H1193" s="175"/>
      <c r="I1193" s="175"/>
      <c r="J1193" s="202"/>
      <c r="K1193" s="198"/>
    </row>
    <row r="1194" spans="3:11" ht="15" customHeight="1" x14ac:dyDescent="0.25">
      <c r="C1194" s="175"/>
      <c r="E1194" s="175"/>
      <c r="H1194" s="175"/>
      <c r="I1194" s="175"/>
      <c r="J1194" s="202"/>
      <c r="K1194" s="198"/>
    </row>
    <row r="1195" spans="3:11" ht="15" customHeight="1" x14ac:dyDescent="0.25">
      <c r="C1195" s="175"/>
      <c r="E1195" s="175"/>
      <c r="H1195" s="175"/>
      <c r="I1195" s="175"/>
      <c r="J1195" s="202"/>
      <c r="K1195" s="198"/>
    </row>
    <row r="1196" spans="3:11" ht="15" customHeight="1" x14ac:dyDescent="0.25">
      <c r="C1196" s="175"/>
      <c r="E1196" s="175"/>
      <c r="H1196" s="175"/>
      <c r="I1196" s="175"/>
      <c r="J1196" s="202"/>
      <c r="K1196" s="198"/>
    </row>
    <row r="1197" spans="3:11" ht="15" customHeight="1" x14ac:dyDescent="0.25">
      <c r="C1197" s="175"/>
      <c r="E1197" s="175"/>
      <c r="H1197" s="175"/>
      <c r="I1197" s="175"/>
      <c r="J1197" s="202"/>
      <c r="K1197" s="198"/>
    </row>
    <row r="1198" spans="3:11" ht="15" customHeight="1" x14ac:dyDescent="0.25">
      <c r="C1198" s="175"/>
      <c r="E1198" s="175"/>
      <c r="H1198" s="175"/>
      <c r="I1198" s="175"/>
      <c r="J1198" s="202"/>
      <c r="K1198" s="198"/>
    </row>
    <row r="1199" spans="3:11" ht="15" customHeight="1" x14ac:dyDescent="0.25">
      <c r="C1199" s="175"/>
      <c r="E1199" s="175"/>
      <c r="H1199" s="175"/>
      <c r="I1199" s="175"/>
      <c r="J1199" s="202"/>
      <c r="K1199" s="198"/>
    </row>
    <row r="1200" spans="3:11" ht="15" customHeight="1" x14ac:dyDescent="0.25">
      <c r="C1200" s="175"/>
      <c r="E1200" s="175"/>
      <c r="H1200" s="175"/>
      <c r="I1200" s="175"/>
      <c r="J1200" s="202"/>
      <c r="K1200" s="198"/>
    </row>
    <row r="1201" spans="3:11" ht="15" customHeight="1" x14ac:dyDescent="0.25">
      <c r="C1201" s="175"/>
      <c r="E1201" s="175"/>
      <c r="H1201" s="175"/>
      <c r="I1201" s="175"/>
      <c r="J1201" s="202"/>
      <c r="K1201" s="198"/>
    </row>
    <row r="1202" spans="3:11" ht="15" customHeight="1" x14ac:dyDescent="0.25">
      <c r="C1202" s="175"/>
      <c r="E1202" s="175"/>
      <c r="H1202" s="175"/>
      <c r="I1202" s="175"/>
      <c r="J1202" s="202"/>
      <c r="K1202" s="198"/>
    </row>
    <row r="1203" spans="3:11" ht="15" customHeight="1" x14ac:dyDescent="0.25">
      <c r="C1203" s="175"/>
      <c r="E1203" s="175"/>
      <c r="H1203" s="175"/>
      <c r="I1203" s="175"/>
      <c r="J1203" s="202"/>
      <c r="K1203" s="198"/>
    </row>
    <row r="1204" spans="3:11" ht="15" customHeight="1" x14ac:dyDescent="0.25">
      <c r="C1204" s="175"/>
      <c r="E1204" s="175"/>
      <c r="H1204" s="175"/>
      <c r="I1204" s="175"/>
      <c r="J1204" s="202"/>
      <c r="K1204" s="198"/>
    </row>
    <row r="1205" spans="3:11" ht="15" customHeight="1" x14ac:dyDescent="0.25">
      <c r="C1205" s="175"/>
      <c r="E1205" s="175"/>
      <c r="H1205" s="175"/>
      <c r="I1205" s="175"/>
      <c r="J1205" s="202"/>
      <c r="K1205" s="198"/>
    </row>
    <row r="1206" spans="3:11" ht="15" customHeight="1" x14ac:dyDescent="0.25">
      <c r="C1206" s="175"/>
      <c r="E1206" s="175"/>
      <c r="H1206" s="175"/>
      <c r="I1206" s="175"/>
      <c r="J1206" s="202"/>
      <c r="K1206" s="198"/>
    </row>
    <row r="1207" spans="3:11" ht="15" customHeight="1" x14ac:dyDescent="0.25">
      <c r="C1207" s="175"/>
      <c r="E1207" s="175"/>
      <c r="H1207" s="175"/>
      <c r="I1207" s="175"/>
      <c r="J1207" s="202"/>
      <c r="K1207" s="198"/>
    </row>
    <row r="1208" spans="3:11" ht="15" customHeight="1" x14ac:dyDescent="0.25">
      <c r="C1208" s="175"/>
      <c r="E1208" s="175"/>
      <c r="H1208" s="175"/>
      <c r="I1208" s="175"/>
      <c r="J1208" s="202"/>
      <c r="K1208" s="198"/>
    </row>
    <row r="1209" spans="3:11" ht="15" customHeight="1" x14ac:dyDescent="0.25">
      <c r="C1209" s="175"/>
      <c r="E1209" s="175"/>
      <c r="H1209" s="175"/>
      <c r="I1209" s="175"/>
      <c r="J1209" s="202"/>
      <c r="K1209" s="198"/>
    </row>
    <row r="1210" spans="3:11" ht="15" customHeight="1" x14ac:dyDescent="0.25">
      <c r="C1210" s="175"/>
      <c r="E1210" s="175"/>
      <c r="H1210" s="175"/>
      <c r="I1210" s="175"/>
      <c r="J1210" s="202"/>
      <c r="K1210" s="198"/>
    </row>
    <row r="1211" spans="3:11" ht="15" customHeight="1" x14ac:dyDescent="0.25">
      <c r="C1211" s="175"/>
      <c r="E1211" s="175"/>
      <c r="H1211" s="175"/>
      <c r="I1211" s="175"/>
      <c r="J1211" s="202"/>
      <c r="K1211" s="198"/>
    </row>
    <row r="1212" spans="3:11" ht="15" customHeight="1" x14ac:dyDescent="0.25">
      <c r="C1212" s="175"/>
      <c r="E1212" s="175"/>
      <c r="H1212" s="175"/>
      <c r="I1212" s="175"/>
      <c r="J1212" s="202"/>
      <c r="K1212" s="198"/>
    </row>
    <row r="1213" spans="3:11" ht="15" customHeight="1" x14ac:dyDescent="0.25">
      <c r="C1213" s="175"/>
      <c r="E1213" s="175"/>
      <c r="H1213" s="175"/>
      <c r="I1213" s="175"/>
      <c r="J1213" s="202"/>
      <c r="K1213" s="198"/>
    </row>
    <row r="1214" spans="3:11" ht="15" customHeight="1" x14ac:dyDescent="0.25">
      <c r="C1214" s="175"/>
      <c r="E1214" s="175"/>
      <c r="H1214" s="175"/>
      <c r="I1214" s="175"/>
      <c r="J1214" s="202"/>
      <c r="K1214" s="198"/>
    </row>
    <row r="1215" spans="3:11" ht="15" customHeight="1" x14ac:dyDescent="0.25">
      <c r="C1215" s="175"/>
      <c r="E1215" s="175"/>
      <c r="H1215" s="175"/>
      <c r="I1215" s="175"/>
      <c r="J1215" s="202"/>
      <c r="K1215" s="198"/>
    </row>
    <row r="1216" spans="3:11" ht="15" customHeight="1" x14ac:dyDescent="0.25">
      <c r="C1216" s="175"/>
      <c r="E1216" s="175"/>
      <c r="H1216" s="175"/>
      <c r="I1216" s="175"/>
      <c r="J1216" s="202"/>
      <c r="K1216" s="198"/>
    </row>
    <row r="1217" spans="3:11" ht="15" customHeight="1" x14ac:dyDescent="0.25">
      <c r="C1217" s="175"/>
      <c r="E1217" s="175"/>
      <c r="H1217" s="175"/>
      <c r="I1217" s="175"/>
      <c r="J1217" s="202"/>
      <c r="K1217" s="198"/>
    </row>
    <row r="1218" spans="3:11" ht="15" customHeight="1" x14ac:dyDescent="0.25">
      <c r="C1218" s="175"/>
      <c r="E1218" s="175"/>
      <c r="H1218" s="175"/>
      <c r="I1218" s="175"/>
      <c r="J1218" s="202"/>
      <c r="K1218" s="198"/>
    </row>
    <row r="1219" spans="3:11" ht="15" customHeight="1" x14ac:dyDescent="0.25">
      <c r="C1219" s="175"/>
      <c r="E1219" s="175"/>
      <c r="H1219" s="175"/>
      <c r="I1219" s="175"/>
      <c r="J1219" s="202"/>
      <c r="K1219" s="198"/>
    </row>
    <row r="1220" spans="3:11" ht="15" customHeight="1" x14ac:dyDescent="0.25">
      <c r="C1220" s="175"/>
      <c r="E1220" s="175"/>
      <c r="H1220" s="175"/>
      <c r="I1220" s="175"/>
      <c r="J1220" s="202"/>
      <c r="K1220" s="198"/>
    </row>
    <row r="1221" spans="3:11" ht="15" customHeight="1" x14ac:dyDescent="0.25">
      <c r="C1221" s="175"/>
      <c r="E1221" s="175"/>
      <c r="H1221" s="175"/>
      <c r="I1221" s="175"/>
      <c r="J1221" s="202"/>
      <c r="K1221" s="198"/>
    </row>
    <row r="1222" spans="3:11" ht="15" customHeight="1" x14ac:dyDescent="0.25">
      <c r="C1222" s="175"/>
      <c r="E1222" s="175"/>
      <c r="H1222" s="175"/>
      <c r="I1222" s="175"/>
      <c r="J1222" s="202"/>
      <c r="K1222" s="198"/>
    </row>
    <row r="1223" spans="3:11" ht="15" customHeight="1" x14ac:dyDescent="0.25">
      <c r="C1223" s="175"/>
      <c r="E1223" s="175"/>
      <c r="H1223" s="175"/>
      <c r="I1223" s="175"/>
      <c r="J1223" s="202"/>
      <c r="K1223" s="198"/>
    </row>
    <row r="1224" spans="3:11" ht="15" customHeight="1" x14ac:dyDescent="0.25">
      <c r="C1224" s="175"/>
      <c r="E1224" s="175"/>
      <c r="H1224" s="175"/>
      <c r="I1224" s="175"/>
      <c r="J1224" s="202"/>
      <c r="K1224" s="198"/>
    </row>
    <row r="1225" spans="3:11" ht="15" customHeight="1" x14ac:dyDescent="0.25">
      <c r="C1225" s="175"/>
      <c r="E1225" s="175"/>
      <c r="H1225" s="175"/>
      <c r="I1225" s="175"/>
      <c r="J1225" s="202"/>
      <c r="K1225" s="198"/>
    </row>
    <row r="1226" spans="3:11" ht="15" customHeight="1" x14ac:dyDescent="0.25">
      <c r="C1226" s="175"/>
      <c r="E1226" s="175"/>
      <c r="H1226" s="175"/>
      <c r="I1226" s="175"/>
      <c r="J1226" s="202"/>
      <c r="K1226" s="198"/>
    </row>
    <row r="1227" spans="3:11" ht="15" customHeight="1" x14ac:dyDescent="0.25">
      <c r="C1227" s="175"/>
      <c r="E1227" s="175"/>
      <c r="H1227" s="175"/>
      <c r="I1227" s="175"/>
      <c r="J1227" s="202"/>
      <c r="K1227" s="198"/>
    </row>
    <row r="1228" spans="3:11" ht="15" customHeight="1" x14ac:dyDescent="0.25">
      <c r="C1228" s="175"/>
      <c r="E1228" s="175"/>
      <c r="H1228" s="175"/>
      <c r="I1228" s="175"/>
      <c r="J1228" s="202"/>
      <c r="K1228" s="198"/>
    </row>
    <row r="1229" spans="3:11" ht="15" customHeight="1" x14ac:dyDescent="0.25">
      <c r="C1229" s="175"/>
      <c r="E1229" s="175"/>
      <c r="H1229" s="175"/>
      <c r="I1229" s="175"/>
      <c r="J1229" s="202"/>
      <c r="K1229" s="198"/>
    </row>
    <row r="1230" spans="3:11" ht="15" customHeight="1" x14ac:dyDescent="0.25">
      <c r="C1230" s="175"/>
      <c r="E1230" s="175"/>
      <c r="H1230" s="175"/>
      <c r="I1230" s="175"/>
      <c r="J1230" s="202"/>
      <c r="K1230" s="198"/>
    </row>
    <row r="1231" spans="3:11" ht="15" customHeight="1" x14ac:dyDescent="0.25">
      <c r="C1231" s="175"/>
      <c r="E1231" s="175"/>
      <c r="H1231" s="175"/>
      <c r="I1231" s="175"/>
      <c r="J1231" s="202"/>
      <c r="K1231" s="198"/>
    </row>
    <row r="1232" spans="3:11" ht="15" customHeight="1" x14ac:dyDescent="0.25">
      <c r="C1232" s="175"/>
      <c r="E1232" s="175"/>
      <c r="H1232" s="175"/>
      <c r="I1232" s="175"/>
      <c r="J1232" s="202"/>
      <c r="K1232" s="198"/>
    </row>
    <row r="1233" spans="3:11" ht="15" customHeight="1" x14ac:dyDescent="0.25">
      <c r="C1233" s="175"/>
      <c r="E1233" s="175"/>
      <c r="H1233" s="175"/>
      <c r="I1233" s="175"/>
      <c r="J1233" s="202"/>
      <c r="K1233" s="198"/>
    </row>
    <row r="1234" spans="3:11" ht="15" customHeight="1" x14ac:dyDescent="0.25">
      <c r="C1234" s="175"/>
      <c r="E1234" s="175"/>
      <c r="H1234" s="175"/>
      <c r="I1234" s="175"/>
      <c r="J1234" s="202"/>
      <c r="K1234" s="198"/>
    </row>
    <row r="1235" spans="3:11" ht="15" customHeight="1" x14ac:dyDescent="0.25">
      <c r="C1235" s="175"/>
      <c r="E1235" s="175"/>
      <c r="H1235" s="175"/>
      <c r="I1235" s="175"/>
      <c r="J1235" s="202"/>
      <c r="K1235" s="198"/>
    </row>
    <row r="1236" spans="3:11" ht="15" customHeight="1" x14ac:dyDescent="0.25">
      <c r="C1236" s="175"/>
      <c r="E1236" s="175"/>
      <c r="H1236" s="175"/>
      <c r="I1236" s="175"/>
      <c r="J1236" s="202"/>
      <c r="K1236" s="198"/>
    </row>
    <row r="1237" spans="3:11" ht="15" customHeight="1" x14ac:dyDescent="0.25">
      <c r="C1237" s="175"/>
      <c r="E1237" s="175"/>
      <c r="H1237" s="175"/>
      <c r="I1237" s="175"/>
      <c r="J1237" s="202"/>
      <c r="K1237" s="198"/>
    </row>
    <row r="1238" spans="3:11" ht="15" customHeight="1" x14ac:dyDescent="0.25">
      <c r="C1238" s="175"/>
      <c r="E1238" s="175"/>
      <c r="H1238" s="175"/>
      <c r="I1238" s="175"/>
      <c r="J1238" s="202"/>
      <c r="K1238" s="198"/>
    </row>
    <row r="1239" spans="3:11" ht="15" customHeight="1" x14ac:dyDescent="0.25">
      <c r="C1239" s="175"/>
      <c r="E1239" s="175"/>
      <c r="H1239" s="175"/>
      <c r="I1239" s="175"/>
      <c r="J1239" s="202"/>
      <c r="K1239" s="198"/>
    </row>
    <row r="1240" spans="3:11" ht="15" customHeight="1" x14ac:dyDescent="0.25">
      <c r="C1240" s="175"/>
      <c r="E1240" s="175"/>
      <c r="H1240" s="175"/>
      <c r="I1240" s="175"/>
      <c r="J1240" s="202"/>
      <c r="K1240" s="198"/>
    </row>
    <row r="1241" spans="3:11" ht="15" customHeight="1" x14ac:dyDescent="0.25">
      <c r="C1241" s="175"/>
      <c r="E1241" s="175"/>
      <c r="H1241" s="175"/>
      <c r="I1241" s="175"/>
      <c r="J1241" s="202"/>
      <c r="K1241" s="198"/>
    </row>
    <row r="1242" spans="3:11" ht="15" customHeight="1" x14ac:dyDescent="0.25">
      <c r="C1242" s="175"/>
      <c r="E1242" s="175"/>
      <c r="H1242" s="175"/>
      <c r="I1242" s="175"/>
      <c r="J1242" s="202"/>
      <c r="K1242" s="198"/>
    </row>
    <row r="1243" spans="3:11" ht="15" customHeight="1" x14ac:dyDescent="0.25">
      <c r="C1243" s="175"/>
      <c r="E1243" s="175"/>
      <c r="H1243" s="175"/>
      <c r="I1243" s="175"/>
      <c r="J1243" s="202"/>
      <c r="K1243" s="198"/>
    </row>
    <row r="1244" spans="3:11" ht="15" customHeight="1" x14ac:dyDescent="0.25">
      <c r="C1244" s="175"/>
      <c r="E1244" s="175"/>
      <c r="H1244" s="175"/>
      <c r="I1244" s="175"/>
      <c r="J1244" s="202"/>
      <c r="K1244" s="198"/>
    </row>
    <row r="1245" spans="3:11" ht="15" customHeight="1" x14ac:dyDescent="0.25">
      <c r="C1245" s="175"/>
      <c r="E1245" s="175"/>
      <c r="H1245" s="175"/>
      <c r="I1245" s="175"/>
      <c r="J1245" s="202"/>
      <c r="K1245" s="198"/>
    </row>
    <row r="1246" spans="3:11" ht="15" customHeight="1" x14ac:dyDescent="0.25">
      <c r="C1246" s="175"/>
      <c r="E1246" s="175"/>
      <c r="H1246" s="175"/>
      <c r="I1246" s="175"/>
      <c r="J1246" s="202"/>
      <c r="K1246" s="198"/>
    </row>
    <row r="1247" spans="3:11" ht="15" customHeight="1" x14ac:dyDescent="0.25">
      <c r="C1247" s="175"/>
      <c r="E1247" s="175"/>
      <c r="H1247" s="175"/>
      <c r="I1247" s="175"/>
      <c r="J1247" s="202"/>
      <c r="K1247" s="198"/>
    </row>
    <row r="1248" spans="3:11" ht="15" customHeight="1" x14ac:dyDescent="0.25">
      <c r="C1248" s="175"/>
      <c r="E1248" s="175"/>
      <c r="H1248" s="175"/>
      <c r="I1248" s="175"/>
      <c r="J1248" s="202"/>
      <c r="K1248" s="198"/>
    </row>
    <row r="1249" spans="3:11" ht="15" customHeight="1" x14ac:dyDescent="0.25">
      <c r="C1249" s="175"/>
      <c r="E1249" s="175"/>
      <c r="H1249" s="175"/>
      <c r="I1249" s="175"/>
      <c r="J1249" s="202"/>
      <c r="K1249" s="198"/>
    </row>
    <row r="1250" spans="3:11" ht="15" customHeight="1" x14ac:dyDescent="0.25">
      <c r="C1250" s="175"/>
      <c r="E1250" s="175"/>
      <c r="H1250" s="175"/>
      <c r="I1250" s="175"/>
      <c r="J1250" s="202"/>
      <c r="K1250" s="198"/>
    </row>
    <row r="1251" spans="3:11" ht="15" customHeight="1" x14ac:dyDescent="0.25">
      <c r="C1251" s="175"/>
      <c r="E1251" s="175"/>
      <c r="H1251" s="175"/>
      <c r="I1251" s="175"/>
      <c r="J1251" s="202"/>
      <c r="K1251" s="198"/>
    </row>
    <row r="1252" spans="3:11" ht="15" customHeight="1" x14ac:dyDescent="0.25">
      <c r="C1252" s="175"/>
      <c r="E1252" s="175"/>
      <c r="H1252" s="175"/>
      <c r="I1252" s="175"/>
      <c r="J1252" s="202"/>
      <c r="K1252" s="198"/>
    </row>
    <row r="1253" spans="3:11" ht="15" customHeight="1" x14ac:dyDescent="0.25">
      <c r="C1253" s="175"/>
      <c r="E1253" s="175"/>
      <c r="H1253" s="175"/>
      <c r="I1253" s="175"/>
      <c r="J1253" s="202"/>
      <c r="K1253" s="198"/>
    </row>
    <row r="1254" spans="3:11" ht="15" customHeight="1" x14ac:dyDescent="0.25">
      <c r="C1254" s="175"/>
      <c r="E1254" s="175"/>
      <c r="H1254" s="175"/>
      <c r="I1254" s="175"/>
      <c r="J1254" s="202"/>
      <c r="K1254" s="198"/>
    </row>
    <row r="1255" spans="3:11" ht="15" customHeight="1" x14ac:dyDescent="0.25">
      <c r="C1255" s="175"/>
      <c r="E1255" s="175"/>
      <c r="H1255" s="175"/>
      <c r="I1255" s="175"/>
      <c r="J1255" s="202"/>
      <c r="K1255" s="198"/>
    </row>
    <row r="1256" spans="3:11" ht="15" customHeight="1" x14ac:dyDescent="0.25">
      <c r="C1256" s="175"/>
      <c r="E1256" s="175"/>
      <c r="H1256" s="175"/>
      <c r="I1256" s="175"/>
      <c r="J1256" s="202"/>
      <c r="K1256" s="198"/>
    </row>
    <row r="1257" spans="3:11" ht="15" customHeight="1" x14ac:dyDescent="0.25">
      <c r="C1257" s="175"/>
      <c r="E1257" s="175"/>
      <c r="H1257" s="175"/>
      <c r="I1257" s="175"/>
      <c r="J1257" s="202"/>
      <c r="K1257" s="198"/>
    </row>
    <row r="1258" spans="3:11" ht="15" customHeight="1" x14ac:dyDescent="0.25">
      <c r="C1258" s="175"/>
      <c r="E1258" s="175"/>
      <c r="H1258" s="175"/>
      <c r="I1258" s="175"/>
      <c r="J1258" s="202"/>
      <c r="K1258" s="198"/>
    </row>
    <row r="1259" spans="3:11" ht="15" customHeight="1" x14ac:dyDescent="0.25">
      <c r="C1259" s="175"/>
      <c r="E1259" s="175"/>
      <c r="H1259" s="175"/>
      <c r="I1259" s="175"/>
      <c r="J1259" s="202"/>
      <c r="K1259" s="198"/>
    </row>
    <row r="1260" spans="3:11" ht="15" customHeight="1" x14ac:dyDescent="0.25">
      <c r="C1260" s="175"/>
      <c r="E1260" s="175"/>
      <c r="H1260" s="175"/>
      <c r="I1260" s="175"/>
      <c r="J1260" s="202"/>
      <c r="K1260" s="198"/>
    </row>
    <row r="1261" spans="3:11" ht="15" customHeight="1" x14ac:dyDescent="0.25">
      <c r="C1261" s="175"/>
      <c r="E1261" s="175"/>
      <c r="H1261" s="175"/>
      <c r="I1261" s="175"/>
      <c r="J1261" s="202"/>
      <c r="K1261" s="198"/>
    </row>
    <row r="1262" spans="3:11" ht="15" customHeight="1" x14ac:dyDescent="0.25">
      <c r="C1262" s="175"/>
      <c r="E1262" s="175"/>
      <c r="H1262" s="175"/>
      <c r="I1262" s="175"/>
      <c r="J1262" s="202"/>
      <c r="K1262" s="198"/>
    </row>
    <row r="1263" spans="3:11" ht="15" customHeight="1" x14ac:dyDescent="0.25">
      <c r="C1263" s="175"/>
      <c r="E1263" s="175"/>
      <c r="H1263" s="175"/>
      <c r="I1263" s="175"/>
      <c r="J1263" s="202"/>
      <c r="K1263" s="198"/>
    </row>
    <row r="1264" spans="3:11" ht="15" customHeight="1" x14ac:dyDescent="0.25">
      <c r="C1264" s="175"/>
      <c r="E1264" s="175"/>
      <c r="H1264" s="175"/>
      <c r="I1264" s="175"/>
      <c r="J1264" s="202"/>
      <c r="K1264" s="198"/>
    </row>
    <row r="1265" spans="3:11" ht="15" customHeight="1" x14ac:dyDescent="0.25">
      <c r="C1265" s="175"/>
      <c r="E1265" s="175"/>
      <c r="H1265" s="175"/>
      <c r="I1265" s="175"/>
      <c r="J1265" s="202"/>
      <c r="K1265" s="198"/>
    </row>
    <row r="1266" spans="3:11" ht="15" customHeight="1" x14ac:dyDescent="0.25">
      <c r="C1266" s="175"/>
      <c r="E1266" s="175"/>
      <c r="H1266" s="175"/>
      <c r="I1266" s="175"/>
      <c r="J1266" s="202"/>
      <c r="K1266" s="198"/>
    </row>
    <row r="1267" spans="3:11" ht="15" customHeight="1" x14ac:dyDescent="0.25">
      <c r="C1267" s="175"/>
      <c r="E1267" s="175"/>
      <c r="H1267" s="175"/>
      <c r="I1267" s="175"/>
      <c r="J1267" s="202"/>
      <c r="K1267" s="198"/>
    </row>
    <row r="1268" spans="3:11" ht="15" customHeight="1" x14ac:dyDescent="0.25">
      <c r="C1268" s="175"/>
      <c r="E1268" s="175"/>
      <c r="H1268" s="175"/>
      <c r="I1268" s="175"/>
      <c r="J1268" s="202"/>
      <c r="K1268" s="198"/>
    </row>
    <row r="1269" spans="3:11" ht="15" customHeight="1" x14ac:dyDescent="0.25">
      <c r="C1269" s="175"/>
      <c r="E1269" s="175"/>
      <c r="H1269" s="175"/>
      <c r="I1269" s="175"/>
      <c r="J1269" s="202"/>
      <c r="K1269" s="198"/>
    </row>
    <row r="1270" spans="3:11" ht="15" customHeight="1" x14ac:dyDescent="0.25">
      <c r="C1270" s="175"/>
      <c r="E1270" s="175"/>
      <c r="H1270" s="175"/>
      <c r="I1270" s="175"/>
      <c r="J1270" s="202"/>
      <c r="K1270" s="198"/>
    </row>
    <row r="1271" spans="3:11" ht="15" customHeight="1" x14ac:dyDescent="0.25">
      <c r="C1271" s="175"/>
      <c r="E1271" s="175"/>
      <c r="H1271" s="175"/>
      <c r="I1271" s="175"/>
      <c r="J1271" s="202"/>
      <c r="K1271" s="198"/>
    </row>
    <row r="1272" spans="3:11" ht="15" customHeight="1" x14ac:dyDescent="0.25">
      <c r="C1272" s="175"/>
      <c r="E1272" s="175"/>
      <c r="H1272" s="175"/>
      <c r="I1272" s="175"/>
      <c r="J1272" s="202"/>
      <c r="K1272" s="198"/>
    </row>
    <row r="1273" spans="3:11" ht="15" customHeight="1" x14ac:dyDescent="0.25">
      <c r="C1273" s="175"/>
      <c r="E1273" s="175"/>
      <c r="H1273" s="175"/>
      <c r="I1273" s="175"/>
      <c r="J1273" s="202"/>
      <c r="K1273" s="198"/>
    </row>
    <row r="1274" spans="3:11" ht="15" customHeight="1" x14ac:dyDescent="0.25">
      <c r="C1274" s="175"/>
      <c r="E1274" s="175"/>
      <c r="H1274" s="175"/>
      <c r="I1274" s="175"/>
      <c r="J1274" s="202"/>
      <c r="K1274" s="198"/>
    </row>
    <row r="1275" spans="3:11" ht="15" customHeight="1" x14ac:dyDescent="0.25">
      <c r="C1275" s="175"/>
      <c r="E1275" s="175"/>
      <c r="H1275" s="175"/>
      <c r="I1275" s="175"/>
      <c r="J1275" s="202"/>
      <c r="K1275" s="198"/>
    </row>
    <row r="1276" spans="3:11" ht="15" customHeight="1" x14ac:dyDescent="0.25">
      <c r="C1276" s="175"/>
      <c r="E1276" s="175"/>
      <c r="H1276" s="175"/>
      <c r="I1276" s="175"/>
      <c r="J1276" s="202"/>
      <c r="K1276" s="198"/>
    </row>
    <row r="1277" spans="3:11" ht="15" customHeight="1" x14ac:dyDescent="0.25">
      <c r="C1277" s="175"/>
      <c r="E1277" s="175"/>
      <c r="H1277" s="175"/>
      <c r="I1277" s="175"/>
      <c r="J1277" s="202"/>
      <c r="K1277" s="198"/>
    </row>
    <row r="1278" spans="3:11" ht="15" customHeight="1" x14ac:dyDescent="0.25">
      <c r="C1278" s="175"/>
      <c r="E1278" s="175"/>
      <c r="H1278" s="175"/>
      <c r="I1278" s="175"/>
      <c r="J1278" s="202"/>
      <c r="K1278" s="198"/>
    </row>
    <row r="1279" spans="3:11" ht="15" customHeight="1" x14ac:dyDescent="0.25">
      <c r="C1279" s="175"/>
      <c r="E1279" s="175"/>
      <c r="H1279" s="175"/>
      <c r="I1279" s="175"/>
      <c r="J1279" s="202"/>
      <c r="K1279" s="198"/>
    </row>
    <row r="1280" spans="3:11" ht="15" customHeight="1" x14ac:dyDescent="0.25">
      <c r="C1280" s="175"/>
      <c r="E1280" s="175"/>
      <c r="H1280" s="175"/>
      <c r="I1280" s="175"/>
      <c r="J1280" s="202"/>
      <c r="K1280" s="198"/>
    </row>
    <row r="1281" spans="3:11" ht="15" customHeight="1" x14ac:dyDescent="0.25">
      <c r="C1281" s="175"/>
      <c r="E1281" s="175"/>
      <c r="H1281" s="175"/>
      <c r="I1281" s="175"/>
      <c r="J1281" s="202"/>
      <c r="K1281" s="198"/>
    </row>
    <row r="1282" spans="3:11" ht="15" customHeight="1" x14ac:dyDescent="0.25">
      <c r="C1282" s="175"/>
      <c r="E1282" s="175"/>
      <c r="H1282" s="175"/>
      <c r="I1282" s="175"/>
      <c r="J1282" s="202"/>
      <c r="K1282" s="198"/>
    </row>
    <row r="1283" spans="3:11" ht="15" customHeight="1" x14ac:dyDescent="0.25">
      <c r="C1283" s="175"/>
      <c r="E1283" s="175"/>
      <c r="H1283" s="175"/>
      <c r="I1283" s="175"/>
      <c r="J1283" s="202"/>
      <c r="K1283" s="198"/>
    </row>
    <row r="1284" spans="3:11" ht="15" customHeight="1" x14ac:dyDescent="0.25">
      <c r="C1284" s="175"/>
      <c r="E1284" s="175"/>
      <c r="H1284" s="175"/>
      <c r="I1284" s="175"/>
      <c r="J1284" s="202"/>
      <c r="K1284" s="198"/>
    </row>
    <row r="1285" spans="3:11" ht="15" customHeight="1" x14ac:dyDescent="0.25">
      <c r="C1285" s="175"/>
      <c r="E1285" s="175"/>
      <c r="H1285" s="175"/>
      <c r="I1285" s="175"/>
      <c r="J1285" s="202"/>
      <c r="K1285" s="198"/>
    </row>
    <row r="1286" spans="3:11" ht="15" customHeight="1" x14ac:dyDescent="0.25">
      <c r="C1286" s="175"/>
      <c r="E1286" s="175"/>
      <c r="H1286" s="175"/>
      <c r="I1286" s="175"/>
      <c r="J1286" s="202"/>
      <c r="K1286" s="198"/>
    </row>
    <row r="1287" spans="3:11" ht="15" customHeight="1" x14ac:dyDescent="0.25">
      <c r="C1287" s="175"/>
      <c r="E1287" s="175"/>
      <c r="H1287" s="175"/>
      <c r="I1287" s="175"/>
      <c r="J1287" s="202"/>
      <c r="K1287" s="198"/>
    </row>
    <row r="1288" spans="3:11" ht="15" customHeight="1" x14ac:dyDescent="0.25">
      <c r="C1288" s="175"/>
      <c r="E1288" s="175"/>
      <c r="H1288" s="175"/>
      <c r="I1288" s="175"/>
      <c r="J1288" s="202"/>
      <c r="K1288" s="198"/>
    </row>
    <row r="1289" spans="3:11" ht="15" customHeight="1" x14ac:dyDescent="0.25">
      <c r="C1289" s="175"/>
      <c r="E1289" s="175"/>
      <c r="H1289" s="175"/>
      <c r="I1289" s="175"/>
      <c r="J1289" s="202"/>
      <c r="K1289" s="198"/>
    </row>
    <row r="1290" spans="3:11" ht="15" customHeight="1" x14ac:dyDescent="0.25">
      <c r="C1290" s="175"/>
      <c r="E1290" s="175"/>
      <c r="H1290" s="175"/>
      <c r="I1290" s="175"/>
      <c r="J1290" s="202"/>
      <c r="K1290" s="198"/>
    </row>
    <row r="1291" spans="3:11" ht="15" customHeight="1" x14ac:dyDescent="0.25">
      <c r="C1291" s="175"/>
      <c r="E1291" s="175"/>
      <c r="H1291" s="175"/>
      <c r="I1291" s="175"/>
      <c r="J1291" s="202"/>
      <c r="K1291" s="198"/>
    </row>
    <row r="1292" spans="3:11" ht="15" customHeight="1" x14ac:dyDescent="0.25">
      <c r="C1292" s="175"/>
      <c r="E1292" s="175"/>
      <c r="H1292" s="175"/>
      <c r="I1292" s="175"/>
      <c r="J1292" s="202"/>
      <c r="K1292" s="198"/>
    </row>
    <row r="1293" spans="3:11" ht="15" customHeight="1" x14ac:dyDescent="0.25">
      <c r="C1293" s="175"/>
      <c r="E1293" s="175"/>
      <c r="H1293" s="175"/>
      <c r="I1293" s="175"/>
      <c r="J1293" s="202"/>
      <c r="K1293" s="198"/>
    </row>
    <row r="1294" spans="3:11" ht="15" customHeight="1" x14ac:dyDescent="0.25">
      <c r="C1294" s="175"/>
      <c r="E1294" s="175"/>
      <c r="H1294" s="175"/>
      <c r="I1294" s="175"/>
      <c r="J1294" s="202"/>
      <c r="K1294" s="198"/>
    </row>
    <row r="1295" spans="3:11" ht="15" customHeight="1" x14ac:dyDescent="0.25">
      <c r="C1295" s="175"/>
      <c r="E1295" s="175"/>
      <c r="H1295" s="175"/>
      <c r="I1295" s="175"/>
      <c r="J1295" s="202"/>
      <c r="K1295" s="198"/>
    </row>
    <row r="1296" spans="3:11" ht="15" customHeight="1" x14ac:dyDescent="0.25">
      <c r="C1296" s="175"/>
      <c r="E1296" s="175"/>
      <c r="H1296" s="175"/>
      <c r="I1296" s="175"/>
      <c r="J1296" s="202"/>
      <c r="K1296" s="198"/>
    </row>
    <row r="1297" spans="3:11" ht="15" customHeight="1" x14ac:dyDescent="0.25">
      <c r="C1297" s="175"/>
      <c r="E1297" s="175"/>
      <c r="H1297" s="175"/>
      <c r="I1297" s="175"/>
      <c r="J1297" s="202"/>
      <c r="K1297" s="198"/>
    </row>
    <row r="1298" spans="3:11" ht="15" customHeight="1" x14ac:dyDescent="0.25">
      <c r="C1298" s="175"/>
      <c r="E1298" s="175"/>
      <c r="H1298" s="175"/>
      <c r="I1298" s="175"/>
      <c r="J1298" s="202"/>
      <c r="K1298" s="198"/>
    </row>
    <row r="1299" spans="3:11" ht="15" customHeight="1" x14ac:dyDescent="0.25">
      <c r="C1299" s="175"/>
      <c r="E1299" s="175"/>
      <c r="H1299" s="175"/>
      <c r="I1299" s="175"/>
      <c r="J1299" s="202"/>
      <c r="K1299" s="198"/>
    </row>
    <row r="1300" spans="3:11" ht="15" customHeight="1" x14ac:dyDescent="0.25">
      <c r="C1300" s="175"/>
      <c r="E1300" s="175"/>
      <c r="H1300" s="175"/>
      <c r="I1300" s="175"/>
      <c r="J1300" s="202"/>
      <c r="K1300" s="198"/>
    </row>
    <row r="1301" spans="3:11" ht="15" customHeight="1" x14ac:dyDescent="0.25">
      <c r="C1301" s="175"/>
      <c r="E1301" s="175"/>
      <c r="H1301" s="175"/>
      <c r="I1301" s="175"/>
      <c r="J1301" s="202"/>
      <c r="K1301" s="198"/>
    </row>
    <row r="1302" spans="3:11" ht="15" customHeight="1" x14ac:dyDescent="0.25">
      <c r="C1302" s="175"/>
      <c r="E1302" s="175"/>
      <c r="H1302" s="175"/>
      <c r="I1302" s="175"/>
      <c r="J1302" s="202"/>
      <c r="K1302" s="198"/>
    </row>
    <row r="1303" spans="3:11" ht="15" customHeight="1" x14ac:dyDescent="0.25">
      <c r="C1303" s="175"/>
      <c r="E1303" s="175"/>
      <c r="H1303" s="175"/>
      <c r="I1303" s="175"/>
      <c r="J1303" s="202"/>
      <c r="K1303" s="198"/>
    </row>
    <row r="1304" spans="3:11" ht="15" customHeight="1" x14ac:dyDescent="0.25">
      <c r="C1304" s="175"/>
      <c r="E1304" s="175"/>
      <c r="H1304" s="175"/>
      <c r="I1304" s="175"/>
      <c r="J1304" s="202"/>
      <c r="K1304" s="198"/>
    </row>
    <row r="1305" spans="3:11" ht="15" customHeight="1" x14ac:dyDescent="0.25">
      <c r="C1305" s="175"/>
      <c r="E1305" s="175"/>
      <c r="H1305" s="175"/>
      <c r="I1305" s="175"/>
      <c r="J1305" s="202"/>
      <c r="K1305" s="198"/>
    </row>
    <row r="1306" spans="3:11" ht="15" customHeight="1" x14ac:dyDescent="0.25">
      <c r="C1306" s="175"/>
      <c r="E1306" s="175"/>
      <c r="H1306" s="175"/>
      <c r="I1306" s="175"/>
      <c r="J1306" s="202"/>
      <c r="K1306" s="198"/>
    </row>
    <row r="1307" spans="3:11" ht="15" customHeight="1" x14ac:dyDescent="0.25">
      <c r="C1307" s="175"/>
      <c r="E1307" s="175"/>
      <c r="H1307" s="175"/>
      <c r="I1307" s="175"/>
      <c r="J1307" s="202"/>
      <c r="K1307" s="198"/>
    </row>
    <row r="1308" spans="3:11" ht="15" customHeight="1" x14ac:dyDescent="0.25">
      <c r="C1308" s="175"/>
      <c r="E1308" s="175"/>
      <c r="H1308" s="175"/>
      <c r="I1308" s="175"/>
      <c r="J1308" s="202"/>
      <c r="K1308" s="198"/>
    </row>
    <row r="1309" spans="3:11" ht="15" customHeight="1" x14ac:dyDescent="0.25">
      <c r="C1309" s="175"/>
      <c r="E1309" s="175"/>
      <c r="H1309" s="175"/>
      <c r="I1309" s="175"/>
      <c r="J1309" s="202"/>
      <c r="K1309" s="198"/>
    </row>
    <row r="1310" spans="3:11" ht="15" customHeight="1" x14ac:dyDescent="0.25">
      <c r="C1310" s="175"/>
      <c r="E1310" s="175"/>
      <c r="H1310" s="175"/>
      <c r="I1310" s="175"/>
      <c r="J1310" s="202"/>
      <c r="K1310" s="198"/>
    </row>
    <row r="1311" spans="3:11" ht="15" customHeight="1" x14ac:dyDescent="0.25">
      <c r="C1311" s="175"/>
      <c r="E1311" s="175"/>
      <c r="H1311" s="175"/>
      <c r="I1311" s="175"/>
      <c r="J1311" s="202"/>
      <c r="K1311" s="198"/>
    </row>
    <row r="1312" spans="3:11" ht="15" customHeight="1" x14ac:dyDescent="0.25">
      <c r="C1312" s="175"/>
      <c r="E1312" s="175"/>
      <c r="H1312" s="175"/>
      <c r="I1312" s="175"/>
      <c r="J1312" s="202"/>
      <c r="K1312" s="198"/>
    </row>
    <row r="1313" spans="3:11" ht="15" customHeight="1" x14ac:dyDescent="0.25">
      <c r="C1313" s="175"/>
      <c r="E1313" s="175"/>
      <c r="H1313" s="175"/>
      <c r="I1313" s="175"/>
      <c r="J1313" s="202"/>
      <c r="K1313" s="198"/>
    </row>
    <row r="1314" spans="3:11" ht="15" customHeight="1" x14ac:dyDescent="0.25">
      <c r="C1314" s="175"/>
      <c r="E1314" s="175"/>
      <c r="H1314" s="175"/>
      <c r="I1314" s="175"/>
      <c r="J1314" s="202"/>
      <c r="K1314" s="198"/>
    </row>
    <row r="1315" spans="3:11" ht="15" customHeight="1" x14ac:dyDescent="0.25">
      <c r="C1315" s="175"/>
      <c r="E1315" s="175"/>
      <c r="H1315" s="175"/>
      <c r="I1315" s="175"/>
      <c r="J1315" s="202"/>
      <c r="K1315" s="198"/>
    </row>
    <row r="1316" spans="3:11" ht="15" customHeight="1" x14ac:dyDescent="0.25">
      <c r="C1316" s="175"/>
      <c r="E1316" s="175"/>
      <c r="H1316" s="175"/>
      <c r="I1316" s="175"/>
      <c r="J1316" s="202"/>
      <c r="K1316" s="198"/>
    </row>
    <row r="1317" spans="3:11" ht="15" customHeight="1" x14ac:dyDescent="0.25">
      <c r="C1317" s="175"/>
      <c r="E1317" s="175"/>
      <c r="H1317" s="175"/>
      <c r="I1317" s="175"/>
      <c r="J1317" s="202"/>
      <c r="K1317" s="198"/>
    </row>
    <row r="1318" spans="3:11" ht="15" customHeight="1" x14ac:dyDescent="0.25">
      <c r="C1318" s="175"/>
      <c r="E1318" s="175"/>
      <c r="H1318" s="175"/>
      <c r="I1318" s="175"/>
      <c r="J1318" s="202"/>
      <c r="K1318" s="198"/>
    </row>
    <row r="1319" spans="3:11" ht="15" customHeight="1" x14ac:dyDescent="0.25">
      <c r="C1319" s="175"/>
      <c r="E1319" s="175"/>
      <c r="H1319" s="175"/>
      <c r="I1319" s="175"/>
      <c r="J1319" s="202"/>
      <c r="K1319" s="198"/>
    </row>
    <row r="1320" spans="3:11" ht="15" customHeight="1" x14ac:dyDescent="0.25">
      <c r="C1320" s="175"/>
      <c r="E1320" s="175"/>
      <c r="H1320" s="175"/>
      <c r="I1320" s="175"/>
      <c r="J1320" s="202"/>
      <c r="K1320" s="198"/>
    </row>
    <row r="1321" spans="3:11" ht="15" customHeight="1" x14ac:dyDescent="0.25">
      <c r="C1321" s="175"/>
      <c r="E1321" s="175"/>
      <c r="H1321" s="175"/>
      <c r="I1321" s="175"/>
      <c r="J1321" s="202"/>
      <c r="K1321" s="198"/>
    </row>
    <row r="1322" spans="3:11" ht="15" customHeight="1" x14ac:dyDescent="0.25">
      <c r="C1322" s="175"/>
      <c r="E1322" s="175"/>
      <c r="H1322" s="175"/>
      <c r="I1322" s="175"/>
      <c r="J1322" s="202"/>
      <c r="K1322" s="198"/>
    </row>
    <row r="1323" spans="3:11" ht="15" customHeight="1" x14ac:dyDescent="0.25">
      <c r="C1323" s="175"/>
      <c r="E1323" s="175"/>
      <c r="H1323" s="175"/>
      <c r="I1323" s="175"/>
      <c r="J1323" s="202"/>
      <c r="K1323" s="198"/>
    </row>
    <row r="1324" spans="3:11" ht="15" customHeight="1" x14ac:dyDescent="0.25">
      <c r="C1324" s="175"/>
      <c r="E1324" s="175"/>
      <c r="H1324" s="175"/>
      <c r="I1324" s="175"/>
      <c r="J1324" s="202"/>
      <c r="K1324" s="198"/>
    </row>
    <row r="1325" spans="3:11" ht="15" customHeight="1" x14ac:dyDescent="0.25">
      <c r="C1325" s="175"/>
      <c r="E1325" s="175"/>
      <c r="H1325" s="175"/>
      <c r="I1325" s="175"/>
      <c r="J1325" s="202"/>
      <c r="K1325" s="198"/>
    </row>
    <row r="1326" spans="3:11" ht="15" customHeight="1" x14ac:dyDescent="0.25">
      <c r="C1326" s="175"/>
      <c r="E1326" s="175"/>
      <c r="H1326" s="175"/>
      <c r="I1326" s="175"/>
      <c r="J1326" s="202"/>
      <c r="K1326" s="198"/>
    </row>
    <row r="1327" spans="3:11" ht="15" customHeight="1" x14ac:dyDescent="0.25">
      <c r="C1327" s="175"/>
      <c r="E1327" s="175"/>
      <c r="H1327" s="175"/>
      <c r="I1327" s="175"/>
      <c r="J1327" s="202"/>
      <c r="K1327" s="198"/>
    </row>
    <row r="1328" spans="3:11" ht="15" customHeight="1" x14ac:dyDescent="0.25">
      <c r="C1328" s="175"/>
      <c r="E1328" s="175"/>
      <c r="H1328" s="175"/>
      <c r="I1328" s="175"/>
      <c r="J1328" s="202"/>
      <c r="K1328" s="198"/>
    </row>
    <row r="1329" spans="3:11" ht="15" customHeight="1" x14ac:dyDescent="0.25">
      <c r="C1329" s="175"/>
      <c r="E1329" s="175"/>
      <c r="H1329" s="175"/>
      <c r="I1329" s="175"/>
      <c r="J1329" s="202"/>
      <c r="K1329" s="198"/>
    </row>
    <row r="1330" spans="3:11" ht="15" customHeight="1" x14ac:dyDescent="0.25">
      <c r="C1330" s="175"/>
      <c r="E1330" s="175"/>
      <c r="H1330" s="175"/>
      <c r="I1330" s="175"/>
      <c r="J1330" s="202"/>
      <c r="K1330" s="198"/>
    </row>
    <row r="1331" spans="3:11" ht="15" customHeight="1" x14ac:dyDescent="0.25">
      <c r="C1331" s="175"/>
      <c r="E1331" s="175"/>
      <c r="H1331" s="175"/>
      <c r="I1331" s="175"/>
      <c r="J1331" s="202"/>
      <c r="K1331" s="198"/>
    </row>
    <row r="1332" spans="3:11" ht="15" customHeight="1" x14ac:dyDescent="0.25">
      <c r="C1332" s="175"/>
      <c r="E1332" s="175"/>
      <c r="H1332" s="175"/>
      <c r="I1332" s="175"/>
      <c r="J1332" s="202"/>
      <c r="K1332" s="198"/>
    </row>
    <row r="1333" spans="3:11" ht="15" customHeight="1" x14ac:dyDescent="0.25">
      <c r="C1333" s="175"/>
      <c r="E1333" s="175"/>
      <c r="H1333" s="175"/>
      <c r="I1333" s="175"/>
      <c r="J1333" s="202"/>
      <c r="K1333" s="198"/>
    </row>
    <row r="1334" spans="3:11" ht="15" customHeight="1" x14ac:dyDescent="0.25">
      <c r="C1334" s="175"/>
      <c r="E1334" s="175"/>
      <c r="H1334" s="175"/>
      <c r="I1334" s="175"/>
      <c r="J1334" s="202"/>
      <c r="K1334" s="198"/>
    </row>
    <row r="1335" spans="3:11" ht="15" customHeight="1" x14ac:dyDescent="0.25">
      <c r="C1335" s="175"/>
      <c r="E1335" s="175"/>
      <c r="H1335" s="175"/>
      <c r="I1335" s="175"/>
      <c r="J1335" s="202"/>
      <c r="K1335" s="198"/>
    </row>
    <row r="1336" spans="3:11" ht="15" customHeight="1" x14ac:dyDescent="0.25">
      <c r="C1336" s="175"/>
      <c r="E1336" s="175"/>
      <c r="H1336" s="175"/>
      <c r="I1336" s="175"/>
      <c r="J1336" s="202"/>
      <c r="K1336" s="198"/>
    </row>
    <row r="1337" spans="3:11" ht="15" customHeight="1" x14ac:dyDescent="0.25">
      <c r="C1337" s="175"/>
      <c r="E1337" s="175"/>
      <c r="H1337" s="175"/>
      <c r="I1337" s="175"/>
      <c r="J1337" s="202"/>
      <c r="K1337" s="198"/>
    </row>
    <row r="1338" spans="3:11" ht="15" customHeight="1" x14ac:dyDescent="0.25">
      <c r="C1338" s="175"/>
      <c r="E1338" s="175"/>
      <c r="H1338" s="175"/>
      <c r="I1338" s="175"/>
      <c r="J1338" s="202"/>
      <c r="K1338" s="198"/>
    </row>
    <row r="1339" spans="3:11" ht="15" customHeight="1" x14ac:dyDescent="0.25">
      <c r="C1339" s="175"/>
      <c r="E1339" s="175"/>
      <c r="H1339" s="175"/>
      <c r="I1339" s="175"/>
      <c r="J1339" s="202"/>
      <c r="K1339" s="198"/>
    </row>
    <row r="1340" spans="3:11" ht="15" customHeight="1" x14ac:dyDescent="0.25">
      <c r="C1340" s="175"/>
      <c r="E1340" s="175"/>
      <c r="H1340" s="175"/>
      <c r="I1340" s="175"/>
      <c r="J1340" s="202"/>
      <c r="K1340" s="198"/>
    </row>
    <row r="1341" spans="3:11" ht="15" customHeight="1" x14ac:dyDescent="0.25">
      <c r="C1341" s="175"/>
      <c r="E1341" s="175"/>
      <c r="H1341" s="175"/>
      <c r="I1341" s="175"/>
      <c r="J1341" s="202"/>
      <c r="K1341" s="198"/>
    </row>
    <row r="1342" spans="3:11" ht="15" customHeight="1" x14ac:dyDescent="0.25">
      <c r="C1342" s="175"/>
      <c r="E1342" s="175"/>
      <c r="H1342" s="175"/>
      <c r="I1342" s="175"/>
      <c r="J1342" s="202"/>
      <c r="K1342" s="198"/>
    </row>
    <row r="1343" spans="3:11" ht="15" customHeight="1" x14ac:dyDescent="0.25">
      <c r="C1343" s="175"/>
      <c r="E1343" s="175"/>
      <c r="H1343" s="175"/>
      <c r="I1343" s="175"/>
      <c r="J1343" s="202"/>
      <c r="K1343" s="198"/>
    </row>
    <row r="1344" spans="3:11" ht="15" customHeight="1" x14ac:dyDescent="0.25">
      <c r="C1344" s="175"/>
      <c r="E1344" s="175"/>
      <c r="H1344" s="175"/>
      <c r="I1344" s="175"/>
      <c r="J1344" s="202"/>
      <c r="K1344" s="198"/>
    </row>
    <row r="1345" spans="3:11" ht="15" customHeight="1" x14ac:dyDescent="0.25">
      <c r="C1345" s="175"/>
      <c r="E1345" s="175"/>
      <c r="H1345" s="175"/>
      <c r="I1345" s="175"/>
      <c r="J1345" s="202"/>
      <c r="K1345" s="198"/>
    </row>
    <row r="1346" spans="3:11" ht="15" customHeight="1" x14ac:dyDescent="0.25">
      <c r="C1346" s="175"/>
      <c r="E1346" s="175"/>
      <c r="H1346" s="175"/>
      <c r="I1346" s="175"/>
      <c r="J1346" s="202"/>
      <c r="K1346" s="198"/>
    </row>
    <row r="1347" spans="3:11" ht="15" customHeight="1" x14ac:dyDescent="0.25">
      <c r="C1347" s="175"/>
      <c r="E1347" s="175"/>
      <c r="H1347" s="175"/>
      <c r="I1347" s="175"/>
      <c r="J1347" s="202"/>
      <c r="K1347" s="198"/>
    </row>
    <row r="1348" spans="3:11" ht="15" customHeight="1" x14ac:dyDescent="0.25">
      <c r="C1348" s="175"/>
      <c r="E1348" s="175"/>
      <c r="H1348" s="175"/>
      <c r="I1348" s="175"/>
      <c r="J1348" s="202"/>
      <c r="K1348" s="198"/>
    </row>
    <row r="1349" spans="3:11" ht="15" customHeight="1" x14ac:dyDescent="0.25">
      <c r="C1349" s="175"/>
      <c r="E1349" s="175"/>
      <c r="H1349" s="175"/>
      <c r="I1349" s="175"/>
      <c r="J1349" s="202"/>
      <c r="K1349" s="198"/>
    </row>
    <row r="1350" spans="3:11" ht="15" customHeight="1" x14ac:dyDescent="0.25">
      <c r="C1350" s="175"/>
      <c r="E1350" s="175"/>
      <c r="H1350" s="175"/>
      <c r="I1350" s="175"/>
      <c r="J1350" s="202"/>
      <c r="K1350" s="198"/>
    </row>
    <row r="1351" spans="3:11" ht="15" customHeight="1" x14ac:dyDescent="0.25">
      <c r="C1351" s="175"/>
      <c r="E1351" s="175"/>
      <c r="H1351" s="175"/>
      <c r="I1351" s="175"/>
      <c r="J1351" s="202"/>
      <c r="K1351" s="198"/>
    </row>
    <row r="1352" spans="3:11" ht="15" customHeight="1" x14ac:dyDescent="0.25">
      <c r="C1352" s="175"/>
      <c r="E1352" s="175"/>
      <c r="H1352" s="175"/>
      <c r="I1352" s="175"/>
      <c r="J1352" s="202"/>
      <c r="K1352" s="198"/>
    </row>
    <row r="1353" spans="3:11" ht="15" customHeight="1" x14ac:dyDescent="0.25">
      <c r="C1353" s="175"/>
      <c r="E1353" s="175"/>
      <c r="H1353" s="175"/>
      <c r="I1353" s="175"/>
      <c r="J1353" s="202"/>
      <c r="K1353" s="198"/>
    </row>
    <row r="1354" spans="3:11" ht="15" customHeight="1" x14ac:dyDescent="0.25">
      <c r="C1354" s="175"/>
      <c r="E1354" s="175"/>
      <c r="H1354" s="175"/>
      <c r="I1354" s="175"/>
      <c r="J1354" s="202"/>
      <c r="K1354" s="198"/>
    </row>
    <row r="1355" spans="3:11" ht="15" customHeight="1" x14ac:dyDescent="0.25">
      <c r="C1355" s="175"/>
      <c r="E1355" s="175"/>
      <c r="H1355" s="175"/>
      <c r="I1355" s="175"/>
      <c r="J1355" s="202"/>
      <c r="K1355" s="198"/>
    </row>
    <row r="1356" spans="3:11" ht="15" customHeight="1" x14ac:dyDescent="0.25">
      <c r="C1356" s="175"/>
      <c r="E1356" s="175"/>
      <c r="H1356" s="175"/>
      <c r="I1356" s="175"/>
      <c r="J1356" s="202"/>
      <c r="K1356" s="198"/>
    </row>
    <row r="1357" spans="3:11" ht="15" customHeight="1" x14ac:dyDescent="0.25">
      <c r="C1357" s="175"/>
      <c r="E1357" s="175"/>
      <c r="H1357" s="175"/>
      <c r="I1357" s="175"/>
      <c r="J1357" s="202"/>
      <c r="K1357" s="198"/>
    </row>
    <row r="1358" spans="3:11" ht="15" customHeight="1" x14ac:dyDescent="0.25">
      <c r="C1358" s="175"/>
      <c r="E1358" s="175"/>
      <c r="H1358" s="175"/>
      <c r="I1358" s="175"/>
      <c r="J1358" s="202"/>
      <c r="K1358" s="198"/>
    </row>
    <row r="1359" spans="3:11" ht="15" customHeight="1" x14ac:dyDescent="0.25">
      <c r="C1359" s="175"/>
      <c r="E1359" s="175"/>
      <c r="H1359" s="175"/>
      <c r="I1359" s="175"/>
      <c r="J1359" s="202"/>
      <c r="K1359" s="198"/>
    </row>
    <row r="1360" spans="3:11" ht="15" customHeight="1" x14ac:dyDescent="0.25">
      <c r="C1360" s="175"/>
      <c r="E1360" s="175"/>
      <c r="H1360" s="175"/>
      <c r="I1360" s="175"/>
      <c r="J1360" s="202"/>
      <c r="K1360" s="198"/>
    </row>
    <row r="1361" spans="3:11" ht="15" customHeight="1" x14ac:dyDescent="0.25">
      <c r="C1361" s="175"/>
      <c r="E1361" s="175"/>
      <c r="H1361" s="175"/>
      <c r="I1361" s="175"/>
      <c r="J1361" s="202"/>
      <c r="K1361" s="198"/>
    </row>
    <row r="1362" spans="3:11" ht="15" customHeight="1" x14ac:dyDescent="0.25">
      <c r="C1362" s="175"/>
      <c r="E1362" s="175"/>
      <c r="H1362" s="175"/>
      <c r="I1362" s="175"/>
      <c r="J1362" s="202"/>
      <c r="K1362" s="198"/>
    </row>
    <row r="1363" spans="3:11" ht="15" customHeight="1" x14ac:dyDescent="0.25">
      <c r="C1363" s="175"/>
      <c r="E1363" s="175"/>
      <c r="H1363" s="175"/>
      <c r="I1363" s="175"/>
      <c r="J1363" s="202"/>
      <c r="K1363" s="198"/>
    </row>
    <row r="1364" spans="3:11" ht="15" customHeight="1" x14ac:dyDescent="0.25">
      <c r="C1364" s="175"/>
      <c r="E1364" s="175"/>
      <c r="H1364" s="175"/>
      <c r="I1364" s="175"/>
      <c r="J1364" s="202"/>
      <c r="K1364" s="198"/>
    </row>
    <row r="1365" spans="3:11" ht="15" customHeight="1" x14ac:dyDescent="0.25">
      <c r="C1365" s="175"/>
      <c r="E1365" s="175"/>
      <c r="H1365" s="175"/>
      <c r="I1365" s="175"/>
      <c r="J1365" s="202"/>
      <c r="K1365" s="198"/>
    </row>
    <row r="1366" spans="3:11" ht="15" customHeight="1" x14ac:dyDescent="0.25">
      <c r="C1366" s="175"/>
      <c r="E1366" s="175"/>
      <c r="H1366" s="175"/>
      <c r="I1366" s="175"/>
      <c r="J1366" s="202"/>
      <c r="K1366" s="198"/>
    </row>
    <row r="1367" spans="3:11" ht="15" customHeight="1" x14ac:dyDescent="0.25">
      <c r="C1367" s="175"/>
      <c r="E1367" s="175"/>
      <c r="H1367" s="175"/>
      <c r="I1367" s="175"/>
      <c r="J1367" s="202"/>
      <c r="K1367" s="198"/>
    </row>
    <row r="1368" spans="3:11" ht="15" customHeight="1" x14ac:dyDescent="0.25">
      <c r="C1368" s="175"/>
      <c r="E1368" s="175"/>
      <c r="H1368" s="175"/>
      <c r="I1368" s="175"/>
      <c r="J1368" s="202"/>
      <c r="K1368" s="198"/>
    </row>
    <row r="1369" spans="3:11" ht="15" customHeight="1" x14ac:dyDescent="0.25">
      <c r="C1369" s="175"/>
      <c r="E1369" s="175"/>
      <c r="H1369" s="175"/>
      <c r="I1369" s="175"/>
      <c r="J1369" s="202"/>
      <c r="K1369" s="198"/>
    </row>
    <row r="1370" spans="3:11" ht="15" customHeight="1" x14ac:dyDescent="0.25">
      <c r="C1370" s="175"/>
      <c r="E1370" s="175"/>
      <c r="H1370" s="175"/>
      <c r="I1370" s="175"/>
      <c r="J1370" s="202"/>
      <c r="K1370" s="198"/>
    </row>
    <row r="1371" spans="3:11" ht="15" customHeight="1" x14ac:dyDescent="0.25">
      <c r="C1371" s="175"/>
      <c r="E1371" s="175"/>
      <c r="H1371" s="175"/>
      <c r="I1371" s="175"/>
      <c r="J1371" s="202"/>
      <c r="K1371" s="198"/>
    </row>
    <row r="1372" spans="3:11" ht="15" customHeight="1" x14ac:dyDescent="0.25">
      <c r="C1372" s="175"/>
      <c r="E1372" s="175"/>
      <c r="H1372" s="175"/>
      <c r="I1372" s="175"/>
      <c r="J1372" s="202"/>
      <c r="K1372" s="198"/>
    </row>
    <row r="1373" spans="3:11" ht="15" customHeight="1" x14ac:dyDescent="0.25">
      <c r="C1373" s="175"/>
      <c r="E1373" s="175"/>
      <c r="H1373" s="175"/>
      <c r="I1373" s="175"/>
      <c r="J1373" s="202"/>
      <c r="K1373" s="198"/>
    </row>
    <row r="1374" spans="3:11" ht="15" customHeight="1" x14ac:dyDescent="0.25">
      <c r="C1374" s="175"/>
      <c r="E1374" s="175"/>
      <c r="H1374" s="175"/>
      <c r="I1374" s="175"/>
      <c r="J1374" s="202"/>
      <c r="K1374" s="198"/>
    </row>
    <row r="1375" spans="3:11" ht="15" customHeight="1" x14ac:dyDescent="0.25">
      <c r="C1375" s="175"/>
      <c r="E1375" s="175"/>
      <c r="H1375" s="175"/>
      <c r="I1375" s="175"/>
      <c r="J1375" s="202"/>
      <c r="K1375" s="198"/>
    </row>
    <row r="1376" spans="3:11" ht="15" customHeight="1" x14ac:dyDescent="0.25">
      <c r="C1376" s="175"/>
      <c r="E1376" s="175"/>
      <c r="H1376" s="175"/>
      <c r="I1376" s="175"/>
      <c r="J1376" s="202"/>
      <c r="K1376" s="198"/>
    </row>
    <row r="1377" spans="3:11" ht="15" customHeight="1" x14ac:dyDescent="0.25">
      <c r="C1377" s="175"/>
      <c r="E1377" s="175"/>
      <c r="H1377" s="175"/>
      <c r="I1377" s="175"/>
      <c r="J1377" s="202"/>
      <c r="K1377" s="198"/>
    </row>
    <row r="1378" spans="3:11" ht="15" customHeight="1" x14ac:dyDescent="0.25">
      <c r="C1378" s="175"/>
      <c r="E1378" s="175"/>
      <c r="H1378" s="175"/>
      <c r="I1378" s="175"/>
      <c r="J1378" s="202"/>
      <c r="K1378" s="198"/>
    </row>
    <row r="1379" spans="3:11" ht="15" customHeight="1" x14ac:dyDescent="0.25">
      <c r="C1379" s="175"/>
      <c r="E1379" s="175"/>
      <c r="H1379" s="175"/>
      <c r="I1379" s="175"/>
      <c r="J1379" s="202"/>
      <c r="K1379" s="198"/>
    </row>
    <row r="1380" spans="3:11" ht="15" customHeight="1" x14ac:dyDescent="0.25">
      <c r="C1380" s="175"/>
      <c r="E1380" s="175"/>
      <c r="H1380" s="175"/>
      <c r="I1380" s="175"/>
      <c r="J1380" s="202"/>
      <c r="K1380" s="198"/>
    </row>
    <row r="1381" spans="3:11" ht="15" customHeight="1" x14ac:dyDescent="0.25">
      <c r="C1381" s="175"/>
      <c r="E1381" s="175"/>
      <c r="H1381" s="175"/>
      <c r="I1381" s="175"/>
      <c r="J1381" s="202"/>
      <c r="K1381" s="198"/>
    </row>
    <row r="1382" spans="3:11" ht="15" customHeight="1" x14ac:dyDescent="0.25">
      <c r="C1382" s="175"/>
      <c r="E1382" s="175"/>
      <c r="H1382" s="175"/>
      <c r="I1382" s="175"/>
      <c r="J1382" s="202"/>
      <c r="K1382" s="198"/>
    </row>
    <row r="1383" spans="3:11" ht="15" customHeight="1" x14ac:dyDescent="0.25">
      <c r="C1383" s="175"/>
      <c r="E1383" s="175"/>
      <c r="H1383" s="175"/>
      <c r="I1383" s="175"/>
      <c r="J1383" s="202"/>
      <c r="K1383" s="198"/>
    </row>
    <row r="1384" spans="3:11" ht="15" customHeight="1" x14ac:dyDescent="0.25">
      <c r="C1384" s="175"/>
      <c r="E1384" s="175"/>
      <c r="H1384" s="175"/>
      <c r="I1384" s="175"/>
      <c r="J1384" s="202"/>
      <c r="K1384" s="198"/>
    </row>
    <row r="1385" spans="3:11" ht="15" customHeight="1" x14ac:dyDescent="0.25">
      <c r="C1385" s="175"/>
      <c r="E1385" s="175"/>
      <c r="H1385" s="175"/>
      <c r="I1385" s="175"/>
      <c r="J1385" s="202"/>
      <c r="K1385" s="198"/>
    </row>
    <row r="1386" spans="3:11" ht="15" customHeight="1" x14ac:dyDescent="0.25">
      <c r="C1386" s="175"/>
      <c r="E1386" s="175"/>
      <c r="H1386" s="175"/>
      <c r="I1386" s="175"/>
      <c r="J1386" s="202"/>
      <c r="K1386" s="198"/>
    </row>
    <row r="1387" spans="3:11" ht="15" customHeight="1" x14ac:dyDescent="0.25">
      <c r="C1387" s="175"/>
      <c r="E1387" s="175"/>
      <c r="H1387" s="175"/>
      <c r="I1387" s="175"/>
      <c r="J1387" s="202"/>
      <c r="K1387" s="198"/>
    </row>
    <row r="1388" spans="3:11" ht="15" customHeight="1" x14ac:dyDescent="0.25">
      <c r="C1388" s="175"/>
      <c r="E1388" s="175"/>
      <c r="H1388" s="175"/>
      <c r="I1388" s="175"/>
      <c r="J1388" s="202"/>
      <c r="K1388" s="198"/>
    </row>
    <row r="1389" spans="3:11" ht="15" customHeight="1" x14ac:dyDescent="0.25">
      <c r="C1389" s="175"/>
      <c r="E1389" s="175"/>
      <c r="H1389" s="175"/>
      <c r="I1389" s="175"/>
      <c r="J1389" s="202"/>
      <c r="K1389" s="198"/>
    </row>
    <row r="1390" spans="3:11" ht="15" customHeight="1" x14ac:dyDescent="0.25">
      <c r="C1390" s="175"/>
      <c r="E1390" s="175"/>
      <c r="H1390" s="175"/>
      <c r="I1390" s="175"/>
      <c r="J1390" s="202"/>
      <c r="K1390" s="198"/>
    </row>
    <row r="1391" spans="3:11" ht="15" customHeight="1" x14ac:dyDescent="0.25">
      <c r="C1391" s="175"/>
      <c r="E1391" s="175"/>
      <c r="H1391" s="175"/>
      <c r="I1391" s="175"/>
      <c r="J1391" s="202"/>
      <c r="K1391" s="198"/>
    </row>
    <row r="1392" spans="3:11" ht="15" customHeight="1" x14ac:dyDescent="0.25">
      <c r="C1392" s="175"/>
      <c r="E1392" s="175"/>
      <c r="H1392" s="175"/>
      <c r="I1392" s="175"/>
      <c r="J1392" s="202"/>
      <c r="K1392" s="198"/>
    </row>
    <row r="1393" spans="3:11" ht="15" customHeight="1" x14ac:dyDescent="0.25">
      <c r="C1393" s="175"/>
      <c r="E1393" s="175"/>
      <c r="H1393" s="175"/>
      <c r="I1393" s="175"/>
      <c r="J1393" s="202"/>
      <c r="K1393" s="198"/>
    </row>
    <row r="1394" spans="3:11" ht="15" customHeight="1" x14ac:dyDescent="0.25">
      <c r="C1394" s="175"/>
      <c r="E1394" s="175"/>
      <c r="H1394" s="175"/>
      <c r="I1394" s="175"/>
      <c r="J1394" s="202"/>
      <c r="K1394" s="198"/>
    </row>
    <row r="1395" spans="3:11" ht="15" customHeight="1" x14ac:dyDescent="0.25">
      <c r="C1395" s="175"/>
      <c r="E1395" s="175"/>
      <c r="H1395" s="175"/>
      <c r="I1395" s="175"/>
      <c r="J1395" s="202"/>
      <c r="K1395" s="198"/>
    </row>
    <row r="1396" spans="3:11" ht="15" customHeight="1" x14ac:dyDescent="0.25">
      <c r="C1396" s="175"/>
      <c r="E1396" s="175"/>
      <c r="H1396" s="175"/>
      <c r="I1396" s="175"/>
      <c r="J1396" s="202"/>
      <c r="K1396" s="198"/>
    </row>
    <row r="1397" spans="3:11" ht="15" customHeight="1" x14ac:dyDescent="0.25">
      <c r="C1397" s="175"/>
      <c r="E1397" s="175"/>
      <c r="H1397" s="175"/>
      <c r="I1397" s="175"/>
      <c r="J1397" s="202"/>
      <c r="K1397" s="198"/>
    </row>
    <row r="1398" spans="3:11" ht="15" customHeight="1" x14ac:dyDescent="0.25">
      <c r="C1398" s="175"/>
      <c r="E1398" s="175"/>
      <c r="H1398" s="175"/>
      <c r="I1398" s="175"/>
      <c r="J1398" s="202"/>
      <c r="K1398" s="198"/>
    </row>
    <row r="1399" spans="3:11" ht="15" customHeight="1" x14ac:dyDescent="0.25">
      <c r="C1399" s="175"/>
      <c r="E1399" s="175"/>
      <c r="H1399" s="175"/>
      <c r="I1399" s="175"/>
      <c r="J1399" s="202"/>
      <c r="K1399" s="198"/>
    </row>
    <row r="1400" spans="3:11" ht="15" customHeight="1" x14ac:dyDescent="0.25">
      <c r="C1400" s="175"/>
      <c r="E1400" s="175"/>
      <c r="H1400" s="175"/>
      <c r="I1400" s="175"/>
      <c r="J1400" s="202"/>
      <c r="K1400" s="198"/>
    </row>
    <row r="1401" spans="3:11" ht="15" customHeight="1" x14ac:dyDescent="0.25">
      <c r="C1401" s="175"/>
      <c r="E1401" s="175"/>
      <c r="H1401" s="175"/>
      <c r="I1401" s="175"/>
      <c r="J1401" s="202"/>
      <c r="K1401" s="198"/>
    </row>
    <row r="1402" spans="3:11" ht="15" customHeight="1" x14ac:dyDescent="0.25">
      <c r="C1402" s="175"/>
      <c r="E1402" s="175"/>
      <c r="H1402" s="175"/>
      <c r="I1402" s="175"/>
      <c r="J1402" s="202"/>
      <c r="K1402" s="198"/>
    </row>
    <row r="1403" spans="3:11" ht="15" customHeight="1" x14ac:dyDescent="0.25">
      <c r="C1403" s="175"/>
      <c r="E1403" s="175"/>
      <c r="H1403" s="175"/>
      <c r="I1403" s="175"/>
      <c r="J1403" s="202"/>
      <c r="K1403" s="198"/>
    </row>
    <row r="1404" spans="3:11" ht="15" customHeight="1" x14ac:dyDescent="0.25">
      <c r="C1404" s="175"/>
      <c r="E1404" s="175"/>
      <c r="H1404" s="175"/>
      <c r="I1404" s="175"/>
      <c r="J1404" s="202"/>
      <c r="K1404" s="198"/>
    </row>
    <row r="1405" spans="3:11" ht="15" customHeight="1" x14ac:dyDescent="0.25">
      <c r="C1405" s="175"/>
      <c r="E1405" s="175"/>
      <c r="H1405" s="175"/>
      <c r="I1405" s="175"/>
      <c r="J1405" s="202"/>
      <c r="K1405" s="198"/>
    </row>
    <row r="1406" spans="3:11" ht="15" customHeight="1" x14ac:dyDescent="0.25">
      <c r="C1406" s="175"/>
      <c r="E1406" s="175"/>
      <c r="H1406" s="175"/>
      <c r="I1406" s="175"/>
      <c r="J1406" s="202"/>
      <c r="K1406" s="198"/>
    </row>
    <row r="1407" spans="3:11" ht="15" customHeight="1" x14ac:dyDescent="0.25">
      <c r="C1407" s="175"/>
      <c r="E1407" s="175"/>
      <c r="H1407" s="175"/>
      <c r="I1407" s="175"/>
      <c r="J1407" s="202"/>
      <c r="K1407" s="198"/>
    </row>
    <row r="1408" spans="3:11" ht="15" customHeight="1" x14ac:dyDescent="0.25">
      <c r="C1408" s="175"/>
      <c r="E1408" s="175"/>
      <c r="H1408" s="175"/>
      <c r="I1408" s="175"/>
      <c r="J1408" s="202"/>
      <c r="K1408" s="198"/>
    </row>
    <row r="1409" spans="3:11" ht="15" customHeight="1" x14ac:dyDescent="0.25">
      <c r="C1409" s="175"/>
      <c r="E1409" s="175"/>
      <c r="H1409" s="175"/>
      <c r="I1409" s="175"/>
      <c r="J1409" s="202"/>
      <c r="K1409" s="198"/>
    </row>
    <row r="1410" spans="3:11" ht="15" customHeight="1" x14ac:dyDescent="0.25">
      <c r="C1410" s="175"/>
      <c r="E1410" s="175"/>
      <c r="H1410" s="175"/>
      <c r="I1410" s="175"/>
      <c r="J1410" s="202"/>
      <c r="K1410" s="198"/>
    </row>
    <row r="1411" spans="3:11" ht="15" customHeight="1" x14ac:dyDescent="0.25">
      <c r="C1411" s="175"/>
      <c r="E1411" s="175"/>
      <c r="H1411" s="175"/>
      <c r="I1411" s="175"/>
      <c r="J1411" s="202"/>
      <c r="K1411" s="198"/>
    </row>
    <row r="1412" spans="3:11" ht="15" customHeight="1" x14ac:dyDescent="0.25">
      <c r="C1412" s="175"/>
      <c r="E1412" s="175"/>
      <c r="H1412" s="175"/>
      <c r="I1412" s="175"/>
      <c r="J1412" s="202"/>
      <c r="K1412" s="198"/>
    </row>
    <row r="1413" spans="3:11" ht="15" customHeight="1" x14ac:dyDescent="0.25">
      <c r="C1413" s="175"/>
      <c r="E1413" s="175"/>
      <c r="H1413" s="175"/>
      <c r="I1413" s="175"/>
      <c r="J1413" s="202"/>
      <c r="K1413" s="198"/>
    </row>
    <row r="1414" spans="3:11" ht="15" customHeight="1" x14ac:dyDescent="0.25">
      <c r="C1414" s="175"/>
      <c r="E1414" s="175"/>
      <c r="H1414" s="175"/>
      <c r="I1414" s="175"/>
      <c r="J1414" s="202"/>
      <c r="K1414" s="198"/>
    </row>
    <row r="1415" spans="3:11" ht="15" customHeight="1" x14ac:dyDescent="0.25">
      <c r="C1415" s="175"/>
      <c r="E1415" s="175"/>
      <c r="H1415" s="175"/>
      <c r="I1415" s="175"/>
      <c r="J1415" s="202"/>
      <c r="K1415" s="198"/>
    </row>
    <row r="1416" spans="3:11" ht="15" customHeight="1" x14ac:dyDescent="0.25">
      <c r="C1416" s="175"/>
      <c r="E1416" s="175"/>
      <c r="H1416" s="175"/>
      <c r="I1416" s="175"/>
      <c r="J1416" s="202"/>
      <c r="K1416" s="198"/>
    </row>
    <row r="1417" spans="3:11" ht="15" customHeight="1" x14ac:dyDescent="0.25">
      <c r="C1417" s="175"/>
      <c r="E1417" s="175"/>
      <c r="H1417" s="175"/>
      <c r="I1417" s="175"/>
      <c r="J1417" s="202"/>
      <c r="K1417" s="198"/>
    </row>
    <row r="1418" spans="3:11" ht="15" customHeight="1" x14ac:dyDescent="0.25">
      <c r="C1418" s="175"/>
      <c r="E1418" s="175"/>
      <c r="H1418" s="175"/>
      <c r="I1418" s="175"/>
      <c r="J1418" s="202"/>
      <c r="K1418" s="198"/>
    </row>
    <row r="1419" spans="3:11" ht="15" customHeight="1" x14ac:dyDescent="0.25">
      <c r="C1419" s="175"/>
      <c r="E1419" s="175"/>
      <c r="H1419" s="175"/>
      <c r="I1419" s="175"/>
      <c r="J1419" s="202"/>
      <c r="K1419" s="198"/>
    </row>
    <row r="1420" spans="3:11" ht="15" customHeight="1" x14ac:dyDescent="0.25">
      <c r="C1420" s="175"/>
      <c r="E1420" s="175"/>
      <c r="H1420" s="175"/>
      <c r="I1420" s="175"/>
      <c r="J1420" s="202"/>
      <c r="K1420" s="198"/>
    </row>
    <row r="1421" spans="3:11" ht="15" customHeight="1" x14ac:dyDescent="0.25">
      <c r="C1421" s="175"/>
      <c r="E1421" s="175"/>
      <c r="H1421" s="175"/>
      <c r="I1421" s="175"/>
      <c r="J1421" s="202"/>
      <c r="K1421" s="198"/>
    </row>
    <row r="1422" spans="3:11" ht="15" customHeight="1" x14ac:dyDescent="0.25">
      <c r="C1422" s="175"/>
      <c r="E1422" s="175"/>
      <c r="H1422" s="175"/>
      <c r="I1422" s="175"/>
      <c r="J1422" s="202"/>
      <c r="K1422" s="198"/>
    </row>
    <row r="1423" spans="3:11" ht="15" customHeight="1" x14ac:dyDescent="0.25">
      <c r="C1423" s="175"/>
      <c r="E1423" s="175"/>
      <c r="H1423" s="175"/>
      <c r="I1423" s="175"/>
      <c r="J1423" s="202"/>
      <c r="K1423" s="198"/>
    </row>
    <row r="1424" spans="3:11" ht="15" customHeight="1" x14ac:dyDescent="0.25">
      <c r="C1424" s="175"/>
      <c r="E1424" s="175"/>
      <c r="H1424" s="175"/>
      <c r="I1424" s="175"/>
      <c r="J1424" s="202"/>
      <c r="K1424" s="198"/>
    </row>
    <row r="1425" spans="3:11" ht="15" customHeight="1" x14ac:dyDescent="0.25">
      <c r="C1425" s="175"/>
      <c r="E1425" s="175"/>
      <c r="H1425" s="175"/>
      <c r="I1425" s="175"/>
      <c r="J1425" s="202"/>
      <c r="K1425" s="198"/>
    </row>
    <row r="1426" spans="3:11" ht="15" customHeight="1" x14ac:dyDescent="0.25">
      <c r="C1426" s="175"/>
      <c r="E1426" s="175"/>
      <c r="H1426" s="175"/>
      <c r="I1426" s="175"/>
      <c r="J1426" s="202"/>
      <c r="K1426" s="198"/>
    </row>
    <row r="1427" spans="3:11" ht="15" customHeight="1" x14ac:dyDescent="0.25">
      <c r="C1427" s="175"/>
      <c r="E1427" s="175"/>
      <c r="H1427" s="175"/>
      <c r="I1427" s="175"/>
      <c r="J1427" s="202"/>
      <c r="K1427" s="198"/>
    </row>
    <row r="1428" spans="3:11" ht="15" customHeight="1" x14ac:dyDescent="0.25">
      <c r="C1428" s="175"/>
      <c r="E1428" s="175"/>
      <c r="H1428" s="175"/>
      <c r="I1428" s="175"/>
      <c r="J1428" s="202"/>
      <c r="K1428" s="198"/>
    </row>
    <row r="1429" spans="3:11" ht="15" customHeight="1" x14ac:dyDescent="0.25">
      <c r="C1429" s="175"/>
      <c r="E1429" s="175"/>
      <c r="H1429" s="175"/>
      <c r="I1429" s="175"/>
      <c r="J1429" s="202"/>
      <c r="K1429" s="198"/>
    </row>
    <row r="1430" spans="3:11" ht="15" customHeight="1" x14ac:dyDescent="0.25">
      <c r="C1430" s="175"/>
      <c r="E1430" s="175"/>
      <c r="H1430" s="175"/>
      <c r="I1430" s="175"/>
      <c r="J1430" s="202"/>
      <c r="K1430" s="198"/>
    </row>
    <row r="1431" spans="3:11" ht="15" customHeight="1" x14ac:dyDescent="0.25">
      <c r="C1431" s="175"/>
      <c r="E1431" s="175"/>
      <c r="H1431" s="175"/>
      <c r="I1431" s="175"/>
      <c r="J1431" s="202"/>
      <c r="K1431" s="198"/>
    </row>
    <row r="1432" spans="3:11" ht="15" customHeight="1" x14ac:dyDescent="0.25">
      <c r="C1432" s="175"/>
      <c r="E1432" s="175"/>
      <c r="H1432" s="175"/>
      <c r="I1432" s="175"/>
      <c r="J1432" s="202"/>
      <c r="K1432" s="198"/>
    </row>
    <row r="1433" spans="3:11" ht="15" customHeight="1" x14ac:dyDescent="0.25">
      <c r="C1433" s="175"/>
      <c r="E1433" s="175"/>
      <c r="H1433" s="175"/>
      <c r="I1433" s="175"/>
      <c r="J1433" s="202"/>
      <c r="K1433" s="198"/>
    </row>
    <row r="1434" spans="3:11" ht="15" customHeight="1" x14ac:dyDescent="0.25">
      <c r="C1434" s="175"/>
      <c r="E1434" s="175"/>
      <c r="H1434" s="175"/>
      <c r="I1434" s="175"/>
      <c r="J1434" s="202"/>
      <c r="K1434" s="198"/>
    </row>
    <row r="1435" spans="3:11" ht="15" customHeight="1" x14ac:dyDescent="0.25">
      <c r="C1435" s="175"/>
      <c r="E1435" s="175"/>
      <c r="H1435" s="175"/>
      <c r="I1435" s="175"/>
      <c r="J1435" s="202"/>
      <c r="K1435" s="198"/>
    </row>
    <row r="1436" spans="3:11" ht="15" customHeight="1" x14ac:dyDescent="0.25">
      <c r="C1436" s="175"/>
      <c r="E1436" s="175"/>
      <c r="H1436" s="175"/>
      <c r="I1436" s="175"/>
      <c r="J1436" s="202"/>
      <c r="K1436" s="198"/>
    </row>
    <row r="1437" spans="3:11" ht="15" customHeight="1" x14ac:dyDescent="0.25">
      <c r="C1437" s="175"/>
      <c r="E1437" s="175"/>
      <c r="H1437" s="175"/>
      <c r="I1437" s="175"/>
      <c r="J1437" s="202"/>
      <c r="K1437" s="198"/>
    </row>
    <row r="1438" spans="3:11" ht="15" customHeight="1" x14ac:dyDescent="0.25">
      <c r="C1438" s="175"/>
      <c r="E1438" s="175"/>
      <c r="H1438" s="175"/>
      <c r="I1438" s="175"/>
      <c r="J1438" s="202"/>
      <c r="K1438" s="198"/>
    </row>
    <row r="1439" spans="3:11" ht="15" customHeight="1" x14ac:dyDescent="0.25">
      <c r="C1439" s="175"/>
      <c r="E1439" s="175"/>
      <c r="H1439" s="175"/>
      <c r="I1439" s="175"/>
      <c r="J1439" s="202"/>
      <c r="K1439" s="198"/>
    </row>
    <row r="1440" spans="3:11" ht="15" customHeight="1" x14ac:dyDescent="0.25">
      <c r="C1440" s="175"/>
      <c r="E1440" s="175"/>
      <c r="H1440" s="175"/>
      <c r="I1440" s="175"/>
      <c r="J1440" s="202"/>
      <c r="K1440" s="198"/>
    </row>
    <row r="1441" spans="3:11" ht="15" customHeight="1" x14ac:dyDescent="0.25">
      <c r="C1441" s="175"/>
      <c r="E1441" s="175"/>
      <c r="H1441" s="175"/>
      <c r="I1441" s="175"/>
      <c r="J1441" s="202"/>
      <c r="K1441" s="198"/>
    </row>
    <row r="1442" spans="3:11" ht="15" customHeight="1" x14ac:dyDescent="0.25">
      <c r="C1442" s="175"/>
      <c r="E1442" s="175"/>
      <c r="H1442" s="175"/>
      <c r="I1442" s="175"/>
      <c r="J1442" s="202"/>
      <c r="K1442" s="198"/>
    </row>
    <row r="1443" spans="3:11" ht="15" customHeight="1" x14ac:dyDescent="0.25">
      <c r="C1443" s="175"/>
      <c r="E1443" s="175"/>
      <c r="H1443" s="175"/>
      <c r="I1443" s="175"/>
      <c r="J1443" s="202"/>
      <c r="K1443" s="198"/>
    </row>
    <row r="1444" spans="3:11" ht="15" customHeight="1" x14ac:dyDescent="0.25">
      <c r="C1444" s="175"/>
      <c r="E1444" s="175"/>
      <c r="H1444" s="175"/>
      <c r="I1444" s="175"/>
      <c r="J1444" s="202"/>
      <c r="K1444" s="198"/>
    </row>
    <row r="1445" spans="3:11" ht="15" customHeight="1" x14ac:dyDescent="0.25">
      <c r="C1445" s="175"/>
      <c r="E1445" s="175"/>
      <c r="H1445" s="175"/>
      <c r="I1445" s="175"/>
      <c r="J1445" s="202"/>
      <c r="K1445" s="198"/>
    </row>
    <row r="1446" spans="3:11" ht="15" customHeight="1" x14ac:dyDescent="0.25">
      <c r="C1446" s="175"/>
      <c r="E1446" s="175"/>
      <c r="H1446" s="175"/>
      <c r="I1446" s="175"/>
      <c r="J1446" s="202"/>
      <c r="K1446" s="198"/>
    </row>
    <row r="1447" spans="3:11" ht="15" customHeight="1" x14ac:dyDescent="0.25">
      <c r="C1447" s="175"/>
      <c r="E1447" s="175"/>
      <c r="H1447" s="175"/>
      <c r="I1447" s="175"/>
      <c r="J1447" s="202"/>
      <c r="K1447" s="198"/>
    </row>
    <row r="1448" spans="3:11" ht="15" customHeight="1" x14ac:dyDescent="0.25">
      <c r="C1448" s="175"/>
      <c r="E1448" s="175"/>
      <c r="H1448" s="175"/>
      <c r="I1448" s="175"/>
      <c r="J1448" s="202"/>
      <c r="K1448" s="198"/>
    </row>
    <row r="1449" spans="3:11" ht="15" customHeight="1" x14ac:dyDescent="0.25">
      <c r="C1449" s="175"/>
      <c r="E1449" s="175"/>
      <c r="H1449" s="175"/>
      <c r="I1449" s="175"/>
      <c r="J1449" s="202"/>
      <c r="K1449" s="198"/>
    </row>
    <row r="1450" spans="3:11" ht="15" customHeight="1" x14ac:dyDescent="0.25">
      <c r="C1450" s="175"/>
      <c r="E1450" s="175"/>
      <c r="H1450" s="175"/>
      <c r="I1450" s="175"/>
      <c r="J1450" s="202"/>
      <c r="K1450" s="198"/>
    </row>
    <row r="1451" spans="3:11" ht="15" customHeight="1" x14ac:dyDescent="0.25">
      <c r="C1451" s="175"/>
      <c r="E1451" s="175"/>
      <c r="H1451" s="175"/>
      <c r="I1451" s="175"/>
      <c r="J1451" s="202"/>
      <c r="K1451" s="198"/>
    </row>
    <row r="1452" spans="3:11" ht="15" customHeight="1" x14ac:dyDescent="0.25">
      <c r="C1452" s="175"/>
      <c r="E1452" s="175"/>
      <c r="H1452" s="175"/>
      <c r="I1452" s="175"/>
      <c r="J1452" s="202"/>
      <c r="K1452" s="198"/>
    </row>
    <row r="1453" spans="3:11" ht="15" customHeight="1" x14ac:dyDescent="0.25">
      <c r="C1453" s="175"/>
      <c r="E1453" s="175"/>
      <c r="H1453" s="175"/>
      <c r="I1453" s="175"/>
      <c r="J1453" s="202"/>
      <c r="K1453" s="198"/>
    </row>
    <row r="1454" spans="3:11" ht="15" customHeight="1" x14ac:dyDescent="0.25">
      <c r="C1454" s="175"/>
      <c r="E1454" s="175"/>
      <c r="H1454" s="175"/>
      <c r="I1454" s="175"/>
      <c r="J1454" s="202"/>
      <c r="K1454" s="198"/>
    </row>
    <row r="1455" spans="3:11" ht="15" customHeight="1" x14ac:dyDescent="0.25">
      <c r="C1455" s="175"/>
      <c r="E1455" s="175"/>
      <c r="H1455" s="175"/>
      <c r="I1455" s="175"/>
      <c r="J1455" s="202"/>
      <c r="K1455" s="198"/>
    </row>
    <row r="1456" spans="3:11" ht="15" customHeight="1" x14ac:dyDescent="0.25">
      <c r="C1456" s="175"/>
      <c r="E1456" s="175"/>
      <c r="H1456" s="175"/>
      <c r="I1456" s="175"/>
      <c r="J1456" s="202"/>
      <c r="K1456" s="198"/>
    </row>
    <row r="1457" spans="3:11" ht="15" customHeight="1" x14ac:dyDescent="0.25">
      <c r="C1457" s="175"/>
      <c r="E1457" s="175"/>
      <c r="H1457" s="175"/>
      <c r="I1457" s="175"/>
      <c r="J1457" s="202"/>
      <c r="K1457" s="198"/>
    </row>
    <row r="1458" spans="3:11" ht="15" customHeight="1" x14ac:dyDescent="0.25">
      <c r="C1458" s="175"/>
      <c r="E1458" s="175"/>
      <c r="H1458" s="175"/>
      <c r="I1458" s="175"/>
      <c r="J1458" s="202"/>
      <c r="K1458" s="198"/>
    </row>
    <row r="1459" spans="3:11" ht="15" customHeight="1" x14ac:dyDescent="0.25">
      <c r="C1459" s="175"/>
      <c r="E1459" s="175"/>
      <c r="H1459" s="175"/>
      <c r="I1459" s="175"/>
      <c r="J1459" s="202"/>
      <c r="K1459" s="198"/>
    </row>
    <row r="1460" spans="3:11" ht="15" customHeight="1" x14ac:dyDescent="0.25">
      <c r="C1460" s="175"/>
      <c r="E1460" s="175"/>
      <c r="H1460" s="175"/>
      <c r="I1460" s="175"/>
      <c r="J1460" s="202"/>
      <c r="K1460" s="198"/>
    </row>
    <row r="1461" spans="3:11" ht="15" customHeight="1" x14ac:dyDescent="0.25">
      <c r="C1461" s="175"/>
      <c r="E1461" s="175"/>
      <c r="H1461" s="175"/>
      <c r="I1461" s="175"/>
      <c r="J1461" s="202"/>
      <c r="K1461" s="198"/>
    </row>
    <row r="1462" spans="3:11" ht="15" customHeight="1" x14ac:dyDescent="0.25">
      <c r="C1462" s="175"/>
      <c r="E1462" s="175"/>
      <c r="H1462" s="175"/>
      <c r="I1462" s="175"/>
      <c r="J1462" s="202"/>
      <c r="K1462" s="198"/>
    </row>
    <row r="1463" spans="3:11" ht="15" customHeight="1" x14ac:dyDescent="0.25">
      <c r="C1463" s="175"/>
      <c r="E1463" s="175"/>
      <c r="H1463" s="175"/>
      <c r="I1463" s="175"/>
      <c r="J1463" s="202"/>
      <c r="K1463" s="198"/>
    </row>
    <row r="1464" spans="3:11" ht="15" customHeight="1" x14ac:dyDescent="0.25">
      <c r="C1464" s="175"/>
      <c r="E1464" s="175"/>
      <c r="H1464" s="175"/>
      <c r="I1464" s="175"/>
      <c r="J1464" s="202"/>
      <c r="K1464" s="198"/>
    </row>
    <row r="1465" spans="3:11" ht="15" customHeight="1" x14ac:dyDescent="0.25">
      <c r="C1465" s="175"/>
      <c r="E1465" s="175"/>
      <c r="H1465" s="175"/>
      <c r="I1465" s="175"/>
      <c r="J1465" s="202"/>
      <c r="K1465" s="198"/>
    </row>
    <row r="1466" spans="3:11" ht="15" customHeight="1" x14ac:dyDescent="0.25">
      <c r="C1466" s="175"/>
      <c r="E1466" s="175"/>
      <c r="H1466" s="175"/>
      <c r="I1466" s="175"/>
      <c r="J1466" s="202"/>
      <c r="K1466" s="198"/>
    </row>
    <row r="1467" spans="3:11" ht="15" customHeight="1" x14ac:dyDescent="0.25">
      <c r="C1467" s="175"/>
      <c r="E1467" s="175"/>
      <c r="H1467" s="175"/>
      <c r="I1467" s="175"/>
      <c r="J1467" s="202"/>
      <c r="K1467" s="198"/>
    </row>
    <row r="1468" spans="3:11" ht="15" customHeight="1" x14ac:dyDescent="0.25">
      <c r="C1468" s="175"/>
      <c r="E1468" s="175"/>
      <c r="H1468" s="175"/>
      <c r="I1468" s="175"/>
      <c r="J1468" s="202"/>
      <c r="K1468" s="198"/>
    </row>
    <row r="1469" spans="3:11" ht="15" customHeight="1" x14ac:dyDescent="0.25">
      <c r="C1469" s="175"/>
      <c r="E1469" s="175"/>
      <c r="H1469" s="175"/>
      <c r="I1469" s="175"/>
      <c r="J1469" s="202"/>
      <c r="K1469" s="198"/>
    </row>
    <row r="1470" spans="3:11" ht="15" customHeight="1" x14ac:dyDescent="0.25">
      <c r="C1470" s="175"/>
      <c r="E1470" s="175"/>
      <c r="H1470" s="175"/>
      <c r="I1470" s="175"/>
      <c r="J1470" s="202"/>
      <c r="K1470" s="198"/>
    </row>
    <row r="1471" spans="3:11" ht="15" customHeight="1" x14ac:dyDescent="0.25">
      <c r="C1471" s="175"/>
      <c r="E1471" s="175"/>
      <c r="H1471" s="175"/>
      <c r="I1471" s="175"/>
      <c r="J1471" s="202"/>
      <c r="K1471" s="198"/>
    </row>
    <row r="1472" spans="3:11" ht="15" customHeight="1" x14ac:dyDescent="0.25">
      <c r="C1472" s="175"/>
      <c r="E1472" s="175"/>
      <c r="H1472" s="175"/>
      <c r="I1472" s="175"/>
      <c r="J1472" s="202"/>
      <c r="K1472" s="198"/>
    </row>
    <row r="1473" spans="3:11" ht="15" customHeight="1" x14ac:dyDescent="0.25">
      <c r="C1473" s="175"/>
      <c r="E1473" s="175"/>
      <c r="H1473" s="175"/>
      <c r="I1473" s="175"/>
      <c r="J1473" s="202"/>
      <c r="K1473" s="198"/>
    </row>
    <row r="1474" spans="3:11" ht="15" customHeight="1" x14ac:dyDescent="0.25">
      <c r="C1474" s="175"/>
      <c r="E1474" s="175"/>
      <c r="H1474" s="175"/>
      <c r="I1474" s="175"/>
      <c r="J1474" s="202"/>
      <c r="K1474" s="198"/>
    </row>
    <row r="1475" spans="3:11" ht="15" customHeight="1" x14ac:dyDescent="0.25">
      <c r="C1475" s="175"/>
      <c r="E1475" s="175"/>
      <c r="H1475" s="175"/>
      <c r="I1475" s="175"/>
      <c r="J1475" s="202"/>
      <c r="K1475" s="198"/>
    </row>
    <row r="1476" spans="3:11" ht="15" customHeight="1" x14ac:dyDescent="0.25">
      <c r="C1476" s="175"/>
      <c r="E1476" s="175"/>
      <c r="H1476" s="175"/>
      <c r="I1476" s="175"/>
      <c r="J1476" s="202"/>
      <c r="K1476" s="198"/>
    </row>
    <row r="1477" spans="3:11" ht="15" customHeight="1" x14ac:dyDescent="0.25">
      <c r="C1477" s="175"/>
      <c r="E1477" s="175"/>
      <c r="H1477" s="175"/>
      <c r="I1477" s="175"/>
      <c r="J1477" s="202"/>
      <c r="K1477" s="198"/>
    </row>
    <row r="1478" spans="3:11" ht="15" customHeight="1" x14ac:dyDescent="0.25">
      <c r="C1478" s="175"/>
      <c r="E1478" s="175"/>
      <c r="H1478" s="175"/>
      <c r="I1478" s="175"/>
      <c r="J1478" s="202"/>
      <c r="K1478" s="198"/>
    </row>
    <row r="1479" spans="3:11" ht="15" customHeight="1" x14ac:dyDescent="0.25">
      <c r="C1479" s="175"/>
      <c r="E1479" s="175"/>
      <c r="H1479" s="175"/>
      <c r="I1479" s="175"/>
      <c r="J1479" s="202"/>
      <c r="K1479" s="198"/>
    </row>
    <row r="1480" spans="3:11" ht="15" customHeight="1" x14ac:dyDescent="0.25">
      <c r="C1480" s="175"/>
      <c r="E1480" s="175"/>
      <c r="H1480" s="175"/>
      <c r="I1480" s="175"/>
      <c r="J1480" s="202"/>
      <c r="K1480" s="198"/>
    </row>
    <row r="1481" spans="3:11" ht="15" customHeight="1" x14ac:dyDescent="0.25">
      <c r="C1481" s="175"/>
      <c r="E1481" s="175"/>
      <c r="H1481" s="175"/>
      <c r="I1481" s="175"/>
      <c r="J1481" s="202"/>
      <c r="K1481" s="198"/>
    </row>
    <row r="1482" spans="3:11" ht="15" customHeight="1" x14ac:dyDescent="0.25">
      <c r="C1482" s="175"/>
      <c r="E1482" s="175"/>
      <c r="H1482" s="175"/>
      <c r="I1482" s="175"/>
      <c r="J1482" s="202"/>
      <c r="K1482" s="198"/>
    </row>
    <row r="1483" spans="3:11" ht="15" customHeight="1" x14ac:dyDescent="0.25">
      <c r="C1483" s="175"/>
      <c r="E1483" s="175"/>
      <c r="H1483" s="175"/>
      <c r="I1483" s="175"/>
      <c r="J1483" s="202"/>
      <c r="K1483" s="198"/>
    </row>
    <row r="1484" spans="3:11" ht="15" customHeight="1" x14ac:dyDescent="0.25">
      <c r="C1484" s="175"/>
      <c r="E1484" s="175"/>
      <c r="H1484" s="175"/>
      <c r="I1484" s="175"/>
      <c r="J1484" s="202"/>
      <c r="K1484" s="198"/>
    </row>
    <row r="1485" spans="3:11" ht="15" customHeight="1" x14ac:dyDescent="0.25">
      <c r="C1485" s="175"/>
      <c r="E1485" s="175"/>
      <c r="H1485" s="175"/>
      <c r="I1485" s="175"/>
      <c r="J1485" s="202"/>
      <c r="K1485" s="198"/>
    </row>
    <row r="1486" spans="3:11" ht="15" customHeight="1" x14ac:dyDescent="0.25">
      <c r="C1486" s="175"/>
      <c r="E1486" s="175"/>
      <c r="H1486" s="175"/>
      <c r="I1486" s="175"/>
      <c r="J1486" s="202"/>
      <c r="K1486" s="198"/>
    </row>
    <row r="1487" spans="3:11" ht="15" customHeight="1" x14ac:dyDescent="0.25">
      <c r="C1487" s="175"/>
      <c r="E1487" s="175"/>
      <c r="H1487" s="175"/>
      <c r="I1487" s="175"/>
      <c r="J1487" s="202"/>
      <c r="K1487" s="198"/>
    </row>
    <row r="1488" spans="3:11" ht="15" customHeight="1" x14ac:dyDescent="0.25">
      <c r="C1488" s="175"/>
      <c r="E1488" s="175"/>
      <c r="H1488" s="175"/>
      <c r="I1488" s="175"/>
      <c r="J1488" s="202"/>
      <c r="K1488" s="198"/>
    </row>
    <row r="1489" spans="3:11" ht="15" customHeight="1" x14ac:dyDescent="0.25">
      <c r="C1489" s="175"/>
      <c r="E1489" s="175"/>
      <c r="H1489" s="175"/>
      <c r="I1489" s="175"/>
      <c r="J1489" s="202"/>
      <c r="K1489" s="198"/>
    </row>
    <row r="1490" spans="3:11" ht="15" customHeight="1" x14ac:dyDescent="0.25">
      <c r="C1490" s="175"/>
      <c r="E1490" s="175"/>
      <c r="H1490" s="175"/>
      <c r="I1490" s="175"/>
      <c r="J1490" s="202"/>
      <c r="K1490" s="198"/>
    </row>
    <row r="1491" spans="3:11" ht="15" customHeight="1" x14ac:dyDescent="0.25">
      <c r="C1491" s="175"/>
      <c r="E1491" s="175"/>
      <c r="H1491" s="175"/>
      <c r="I1491" s="175"/>
      <c r="J1491" s="202"/>
      <c r="K1491" s="198"/>
    </row>
    <row r="1492" spans="3:11" ht="15" customHeight="1" x14ac:dyDescent="0.25">
      <c r="C1492" s="175"/>
      <c r="E1492" s="175"/>
      <c r="H1492" s="175"/>
      <c r="I1492" s="175"/>
      <c r="J1492" s="202"/>
      <c r="K1492" s="198"/>
    </row>
    <row r="1493" spans="3:11" ht="15" customHeight="1" x14ac:dyDescent="0.25">
      <c r="C1493" s="175"/>
      <c r="E1493" s="175"/>
      <c r="H1493" s="175"/>
      <c r="I1493" s="175"/>
      <c r="J1493" s="202"/>
      <c r="K1493" s="198"/>
    </row>
    <row r="1494" spans="3:11" ht="15" customHeight="1" x14ac:dyDescent="0.25">
      <c r="C1494" s="175"/>
      <c r="E1494" s="175"/>
      <c r="H1494" s="175"/>
      <c r="I1494" s="175"/>
      <c r="J1494" s="202"/>
      <c r="K1494" s="198"/>
    </row>
    <row r="1495" spans="3:11" ht="15" customHeight="1" x14ac:dyDescent="0.25">
      <c r="C1495" s="175"/>
      <c r="E1495" s="175"/>
      <c r="H1495" s="175"/>
      <c r="I1495" s="175"/>
      <c r="J1495" s="202"/>
      <c r="K1495" s="198"/>
    </row>
    <row r="1496" spans="3:11" ht="15" customHeight="1" x14ac:dyDescent="0.25">
      <c r="C1496" s="175"/>
      <c r="E1496" s="175"/>
      <c r="H1496" s="175"/>
      <c r="I1496" s="175"/>
      <c r="J1496" s="202"/>
      <c r="K1496" s="198"/>
    </row>
    <row r="1497" spans="3:11" ht="15" customHeight="1" x14ac:dyDescent="0.25">
      <c r="C1497" s="175"/>
      <c r="E1497" s="175"/>
      <c r="H1497" s="175"/>
      <c r="I1497" s="175"/>
      <c r="J1497" s="202"/>
      <c r="K1497" s="198"/>
    </row>
    <row r="1498" spans="3:11" ht="15" customHeight="1" x14ac:dyDescent="0.25">
      <c r="C1498" s="175"/>
      <c r="E1498" s="175"/>
      <c r="H1498" s="175"/>
      <c r="I1498" s="175"/>
      <c r="J1498" s="202"/>
      <c r="K1498" s="198"/>
    </row>
    <row r="1499" spans="3:11" ht="15" customHeight="1" x14ac:dyDescent="0.25">
      <c r="C1499" s="175"/>
      <c r="E1499" s="175"/>
      <c r="H1499" s="175"/>
      <c r="I1499" s="175"/>
      <c r="J1499" s="202"/>
      <c r="K1499" s="198"/>
    </row>
    <row r="1500" spans="3:11" ht="15" customHeight="1" x14ac:dyDescent="0.25">
      <c r="C1500" s="175"/>
      <c r="E1500" s="175"/>
      <c r="H1500" s="175"/>
      <c r="I1500" s="175"/>
      <c r="J1500" s="202"/>
      <c r="K1500" s="198"/>
    </row>
    <row r="1501" spans="3:11" ht="15" customHeight="1" x14ac:dyDescent="0.25">
      <c r="C1501" s="175"/>
      <c r="E1501" s="175"/>
      <c r="H1501" s="175"/>
      <c r="I1501" s="175"/>
      <c r="J1501" s="202"/>
      <c r="K1501" s="198"/>
    </row>
    <row r="1502" spans="3:11" ht="15" customHeight="1" x14ac:dyDescent="0.25">
      <c r="C1502" s="175"/>
      <c r="E1502" s="175"/>
      <c r="H1502" s="175"/>
      <c r="I1502" s="175"/>
      <c r="J1502" s="202"/>
      <c r="K1502" s="198"/>
    </row>
    <row r="1503" spans="3:11" ht="15" customHeight="1" x14ac:dyDescent="0.25">
      <c r="C1503" s="175"/>
      <c r="E1503" s="175"/>
      <c r="H1503" s="175"/>
      <c r="I1503" s="175"/>
      <c r="J1503" s="202"/>
      <c r="K1503" s="198"/>
    </row>
    <row r="1504" spans="3:11" ht="15" customHeight="1" x14ac:dyDescent="0.25">
      <c r="C1504" s="175"/>
      <c r="E1504" s="175"/>
      <c r="H1504" s="175"/>
      <c r="I1504" s="175"/>
      <c r="J1504" s="202"/>
      <c r="K1504" s="198"/>
    </row>
    <row r="1505" spans="3:11" ht="15" customHeight="1" x14ac:dyDescent="0.25">
      <c r="C1505" s="175"/>
      <c r="E1505" s="175"/>
      <c r="H1505" s="175"/>
      <c r="I1505" s="175"/>
      <c r="J1505" s="202"/>
      <c r="K1505" s="198"/>
    </row>
    <row r="1506" spans="3:11" ht="15" customHeight="1" x14ac:dyDescent="0.25">
      <c r="C1506" s="175"/>
      <c r="E1506" s="175"/>
      <c r="H1506" s="175"/>
      <c r="I1506" s="175"/>
      <c r="J1506" s="202"/>
      <c r="K1506" s="198"/>
    </row>
    <row r="1507" spans="3:11" ht="15" customHeight="1" x14ac:dyDescent="0.25">
      <c r="C1507" s="175"/>
      <c r="E1507" s="175"/>
      <c r="H1507" s="175"/>
      <c r="I1507" s="175"/>
      <c r="J1507" s="202"/>
      <c r="K1507" s="198"/>
    </row>
    <row r="1508" spans="3:11" ht="15" customHeight="1" x14ac:dyDescent="0.25">
      <c r="C1508" s="175"/>
      <c r="E1508" s="175"/>
      <c r="H1508" s="175"/>
      <c r="I1508" s="175"/>
      <c r="J1508" s="202"/>
      <c r="K1508" s="198"/>
    </row>
    <row r="1509" spans="3:11" ht="15" customHeight="1" x14ac:dyDescent="0.25">
      <c r="C1509" s="175"/>
      <c r="E1509" s="175"/>
      <c r="H1509" s="175"/>
      <c r="I1509" s="175"/>
      <c r="J1509" s="202"/>
      <c r="K1509" s="198"/>
    </row>
    <row r="1510" spans="3:11" ht="15" customHeight="1" x14ac:dyDescent="0.25">
      <c r="C1510" s="175"/>
      <c r="E1510" s="175"/>
      <c r="H1510" s="175"/>
      <c r="I1510" s="175"/>
      <c r="J1510" s="202"/>
      <c r="K1510" s="198"/>
    </row>
    <row r="1511" spans="3:11" ht="15" customHeight="1" x14ac:dyDescent="0.25">
      <c r="C1511" s="175"/>
      <c r="E1511" s="175"/>
      <c r="H1511" s="175"/>
      <c r="I1511" s="175"/>
      <c r="J1511" s="202"/>
      <c r="K1511" s="198"/>
    </row>
    <row r="1512" spans="3:11" ht="15" customHeight="1" x14ac:dyDescent="0.25">
      <c r="C1512" s="175"/>
      <c r="E1512" s="175"/>
      <c r="H1512" s="175"/>
      <c r="I1512" s="175"/>
      <c r="J1512" s="202"/>
      <c r="K1512" s="198"/>
    </row>
    <row r="1513" spans="3:11" ht="15" customHeight="1" x14ac:dyDescent="0.25">
      <c r="C1513" s="175"/>
      <c r="E1513" s="175"/>
      <c r="H1513" s="175"/>
      <c r="I1513" s="175"/>
      <c r="J1513" s="202"/>
      <c r="K1513" s="198"/>
    </row>
    <row r="1514" spans="3:11" ht="15" customHeight="1" x14ac:dyDescent="0.25">
      <c r="C1514" s="175"/>
      <c r="E1514" s="175"/>
      <c r="H1514" s="175"/>
      <c r="I1514" s="175"/>
      <c r="J1514" s="202"/>
      <c r="K1514" s="198"/>
    </row>
    <row r="1515" spans="3:11" ht="15" customHeight="1" x14ac:dyDescent="0.25">
      <c r="C1515" s="175"/>
      <c r="E1515" s="175"/>
      <c r="H1515" s="175"/>
      <c r="I1515" s="175"/>
      <c r="J1515" s="202"/>
      <c r="K1515" s="198"/>
    </row>
    <row r="1516" spans="3:11" ht="15" customHeight="1" x14ac:dyDescent="0.25">
      <c r="C1516" s="175"/>
      <c r="E1516" s="175"/>
      <c r="H1516" s="175"/>
      <c r="I1516" s="175"/>
      <c r="J1516" s="202"/>
      <c r="K1516" s="198"/>
    </row>
    <row r="1517" spans="3:11" ht="15" customHeight="1" x14ac:dyDescent="0.25">
      <c r="C1517" s="175"/>
      <c r="E1517" s="175"/>
      <c r="H1517" s="175"/>
      <c r="I1517" s="175"/>
      <c r="J1517" s="202"/>
      <c r="K1517" s="198"/>
    </row>
    <row r="1518" spans="3:11" ht="15" customHeight="1" x14ac:dyDescent="0.25">
      <c r="C1518" s="175"/>
      <c r="E1518" s="175"/>
      <c r="H1518" s="175"/>
      <c r="I1518" s="175"/>
      <c r="J1518" s="202"/>
      <c r="K1518" s="198"/>
    </row>
    <row r="1519" spans="3:11" ht="15" customHeight="1" x14ac:dyDescent="0.25">
      <c r="C1519" s="175"/>
      <c r="E1519" s="175"/>
      <c r="H1519" s="175"/>
      <c r="I1519" s="175"/>
      <c r="J1519" s="202"/>
      <c r="K1519" s="198"/>
    </row>
    <row r="1520" spans="3:11" ht="15" customHeight="1" x14ac:dyDescent="0.25">
      <c r="C1520" s="175"/>
      <c r="E1520" s="175"/>
      <c r="H1520" s="175"/>
      <c r="I1520" s="175"/>
      <c r="J1520" s="202"/>
      <c r="K1520" s="198"/>
    </row>
    <row r="1521" spans="3:11" ht="15" customHeight="1" x14ac:dyDescent="0.25">
      <c r="C1521" s="175"/>
      <c r="E1521" s="175"/>
      <c r="H1521" s="175"/>
      <c r="I1521" s="175"/>
      <c r="J1521" s="202"/>
      <c r="K1521" s="198"/>
    </row>
    <row r="1522" spans="3:11" ht="15" customHeight="1" x14ac:dyDescent="0.25">
      <c r="C1522" s="175"/>
      <c r="E1522" s="175"/>
      <c r="H1522" s="175"/>
      <c r="I1522" s="175"/>
      <c r="J1522" s="202"/>
      <c r="K1522" s="198"/>
    </row>
    <row r="1523" spans="3:11" ht="15" customHeight="1" x14ac:dyDescent="0.25">
      <c r="C1523" s="175"/>
      <c r="E1523" s="175"/>
      <c r="H1523" s="175"/>
      <c r="I1523" s="175"/>
      <c r="J1523" s="202"/>
      <c r="K1523" s="198"/>
    </row>
    <row r="1524" spans="3:11" ht="15" customHeight="1" x14ac:dyDescent="0.25">
      <c r="C1524" s="175"/>
      <c r="E1524" s="175"/>
      <c r="H1524" s="175"/>
      <c r="I1524" s="175"/>
      <c r="J1524" s="202"/>
      <c r="K1524" s="198"/>
    </row>
    <row r="1525" spans="3:11" ht="15" customHeight="1" x14ac:dyDescent="0.25">
      <c r="C1525" s="175"/>
      <c r="E1525" s="175"/>
      <c r="H1525" s="175"/>
      <c r="I1525" s="175"/>
      <c r="J1525" s="202"/>
      <c r="K1525" s="198"/>
    </row>
    <row r="1526" spans="3:11" ht="15" customHeight="1" x14ac:dyDescent="0.25">
      <c r="C1526" s="175"/>
      <c r="E1526" s="175"/>
      <c r="H1526" s="175"/>
      <c r="I1526" s="175"/>
      <c r="J1526" s="202"/>
      <c r="K1526" s="198"/>
    </row>
    <row r="1527" spans="3:11" ht="15" customHeight="1" x14ac:dyDescent="0.25">
      <c r="C1527" s="175"/>
      <c r="E1527" s="175"/>
      <c r="H1527" s="175"/>
      <c r="I1527" s="175"/>
      <c r="J1527" s="202"/>
      <c r="K1527" s="198"/>
    </row>
    <row r="1528" spans="3:11" ht="15" customHeight="1" x14ac:dyDescent="0.25">
      <c r="C1528" s="175"/>
      <c r="E1528" s="175"/>
      <c r="H1528" s="175"/>
      <c r="I1528" s="175"/>
      <c r="J1528" s="202"/>
      <c r="K1528" s="198"/>
    </row>
    <row r="1529" spans="3:11" ht="15" customHeight="1" x14ac:dyDescent="0.25">
      <c r="C1529" s="175"/>
      <c r="E1529" s="175"/>
      <c r="H1529" s="175"/>
      <c r="I1529" s="175"/>
      <c r="J1529" s="202"/>
      <c r="K1529" s="198"/>
    </row>
    <row r="1530" spans="3:11" ht="15" customHeight="1" x14ac:dyDescent="0.25">
      <c r="C1530" s="175"/>
      <c r="E1530" s="175"/>
      <c r="H1530" s="175"/>
      <c r="I1530" s="175"/>
      <c r="J1530" s="202"/>
      <c r="K1530" s="198"/>
    </row>
    <row r="1531" spans="3:11" ht="15" customHeight="1" x14ac:dyDescent="0.25">
      <c r="C1531" s="175"/>
      <c r="E1531" s="175"/>
      <c r="H1531" s="175"/>
      <c r="I1531" s="175"/>
      <c r="J1531" s="202"/>
      <c r="K1531" s="198"/>
    </row>
    <row r="1532" spans="3:11" ht="15" customHeight="1" x14ac:dyDescent="0.25">
      <c r="C1532" s="175"/>
      <c r="E1532" s="175"/>
      <c r="H1532" s="175"/>
      <c r="I1532" s="175"/>
      <c r="J1532" s="202"/>
      <c r="K1532" s="198"/>
    </row>
    <row r="1533" spans="3:11" ht="15" customHeight="1" x14ac:dyDescent="0.25">
      <c r="C1533" s="175"/>
      <c r="E1533" s="175"/>
      <c r="H1533" s="175"/>
      <c r="I1533" s="175"/>
      <c r="J1533" s="202"/>
      <c r="K1533" s="198"/>
    </row>
    <row r="1534" spans="3:11" ht="15" customHeight="1" x14ac:dyDescent="0.25">
      <c r="C1534" s="175"/>
      <c r="E1534" s="175"/>
      <c r="H1534" s="175"/>
      <c r="I1534" s="175"/>
      <c r="J1534" s="202"/>
      <c r="K1534" s="198"/>
    </row>
    <row r="1535" spans="3:11" ht="15" customHeight="1" x14ac:dyDescent="0.25">
      <c r="C1535" s="175"/>
      <c r="E1535" s="175"/>
      <c r="H1535" s="175"/>
      <c r="I1535" s="175"/>
      <c r="J1535" s="202"/>
      <c r="K1535" s="198"/>
    </row>
    <row r="1536" spans="3:11" ht="15" customHeight="1" x14ac:dyDescent="0.25">
      <c r="C1536" s="175"/>
      <c r="E1536" s="175"/>
      <c r="H1536" s="175"/>
      <c r="I1536" s="175"/>
      <c r="J1536" s="202"/>
      <c r="K1536" s="198"/>
    </row>
    <row r="1537" spans="3:11" ht="15" customHeight="1" x14ac:dyDescent="0.25">
      <c r="C1537" s="175"/>
      <c r="E1537" s="175"/>
      <c r="H1537" s="175"/>
      <c r="I1537" s="175"/>
      <c r="J1537" s="202"/>
      <c r="K1537" s="198"/>
    </row>
    <row r="1538" spans="3:11" ht="15" customHeight="1" x14ac:dyDescent="0.25">
      <c r="C1538" s="175"/>
      <c r="E1538" s="175"/>
      <c r="H1538" s="175"/>
      <c r="I1538" s="175"/>
      <c r="J1538" s="202"/>
      <c r="K1538" s="198"/>
    </row>
    <row r="1539" spans="3:11" ht="15" customHeight="1" x14ac:dyDescent="0.25">
      <c r="C1539" s="175"/>
      <c r="E1539" s="175"/>
      <c r="H1539" s="175"/>
      <c r="I1539" s="175"/>
      <c r="J1539" s="202"/>
      <c r="K1539" s="198"/>
    </row>
    <row r="1540" spans="3:11" ht="15" customHeight="1" x14ac:dyDescent="0.25">
      <c r="C1540" s="175"/>
      <c r="E1540" s="175"/>
      <c r="H1540" s="175"/>
      <c r="I1540" s="175"/>
      <c r="J1540" s="202"/>
      <c r="K1540" s="198"/>
    </row>
    <row r="1541" spans="3:11" ht="15" customHeight="1" x14ac:dyDescent="0.25">
      <c r="C1541" s="175"/>
      <c r="E1541" s="175"/>
      <c r="H1541" s="175"/>
      <c r="I1541" s="175"/>
      <c r="J1541" s="202"/>
      <c r="K1541" s="198"/>
    </row>
    <row r="1542" spans="3:11" ht="15" customHeight="1" x14ac:dyDescent="0.25">
      <c r="C1542" s="175"/>
      <c r="E1542" s="175"/>
      <c r="H1542" s="175"/>
      <c r="I1542" s="175"/>
      <c r="J1542" s="202"/>
      <c r="K1542" s="198"/>
    </row>
    <row r="1543" spans="3:11" ht="15" customHeight="1" x14ac:dyDescent="0.25">
      <c r="C1543" s="175"/>
      <c r="E1543" s="175"/>
      <c r="H1543" s="175"/>
      <c r="I1543" s="175"/>
      <c r="J1543" s="202"/>
      <c r="K1543" s="198"/>
    </row>
    <row r="1544" spans="3:11" ht="15" customHeight="1" x14ac:dyDescent="0.25">
      <c r="C1544" s="175"/>
      <c r="E1544" s="175"/>
      <c r="H1544" s="175"/>
      <c r="I1544" s="175"/>
      <c r="J1544" s="202"/>
      <c r="K1544" s="198"/>
    </row>
    <row r="1545" spans="3:11" ht="15" customHeight="1" x14ac:dyDescent="0.25">
      <c r="C1545" s="175"/>
      <c r="E1545" s="175"/>
      <c r="H1545" s="175"/>
      <c r="I1545" s="175"/>
      <c r="J1545" s="202"/>
      <c r="K1545" s="198"/>
    </row>
    <row r="1546" spans="3:11" ht="15" customHeight="1" x14ac:dyDescent="0.25">
      <c r="C1546" s="175"/>
      <c r="E1546" s="175"/>
      <c r="H1546" s="175"/>
      <c r="I1546" s="175"/>
      <c r="J1546" s="202"/>
      <c r="K1546" s="198"/>
    </row>
    <row r="1547" spans="3:11" ht="15" customHeight="1" x14ac:dyDescent="0.25">
      <c r="C1547" s="175"/>
      <c r="E1547" s="175"/>
      <c r="H1547" s="175"/>
      <c r="I1547" s="175"/>
      <c r="J1547" s="202"/>
      <c r="K1547" s="198"/>
    </row>
    <row r="1548" spans="3:11" ht="15" customHeight="1" x14ac:dyDescent="0.25">
      <c r="C1548" s="175"/>
      <c r="E1548" s="175"/>
      <c r="H1548" s="175"/>
      <c r="I1548" s="175"/>
      <c r="J1548" s="202"/>
      <c r="K1548" s="198"/>
    </row>
    <row r="1549" spans="3:11" ht="15" customHeight="1" x14ac:dyDescent="0.25">
      <c r="C1549" s="175"/>
      <c r="E1549" s="175"/>
      <c r="H1549" s="175"/>
      <c r="I1549" s="175"/>
      <c r="J1549" s="202"/>
      <c r="K1549" s="198"/>
    </row>
    <row r="1550" spans="3:11" ht="15" customHeight="1" x14ac:dyDescent="0.25">
      <c r="C1550" s="175"/>
      <c r="E1550" s="175"/>
      <c r="H1550" s="175"/>
      <c r="I1550" s="175"/>
      <c r="J1550" s="202"/>
      <c r="K1550" s="198"/>
    </row>
    <row r="1551" spans="3:11" ht="15" customHeight="1" x14ac:dyDescent="0.25">
      <c r="C1551" s="175"/>
      <c r="E1551" s="175"/>
      <c r="H1551" s="175"/>
      <c r="I1551" s="175"/>
      <c r="J1551" s="202"/>
      <c r="K1551" s="198"/>
    </row>
    <row r="1552" spans="3:11" ht="15" customHeight="1" x14ac:dyDescent="0.25">
      <c r="C1552" s="175"/>
      <c r="E1552" s="175"/>
      <c r="H1552" s="175"/>
      <c r="I1552" s="175"/>
      <c r="J1552" s="202"/>
      <c r="K1552" s="198"/>
    </row>
    <row r="1553" spans="3:11" ht="15" customHeight="1" x14ac:dyDescent="0.25">
      <c r="C1553" s="175"/>
      <c r="E1553" s="175"/>
      <c r="H1553" s="175"/>
      <c r="I1553" s="175"/>
      <c r="J1553" s="202"/>
      <c r="K1553" s="198"/>
    </row>
    <row r="1554" spans="3:11" ht="15" customHeight="1" x14ac:dyDescent="0.25">
      <c r="C1554" s="175"/>
      <c r="E1554" s="175"/>
      <c r="H1554" s="175"/>
      <c r="I1554" s="175"/>
      <c r="J1554" s="202"/>
      <c r="K1554" s="198"/>
    </row>
    <row r="1555" spans="3:11" ht="15" customHeight="1" x14ac:dyDescent="0.25">
      <c r="C1555" s="175"/>
      <c r="E1555" s="175"/>
      <c r="H1555" s="175"/>
      <c r="I1555" s="175"/>
      <c r="J1555" s="202"/>
      <c r="K1555" s="198"/>
    </row>
    <row r="1556" spans="3:11" ht="15" customHeight="1" x14ac:dyDescent="0.25">
      <c r="C1556" s="175"/>
      <c r="E1556" s="175"/>
      <c r="H1556" s="175"/>
      <c r="I1556" s="175"/>
      <c r="J1556" s="202"/>
      <c r="K1556" s="198"/>
    </row>
    <row r="1557" spans="3:11" ht="15" customHeight="1" x14ac:dyDescent="0.25">
      <c r="C1557" s="175"/>
      <c r="E1557" s="175"/>
      <c r="H1557" s="175"/>
      <c r="I1557" s="175"/>
      <c r="J1557" s="202"/>
      <c r="K1557" s="198"/>
    </row>
    <row r="1558" spans="3:11" ht="15" customHeight="1" x14ac:dyDescent="0.25">
      <c r="C1558" s="175"/>
      <c r="E1558" s="175"/>
      <c r="H1558" s="175"/>
      <c r="I1558" s="175"/>
      <c r="J1558" s="202"/>
      <c r="K1558" s="198"/>
    </row>
    <row r="1559" spans="3:11" ht="15" customHeight="1" x14ac:dyDescent="0.25">
      <c r="C1559" s="175"/>
      <c r="E1559" s="175"/>
      <c r="H1559" s="175"/>
      <c r="I1559" s="175"/>
      <c r="J1559" s="202"/>
      <c r="K1559" s="198"/>
    </row>
    <row r="1560" spans="3:11" ht="15" customHeight="1" x14ac:dyDescent="0.25">
      <c r="C1560" s="175"/>
      <c r="E1560" s="175"/>
      <c r="H1560" s="175"/>
      <c r="I1560" s="175"/>
      <c r="J1560" s="202"/>
      <c r="K1560" s="198"/>
    </row>
    <row r="1561" spans="3:11" ht="15" customHeight="1" x14ac:dyDescent="0.25">
      <c r="C1561" s="175"/>
      <c r="E1561" s="175"/>
      <c r="H1561" s="175"/>
      <c r="I1561" s="175"/>
      <c r="J1561" s="202"/>
      <c r="K1561" s="198"/>
    </row>
    <row r="1562" spans="3:11" ht="15" customHeight="1" x14ac:dyDescent="0.25">
      <c r="C1562" s="175"/>
      <c r="E1562" s="175"/>
      <c r="H1562" s="175"/>
      <c r="I1562" s="175"/>
      <c r="J1562" s="202"/>
      <c r="K1562" s="198"/>
    </row>
    <row r="1563" spans="3:11" ht="15" customHeight="1" x14ac:dyDescent="0.25">
      <c r="C1563" s="175"/>
      <c r="E1563" s="175"/>
      <c r="H1563" s="175"/>
      <c r="I1563" s="175"/>
      <c r="J1563" s="202"/>
      <c r="K1563" s="198"/>
    </row>
    <row r="1564" spans="3:11" ht="15" customHeight="1" x14ac:dyDescent="0.25">
      <c r="C1564" s="175"/>
      <c r="E1564" s="175"/>
      <c r="H1564" s="175"/>
      <c r="I1564" s="175"/>
      <c r="J1564" s="202"/>
      <c r="K1564" s="198"/>
    </row>
    <row r="1565" spans="3:11" ht="15" customHeight="1" x14ac:dyDescent="0.25">
      <c r="C1565" s="175"/>
      <c r="E1565" s="175"/>
      <c r="H1565" s="175"/>
      <c r="I1565" s="175"/>
      <c r="J1565" s="202"/>
      <c r="K1565" s="198"/>
    </row>
    <row r="1566" spans="3:11" ht="15" customHeight="1" x14ac:dyDescent="0.25">
      <c r="C1566" s="175"/>
      <c r="E1566" s="175"/>
      <c r="H1566" s="175"/>
      <c r="I1566" s="175"/>
      <c r="J1566" s="202"/>
      <c r="K1566" s="198"/>
    </row>
    <row r="1567" spans="3:11" ht="15" customHeight="1" x14ac:dyDescent="0.25">
      <c r="C1567" s="175"/>
      <c r="E1567" s="175"/>
      <c r="H1567" s="175"/>
      <c r="I1567" s="175"/>
      <c r="J1567" s="202"/>
      <c r="K1567" s="198"/>
    </row>
    <row r="1568" spans="3:11" ht="15" customHeight="1" x14ac:dyDescent="0.25">
      <c r="C1568" s="175"/>
      <c r="E1568" s="175"/>
      <c r="H1568" s="175"/>
      <c r="I1568" s="175"/>
      <c r="J1568" s="202"/>
      <c r="K1568" s="198"/>
    </row>
    <row r="1569" spans="3:11" ht="15" customHeight="1" x14ac:dyDescent="0.25">
      <c r="C1569" s="175"/>
      <c r="E1569" s="175"/>
      <c r="H1569" s="175"/>
      <c r="I1569" s="175"/>
      <c r="J1569" s="202"/>
      <c r="K1569" s="198"/>
    </row>
    <row r="1570" spans="3:11" ht="15" customHeight="1" x14ac:dyDescent="0.25">
      <c r="C1570" s="175"/>
      <c r="E1570" s="175"/>
      <c r="H1570" s="175"/>
      <c r="I1570" s="175"/>
      <c r="J1570" s="202"/>
      <c r="K1570" s="198"/>
    </row>
    <row r="1571" spans="3:11" ht="15" customHeight="1" x14ac:dyDescent="0.25">
      <c r="C1571" s="175"/>
      <c r="E1571" s="175"/>
      <c r="H1571" s="175"/>
      <c r="I1571" s="175"/>
      <c r="J1571" s="202"/>
      <c r="K1571" s="198"/>
    </row>
    <row r="1572" spans="3:11" ht="15" customHeight="1" x14ac:dyDescent="0.25">
      <c r="C1572" s="175"/>
      <c r="E1572" s="175"/>
      <c r="H1572" s="175"/>
      <c r="I1572" s="175"/>
      <c r="J1572" s="202"/>
      <c r="K1572" s="198"/>
    </row>
    <row r="1573" spans="3:11" ht="15" customHeight="1" x14ac:dyDescent="0.25">
      <c r="C1573" s="175"/>
      <c r="E1573" s="175"/>
      <c r="H1573" s="175"/>
      <c r="I1573" s="175"/>
      <c r="J1573" s="202"/>
      <c r="K1573" s="198"/>
    </row>
    <row r="1574" spans="3:11" ht="15" customHeight="1" x14ac:dyDescent="0.25">
      <c r="C1574" s="175"/>
      <c r="E1574" s="175"/>
      <c r="H1574" s="175"/>
      <c r="I1574" s="175"/>
      <c r="J1574" s="202"/>
      <c r="K1574" s="198"/>
    </row>
    <row r="1575" spans="3:11" ht="15" customHeight="1" x14ac:dyDescent="0.25">
      <c r="C1575" s="175"/>
      <c r="E1575" s="175"/>
      <c r="H1575" s="175"/>
      <c r="I1575" s="175"/>
      <c r="J1575" s="202"/>
      <c r="K1575" s="198"/>
    </row>
    <row r="1576" spans="3:11" ht="15" customHeight="1" x14ac:dyDescent="0.25">
      <c r="C1576" s="175"/>
      <c r="E1576" s="175"/>
      <c r="H1576" s="175"/>
      <c r="I1576" s="175"/>
      <c r="J1576" s="202"/>
      <c r="K1576" s="198"/>
    </row>
    <row r="1577" spans="3:11" ht="15" customHeight="1" x14ac:dyDescent="0.25">
      <c r="C1577" s="175"/>
      <c r="E1577" s="175"/>
      <c r="H1577" s="175"/>
      <c r="I1577" s="175"/>
      <c r="J1577" s="202"/>
      <c r="K1577" s="198"/>
    </row>
    <row r="1578" spans="3:11" ht="15" customHeight="1" x14ac:dyDescent="0.25">
      <c r="C1578" s="175"/>
      <c r="E1578" s="175"/>
      <c r="H1578" s="175"/>
      <c r="I1578" s="175"/>
      <c r="J1578" s="202"/>
      <c r="K1578" s="198"/>
    </row>
    <row r="1579" spans="3:11" ht="15" customHeight="1" x14ac:dyDescent="0.25">
      <c r="C1579" s="175"/>
      <c r="E1579" s="175"/>
      <c r="H1579" s="175"/>
      <c r="I1579" s="175"/>
      <c r="J1579" s="202"/>
      <c r="K1579" s="198"/>
    </row>
    <row r="1580" spans="3:11" ht="15" customHeight="1" x14ac:dyDescent="0.25">
      <c r="C1580" s="175"/>
      <c r="E1580" s="175"/>
      <c r="H1580" s="175"/>
      <c r="I1580" s="175"/>
      <c r="J1580" s="202"/>
      <c r="K1580" s="198"/>
    </row>
    <row r="1581" spans="3:11" ht="15" customHeight="1" x14ac:dyDescent="0.25">
      <c r="C1581" s="175"/>
      <c r="E1581" s="175"/>
      <c r="H1581" s="175"/>
      <c r="I1581" s="175"/>
      <c r="J1581" s="202"/>
      <c r="K1581" s="198"/>
    </row>
    <row r="1582" spans="3:11" ht="15" customHeight="1" x14ac:dyDescent="0.25">
      <c r="C1582" s="175"/>
      <c r="E1582" s="175"/>
      <c r="H1582" s="175"/>
      <c r="I1582" s="175"/>
      <c r="J1582" s="202"/>
      <c r="K1582" s="198"/>
    </row>
    <row r="1583" spans="3:11" ht="15" customHeight="1" x14ac:dyDescent="0.25">
      <c r="C1583" s="175"/>
      <c r="E1583" s="175"/>
      <c r="H1583" s="175"/>
      <c r="I1583" s="175"/>
      <c r="J1583" s="202"/>
      <c r="K1583" s="198"/>
    </row>
    <row r="1584" spans="3:11" ht="15" customHeight="1" x14ac:dyDescent="0.25">
      <c r="C1584" s="175"/>
      <c r="E1584" s="175"/>
      <c r="H1584" s="175"/>
      <c r="I1584" s="175"/>
      <c r="J1584" s="202"/>
      <c r="K1584" s="198"/>
    </row>
    <row r="1585" spans="3:11" ht="15" customHeight="1" x14ac:dyDescent="0.25">
      <c r="C1585" s="175"/>
      <c r="E1585" s="175"/>
      <c r="H1585" s="175"/>
      <c r="I1585" s="175"/>
      <c r="J1585" s="202"/>
      <c r="K1585" s="198"/>
    </row>
    <row r="1586" spans="3:11" ht="15" customHeight="1" x14ac:dyDescent="0.25">
      <c r="C1586" s="175"/>
      <c r="E1586" s="175"/>
      <c r="H1586" s="175"/>
      <c r="I1586" s="175"/>
      <c r="J1586" s="202"/>
      <c r="K1586" s="198"/>
    </row>
    <row r="1587" spans="3:11" ht="15" customHeight="1" x14ac:dyDescent="0.25">
      <c r="C1587" s="175"/>
      <c r="E1587" s="175"/>
      <c r="H1587" s="175"/>
      <c r="I1587" s="175"/>
      <c r="J1587" s="202"/>
      <c r="K1587" s="198"/>
    </row>
    <row r="1588" spans="3:11" ht="15" customHeight="1" x14ac:dyDescent="0.25">
      <c r="C1588" s="175"/>
      <c r="E1588" s="175"/>
      <c r="H1588" s="175"/>
      <c r="I1588" s="175"/>
      <c r="J1588" s="202"/>
      <c r="K1588" s="198"/>
    </row>
    <row r="1589" spans="3:11" ht="15" customHeight="1" x14ac:dyDescent="0.25">
      <c r="C1589" s="175"/>
      <c r="E1589" s="175"/>
      <c r="H1589" s="175"/>
      <c r="I1589" s="175"/>
      <c r="J1589" s="202"/>
      <c r="K1589" s="198"/>
    </row>
    <row r="1590" spans="3:11" ht="15" customHeight="1" x14ac:dyDescent="0.25">
      <c r="C1590" s="175"/>
      <c r="E1590" s="175"/>
      <c r="H1590" s="175"/>
      <c r="I1590" s="175"/>
      <c r="J1590" s="202"/>
      <c r="K1590" s="198"/>
    </row>
    <row r="1591" spans="3:11" ht="15" customHeight="1" x14ac:dyDescent="0.25">
      <c r="C1591" s="175"/>
      <c r="E1591" s="175"/>
      <c r="H1591" s="175"/>
      <c r="I1591" s="175"/>
      <c r="J1591" s="202"/>
      <c r="K1591" s="198"/>
    </row>
    <row r="1592" spans="3:11" ht="15" customHeight="1" x14ac:dyDescent="0.25">
      <c r="C1592" s="175"/>
      <c r="E1592" s="175"/>
      <c r="H1592" s="175"/>
      <c r="I1592" s="175"/>
      <c r="J1592" s="202"/>
      <c r="K1592" s="198"/>
    </row>
    <row r="1593" spans="3:11" ht="15" customHeight="1" x14ac:dyDescent="0.25">
      <c r="C1593" s="175"/>
      <c r="E1593" s="175"/>
      <c r="H1593" s="175"/>
      <c r="I1593" s="175"/>
      <c r="J1593" s="202"/>
      <c r="K1593" s="198"/>
    </row>
    <row r="1594" spans="3:11" ht="15" customHeight="1" x14ac:dyDescent="0.25">
      <c r="C1594" s="175"/>
      <c r="E1594" s="175"/>
      <c r="H1594" s="175"/>
      <c r="I1594" s="175"/>
      <c r="J1594" s="202"/>
      <c r="K1594" s="198"/>
    </row>
    <row r="1595" spans="3:11" ht="15" customHeight="1" x14ac:dyDescent="0.25">
      <c r="C1595" s="175"/>
      <c r="E1595" s="175"/>
      <c r="H1595" s="175"/>
      <c r="I1595" s="175"/>
      <c r="J1595" s="202"/>
      <c r="K1595" s="198"/>
    </row>
    <row r="1596" spans="3:11" ht="15" customHeight="1" x14ac:dyDescent="0.25">
      <c r="C1596" s="175"/>
      <c r="E1596" s="175"/>
      <c r="H1596" s="175"/>
      <c r="I1596" s="175"/>
      <c r="J1596" s="202"/>
      <c r="K1596" s="198"/>
    </row>
    <row r="1597" spans="3:11" ht="15" customHeight="1" x14ac:dyDescent="0.25">
      <c r="C1597" s="175"/>
      <c r="E1597" s="175"/>
      <c r="H1597" s="175"/>
      <c r="I1597" s="175"/>
      <c r="J1597" s="202"/>
      <c r="K1597" s="198"/>
    </row>
    <row r="1598" spans="3:11" ht="15" customHeight="1" x14ac:dyDescent="0.25">
      <c r="C1598" s="175"/>
      <c r="E1598" s="175"/>
      <c r="H1598" s="175"/>
      <c r="I1598" s="175"/>
      <c r="J1598" s="202"/>
      <c r="K1598" s="198"/>
    </row>
    <row r="1599" spans="3:11" ht="15" customHeight="1" x14ac:dyDescent="0.25">
      <c r="C1599" s="175"/>
      <c r="E1599" s="175"/>
      <c r="H1599" s="175"/>
      <c r="I1599" s="175"/>
      <c r="J1599" s="202"/>
      <c r="K1599" s="198"/>
    </row>
    <row r="1600" spans="3:11" ht="15" customHeight="1" x14ac:dyDescent="0.25">
      <c r="C1600" s="175"/>
      <c r="E1600" s="175"/>
      <c r="H1600" s="175"/>
      <c r="I1600" s="175"/>
      <c r="J1600" s="202"/>
      <c r="K1600" s="198"/>
    </row>
    <row r="1601" spans="3:11" ht="15" customHeight="1" x14ac:dyDescent="0.25">
      <c r="C1601" s="175"/>
      <c r="E1601" s="175"/>
      <c r="H1601" s="175"/>
      <c r="I1601" s="175"/>
      <c r="J1601" s="202"/>
      <c r="K1601" s="198"/>
    </row>
    <row r="1602" spans="3:11" ht="15" customHeight="1" x14ac:dyDescent="0.25">
      <c r="C1602" s="175"/>
      <c r="E1602" s="175"/>
      <c r="H1602" s="175"/>
      <c r="I1602" s="175"/>
      <c r="J1602" s="202"/>
      <c r="K1602" s="198"/>
    </row>
    <row r="1603" spans="3:11" ht="15" customHeight="1" x14ac:dyDescent="0.25">
      <c r="C1603" s="175"/>
      <c r="E1603" s="175"/>
      <c r="H1603" s="175"/>
      <c r="I1603" s="175"/>
      <c r="J1603" s="202"/>
      <c r="K1603" s="198"/>
    </row>
    <row r="1604" spans="3:11" ht="15" customHeight="1" x14ac:dyDescent="0.25">
      <c r="C1604" s="175"/>
      <c r="E1604" s="175"/>
      <c r="H1604" s="175"/>
      <c r="I1604" s="175"/>
      <c r="J1604" s="202"/>
      <c r="K1604" s="198"/>
    </row>
    <row r="1605" spans="3:11" ht="15" customHeight="1" x14ac:dyDescent="0.25">
      <c r="C1605" s="175"/>
      <c r="E1605" s="175"/>
      <c r="H1605" s="175"/>
      <c r="I1605" s="175"/>
      <c r="J1605" s="202"/>
      <c r="K1605" s="198"/>
    </row>
    <row r="1606" spans="3:11" ht="15" customHeight="1" x14ac:dyDescent="0.25">
      <c r="C1606" s="175"/>
      <c r="E1606" s="175"/>
      <c r="H1606" s="175"/>
      <c r="I1606" s="175"/>
      <c r="J1606" s="202"/>
      <c r="K1606" s="198"/>
    </row>
    <row r="1607" spans="3:11" ht="15" customHeight="1" x14ac:dyDescent="0.25">
      <c r="C1607" s="175"/>
      <c r="E1607" s="175"/>
      <c r="H1607" s="175"/>
      <c r="I1607" s="175"/>
      <c r="J1607" s="202"/>
      <c r="K1607" s="198"/>
    </row>
    <row r="1608" spans="3:11" ht="15" customHeight="1" x14ac:dyDescent="0.25">
      <c r="C1608" s="175"/>
      <c r="E1608" s="175"/>
      <c r="H1608" s="175"/>
      <c r="I1608" s="175"/>
      <c r="J1608" s="202"/>
      <c r="K1608" s="198"/>
    </row>
    <row r="1609" spans="3:11" ht="15" customHeight="1" x14ac:dyDescent="0.25">
      <c r="C1609" s="175"/>
      <c r="E1609" s="175"/>
      <c r="H1609" s="175"/>
      <c r="I1609" s="175"/>
      <c r="J1609" s="202"/>
      <c r="K1609" s="198"/>
    </row>
    <row r="1610" spans="3:11" ht="15" customHeight="1" x14ac:dyDescent="0.25">
      <c r="C1610" s="175"/>
      <c r="E1610" s="175"/>
      <c r="H1610" s="175"/>
      <c r="I1610" s="175"/>
      <c r="J1610" s="202"/>
      <c r="K1610" s="198"/>
    </row>
    <row r="1611" spans="3:11" ht="15" customHeight="1" x14ac:dyDescent="0.25">
      <c r="C1611" s="175"/>
      <c r="E1611" s="175"/>
      <c r="H1611" s="175"/>
      <c r="I1611" s="175"/>
      <c r="J1611" s="202"/>
      <c r="K1611" s="198"/>
    </row>
    <row r="1612" spans="3:11" ht="15" customHeight="1" x14ac:dyDescent="0.25">
      <c r="C1612" s="175"/>
      <c r="E1612" s="175"/>
      <c r="H1612" s="175"/>
      <c r="I1612" s="175"/>
      <c r="J1612" s="202"/>
      <c r="K1612" s="198"/>
    </row>
    <row r="1613" spans="3:11" ht="15" customHeight="1" x14ac:dyDescent="0.25">
      <c r="C1613" s="175"/>
      <c r="E1613" s="175"/>
      <c r="H1613" s="175"/>
      <c r="I1613" s="175"/>
      <c r="J1613" s="202"/>
      <c r="K1613" s="198"/>
    </row>
    <row r="1614" spans="3:11" ht="15" customHeight="1" x14ac:dyDescent="0.25">
      <c r="C1614" s="175"/>
      <c r="E1614" s="175"/>
      <c r="H1614" s="175"/>
      <c r="I1614" s="175"/>
      <c r="J1614" s="202"/>
      <c r="K1614" s="198"/>
    </row>
    <row r="1615" spans="3:11" ht="15" customHeight="1" x14ac:dyDescent="0.25">
      <c r="C1615" s="175"/>
      <c r="E1615" s="175"/>
      <c r="H1615" s="175"/>
      <c r="I1615" s="175"/>
      <c r="J1615" s="202"/>
      <c r="K1615" s="198"/>
    </row>
    <row r="1616" spans="3:11" ht="15" customHeight="1" x14ac:dyDescent="0.25">
      <c r="C1616" s="175"/>
      <c r="E1616" s="175"/>
      <c r="H1616" s="175"/>
      <c r="I1616" s="175"/>
      <c r="J1616" s="202"/>
      <c r="K1616" s="198"/>
    </row>
    <row r="1617" spans="3:11" ht="15" customHeight="1" x14ac:dyDescent="0.25">
      <c r="C1617" s="175"/>
      <c r="E1617" s="175"/>
      <c r="H1617" s="175"/>
      <c r="I1617" s="175"/>
      <c r="J1617" s="202"/>
      <c r="K1617" s="198"/>
    </row>
    <row r="1618" spans="3:11" ht="15" customHeight="1" x14ac:dyDescent="0.25">
      <c r="C1618" s="175"/>
      <c r="E1618" s="175"/>
      <c r="H1618" s="175"/>
      <c r="I1618" s="175"/>
      <c r="J1618" s="202"/>
      <c r="K1618" s="198"/>
    </row>
    <row r="1619" spans="3:11" ht="15" customHeight="1" x14ac:dyDescent="0.25">
      <c r="C1619" s="175"/>
      <c r="E1619" s="175"/>
      <c r="H1619" s="175"/>
      <c r="I1619" s="175"/>
      <c r="J1619" s="202"/>
      <c r="K1619" s="198"/>
    </row>
    <row r="1620" spans="3:11" ht="15" customHeight="1" x14ac:dyDescent="0.25">
      <c r="C1620" s="175"/>
      <c r="E1620" s="175"/>
      <c r="H1620" s="175"/>
      <c r="I1620" s="175"/>
      <c r="J1620" s="202"/>
      <c r="K1620" s="198"/>
    </row>
    <row r="1621" spans="3:11" ht="15" customHeight="1" x14ac:dyDescent="0.25">
      <c r="C1621" s="175"/>
      <c r="E1621" s="175"/>
      <c r="H1621" s="175"/>
      <c r="I1621" s="175"/>
      <c r="J1621" s="202"/>
      <c r="K1621" s="198"/>
    </row>
    <row r="1622" spans="3:11" ht="15" customHeight="1" x14ac:dyDescent="0.25">
      <c r="C1622" s="175"/>
      <c r="E1622" s="175"/>
      <c r="H1622" s="175"/>
      <c r="I1622" s="175"/>
      <c r="J1622" s="202"/>
      <c r="K1622" s="198"/>
    </row>
    <row r="1623" spans="3:11" ht="15" customHeight="1" x14ac:dyDescent="0.25">
      <c r="C1623" s="175"/>
      <c r="E1623" s="175"/>
      <c r="H1623" s="175"/>
      <c r="I1623" s="175"/>
      <c r="J1623" s="202"/>
      <c r="K1623" s="198"/>
    </row>
    <row r="1624" spans="3:11" ht="15" customHeight="1" x14ac:dyDescent="0.25">
      <c r="C1624" s="175"/>
      <c r="E1624" s="175"/>
      <c r="H1624" s="175"/>
      <c r="I1624" s="175"/>
      <c r="J1624" s="202"/>
      <c r="K1624" s="198"/>
    </row>
    <row r="1625" spans="3:11" ht="15" customHeight="1" x14ac:dyDescent="0.25">
      <c r="C1625" s="175"/>
      <c r="E1625" s="175"/>
      <c r="H1625" s="175"/>
      <c r="I1625" s="175"/>
      <c r="J1625" s="202"/>
      <c r="K1625" s="198"/>
    </row>
    <row r="1626" spans="3:11" ht="15" customHeight="1" x14ac:dyDescent="0.25">
      <c r="C1626" s="175"/>
      <c r="E1626" s="175"/>
      <c r="H1626" s="175"/>
      <c r="I1626" s="175"/>
      <c r="J1626" s="202"/>
      <c r="K1626" s="198"/>
    </row>
    <row r="1627" spans="3:11" ht="15" customHeight="1" x14ac:dyDescent="0.25">
      <c r="C1627" s="175"/>
      <c r="E1627" s="175"/>
      <c r="H1627" s="175"/>
      <c r="I1627" s="175"/>
      <c r="J1627" s="202"/>
      <c r="K1627" s="198"/>
    </row>
    <row r="1628" spans="3:11" ht="15" customHeight="1" x14ac:dyDescent="0.25">
      <c r="C1628" s="175"/>
      <c r="E1628" s="175"/>
      <c r="H1628" s="175"/>
      <c r="I1628" s="175"/>
      <c r="J1628" s="202"/>
      <c r="K1628" s="198"/>
    </row>
    <row r="1629" spans="3:11" ht="15" customHeight="1" x14ac:dyDescent="0.25">
      <c r="C1629" s="175"/>
      <c r="E1629" s="175"/>
      <c r="H1629" s="175"/>
      <c r="I1629" s="175"/>
      <c r="J1629" s="202"/>
      <c r="K1629" s="198"/>
    </row>
    <row r="1630" spans="3:11" ht="15" customHeight="1" x14ac:dyDescent="0.25">
      <c r="C1630" s="175"/>
      <c r="E1630" s="175"/>
      <c r="H1630" s="175"/>
      <c r="I1630" s="175"/>
      <c r="J1630" s="202"/>
      <c r="K1630" s="198"/>
    </row>
    <row r="1631" spans="3:11" ht="15" customHeight="1" x14ac:dyDescent="0.25">
      <c r="C1631" s="175"/>
      <c r="E1631" s="175"/>
      <c r="H1631" s="175"/>
      <c r="I1631" s="175"/>
      <c r="J1631" s="202"/>
      <c r="K1631" s="198"/>
    </row>
    <row r="1632" spans="3:11" ht="15" customHeight="1" x14ac:dyDescent="0.25">
      <c r="C1632" s="175"/>
      <c r="E1632" s="175"/>
      <c r="H1632" s="175"/>
      <c r="I1632" s="175"/>
      <c r="J1632" s="202"/>
      <c r="K1632" s="198"/>
    </row>
    <row r="1633" spans="3:11" ht="15" customHeight="1" x14ac:dyDescent="0.25">
      <c r="C1633" s="175"/>
      <c r="E1633" s="175"/>
      <c r="H1633" s="175"/>
      <c r="I1633" s="175"/>
      <c r="J1633" s="202"/>
      <c r="K1633" s="198"/>
    </row>
    <row r="1634" spans="3:11" ht="15" customHeight="1" x14ac:dyDescent="0.25">
      <c r="C1634" s="175"/>
      <c r="E1634" s="175"/>
      <c r="H1634" s="175"/>
      <c r="I1634" s="175"/>
      <c r="J1634" s="202"/>
      <c r="K1634" s="198"/>
    </row>
    <row r="1635" spans="3:11" ht="15" customHeight="1" x14ac:dyDescent="0.25">
      <c r="C1635" s="175"/>
      <c r="E1635" s="175"/>
      <c r="H1635" s="175"/>
      <c r="I1635" s="175"/>
      <c r="J1635" s="202"/>
      <c r="K1635" s="198"/>
    </row>
    <row r="1636" spans="3:11" ht="15" customHeight="1" x14ac:dyDescent="0.25">
      <c r="C1636" s="175"/>
      <c r="E1636" s="175"/>
      <c r="H1636" s="175"/>
      <c r="I1636" s="175"/>
      <c r="J1636" s="202"/>
      <c r="K1636" s="198"/>
    </row>
    <row r="1637" spans="3:11" ht="15" customHeight="1" x14ac:dyDescent="0.25">
      <c r="C1637" s="175"/>
      <c r="E1637" s="175"/>
      <c r="H1637" s="175"/>
      <c r="I1637" s="175"/>
      <c r="J1637" s="202"/>
      <c r="K1637" s="198"/>
    </row>
    <row r="1638" spans="3:11" ht="15" customHeight="1" x14ac:dyDescent="0.25">
      <c r="C1638" s="175"/>
      <c r="E1638" s="175"/>
      <c r="H1638" s="175"/>
      <c r="I1638" s="175"/>
      <c r="J1638" s="202"/>
      <c r="K1638" s="198"/>
    </row>
    <row r="1639" spans="3:11" ht="15" customHeight="1" x14ac:dyDescent="0.25">
      <c r="C1639" s="175"/>
      <c r="E1639" s="175"/>
      <c r="H1639" s="175"/>
      <c r="I1639" s="175"/>
      <c r="J1639" s="202"/>
      <c r="K1639" s="198"/>
    </row>
    <row r="1640" spans="3:11" ht="15" customHeight="1" x14ac:dyDescent="0.25">
      <c r="C1640" s="175"/>
      <c r="E1640" s="175"/>
      <c r="H1640" s="175"/>
      <c r="I1640" s="175"/>
      <c r="J1640" s="202"/>
      <c r="K1640" s="198"/>
    </row>
    <row r="1641" spans="3:11" ht="15" customHeight="1" x14ac:dyDescent="0.25">
      <c r="C1641" s="175"/>
      <c r="E1641" s="175"/>
      <c r="H1641" s="175"/>
      <c r="I1641" s="175"/>
      <c r="J1641" s="202"/>
      <c r="K1641" s="198"/>
    </row>
    <row r="1642" spans="3:11" ht="15" customHeight="1" x14ac:dyDescent="0.25">
      <c r="C1642" s="175"/>
      <c r="E1642" s="175"/>
      <c r="H1642" s="175"/>
      <c r="I1642" s="175"/>
      <c r="J1642" s="202"/>
      <c r="K1642" s="198"/>
    </row>
    <row r="1643" spans="3:11" ht="15" customHeight="1" x14ac:dyDescent="0.25">
      <c r="C1643" s="175"/>
      <c r="E1643" s="175"/>
      <c r="H1643" s="175"/>
      <c r="I1643" s="175"/>
      <c r="J1643" s="202"/>
      <c r="K1643" s="198"/>
    </row>
    <row r="1644" spans="3:11" ht="15" customHeight="1" x14ac:dyDescent="0.25">
      <c r="C1644" s="175"/>
      <c r="E1644" s="175"/>
      <c r="H1644" s="175"/>
      <c r="I1644" s="175"/>
      <c r="J1644" s="202"/>
      <c r="K1644" s="198"/>
    </row>
    <row r="1645" spans="3:11" ht="15" customHeight="1" x14ac:dyDescent="0.25">
      <c r="C1645" s="175"/>
      <c r="E1645" s="175"/>
      <c r="H1645" s="175"/>
      <c r="I1645" s="175"/>
      <c r="J1645" s="202"/>
      <c r="K1645" s="198"/>
    </row>
    <row r="1646" spans="3:11" ht="15" customHeight="1" x14ac:dyDescent="0.25">
      <c r="C1646" s="175"/>
      <c r="E1646" s="175"/>
      <c r="H1646" s="175"/>
      <c r="I1646" s="175"/>
      <c r="J1646" s="202"/>
      <c r="K1646" s="198"/>
    </row>
    <row r="1647" spans="3:11" ht="15" customHeight="1" x14ac:dyDescent="0.25">
      <c r="C1647" s="175"/>
      <c r="E1647" s="175"/>
      <c r="H1647" s="175"/>
      <c r="I1647" s="175"/>
      <c r="J1647" s="202"/>
      <c r="K1647" s="198"/>
    </row>
    <row r="1648" spans="3:11" ht="15" customHeight="1" x14ac:dyDescent="0.25">
      <c r="C1648" s="175"/>
      <c r="E1648" s="175"/>
      <c r="H1648" s="175"/>
      <c r="I1648" s="175"/>
      <c r="J1648" s="202"/>
      <c r="K1648" s="198"/>
    </row>
    <row r="1649" spans="3:11" ht="15" customHeight="1" x14ac:dyDescent="0.25">
      <c r="C1649" s="175"/>
      <c r="E1649" s="175"/>
      <c r="H1649" s="175"/>
      <c r="I1649" s="175"/>
      <c r="J1649" s="202"/>
      <c r="K1649" s="198"/>
    </row>
    <row r="1650" spans="3:11" ht="15" customHeight="1" x14ac:dyDescent="0.25">
      <c r="C1650" s="175"/>
      <c r="E1650" s="175"/>
      <c r="H1650" s="175"/>
      <c r="I1650" s="175"/>
      <c r="J1650" s="202"/>
      <c r="K1650" s="198"/>
    </row>
    <row r="1651" spans="3:11" ht="15" customHeight="1" x14ac:dyDescent="0.25">
      <c r="C1651" s="175"/>
      <c r="E1651" s="175"/>
      <c r="H1651" s="175"/>
      <c r="I1651" s="175"/>
      <c r="J1651" s="202"/>
      <c r="K1651" s="198"/>
    </row>
    <row r="1652" spans="3:11" ht="15" customHeight="1" x14ac:dyDescent="0.25">
      <c r="C1652" s="175"/>
      <c r="E1652" s="175"/>
      <c r="H1652" s="175"/>
      <c r="I1652" s="175"/>
      <c r="J1652" s="202"/>
      <c r="K1652" s="198"/>
    </row>
    <row r="1653" spans="3:11" ht="15" customHeight="1" x14ac:dyDescent="0.25">
      <c r="C1653" s="175"/>
      <c r="E1653" s="175"/>
      <c r="H1653" s="175"/>
      <c r="I1653" s="175"/>
      <c r="J1653" s="202"/>
      <c r="K1653" s="198"/>
    </row>
    <row r="1654" spans="3:11" ht="15" customHeight="1" x14ac:dyDescent="0.25">
      <c r="C1654" s="175"/>
      <c r="E1654" s="175"/>
      <c r="H1654" s="175"/>
      <c r="I1654" s="175"/>
      <c r="J1654" s="202"/>
      <c r="K1654" s="198"/>
    </row>
    <row r="1655" spans="3:11" ht="15" customHeight="1" x14ac:dyDescent="0.25">
      <c r="C1655" s="175"/>
      <c r="E1655" s="175"/>
      <c r="H1655" s="175"/>
      <c r="I1655" s="175"/>
      <c r="J1655" s="202"/>
      <c r="K1655" s="198"/>
    </row>
    <row r="1656" spans="3:11" ht="15" customHeight="1" x14ac:dyDescent="0.25">
      <c r="C1656" s="175"/>
      <c r="E1656" s="175"/>
      <c r="H1656" s="175"/>
      <c r="I1656" s="175"/>
      <c r="J1656" s="202"/>
      <c r="K1656" s="198"/>
    </row>
    <row r="1657" spans="3:11" ht="15" customHeight="1" x14ac:dyDescent="0.25">
      <c r="C1657" s="175"/>
      <c r="E1657" s="175"/>
      <c r="H1657" s="175"/>
      <c r="I1657" s="175"/>
      <c r="J1657" s="202"/>
      <c r="K1657" s="198"/>
    </row>
    <row r="1658" spans="3:11" ht="15" customHeight="1" x14ac:dyDescent="0.25">
      <c r="C1658" s="175"/>
      <c r="E1658" s="175"/>
      <c r="H1658" s="175"/>
      <c r="I1658" s="175"/>
      <c r="J1658" s="202"/>
      <c r="K1658" s="198"/>
    </row>
    <row r="1659" spans="3:11" ht="15" customHeight="1" x14ac:dyDescent="0.25">
      <c r="C1659" s="175"/>
      <c r="E1659" s="175"/>
      <c r="H1659" s="175"/>
      <c r="I1659" s="175"/>
      <c r="J1659" s="202"/>
      <c r="K1659" s="198"/>
    </row>
    <row r="1660" spans="3:11" ht="15" customHeight="1" x14ac:dyDescent="0.25">
      <c r="C1660" s="175"/>
      <c r="E1660" s="175"/>
      <c r="H1660" s="175"/>
      <c r="I1660" s="175"/>
      <c r="J1660" s="202"/>
      <c r="K1660" s="198"/>
    </row>
    <row r="1661" spans="3:11" ht="15" customHeight="1" x14ac:dyDescent="0.25">
      <c r="C1661" s="175"/>
      <c r="E1661" s="175"/>
      <c r="H1661" s="175"/>
      <c r="I1661" s="175"/>
      <c r="J1661" s="202"/>
      <c r="K1661" s="198"/>
    </row>
    <row r="1662" spans="3:11" ht="15" customHeight="1" x14ac:dyDescent="0.25">
      <c r="C1662" s="175"/>
      <c r="E1662" s="175"/>
      <c r="H1662" s="175"/>
      <c r="I1662" s="175"/>
      <c r="J1662" s="202"/>
      <c r="K1662" s="198"/>
    </row>
    <row r="1663" spans="3:11" ht="15" customHeight="1" x14ac:dyDescent="0.25">
      <c r="C1663" s="175"/>
      <c r="E1663" s="175"/>
      <c r="H1663" s="175"/>
      <c r="I1663" s="175"/>
      <c r="J1663" s="202"/>
      <c r="K1663" s="198"/>
    </row>
    <row r="1664" spans="3:11" ht="15" customHeight="1" x14ac:dyDescent="0.25">
      <c r="C1664" s="175"/>
      <c r="E1664" s="175"/>
      <c r="H1664" s="175"/>
      <c r="I1664" s="175"/>
      <c r="J1664" s="202"/>
      <c r="K1664" s="198"/>
    </row>
    <row r="1665" spans="3:11" ht="15" customHeight="1" x14ac:dyDescent="0.25">
      <c r="C1665" s="175"/>
      <c r="E1665" s="175"/>
      <c r="H1665" s="175"/>
      <c r="I1665" s="175"/>
      <c r="J1665" s="202"/>
      <c r="K1665" s="198"/>
    </row>
    <row r="1666" spans="3:11" ht="15" customHeight="1" x14ac:dyDescent="0.25">
      <c r="C1666" s="175"/>
      <c r="E1666" s="175"/>
      <c r="H1666" s="175"/>
      <c r="I1666" s="175"/>
      <c r="J1666" s="202"/>
      <c r="K1666" s="198"/>
    </row>
    <row r="1667" spans="3:11" ht="15" customHeight="1" x14ac:dyDescent="0.25">
      <c r="C1667" s="175"/>
      <c r="E1667" s="175"/>
      <c r="H1667" s="175"/>
      <c r="I1667" s="175"/>
      <c r="J1667" s="202"/>
      <c r="K1667" s="198"/>
    </row>
    <row r="1668" spans="3:11" ht="15" customHeight="1" x14ac:dyDescent="0.25">
      <c r="C1668" s="175"/>
      <c r="E1668" s="175"/>
      <c r="H1668" s="175"/>
      <c r="I1668" s="175"/>
      <c r="J1668" s="202"/>
      <c r="K1668" s="198"/>
    </row>
    <row r="1669" spans="3:11" ht="15" customHeight="1" x14ac:dyDescent="0.25">
      <c r="C1669" s="175"/>
      <c r="E1669" s="175"/>
      <c r="H1669" s="175"/>
      <c r="I1669" s="175"/>
      <c r="J1669" s="202"/>
      <c r="K1669" s="198"/>
    </row>
    <row r="1670" spans="3:11" ht="15" customHeight="1" x14ac:dyDescent="0.25">
      <c r="C1670" s="175"/>
      <c r="E1670" s="175"/>
      <c r="H1670" s="175"/>
      <c r="I1670" s="175"/>
      <c r="J1670" s="202"/>
      <c r="K1670" s="198"/>
    </row>
    <row r="1671" spans="3:11" ht="15" customHeight="1" x14ac:dyDescent="0.25">
      <c r="C1671" s="175"/>
      <c r="E1671" s="175"/>
      <c r="H1671" s="175"/>
      <c r="I1671" s="175"/>
      <c r="J1671" s="202"/>
      <c r="K1671" s="198"/>
    </row>
    <row r="1672" spans="3:11" ht="15" customHeight="1" x14ac:dyDescent="0.25">
      <c r="C1672" s="175"/>
      <c r="E1672" s="175"/>
      <c r="H1672" s="175"/>
      <c r="I1672" s="175"/>
      <c r="J1672" s="202"/>
      <c r="K1672" s="198"/>
    </row>
    <row r="1673" spans="3:11" ht="15" customHeight="1" x14ac:dyDescent="0.25">
      <c r="C1673" s="175"/>
      <c r="E1673" s="175"/>
      <c r="H1673" s="175"/>
      <c r="I1673" s="175"/>
      <c r="J1673" s="202"/>
      <c r="K1673" s="198"/>
    </row>
    <row r="1674" spans="3:11" ht="15" customHeight="1" x14ac:dyDescent="0.25">
      <c r="C1674" s="175"/>
      <c r="E1674" s="175"/>
      <c r="H1674" s="175"/>
      <c r="I1674" s="175"/>
      <c r="J1674" s="202"/>
      <c r="K1674" s="198"/>
    </row>
    <row r="1675" spans="3:11" ht="15" customHeight="1" x14ac:dyDescent="0.25">
      <c r="C1675" s="175"/>
      <c r="E1675" s="175"/>
      <c r="H1675" s="175"/>
      <c r="I1675" s="175"/>
      <c r="J1675" s="202"/>
      <c r="K1675" s="198"/>
    </row>
    <row r="1676" spans="3:11" ht="15" customHeight="1" x14ac:dyDescent="0.25">
      <c r="C1676" s="175"/>
      <c r="E1676" s="175"/>
      <c r="H1676" s="175"/>
      <c r="I1676" s="175"/>
      <c r="J1676" s="202"/>
      <c r="K1676" s="198"/>
    </row>
    <row r="1677" spans="3:11" ht="15" customHeight="1" x14ac:dyDescent="0.25">
      <c r="C1677" s="175"/>
      <c r="E1677" s="175"/>
      <c r="H1677" s="175"/>
      <c r="I1677" s="175"/>
      <c r="J1677" s="202"/>
      <c r="K1677" s="198"/>
    </row>
    <row r="1678" spans="3:11" ht="15" customHeight="1" x14ac:dyDescent="0.25">
      <c r="C1678" s="175"/>
      <c r="E1678" s="175"/>
      <c r="H1678" s="175"/>
      <c r="I1678" s="175"/>
      <c r="J1678" s="202"/>
      <c r="K1678" s="198"/>
    </row>
    <row r="1679" spans="3:11" ht="15" customHeight="1" x14ac:dyDescent="0.25">
      <c r="C1679" s="175"/>
      <c r="E1679" s="175"/>
      <c r="H1679" s="175"/>
      <c r="I1679" s="175"/>
      <c r="J1679" s="202"/>
      <c r="K1679" s="198"/>
    </row>
    <row r="1680" spans="3:11" ht="15" customHeight="1" x14ac:dyDescent="0.25">
      <c r="C1680" s="175"/>
      <c r="E1680" s="175"/>
      <c r="H1680" s="175"/>
      <c r="I1680" s="175"/>
      <c r="J1680" s="202"/>
      <c r="K1680" s="198"/>
    </row>
    <row r="1681" spans="3:11" ht="15" customHeight="1" x14ac:dyDescent="0.25">
      <c r="C1681" s="175"/>
      <c r="E1681" s="175"/>
      <c r="H1681" s="175"/>
      <c r="I1681" s="175"/>
      <c r="J1681" s="202"/>
      <c r="K1681" s="198"/>
    </row>
    <row r="1682" spans="3:11" ht="15" customHeight="1" x14ac:dyDescent="0.25">
      <c r="C1682" s="175"/>
      <c r="E1682" s="175"/>
      <c r="H1682" s="175"/>
      <c r="I1682" s="175"/>
      <c r="J1682" s="202"/>
      <c r="K1682" s="198"/>
    </row>
    <row r="1683" spans="3:11" ht="15" customHeight="1" x14ac:dyDescent="0.25">
      <c r="C1683" s="175"/>
      <c r="E1683" s="175"/>
      <c r="H1683" s="175"/>
      <c r="I1683" s="175"/>
      <c r="J1683" s="202"/>
      <c r="K1683" s="198"/>
    </row>
    <row r="1684" spans="3:11" ht="15" customHeight="1" x14ac:dyDescent="0.25">
      <c r="C1684" s="175"/>
      <c r="E1684" s="175"/>
      <c r="H1684" s="175"/>
      <c r="I1684" s="175"/>
      <c r="J1684" s="202"/>
      <c r="K1684" s="198"/>
    </row>
    <row r="1685" spans="3:11" ht="15" customHeight="1" x14ac:dyDescent="0.25">
      <c r="C1685" s="175"/>
      <c r="E1685" s="175"/>
      <c r="H1685" s="175"/>
      <c r="I1685" s="175"/>
      <c r="J1685" s="202"/>
      <c r="K1685" s="198"/>
    </row>
    <row r="1686" spans="3:11" ht="15" customHeight="1" x14ac:dyDescent="0.25">
      <c r="C1686" s="175"/>
      <c r="E1686" s="175"/>
      <c r="H1686" s="175"/>
      <c r="I1686" s="175"/>
      <c r="J1686" s="202"/>
      <c r="K1686" s="198"/>
    </row>
    <row r="1687" spans="3:11" ht="15" customHeight="1" x14ac:dyDescent="0.25">
      <c r="C1687" s="175"/>
      <c r="E1687" s="175"/>
      <c r="H1687" s="175"/>
      <c r="I1687" s="175"/>
      <c r="J1687" s="202"/>
      <c r="K1687" s="198"/>
    </row>
    <row r="1688" spans="3:11" ht="15" customHeight="1" x14ac:dyDescent="0.25">
      <c r="C1688" s="175"/>
      <c r="E1688" s="175"/>
      <c r="H1688" s="175"/>
      <c r="I1688" s="175"/>
      <c r="J1688" s="202"/>
      <c r="K1688" s="198"/>
    </row>
    <row r="1689" spans="3:11" ht="15" customHeight="1" x14ac:dyDescent="0.25">
      <c r="C1689" s="175"/>
      <c r="E1689" s="175"/>
      <c r="H1689" s="175"/>
      <c r="I1689" s="175"/>
      <c r="J1689" s="202"/>
      <c r="K1689" s="198"/>
    </row>
    <row r="1690" spans="3:11" ht="15" customHeight="1" x14ac:dyDescent="0.25">
      <c r="C1690" s="175"/>
      <c r="E1690" s="175"/>
      <c r="H1690" s="175"/>
      <c r="I1690" s="175"/>
      <c r="J1690" s="202"/>
      <c r="K1690" s="198"/>
    </row>
    <row r="1691" spans="3:11" ht="15" customHeight="1" x14ac:dyDescent="0.25">
      <c r="C1691" s="175"/>
      <c r="E1691" s="175"/>
      <c r="H1691" s="175"/>
      <c r="I1691" s="175"/>
      <c r="J1691" s="202"/>
      <c r="K1691" s="198"/>
    </row>
    <row r="1692" spans="3:11" ht="15" customHeight="1" x14ac:dyDescent="0.25">
      <c r="C1692" s="175"/>
      <c r="E1692" s="175"/>
      <c r="H1692" s="175"/>
      <c r="I1692" s="175"/>
      <c r="J1692" s="202"/>
      <c r="K1692" s="198"/>
    </row>
    <row r="1693" spans="3:11" ht="15" customHeight="1" x14ac:dyDescent="0.25">
      <c r="C1693" s="175"/>
      <c r="E1693" s="175"/>
      <c r="H1693" s="175"/>
      <c r="I1693" s="175"/>
      <c r="J1693" s="202"/>
      <c r="K1693" s="198"/>
    </row>
    <row r="1694" spans="3:11" ht="15" customHeight="1" x14ac:dyDescent="0.25">
      <c r="C1694" s="175"/>
      <c r="E1694" s="175"/>
      <c r="H1694" s="175"/>
      <c r="I1694" s="175"/>
      <c r="J1694" s="202"/>
      <c r="K1694" s="198"/>
    </row>
    <row r="1695" spans="3:11" ht="15" customHeight="1" x14ac:dyDescent="0.25">
      <c r="C1695" s="175"/>
      <c r="E1695" s="175"/>
      <c r="H1695" s="175"/>
      <c r="I1695" s="175"/>
      <c r="J1695" s="202"/>
      <c r="K1695" s="198"/>
    </row>
    <row r="1696" spans="3:11" ht="15" customHeight="1" x14ac:dyDescent="0.25">
      <c r="C1696" s="175"/>
      <c r="E1696" s="175"/>
      <c r="H1696" s="175"/>
      <c r="I1696" s="175"/>
      <c r="J1696" s="202"/>
      <c r="K1696" s="198"/>
    </row>
    <row r="1697" spans="3:11" ht="15" customHeight="1" x14ac:dyDescent="0.25">
      <c r="C1697" s="175"/>
      <c r="E1697" s="175"/>
      <c r="H1697" s="175"/>
      <c r="I1697" s="175"/>
      <c r="J1697" s="202"/>
      <c r="K1697" s="198"/>
    </row>
    <row r="1698" spans="3:11" ht="15" customHeight="1" x14ac:dyDescent="0.25">
      <c r="C1698" s="175"/>
      <c r="E1698" s="175"/>
      <c r="H1698" s="175"/>
      <c r="I1698" s="175"/>
      <c r="J1698" s="202"/>
      <c r="K1698" s="198"/>
    </row>
    <row r="1699" spans="3:11" ht="15" customHeight="1" x14ac:dyDescent="0.25">
      <c r="C1699" s="175"/>
      <c r="E1699" s="175"/>
      <c r="H1699" s="175"/>
      <c r="I1699" s="175"/>
      <c r="J1699" s="202"/>
      <c r="K1699" s="198"/>
    </row>
    <row r="1700" spans="3:11" ht="15" customHeight="1" x14ac:dyDescent="0.25">
      <c r="C1700" s="175"/>
      <c r="E1700" s="175"/>
      <c r="H1700" s="175"/>
      <c r="I1700" s="175"/>
      <c r="J1700" s="202"/>
      <c r="K1700" s="198"/>
    </row>
    <row r="1701" spans="3:11" ht="15" customHeight="1" x14ac:dyDescent="0.25">
      <c r="C1701" s="175"/>
      <c r="E1701" s="175"/>
      <c r="H1701" s="175"/>
      <c r="I1701" s="175"/>
      <c r="J1701" s="202"/>
      <c r="K1701" s="198"/>
    </row>
    <row r="1702" spans="3:11" ht="15" customHeight="1" x14ac:dyDescent="0.25">
      <c r="C1702" s="175"/>
      <c r="E1702" s="175"/>
      <c r="H1702" s="175"/>
      <c r="I1702" s="175"/>
      <c r="J1702" s="202"/>
      <c r="K1702" s="198"/>
    </row>
    <row r="1703" spans="3:11" ht="15" customHeight="1" x14ac:dyDescent="0.25">
      <c r="C1703" s="175"/>
      <c r="E1703" s="175"/>
      <c r="H1703" s="175"/>
      <c r="I1703" s="175"/>
      <c r="J1703" s="202"/>
      <c r="K1703" s="198"/>
    </row>
    <row r="1704" spans="3:11" ht="15" customHeight="1" x14ac:dyDescent="0.25">
      <c r="C1704" s="175"/>
      <c r="E1704" s="175"/>
      <c r="H1704" s="175"/>
      <c r="I1704" s="175"/>
      <c r="J1704" s="202"/>
      <c r="K1704" s="198"/>
    </row>
    <row r="1705" spans="3:11" ht="15" customHeight="1" x14ac:dyDescent="0.25">
      <c r="C1705" s="175"/>
      <c r="E1705" s="175"/>
      <c r="H1705" s="175"/>
      <c r="I1705" s="175"/>
      <c r="J1705" s="202"/>
      <c r="K1705" s="198"/>
    </row>
    <row r="1706" spans="3:11" ht="15" customHeight="1" x14ac:dyDescent="0.25">
      <c r="C1706" s="175"/>
      <c r="E1706" s="175"/>
      <c r="H1706" s="175"/>
      <c r="I1706" s="175"/>
      <c r="J1706" s="202"/>
      <c r="K1706" s="198"/>
    </row>
    <row r="1707" spans="3:11" ht="15" customHeight="1" x14ac:dyDescent="0.25">
      <c r="C1707" s="175"/>
      <c r="E1707" s="175"/>
      <c r="H1707" s="175"/>
      <c r="I1707" s="175"/>
      <c r="J1707" s="202"/>
      <c r="K1707" s="198"/>
    </row>
    <row r="1708" spans="3:11" ht="15" customHeight="1" x14ac:dyDescent="0.25">
      <c r="C1708" s="175"/>
      <c r="E1708" s="175"/>
      <c r="H1708" s="175"/>
      <c r="I1708" s="175"/>
      <c r="J1708" s="202"/>
      <c r="K1708" s="198"/>
    </row>
    <row r="1709" spans="3:11" ht="15" customHeight="1" x14ac:dyDescent="0.25">
      <c r="C1709" s="175"/>
      <c r="E1709" s="175"/>
      <c r="H1709" s="175"/>
      <c r="I1709" s="175"/>
      <c r="J1709" s="202"/>
      <c r="K1709" s="198"/>
    </row>
    <row r="1710" spans="3:11" ht="15" customHeight="1" x14ac:dyDescent="0.25">
      <c r="C1710" s="175"/>
      <c r="E1710" s="175"/>
      <c r="H1710" s="175"/>
      <c r="I1710" s="175"/>
      <c r="J1710" s="202"/>
      <c r="K1710" s="198"/>
    </row>
    <row r="1711" spans="3:11" ht="15" customHeight="1" x14ac:dyDescent="0.25">
      <c r="C1711" s="175"/>
      <c r="E1711" s="175"/>
      <c r="H1711" s="175"/>
      <c r="I1711" s="175"/>
      <c r="J1711" s="202"/>
      <c r="K1711" s="198"/>
    </row>
    <row r="1712" spans="3:11" ht="15" customHeight="1" x14ac:dyDescent="0.25">
      <c r="C1712" s="175"/>
      <c r="E1712" s="175"/>
      <c r="H1712" s="175"/>
      <c r="I1712" s="175"/>
      <c r="J1712" s="202"/>
      <c r="K1712" s="198"/>
    </row>
    <row r="1713" spans="3:11" ht="15" customHeight="1" x14ac:dyDescent="0.25">
      <c r="C1713" s="175"/>
      <c r="E1713" s="175"/>
      <c r="H1713" s="175"/>
      <c r="I1713" s="175"/>
      <c r="J1713" s="202"/>
      <c r="K1713" s="198"/>
    </row>
    <row r="1714" spans="3:11" ht="15" customHeight="1" x14ac:dyDescent="0.25">
      <c r="C1714" s="175"/>
      <c r="E1714" s="175"/>
      <c r="H1714" s="175"/>
      <c r="I1714" s="175"/>
      <c r="J1714" s="202"/>
      <c r="K1714" s="198"/>
    </row>
    <row r="1715" spans="3:11" ht="15" customHeight="1" x14ac:dyDescent="0.25">
      <c r="C1715" s="175"/>
      <c r="E1715" s="175"/>
      <c r="H1715" s="175"/>
      <c r="I1715" s="175"/>
      <c r="J1715" s="202"/>
      <c r="K1715" s="198"/>
    </row>
    <row r="1716" spans="3:11" ht="15" customHeight="1" x14ac:dyDescent="0.25">
      <c r="C1716" s="175"/>
      <c r="E1716" s="175"/>
      <c r="H1716" s="175"/>
      <c r="I1716" s="175"/>
      <c r="J1716" s="202"/>
      <c r="K1716" s="198"/>
    </row>
    <row r="1717" spans="3:11" ht="15" customHeight="1" x14ac:dyDescent="0.25">
      <c r="C1717" s="175"/>
      <c r="E1717" s="175"/>
      <c r="H1717" s="175"/>
      <c r="I1717" s="175"/>
      <c r="J1717" s="202"/>
      <c r="K1717" s="198"/>
    </row>
    <row r="1718" spans="3:11" ht="15" customHeight="1" x14ac:dyDescent="0.25">
      <c r="C1718" s="175"/>
      <c r="E1718" s="175"/>
      <c r="H1718" s="175"/>
      <c r="I1718" s="175"/>
      <c r="J1718" s="202"/>
      <c r="K1718" s="198"/>
    </row>
    <row r="1719" spans="3:11" ht="15" customHeight="1" x14ac:dyDescent="0.25">
      <c r="C1719" s="175"/>
      <c r="E1719" s="175"/>
      <c r="H1719" s="175"/>
      <c r="I1719" s="175"/>
      <c r="J1719" s="202"/>
      <c r="K1719" s="198"/>
    </row>
    <row r="1720" spans="3:11" ht="15" customHeight="1" x14ac:dyDescent="0.25">
      <c r="C1720" s="175"/>
      <c r="E1720" s="175"/>
      <c r="H1720" s="175"/>
      <c r="I1720" s="175"/>
      <c r="J1720" s="202"/>
      <c r="K1720" s="198"/>
    </row>
    <row r="1721" spans="3:11" ht="15" customHeight="1" x14ac:dyDescent="0.25">
      <c r="C1721" s="175"/>
      <c r="E1721" s="175"/>
      <c r="H1721" s="175"/>
      <c r="I1721" s="175"/>
      <c r="J1721" s="202"/>
      <c r="K1721" s="198"/>
    </row>
    <row r="1722" spans="3:11" ht="15" customHeight="1" x14ac:dyDescent="0.25">
      <c r="C1722" s="175"/>
      <c r="E1722" s="175"/>
      <c r="H1722" s="175"/>
      <c r="I1722" s="175"/>
      <c r="J1722" s="202"/>
      <c r="K1722" s="198"/>
    </row>
    <row r="1723" spans="3:11" ht="15" customHeight="1" x14ac:dyDescent="0.25">
      <c r="C1723" s="175"/>
      <c r="E1723" s="175"/>
      <c r="H1723" s="175"/>
      <c r="I1723" s="175"/>
      <c r="J1723" s="202"/>
      <c r="K1723" s="198"/>
    </row>
    <row r="1724" spans="3:11" ht="15" customHeight="1" x14ac:dyDescent="0.25">
      <c r="C1724" s="175"/>
      <c r="E1724" s="175"/>
      <c r="H1724" s="175"/>
      <c r="I1724" s="175"/>
      <c r="J1724" s="202"/>
      <c r="K1724" s="198"/>
    </row>
    <row r="1725" spans="3:11" ht="15" customHeight="1" x14ac:dyDescent="0.25">
      <c r="C1725" s="175"/>
      <c r="E1725" s="175"/>
      <c r="H1725" s="175"/>
      <c r="I1725" s="175"/>
      <c r="J1725" s="202"/>
      <c r="K1725" s="198"/>
    </row>
    <row r="1726" spans="3:11" ht="15" customHeight="1" x14ac:dyDescent="0.25">
      <c r="C1726" s="175"/>
      <c r="E1726" s="175"/>
      <c r="H1726" s="175"/>
      <c r="I1726" s="175"/>
      <c r="J1726" s="202"/>
      <c r="K1726" s="198"/>
    </row>
    <row r="1727" spans="3:11" ht="15" customHeight="1" x14ac:dyDescent="0.25">
      <c r="C1727" s="175"/>
      <c r="E1727" s="175"/>
      <c r="H1727" s="175"/>
      <c r="I1727" s="175"/>
      <c r="J1727" s="202"/>
      <c r="K1727" s="198"/>
    </row>
    <row r="1728" spans="3:11" ht="15" customHeight="1" x14ac:dyDescent="0.25">
      <c r="C1728" s="175"/>
      <c r="E1728" s="175"/>
      <c r="H1728" s="175"/>
      <c r="I1728" s="175"/>
      <c r="J1728" s="202"/>
      <c r="K1728" s="198"/>
    </row>
    <row r="1729" spans="3:11" ht="15" customHeight="1" x14ac:dyDescent="0.25">
      <c r="C1729" s="175"/>
      <c r="E1729" s="175"/>
      <c r="H1729" s="175"/>
      <c r="I1729" s="175"/>
      <c r="J1729" s="202"/>
      <c r="K1729" s="198"/>
    </row>
    <row r="1730" spans="3:11" ht="15" customHeight="1" x14ac:dyDescent="0.25">
      <c r="C1730" s="175"/>
      <c r="E1730" s="175"/>
      <c r="H1730" s="175"/>
      <c r="I1730" s="175"/>
      <c r="J1730" s="202"/>
      <c r="K1730" s="198"/>
    </row>
    <row r="1731" spans="3:11" ht="15" customHeight="1" x14ac:dyDescent="0.25">
      <c r="C1731" s="175"/>
      <c r="E1731" s="175"/>
      <c r="H1731" s="175"/>
      <c r="I1731" s="175"/>
      <c r="J1731" s="202"/>
      <c r="K1731" s="198"/>
    </row>
    <row r="1732" spans="3:11" ht="15" customHeight="1" x14ac:dyDescent="0.25">
      <c r="C1732" s="175"/>
      <c r="E1732" s="175"/>
      <c r="H1732" s="175"/>
      <c r="I1732" s="175"/>
      <c r="J1732" s="202"/>
      <c r="K1732" s="198"/>
    </row>
    <row r="1733" spans="3:11" ht="15" customHeight="1" x14ac:dyDescent="0.25">
      <c r="C1733" s="175"/>
      <c r="E1733" s="175"/>
      <c r="H1733" s="175"/>
      <c r="I1733" s="175"/>
      <c r="J1733" s="202"/>
      <c r="K1733" s="198"/>
    </row>
    <row r="1734" spans="3:11" ht="15" customHeight="1" x14ac:dyDescent="0.25">
      <c r="C1734" s="175"/>
      <c r="E1734" s="175"/>
      <c r="H1734" s="175"/>
      <c r="I1734" s="175"/>
      <c r="J1734" s="202"/>
      <c r="K1734" s="198"/>
    </row>
    <row r="1735" spans="3:11" ht="15" customHeight="1" x14ac:dyDescent="0.25">
      <c r="C1735" s="175"/>
      <c r="E1735" s="175"/>
      <c r="H1735" s="175"/>
      <c r="I1735" s="175"/>
      <c r="J1735" s="202"/>
      <c r="K1735" s="198"/>
    </row>
    <row r="1736" spans="3:11" ht="15" customHeight="1" x14ac:dyDescent="0.25">
      <c r="C1736" s="175"/>
      <c r="E1736" s="175"/>
      <c r="H1736" s="175"/>
      <c r="I1736" s="175"/>
      <c r="J1736" s="202"/>
      <c r="K1736" s="198"/>
    </row>
    <row r="1737" spans="3:11" ht="15" customHeight="1" x14ac:dyDescent="0.25">
      <c r="C1737" s="175"/>
      <c r="E1737" s="175"/>
      <c r="H1737" s="175"/>
      <c r="I1737" s="175"/>
      <c r="J1737" s="202"/>
      <c r="K1737" s="198"/>
    </row>
    <row r="1738" spans="3:11" ht="15" customHeight="1" x14ac:dyDescent="0.25">
      <c r="C1738" s="175"/>
      <c r="E1738" s="175"/>
      <c r="H1738" s="175"/>
      <c r="I1738" s="175"/>
      <c r="J1738" s="202"/>
      <c r="K1738" s="198"/>
    </row>
    <row r="1739" spans="3:11" ht="15" customHeight="1" x14ac:dyDescent="0.25">
      <c r="C1739" s="175"/>
      <c r="E1739" s="175"/>
      <c r="H1739" s="175"/>
      <c r="I1739" s="175"/>
      <c r="J1739" s="202"/>
      <c r="K1739" s="198"/>
    </row>
    <row r="1740" spans="3:11" ht="15" customHeight="1" x14ac:dyDescent="0.25">
      <c r="C1740" s="175"/>
      <c r="E1740" s="175"/>
      <c r="H1740" s="175"/>
      <c r="I1740" s="175"/>
      <c r="J1740" s="202"/>
      <c r="K1740" s="198"/>
    </row>
    <row r="1741" spans="3:11" ht="15" customHeight="1" x14ac:dyDescent="0.25">
      <c r="C1741" s="175"/>
      <c r="E1741" s="175"/>
      <c r="H1741" s="175"/>
      <c r="I1741" s="175"/>
      <c r="J1741" s="202"/>
      <c r="K1741" s="198"/>
    </row>
    <row r="1742" spans="3:11" ht="15" customHeight="1" x14ac:dyDescent="0.25">
      <c r="C1742" s="175"/>
      <c r="E1742" s="175"/>
      <c r="H1742" s="175"/>
      <c r="I1742" s="175"/>
      <c r="J1742" s="202"/>
      <c r="K1742" s="198"/>
    </row>
    <row r="1743" spans="3:11" ht="15" customHeight="1" x14ac:dyDescent="0.25">
      <c r="C1743" s="175"/>
      <c r="E1743" s="175"/>
      <c r="H1743" s="175"/>
      <c r="I1743" s="175"/>
      <c r="J1743" s="202"/>
      <c r="K1743" s="198"/>
    </row>
    <row r="1744" spans="3:11" ht="15" customHeight="1" x14ac:dyDescent="0.25">
      <c r="C1744" s="175"/>
      <c r="E1744" s="175"/>
      <c r="H1744" s="175"/>
      <c r="I1744" s="175"/>
      <c r="J1744" s="202"/>
      <c r="K1744" s="198"/>
    </row>
    <row r="1745" spans="3:11" ht="15" customHeight="1" x14ac:dyDescent="0.25">
      <c r="C1745" s="175"/>
      <c r="E1745" s="175"/>
      <c r="H1745" s="175"/>
      <c r="I1745" s="175"/>
      <c r="J1745" s="202"/>
      <c r="K1745" s="198"/>
    </row>
    <row r="1746" spans="3:11" ht="15" customHeight="1" x14ac:dyDescent="0.25">
      <c r="C1746" s="175"/>
      <c r="E1746" s="175"/>
      <c r="H1746" s="175"/>
      <c r="I1746" s="175"/>
      <c r="J1746" s="202"/>
      <c r="K1746" s="198"/>
    </row>
    <row r="1747" spans="3:11" ht="15" customHeight="1" x14ac:dyDescent="0.25">
      <c r="C1747" s="175"/>
      <c r="E1747" s="175"/>
      <c r="H1747" s="175"/>
      <c r="I1747" s="175"/>
      <c r="J1747" s="202"/>
      <c r="K1747" s="198"/>
    </row>
    <row r="1748" spans="3:11" ht="15" customHeight="1" x14ac:dyDescent="0.25">
      <c r="C1748" s="175"/>
      <c r="E1748" s="175"/>
      <c r="H1748" s="175"/>
      <c r="I1748" s="175"/>
      <c r="J1748" s="202"/>
      <c r="K1748" s="198"/>
    </row>
    <row r="1749" spans="3:11" ht="15" customHeight="1" x14ac:dyDescent="0.25">
      <c r="C1749" s="175"/>
      <c r="E1749" s="175"/>
      <c r="H1749" s="175"/>
      <c r="I1749" s="175"/>
      <c r="J1749" s="202"/>
      <c r="K1749" s="198"/>
    </row>
    <row r="1750" spans="3:11" ht="15" customHeight="1" x14ac:dyDescent="0.25">
      <c r="C1750" s="175"/>
      <c r="E1750" s="175"/>
      <c r="H1750" s="175"/>
      <c r="I1750" s="175"/>
      <c r="J1750" s="202"/>
      <c r="K1750" s="198"/>
    </row>
    <row r="1751" spans="3:11" ht="15" customHeight="1" x14ac:dyDescent="0.25">
      <c r="C1751" s="175"/>
      <c r="E1751" s="175"/>
      <c r="H1751" s="175"/>
      <c r="I1751" s="175"/>
      <c r="J1751" s="202"/>
      <c r="K1751" s="198"/>
    </row>
    <row r="1752" spans="3:11" ht="15" customHeight="1" x14ac:dyDescent="0.25">
      <c r="C1752" s="175"/>
      <c r="E1752" s="175"/>
      <c r="H1752" s="175"/>
      <c r="I1752" s="175"/>
      <c r="J1752" s="202"/>
      <c r="K1752" s="198"/>
    </row>
    <row r="1753" spans="3:11" ht="15" customHeight="1" x14ac:dyDescent="0.25">
      <c r="C1753" s="175"/>
      <c r="E1753" s="175"/>
      <c r="H1753" s="175"/>
      <c r="I1753" s="175"/>
      <c r="J1753" s="202"/>
      <c r="K1753" s="198"/>
    </row>
    <row r="1754" spans="3:11" ht="15" customHeight="1" x14ac:dyDescent="0.25">
      <c r="C1754" s="175"/>
      <c r="E1754" s="175"/>
      <c r="H1754" s="175"/>
      <c r="I1754" s="175"/>
      <c r="J1754" s="202"/>
      <c r="K1754" s="198"/>
    </row>
    <row r="1755" spans="3:11" ht="15" customHeight="1" x14ac:dyDescent="0.25">
      <c r="C1755" s="175"/>
      <c r="E1755" s="175"/>
      <c r="H1755" s="175"/>
      <c r="I1755" s="175"/>
      <c r="J1755" s="202"/>
      <c r="K1755" s="198"/>
    </row>
    <row r="1756" spans="3:11" ht="15" customHeight="1" x14ac:dyDescent="0.25">
      <c r="C1756" s="175"/>
      <c r="E1756" s="175"/>
      <c r="H1756" s="175"/>
      <c r="I1756" s="175"/>
      <c r="J1756" s="202"/>
      <c r="K1756" s="198"/>
    </row>
    <row r="1757" spans="3:11" ht="15" customHeight="1" x14ac:dyDescent="0.25">
      <c r="C1757" s="175"/>
      <c r="E1757" s="175"/>
      <c r="H1757" s="175"/>
      <c r="I1757" s="175"/>
      <c r="J1757" s="202"/>
      <c r="K1757" s="198"/>
    </row>
    <row r="1758" spans="3:11" ht="15" customHeight="1" x14ac:dyDescent="0.25">
      <c r="C1758" s="175"/>
      <c r="E1758" s="175"/>
      <c r="H1758" s="175"/>
      <c r="I1758" s="175"/>
      <c r="J1758" s="202"/>
      <c r="K1758" s="198"/>
    </row>
    <row r="1759" spans="3:11" ht="15" customHeight="1" x14ac:dyDescent="0.25">
      <c r="C1759" s="175"/>
      <c r="E1759" s="175"/>
      <c r="H1759" s="175"/>
      <c r="I1759" s="175"/>
      <c r="J1759" s="202"/>
      <c r="K1759" s="198"/>
    </row>
    <row r="1760" spans="3:11" ht="15" customHeight="1" x14ac:dyDescent="0.25">
      <c r="C1760" s="175"/>
      <c r="E1760" s="175"/>
      <c r="H1760" s="175"/>
      <c r="I1760" s="175"/>
      <c r="J1760" s="202"/>
      <c r="K1760" s="198"/>
    </row>
    <row r="1761" spans="3:11" ht="15" customHeight="1" x14ac:dyDescent="0.25">
      <c r="C1761" s="175"/>
      <c r="E1761" s="175"/>
      <c r="H1761" s="175"/>
      <c r="I1761" s="175"/>
      <c r="J1761" s="202"/>
      <c r="K1761" s="198"/>
    </row>
    <row r="1762" spans="3:11" ht="15" customHeight="1" x14ac:dyDescent="0.25">
      <c r="C1762" s="175"/>
      <c r="E1762" s="175"/>
      <c r="H1762" s="175"/>
      <c r="I1762" s="175"/>
      <c r="J1762" s="202"/>
      <c r="K1762" s="198"/>
    </row>
    <row r="1763" spans="3:11" ht="15" customHeight="1" x14ac:dyDescent="0.25">
      <c r="C1763" s="175"/>
      <c r="E1763" s="175"/>
      <c r="H1763" s="175"/>
      <c r="I1763" s="175"/>
      <c r="J1763" s="202"/>
      <c r="K1763" s="198"/>
    </row>
    <row r="1764" spans="3:11" ht="15" customHeight="1" x14ac:dyDescent="0.25">
      <c r="C1764" s="175"/>
      <c r="E1764" s="175"/>
      <c r="H1764" s="175"/>
      <c r="I1764" s="175"/>
      <c r="J1764" s="202"/>
      <c r="K1764" s="198"/>
    </row>
    <row r="1765" spans="3:11" ht="15" customHeight="1" x14ac:dyDescent="0.25">
      <c r="C1765" s="175"/>
      <c r="E1765" s="175"/>
      <c r="H1765" s="175"/>
      <c r="I1765" s="175"/>
      <c r="J1765" s="202"/>
      <c r="K1765" s="198"/>
    </row>
    <row r="1766" spans="3:11" ht="15" customHeight="1" x14ac:dyDescent="0.25">
      <c r="C1766" s="175"/>
      <c r="E1766" s="175"/>
      <c r="H1766" s="175"/>
      <c r="I1766" s="175"/>
      <c r="J1766" s="202"/>
      <c r="K1766" s="198"/>
    </row>
    <row r="1767" spans="3:11" ht="15" customHeight="1" x14ac:dyDescent="0.25">
      <c r="C1767" s="175"/>
      <c r="E1767" s="175"/>
      <c r="H1767" s="175"/>
      <c r="I1767" s="175"/>
      <c r="J1767" s="202"/>
      <c r="K1767" s="198"/>
    </row>
    <row r="1768" spans="3:11" ht="15" customHeight="1" x14ac:dyDescent="0.25">
      <c r="C1768" s="175"/>
      <c r="E1768" s="175"/>
      <c r="H1768" s="175"/>
      <c r="I1768" s="175"/>
      <c r="J1768" s="202"/>
      <c r="K1768" s="198"/>
    </row>
    <row r="1769" spans="3:11" ht="15" customHeight="1" x14ac:dyDescent="0.25">
      <c r="C1769" s="175"/>
      <c r="E1769" s="175"/>
      <c r="H1769" s="175"/>
      <c r="I1769" s="175"/>
      <c r="J1769" s="202"/>
      <c r="K1769" s="198"/>
    </row>
    <row r="1770" spans="3:11" ht="15" customHeight="1" x14ac:dyDescent="0.25">
      <c r="C1770" s="175"/>
      <c r="E1770" s="175"/>
      <c r="H1770" s="175"/>
      <c r="I1770" s="175"/>
      <c r="J1770" s="202"/>
      <c r="K1770" s="198"/>
    </row>
    <row r="1771" spans="3:11" ht="15" customHeight="1" x14ac:dyDescent="0.25">
      <c r="C1771" s="175"/>
      <c r="E1771" s="175"/>
      <c r="H1771" s="175"/>
      <c r="I1771" s="175"/>
      <c r="J1771" s="202"/>
      <c r="K1771" s="198"/>
    </row>
    <row r="1772" spans="3:11" ht="15" customHeight="1" x14ac:dyDescent="0.25">
      <c r="C1772" s="175"/>
      <c r="E1772" s="175"/>
      <c r="H1772" s="175"/>
      <c r="I1772" s="175"/>
      <c r="J1772" s="202"/>
      <c r="K1772" s="198"/>
    </row>
    <row r="1773" spans="3:11" ht="15" customHeight="1" x14ac:dyDescent="0.25">
      <c r="C1773" s="175"/>
      <c r="E1773" s="175"/>
      <c r="H1773" s="175"/>
      <c r="I1773" s="175"/>
      <c r="J1773" s="202"/>
      <c r="K1773" s="198"/>
    </row>
    <row r="1774" spans="3:11" ht="15" customHeight="1" x14ac:dyDescent="0.25">
      <c r="C1774" s="175"/>
      <c r="E1774" s="175"/>
      <c r="H1774" s="175"/>
      <c r="I1774" s="175"/>
      <c r="J1774" s="202"/>
      <c r="K1774" s="198"/>
    </row>
    <row r="1775" spans="3:11" ht="15" customHeight="1" x14ac:dyDescent="0.25">
      <c r="C1775" s="175"/>
      <c r="E1775" s="175"/>
      <c r="H1775" s="175"/>
      <c r="I1775" s="175"/>
      <c r="J1775" s="202"/>
      <c r="K1775" s="198"/>
    </row>
    <row r="1776" spans="3:11" ht="15" customHeight="1" x14ac:dyDescent="0.25">
      <c r="C1776" s="175"/>
      <c r="E1776" s="175"/>
      <c r="H1776" s="175"/>
      <c r="I1776" s="175"/>
      <c r="J1776" s="202"/>
      <c r="K1776" s="198"/>
    </row>
    <row r="1777" spans="3:11" ht="15" customHeight="1" x14ac:dyDescent="0.25">
      <c r="C1777" s="175"/>
      <c r="E1777" s="175"/>
      <c r="H1777" s="175"/>
      <c r="I1777" s="175"/>
      <c r="J1777" s="202"/>
      <c r="K1777" s="198"/>
    </row>
    <row r="1778" spans="3:11" ht="15" customHeight="1" x14ac:dyDescent="0.25">
      <c r="C1778" s="175"/>
      <c r="E1778" s="175"/>
      <c r="H1778" s="175"/>
      <c r="I1778" s="175"/>
      <c r="J1778" s="202"/>
      <c r="K1778" s="198"/>
    </row>
    <row r="1779" spans="3:11" ht="15" customHeight="1" x14ac:dyDescent="0.25">
      <c r="C1779" s="175"/>
      <c r="E1779" s="175"/>
      <c r="H1779" s="175"/>
      <c r="I1779" s="175"/>
      <c r="J1779" s="202"/>
      <c r="K1779" s="198"/>
    </row>
    <row r="1780" spans="3:11" ht="15" customHeight="1" x14ac:dyDescent="0.25">
      <c r="C1780" s="175"/>
      <c r="E1780" s="175"/>
      <c r="H1780" s="175"/>
      <c r="I1780" s="175"/>
      <c r="J1780" s="202"/>
      <c r="K1780" s="198"/>
    </row>
    <row r="1781" spans="3:11" ht="15" customHeight="1" x14ac:dyDescent="0.25">
      <c r="C1781" s="175"/>
      <c r="E1781" s="175"/>
      <c r="H1781" s="175"/>
      <c r="I1781" s="175"/>
      <c r="J1781" s="202"/>
      <c r="K1781" s="198"/>
    </row>
    <row r="1782" spans="3:11" ht="15" customHeight="1" x14ac:dyDescent="0.25">
      <c r="C1782" s="175"/>
      <c r="E1782" s="175"/>
      <c r="H1782" s="175"/>
      <c r="I1782" s="175"/>
      <c r="J1782" s="202"/>
      <c r="K1782" s="198"/>
    </row>
    <row r="1783" spans="3:11" ht="15" customHeight="1" x14ac:dyDescent="0.25">
      <c r="C1783" s="175"/>
      <c r="E1783" s="175"/>
      <c r="H1783" s="175"/>
      <c r="I1783" s="175"/>
      <c r="J1783" s="202"/>
      <c r="K1783" s="198"/>
    </row>
    <row r="1784" spans="3:11" ht="15" customHeight="1" x14ac:dyDescent="0.25">
      <c r="C1784" s="175"/>
      <c r="E1784" s="175"/>
      <c r="H1784" s="175"/>
      <c r="I1784" s="175"/>
      <c r="J1784" s="202"/>
      <c r="K1784" s="198"/>
    </row>
    <row r="1785" spans="3:11" ht="15" customHeight="1" x14ac:dyDescent="0.25">
      <c r="C1785" s="175"/>
      <c r="E1785" s="175"/>
      <c r="H1785" s="175"/>
      <c r="I1785" s="175"/>
      <c r="J1785" s="202"/>
      <c r="K1785" s="198"/>
    </row>
    <row r="1786" spans="3:11" ht="15" customHeight="1" x14ac:dyDescent="0.25">
      <c r="C1786" s="175"/>
      <c r="E1786" s="175"/>
      <c r="H1786" s="175"/>
      <c r="I1786" s="175"/>
      <c r="J1786" s="202"/>
      <c r="K1786" s="198"/>
    </row>
    <row r="1787" spans="3:11" ht="15" customHeight="1" x14ac:dyDescent="0.25">
      <c r="C1787" s="175"/>
      <c r="E1787" s="175"/>
      <c r="H1787" s="175"/>
      <c r="I1787" s="175"/>
      <c r="J1787" s="202"/>
      <c r="K1787" s="198"/>
    </row>
    <row r="1788" spans="3:11" ht="15" customHeight="1" x14ac:dyDescent="0.25">
      <c r="C1788" s="175"/>
      <c r="E1788" s="175"/>
      <c r="H1788" s="175"/>
      <c r="I1788" s="175"/>
      <c r="J1788" s="202"/>
      <c r="K1788" s="198"/>
    </row>
    <row r="1789" spans="3:11" ht="15" customHeight="1" x14ac:dyDescent="0.25">
      <c r="C1789" s="175"/>
      <c r="E1789" s="175"/>
      <c r="H1789" s="175"/>
      <c r="I1789" s="175"/>
      <c r="J1789" s="202"/>
      <c r="K1789" s="198"/>
    </row>
    <row r="1790" spans="3:11" ht="15" customHeight="1" x14ac:dyDescent="0.25">
      <c r="C1790" s="175"/>
      <c r="E1790" s="175"/>
      <c r="H1790" s="175"/>
      <c r="I1790" s="175"/>
      <c r="J1790" s="202"/>
      <c r="K1790" s="198"/>
    </row>
    <row r="1791" spans="3:11" ht="15" customHeight="1" x14ac:dyDescent="0.25">
      <c r="C1791" s="175"/>
      <c r="E1791" s="175"/>
      <c r="H1791" s="175"/>
      <c r="I1791" s="175"/>
      <c r="J1791" s="202"/>
      <c r="K1791" s="198"/>
    </row>
    <row r="1792" spans="3:11" ht="15" customHeight="1" x14ac:dyDescent="0.25">
      <c r="C1792" s="175"/>
      <c r="E1792" s="175"/>
      <c r="H1792" s="175"/>
      <c r="I1792" s="175"/>
      <c r="J1792" s="202"/>
      <c r="K1792" s="198"/>
    </row>
    <row r="1793" spans="3:11" ht="15" customHeight="1" x14ac:dyDescent="0.25">
      <c r="C1793" s="175"/>
      <c r="E1793" s="175"/>
      <c r="H1793" s="175"/>
      <c r="I1793" s="175"/>
      <c r="J1793" s="202"/>
      <c r="K1793" s="198"/>
    </row>
    <row r="1794" spans="3:11" ht="15" customHeight="1" x14ac:dyDescent="0.25">
      <c r="C1794" s="175"/>
      <c r="E1794" s="175"/>
      <c r="H1794" s="175"/>
      <c r="I1794" s="175"/>
      <c r="J1794" s="202"/>
      <c r="K1794" s="198"/>
    </row>
    <row r="1795" spans="3:11" ht="15" customHeight="1" x14ac:dyDescent="0.25">
      <c r="C1795" s="175"/>
      <c r="E1795" s="175"/>
      <c r="H1795" s="175"/>
      <c r="I1795" s="175"/>
      <c r="J1795" s="202"/>
      <c r="K1795" s="198"/>
    </row>
    <row r="1796" spans="3:11" ht="15" customHeight="1" x14ac:dyDescent="0.25">
      <c r="C1796" s="175"/>
      <c r="E1796" s="175"/>
      <c r="H1796" s="175"/>
      <c r="I1796" s="175"/>
      <c r="J1796" s="202"/>
      <c r="K1796" s="198"/>
    </row>
    <row r="1797" spans="3:11" ht="15" customHeight="1" x14ac:dyDescent="0.25">
      <c r="C1797" s="175"/>
      <c r="E1797" s="175"/>
      <c r="H1797" s="175"/>
      <c r="I1797" s="175"/>
      <c r="J1797" s="202"/>
      <c r="K1797" s="198"/>
    </row>
    <row r="1798" spans="3:11" ht="15" customHeight="1" x14ac:dyDescent="0.25">
      <c r="C1798" s="175"/>
      <c r="E1798" s="175"/>
      <c r="H1798" s="175"/>
      <c r="I1798" s="175"/>
      <c r="J1798" s="202"/>
      <c r="K1798" s="198"/>
    </row>
    <row r="1799" spans="3:11" ht="15" customHeight="1" x14ac:dyDescent="0.25">
      <c r="C1799" s="175"/>
      <c r="E1799" s="175"/>
      <c r="H1799" s="175"/>
      <c r="I1799" s="175"/>
      <c r="J1799" s="202"/>
      <c r="K1799" s="198"/>
    </row>
    <row r="1800" spans="3:11" ht="15" customHeight="1" x14ac:dyDescent="0.25">
      <c r="C1800" s="175"/>
      <c r="E1800" s="175"/>
      <c r="H1800" s="175"/>
      <c r="I1800" s="175"/>
      <c r="J1800" s="202"/>
      <c r="K1800" s="198"/>
    </row>
    <row r="1801" spans="3:11" ht="15" customHeight="1" x14ac:dyDescent="0.25">
      <c r="C1801" s="175"/>
      <c r="E1801" s="175"/>
      <c r="H1801" s="175"/>
      <c r="I1801" s="175"/>
      <c r="J1801" s="202"/>
      <c r="K1801" s="198"/>
    </row>
    <row r="1802" spans="3:11" ht="15" customHeight="1" x14ac:dyDescent="0.25">
      <c r="C1802" s="175"/>
      <c r="E1802" s="175"/>
      <c r="H1802" s="175"/>
      <c r="I1802" s="175"/>
      <c r="J1802" s="202"/>
      <c r="K1802" s="198"/>
    </row>
    <row r="1803" spans="3:11" ht="15" customHeight="1" x14ac:dyDescent="0.25">
      <c r="C1803" s="175"/>
      <c r="E1803" s="175"/>
      <c r="H1803" s="175"/>
      <c r="I1803" s="175"/>
      <c r="J1803" s="202"/>
      <c r="K1803" s="198"/>
    </row>
    <row r="1804" spans="3:11" ht="15" customHeight="1" x14ac:dyDescent="0.25">
      <c r="C1804" s="175"/>
      <c r="E1804" s="175"/>
      <c r="H1804" s="175"/>
      <c r="I1804" s="175"/>
      <c r="J1804" s="202"/>
      <c r="K1804" s="198"/>
    </row>
    <row r="1805" spans="3:11" ht="15" customHeight="1" x14ac:dyDescent="0.25">
      <c r="C1805" s="175"/>
      <c r="E1805" s="175"/>
      <c r="H1805" s="175"/>
      <c r="I1805" s="175"/>
      <c r="J1805" s="202"/>
      <c r="K1805" s="198"/>
    </row>
    <row r="1806" spans="3:11" ht="15" customHeight="1" x14ac:dyDescent="0.25">
      <c r="C1806" s="175"/>
      <c r="E1806" s="175"/>
      <c r="H1806" s="175"/>
      <c r="I1806" s="175"/>
      <c r="J1806" s="202"/>
      <c r="K1806" s="198"/>
    </row>
    <row r="1807" spans="3:11" ht="15" customHeight="1" x14ac:dyDescent="0.25">
      <c r="C1807" s="175"/>
      <c r="E1807" s="175"/>
      <c r="H1807" s="175"/>
      <c r="I1807" s="175"/>
      <c r="J1807" s="202"/>
      <c r="K1807" s="198"/>
    </row>
    <row r="1808" spans="3:11" ht="15" customHeight="1" x14ac:dyDescent="0.25">
      <c r="C1808" s="175"/>
      <c r="E1808" s="175"/>
      <c r="H1808" s="175"/>
      <c r="I1808" s="175"/>
      <c r="J1808" s="202"/>
      <c r="K1808" s="198"/>
    </row>
    <row r="1809" spans="3:11" ht="15" customHeight="1" x14ac:dyDescent="0.25">
      <c r="C1809" s="175"/>
      <c r="E1809" s="175"/>
      <c r="H1809" s="175"/>
      <c r="I1809" s="175"/>
      <c r="J1809" s="202"/>
      <c r="K1809" s="198"/>
    </row>
    <row r="1810" spans="3:11" ht="15" customHeight="1" x14ac:dyDescent="0.25">
      <c r="C1810" s="175"/>
      <c r="E1810" s="175"/>
      <c r="H1810" s="175"/>
      <c r="I1810" s="175"/>
      <c r="J1810" s="202"/>
      <c r="K1810" s="198"/>
    </row>
    <row r="1811" spans="3:11" ht="15" customHeight="1" x14ac:dyDescent="0.25">
      <c r="C1811" s="175"/>
      <c r="E1811" s="175"/>
      <c r="H1811" s="175"/>
      <c r="I1811" s="175"/>
      <c r="J1811" s="202"/>
      <c r="K1811" s="198"/>
    </row>
    <row r="1812" spans="3:11" ht="15" customHeight="1" x14ac:dyDescent="0.25">
      <c r="C1812" s="175"/>
      <c r="E1812" s="175"/>
      <c r="H1812" s="175"/>
      <c r="I1812" s="175"/>
      <c r="J1812" s="202"/>
      <c r="K1812" s="198"/>
    </row>
    <row r="1813" spans="3:11" ht="15" customHeight="1" x14ac:dyDescent="0.25">
      <c r="C1813" s="175"/>
      <c r="E1813" s="175"/>
      <c r="H1813" s="175"/>
      <c r="I1813" s="175"/>
      <c r="J1813" s="202"/>
      <c r="K1813" s="198"/>
    </row>
    <row r="1814" spans="3:11" ht="15" customHeight="1" x14ac:dyDescent="0.25">
      <c r="C1814" s="175"/>
      <c r="E1814" s="175"/>
      <c r="H1814" s="175"/>
      <c r="I1814" s="175"/>
      <c r="J1814" s="202"/>
      <c r="K1814" s="198"/>
    </row>
    <row r="1815" spans="3:11" ht="15" customHeight="1" x14ac:dyDescent="0.25">
      <c r="C1815" s="175"/>
      <c r="E1815" s="175"/>
      <c r="H1815" s="175"/>
      <c r="I1815" s="175"/>
      <c r="J1815" s="202"/>
      <c r="K1815" s="198"/>
    </row>
    <row r="1816" spans="3:11" ht="15" customHeight="1" x14ac:dyDescent="0.25">
      <c r="C1816" s="175"/>
      <c r="E1816" s="175"/>
      <c r="H1816" s="175"/>
      <c r="I1816" s="175"/>
      <c r="J1816" s="202"/>
      <c r="K1816" s="198"/>
    </row>
    <row r="1817" spans="3:11" ht="15" customHeight="1" x14ac:dyDescent="0.25">
      <c r="C1817" s="175"/>
      <c r="E1817" s="175"/>
      <c r="H1817" s="175"/>
      <c r="I1817" s="175"/>
      <c r="J1817" s="202"/>
      <c r="K1817" s="198"/>
    </row>
    <row r="1818" spans="3:11" ht="15" customHeight="1" x14ac:dyDescent="0.25">
      <c r="C1818" s="175"/>
      <c r="E1818" s="175"/>
      <c r="H1818" s="175"/>
      <c r="I1818" s="175"/>
      <c r="J1818" s="202"/>
      <c r="K1818" s="198"/>
    </row>
    <row r="1819" spans="3:11" ht="15" customHeight="1" x14ac:dyDescent="0.25">
      <c r="C1819" s="175"/>
      <c r="E1819" s="175"/>
      <c r="H1819" s="175"/>
      <c r="I1819" s="175"/>
      <c r="J1819" s="202"/>
      <c r="K1819" s="198"/>
    </row>
    <row r="1820" spans="3:11" ht="15" customHeight="1" x14ac:dyDescent="0.25">
      <c r="C1820" s="175"/>
      <c r="E1820" s="175"/>
      <c r="H1820" s="175"/>
      <c r="I1820" s="175"/>
      <c r="J1820" s="202"/>
      <c r="K1820" s="198"/>
    </row>
    <row r="1821" spans="3:11" ht="15" customHeight="1" x14ac:dyDescent="0.25">
      <c r="C1821" s="175"/>
      <c r="E1821" s="175"/>
      <c r="H1821" s="175"/>
      <c r="I1821" s="175"/>
      <c r="J1821" s="202"/>
      <c r="K1821" s="198"/>
    </row>
    <row r="1822" spans="3:11" ht="15" customHeight="1" x14ac:dyDescent="0.25">
      <c r="C1822" s="175"/>
      <c r="E1822" s="175"/>
      <c r="H1822" s="175"/>
      <c r="I1822" s="175"/>
      <c r="J1822" s="202"/>
      <c r="K1822" s="198"/>
    </row>
    <row r="1823" spans="3:11" ht="15" customHeight="1" x14ac:dyDescent="0.25">
      <c r="C1823" s="175"/>
      <c r="E1823" s="175"/>
      <c r="H1823" s="175"/>
      <c r="I1823" s="175"/>
      <c r="J1823" s="202"/>
      <c r="K1823" s="198"/>
    </row>
    <row r="1824" spans="3:11" ht="15" customHeight="1" x14ac:dyDescent="0.25">
      <c r="C1824" s="175"/>
      <c r="E1824" s="175"/>
      <c r="H1824" s="175"/>
      <c r="I1824" s="175"/>
      <c r="J1824" s="202"/>
      <c r="K1824" s="198"/>
    </row>
    <row r="1825" spans="3:11" ht="15" customHeight="1" x14ac:dyDescent="0.25">
      <c r="C1825" s="175"/>
      <c r="E1825" s="175"/>
      <c r="H1825" s="175"/>
      <c r="I1825" s="175"/>
      <c r="J1825" s="202"/>
      <c r="K1825" s="198"/>
    </row>
    <row r="1826" spans="3:11" ht="15" customHeight="1" x14ac:dyDescent="0.25">
      <c r="C1826" s="175"/>
      <c r="E1826" s="175"/>
      <c r="H1826" s="175"/>
      <c r="I1826" s="175"/>
      <c r="J1826" s="202"/>
      <c r="K1826" s="198"/>
    </row>
    <row r="1827" spans="3:11" ht="15" customHeight="1" x14ac:dyDescent="0.25">
      <c r="C1827" s="175"/>
      <c r="E1827" s="175"/>
      <c r="H1827" s="175"/>
      <c r="I1827" s="175"/>
      <c r="J1827" s="202"/>
      <c r="K1827" s="198"/>
    </row>
    <row r="1828" spans="3:11" ht="15" customHeight="1" x14ac:dyDescent="0.25">
      <c r="C1828" s="175"/>
      <c r="E1828" s="175"/>
      <c r="H1828" s="175"/>
      <c r="I1828" s="175"/>
      <c r="J1828" s="202"/>
      <c r="K1828" s="198"/>
    </row>
    <row r="1829" spans="3:11" ht="15" customHeight="1" x14ac:dyDescent="0.25">
      <c r="C1829" s="175"/>
      <c r="E1829" s="175"/>
      <c r="H1829" s="175"/>
      <c r="I1829" s="175"/>
      <c r="J1829" s="202"/>
      <c r="K1829" s="198"/>
    </row>
    <row r="1830" spans="3:11" ht="15" customHeight="1" x14ac:dyDescent="0.25">
      <c r="C1830" s="175"/>
      <c r="E1830" s="175"/>
      <c r="H1830" s="175"/>
      <c r="I1830" s="175"/>
      <c r="J1830" s="202"/>
      <c r="K1830" s="198"/>
    </row>
    <row r="1831" spans="3:11" ht="15" customHeight="1" x14ac:dyDescent="0.25">
      <c r="C1831" s="175"/>
      <c r="E1831" s="175"/>
      <c r="H1831" s="175"/>
      <c r="I1831" s="175"/>
      <c r="J1831" s="202"/>
      <c r="K1831" s="198"/>
    </row>
    <row r="1832" spans="3:11" ht="15" customHeight="1" x14ac:dyDescent="0.25">
      <c r="C1832" s="175"/>
      <c r="E1832" s="175"/>
      <c r="H1832" s="175"/>
      <c r="I1832" s="175"/>
      <c r="J1832" s="202"/>
      <c r="K1832" s="198"/>
    </row>
    <row r="1833" spans="3:11" ht="15" customHeight="1" x14ac:dyDescent="0.25">
      <c r="C1833" s="175"/>
      <c r="E1833" s="175"/>
      <c r="H1833" s="175"/>
      <c r="I1833" s="175"/>
      <c r="J1833" s="202"/>
      <c r="K1833" s="198"/>
    </row>
    <row r="1834" spans="3:11" ht="15" customHeight="1" x14ac:dyDescent="0.25">
      <c r="C1834" s="175"/>
      <c r="E1834" s="175"/>
      <c r="H1834" s="175"/>
      <c r="I1834" s="175"/>
      <c r="J1834" s="202"/>
      <c r="K1834" s="198"/>
    </row>
    <row r="1835" spans="3:11" ht="15" customHeight="1" x14ac:dyDescent="0.25">
      <c r="C1835" s="175"/>
      <c r="E1835" s="175"/>
      <c r="H1835" s="175"/>
      <c r="I1835" s="175"/>
      <c r="J1835" s="202"/>
      <c r="K1835" s="198"/>
    </row>
    <row r="1836" spans="3:11" ht="15" customHeight="1" x14ac:dyDescent="0.25">
      <c r="C1836" s="175"/>
      <c r="E1836" s="175"/>
      <c r="H1836" s="175"/>
      <c r="I1836" s="175"/>
      <c r="J1836" s="202"/>
      <c r="K1836" s="198"/>
    </row>
    <row r="1837" spans="3:11" ht="15" customHeight="1" x14ac:dyDescent="0.25">
      <c r="C1837" s="175"/>
      <c r="E1837" s="175"/>
      <c r="H1837" s="175"/>
      <c r="I1837" s="175"/>
      <c r="J1837" s="202"/>
      <c r="K1837" s="198"/>
    </row>
    <row r="1838" spans="3:11" ht="15" customHeight="1" x14ac:dyDescent="0.25">
      <c r="C1838" s="175"/>
      <c r="E1838" s="175"/>
      <c r="H1838" s="175"/>
      <c r="I1838" s="175"/>
      <c r="J1838" s="202"/>
      <c r="K1838" s="198"/>
    </row>
    <row r="1839" spans="3:11" ht="15" customHeight="1" x14ac:dyDescent="0.25">
      <c r="C1839" s="175"/>
      <c r="E1839" s="175"/>
      <c r="H1839" s="175"/>
      <c r="I1839" s="175"/>
      <c r="J1839" s="202"/>
      <c r="K1839" s="198"/>
    </row>
    <row r="1840" spans="3:11" ht="15" customHeight="1" x14ac:dyDescent="0.25">
      <c r="C1840" s="175"/>
      <c r="E1840" s="175"/>
      <c r="H1840" s="175"/>
      <c r="I1840" s="175"/>
      <c r="J1840" s="202"/>
      <c r="K1840" s="198"/>
    </row>
    <row r="1841" spans="3:11" ht="15" customHeight="1" x14ac:dyDescent="0.25">
      <c r="C1841" s="175"/>
      <c r="E1841" s="175"/>
      <c r="H1841" s="175"/>
      <c r="I1841" s="175"/>
      <c r="J1841" s="202"/>
      <c r="K1841" s="198"/>
    </row>
    <row r="1842" spans="3:11" ht="15" customHeight="1" x14ac:dyDescent="0.25">
      <c r="C1842" s="175"/>
      <c r="E1842" s="175"/>
      <c r="H1842" s="175"/>
      <c r="I1842" s="175"/>
      <c r="J1842" s="202"/>
      <c r="K1842" s="198"/>
    </row>
    <row r="1843" spans="3:11" ht="15" customHeight="1" x14ac:dyDescent="0.25">
      <c r="C1843" s="175"/>
      <c r="E1843" s="175"/>
      <c r="H1843" s="175"/>
      <c r="I1843" s="175"/>
      <c r="J1843" s="202"/>
      <c r="K1843" s="198"/>
    </row>
    <row r="1844" spans="3:11" ht="15" customHeight="1" x14ac:dyDescent="0.25">
      <c r="C1844" s="175"/>
      <c r="E1844" s="175"/>
      <c r="H1844" s="175"/>
      <c r="I1844" s="175"/>
      <c r="J1844" s="202"/>
      <c r="K1844" s="198"/>
    </row>
    <row r="1845" spans="3:11" ht="15" customHeight="1" x14ac:dyDescent="0.25">
      <c r="C1845" s="175"/>
      <c r="E1845" s="175"/>
      <c r="H1845" s="175"/>
      <c r="I1845" s="175"/>
      <c r="J1845" s="202"/>
      <c r="K1845" s="198"/>
    </row>
    <row r="1846" spans="3:11" ht="15" customHeight="1" x14ac:dyDescent="0.25">
      <c r="C1846" s="175"/>
      <c r="E1846" s="175"/>
      <c r="H1846" s="175"/>
      <c r="I1846" s="175"/>
      <c r="J1846" s="202"/>
      <c r="K1846" s="198"/>
    </row>
    <row r="1847" spans="3:11" ht="15" customHeight="1" x14ac:dyDescent="0.25">
      <c r="C1847" s="175"/>
      <c r="E1847" s="175"/>
      <c r="H1847" s="175"/>
      <c r="I1847" s="175"/>
      <c r="J1847" s="202"/>
      <c r="K1847" s="198"/>
    </row>
    <row r="1848" spans="3:11" ht="15" customHeight="1" x14ac:dyDescent="0.25">
      <c r="C1848" s="175"/>
      <c r="E1848" s="175"/>
      <c r="H1848" s="175"/>
      <c r="I1848" s="175"/>
      <c r="J1848" s="202"/>
      <c r="K1848" s="198"/>
    </row>
    <row r="1849" spans="3:11" ht="15" customHeight="1" x14ac:dyDescent="0.25">
      <c r="C1849" s="175"/>
      <c r="E1849" s="175"/>
      <c r="H1849" s="175"/>
      <c r="I1849" s="175"/>
      <c r="J1849" s="202"/>
      <c r="K1849" s="198"/>
    </row>
    <row r="1850" spans="3:11" ht="15" customHeight="1" x14ac:dyDescent="0.25">
      <c r="C1850" s="175"/>
      <c r="E1850" s="175"/>
      <c r="H1850" s="175"/>
      <c r="I1850" s="175"/>
      <c r="J1850" s="202"/>
      <c r="K1850" s="198"/>
    </row>
    <row r="1851" spans="3:11" ht="15" customHeight="1" x14ac:dyDescent="0.25">
      <c r="C1851" s="175"/>
      <c r="E1851" s="175"/>
      <c r="H1851" s="175"/>
      <c r="I1851" s="175"/>
      <c r="J1851" s="202"/>
      <c r="K1851" s="198"/>
    </row>
    <row r="1852" spans="3:11" ht="15" customHeight="1" x14ac:dyDescent="0.25">
      <c r="C1852" s="175"/>
      <c r="E1852" s="175"/>
      <c r="H1852" s="175"/>
      <c r="I1852" s="175"/>
      <c r="J1852" s="202"/>
      <c r="K1852" s="198"/>
    </row>
    <row r="1853" spans="3:11" ht="15" customHeight="1" x14ac:dyDescent="0.25">
      <c r="C1853" s="175"/>
      <c r="E1853" s="175"/>
      <c r="H1853" s="175"/>
      <c r="I1853" s="175"/>
      <c r="J1853" s="202"/>
      <c r="K1853" s="198"/>
    </row>
    <row r="1854" spans="3:11" ht="15" customHeight="1" x14ac:dyDescent="0.25">
      <c r="C1854" s="175"/>
      <c r="E1854" s="175"/>
      <c r="H1854" s="175"/>
      <c r="I1854" s="175"/>
      <c r="J1854" s="202"/>
      <c r="K1854" s="198"/>
    </row>
    <row r="1855" spans="3:11" ht="15" customHeight="1" x14ac:dyDescent="0.25">
      <c r="C1855" s="175"/>
      <c r="E1855" s="175"/>
      <c r="H1855" s="175"/>
      <c r="I1855" s="175"/>
      <c r="J1855" s="202"/>
      <c r="K1855" s="198"/>
    </row>
    <row r="1856" spans="3:11" ht="15" customHeight="1" x14ac:dyDescent="0.25">
      <c r="C1856" s="175"/>
      <c r="E1856" s="175"/>
      <c r="H1856" s="175"/>
      <c r="I1856" s="175"/>
      <c r="J1856" s="202"/>
      <c r="K1856" s="198"/>
    </row>
    <row r="1857" spans="3:11" ht="15" customHeight="1" x14ac:dyDescent="0.25">
      <c r="C1857" s="175"/>
      <c r="E1857" s="175"/>
      <c r="H1857" s="175"/>
      <c r="I1857" s="175"/>
      <c r="J1857" s="202"/>
      <c r="K1857" s="198"/>
    </row>
    <row r="1858" spans="3:11" ht="15" customHeight="1" x14ac:dyDescent="0.25">
      <c r="C1858" s="175"/>
      <c r="E1858" s="175"/>
      <c r="H1858" s="175"/>
      <c r="I1858" s="175"/>
      <c r="J1858" s="202"/>
      <c r="K1858" s="198"/>
    </row>
    <row r="1859" spans="3:11" ht="15" customHeight="1" x14ac:dyDescent="0.25">
      <c r="C1859" s="175"/>
      <c r="E1859" s="175"/>
      <c r="H1859" s="175"/>
      <c r="I1859" s="175"/>
      <c r="J1859" s="202"/>
      <c r="K1859" s="198"/>
    </row>
    <row r="1860" spans="3:11" ht="15" customHeight="1" x14ac:dyDescent="0.25">
      <c r="C1860" s="175"/>
      <c r="E1860" s="175"/>
      <c r="H1860" s="175"/>
      <c r="I1860" s="175"/>
      <c r="J1860" s="202"/>
      <c r="K1860" s="198"/>
    </row>
    <row r="1861" spans="3:11" ht="15" customHeight="1" x14ac:dyDescent="0.25">
      <c r="C1861" s="175"/>
      <c r="E1861" s="175"/>
      <c r="H1861" s="175"/>
      <c r="I1861" s="175"/>
      <c r="J1861" s="202"/>
      <c r="K1861" s="198"/>
    </row>
    <row r="1862" spans="3:11" ht="15" customHeight="1" x14ac:dyDescent="0.25">
      <c r="C1862" s="175"/>
      <c r="E1862" s="175"/>
      <c r="H1862" s="175"/>
      <c r="I1862" s="175"/>
      <c r="J1862" s="202"/>
      <c r="K1862" s="198"/>
    </row>
    <row r="1863" spans="3:11" ht="15" customHeight="1" x14ac:dyDescent="0.25">
      <c r="C1863" s="175"/>
      <c r="E1863" s="175"/>
      <c r="H1863" s="175"/>
      <c r="I1863" s="175"/>
      <c r="J1863" s="202"/>
      <c r="K1863" s="198"/>
    </row>
    <row r="1864" spans="3:11" ht="15" customHeight="1" x14ac:dyDescent="0.25">
      <c r="C1864" s="175"/>
      <c r="E1864" s="175"/>
      <c r="H1864" s="175"/>
      <c r="I1864" s="175"/>
      <c r="J1864" s="202"/>
      <c r="K1864" s="198"/>
    </row>
    <row r="1865" spans="3:11" ht="15" customHeight="1" x14ac:dyDescent="0.25">
      <c r="C1865" s="175"/>
      <c r="E1865" s="175"/>
      <c r="H1865" s="175"/>
      <c r="I1865" s="175"/>
      <c r="J1865" s="202"/>
      <c r="K1865" s="198"/>
    </row>
    <row r="1866" spans="3:11" ht="15" customHeight="1" x14ac:dyDescent="0.25">
      <c r="C1866" s="175"/>
      <c r="E1866" s="175"/>
      <c r="H1866" s="175"/>
      <c r="I1866" s="175"/>
      <c r="J1866" s="202"/>
      <c r="K1866" s="198"/>
    </row>
    <row r="1867" spans="3:11" ht="15" customHeight="1" x14ac:dyDescent="0.25">
      <c r="C1867" s="175"/>
      <c r="E1867" s="175"/>
      <c r="H1867" s="175"/>
      <c r="I1867" s="175"/>
      <c r="J1867" s="202"/>
      <c r="K1867" s="198"/>
    </row>
    <row r="1868" spans="3:11" ht="15" customHeight="1" x14ac:dyDescent="0.25">
      <c r="C1868" s="175"/>
      <c r="E1868" s="175"/>
      <c r="H1868" s="175"/>
      <c r="I1868" s="175"/>
      <c r="J1868" s="202"/>
      <c r="K1868" s="198"/>
    </row>
    <row r="1869" spans="3:11" ht="15" customHeight="1" x14ac:dyDescent="0.25">
      <c r="C1869" s="175"/>
      <c r="E1869" s="175"/>
      <c r="H1869" s="175"/>
      <c r="I1869" s="175"/>
      <c r="J1869" s="202"/>
      <c r="K1869" s="198"/>
    </row>
    <row r="1870" spans="3:11" ht="15" customHeight="1" x14ac:dyDescent="0.25">
      <c r="C1870" s="175"/>
      <c r="E1870" s="175"/>
      <c r="H1870" s="175"/>
      <c r="I1870" s="175"/>
      <c r="J1870" s="202"/>
      <c r="K1870" s="198"/>
    </row>
    <row r="1871" spans="3:11" ht="15" customHeight="1" x14ac:dyDescent="0.25">
      <c r="C1871" s="175"/>
      <c r="E1871" s="175"/>
      <c r="H1871" s="175"/>
      <c r="I1871" s="175"/>
      <c r="J1871" s="202"/>
      <c r="K1871" s="198"/>
    </row>
    <row r="1872" spans="3:11" ht="15" customHeight="1" x14ac:dyDescent="0.25">
      <c r="C1872" s="175"/>
      <c r="E1872" s="175"/>
      <c r="H1872" s="175"/>
      <c r="I1872" s="175"/>
      <c r="J1872" s="202"/>
      <c r="K1872" s="198"/>
    </row>
    <row r="1873" spans="3:11" ht="15" customHeight="1" x14ac:dyDescent="0.25">
      <c r="C1873" s="175"/>
      <c r="E1873" s="175"/>
      <c r="H1873" s="175"/>
      <c r="I1873" s="175"/>
      <c r="J1873" s="202"/>
      <c r="K1873" s="198"/>
    </row>
    <row r="1874" spans="3:11" ht="15" customHeight="1" x14ac:dyDescent="0.25">
      <c r="C1874" s="175"/>
      <c r="E1874" s="175"/>
      <c r="H1874" s="175"/>
      <c r="I1874" s="175"/>
      <c r="J1874" s="202"/>
      <c r="K1874" s="198"/>
    </row>
    <row r="1875" spans="3:11" ht="15" customHeight="1" x14ac:dyDescent="0.25">
      <c r="C1875" s="175"/>
      <c r="E1875" s="175"/>
      <c r="H1875" s="175"/>
      <c r="I1875" s="175"/>
      <c r="J1875" s="202"/>
      <c r="K1875" s="198"/>
    </row>
    <row r="1876" spans="3:11" ht="15" customHeight="1" x14ac:dyDescent="0.25">
      <c r="C1876" s="175"/>
      <c r="E1876" s="175"/>
      <c r="H1876" s="175"/>
      <c r="I1876" s="175"/>
      <c r="J1876" s="202"/>
      <c r="K1876" s="198"/>
    </row>
    <row r="1877" spans="3:11" ht="15" customHeight="1" x14ac:dyDescent="0.25">
      <c r="C1877" s="175"/>
      <c r="E1877" s="175"/>
      <c r="H1877" s="175"/>
      <c r="I1877" s="175"/>
      <c r="J1877" s="202"/>
      <c r="K1877" s="198"/>
    </row>
    <row r="1878" spans="3:11" ht="15" customHeight="1" x14ac:dyDescent="0.25">
      <c r="C1878" s="175"/>
      <c r="E1878" s="175"/>
      <c r="H1878" s="175"/>
      <c r="I1878" s="175"/>
      <c r="J1878" s="202"/>
      <c r="K1878" s="198"/>
    </row>
    <row r="1879" spans="3:11" ht="15" customHeight="1" x14ac:dyDescent="0.25">
      <c r="C1879" s="175"/>
      <c r="E1879" s="175"/>
      <c r="H1879" s="175"/>
      <c r="I1879" s="175"/>
      <c r="J1879" s="202"/>
      <c r="K1879" s="198"/>
    </row>
    <row r="1880" spans="3:11" ht="15" customHeight="1" x14ac:dyDescent="0.25">
      <c r="C1880" s="175"/>
      <c r="E1880" s="175"/>
      <c r="H1880" s="175"/>
      <c r="I1880" s="175"/>
      <c r="J1880" s="202"/>
      <c r="K1880" s="198"/>
    </row>
    <row r="1881" spans="3:11" ht="15" customHeight="1" x14ac:dyDescent="0.25">
      <c r="C1881" s="175"/>
      <c r="E1881" s="175"/>
      <c r="H1881" s="175"/>
      <c r="I1881" s="175"/>
      <c r="J1881" s="202"/>
      <c r="K1881" s="198"/>
    </row>
    <row r="1882" spans="3:11" ht="15" customHeight="1" x14ac:dyDescent="0.25">
      <c r="C1882" s="175"/>
      <c r="E1882" s="175"/>
      <c r="H1882" s="175"/>
      <c r="I1882" s="175"/>
      <c r="J1882" s="202"/>
      <c r="K1882" s="198"/>
    </row>
    <row r="1883" spans="3:11" ht="15" customHeight="1" x14ac:dyDescent="0.25">
      <c r="C1883" s="175"/>
      <c r="E1883" s="175"/>
      <c r="H1883" s="175"/>
      <c r="I1883" s="175"/>
      <c r="J1883" s="202"/>
      <c r="K1883" s="198"/>
    </row>
    <row r="1884" spans="3:11" ht="15" customHeight="1" x14ac:dyDescent="0.25">
      <c r="C1884" s="175"/>
      <c r="E1884" s="175"/>
      <c r="H1884" s="175"/>
      <c r="I1884" s="175"/>
      <c r="J1884" s="202"/>
      <c r="K1884" s="198"/>
    </row>
    <row r="1885" spans="3:11" ht="15" customHeight="1" x14ac:dyDescent="0.25">
      <c r="C1885" s="175"/>
      <c r="E1885" s="175"/>
      <c r="H1885" s="175"/>
      <c r="I1885" s="175"/>
      <c r="J1885" s="202"/>
      <c r="K1885" s="198"/>
    </row>
    <row r="1886" spans="3:11" ht="15" customHeight="1" x14ac:dyDescent="0.25">
      <c r="C1886" s="175"/>
      <c r="E1886" s="175"/>
      <c r="H1886" s="175"/>
      <c r="I1886" s="175"/>
      <c r="J1886" s="202"/>
      <c r="K1886" s="198"/>
    </row>
    <row r="1887" spans="3:11" ht="15" customHeight="1" x14ac:dyDescent="0.25">
      <c r="C1887" s="175"/>
      <c r="E1887" s="175"/>
      <c r="H1887" s="175"/>
      <c r="I1887" s="175"/>
      <c r="J1887" s="202"/>
      <c r="K1887" s="198"/>
    </row>
    <row r="1888" spans="3:11" ht="15" customHeight="1" x14ac:dyDescent="0.25">
      <c r="C1888" s="175"/>
      <c r="E1888" s="175"/>
      <c r="H1888" s="175"/>
      <c r="I1888" s="175"/>
      <c r="J1888" s="202"/>
      <c r="K1888" s="198"/>
    </row>
    <row r="1889" spans="3:11" ht="15" customHeight="1" x14ac:dyDescent="0.25">
      <c r="C1889" s="175"/>
      <c r="E1889" s="175"/>
      <c r="H1889" s="175"/>
      <c r="I1889" s="175"/>
      <c r="J1889" s="202"/>
      <c r="K1889" s="198"/>
    </row>
    <row r="1890" spans="3:11" ht="15" customHeight="1" x14ac:dyDescent="0.25">
      <c r="C1890" s="175"/>
      <c r="E1890" s="175"/>
      <c r="H1890" s="175"/>
      <c r="I1890" s="175"/>
      <c r="J1890" s="202"/>
      <c r="K1890" s="198"/>
    </row>
    <row r="1891" spans="3:11" ht="15" customHeight="1" x14ac:dyDescent="0.25">
      <c r="C1891" s="175"/>
      <c r="E1891" s="175"/>
      <c r="H1891" s="175"/>
      <c r="I1891" s="175"/>
      <c r="J1891" s="202"/>
      <c r="K1891" s="198"/>
    </row>
    <row r="1892" spans="3:11" ht="15" customHeight="1" x14ac:dyDescent="0.25">
      <c r="C1892" s="175"/>
      <c r="E1892" s="175"/>
      <c r="H1892" s="175"/>
      <c r="I1892" s="175"/>
      <c r="J1892" s="202"/>
      <c r="K1892" s="198"/>
    </row>
    <row r="1893" spans="3:11" ht="15" customHeight="1" x14ac:dyDescent="0.25">
      <c r="C1893" s="175"/>
      <c r="E1893" s="175"/>
      <c r="H1893" s="175"/>
      <c r="I1893" s="175"/>
      <c r="J1893" s="202"/>
      <c r="K1893" s="198"/>
    </row>
    <row r="1894" spans="3:11" ht="15" customHeight="1" x14ac:dyDescent="0.25">
      <c r="C1894" s="175"/>
      <c r="E1894" s="175"/>
      <c r="H1894" s="175"/>
      <c r="I1894" s="175"/>
      <c r="J1894" s="202"/>
      <c r="K1894" s="198"/>
    </row>
    <row r="1895" spans="3:11" ht="15" customHeight="1" x14ac:dyDescent="0.25">
      <c r="C1895" s="175"/>
      <c r="E1895" s="175"/>
      <c r="H1895" s="175"/>
      <c r="I1895" s="175"/>
      <c r="J1895" s="202"/>
      <c r="K1895" s="198"/>
    </row>
    <row r="1896" spans="3:11" ht="15" customHeight="1" x14ac:dyDescent="0.25">
      <c r="C1896" s="175"/>
      <c r="E1896" s="175"/>
      <c r="H1896" s="175"/>
      <c r="I1896" s="175"/>
      <c r="J1896" s="202"/>
      <c r="K1896" s="198"/>
    </row>
    <row r="1897" spans="3:11" ht="15" customHeight="1" x14ac:dyDescent="0.25">
      <c r="C1897" s="175"/>
      <c r="E1897" s="175"/>
      <c r="H1897" s="175"/>
      <c r="I1897" s="175"/>
      <c r="J1897" s="202"/>
      <c r="K1897" s="198"/>
    </row>
    <row r="1898" spans="3:11" ht="15" customHeight="1" x14ac:dyDescent="0.25">
      <c r="C1898" s="175"/>
      <c r="E1898" s="175"/>
      <c r="H1898" s="175"/>
      <c r="I1898" s="175"/>
      <c r="J1898" s="202"/>
      <c r="K1898" s="198"/>
    </row>
    <row r="1899" spans="3:11" ht="15" customHeight="1" x14ac:dyDescent="0.25">
      <c r="C1899" s="175"/>
      <c r="E1899" s="175"/>
      <c r="H1899" s="175"/>
      <c r="I1899" s="175"/>
      <c r="J1899" s="202"/>
      <c r="K1899" s="198"/>
    </row>
    <row r="1900" spans="3:11" ht="15" customHeight="1" x14ac:dyDescent="0.25">
      <c r="C1900" s="175"/>
      <c r="E1900" s="175"/>
      <c r="H1900" s="175"/>
      <c r="I1900" s="175"/>
      <c r="J1900" s="202"/>
      <c r="K1900" s="198"/>
    </row>
    <row r="1901" spans="3:11" ht="15" customHeight="1" x14ac:dyDescent="0.25">
      <c r="C1901" s="175"/>
      <c r="E1901" s="175"/>
      <c r="H1901" s="175"/>
      <c r="I1901" s="175"/>
      <c r="J1901" s="202"/>
      <c r="K1901" s="198"/>
    </row>
    <row r="1902" spans="3:11" ht="15" customHeight="1" x14ac:dyDescent="0.25">
      <c r="C1902" s="175"/>
      <c r="E1902" s="175"/>
      <c r="H1902" s="175"/>
      <c r="I1902" s="175"/>
      <c r="J1902" s="202"/>
      <c r="K1902" s="198"/>
    </row>
    <row r="1903" spans="3:11" ht="15" customHeight="1" x14ac:dyDescent="0.25">
      <c r="C1903" s="175"/>
      <c r="E1903" s="175"/>
      <c r="H1903" s="175"/>
      <c r="I1903" s="175"/>
      <c r="J1903" s="202"/>
      <c r="K1903" s="198"/>
    </row>
    <row r="1904" spans="3:11" ht="15" customHeight="1" x14ac:dyDescent="0.25">
      <c r="C1904" s="175"/>
      <c r="E1904" s="175"/>
      <c r="H1904" s="175"/>
      <c r="I1904" s="175"/>
      <c r="J1904" s="202"/>
      <c r="K1904" s="198"/>
    </row>
    <row r="1905" spans="3:11" ht="15" customHeight="1" x14ac:dyDescent="0.25">
      <c r="C1905" s="175"/>
      <c r="E1905" s="175"/>
      <c r="H1905" s="175"/>
      <c r="I1905" s="175"/>
      <c r="J1905" s="202"/>
      <c r="K1905" s="198"/>
    </row>
    <row r="1906" spans="3:11" ht="15" customHeight="1" x14ac:dyDescent="0.25">
      <c r="C1906" s="175"/>
      <c r="E1906" s="175"/>
      <c r="H1906" s="175"/>
      <c r="I1906" s="175"/>
      <c r="J1906" s="202"/>
      <c r="K1906" s="198"/>
    </row>
    <row r="1907" spans="3:11" ht="15" customHeight="1" x14ac:dyDescent="0.25">
      <c r="C1907" s="175"/>
      <c r="E1907" s="175"/>
      <c r="H1907" s="175"/>
      <c r="I1907" s="175"/>
      <c r="J1907" s="202"/>
      <c r="K1907" s="198"/>
    </row>
    <row r="1908" spans="3:11" ht="15" customHeight="1" x14ac:dyDescent="0.25">
      <c r="C1908" s="175"/>
      <c r="E1908" s="175"/>
      <c r="H1908" s="175"/>
      <c r="I1908" s="175"/>
      <c r="J1908" s="202"/>
      <c r="K1908" s="198"/>
    </row>
    <row r="1909" spans="3:11" ht="15" customHeight="1" x14ac:dyDescent="0.25">
      <c r="C1909" s="175"/>
      <c r="E1909" s="175"/>
      <c r="H1909" s="175"/>
      <c r="I1909" s="175"/>
      <c r="J1909" s="202"/>
      <c r="K1909" s="198"/>
    </row>
    <row r="1910" spans="3:11" ht="15" customHeight="1" x14ac:dyDescent="0.25">
      <c r="C1910" s="175"/>
      <c r="E1910" s="175"/>
      <c r="H1910" s="175"/>
      <c r="I1910" s="175"/>
      <c r="J1910" s="202"/>
      <c r="K1910" s="198"/>
    </row>
    <row r="1911" spans="3:11" ht="15" customHeight="1" x14ac:dyDescent="0.25">
      <c r="C1911" s="175"/>
      <c r="E1911" s="175"/>
      <c r="H1911" s="175"/>
      <c r="I1911" s="175"/>
      <c r="J1911" s="202"/>
      <c r="K1911" s="198"/>
    </row>
    <row r="1912" spans="3:11" ht="15" customHeight="1" x14ac:dyDescent="0.25">
      <c r="C1912" s="175"/>
      <c r="E1912" s="175"/>
      <c r="H1912" s="175"/>
      <c r="I1912" s="175"/>
      <c r="J1912" s="202"/>
      <c r="K1912" s="198"/>
    </row>
    <row r="1913" spans="3:11" ht="15" customHeight="1" x14ac:dyDescent="0.25">
      <c r="C1913" s="175"/>
      <c r="E1913" s="175"/>
      <c r="H1913" s="175"/>
      <c r="I1913" s="175"/>
      <c r="J1913" s="202"/>
      <c r="K1913" s="198"/>
    </row>
    <row r="1914" spans="3:11" ht="15" customHeight="1" x14ac:dyDescent="0.25">
      <c r="C1914" s="175"/>
      <c r="E1914" s="175"/>
      <c r="H1914" s="175"/>
      <c r="I1914" s="175"/>
      <c r="J1914" s="202"/>
      <c r="K1914" s="198"/>
    </row>
    <row r="1915" spans="3:11" ht="15" customHeight="1" x14ac:dyDescent="0.25">
      <c r="C1915" s="175"/>
      <c r="E1915" s="175"/>
      <c r="H1915" s="175"/>
      <c r="I1915" s="175"/>
      <c r="J1915" s="202"/>
      <c r="K1915" s="198"/>
    </row>
    <row r="1916" spans="3:11" ht="15" customHeight="1" x14ac:dyDescent="0.25">
      <c r="C1916" s="175"/>
      <c r="E1916" s="175"/>
      <c r="H1916" s="175"/>
      <c r="I1916" s="175"/>
      <c r="J1916" s="202"/>
      <c r="K1916" s="198"/>
    </row>
    <row r="1917" spans="3:11" ht="15" customHeight="1" x14ac:dyDescent="0.25">
      <c r="C1917" s="175"/>
      <c r="E1917" s="175"/>
      <c r="H1917" s="175"/>
      <c r="I1917" s="175"/>
      <c r="J1917" s="202"/>
      <c r="K1917" s="198"/>
    </row>
    <row r="1918" spans="3:11" ht="15" customHeight="1" x14ac:dyDescent="0.25">
      <c r="C1918" s="175"/>
      <c r="E1918" s="175"/>
      <c r="H1918" s="175"/>
      <c r="I1918" s="175"/>
      <c r="J1918" s="202"/>
      <c r="K1918" s="198"/>
    </row>
    <row r="1919" spans="3:11" ht="15" customHeight="1" x14ac:dyDescent="0.25">
      <c r="C1919" s="175"/>
      <c r="E1919" s="175"/>
      <c r="H1919" s="175"/>
      <c r="I1919" s="175"/>
      <c r="J1919" s="202"/>
      <c r="K1919" s="198"/>
    </row>
    <row r="1920" spans="3:11" ht="15" customHeight="1" x14ac:dyDescent="0.25">
      <c r="C1920" s="175"/>
      <c r="E1920" s="175"/>
      <c r="H1920" s="175"/>
      <c r="I1920" s="175"/>
      <c r="J1920" s="202"/>
      <c r="K1920" s="198"/>
    </row>
    <row r="1921" spans="3:11" ht="15" customHeight="1" x14ac:dyDescent="0.25">
      <c r="C1921" s="175"/>
      <c r="E1921" s="175"/>
      <c r="H1921" s="175"/>
      <c r="I1921" s="175"/>
      <c r="J1921" s="202"/>
      <c r="K1921" s="198"/>
    </row>
    <row r="1922" spans="3:11" ht="15" customHeight="1" x14ac:dyDescent="0.25">
      <c r="C1922" s="175"/>
      <c r="E1922" s="175"/>
      <c r="H1922" s="175"/>
      <c r="I1922" s="175"/>
      <c r="J1922" s="202"/>
      <c r="K1922" s="198"/>
    </row>
    <row r="1923" spans="3:11" ht="15" customHeight="1" x14ac:dyDescent="0.25">
      <c r="C1923" s="175"/>
      <c r="E1923" s="175"/>
      <c r="H1923" s="175"/>
      <c r="I1923" s="175"/>
      <c r="J1923" s="202"/>
      <c r="K1923" s="198"/>
    </row>
    <row r="1924" spans="3:11" ht="15" customHeight="1" x14ac:dyDescent="0.25">
      <c r="C1924" s="175"/>
      <c r="E1924" s="175"/>
      <c r="H1924" s="175"/>
      <c r="I1924" s="175"/>
      <c r="J1924" s="202"/>
      <c r="K1924" s="198"/>
    </row>
    <row r="1925" spans="3:11" ht="15" customHeight="1" x14ac:dyDescent="0.25">
      <c r="C1925" s="175"/>
      <c r="E1925" s="175"/>
      <c r="H1925" s="175"/>
      <c r="I1925" s="175"/>
      <c r="J1925" s="202"/>
      <c r="K1925" s="198"/>
    </row>
    <row r="1926" spans="3:11" ht="15" customHeight="1" x14ac:dyDescent="0.25">
      <c r="C1926" s="175"/>
      <c r="E1926" s="175"/>
      <c r="H1926" s="175"/>
      <c r="I1926" s="175"/>
      <c r="J1926" s="202"/>
      <c r="K1926" s="198"/>
    </row>
    <row r="1927" spans="3:11" ht="15" customHeight="1" x14ac:dyDescent="0.25">
      <c r="C1927" s="175"/>
      <c r="E1927" s="175"/>
      <c r="H1927" s="175"/>
      <c r="I1927" s="175"/>
      <c r="J1927" s="202"/>
      <c r="K1927" s="198"/>
    </row>
    <row r="1928" spans="3:11" ht="15" customHeight="1" x14ac:dyDescent="0.25">
      <c r="C1928" s="175"/>
      <c r="E1928" s="175"/>
      <c r="H1928" s="175"/>
      <c r="I1928" s="175"/>
      <c r="J1928" s="202"/>
      <c r="K1928" s="198"/>
    </row>
    <row r="1929" spans="3:11" ht="15" customHeight="1" x14ac:dyDescent="0.25">
      <c r="C1929" s="175"/>
      <c r="E1929" s="175"/>
      <c r="H1929" s="175"/>
      <c r="I1929" s="175"/>
      <c r="J1929" s="202"/>
      <c r="K1929" s="198"/>
    </row>
    <row r="1930" spans="3:11" ht="15" customHeight="1" x14ac:dyDescent="0.25">
      <c r="C1930" s="175"/>
      <c r="E1930" s="175"/>
      <c r="H1930" s="175"/>
      <c r="I1930" s="175"/>
      <c r="J1930" s="202"/>
      <c r="K1930" s="198"/>
    </row>
    <row r="1931" spans="3:11" ht="15" customHeight="1" x14ac:dyDescent="0.25">
      <c r="C1931" s="175"/>
      <c r="E1931" s="175"/>
      <c r="H1931" s="175"/>
      <c r="I1931" s="175"/>
      <c r="J1931" s="202"/>
      <c r="K1931" s="198"/>
    </row>
    <row r="1932" spans="3:11" ht="15" customHeight="1" x14ac:dyDescent="0.25">
      <c r="C1932" s="175"/>
      <c r="E1932" s="175"/>
      <c r="H1932" s="175"/>
      <c r="I1932" s="175"/>
      <c r="J1932" s="202"/>
      <c r="K1932" s="198"/>
    </row>
    <row r="1933" spans="3:11" ht="15" customHeight="1" x14ac:dyDescent="0.25">
      <c r="C1933" s="175"/>
      <c r="E1933" s="175"/>
      <c r="H1933" s="175"/>
      <c r="I1933" s="175"/>
      <c r="J1933" s="202"/>
      <c r="K1933" s="198"/>
    </row>
    <row r="1934" spans="3:11" ht="15" customHeight="1" x14ac:dyDescent="0.25">
      <c r="C1934" s="175"/>
      <c r="E1934" s="175"/>
      <c r="H1934" s="175"/>
      <c r="I1934" s="175"/>
      <c r="J1934" s="202"/>
      <c r="K1934" s="198"/>
    </row>
    <row r="1935" spans="3:11" ht="15" customHeight="1" x14ac:dyDescent="0.25">
      <c r="C1935" s="175"/>
      <c r="E1935" s="175"/>
      <c r="H1935" s="175"/>
      <c r="I1935" s="175"/>
      <c r="J1935" s="202"/>
      <c r="K1935" s="198"/>
    </row>
    <row r="1936" spans="3:11" ht="15" customHeight="1" x14ac:dyDescent="0.25">
      <c r="C1936" s="175"/>
      <c r="E1936" s="175"/>
      <c r="H1936" s="175"/>
      <c r="I1936" s="175"/>
      <c r="J1936" s="202"/>
      <c r="K1936" s="198"/>
    </row>
    <row r="1937" spans="3:11" ht="15" customHeight="1" x14ac:dyDescent="0.25">
      <c r="C1937" s="175"/>
      <c r="E1937" s="175"/>
      <c r="H1937" s="175"/>
      <c r="I1937" s="175"/>
      <c r="J1937" s="202"/>
      <c r="K1937" s="198"/>
    </row>
    <row r="1938" spans="3:11" ht="15" customHeight="1" x14ac:dyDescent="0.25">
      <c r="C1938" s="175"/>
      <c r="E1938" s="175"/>
      <c r="H1938" s="175"/>
      <c r="I1938" s="175"/>
      <c r="J1938" s="202"/>
      <c r="K1938" s="198"/>
    </row>
    <row r="1939" spans="3:11" ht="15" customHeight="1" x14ac:dyDescent="0.25">
      <c r="C1939" s="175"/>
      <c r="E1939" s="175"/>
      <c r="H1939" s="175"/>
      <c r="I1939" s="175"/>
      <c r="J1939" s="202"/>
      <c r="K1939" s="198"/>
    </row>
    <row r="1940" spans="3:11" ht="15" customHeight="1" x14ac:dyDescent="0.25">
      <c r="C1940" s="175"/>
      <c r="E1940" s="175"/>
      <c r="H1940" s="175"/>
      <c r="I1940" s="175"/>
      <c r="J1940" s="202"/>
      <c r="K1940" s="198"/>
    </row>
    <row r="1941" spans="3:11" ht="15" customHeight="1" x14ac:dyDescent="0.25">
      <c r="C1941" s="175"/>
      <c r="E1941" s="175"/>
      <c r="H1941" s="175"/>
      <c r="I1941" s="175"/>
      <c r="J1941" s="202"/>
      <c r="K1941" s="198"/>
    </row>
    <row r="1942" spans="3:11" ht="15" customHeight="1" x14ac:dyDescent="0.25">
      <c r="C1942" s="175"/>
      <c r="E1942" s="175"/>
      <c r="H1942" s="175"/>
      <c r="I1942" s="175"/>
      <c r="J1942" s="202"/>
      <c r="K1942" s="198"/>
    </row>
    <row r="1943" spans="3:11" ht="15" customHeight="1" x14ac:dyDescent="0.25">
      <c r="C1943" s="175"/>
      <c r="E1943" s="175"/>
      <c r="H1943" s="175"/>
      <c r="I1943" s="175"/>
      <c r="J1943" s="202"/>
      <c r="K1943" s="198"/>
    </row>
    <row r="1944" spans="3:11" ht="15" customHeight="1" x14ac:dyDescent="0.25">
      <c r="C1944" s="175"/>
      <c r="E1944" s="175"/>
      <c r="H1944" s="175"/>
      <c r="I1944" s="175"/>
      <c r="J1944" s="202"/>
      <c r="K1944" s="198"/>
    </row>
    <row r="1945" spans="3:11" ht="15" customHeight="1" x14ac:dyDescent="0.25">
      <c r="C1945" s="175"/>
      <c r="E1945" s="175"/>
      <c r="H1945" s="175"/>
      <c r="I1945" s="175"/>
      <c r="J1945" s="202"/>
      <c r="K1945" s="198"/>
    </row>
    <row r="1946" spans="3:11" ht="15" customHeight="1" x14ac:dyDescent="0.25">
      <c r="C1946" s="175"/>
      <c r="E1946" s="175"/>
      <c r="H1946" s="175"/>
      <c r="I1946" s="175"/>
      <c r="J1946" s="202"/>
      <c r="K1946" s="198"/>
    </row>
    <row r="1947" spans="3:11" ht="15" customHeight="1" x14ac:dyDescent="0.25">
      <c r="C1947" s="175"/>
      <c r="E1947" s="175"/>
      <c r="H1947" s="175"/>
      <c r="I1947" s="175"/>
      <c r="J1947" s="202"/>
      <c r="K1947" s="198"/>
    </row>
    <row r="1948" spans="3:11" ht="15" customHeight="1" x14ac:dyDescent="0.25">
      <c r="C1948" s="175"/>
      <c r="E1948" s="175"/>
      <c r="H1948" s="175"/>
      <c r="I1948" s="175"/>
      <c r="J1948" s="202"/>
      <c r="K1948" s="198"/>
    </row>
    <row r="1949" spans="3:11" ht="15" customHeight="1" x14ac:dyDescent="0.25">
      <c r="C1949" s="175"/>
      <c r="E1949" s="175"/>
      <c r="H1949" s="175"/>
      <c r="I1949" s="175"/>
      <c r="J1949" s="202"/>
      <c r="K1949" s="198"/>
    </row>
    <row r="1950" spans="3:11" ht="15" customHeight="1" x14ac:dyDescent="0.25">
      <c r="C1950" s="175"/>
      <c r="E1950" s="175"/>
      <c r="H1950" s="175"/>
      <c r="I1950" s="175"/>
      <c r="J1950" s="202"/>
      <c r="K1950" s="198"/>
    </row>
    <row r="1951" spans="3:11" ht="15" customHeight="1" x14ac:dyDescent="0.25">
      <c r="C1951" s="175"/>
      <c r="E1951" s="175"/>
      <c r="H1951" s="175"/>
      <c r="I1951" s="175"/>
      <c r="J1951" s="202"/>
      <c r="K1951" s="198"/>
    </row>
    <row r="1952" spans="3:11" ht="15" customHeight="1" x14ac:dyDescent="0.25">
      <c r="C1952" s="175"/>
      <c r="E1952" s="175"/>
      <c r="H1952" s="175"/>
      <c r="I1952" s="175"/>
      <c r="J1952" s="202"/>
      <c r="K1952" s="198"/>
    </row>
    <row r="1953" spans="3:11" ht="15" customHeight="1" x14ac:dyDescent="0.25">
      <c r="C1953" s="175"/>
      <c r="E1953" s="175"/>
      <c r="H1953" s="175"/>
      <c r="I1953" s="175"/>
      <c r="J1953" s="202"/>
      <c r="K1953" s="198"/>
    </row>
    <row r="1954" spans="3:11" ht="15" customHeight="1" x14ac:dyDescent="0.25">
      <c r="C1954" s="175"/>
      <c r="E1954" s="175"/>
      <c r="H1954" s="175"/>
      <c r="I1954" s="175"/>
      <c r="J1954" s="202"/>
      <c r="K1954" s="198"/>
    </row>
    <row r="1955" spans="3:11" ht="15" customHeight="1" x14ac:dyDescent="0.25">
      <c r="C1955" s="175"/>
      <c r="E1955" s="175"/>
      <c r="H1955" s="175"/>
      <c r="I1955" s="175"/>
      <c r="J1955" s="202"/>
      <c r="K1955" s="198"/>
    </row>
    <row r="1956" spans="3:11" ht="15" customHeight="1" x14ac:dyDescent="0.25">
      <c r="C1956" s="175"/>
      <c r="E1956" s="175"/>
      <c r="H1956" s="175"/>
      <c r="I1956" s="175"/>
      <c r="J1956" s="202"/>
      <c r="K1956" s="198"/>
    </row>
    <row r="1957" spans="3:11" ht="15" customHeight="1" x14ac:dyDescent="0.25">
      <c r="C1957" s="175"/>
      <c r="E1957" s="175"/>
      <c r="H1957" s="175"/>
      <c r="I1957" s="175"/>
      <c r="J1957" s="202"/>
      <c r="K1957" s="198"/>
    </row>
    <row r="1958" spans="3:11" ht="15" customHeight="1" x14ac:dyDescent="0.25">
      <c r="C1958" s="175"/>
      <c r="E1958" s="175"/>
      <c r="H1958" s="175"/>
      <c r="I1958" s="175"/>
      <c r="J1958" s="202"/>
      <c r="K1958" s="198"/>
    </row>
    <row r="1959" spans="3:11" ht="15" customHeight="1" x14ac:dyDescent="0.25">
      <c r="C1959" s="175"/>
      <c r="E1959" s="175"/>
      <c r="H1959" s="175"/>
      <c r="I1959" s="175"/>
      <c r="J1959" s="202"/>
      <c r="K1959" s="198"/>
    </row>
    <row r="1960" spans="3:11" ht="15" customHeight="1" x14ac:dyDescent="0.25">
      <c r="C1960" s="175"/>
      <c r="E1960" s="175"/>
      <c r="H1960" s="175"/>
      <c r="I1960" s="175"/>
      <c r="J1960" s="202"/>
      <c r="K1960" s="198"/>
    </row>
    <row r="1961" spans="3:11" ht="15" customHeight="1" x14ac:dyDescent="0.25">
      <c r="C1961" s="175"/>
      <c r="E1961" s="175"/>
      <c r="H1961" s="175"/>
      <c r="I1961" s="175"/>
      <c r="J1961" s="202"/>
      <c r="K1961" s="198"/>
    </row>
    <row r="1962" spans="3:11" ht="15" customHeight="1" x14ac:dyDescent="0.25">
      <c r="C1962" s="175"/>
      <c r="E1962" s="175"/>
      <c r="H1962" s="175"/>
      <c r="I1962" s="175"/>
      <c r="J1962" s="202"/>
      <c r="K1962" s="198"/>
    </row>
    <row r="1963" spans="3:11" ht="15" customHeight="1" x14ac:dyDescent="0.25">
      <c r="C1963" s="175"/>
      <c r="E1963" s="175"/>
      <c r="H1963" s="175"/>
      <c r="I1963" s="175"/>
      <c r="J1963" s="202"/>
      <c r="K1963" s="198"/>
    </row>
    <row r="1964" spans="3:11" ht="15" customHeight="1" x14ac:dyDescent="0.25">
      <c r="C1964" s="175"/>
      <c r="E1964" s="175"/>
      <c r="H1964" s="175"/>
      <c r="I1964" s="175"/>
      <c r="J1964" s="202"/>
      <c r="K1964" s="198"/>
    </row>
    <row r="1965" spans="3:11" ht="15" customHeight="1" x14ac:dyDescent="0.25">
      <c r="C1965" s="175"/>
      <c r="E1965" s="175"/>
      <c r="H1965" s="175"/>
      <c r="I1965" s="175"/>
      <c r="J1965" s="202"/>
      <c r="K1965" s="198"/>
    </row>
    <row r="1966" spans="3:11" ht="15" customHeight="1" x14ac:dyDescent="0.25">
      <c r="C1966" s="175"/>
      <c r="E1966" s="175"/>
      <c r="H1966" s="175"/>
      <c r="I1966" s="175"/>
      <c r="J1966" s="202"/>
      <c r="K1966" s="198"/>
    </row>
    <row r="1967" spans="3:11" ht="15" customHeight="1" x14ac:dyDescent="0.25">
      <c r="C1967" s="175"/>
      <c r="E1967" s="175"/>
      <c r="H1967" s="175"/>
      <c r="I1967" s="175"/>
      <c r="J1967" s="202"/>
      <c r="K1967" s="198"/>
    </row>
    <row r="1968" spans="3:11" ht="15" customHeight="1" x14ac:dyDescent="0.25">
      <c r="C1968" s="175"/>
      <c r="E1968" s="175"/>
      <c r="H1968" s="175"/>
      <c r="I1968" s="175"/>
      <c r="J1968" s="202"/>
      <c r="K1968" s="198"/>
    </row>
    <row r="1969" spans="3:11" ht="15" customHeight="1" x14ac:dyDescent="0.25">
      <c r="C1969" s="175"/>
      <c r="E1969" s="175"/>
      <c r="H1969" s="175"/>
      <c r="I1969" s="175"/>
      <c r="J1969" s="202"/>
      <c r="K1969" s="198"/>
    </row>
    <row r="1970" spans="3:11" ht="15" customHeight="1" x14ac:dyDescent="0.25">
      <c r="C1970" s="175"/>
      <c r="E1970" s="175"/>
      <c r="H1970" s="175"/>
      <c r="I1970" s="175"/>
      <c r="J1970" s="202"/>
      <c r="K1970" s="198"/>
    </row>
    <row r="1971" spans="3:11" ht="15" customHeight="1" x14ac:dyDescent="0.25">
      <c r="C1971" s="175"/>
      <c r="E1971" s="175"/>
      <c r="H1971" s="175"/>
      <c r="I1971" s="175"/>
      <c r="J1971" s="202"/>
      <c r="K1971" s="198"/>
    </row>
    <row r="1972" spans="3:11" ht="15" customHeight="1" x14ac:dyDescent="0.25">
      <c r="C1972" s="175"/>
      <c r="E1972" s="175"/>
      <c r="H1972" s="175"/>
      <c r="I1972" s="175"/>
      <c r="J1972" s="202"/>
      <c r="K1972" s="198"/>
    </row>
    <row r="1973" spans="3:11" ht="15" customHeight="1" x14ac:dyDescent="0.25">
      <c r="C1973" s="175"/>
      <c r="E1973" s="175"/>
      <c r="H1973" s="175"/>
      <c r="I1973" s="175"/>
      <c r="J1973" s="202"/>
      <c r="K1973" s="198"/>
    </row>
    <row r="1974" spans="3:11" ht="15" customHeight="1" x14ac:dyDescent="0.25">
      <c r="C1974" s="175"/>
      <c r="E1974" s="175"/>
      <c r="H1974" s="175"/>
      <c r="I1974" s="175"/>
      <c r="J1974" s="202"/>
      <c r="K1974" s="198"/>
    </row>
    <row r="1975" spans="3:11" ht="15" customHeight="1" x14ac:dyDescent="0.25">
      <c r="C1975" s="175"/>
      <c r="E1975" s="175"/>
      <c r="H1975" s="175"/>
      <c r="I1975" s="175"/>
      <c r="J1975" s="202"/>
      <c r="K1975" s="198"/>
    </row>
    <row r="1976" spans="3:11" ht="15" customHeight="1" x14ac:dyDescent="0.25">
      <c r="C1976" s="175"/>
      <c r="E1976" s="175"/>
      <c r="H1976" s="175"/>
      <c r="I1976" s="175"/>
      <c r="J1976" s="202"/>
      <c r="K1976" s="198"/>
    </row>
    <row r="1977" spans="3:11" ht="15" customHeight="1" x14ac:dyDescent="0.25">
      <c r="C1977" s="175"/>
      <c r="E1977" s="175"/>
      <c r="H1977" s="175"/>
      <c r="I1977" s="175"/>
      <c r="J1977" s="202"/>
      <c r="K1977" s="198"/>
    </row>
    <row r="1978" spans="3:11" ht="15" customHeight="1" x14ac:dyDescent="0.25">
      <c r="C1978" s="175"/>
      <c r="E1978" s="175"/>
      <c r="H1978" s="175"/>
      <c r="I1978" s="175"/>
      <c r="J1978" s="202"/>
      <c r="K1978" s="198"/>
    </row>
    <row r="1979" spans="3:11" ht="15" customHeight="1" x14ac:dyDescent="0.25">
      <c r="C1979" s="175"/>
      <c r="E1979" s="175"/>
      <c r="H1979" s="175"/>
      <c r="I1979" s="175"/>
      <c r="J1979" s="202"/>
      <c r="K1979" s="198"/>
    </row>
    <row r="1980" spans="3:11" ht="15" customHeight="1" x14ac:dyDescent="0.25">
      <c r="C1980" s="175"/>
      <c r="E1980" s="175"/>
      <c r="H1980" s="175"/>
      <c r="I1980" s="175"/>
      <c r="J1980" s="202"/>
      <c r="K1980" s="198"/>
    </row>
    <row r="1981" spans="3:11" ht="15" customHeight="1" x14ac:dyDescent="0.25">
      <c r="C1981" s="175"/>
      <c r="E1981" s="175"/>
      <c r="H1981" s="175"/>
      <c r="I1981" s="175"/>
      <c r="J1981" s="202"/>
      <c r="K1981" s="198"/>
    </row>
    <row r="1982" spans="3:11" ht="15" customHeight="1" x14ac:dyDescent="0.25">
      <c r="C1982" s="175"/>
      <c r="E1982" s="175"/>
      <c r="H1982" s="175"/>
      <c r="I1982" s="175"/>
      <c r="J1982" s="202"/>
      <c r="K1982" s="198"/>
    </row>
    <row r="1983" spans="3:11" ht="15" customHeight="1" x14ac:dyDescent="0.25">
      <c r="C1983" s="175"/>
      <c r="E1983" s="175"/>
      <c r="H1983" s="175"/>
      <c r="I1983" s="175"/>
      <c r="J1983" s="202"/>
      <c r="K1983" s="198"/>
    </row>
    <row r="1984" spans="3:11" ht="15" customHeight="1" x14ac:dyDescent="0.25">
      <c r="C1984" s="175"/>
      <c r="E1984" s="175"/>
      <c r="H1984" s="175"/>
      <c r="I1984" s="175"/>
      <c r="J1984" s="202"/>
      <c r="K1984" s="198"/>
    </row>
    <row r="1985" spans="3:11" ht="15" customHeight="1" x14ac:dyDescent="0.25">
      <c r="C1985" s="175"/>
      <c r="E1985" s="175"/>
      <c r="H1985" s="175"/>
      <c r="I1985" s="175"/>
      <c r="J1985" s="202"/>
      <c r="K1985" s="198"/>
    </row>
    <row r="1986" spans="3:11" ht="15" customHeight="1" x14ac:dyDescent="0.25">
      <c r="C1986" s="175"/>
      <c r="E1986" s="175"/>
      <c r="H1986" s="175"/>
      <c r="I1986" s="175"/>
      <c r="J1986" s="202"/>
      <c r="K1986" s="198"/>
    </row>
    <row r="1987" spans="3:11" ht="15" customHeight="1" x14ac:dyDescent="0.25">
      <c r="C1987" s="175"/>
      <c r="E1987" s="175"/>
      <c r="H1987" s="175"/>
      <c r="I1987" s="175"/>
      <c r="J1987" s="202"/>
      <c r="K1987" s="198"/>
    </row>
    <row r="1988" spans="3:11" ht="15" customHeight="1" x14ac:dyDescent="0.25">
      <c r="C1988" s="175"/>
      <c r="E1988" s="175"/>
      <c r="H1988" s="175"/>
      <c r="I1988" s="175"/>
      <c r="J1988" s="202"/>
      <c r="K1988" s="198"/>
    </row>
    <row r="1989" spans="3:11" ht="15" customHeight="1" x14ac:dyDescent="0.25">
      <c r="C1989" s="175"/>
      <c r="E1989" s="175"/>
      <c r="H1989" s="175"/>
      <c r="I1989" s="175"/>
      <c r="J1989" s="202"/>
      <c r="K1989" s="198"/>
    </row>
    <row r="1990" spans="3:11" ht="15" customHeight="1" x14ac:dyDescent="0.25">
      <c r="C1990" s="175"/>
      <c r="E1990" s="175"/>
      <c r="H1990" s="175"/>
      <c r="I1990" s="175"/>
      <c r="J1990" s="202"/>
      <c r="K1990" s="198"/>
    </row>
    <row r="1991" spans="3:11" ht="15" customHeight="1" x14ac:dyDescent="0.25">
      <c r="C1991" s="175"/>
      <c r="E1991" s="175"/>
      <c r="H1991" s="175"/>
      <c r="I1991" s="175"/>
      <c r="J1991" s="202"/>
      <c r="K1991" s="198"/>
    </row>
    <row r="1992" spans="3:11" ht="15" customHeight="1" x14ac:dyDescent="0.25">
      <c r="C1992" s="175"/>
      <c r="E1992" s="175"/>
      <c r="H1992" s="175"/>
      <c r="I1992" s="175"/>
      <c r="J1992" s="202"/>
      <c r="K1992" s="198"/>
    </row>
    <row r="1993" spans="3:11" ht="15" customHeight="1" x14ac:dyDescent="0.25">
      <c r="C1993" s="175"/>
      <c r="E1993" s="175"/>
      <c r="H1993" s="175"/>
      <c r="I1993" s="175"/>
      <c r="J1993" s="202"/>
      <c r="K1993" s="198"/>
    </row>
    <row r="1994" spans="3:11" ht="15" customHeight="1" x14ac:dyDescent="0.25">
      <c r="C1994" s="175"/>
      <c r="E1994" s="175"/>
      <c r="H1994" s="175"/>
      <c r="I1994" s="175"/>
      <c r="J1994" s="202"/>
      <c r="K1994" s="198"/>
    </row>
    <row r="1995" spans="3:11" ht="15" customHeight="1" x14ac:dyDescent="0.25">
      <c r="C1995" s="175"/>
      <c r="E1995" s="175"/>
      <c r="H1995" s="175"/>
      <c r="I1995" s="175"/>
      <c r="J1995" s="202"/>
      <c r="K1995" s="198"/>
    </row>
    <row r="1996" spans="3:11" ht="15" customHeight="1" x14ac:dyDescent="0.25">
      <c r="C1996" s="175"/>
      <c r="E1996" s="175"/>
      <c r="H1996" s="175"/>
      <c r="I1996" s="175"/>
      <c r="J1996" s="202"/>
      <c r="K1996" s="198"/>
    </row>
    <row r="1997" spans="3:11" ht="15" customHeight="1" x14ac:dyDescent="0.25">
      <c r="C1997" s="175"/>
      <c r="E1997" s="175"/>
      <c r="H1997" s="175"/>
      <c r="I1997" s="175"/>
      <c r="J1997" s="202"/>
      <c r="K1997" s="198"/>
    </row>
    <row r="1998" spans="3:11" ht="15" customHeight="1" x14ac:dyDescent="0.25">
      <c r="C1998" s="175"/>
      <c r="E1998" s="175"/>
      <c r="H1998" s="175"/>
      <c r="I1998" s="175"/>
      <c r="J1998" s="202"/>
      <c r="K1998" s="198"/>
    </row>
    <row r="1999" spans="3:11" ht="15" customHeight="1" x14ac:dyDescent="0.25">
      <c r="C1999" s="175"/>
      <c r="E1999" s="175"/>
      <c r="H1999" s="175"/>
      <c r="I1999" s="175"/>
      <c r="J1999" s="202"/>
      <c r="K1999" s="198"/>
    </row>
    <row r="2000" spans="3:11" ht="15" customHeight="1" x14ac:dyDescent="0.25">
      <c r="C2000" s="175"/>
      <c r="E2000" s="175"/>
      <c r="H2000" s="175"/>
      <c r="I2000" s="175"/>
      <c r="J2000" s="202"/>
      <c r="K2000" s="198"/>
    </row>
    <row r="2001" spans="3:11" ht="15" customHeight="1" x14ac:dyDescent="0.25">
      <c r="C2001" s="175"/>
      <c r="E2001" s="175"/>
      <c r="H2001" s="175"/>
      <c r="I2001" s="175"/>
      <c r="J2001" s="202"/>
      <c r="K2001" s="198"/>
    </row>
    <row r="2002" spans="3:11" ht="15" customHeight="1" x14ac:dyDescent="0.25">
      <c r="C2002" s="175"/>
      <c r="E2002" s="175"/>
      <c r="H2002" s="175"/>
      <c r="I2002" s="175"/>
      <c r="J2002" s="202"/>
      <c r="K2002" s="198"/>
    </row>
    <row r="2003" spans="3:11" ht="15" customHeight="1" x14ac:dyDescent="0.25">
      <c r="C2003" s="175"/>
      <c r="E2003" s="175"/>
      <c r="H2003" s="175"/>
      <c r="I2003" s="175"/>
      <c r="J2003" s="202"/>
      <c r="K2003" s="198"/>
    </row>
    <row r="2004" spans="3:11" ht="15" customHeight="1" x14ac:dyDescent="0.25">
      <c r="C2004" s="175"/>
      <c r="E2004" s="175"/>
      <c r="H2004" s="175"/>
      <c r="I2004" s="175"/>
      <c r="J2004" s="202"/>
      <c r="K2004" s="198"/>
    </row>
    <row r="2005" spans="3:11" ht="15" customHeight="1" x14ac:dyDescent="0.25">
      <c r="C2005" s="175"/>
      <c r="E2005" s="175"/>
      <c r="H2005" s="175"/>
      <c r="I2005" s="175"/>
      <c r="J2005" s="202"/>
      <c r="K2005" s="198"/>
    </row>
    <row r="2006" spans="3:11" ht="15" customHeight="1" x14ac:dyDescent="0.25">
      <c r="C2006" s="175"/>
      <c r="E2006" s="175"/>
      <c r="H2006" s="175"/>
      <c r="I2006" s="175"/>
      <c r="J2006" s="202"/>
      <c r="K2006" s="198"/>
    </row>
    <row r="2007" spans="3:11" ht="15" customHeight="1" x14ac:dyDescent="0.25">
      <c r="C2007" s="175"/>
      <c r="E2007" s="175"/>
      <c r="H2007" s="175"/>
      <c r="I2007" s="175"/>
      <c r="J2007" s="202"/>
      <c r="K2007" s="198"/>
    </row>
    <row r="2008" spans="3:11" ht="15" customHeight="1" x14ac:dyDescent="0.25">
      <c r="C2008" s="175"/>
      <c r="E2008" s="175"/>
      <c r="H2008" s="175"/>
      <c r="I2008" s="175"/>
      <c r="J2008" s="202"/>
      <c r="K2008" s="198"/>
    </row>
    <row r="2009" spans="3:11" ht="15" customHeight="1" x14ac:dyDescent="0.25">
      <c r="C2009" s="175"/>
      <c r="E2009" s="175"/>
      <c r="H2009" s="175"/>
      <c r="I2009" s="175"/>
      <c r="J2009" s="202"/>
      <c r="K2009" s="198"/>
    </row>
    <row r="2010" spans="3:11" ht="15" customHeight="1" x14ac:dyDescent="0.25">
      <c r="C2010" s="175"/>
      <c r="E2010" s="175"/>
      <c r="H2010" s="175"/>
      <c r="I2010" s="175"/>
      <c r="J2010" s="202"/>
      <c r="K2010" s="198"/>
    </row>
    <row r="2011" spans="3:11" ht="15" customHeight="1" x14ac:dyDescent="0.25">
      <c r="C2011" s="175"/>
      <c r="E2011" s="175"/>
      <c r="H2011" s="175"/>
      <c r="I2011" s="175"/>
      <c r="J2011" s="202"/>
      <c r="K2011" s="198"/>
    </row>
    <row r="2012" spans="3:11" ht="15" customHeight="1" x14ac:dyDescent="0.25">
      <c r="C2012" s="175"/>
      <c r="E2012" s="175"/>
      <c r="H2012" s="175"/>
      <c r="I2012" s="175"/>
      <c r="J2012" s="202"/>
      <c r="K2012" s="198"/>
    </row>
    <row r="2013" spans="3:11" ht="15" customHeight="1" x14ac:dyDescent="0.25">
      <c r="C2013" s="175"/>
      <c r="E2013" s="175"/>
      <c r="H2013" s="175"/>
      <c r="I2013" s="175"/>
      <c r="J2013" s="202"/>
      <c r="K2013" s="198"/>
    </row>
    <row r="2014" spans="3:11" ht="15" customHeight="1" x14ac:dyDescent="0.25">
      <c r="C2014" s="175"/>
      <c r="E2014" s="175"/>
      <c r="H2014" s="175"/>
      <c r="I2014" s="175"/>
      <c r="J2014" s="202"/>
      <c r="K2014" s="198"/>
    </row>
    <row r="2015" spans="3:11" ht="15" customHeight="1" x14ac:dyDescent="0.25">
      <c r="C2015" s="175"/>
      <c r="E2015" s="175"/>
      <c r="H2015" s="175"/>
      <c r="I2015" s="175"/>
      <c r="J2015" s="202"/>
      <c r="K2015" s="198"/>
    </row>
    <row r="2016" spans="3:11" ht="15" customHeight="1" x14ac:dyDescent="0.25">
      <c r="C2016" s="175"/>
      <c r="E2016" s="175"/>
      <c r="H2016" s="175"/>
      <c r="I2016" s="175"/>
      <c r="J2016" s="202"/>
      <c r="K2016" s="198"/>
    </row>
    <row r="2017" spans="3:11" ht="15" customHeight="1" x14ac:dyDescent="0.25">
      <c r="C2017" s="175"/>
      <c r="E2017" s="175"/>
      <c r="H2017" s="175"/>
      <c r="I2017" s="175"/>
      <c r="J2017" s="202"/>
      <c r="K2017" s="198"/>
    </row>
    <row r="2018" spans="3:11" ht="15" customHeight="1" x14ac:dyDescent="0.25">
      <c r="C2018" s="175"/>
      <c r="E2018" s="175"/>
      <c r="H2018" s="175"/>
      <c r="I2018" s="175"/>
      <c r="J2018" s="202"/>
      <c r="K2018" s="198"/>
    </row>
    <row r="2019" spans="3:11" ht="15" customHeight="1" x14ac:dyDescent="0.25">
      <c r="C2019" s="175"/>
      <c r="E2019" s="175"/>
      <c r="H2019" s="175"/>
      <c r="I2019" s="175"/>
      <c r="J2019" s="202"/>
      <c r="K2019" s="198"/>
    </row>
    <row r="2020" spans="3:11" ht="15" customHeight="1" x14ac:dyDescent="0.25">
      <c r="C2020" s="175"/>
      <c r="E2020" s="175"/>
      <c r="H2020" s="175"/>
      <c r="I2020" s="175"/>
      <c r="J2020" s="202"/>
      <c r="K2020" s="198"/>
    </row>
    <row r="2021" spans="3:11" ht="15" customHeight="1" x14ac:dyDescent="0.25">
      <c r="C2021" s="175"/>
      <c r="E2021" s="175"/>
      <c r="H2021" s="175"/>
      <c r="I2021" s="175"/>
      <c r="J2021" s="202"/>
      <c r="K2021" s="198"/>
    </row>
    <row r="2022" spans="3:11" ht="15" customHeight="1" x14ac:dyDescent="0.25">
      <c r="C2022" s="175"/>
      <c r="E2022" s="175"/>
      <c r="H2022" s="175"/>
      <c r="I2022" s="175"/>
      <c r="J2022" s="202"/>
      <c r="K2022" s="198"/>
    </row>
    <row r="2023" spans="3:11" ht="15" customHeight="1" x14ac:dyDescent="0.25">
      <c r="C2023" s="175"/>
      <c r="E2023" s="175"/>
      <c r="H2023" s="175"/>
      <c r="I2023" s="175"/>
      <c r="J2023" s="202"/>
      <c r="K2023" s="198"/>
    </row>
    <row r="2024" spans="3:11" ht="15" customHeight="1" x14ac:dyDescent="0.25">
      <c r="C2024" s="175"/>
      <c r="E2024" s="175"/>
      <c r="H2024" s="175"/>
      <c r="I2024" s="175"/>
      <c r="J2024" s="202"/>
      <c r="K2024" s="198"/>
    </row>
    <row r="2025" spans="3:11" ht="15" customHeight="1" x14ac:dyDescent="0.25">
      <c r="C2025" s="175"/>
      <c r="E2025" s="175"/>
      <c r="H2025" s="175"/>
      <c r="I2025" s="175"/>
      <c r="J2025" s="202"/>
      <c r="K2025" s="198"/>
    </row>
    <row r="2026" spans="3:11" ht="15" customHeight="1" x14ac:dyDescent="0.25">
      <c r="C2026" s="175"/>
      <c r="E2026" s="175"/>
      <c r="H2026" s="175"/>
      <c r="I2026" s="175"/>
      <c r="J2026" s="202"/>
      <c r="K2026" s="198"/>
    </row>
    <row r="2027" spans="3:11" ht="15" customHeight="1" x14ac:dyDescent="0.25">
      <c r="C2027" s="175"/>
      <c r="E2027" s="175"/>
      <c r="H2027" s="175"/>
      <c r="I2027" s="175"/>
      <c r="J2027" s="202"/>
      <c r="K2027" s="198"/>
    </row>
    <row r="2028" spans="3:11" ht="15" customHeight="1" x14ac:dyDescent="0.25">
      <c r="C2028" s="175"/>
      <c r="E2028" s="175"/>
      <c r="H2028" s="175"/>
      <c r="I2028" s="175"/>
      <c r="J2028" s="202"/>
      <c r="K2028" s="198"/>
    </row>
    <row r="2029" spans="3:11" ht="15" customHeight="1" x14ac:dyDescent="0.25">
      <c r="C2029" s="175"/>
      <c r="E2029" s="175"/>
      <c r="H2029" s="175"/>
      <c r="I2029" s="175"/>
      <c r="J2029" s="202"/>
      <c r="K2029" s="198"/>
    </row>
    <row r="2030" spans="3:11" ht="15" customHeight="1" x14ac:dyDescent="0.25">
      <c r="C2030" s="175"/>
      <c r="E2030" s="175"/>
      <c r="H2030" s="175"/>
      <c r="I2030" s="175"/>
      <c r="J2030" s="202"/>
      <c r="K2030" s="198"/>
    </row>
    <row r="2031" spans="3:11" ht="15" customHeight="1" x14ac:dyDescent="0.25">
      <c r="C2031" s="175"/>
      <c r="E2031" s="175"/>
      <c r="H2031" s="175"/>
      <c r="I2031" s="175"/>
      <c r="J2031" s="202"/>
      <c r="K2031" s="198"/>
    </row>
    <row r="2032" spans="3:11" ht="15" customHeight="1" x14ac:dyDescent="0.25">
      <c r="C2032" s="175"/>
      <c r="E2032" s="175"/>
      <c r="H2032" s="175"/>
      <c r="I2032" s="175"/>
      <c r="J2032" s="202"/>
      <c r="K2032" s="198"/>
    </row>
    <row r="2033" spans="3:11" ht="15" customHeight="1" x14ac:dyDescent="0.25">
      <c r="C2033" s="175"/>
      <c r="E2033" s="175"/>
      <c r="H2033" s="175"/>
      <c r="I2033" s="175"/>
      <c r="J2033" s="202"/>
      <c r="K2033" s="198"/>
    </row>
    <row r="2034" spans="3:11" ht="15" customHeight="1" x14ac:dyDescent="0.25">
      <c r="C2034" s="175"/>
      <c r="E2034" s="175"/>
      <c r="H2034" s="175"/>
      <c r="I2034" s="175"/>
      <c r="J2034" s="202"/>
      <c r="K2034" s="198"/>
    </row>
    <row r="2035" spans="3:11" ht="15" customHeight="1" x14ac:dyDescent="0.25">
      <c r="C2035" s="175"/>
      <c r="E2035" s="175"/>
      <c r="H2035" s="175"/>
      <c r="I2035" s="175"/>
      <c r="J2035" s="202"/>
      <c r="K2035" s="198"/>
    </row>
    <row r="2036" spans="3:11" ht="15" customHeight="1" x14ac:dyDescent="0.25">
      <c r="C2036" s="175"/>
      <c r="E2036" s="175"/>
      <c r="H2036" s="175"/>
      <c r="I2036" s="175"/>
      <c r="J2036" s="202"/>
      <c r="K2036" s="198"/>
    </row>
    <row r="2037" spans="3:11" ht="15" customHeight="1" x14ac:dyDescent="0.25">
      <c r="C2037" s="175"/>
      <c r="E2037" s="175"/>
      <c r="H2037" s="175"/>
      <c r="I2037" s="175"/>
      <c r="J2037" s="202"/>
      <c r="K2037" s="198"/>
    </row>
    <row r="2038" spans="3:11" ht="15" customHeight="1" x14ac:dyDescent="0.25">
      <c r="C2038" s="175"/>
      <c r="E2038" s="175"/>
      <c r="H2038" s="175"/>
      <c r="I2038" s="175"/>
      <c r="J2038" s="202"/>
      <c r="K2038" s="198"/>
    </row>
    <row r="2039" spans="3:11" ht="15" customHeight="1" x14ac:dyDescent="0.25">
      <c r="C2039" s="175"/>
      <c r="E2039" s="175"/>
      <c r="H2039" s="175"/>
      <c r="I2039" s="175"/>
      <c r="J2039" s="202"/>
      <c r="K2039" s="198"/>
    </row>
    <row r="2040" spans="3:11" ht="15" customHeight="1" x14ac:dyDescent="0.25">
      <c r="C2040" s="175"/>
      <c r="E2040" s="175"/>
      <c r="H2040" s="175"/>
      <c r="I2040" s="175"/>
      <c r="J2040" s="202"/>
      <c r="K2040" s="198"/>
    </row>
    <row r="2041" spans="3:11" ht="15" customHeight="1" x14ac:dyDescent="0.25">
      <c r="C2041" s="175"/>
      <c r="E2041" s="175"/>
      <c r="H2041" s="175"/>
      <c r="I2041" s="175"/>
      <c r="J2041" s="202"/>
      <c r="K2041" s="198"/>
    </row>
    <row r="2042" spans="3:11" ht="15" customHeight="1" x14ac:dyDescent="0.25">
      <c r="C2042" s="175"/>
      <c r="E2042" s="175"/>
      <c r="H2042" s="175"/>
      <c r="I2042" s="175"/>
      <c r="J2042" s="202"/>
      <c r="K2042" s="198"/>
    </row>
    <row r="2043" spans="3:11" ht="15" customHeight="1" x14ac:dyDescent="0.25">
      <c r="C2043" s="175"/>
      <c r="E2043" s="175"/>
      <c r="H2043" s="175"/>
      <c r="I2043" s="175"/>
      <c r="J2043" s="202"/>
      <c r="K2043" s="198"/>
    </row>
    <row r="2044" spans="3:11" ht="15" customHeight="1" x14ac:dyDescent="0.25">
      <c r="C2044" s="175"/>
      <c r="E2044" s="175"/>
      <c r="H2044" s="175"/>
      <c r="I2044" s="175"/>
      <c r="J2044" s="202"/>
      <c r="K2044" s="198"/>
    </row>
    <row r="2045" spans="3:11" ht="15" customHeight="1" x14ac:dyDescent="0.25">
      <c r="C2045" s="175"/>
      <c r="E2045" s="175"/>
      <c r="H2045" s="175"/>
      <c r="I2045" s="175"/>
      <c r="J2045" s="202"/>
      <c r="K2045" s="198"/>
    </row>
    <row r="2046" spans="3:11" ht="15" customHeight="1" x14ac:dyDescent="0.25">
      <c r="C2046" s="175"/>
      <c r="E2046" s="175"/>
      <c r="H2046" s="175"/>
      <c r="I2046" s="175"/>
      <c r="J2046" s="202"/>
      <c r="K2046" s="198"/>
    </row>
    <row r="2047" spans="3:11" ht="15" customHeight="1" x14ac:dyDescent="0.25">
      <c r="C2047" s="175"/>
      <c r="E2047" s="175"/>
      <c r="H2047" s="175"/>
      <c r="I2047" s="175"/>
      <c r="J2047" s="202"/>
      <c r="K2047" s="198"/>
    </row>
    <row r="2048" spans="3:11" ht="15" customHeight="1" x14ac:dyDescent="0.25">
      <c r="C2048" s="175"/>
      <c r="E2048" s="175"/>
      <c r="H2048" s="175"/>
      <c r="I2048" s="175"/>
      <c r="J2048" s="202"/>
      <c r="K2048" s="198"/>
    </row>
    <row r="2049" spans="3:11" ht="15" customHeight="1" x14ac:dyDescent="0.25">
      <c r="C2049" s="175"/>
      <c r="E2049" s="175"/>
      <c r="H2049" s="175"/>
      <c r="I2049" s="175"/>
      <c r="J2049" s="202"/>
      <c r="K2049" s="198"/>
    </row>
    <row r="2050" spans="3:11" ht="15" customHeight="1" x14ac:dyDescent="0.25">
      <c r="C2050" s="175"/>
      <c r="E2050" s="175"/>
      <c r="H2050" s="175"/>
      <c r="I2050" s="175"/>
      <c r="J2050" s="202"/>
      <c r="K2050" s="198"/>
    </row>
    <row r="2051" spans="3:11" ht="15" customHeight="1" x14ac:dyDescent="0.25">
      <c r="C2051" s="175"/>
      <c r="E2051" s="175"/>
      <c r="H2051" s="175"/>
      <c r="I2051" s="175"/>
      <c r="J2051" s="202"/>
      <c r="K2051" s="198"/>
    </row>
    <row r="2052" spans="3:11" ht="15" customHeight="1" x14ac:dyDescent="0.25">
      <c r="C2052" s="175"/>
      <c r="E2052" s="175"/>
      <c r="H2052" s="175"/>
      <c r="I2052" s="175"/>
      <c r="J2052" s="202"/>
      <c r="K2052" s="198"/>
    </row>
    <row r="2053" spans="3:11" ht="15" customHeight="1" x14ac:dyDescent="0.25">
      <c r="C2053" s="175"/>
      <c r="E2053" s="175"/>
      <c r="H2053" s="175"/>
      <c r="I2053" s="175"/>
      <c r="J2053" s="202"/>
      <c r="K2053" s="198"/>
    </row>
    <row r="2054" spans="3:11" ht="15" customHeight="1" x14ac:dyDescent="0.25">
      <c r="C2054" s="175"/>
      <c r="E2054" s="175"/>
      <c r="H2054" s="175"/>
      <c r="I2054" s="175"/>
      <c r="J2054" s="202"/>
      <c r="K2054" s="198"/>
    </row>
    <row r="2055" spans="3:11" ht="15" customHeight="1" x14ac:dyDescent="0.25">
      <c r="C2055" s="175"/>
      <c r="E2055" s="175"/>
      <c r="H2055" s="175"/>
      <c r="I2055" s="175"/>
      <c r="J2055" s="202"/>
      <c r="K2055" s="198"/>
    </row>
    <row r="2056" spans="3:11" ht="15" customHeight="1" x14ac:dyDescent="0.25">
      <c r="C2056" s="175"/>
      <c r="E2056" s="175"/>
      <c r="H2056" s="175"/>
      <c r="I2056" s="175"/>
      <c r="J2056" s="202"/>
      <c r="K2056" s="198"/>
    </row>
    <row r="2057" spans="3:11" ht="15" customHeight="1" x14ac:dyDescent="0.25">
      <c r="C2057" s="175"/>
      <c r="E2057" s="175"/>
      <c r="H2057" s="175"/>
      <c r="I2057" s="175"/>
      <c r="J2057" s="202"/>
      <c r="K2057" s="198"/>
    </row>
    <row r="2058" spans="3:11" ht="15" customHeight="1" x14ac:dyDescent="0.25">
      <c r="C2058" s="175"/>
      <c r="E2058" s="175"/>
      <c r="H2058" s="175"/>
      <c r="I2058" s="175"/>
      <c r="J2058" s="202"/>
      <c r="K2058" s="198"/>
    </row>
    <row r="2059" spans="3:11" ht="15" customHeight="1" x14ac:dyDescent="0.25">
      <c r="C2059" s="175"/>
      <c r="E2059" s="175"/>
      <c r="H2059" s="175"/>
      <c r="I2059" s="175"/>
      <c r="J2059" s="202"/>
      <c r="K2059" s="198"/>
    </row>
    <row r="2060" spans="3:11" ht="15" customHeight="1" x14ac:dyDescent="0.25">
      <c r="C2060" s="175"/>
      <c r="E2060" s="175"/>
      <c r="H2060" s="175"/>
      <c r="I2060" s="175"/>
      <c r="J2060" s="202"/>
      <c r="K2060" s="198"/>
    </row>
    <row r="2061" spans="3:11" ht="15" customHeight="1" x14ac:dyDescent="0.25">
      <c r="C2061" s="175"/>
      <c r="E2061" s="175"/>
      <c r="H2061" s="175"/>
      <c r="I2061" s="175"/>
      <c r="J2061" s="202"/>
      <c r="K2061" s="198"/>
    </row>
    <row r="2062" spans="3:11" ht="15" customHeight="1" x14ac:dyDescent="0.25">
      <c r="C2062" s="175"/>
      <c r="E2062" s="175"/>
      <c r="H2062" s="175"/>
      <c r="I2062" s="175"/>
      <c r="J2062" s="202"/>
      <c r="K2062" s="198"/>
    </row>
    <row r="2063" spans="3:11" ht="15" customHeight="1" x14ac:dyDescent="0.25">
      <c r="C2063" s="175"/>
      <c r="E2063" s="175"/>
      <c r="H2063" s="175"/>
      <c r="I2063" s="175"/>
      <c r="J2063" s="202"/>
      <c r="K2063" s="198"/>
    </row>
    <row r="2064" spans="3:11" ht="15" customHeight="1" x14ac:dyDescent="0.25">
      <c r="C2064" s="175"/>
      <c r="E2064" s="175"/>
      <c r="H2064" s="175"/>
      <c r="I2064" s="175"/>
      <c r="J2064" s="202"/>
      <c r="K2064" s="198"/>
    </row>
    <row r="2065" spans="3:11" ht="15" customHeight="1" x14ac:dyDescent="0.25">
      <c r="C2065" s="175"/>
      <c r="E2065" s="175"/>
      <c r="H2065" s="175"/>
      <c r="I2065" s="175"/>
      <c r="J2065" s="202"/>
      <c r="K2065" s="198"/>
    </row>
    <row r="2066" spans="3:11" ht="15" customHeight="1" x14ac:dyDescent="0.25">
      <c r="C2066" s="175"/>
      <c r="E2066" s="175"/>
      <c r="H2066" s="175"/>
      <c r="I2066" s="175"/>
      <c r="J2066" s="202"/>
      <c r="K2066" s="198"/>
    </row>
    <row r="2067" spans="3:11" ht="15" customHeight="1" x14ac:dyDescent="0.25">
      <c r="C2067" s="175"/>
      <c r="E2067" s="175"/>
      <c r="H2067" s="175"/>
      <c r="I2067" s="175"/>
      <c r="J2067" s="202"/>
      <c r="K2067" s="198"/>
    </row>
    <row r="2068" spans="3:11" ht="15" customHeight="1" x14ac:dyDescent="0.25">
      <c r="C2068" s="175"/>
      <c r="E2068" s="175"/>
      <c r="H2068" s="175"/>
      <c r="I2068" s="175"/>
      <c r="J2068" s="202"/>
      <c r="K2068" s="198"/>
    </row>
    <row r="2069" spans="3:11" ht="15" customHeight="1" x14ac:dyDescent="0.25">
      <c r="C2069" s="175"/>
      <c r="E2069" s="175"/>
      <c r="H2069" s="175"/>
      <c r="I2069" s="175"/>
      <c r="J2069" s="202"/>
      <c r="K2069" s="198"/>
    </row>
    <row r="2070" spans="3:11" ht="15" customHeight="1" x14ac:dyDescent="0.25">
      <c r="C2070" s="175"/>
      <c r="E2070" s="175"/>
      <c r="H2070" s="175"/>
      <c r="I2070" s="175"/>
      <c r="J2070" s="202"/>
      <c r="K2070" s="198"/>
    </row>
    <row r="2071" spans="3:11" ht="15" customHeight="1" x14ac:dyDescent="0.25">
      <c r="C2071" s="175"/>
      <c r="E2071" s="175"/>
      <c r="H2071" s="175"/>
      <c r="I2071" s="175"/>
      <c r="J2071" s="202"/>
      <c r="K2071" s="198"/>
    </row>
    <row r="2072" spans="3:11" ht="15" customHeight="1" x14ac:dyDescent="0.25">
      <c r="C2072" s="175"/>
      <c r="E2072" s="175"/>
      <c r="H2072" s="175"/>
      <c r="I2072" s="175"/>
      <c r="J2072" s="202"/>
      <c r="K2072" s="198"/>
    </row>
    <row r="2073" spans="3:11" ht="15" customHeight="1" x14ac:dyDescent="0.25">
      <c r="C2073" s="175"/>
      <c r="E2073" s="175"/>
      <c r="H2073" s="175"/>
      <c r="I2073" s="175"/>
      <c r="J2073" s="202"/>
      <c r="K2073" s="198"/>
    </row>
    <row r="2074" spans="3:11" ht="15" customHeight="1" x14ac:dyDescent="0.25">
      <c r="C2074" s="175"/>
      <c r="E2074" s="175"/>
      <c r="H2074" s="175"/>
      <c r="I2074" s="175"/>
      <c r="J2074" s="202"/>
      <c r="K2074" s="198"/>
    </row>
    <row r="2075" spans="3:11" ht="15" customHeight="1" x14ac:dyDescent="0.25">
      <c r="C2075" s="175"/>
      <c r="E2075" s="175"/>
      <c r="H2075" s="175"/>
      <c r="I2075" s="175"/>
      <c r="J2075" s="202"/>
      <c r="K2075" s="198"/>
    </row>
    <row r="2076" spans="3:11" ht="15" customHeight="1" x14ac:dyDescent="0.25">
      <c r="C2076" s="175"/>
      <c r="E2076" s="175"/>
      <c r="H2076" s="175"/>
      <c r="I2076" s="175"/>
      <c r="J2076" s="202"/>
      <c r="K2076" s="198"/>
    </row>
    <row r="2077" spans="3:11" ht="15" customHeight="1" x14ac:dyDescent="0.25">
      <c r="C2077" s="175"/>
      <c r="E2077" s="175"/>
      <c r="H2077" s="175"/>
      <c r="I2077" s="175"/>
      <c r="J2077" s="202"/>
      <c r="K2077" s="198"/>
    </row>
    <row r="2078" spans="3:11" ht="15" customHeight="1" x14ac:dyDescent="0.25">
      <c r="C2078" s="175"/>
      <c r="E2078" s="175"/>
      <c r="H2078" s="175"/>
      <c r="I2078" s="175"/>
      <c r="J2078" s="202"/>
      <c r="K2078" s="198"/>
    </row>
    <row r="2079" spans="3:11" ht="15" customHeight="1" x14ac:dyDescent="0.25">
      <c r="C2079" s="175"/>
      <c r="E2079" s="175"/>
      <c r="H2079" s="175"/>
      <c r="I2079" s="175"/>
      <c r="J2079" s="202"/>
      <c r="K2079" s="198"/>
    </row>
    <row r="2080" spans="3:11" ht="15" customHeight="1" x14ac:dyDescent="0.25">
      <c r="C2080" s="175"/>
      <c r="E2080" s="175"/>
      <c r="H2080" s="175"/>
      <c r="I2080" s="175"/>
      <c r="J2080" s="202"/>
      <c r="K2080" s="198"/>
    </row>
    <row r="2081" spans="3:11" ht="15" customHeight="1" x14ac:dyDescent="0.25">
      <c r="C2081" s="175"/>
      <c r="E2081" s="175"/>
      <c r="H2081" s="175"/>
      <c r="I2081" s="175"/>
      <c r="J2081" s="202"/>
      <c r="K2081" s="198"/>
    </row>
    <row r="2082" spans="3:11" ht="15" customHeight="1" x14ac:dyDescent="0.25">
      <c r="C2082" s="175"/>
      <c r="E2082" s="175"/>
      <c r="H2082" s="175"/>
      <c r="I2082" s="175"/>
      <c r="J2082" s="202"/>
      <c r="K2082" s="198"/>
    </row>
    <row r="2083" spans="3:11" ht="15" customHeight="1" x14ac:dyDescent="0.25">
      <c r="C2083" s="175"/>
      <c r="E2083" s="175"/>
      <c r="H2083" s="175"/>
      <c r="I2083" s="175"/>
      <c r="J2083" s="202"/>
      <c r="K2083" s="198"/>
    </row>
    <row r="2084" spans="3:11" ht="15" customHeight="1" x14ac:dyDescent="0.25">
      <c r="C2084" s="175"/>
      <c r="E2084" s="175"/>
      <c r="H2084" s="175"/>
      <c r="I2084" s="175"/>
      <c r="J2084" s="202"/>
      <c r="K2084" s="198"/>
    </row>
    <row r="2085" spans="3:11" ht="15" customHeight="1" x14ac:dyDescent="0.25">
      <c r="C2085" s="175"/>
      <c r="E2085" s="175"/>
      <c r="H2085" s="175"/>
      <c r="I2085" s="175"/>
      <c r="J2085" s="202"/>
      <c r="K2085" s="198"/>
    </row>
    <row r="2086" spans="3:11" ht="15" customHeight="1" x14ac:dyDescent="0.25">
      <c r="C2086" s="175"/>
      <c r="E2086" s="175"/>
      <c r="H2086" s="175"/>
      <c r="I2086" s="175"/>
      <c r="J2086" s="202"/>
      <c r="K2086" s="198"/>
    </row>
    <row r="2087" spans="3:11" ht="15" customHeight="1" x14ac:dyDescent="0.25">
      <c r="C2087" s="175"/>
      <c r="E2087" s="175"/>
      <c r="H2087" s="175"/>
      <c r="I2087" s="175"/>
      <c r="J2087" s="202"/>
      <c r="K2087" s="198"/>
    </row>
    <row r="2088" spans="3:11" ht="15" customHeight="1" x14ac:dyDescent="0.25">
      <c r="C2088" s="175"/>
      <c r="E2088" s="175"/>
      <c r="H2088" s="175"/>
      <c r="I2088" s="175"/>
      <c r="J2088" s="202"/>
      <c r="K2088" s="198"/>
    </row>
    <row r="2089" spans="3:11" ht="15" customHeight="1" x14ac:dyDescent="0.25">
      <c r="C2089" s="175"/>
      <c r="E2089" s="175"/>
      <c r="H2089" s="175"/>
      <c r="I2089" s="175"/>
      <c r="J2089" s="202"/>
      <c r="K2089" s="198"/>
    </row>
    <row r="2090" spans="3:11" ht="15" customHeight="1" x14ac:dyDescent="0.25">
      <c r="C2090" s="175"/>
      <c r="E2090" s="175"/>
      <c r="H2090" s="175"/>
      <c r="I2090" s="175"/>
      <c r="J2090" s="202"/>
      <c r="K2090" s="198"/>
    </row>
    <row r="2091" spans="3:11" ht="15" customHeight="1" x14ac:dyDescent="0.25">
      <c r="C2091" s="175"/>
      <c r="E2091" s="175"/>
      <c r="H2091" s="175"/>
      <c r="I2091" s="175"/>
      <c r="J2091" s="202"/>
      <c r="K2091" s="198"/>
    </row>
    <row r="2092" spans="3:11" ht="15" customHeight="1" x14ac:dyDescent="0.25">
      <c r="C2092" s="175"/>
      <c r="E2092" s="175"/>
      <c r="H2092" s="175"/>
      <c r="I2092" s="175"/>
      <c r="J2092" s="202"/>
      <c r="K2092" s="198"/>
    </row>
    <row r="2093" spans="3:11" ht="15" customHeight="1" x14ac:dyDescent="0.25">
      <c r="C2093" s="175"/>
      <c r="E2093" s="175"/>
      <c r="H2093" s="175"/>
      <c r="I2093" s="175"/>
      <c r="J2093" s="202"/>
      <c r="K2093" s="198"/>
    </row>
    <row r="2094" spans="3:11" ht="15" customHeight="1" x14ac:dyDescent="0.25">
      <c r="C2094" s="175"/>
      <c r="E2094" s="175"/>
      <c r="H2094" s="175"/>
      <c r="I2094" s="175"/>
      <c r="J2094" s="202"/>
      <c r="K2094" s="198"/>
    </row>
    <row r="2095" spans="3:11" ht="15" customHeight="1" x14ac:dyDescent="0.25">
      <c r="C2095" s="175"/>
      <c r="E2095" s="175"/>
      <c r="H2095" s="175"/>
      <c r="I2095" s="175"/>
      <c r="J2095" s="202"/>
      <c r="K2095" s="198"/>
    </row>
    <row r="2096" spans="3:11" ht="15" customHeight="1" x14ac:dyDescent="0.25">
      <c r="C2096" s="175"/>
      <c r="E2096" s="175"/>
      <c r="H2096" s="175"/>
      <c r="I2096" s="175"/>
      <c r="J2096" s="202"/>
      <c r="K2096" s="198"/>
    </row>
    <row r="2097" spans="3:11" ht="15" customHeight="1" x14ac:dyDescent="0.25">
      <c r="C2097" s="175"/>
      <c r="E2097" s="175"/>
      <c r="H2097" s="175"/>
      <c r="I2097" s="175"/>
      <c r="J2097" s="202"/>
      <c r="K2097" s="198"/>
    </row>
    <row r="2098" spans="3:11" ht="15" customHeight="1" x14ac:dyDescent="0.25">
      <c r="C2098" s="175"/>
      <c r="E2098" s="175"/>
      <c r="H2098" s="175"/>
      <c r="I2098" s="175"/>
      <c r="J2098" s="202"/>
      <c r="K2098" s="198"/>
    </row>
    <row r="2099" spans="3:11" ht="15" customHeight="1" x14ac:dyDescent="0.25">
      <c r="C2099" s="175"/>
      <c r="E2099" s="175"/>
      <c r="H2099" s="175"/>
      <c r="I2099" s="175"/>
      <c r="J2099" s="202"/>
      <c r="K2099" s="198"/>
    </row>
    <row r="2100" spans="3:11" ht="15" customHeight="1" x14ac:dyDescent="0.25">
      <c r="C2100" s="175"/>
      <c r="E2100" s="175"/>
      <c r="H2100" s="175"/>
      <c r="I2100" s="175"/>
      <c r="J2100" s="202"/>
      <c r="K2100" s="198"/>
    </row>
    <row r="2101" spans="3:11" ht="15" customHeight="1" x14ac:dyDescent="0.25">
      <c r="C2101" s="175"/>
      <c r="E2101" s="175"/>
      <c r="H2101" s="175"/>
      <c r="I2101" s="175"/>
      <c r="J2101" s="202"/>
      <c r="K2101" s="198"/>
    </row>
    <row r="2102" spans="3:11" ht="15" customHeight="1" x14ac:dyDescent="0.25">
      <c r="C2102" s="175"/>
      <c r="E2102" s="175"/>
      <c r="H2102" s="175"/>
      <c r="I2102" s="175"/>
      <c r="J2102" s="202"/>
      <c r="K2102" s="198"/>
    </row>
    <row r="2103" spans="3:11" ht="15" customHeight="1" x14ac:dyDescent="0.25">
      <c r="C2103" s="175"/>
      <c r="E2103" s="175"/>
      <c r="H2103" s="175"/>
      <c r="I2103" s="175"/>
      <c r="J2103" s="202"/>
      <c r="K2103" s="198"/>
    </row>
    <row r="2104" spans="3:11" ht="15" customHeight="1" x14ac:dyDescent="0.25">
      <c r="C2104" s="175"/>
      <c r="E2104" s="175"/>
      <c r="H2104" s="175"/>
      <c r="I2104" s="175"/>
      <c r="J2104" s="202"/>
      <c r="K2104" s="198"/>
    </row>
    <row r="2105" spans="3:11" ht="15" customHeight="1" x14ac:dyDescent="0.25">
      <c r="C2105" s="175"/>
      <c r="E2105" s="175"/>
      <c r="H2105" s="175"/>
      <c r="I2105" s="175"/>
      <c r="J2105" s="202"/>
      <c r="K2105" s="198"/>
    </row>
    <row r="2106" spans="3:11" ht="15" customHeight="1" x14ac:dyDescent="0.25">
      <c r="C2106" s="175"/>
      <c r="E2106" s="175"/>
      <c r="H2106" s="175"/>
      <c r="I2106" s="175"/>
      <c r="J2106" s="202"/>
      <c r="K2106" s="198"/>
    </row>
    <row r="2107" spans="3:11" ht="15" customHeight="1" x14ac:dyDescent="0.25">
      <c r="C2107" s="175"/>
      <c r="E2107" s="175"/>
      <c r="H2107" s="175"/>
      <c r="I2107" s="175"/>
      <c r="J2107" s="202"/>
      <c r="K2107" s="198"/>
    </row>
    <row r="2108" spans="3:11" ht="15" customHeight="1" x14ac:dyDescent="0.25">
      <c r="C2108" s="175"/>
      <c r="E2108" s="175"/>
      <c r="H2108" s="175"/>
      <c r="I2108" s="175"/>
      <c r="J2108" s="202"/>
      <c r="K2108" s="198"/>
    </row>
    <row r="2109" spans="3:11" ht="15" customHeight="1" x14ac:dyDescent="0.25">
      <c r="C2109" s="175"/>
      <c r="E2109" s="175"/>
      <c r="H2109" s="175"/>
      <c r="I2109" s="175"/>
      <c r="J2109" s="202"/>
      <c r="K2109" s="198"/>
    </row>
    <row r="2110" spans="3:11" ht="15" customHeight="1" x14ac:dyDescent="0.25">
      <c r="C2110" s="175"/>
      <c r="E2110" s="175"/>
      <c r="H2110" s="175"/>
      <c r="I2110" s="175"/>
      <c r="J2110" s="202"/>
      <c r="K2110" s="198"/>
    </row>
    <row r="2111" spans="3:11" ht="15" customHeight="1" x14ac:dyDescent="0.25">
      <c r="C2111" s="175"/>
      <c r="E2111" s="175"/>
      <c r="H2111" s="175"/>
      <c r="I2111" s="175"/>
      <c r="J2111" s="202"/>
      <c r="K2111" s="198"/>
    </row>
    <row r="2112" spans="3:11" ht="15" customHeight="1" x14ac:dyDescent="0.25">
      <c r="C2112" s="175"/>
      <c r="E2112" s="175"/>
      <c r="H2112" s="175"/>
      <c r="I2112" s="175"/>
      <c r="J2112" s="202"/>
      <c r="K2112" s="198"/>
    </row>
    <row r="2113" spans="3:11" ht="15" customHeight="1" x14ac:dyDescent="0.25">
      <c r="C2113" s="175"/>
      <c r="E2113" s="175"/>
      <c r="H2113" s="175"/>
      <c r="I2113" s="175"/>
      <c r="J2113" s="202"/>
      <c r="K2113" s="198"/>
    </row>
    <row r="2114" spans="3:11" ht="15" customHeight="1" x14ac:dyDescent="0.25">
      <c r="C2114" s="175"/>
      <c r="E2114" s="175"/>
      <c r="H2114" s="175"/>
      <c r="I2114" s="175"/>
      <c r="J2114" s="202"/>
      <c r="K2114" s="198"/>
    </row>
    <row r="2115" spans="3:11" ht="15" customHeight="1" x14ac:dyDescent="0.25">
      <c r="C2115" s="175"/>
      <c r="E2115" s="175"/>
      <c r="H2115" s="175"/>
      <c r="I2115" s="175"/>
      <c r="J2115" s="202"/>
      <c r="K2115" s="198"/>
    </row>
    <row r="2116" spans="3:11" ht="15" customHeight="1" x14ac:dyDescent="0.25">
      <c r="C2116" s="175"/>
      <c r="E2116" s="175"/>
      <c r="H2116" s="175"/>
      <c r="I2116" s="175"/>
      <c r="J2116" s="202"/>
      <c r="K2116" s="198"/>
    </row>
    <row r="2117" spans="3:11" ht="15" customHeight="1" x14ac:dyDescent="0.25">
      <c r="C2117" s="175"/>
      <c r="E2117" s="175"/>
      <c r="H2117" s="175"/>
      <c r="I2117" s="175"/>
      <c r="J2117" s="202"/>
      <c r="K2117" s="198"/>
    </row>
    <row r="2118" spans="3:11" ht="15" customHeight="1" x14ac:dyDescent="0.25">
      <c r="C2118" s="175"/>
      <c r="E2118" s="175"/>
      <c r="H2118" s="175"/>
      <c r="I2118" s="175"/>
      <c r="J2118" s="202"/>
      <c r="K2118" s="198"/>
    </row>
    <row r="2119" spans="3:11" ht="15" customHeight="1" x14ac:dyDescent="0.25">
      <c r="C2119" s="175"/>
      <c r="E2119" s="175"/>
      <c r="H2119" s="175"/>
      <c r="I2119" s="175"/>
      <c r="J2119" s="202"/>
      <c r="K2119" s="198"/>
    </row>
    <row r="2120" spans="3:11" ht="15" customHeight="1" x14ac:dyDescent="0.25">
      <c r="C2120" s="175"/>
      <c r="E2120" s="175"/>
      <c r="H2120" s="175"/>
      <c r="I2120" s="175"/>
      <c r="J2120" s="202"/>
      <c r="K2120" s="198"/>
    </row>
    <row r="2121" spans="3:11" ht="15" customHeight="1" x14ac:dyDescent="0.25">
      <c r="C2121" s="175"/>
      <c r="E2121" s="175"/>
      <c r="H2121" s="175"/>
      <c r="I2121" s="175"/>
      <c r="J2121" s="202"/>
      <c r="K2121" s="198"/>
    </row>
    <row r="2122" spans="3:11" ht="15" customHeight="1" x14ac:dyDescent="0.25">
      <c r="C2122" s="175"/>
      <c r="E2122" s="175"/>
      <c r="H2122" s="175"/>
      <c r="I2122" s="175"/>
      <c r="J2122" s="202"/>
      <c r="K2122" s="198"/>
    </row>
    <row r="2123" spans="3:11" ht="15" customHeight="1" x14ac:dyDescent="0.25">
      <c r="C2123" s="175"/>
      <c r="E2123" s="175"/>
      <c r="H2123" s="175"/>
      <c r="I2123" s="175"/>
      <c r="J2123" s="202"/>
      <c r="K2123" s="198"/>
    </row>
    <row r="2124" spans="3:11" ht="15" customHeight="1" x14ac:dyDescent="0.25">
      <c r="C2124" s="175"/>
      <c r="E2124" s="175"/>
      <c r="H2124" s="175"/>
      <c r="I2124" s="175"/>
      <c r="J2124" s="202"/>
      <c r="K2124" s="198"/>
    </row>
    <row r="2125" spans="3:11" ht="15" customHeight="1" x14ac:dyDescent="0.25">
      <c r="C2125" s="175"/>
      <c r="E2125" s="175"/>
      <c r="H2125" s="175"/>
      <c r="I2125" s="175"/>
      <c r="J2125" s="202"/>
      <c r="K2125" s="198"/>
    </row>
    <row r="2126" spans="3:11" ht="15" customHeight="1" x14ac:dyDescent="0.25">
      <c r="C2126" s="175"/>
      <c r="E2126" s="175"/>
      <c r="H2126" s="175"/>
      <c r="I2126" s="175"/>
      <c r="J2126" s="202"/>
      <c r="K2126" s="198"/>
    </row>
    <row r="2127" spans="3:11" ht="15" customHeight="1" x14ac:dyDescent="0.25">
      <c r="C2127" s="175"/>
      <c r="E2127" s="175"/>
      <c r="H2127" s="175"/>
      <c r="I2127" s="175"/>
      <c r="J2127" s="202"/>
      <c r="K2127" s="198"/>
    </row>
    <row r="2128" spans="3:11" ht="15" customHeight="1" x14ac:dyDescent="0.25">
      <c r="C2128" s="175"/>
      <c r="E2128" s="175"/>
      <c r="H2128" s="175"/>
      <c r="I2128" s="175"/>
      <c r="J2128" s="202"/>
      <c r="K2128" s="198"/>
    </row>
    <row r="2129" spans="3:11" ht="15" customHeight="1" x14ac:dyDescent="0.25">
      <c r="C2129" s="175"/>
      <c r="E2129" s="175"/>
      <c r="H2129" s="175"/>
      <c r="I2129" s="175"/>
      <c r="J2129" s="202"/>
      <c r="K2129" s="198"/>
    </row>
    <row r="2130" spans="3:11" ht="15" customHeight="1" x14ac:dyDescent="0.25">
      <c r="C2130" s="175"/>
      <c r="E2130" s="175"/>
      <c r="H2130" s="175"/>
      <c r="I2130" s="175"/>
      <c r="J2130" s="202"/>
      <c r="K2130" s="198"/>
    </row>
    <row r="2131" spans="3:11" ht="15" customHeight="1" x14ac:dyDescent="0.25">
      <c r="C2131" s="175"/>
      <c r="E2131" s="175"/>
      <c r="H2131" s="175"/>
      <c r="I2131" s="175"/>
      <c r="J2131" s="202"/>
      <c r="K2131" s="198"/>
    </row>
    <row r="2132" spans="3:11" ht="15" customHeight="1" x14ac:dyDescent="0.25">
      <c r="C2132" s="175"/>
      <c r="E2132" s="175"/>
      <c r="H2132" s="175"/>
      <c r="I2132" s="175"/>
      <c r="J2132" s="202"/>
      <c r="K2132" s="198"/>
    </row>
    <row r="2133" spans="3:11" ht="15" customHeight="1" x14ac:dyDescent="0.25">
      <c r="C2133" s="175"/>
      <c r="E2133" s="175"/>
      <c r="H2133" s="175"/>
      <c r="I2133" s="175"/>
      <c r="J2133" s="202"/>
      <c r="K2133" s="198"/>
    </row>
    <row r="2134" spans="3:11" ht="15" customHeight="1" x14ac:dyDescent="0.25">
      <c r="C2134" s="175"/>
      <c r="E2134" s="175"/>
      <c r="H2134" s="175"/>
      <c r="I2134" s="175"/>
      <c r="J2134" s="202"/>
      <c r="K2134" s="198"/>
    </row>
    <row r="2135" spans="3:11" ht="15" customHeight="1" x14ac:dyDescent="0.25">
      <c r="C2135" s="175"/>
      <c r="E2135" s="175"/>
      <c r="H2135" s="175"/>
      <c r="I2135" s="175"/>
      <c r="J2135" s="202"/>
      <c r="K2135" s="198"/>
    </row>
    <row r="2136" spans="3:11" ht="15" customHeight="1" x14ac:dyDescent="0.25">
      <c r="C2136" s="175"/>
      <c r="E2136" s="175"/>
      <c r="H2136" s="175"/>
      <c r="I2136" s="175"/>
      <c r="J2136" s="202"/>
      <c r="K2136" s="198"/>
    </row>
    <row r="2137" spans="3:11" ht="15" customHeight="1" x14ac:dyDescent="0.25">
      <c r="C2137" s="175"/>
      <c r="E2137" s="175"/>
      <c r="H2137" s="175"/>
      <c r="I2137" s="175"/>
      <c r="J2137" s="202"/>
      <c r="K2137" s="198"/>
    </row>
    <row r="2138" spans="3:11" ht="15" customHeight="1" x14ac:dyDescent="0.25">
      <c r="C2138" s="175"/>
      <c r="E2138" s="175"/>
      <c r="H2138" s="175"/>
      <c r="I2138" s="175"/>
      <c r="J2138" s="202"/>
      <c r="K2138" s="198"/>
    </row>
    <row r="2139" spans="3:11" ht="15" customHeight="1" x14ac:dyDescent="0.25">
      <c r="C2139" s="175"/>
      <c r="E2139" s="175"/>
      <c r="H2139" s="175"/>
      <c r="I2139" s="175"/>
      <c r="J2139" s="202"/>
      <c r="K2139" s="198"/>
    </row>
    <row r="2140" spans="3:11" ht="15" customHeight="1" x14ac:dyDescent="0.25">
      <c r="C2140" s="175"/>
      <c r="E2140" s="175"/>
      <c r="H2140" s="175"/>
      <c r="I2140" s="175"/>
      <c r="J2140" s="202"/>
      <c r="K2140" s="198"/>
    </row>
    <row r="2141" spans="3:11" ht="15" customHeight="1" x14ac:dyDescent="0.25">
      <c r="C2141" s="175"/>
      <c r="E2141" s="175"/>
      <c r="H2141" s="175"/>
      <c r="I2141" s="175"/>
      <c r="J2141" s="202"/>
      <c r="K2141" s="198"/>
    </row>
    <row r="2142" spans="3:11" ht="15" customHeight="1" x14ac:dyDescent="0.25">
      <c r="C2142" s="175"/>
      <c r="E2142" s="175"/>
      <c r="H2142" s="175"/>
      <c r="I2142" s="175"/>
      <c r="J2142" s="202"/>
      <c r="K2142" s="198"/>
    </row>
    <row r="2143" spans="3:11" ht="15" customHeight="1" x14ac:dyDescent="0.25">
      <c r="C2143" s="175"/>
      <c r="E2143" s="175"/>
      <c r="H2143" s="175"/>
      <c r="I2143" s="175"/>
      <c r="J2143" s="202"/>
      <c r="K2143" s="198"/>
    </row>
    <row r="2144" spans="3:11" ht="15" customHeight="1" x14ac:dyDescent="0.25">
      <c r="C2144" s="175"/>
      <c r="E2144" s="175"/>
      <c r="H2144" s="175"/>
      <c r="I2144" s="175"/>
      <c r="J2144" s="202"/>
      <c r="K2144" s="198"/>
    </row>
    <row r="2145" spans="3:11" ht="15" customHeight="1" x14ac:dyDescent="0.25">
      <c r="C2145" s="175"/>
      <c r="E2145" s="175"/>
      <c r="H2145" s="175"/>
      <c r="I2145" s="175"/>
      <c r="J2145" s="202"/>
      <c r="K2145" s="198"/>
    </row>
    <row r="2146" spans="3:11" ht="15" customHeight="1" x14ac:dyDescent="0.25">
      <c r="C2146" s="175"/>
      <c r="E2146" s="175"/>
      <c r="H2146" s="175"/>
      <c r="I2146" s="175"/>
      <c r="J2146" s="202"/>
      <c r="K2146" s="198"/>
    </row>
    <row r="2147" spans="3:11" ht="15" customHeight="1" x14ac:dyDescent="0.25">
      <c r="C2147" s="175"/>
      <c r="E2147" s="175"/>
      <c r="H2147" s="175"/>
      <c r="I2147" s="175"/>
      <c r="J2147" s="202"/>
      <c r="K2147" s="198"/>
    </row>
    <row r="2148" spans="3:11" ht="15" customHeight="1" x14ac:dyDescent="0.25">
      <c r="C2148" s="175"/>
      <c r="E2148" s="175"/>
      <c r="H2148" s="175"/>
      <c r="I2148" s="175"/>
      <c r="J2148" s="202"/>
      <c r="K2148" s="198"/>
    </row>
    <row r="2149" spans="3:11" ht="15" customHeight="1" x14ac:dyDescent="0.25">
      <c r="C2149" s="175"/>
      <c r="E2149" s="175"/>
      <c r="H2149" s="175"/>
      <c r="I2149" s="175"/>
      <c r="J2149" s="202"/>
      <c r="K2149" s="198"/>
    </row>
    <row r="2150" spans="3:11" ht="15" customHeight="1" x14ac:dyDescent="0.25">
      <c r="C2150" s="175"/>
      <c r="E2150" s="175"/>
      <c r="H2150" s="175"/>
      <c r="I2150" s="175"/>
      <c r="J2150" s="202"/>
      <c r="K2150" s="198"/>
    </row>
    <row r="2151" spans="3:11" ht="15" customHeight="1" x14ac:dyDescent="0.25">
      <c r="C2151" s="175"/>
      <c r="E2151" s="175"/>
      <c r="H2151" s="175"/>
      <c r="I2151" s="175"/>
      <c r="J2151" s="202"/>
      <c r="K2151" s="198"/>
    </row>
    <row r="2152" spans="3:11" ht="15" customHeight="1" x14ac:dyDescent="0.25">
      <c r="C2152" s="175"/>
      <c r="E2152" s="175"/>
      <c r="H2152" s="175"/>
      <c r="I2152" s="175"/>
      <c r="J2152" s="202"/>
      <c r="K2152" s="198"/>
    </row>
    <row r="2153" spans="3:11" ht="15" customHeight="1" x14ac:dyDescent="0.25">
      <c r="C2153" s="175"/>
      <c r="E2153" s="175"/>
      <c r="H2153" s="175"/>
      <c r="I2153" s="175"/>
      <c r="J2153" s="202"/>
      <c r="K2153" s="198"/>
    </row>
    <row r="2154" spans="3:11" ht="15" customHeight="1" x14ac:dyDescent="0.25">
      <c r="C2154" s="175"/>
      <c r="E2154" s="175"/>
      <c r="H2154" s="175"/>
      <c r="I2154" s="175"/>
      <c r="J2154" s="202"/>
      <c r="K2154" s="198"/>
    </row>
    <row r="2155" spans="3:11" ht="15" customHeight="1" x14ac:dyDescent="0.25">
      <c r="C2155" s="175"/>
      <c r="E2155" s="175"/>
      <c r="H2155" s="175"/>
      <c r="I2155" s="175"/>
      <c r="J2155" s="202"/>
      <c r="K2155" s="198"/>
    </row>
    <row r="2156" spans="3:11" ht="15" customHeight="1" x14ac:dyDescent="0.25">
      <c r="C2156" s="175"/>
      <c r="E2156" s="175"/>
      <c r="H2156" s="175"/>
      <c r="I2156" s="175"/>
      <c r="J2156" s="202"/>
      <c r="K2156" s="198"/>
    </row>
    <row r="2157" spans="3:11" ht="15" customHeight="1" x14ac:dyDescent="0.25">
      <c r="C2157" s="175"/>
      <c r="E2157" s="175"/>
      <c r="H2157" s="175"/>
      <c r="I2157" s="175"/>
      <c r="J2157" s="202"/>
      <c r="K2157" s="198"/>
    </row>
    <row r="2158" spans="3:11" ht="15" customHeight="1" x14ac:dyDescent="0.25">
      <c r="C2158" s="175"/>
      <c r="E2158" s="175"/>
      <c r="H2158" s="175"/>
      <c r="I2158" s="175"/>
      <c r="J2158" s="202"/>
      <c r="K2158" s="198"/>
    </row>
    <row r="2159" spans="3:11" ht="15" customHeight="1" x14ac:dyDescent="0.25">
      <c r="C2159" s="175"/>
      <c r="E2159" s="175"/>
      <c r="H2159" s="175"/>
      <c r="I2159" s="175"/>
      <c r="J2159" s="202"/>
      <c r="K2159" s="198"/>
    </row>
    <row r="2160" spans="3:11" ht="15" customHeight="1" x14ac:dyDescent="0.25">
      <c r="C2160" s="175"/>
      <c r="E2160" s="175"/>
      <c r="H2160" s="175"/>
      <c r="I2160" s="175"/>
      <c r="J2160" s="202"/>
      <c r="K2160" s="198"/>
    </row>
    <row r="2161" spans="3:11" ht="15" customHeight="1" x14ac:dyDescent="0.25">
      <c r="C2161" s="175"/>
      <c r="E2161" s="175"/>
      <c r="H2161" s="175"/>
      <c r="I2161" s="175"/>
      <c r="J2161" s="202"/>
      <c r="K2161" s="198"/>
    </row>
    <row r="2162" spans="3:11" ht="15" customHeight="1" x14ac:dyDescent="0.25">
      <c r="C2162" s="175"/>
      <c r="E2162" s="175"/>
      <c r="H2162" s="175"/>
      <c r="I2162" s="175"/>
      <c r="J2162" s="202"/>
      <c r="K2162" s="198"/>
    </row>
    <row r="2163" spans="3:11" ht="15" customHeight="1" x14ac:dyDescent="0.25">
      <c r="C2163" s="175"/>
      <c r="E2163" s="175"/>
      <c r="H2163" s="175"/>
      <c r="I2163" s="175"/>
      <c r="J2163" s="202"/>
      <c r="K2163" s="198"/>
    </row>
    <row r="2164" spans="3:11" ht="15" customHeight="1" x14ac:dyDescent="0.25">
      <c r="C2164" s="175"/>
      <c r="E2164" s="175"/>
      <c r="H2164" s="175"/>
      <c r="I2164" s="175"/>
      <c r="J2164" s="202"/>
      <c r="K2164" s="198"/>
    </row>
    <row r="2165" spans="3:11" ht="15" customHeight="1" x14ac:dyDescent="0.25">
      <c r="C2165" s="175"/>
      <c r="E2165" s="175"/>
      <c r="H2165" s="175"/>
      <c r="I2165" s="175"/>
      <c r="J2165" s="202"/>
      <c r="K2165" s="198"/>
    </row>
    <row r="2166" spans="3:11" ht="15" customHeight="1" x14ac:dyDescent="0.25">
      <c r="C2166" s="175"/>
      <c r="E2166" s="175"/>
      <c r="H2166" s="175"/>
      <c r="I2166" s="175"/>
      <c r="J2166" s="202"/>
      <c r="K2166" s="198"/>
    </row>
    <row r="2167" spans="3:11" ht="15" customHeight="1" x14ac:dyDescent="0.25">
      <c r="C2167" s="175"/>
      <c r="E2167" s="175"/>
      <c r="H2167" s="175"/>
      <c r="I2167" s="175"/>
      <c r="J2167" s="202"/>
      <c r="K2167" s="198"/>
    </row>
    <row r="2168" spans="3:11" ht="15" customHeight="1" x14ac:dyDescent="0.25">
      <c r="C2168" s="175"/>
      <c r="E2168" s="175"/>
      <c r="H2168" s="175"/>
      <c r="I2168" s="175"/>
      <c r="J2168" s="202"/>
      <c r="K2168" s="198"/>
    </row>
    <row r="2169" spans="3:11" ht="15" customHeight="1" x14ac:dyDescent="0.25">
      <c r="C2169" s="175"/>
      <c r="E2169" s="175"/>
      <c r="H2169" s="175"/>
      <c r="I2169" s="175"/>
      <c r="J2169" s="202"/>
      <c r="K2169" s="198"/>
    </row>
    <row r="2170" spans="3:11" ht="15" customHeight="1" x14ac:dyDescent="0.25">
      <c r="C2170" s="175"/>
      <c r="E2170" s="175"/>
      <c r="H2170" s="175"/>
      <c r="I2170" s="175"/>
      <c r="J2170" s="202"/>
      <c r="K2170" s="198"/>
    </row>
    <row r="2171" spans="3:11" ht="15" customHeight="1" x14ac:dyDescent="0.25">
      <c r="C2171" s="175"/>
      <c r="E2171" s="175"/>
      <c r="H2171" s="175"/>
      <c r="I2171" s="175"/>
      <c r="J2171" s="202"/>
      <c r="K2171" s="198"/>
    </row>
    <row r="2172" spans="3:11" ht="15" customHeight="1" x14ac:dyDescent="0.25">
      <c r="C2172" s="175"/>
      <c r="E2172" s="175"/>
      <c r="H2172" s="175"/>
      <c r="I2172" s="175"/>
      <c r="J2172" s="202"/>
      <c r="K2172" s="198"/>
    </row>
    <row r="2173" spans="3:11" ht="15" customHeight="1" x14ac:dyDescent="0.25">
      <c r="C2173" s="175"/>
      <c r="E2173" s="175"/>
      <c r="H2173" s="175"/>
      <c r="I2173" s="175"/>
      <c r="J2173" s="202"/>
      <c r="K2173" s="198"/>
    </row>
    <row r="2174" spans="3:11" ht="15" customHeight="1" x14ac:dyDescent="0.25">
      <c r="C2174" s="175"/>
      <c r="E2174" s="175"/>
      <c r="H2174" s="175"/>
      <c r="I2174" s="175"/>
      <c r="J2174" s="202"/>
      <c r="K2174" s="198"/>
    </row>
    <row r="2175" spans="3:11" ht="15" customHeight="1" x14ac:dyDescent="0.25">
      <c r="C2175" s="175"/>
      <c r="E2175" s="175"/>
      <c r="H2175" s="175"/>
      <c r="I2175" s="175"/>
      <c r="J2175" s="202"/>
      <c r="K2175" s="198"/>
    </row>
    <row r="2176" spans="3:11" ht="15" customHeight="1" x14ac:dyDescent="0.25">
      <c r="C2176" s="175"/>
      <c r="E2176" s="175"/>
      <c r="H2176" s="175"/>
      <c r="I2176" s="175"/>
      <c r="J2176" s="202"/>
      <c r="K2176" s="198"/>
    </row>
    <row r="2177" spans="3:11" ht="15" customHeight="1" x14ac:dyDescent="0.25">
      <c r="C2177" s="175"/>
      <c r="E2177" s="175"/>
      <c r="H2177" s="175"/>
      <c r="I2177" s="175"/>
      <c r="J2177" s="202"/>
      <c r="K2177" s="198"/>
    </row>
    <row r="2178" spans="3:11" ht="15" customHeight="1" x14ac:dyDescent="0.25">
      <c r="C2178" s="175"/>
      <c r="E2178" s="175"/>
      <c r="H2178" s="175"/>
      <c r="I2178" s="175"/>
      <c r="J2178" s="202"/>
      <c r="K2178" s="198"/>
    </row>
    <row r="2179" spans="3:11" ht="15" customHeight="1" x14ac:dyDescent="0.25">
      <c r="C2179" s="175"/>
      <c r="E2179" s="175"/>
      <c r="H2179" s="175"/>
      <c r="I2179" s="175"/>
      <c r="J2179" s="202"/>
      <c r="K2179" s="198"/>
    </row>
    <row r="2180" spans="3:11" ht="15" customHeight="1" x14ac:dyDescent="0.25">
      <c r="C2180" s="175"/>
      <c r="E2180" s="175"/>
      <c r="H2180" s="175"/>
      <c r="I2180" s="175"/>
      <c r="J2180" s="202"/>
      <c r="K2180" s="198"/>
    </row>
    <row r="2181" spans="3:11" ht="15" customHeight="1" x14ac:dyDescent="0.25">
      <c r="C2181" s="175"/>
      <c r="E2181" s="175"/>
      <c r="H2181" s="175"/>
      <c r="I2181" s="175"/>
      <c r="J2181" s="202"/>
      <c r="K2181" s="198"/>
    </row>
    <row r="2182" spans="3:11" ht="15" customHeight="1" x14ac:dyDescent="0.25">
      <c r="C2182" s="175"/>
      <c r="E2182" s="175"/>
      <c r="H2182" s="175"/>
      <c r="I2182" s="175"/>
      <c r="J2182" s="202"/>
      <c r="K2182" s="198"/>
    </row>
    <row r="2183" spans="3:11" ht="15" customHeight="1" x14ac:dyDescent="0.25">
      <c r="C2183" s="175"/>
      <c r="E2183" s="175"/>
      <c r="H2183" s="175"/>
      <c r="I2183" s="175"/>
      <c r="J2183" s="202"/>
      <c r="K2183" s="198"/>
    </row>
    <row r="2184" spans="3:11" ht="15" customHeight="1" x14ac:dyDescent="0.25">
      <c r="C2184" s="175"/>
      <c r="E2184" s="175"/>
      <c r="H2184" s="175"/>
      <c r="I2184" s="175"/>
      <c r="J2184" s="202"/>
      <c r="K2184" s="198"/>
    </row>
    <row r="2185" spans="3:11" ht="15" customHeight="1" x14ac:dyDescent="0.25">
      <c r="C2185" s="175"/>
      <c r="E2185" s="175"/>
      <c r="H2185" s="175"/>
      <c r="I2185" s="175"/>
      <c r="J2185" s="202"/>
      <c r="K2185" s="198"/>
    </row>
    <row r="2186" spans="3:11" ht="15" customHeight="1" x14ac:dyDescent="0.25">
      <c r="C2186" s="175"/>
      <c r="E2186" s="175"/>
      <c r="H2186" s="175"/>
      <c r="I2186" s="175"/>
      <c r="J2186" s="202"/>
      <c r="K2186" s="198"/>
    </row>
    <row r="2187" spans="3:11" ht="15" customHeight="1" x14ac:dyDescent="0.25">
      <c r="C2187" s="175"/>
      <c r="E2187" s="175"/>
      <c r="H2187" s="175"/>
      <c r="I2187" s="175"/>
      <c r="J2187" s="202"/>
      <c r="K2187" s="198"/>
    </row>
    <row r="2188" spans="3:11" ht="15" customHeight="1" x14ac:dyDescent="0.25">
      <c r="C2188" s="175"/>
      <c r="E2188" s="175"/>
      <c r="H2188" s="175"/>
      <c r="I2188" s="175"/>
      <c r="J2188" s="202"/>
      <c r="K2188" s="198"/>
    </row>
    <row r="2189" spans="3:11" ht="15" customHeight="1" x14ac:dyDescent="0.25">
      <c r="C2189" s="175"/>
      <c r="E2189" s="175"/>
      <c r="H2189" s="175"/>
      <c r="I2189" s="175"/>
      <c r="J2189" s="202"/>
      <c r="K2189" s="198"/>
    </row>
    <row r="2190" spans="3:11" ht="15" customHeight="1" x14ac:dyDescent="0.25">
      <c r="C2190" s="175"/>
      <c r="E2190" s="175"/>
      <c r="H2190" s="175"/>
      <c r="I2190" s="175"/>
      <c r="J2190" s="202"/>
      <c r="K2190" s="198"/>
    </row>
    <row r="2191" spans="3:11" ht="15" customHeight="1" x14ac:dyDescent="0.25">
      <c r="C2191" s="175"/>
      <c r="E2191" s="175"/>
      <c r="H2191" s="175"/>
      <c r="I2191" s="175"/>
      <c r="J2191" s="202"/>
      <c r="K2191" s="198"/>
    </row>
    <row r="2192" spans="3:11" ht="15" customHeight="1" x14ac:dyDescent="0.25">
      <c r="C2192" s="175"/>
      <c r="E2192" s="175"/>
      <c r="H2192" s="175"/>
      <c r="I2192" s="175"/>
      <c r="J2192" s="202"/>
      <c r="K2192" s="198"/>
    </row>
    <row r="2193" spans="3:11" ht="15" customHeight="1" x14ac:dyDescent="0.25">
      <c r="C2193" s="175"/>
      <c r="E2193" s="175"/>
      <c r="H2193" s="175"/>
      <c r="I2193" s="175"/>
      <c r="J2193" s="202"/>
      <c r="K2193" s="198"/>
    </row>
    <row r="2194" spans="3:11" ht="15" customHeight="1" x14ac:dyDescent="0.25">
      <c r="C2194" s="175"/>
      <c r="E2194" s="175"/>
      <c r="H2194" s="175"/>
      <c r="I2194" s="175"/>
      <c r="J2194" s="202"/>
      <c r="K2194" s="198"/>
    </row>
    <row r="2195" spans="3:11" ht="15" customHeight="1" x14ac:dyDescent="0.25">
      <c r="C2195" s="175"/>
      <c r="E2195" s="175"/>
      <c r="H2195" s="175"/>
      <c r="I2195" s="175"/>
      <c r="J2195" s="202"/>
      <c r="K2195" s="198"/>
    </row>
    <row r="2196" spans="3:11" ht="15" customHeight="1" x14ac:dyDescent="0.25">
      <c r="C2196" s="175"/>
      <c r="E2196" s="175"/>
      <c r="H2196" s="175"/>
      <c r="I2196" s="175"/>
      <c r="J2196" s="202"/>
      <c r="K2196" s="198"/>
    </row>
    <row r="2197" spans="3:11" ht="15" customHeight="1" x14ac:dyDescent="0.25">
      <c r="C2197" s="175"/>
      <c r="E2197" s="175"/>
      <c r="H2197" s="175"/>
      <c r="I2197" s="175"/>
      <c r="J2197" s="202"/>
      <c r="K2197" s="198"/>
    </row>
    <row r="2198" spans="3:11" ht="15" customHeight="1" x14ac:dyDescent="0.25">
      <c r="C2198" s="175"/>
      <c r="E2198" s="175"/>
      <c r="H2198" s="175"/>
      <c r="I2198" s="175"/>
      <c r="J2198" s="202"/>
      <c r="K2198" s="198"/>
    </row>
    <row r="2199" spans="3:11" ht="15" customHeight="1" x14ac:dyDescent="0.25">
      <c r="C2199" s="175"/>
      <c r="E2199" s="175"/>
      <c r="H2199" s="175"/>
      <c r="I2199" s="175"/>
      <c r="J2199" s="202"/>
      <c r="K2199" s="198"/>
    </row>
    <row r="2200" spans="3:11" ht="15" customHeight="1" x14ac:dyDescent="0.25">
      <c r="C2200" s="175"/>
      <c r="E2200" s="175"/>
      <c r="H2200" s="175"/>
      <c r="I2200" s="175"/>
      <c r="J2200" s="202"/>
      <c r="K2200" s="198"/>
    </row>
    <row r="2201" spans="3:11" ht="15" customHeight="1" x14ac:dyDescent="0.25">
      <c r="C2201" s="175"/>
      <c r="E2201" s="175"/>
      <c r="H2201" s="175"/>
      <c r="I2201" s="175"/>
      <c r="J2201" s="202"/>
      <c r="K2201" s="198"/>
    </row>
    <row r="2202" spans="3:11" ht="15" customHeight="1" x14ac:dyDescent="0.25">
      <c r="C2202" s="175"/>
      <c r="E2202" s="175"/>
      <c r="H2202" s="175"/>
      <c r="I2202" s="175"/>
      <c r="J2202" s="202"/>
      <c r="K2202" s="198"/>
    </row>
    <row r="2203" spans="3:11" ht="15" customHeight="1" x14ac:dyDescent="0.25">
      <c r="C2203" s="175"/>
      <c r="E2203" s="175"/>
      <c r="H2203" s="175"/>
      <c r="I2203" s="175"/>
      <c r="J2203" s="202"/>
      <c r="K2203" s="198"/>
    </row>
    <row r="2204" spans="3:11" ht="15" customHeight="1" x14ac:dyDescent="0.25">
      <c r="C2204" s="175"/>
      <c r="E2204" s="175"/>
      <c r="H2204" s="175"/>
      <c r="I2204" s="175"/>
      <c r="J2204" s="202"/>
      <c r="K2204" s="198"/>
    </row>
    <row r="2205" spans="3:11" ht="15" customHeight="1" x14ac:dyDescent="0.25">
      <c r="C2205" s="175"/>
      <c r="E2205" s="175"/>
      <c r="H2205" s="175"/>
      <c r="I2205" s="175"/>
      <c r="J2205" s="202"/>
      <c r="K2205" s="198"/>
    </row>
    <row r="2206" spans="3:11" ht="15" customHeight="1" x14ac:dyDescent="0.25">
      <c r="C2206" s="175"/>
      <c r="E2206" s="175"/>
      <c r="H2206" s="175"/>
      <c r="I2206" s="175"/>
      <c r="J2206" s="202"/>
      <c r="K2206" s="198"/>
    </row>
    <row r="2207" spans="3:11" ht="15" customHeight="1" x14ac:dyDescent="0.25">
      <c r="C2207" s="175"/>
      <c r="E2207" s="175"/>
      <c r="H2207" s="175"/>
      <c r="I2207" s="175"/>
      <c r="J2207" s="202"/>
      <c r="K2207" s="198"/>
    </row>
    <row r="2208" spans="3:11" ht="15" customHeight="1" x14ac:dyDescent="0.25">
      <c r="C2208" s="175"/>
      <c r="E2208" s="175"/>
      <c r="H2208" s="175"/>
      <c r="I2208" s="175"/>
      <c r="J2208" s="202"/>
      <c r="K2208" s="198"/>
    </row>
    <row r="2209" spans="3:11" ht="15" customHeight="1" x14ac:dyDescent="0.25">
      <c r="C2209" s="175"/>
      <c r="E2209" s="175"/>
      <c r="H2209" s="175"/>
      <c r="I2209" s="175"/>
      <c r="J2209" s="202"/>
      <c r="K2209" s="198"/>
    </row>
    <row r="2210" spans="3:11" ht="15" customHeight="1" x14ac:dyDescent="0.25">
      <c r="C2210" s="175"/>
      <c r="E2210" s="175"/>
      <c r="H2210" s="175"/>
      <c r="I2210" s="175"/>
      <c r="J2210" s="202"/>
      <c r="K2210" s="198"/>
    </row>
    <row r="2211" spans="3:11" ht="15" customHeight="1" x14ac:dyDescent="0.25">
      <c r="C2211" s="175"/>
      <c r="E2211" s="175"/>
      <c r="H2211" s="175"/>
      <c r="I2211" s="175"/>
      <c r="J2211" s="202"/>
      <c r="K2211" s="198"/>
    </row>
    <row r="2212" spans="3:11" ht="15" customHeight="1" x14ac:dyDescent="0.25">
      <c r="C2212" s="175"/>
      <c r="E2212" s="175"/>
      <c r="H2212" s="175"/>
      <c r="I2212" s="175"/>
      <c r="J2212" s="202"/>
      <c r="K2212" s="198"/>
    </row>
    <row r="2213" spans="3:11" ht="15" customHeight="1" x14ac:dyDescent="0.25">
      <c r="C2213" s="175"/>
      <c r="E2213" s="175"/>
      <c r="H2213" s="175"/>
      <c r="I2213" s="175"/>
      <c r="J2213" s="202"/>
      <c r="K2213" s="198"/>
    </row>
    <row r="2214" spans="3:11" ht="15" customHeight="1" x14ac:dyDescent="0.25">
      <c r="C2214" s="175"/>
      <c r="E2214" s="175"/>
      <c r="H2214" s="175"/>
      <c r="I2214" s="175"/>
      <c r="J2214" s="202"/>
      <c r="K2214" s="198"/>
    </row>
    <row r="2215" spans="3:11" ht="15" customHeight="1" x14ac:dyDescent="0.25">
      <c r="C2215" s="175"/>
      <c r="E2215" s="175"/>
      <c r="H2215" s="175"/>
      <c r="I2215" s="175"/>
      <c r="J2215" s="202"/>
      <c r="K2215" s="198"/>
    </row>
    <row r="2216" spans="3:11" ht="15" customHeight="1" x14ac:dyDescent="0.25">
      <c r="C2216" s="175"/>
      <c r="E2216" s="175"/>
      <c r="H2216" s="175"/>
      <c r="I2216" s="175"/>
      <c r="J2216" s="202"/>
      <c r="K2216" s="198"/>
    </row>
    <row r="2217" spans="3:11" ht="15" customHeight="1" x14ac:dyDescent="0.25">
      <c r="C2217" s="175"/>
      <c r="E2217" s="175"/>
      <c r="H2217" s="175"/>
      <c r="I2217" s="175"/>
      <c r="J2217" s="202"/>
      <c r="K2217" s="198"/>
    </row>
    <row r="2218" spans="3:11" ht="15" customHeight="1" x14ac:dyDescent="0.25">
      <c r="C2218" s="175"/>
      <c r="E2218" s="175"/>
      <c r="H2218" s="175"/>
      <c r="I2218" s="175"/>
      <c r="J2218" s="202"/>
      <c r="K2218" s="198"/>
    </row>
    <row r="2219" spans="3:11" ht="15" customHeight="1" x14ac:dyDescent="0.25">
      <c r="C2219" s="175"/>
      <c r="E2219" s="175"/>
      <c r="H2219" s="175"/>
      <c r="I2219" s="175"/>
      <c r="J2219" s="202"/>
      <c r="K2219" s="198"/>
    </row>
    <row r="2220" spans="3:11" ht="15" customHeight="1" x14ac:dyDescent="0.25">
      <c r="C2220" s="175"/>
      <c r="E2220" s="175"/>
      <c r="H2220" s="175"/>
      <c r="I2220" s="175"/>
      <c r="J2220" s="202"/>
      <c r="K2220" s="198"/>
    </row>
    <row r="2221" spans="3:11" ht="15" customHeight="1" x14ac:dyDescent="0.25">
      <c r="C2221" s="175"/>
      <c r="E2221" s="175"/>
      <c r="H2221" s="175"/>
      <c r="I2221" s="175"/>
      <c r="J2221" s="202"/>
      <c r="K2221" s="198"/>
    </row>
    <row r="2222" spans="3:11" ht="15" customHeight="1" x14ac:dyDescent="0.25">
      <c r="C2222" s="175"/>
      <c r="E2222" s="175"/>
      <c r="H2222" s="175"/>
      <c r="I2222" s="175"/>
      <c r="J2222" s="202"/>
      <c r="K2222" s="198"/>
    </row>
    <row r="2223" spans="3:11" ht="15" customHeight="1" x14ac:dyDescent="0.25">
      <c r="C2223" s="175"/>
      <c r="E2223" s="175"/>
      <c r="H2223" s="175"/>
      <c r="I2223" s="175"/>
      <c r="J2223" s="202"/>
      <c r="K2223" s="198"/>
    </row>
    <row r="2224" spans="3:11" ht="15" customHeight="1" x14ac:dyDescent="0.25">
      <c r="C2224" s="175"/>
      <c r="E2224" s="175"/>
      <c r="H2224" s="175"/>
      <c r="I2224" s="175"/>
      <c r="J2224" s="202"/>
      <c r="K2224" s="198"/>
    </row>
    <row r="2225" spans="3:11" ht="15" customHeight="1" x14ac:dyDescent="0.25">
      <c r="C2225" s="175"/>
      <c r="E2225" s="175"/>
      <c r="H2225" s="175"/>
      <c r="I2225" s="175"/>
      <c r="J2225" s="202"/>
      <c r="K2225" s="198"/>
    </row>
    <row r="2226" spans="3:11" ht="15" customHeight="1" x14ac:dyDescent="0.25">
      <c r="C2226" s="175"/>
      <c r="E2226" s="175"/>
      <c r="H2226" s="175"/>
      <c r="I2226" s="175"/>
      <c r="J2226" s="202"/>
      <c r="K2226" s="198"/>
    </row>
    <row r="2227" spans="3:11" ht="15" customHeight="1" x14ac:dyDescent="0.25">
      <c r="C2227" s="175"/>
      <c r="E2227" s="175"/>
      <c r="H2227" s="175"/>
      <c r="I2227" s="175"/>
      <c r="J2227" s="202"/>
      <c r="K2227" s="198"/>
    </row>
    <row r="2228" spans="3:11" ht="15" customHeight="1" x14ac:dyDescent="0.25">
      <c r="C2228" s="175"/>
      <c r="E2228" s="175"/>
      <c r="H2228" s="175"/>
      <c r="I2228" s="175"/>
      <c r="J2228" s="202"/>
      <c r="K2228" s="198"/>
    </row>
    <row r="2229" spans="3:11" ht="15" customHeight="1" x14ac:dyDescent="0.25">
      <c r="C2229" s="175"/>
      <c r="E2229" s="175"/>
      <c r="H2229" s="175"/>
      <c r="I2229" s="175"/>
      <c r="J2229" s="202"/>
      <c r="K2229" s="198"/>
    </row>
    <row r="2230" spans="3:11" ht="15" customHeight="1" x14ac:dyDescent="0.25">
      <c r="C2230" s="175"/>
      <c r="E2230" s="175"/>
      <c r="H2230" s="175"/>
      <c r="I2230" s="175"/>
      <c r="J2230" s="202"/>
      <c r="K2230" s="198"/>
    </row>
    <row r="2231" spans="3:11" ht="15" customHeight="1" x14ac:dyDescent="0.25">
      <c r="C2231" s="175"/>
      <c r="E2231" s="175"/>
      <c r="H2231" s="175"/>
      <c r="I2231" s="175"/>
      <c r="J2231" s="202"/>
      <c r="K2231" s="198"/>
    </row>
    <row r="2232" spans="3:11" ht="15" customHeight="1" x14ac:dyDescent="0.25">
      <c r="C2232" s="175"/>
      <c r="E2232" s="175"/>
      <c r="H2232" s="175"/>
      <c r="I2232" s="175"/>
      <c r="J2232" s="202"/>
      <c r="K2232" s="198"/>
    </row>
    <row r="2233" spans="3:11" ht="15" customHeight="1" x14ac:dyDescent="0.25">
      <c r="C2233" s="175"/>
      <c r="E2233" s="175"/>
      <c r="H2233" s="175"/>
      <c r="I2233" s="175"/>
      <c r="J2233" s="202"/>
      <c r="K2233" s="198"/>
    </row>
    <row r="2234" spans="3:11" ht="15" customHeight="1" x14ac:dyDescent="0.25">
      <c r="C2234" s="175"/>
      <c r="E2234" s="175"/>
      <c r="H2234" s="175"/>
      <c r="I2234" s="175"/>
      <c r="J2234" s="202"/>
      <c r="K2234" s="198"/>
    </row>
    <row r="2235" spans="3:11" ht="15" customHeight="1" x14ac:dyDescent="0.25">
      <c r="C2235" s="175"/>
      <c r="E2235" s="175"/>
      <c r="H2235" s="175"/>
      <c r="I2235" s="175"/>
      <c r="J2235" s="202"/>
      <c r="K2235" s="198"/>
    </row>
    <row r="2236" spans="3:11" ht="15" customHeight="1" x14ac:dyDescent="0.25">
      <c r="C2236" s="175"/>
      <c r="E2236" s="175"/>
      <c r="H2236" s="175"/>
      <c r="I2236" s="175"/>
      <c r="J2236" s="202"/>
      <c r="K2236" s="198"/>
    </row>
    <row r="2237" spans="3:11" ht="15" customHeight="1" x14ac:dyDescent="0.25">
      <c r="C2237" s="175"/>
      <c r="E2237" s="175"/>
      <c r="H2237" s="175"/>
      <c r="I2237" s="175"/>
      <c r="J2237" s="202"/>
      <c r="K2237" s="198"/>
    </row>
    <row r="2238" spans="3:11" ht="15" customHeight="1" x14ac:dyDescent="0.25">
      <c r="C2238" s="175"/>
      <c r="E2238" s="175"/>
      <c r="H2238" s="175"/>
      <c r="I2238" s="175"/>
      <c r="J2238" s="202"/>
      <c r="K2238" s="198"/>
    </row>
    <row r="2239" spans="3:11" ht="15" customHeight="1" x14ac:dyDescent="0.25">
      <c r="C2239" s="175"/>
      <c r="E2239" s="175"/>
      <c r="H2239" s="175"/>
      <c r="I2239" s="175"/>
      <c r="J2239" s="202"/>
      <c r="K2239" s="198"/>
    </row>
    <row r="2240" spans="3:11" ht="15" customHeight="1" x14ac:dyDescent="0.25">
      <c r="C2240" s="175"/>
      <c r="E2240" s="175"/>
      <c r="H2240" s="175"/>
      <c r="I2240" s="175"/>
      <c r="J2240" s="202"/>
      <c r="K2240" s="198"/>
    </row>
    <row r="2241" spans="3:11" ht="15" customHeight="1" x14ac:dyDescent="0.25">
      <c r="C2241" s="175"/>
      <c r="E2241" s="175"/>
      <c r="H2241" s="175"/>
      <c r="I2241" s="175"/>
      <c r="J2241" s="202"/>
      <c r="K2241" s="198"/>
    </row>
    <row r="2242" spans="3:11" ht="15" customHeight="1" x14ac:dyDescent="0.25">
      <c r="C2242" s="175"/>
      <c r="E2242" s="175"/>
      <c r="H2242" s="175"/>
      <c r="I2242" s="175"/>
      <c r="J2242" s="202"/>
      <c r="K2242" s="198"/>
    </row>
    <row r="2243" spans="3:11" ht="15" customHeight="1" x14ac:dyDescent="0.25">
      <c r="C2243" s="175"/>
      <c r="E2243" s="175"/>
      <c r="H2243" s="175"/>
      <c r="I2243" s="175"/>
      <c r="J2243" s="202"/>
      <c r="K2243" s="198"/>
    </row>
    <row r="2244" spans="3:11" ht="15" customHeight="1" x14ac:dyDescent="0.25">
      <c r="C2244" s="175"/>
      <c r="E2244" s="175"/>
      <c r="H2244" s="175"/>
      <c r="I2244" s="175"/>
      <c r="J2244" s="202"/>
      <c r="K2244" s="198"/>
    </row>
    <row r="2245" spans="3:11" ht="15" customHeight="1" x14ac:dyDescent="0.25">
      <c r="C2245" s="175"/>
      <c r="E2245" s="175"/>
      <c r="H2245" s="175"/>
      <c r="I2245" s="175"/>
      <c r="J2245" s="202"/>
      <c r="K2245" s="198"/>
    </row>
    <row r="2246" spans="3:11" ht="15" customHeight="1" x14ac:dyDescent="0.25">
      <c r="C2246" s="175"/>
      <c r="E2246" s="175"/>
      <c r="H2246" s="175"/>
      <c r="I2246" s="175"/>
      <c r="J2246" s="202"/>
      <c r="K2246" s="198"/>
    </row>
    <row r="2247" spans="3:11" ht="15" customHeight="1" x14ac:dyDescent="0.25">
      <c r="C2247" s="175"/>
      <c r="E2247" s="175"/>
      <c r="H2247" s="175"/>
      <c r="I2247" s="175"/>
      <c r="J2247" s="202"/>
      <c r="K2247" s="198"/>
    </row>
    <row r="2248" spans="3:11" ht="15" customHeight="1" x14ac:dyDescent="0.25">
      <c r="C2248" s="175"/>
      <c r="E2248" s="175"/>
      <c r="H2248" s="175"/>
      <c r="I2248" s="175"/>
      <c r="J2248" s="202"/>
      <c r="K2248" s="198"/>
    </row>
    <row r="2249" spans="3:11" ht="15" customHeight="1" x14ac:dyDescent="0.25">
      <c r="C2249" s="175"/>
      <c r="E2249" s="175"/>
      <c r="H2249" s="175"/>
      <c r="I2249" s="175"/>
      <c r="J2249" s="202"/>
      <c r="K2249" s="198"/>
    </row>
    <row r="2250" spans="3:11" ht="15" customHeight="1" x14ac:dyDescent="0.25">
      <c r="C2250" s="175"/>
      <c r="E2250" s="175"/>
      <c r="H2250" s="175"/>
      <c r="I2250" s="175"/>
      <c r="J2250" s="202"/>
      <c r="K2250" s="198"/>
    </row>
    <row r="2251" spans="3:11" ht="15" customHeight="1" x14ac:dyDescent="0.25">
      <c r="C2251" s="175"/>
      <c r="E2251" s="175"/>
      <c r="H2251" s="175"/>
      <c r="I2251" s="175"/>
      <c r="J2251" s="202"/>
      <c r="K2251" s="198"/>
    </row>
    <row r="2252" spans="3:11" ht="15" customHeight="1" x14ac:dyDescent="0.25">
      <c r="C2252" s="175"/>
      <c r="E2252" s="175"/>
      <c r="H2252" s="175"/>
      <c r="I2252" s="175"/>
      <c r="J2252" s="202"/>
      <c r="K2252" s="198"/>
    </row>
    <row r="2253" spans="3:11" ht="15" customHeight="1" x14ac:dyDescent="0.25">
      <c r="C2253" s="175"/>
      <c r="E2253" s="175"/>
      <c r="H2253" s="175"/>
      <c r="I2253" s="175"/>
      <c r="J2253" s="202"/>
      <c r="K2253" s="198"/>
    </row>
    <row r="2254" spans="3:11" ht="15" customHeight="1" x14ac:dyDescent="0.25">
      <c r="C2254" s="175"/>
      <c r="E2254" s="175"/>
      <c r="H2254" s="175"/>
      <c r="I2254" s="175"/>
      <c r="J2254" s="202"/>
      <c r="K2254" s="198"/>
    </row>
    <row r="2255" spans="3:11" ht="15" customHeight="1" x14ac:dyDescent="0.25">
      <c r="C2255" s="175"/>
      <c r="E2255" s="175"/>
      <c r="H2255" s="175"/>
      <c r="I2255" s="175"/>
      <c r="J2255" s="202"/>
      <c r="K2255" s="198"/>
    </row>
    <row r="2256" spans="3:11" ht="15" customHeight="1" x14ac:dyDescent="0.25">
      <c r="C2256" s="175"/>
      <c r="E2256" s="175"/>
      <c r="H2256" s="175"/>
      <c r="I2256" s="175"/>
      <c r="J2256" s="202"/>
      <c r="K2256" s="198"/>
    </row>
    <row r="2257" spans="3:11" ht="15" customHeight="1" x14ac:dyDescent="0.25">
      <c r="C2257" s="175"/>
      <c r="E2257" s="175"/>
      <c r="H2257" s="175"/>
      <c r="I2257" s="175"/>
      <c r="J2257" s="202"/>
      <c r="K2257" s="198"/>
    </row>
    <row r="2258" spans="3:11" ht="15" customHeight="1" x14ac:dyDescent="0.25">
      <c r="C2258" s="175"/>
      <c r="E2258" s="175"/>
      <c r="H2258" s="175"/>
      <c r="I2258" s="175"/>
      <c r="J2258" s="202"/>
      <c r="K2258" s="198"/>
    </row>
    <row r="2259" spans="3:11" ht="15" customHeight="1" x14ac:dyDescent="0.25">
      <c r="C2259" s="175"/>
      <c r="E2259" s="175"/>
      <c r="H2259" s="175"/>
      <c r="I2259" s="175"/>
      <c r="J2259" s="202"/>
      <c r="K2259" s="198"/>
    </row>
    <row r="2260" spans="3:11" ht="15" customHeight="1" x14ac:dyDescent="0.25">
      <c r="C2260" s="175"/>
      <c r="E2260" s="175"/>
      <c r="H2260" s="175"/>
      <c r="I2260" s="175"/>
      <c r="J2260" s="202"/>
      <c r="K2260" s="198"/>
    </row>
    <row r="2261" spans="3:11" ht="15" customHeight="1" x14ac:dyDescent="0.25">
      <c r="C2261" s="175"/>
      <c r="E2261" s="175"/>
      <c r="H2261" s="175"/>
      <c r="I2261" s="175"/>
      <c r="J2261" s="202"/>
      <c r="K2261" s="198"/>
    </row>
    <row r="2262" spans="3:11" ht="15" customHeight="1" x14ac:dyDescent="0.25">
      <c r="C2262" s="175"/>
      <c r="E2262" s="175"/>
      <c r="H2262" s="175"/>
      <c r="I2262" s="175"/>
      <c r="J2262" s="202"/>
      <c r="K2262" s="198"/>
    </row>
    <row r="2263" spans="3:11" ht="15" customHeight="1" x14ac:dyDescent="0.25">
      <c r="C2263" s="175"/>
      <c r="E2263" s="175"/>
      <c r="H2263" s="175"/>
      <c r="I2263" s="175"/>
      <c r="J2263" s="202"/>
      <c r="K2263" s="198"/>
    </row>
    <row r="2264" spans="3:11" ht="15" customHeight="1" x14ac:dyDescent="0.25">
      <c r="C2264" s="175"/>
      <c r="E2264" s="175"/>
      <c r="H2264" s="175"/>
      <c r="I2264" s="175"/>
      <c r="J2264" s="202"/>
      <c r="K2264" s="198"/>
    </row>
    <row r="2265" spans="3:11" ht="15" customHeight="1" x14ac:dyDescent="0.25">
      <c r="C2265" s="175"/>
      <c r="E2265" s="175"/>
      <c r="H2265" s="175"/>
      <c r="I2265" s="175"/>
      <c r="J2265" s="202"/>
      <c r="K2265" s="198"/>
    </row>
    <row r="2266" spans="3:11" ht="15" customHeight="1" x14ac:dyDescent="0.25">
      <c r="C2266" s="175"/>
      <c r="E2266" s="175"/>
      <c r="H2266" s="175"/>
      <c r="I2266" s="175"/>
      <c r="J2266" s="202"/>
      <c r="K2266" s="198"/>
    </row>
    <row r="2267" spans="3:11" ht="15" customHeight="1" x14ac:dyDescent="0.25">
      <c r="C2267" s="175"/>
      <c r="E2267" s="175"/>
      <c r="H2267" s="175"/>
      <c r="I2267" s="175"/>
      <c r="J2267" s="202"/>
      <c r="K2267" s="198"/>
    </row>
    <row r="2268" spans="3:11" ht="15" customHeight="1" x14ac:dyDescent="0.25">
      <c r="C2268" s="175"/>
      <c r="E2268" s="175"/>
      <c r="H2268" s="175"/>
      <c r="I2268" s="175"/>
      <c r="J2268" s="202"/>
      <c r="K2268" s="198"/>
    </row>
    <row r="2269" spans="3:11" ht="15" customHeight="1" x14ac:dyDescent="0.25">
      <c r="C2269" s="175"/>
      <c r="E2269" s="175"/>
      <c r="H2269" s="175"/>
      <c r="I2269" s="175"/>
      <c r="J2269" s="202"/>
      <c r="K2269" s="198"/>
    </row>
    <row r="2270" spans="3:11" ht="15" customHeight="1" x14ac:dyDescent="0.25">
      <c r="C2270" s="175"/>
      <c r="E2270" s="175"/>
      <c r="H2270" s="175"/>
      <c r="I2270" s="175"/>
      <c r="J2270" s="202"/>
      <c r="K2270" s="198"/>
    </row>
    <row r="2271" spans="3:11" ht="15" customHeight="1" x14ac:dyDescent="0.25">
      <c r="C2271" s="175"/>
      <c r="E2271" s="175"/>
      <c r="H2271" s="175"/>
      <c r="I2271" s="175"/>
      <c r="J2271" s="202"/>
      <c r="K2271" s="198"/>
    </row>
    <row r="2272" spans="3:11" ht="15" customHeight="1" x14ac:dyDescent="0.25">
      <c r="C2272" s="175"/>
      <c r="E2272" s="175"/>
      <c r="H2272" s="175"/>
      <c r="I2272" s="175"/>
      <c r="J2272" s="202"/>
      <c r="K2272" s="198"/>
    </row>
    <row r="2273" spans="3:11" ht="15" customHeight="1" x14ac:dyDescent="0.25">
      <c r="C2273" s="175"/>
      <c r="E2273" s="175"/>
      <c r="H2273" s="175"/>
      <c r="I2273" s="175"/>
      <c r="J2273" s="202"/>
      <c r="K2273" s="198"/>
    </row>
    <row r="2274" spans="3:11" ht="15" customHeight="1" x14ac:dyDescent="0.25">
      <c r="C2274" s="175"/>
      <c r="E2274" s="175"/>
      <c r="H2274" s="175"/>
      <c r="I2274" s="175"/>
      <c r="J2274" s="202"/>
      <c r="K2274" s="198"/>
    </row>
    <row r="2275" spans="3:11" ht="15" customHeight="1" x14ac:dyDescent="0.25">
      <c r="C2275" s="175"/>
      <c r="E2275" s="175"/>
      <c r="H2275" s="175"/>
      <c r="I2275" s="175"/>
      <c r="J2275" s="202"/>
      <c r="K2275" s="198"/>
    </row>
    <row r="2276" spans="3:11" ht="15" customHeight="1" x14ac:dyDescent="0.25">
      <c r="C2276" s="175"/>
      <c r="E2276" s="175"/>
      <c r="H2276" s="175"/>
      <c r="I2276" s="175"/>
      <c r="J2276" s="202"/>
      <c r="K2276" s="198"/>
    </row>
    <row r="2277" spans="3:11" ht="15" customHeight="1" x14ac:dyDescent="0.25">
      <c r="C2277" s="175"/>
      <c r="E2277" s="175"/>
      <c r="H2277" s="175"/>
      <c r="I2277" s="175"/>
      <c r="J2277" s="202"/>
      <c r="K2277" s="198"/>
    </row>
    <row r="2278" spans="3:11" ht="15" customHeight="1" x14ac:dyDescent="0.25">
      <c r="C2278" s="175"/>
      <c r="E2278" s="175"/>
      <c r="H2278" s="175"/>
      <c r="I2278" s="175"/>
      <c r="J2278" s="202"/>
      <c r="K2278" s="198"/>
    </row>
    <row r="2279" spans="3:11" ht="15" customHeight="1" x14ac:dyDescent="0.25">
      <c r="C2279" s="175"/>
      <c r="E2279" s="175"/>
      <c r="H2279" s="175"/>
      <c r="I2279" s="175"/>
      <c r="J2279" s="202"/>
      <c r="K2279" s="198"/>
    </row>
    <row r="2280" spans="3:11" ht="15" customHeight="1" x14ac:dyDescent="0.25">
      <c r="C2280" s="175"/>
      <c r="E2280" s="175"/>
      <c r="H2280" s="175"/>
      <c r="I2280" s="175"/>
      <c r="J2280" s="202"/>
      <c r="K2280" s="198"/>
    </row>
    <row r="2281" spans="3:11" ht="15" customHeight="1" x14ac:dyDescent="0.25">
      <c r="C2281" s="175"/>
      <c r="E2281" s="175"/>
      <c r="H2281" s="175"/>
      <c r="I2281" s="175"/>
      <c r="J2281" s="202"/>
      <c r="K2281" s="198"/>
    </row>
    <row r="2282" spans="3:11" ht="15" customHeight="1" x14ac:dyDescent="0.25">
      <c r="C2282" s="175"/>
      <c r="E2282" s="175"/>
      <c r="H2282" s="175"/>
      <c r="I2282" s="175"/>
      <c r="J2282" s="202"/>
      <c r="K2282" s="198"/>
    </row>
    <row r="2283" spans="3:11" ht="15" customHeight="1" x14ac:dyDescent="0.25">
      <c r="C2283" s="175"/>
      <c r="E2283" s="175"/>
      <c r="H2283" s="175"/>
      <c r="I2283" s="175"/>
      <c r="J2283" s="202"/>
      <c r="K2283" s="198"/>
    </row>
    <row r="2284" spans="3:11" ht="15" customHeight="1" x14ac:dyDescent="0.25">
      <c r="C2284" s="175"/>
      <c r="E2284" s="175"/>
      <c r="H2284" s="175"/>
      <c r="I2284" s="175"/>
      <c r="J2284" s="202"/>
      <c r="K2284" s="198"/>
    </row>
    <row r="2285" spans="3:11" ht="15" customHeight="1" x14ac:dyDescent="0.25">
      <c r="C2285" s="175"/>
      <c r="E2285" s="175"/>
      <c r="H2285" s="175"/>
      <c r="I2285" s="175"/>
      <c r="J2285" s="202"/>
      <c r="K2285" s="198"/>
    </row>
    <row r="2286" spans="3:11" ht="15" customHeight="1" x14ac:dyDescent="0.25">
      <c r="C2286" s="175"/>
      <c r="E2286" s="175"/>
      <c r="H2286" s="175"/>
      <c r="I2286" s="175"/>
      <c r="J2286" s="202"/>
      <c r="K2286" s="198"/>
    </row>
    <row r="2287" spans="3:11" ht="15" customHeight="1" x14ac:dyDescent="0.25">
      <c r="C2287" s="175"/>
      <c r="E2287" s="175"/>
      <c r="H2287" s="175"/>
      <c r="I2287" s="175"/>
      <c r="J2287" s="202"/>
      <c r="K2287" s="198"/>
    </row>
    <row r="2288" spans="3:11" ht="15" customHeight="1" x14ac:dyDescent="0.25">
      <c r="C2288" s="175"/>
      <c r="E2288" s="175"/>
      <c r="H2288" s="175"/>
      <c r="I2288" s="175"/>
      <c r="J2288" s="202"/>
      <c r="K2288" s="198"/>
    </row>
    <row r="2289" spans="3:11" ht="15" customHeight="1" x14ac:dyDescent="0.25">
      <c r="C2289" s="175"/>
      <c r="E2289" s="175"/>
      <c r="H2289" s="175"/>
      <c r="I2289" s="175"/>
      <c r="J2289" s="202"/>
      <c r="K2289" s="198"/>
    </row>
    <row r="2290" spans="3:11" ht="15" customHeight="1" x14ac:dyDescent="0.25">
      <c r="C2290" s="175"/>
      <c r="E2290" s="175"/>
      <c r="H2290" s="175"/>
      <c r="I2290" s="175"/>
      <c r="J2290" s="202"/>
      <c r="K2290" s="198"/>
    </row>
    <row r="2291" spans="3:11" ht="15" customHeight="1" x14ac:dyDescent="0.25">
      <c r="C2291" s="175"/>
      <c r="E2291" s="175"/>
      <c r="H2291" s="175"/>
      <c r="I2291" s="175"/>
      <c r="J2291" s="202"/>
      <c r="K2291" s="198"/>
    </row>
    <row r="2292" spans="3:11" ht="15" customHeight="1" x14ac:dyDescent="0.25">
      <c r="C2292" s="175"/>
      <c r="E2292" s="175"/>
      <c r="H2292" s="175"/>
      <c r="I2292" s="175"/>
      <c r="J2292" s="202"/>
      <c r="K2292" s="198"/>
    </row>
    <row r="2293" spans="3:11" ht="15" customHeight="1" x14ac:dyDescent="0.25">
      <c r="C2293" s="175"/>
      <c r="E2293" s="175"/>
      <c r="H2293" s="175"/>
      <c r="I2293" s="175"/>
      <c r="J2293" s="202"/>
      <c r="K2293" s="198"/>
    </row>
    <row r="2294" spans="3:11" ht="15" customHeight="1" x14ac:dyDescent="0.25">
      <c r="C2294" s="175"/>
      <c r="E2294" s="175"/>
      <c r="H2294" s="175"/>
      <c r="I2294" s="175"/>
      <c r="J2294" s="202"/>
      <c r="K2294" s="198"/>
    </row>
    <row r="2295" spans="3:11" ht="15" customHeight="1" x14ac:dyDescent="0.25">
      <c r="C2295" s="175"/>
      <c r="E2295" s="175"/>
      <c r="H2295" s="175"/>
      <c r="I2295" s="175"/>
      <c r="J2295" s="202"/>
      <c r="K2295" s="198"/>
    </row>
    <row r="2296" spans="3:11" ht="15" customHeight="1" x14ac:dyDescent="0.25">
      <c r="C2296" s="175"/>
      <c r="E2296" s="175"/>
      <c r="H2296" s="175"/>
      <c r="I2296" s="175"/>
      <c r="J2296" s="202"/>
      <c r="K2296" s="198"/>
    </row>
    <row r="2297" spans="3:11" ht="15" customHeight="1" x14ac:dyDescent="0.25">
      <c r="C2297" s="175"/>
      <c r="E2297" s="175"/>
      <c r="H2297" s="175"/>
      <c r="I2297" s="175"/>
      <c r="J2297" s="202"/>
      <c r="K2297" s="198"/>
    </row>
    <row r="2298" spans="3:11" ht="15" customHeight="1" x14ac:dyDescent="0.25">
      <c r="C2298" s="175"/>
      <c r="E2298" s="175"/>
      <c r="H2298" s="175"/>
      <c r="I2298" s="175"/>
      <c r="J2298" s="202"/>
      <c r="K2298" s="198"/>
    </row>
    <row r="2299" spans="3:11" ht="15" customHeight="1" x14ac:dyDescent="0.25">
      <c r="C2299" s="175"/>
      <c r="E2299" s="175"/>
      <c r="H2299" s="175"/>
      <c r="I2299" s="175"/>
      <c r="J2299" s="202"/>
      <c r="K2299" s="198"/>
    </row>
    <row r="2300" spans="3:11" ht="15" customHeight="1" x14ac:dyDescent="0.25">
      <c r="C2300" s="175"/>
      <c r="E2300" s="175"/>
      <c r="H2300" s="175"/>
      <c r="I2300" s="175"/>
      <c r="J2300" s="202"/>
      <c r="K2300" s="198"/>
    </row>
    <row r="2301" spans="3:11" ht="15" customHeight="1" x14ac:dyDescent="0.25">
      <c r="C2301" s="175"/>
      <c r="E2301" s="175"/>
      <c r="H2301" s="175"/>
      <c r="I2301" s="175"/>
      <c r="J2301" s="202"/>
      <c r="K2301" s="198"/>
    </row>
    <row r="2302" spans="3:11" ht="15" customHeight="1" x14ac:dyDescent="0.25">
      <c r="C2302" s="175"/>
      <c r="E2302" s="175"/>
      <c r="H2302" s="175"/>
      <c r="I2302" s="175"/>
      <c r="J2302" s="202"/>
      <c r="K2302" s="198"/>
    </row>
    <row r="2303" spans="3:11" ht="15" customHeight="1" x14ac:dyDescent="0.25">
      <c r="C2303" s="175"/>
      <c r="E2303" s="175"/>
      <c r="H2303" s="175"/>
      <c r="I2303" s="175"/>
      <c r="J2303" s="202"/>
      <c r="K2303" s="198"/>
    </row>
    <row r="2304" spans="3:11" ht="15" customHeight="1" x14ac:dyDescent="0.25">
      <c r="C2304" s="175"/>
      <c r="E2304" s="175"/>
      <c r="H2304" s="175"/>
      <c r="I2304" s="175"/>
      <c r="J2304" s="202"/>
      <c r="K2304" s="198"/>
    </row>
    <row r="2305" spans="3:11" ht="15" customHeight="1" x14ac:dyDescent="0.25">
      <c r="C2305" s="175"/>
      <c r="E2305" s="175"/>
      <c r="H2305" s="175"/>
      <c r="I2305" s="175"/>
      <c r="J2305" s="202"/>
      <c r="K2305" s="198"/>
    </row>
    <row r="2306" spans="3:11" ht="15" customHeight="1" x14ac:dyDescent="0.25">
      <c r="C2306" s="175"/>
      <c r="E2306" s="175"/>
      <c r="H2306" s="175"/>
      <c r="I2306" s="175"/>
      <c r="J2306" s="202"/>
      <c r="K2306" s="198"/>
    </row>
    <row r="2307" spans="3:11" ht="15" customHeight="1" x14ac:dyDescent="0.25">
      <c r="C2307" s="175"/>
      <c r="E2307" s="175"/>
      <c r="H2307" s="175"/>
      <c r="I2307" s="175"/>
      <c r="J2307" s="202"/>
      <c r="K2307" s="198"/>
    </row>
    <row r="2308" spans="3:11" ht="15" customHeight="1" x14ac:dyDescent="0.25">
      <c r="C2308" s="175"/>
      <c r="E2308" s="175"/>
      <c r="H2308" s="175"/>
      <c r="I2308" s="175"/>
      <c r="J2308" s="202"/>
      <c r="K2308" s="198"/>
    </row>
    <row r="2309" spans="3:11" ht="15" customHeight="1" x14ac:dyDescent="0.25">
      <c r="C2309" s="175"/>
      <c r="E2309" s="175"/>
      <c r="H2309" s="175"/>
      <c r="I2309" s="175"/>
      <c r="J2309" s="202"/>
      <c r="K2309" s="198"/>
    </row>
    <row r="2310" spans="3:11" ht="15" customHeight="1" x14ac:dyDescent="0.25">
      <c r="C2310" s="175"/>
      <c r="E2310" s="175"/>
      <c r="H2310" s="175"/>
      <c r="I2310" s="175"/>
      <c r="J2310" s="202"/>
      <c r="K2310" s="198"/>
    </row>
    <row r="2311" spans="3:11" ht="15" customHeight="1" x14ac:dyDescent="0.25">
      <c r="C2311" s="175"/>
      <c r="E2311" s="175"/>
      <c r="H2311" s="175"/>
      <c r="I2311" s="175"/>
      <c r="J2311" s="202"/>
      <c r="K2311" s="198"/>
    </row>
    <row r="2312" spans="3:11" ht="15" customHeight="1" x14ac:dyDescent="0.25">
      <c r="C2312" s="175"/>
      <c r="E2312" s="175"/>
      <c r="H2312" s="175"/>
      <c r="I2312" s="175"/>
      <c r="J2312" s="202"/>
      <c r="K2312" s="198"/>
    </row>
    <row r="2313" spans="3:11" ht="15" customHeight="1" x14ac:dyDescent="0.25">
      <c r="C2313" s="175"/>
      <c r="E2313" s="175"/>
      <c r="H2313" s="175"/>
      <c r="I2313" s="175"/>
      <c r="J2313" s="202"/>
      <c r="K2313" s="198"/>
    </row>
    <row r="2314" spans="3:11" ht="15" customHeight="1" x14ac:dyDescent="0.25">
      <c r="C2314" s="175"/>
      <c r="E2314" s="175"/>
      <c r="H2314" s="175"/>
      <c r="I2314" s="175"/>
      <c r="J2314" s="202"/>
      <c r="K2314" s="198"/>
    </row>
    <row r="2315" spans="3:11" ht="15" customHeight="1" x14ac:dyDescent="0.25">
      <c r="C2315" s="175"/>
      <c r="E2315" s="175"/>
      <c r="H2315" s="175"/>
      <c r="I2315" s="175"/>
      <c r="J2315" s="202"/>
      <c r="K2315" s="198"/>
    </row>
    <row r="2316" spans="3:11" ht="15" customHeight="1" x14ac:dyDescent="0.25">
      <c r="C2316" s="175"/>
      <c r="E2316" s="175"/>
      <c r="H2316" s="175"/>
      <c r="I2316" s="175"/>
      <c r="J2316" s="202"/>
      <c r="K2316" s="198"/>
    </row>
    <row r="2317" spans="3:11" ht="15" customHeight="1" x14ac:dyDescent="0.25">
      <c r="C2317" s="175"/>
      <c r="E2317" s="175"/>
      <c r="H2317" s="175"/>
      <c r="I2317" s="175"/>
      <c r="J2317" s="202"/>
      <c r="K2317" s="198"/>
    </row>
    <row r="2318" spans="3:11" ht="15" customHeight="1" x14ac:dyDescent="0.25">
      <c r="C2318" s="175"/>
      <c r="E2318" s="175"/>
      <c r="H2318" s="175"/>
      <c r="I2318" s="175"/>
      <c r="J2318" s="202"/>
      <c r="K2318" s="198"/>
    </row>
    <row r="2319" spans="3:11" ht="15" customHeight="1" x14ac:dyDescent="0.25">
      <c r="C2319" s="175"/>
      <c r="E2319" s="175"/>
      <c r="H2319" s="175"/>
      <c r="I2319" s="175"/>
      <c r="J2319" s="202"/>
      <c r="K2319" s="198"/>
    </row>
    <row r="2320" spans="3:11" ht="15" customHeight="1" x14ac:dyDescent="0.25">
      <c r="C2320" s="175"/>
      <c r="E2320" s="175"/>
      <c r="H2320" s="175"/>
      <c r="I2320" s="175"/>
      <c r="J2320" s="202"/>
      <c r="K2320" s="198"/>
    </row>
    <row r="2321" spans="3:11" ht="15" customHeight="1" x14ac:dyDescent="0.25">
      <c r="C2321" s="175"/>
      <c r="E2321" s="175"/>
      <c r="H2321" s="175"/>
      <c r="I2321" s="175"/>
      <c r="J2321" s="202"/>
      <c r="K2321" s="198"/>
    </row>
    <row r="2322" spans="3:11" ht="15" customHeight="1" x14ac:dyDescent="0.25">
      <c r="C2322" s="175"/>
      <c r="E2322" s="175"/>
      <c r="H2322" s="175"/>
      <c r="I2322" s="175"/>
      <c r="J2322" s="202"/>
      <c r="K2322" s="198"/>
    </row>
    <row r="2323" spans="3:11" ht="15" customHeight="1" x14ac:dyDescent="0.25">
      <c r="C2323" s="175"/>
      <c r="E2323" s="175"/>
      <c r="H2323" s="175"/>
      <c r="I2323" s="175"/>
      <c r="J2323" s="202"/>
      <c r="K2323" s="198"/>
    </row>
    <row r="2324" spans="3:11" ht="15" customHeight="1" x14ac:dyDescent="0.25">
      <c r="C2324" s="175"/>
      <c r="E2324" s="175"/>
      <c r="H2324" s="175"/>
      <c r="I2324" s="175"/>
      <c r="J2324" s="202"/>
      <c r="K2324" s="198"/>
    </row>
    <row r="2325" spans="3:11" ht="15" customHeight="1" x14ac:dyDescent="0.25">
      <c r="C2325" s="175"/>
      <c r="E2325" s="175"/>
      <c r="H2325" s="175"/>
      <c r="I2325" s="175"/>
      <c r="J2325" s="202"/>
      <c r="K2325" s="198"/>
    </row>
    <row r="2326" spans="3:11" ht="15" customHeight="1" x14ac:dyDescent="0.25">
      <c r="C2326" s="175"/>
      <c r="E2326" s="175"/>
      <c r="H2326" s="175"/>
      <c r="I2326" s="175"/>
      <c r="J2326" s="202"/>
      <c r="K2326" s="198"/>
    </row>
    <row r="2327" spans="3:11" ht="15" customHeight="1" x14ac:dyDescent="0.25">
      <c r="C2327" s="175"/>
      <c r="E2327" s="175"/>
      <c r="H2327" s="175"/>
      <c r="I2327" s="175"/>
      <c r="J2327" s="202"/>
      <c r="K2327" s="198"/>
    </row>
    <row r="2328" spans="3:11" ht="15" customHeight="1" x14ac:dyDescent="0.25">
      <c r="C2328" s="175"/>
      <c r="E2328" s="175"/>
      <c r="H2328" s="175"/>
      <c r="I2328" s="175"/>
      <c r="J2328" s="202"/>
      <c r="K2328" s="198"/>
    </row>
    <row r="2329" spans="3:11" ht="15" customHeight="1" x14ac:dyDescent="0.25">
      <c r="C2329" s="175"/>
      <c r="E2329" s="175"/>
      <c r="H2329" s="175"/>
      <c r="I2329" s="175"/>
      <c r="J2329" s="202"/>
      <c r="K2329" s="198"/>
    </row>
    <row r="2330" spans="3:11" ht="15" customHeight="1" x14ac:dyDescent="0.25">
      <c r="C2330" s="175"/>
      <c r="E2330" s="175"/>
      <c r="H2330" s="175"/>
      <c r="I2330" s="175"/>
      <c r="J2330" s="202"/>
      <c r="K2330" s="198"/>
    </row>
    <row r="2331" spans="3:11" ht="15" customHeight="1" x14ac:dyDescent="0.25">
      <c r="C2331" s="175"/>
      <c r="E2331" s="175"/>
      <c r="H2331" s="175"/>
      <c r="I2331" s="175"/>
      <c r="J2331" s="202"/>
      <c r="K2331" s="198"/>
    </row>
    <row r="2332" spans="3:11" ht="15" customHeight="1" x14ac:dyDescent="0.25">
      <c r="C2332" s="175"/>
      <c r="E2332" s="175"/>
      <c r="H2332" s="175"/>
      <c r="I2332" s="175"/>
      <c r="J2332" s="202"/>
      <c r="K2332" s="198"/>
    </row>
    <row r="2333" spans="3:11" ht="15" customHeight="1" x14ac:dyDescent="0.25">
      <c r="C2333" s="175"/>
      <c r="E2333" s="175"/>
      <c r="H2333" s="175"/>
      <c r="I2333" s="175"/>
      <c r="J2333" s="202"/>
      <c r="K2333" s="198"/>
    </row>
    <row r="2334" spans="3:11" ht="15" customHeight="1" x14ac:dyDescent="0.25">
      <c r="C2334" s="175"/>
      <c r="E2334" s="175"/>
      <c r="H2334" s="175"/>
      <c r="I2334" s="175"/>
      <c r="J2334" s="202"/>
      <c r="K2334" s="198"/>
    </row>
    <row r="2335" spans="3:11" ht="15" customHeight="1" x14ac:dyDescent="0.25">
      <c r="C2335" s="175"/>
      <c r="E2335" s="175"/>
      <c r="H2335" s="175"/>
      <c r="I2335" s="175"/>
      <c r="J2335" s="202"/>
      <c r="K2335" s="198"/>
    </row>
    <row r="2336" spans="3:11" ht="15" customHeight="1" x14ac:dyDescent="0.25">
      <c r="C2336" s="175"/>
      <c r="E2336" s="175"/>
      <c r="H2336" s="175"/>
      <c r="I2336" s="175"/>
      <c r="J2336" s="202"/>
      <c r="K2336" s="198"/>
    </row>
    <row r="2337" spans="3:11" ht="15" customHeight="1" x14ac:dyDescent="0.25">
      <c r="C2337" s="175"/>
      <c r="E2337" s="175"/>
      <c r="H2337" s="175"/>
      <c r="I2337" s="175"/>
      <c r="J2337" s="202"/>
      <c r="K2337" s="198"/>
    </row>
    <row r="2338" spans="3:11" ht="15" customHeight="1" x14ac:dyDescent="0.25">
      <c r="C2338" s="175"/>
      <c r="E2338" s="175"/>
      <c r="H2338" s="175"/>
      <c r="I2338" s="175"/>
      <c r="J2338" s="202"/>
      <c r="K2338" s="198"/>
    </row>
    <row r="2339" spans="3:11" ht="15" customHeight="1" x14ac:dyDescent="0.25">
      <c r="C2339" s="175"/>
      <c r="E2339" s="175"/>
      <c r="H2339" s="175"/>
      <c r="I2339" s="175"/>
      <c r="J2339" s="202"/>
      <c r="K2339" s="198"/>
    </row>
    <row r="2340" spans="3:11" ht="15" customHeight="1" x14ac:dyDescent="0.25">
      <c r="C2340" s="175"/>
      <c r="E2340" s="175"/>
      <c r="H2340" s="175"/>
      <c r="I2340" s="175"/>
      <c r="J2340" s="202"/>
      <c r="K2340" s="198"/>
    </row>
    <row r="2341" spans="3:11" ht="15" customHeight="1" x14ac:dyDescent="0.25">
      <c r="C2341" s="175"/>
      <c r="E2341" s="175"/>
      <c r="H2341" s="175"/>
      <c r="I2341" s="175"/>
      <c r="J2341" s="202"/>
      <c r="K2341" s="198"/>
    </row>
    <row r="2342" spans="3:11" ht="15" customHeight="1" x14ac:dyDescent="0.25">
      <c r="C2342" s="175"/>
      <c r="E2342" s="175"/>
      <c r="H2342" s="175"/>
      <c r="I2342" s="175"/>
      <c r="J2342" s="202"/>
      <c r="K2342" s="198"/>
    </row>
    <row r="2343" spans="3:11" ht="15" customHeight="1" x14ac:dyDescent="0.25">
      <c r="C2343" s="175"/>
      <c r="E2343" s="175"/>
      <c r="H2343" s="175"/>
      <c r="I2343" s="175"/>
      <c r="J2343" s="202"/>
      <c r="K2343" s="198"/>
    </row>
    <row r="2344" spans="3:11" ht="15" customHeight="1" x14ac:dyDescent="0.25">
      <c r="C2344" s="175"/>
      <c r="E2344" s="175"/>
      <c r="H2344" s="175"/>
      <c r="I2344" s="175"/>
      <c r="J2344" s="202"/>
      <c r="K2344" s="198"/>
    </row>
    <row r="2345" spans="3:11" ht="15" customHeight="1" x14ac:dyDescent="0.25">
      <c r="C2345" s="175"/>
      <c r="E2345" s="175"/>
      <c r="H2345" s="175"/>
      <c r="I2345" s="175"/>
      <c r="J2345" s="202"/>
      <c r="K2345" s="198"/>
    </row>
    <row r="2346" spans="3:11" ht="15" customHeight="1" x14ac:dyDescent="0.25">
      <c r="C2346" s="175"/>
      <c r="E2346" s="175"/>
      <c r="H2346" s="175"/>
      <c r="I2346" s="175"/>
      <c r="J2346" s="202"/>
      <c r="K2346" s="198"/>
    </row>
    <row r="2347" spans="3:11" ht="15" customHeight="1" x14ac:dyDescent="0.25">
      <c r="C2347" s="175"/>
      <c r="E2347" s="175"/>
      <c r="H2347" s="175"/>
      <c r="I2347" s="175"/>
      <c r="J2347" s="202"/>
      <c r="K2347" s="198"/>
    </row>
    <row r="2348" spans="3:11" ht="15" customHeight="1" x14ac:dyDescent="0.25">
      <c r="C2348" s="175"/>
      <c r="E2348" s="175"/>
      <c r="H2348" s="175"/>
      <c r="I2348" s="175"/>
      <c r="J2348" s="202"/>
      <c r="K2348" s="198"/>
    </row>
    <row r="2349" spans="3:11" ht="15" customHeight="1" x14ac:dyDescent="0.25">
      <c r="C2349" s="175"/>
      <c r="E2349" s="175"/>
      <c r="H2349" s="175"/>
      <c r="I2349" s="175"/>
      <c r="J2349" s="202"/>
      <c r="K2349" s="198"/>
    </row>
    <row r="2350" spans="3:11" ht="15" customHeight="1" x14ac:dyDescent="0.25">
      <c r="C2350" s="175"/>
      <c r="E2350" s="175"/>
      <c r="H2350" s="175"/>
      <c r="I2350" s="175"/>
      <c r="J2350" s="202"/>
      <c r="K2350" s="198"/>
    </row>
    <row r="2351" spans="3:11" ht="15" customHeight="1" x14ac:dyDescent="0.25">
      <c r="C2351" s="175"/>
      <c r="E2351" s="175"/>
      <c r="H2351" s="175"/>
      <c r="I2351" s="175"/>
      <c r="J2351" s="202"/>
      <c r="K2351" s="198"/>
    </row>
    <row r="2352" spans="3:11" ht="15" customHeight="1" x14ac:dyDescent="0.25">
      <c r="C2352" s="175"/>
      <c r="E2352" s="175"/>
      <c r="H2352" s="175"/>
      <c r="I2352" s="175"/>
      <c r="J2352" s="202"/>
      <c r="K2352" s="198"/>
    </row>
    <row r="2353" spans="3:11" ht="15" customHeight="1" x14ac:dyDescent="0.25">
      <c r="C2353" s="175"/>
      <c r="E2353" s="175"/>
      <c r="H2353" s="175"/>
      <c r="I2353" s="175"/>
      <c r="J2353" s="202"/>
      <c r="K2353" s="198"/>
    </row>
    <row r="2354" spans="3:11" ht="15" customHeight="1" x14ac:dyDescent="0.25">
      <c r="C2354" s="175"/>
      <c r="E2354" s="175"/>
      <c r="H2354" s="175"/>
      <c r="I2354" s="175"/>
      <c r="J2354" s="202"/>
      <c r="K2354" s="198"/>
    </row>
    <row r="2355" spans="3:11" ht="15" customHeight="1" x14ac:dyDescent="0.25">
      <c r="C2355" s="175"/>
      <c r="E2355" s="175"/>
      <c r="H2355" s="175"/>
      <c r="I2355" s="175"/>
      <c r="J2355" s="202"/>
      <c r="K2355" s="198"/>
    </row>
    <row r="2356" spans="3:11" ht="15" customHeight="1" x14ac:dyDescent="0.25">
      <c r="C2356" s="175"/>
      <c r="E2356" s="175"/>
      <c r="H2356" s="175"/>
      <c r="I2356" s="175"/>
      <c r="J2356" s="202"/>
      <c r="K2356" s="198"/>
    </row>
    <row r="2357" spans="3:11" ht="15" customHeight="1" x14ac:dyDescent="0.25">
      <c r="C2357" s="175"/>
      <c r="E2357" s="175"/>
      <c r="H2357" s="175"/>
      <c r="I2357" s="175"/>
      <c r="J2357" s="202"/>
      <c r="K2357" s="198"/>
    </row>
    <row r="2358" spans="3:11" ht="15" customHeight="1" x14ac:dyDescent="0.25">
      <c r="C2358" s="175"/>
      <c r="E2358" s="175"/>
      <c r="H2358" s="175"/>
      <c r="I2358" s="175"/>
      <c r="J2358" s="202"/>
      <c r="K2358" s="198"/>
    </row>
    <row r="2359" spans="3:11" ht="15" customHeight="1" x14ac:dyDescent="0.25">
      <c r="C2359" s="175"/>
      <c r="E2359" s="175"/>
      <c r="H2359" s="175"/>
      <c r="I2359" s="175"/>
      <c r="J2359" s="202"/>
      <c r="K2359" s="198"/>
    </row>
    <row r="2360" spans="3:11" ht="15" customHeight="1" x14ac:dyDescent="0.25">
      <c r="C2360" s="175"/>
      <c r="E2360" s="175"/>
      <c r="H2360" s="175"/>
      <c r="I2360" s="175"/>
      <c r="J2360" s="202"/>
      <c r="K2360" s="198"/>
    </row>
    <row r="2361" spans="3:11" ht="15" customHeight="1" x14ac:dyDescent="0.25">
      <c r="C2361" s="175"/>
      <c r="E2361" s="175"/>
      <c r="H2361" s="175"/>
      <c r="I2361" s="175"/>
      <c r="J2361" s="202"/>
      <c r="K2361" s="198"/>
    </row>
    <row r="2362" spans="3:11" ht="15" customHeight="1" x14ac:dyDescent="0.25">
      <c r="C2362" s="175"/>
      <c r="E2362" s="175"/>
      <c r="H2362" s="175"/>
      <c r="I2362" s="175"/>
      <c r="J2362" s="202"/>
      <c r="K2362" s="198"/>
    </row>
    <row r="2363" spans="3:11" ht="15" customHeight="1" x14ac:dyDescent="0.25">
      <c r="C2363" s="175"/>
      <c r="E2363" s="175"/>
      <c r="H2363" s="175"/>
      <c r="I2363" s="175"/>
      <c r="J2363" s="202"/>
      <c r="K2363" s="198"/>
    </row>
    <row r="2364" spans="3:11" ht="15" customHeight="1" x14ac:dyDescent="0.25">
      <c r="C2364" s="175"/>
      <c r="E2364" s="175"/>
      <c r="H2364" s="175"/>
      <c r="I2364" s="175"/>
      <c r="J2364" s="202"/>
      <c r="K2364" s="198"/>
    </row>
    <row r="2365" spans="3:11" ht="15" customHeight="1" x14ac:dyDescent="0.25">
      <c r="C2365" s="175"/>
      <c r="E2365" s="175"/>
      <c r="H2365" s="175"/>
      <c r="I2365" s="175"/>
      <c r="J2365" s="202"/>
      <c r="K2365" s="198"/>
    </row>
    <row r="2366" spans="3:11" ht="15" customHeight="1" x14ac:dyDescent="0.25">
      <c r="C2366" s="175"/>
      <c r="E2366" s="175"/>
      <c r="H2366" s="175"/>
      <c r="I2366" s="175"/>
      <c r="J2366" s="202"/>
      <c r="K2366" s="198"/>
    </row>
    <row r="2367" spans="3:11" ht="15" customHeight="1" x14ac:dyDescent="0.25">
      <c r="C2367" s="175"/>
      <c r="E2367" s="175"/>
      <c r="H2367" s="175"/>
      <c r="I2367" s="175"/>
      <c r="J2367" s="202"/>
      <c r="K2367" s="198"/>
    </row>
    <row r="2368" spans="3:11" ht="15" customHeight="1" x14ac:dyDescent="0.25">
      <c r="C2368" s="175"/>
      <c r="E2368" s="175"/>
      <c r="H2368" s="175"/>
      <c r="I2368" s="175"/>
      <c r="J2368" s="202"/>
      <c r="K2368" s="198"/>
    </row>
    <row r="2369" spans="3:11" ht="15" customHeight="1" x14ac:dyDescent="0.25">
      <c r="C2369" s="175"/>
      <c r="E2369" s="175"/>
      <c r="H2369" s="175"/>
      <c r="I2369" s="175"/>
      <c r="J2369" s="202"/>
      <c r="K2369" s="198"/>
    </row>
    <row r="2370" spans="3:11" ht="15" customHeight="1" x14ac:dyDescent="0.25">
      <c r="C2370" s="175"/>
      <c r="E2370" s="175"/>
      <c r="H2370" s="175"/>
      <c r="I2370" s="175"/>
      <c r="J2370" s="202"/>
      <c r="K2370" s="198"/>
    </row>
    <row r="2371" spans="3:11" ht="15" customHeight="1" x14ac:dyDescent="0.25">
      <c r="C2371" s="175"/>
      <c r="E2371" s="175"/>
      <c r="H2371" s="175"/>
      <c r="I2371" s="175"/>
      <c r="J2371" s="202"/>
      <c r="K2371" s="198"/>
    </row>
    <row r="2372" spans="3:11" ht="15" customHeight="1" x14ac:dyDescent="0.25">
      <c r="C2372" s="175"/>
      <c r="E2372" s="175"/>
      <c r="H2372" s="175"/>
      <c r="I2372" s="175"/>
      <c r="J2372" s="202"/>
      <c r="K2372" s="198"/>
    </row>
    <row r="2373" spans="3:11" ht="15" customHeight="1" x14ac:dyDescent="0.25">
      <c r="C2373" s="175"/>
      <c r="E2373" s="175"/>
      <c r="H2373" s="175"/>
      <c r="I2373" s="175"/>
      <c r="J2373" s="202"/>
      <c r="K2373" s="198"/>
    </row>
    <row r="2374" spans="3:11" ht="15" customHeight="1" x14ac:dyDescent="0.25">
      <c r="C2374" s="175"/>
      <c r="E2374" s="175"/>
      <c r="H2374" s="175"/>
      <c r="I2374" s="175"/>
      <c r="J2374" s="202"/>
      <c r="K2374" s="198"/>
    </row>
    <row r="2375" spans="3:11" ht="15" customHeight="1" x14ac:dyDescent="0.25">
      <c r="C2375" s="175"/>
      <c r="E2375" s="175"/>
      <c r="H2375" s="175"/>
      <c r="I2375" s="175"/>
      <c r="J2375" s="202"/>
      <c r="K2375" s="198"/>
    </row>
    <row r="2376" spans="3:11" ht="15" customHeight="1" x14ac:dyDescent="0.25">
      <c r="C2376" s="175"/>
      <c r="E2376" s="175"/>
      <c r="H2376" s="175"/>
      <c r="I2376" s="175"/>
      <c r="J2376" s="202"/>
      <c r="K2376" s="198"/>
    </row>
    <row r="2377" spans="3:11" ht="15" customHeight="1" x14ac:dyDescent="0.25">
      <c r="C2377" s="175"/>
      <c r="E2377" s="175"/>
      <c r="H2377" s="175"/>
      <c r="I2377" s="175"/>
      <c r="J2377" s="202"/>
      <c r="K2377" s="198"/>
    </row>
    <row r="2378" spans="3:11" ht="15" customHeight="1" x14ac:dyDescent="0.25">
      <c r="C2378" s="175"/>
      <c r="E2378" s="175"/>
      <c r="H2378" s="175"/>
      <c r="I2378" s="175"/>
      <c r="J2378" s="202"/>
      <c r="K2378" s="198"/>
    </row>
    <row r="2379" spans="3:11" ht="15" customHeight="1" x14ac:dyDescent="0.25">
      <c r="C2379" s="175"/>
      <c r="E2379" s="175"/>
      <c r="H2379" s="175"/>
      <c r="I2379" s="175"/>
      <c r="J2379" s="202"/>
      <c r="K2379" s="198"/>
    </row>
    <row r="2380" spans="3:11" ht="15" customHeight="1" x14ac:dyDescent="0.25">
      <c r="C2380" s="175"/>
      <c r="E2380" s="175"/>
      <c r="H2380" s="175"/>
      <c r="I2380" s="175"/>
      <c r="J2380" s="202"/>
      <c r="K2380" s="198"/>
    </row>
    <row r="2381" spans="3:11" ht="15" customHeight="1" x14ac:dyDescent="0.25">
      <c r="C2381" s="175"/>
      <c r="E2381" s="175"/>
      <c r="H2381" s="175"/>
      <c r="I2381" s="175"/>
      <c r="J2381" s="202"/>
      <c r="K2381" s="198"/>
    </row>
    <row r="2382" spans="3:11" ht="15" customHeight="1" x14ac:dyDescent="0.25">
      <c r="C2382" s="175"/>
      <c r="E2382" s="175"/>
      <c r="H2382" s="175"/>
      <c r="I2382" s="175"/>
      <c r="J2382" s="202"/>
      <c r="K2382" s="198"/>
    </row>
    <row r="2383" spans="3:11" ht="15" customHeight="1" x14ac:dyDescent="0.25">
      <c r="C2383" s="175"/>
      <c r="E2383" s="175"/>
      <c r="H2383" s="175"/>
      <c r="I2383" s="175"/>
      <c r="J2383" s="202"/>
      <c r="K2383" s="198"/>
    </row>
    <row r="2384" spans="3:11" ht="15" customHeight="1" x14ac:dyDescent="0.25">
      <c r="C2384" s="175"/>
      <c r="E2384" s="175"/>
      <c r="H2384" s="175"/>
      <c r="I2384" s="175"/>
      <c r="J2384" s="202"/>
      <c r="K2384" s="198"/>
    </row>
    <row r="2385" spans="3:11" ht="15" customHeight="1" x14ac:dyDescent="0.25">
      <c r="C2385" s="175"/>
      <c r="E2385" s="175"/>
      <c r="H2385" s="175"/>
      <c r="I2385" s="175"/>
      <c r="J2385" s="202"/>
      <c r="K2385" s="198"/>
    </row>
    <row r="2386" spans="3:11" ht="15" customHeight="1" x14ac:dyDescent="0.25">
      <c r="C2386" s="175"/>
      <c r="E2386" s="175"/>
      <c r="H2386" s="175"/>
      <c r="I2386" s="175"/>
      <c r="J2386" s="202"/>
      <c r="K2386" s="198"/>
    </row>
    <row r="2387" spans="3:11" ht="15" customHeight="1" x14ac:dyDescent="0.25">
      <c r="C2387" s="175"/>
      <c r="E2387" s="175"/>
      <c r="H2387" s="175"/>
      <c r="I2387" s="175"/>
      <c r="J2387" s="202"/>
      <c r="K2387" s="198"/>
    </row>
    <row r="2388" spans="3:11" ht="15" customHeight="1" x14ac:dyDescent="0.25">
      <c r="C2388" s="175"/>
      <c r="E2388" s="175"/>
      <c r="H2388" s="175"/>
      <c r="I2388" s="175"/>
      <c r="J2388" s="202"/>
      <c r="K2388" s="198"/>
    </row>
    <row r="2389" spans="3:11" ht="15" customHeight="1" x14ac:dyDescent="0.25">
      <c r="C2389" s="175"/>
      <c r="E2389" s="175"/>
      <c r="H2389" s="175"/>
      <c r="I2389" s="175"/>
      <c r="J2389" s="202"/>
      <c r="K2389" s="198"/>
    </row>
    <row r="2390" spans="3:11" ht="15" customHeight="1" x14ac:dyDescent="0.25">
      <c r="C2390" s="175"/>
      <c r="E2390" s="175"/>
      <c r="H2390" s="175"/>
      <c r="I2390" s="175"/>
      <c r="J2390" s="202"/>
      <c r="K2390" s="198"/>
    </row>
    <row r="2391" spans="3:11" ht="15" customHeight="1" x14ac:dyDescent="0.25">
      <c r="C2391" s="175"/>
      <c r="E2391" s="175"/>
      <c r="H2391" s="175"/>
      <c r="I2391" s="175"/>
      <c r="J2391" s="202"/>
      <c r="K2391" s="198"/>
    </row>
    <row r="2392" spans="3:11" ht="15" customHeight="1" x14ac:dyDescent="0.25">
      <c r="C2392" s="175"/>
      <c r="E2392" s="175"/>
      <c r="H2392" s="175"/>
      <c r="I2392" s="175"/>
      <c r="J2392" s="202"/>
      <c r="K2392" s="198"/>
    </row>
    <row r="2393" spans="3:11" ht="15" customHeight="1" x14ac:dyDescent="0.25">
      <c r="C2393" s="175"/>
      <c r="E2393" s="175"/>
      <c r="H2393" s="175"/>
      <c r="I2393" s="175"/>
      <c r="J2393" s="202"/>
      <c r="K2393" s="198"/>
    </row>
    <row r="2394" spans="3:11" ht="15" customHeight="1" x14ac:dyDescent="0.25">
      <c r="C2394" s="175"/>
      <c r="E2394" s="175"/>
      <c r="H2394" s="175"/>
      <c r="I2394" s="175"/>
      <c r="J2394" s="202"/>
      <c r="K2394" s="198"/>
    </row>
    <row r="2395" spans="3:11" ht="15" customHeight="1" x14ac:dyDescent="0.25">
      <c r="C2395" s="175"/>
      <c r="E2395" s="175"/>
      <c r="H2395" s="175"/>
      <c r="I2395" s="175"/>
      <c r="J2395" s="202"/>
      <c r="K2395" s="198"/>
    </row>
    <row r="2396" spans="3:11" ht="15" customHeight="1" x14ac:dyDescent="0.25">
      <c r="C2396" s="175"/>
      <c r="E2396" s="175"/>
      <c r="H2396" s="175"/>
      <c r="I2396" s="175"/>
      <c r="J2396" s="202"/>
      <c r="K2396" s="198"/>
    </row>
    <row r="2397" spans="3:11" ht="15" customHeight="1" x14ac:dyDescent="0.25">
      <c r="C2397" s="175"/>
      <c r="E2397" s="175"/>
      <c r="H2397" s="175"/>
      <c r="I2397" s="175"/>
      <c r="J2397" s="202"/>
      <c r="K2397" s="198"/>
    </row>
    <row r="2398" spans="3:11" ht="15" customHeight="1" x14ac:dyDescent="0.25">
      <c r="C2398" s="175"/>
      <c r="E2398" s="175"/>
      <c r="H2398" s="175"/>
      <c r="I2398" s="175"/>
      <c r="J2398" s="202"/>
      <c r="K2398" s="198"/>
    </row>
    <row r="2399" spans="3:11" ht="15" customHeight="1" x14ac:dyDescent="0.25">
      <c r="C2399" s="175"/>
      <c r="E2399" s="175"/>
      <c r="H2399" s="175"/>
      <c r="I2399" s="175"/>
      <c r="J2399" s="202"/>
      <c r="K2399" s="198"/>
    </row>
    <row r="2400" spans="3:11" ht="15" customHeight="1" x14ac:dyDescent="0.25">
      <c r="C2400" s="175"/>
      <c r="E2400" s="175"/>
      <c r="H2400" s="175"/>
      <c r="I2400" s="175"/>
      <c r="J2400" s="202"/>
      <c r="K2400" s="198"/>
    </row>
    <row r="2401" spans="3:11" ht="15" customHeight="1" x14ac:dyDescent="0.25">
      <c r="C2401" s="175"/>
      <c r="E2401" s="175"/>
      <c r="H2401" s="175"/>
      <c r="I2401" s="175"/>
      <c r="J2401" s="202"/>
      <c r="K2401" s="198"/>
    </row>
    <row r="2402" spans="3:11" ht="15" customHeight="1" x14ac:dyDescent="0.25">
      <c r="C2402" s="175"/>
      <c r="E2402" s="175"/>
      <c r="H2402" s="175"/>
      <c r="I2402" s="175"/>
      <c r="J2402" s="202"/>
      <c r="K2402" s="198"/>
    </row>
    <row r="2403" spans="3:11" ht="15" customHeight="1" x14ac:dyDescent="0.25">
      <c r="C2403" s="175"/>
      <c r="E2403" s="175"/>
      <c r="H2403" s="175"/>
      <c r="I2403" s="175"/>
      <c r="J2403" s="202"/>
      <c r="K2403" s="198"/>
    </row>
    <row r="2404" spans="3:11" ht="15" customHeight="1" x14ac:dyDescent="0.25">
      <c r="C2404" s="175"/>
      <c r="E2404" s="175"/>
      <c r="H2404" s="175"/>
      <c r="I2404" s="175"/>
      <c r="J2404" s="202"/>
      <c r="K2404" s="198"/>
    </row>
    <row r="2405" spans="3:11" ht="15" customHeight="1" x14ac:dyDescent="0.25">
      <c r="C2405" s="175"/>
      <c r="E2405" s="175"/>
      <c r="H2405" s="175"/>
      <c r="I2405" s="175"/>
      <c r="J2405" s="202"/>
      <c r="K2405" s="198"/>
    </row>
    <row r="2406" spans="3:11" ht="15" customHeight="1" x14ac:dyDescent="0.25">
      <c r="C2406" s="175"/>
      <c r="E2406" s="175"/>
      <c r="H2406" s="175"/>
      <c r="I2406" s="175"/>
      <c r="J2406" s="202"/>
      <c r="K2406" s="198"/>
    </row>
    <row r="2407" spans="3:11" ht="15" customHeight="1" x14ac:dyDescent="0.25">
      <c r="C2407" s="175"/>
      <c r="E2407" s="175"/>
      <c r="H2407" s="175"/>
      <c r="I2407" s="175"/>
      <c r="J2407" s="202"/>
      <c r="K2407" s="198"/>
    </row>
    <row r="2408" spans="3:11" ht="15" customHeight="1" x14ac:dyDescent="0.25">
      <c r="C2408" s="175"/>
      <c r="E2408" s="175"/>
      <c r="H2408" s="175"/>
      <c r="I2408" s="175"/>
      <c r="J2408" s="202"/>
      <c r="K2408" s="198"/>
    </row>
    <row r="2409" spans="3:11" ht="15" customHeight="1" x14ac:dyDescent="0.25">
      <c r="C2409" s="175"/>
      <c r="E2409" s="175"/>
      <c r="H2409" s="175"/>
      <c r="I2409" s="175"/>
      <c r="J2409" s="202"/>
      <c r="K2409" s="198"/>
    </row>
    <row r="2410" spans="3:11" ht="15" customHeight="1" x14ac:dyDescent="0.25">
      <c r="C2410" s="175"/>
      <c r="E2410" s="175"/>
      <c r="H2410" s="175"/>
      <c r="I2410" s="175"/>
      <c r="J2410" s="202"/>
      <c r="K2410" s="198"/>
    </row>
    <row r="2411" spans="3:11" ht="15" customHeight="1" x14ac:dyDescent="0.25">
      <c r="C2411" s="175"/>
      <c r="E2411" s="175"/>
      <c r="H2411" s="175"/>
      <c r="I2411" s="175"/>
      <c r="J2411" s="202"/>
      <c r="K2411" s="198"/>
    </row>
    <row r="2412" spans="3:11" ht="15" customHeight="1" x14ac:dyDescent="0.25">
      <c r="C2412" s="175"/>
      <c r="E2412" s="175"/>
      <c r="H2412" s="175"/>
      <c r="I2412" s="175"/>
      <c r="J2412" s="202"/>
      <c r="K2412" s="198"/>
    </row>
    <row r="2413" spans="3:11" ht="15" customHeight="1" x14ac:dyDescent="0.25">
      <c r="C2413" s="175"/>
      <c r="E2413" s="175"/>
      <c r="H2413" s="175"/>
      <c r="I2413" s="175"/>
      <c r="J2413" s="202"/>
      <c r="K2413" s="198"/>
    </row>
    <row r="2414" spans="3:11" ht="15" customHeight="1" x14ac:dyDescent="0.25">
      <c r="C2414" s="175"/>
      <c r="E2414" s="175"/>
      <c r="H2414" s="175"/>
      <c r="I2414" s="175"/>
      <c r="J2414" s="202"/>
      <c r="K2414" s="198"/>
    </row>
    <row r="2415" spans="3:11" ht="15" customHeight="1" x14ac:dyDescent="0.25">
      <c r="C2415" s="175"/>
      <c r="E2415" s="175"/>
      <c r="H2415" s="175"/>
      <c r="I2415" s="175"/>
      <c r="J2415" s="202"/>
      <c r="K2415" s="198"/>
    </row>
    <row r="2416" spans="3:11" ht="15" customHeight="1" x14ac:dyDescent="0.25">
      <c r="C2416" s="175"/>
      <c r="E2416" s="175"/>
      <c r="H2416" s="175"/>
      <c r="I2416" s="175"/>
      <c r="J2416" s="202"/>
      <c r="K2416" s="198"/>
    </row>
    <row r="2417" spans="3:11" ht="15" customHeight="1" x14ac:dyDescent="0.25">
      <c r="C2417" s="175"/>
      <c r="E2417" s="175"/>
      <c r="H2417" s="175"/>
      <c r="I2417" s="175"/>
      <c r="J2417" s="202"/>
      <c r="K2417" s="198"/>
    </row>
    <row r="2418" spans="3:11" ht="15" customHeight="1" x14ac:dyDescent="0.25">
      <c r="C2418" s="175"/>
      <c r="E2418" s="175"/>
      <c r="H2418" s="175"/>
      <c r="I2418" s="175"/>
      <c r="J2418" s="202"/>
      <c r="K2418" s="198"/>
    </row>
    <row r="2419" spans="3:11" ht="15" customHeight="1" x14ac:dyDescent="0.25">
      <c r="C2419" s="175"/>
      <c r="E2419" s="175"/>
      <c r="H2419" s="175"/>
      <c r="I2419" s="175"/>
      <c r="J2419" s="202"/>
      <c r="K2419" s="198"/>
    </row>
    <row r="2420" spans="3:11" ht="15" customHeight="1" x14ac:dyDescent="0.25">
      <c r="C2420" s="175"/>
      <c r="E2420" s="175"/>
      <c r="H2420" s="175"/>
      <c r="I2420" s="175"/>
      <c r="J2420" s="202"/>
      <c r="K2420" s="198"/>
    </row>
    <row r="2421" spans="3:11" ht="15" customHeight="1" x14ac:dyDescent="0.25">
      <c r="C2421" s="175"/>
      <c r="E2421" s="175"/>
      <c r="H2421" s="175"/>
      <c r="I2421" s="175"/>
      <c r="J2421" s="202"/>
      <c r="K2421" s="198"/>
    </row>
    <row r="2422" spans="3:11" ht="15" customHeight="1" x14ac:dyDescent="0.25">
      <c r="C2422" s="175"/>
      <c r="E2422" s="175"/>
      <c r="H2422" s="175"/>
      <c r="I2422" s="175"/>
      <c r="J2422" s="202"/>
      <c r="K2422" s="198"/>
    </row>
    <row r="2423" spans="3:11" ht="15" customHeight="1" x14ac:dyDescent="0.25">
      <c r="C2423" s="175"/>
      <c r="E2423" s="175"/>
      <c r="H2423" s="175"/>
      <c r="I2423" s="175"/>
      <c r="J2423" s="202"/>
      <c r="K2423" s="198"/>
    </row>
    <row r="2424" spans="3:11" ht="15" customHeight="1" x14ac:dyDescent="0.25">
      <c r="C2424" s="175"/>
      <c r="E2424" s="175"/>
      <c r="H2424" s="175"/>
      <c r="I2424" s="175"/>
      <c r="J2424" s="202"/>
      <c r="K2424" s="198"/>
    </row>
    <row r="2425" spans="3:11" ht="15" customHeight="1" x14ac:dyDescent="0.25">
      <c r="C2425" s="175"/>
      <c r="E2425" s="175"/>
      <c r="H2425" s="175"/>
      <c r="I2425" s="175"/>
      <c r="J2425" s="202"/>
      <c r="K2425" s="198"/>
    </row>
    <row r="2426" spans="3:11" ht="15" customHeight="1" x14ac:dyDescent="0.25">
      <c r="C2426" s="175"/>
      <c r="E2426" s="175"/>
      <c r="H2426" s="175"/>
      <c r="I2426" s="175"/>
      <c r="J2426" s="202"/>
      <c r="K2426" s="198"/>
    </row>
    <row r="2427" spans="3:11" ht="15" customHeight="1" x14ac:dyDescent="0.25">
      <c r="C2427" s="175"/>
      <c r="E2427" s="175"/>
      <c r="H2427" s="175"/>
      <c r="I2427" s="175"/>
      <c r="J2427" s="202"/>
      <c r="K2427" s="198"/>
    </row>
    <row r="2428" spans="3:11" ht="15" customHeight="1" x14ac:dyDescent="0.25">
      <c r="C2428" s="175"/>
      <c r="E2428" s="175"/>
      <c r="H2428" s="175"/>
      <c r="I2428" s="175"/>
      <c r="J2428" s="202"/>
      <c r="K2428" s="198"/>
    </row>
    <row r="2429" spans="3:11" ht="15" customHeight="1" x14ac:dyDescent="0.25">
      <c r="C2429" s="175"/>
      <c r="E2429" s="175"/>
      <c r="H2429" s="175"/>
      <c r="I2429" s="175"/>
      <c r="J2429" s="202"/>
      <c r="K2429" s="198"/>
    </row>
    <row r="2430" spans="3:11" ht="15" customHeight="1" x14ac:dyDescent="0.25">
      <c r="C2430" s="175"/>
      <c r="E2430" s="175"/>
      <c r="H2430" s="175"/>
      <c r="I2430" s="175"/>
      <c r="J2430" s="202"/>
      <c r="K2430" s="198"/>
    </row>
    <row r="2431" spans="3:11" ht="15" customHeight="1" x14ac:dyDescent="0.25">
      <c r="C2431" s="175"/>
      <c r="E2431" s="175"/>
      <c r="H2431" s="175"/>
      <c r="I2431" s="175"/>
      <c r="J2431" s="202"/>
      <c r="K2431" s="198"/>
    </row>
    <row r="2432" spans="3:11" ht="15" customHeight="1" x14ac:dyDescent="0.25">
      <c r="C2432" s="175"/>
      <c r="E2432" s="175"/>
      <c r="H2432" s="175"/>
      <c r="I2432" s="175"/>
      <c r="J2432" s="202"/>
      <c r="K2432" s="198"/>
    </row>
    <row r="2433" spans="3:11" ht="15" customHeight="1" x14ac:dyDescent="0.25">
      <c r="C2433" s="175"/>
      <c r="E2433" s="175"/>
      <c r="H2433" s="175"/>
      <c r="I2433" s="175"/>
      <c r="J2433" s="202"/>
      <c r="K2433" s="198"/>
    </row>
    <row r="2434" spans="3:11" ht="15" customHeight="1" x14ac:dyDescent="0.25">
      <c r="C2434" s="175"/>
      <c r="E2434" s="175"/>
      <c r="H2434" s="175"/>
      <c r="I2434" s="175"/>
      <c r="J2434" s="202"/>
      <c r="K2434" s="198"/>
    </row>
    <row r="2435" spans="3:11" ht="15" customHeight="1" x14ac:dyDescent="0.25">
      <c r="C2435" s="175"/>
      <c r="E2435" s="175"/>
      <c r="H2435" s="175"/>
      <c r="I2435" s="175"/>
      <c r="J2435" s="202"/>
      <c r="K2435" s="198"/>
    </row>
    <row r="2436" spans="3:11" ht="15" customHeight="1" x14ac:dyDescent="0.25">
      <c r="C2436" s="175"/>
      <c r="E2436" s="175"/>
      <c r="H2436" s="175"/>
      <c r="I2436" s="175"/>
      <c r="J2436" s="202"/>
      <c r="K2436" s="198"/>
    </row>
    <row r="2437" spans="3:11" ht="15" customHeight="1" x14ac:dyDescent="0.25">
      <c r="C2437" s="175"/>
      <c r="E2437" s="175"/>
      <c r="H2437" s="175"/>
      <c r="I2437" s="175"/>
      <c r="J2437" s="202"/>
      <c r="K2437" s="198"/>
    </row>
    <row r="2438" spans="3:11" ht="15" customHeight="1" x14ac:dyDescent="0.25">
      <c r="C2438" s="175"/>
      <c r="E2438" s="175"/>
      <c r="H2438" s="175"/>
      <c r="I2438" s="175"/>
      <c r="J2438" s="202"/>
      <c r="K2438" s="198"/>
    </row>
    <row r="2439" spans="3:11" ht="15" customHeight="1" x14ac:dyDescent="0.25">
      <c r="C2439" s="175"/>
      <c r="E2439" s="175"/>
      <c r="H2439" s="175"/>
      <c r="I2439" s="175"/>
      <c r="J2439" s="202"/>
      <c r="K2439" s="198"/>
    </row>
    <row r="2440" spans="3:11" ht="15" customHeight="1" x14ac:dyDescent="0.25">
      <c r="C2440" s="175"/>
      <c r="E2440" s="175"/>
      <c r="H2440" s="175"/>
      <c r="I2440" s="175"/>
      <c r="J2440" s="202"/>
      <c r="K2440" s="198"/>
    </row>
    <row r="2441" spans="3:11" ht="15" customHeight="1" x14ac:dyDescent="0.25">
      <c r="C2441" s="175"/>
      <c r="E2441" s="175"/>
      <c r="H2441" s="175"/>
      <c r="I2441" s="175"/>
      <c r="J2441" s="202"/>
      <c r="K2441" s="198"/>
    </row>
    <row r="2442" spans="3:11" ht="15" customHeight="1" x14ac:dyDescent="0.25">
      <c r="C2442" s="175"/>
      <c r="E2442" s="175"/>
      <c r="H2442" s="175"/>
      <c r="I2442" s="175"/>
      <c r="J2442" s="202"/>
      <c r="K2442" s="198"/>
    </row>
    <row r="2443" spans="3:11" ht="15" customHeight="1" x14ac:dyDescent="0.25">
      <c r="C2443" s="175"/>
      <c r="E2443" s="175"/>
      <c r="H2443" s="175"/>
      <c r="I2443" s="175"/>
      <c r="J2443" s="202"/>
      <c r="K2443" s="198"/>
    </row>
    <row r="2444" spans="3:11" ht="15" customHeight="1" x14ac:dyDescent="0.25">
      <c r="C2444" s="175"/>
      <c r="E2444" s="175"/>
      <c r="H2444" s="175"/>
      <c r="I2444" s="175"/>
      <c r="J2444" s="202"/>
      <c r="K2444" s="198"/>
    </row>
    <row r="2445" spans="3:11" ht="15" customHeight="1" x14ac:dyDescent="0.25">
      <c r="C2445" s="175"/>
      <c r="E2445" s="175"/>
      <c r="H2445" s="175"/>
      <c r="I2445" s="175"/>
      <c r="J2445" s="202"/>
      <c r="K2445" s="198"/>
    </row>
    <row r="2446" spans="3:11" ht="15" customHeight="1" x14ac:dyDescent="0.25">
      <c r="C2446" s="175"/>
      <c r="E2446" s="175"/>
      <c r="H2446" s="175"/>
      <c r="I2446" s="175"/>
      <c r="J2446" s="202"/>
      <c r="K2446" s="198"/>
    </row>
    <row r="2447" spans="3:11" ht="15" customHeight="1" x14ac:dyDescent="0.25">
      <c r="C2447" s="175"/>
      <c r="E2447" s="175"/>
      <c r="H2447" s="175"/>
      <c r="I2447" s="175"/>
      <c r="J2447" s="202"/>
      <c r="K2447" s="198"/>
    </row>
    <row r="2448" spans="3:11" ht="15" customHeight="1" x14ac:dyDescent="0.25">
      <c r="C2448" s="175"/>
      <c r="E2448" s="175"/>
      <c r="H2448" s="175"/>
      <c r="I2448" s="175"/>
      <c r="J2448" s="202"/>
      <c r="K2448" s="198"/>
    </row>
    <row r="2449" spans="3:11" ht="15" customHeight="1" x14ac:dyDescent="0.25">
      <c r="C2449" s="175"/>
      <c r="E2449" s="175"/>
      <c r="H2449" s="175"/>
      <c r="I2449" s="175"/>
      <c r="J2449" s="202"/>
      <c r="K2449" s="198"/>
    </row>
    <row r="2450" spans="3:11" ht="15" customHeight="1" x14ac:dyDescent="0.25">
      <c r="C2450" s="175"/>
      <c r="E2450" s="175"/>
      <c r="H2450" s="175"/>
      <c r="I2450" s="175"/>
      <c r="J2450" s="202"/>
      <c r="K2450" s="198"/>
    </row>
    <row r="2451" spans="3:11" ht="15" customHeight="1" x14ac:dyDescent="0.25">
      <c r="C2451" s="175"/>
      <c r="E2451" s="175"/>
      <c r="H2451" s="175"/>
      <c r="I2451" s="175"/>
      <c r="J2451" s="202"/>
      <c r="K2451" s="198"/>
    </row>
    <row r="2452" spans="3:11" ht="15" customHeight="1" x14ac:dyDescent="0.25">
      <c r="C2452" s="175"/>
      <c r="E2452" s="175"/>
      <c r="H2452" s="175"/>
      <c r="I2452" s="175"/>
      <c r="J2452" s="202"/>
      <c r="K2452" s="198"/>
    </row>
    <row r="2453" spans="3:11" ht="15" customHeight="1" x14ac:dyDescent="0.25">
      <c r="C2453" s="175"/>
      <c r="E2453" s="175"/>
      <c r="H2453" s="175"/>
      <c r="I2453" s="175"/>
      <c r="J2453" s="202"/>
      <c r="K2453" s="198"/>
    </row>
    <row r="2454" spans="3:11" ht="15" customHeight="1" x14ac:dyDescent="0.25">
      <c r="C2454" s="175"/>
      <c r="E2454" s="175"/>
      <c r="H2454" s="175"/>
      <c r="I2454" s="175"/>
      <c r="J2454" s="202"/>
      <c r="K2454" s="198"/>
    </row>
    <row r="2455" spans="3:11" ht="15" customHeight="1" x14ac:dyDescent="0.25">
      <c r="C2455" s="175"/>
      <c r="E2455" s="175"/>
      <c r="H2455" s="175"/>
      <c r="I2455" s="175"/>
      <c r="J2455" s="202"/>
      <c r="K2455" s="198"/>
    </row>
    <row r="2456" spans="3:11" ht="15" customHeight="1" x14ac:dyDescent="0.25">
      <c r="C2456" s="175"/>
      <c r="E2456" s="175"/>
      <c r="H2456" s="175"/>
      <c r="I2456" s="175"/>
      <c r="J2456" s="202"/>
      <c r="K2456" s="198"/>
    </row>
    <row r="2457" spans="3:11" ht="15" customHeight="1" x14ac:dyDescent="0.25">
      <c r="C2457" s="175"/>
      <c r="E2457" s="175"/>
      <c r="H2457" s="175"/>
      <c r="I2457" s="175"/>
      <c r="J2457" s="202"/>
      <c r="K2457" s="198"/>
    </row>
    <row r="2458" spans="3:11" ht="15" customHeight="1" x14ac:dyDescent="0.25">
      <c r="C2458" s="175"/>
      <c r="E2458" s="175"/>
      <c r="H2458" s="175"/>
      <c r="I2458" s="175"/>
      <c r="J2458" s="202"/>
      <c r="K2458" s="198"/>
    </row>
    <row r="2459" spans="3:11" ht="15" customHeight="1" x14ac:dyDescent="0.25">
      <c r="C2459" s="175"/>
      <c r="E2459" s="175"/>
      <c r="H2459" s="175"/>
      <c r="I2459" s="175"/>
      <c r="J2459" s="202"/>
      <c r="K2459" s="198"/>
    </row>
    <row r="2460" spans="3:11" ht="15" customHeight="1" x14ac:dyDescent="0.25">
      <c r="C2460" s="175"/>
      <c r="E2460" s="175"/>
      <c r="H2460" s="175"/>
      <c r="I2460" s="175"/>
      <c r="J2460" s="202"/>
      <c r="K2460" s="198"/>
    </row>
    <row r="2461" spans="3:11" ht="15" customHeight="1" x14ac:dyDescent="0.25">
      <c r="C2461" s="175"/>
      <c r="E2461" s="175"/>
      <c r="H2461" s="175"/>
      <c r="I2461" s="175"/>
      <c r="J2461" s="202"/>
      <c r="K2461" s="198"/>
    </row>
    <row r="2462" spans="3:11" ht="15" customHeight="1" x14ac:dyDescent="0.25">
      <c r="C2462" s="175"/>
      <c r="E2462" s="175"/>
      <c r="H2462" s="175"/>
      <c r="I2462" s="175"/>
      <c r="J2462" s="202"/>
      <c r="K2462" s="198"/>
    </row>
    <row r="2463" spans="3:11" ht="15" customHeight="1" x14ac:dyDescent="0.25">
      <c r="C2463" s="175"/>
      <c r="E2463" s="175"/>
      <c r="H2463" s="175"/>
      <c r="I2463" s="175"/>
      <c r="J2463" s="202"/>
      <c r="K2463" s="198"/>
    </row>
    <row r="2464" spans="3:11" ht="15" customHeight="1" x14ac:dyDescent="0.25">
      <c r="C2464" s="175"/>
      <c r="E2464" s="175"/>
      <c r="H2464" s="175"/>
      <c r="I2464" s="175"/>
      <c r="J2464" s="202"/>
      <c r="K2464" s="198"/>
    </row>
    <row r="2465" spans="3:11" ht="15" customHeight="1" x14ac:dyDescent="0.25">
      <c r="C2465" s="175"/>
      <c r="E2465" s="175"/>
      <c r="H2465" s="175"/>
      <c r="I2465" s="175"/>
      <c r="J2465" s="202"/>
      <c r="K2465" s="198"/>
    </row>
    <row r="2466" spans="3:11" ht="15" customHeight="1" x14ac:dyDescent="0.25">
      <c r="C2466" s="175"/>
      <c r="E2466" s="175"/>
      <c r="H2466" s="175"/>
      <c r="I2466" s="175"/>
      <c r="J2466" s="202"/>
      <c r="K2466" s="198"/>
    </row>
    <row r="2467" spans="3:11" ht="15" customHeight="1" x14ac:dyDescent="0.25">
      <c r="C2467" s="175"/>
      <c r="E2467" s="175"/>
      <c r="H2467" s="175"/>
      <c r="I2467" s="175"/>
      <c r="J2467" s="202"/>
      <c r="K2467" s="198"/>
    </row>
    <row r="2468" spans="3:11" ht="15" customHeight="1" x14ac:dyDescent="0.25">
      <c r="C2468" s="175"/>
      <c r="E2468" s="175"/>
      <c r="H2468" s="175"/>
      <c r="I2468" s="175"/>
      <c r="J2468" s="202"/>
      <c r="K2468" s="198"/>
    </row>
    <row r="2469" spans="3:11" ht="15" customHeight="1" x14ac:dyDescent="0.25">
      <c r="C2469" s="175"/>
      <c r="E2469" s="175"/>
      <c r="H2469" s="175"/>
      <c r="I2469" s="175"/>
      <c r="J2469" s="202"/>
      <c r="K2469" s="198"/>
    </row>
    <row r="2470" spans="3:11" ht="15" customHeight="1" x14ac:dyDescent="0.25">
      <c r="C2470" s="175"/>
      <c r="E2470" s="175"/>
      <c r="H2470" s="175"/>
      <c r="I2470" s="175"/>
      <c r="J2470" s="202"/>
      <c r="K2470" s="198"/>
    </row>
    <row r="2471" spans="3:11" ht="15" customHeight="1" x14ac:dyDescent="0.25">
      <c r="C2471" s="175"/>
      <c r="E2471" s="175"/>
      <c r="H2471" s="175"/>
      <c r="I2471" s="175"/>
      <c r="J2471" s="202"/>
      <c r="K2471" s="198"/>
    </row>
    <row r="2472" spans="3:11" ht="15" customHeight="1" x14ac:dyDescent="0.25">
      <c r="C2472" s="175"/>
      <c r="E2472" s="175"/>
      <c r="H2472" s="175"/>
      <c r="I2472" s="175"/>
      <c r="J2472" s="202"/>
      <c r="K2472" s="198"/>
    </row>
    <row r="2473" spans="3:11" ht="15" customHeight="1" x14ac:dyDescent="0.25">
      <c r="C2473" s="175"/>
      <c r="E2473" s="175"/>
      <c r="H2473" s="175"/>
      <c r="I2473" s="175"/>
      <c r="J2473" s="202"/>
      <c r="K2473" s="198"/>
    </row>
    <row r="2474" spans="3:11" ht="15" customHeight="1" x14ac:dyDescent="0.25">
      <c r="C2474" s="175"/>
      <c r="E2474" s="175"/>
      <c r="H2474" s="175"/>
      <c r="I2474" s="175"/>
      <c r="J2474" s="202"/>
      <c r="K2474" s="198"/>
    </row>
    <row r="2475" spans="3:11" ht="15" customHeight="1" x14ac:dyDescent="0.25">
      <c r="C2475" s="175"/>
      <c r="E2475" s="175"/>
      <c r="H2475" s="175"/>
      <c r="I2475" s="175"/>
      <c r="J2475" s="202"/>
      <c r="K2475" s="198"/>
    </row>
    <row r="2476" spans="3:11" ht="15" customHeight="1" x14ac:dyDescent="0.25">
      <c r="C2476" s="175"/>
      <c r="E2476" s="175"/>
      <c r="H2476" s="175"/>
      <c r="I2476" s="175"/>
      <c r="J2476" s="202"/>
      <c r="K2476" s="198"/>
    </row>
    <row r="2477" spans="3:11" ht="15" customHeight="1" x14ac:dyDescent="0.25">
      <c r="C2477" s="175"/>
      <c r="E2477" s="175"/>
      <c r="H2477" s="175"/>
      <c r="I2477" s="175"/>
      <c r="J2477" s="202"/>
      <c r="K2477" s="198"/>
    </row>
    <row r="2478" spans="3:11" ht="15" customHeight="1" x14ac:dyDescent="0.25">
      <c r="C2478" s="175"/>
      <c r="E2478" s="175"/>
      <c r="H2478" s="175"/>
      <c r="I2478" s="175"/>
      <c r="J2478" s="202"/>
      <c r="K2478" s="198"/>
    </row>
    <row r="2479" spans="3:11" ht="15" customHeight="1" x14ac:dyDescent="0.25">
      <c r="C2479" s="175"/>
      <c r="E2479" s="175"/>
      <c r="H2479" s="175"/>
      <c r="I2479" s="175"/>
      <c r="J2479" s="202"/>
      <c r="K2479" s="198"/>
    </row>
    <row r="2480" spans="3:11" ht="15" customHeight="1" x14ac:dyDescent="0.25">
      <c r="C2480" s="175"/>
      <c r="E2480" s="175"/>
      <c r="H2480" s="175"/>
      <c r="I2480" s="175"/>
      <c r="J2480" s="202"/>
      <c r="K2480" s="198"/>
    </row>
    <row r="2481" spans="3:11" ht="15" customHeight="1" x14ac:dyDescent="0.25">
      <c r="C2481" s="175"/>
      <c r="E2481" s="175"/>
      <c r="H2481" s="175"/>
      <c r="I2481" s="175"/>
      <c r="J2481" s="202"/>
      <c r="K2481" s="198"/>
    </row>
    <row r="2482" spans="3:11" ht="15" customHeight="1" x14ac:dyDescent="0.25">
      <c r="C2482" s="175"/>
      <c r="E2482" s="175"/>
      <c r="H2482" s="175"/>
      <c r="I2482" s="175"/>
      <c r="J2482" s="202"/>
      <c r="K2482" s="198"/>
    </row>
    <row r="2483" spans="3:11" ht="15" customHeight="1" x14ac:dyDescent="0.25">
      <c r="C2483" s="175"/>
      <c r="E2483" s="175"/>
      <c r="H2483" s="175"/>
      <c r="I2483" s="175"/>
      <c r="J2483" s="202"/>
      <c r="K2483" s="198"/>
    </row>
    <row r="2484" spans="3:11" ht="15" customHeight="1" x14ac:dyDescent="0.25">
      <c r="C2484" s="175"/>
      <c r="E2484" s="175"/>
      <c r="H2484" s="175"/>
      <c r="I2484" s="175"/>
      <c r="J2484" s="202"/>
      <c r="K2484" s="198"/>
    </row>
    <row r="2485" spans="3:11" ht="15" customHeight="1" x14ac:dyDescent="0.25">
      <c r="C2485" s="175"/>
      <c r="E2485" s="175"/>
      <c r="H2485" s="175"/>
      <c r="I2485" s="175"/>
      <c r="J2485" s="202"/>
      <c r="K2485" s="198"/>
    </row>
    <row r="2486" spans="3:11" ht="15" customHeight="1" x14ac:dyDescent="0.25">
      <c r="C2486" s="175"/>
      <c r="E2486" s="175"/>
      <c r="H2486" s="175"/>
      <c r="I2486" s="175"/>
      <c r="J2486" s="202"/>
      <c r="K2486" s="198"/>
    </row>
    <row r="2487" spans="3:11" ht="15" customHeight="1" x14ac:dyDescent="0.25">
      <c r="C2487" s="175"/>
      <c r="E2487" s="175"/>
      <c r="H2487" s="175"/>
      <c r="I2487" s="175"/>
      <c r="J2487" s="202"/>
      <c r="K2487" s="198"/>
    </row>
    <row r="2488" spans="3:11" ht="15" customHeight="1" x14ac:dyDescent="0.25">
      <c r="C2488" s="175"/>
      <c r="E2488" s="175"/>
      <c r="H2488" s="175"/>
      <c r="I2488" s="175"/>
      <c r="J2488" s="202"/>
      <c r="K2488" s="198"/>
    </row>
    <row r="2489" spans="3:11" ht="15" customHeight="1" x14ac:dyDescent="0.25">
      <c r="C2489" s="175"/>
      <c r="E2489" s="175"/>
      <c r="H2489" s="175"/>
      <c r="I2489" s="175"/>
      <c r="J2489" s="202"/>
      <c r="K2489" s="198"/>
    </row>
    <row r="2490" spans="3:11" ht="15" customHeight="1" x14ac:dyDescent="0.25">
      <c r="C2490" s="175"/>
      <c r="E2490" s="175"/>
      <c r="H2490" s="175"/>
      <c r="I2490" s="175"/>
      <c r="J2490" s="202"/>
      <c r="K2490" s="198"/>
    </row>
    <row r="2491" spans="3:11" ht="15" customHeight="1" x14ac:dyDescent="0.25">
      <c r="C2491" s="175"/>
      <c r="E2491" s="175"/>
      <c r="H2491" s="175"/>
      <c r="I2491" s="175"/>
      <c r="J2491" s="202"/>
      <c r="K2491" s="198"/>
    </row>
    <row r="2492" spans="3:11" ht="15" customHeight="1" x14ac:dyDescent="0.25">
      <c r="C2492" s="175"/>
      <c r="E2492" s="175"/>
      <c r="H2492" s="175"/>
      <c r="I2492" s="175"/>
      <c r="J2492" s="202"/>
      <c r="K2492" s="198"/>
    </row>
    <row r="2493" spans="3:11" ht="15" customHeight="1" x14ac:dyDescent="0.25">
      <c r="C2493" s="175"/>
      <c r="E2493" s="175"/>
      <c r="H2493" s="175"/>
      <c r="I2493" s="175"/>
      <c r="J2493" s="202"/>
      <c r="K2493" s="198"/>
    </row>
    <row r="2494" spans="3:11" ht="15" customHeight="1" x14ac:dyDescent="0.25">
      <c r="C2494" s="175"/>
      <c r="E2494" s="175"/>
      <c r="H2494" s="175"/>
      <c r="I2494" s="175"/>
      <c r="J2494" s="202"/>
      <c r="K2494" s="198"/>
    </row>
    <row r="2495" spans="3:11" ht="15" customHeight="1" x14ac:dyDescent="0.25">
      <c r="C2495" s="175"/>
      <c r="E2495" s="175"/>
      <c r="H2495" s="175"/>
      <c r="I2495" s="175"/>
      <c r="J2495" s="202"/>
      <c r="K2495" s="198"/>
    </row>
    <row r="2496" spans="3:11" ht="15" customHeight="1" x14ac:dyDescent="0.25">
      <c r="C2496" s="175"/>
      <c r="E2496" s="175"/>
      <c r="H2496" s="175"/>
      <c r="I2496" s="175"/>
      <c r="J2496" s="202"/>
      <c r="K2496" s="198"/>
    </row>
    <row r="2497" spans="3:11" ht="15" customHeight="1" x14ac:dyDescent="0.25">
      <c r="C2497" s="175"/>
      <c r="E2497" s="175"/>
      <c r="H2497" s="175"/>
      <c r="I2497" s="175"/>
      <c r="J2497" s="202"/>
      <c r="K2497" s="198"/>
    </row>
    <row r="2498" spans="3:11" ht="15" customHeight="1" x14ac:dyDescent="0.25">
      <c r="C2498" s="175"/>
      <c r="E2498" s="175"/>
      <c r="H2498" s="175"/>
      <c r="I2498" s="175"/>
      <c r="J2498" s="202"/>
      <c r="K2498" s="198"/>
    </row>
    <row r="2499" spans="3:11" ht="15" customHeight="1" x14ac:dyDescent="0.25">
      <c r="C2499" s="175"/>
      <c r="E2499" s="175"/>
      <c r="H2499" s="175"/>
      <c r="I2499" s="175"/>
      <c r="J2499" s="202"/>
      <c r="K2499" s="198"/>
    </row>
    <row r="2500" spans="3:11" ht="15" customHeight="1" x14ac:dyDescent="0.25">
      <c r="C2500" s="175"/>
      <c r="E2500" s="175"/>
      <c r="H2500" s="175"/>
      <c r="I2500" s="175"/>
      <c r="J2500" s="202"/>
      <c r="K2500" s="198"/>
    </row>
    <row r="2501" spans="3:11" ht="15" customHeight="1" x14ac:dyDescent="0.25">
      <c r="C2501" s="175"/>
      <c r="E2501" s="175"/>
      <c r="H2501" s="175"/>
      <c r="I2501" s="175"/>
      <c r="J2501" s="202"/>
      <c r="K2501" s="198"/>
    </row>
    <row r="2502" spans="3:11" ht="15" customHeight="1" x14ac:dyDescent="0.25">
      <c r="C2502" s="175"/>
      <c r="E2502" s="175"/>
      <c r="H2502" s="175"/>
      <c r="I2502" s="175"/>
      <c r="J2502" s="202"/>
      <c r="K2502" s="198"/>
    </row>
    <row r="2503" spans="3:11" ht="15" customHeight="1" x14ac:dyDescent="0.25">
      <c r="C2503" s="175"/>
      <c r="E2503" s="175"/>
      <c r="H2503" s="175"/>
      <c r="I2503" s="175"/>
      <c r="J2503" s="202"/>
      <c r="K2503" s="198"/>
    </row>
    <row r="2504" spans="3:11" ht="15" customHeight="1" x14ac:dyDescent="0.25">
      <c r="C2504" s="175"/>
      <c r="E2504" s="175"/>
      <c r="H2504" s="175"/>
      <c r="I2504" s="175"/>
      <c r="J2504" s="202"/>
      <c r="K2504" s="198"/>
    </row>
    <row r="2505" spans="3:11" ht="15" customHeight="1" x14ac:dyDescent="0.25">
      <c r="C2505" s="175"/>
      <c r="E2505" s="175"/>
      <c r="H2505" s="175"/>
      <c r="I2505" s="175"/>
      <c r="J2505" s="202"/>
      <c r="K2505" s="198"/>
    </row>
    <row r="2506" spans="3:11" ht="15" customHeight="1" x14ac:dyDescent="0.25">
      <c r="C2506" s="175"/>
      <c r="E2506" s="175"/>
      <c r="H2506" s="175"/>
      <c r="I2506" s="175"/>
      <c r="J2506" s="202"/>
      <c r="K2506" s="198"/>
    </row>
    <row r="2507" spans="3:11" ht="15" customHeight="1" x14ac:dyDescent="0.25">
      <c r="C2507" s="175"/>
      <c r="E2507" s="175"/>
      <c r="H2507" s="175"/>
      <c r="I2507" s="175"/>
      <c r="J2507" s="202"/>
      <c r="K2507" s="198"/>
    </row>
    <row r="2508" spans="3:11" ht="15" customHeight="1" x14ac:dyDescent="0.25">
      <c r="C2508" s="175"/>
      <c r="E2508" s="175"/>
      <c r="H2508" s="175"/>
      <c r="I2508" s="175"/>
      <c r="J2508" s="202"/>
      <c r="K2508" s="198"/>
    </row>
    <row r="2509" spans="3:11" ht="15" customHeight="1" x14ac:dyDescent="0.25">
      <c r="C2509" s="175"/>
      <c r="E2509" s="175"/>
      <c r="H2509" s="175"/>
      <c r="I2509" s="175"/>
      <c r="J2509" s="202"/>
      <c r="K2509" s="198"/>
    </row>
    <row r="2510" spans="3:11" ht="15" customHeight="1" x14ac:dyDescent="0.25">
      <c r="C2510" s="175"/>
      <c r="E2510" s="175"/>
      <c r="H2510" s="175"/>
      <c r="I2510" s="175"/>
      <c r="J2510" s="202"/>
      <c r="K2510" s="198"/>
    </row>
    <row r="2511" spans="3:11" ht="15" customHeight="1" x14ac:dyDescent="0.25">
      <c r="C2511" s="175"/>
      <c r="E2511" s="175"/>
      <c r="H2511" s="175"/>
      <c r="I2511" s="175"/>
      <c r="J2511" s="202"/>
      <c r="K2511" s="198"/>
    </row>
    <row r="2512" spans="3:11" ht="15" customHeight="1" x14ac:dyDescent="0.25">
      <c r="C2512" s="175"/>
      <c r="E2512" s="175"/>
      <c r="H2512" s="175"/>
      <c r="I2512" s="175"/>
      <c r="J2512" s="202"/>
      <c r="K2512" s="198"/>
    </row>
    <row r="2513" spans="3:11" ht="15" customHeight="1" x14ac:dyDescent="0.25">
      <c r="C2513" s="175"/>
      <c r="E2513" s="175"/>
      <c r="H2513" s="175"/>
      <c r="I2513" s="175"/>
      <c r="J2513" s="202"/>
      <c r="K2513" s="198"/>
    </row>
    <row r="2514" spans="3:11" ht="15" customHeight="1" x14ac:dyDescent="0.25">
      <c r="C2514" s="175"/>
      <c r="E2514" s="175"/>
      <c r="H2514" s="175"/>
      <c r="I2514" s="175"/>
      <c r="J2514" s="202"/>
      <c r="K2514" s="198"/>
    </row>
    <row r="2515" spans="3:11" ht="15" customHeight="1" x14ac:dyDescent="0.25">
      <c r="C2515" s="175"/>
      <c r="E2515" s="175"/>
      <c r="H2515" s="175"/>
      <c r="I2515" s="175"/>
      <c r="J2515" s="202"/>
      <c r="K2515" s="198"/>
    </row>
    <row r="2516" spans="3:11" ht="15" customHeight="1" x14ac:dyDescent="0.25">
      <c r="C2516" s="175"/>
      <c r="E2516" s="175"/>
      <c r="H2516" s="175"/>
      <c r="I2516" s="175"/>
      <c r="J2516" s="202"/>
      <c r="K2516" s="198"/>
    </row>
    <row r="2517" spans="3:11" ht="15" customHeight="1" x14ac:dyDescent="0.25">
      <c r="C2517" s="175"/>
      <c r="E2517" s="175"/>
      <c r="H2517" s="175"/>
      <c r="I2517" s="175"/>
      <c r="J2517" s="202"/>
      <c r="K2517" s="198"/>
    </row>
    <row r="2518" spans="3:11" ht="15" customHeight="1" x14ac:dyDescent="0.25">
      <c r="C2518" s="175"/>
      <c r="E2518" s="175"/>
      <c r="H2518" s="175"/>
      <c r="I2518" s="175"/>
      <c r="J2518" s="202"/>
      <c r="K2518" s="198"/>
    </row>
    <row r="2519" spans="3:11" ht="15" customHeight="1" x14ac:dyDescent="0.25">
      <c r="C2519" s="175"/>
      <c r="E2519" s="175"/>
      <c r="H2519" s="175"/>
      <c r="I2519" s="175"/>
      <c r="J2519" s="202"/>
      <c r="K2519" s="198"/>
    </row>
    <row r="2520" spans="3:11" ht="15" customHeight="1" x14ac:dyDescent="0.25">
      <c r="C2520" s="175"/>
      <c r="E2520" s="175"/>
      <c r="H2520" s="175"/>
      <c r="I2520" s="175"/>
      <c r="J2520" s="202"/>
      <c r="K2520" s="198"/>
    </row>
    <row r="2521" spans="3:11" ht="15" customHeight="1" x14ac:dyDescent="0.25">
      <c r="C2521" s="175"/>
      <c r="E2521" s="175"/>
      <c r="H2521" s="175"/>
      <c r="I2521" s="175"/>
      <c r="J2521" s="202"/>
      <c r="K2521" s="198"/>
    </row>
    <row r="2522" spans="3:11" ht="15" customHeight="1" x14ac:dyDescent="0.25">
      <c r="C2522" s="175"/>
      <c r="E2522" s="175"/>
      <c r="H2522" s="175"/>
      <c r="I2522" s="175"/>
      <c r="J2522" s="202"/>
      <c r="K2522" s="198"/>
    </row>
    <row r="2523" spans="3:11" ht="15" customHeight="1" x14ac:dyDescent="0.25">
      <c r="C2523" s="175"/>
      <c r="E2523" s="175"/>
      <c r="H2523" s="175"/>
      <c r="I2523" s="175"/>
      <c r="J2523" s="202"/>
      <c r="K2523" s="198"/>
    </row>
    <row r="2524" spans="3:11" ht="15" customHeight="1" x14ac:dyDescent="0.25">
      <c r="C2524" s="175"/>
      <c r="E2524" s="175"/>
      <c r="H2524" s="175"/>
      <c r="I2524" s="175"/>
      <c r="J2524" s="202"/>
      <c r="K2524" s="198"/>
    </row>
    <row r="2525" spans="3:11" ht="15" customHeight="1" x14ac:dyDescent="0.25">
      <c r="C2525" s="175"/>
      <c r="E2525" s="175"/>
      <c r="H2525" s="175"/>
      <c r="I2525" s="175"/>
      <c r="J2525" s="202"/>
      <c r="K2525" s="198"/>
    </row>
    <row r="2526" spans="3:11" ht="15" customHeight="1" x14ac:dyDescent="0.25">
      <c r="C2526" s="175"/>
      <c r="E2526" s="175"/>
      <c r="H2526" s="175"/>
      <c r="I2526" s="175"/>
      <c r="J2526" s="202"/>
      <c r="K2526" s="198"/>
    </row>
    <row r="2527" spans="3:11" ht="15" customHeight="1" x14ac:dyDescent="0.25">
      <c r="C2527" s="175"/>
      <c r="E2527" s="175"/>
      <c r="H2527" s="175"/>
      <c r="I2527" s="175"/>
      <c r="J2527" s="202"/>
      <c r="K2527" s="198"/>
    </row>
    <row r="2528" spans="3:11" ht="15" customHeight="1" x14ac:dyDescent="0.25">
      <c r="C2528" s="175"/>
      <c r="E2528" s="175"/>
      <c r="H2528" s="175"/>
      <c r="I2528" s="175"/>
      <c r="J2528" s="202"/>
      <c r="K2528" s="198"/>
    </row>
    <row r="2529" spans="3:11" ht="15" customHeight="1" x14ac:dyDescent="0.25">
      <c r="C2529" s="175"/>
      <c r="E2529" s="175"/>
      <c r="H2529" s="175"/>
      <c r="I2529" s="175"/>
      <c r="J2529" s="202"/>
      <c r="K2529" s="198"/>
    </row>
    <row r="2530" spans="3:11" ht="15" customHeight="1" x14ac:dyDescent="0.25">
      <c r="C2530" s="175"/>
      <c r="E2530" s="175"/>
      <c r="H2530" s="175"/>
      <c r="I2530" s="175"/>
      <c r="J2530" s="202"/>
      <c r="K2530" s="198"/>
    </row>
    <row r="2531" spans="3:11" ht="15" customHeight="1" x14ac:dyDescent="0.25">
      <c r="C2531" s="175"/>
      <c r="E2531" s="175"/>
      <c r="H2531" s="175"/>
      <c r="I2531" s="175"/>
      <c r="J2531" s="202"/>
      <c r="K2531" s="198"/>
    </row>
    <row r="2532" spans="3:11" ht="15" customHeight="1" x14ac:dyDescent="0.25">
      <c r="C2532" s="175"/>
      <c r="E2532" s="175"/>
      <c r="H2532" s="175"/>
      <c r="I2532" s="175"/>
      <c r="J2532" s="202"/>
      <c r="K2532" s="198"/>
    </row>
    <row r="2533" spans="3:11" ht="15" customHeight="1" x14ac:dyDescent="0.25">
      <c r="C2533" s="175"/>
      <c r="E2533" s="175"/>
      <c r="H2533" s="175"/>
      <c r="I2533" s="175"/>
      <c r="J2533" s="202"/>
      <c r="K2533" s="198"/>
    </row>
    <row r="2534" spans="3:11" ht="15" customHeight="1" x14ac:dyDescent="0.25">
      <c r="C2534" s="175"/>
      <c r="E2534" s="175"/>
      <c r="H2534" s="175"/>
      <c r="I2534" s="175"/>
      <c r="J2534" s="202"/>
      <c r="K2534" s="198"/>
    </row>
    <row r="2535" spans="3:11" ht="15" customHeight="1" x14ac:dyDescent="0.25">
      <c r="C2535" s="175"/>
      <c r="E2535" s="175"/>
      <c r="H2535" s="175"/>
      <c r="I2535" s="175"/>
      <c r="J2535" s="202"/>
      <c r="K2535" s="198"/>
    </row>
    <row r="2536" spans="3:11" ht="15" customHeight="1" x14ac:dyDescent="0.25">
      <c r="C2536" s="175"/>
      <c r="E2536" s="175"/>
      <c r="H2536" s="175"/>
      <c r="I2536" s="175"/>
      <c r="J2536" s="202"/>
      <c r="K2536" s="198"/>
    </row>
    <row r="2537" spans="3:11" ht="15" customHeight="1" x14ac:dyDescent="0.25">
      <c r="C2537" s="175"/>
      <c r="E2537" s="175"/>
      <c r="H2537" s="175"/>
      <c r="I2537" s="175"/>
      <c r="J2537" s="202"/>
      <c r="K2537" s="198"/>
    </row>
    <row r="2538" spans="3:11" ht="15" customHeight="1" x14ac:dyDescent="0.25">
      <c r="C2538" s="175"/>
      <c r="E2538" s="175"/>
      <c r="H2538" s="175"/>
      <c r="I2538" s="175"/>
      <c r="J2538" s="202"/>
      <c r="K2538" s="198"/>
    </row>
    <row r="2539" spans="3:11" ht="15" customHeight="1" x14ac:dyDescent="0.25">
      <c r="C2539" s="175"/>
      <c r="E2539" s="175"/>
      <c r="H2539" s="175"/>
      <c r="I2539" s="175"/>
      <c r="J2539" s="202"/>
      <c r="K2539" s="198"/>
    </row>
    <row r="2540" spans="3:11" ht="15" customHeight="1" x14ac:dyDescent="0.25">
      <c r="C2540" s="175"/>
      <c r="E2540" s="175"/>
      <c r="H2540" s="175"/>
      <c r="I2540" s="175"/>
      <c r="J2540" s="202"/>
      <c r="K2540" s="198"/>
    </row>
    <row r="2541" spans="3:11" ht="15" customHeight="1" x14ac:dyDescent="0.25">
      <c r="C2541" s="175"/>
      <c r="E2541" s="175"/>
      <c r="H2541" s="175"/>
      <c r="I2541" s="175"/>
      <c r="J2541" s="202"/>
      <c r="K2541" s="198"/>
    </row>
    <row r="2542" spans="3:11" ht="15" customHeight="1" x14ac:dyDescent="0.25">
      <c r="C2542" s="175"/>
      <c r="E2542" s="175"/>
      <c r="H2542" s="175"/>
      <c r="I2542" s="175"/>
      <c r="J2542" s="202"/>
      <c r="K2542" s="198"/>
    </row>
    <row r="2543" spans="3:11" ht="15" customHeight="1" x14ac:dyDescent="0.25">
      <c r="C2543" s="175"/>
      <c r="E2543" s="175"/>
      <c r="H2543" s="175"/>
      <c r="I2543" s="175"/>
      <c r="J2543" s="202"/>
      <c r="K2543" s="198"/>
    </row>
    <row r="2544" spans="3:11" ht="15" customHeight="1" x14ac:dyDescent="0.25">
      <c r="C2544" s="175"/>
      <c r="E2544" s="175"/>
      <c r="H2544" s="175"/>
      <c r="I2544" s="175"/>
      <c r="J2544" s="202"/>
      <c r="K2544" s="198"/>
    </row>
    <row r="2545" spans="3:11" ht="15" customHeight="1" x14ac:dyDescent="0.25">
      <c r="C2545" s="175"/>
      <c r="E2545" s="175"/>
      <c r="H2545" s="175"/>
      <c r="I2545" s="175"/>
      <c r="J2545" s="202"/>
      <c r="K2545" s="198"/>
    </row>
    <row r="2546" spans="3:11" ht="15" customHeight="1" x14ac:dyDescent="0.25">
      <c r="C2546" s="175"/>
      <c r="E2546" s="175"/>
      <c r="H2546" s="175"/>
      <c r="I2546" s="175"/>
      <c r="J2546" s="202"/>
      <c r="K2546" s="198"/>
    </row>
    <row r="2547" spans="3:11" ht="15" customHeight="1" x14ac:dyDescent="0.25">
      <c r="C2547" s="175"/>
      <c r="E2547" s="175"/>
      <c r="H2547" s="175"/>
      <c r="I2547" s="175"/>
      <c r="J2547" s="202"/>
      <c r="K2547" s="198"/>
    </row>
    <row r="2548" spans="3:11" ht="15" customHeight="1" x14ac:dyDescent="0.25">
      <c r="C2548" s="175"/>
      <c r="E2548" s="175"/>
      <c r="H2548" s="175"/>
      <c r="I2548" s="175"/>
      <c r="J2548" s="202"/>
      <c r="K2548" s="198"/>
    </row>
    <row r="2549" spans="3:11" ht="15" customHeight="1" x14ac:dyDescent="0.25">
      <c r="C2549" s="175"/>
      <c r="E2549" s="175"/>
      <c r="H2549" s="175"/>
      <c r="I2549" s="175"/>
      <c r="J2549" s="202"/>
      <c r="K2549" s="198"/>
    </row>
    <row r="2550" spans="3:11" ht="15" customHeight="1" x14ac:dyDescent="0.25">
      <c r="C2550" s="175"/>
      <c r="E2550" s="175"/>
      <c r="H2550" s="175"/>
      <c r="I2550" s="175"/>
      <c r="J2550" s="202"/>
      <c r="K2550" s="198"/>
    </row>
    <row r="2551" spans="3:11" ht="15" customHeight="1" x14ac:dyDescent="0.25">
      <c r="C2551" s="175"/>
      <c r="E2551" s="175"/>
      <c r="H2551" s="175"/>
      <c r="I2551" s="175"/>
      <c r="J2551" s="202"/>
      <c r="K2551" s="198"/>
    </row>
    <row r="2552" spans="3:11" ht="15" customHeight="1" x14ac:dyDescent="0.25">
      <c r="C2552" s="175"/>
      <c r="E2552" s="175"/>
      <c r="H2552" s="175"/>
      <c r="I2552" s="175"/>
      <c r="J2552" s="202"/>
      <c r="K2552" s="198"/>
    </row>
    <row r="2553" spans="3:11" ht="15" customHeight="1" x14ac:dyDescent="0.25">
      <c r="C2553" s="175"/>
      <c r="E2553" s="175"/>
      <c r="H2553" s="175"/>
      <c r="I2553" s="175"/>
      <c r="J2553" s="202"/>
      <c r="K2553" s="198"/>
    </row>
    <row r="2554" spans="3:11" ht="15" customHeight="1" x14ac:dyDescent="0.25">
      <c r="C2554" s="175"/>
      <c r="E2554" s="175"/>
      <c r="H2554" s="175"/>
      <c r="I2554" s="175"/>
      <c r="J2554" s="202"/>
      <c r="K2554" s="198"/>
    </row>
    <row r="2555" spans="3:11" ht="15" customHeight="1" x14ac:dyDescent="0.25">
      <c r="C2555" s="175"/>
      <c r="E2555" s="175"/>
      <c r="H2555" s="175"/>
      <c r="I2555" s="175"/>
      <c r="J2555" s="202"/>
      <c r="K2555" s="198"/>
    </row>
    <row r="2556" spans="3:11" ht="15" customHeight="1" x14ac:dyDescent="0.25">
      <c r="C2556" s="175"/>
      <c r="E2556" s="175"/>
      <c r="H2556" s="175"/>
      <c r="I2556" s="175"/>
      <c r="J2556" s="202"/>
      <c r="K2556" s="198"/>
    </row>
    <row r="2557" spans="3:11" ht="15" customHeight="1" x14ac:dyDescent="0.25">
      <c r="C2557" s="175"/>
      <c r="E2557" s="175"/>
      <c r="H2557" s="175"/>
      <c r="I2557" s="175"/>
      <c r="J2557" s="202"/>
      <c r="K2557" s="198"/>
    </row>
    <row r="2558" spans="3:11" ht="15" customHeight="1" x14ac:dyDescent="0.25">
      <c r="C2558" s="175"/>
      <c r="E2558" s="175"/>
      <c r="H2558" s="175"/>
      <c r="I2558" s="175"/>
      <c r="J2558" s="202"/>
      <c r="K2558" s="198"/>
    </row>
    <row r="2559" spans="3:11" ht="15" customHeight="1" x14ac:dyDescent="0.25">
      <c r="C2559" s="175"/>
      <c r="E2559" s="175"/>
      <c r="H2559" s="175"/>
      <c r="I2559" s="175"/>
      <c r="J2559" s="202"/>
      <c r="K2559" s="198"/>
    </row>
    <row r="2560" spans="3:11" ht="15" customHeight="1" x14ac:dyDescent="0.25">
      <c r="C2560" s="175"/>
      <c r="E2560" s="175"/>
      <c r="H2560" s="175"/>
      <c r="I2560" s="175"/>
      <c r="J2560" s="202"/>
      <c r="K2560" s="198"/>
    </row>
    <row r="2561" spans="3:11" ht="15" customHeight="1" x14ac:dyDescent="0.25">
      <c r="C2561" s="175"/>
      <c r="E2561" s="175"/>
      <c r="H2561" s="175"/>
      <c r="I2561" s="175"/>
      <c r="J2561" s="202"/>
      <c r="K2561" s="198"/>
    </row>
    <row r="2562" spans="3:11" ht="15" customHeight="1" x14ac:dyDescent="0.25">
      <c r="C2562" s="175"/>
      <c r="E2562" s="175"/>
      <c r="H2562" s="175"/>
      <c r="I2562" s="175"/>
      <c r="J2562" s="202"/>
      <c r="K2562" s="198"/>
    </row>
    <row r="2563" spans="3:11" ht="15" customHeight="1" x14ac:dyDescent="0.25">
      <c r="C2563" s="175"/>
      <c r="E2563" s="175"/>
      <c r="H2563" s="175"/>
      <c r="I2563" s="175"/>
      <c r="J2563" s="202"/>
      <c r="K2563" s="198"/>
    </row>
    <row r="2564" spans="3:11" ht="15" customHeight="1" x14ac:dyDescent="0.25">
      <c r="C2564" s="175"/>
      <c r="E2564" s="175"/>
      <c r="H2564" s="175"/>
      <c r="I2564" s="175"/>
      <c r="J2564" s="202"/>
      <c r="K2564" s="198"/>
    </row>
    <row r="2565" spans="3:11" ht="15" customHeight="1" x14ac:dyDescent="0.25">
      <c r="C2565" s="175"/>
      <c r="E2565" s="175"/>
      <c r="H2565" s="175"/>
      <c r="I2565" s="175"/>
      <c r="J2565" s="202"/>
      <c r="K2565" s="198"/>
    </row>
    <row r="2566" spans="3:11" ht="15" customHeight="1" x14ac:dyDescent="0.25">
      <c r="C2566" s="175"/>
      <c r="E2566" s="175"/>
      <c r="H2566" s="175"/>
      <c r="I2566" s="175"/>
      <c r="J2566" s="202"/>
      <c r="K2566" s="198"/>
    </row>
    <row r="2567" spans="3:11" ht="15" customHeight="1" x14ac:dyDescent="0.25">
      <c r="C2567" s="175"/>
      <c r="E2567" s="175"/>
      <c r="H2567" s="175"/>
      <c r="I2567" s="175"/>
      <c r="J2567" s="202"/>
      <c r="K2567" s="198"/>
    </row>
    <row r="2568" spans="3:11" ht="15" customHeight="1" x14ac:dyDescent="0.25">
      <c r="C2568" s="175"/>
      <c r="E2568" s="175"/>
      <c r="H2568" s="175"/>
      <c r="I2568" s="175"/>
      <c r="J2568" s="202"/>
      <c r="K2568" s="198"/>
    </row>
    <row r="2569" spans="3:11" ht="15" customHeight="1" x14ac:dyDescent="0.25">
      <c r="C2569" s="175"/>
      <c r="E2569" s="175"/>
      <c r="H2569" s="175"/>
      <c r="I2569" s="175"/>
      <c r="J2569" s="202"/>
      <c r="K2569" s="198"/>
    </row>
    <row r="2570" spans="3:11" ht="15" customHeight="1" x14ac:dyDescent="0.25">
      <c r="C2570" s="175"/>
      <c r="E2570" s="175"/>
      <c r="H2570" s="175"/>
      <c r="I2570" s="175"/>
      <c r="J2570" s="202"/>
      <c r="K2570" s="198"/>
    </row>
    <row r="2571" spans="3:11" ht="15" customHeight="1" x14ac:dyDescent="0.25">
      <c r="C2571" s="175"/>
      <c r="E2571" s="175"/>
      <c r="H2571" s="175"/>
      <c r="I2571" s="175"/>
      <c r="J2571" s="202"/>
      <c r="K2571" s="198"/>
    </row>
    <row r="2572" spans="3:11" ht="15" customHeight="1" x14ac:dyDescent="0.25">
      <c r="C2572" s="175"/>
      <c r="E2572" s="175"/>
      <c r="H2572" s="175"/>
      <c r="I2572" s="175"/>
      <c r="J2572" s="202"/>
      <c r="K2572" s="198"/>
    </row>
    <row r="2573" spans="3:11" ht="15" customHeight="1" x14ac:dyDescent="0.25">
      <c r="C2573" s="175"/>
      <c r="E2573" s="175"/>
      <c r="H2573" s="175"/>
      <c r="I2573" s="175"/>
      <c r="J2573" s="202"/>
      <c r="K2573" s="198"/>
    </row>
    <row r="2574" spans="3:11" ht="15" customHeight="1" x14ac:dyDescent="0.25">
      <c r="C2574" s="175"/>
      <c r="E2574" s="175"/>
      <c r="H2574" s="175"/>
      <c r="I2574" s="175"/>
      <c r="J2574" s="202"/>
      <c r="K2574" s="198"/>
    </row>
    <row r="2575" spans="3:11" ht="15" customHeight="1" x14ac:dyDescent="0.25">
      <c r="C2575" s="175"/>
      <c r="E2575" s="175"/>
      <c r="H2575" s="175"/>
      <c r="I2575" s="175"/>
      <c r="J2575" s="202"/>
      <c r="K2575" s="198"/>
    </row>
    <row r="2576" spans="3:11" ht="15" customHeight="1" x14ac:dyDescent="0.25">
      <c r="C2576" s="175"/>
      <c r="E2576" s="175"/>
      <c r="H2576" s="175"/>
      <c r="I2576" s="175"/>
      <c r="J2576" s="202"/>
      <c r="K2576" s="198"/>
    </row>
    <row r="2577" spans="3:11" ht="15" customHeight="1" x14ac:dyDescent="0.25">
      <c r="C2577" s="175"/>
      <c r="E2577" s="175"/>
      <c r="H2577" s="175"/>
      <c r="I2577" s="175"/>
      <c r="J2577" s="202"/>
      <c r="K2577" s="198"/>
    </row>
    <row r="2578" spans="3:11" ht="15" customHeight="1" x14ac:dyDescent="0.25">
      <c r="C2578" s="175"/>
      <c r="E2578" s="175"/>
      <c r="H2578" s="175"/>
      <c r="I2578" s="175"/>
      <c r="J2578" s="202"/>
      <c r="K2578" s="198"/>
    </row>
    <row r="2579" spans="3:11" ht="15" customHeight="1" x14ac:dyDescent="0.25">
      <c r="C2579" s="175"/>
      <c r="E2579" s="175"/>
      <c r="H2579" s="175"/>
      <c r="I2579" s="175"/>
      <c r="J2579" s="202"/>
      <c r="K2579" s="198"/>
    </row>
    <row r="2580" spans="3:11" ht="15" customHeight="1" x14ac:dyDescent="0.25">
      <c r="C2580" s="175"/>
      <c r="E2580" s="175"/>
      <c r="H2580" s="175"/>
      <c r="I2580" s="175"/>
      <c r="J2580" s="202"/>
      <c r="K2580" s="198"/>
    </row>
    <row r="2581" spans="3:11" ht="15" customHeight="1" x14ac:dyDescent="0.25">
      <c r="C2581" s="175"/>
      <c r="E2581" s="175"/>
      <c r="H2581" s="175"/>
      <c r="I2581" s="175"/>
      <c r="J2581" s="202"/>
      <c r="K2581" s="198"/>
    </row>
    <row r="2582" spans="3:11" ht="15" customHeight="1" x14ac:dyDescent="0.25">
      <c r="C2582" s="175"/>
      <c r="E2582" s="175"/>
      <c r="H2582" s="175"/>
      <c r="I2582" s="175"/>
      <c r="J2582" s="202"/>
      <c r="K2582" s="198"/>
    </row>
    <row r="2583" spans="3:11" ht="15" customHeight="1" x14ac:dyDescent="0.25">
      <c r="C2583" s="175"/>
      <c r="E2583" s="175"/>
      <c r="H2583" s="175"/>
      <c r="I2583" s="175"/>
      <c r="J2583" s="202"/>
      <c r="K2583" s="198"/>
    </row>
    <row r="2584" spans="3:11" ht="15" customHeight="1" x14ac:dyDescent="0.25">
      <c r="C2584" s="175"/>
      <c r="E2584" s="175"/>
      <c r="H2584" s="175"/>
      <c r="I2584" s="175"/>
      <c r="J2584" s="202"/>
      <c r="K2584" s="198"/>
    </row>
    <row r="2585" spans="3:11" ht="15" customHeight="1" x14ac:dyDescent="0.25">
      <c r="C2585" s="175"/>
      <c r="E2585" s="175"/>
      <c r="H2585" s="175"/>
      <c r="I2585" s="175"/>
      <c r="J2585" s="202"/>
      <c r="K2585" s="198"/>
    </row>
    <row r="2586" spans="3:11" ht="15" customHeight="1" x14ac:dyDescent="0.25">
      <c r="C2586" s="175"/>
      <c r="E2586" s="175"/>
      <c r="H2586" s="175"/>
      <c r="I2586" s="175"/>
      <c r="J2586" s="202"/>
      <c r="K2586" s="198"/>
    </row>
    <row r="2587" spans="3:11" ht="15" customHeight="1" x14ac:dyDescent="0.25">
      <c r="C2587" s="175"/>
      <c r="E2587" s="175"/>
      <c r="H2587" s="175"/>
      <c r="I2587" s="175"/>
      <c r="J2587" s="202"/>
      <c r="K2587" s="198"/>
    </row>
    <row r="2588" spans="3:11" ht="15" customHeight="1" x14ac:dyDescent="0.25">
      <c r="C2588" s="175"/>
      <c r="E2588" s="175"/>
      <c r="H2588" s="175"/>
      <c r="I2588" s="175"/>
      <c r="J2588" s="202"/>
      <c r="K2588" s="198"/>
    </row>
    <row r="2589" spans="3:11" ht="15" customHeight="1" x14ac:dyDescent="0.25">
      <c r="C2589" s="175"/>
      <c r="E2589" s="175"/>
      <c r="H2589" s="175"/>
      <c r="I2589" s="175"/>
      <c r="J2589" s="202"/>
      <c r="K2589" s="198"/>
    </row>
    <row r="2590" spans="3:11" ht="15" customHeight="1" x14ac:dyDescent="0.25">
      <c r="C2590" s="175"/>
      <c r="E2590" s="175"/>
      <c r="H2590" s="175"/>
      <c r="I2590" s="175"/>
      <c r="J2590" s="202"/>
      <c r="K2590" s="198"/>
    </row>
    <row r="2591" spans="3:11" ht="15" customHeight="1" x14ac:dyDescent="0.25">
      <c r="C2591" s="175"/>
      <c r="E2591" s="175"/>
      <c r="H2591" s="175"/>
      <c r="I2591" s="175"/>
      <c r="J2591" s="202"/>
      <c r="K2591" s="198"/>
    </row>
    <row r="2592" spans="3:11" ht="15" customHeight="1" x14ac:dyDescent="0.25">
      <c r="C2592" s="175"/>
      <c r="E2592" s="175"/>
      <c r="H2592" s="175"/>
      <c r="I2592" s="175"/>
      <c r="J2592" s="202"/>
      <c r="K2592" s="198"/>
    </row>
    <row r="2593" spans="3:11" ht="15" customHeight="1" x14ac:dyDescent="0.25">
      <c r="C2593" s="175"/>
      <c r="E2593" s="175"/>
      <c r="H2593" s="175"/>
      <c r="I2593" s="175"/>
      <c r="J2593" s="202"/>
      <c r="K2593" s="198"/>
    </row>
    <row r="2594" spans="3:11" ht="15" customHeight="1" x14ac:dyDescent="0.25">
      <c r="C2594" s="175"/>
      <c r="E2594" s="175"/>
      <c r="H2594" s="175"/>
      <c r="I2594" s="175"/>
      <c r="J2594" s="202"/>
      <c r="K2594" s="198"/>
    </row>
    <row r="2595" spans="3:11" ht="15" customHeight="1" x14ac:dyDescent="0.25">
      <c r="C2595" s="175"/>
      <c r="E2595" s="175"/>
      <c r="H2595" s="175"/>
      <c r="I2595" s="175"/>
      <c r="J2595" s="202"/>
      <c r="K2595" s="198"/>
    </row>
    <row r="2596" spans="3:11" ht="15" customHeight="1" x14ac:dyDescent="0.25">
      <c r="C2596" s="175"/>
      <c r="E2596" s="175"/>
      <c r="H2596" s="175"/>
      <c r="I2596" s="175"/>
      <c r="J2596" s="202"/>
      <c r="K2596" s="198"/>
    </row>
    <row r="2597" spans="3:11" ht="15" customHeight="1" x14ac:dyDescent="0.25">
      <c r="C2597" s="175"/>
      <c r="E2597" s="175"/>
      <c r="H2597" s="175"/>
      <c r="I2597" s="175"/>
      <c r="J2597" s="202"/>
      <c r="K2597" s="198"/>
    </row>
    <row r="2598" spans="3:11" ht="15" customHeight="1" x14ac:dyDescent="0.25">
      <c r="C2598" s="175"/>
      <c r="E2598" s="175"/>
      <c r="H2598" s="175"/>
      <c r="I2598" s="175"/>
      <c r="J2598" s="202"/>
      <c r="K2598" s="198"/>
    </row>
    <row r="2599" spans="3:11" ht="15" customHeight="1" x14ac:dyDescent="0.25">
      <c r="C2599" s="175"/>
      <c r="E2599" s="175"/>
      <c r="H2599" s="175"/>
      <c r="I2599" s="175"/>
      <c r="J2599" s="202"/>
      <c r="K2599" s="198"/>
    </row>
    <row r="2600" spans="3:11" ht="15" customHeight="1" x14ac:dyDescent="0.25">
      <c r="C2600" s="175"/>
      <c r="E2600" s="175"/>
      <c r="H2600" s="175"/>
      <c r="I2600" s="175"/>
      <c r="J2600" s="202"/>
      <c r="K2600" s="198"/>
    </row>
    <row r="2601" spans="3:11" ht="15" customHeight="1" x14ac:dyDescent="0.25">
      <c r="C2601" s="175"/>
      <c r="E2601" s="175"/>
      <c r="H2601" s="175"/>
      <c r="I2601" s="175"/>
      <c r="J2601" s="202"/>
      <c r="K2601" s="198"/>
    </row>
    <row r="2602" spans="3:11" ht="15" customHeight="1" x14ac:dyDescent="0.25">
      <c r="C2602" s="175"/>
      <c r="E2602" s="175"/>
      <c r="H2602" s="175"/>
      <c r="I2602" s="175"/>
      <c r="J2602" s="202"/>
      <c r="K2602" s="198"/>
    </row>
    <row r="2603" spans="3:11" ht="15" customHeight="1" x14ac:dyDescent="0.25">
      <c r="C2603" s="175"/>
      <c r="E2603" s="175"/>
      <c r="H2603" s="175"/>
      <c r="I2603" s="175"/>
      <c r="J2603" s="202"/>
      <c r="K2603" s="198"/>
    </row>
    <row r="2604" spans="3:11" ht="15" customHeight="1" x14ac:dyDescent="0.25">
      <c r="C2604" s="175"/>
      <c r="E2604" s="175"/>
      <c r="H2604" s="175"/>
      <c r="I2604" s="175"/>
      <c r="J2604" s="202"/>
      <c r="K2604" s="198"/>
    </row>
    <row r="2605" spans="3:11" ht="15" customHeight="1" x14ac:dyDescent="0.25">
      <c r="C2605" s="175"/>
      <c r="E2605" s="175"/>
      <c r="H2605" s="175"/>
      <c r="I2605" s="175"/>
      <c r="J2605" s="202"/>
      <c r="K2605" s="198"/>
    </row>
    <row r="2606" spans="3:11" ht="15" customHeight="1" x14ac:dyDescent="0.25">
      <c r="C2606" s="175"/>
      <c r="E2606" s="175"/>
      <c r="H2606" s="175"/>
      <c r="I2606" s="175"/>
      <c r="J2606" s="202"/>
      <c r="K2606" s="198"/>
    </row>
    <row r="2607" spans="3:11" ht="15" customHeight="1" x14ac:dyDescent="0.25">
      <c r="C2607" s="175"/>
      <c r="E2607" s="175"/>
      <c r="H2607" s="175"/>
      <c r="I2607" s="175"/>
      <c r="J2607" s="202"/>
      <c r="K2607" s="198"/>
    </row>
    <row r="2608" spans="3:11" ht="15" customHeight="1" x14ac:dyDescent="0.25">
      <c r="C2608" s="175"/>
      <c r="E2608" s="175"/>
      <c r="H2608" s="175"/>
      <c r="I2608" s="175"/>
      <c r="J2608" s="202"/>
      <c r="K2608" s="198"/>
    </row>
    <row r="2609" spans="3:11" ht="15" customHeight="1" x14ac:dyDescent="0.25">
      <c r="C2609" s="175"/>
      <c r="E2609" s="175"/>
      <c r="H2609" s="175"/>
      <c r="I2609" s="175"/>
      <c r="J2609" s="202"/>
      <c r="K2609" s="198"/>
    </row>
    <row r="2610" spans="3:11" ht="15" customHeight="1" x14ac:dyDescent="0.25">
      <c r="C2610" s="175"/>
      <c r="E2610" s="175"/>
      <c r="H2610" s="175"/>
      <c r="I2610" s="175"/>
      <c r="J2610" s="202"/>
      <c r="K2610" s="198"/>
    </row>
    <row r="2611" spans="3:11" ht="15" customHeight="1" x14ac:dyDescent="0.25">
      <c r="C2611" s="175"/>
      <c r="E2611" s="175"/>
      <c r="H2611" s="175"/>
      <c r="I2611" s="175"/>
      <c r="J2611" s="202"/>
      <c r="K2611" s="198"/>
    </row>
    <row r="2612" spans="3:11" ht="15" customHeight="1" x14ac:dyDescent="0.25">
      <c r="C2612" s="175"/>
      <c r="E2612" s="175"/>
      <c r="H2612" s="175"/>
      <c r="I2612" s="175"/>
      <c r="J2612" s="202"/>
      <c r="K2612" s="198"/>
    </row>
    <row r="2613" spans="3:11" ht="15" customHeight="1" x14ac:dyDescent="0.25">
      <c r="C2613" s="175"/>
      <c r="E2613" s="175"/>
      <c r="H2613" s="175"/>
      <c r="I2613" s="175"/>
      <c r="J2613" s="202"/>
      <c r="K2613" s="198"/>
    </row>
    <row r="2614" spans="3:11" ht="15" customHeight="1" x14ac:dyDescent="0.25">
      <c r="C2614" s="175"/>
      <c r="E2614" s="175"/>
      <c r="H2614" s="175"/>
      <c r="I2614" s="175"/>
      <c r="J2614" s="202"/>
      <c r="K2614" s="198"/>
    </row>
    <row r="2615" spans="3:11" ht="15" customHeight="1" x14ac:dyDescent="0.25">
      <c r="C2615" s="175"/>
      <c r="E2615" s="175"/>
      <c r="H2615" s="175"/>
      <c r="I2615" s="175"/>
      <c r="J2615" s="202"/>
      <c r="K2615" s="198"/>
    </row>
    <row r="2616" spans="3:11" ht="15" customHeight="1" x14ac:dyDescent="0.25">
      <c r="C2616" s="175"/>
      <c r="E2616" s="175"/>
      <c r="H2616" s="175"/>
      <c r="I2616" s="175"/>
      <c r="J2616" s="202"/>
      <c r="K2616" s="198"/>
    </row>
    <row r="2617" spans="3:11" ht="15" customHeight="1" x14ac:dyDescent="0.25">
      <c r="C2617" s="175"/>
      <c r="E2617" s="175"/>
      <c r="H2617" s="175"/>
      <c r="I2617" s="175"/>
      <c r="J2617" s="202"/>
      <c r="K2617" s="198"/>
    </row>
    <row r="2618" spans="3:11" ht="15" customHeight="1" x14ac:dyDescent="0.25">
      <c r="C2618" s="175"/>
      <c r="E2618" s="175"/>
      <c r="H2618" s="175"/>
      <c r="I2618" s="175"/>
      <c r="J2618" s="202"/>
      <c r="K2618" s="198"/>
    </row>
    <row r="2619" spans="3:11" ht="15" customHeight="1" x14ac:dyDescent="0.25">
      <c r="C2619" s="175"/>
      <c r="E2619" s="175"/>
      <c r="H2619" s="175"/>
      <c r="I2619" s="175"/>
      <c r="J2619" s="202"/>
      <c r="K2619" s="198"/>
    </row>
    <row r="2620" spans="3:11" ht="15" customHeight="1" x14ac:dyDescent="0.25">
      <c r="C2620" s="175"/>
      <c r="E2620" s="175"/>
      <c r="H2620" s="175"/>
      <c r="I2620" s="175"/>
      <c r="J2620" s="202"/>
      <c r="K2620" s="198"/>
    </row>
    <row r="2621" spans="3:11" ht="15" customHeight="1" x14ac:dyDescent="0.25">
      <c r="C2621" s="175"/>
      <c r="E2621" s="175"/>
      <c r="H2621" s="175"/>
      <c r="I2621" s="175"/>
      <c r="J2621" s="202"/>
      <c r="K2621" s="198"/>
    </row>
    <row r="2622" spans="3:11" ht="15" customHeight="1" x14ac:dyDescent="0.25">
      <c r="C2622" s="175"/>
      <c r="E2622" s="175"/>
      <c r="H2622" s="175"/>
      <c r="I2622" s="175"/>
      <c r="J2622" s="202"/>
      <c r="K2622" s="198"/>
    </row>
    <row r="2623" spans="3:11" ht="15" customHeight="1" x14ac:dyDescent="0.25">
      <c r="C2623" s="175"/>
      <c r="E2623" s="175"/>
      <c r="H2623" s="175"/>
      <c r="I2623" s="175"/>
      <c r="J2623" s="202"/>
      <c r="K2623" s="198"/>
    </row>
    <row r="2624" spans="3:11" ht="15" customHeight="1" x14ac:dyDescent="0.25">
      <c r="C2624" s="175"/>
      <c r="E2624" s="175"/>
      <c r="H2624" s="175"/>
      <c r="I2624" s="175"/>
      <c r="J2624" s="202"/>
      <c r="K2624" s="198"/>
    </row>
    <row r="2625" spans="3:11" ht="15" customHeight="1" x14ac:dyDescent="0.25">
      <c r="C2625" s="175"/>
      <c r="E2625" s="175"/>
      <c r="H2625" s="175"/>
      <c r="I2625" s="175"/>
      <c r="J2625" s="202"/>
      <c r="K2625" s="198"/>
    </row>
    <row r="2626" spans="3:11" ht="15" customHeight="1" x14ac:dyDescent="0.25">
      <c r="C2626" s="175"/>
      <c r="E2626" s="175"/>
      <c r="H2626" s="175"/>
      <c r="I2626" s="175"/>
      <c r="J2626" s="202"/>
      <c r="K2626" s="198"/>
    </row>
    <row r="2627" spans="3:11" ht="15" customHeight="1" x14ac:dyDescent="0.25">
      <c r="C2627" s="175"/>
      <c r="E2627" s="175"/>
      <c r="H2627" s="175"/>
      <c r="I2627" s="175"/>
      <c r="J2627" s="202"/>
      <c r="K2627" s="198"/>
    </row>
    <row r="2628" spans="3:11" ht="15" customHeight="1" x14ac:dyDescent="0.25">
      <c r="C2628" s="175"/>
      <c r="E2628" s="175"/>
      <c r="H2628" s="175"/>
      <c r="I2628" s="175"/>
      <c r="J2628" s="202"/>
      <c r="K2628" s="198"/>
    </row>
    <row r="2629" spans="3:11" ht="15" customHeight="1" x14ac:dyDescent="0.25">
      <c r="C2629" s="175"/>
      <c r="E2629" s="175"/>
      <c r="H2629" s="175"/>
      <c r="I2629" s="175"/>
      <c r="J2629" s="202"/>
      <c r="K2629" s="198"/>
    </row>
    <row r="2630" spans="3:11" ht="15" customHeight="1" x14ac:dyDescent="0.25">
      <c r="C2630" s="175"/>
      <c r="E2630" s="175"/>
      <c r="H2630" s="175"/>
      <c r="I2630" s="175"/>
      <c r="J2630" s="202"/>
      <c r="K2630" s="198"/>
    </row>
    <row r="2631" spans="3:11" ht="15" customHeight="1" x14ac:dyDescent="0.25">
      <c r="C2631" s="175"/>
      <c r="E2631" s="175"/>
      <c r="H2631" s="175"/>
      <c r="I2631" s="175"/>
      <c r="J2631" s="202"/>
      <c r="K2631" s="198"/>
    </row>
    <row r="2632" spans="3:11" ht="15" customHeight="1" x14ac:dyDescent="0.25">
      <c r="C2632" s="175"/>
      <c r="E2632" s="175"/>
      <c r="H2632" s="175"/>
      <c r="I2632" s="175"/>
      <c r="J2632" s="202"/>
      <c r="K2632" s="198"/>
    </row>
    <row r="2633" spans="3:11" ht="15" customHeight="1" x14ac:dyDescent="0.25">
      <c r="C2633" s="175"/>
      <c r="E2633" s="175"/>
      <c r="H2633" s="175"/>
      <c r="I2633" s="175"/>
      <c r="J2633" s="202"/>
      <c r="K2633" s="198"/>
    </row>
    <row r="2634" spans="3:11" ht="15" customHeight="1" x14ac:dyDescent="0.25">
      <c r="C2634" s="175"/>
      <c r="E2634" s="175"/>
      <c r="H2634" s="175"/>
      <c r="I2634" s="175"/>
      <c r="J2634" s="202"/>
      <c r="K2634" s="198"/>
    </row>
    <row r="2635" spans="3:11" ht="15" customHeight="1" x14ac:dyDescent="0.25">
      <c r="C2635" s="175"/>
      <c r="E2635" s="175"/>
      <c r="H2635" s="175"/>
      <c r="I2635" s="175"/>
      <c r="J2635" s="202"/>
      <c r="K2635" s="198"/>
    </row>
    <row r="2636" spans="3:11" ht="15" customHeight="1" x14ac:dyDescent="0.25">
      <c r="C2636" s="175"/>
      <c r="E2636" s="175"/>
      <c r="H2636" s="175"/>
      <c r="I2636" s="175"/>
      <c r="J2636" s="202"/>
      <c r="K2636" s="198"/>
    </row>
    <row r="2637" spans="3:11" ht="15" customHeight="1" x14ac:dyDescent="0.25">
      <c r="C2637" s="175"/>
      <c r="E2637" s="175"/>
      <c r="H2637" s="175"/>
      <c r="I2637" s="175"/>
      <c r="J2637" s="202"/>
      <c r="K2637" s="198"/>
    </row>
    <row r="2638" spans="3:11" ht="15" customHeight="1" x14ac:dyDescent="0.25">
      <c r="C2638" s="175"/>
      <c r="E2638" s="175"/>
      <c r="H2638" s="175"/>
      <c r="I2638" s="175"/>
      <c r="J2638" s="202"/>
      <c r="K2638" s="198"/>
    </row>
    <row r="2639" spans="3:11" ht="15" customHeight="1" x14ac:dyDescent="0.25">
      <c r="C2639" s="175"/>
      <c r="E2639" s="175"/>
      <c r="H2639" s="175"/>
      <c r="I2639" s="175"/>
      <c r="J2639" s="202"/>
      <c r="K2639" s="198"/>
    </row>
    <row r="2640" spans="3:11" ht="15" customHeight="1" x14ac:dyDescent="0.25">
      <c r="C2640" s="175"/>
      <c r="E2640" s="175"/>
      <c r="H2640" s="175"/>
      <c r="I2640" s="175"/>
      <c r="J2640" s="202"/>
      <c r="K2640" s="198"/>
    </row>
    <row r="2641" spans="3:11" ht="15" customHeight="1" x14ac:dyDescent="0.25">
      <c r="C2641" s="175"/>
      <c r="E2641" s="175"/>
      <c r="H2641" s="175"/>
      <c r="I2641" s="175"/>
      <c r="J2641" s="202"/>
      <c r="K2641" s="198"/>
    </row>
    <row r="2642" spans="3:11" ht="15" customHeight="1" x14ac:dyDescent="0.25">
      <c r="C2642" s="175"/>
      <c r="E2642" s="175"/>
      <c r="H2642" s="175"/>
      <c r="I2642" s="175"/>
      <c r="J2642" s="202"/>
      <c r="K2642" s="198"/>
    </row>
    <row r="2643" spans="3:11" ht="15" customHeight="1" x14ac:dyDescent="0.25">
      <c r="C2643" s="175"/>
      <c r="E2643" s="175"/>
      <c r="H2643" s="175"/>
      <c r="I2643" s="175"/>
      <c r="J2643" s="202"/>
      <c r="K2643" s="198"/>
    </row>
    <row r="2644" spans="3:11" ht="15" customHeight="1" x14ac:dyDescent="0.25">
      <c r="C2644" s="175"/>
      <c r="E2644" s="175"/>
      <c r="H2644" s="175"/>
      <c r="I2644" s="175"/>
      <c r="J2644" s="202"/>
      <c r="K2644" s="198"/>
    </row>
    <row r="2645" spans="3:11" ht="15" customHeight="1" x14ac:dyDescent="0.25">
      <c r="C2645" s="175"/>
      <c r="E2645" s="175"/>
      <c r="H2645" s="175"/>
      <c r="I2645" s="175"/>
      <c r="J2645" s="202"/>
      <c r="K2645" s="198"/>
    </row>
    <row r="2646" spans="3:11" ht="15" customHeight="1" x14ac:dyDescent="0.25">
      <c r="C2646" s="175"/>
      <c r="E2646" s="175"/>
      <c r="H2646" s="175"/>
      <c r="I2646" s="175"/>
      <c r="J2646" s="202"/>
      <c r="K2646" s="198"/>
    </row>
    <row r="2647" spans="3:11" ht="15" customHeight="1" x14ac:dyDescent="0.25">
      <c r="C2647" s="175"/>
      <c r="E2647" s="175"/>
      <c r="H2647" s="175"/>
      <c r="I2647" s="175"/>
      <c r="J2647" s="202"/>
      <c r="K2647" s="198"/>
    </row>
    <row r="2648" spans="3:11" ht="15" customHeight="1" x14ac:dyDescent="0.25">
      <c r="C2648" s="175"/>
      <c r="E2648" s="175"/>
      <c r="H2648" s="175"/>
      <c r="I2648" s="175"/>
      <c r="J2648" s="202"/>
      <c r="K2648" s="198"/>
    </row>
    <row r="2649" spans="3:11" ht="15" customHeight="1" x14ac:dyDescent="0.25">
      <c r="C2649" s="175"/>
      <c r="E2649" s="175"/>
      <c r="H2649" s="175"/>
      <c r="I2649" s="175"/>
      <c r="J2649" s="202"/>
      <c r="K2649" s="198"/>
    </row>
    <row r="2650" spans="3:11" ht="15" customHeight="1" x14ac:dyDescent="0.25">
      <c r="C2650" s="175"/>
      <c r="E2650" s="175"/>
      <c r="H2650" s="175"/>
      <c r="I2650" s="175"/>
      <c r="J2650" s="202"/>
      <c r="K2650" s="198"/>
    </row>
    <row r="2651" spans="3:11" ht="15" customHeight="1" x14ac:dyDescent="0.25">
      <c r="C2651" s="175"/>
      <c r="E2651" s="175"/>
      <c r="H2651" s="175"/>
      <c r="I2651" s="175"/>
      <c r="J2651" s="202"/>
      <c r="K2651" s="198"/>
    </row>
    <row r="2652" spans="3:11" ht="15" customHeight="1" x14ac:dyDescent="0.25">
      <c r="C2652" s="175"/>
      <c r="E2652" s="175"/>
      <c r="H2652" s="175"/>
      <c r="I2652" s="175"/>
      <c r="J2652" s="202"/>
      <c r="K2652" s="198"/>
    </row>
    <row r="2653" spans="3:11" ht="15" customHeight="1" x14ac:dyDescent="0.25">
      <c r="C2653" s="175"/>
      <c r="E2653" s="175"/>
      <c r="H2653" s="175"/>
      <c r="I2653" s="175"/>
      <c r="J2653" s="202"/>
      <c r="K2653" s="198"/>
    </row>
    <row r="2654" spans="3:11" ht="15" customHeight="1" x14ac:dyDescent="0.25">
      <c r="C2654" s="175"/>
      <c r="E2654" s="175"/>
      <c r="H2654" s="175"/>
      <c r="I2654" s="175"/>
      <c r="J2654" s="202"/>
      <c r="K2654" s="198"/>
    </row>
    <row r="2655" spans="3:11" ht="15" customHeight="1" x14ac:dyDescent="0.25">
      <c r="C2655" s="175"/>
      <c r="E2655" s="175"/>
      <c r="H2655" s="175"/>
      <c r="I2655" s="175"/>
      <c r="J2655" s="202"/>
      <c r="K2655" s="198"/>
    </row>
    <row r="2656" spans="3:11" ht="15" customHeight="1" x14ac:dyDescent="0.25">
      <c r="C2656" s="175"/>
      <c r="E2656" s="175"/>
      <c r="H2656" s="175"/>
      <c r="I2656" s="175"/>
      <c r="J2656" s="202"/>
      <c r="K2656" s="198"/>
    </row>
    <row r="2657" spans="3:11" ht="15" customHeight="1" x14ac:dyDescent="0.25">
      <c r="C2657" s="175"/>
      <c r="E2657" s="175"/>
      <c r="H2657" s="175"/>
      <c r="I2657" s="175"/>
      <c r="J2657" s="202"/>
      <c r="K2657" s="198"/>
    </row>
    <row r="2658" spans="3:11" ht="15" customHeight="1" x14ac:dyDescent="0.25">
      <c r="C2658" s="175"/>
      <c r="E2658" s="175"/>
      <c r="H2658" s="175"/>
      <c r="I2658" s="175"/>
      <c r="J2658" s="202"/>
      <c r="K2658" s="198"/>
    </row>
    <row r="2659" spans="3:11" ht="15" customHeight="1" x14ac:dyDescent="0.25">
      <c r="C2659" s="175"/>
      <c r="E2659" s="175"/>
      <c r="H2659" s="175"/>
      <c r="I2659" s="175"/>
      <c r="J2659" s="202"/>
      <c r="K2659" s="198"/>
    </row>
    <row r="2660" spans="3:11" ht="15" customHeight="1" x14ac:dyDescent="0.25">
      <c r="C2660" s="175"/>
      <c r="E2660" s="175"/>
      <c r="H2660" s="175"/>
      <c r="I2660" s="175"/>
      <c r="J2660" s="202"/>
      <c r="K2660" s="198"/>
    </row>
    <row r="2661" spans="3:11" ht="15" customHeight="1" x14ac:dyDescent="0.25">
      <c r="C2661" s="175"/>
      <c r="E2661" s="175"/>
      <c r="H2661" s="175"/>
      <c r="I2661" s="175"/>
      <c r="J2661" s="202"/>
      <c r="K2661" s="198"/>
    </row>
    <row r="2662" spans="3:11" ht="15" customHeight="1" x14ac:dyDescent="0.25">
      <c r="C2662" s="175"/>
      <c r="E2662" s="175"/>
      <c r="H2662" s="175"/>
      <c r="I2662" s="175"/>
      <c r="J2662" s="202"/>
      <c r="K2662" s="198"/>
    </row>
    <row r="2663" spans="3:11" ht="15" customHeight="1" x14ac:dyDescent="0.25">
      <c r="C2663" s="175"/>
      <c r="E2663" s="175"/>
      <c r="H2663" s="175"/>
      <c r="I2663" s="175"/>
      <c r="J2663" s="202"/>
      <c r="K2663" s="198"/>
    </row>
    <row r="2664" spans="3:11" ht="15" customHeight="1" x14ac:dyDescent="0.25">
      <c r="C2664" s="175"/>
      <c r="E2664" s="175"/>
      <c r="H2664" s="175"/>
      <c r="I2664" s="175"/>
      <c r="J2664" s="202"/>
      <c r="K2664" s="198"/>
    </row>
    <row r="2665" spans="3:11" ht="15" customHeight="1" x14ac:dyDescent="0.25">
      <c r="C2665" s="175"/>
      <c r="E2665" s="175"/>
      <c r="H2665" s="175"/>
      <c r="I2665" s="175"/>
      <c r="J2665" s="202"/>
      <c r="K2665" s="198"/>
    </row>
    <row r="2666" spans="3:11" ht="15" customHeight="1" x14ac:dyDescent="0.25">
      <c r="C2666" s="175"/>
      <c r="E2666" s="175"/>
      <c r="H2666" s="175"/>
      <c r="I2666" s="175"/>
      <c r="J2666" s="202"/>
      <c r="K2666" s="198"/>
    </row>
    <row r="2667" spans="3:11" ht="15" customHeight="1" x14ac:dyDescent="0.25">
      <c r="C2667" s="175"/>
      <c r="E2667" s="175"/>
      <c r="H2667" s="175"/>
      <c r="I2667" s="175"/>
      <c r="J2667" s="202"/>
      <c r="K2667" s="198"/>
    </row>
    <row r="2668" spans="3:11" ht="15" customHeight="1" x14ac:dyDescent="0.25">
      <c r="C2668" s="175"/>
      <c r="E2668" s="175"/>
      <c r="H2668" s="175"/>
      <c r="I2668" s="175"/>
      <c r="J2668" s="202"/>
      <c r="K2668" s="198"/>
    </row>
    <row r="2669" spans="3:11" ht="15" customHeight="1" x14ac:dyDescent="0.25">
      <c r="C2669" s="175"/>
      <c r="E2669" s="175"/>
      <c r="H2669" s="175"/>
      <c r="I2669" s="175"/>
      <c r="J2669" s="202"/>
      <c r="K2669" s="198"/>
    </row>
    <row r="2670" spans="3:11" ht="15" customHeight="1" x14ac:dyDescent="0.25">
      <c r="C2670" s="175"/>
      <c r="E2670" s="175"/>
      <c r="H2670" s="175"/>
      <c r="I2670" s="175"/>
      <c r="J2670" s="202"/>
      <c r="K2670" s="198"/>
    </row>
    <row r="2671" spans="3:11" ht="15" customHeight="1" x14ac:dyDescent="0.25">
      <c r="C2671" s="175"/>
      <c r="E2671" s="175"/>
      <c r="H2671" s="175"/>
      <c r="I2671" s="175"/>
      <c r="J2671" s="202"/>
      <c r="K2671" s="198"/>
    </row>
    <row r="2672" spans="3:11" ht="15" customHeight="1" x14ac:dyDescent="0.25">
      <c r="C2672" s="175"/>
      <c r="E2672" s="175"/>
      <c r="H2672" s="175"/>
      <c r="I2672" s="175"/>
      <c r="J2672" s="202"/>
      <c r="K2672" s="198"/>
    </row>
    <row r="2673" spans="3:11" ht="15" customHeight="1" x14ac:dyDescent="0.25">
      <c r="C2673" s="175"/>
      <c r="E2673" s="175"/>
      <c r="H2673" s="175"/>
      <c r="I2673" s="175"/>
      <c r="J2673" s="202"/>
      <c r="K2673" s="198"/>
    </row>
    <row r="2674" spans="3:11" ht="15" customHeight="1" x14ac:dyDescent="0.25">
      <c r="C2674" s="175"/>
      <c r="E2674" s="175"/>
      <c r="H2674" s="175"/>
      <c r="I2674" s="175"/>
      <c r="J2674" s="202"/>
      <c r="K2674" s="198"/>
    </row>
    <row r="2675" spans="3:11" ht="15" customHeight="1" x14ac:dyDescent="0.25">
      <c r="C2675" s="175"/>
      <c r="E2675" s="175"/>
      <c r="H2675" s="175"/>
      <c r="I2675" s="175"/>
      <c r="J2675" s="202"/>
      <c r="K2675" s="198"/>
    </row>
    <row r="2676" spans="3:11" ht="15" customHeight="1" x14ac:dyDescent="0.25">
      <c r="C2676" s="175"/>
      <c r="E2676" s="175"/>
      <c r="H2676" s="175"/>
      <c r="I2676" s="175"/>
      <c r="J2676" s="202"/>
      <c r="K2676" s="198"/>
    </row>
    <row r="2677" spans="3:11" ht="15" customHeight="1" x14ac:dyDescent="0.25">
      <c r="C2677" s="175"/>
      <c r="E2677" s="175"/>
      <c r="H2677" s="175"/>
      <c r="I2677" s="175"/>
      <c r="J2677" s="202"/>
      <c r="K2677" s="198"/>
    </row>
    <row r="2678" spans="3:11" ht="15" customHeight="1" x14ac:dyDescent="0.25">
      <c r="C2678" s="175"/>
      <c r="E2678" s="175"/>
      <c r="H2678" s="175"/>
      <c r="I2678" s="175"/>
      <c r="J2678" s="202"/>
      <c r="K2678" s="198"/>
    </row>
    <row r="2679" spans="3:11" ht="15" customHeight="1" x14ac:dyDescent="0.25">
      <c r="C2679" s="175"/>
      <c r="E2679" s="175"/>
      <c r="H2679" s="175"/>
      <c r="I2679" s="175"/>
      <c r="J2679" s="202"/>
      <c r="K2679" s="198"/>
    </row>
    <row r="2680" spans="3:11" ht="15" customHeight="1" x14ac:dyDescent="0.25">
      <c r="C2680" s="175"/>
      <c r="E2680" s="175"/>
      <c r="H2680" s="175"/>
      <c r="I2680" s="175"/>
      <c r="J2680" s="202"/>
      <c r="K2680" s="198"/>
    </row>
    <row r="2681" spans="3:11" ht="15" customHeight="1" x14ac:dyDescent="0.25">
      <c r="C2681" s="175"/>
      <c r="E2681" s="175"/>
      <c r="H2681" s="175"/>
      <c r="I2681" s="175"/>
      <c r="J2681" s="202"/>
      <c r="K2681" s="198"/>
    </row>
    <row r="2682" spans="3:11" ht="15" customHeight="1" x14ac:dyDescent="0.25">
      <c r="C2682" s="175"/>
      <c r="E2682" s="175"/>
      <c r="H2682" s="175"/>
      <c r="I2682" s="175"/>
      <c r="J2682" s="202"/>
      <c r="K2682" s="198"/>
    </row>
    <row r="2683" spans="3:11" ht="15" customHeight="1" x14ac:dyDescent="0.25">
      <c r="C2683" s="175"/>
      <c r="E2683" s="175"/>
      <c r="H2683" s="175"/>
      <c r="I2683" s="175"/>
      <c r="J2683" s="202"/>
      <c r="K2683" s="198"/>
    </row>
    <row r="2684" spans="3:11" ht="15" customHeight="1" x14ac:dyDescent="0.25">
      <c r="C2684" s="175"/>
      <c r="E2684" s="175"/>
      <c r="H2684" s="175"/>
      <c r="I2684" s="175"/>
      <c r="J2684" s="202"/>
      <c r="K2684" s="198"/>
    </row>
    <row r="2685" spans="3:11" ht="15" customHeight="1" x14ac:dyDescent="0.25">
      <c r="C2685" s="175"/>
      <c r="E2685" s="175"/>
      <c r="H2685" s="175"/>
      <c r="I2685" s="175"/>
      <c r="J2685" s="202"/>
      <c r="K2685" s="198"/>
    </row>
    <row r="2686" spans="3:11" ht="15" customHeight="1" x14ac:dyDescent="0.25">
      <c r="C2686" s="175"/>
      <c r="E2686" s="175"/>
      <c r="H2686" s="175"/>
      <c r="I2686" s="175"/>
      <c r="J2686" s="202"/>
      <c r="K2686" s="198"/>
    </row>
    <row r="2687" spans="3:11" ht="15" customHeight="1" x14ac:dyDescent="0.25">
      <c r="C2687" s="175"/>
      <c r="E2687" s="175"/>
      <c r="H2687" s="175"/>
      <c r="I2687" s="175"/>
      <c r="J2687" s="202"/>
      <c r="K2687" s="198"/>
    </row>
    <row r="2688" spans="3:11" ht="15" customHeight="1" x14ac:dyDescent="0.25">
      <c r="C2688" s="175"/>
      <c r="E2688" s="175"/>
      <c r="H2688" s="175"/>
      <c r="I2688" s="175"/>
      <c r="J2688" s="202"/>
      <c r="K2688" s="198"/>
    </row>
    <row r="2689" spans="3:11" ht="15" customHeight="1" x14ac:dyDescent="0.25">
      <c r="C2689" s="175"/>
      <c r="E2689" s="175"/>
      <c r="H2689" s="175"/>
      <c r="I2689" s="175"/>
      <c r="J2689" s="202"/>
      <c r="K2689" s="198"/>
    </row>
    <row r="2690" spans="3:11" ht="15" customHeight="1" x14ac:dyDescent="0.25">
      <c r="C2690" s="175"/>
      <c r="E2690" s="175"/>
      <c r="H2690" s="175"/>
      <c r="I2690" s="175"/>
      <c r="J2690" s="202"/>
      <c r="K2690" s="198"/>
    </row>
    <row r="2691" spans="3:11" ht="15" customHeight="1" x14ac:dyDescent="0.25">
      <c r="C2691" s="175"/>
      <c r="E2691" s="175"/>
      <c r="H2691" s="175"/>
      <c r="I2691" s="175"/>
      <c r="J2691" s="202"/>
      <c r="K2691" s="198"/>
    </row>
    <row r="2692" spans="3:11" ht="15" customHeight="1" x14ac:dyDescent="0.25">
      <c r="C2692" s="175"/>
      <c r="E2692" s="175"/>
      <c r="H2692" s="175"/>
      <c r="I2692" s="175"/>
      <c r="J2692" s="202"/>
      <c r="K2692" s="198"/>
    </row>
    <row r="2693" spans="3:11" ht="15" customHeight="1" x14ac:dyDescent="0.25">
      <c r="C2693" s="175"/>
      <c r="E2693" s="175"/>
      <c r="H2693" s="175"/>
      <c r="I2693" s="175"/>
      <c r="J2693" s="202"/>
      <c r="K2693" s="198"/>
    </row>
    <row r="2694" spans="3:11" ht="15" customHeight="1" x14ac:dyDescent="0.25">
      <c r="C2694" s="175"/>
      <c r="E2694" s="175"/>
      <c r="H2694" s="175"/>
      <c r="I2694" s="175"/>
      <c r="J2694" s="202"/>
      <c r="K2694" s="198"/>
    </row>
    <row r="2695" spans="3:11" ht="15" customHeight="1" x14ac:dyDescent="0.25">
      <c r="C2695" s="175"/>
      <c r="E2695" s="175"/>
      <c r="H2695" s="175"/>
      <c r="I2695" s="175"/>
      <c r="J2695" s="202"/>
      <c r="K2695" s="198"/>
    </row>
    <row r="2696" spans="3:11" ht="15" customHeight="1" x14ac:dyDescent="0.25">
      <c r="C2696" s="175"/>
      <c r="E2696" s="175"/>
      <c r="H2696" s="175"/>
      <c r="I2696" s="175"/>
      <c r="J2696" s="202"/>
      <c r="K2696" s="198"/>
    </row>
    <row r="2697" spans="3:11" ht="15" customHeight="1" x14ac:dyDescent="0.25">
      <c r="C2697" s="175"/>
      <c r="E2697" s="175"/>
      <c r="H2697" s="175"/>
      <c r="I2697" s="175"/>
      <c r="J2697" s="202"/>
      <c r="K2697" s="198"/>
    </row>
    <row r="2698" spans="3:11" ht="15" customHeight="1" x14ac:dyDescent="0.25">
      <c r="C2698" s="175"/>
      <c r="E2698" s="175"/>
      <c r="H2698" s="175"/>
      <c r="I2698" s="175"/>
      <c r="J2698" s="202"/>
      <c r="K2698" s="198"/>
    </row>
    <row r="2699" spans="3:11" ht="15" customHeight="1" x14ac:dyDescent="0.25">
      <c r="C2699" s="175"/>
      <c r="E2699" s="175"/>
      <c r="H2699" s="175"/>
      <c r="I2699" s="175"/>
      <c r="J2699" s="202"/>
      <c r="K2699" s="198"/>
    </row>
    <row r="2700" spans="3:11" ht="15" customHeight="1" x14ac:dyDescent="0.25">
      <c r="C2700" s="175"/>
      <c r="E2700" s="175"/>
      <c r="H2700" s="175"/>
      <c r="I2700" s="175"/>
      <c r="J2700" s="202"/>
      <c r="K2700" s="198"/>
    </row>
    <row r="2701" spans="3:11" ht="15" customHeight="1" x14ac:dyDescent="0.25">
      <c r="C2701" s="175"/>
      <c r="E2701" s="175"/>
      <c r="H2701" s="175"/>
      <c r="I2701" s="175"/>
      <c r="J2701" s="202"/>
      <c r="K2701" s="198"/>
    </row>
    <row r="2702" spans="3:11" ht="15" customHeight="1" x14ac:dyDescent="0.25">
      <c r="C2702" s="175"/>
      <c r="E2702" s="175"/>
      <c r="H2702" s="175"/>
      <c r="I2702" s="175"/>
      <c r="J2702" s="202"/>
      <c r="K2702" s="198"/>
    </row>
    <row r="2703" spans="3:11" ht="15" customHeight="1" x14ac:dyDescent="0.25">
      <c r="C2703" s="175"/>
      <c r="E2703" s="175"/>
      <c r="H2703" s="175"/>
      <c r="I2703" s="175"/>
      <c r="J2703" s="202"/>
      <c r="K2703" s="198"/>
    </row>
    <row r="2704" spans="3:11" ht="15" customHeight="1" x14ac:dyDescent="0.25">
      <c r="C2704" s="175"/>
      <c r="E2704" s="175"/>
      <c r="H2704" s="175"/>
      <c r="I2704" s="175"/>
      <c r="J2704" s="202"/>
      <c r="K2704" s="198"/>
    </row>
    <row r="2705" spans="3:11" ht="15" customHeight="1" x14ac:dyDescent="0.25">
      <c r="C2705" s="175"/>
      <c r="E2705" s="175"/>
      <c r="H2705" s="175"/>
      <c r="I2705" s="175"/>
      <c r="J2705" s="202"/>
      <c r="K2705" s="198"/>
    </row>
    <row r="2706" spans="3:11" ht="15" customHeight="1" x14ac:dyDescent="0.25">
      <c r="C2706" s="175"/>
      <c r="E2706" s="175"/>
      <c r="H2706" s="175"/>
      <c r="I2706" s="175"/>
      <c r="J2706" s="202"/>
      <c r="K2706" s="198"/>
    </row>
    <row r="2707" spans="3:11" ht="15" customHeight="1" x14ac:dyDescent="0.25">
      <c r="C2707" s="175"/>
      <c r="E2707" s="175"/>
      <c r="H2707" s="175"/>
      <c r="I2707" s="175"/>
      <c r="J2707" s="202"/>
      <c r="K2707" s="198"/>
    </row>
    <row r="2708" spans="3:11" ht="15" customHeight="1" x14ac:dyDescent="0.25">
      <c r="C2708" s="175"/>
      <c r="E2708" s="175"/>
      <c r="H2708" s="175"/>
      <c r="I2708" s="175"/>
      <c r="J2708" s="202"/>
      <c r="K2708" s="198"/>
    </row>
    <row r="2709" spans="3:11" ht="15" customHeight="1" x14ac:dyDescent="0.25">
      <c r="C2709" s="175"/>
      <c r="E2709" s="175"/>
      <c r="H2709" s="175"/>
      <c r="I2709" s="175"/>
      <c r="J2709" s="202"/>
      <c r="K2709" s="198"/>
    </row>
    <row r="2710" spans="3:11" ht="15" customHeight="1" x14ac:dyDescent="0.25">
      <c r="C2710" s="175"/>
      <c r="E2710" s="175"/>
      <c r="H2710" s="175"/>
      <c r="I2710" s="175"/>
      <c r="J2710" s="202"/>
      <c r="K2710" s="198"/>
    </row>
    <row r="2711" spans="3:11" ht="15" customHeight="1" x14ac:dyDescent="0.25">
      <c r="C2711" s="175"/>
      <c r="E2711" s="175"/>
      <c r="H2711" s="175"/>
      <c r="I2711" s="175"/>
      <c r="J2711" s="202"/>
      <c r="K2711" s="198"/>
    </row>
    <row r="2712" spans="3:11" ht="15" customHeight="1" x14ac:dyDescent="0.25">
      <c r="C2712" s="175"/>
      <c r="E2712" s="175"/>
      <c r="H2712" s="175"/>
      <c r="I2712" s="175"/>
      <c r="J2712" s="202"/>
      <c r="K2712" s="198"/>
    </row>
    <row r="2713" spans="3:11" ht="15" customHeight="1" x14ac:dyDescent="0.25">
      <c r="C2713" s="175"/>
      <c r="E2713" s="175"/>
      <c r="H2713" s="175"/>
      <c r="I2713" s="175"/>
      <c r="J2713" s="202"/>
      <c r="K2713" s="198"/>
    </row>
    <row r="2714" spans="3:11" ht="15" customHeight="1" x14ac:dyDescent="0.25">
      <c r="C2714" s="175"/>
      <c r="E2714" s="175"/>
      <c r="H2714" s="175"/>
      <c r="I2714" s="175"/>
      <c r="J2714" s="202"/>
      <c r="K2714" s="198"/>
    </row>
    <row r="2715" spans="3:11" ht="15" customHeight="1" x14ac:dyDescent="0.25">
      <c r="C2715" s="175"/>
      <c r="E2715" s="175"/>
      <c r="H2715" s="175"/>
      <c r="I2715" s="175"/>
      <c r="J2715" s="202"/>
      <c r="K2715" s="198"/>
    </row>
    <row r="2716" spans="3:11" ht="15" customHeight="1" x14ac:dyDescent="0.25">
      <c r="C2716" s="175"/>
      <c r="E2716" s="175"/>
      <c r="H2716" s="175"/>
      <c r="I2716" s="175"/>
      <c r="J2716" s="202"/>
      <c r="K2716" s="198"/>
    </row>
    <row r="2717" spans="3:11" ht="15" customHeight="1" x14ac:dyDescent="0.25">
      <c r="C2717" s="175"/>
      <c r="E2717" s="175"/>
      <c r="H2717" s="175"/>
      <c r="I2717" s="175"/>
      <c r="J2717" s="202"/>
      <c r="K2717" s="198"/>
    </row>
    <row r="2718" spans="3:11" ht="15" customHeight="1" x14ac:dyDescent="0.25">
      <c r="C2718" s="175"/>
      <c r="E2718" s="175"/>
      <c r="H2718" s="175"/>
      <c r="I2718" s="175"/>
      <c r="J2718" s="202"/>
      <c r="K2718" s="198"/>
    </row>
    <row r="2719" spans="3:11" ht="15" customHeight="1" x14ac:dyDescent="0.25">
      <c r="C2719" s="175"/>
      <c r="E2719" s="175"/>
      <c r="H2719" s="175"/>
      <c r="I2719" s="175"/>
      <c r="J2719" s="202"/>
      <c r="K2719" s="198"/>
    </row>
    <row r="2720" spans="3:11" ht="15" customHeight="1" x14ac:dyDescent="0.25">
      <c r="C2720" s="175"/>
      <c r="E2720" s="175"/>
      <c r="H2720" s="175"/>
      <c r="I2720" s="175"/>
      <c r="J2720" s="202"/>
      <c r="K2720" s="198"/>
    </row>
    <row r="2721" spans="3:11" ht="15" customHeight="1" x14ac:dyDescent="0.25">
      <c r="C2721" s="175"/>
      <c r="E2721" s="175"/>
      <c r="H2721" s="175"/>
      <c r="I2721" s="175"/>
      <c r="J2721" s="202"/>
      <c r="K2721" s="198"/>
    </row>
    <row r="2722" spans="3:11" ht="15" customHeight="1" x14ac:dyDescent="0.25">
      <c r="C2722" s="175"/>
      <c r="E2722" s="175"/>
      <c r="H2722" s="175"/>
      <c r="I2722" s="175"/>
      <c r="J2722" s="202"/>
      <c r="K2722" s="198"/>
    </row>
    <row r="2723" spans="3:11" ht="15" customHeight="1" x14ac:dyDescent="0.25">
      <c r="C2723" s="175"/>
      <c r="E2723" s="175"/>
      <c r="H2723" s="175"/>
      <c r="I2723" s="175"/>
      <c r="J2723" s="202"/>
      <c r="K2723" s="198"/>
    </row>
    <row r="2724" spans="3:11" ht="15" customHeight="1" x14ac:dyDescent="0.25">
      <c r="C2724" s="175"/>
      <c r="E2724" s="175"/>
      <c r="H2724" s="175"/>
      <c r="I2724" s="175"/>
      <c r="J2724" s="202"/>
      <c r="K2724" s="198"/>
    </row>
    <row r="2725" spans="3:11" ht="15" customHeight="1" x14ac:dyDescent="0.25">
      <c r="C2725" s="175"/>
      <c r="E2725" s="175"/>
      <c r="H2725" s="175"/>
      <c r="I2725" s="175"/>
      <c r="J2725" s="202"/>
      <c r="K2725" s="198"/>
    </row>
    <row r="2726" spans="3:11" ht="15" customHeight="1" x14ac:dyDescent="0.25">
      <c r="C2726" s="175"/>
      <c r="E2726" s="175"/>
      <c r="H2726" s="175"/>
      <c r="I2726" s="175"/>
      <c r="J2726" s="202"/>
      <c r="K2726" s="198"/>
    </row>
    <row r="2727" spans="3:11" ht="15" customHeight="1" x14ac:dyDescent="0.25">
      <c r="C2727" s="175"/>
      <c r="E2727" s="175"/>
      <c r="H2727" s="175"/>
      <c r="I2727" s="175"/>
      <c r="J2727" s="202"/>
      <c r="K2727" s="198"/>
    </row>
    <row r="2728" spans="3:11" ht="15" customHeight="1" x14ac:dyDescent="0.25">
      <c r="C2728" s="175"/>
      <c r="E2728" s="175"/>
      <c r="H2728" s="175"/>
      <c r="I2728" s="175"/>
      <c r="J2728" s="202"/>
      <c r="K2728" s="198"/>
    </row>
    <row r="2729" spans="3:11" ht="15" customHeight="1" x14ac:dyDescent="0.25">
      <c r="C2729" s="175"/>
      <c r="E2729" s="175"/>
      <c r="H2729" s="175"/>
      <c r="I2729" s="175"/>
      <c r="J2729" s="202"/>
      <c r="K2729" s="198"/>
    </row>
    <row r="2730" spans="3:11" ht="15" customHeight="1" x14ac:dyDescent="0.25">
      <c r="C2730" s="175"/>
      <c r="E2730" s="175"/>
      <c r="H2730" s="175"/>
      <c r="I2730" s="175"/>
      <c r="J2730" s="202"/>
      <c r="K2730" s="198"/>
    </row>
    <row r="2731" spans="3:11" ht="15" customHeight="1" x14ac:dyDescent="0.25">
      <c r="C2731" s="175"/>
      <c r="E2731" s="175"/>
      <c r="H2731" s="175"/>
      <c r="I2731" s="175"/>
      <c r="J2731" s="202"/>
      <c r="K2731" s="198"/>
    </row>
    <row r="2732" spans="3:11" ht="15" customHeight="1" x14ac:dyDescent="0.25">
      <c r="C2732" s="175"/>
      <c r="E2732" s="175"/>
      <c r="H2732" s="175"/>
      <c r="I2732" s="175"/>
      <c r="J2732" s="202"/>
      <c r="K2732" s="198"/>
    </row>
    <row r="2733" spans="3:11" ht="15" customHeight="1" x14ac:dyDescent="0.25">
      <c r="C2733" s="175"/>
      <c r="E2733" s="175"/>
      <c r="H2733" s="175"/>
      <c r="I2733" s="175"/>
      <c r="J2733" s="202"/>
      <c r="K2733" s="198"/>
    </row>
    <row r="2734" spans="3:11" ht="15" customHeight="1" x14ac:dyDescent="0.25">
      <c r="C2734" s="175"/>
      <c r="E2734" s="175"/>
      <c r="H2734" s="175"/>
      <c r="I2734" s="175"/>
      <c r="J2734" s="202"/>
      <c r="K2734" s="198"/>
    </row>
    <row r="2735" spans="3:11" ht="15" customHeight="1" x14ac:dyDescent="0.25">
      <c r="C2735" s="175"/>
      <c r="E2735" s="175"/>
      <c r="H2735" s="175"/>
      <c r="I2735" s="175"/>
      <c r="J2735" s="202"/>
      <c r="K2735" s="198"/>
    </row>
    <row r="2736" spans="3:11" ht="15" customHeight="1" x14ac:dyDescent="0.25">
      <c r="C2736" s="175"/>
      <c r="E2736" s="175"/>
      <c r="H2736" s="175"/>
      <c r="I2736" s="175"/>
      <c r="J2736" s="202"/>
      <c r="K2736" s="198"/>
    </row>
    <row r="2737" spans="3:11" ht="15" customHeight="1" x14ac:dyDescent="0.25">
      <c r="C2737" s="175"/>
      <c r="E2737" s="175"/>
      <c r="H2737" s="175"/>
      <c r="I2737" s="175"/>
      <c r="J2737" s="202"/>
      <c r="K2737" s="198"/>
    </row>
    <row r="2738" spans="3:11" ht="15" customHeight="1" x14ac:dyDescent="0.25">
      <c r="C2738" s="175"/>
      <c r="E2738" s="175"/>
      <c r="H2738" s="175"/>
      <c r="I2738" s="175"/>
      <c r="J2738" s="202"/>
      <c r="K2738" s="198"/>
    </row>
    <row r="2739" spans="3:11" ht="15" customHeight="1" x14ac:dyDescent="0.25">
      <c r="C2739" s="175"/>
      <c r="E2739" s="175"/>
      <c r="H2739" s="175"/>
      <c r="I2739" s="175"/>
      <c r="J2739" s="202"/>
      <c r="K2739" s="198"/>
    </row>
    <row r="2740" spans="3:11" ht="15" customHeight="1" x14ac:dyDescent="0.25">
      <c r="C2740" s="175"/>
      <c r="E2740" s="175"/>
      <c r="H2740" s="175"/>
      <c r="I2740" s="175"/>
      <c r="J2740" s="202"/>
      <c r="K2740" s="198"/>
    </row>
    <row r="2741" spans="3:11" ht="15" customHeight="1" x14ac:dyDescent="0.25">
      <c r="C2741" s="175"/>
      <c r="E2741" s="175"/>
      <c r="H2741" s="175"/>
      <c r="I2741" s="175"/>
      <c r="J2741" s="202"/>
      <c r="K2741" s="198"/>
    </row>
    <row r="2742" spans="3:11" ht="15" customHeight="1" x14ac:dyDescent="0.25">
      <c r="C2742" s="175"/>
      <c r="E2742" s="175"/>
      <c r="H2742" s="175"/>
      <c r="I2742" s="175"/>
      <c r="J2742" s="202"/>
      <c r="K2742" s="198"/>
    </row>
    <row r="2743" spans="3:11" ht="15" customHeight="1" x14ac:dyDescent="0.25">
      <c r="C2743" s="175"/>
      <c r="E2743" s="175"/>
      <c r="H2743" s="175"/>
      <c r="I2743" s="175"/>
      <c r="J2743" s="202"/>
      <c r="K2743" s="198"/>
    </row>
    <row r="2744" spans="3:11" ht="15" customHeight="1" x14ac:dyDescent="0.25">
      <c r="C2744" s="175"/>
      <c r="E2744" s="175"/>
      <c r="H2744" s="175"/>
      <c r="I2744" s="175"/>
      <c r="J2744" s="202"/>
      <c r="K2744" s="198"/>
    </row>
    <row r="2745" spans="3:11" ht="15" customHeight="1" x14ac:dyDescent="0.25">
      <c r="C2745" s="175"/>
      <c r="E2745" s="175"/>
      <c r="H2745" s="175"/>
      <c r="I2745" s="175"/>
      <c r="J2745" s="202"/>
      <c r="K2745" s="198"/>
    </row>
    <row r="2746" spans="3:11" ht="15" customHeight="1" x14ac:dyDescent="0.25">
      <c r="C2746" s="175"/>
      <c r="E2746" s="175"/>
      <c r="H2746" s="175"/>
      <c r="I2746" s="175"/>
      <c r="J2746" s="202"/>
      <c r="K2746" s="198"/>
    </row>
    <row r="2747" spans="3:11" ht="15" customHeight="1" x14ac:dyDescent="0.25">
      <c r="C2747" s="175"/>
      <c r="E2747" s="175"/>
      <c r="H2747" s="175"/>
      <c r="I2747" s="175"/>
      <c r="J2747" s="202"/>
      <c r="K2747" s="198"/>
    </row>
    <row r="2748" spans="3:11" ht="15" customHeight="1" x14ac:dyDescent="0.25">
      <c r="C2748" s="175"/>
      <c r="E2748" s="175"/>
      <c r="H2748" s="175"/>
      <c r="I2748" s="175"/>
      <c r="J2748" s="202"/>
      <c r="K2748" s="198"/>
    </row>
    <row r="2749" spans="3:11" ht="15" customHeight="1" x14ac:dyDescent="0.25">
      <c r="C2749" s="175"/>
      <c r="E2749" s="175"/>
      <c r="H2749" s="175"/>
      <c r="I2749" s="175"/>
      <c r="J2749" s="202"/>
      <c r="K2749" s="198"/>
    </row>
    <row r="2750" spans="3:11" ht="15" customHeight="1" x14ac:dyDescent="0.25">
      <c r="C2750" s="175"/>
      <c r="E2750" s="175"/>
      <c r="H2750" s="175"/>
      <c r="I2750" s="175"/>
      <c r="J2750" s="202"/>
      <c r="K2750" s="198"/>
    </row>
    <row r="2751" spans="3:11" ht="15" customHeight="1" x14ac:dyDescent="0.25">
      <c r="C2751" s="175"/>
      <c r="E2751" s="175"/>
      <c r="H2751" s="175"/>
      <c r="I2751" s="175"/>
      <c r="J2751" s="202"/>
      <c r="K2751" s="198"/>
    </row>
    <row r="2752" spans="3:11" ht="15" customHeight="1" x14ac:dyDescent="0.25">
      <c r="C2752" s="175"/>
      <c r="E2752" s="175"/>
      <c r="H2752" s="175"/>
      <c r="I2752" s="175"/>
      <c r="J2752" s="202"/>
      <c r="K2752" s="198"/>
    </row>
    <row r="2753" spans="3:11" ht="15" customHeight="1" x14ac:dyDescent="0.25">
      <c r="C2753" s="175"/>
      <c r="E2753" s="175"/>
      <c r="H2753" s="175"/>
      <c r="I2753" s="175"/>
      <c r="J2753" s="202"/>
      <c r="K2753" s="198"/>
    </row>
    <row r="2754" spans="3:11" ht="15" customHeight="1" x14ac:dyDescent="0.25">
      <c r="C2754" s="175"/>
      <c r="E2754" s="175"/>
      <c r="H2754" s="175"/>
      <c r="I2754" s="175"/>
      <c r="J2754" s="202"/>
      <c r="K2754" s="198"/>
    </row>
    <row r="2755" spans="3:11" ht="15" customHeight="1" x14ac:dyDescent="0.25">
      <c r="C2755" s="175"/>
      <c r="E2755" s="175"/>
      <c r="H2755" s="175"/>
      <c r="I2755" s="175"/>
      <c r="J2755" s="202"/>
      <c r="K2755" s="198"/>
    </row>
    <row r="2756" spans="3:11" ht="15" customHeight="1" x14ac:dyDescent="0.25">
      <c r="C2756" s="175"/>
      <c r="E2756" s="175"/>
      <c r="H2756" s="175"/>
      <c r="I2756" s="175"/>
      <c r="J2756" s="202"/>
      <c r="K2756" s="198"/>
    </row>
    <row r="2757" spans="3:11" ht="15" customHeight="1" x14ac:dyDescent="0.25">
      <c r="C2757" s="175"/>
      <c r="E2757" s="175"/>
      <c r="H2757" s="175"/>
      <c r="I2757" s="175"/>
      <c r="J2757" s="202"/>
      <c r="K2757" s="198"/>
    </row>
    <row r="2758" spans="3:11" ht="15" customHeight="1" x14ac:dyDescent="0.25">
      <c r="C2758" s="175"/>
      <c r="E2758" s="175"/>
      <c r="H2758" s="175"/>
      <c r="I2758" s="175"/>
      <c r="J2758" s="202"/>
      <c r="K2758" s="198"/>
    </row>
    <row r="2759" spans="3:11" ht="15" customHeight="1" x14ac:dyDescent="0.25">
      <c r="C2759" s="175"/>
      <c r="E2759" s="175"/>
      <c r="H2759" s="175"/>
      <c r="I2759" s="175"/>
      <c r="J2759" s="202"/>
      <c r="K2759" s="198"/>
    </row>
    <row r="2760" spans="3:11" ht="15" customHeight="1" x14ac:dyDescent="0.25">
      <c r="C2760" s="175"/>
      <c r="E2760" s="175"/>
      <c r="H2760" s="175"/>
      <c r="I2760" s="175"/>
      <c r="J2760" s="202"/>
      <c r="K2760" s="198"/>
    </row>
    <row r="2761" spans="3:11" ht="15" customHeight="1" x14ac:dyDescent="0.25">
      <c r="C2761" s="175"/>
      <c r="E2761" s="175"/>
      <c r="H2761" s="175"/>
      <c r="I2761" s="175"/>
      <c r="J2761" s="202"/>
      <c r="K2761" s="198"/>
    </row>
    <row r="2762" spans="3:11" ht="15" customHeight="1" x14ac:dyDescent="0.25">
      <c r="C2762" s="175"/>
      <c r="E2762" s="175"/>
      <c r="H2762" s="175"/>
      <c r="I2762" s="175"/>
      <c r="J2762" s="202"/>
      <c r="K2762" s="198"/>
    </row>
    <row r="2763" spans="3:11" ht="15" customHeight="1" x14ac:dyDescent="0.25">
      <c r="C2763" s="175"/>
      <c r="E2763" s="175"/>
      <c r="H2763" s="175"/>
      <c r="I2763" s="175"/>
      <c r="J2763" s="202"/>
      <c r="K2763" s="198"/>
    </row>
    <row r="2764" spans="3:11" ht="15" customHeight="1" x14ac:dyDescent="0.25">
      <c r="C2764" s="175"/>
      <c r="E2764" s="175"/>
      <c r="H2764" s="175"/>
      <c r="I2764" s="175"/>
      <c r="J2764" s="202"/>
      <c r="K2764" s="198"/>
    </row>
    <row r="2765" spans="3:11" ht="15" customHeight="1" x14ac:dyDescent="0.25">
      <c r="C2765" s="175"/>
      <c r="E2765" s="175"/>
      <c r="H2765" s="175"/>
      <c r="I2765" s="175"/>
      <c r="J2765" s="202"/>
      <c r="K2765" s="198"/>
    </row>
    <row r="2766" spans="3:11" ht="15" customHeight="1" x14ac:dyDescent="0.25">
      <c r="C2766" s="175"/>
      <c r="E2766" s="175"/>
      <c r="H2766" s="175"/>
      <c r="I2766" s="175"/>
      <c r="J2766" s="202"/>
      <c r="K2766" s="198"/>
    </row>
    <row r="2767" spans="3:11" ht="15" customHeight="1" x14ac:dyDescent="0.25">
      <c r="C2767" s="175"/>
      <c r="E2767" s="175"/>
      <c r="H2767" s="175"/>
      <c r="I2767" s="175"/>
      <c r="J2767" s="202"/>
      <c r="K2767" s="198"/>
    </row>
    <row r="2768" spans="3:11" ht="15" customHeight="1" x14ac:dyDescent="0.25">
      <c r="C2768" s="175"/>
      <c r="E2768" s="175"/>
      <c r="H2768" s="175"/>
      <c r="I2768" s="175"/>
      <c r="J2768" s="202"/>
      <c r="K2768" s="198"/>
    </row>
    <row r="2769" spans="3:11" ht="15" customHeight="1" x14ac:dyDescent="0.25">
      <c r="C2769" s="175"/>
      <c r="E2769" s="175"/>
      <c r="H2769" s="175"/>
      <c r="I2769" s="175"/>
      <c r="J2769" s="202"/>
      <c r="K2769" s="198"/>
    </row>
    <row r="2770" spans="3:11" ht="15" customHeight="1" x14ac:dyDescent="0.25">
      <c r="C2770" s="175"/>
      <c r="E2770" s="175"/>
      <c r="H2770" s="175"/>
      <c r="I2770" s="175"/>
      <c r="J2770" s="202"/>
      <c r="K2770" s="198"/>
    </row>
    <row r="2771" spans="3:11" ht="15" customHeight="1" x14ac:dyDescent="0.25">
      <c r="C2771" s="175"/>
      <c r="E2771" s="175"/>
      <c r="H2771" s="175"/>
      <c r="I2771" s="175"/>
      <c r="J2771" s="202"/>
      <c r="K2771" s="198"/>
    </row>
    <row r="2772" spans="3:11" ht="15" customHeight="1" x14ac:dyDescent="0.25">
      <c r="C2772" s="175"/>
      <c r="E2772" s="175"/>
      <c r="H2772" s="175"/>
      <c r="I2772" s="175"/>
      <c r="J2772" s="202"/>
      <c r="K2772" s="198"/>
    </row>
    <row r="2773" spans="3:11" ht="15" customHeight="1" x14ac:dyDescent="0.25">
      <c r="C2773" s="175"/>
      <c r="E2773" s="175"/>
      <c r="H2773" s="175"/>
      <c r="I2773" s="175"/>
      <c r="J2773" s="202"/>
      <c r="K2773" s="198"/>
    </row>
    <row r="2774" spans="3:11" ht="15" customHeight="1" x14ac:dyDescent="0.25">
      <c r="C2774" s="175"/>
      <c r="E2774" s="175"/>
      <c r="H2774" s="175"/>
      <c r="I2774" s="175"/>
      <c r="J2774" s="202"/>
      <c r="K2774" s="198"/>
    </row>
    <row r="2775" spans="3:11" ht="15" customHeight="1" x14ac:dyDescent="0.25">
      <c r="C2775" s="175"/>
      <c r="E2775" s="175"/>
      <c r="H2775" s="175"/>
      <c r="I2775" s="175"/>
      <c r="J2775" s="202"/>
      <c r="K2775" s="198"/>
    </row>
    <row r="2776" spans="3:11" ht="15" customHeight="1" x14ac:dyDescent="0.25">
      <c r="C2776" s="175"/>
      <c r="E2776" s="175"/>
      <c r="H2776" s="175"/>
      <c r="I2776" s="175"/>
      <c r="J2776" s="202"/>
      <c r="K2776" s="198"/>
    </row>
    <row r="2777" spans="3:11" ht="15" customHeight="1" x14ac:dyDescent="0.25">
      <c r="C2777" s="175"/>
      <c r="E2777" s="175"/>
      <c r="H2777" s="175"/>
      <c r="I2777" s="175"/>
      <c r="J2777" s="202"/>
      <c r="K2777" s="198"/>
    </row>
    <row r="2778" spans="3:11" ht="15" customHeight="1" x14ac:dyDescent="0.25">
      <c r="C2778" s="175"/>
      <c r="E2778" s="175"/>
      <c r="H2778" s="175"/>
      <c r="I2778" s="175"/>
      <c r="J2778" s="202"/>
      <c r="K2778" s="198"/>
    </row>
    <row r="2779" spans="3:11" ht="15" customHeight="1" x14ac:dyDescent="0.25">
      <c r="C2779" s="175"/>
      <c r="E2779" s="175"/>
      <c r="H2779" s="175"/>
      <c r="I2779" s="175"/>
      <c r="J2779" s="202"/>
      <c r="K2779" s="198"/>
    </row>
    <row r="2780" spans="3:11" ht="15" customHeight="1" x14ac:dyDescent="0.25">
      <c r="C2780" s="175"/>
      <c r="E2780" s="175"/>
      <c r="H2780" s="175"/>
      <c r="I2780" s="175"/>
      <c r="J2780" s="202"/>
      <c r="K2780" s="198"/>
    </row>
    <row r="2781" spans="3:11" ht="15" customHeight="1" x14ac:dyDescent="0.25">
      <c r="C2781" s="175"/>
      <c r="E2781" s="175"/>
      <c r="H2781" s="175"/>
      <c r="I2781" s="175"/>
      <c r="J2781" s="202"/>
      <c r="K2781" s="198"/>
    </row>
    <row r="2782" spans="3:11" ht="15" customHeight="1" x14ac:dyDescent="0.25">
      <c r="C2782" s="175"/>
      <c r="E2782" s="175"/>
      <c r="H2782" s="175"/>
      <c r="I2782" s="175"/>
      <c r="J2782" s="202"/>
      <c r="K2782" s="198"/>
    </row>
    <row r="2783" spans="3:11" ht="15" customHeight="1" x14ac:dyDescent="0.25">
      <c r="C2783" s="175"/>
      <c r="E2783" s="175"/>
      <c r="H2783" s="175"/>
      <c r="I2783" s="175"/>
      <c r="J2783" s="202"/>
      <c r="K2783" s="198"/>
    </row>
    <row r="2784" spans="3:11" ht="15" customHeight="1" x14ac:dyDescent="0.25">
      <c r="C2784" s="175"/>
      <c r="E2784" s="175"/>
      <c r="H2784" s="175"/>
      <c r="I2784" s="175"/>
      <c r="J2784" s="202"/>
      <c r="K2784" s="198"/>
    </row>
    <row r="2785" spans="3:11" ht="15" customHeight="1" x14ac:dyDescent="0.25">
      <c r="C2785" s="175"/>
      <c r="E2785" s="175"/>
      <c r="H2785" s="175"/>
      <c r="I2785" s="175"/>
      <c r="J2785" s="202"/>
      <c r="K2785" s="198"/>
    </row>
    <row r="2786" spans="3:11" ht="15" customHeight="1" x14ac:dyDescent="0.25">
      <c r="C2786" s="175"/>
      <c r="E2786" s="175"/>
      <c r="H2786" s="175"/>
      <c r="I2786" s="175"/>
      <c r="J2786" s="202"/>
      <c r="K2786" s="198"/>
    </row>
    <row r="2787" spans="3:11" ht="15" customHeight="1" x14ac:dyDescent="0.25">
      <c r="C2787" s="175"/>
      <c r="E2787" s="175"/>
      <c r="H2787" s="175"/>
      <c r="I2787" s="175"/>
      <c r="J2787" s="202"/>
      <c r="K2787" s="198"/>
    </row>
    <row r="2788" spans="3:11" ht="15" customHeight="1" x14ac:dyDescent="0.25">
      <c r="C2788" s="175"/>
      <c r="E2788" s="175"/>
      <c r="H2788" s="175"/>
      <c r="I2788" s="175"/>
      <c r="J2788" s="202"/>
      <c r="K2788" s="198"/>
    </row>
    <row r="2789" spans="3:11" ht="15" customHeight="1" x14ac:dyDescent="0.25">
      <c r="C2789" s="175"/>
      <c r="E2789" s="175"/>
      <c r="H2789" s="175"/>
      <c r="I2789" s="175"/>
      <c r="J2789" s="202"/>
      <c r="K2789" s="198"/>
    </row>
    <row r="2790" spans="3:11" ht="15" customHeight="1" x14ac:dyDescent="0.25">
      <c r="C2790" s="175"/>
      <c r="E2790" s="175"/>
      <c r="H2790" s="175"/>
      <c r="I2790" s="175"/>
      <c r="J2790" s="202"/>
      <c r="K2790" s="198"/>
    </row>
    <row r="2791" spans="3:11" ht="15" customHeight="1" x14ac:dyDescent="0.25">
      <c r="C2791" s="175"/>
      <c r="E2791" s="175"/>
      <c r="H2791" s="175"/>
      <c r="I2791" s="175"/>
      <c r="J2791" s="202"/>
      <c r="K2791" s="198"/>
    </row>
    <row r="2792" spans="3:11" ht="15" customHeight="1" x14ac:dyDescent="0.25">
      <c r="C2792" s="175"/>
      <c r="E2792" s="175"/>
      <c r="H2792" s="175"/>
      <c r="I2792" s="175"/>
      <c r="J2792" s="202"/>
      <c r="K2792" s="198"/>
    </row>
    <row r="2793" spans="3:11" ht="15" customHeight="1" x14ac:dyDescent="0.25">
      <c r="C2793" s="175"/>
      <c r="E2793" s="175"/>
      <c r="H2793" s="175"/>
      <c r="I2793" s="175"/>
      <c r="J2793" s="202"/>
      <c r="K2793" s="198"/>
    </row>
    <row r="2794" spans="3:11" ht="15" customHeight="1" x14ac:dyDescent="0.25">
      <c r="C2794" s="175"/>
      <c r="E2794" s="175"/>
      <c r="H2794" s="175"/>
      <c r="I2794" s="175"/>
      <c r="J2794" s="202"/>
      <c r="K2794" s="198"/>
    </row>
    <row r="2795" spans="3:11" ht="15" customHeight="1" x14ac:dyDescent="0.25">
      <c r="C2795" s="175"/>
      <c r="E2795" s="175"/>
      <c r="H2795" s="175"/>
      <c r="I2795" s="175"/>
      <c r="J2795" s="202"/>
      <c r="K2795" s="198"/>
    </row>
    <row r="2796" spans="3:11" ht="15" customHeight="1" x14ac:dyDescent="0.25">
      <c r="C2796" s="175"/>
      <c r="E2796" s="175"/>
      <c r="H2796" s="175"/>
      <c r="I2796" s="175"/>
      <c r="J2796" s="202"/>
      <c r="K2796" s="198"/>
    </row>
    <row r="2797" spans="3:11" ht="15" customHeight="1" x14ac:dyDescent="0.25">
      <c r="C2797" s="175"/>
      <c r="E2797" s="175"/>
      <c r="H2797" s="175"/>
      <c r="I2797" s="175"/>
      <c r="J2797" s="202"/>
      <c r="K2797" s="198"/>
    </row>
    <row r="2798" spans="3:11" ht="15" customHeight="1" x14ac:dyDescent="0.25">
      <c r="C2798" s="175"/>
      <c r="E2798" s="175"/>
      <c r="H2798" s="175"/>
      <c r="I2798" s="175"/>
      <c r="J2798" s="202"/>
      <c r="K2798" s="198"/>
    </row>
    <row r="2799" spans="3:11" ht="15" customHeight="1" x14ac:dyDescent="0.25">
      <c r="C2799" s="175"/>
      <c r="E2799" s="175"/>
      <c r="H2799" s="175"/>
      <c r="I2799" s="175"/>
      <c r="J2799" s="202"/>
      <c r="K2799" s="198"/>
    </row>
    <row r="2800" spans="3:11" ht="15" customHeight="1" x14ac:dyDescent="0.25">
      <c r="C2800" s="175"/>
      <c r="E2800" s="175"/>
      <c r="H2800" s="175"/>
      <c r="I2800" s="175"/>
      <c r="J2800" s="202"/>
      <c r="K2800" s="198"/>
    </row>
    <row r="2801" spans="3:11" ht="15" customHeight="1" x14ac:dyDescent="0.25">
      <c r="C2801" s="175"/>
      <c r="E2801" s="175"/>
      <c r="H2801" s="175"/>
      <c r="I2801" s="175"/>
      <c r="J2801" s="202"/>
      <c r="K2801" s="198"/>
    </row>
    <row r="2802" spans="3:11" ht="15" customHeight="1" x14ac:dyDescent="0.25">
      <c r="C2802" s="175"/>
      <c r="E2802" s="175"/>
      <c r="H2802" s="175"/>
      <c r="I2802" s="175"/>
      <c r="J2802" s="202"/>
      <c r="K2802" s="198"/>
    </row>
    <row r="2803" spans="3:11" ht="15" customHeight="1" x14ac:dyDescent="0.25">
      <c r="C2803" s="175"/>
      <c r="E2803" s="175"/>
      <c r="H2803" s="175"/>
      <c r="I2803" s="175"/>
      <c r="J2803" s="202"/>
      <c r="K2803" s="198"/>
    </row>
    <row r="2804" spans="3:11" ht="15" customHeight="1" x14ac:dyDescent="0.25">
      <c r="C2804" s="175"/>
      <c r="E2804" s="175"/>
      <c r="H2804" s="175"/>
      <c r="I2804" s="175"/>
      <c r="J2804" s="202"/>
      <c r="K2804" s="198"/>
    </row>
    <row r="2805" spans="3:11" ht="15" customHeight="1" x14ac:dyDescent="0.25">
      <c r="C2805" s="175"/>
      <c r="E2805" s="175"/>
      <c r="H2805" s="175"/>
      <c r="I2805" s="175"/>
      <c r="J2805" s="202"/>
      <c r="K2805" s="198"/>
    </row>
    <row r="2806" spans="3:11" ht="15" customHeight="1" x14ac:dyDescent="0.25">
      <c r="C2806" s="175"/>
      <c r="E2806" s="175"/>
      <c r="H2806" s="175"/>
      <c r="I2806" s="175"/>
      <c r="J2806" s="202"/>
      <c r="K2806" s="198"/>
    </row>
    <row r="2807" spans="3:11" ht="15" customHeight="1" x14ac:dyDescent="0.25">
      <c r="C2807" s="175"/>
      <c r="E2807" s="175"/>
      <c r="H2807" s="175"/>
      <c r="I2807" s="175"/>
      <c r="J2807" s="202"/>
      <c r="K2807" s="198"/>
    </row>
    <row r="2808" spans="3:11" ht="15" customHeight="1" x14ac:dyDescent="0.25">
      <c r="C2808" s="175"/>
      <c r="E2808" s="175"/>
      <c r="H2808" s="175"/>
      <c r="I2808" s="175"/>
      <c r="J2808" s="202"/>
      <c r="K2808" s="198"/>
    </row>
    <row r="2809" spans="3:11" ht="15" customHeight="1" x14ac:dyDescent="0.25">
      <c r="C2809" s="175"/>
      <c r="E2809" s="175"/>
      <c r="H2809" s="175"/>
      <c r="I2809" s="175"/>
      <c r="J2809" s="202"/>
      <c r="K2809" s="198"/>
    </row>
    <row r="2810" spans="3:11" ht="15" customHeight="1" x14ac:dyDescent="0.25">
      <c r="C2810" s="175"/>
      <c r="E2810" s="175"/>
      <c r="H2810" s="175"/>
      <c r="I2810" s="175"/>
      <c r="J2810" s="202"/>
      <c r="K2810" s="198"/>
    </row>
    <row r="2811" spans="3:11" ht="15" customHeight="1" x14ac:dyDescent="0.25">
      <c r="C2811" s="175"/>
      <c r="E2811" s="175"/>
      <c r="H2811" s="175"/>
      <c r="I2811" s="175"/>
      <c r="J2811" s="202"/>
      <c r="K2811" s="198"/>
    </row>
    <row r="2812" spans="3:11" ht="15" customHeight="1" x14ac:dyDescent="0.25">
      <c r="C2812" s="175"/>
      <c r="E2812" s="175"/>
      <c r="H2812" s="175"/>
      <c r="I2812" s="175"/>
      <c r="J2812" s="202"/>
      <c r="K2812" s="198"/>
    </row>
    <row r="2813" spans="3:11" ht="15" customHeight="1" x14ac:dyDescent="0.25">
      <c r="C2813" s="175"/>
      <c r="E2813" s="175"/>
      <c r="H2813" s="175"/>
      <c r="I2813" s="175"/>
      <c r="J2813" s="202"/>
      <c r="K2813" s="198"/>
    </row>
    <row r="2814" spans="3:11" ht="15" customHeight="1" x14ac:dyDescent="0.25">
      <c r="C2814" s="175"/>
      <c r="E2814" s="175"/>
      <c r="H2814" s="175"/>
      <c r="I2814" s="175"/>
      <c r="J2814" s="202"/>
      <c r="K2814" s="198"/>
    </row>
    <row r="2815" spans="3:11" ht="15" customHeight="1" x14ac:dyDescent="0.25">
      <c r="C2815" s="175"/>
      <c r="E2815" s="175"/>
      <c r="H2815" s="175"/>
      <c r="I2815" s="175"/>
      <c r="J2815" s="202"/>
      <c r="K2815" s="198"/>
    </row>
    <row r="2816" spans="3:11" ht="15" customHeight="1" x14ac:dyDescent="0.25">
      <c r="C2816" s="175"/>
      <c r="E2816" s="175"/>
      <c r="H2816" s="175"/>
      <c r="I2816" s="175"/>
      <c r="J2816" s="202"/>
      <c r="K2816" s="198"/>
    </row>
    <row r="2817" spans="3:11" ht="15" customHeight="1" x14ac:dyDescent="0.25">
      <c r="C2817" s="175"/>
      <c r="E2817" s="175"/>
      <c r="H2817" s="175"/>
      <c r="I2817" s="175"/>
      <c r="J2817" s="202"/>
      <c r="K2817" s="198"/>
    </row>
    <row r="2818" spans="3:11" ht="15" customHeight="1" x14ac:dyDescent="0.25">
      <c r="C2818" s="175"/>
      <c r="E2818" s="175"/>
      <c r="H2818" s="175"/>
      <c r="I2818" s="175"/>
      <c r="J2818" s="202"/>
      <c r="K2818" s="198"/>
    </row>
    <row r="2819" spans="3:11" ht="15" customHeight="1" x14ac:dyDescent="0.25">
      <c r="C2819" s="175"/>
      <c r="E2819" s="175"/>
      <c r="H2819" s="175"/>
      <c r="I2819" s="175"/>
      <c r="J2819" s="202"/>
      <c r="K2819" s="198"/>
    </row>
    <row r="2820" spans="3:11" ht="15" customHeight="1" x14ac:dyDescent="0.25">
      <c r="C2820" s="175"/>
      <c r="E2820" s="175"/>
      <c r="H2820" s="175"/>
      <c r="I2820" s="175"/>
      <c r="J2820" s="202"/>
      <c r="K2820" s="198"/>
    </row>
    <row r="2821" spans="3:11" ht="15" customHeight="1" x14ac:dyDescent="0.25">
      <c r="C2821" s="175"/>
      <c r="E2821" s="175"/>
      <c r="H2821" s="175"/>
      <c r="I2821" s="175"/>
      <c r="J2821" s="202"/>
      <c r="K2821" s="198"/>
    </row>
    <row r="2822" spans="3:11" ht="15" customHeight="1" x14ac:dyDescent="0.25">
      <c r="C2822" s="175"/>
      <c r="E2822" s="175"/>
      <c r="H2822" s="175"/>
      <c r="I2822" s="175"/>
      <c r="J2822" s="202"/>
      <c r="K2822" s="198"/>
    </row>
    <row r="2823" spans="3:11" ht="15" customHeight="1" x14ac:dyDescent="0.25">
      <c r="C2823" s="175"/>
      <c r="E2823" s="175"/>
      <c r="H2823" s="175"/>
      <c r="I2823" s="175"/>
      <c r="J2823" s="202"/>
      <c r="K2823" s="198"/>
    </row>
    <row r="2824" spans="3:11" ht="15" customHeight="1" x14ac:dyDescent="0.25">
      <c r="C2824" s="175"/>
      <c r="E2824" s="175"/>
      <c r="H2824" s="175"/>
      <c r="I2824" s="175"/>
      <c r="J2824" s="202"/>
      <c r="K2824" s="198"/>
    </row>
    <row r="2825" spans="3:11" ht="15" customHeight="1" x14ac:dyDescent="0.25">
      <c r="C2825" s="175"/>
      <c r="E2825" s="175"/>
      <c r="H2825" s="175"/>
      <c r="I2825" s="175"/>
      <c r="J2825" s="202"/>
      <c r="K2825" s="198"/>
    </row>
    <row r="2826" spans="3:11" ht="15" customHeight="1" x14ac:dyDescent="0.25">
      <c r="C2826" s="175"/>
      <c r="E2826" s="175"/>
      <c r="H2826" s="175"/>
      <c r="I2826" s="175"/>
      <c r="J2826" s="202"/>
      <c r="K2826" s="198"/>
    </row>
    <row r="2827" spans="3:11" ht="15" customHeight="1" x14ac:dyDescent="0.25">
      <c r="C2827" s="175"/>
      <c r="E2827" s="175"/>
      <c r="H2827" s="175"/>
      <c r="I2827" s="175"/>
      <c r="J2827" s="202"/>
      <c r="K2827" s="198"/>
    </row>
    <row r="2828" spans="3:11" ht="15" customHeight="1" x14ac:dyDescent="0.25">
      <c r="C2828" s="175"/>
      <c r="E2828" s="175"/>
      <c r="H2828" s="175"/>
      <c r="I2828" s="175"/>
      <c r="J2828" s="202"/>
      <c r="K2828" s="198"/>
    </row>
    <row r="2829" spans="3:11" ht="15" customHeight="1" x14ac:dyDescent="0.25">
      <c r="C2829" s="175"/>
      <c r="E2829" s="175"/>
      <c r="H2829" s="175"/>
      <c r="I2829" s="175"/>
      <c r="J2829" s="202"/>
      <c r="K2829" s="198"/>
    </row>
    <row r="2830" spans="3:11" ht="15" customHeight="1" x14ac:dyDescent="0.25">
      <c r="C2830" s="175"/>
      <c r="E2830" s="175"/>
      <c r="H2830" s="175"/>
      <c r="I2830" s="175"/>
      <c r="J2830" s="202"/>
      <c r="K2830" s="198"/>
    </row>
    <row r="2831" spans="3:11" ht="15" customHeight="1" x14ac:dyDescent="0.25">
      <c r="C2831" s="175"/>
      <c r="E2831" s="175"/>
      <c r="H2831" s="175"/>
      <c r="I2831" s="175"/>
      <c r="J2831" s="202"/>
      <c r="K2831" s="198"/>
    </row>
    <row r="2832" spans="3:11" ht="15" customHeight="1" x14ac:dyDescent="0.25">
      <c r="C2832" s="175"/>
      <c r="E2832" s="175"/>
      <c r="H2832" s="175"/>
      <c r="I2832" s="175"/>
      <c r="J2832" s="202"/>
      <c r="K2832" s="198"/>
    </row>
    <row r="2833" spans="3:11" ht="15" customHeight="1" x14ac:dyDescent="0.25">
      <c r="C2833" s="175"/>
      <c r="E2833" s="175"/>
      <c r="H2833" s="175"/>
      <c r="I2833" s="175"/>
      <c r="J2833" s="202"/>
      <c r="K2833" s="198"/>
    </row>
    <row r="2834" spans="3:11" ht="15" customHeight="1" x14ac:dyDescent="0.25">
      <c r="C2834" s="175"/>
      <c r="E2834" s="175"/>
      <c r="H2834" s="175"/>
      <c r="I2834" s="175"/>
      <c r="J2834" s="202"/>
      <c r="K2834" s="198"/>
    </row>
    <row r="2835" spans="3:11" ht="15" customHeight="1" x14ac:dyDescent="0.25">
      <c r="C2835" s="175"/>
      <c r="E2835" s="175"/>
      <c r="H2835" s="175"/>
      <c r="I2835" s="175"/>
      <c r="J2835" s="202"/>
      <c r="K2835" s="198"/>
    </row>
    <row r="2836" spans="3:11" ht="15" customHeight="1" x14ac:dyDescent="0.25">
      <c r="C2836" s="175"/>
      <c r="E2836" s="175"/>
      <c r="H2836" s="175"/>
      <c r="I2836" s="175"/>
      <c r="J2836" s="202"/>
      <c r="K2836" s="198"/>
    </row>
    <row r="2837" spans="3:11" ht="15" customHeight="1" x14ac:dyDescent="0.25">
      <c r="C2837" s="175"/>
      <c r="E2837" s="175"/>
      <c r="H2837" s="175"/>
      <c r="I2837" s="175"/>
      <c r="J2837" s="202"/>
      <c r="K2837" s="198"/>
    </row>
    <row r="2838" spans="3:11" ht="15" customHeight="1" x14ac:dyDescent="0.25">
      <c r="C2838" s="175"/>
      <c r="E2838" s="175"/>
      <c r="H2838" s="175"/>
      <c r="I2838" s="175"/>
      <c r="J2838" s="202"/>
      <c r="K2838" s="198"/>
    </row>
    <row r="2839" spans="3:11" ht="15" customHeight="1" x14ac:dyDescent="0.25">
      <c r="C2839" s="175"/>
      <c r="E2839" s="175"/>
      <c r="H2839" s="175"/>
      <c r="I2839" s="175"/>
      <c r="J2839" s="202"/>
      <c r="K2839" s="198"/>
    </row>
    <row r="2840" spans="3:11" ht="15" customHeight="1" x14ac:dyDescent="0.25">
      <c r="C2840" s="175"/>
      <c r="E2840" s="175"/>
      <c r="H2840" s="175"/>
      <c r="I2840" s="175"/>
      <c r="J2840" s="202"/>
      <c r="K2840" s="198"/>
    </row>
    <row r="2841" spans="3:11" ht="15" customHeight="1" x14ac:dyDescent="0.25">
      <c r="C2841" s="175"/>
      <c r="E2841" s="175"/>
      <c r="H2841" s="175"/>
      <c r="I2841" s="175"/>
      <c r="J2841" s="202"/>
      <c r="K2841" s="198"/>
    </row>
    <row r="2842" spans="3:11" ht="15" customHeight="1" x14ac:dyDescent="0.25">
      <c r="C2842" s="175"/>
      <c r="E2842" s="175"/>
      <c r="H2842" s="175"/>
      <c r="I2842" s="175"/>
      <c r="J2842" s="202"/>
      <c r="K2842" s="198"/>
    </row>
    <row r="2843" spans="3:11" ht="15" customHeight="1" x14ac:dyDescent="0.25">
      <c r="C2843" s="175"/>
      <c r="E2843" s="175"/>
      <c r="H2843" s="175"/>
      <c r="I2843" s="175"/>
      <c r="J2843" s="202"/>
      <c r="K2843" s="198"/>
    </row>
    <row r="2844" spans="3:11" ht="15" customHeight="1" x14ac:dyDescent="0.25">
      <c r="C2844" s="175"/>
      <c r="E2844" s="175"/>
      <c r="H2844" s="175"/>
      <c r="I2844" s="175"/>
      <c r="J2844" s="202"/>
      <c r="K2844" s="198"/>
    </row>
    <row r="2845" spans="3:11" ht="15" customHeight="1" x14ac:dyDescent="0.25">
      <c r="C2845" s="175"/>
      <c r="E2845" s="175"/>
      <c r="H2845" s="175"/>
      <c r="I2845" s="175"/>
      <c r="J2845" s="202"/>
      <c r="K2845" s="198"/>
    </row>
    <row r="2846" spans="3:11" ht="15" customHeight="1" x14ac:dyDescent="0.25">
      <c r="C2846" s="175"/>
      <c r="E2846" s="175"/>
      <c r="H2846" s="175"/>
      <c r="I2846" s="175"/>
      <c r="J2846" s="202"/>
      <c r="K2846" s="198"/>
    </row>
    <row r="2847" spans="3:11" ht="15" customHeight="1" x14ac:dyDescent="0.25">
      <c r="C2847" s="175"/>
      <c r="E2847" s="175"/>
      <c r="H2847" s="175"/>
      <c r="I2847" s="175"/>
      <c r="J2847" s="202"/>
      <c r="K2847" s="198"/>
    </row>
    <row r="2848" spans="3:11" ht="15" customHeight="1" x14ac:dyDescent="0.25">
      <c r="C2848" s="175"/>
      <c r="E2848" s="175"/>
      <c r="H2848" s="175"/>
      <c r="I2848" s="175"/>
      <c r="J2848" s="202"/>
      <c r="K2848" s="198"/>
    </row>
    <row r="2849" spans="3:11" ht="15" customHeight="1" x14ac:dyDescent="0.25">
      <c r="C2849" s="175"/>
      <c r="E2849" s="175"/>
      <c r="H2849" s="175"/>
      <c r="I2849" s="175"/>
      <c r="J2849" s="202"/>
      <c r="K2849" s="198"/>
    </row>
    <row r="2850" spans="3:11" ht="15" customHeight="1" x14ac:dyDescent="0.25">
      <c r="C2850" s="175"/>
      <c r="E2850" s="175"/>
      <c r="H2850" s="175"/>
      <c r="I2850" s="175"/>
      <c r="J2850" s="202"/>
      <c r="K2850" s="198"/>
    </row>
    <row r="2851" spans="3:11" ht="15" customHeight="1" x14ac:dyDescent="0.25">
      <c r="C2851" s="175"/>
      <c r="E2851" s="175"/>
      <c r="H2851" s="175"/>
      <c r="I2851" s="175"/>
      <c r="J2851" s="202"/>
      <c r="K2851" s="198"/>
    </row>
    <row r="2852" spans="3:11" ht="15" customHeight="1" x14ac:dyDescent="0.25">
      <c r="C2852" s="175"/>
      <c r="E2852" s="175"/>
      <c r="H2852" s="175"/>
      <c r="I2852" s="175"/>
      <c r="J2852" s="202"/>
      <c r="K2852" s="198"/>
    </row>
    <row r="2853" spans="3:11" ht="15" customHeight="1" x14ac:dyDescent="0.25">
      <c r="C2853" s="175"/>
      <c r="E2853" s="175"/>
      <c r="H2853" s="175"/>
      <c r="I2853" s="175"/>
      <c r="J2853" s="202"/>
      <c r="K2853" s="198"/>
    </row>
    <row r="2854" spans="3:11" ht="15" customHeight="1" x14ac:dyDescent="0.25">
      <c r="C2854" s="175"/>
      <c r="E2854" s="175"/>
      <c r="H2854" s="175"/>
      <c r="I2854" s="175"/>
      <c r="J2854" s="202"/>
      <c r="K2854" s="198"/>
    </row>
    <row r="2855" spans="3:11" ht="15" customHeight="1" x14ac:dyDescent="0.25">
      <c r="C2855" s="175"/>
      <c r="E2855" s="175"/>
      <c r="H2855" s="175"/>
      <c r="I2855" s="175"/>
      <c r="J2855" s="202"/>
      <c r="K2855" s="198"/>
    </row>
    <row r="2856" spans="3:11" ht="15" customHeight="1" x14ac:dyDescent="0.25">
      <c r="C2856" s="175"/>
      <c r="E2856" s="175"/>
      <c r="H2856" s="175"/>
      <c r="I2856" s="175"/>
      <c r="J2856" s="202"/>
      <c r="K2856" s="198"/>
    </row>
    <row r="2857" spans="3:11" ht="15" customHeight="1" x14ac:dyDescent="0.25">
      <c r="C2857" s="175"/>
      <c r="E2857" s="175"/>
      <c r="H2857" s="175"/>
      <c r="I2857" s="175"/>
      <c r="J2857" s="202"/>
      <c r="K2857" s="198"/>
    </row>
    <row r="2858" spans="3:11" ht="15" customHeight="1" x14ac:dyDescent="0.25">
      <c r="C2858" s="175"/>
      <c r="E2858" s="175"/>
      <c r="H2858" s="175"/>
      <c r="I2858" s="175"/>
      <c r="J2858" s="202"/>
      <c r="K2858" s="198"/>
    </row>
    <row r="2859" spans="3:11" ht="15" customHeight="1" x14ac:dyDescent="0.25">
      <c r="C2859" s="175"/>
      <c r="E2859" s="175"/>
      <c r="H2859" s="175"/>
      <c r="I2859" s="175"/>
      <c r="J2859" s="202"/>
      <c r="K2859" s="198"/>
    </row>
    <row r="2860" spans="3:11" ht="15" customHeight="1" x14ac:dyDescent="0.25">
      <c r="C2860" s="175"/>
      <c r="E2860" s="175"/>
      <c r="H2860" s="175"/>
      <c r="I2860" s="175"/>
      <c r="J2860" s="202"/>
      <c r="K2860" s="198"/>
    </row>
    <row r="2861" spans="3:11" ht="15" customHeight="1" x14ac:dyDescent="0.25">
      <c r="C2861" s="175"/>
      <c r="E2861" s="175"/>
      <c r="H2861" s="175"/>
      <c r="I2861" s="175"/>
      <c r="J2861" s="202"/>
      <c r="K2861" s="198"/>
    </row>
    <row r="2862" spans="3:11" ht="15" customHeight="1" x14ac:dyDescent="0.25">
      <c r="C2862" s="175"/>
      <c r="E2862" s="175"/>
      <c r="H2862" s="175"/>
      <c r="I2862" s="175"/>
      <c r="J2862" s="202"/>
      <c r="K2862" s="198"/>
    </row>
    <row r="2863" spans="3:11" ht="15" customHeight="1" x14ac:dyDescent="0.25">
      <c r="C2863" s="175"/>
      <c r="E2863" s="175"/>
      <c r="H2863" s="175"/>
      <c r="I2863" s="175"/>
      <c r="J2863" s="202"/>
      <c r="K2863" s="198"/>
    </row>
    <row r="2864" spans="3:11" ht="15" customHeight="1" x14ac:dyDescent="0.25">
      <c r="C2864" s="175"/>
      <c r="E2864" s="175"/>
      <c r="H2864" s="175"/>
      <c r="I2864" s="175"/>
      <c r="J2864" s="202"/>
      <c r="K2864" s="198"/>
    </row>
    <row r="2865" spans="3:11" ht="15" customHeight="1" x14ac:dyDescent="0.25">
      <c r="C2865" s="175"/>
      <c r="E2865" s="175"/>
      <c r="H2865" s="175"/>
      <c r="I2865" s="175"/>
      <c r="J2865" s="202"/>
      <c r="K2865" s="198"/>
    </row>
    <row r="2866" spans="3:11" ht="15" customHeight="1" x14ac:dyDescent="0.25">
      <c r="C2866" s="175"/>
      <c r="E2866" s="175"/>
      <c r="H2866" s="175"/>
      <c r="I2866" s="175"/>
      <c r="J2866" s="202"/>
      <c r="K2866" s="198"/>
    </row>
    <row r="2867" spans="3:11" ht="15" customHeight="1" x14ac:dyDescent="0.25">
      <c r="C2867" s="175"/>
      <c r="E2867" s="175"/>
      <c r="H2867" s="175"/>
      <c r="I2867" s="175"/>
      <c r="J2867" s="202"/>
      <c r="K2867" s="198"/>
    </row>
    <row r="2868" spans="3:11" ht="15" customHeight="1" x14ac:dyDescent="0.25">
      <c r="C2868" s="175"/>
      <c r="E2868" s="175"/>
      <c r="H2868" s="175"/>
      <c r="I2868" s="175"/>
      <c r="J2868" s="202"/>
      <c r="K2868" s="198"/>
    </row>
    <row r="2869" spans="3:11" ht="15" customHeight="1" x14ac:dyDescent="0.25">
      <c r="C2869" s="175"/>
      <c r="E2869" s="175"/>
      <c r="H2869" s="175"/>
      <c r="I2869" s="175"/>
      <c r="J2869" s="202"/>
      <c r="K2869" s="198"/>
    </row>
    <row r="2870" spans="3:11" ht="15" customHeight="1" x14ac:dyDescent="0.25">
      <c r="C2870" s="175"/>
      <c r="E2870" s="175"/>
      <c r="H2870" s="175"/>
      <c r="I2870" s="175"/>
      <c r="J2870" s="202"/>
      <c r="K2870" s="198"/>
    </row>
    <row r="2871" spans="3:11" ht="15" customHeight="1" x14ac:dyDescent="0.25">
      <c r="C2871" s="175"/>
      <c r="E2871" s="175"/>
      <c r="H2871" s="175"/>
      <c r="I2871" s="175"/>
      <c r="J2871" s="202"/>
      <c r="K2871" s="198"/>
    </row>
    <row r="2872" spans="3:11" ht="15" customHeight="1" x14ac:dyDescent="0.25">
      <c r="C2872" s="175"/>
      <c r="E2872" s="175"/>
      <c r="H2872" s="175"/>
      <c r="I2872" s="175"/>
      <c r="J2872" s="202"/>
      <c r="K2872" s="198"/>
    </row>
    <row r="2873" spans="3:11" ht="15" customHeight="1" x14ac:dyDescent="0.25">
      <c r="C2873" s="175"/>
      <c r="E2873" s="175"/>
      <c r="H2873" s="175"/>
      <c r="I2873" s="175"/>
      <c r="J2873" s="202"/>
      <c r="K2873" s="198"/>
    </row>
    <row r="2874" spans="3:11" ht="15" customHeight="1" x14ac:dyDescent="0.25">
      <c r="C2874" s="175"/>
      <c r="E2874" s="175"/>
      <c r="H2874" s="175"/>
      <c r="I2874" s="175"/>
      <c r="J2874" s="202"/>
      <c r="K2874" s="198"/>
    </row>
    <row r="2875" spans="3:11" ht="15" customHeight="1" x14ac:dyDescent="0.25">
      <c r="C2875" s="175"/>
      <c r="E2875" s="175"/>
      <c r="H2875" s="175"/>
      <c r="I2875" s="175"/>
      <c r="J2875" s="202"/>
      <c r="K2875" s="198"/>
    </row>
    <row r="2876" spans="3:11" ht="15" customHeight="1" x14ac:dyDescent="0.25">
      <c r="C2876" s="175"/>
      <c r="E2876" s="175"/>
      <c r="H2876" s="175"/>
      <c r="I2876" s="175"/>
      <c r="J2876" s="202"/>
      <c r="K2876" s="198"/>
    </row>
    <row r="2877" spans="3:11" ht="15" customHeight="1" x14ac:dyDescent="0.25">
      <c r="C2877" s="175"/>
      <c r="E2877" s="175"/>
      <c r="H2877" s="175"/>
      <c r="I2877" s="175"/>
      <c r="J2877" s="202"/>
      <c r="K2877" s="198"/>
    </row>
    <row r="2878" spans="3:11" ht="15" customHeight="1" x14ac:dyDescent="0.25">
      <c r="C2878" s="175"/>
      <c r="E2878" s="175"/>
      <c r="H2878" s="175"/>
      <c r="I2878" s="175"/>
      <c r="J2878" s="202"/>
      <c r="K2878" s="198"/>
    </row>
    <row r="2879" spans="3:11" ht="15" customHeight="1" x14ac:dyDescent="0.25">
      <c r="C2879" s="175"/>
      <c r="E2879" s="175"/>
      <c r="H2879" s="175"/>
      <c r="I2879" s="175"/>
      <c r="J2879" s="202"/>
      <c r="K2879" s="198"/>
    </row>
    <row r="2880" spans="3:11" ht="15" customHeight="1" x14ac:dyDescent="0.25">
      <c r="C2880" s="175"/>
      <c r="E2880" s="175"/>
      <c r="H2880" s="175"/>
      <c r="I2880" s="175"/>
      <c r="J2880" s="202"/>
      <c r="K2880" s="198"/>
    </row>
    <row r="2881" spans="3:11" ht="15" customHeight="1" x14ac:dyDescent="0.25">
      <c r="C2881" s="175"/>
      <c r="E2881" s="175"/>
      <c r="H2881" s="175"/>
      <c r="I2881" s="175"/>
      <c r="J2881" s="202"/>
      <c r="K2881" s="198"/>
    </row>
    <row r="2882" spans="3:11" ht="15" customHeight="1" x14ac:dyDescent="0.25">
      <c r="C2882" s="175"/>
      <c r="E2882" s="175"/>
      <c r="H2882" s="175"/>
      <c r="I2882" s="175"/>
      <c r="J2882" s="202"/>
      <c r="K2882" s="198"/>
    </row>
    <row r="2883" spans="3:11" ht="15" customHeight="1" x14ac:dyDescent="0.25">
      <c r="C2883" s="175"/>
      <c r="E2883" s="175"/>
      <c r="H2883" s="175"/>
      <c r="I2883" s="175"/>
      <c r="J2883" s="202"/>
      <c r="K2883" s="198"/>
    </row>
    <row r="2884" spans="3:11" ht="15" customHeight="1" x14ac:dyDescent="0.25">
      <c r="C2884" s="175"/>
      <c r="E2884" s="175"/>
      <c r="H2884" s="175"/>
      <c r="I2884" s="175"/>
      <c r="J2884" s="202"/>
      <c r="K2884" s="198"/>
    </row>
    <row r="2885" spans="3:11" ht="15" customHeight="1" x14ac:dyDescent="0.25">
      <c r="C2885" s="175"/>
      <c r="E2885" s="175"/>
      <c r="H2885" s="175"/>
      <c r="I2885" s="175"/>
      <c r="J2885" s="202"/>
      <c r="K2885" s="198"/>
    </row>
    <row r="2886" spans="3:11" ht="15" customHeight="1" x14ac:dyDescent="0.25">
      <c r="C2886" s="175"/>
      <c r="E2886" s="175"/>
      <c r="H2886" s="175"/>
      <c r="I2886" s="175"/>
      <c r="J2886" s="202"/>
      <c r="K2886" s="198"/>
    </row>
    <row r="2887" spans="3:11" ht="15" customHeight="1" x14ac:dyDescent="0.25">
      <c r="C2887" s="175"/>
      <c r="E2887" s="175"/>
      <c r="H2887" s="175"/>
      <c r="I2887" s="175"/>
      <c r="J2887" s="202"/>
      <c r="K2887" s="198"/>
    </row>
    <row r="2888" spans="3:11" ht="15" customHeight="1" x14ac:dyDescent="0.25">
      <c r="C2888" s="175"/>
      <c r="E2888" s="175"/>
      <c r="H2888" s="175"/>
      <c r="I2888" s="175"/>
      <c r="J2888" s="202"/>
      <c r="K2888" s="198"/>
    </row>
    <row r="2889" spans="3:11" ht="15" customHeight="1" x14ac:dyDescent="0.25">
      <c r="C2889" s="175"/>
      <c r="E2889" s="175"/>
      <c r="H2889" s="175"/>
      <c r="I2889" s="175"/>
      <c r="J2889" s="202"/>
      <c r="K2889" s="198"/>
    </row>
    <row r="2890" spans="3:11" ht="15" customHeight="1" x14ac:dyDescent="0.25">
      <c r="C2890" s="175"/>
      <c r="E2890" s="175"/>
      <c r="H2890" s="175"/>
      <c r="I2890" s="175"/>
      <c r="J2890" s="202"/>
      <c r="K2890" s="198"/>
    </row>
    <row r="2891" spans="3:11" ht="15" customHeight="1" x14ac:dyDescent="0.25">
      <c r="C2891" s="175"/>
      <c r="E2891" s="175"/>
      <c r="H2891" s="175"/>
      <c r="I2891" s="175"/>
      <c r="J2891" s="202"/>
      <c r="K2891" s="198"/>
    </row>
    <row r="2892" spans="3:11" ht="15" customHeight="1" x14ac:dyDescent="0.25">
      <c r="C2892" s="175"/>
      <c r="E2892" s="175"/>
      <c r="H2892" s="175"/>
      <c r="I2892" s="175"/>
      <c r="J2892" s="202"/>
      <c r="K2892" s="198"/>
    </row>
    <row r="2893" spans="3:11" ht="15" customHeight="1" x14ac:dyDescent="0.25">
      <c r="C2893" s="175"/>
      <c r="E2893" s="175"/>
      <c r="H2893" s="175"/>
      <c r="I2893" s="175"/>
      <c r="J2893" s="202"/>
      <c r="K2893" s="198"/>
    </row>
    <row r="2894" spans="3:11" ht="15" customHeight="1" x14ac:dyDescent="0.25">
      <c r="C2894" s="175"/>
      <c r="E2894" s="175"/>
      <c r="H2894" s="175"/>
      <c r="I2894" s="175"/>
      <c r="J2894" s="202"/>
      <c r="K2894" s="198"/>
    </row>
    <row r="2895" spans="3:11" ht="15" customHeight="1" x14ac:dyDescent="0.25">
      <c r="C2895" s="175"/>
      <c r="E2895" s="175"/>
      <c r="H2895" s="175"/>
      <c r="I2895" s="175"/>
      <c r="J2895" s="202"/>
      <c r="K2895" s="198"/>
    </row>
    <row r="2896" spans="3:11" ht="15" customHeight="1" x14ac:dyDescent="0.25">
      <c r="C2896" s="175"/>
      <c r="E2896" s="175"/>
      <c r="H2896" s="175"/>
      <c r="I2896" s="175"/>
      <c r="J2896" s="202"/>
      <c r="K2896" s="198"/>
    </row>
    <row r="2897" spans="3:11" ht="15" customHeight="1" x14ac:dyDescent="0.25">
      <c r="C2897" s="175"/>
      <c r="E2897" s="175"/>
      <c r="H2897" s="175"/>
      <c r="I2897" s="175"/>
      <c r="J2897" s="202"/>
      <c r="K2897" s="198"/>
    </row>
    <row r="2898" spans="3:11" ht="15" customHeight="1" x14ac:dyDescent="0.25">
      <c r="C2898" s="175"/>
      <c r="E2898" s="175"/>
      <c r="H2898" s="175"/>
      <c r="I2898" s="175"/>
      <c r="J2898" s="202"/>
      <c r="K2898" s="198"/>
    </row>
    <row r="2899" spans="3:11" ht="15" customHeight="1" x14ac:dyDescent="0.25">
      <c r="C2899" s="175"/>
      <c r="E2899" s="175"/>
      <c r="H2899" s="175"/>
      <c r="I2899" s="175"/>
      <c r="J2899" s="202"/>
      <c r="K2899" s="198"/>
    </row>
    <row r="2900" spans="3:11" ht="15" customHeight="1" x14ac:dyDescent="0.25">
      <c r="C2900" s="175"/>
      <c r="E2900" s="175"/>
      <c r="H2900" s="175"/>
      <c r="I2900" s="175"/>
      <c r="J2900" s="202"/>
      <c r="K2900" s="198"/>
    </row>
    <row r="2901" spans="3:11" ht="15" customHeight="1" x14ac:dyDescent="0.25">
      <c r="C2901" s="175"/>
      <c r="E2901" s="175"/>
      <c r="H2901" s="175"/>
      <c r="I2901" s="175"/>
      <c r="J2901" s="202"/>
      <c r="K2901" s="198"/>
    </row>
    <row r="2902" spans="3:11" ht="15" customHeight="1" x14ac:dyDescent="0.25">
      <c r="C2902" s="175"/>
      <c r="E2902" s="175"/>
      <c r="H2902" s="175"/>
      <c r="I2902" s="175"/>
      <c r="J2902" s="202"/>
      <c r="K2902" s="198"/>
    </row>
    <row r="2903" spans="3:11" ht="15" customHeight="1" x14ac:dyDescent="0.25">
      <c r="C2903" s="175"/>
      <c r="E2903" s="175"/>
      <c r="H2903" s="175"/>
      <c r="I2903" s="175"/>
      <c r="J2903" s="202"/>
      <c r="K2903" s="198"/>
    </row>
    <row r="2904" spans="3:11" ht="15" customHeight="1" x14ac:dyDescent="0.25">
      <c r="C2904" s="175"/>
      <c r="E2904" s="175"/>
      <c r="H2904" s="175"/>
      <c r="I2904" s="175"/>
      <c r="J2904" s="202"/>
      <c r="K2904" s="198"/>
    </row>
    <row r="2905" spans="3:11" ht="15" customHeight="1" x14ac:dyDescent="0.25">
      <c r="C2905" s="175"/>
      <c r="E2905" s="175"/>
      <c r="H2905" s="175"/>
      <c r="I2905" s="175"/>
      <c r="J2905" s="202"/>
      <c r="K2905" s="198"/>
    </row>
    <row r="2906" spans="3:11" ht="15" customHeight="1" x14ac:dyDescent="0.25">
      <c r="C2906" s="175"/>
      <c r="E2906" s="175"/>
      <c r="H2906" s="175"/>
      <c r="I2906" s="175"/>
      <c r="J2906" s="202"/>
      <c r="K2906" s="198"/>
    </row>
    <row r="2907" spans="3:11" ht="15" customHeight="1" x14ac:dyDescent="0.25">
      <c r="C2907" s="175"/>
      <c r="E2907" s="175"/>
      <c r="H2907" s="175"/>
      <c r="I2907" s="175"/>
      <c r="J2907" s="202"/>
      <c r="K2907" s="198"/>
    </row>
    <row r="2908" spans="3:11" ht="15" customHeight="1" x14ac:dyDescent="0.25">
      <c r="C2908" s="175"/>
      <c r="E2908" s="175"/>
      <c r="H2908" s="175"/>
      <c r="I2908" s="175"/>
      <c r="J2908" s="202"/>
      <c r="K2908" s="198"/>
    </row>
    <row r="2909" spans="3:11" ht="15" customHeight="1" x14ac:dyDescent="0.25">
      <c r="C2909" s="175"/>
      <c r="E2909" s="175"/>
      <c r="H2909" s="175"/>
      <c r="I2909" s="175"/>
      <c r="J2909" s="202"/>
      <c r="K2909" s="198"/>
    </row>
    <row r="2910" spans="3:11" ht="15" customHeight="1" x14ac:dyDescent="0.25">
      <c r="C2910" s="175"/>
      <c r="E2910" s="175"/>
      <c r="H2910" s="175"/>
      <c r="I2910" s="175"/>
      <c r="J2910" s="202"/>
      <c r="K2910" s="198"/>
    </row>
    <row r="2911" spans="3:11" ht="15" customHeight="1" x14ac:dyDescent="0.25">
      <c r="C2911" s="175"/>
      <c r="E2911" s="175"/>
      <c r="H2911" s="175"/>
      <c r="I2911" s="175"/>
      <c r="J2911" s="202"/>
      <c r="K2911" s="198"/>
    </row>
    <row r="2912" spans="3:11" ht="15" customHeight="1" x14ac:dyDescent="0.25">
      <c r="C2912" s="175"/>
      <c r="E2912" s="175"/>
      <c r="H2912" s="175"/>
      <c r="I2912" s="175"/>
      <c r="J2912" s="202"/>
      <c r="K2912" s="198"/>
    </row>
    <row r="2913" spans="3:11" ht="15" customHeight="1" x14ac:dyDescent="0.25">
      <c r="C2913" s="175"/>
      <c r="E2913" s="175"/>
      <c r="H2913" s="175"/>
      <c r="I2913" s="175"/>
      <c r="J2913" s="202"/>
      <c r="K2913" s="198"/>
    </row>
    <row r="2914" spans="3:11" ht="15" customHeight="1" x14ac:dyDescent="0.25">
      <c r="C2914" s="175"/>
      <c r="E2914" s="175"/>
      <c r="H2914" s="175"/>
      <c r="I2914" s="175"/>
      <c r="J2914" s="202"/>
      <c r="K2914" s="198"/>
    </row>
    <row r="2915" spans="3:11" ht="15" customHeight="1" x14ac:dyDescent="0.25">
      <c r="C2915" s="175"/>
      <c r="E2915" s="175"/>
      <c r="H2915" s="175"/>
      <c r="I2915" s="175"/>
      <c r="J2915" s="202"/>
      <c r="K2915" s="198"/>
    </row>
    <row r="2916" spans="3:11" ht="15" customHeight="1" x14ac:dyDescent="0.25">
      <c r="C2916" s="175"/>
      <c r="E2916" s="175"/>
      <c r="H2916" s="175"/>
      <c r="I2916" s="175"/>
      <c r="J2916" s="202"/>
      <c r="K2916" s="198"/>
    </row>
    <row r="2917" spans="3:11" ht="15" customHeight="1" x14ac:dyDescent="0.25">
      <c r="C2917" s="175"/>
      <c r="E2917" s="175"/>
      <c r="H2917" s="175"/>
      <c r="I2917" s="175"/>
      <c r="J2917" s="202"/>
      <c r="K2917" s="198"/>
    </row>
    <row r="2918" spans="3:11" ht="15" customHeight="1" x14ac:dyDescent="0.25">
      <c r="C2918" s="175"/>
      <c r="E2918" s="175"/>
      <c r="H2918" s="175"/>
      <c r="I2918" s="175"/>
      <c r="J2918" s="202"/>
      <c r="K2918" s="198"/>
    </row>
    <row r="2919" spans="3:11" ht="15" customHeight="1" x14ac:dyDescent="0.25">
      <c r="C2919" s="175"/>
      <c r="E2919" s="175"/>
      <c r="H2919" s="175"/>
      <c r="I2919" s="175"/>
      <c r="J2919" s="202"/>
      <c r="K2919" s="198"/>
    </row>
    <row r="2920" spans="3:11" ht="15" customHeight="1" x14ac:dyDescent="0.25">
      <c r="C2920" s="175"/>
      <c r="E2920" s="175"/>
      <c r="H2920" s="175"/>
      <c r="I2920" s="175"/>
      <c r="J2920" s="202"/>
      <c r="K2920" s="198"/>
    </row>
    <row r="2921" spans="3:11" ht="15" customHeight="1" x14ac:dyDescent="0.25">
      <c r="C2921" s="175"/>
      <c r="E2921" s="175"/>
      <c r="H2921" s="175"/>
      <c r="I2921" s="175"/>
      <c r="J2921" s="202"/>
      <c r="K2921" s="198"/>
    </row>
    <row r="2922" spans="3:11" ht="15" customHeight="1" x14ac:dyDescent="0.25">
      <c r="C2922" s="175"/>
      <c r="E2922" s="175"/>
      <c r="H2922" s="175"/>
      <c r="I2922" s="175"/>
      <c r="J2922" s="202"/>
      <c r="K2922" s="198"/>
    </row>
    <row r="2923" spans="3:11" ht="15" customHeight="1" x14ac:dyDescent="0.25">
      <c r="C2923" s="175"/>
      <c r="E2923" s="175"/>
      <c r="H2923" s="175"/>
      <c r="I2923" s="175"/>
      <c r="J2923" s="202"/>
      <c r="K2923" s="198"/>
    </row>
    <row r="2924" spans="3:11" ht="15" customHeight="1" x14ac:dyDescent="0.25">
      <c r="C2924" s="175"/>
      <c r="E2924" s="175"/>
      <c r="H2924" s="175"/>
      <c r="I2924" s="175"/>
      <c r="J2924" s="202"/>
      <c r="K2924" s="198"/>
    </row>
    <row r="2925" spans="3:11" ht="15" customHeight="1" x14ac:dyDescent="0.25">
      <c r="C2925" s="175"/>
      <c r="E2925" s="175"/>
      <c r="H2925" s="175"/>
      <c r="I2925" s="175"/>
      <c r="J2925" s="202"/>
      <c r="K2925" s="198"/>
    </row>
    <row r="2926" spans="3:11" ht="15" customHeight="1" x14ac:dyDescent="0.25">
      <c r="C2926" s="175"/>
      <c r="E2926" s="175"/>
      <c r="H2926" s="175"/>
      <c r="I2926" s="175"/>
      <c r="J2926" s="202"/>
      <c r="K2926" s="198"/>
    </row>
    <row r="2927" spans="3:11" ht="15" customHeight="1" x14ac:dyDescent="0.25">
      <c r="C2927" s="175"/>
      <c r="E2927" s="175"/>
      <c r="H2927" s="175"/>
      <c r="I2927" s="175"/>
      <c r="J2927" s="202"/>
      <c r="K2927" s="198"/>
    </row>
    <row r="2928" spans="3:11" ht="15" customHeight="1" x14ac:dyDescent="0.25">
      <c r="C2928" s="175"/>
      <c r="E2928" s="175"/>
      <c r="H2928" s="175"/>
      <c r="I2928" s="175"/>
      <c r="J2928" s="202"/>
      <c r="K2928" s="198"/>
    </row>
    <row r="2929" spans="3:11" ht="15" customHeight="1" x14ac:dyDescent="0.25">
      <c r="C2929" s="175"/>
      <c r="E2929" s="175"/>
      <c r="H2929" s="175"/>
      <c r="I2929" s="175"/>
      <c r="J2929" s="202"/>
      <c r="K2929" s="198"/>
    </row>
    <row r="2930" spans="3:11" ht="15" customHeight="1" x14ac:dyDescent="0.25">
      <c r="C2930" s="175"/>
      <c r="E2930" s="175"/>
      <c r="H2930" s="175"/>
      <c r="I2930" s="175"/>
      <c r="J2930" s="202"/>
      <c r="K2930" s="198"/>
    </row>
    <row r="2931" spans="3:11" ht="15" customHeight="1" x14ac:dyDescent="0.25">
      <c r="C2931" s="175"/>
      <c r="E2931" s="175"/>
      <c r="H2931" s="175"/>
      <c r="I2931" s="175"/>
      <c r="J2931" s="202"/>
      <c r="K2931" s="198"/>
    </row>
    <row r="2932" spans="3:11" ht="15" customHeight="1" x14ac:dyDescent="0.25">
      <c r="C2932" s="175"/>
      <c r="E2932" s="175"/>
      <c r="H2932" s="175"/>
      <c r="I2932" s="175"/>
      <c r="J2932" s="202"/>
      <c r="K2932" s="198"/>
    </row>
    <row r="2933" spans="3:11" ht="15" customHeight="1" x14ac:dyDescent="0.25">
      <c r="C2933" s="175"/>
      <c r="E2933" s="175"/>
      <c r="H2933" s="175"/>
      <c r="I2933" s="175"/>
      <c r="J2933" s="202"/>
      <c r="K2933" s="198"/>
    </row>
    <row r="2934" spans="3:11" ht="15" customHeight="1" x14ac:dyDescent="0.25">
      <c r="C2934" s="175"/>
      <c r="E2934" s="175"/>
      <c r="H2934" s="175"/>
      <c r="I2934" s="175"/>
      <c r="J2934" s="202"/>
      <c r="K2934" s="198"/>
    </row>
    <row r="2935" spans="3:11" ht="15" customHeight="1" x14ac:dyDescent="0.25">
      <c r="C2935" s="175"/>
      <c r="E2935" s="175"/>
      <c r="H2935" s="175"/>
      <c r="I2935" s="175"/>
      <c r="J2935" s="202"/>
      <c r="K2935" s="198"/>
    </row>
    <row r="2936" spans="3:11" ht="15" customHeight="1" x14ac:dyDescent="0.25">
      <c r="C2936" s="175"/>
      <c r="E2936" s="175"/>
      <c r="H2936" s="175"/>
      <c r="I2936" s="175"/>
      <c r="J2936" s="202"/>
      <c r="K2936" s="198"/>
    </row>
    <row r="2937" spans="3:11" ht="15" customHeight="1" x14ac:dyDescent="0.25">
      <c r="C2937" s="175"/>
      <c r="E2937" s="175"/>
      <c r="H2937" s="175"/>
      <c r="I2937" s="175"/>
      <c r="J2937" s="202"/>
      <c r="K2937" s="198"/>
    </row>
    <row r="2938" spans="3:11" ht="15" customHeight="1" x14ac:dyDescent="0.25">
      <c r="C2938" s="175"/>
      <c r="E2938" s="175"/>
      <c r="H2938" s="175"/>
      <c r="I2938" s="175"/>
      <c r="J2938" s="202"/>
      <c r="K2938" s="198"/>
    </row>
    <row r="2939" spans="3:11" ht="15" customHeight="1" x14ac:dyDescent="0.25">
      <c r="C2939" s="175"/>
      <c r="E2939" s="175"/>
      <c r="H2939" s="175"/>
      <c r="I2939" s="175"/>
      <c r="J2939" s="202"/>
      <c r="K2939" s="198"/>
    </row>
    <row r="2940" spans="3:11" ht="15" customHeight="1" x14ac:dyDescent="0.25">
      <c r="C2940" s="175"/>
      <c r="E2940" s="175"/>
      <c r="H2940" s="175"/>
      <c r="I2940" s="175"/>
      <c r="J2940" s="202"/>
      <c r="K2940" s="198"/>
    </row>
    <row r="2941" spans="3:11" ht="15" customHeight="1" x14ac:dyDescent="0.25">
      <c r="C2941" s="175"/>
      <c r="E2941" s="175"/>
      <c r="H2941" s="175"/>
      <c r="I2941" s="175"/>
      <c r="J2941" s="202"/>
      <c r="K2941" s="198"/>
    </row>
    <row r="2942" spans="3:11" ht="15" customHeight="1" x14ac:dyDescent="0.25">
      <c r="C2942" s="175"/>
      <c r="E2942" s="175"/>
      <c r="H2942" s="175"/>
      <c r="I2942" s="175"/>
      <c r="J2942" s="202"/>
      <c r="K2942" s="198"/>
    </row>
    <row r="2943" spans="3:11" ht="15" customHeight="1" x14ac:dyDescent="0.25">
      <c r="C2943" s="175"/>
      <c r="E2943" s="175"/>
      <c r="H2943" s="175"/>
      <c r="I2943" s="175"/>
      <c r="J2943" s="202"/>
      <c r="K2943" s="198"/>
    </row>
    <row r="2944" spans="3:11" ht="15" customHeight="1" x14ac:dyDescent="0.25">
      <c r="C2944" s="175"/>
      <c r="E2944" s="175"/>
      <c r="H2944" s="175"/>
      <c r="I2944" s="175"/>
      <c r="J2944" s="202"/>
      <c r="K2944" s="198"/>
    </row>
    <row r="2945" spans="3:11" ht="15" customHeight="1" x14ac:dyDescent="0.25">
      <c r="C2945" s="175"/>
      <c r="E2945" s="175"/>
      <c r="H2945" s="175"/>
      <c r="I2945" s="175"/>
      <c r="J2945" s="202"/>
      <c r="K2945" s="198"/>
    </row>
    <row r="2946" spans="3:11" ht="15" customHeight="1" x14ac:dyDescent="0.25">
      <c r="C2946" s="175"/>
      <c r="E2946" s="175"/>
      <c r="H2946" s="175"/>
      <c r="I2946" s="175"/>
      <c r="J2946" s="202"/>
      <c r="K2946" s="198"/>
    </row>
    <row r="2947" spans="3:11" ht="15" customHeight="1" x14ac:dyDescent="0.25">
      <c r="C2947" s="175"/>
      <c r="E2947" s="175"/>
      <c r="H2947" s="175"/>
      <c r="I2947" s="175"/>
      <c r="J2947" s="202"/>
      <c r="K2947" s="198"/>
    </row>
    <row r="2948" spans="3:11" ht="15" customHeight="1" x14ac:dyDescent="0.25">
      <c r="C2948" s="175"/>
      <c r="E2948" s="175"/>
      <c r="H2948" s="175"/>
      <c r="I2948" s="175"/>
      <c r="J2948" s="202"/>
      <c r="K2948" s="198"/>
    </row>
    <row r="2949" spans="3:11" ht="15" customHeight="1" x14ac:dyDescent="0.25">
      <c r="C2949" s="175"/>
      <c r="E2949" s="175"/>
      <c r="H2949" s="175"/>
      <c r="I2949" s="175"/>
      <c r="J2949" s="202"/>
      <c r="K2949" s="198"/>
    </row>
    <row r="2950" spans="3:11" ht="15" customHeight="1" x14ac:dyDescent="0.25">
      <c r="C2950" s="175"/>
      <c r="E2950" s="175"/>
      <c r="H2950" s="175"/>
      <c r="I2950" s="175"/>
      <c r="J2950" s="202"/>
      <c r="K2950" s="198"/>
    </row>
    <row r="2951" spans="3:11" ht="15" customHeight="1" x14ac:dyDescent="0.25">
      <c r="C2951" s="175"/>
      <c r="E2951" s="175"/>
      <c r="H2951" s="175"/>
      <c r="I2951" s="175"/>
      <c r="J2951" s="202"/>
      <c r="K2951" s="198"/>
    </row>
    <row r="2952" spans="3:11" ht="15" customHeight="1" x14ac:dyDescent="0.25">
      <c r="C2952" s="175"/>
      <c r="E2952" s="175"/>
      <c r="H2952" s="175"/>
      <c r="I2952" s="175"/>
      <c r="J2952" s="202"/>
      <c r="K2952" s="198"/>
    </row>
    <row r="2953" spans="3:11" ht="15" customHeight="1" x14ac:dyDescent="0.25">
      <c r="C2953" s="175"/>
      <c r="E2953" s="175"/>
      <c r="H2953" s="175"/>
      <c r="I2953" s="175"/>
      <c r="J2953" s="202"/>
      <c r="K2953" s="198"/>
    </row>
    <row r="2954" spans="3:11" ht="15" customHeight="1" x14ac:dyDescent="0.25">
      <c r="C2954" s="175"/>
      <c r="E2954" s="175"/>
      <c r="H2954" s="175"/>
      <c r="I2954" s="175"/>
      <c r="J2954" s="202"/>
      <c r="K2954" s="198"/>
    </row>
    <row r="2955" spans="3:11" ht="15" customHeight="1" x14ac:dyDescent="0.25">
      <c r="C2955" s="175"/>
      <c r="E2955" s="175"/>
      <c r="H2955" s="175"/>
      <c r="I2955" s="175"/>
      <c r="J2955" s="202"/>
      <c r="K2955" s="198"/>
    </row>
    <row r="2956" spans="3:11" ht="15" customHeight="1" x14ac:dyDescent="0.25">
      <c r="C2956" s="175"/>
      <c r="E2956" s="175"/>
      <c r="H2956" s="175"/>
      <c r="I2956" s="175"/>
      <c r="J2956" s="202"/>
      <c r="K2956" s="198"/>
    </row>
    <row r="2957" spans="3:11" ht="15" customHeight="1" x14ac:dyDescent="0.25">
      <c r="C2957" s="175"/>
      <c r="E2957" s="175"/>
      <c r="H2957" s="175"/>
      <c r="I2957" s="175"/>
      <c r="J2957" s="202"/>
      <c r="K2957" s="198"/>
    </row>
    <row r="2958" spans="3:11" ht="15" customHeight="1" x14ac:dyDescent="0.25">
      <c r="C2958" s="175"/>
      <c r="E2958" s="175"/>
      <c r="H2958" s="175"/>
      <c r="I2958" s="175"/>
      <c r="J2958" s="202"/>
      <c r="K2958" s="198"/>
    </row>
    <row r="2959" spans="3:11" ht="15" customHeight="1" x14ac:dyDescent="0.25">
      <c r="C2959" s="175"/>
      <c r="E2959" s="175"/>
      <c r="H2959" s="175"/>
      <c r="I2959" s="175"/>
      <c r="J2959" s="202"/>
      <c r="K2959" s="198"/>
    </row>
    <row r="2960" spans="3:11" ht="15" customHeight="1" x14ac:dyDescent="0.25">
      <c r="C2960" s="175"/>
      <c r="E2960" s="175"/>
      <c r="H2960" s="175"/>
      <c r="I2960" s="175"/>
      <c r="J2960" s="202"/>
      <c r="K2960" s="198"/>
    </row>
    <row r="2961" spans="3:11" ht="15" customHeight="1" x14ac:dyDescent="0.25">
      <c r="C2961" s="175"/>
      <c r="E2961" s="175"/>
      <c r="H2961" s="175"/>
      <c r="I2961" s="175"/>
      <c r="J2961" s="202"/>
      <c r="K2961" s="198"/>
    </row>
    <row r="2962" spans="3:11" ht="15" customHeight="1" x14ac:dyDescent="0.25">
      <c r="C2962" s="175"/>
      <c r="E2962" s="175"/>
      <c r="H2962" s="175"/>
      <c r="I2962" s="175"/>
      <c r="J2962" s="202"/>
      <c r="K2962" s="198"/>
    </row>
    <row r="2963" spans="3:11" ht="15" customHeight="1" x14ac:dyDescent="0.25">
      <c r="C2963" s="175"/>
      <c r="E2963" s="175"/>
      <c r="H2963" s="175"/>
      <c r="I2963" s="175"/>
      <c r="J2963" s="202"/>
      <c r="K2963" s="198"/>
    </row>
    <row r="2964" spans="3:11" ht="15" customHeight="1" x14ac:dyDescent="0.25">
      <c r="C2964" s="175"/>
      <c r="E2964" s="175"/>
      <c r="H2964" s="175"/>
      <c r="I2964" s="175"/>
      <c r="J2964" s="202"/>
      <c r="K2964" s="198"/>
    </row>
    <row r="2965" spans="3:11" ht="15" customHeight="1" x14ac:dyDescent="0.25">
      <c r="C2965" s="175"/>
      <c r="E2965" s="175"/>
      <c r="H2965" s="175"/>
      <c r="I2965" s="175"/>
      <c r="J2965" s="202"/>
      <c r="K2965" s="198"/>
    </row>
    <row r="2966" spans="3:11" ht="15" customHeight="1" x14ac:dyDescent="0.25">
      <c r="C2966" s="175"/>
      <c r="E2966" s="175"/>
      <c r="H2966" s="175"/>
      <c r="I2966" s="175"/>
      <c r="J2966" s="202"/>
      <c r="K2966" s="198"/>
    </row>
    <row r="2967" spans="3:11" ht="15" customHeight="1" x14ac:dyDescent="0.25">
      <c r="C2967" s="175"/>
      <c r="E2967" s="175"/>
      <c r="H2967" s="175"/>
      <c r="I2967" s="175"/>
      <c r="J2967" s="202"/>
      <c r="K2967" s="198"/>
    </row>
    <row r="2968" spans="3:11" ht="15" customHeight="1" x14ac:dyDescent="0.25">
      <c r="C2968" s="175"/>
      <c r="E2968" s="175"/>
      <c r="H2968" s="175"/>
      <c r="I2968" s="175"/>
      <c r="J2968" s="202"/>
      <c r="K2968" s="198"/>
    </row>
    <row r="2969" spans="3:11" ht="15" customHeight="1" x14ac:dyDescent="0.25">
      <c r="C2969" s="175"/>
      <c r="E2969" s="175"/>
      <c r="H2969" s="175"/>
      <c r="I2969" s="175"/>
      <c r="J2969" s="202"/>
      <c r="K2969" s="198"/>
    </row>
    <row r="2970" spans="3:11" ht="15" customHeight="1" x14ac:dyDescent="0.25">
      <c r="C2970" s="175"/>
      <c r="E2970" s="175"/>
      <c r="H2970" s="175"/>
      <c r="I2970" s="175"/>
      <c r="J2970" s="202"/>
      <c r="K2970" s="198"/>
    </row>
    <row r="2971" spans="3:11" ht="15" customHeight="1" x14ac:dyDescent="0.25">
      <c r="C2971" s="175"/>
      <c r="E2971" s="175"/>
      <c r="H2971" s="175"/>
      <c r="I2971" s="175"/>
      <c r="J2971" s="202"/>
      <c r="K2971" s="198"/>
    </row>
    <row r="2972" spans="3:11" ht="15" customHeight="1" x14ac:dyDescent="0.25">
      <c r="C2972" s="175"/>
      <c r="E2972" s="175"/>
      <c r="H2972" s="175"/>
      <c r="I2972" s="175"/>
      <c r="J2972" s="202"/>
      <c r="K2972" s="198"/>
    </row>
    <row r="2973" spans="3:11" ht="15" customHeight="1" x14ac:dyDescent="0.25">
      <c r="C2973" s="175"/>
      <c r="E2973" s="175"/>
      <c r="H2973" s="175"/>
      <c r="I2973" s="175"/>
      <c r="J2973" s="202"/>
      <c r="K2973" s="198"/>
    </row>
    <row r="2974" spans="3:11" ht="15" customHeight="1" x14ac:dyDescent="0.25">
      <c r="C2974" s="175"/>
      <c r="E2974" s="175"/>
      <c r="H2974" s="175"/>
      <c r="I2974" s="175"/>
      <c r="J2974" s="202"/>
      <c r="K2974" s="198"/>
    </row>
    <row r="2975" spans="3:11" ht="15" customHeight="1" x14ac:dyDescent="0.25">
      <c r="C2975" s="175"/>
      <c r="E2975" s="175"/>
      <c r="H2975" s="175"/>
      <c r="I2975" s="175"/>
      <c r="J2975" s="202"/>
      <c r="K2975" s="198"/>
    </row>
    <row r="2976" spans="3:11" ht="15" customHeight="1" x14ac:dyDescent="0.25">
      <c r="C2976" s="175"/>
      <c r="E2976" s="175"/>
      <c r="H2976" s="175"/>
      <c r="I2976" s="175"/>
      <c r="J2976" s="202"/>
      <c r="K2976" s="198"/>
    </row>
    <row r="2977" spans="3:11" ht="15" customHeight="1" x14ac:dyDescent="0.25">
      <c r="C2977" s="175"/>
      <c r="E2977" s="175"/>
      <c r="H2977" s="175"/>
      <c r="I2977" s="175"/>
      <c r="J2977" s="202"/>
      <c r="K2977" s="198"/>
    </row>
    <row r="2978" spans="3:11" ht="15" customHeight="1" x14ac:dyDescent="0.25">
      <c r="C2978" s="175"/>
      <c r="E2978" s="175"/>
      <c r="H2978" s="175"/>
      <c r="I2978" s="175"/>
      <c r="J2978" s="202"/>
      <c r="K2978" s="198"/>
    </row>
    <row r="2979" spans="3:11" ht="15" customHeight="1" x14ac:dyDescent="0.25">
      <c r="C2979" s="175"/>
      <c r="E2979" s="175"/>
      <c r="H2979" s="175"/>
      <c r="I2979" s="175"/>
      <c r="J2979" s="202"/>
      <c r="K2979" s="198"/>
    </row>
    <row r="2980" spans="3:11" ht="15" customHeight="1" x14ac:dyDescent="0.25">
      <c r="C2980" s="175"/>
      <c r="E2980" s="175"/>
      <c r="H2980" s="175"/>
      <c r="I2980" s="175"/>
      <c r="J2980" s="202"/>
      <c r="K2980" s="198"/>
    </row>
    <row r="2981" spans="3:11" ht="15" customHeight="1" x14ac:dyDescent="0.25">
      <c r="C2981" s="175"/>
      <c r="E2981" s="175"/>
      <c r="H2981" s="175"/>
      <c r="I2981" s="175"/>
      <c r="J2981" s="202"/>
      <c r="K2981" s="198"/>
    </row>
    <row r="2982" spans="3:11" ht="15" customHeight="1" x14ac:dyDescent="0.25">
      <c r="C2982" s="175"/>
      <c r="E2982" s="175"/>
      <c r="H2982" s="175"/>
      <c r="I2982" s="175"/>
      <c r="J2982" s="202"/>
      <c r="K2982" s="198"/>
    </row>
    <row r="2983" spans="3:11" ht="15" customHeight="1" x14ac:dyDescent="0.25">
      <c r="C2983" s="175"/>
      <c r="E2983" s="175"/>
      <c r="H2983" s="175"/>
      <c r="I2983" s="175"/>
      <c r="J2983" s="202"/>
      <c r="K2983" s="198"/>
    </row>
    <row r="2984" spans="3:11" ht="15" customHeight="1" x14ac:dyDescent="0.25">
      <c r="C2984" s="175"/>
      <c r="E2984" s="175"/>
      <c r="H2984" s="175"/>
      <c r="I2984" s="175"/>
      <c r="J2984" s="202"/>
      <c r="K2984" s="198"/>
    </row>
    <row r="2985" spans="3:11" ht="15" customHeight="1" x14ac:dyDescent="0.25">
      <c r="C2985" s="175"/>
      <c r="E2985" s="175"/>
      <c r="H2985" s="175"/>
      <c r="I2985" s="175"/>
      <c r="J2985" s="202"/>
      <c r="K2985" s="198"/>
    </row>
    <row r="2986" spans="3:11" ht="15" customHeight="1" x14ac:dyDescent="0.25">
      <c r="C2986" s="175"/>
      <c r="E2986" s="175"/>
      <c r="H2986" s="175"/>
      <c r="I2986" s="175"/>
      <c r="J2986" s="202"/>
      <c r="K2986" s="198"/>
    </row>
    <row r="2987" spans="3:11" ht="15" customHeight="1" x14ac:dyDescent="0.25">
      <c r="C2987" s="175"/>
      <c r="E2987" s="175"/>
      <c r="H2987" s="175"/>
      <c r="I2987" s="175"/>
      <c r="J2987" s="202"/>
      <c r="K2987" s="198"/>
    </row>
    <row r="2988" spans="3:11" ht="15" customHeight="1" x14ac:dyDescent="0.25">
      <c r="C2988" s="175"/>
      <c r="E2988" s="175"/>
      <c r="H2988" s="175"/>
      <c r="I2988" s="175"/>
      <c r="J2988" s="202"/>
      <c r="K2988" s="198"/>
    </row>
    <row r="2989" spans="3:11" ht="15" customHeight="1" x14ac:dyDescent="0.25">
      <c r="C2989" s="175"/>
      <c r="E2989" s="175"/>
      <c r="H2989" s="175"/>
      <c r="I2989" s="175"/>
      <c r="J2989" s="202"/>
      <c r="K2989" s="198"/>
    </row>
    <row r="2990" spans="3:11" ht="15" customHeight="1" x14ac:dyDescent="0.25">
      <c r="C2990" s="175"/>
      <c r="E2990" s="175"/>
      <c r="H2990" s="175"/>
      <c r="I2990" s="175"/>
      <c r="J2990" s="202"/>
      <c r="K2990" s="198"/>
    </row>
    <row r="2991" spans="3:11" ht="15" customHeight="1" x14ac:dyDescent="0.25">
      <c r="C2991" s="175"/>
      <c r="E2991" s="175"/>
      <c r="H2991" s="175"/>
      <c r="I2991" s="175"/>
      <c r="J2991" s="202"/>
      <c r="K2991" s="198"/>
    </row>
    <row r="2992" spans="3:11" ht="15" customHeight="1" x14ac:dyDescent="0.25">
      <c r="C2992" s="175"/>
      <c r="E2992" s="175"/>
      <c r="H2992" s="175"/>
      <c r="I2992" s="175"/>
      <c r="J2992" s="202"/>
      <c r="K2992" s="198"/>
    </row>
    <row r="2993" spans="3:11" ht="15" customHeight="1" x14ac:dyDescent="0.25">
      <c r="C2993" s="175"/>
      <c r="E2993" s="175"/>
      <c r="H2993" s="175"/>
      <c r="I2993" s="175"/>
      <c r="J2993" s="202"/>
      <c r="K2993" s="198"/>
    </row>
    <row r="2994" spans="3:11" ht="15" customHeight="1" x14ac:dyDescent="0.25">
      <c r="C2994" s="175"/>
      <c r="E2994" s="175"/>
      <c r="H2994" s="175"/>
      <c r="I2994" s="175"/>
      <c r="J2994" s="202"/>
      <c r="K2994" s="198"/>
    </row>
    <row r="2995" spans="3:11" ht="15" customHeight="1" x14ac:dyDescent="0.25">
      <c r="C2995" s="175"/>
      <c r="E2995" s="175"/>
      <c r="H2995" s="175"/>
      <c r="I2995" s="175"/>
      <c r="J2995" s="202"/>
      <c r="K2995" s="198"/>
    </row>
    <row r="2996" spans="3:11" ht="15" customHeight="1" x14ac:dyDescent="0.25">
      <c r="C2996" s="175"/>
      <c r="E2996" s="175"/>
      <c r="H2996" s="175"/>
      <c r="I2996" s="175"/>
      <c r="J2996" s="202"/>
      <c r="K2996" s="198"/>
    </row>
    <row r="2997" spans="3:11" ht="15" customHeight="1" x14ac:dyDescent="0.25">
      <c r="C2997" s="175"/>
      <c r="E2997" s="175"/>
      <c r="H2997" s="175"/>
      <c r="I2997" s="175"/>
      <c r="J2997" s="202"/>
      <c r="K2997" s="198"/>
    </row>
    <row r="2998" spans="3:11" ht="15" customHeight="1" x14ac:dyDescent="0.25">
      <c r="C2998" s="175"/>
      <c r="E2998" s="175"/>
      <c r="H2998" s="175"/>
      <c r="I2998" s="175"/>
      <c r="J2998" s="202"/>
      <c r="K2998" s="198"/>
    </row>
    <row r="2999" spans="3:11" ht="15" customHeight="1" x14ac:dyDescent="0.25">
      <c r="C2999" s="175"/>
      <c r="E2999" s="175"/>
      <c r="H2999" s="175"/>
      <c r="I2999" s="175"/>
      <c r="J2999" s="202"/>
      <c r="K2999" s="198"/>
    </row>
    <row r="3000" spans="3:11" ht="15" customHeight="1" x14ac:dyDescent="0.25">
      <c r="C3000" s="175"/>
      <c r="E3000" s="175"/>
      <c r="H3000" s="175"/>
      <c r="I3000" s="175"/>
      <c r="J3000" s="202"/>
      <c r="K3000" s="198"/>
    </row>
    <row r="3001" spans="3:11" ht="15" customHeight="1" x14ac:dyDescent="0.25">
      <c r="C3001" s="175"/>
      <c r="E3001" s="175"/>
      <c r="H3001" s="175"/>
      <c r="I3001" s="175"/>
      <c r="J3001" s="202"/>
      <c r="K3001" s="198"/>
    </row>
    <row r="3002" spans="3:11" ht="15" customHeight="1" x14ac:dyDescent="0.25">
      <c r="C3002" s="175"/>
      <c r="E3002" s="175"/>
      <c r="H3002" s="175"/>
      <c r="I3002" s="175"/>
      <c r="J3002" s="202"/>
      <c r="K3002" s="198"/>
    </row>
    <row r="3003" spans="3:11" ht="15" customHeight="1" x14ac:dyDescent="0.25">
      <c r="C3003" s="175"/>
      <c r="E3003" s="175"/>
      <c r="H3003" s="175"/>
      <c r="I3003" s="175"/>
      <c r="J3003" s="202"/>
      <c r="K3003" s="198"/>
    </row>
    <row r="3004" spans="3:11" ht="15" customHeight="1" x14ac:dyDescent="0.25">
      <c r="C3004" s="175"/>
      <c r="E3004" s="175"/>
      <c r="H3004" s="175"/>
      <c r="I3004" s="175"/>
      <c r="J3004" s="202"/>
      <c r="K3004" s="198"/>
    </row>
    <row r="3005" spans="3:11" ht="15" customHeight="1" x14ac:dyDescent="0.25">
      <c r="C3005" s="175"/>
      <c r="E3005" s="175"/>
      <c r="H3005" s="175"/>
      <c r="I3005" s="175"/>
      <c r="J3005" s="202"/>
      <c r="K3005" s="198"/>
    </row>
    <row r="3006" spans="3:11" ht="15" customHeight="1" x14ac:dyDescent="0.25">
      <c r="C3006" s="175"/>
      <c r="E3006" s="175"/>
      <c r="H3006" s="175"/>
      <c r="I3006" s="175"/>
      <c r="J3006" s="202"/>
      <c r="K3006" s="198"/>
    </row>
    <row r="3007" spans="3:11" ht="15" customHeight="1" x14ac:dyDescent="0.25">
      <c r="C3007" s="175"/>
      <c r="E3007" s="175"/>
      <c r="H3007" s="175"/>
      <c r="I3007" s="175"/>
      <c r="J3007" s="202"/>
      <c r="K3007" s="198"/>
    </row>
    <row r="3008" spans="3:11" ht="15" customHeight="1" x14ac:dyDescent="0.25">
      <c r="C3008" s="175"/>
      <c r="E3008" s="175"/>
      <c r="H3008" s="175"/>
      <c r="I3008" s="175"/>
      <c r="J3008" s="202"/>
      <c r="K3008" s="198"/>
    </row>
    <row r="3009" spans="3:11" ht="15" customHeight="1" x14ac:dyDescent="0.25">
      <c r="C3009" s="175"/>
      <c r="E3009" s="175"/>
      <c r="H3009" s="175"/>
      <c r="I3009" s="175"/>
      <c r="J3009" s="202"/>
      <c r="K3009" s="198"/>
    </row>
    <row r="3010" spans="3:11" ht="15" customHeight="1" x14ac:dyDescent="0.25">
      <c r="C3010" s="175"/>
      <c r="E3010" s="175"/>
      <c r="H3010" s="175"/>
      <c r="I3010" s="175"/>
      <c r="J3010" s="202"/>
      <c r="K3010" s="198"/>
    </row>
    <row r="3011" spans="3:11" ht="15" customHeight="1" x14ac:dyDescent="0.25">
      <c r="C3011" s="175"/>
      <c r="E3011" s="175"/>
      <c r="H3011" s="175"/>
      <c r="I3011" s="175"/>
      <c r="J3011" s="202"/>
      <c r="K3011" s="198"/>
    </row>
    <row r="3012" spans="3:11" ht="15" customHeight="1" x14ac:dyDescent="0.25">
      <c r="C3012" s="175"/>
      <c r="E3012" s="175"/>
      <c r="H3012" s="175"/>
      <c r="I3012" s="175"/>
      <c r="J3012" s="202"/>
      <c r="K3012" s="198"/>
    </row>
    <row r="3013" spans="3:11" ht="15" customHeight="1" x14ac:dyDescent="0.25">
      <c r="C3013" s="175"/>
      <c r="E3013" s="175"/>
      <c r="H3013" s="175"/>
      <c r="I3013" s="175"/>
      <c r="J3013" s="202"/>
      <c r="K3013" s="198"/>
    </row>
    <row r="3014" spans="3:11" ht="15" customHeight="1" x14ac:dyDescent="0.25">
      <c r="C3014" s="175"/>
      <c r="E3014" s="175"/>
      <c r="H3014" s="175"/>
      <c r="I3014" s="175"/>
      <c r="J3014" s="202"/>
      <c r="K3014" s="198"/>
    </row>
    <row r="3015" spans="3:11" ht="15" customHeight="1" x14ac:dyDescent="0.25">
      <c r="C3015" s="175"/>
      <c r="E3015" s="175"/>
      <c r="H3015" s="175"/>
      <c r="I3015" s="175"/>
      <c r="J3015" s="202"/>
      <c r="K3015" s="198"/>
    </row>
    <row r="3016" spans="3:11" ht="15" customHeight="1" x14ac:dyDescent="0.25">
      <c r="C3016" s="175"/>
      <c r="E3016" s="175"/>
      <c r="H3016" s="175"/>
      <c r="I3016" s="175"/>
      <c r="J3016" s="202"/>
      <c r="K3016" s="198"/>
    </row>
    <row r="3017" spans="3:11" ht="15" customHeight="1" x14ac:dyDescent="0.25">
      <c r="C3017" s="175"/>
      <c r="E3017" s="175"/>
      <c r="H3017" s="175"/>
      <c r="I3017" s="175"/>
      <c r="J3017" s="202"/>
      <c r="K3017" s="198"/>
    </row>
    <row r="3018" spans="3:11" ht="15" customHeight="1" x14ac:dyDescent="0.25">
      <c r="C3018" s="175"/>
      <c r="E3018" s="175"/>
      <c r="H3018" s="175"/>
      <c r="I3018" s="175"/>
      <c r="J3018" s="202"/>
      <c r="K3018" s="198"/>
    </row>
    <row r="3019" spans="3:11" ht="15" customHeight="1" x14ac:dyDescent="0.25">
      <c r="C3019" s="175"/>
      <c r="E3019" s="175"/>
      <c r="H3019" s="175"/>
      <c r="I3019" s="175"/>
      <c r="J3019" s="202"/>
      <c r="K3019" s="198"/>
    </row>
    <row r="3020" spans="3:11" ht="15" customHeight="1" x14ac:dyDescent="0.25">
      <c r="C3020" s="175"/>
      <c r="E3020" s="175"/>
      <c r="H3020" s="175"/>
      <c r="I3020" s="175"/>
      <c r="J3020" s="202"/>
      <c r="K3020" s="198"/>
    </row>
    <row r="3021" spans="3:11" ht="15" customHeight="1" x14ac:dyDescent="0.25">
      <c r="C3021" s="175"/>
      <c r="E3021" s="175"/>
      <c r="H3021" s="175"/>
      <c r="I3021" s="175"/>
      <c r="J3021" s="202"/>
      <c r="K3021" s="198"/>
    </row>
    <row r="3022" spans="3:11" ht="15" customHeight="1" x14ac:dyDescent="0.25">
      <c r="C3022" s="175"/>
      <c r="E3022" s="175"/>
      <c r="H3022" s="175"/>
      <c r="I3022" s="175"/>
      <c r="J3022" s="202"/>
      <c r="K3022" s="198"/>
    </row>
    <row r="3023" spans="3:11" ht="15" customHeight="1" x14ac:dyDescent="0.25">
      <c r="C3023" s="175"/>
      <c r="E3023" s="175"/>
      <c r="H3023" s="175"/>
      <c r="I3023" s="175"/>
      <c r="J3023" s="202"/>
      <c r="K3023" s="198"/>
    </row>
    <row r="3024" spans="3:11" ht="15" customHeight="1" x14ac:dyDescent="0.25">
      <c r="C3024" s="175"/>
      <c r="E3024" s="175"/>
      <c r="H3024" s="175"/>
      <c r="I3024" s="175"/>
      <c r="J3024" s="202"/>
      <c r="K3024" s="198"/>
    </row>
    <row r="3025" spans="3:11" ht="15" customHeight="1" x14ac:dyDescent="0.25">
      <c r="C3025" s="175"/>
      <c r="E3025" s="175"/>
      <c r="H3025" s="175"/>
      <c r="I3025" s="175"/>
      <c r="J3025" s="202"/>
      <c r="K3025" s="198"/>
    </row>
    <row r="3026" spans="3:11" ht="15" customHeight="1" x14ac:dyDescent="0.25">
      <c r="C3026" s="175"/>
      <c r="E3026" s="175"/>
      <c r="H3026" s="175"/>
      <c r="I3026" s="175"/>
      <c r="J3026" s="202"/>
      <c r="K3026" s="198"/>
    </row>
    <row r="3027" spans="3:11" ht="15" customHeight="1" x14ac:dyDescent="0.25">
      <c r="C3027" s="175"/>
      <c r="E3027" s="175"/>
      <c r="H3027" s="175"/>
      <c r="I3027" s="175"/>
      <c r="J3027" s="202"/>
      <c r="K3027" s="198"/>
    </row>
    <row r="3028" spans="3:11" ht="15" customHeight="1" x14ac:dyDescent="0.25">
      <c r="C3028" s="175"/>
      <c r="E3028" s="175"/>
      <c r="H3028" s="175"/>
      <c r="I3028" s="175"/>
      <c r="J3028" s="202"/>
      <c r="K3028" s="198"/>
    </row>
    <row r="3029" spans="3:11" ht="15" customHeight="1" x14ac:dyDescent="0.25">
      <c r="C3029" s="175"/>
      <c r="E3029" s="175"/>
      <c r="H3029" s="175"/>
      <c r="I3029" s="175"/>
      <c r="J3029" s="202"/>
      <c r="K3029" s="198"/>
    </row>
    <row r="3030" spans="3:11" ht="15" customHeight="1" x14ac:dyDescent="0.25">
      <c r="C3030" s="175"/>
      <c r="E3030" s="175"/>
      <c r="H3030" s="175"/>
      <c r="I3030" s="175"/>
      <c r="J3030" s="202"/>
      <c r="K3030" s="198"/>
    </row>
    <row r="3031" spans="3:11" ht="15" customHeight="1" x14ac:dyDescent="0.25">
      <c r="C3031" s="175"/>
      <c r="E3031" s="175"/>
      <c r="H3031" s="175"/>
      <c r="I3031" s="175"/>
      <c r="J3031" s="202"/>
      <c r="K3031" s="198"/>
    </row>
    <row r="3032" spans="3:11" ht="15" customHeight="1" x14ac:dyDescent="0.25">
      <c r="C3032" s="175"/>
      <c r="E3032" s="175"/>
      <c r="H3032" s="175"/>
      <c r="I3032" s="175"/>
      <c r="J3032" s="202"/>
      <c r="K3032" s="198"/>
    </row>
    <row r="3033" spans="3:11" ht="15" customHeight="1" x14ac:dyDescent="0.25">
      <c r="C3033" s="175"/>
      <c r="E3033" s="175"/>
      <c r="H3033" s="175"/>
      <c r="I3033" s="175"/>
      <c r="J3033" s="202"/>
      <c r="K3033" s="198"/>
    </row>
    <row r="3034" spans="3:11" ht="15" customHeight="1" x14ac:dyDescent="0.25">
      <c r="C3034" s="175"/>
      <c r="E3034" s="175"/>
      <c r="H3034" s="175"/>
      <c r="I3034" s="175"/>
      <c r="J3034" s="202"/>
      <c r="K3034" s="198"/>
    </row>
    <row r="3035" spans="3:11" ht="15" customHeight="1" x14ac:dyDescent="0.25">
      <c r="C3035" s="175"/>
      <c r="E3035" s="175"/>
      <c r="H3035" s="175"/>
      <c r="I3035" s="175"/>
      <c r="J3035" s="202"/>
      <c r="K3035" s="198"/>
    </row>
    <row r="3036" spans="3:11" ht="15" customHeight="1" x14ac:dyDescent="0.25">
      <c r="C3036" s="175"/>
      <c r="E3036" s="175"/>
      <c r="H3036" s="175"/>
      <c r="I3036" s="175"/>
      <c r="J3036" s="202"/>
      <c r="K3036" s="198"/>
    </row>
    <row r="3037" spans="3:11" ht="15" customHeight="1" x14ac:dyDescent="0.25">
      <c r="C3037" s="175"/>
      <c r="E3037" s="175"/>
      <c r="H3037" s="175"/>
      <c r="I3037" s="175"/>
      <c r="J3037" s="202"/>
      <c r="K3037" s="198"/>
    </row>
    <row r="3038" spans="3:11" ht="15" customHeight="1" x14ac:dyDescent="0.25">
      <c r="C3038" s="175"/>
      <c r="E3038" s="175"/>
      <c r="H3038" s="175"/>
      <c r="I3038" s="175"/>
      <c r="J3038" s="202"/>
      <c r="K3038" s="198"/>
    </row>
    <row r="3039" spans="3:11" ht="15" customHeight="1" x14ac:dyDescent="0.25">
      <c r="C3039" s="175"/>
      <c r="E3039" s="175"/>
      <c r="H3039" s="175"/>
      <c r="I3039" s="175"/>
      <c r="J3039" s="202"/>
      <c r="K3039" s="198"/>
    </row>
    <row r="3040" spans="3:11" ht="15" customHeight="1" x14ac:dyDescent="0.25">
      <c r="C3040" s="175"/>
      <c r="E3040" s="175"/>
      <c r="H3040" s="175"/>
      <c r="I3040" s="175"/>
      <c r="J3040" s="202"/>
      <c r="K3040" s="198"/>
    </row>
    <row r="3041" spans="3:11" ht="15" customHeight="1" x14ac:dyDescent="0.25">
      <c r="C3041" s="175"/>
      <c r="E3041" s="175"/>
      <c r="H3041" s="175"/>
      <c r="I3041" s="175"/>
      <c r="J3041" s="202"/>
      <c r="K3041" s="198"/>
    </row>
    <row r="3042" spans="3:11" ht="15" customHeight="1" x14ac:dyDescent="0.25">
      <c r="C3042" s="175"/>
      <c r="E3042" s="175"/>
      <c r="H3042" s="175"/>
      <c r="I3042" s="175"/>
      <c r="J3042" s="202"/>
      <c r="K3042" s="198"/>
    </row>
    <row r="3043" spans="3:11" ht="15" customHeight="1" x14ac:dyDescent="0.25">
      <c r="C3043" s="175"/>
      <c r="E3043" s="175"/>
      <c r="H3043" s="175"/>
      <c r="I3043" s="175"/>
      <c r="J3043" s="202"/>
      <c r="K3043" s="198"/>
    </row>
    <row r="3044" spans="3:11" ht="15" customHeight="1" x14ac:dyDescent="0.25">
      <c r="C3044" s="175"/>
      <c r="E3044" s="175"/>
      <c r="H3044" s="175"/>
      <c r="I3044" s="175"/>
      <c r="J3044" s="202"/>
      <c r="K3044" s="198"/>
    </row>
    <row r="3045" spans="3:11" ht="15" customHeight="1" x14ac:dyDescent="0.25">
      <c r="C3045" s="175"/>
      <c r="E3045" s="175"/>
      <c r="H3045" s="175"/>
      <c r="I3045" s="175"/>
      <c r="J3045" s="202"/>
      <c r="K3045" s="198"/>
    </row>
    <row r="3046" spans="3:11" ht="15" customHeight="1" x14ac:dyDescent="0.25">
      <c r="C3046" s="175"/>
      <c r="E3046" s="175"/>
      <c r="H3046" s="175"/>
      <c r="I3046" s="175"/>
      <c r="J3046" s="202"/>
      <c r="K3046" s="198"/>
    </row>
    <row r="3047" spans="3:11" ht="15" customHeight="1" x14ac:dyDescent="0.25">
      <c r="C3047" s="175"/>
      <c r="E3047" s="175"/>
      <c r="H3047" s="175"/>
      <c r="I3047" s="175"/>
      <c r="J3047" s="202"/>
      <c r="K3047" s="198"/>
    </row>
    <row r="3048" spans="3:11" ht="15" customHeight="1" x14ac:dyDescent="0.25">
      <c r="C3048" s="175"/>
      <c r="E3048" s="175"/>
      <c r="H3048" s="175"/>
      <c r="I3048" s="175"/>
      <c r="J3048" s="202"/>
      <c r="K3048" s="198"/>
    </row>
    <row r="3049" spans="3:11" ht="15" customHeight="1" x14ac:dyDescent="0.25">
      <c r="C3049" s="175"/>
      <c r="E3049" s="175"/>
      <c r="H3049" s="175"/>
      <c r="I3049" s="175"/>
      <c r="J3049" s="202"/>
      <c r="K3049" s="198"/>
    </row>
    <row r="3050" spans="3:11" ht="15" customHeight="1" x14ac:dyDescent="0.25">
      <c r="C3050" s="175"/>
      <c r="E3050" s="175"/>
      <c r="H3050" s="175"/>
      <c r="I3050" s="175"/>
      <c r="J3050" s="202"/>
      <c r="K3050" s="198"/>
    </row>
    <row r="3051" spans="3:11" ht="15" customHeight="1" x14ac:dyDescent="0.25">
      <c r="C3051" s="175"/>
      <c r="E3051" s="175"/>
      <c r="H3051" s="175"/>
      <c r="I3051" s="175"/>
      <c r="J3051" s="202"/>
      <c r="K3051" s="198"/>
    </row>
    <row r="3052" spans="3:11" ht="15" customHeight="1" x14ac:dyDescent="0.25">
      <c r="C3052" s="175"/>
      <c r="E3052" s="175"/>
      <c r="H3052" s="175"/>
      <c r="I3052" s="175"/>
      <c r="J3052" s="202"/>
      <c r="K3052" s="198"/>
    </row>
    <row r="3053" spans="3:11" ht="15" customHeight="1" x14ac:dyDescent="0.25">
      <c r="C3053" s="175"/>
      <c r="E3053" s="175"/>
      <c r="H3053" s="175"/>
      <c r="I3053" s="175"/>
      <c r="J3053" s="202"/>
      <c r="K3053" s="198"/>
    </row>
    <row r="3054" spans="3:11" ht="15" customHeight="1" x14ac:dyDescent="0.25">
      <c r="C3054" s="175"/>
      <c r="E3054" s="175"/>
      <c r="H3054" s="175"/>
      <c r="I3054" s="175"/>
      <c r="J3054" s="202"/>
      <c r="K3054" s="198"/>
    </row>
    <row r="3055" spans="3:11" ht="15" customHeight="1" x14ac:dyDescent="0.25">
      <c r="C3055" s="175"/>
      <c r="E3055" s="175"/>
      <c r="H3055" s="175"/>
      <c r="I3055" s="175"/>
      <c r="J3055" s="202"/>
      <c r="K3055" s="198"/>
    </row>
    <row r="3056" spans="3:11" ht="15" customHeight="1" x14ac:dyDescent="0.25">
      <c r="C3056" s="175"/>
      <c r="E3056" s="175"/>
      <c r="H3056" s="175"/>
      <c r="I3056" s="175"/>
      <c r="J3056" s="202"/>
      <c r="K3056" s="198"/>
    </row>
    <row r="3057" spans="3:11" ht="15" customHeight="1" x14ac:dyDescent="0.25">
      <c r="C3057" s="175"/>
      <c r="E3057" s="175"/>
      <c r="H3057" s="175"/>
      <c r="I3057" s="175"/>
      <c r="J3057" s="202"/>
      <c r="K3057" s="198"/>
    </row>
    <row r="3058" spans="3:11" ht="15" customHeight="1" x14ac:dyDescent="0.25">
      <c r="C3058" s="175"/>
      <c r="E3058" s="175"/>
      <c r="H3058" s="175"/>
      <c r="I3058" s="175"/>
      <c r="J3058" s="202"/>
      <c r="K3058" s="198"/>
    </row>
    <row r="3059" spans="3:11" ht="15" customHeight="1" x14ac:dyDescent="0.25">
      <c r="C3059" s="175"/>
      <c r="E3059" s="175"/>
      <c r="H3059" s="175"/>
      <c r="I3059" s="175"/>
      <c r="J3059" s="202"/>
      <c r="K3059" s="198"/>
    </row>
    <row r="3060" spans="3:11" ht="15" customHeight="1" x14ac:dyDescent="0.25">
      <c r="C3060" s="175"/>
      <c r="E3060" s="175"/>
      <c r="H3060" s="175"/>
      <c r="I3060" s="175"/>
      <c r="J3060" s="202"/>
      <c r="K3060" s="198"/>
    </row>
    <row r="3061" spans="3:11" ht="15" customHeight="1" x14ac:dyDescent="0.25">
      <c r="C3061" s="175"/>
      <c r="E3061" s="175"/>
      <c r="H3061" s="175"/>
      <c r="I3061" s="175"/>
      <c r="J3061" s="202"/>
      <c r="K3061" s="198"/>
    </row>
    <row r="3062" spans="3:11" ht="15" customHeight="1" x14ac:dyDescent="0.25">
      <c r="C3062" s="175"/>
      <c r="E3062" s="175"/>
      <c r="H3062" s="175"/>
      <c r="I3062" s="175"/>
      <c r="J3062" s="202"/>
      <c r="K3062" s="198"/>
    </row>
    <row r="3063" spans="3:11" ht="15" customHeight="1" x14ac:dyDescent="0.25">
      <c r="C3063" s="175"/>
      <c r="E3063" s="175"/>
      <c r="H3063" s="175"/>
      <c r="I3063" s="175"/>
      <c r="J3063" s="202"/>
      <c r="K3063" s="198"/>
    </row>
    <row r="3064" spans="3:11" ht="15" customHeight="1" x14ac:dyDescent="0.25">
      <c r="C3064" s="175"/>
      <c r="E3064" s="175"/>
      <c r="H3064" s="175"/>
      <c r="I3064" s="175"/>
      <c r="J3064" s="202"/>
      <c r="K3064" s="198"/>
    </row>
    <row r="3065" spans="3:11" ht="15" customHeight="1" x14ac:dyDescent="0.25">
      <c r="C3065" s="175"/>
      <c r="E3065" s="175"/>
      <c r="H3065" s="175"/>
      <c r="I3065" s="175"/>
      <c r="J3065" s="202"/>
      <c r="K3065" s="198"/>
    </row>
    <row r="3066" spans="3:11" ht="15" customHeight="1" x14ac:dyDescent="0.25">
      <c r="C3066" s="175"/>
      <c r="E3066" s="175"/>
      <c r="H3066" s="175"/>
      <c r="I3066" s="175"/>
      <c r="J3066" s="202"/>
      <c r="K3066" s="198"/>
    </row>
    <row r="3067" spans="3:11" ht="15" customHeight="1" x14ac:dyDescent="0.25">
      <c r="C3067" s="175"/>
      <c r="E3067" s="175"/>
      <c r="H3067" s="175"/>
      <c r="I3067" s="175"/>
      <c r="J3067" s="202"/>
      <c r="K3067" s="198"/>
    </row>
    <row r="3068" spans="3:11" ht="15" customHeight="1" x14ac:dyDescent="0.25">
      <c r="C3068" s="175"/>
      <c r="E3068" s="175"/>
      <c r="H3068" s="175"/>
      <c r="I3068" s="175"/>
      <c r="J3068" s="202"/>
      <c r="K3068" s="198"/>
    </row>
    <row r="3069" spans="3:11" ht="15" customHeight="1" x14ac:dyDescent="0.25">
      <c r="C3069" s="175"/>
      <c r="E3069" s="175"/>
      <c r="H3069" s="175"/>
      <c r="I3069" s="175"/>
      <c r="J3069" s="202"/>
      <c r="K3069" s="198"/>
    </row>
    <row r="3070" spans="3:11" ht="15" customHeight="1" x14ac:dyDescent="0.25">
      <c r="C3070" s="175"/>
      <c r="E3070" s="175"/>
      <c r="H3070" s="175"/>
      <c r="I3070" s="175"/>
      <c r="J3070" s="202"/>
      <c r="K3070" s="198"/>
    </row>
    <row r="3071" spans="3:11" ht="15" customHeight="1" x14ac:dyDescent="0.25">
      <c r="C3071" s="175"/>
      <c r="E3071" s="175"/>
      <c r="H3071" s="175"/>
      <c r="I3071" s="175"/>
      <c r="J3071" s="202"/>
      <c r="K3071" s="198"/>
    </row>
    <row r="3072" spans="3:11" ht="15" customHeight="1" x14ac:dyDescent="0.25">
      <c r="C3072" s="175"/>
      <c r="E3072" s="175"/>
      <c r="H3072" s="175"/>
      <c r="I3072" s="175"/>
      <c r="J3072" s="202"/>
      <c r="K3072" s="198"/>
    </row>
    <row r="3073" spans="3:11" ht="15" customHeight="1" x14ac:dyDescent="0.25">
      <c r="C3073" s="175"/>
      <c r="E3073" s="175"/>
      <c r="H3073" s="175"/>
      <c r="I3073" s="175"/>
      <c r="J3073" s="202"/>
      <c r="K3073" s="198"/>
    </row>
    <row r="3074" spans="3:11" ht="15" customHeight="1" x14ac:dyDescent="0.25">
      <c r="C3074" s="175"/>
      <c r="E3074" s="175"/>
      <c r="H3074" s="175"/>
      <c r="I3074" s="175"/>
      <c r="J3074" s="202"/>
      <c r="K3074" s="198"/>
    </row>
    <row r="3075" spans="3:11" ht="15" customHeight="1" x14ac:dyDescent="0.25">
      <c r="C3075" s="175"/>
      <c r="E3075" s="175"/>
      <c r="H3075" s="175"/>
      <c r="I3075" s="175"/>
      <c r="J3075" s="202"/>
      <c r="K3075" s="198"/>
    </row>
    <row r="3076" spans="3:11" ht="15" customHeight="1" x14ac:dyDescent="0.25">
      <c r="C3076" s="175"/>
      <c r="E3076" s="175"/>
      <c r="H3076" s="175"/>
      <c r="I3076" s="175"/>
      <c r="J3076" s="202"/>
      <c r="K3076" s="198"/>
    </row>
    <row r="3077" spans="3:11" ht="15" customHeight="1" x14ac:dyDescent="0.25">
      <c r="C3077" s="175"/>
      <c r="E3077" s="175"/>
      <c r="H3077" s="175"/>
      <c r="I3077" s="175"/>
      <c r="J3077" s="202"/>
      <c r="K3077" s="198"/>
    </row>
    <row r="3078" spans="3:11" ht="15" customHeight="1" x14ac:dyDescent="0.25">
      <c r="C3078" s="175"/>
      <c r="E3078" s="175"/>
      <c r="H3078" s="175"/>
      <c r="I3078" s="175"/>
      <c r="J3078" s="202"/>
      <c r="K3078" s="198"/>
    </row>
    <row r="3079" spans="3:11" ht="15" customHeight="1" x14ac:dyDescent="0.25">
      <c r="C3079" s="175"/>
      <c r="E3079" s="175"/>
      <c r="H3079" s="175"/>
      <c r="I3079" s="175"/>
      <c r="J3079" s="202"/>
      <c r="K3079" s="198"/>
    </row>
    <row r="3080" spans="3:11" ht="15" customHeight="1" x14ac:dyDescent="0.25">
      <c r="C3080" s="175"/>
      <c r="E3080" s="175"/>
      <c r="H3080" s="175"/>
      <c r="I3080" s="175"/>
      <c r="J3080" s="202"/>
      <c r="K3080" s="198"/>
    </row>
    <row r="3081" spans="3:11" ht="15" customHeight="1" x14ac:dyDescent="0.25">
      <c r="C3081" s="175"/>
      <c r="E3081" s="175"/>
      <c r="H3081" s="175"/>
      <c r="I3081" s="175"/>
      <c r="J3081" s="202"/>
      <c r="K3081" s="198"/>
    </row>
    <row r="3082" spans="3:11" ht="15" customHeight="1" x14ac:dyDescent="0.25">
      <c r="C3082" s="175"/>
      <c r="E3082" s="175"/>
      <c r="H3082" s="175"/>
      <c r="I3082" s="175"/>
      <c r="J3082" s="202"/>
      <c r="K3082" s="198"/>
    </row>
    <row r="3083" spans="3:11" ht="15" customHeight="1" x14ac:dyDescent="0.25">
      <c r="C3083" s="175"/>
      <c r="E3083" s="175"/>
      <c r="H3083" s="175"/>
      <c r="I3083" s="175"/>
      <c r="J3083" s="202"/>
      <c r="K3083" s="198"/>
    </row>
    <row r="3084" spans="3:11" ht="15" customHeight="1" x14ac:dyDescent="0.25">
      <c r="C3084" s="175"/>
      <c r="E3084" s="175"/>
      <c r="H3084" s="175"/>
      <c r="I3084" s="175"/>
      <c r="J3084" s="202"/>
      <c r="K3084" s="198"/>
    </row>
    <row r="3085" spans="3:11" ht="15" customHeight="1" x14ac:dyDescent="0.25">
      <c r="C3085" s="175"/>
      <c r="E3085" s="175"/>
      <c r="H3085" s="175"/>
      <c r="I3085" s="175"/>
      <c r="J3085" s="202"/>
      <c r="K3085" s="198"/>
    </row>
    <row r="3086" spans="3:11" ht="15" customHeight="1" x14ac:dyDescent="0.25">
      <c r="C3086" s="175"/>
      <c r="E3086" s="175"/>
      <c r="H3086" s="175"/>
      <c r="I3086" s="175"/>
      <c r="J3086" s="202"/>
      <c r="K3086" s="198"/>
    </row>
    <row r="3087" spans="3:11" ht="15" customHeight="1" x14ac:dyDescent="0.25">
      <c r="C3087" s="175"/>
      <c r="E3087" s="175"/>
      <c r="H3087" s="175"/>
      <c r="I3087" s="175"/>
      <c r="J3087" s="202"/>
      <c r="K3087" s="198"/>
    </row>
    <row r="3088" spans="3:11" ht="15" customHeight="1" x14ac:dyDescent="0.25">
      <c r="C3088" s="175"/>
      <c r="E3088" s="175"/>
      <c r="H3088" s="175"/>
      <c r="I3088" s="175"/>
      <c r="J3088" s="202"/>
      <c r="K3088" s="198"/>
    </row>
    <row r="3089" spans="3:11" ht="15" customHeight="1" x14ac:dyDescent="0.25">
      <c r="C3089" s="175"/>
      <c r="E3089" s="175"/>
      <c r="H3089" s="175"/>
      <c r="I3089" s="175"/>
      <c r="J3089" s="202"/>
      <c r="K3089" s="198"/>
    </row>
    <row r="3090" spans="3:11" ht="15" customHeight="1" x14ac:dyDescent="0.25">
      <c r="C3090" s="175"/>
      <c r="E3090" s="175"/>
      <c r="H3090" s="175"/>
      <c r="I3090" s="175"/>
      <c r="J3090" s="202"/>
      <c r="K3090" s="198"/>
    </row>
    <row r="3091" spans="3:11" ht="15" customHeight="1" x14ac:dyDescent="0.25">
      <c r="C3091" s="175"/>
      <c r="E3091" s="175"/>
      <c r="H3091" s="175"/>
      <c r="I3091" s="175"/>
      <c r="J3091" s="202"/>
      <c r="K3091" s="198"/>
    </row>
    <row r="3092" spans="3:11" ht="15" customHeight="1" x14ac:dyDescent="0.25">
      <c r="C3092" s="175"/>
      <c r="E3092" s="175"/>
      <c r="H3092" s="175"/>
      <c r="I3092" s="175"/>
      <c r="J3092" s="202"/>
      <c r="K3092" s="198"/>
    </row>
    <row r="3093" spans="3:11" ht="15" customHeight="1" x14ac:dyDescent="0.25">
      <c r="C3093" s="175"/>
      <c r="E3093" s="175"/>
      <c r="H3093" s="175"/>
      <c r="I3093" s="175"/>
      <c r="J3093" s="202"/>
      <c r="K3093" s="198"/>
    </row>
    <row r="3094" spans="3:11" ht="15" customHeight="1" x14ac:dyDescent="0.25">
      <c r="C3094" s="175"/>
      <c r="E3094" s="175"/>
      <c r="H3094" s="175"/>
      <c r="I3094" s="175"/>
      <c r="J3094" s="202"/>
      <c r="K3094" s="198"/>
    </row>
    <row r="3095" spans="3:11" ht="15" customHeight="1" x14ac:dyDescent="0.25">
      <c r="C3095" s="175"/>
      <c r="E3095" s="175"/>
      <c r="H3095" s="175"/>
      <c r="I3095" s="175"/>
      <c r="J3095" s="202"/>
      <c r="K3095" s="198"/>
    </row>
    <row r="3096" spans="3:11" ht="15" customHeight="1" x14ac:dyDescent="0.25">
      <c r="C3096" s="175"/>
      <c r="E3096" s="175"/>
      <c r="H3096" s="175"/>
      <c r="I3096" s="175"/>
      <c r="J3096" s="202"/>
      <c r="K3096" s="198"/>
    </row>
    <row r="3097" spans="3:11" ht="15" customHeight="1" x14ac:dyDescent="0.25">
      <c r="C3097" s="175"/>
      <c r="E3097" s="175"/>
      <c r="H3097" s="175"/>
      <c r="I3097" s="175"/>
      <c r="J3097" s="202"/>
      <c r="K3097" s="198"/>
    </row>
    <row r="3098" spans="3:11" ht="15" customHeight="1" x14ac:dyDescent="0.25">
      <c r="C3098" s="175"/>
      <c r="E3098" s="175"/>
      <c r="H3098" s="175"/>
      <c r="I3098" s="175"/>
      <c r="J3098" s="202"/>
      <c r="K3098" s="198"/>
    </row>
    <row r="3099" spans="3:11" ht="15" customHeight="1" x14ac:dyDescent="0.25">
      <c r="C3099" s="175"/>
      <c r="E3099" s="175"/>
      <c r="H3099" s="175"/>
      <c r="I3099" s="175"/>
      <c r="J3099" s="202"/>
      <c r="K3099" s="198"/>
    </row>
    <row r="3100" spans="3:11" ht="15" customHeight="1" x14ac:dyDescent="0.25">
      <c r="C3100" s="175"/>
      <c r="E3100" s="175"/>
      <c r="H3100" s="175"/>
      <c r="I3100" s="175"/>
      <c r="J3100" s="202"/>
      <c r="K3100" s="198"/>
    </row>
    <row r="3101" spans="3:11" ht="15" customHeight="1" x14ac:dyDescent="0.25">
      <c r="C3101" s="175"/>
      <c r="E3101" s="175"/>
      <c r="H3101" s="175"/>
      <c r="I3101" s="175"/>
      <c r="J3101" s="202"/>
      <c r="K3101" s="198"/>
    </row>
    <row r="3102" spans="3:11" ht="15" customHeight="1" x14ac:dyDescent="0.25">
      <c r="C3102" s="175"/>
      <c r="E3102" s="175"/>
      <c r="H3102" s="175"/>
      <c r="I3102" s="175"/>
      <c r="J3102" s="202"/>
      <c r="K3102" s="198"/>
    </row>
    <row r="3103" spans="3:11" ht="15" customHeight="1" x14ac:dyDescent="0.25">
      <c r="C3103" s="175"/>
      <c r="E3103" s="175"/>
      <c r="H3103" s="175"/>
      <c r="I3103" s="175"/>
      <c r="J3103" s="202"/>
      <c r="K3103" s="198"/>
    </row>
    <row r="3104" spans="3:11" ht="15" customHeight="1" x14ac:dyDescent="0.25">
      <c r="C3104" s="175"/>
      <c r="E3104" s="175"/>
      <c r="H3104" s="175"/>
      <c r="I3104" s="175"/>
      <c r="J3104" s="202"/>
      <c r="K3104" s="198"/>
    </row>
    <row r="3105" spans="3:11" ht="15" customHeight="1" x14ac:dyDescent="0.25">
      <c r="C3105" s="175"/>
      <c r="E3105" s="175"/>
      <c r="H3105" s="175"/>
      <c r="I3105" s="175"/>
      <c r="J3105" s="202"/>
      <c r="K3105" s="198"/>
    </row>
    <row r="3106" spans="3:11" ht="15" customHeight="1" x14ac:dyDescent="0.25">
      <c r="C3106" s="175"/>
      <c r="E3106" s="175"/>
      <c r="H3106" s="175"/>
      <c r="I3106" s="175"/>
      <c r="J3106" s="202"/>
      <c r="K3106" s="198"/>
    </row>
    <row r="3107" spans="3:11" ht="15" customHeight="1" x14ac:dyDescent="0.25">
      <c r="C3107" s="175"/>
      <c r="E3107" s="175"/>
      <c r="H3107" s="175"/>
      <c r="I3107" s="175"/>
      <c r="J3107" s="202"/>
      <c r="K3107" s="198"/>
    </row>
    <row r="3108" spans="3:11" ht="15" customHeight="1" x14ac:dyDescent="0.25">
      <c r="C3108" s="175"/>
      <c r="E3108" s="175"/>
      <c r="H3108" s="175"/>
      <c r="I3108" s="175"/>
      <c r="J3108" s="202"/>
      <c r="K3108" s="198"/>
    </row>
    <row r="3109" spans="3:11" ht="15" customHeight="1" x14ac:dyDescent="0.25">
      <c r="C3109" s="175"/>
      <c r="E3109" s="175"/>
      <c r="H3109" s="175"/>
      <c r="I3109" s="175"/>
      <c r="J3109" s="202"/>
      <c r="K3109" s="198"/>
    </row>
    <row r="3110" spans="3:11" ht="15" customHeight="1" x14ac:dyDescent="0.25">
      <c r="C3110" s="175"/>
      <c r="E3110" s="175"/>
      <c r="H3110" s="175"/>
      <c r="I3110" s="175"/>
      <c r="J3110" s="202"/>
      <c r="K3110" s="198"/>
    </row>
    <row r="3111" spans="3:11" ht="15" customHeight="1" x14ac:dyDescent="0.25">
      <c r="C3111" s="175"/>
      <c r="E3111" s="175"/>
      <c r="H3111" s="175"/>
      <c r="I3111" s="175"/>
      <c r="J3111" s="202"/>
      <c r="K3111" s="198"/>
    </row>
    <row r="3112" spans="3:11" ht="15" customHeight="1" x14ac:dyDescent="0.25">
      <c r="C3112" s="175"/>
      <c r="E3112" s="175"/>
      <c r="H3112" s="175"/>
      <c r="I3112" s="175"/>
      <c r="J3112" s="202"/>
      <c r="K3112" s="198"/>
    </row>
    <row r="3113" spans="3:11" ht="15" customHeight="1" x14ac:dyDescent="0.25">
      <c r="C3113" s="175"/>
      <c r="E3113" s="175"/>
      <c r="H3113" s="175"/>
      <c r="I3113" s="175"/>
      <c r="J3113" s="202"/>
      <c r="K3113" s="198"/>
    </row>
    <row r="3114" spans="3:11" ht="15" customHeight="1" x14ac:dyDescent="0.25">
      <c r="C3114" s="175"/>
      <c r="E3114" s="175"/>
      <c r="H3114" s="175"/>
      <c r="I3114" s="175"/>
      <c r="J3114" s="202"/>
      <c r="K3114" s="198"/>
    </row>
    <row r="3115" spans="3:11" ht="15" customHeight="1" x14ac:dyDescent="0.25">
      <c r="C3115" s="175"/>
      <c r="E3115" s="175"/>
      <c r="H3115" s="175"/>
      <c r="I3115" s="175"/>
      <c r="J3115" s="202"/>
      <c r="K3115" s="198"/>
    </row>
    <row r="3116" spans="3:11" ht="15" customHeight="1" x14ac:dyDescent="0.25">
      <c r="C3116" s="175"/>
      <c r="E3116" s="175"/>
      <c r="H3116" s="175"/>
      <c r="I3116" s="175"/>
      <c r="J3116" s="202"/>
      <c r="K3116" s="198"/>
    </row>
    <row r="3117" spans="3:11" ht="15" customHeight="1" x14ac:dyDescent="0.25">
      <c r="C3117" s="175"/>
      <c r="E3117" s="175"/>
      <c r="H3117" s="175"/>
      <c r="I3117" s="175"/>
      <c r="J3117" s="202"/>
      <c r="K3117" s="198"/>
    </row>
    <row r="3118" spans="3:11" ht="15" customHeight="1" x14ac:dyDescent="0.25">
      <c r="C3118" s="175"/>
      <c r="E3118" s="175"/>
      <c r="H3118" s="175"/>
      <c r="I3118" s="175"/>
      <c r="J3118" s="202"/>
      <c r="K3118" s="198"/>
    </row>
    <row r="3119" spans="3:11" ht="15" customHeight="1" x14ac:dyDescent="0.25">
      <c r="C3119" s="175"/>
      <c r="E3119" s="175"/>
      <c r="H3119" s="175"/>
      <c r="I3119" s="175"/>
      <c r="J3119" s="202"/>
      <c r="K3119" s="198"/>
    </row>
    <row r="3120" spans="3:11" ht="15" customHeight="1" x14ac:dyDescent="0.25">
      <c r="C3120" s="175"/>
      <c r="E3120" s="175"/>
      <c r="H3120" s="175"/>
      <c r="I3120" s="175"/>
      <c r="J3120" s="202"/>
      <c r="K3120" s="198"/>
    </row>
    <row r="3121" spans="3:11" ht="15" customHeight="1" x14ac:dyDescent="0.25">
      <c r="C3121" s="175"/>
      <c r="E3121" s="175"/>
      <c r="H3121" s="175"/>
      <c r="I3121" s="175"/>
      <c r="J3121" s="202"/>
      <c r="K3121" s="198"/>
    </row>
    <row r="3122" spans="3:11" ht="15" customHeight="1" x14ac:dyDescent="0.25">
      <c r="C3122" s="175"/>
      <c r="E3122" s="175"/>
      <c r="H3122" s="175"/>
      <c r="I3122" s="175"/>
      <c r="J3122" s="202"/>
      <c r="K3122" s="198"/>
    </row>
    <row r="3123" spans="3:11" ht="15" customHeight="1" x14ac:dyDescent="0.25">
      <c r="C3123" s="175"/>
      <c r="E3123" s="175"/>
      <c r="H3123" s="175"/>
      <c r="I3123" s="175"/>
      <c r="J3123" s="202"/>
      <c r="K3123" s="198"/>
    </row>
    <row r="3124" spans="3:11" ht="15" customHeight="1" x14ac:dyDescent="0.25">
      <c r="C3124" s="175"/>
      <c r="E3124" s="175"/>
      <c r="H3124" s="175"/>
      <c r="I3124" s="175"/>
      <c r="J3124" s="202"/>
      <c r="K3124" s="198"/>
    </row>
    <row r="3125" spans="3:11" ht="15" customHeight="1" x14ac:dyDescent="0.25">
      <c r="C3125" s="175"/>
      <c r="E3125" s="175"/>
      <c r="H3125" s="175"/>
      <c r="I3125" s="175"/>
      <c r="J3125" s="202"/>
      <c r="K3125" s="198"/>
    </row>
    <row r="3126" spans="3:11" ht="15" customHeight="1" x14ac:dyDescent="0.25">
      <c r="C3126" s="175"/>
      <c r="E3126" s="175"/>
      <c r="H3126" s="175"/>
      <c r="I3126" s="175"/>
      <c r="J3126" s="202"/>
      <c r="K3126" s="198"/>
    </row>
    <row r="3127" spans="3:11" ht="15" customHeight="1" x14ac:dyDescent="0.25">
      <c r="C3127" s="175"/>
      <c r="E3127" s="175"/>
      <c r="H3127" s="175"/>
      <c r="I3127" s="175"/>
      <c r="J3127" s="202"/>
      <c r="K3127" s="198"/>
    </row>
    <row r="3128" spans="3:11" ht="15" customHeight="1" x14ac:dyDescent="0.25">
      <c r="C3128" s="175"/>
      <c r="E3128" s="175"/>
      <c r="H3128" s="175"/>
      <c r="I3128" s="175"/>
      <c r="J3128" s="202"/>
      <c r="K3128" s="198"/>
    </row>
    <row r="3129" spans="3:11" ht="15" customHeight="1" x14ac:dyDescent="0.25">
      <c r="C3129" s="175"/>
      <c r="E3129" s="175"/>
      <c r="H3129" s="175"/>
      <c r="I3129" s="175"/>
      <c r="J3129" s="202"/>
      <c r="K3129" s="198"/>
    </row>
    <row r="3130" spans="3:11" ht="15" customHeight="1" x14ac:dyDescent="0.25">
      <c r="C3130" s="175"/>
      <c r="E3130" s="175"/>
      <c r="H3130" s="175"/>
      <c r="I3130" s="175"/>
      <c r="J3130" s="202"/>
      <c r="K3130" s="198"/>
    </row>
    <row r="3131" spans="3:11" ht="15" customHeight="1" x14ac:dyDescent="0.25">
      <c r="C3131" s="175"/>
      <c r="E3131" s="175"/>
      <c r="H3131" s="175"/>
      <c r="I3131" s="175"/>
      <c r="J3131" s="202"/>
      <c r="K3131" s="198"/>
    </row>
    <row r="3132" spans="3:11" ht="15" customHeight="1" x14ac:dyDescent="0.25">
      <c r="C3132" s="175"/>
      <c r="E3132" s="175"/>
      <c r="H3132" s="175"/>
      <c r="I3132" s="175"/>
      <c r="J3132" s="202"/>
      <c r="K3132" s="198"/>
    </row>
    <row r="3133" spans="3:11" ht="15" customHeight="1" x14ac:dyDescent="0.25">
      <c r="C3133" s="175"/>
      <c r="E3133" s="175"/>
      <c r="H3133" s="175"/>
      <c r="I3133" s="175"/>
      <c r="J3133" s="202"/>
      <c r="K3133" s="198"/>
    </row>
    <row r="3134" spans="3:11" ht="15" customHeight="1" x14ac:dyDescent="0.25">
      <c r="C3134" s="175"/>
      <c r="E3134" s="175"/>
      <c r="H3134" s="175"/>
      <c r="I3134" s="175"/>
      <c r="J3134" s="202"/>
      <c r="K3134" s="198"/>
    </row>
    <row r="3135" spans="3:11" ht="15" customHeight="1" x14ac:dyDescent="0.25">
      <c r="C3135" s="175"/>
      <c r="E3135" s="175"/>
      <c r="H3135" s="175"/>
      <c r="I3135" s="175"/>
      <c r="J3135" s="202"/>
      <c r="K3135" s="198"/>
    </row>
    <row r="3136" spans="3:11" ht="15" customHeight="1" x14ac:dyDescent="0.25">
      <c r="C3136" s="175"/>
      <c r="E3136" s="175"/>
      <c r="H3136" s="175"/>
      <c r="I3136" s="175"/>
      <c r="J3136" s="202"/>
      <c r="K3136" s="198"/>
    </row>
    <row r="3137" spans="3:11" ht="15" customHeight="1" x14ac:dyDescent="0.25">
      <c r="C3137" s="175"/>
      <c r="E3137" s="175"/>
      <c r="H3137" s="175"/>
      <c r="I3137" s="175"/>
      <c r="J3137" s="202"/>
      <c r="K3137" s="198"/>
    </row>
    <row r="3138" spans="3:11" ht="15" customHeight="1" x14ac:dyDescent="0.25">
      <c r="C3138" s="175"/>
      <c r="E3138" s="175"/>
      <c r="H3138" s="175"/>
      <c r="I3138" s="175"/>
      <c r="J3138" s="202"/>
      <c r="K3138" s="198"/>
    </row>
    <row r="3139" spans="3:11" ht="15" customHeight="1" x14ac:dyDescent="0.25">
      <c r="C3139" s="175"/>
      <c r="E3139" s="175"/>
      <c r="H3139" s="175"/>
      <c r="I3139" s="175"/>
      <c r="J3139" s="202"/>
      <c r="K3139" s="198"/>
    </row>
    <row r="3140" spans="3:11" ht="15" customHeight="1" x14ac:dyDescent="0.25">
      <c r="C3140" s="175"/>
      <c r="E3140" s="175"/>
      <c r="H3140" s="175"/>
      <c r="I3140" s="175"/>
      <c r="J3140" s="202"/>
      <c r="K3140" s="198"/>
    </row>
    <row r="3141" spans="3:11" ht="15" customHeight="1" x14ac:dyDescent="0.25">
      <c r="C3141" s="175"/>
      <c r="E3141" s="175"/>
      <c r="H3141" s="175"/>
      <c r="I3141" s="175"/>
      <c r="J3141" s="202"/>
      <c r="K3141" s="198"/>
    </row>
    <row r="3142" spans="3:11" ht="15" customHeight="1" x14ac:dyDescent="0.25">
      <c r="C3142" s="175"/>
      <c r="E3142" s="175"/>
      <c r="H3142" s="175"/>
      <c r="I3142" s="175"/>
      <c r="J3142" s="202"/>
      <c r="K3142" s="198"/>
    </row>
    <row r="3143" spans="3:11" ht="15" customHeight="1" x14ac:dyDescent="0.25">
      <c r="C3143" s="175"/>
      <c r="E3143" s="175"/>
      <c r="H3143" s="175"/>
      <c r="I3143" s="175"/>
      <c r="J3143" s="202"/>
      <c r="K3143" s="198"/>
    </row>
    <row r="3144" spans="3:11" ht="15" customHeight="1" x14ac:dyDescent="0.25">
      <c r="C3144" s="175"/>
      <c r="E3144" s="175"/>
      <c r="H3144" s="175"/>
      <c r="I3144" s="175"/>
      <c r="J3144" s="202"/>
      <c r="K3144" s="198"/>
    </row>
    <row r="3145" spans="3:11" ht="15" customHeight="1" x14ac:dyDescent="0.25">
      <c r="C3145" s="175"/>
      <c r="E3145" s="175"/>
      <c r="H3145" s="175"/>
      <c r="I3145" s="175"/>
      <c r="J3145" s="202"/>
      <c r="K3145" s="198"/>
    </row>
    <row r="3146" spans="3:11" ht="15" customHeight="1" x14ac:dyDescent="0.25">
      <c r="C3146" s="175"/>
      <c r="E3146" s="175"/>
      <c r="H3146" s="175"/>
      <c r="I3146" s="175"/>
      <c r="J3146" s="202"/>
      <c r="K3146" s="198"/>
    </row>
    <row r="3147" spans="3:11" ht="15" customHeight="1" x14ac:dyDescent="0.25">
      <c r="C3147" s="175"/>
      <c r="E3147" s="175"/>
      <c r="H3147" s="175"/>
      <c r="I3147" s="175"/>
      <c r="J3147" s="202"/>
      <c r="K3147" s="198"/>
    </row>
    <row r="3148" spans="3:11" ht="15" customHeight="1" x14ac:dyDescent="0.25">
      <c r="C3148" s="175"/>
      <c r="E3148" s="175"/>
      <c r="H3148" s="175"/>
      <c r="I3148" s="175"/>
      <c r="J3148" s="202"/>
      <c r="K3148" s="198"/>
    </row>
    <row r="3149" spans="3:11" ht="15" customHeight="1" x14ac:dyDescent="0.25">
      <c r="C3149" s="175"/>
      <c r="E3149" s="175"/>
      <c r="H3149" s="175"/>
      <c r="I3149" s="175"/>
      <c r="J3149" s="202"/>
      <c r="K3149" s="198"/>
    </row>
    <row r="3150" spans="3:11" ht="15" customHeight="1" x14ac:dyDescent="0.25">
      <c r="C3150" s="175"/>
      <c r="E3150" s="175"/>
      <c r="H3150" s="175"/>
      <c r="I3150" s="175"/>
      <c r="J3150" s="202"/>
      <c r="K3150" s="198"/>
    </row>
    <row r="3151" spans="3:11" ht="15" customHeight="1" x14ac:dyDescent="0.25">
      <c r="C3151" s="175"/>
      <c r="E3151" s="175"/>
      <c r="H3151" s="175"/>
      <c r="I3151" s="175"/>
      <c r="J3151" s="202"/>
      <c r="K3151" s="198"/>
    </row>
    <row r="3152" spans="3:11" ht="15" customHeight="1" x14ac:dyDescent="0.25">
      <c r="C3152" s="175"/>
      <c r="E3152" s="175"/>
      <c r="H3152" s="175"/>
      <c r="I3152" s="175"/>
      <c r="J3152" s="202"/>
      <c r="K3152" s="198"/>
    </row>
    <row r="3153" spans="3:11" ht="15" customHeight="1" x14ac:dyDescent="0.25">
      <c r="C3153" s="175"/>
      <c r="E3153" s="175"/>
      <c r="H3153" s="175"/>
      <c r="I3153" s="175"/>
      <c r="J3153" s="202"/>
      <c r="K3153" s="198"/>
    </row>
    <row r="3154" spans="3:11" ht="15" customHeight="1" x14ac:dyDescent="0.25">
      <c r="C3154" s="175"/>
      <c r="E3154" s="175"/>
      <c r="H3154" s="175"/>
      <c r="I3154" s="175"/>
      <c r="J3154" s="202"/>
      <c r="K3154" s="198"/>
    </row>
    <row r="3155" spans="3:11" ht="15" customHeight="1" x14ac:dyDescent="0.25">
      <c r="C3155" s="175"/>
      <c r="E3155" s="175"/>
      <c r="H3155" s="175"/>
      <c r="I3155" s="175"/>
      <c r="J3155" s="202"/>
      <c r="K3155" s="198"/>
    </row>
    <row r="3156" spans="3:11" ht="15" customHeight="1" x14ac:dyDescent="0.25">
      <c r="C3156" s="175"/>
      <c r="E3156" s="175"/>
      <c r="H3156" s="175"/>
      <c r="I3156" s="175"/>
      <c r="J3156" s="202"/>
      <c r="K3156" s="198"/>
    </row>
    <row r="3157" spans="3:11" ht="15" customHeight="1" x14ac:dyDescent="0.25">
      <c r="C3157" s="175"/>
      <c r="E3157" s="175"/>
      <c r="H3157" s="175"/>
      <c r="I3157" s="175"/>
      <c r="J3157" s="202"/>
      <c r="K3157" s="198"/>
    </row>
    <row r="3158" spans="3:11" ht="15" customHeight="1" x14ac:dyDescent="0.25">
      <c r="C3158" s="175"/>
      <c r="E3158" s="175"/>
      <c r="H3158" s="175"/>
      <c r="I3158" s="175"/>
      <c r="J3158" s="202"/>
      <c r="K3158" s="198"/>
    </row>
    <row r="3159" spans="3:11" ht="15" customHeight="1" x14ac:dyDescent="0.25">
      <c r="C3159" s="175"/>
      <c r="E3159" s="175"/>
      <c r="H3159" s="175"/>
      <c r="I3159" s="175"/>
      <c r="J3159" s="202"/>
      <c r="K3159" s="198"/>
    </row>
    <row r="3160" spans="3:11" ht="15" customHeight="1" x14ac:dyDescent="0.25">
      <c r="C3160" s="175"/>
      <c r="E3160" s="175"/>
      <c r="H3160" s="175"/>
      <c r="I3160" s="175"/>
      <c r="J3160" s="202"/>
      <c r="K3160" s="198"/>
    </row>
    <row r="3161" spans="3:11" ht="15" customHeight="1" x14ac:dyDescent="0.25">
      <c r="C3161" s="175"/>
      <c r="E3161" s="175"/>
      <c r="H3161" s="175"/>
      <c r="I3161" s="175"/>
      <c r="J3161" s="202"/>
      <c r="K3161" s="198"/>
    </row>
    <row r="3162" spans="3:11" ht="15" customHeight="1" x14ac:dyDescent="0.25">
      <c r="C3162" s="175"/>
      <c r="E3162" s="175"/>
      <c r="H3162" s="175"/>
      <c r="I3162" s="175"/>
      <c r="J3162" s="202"/>
      <c r="K3162" s="198"/>
    </row>
    <row r="3163" spans="3:11" ht="15" customHeight="1" x14ac:dyDescent="0.25">
      <c r="C3163" s="175"/>
      <c r="E3163" s="175"/>
      <c r="H3163" s="175"/>
      <c r="I3163" s="175"/>
      <c r="J3163" s="202"/>
      <c r="K3163" s="198"/>
    </row>
    <row r="3164" spans="3:11" ht="15" customHeight="1" x14ac:dyDescent="0.25">
      <c r="C3164" s="175"/>
      <c r="E3164" s="175"/>
      <c r="H3164" s="175"/>
      <c r="I3164" s="175"/>
      <c r="J3164" s="202"/>
      <c r="K3164" s="198"/>
    </row>
    <row r="3165" spans="3:11" ht="15" customHeight="1" x14ac:dyDescent="0.25">
      <c r="C3165" s="175"/>
      <c r="E3165" s="175"/>
      <c r="H3165" s="175"/>
      <c r="I3165" s="175"/>
      <c r="J3165" s="202"/>
      <c r="K3165" s="198"/>
    </row>
    <row r="3166" spans="3:11" ht="15" customHeight="1" x14ac:dyDescent="0.25">
      <c r="C3166" s="175"/>
      <c r="E3166" s="175"/>
      <c r="H3166" s="175"/>
      <c r="I3166" s="175"/>
      <c r="J3166" s="202"/>
      <c r="K3166" s="198"/>
    </row>
    <row r="3167" spans="3:11" ht="15" customHeight="1" x14ac:dyDescent="0.25">
      <c r="C3167" s="175"/>
      <c r="E3167" s="175"/>
      <c r="H3167" s="175"/>
      <c r="I3167" s="175"/>
      <c r="J3167" s="202"/>
      <c r="K3167" s="198"/>
    </row>
    <row r="3168" spans="3:11" ht="15" customHeight="1" x14ac:dyDescent="0.25">
      <c r="C3168" s="175"/>
      <c r="E3168" s="175"/>
      <c r="H3168" s="175"/>
      <c r="I3168" s="175"/>
      <c r="J3168" s="202"/>
      <c r="K3168" s="198"/>
    </row>
    <row r="3169" spans="3:11" ht="15" customHeight="1" x14ac:dyDescent="0.25">
      <c r="C3169" s="175"/>
      <c r="E3169" s="175"/>
      <c r="H3169" s="175"/>
      <c r="I3169" s="175"/>
      <c r="J3169" s="202"/>
      <c r="K3169" s="198"/>
    </row>
    <row r="3170" spans="3:11" ht="15" customHeight="1" x14ac:dyDescent="0.25">
      <c r="C3170" s="175"/>
      <c r="E3170" s="175"/>
      <c r="H3170" s="175"/>
      <c r="I3170" s="175"/>
      <c r="J3170" s="202"/>
      <c r="K3170" s="198"/>
    </row>
    <row r="3171" spans="3:11" ht="15" customHeight="1" x14ac:dyDescent="0.25">
      <c r="C3171" s="175"/>
      <c r="E3171" s="175"/>
      <c r="H3171" s="175"/>
      <c r="I3171" s="175"/>
      <c r="J3171" s="202"/>
      <c r="K3171" s="198"/>
    </row>
    <row r="3172" spans="3:11" ht="15" customHeight="1" x14ac:dyDescent="0.25">
      <c r="C3172" s="175"/>
      <c r="E3172" s="175"/>
      <c r="H3172" s="175"/>
      <c r="I3172" s="175"/>
      <c r="J3172" s="202"/>
      <c r="K3172" s="198"/>
    </row>
    <row r="3173" spans="3:11" ht="15" customHeight="1" x14ac:dyDescent="0.25">
      <c r="C3173" s="175"/>
      <c r="E3173" s="175"/>
      <c r="H3173" s="175"/>
      <c r="I3173" s="175"/>
      <c r="J3173" s="202"/>
      <c r="K3173" s="198"/>
    </row>
    <row r="3174" spans="3:11" ht="15" customHeight="1" x14ac:dyDescent="0.25">
      <c r="C3174" s="175"/>
      <c r="E3174" s="175"/>
      <c r="H3174" s="175"/>
      <c r="I3174" s="175"/>
      <c r="J3174" s="202"/>
      <c r="K3174" s="198"/>
    </row>
    <row r="3175" spans="3:11" ht="15" customHeight="1" x14ac:dyDescent="0.25">
      <c r="C3175" s="175"/>
      <c r="E3175" s="175"/>
      <c r="H3175" s="175"/>
      <c r="I3175" s="175"/>
      <c r="J3175" s="202"/>
      <c r="K3175" s="198"/>
    </row>
    <row r="3176" spans="3:11" ht="15" customHeight="1" x14ac:dyDescent="0.25">
      <c r="C3176" s="175"/>
      <c r="E3176" s="175"/>
      <c r="H3176" s="175"/>
      <c r="I3176" s="175"/>
      <c r="J3176" s="202"/>
      <c r="K3176" s="198"/>
    </row>
    <row r="3177" spans="3:11" ht="15" customHeight="1" x14ac:dyDescent="0.25">
      <c r="C3177" s="175"/>
      <c r="E3177" s="175"/>
      <c r="H3177" s="175"/>
      <c r="I3177" s="175"/>
      <c r="J3177" s="202"/>
      <c r="K3177" s="198"/>
    </row>
    <row r="3178" spans="3:11" ht="15" customHeight="1" x14ac:dyDescent="0.25">
      <c r="C3178" s="175"/>
      <c r="E3178" s="175"/>
      <c r="H3178" s="175"/>
      <c r="I3178" s="175"/>
      <c r="J3178" s="202"/>
      <c r="K3178" s="198"/>
    </row>
    <row r="3179" spans="3:11" ht="15" customHeight="1" x14ac:dyDescent="0.25">
      <c r="C3179" s="175"/>
      <c r="E3179" s="175"/>
      <c r="H3179" s="175"/>
      <c r="I3179" s="175"/>
      <c r="J3179" s="202"/>
      <c r="K3179" s="198"/>
    </row>
    <row r="3180" spans="3:11" ht="15" customHeight="1" x14ac:dyDescent="0.25">
      <c r="C3180" s="175"/>
      <c r="E3180" s="175"/>
      <c r="H3180" s="175"/>
      <c r="I3180" s="175"/>
      <c r="J3180" s="202"/>
      <c r="K3180" s="198"/>
    </row>
    <row r="3181" spans="3:11" ht="15" customHeight="1" x14ac:dyDescent="0.25">
      <c r="C3181" s="175"/>
      <c r="E3181" s="175"/>
      <c r="H3181" s="175"/>
      <c r="I3181" s="175"/>
      <c r="J3181" s="202"/>
      <c r="K3181" s="198"/>
    </row>
    <row r="3182" spans="3:11" ht="15" customHeight="1" x14ac:dyDescent="0.25">
      <c r="C3182" s="175"/>
      <c r="E3182" s="175"/>
      <c r="H3182" s="175"/>
      <c r="I3182" s="175"/>
      <c r="J3182" s="202"/>
      <c r="K3182" s="198"/>
    </row>
    <row r="3183" spans="3:11" ht="15" customHeight="1" x14ac:dyDescent="0.25">
      <c r="C3183" s="175"/>
      <c r="E3183" s="175"/>
      <c r="H3183" s="175"/>
      <c r="I3183" s="175"/>
      <c r="J3183" s="202"/>
      <c r="K3183" s="198"/>
    </row>
    <row r="3184" spans="3:11" ht="15" customHeight="1" x14ac:dyDescent="0.25">
      <c r="C3184" s="175"/>
      <c r="E3184" s="175"/>
      <c r="H3184" s="175"/>
      <c r="I3184" s="175"/>
      <c r="J3184" s="202"/>
      <c r="K3184" s="198"/>
    </row>
    <row r="3185" spans="3:11" ht="15" customHeight="1" x14ac:dyDescent="0.25">
      <c r="C3185" s="175"/>
      <c r="E3185" s="175"/>
      <c r="H3185" s="175"/>
      <c r="I3185" s="175"/>
      <c r="J3185" s="202"/>
      <c r="K3185" s="198"/>
    </row>
    <row r="3186" spans="3:11" ht="15" customHeight="1" x14ac:dyDescent="0.25">
      <c r="C3186" s="175"/>
      <c r="E3186" s="175"/>
      <c r="H3186" s="175"/>
      <c r="I3186" s="175"/>
      <c r="J3186" s="202"/>
      <c r="K3186" s="198"/>
    </row>
    <row r="3187" spans="3:11" ht="15" customHeight="1" x14ac:dyDescent="0.25">
      <c r="C3187" s="175"/>
      <c r="E3187" s="175"/>
      <c r="H3187" s="175"/>
      <c r="I3187" s="175"/>
      <c r="J3187" s="202"/>
      <c r="K3187" s="198"/>
    </row>
    <row r="3188" spans="3:11" ht="15" customHeight="1" x14ac:dyDescent="0.25">
      <c r="C3188" s="175"/>
      <c r="E3188" s="175"/>
      <c r="H3188" s="175"/>
      <c r="I3188" s="175"/>
      <c r="J3188" s="202"/>
      <c r="K3188" s="198"/>
    </row>
    <row r="3189" spans="3:11" ht="15" customHeight="1" x14ac:dyDescent="0.25">
      <c r="C3189" s="175"/>
      <c r="E3189" s="175"/>
      <c r="H3189" s="175"/>
      <c r="I3189" s="175"/>
      <c r="J3189" s="202"/>
      <c r="K3189" s="198"/>
    </row>
    <row r="3190" spans="3:11" ht="15" customHeight="1" x14ac:dyDescent="0.25">
      <c r="C3190" s="175"/>
      <c r="E3190" s="175"/>
      <c r="H3190" s="175"/>
      <c r="I3190" s="175"/>
      <c r="J3190" s="202"/>
      <c r="K3190" s="198"/>
    </row>
    <row r="3191" spans="3:11" ht="15" customHeight="1" x14ac:dyDescent="0.25">
      <c r="C3191" s="175"/>
      <c r="E3191" s="175"/>
      <c r="H3191" s="175"/>
      <c r="I3191" s="175"/>
      <c r="J3191" s="202"/>
      <c r="K3191" s="198"/>
    </row>
    <row r="3192" spans="3:11" ht="15" customHeight="1" x14ac:dyDescent="0.25">
      <c r="C3192" s="175"/>
      <c r="E3192" s="175"/>
      <c r="H3192" s="175"/>
      <c r="I3192" s="175"/>
      <c r="J3192" s="202"/>
      <c r="K3192" s="198"/>
    </row>
    <row r="3193" spans="3:11" ht="15" customHeight="1" x14ac:dyDescent="0.25">
      <c r="C3193" s="175"/>
      <c r="E3193" s="175"/>
      <c r="H3193" s="175"/>
      <c r="I3193" s="175"/>
      <c r="J3193" s="202"/>
      <c r="K3193" s="198"/>
    </row>
    <row r="3194" spans="3:11" ht="15" customHeight="1" x14ac:dyDescent="0.25">
      <c r="C3194" s="175"/>
      <c r="E3194" s="175"/>
      <c r="H3194" s="175"/>
      <c r="I3194" s="175"/>
      <c r="J3194" s="202"/>
      <c r="K3194" s="198"/>
    </row>
    <row r="3195" spans="3:11" ht="15" customHeight="1" x14ac:dyDescent="0.25">
      <c r="C3195" s="175"/>
      <c r="E3195" s="175"/>
      <c r="H3195" s="175"/>
      <c r="I3195" s="175"/>
      <c r="J3195" s="202"/>
      <c r="K3195" s="198"/>
    </row>
    <row r="3196" spans="3:11" ht="15" customHeight="1" x14ac:dyDescent="0.25">
      <c r="C3196" s="175"/>
      <c r="E3196" s="175"/>
      <c r="H3196" s="175"/>
      <c r="I3196" s="175"/>
      <c r="J3196" s="202"/>
      <c r="K3196" s="198"/>
    </row>
    <row r="3197" spans="3:11" ht="15" customHeight="1" x14ac:dyDescent="0.25">
      <c r="C3197" s="175"/>
      <c r="E3197" s="175"/>
      <c r="H3197" s="175"/>
      <c r="I3197" s="175"/>
      <c r="J3197" s="202"/>
      <c r="K3197" s="198"/>
    </row>
    <row r="3198" spans="3:11" ht="15" customHeight="1" x14ac:dyDescent="0.25">
      <c r="C3198" s="175"/>
      <c r="E3198" s="175"/>
      <c r="H3198" s="175"/>
      <c r="I3198" s="175"/>
      <c r="J3198" s="202"/>
      <c r="K3198" s="198"/>
    </row>
    <row r="3199" spans="3:11" ht="15" customHeight="1" x14ac:dyDescent="0.25">
      <c r="C3199" s="175"/>
      <c r="E3199" s="175"/>
      <c r="H3199" s="175"/>
      <c r="I3199" s="175"/>
      <c r="J3199" s="202"/>
      <c r="K3199" s="198"/>
    </row>
    <row r="3200" spans="3:11" ht="15" customHeight="1" x14ac:dyDescent="0.25">
      <c r="C3200" s="175"/>
      <c r="E3200" s="175"/>
      <c r="H3200" s="175"/>
      <c r="I3200" s="175"/>
      <c r="J3200" s="202"/>
      <c r="K3200" s="198"/>
    </row>
    <row r="3201" spans="3:11" ht="15" customHeight="1" x14ac:dyDescent="0.25">
      <c r="C3201" s="175"/>
      <c r="E3201" s="175"/>
      <c r="H3201" s="175"/>
      <c r="I3201" s="175"/>
      <c r="J3201" s="202"/>
      <c r="K3201" s="198"/>
    </row>
    <row r="3202" spans="3:11" ht="15" customHeight="1" x14ac:dyDescent="0.25">
      <c r="C3202" s="175"/>
      <c r="E3202" s="175"/>
      <c r="H3202" s="175"/>
      <c r="I3202" s="175"/>
      <c r="J3202" s="202"/>
      <c r="K3202" s="198"/>
    </row>
    <row r="3203" spans="3:11" ht="15" customHeight="1" x14ac:dyDescent="0.25">
      <c r="C3203" s="175"/>
      <c r="E3203" s="175"/>
      <c r="H3203" s="175"/>
      <c r="I3203" s="175"/>
      <c r="J3203" s="202"/>
      <c r="K3203" s="198"/>
    </row>
    <row r="3204" spans="3:11" ht="15" customHeight="1" x14ac:dyDescent="0.25">
      <c r="C3204" s="175"/>
      <c r="E3204" s="175"/>
      <c r="H3204" s="175"/>
      <c r="I3204" s="175"/>
      <c r="J3204" s="202"/>
      <c r="K3204" s="198"/>
    </row>
    <row r="3205" spans="3:11" ht="15" customHeight="1" x14ac:dyDescent="0.25">
      <c r="C3205" s="175"/>
      <c r="E3205" s="175"/>
      <c r="H3205" s="175"/>
      <c r="I3205" s="175"/>
      <c r="J3205" s="202"/>
      <c r="K3205" s="198"/>
    </row>
    <row r="3206" spans="3:11" ht="15" customHeight="1" x14ac:dyDescent="0.25">
      <c r="C3206" s="175"/>
      <c r="E3206" s="175"/>
      <c r="H3206" s="175"/>
      <c r="I3206" s="175"/>
      <c r="J3206" s="202"/>
      <c r="K3206" s="198"/>
    </row>
    <row r="3207" spans="3:11" ht="15" customHeight="1" x14ac:dyDescent="0.25">
      <c r="C3207" s="175"/>
      <c r="E3207" s="175"/>
      <c r="H3207" s="175"/>
      <c r="I3207" s="175"/>
      <c r="J3207" s="202"/>
      <c r="K3207" s="198"/>
    </row>
    <row r="3208" spans="3:11" ht="15" customHeight="1" x14ac:dyDescent="0.25">
      <c r="C3208" s="175"/>
      <c r="E3208" s="175"/>
      <c r="H3208" s="175"/>
      <c r="I3208" s="175"/>
      <c r="J3208" s="202"/>
      <c r="K3208" s="198"/>
    </row>
    <row r="3209" spans="3:11" ht="15" customHeight="1" x14ac:dyDescent="0.25">
      <c r="C3209" s="175"/>
      <c r="E3209" s="175"/>
      <c r="H3209" s="175"/>
      <c r="I3209" s="175"/>
      <c r="J3209" s="202"/>
      <c r="K3209" s="198"/>
    </row>
    <row r="3210" spans="3:11" ht="15" customHeight="1" x14ac:dyDescent="0.25">
      <c r="C3210" s="175"/>
      <c r="E3210" s="175"/>
      <c r="H3210" s="175"/>
      <c r="I3210" s="175"/>
      <c r="J3210" s="202"/>
      <c r="K3210" s="198"/>
    </row>
    <row r="3211" spans="3:11" ht="15" customHeight="1" x14ac:dyDescent="0.25">
      <c r="C3211" s="175"/>
      <c r="E3211" s="175"/>
      <c r="H3211" s="175"/>
      <c r="I3211" s="175"/>
      <c r="J3211" s="202"/>
      <c r="K3211" s="198"/>
    </row>
    <row r="3212" spans="3:11" ht="15" customHeight="1" x14ac:dyDescent="0.25">
      <c r="C3212" s="175"/>
      <c r="E3212" s="175"/>
      <c r="H3212" s="175"/>
      <c r="I3212" s="175"/>
      <c r="J3212" s="202"/>
      <c r="K3212" s="198"/>
    </row>
    <row r="3213" spans="3:11" ht="15" customHeight="1" x14ac:dyDescent="0.25">
      <c r="C3213" s="175"/>
      <c r="E3213" s="175"/>
      <c r="H3213" s="175"/>
      <c r="I3213" s="175"/>
      <c r="J3213" s="202"/>
      <c r="K3213" s="198"/>
    </row>
    <row r="3214" spans="3:11" ht="15" customHeight="1" x14ac:dyDescent="0.25">
      <c r="C3214" s="175"/>
      <c r="E3214" s="175"/>
      <c r="H3214" s="175"/>
      <c r="I3214" s="175"/>
      <c r="J3214" s="202"/>
      <c r="K3214" s="198"/>
    </row>
    <row r="3215" spans="3:11" ht="15" customHeight="1" x14ac:dyDescent="0.25">
      <c r="C3215" s="175"/>
      <c r="E3215" s="175"/>
      <c r="H3215" s="175"/>
      <c r="I3215" s="175"/>
      <c r="J3215" s="202"/>
      <c r="K3215" s="198"/>
    </row>
    <row r="3216" spans="3:11" ht="15" customHeight="1" x14ac:dyDescent="0.25">
      <c r="C3216" s="175"/>
      <c r="E3216" s="175"/>
      <c r="H3216" s="175"/>
      <c r="I3216" s="175"/>
      <c r="J3216" s="202"/>
      <c r="K3216" s="198"/>
    </row>
    <row r="3217" spans="3:11" ht="15" customHeight="1" x14ac:dyDescent="0.25">
      <c r="C3217" s="175"/>
      <c r="E3217" s="175"/>
      <c r="H3217" s="175"/>
      <c r="I3217" s="175"/>
      <c r="J3217" s="202"/>
      <c r="K3217" s="198"/>
    </row>
    <row r="3218" spans="3:11" ht="15" customHeight="1" x14ac:dyDescent="0.25">
      <c r="C3218" s="175"/>
      <c r="E3218" s="175"/>
      <c r="H3218" s="175"/>
      <c r="I3218" s="175"/>
      <c r="J3218" s="202"/>
      <c r="K3218" s="198"/>
    </row>
    <row r="3219" spans="3:11" ht="15" customHeight="1" x14ac:dyDescent="0.25">
      <c r="C3219" s="175"/>
      <c r="E3219" s="175"/>
      <c r="H3219" s="175"/>
      <c r="I3219" s="175"/>
      <c r="J3219" s="202"/>
      <c r="K3219" s="198"/>
    </row>
    <row r="3220" spans="3:11" ht="15" customHeight="1" x14ac:dyDescent="0.25">
      <c r="C3220" s="175"/>
      <c r="E3220" s="175"/>
      <c r="H3220" s="175"/>
      <c r="I3220" s="175"/>
      <c r="J3220" s="202"/>
      <c r="K3220" s="198"/>
    </row>
    <row r="3221" spans="3:11" ht="15" customHeight="1" x14ac:dyDescent="0.25">
      <c r="C3221" s="175"/>
      <c r="E3221" s="175"/>
      <c r="H3221" s="175"/>
      <c r="I3221" s="175"/>
      <c r="J3221" s="202"/>
      <c r="K3221" s="198"/>
    </row>
    <row r="3222" spans="3:11" ht="15" customHeight="1" x14ac:dyDescent="0.25">
      <c r="C3222" s="175"/>
      <c r="E3222" s="175"/>
      <c r="H3222" s="175"/>
      <c r="I3222" s="175"/>
      <c r="J3222" s="202"/>
      <c r="K3222" s="198"/>
    </row>
    <row r="3223" spans="3:11" ht="15" customHeight="1" x14ac:dyDescent="0.25">
      <c r="C3223" s="175"/>
      <c r="E3223" s="175"/>
      <c r="H3223" s="175"/>
      <c r="I3223" s="175"/>
      <c r="J3223" s="202"/>
      <c r="K3223" s="198"/>
    </row>
    <row r="3224" spans="3:11" ht="15" customHeight="1" x14ac:dyDescent="0.25">
      <c r="C3224" s="175"/>
      <c r="E3224" s="175"/>
      <c r="H3224" s="175"/>
      <c r="I3224" s="175"/>
      <c r="J3224" s="202"/>
      <c r="K3224" s="198"/>
    </row>
    <row r="3225" spans="3:11" ht="15" customHeight="1" x14ac:dyDescent="0.25">
      <c r="C3225" s="175"/>
      <c r="E3225" s="175"/>
      <c r="H3225" s="175"/>
      <c r="I3225" s="175"/>
      <c r="J3225" s="202"/>
      <c r="K3225" s="198"/>
    </row>
    <row r="3226" spans="3:11" ht="15" customHeight="1" x14ac:dyDescent="0.25">
      <c r="C3226" s="175"/>
      <c r="E3226" s="175"/>
      <c r="H3226" s="175"/>
      <c r="I3226" s="175"/>
      <c r="J3226" s="202"/>
      <c r="K3226" s="198"/>
    </row>
    <row r="3227" spans="3:11" ht="15" customHeight="1" x14ac:dyDescent="0.25">
      <c r="C3227" s="175"/>
      <c r="E3227" s="175"/>
      <c r="H3227" s="175"/>
      <c r="I3227" s="175"/>
      <c r="J3227" s="202"/>
      <c r="K3227" s="198"/>
    </row>
    <row r="3228" spans="3:11" ht="15" customHeight="1" x14ac:dyDescent="0.25">
      <c r="C3228" s="175"/>
      <c r="E3228" s="175"/>
      <c r="H3228" s="175"/>
      <c r="I3228" s="175"/>
      <c r="J3228" s="202"/>
      <c r="K3228" s="198"/>
    </row>
    <row r="3229" spans="3:11" ht="15" customHeight="1" x14ac:dyDescent="0.25">
      <c r="C3229" s="175"/>
      <c r="E3229" s="175"/>
      <c r="H3229" s="175"/>
      <c r="I3229" s="175"/>
      <c r="J3229" s="202"/>
      <c r="K3229" s="198"/>
    </row>
    <row r="3230" spans="3:11" ht="15" customHeight="1" x14ac:dyDescent="0.25">
      <c r="C3230" s="175"/>
      <c r="E3230" s="175"/>
      <c r="H3230" s="175"/>
      <c r="I3230" s="175"/>
      <c r="J3230" s="202"/>
      <c r="K3230" s="198"/>
    </row>
    <row r="3231" spans="3:11" ht="15" customHeight="1" x14ac:dyDescent="0.25">
      <c r="C3231" s="175"/>
      <c r="E3231" s="175"/>
      <c r="H3231" s="175"/>
      <c r="I3231" s="175"/>
      <c r="J3231" s="202"/>
      <c r="K3231" s="198"/>
    </row>
    <row r="3232" spans="3:11" ht="15" customHeight="1" x14ac:dyDescent="0.25">
      <c r="C3232" s="175"/>
      <c r="E3232" s="175"/>
      <c r="H3232" s="175"/>
      <c r="I3232" s="175"/>
      <c r="J3232" s="202"/>
      <c r="K3232" s="198"/>
    </row>
    <row r="3233" spans="3:11" ht="15" customHeight="1" x14ac:dyDescent="0.25">
      <c r="C3233" s="175"/>
      <c r="E3233" s="175"/>
      <c r="H3233" s="175"/>
      <c r="I3233" s="175"/>
      <c r="J3233" s="202"/>
      <c r="K3233" s="198"/>
    </row>
    <row r="3234" spans="3:11" ht="15" customHeight="1" x14ac:dyDescent="0.25">
      <c r="C3234" s="175"/>
      <c r="E3234" s="175"/>
      <c r="H3234" s="175"/>
      <c r="I3234" s="175"/>
      <c r="J3234" s="202"/>
      <c r="K3234" s="198"/>
    </row>
    <row r="3235" spans="3:11" ht="15" customHeight="1" x14ac:dyDescent="0.25">
      <c r="C3235" s="175"/>
      <c r="E3235" s="175"/>
      <c r="H3235" s="175"/>
      <c r="I3235" s="175"/>
      <c r="J3235" s="202"/>
      <c r="K3235" s="198"/>
    </row>
    <row r="3236" spans="3:11" ht="15" customHeight="1" x14ac:dyDescent="0.25">
      <c r="C3236" s="175"/>
      <c r="E3236" s="175"/>
      <c r="H3236" s="175"/>
      <c r="I3236" s="175"/>
      <c r="J3236" s="202"/>
      <c r="K3236" s="198"/>
    </row>
    <row r="3237" spans="3:11" ht="15" customHeight="1" x14ac:dyDescent="0.25">
      <c r="C3237" s="175"/>
      <c r="E3237" s="175"/>
      <c r="H3237" s="175"/>
      <c r="I3237" s="175"/>
      <c r="J3237" s="202"/>
      <c r="K3237" s="198"/>
    </row>
    <row r="3238" spans="3:11" ht="15" customHeight="1" x14ac:dyDescent="0.25">
      <c r="C3238" s="175"/>
      <c r="E3238" s="175"/>
      <c r="H3238" s="175"/>
      <c r="I3238" s="175"/>
      <c r="J3238" s="202"/>
      <c r="K3238" s="198"/>
    </row>
    <row r="3239" spans="3:11" ht="15" customHeight="1" x14ac:dyDescent="0.25">
      <c r="C3239" s="175"/>
      <c r="E3239" s="175"/>
      <c r="H3239" s="175"/>
      <c r="I3239" s="175"/>
      <c r="J3239" s="202"/>
      <c r="K3239" s="198"/>
    </row>
    <row r="3240" spans="3:11" ht="15" customHeight="1" x14ac:dyDescent="0.25">
      <c r="C3240" s="175"/>
      <c r="E3240" s="175"/>
      <c r="H3240" s="175"/>
      <c r="I3240" s="175"/>
      <c r="J3240" s="202"/>
      <c r="K3240" s="198"/>
    </row>
    <row r="3241" spans="3:11" ht="15" customHeight="1" x14ac:dyDescent="0.25">
      <c r="C3241" s="175"/>
      <c r="E3241" s="175"/>
      <c r="H3241" s="175"/>
      <c r="I3241" s="175"/>
      <c r="J3241" s="202"/>
      <c r="K3241" s="198"/>
    </row>
    <row r="3242" spans="3:11" ht="15" customHeight="1" x14ac:dyDescent="0.25">
      <c r="C3242" s="175"/>
      <c r="E3242" s="175"/>
      <c r="H3242" s="175"/>
      <c r="I3242" s="175"/>
      <c r="J3242" s="202"/>
      <c r="K3242" s="198"/>
    </row>
    <row r="3243" spans="3:11" ht="15" customHeight="1" x14ac:dyDescent="0.25">
      <c r="C3243" s="175"/>
      <c r="E3243" s="175"/>
      <c r="H3243" s="175"/>
      <c r="I3243" s="175"/>
      <c r="J3243" s="202"/>
      <c r="K3243" s="198"/>
    </row>
    <row r="3244" spans="3:11" ht="15" customHeight="1" x14ac:dyDescent="0.25">
      <c r="C3244" s="175"/>
      <c r="E3244" s="175"/>
      <c r="H3244" s="175"/>
      <c r="I3244" s="175"/>
      <c r="J3244" s="202"/>
      <c r="K3244" s="198"/>
    </row>
    <row r="3245" spans="3:11" ht="15" customHeight="1" x14ac:dyDescent="0.25">
      <c r="C3245" s="175"/>
      <c r="E3245" s="175"/>
      <c r="H3245" s="175"/>
      <c r="I3245" s="175"/>
      <c r="J3245" s="202"/>
      <c r="K3245" s="198"/>
    </row>
    <row r="3246" spans="3:11" ht="15" customHeight="1" x14ac:dyDescent="0.25">
      <c r="C3246" s="175"/>
      <c r="E3246" s="175"/>
      <c r="H3246" s="175"/>
      <c r="I3246" s="175"/>
      <c r="J3246" s="202"/>
      <c r="K3246" s="198"/>
    </row>
    <row r="3247" spans="3:11" ht="15" customHeight="1" x14ac:dyDescent="0.25">
      <c r="C3247" s="175"/>
      <c r="E3247" s="175"/>
      <c r="H3247" s="175"/>
      <c r="I3247" s="175"/>
      <c r="J3247" s="202"/>
      <c r="K3247" s="198"/>
    </row>
    <row r="3248" spans="3:11" ht="15" customHeight="1" x14ac:dyDescent="0.25">
      <c r="C3248" s="175"/>
      <c r="E3248" s="175"/>
      <c r="H3248" s="175"/>
      <c r="I3248" s="175"/>
      <c r="J3248" s="202"/>
      <c r="K3248" s="198"/>
    </row>
    <row r="3249" spans="3:11" ht="15" customHeight="1" x14ac:dyDescent="0.25">
      <c r="C3249" s="175"/>
      <c r="E3249" s="175"/>
      <c r="H3249" s="175"/>
      <c r="I3249" s="175"/>
      <c r="J3249" s="202"/>
      <c r="K3249" s="198"/>
    </row>
    <row r="3250" spans="3:11" ht="15" customHeight="1" x14ac:dyDescent="0.25">
      <c r="C3250" s="175"/>
      <c r="E3250" s="175"/>
      <c r="H3250" s="175"/>
      <c r="I3250" s="175"/>
      <c r="J3250" s="202"/>
      <c r="K3250" s="198"/>
    </row>
    <row r="3251" spans="3:11" ht="15" customHeight="1" x14ac:dyDescent="0.25">
      <c r="C3251" s="175"/>
      <c r="E3251" s="175"/>
      <c r="H3251" s="175"/>
      <c r="I3251" s="175"/>
      <c r="J3251" s="202"/>
      <c r="K3251" s="198"/>
    </row>
    <row r="3252" spans="3:11" ht="15" customHeight="1" x14ac:dyDescent="0.25">
      <c r="C3252" s="175"/>
      <c r="E3252" s="175"/>
      <c r="H3252" s="175"/>
      <c r="I3252" s="175"/>
      <c r="J3252" s="202"/>
      <c r="K3252" s="198"/>
    </row>
    <row r="3253" spans="3:11" ht="15" customHeight="1" x14ac:dyDescent="0.25">
      <c r="C3253" s="175"/>
      <c r="E3253" s="175"/>
      <c r="H3253" s="175"/>
      <c r="I3253" s="175"/>
      <c r="J3253" s="202"/>
      <c r="K3253" s="198"/>
    </row>
    <row r="3254" spans="3:11" ht="15" customHeight="1" x14ac:dyDescent="0.25">
      <c r="C3254" s="175"/>
      <c r="E3254" s="175"/>
      <c r="H3254" s="175"/>
      <c r="I3254" s="175"/>
      <c r="J3254" s="202"/>
      <c r="K3254" s="198"/>
    </row>
    <row r="3255" spans="3:11" ht="15" customHeight="1" x14ac:dyDescent="0.25">
      <c r="C3255" s="175"/>
      <c r="E3255" s="175"/>
      <c r="H3255" s="175"/>
      <c r="I3255" s="175"/>
      <c r="J3255" s="202"/>
      <c r="K3255" s="198"/>
    </row>
    <row r="3256" spans="3:11" ht="15" customHeight="1" x14ac:dyDescent="0.25">
      <c r="C3256" s="175"/>
      <c r="E3256" s="175"/>
      <c r="H3256" s="175"/>
      <c r="I3256" s="175"/>
      <c r="J3256" s="202"/>
      <c r="K3256" s="198"/>
    </row>
    <row r="3257" spans="3:11" ht="15" customHeight="1" x14ac:dyDescent="0.25">
      <c r="C3257" s="175"/>
      <c r="E3257" s="175"/>
      <c r="H3257" s="175"/>
      <c r="I3257" s="175"/>
      <c r="J3257" s="202"/>
      <c r="K3257" s="198"/>
    </row>
    <row r="3258" spans="3:11" ht="15" customHeight="1" x14ac:dyDescent="0.25">
      <c r="C3258" s="175"/>
      <c r="E3258" s="175"/>
      <c r="H3258" s="175"/>
      <c r="I3258" s="175"/>
      <c r="J3258" s="202"/>
      <c r="K3258" s="198"/>
    </row>
    <row r="3259" spans="3:11" ht="15" customHeight="1" x14ac:dyDescent="0.25">
      <c r="C3259" s="175"/>
      <c r="E3259" s="175"/>
      <c r="H3259" s="175"/>
      <c r="I3259" s="175"/>
      <c r="J3259" s="202"/>
      <c r="K3259" s="198"/>
    </row>
    <row r="3260" spans="3:11" ht="15" customHeight="1" x14ac:dyDescent="0.25">
      <c r="C3260" s="175"/>
      <c r="E3260" s="175"/>
      <c r="H3260" s="175"/>
      <c r="I3260" s="175"/>
      <c r="J3260" s="202"/>
      <c r="K3260" s="198"/>
    </row>
    <row r="3261" spans="3:11" ht="15" customHeight="1" x14ac:dyDescent="0.25">
      <c r="C3261" s="175"/>
      <c r="E3261" s="175"/>
      <c r="H3261" s="175"/>
      <c r="I3261" s="175"/>
      <c r="J3261" s="202"/>
      <c r="K3261" s="198"/>
    </row>
    <row r="3262" spans="3:11" ht="15" customHeight="1" x14ac:dyDescent="0.25">
      <c r="C3262" s="175"/>
      <c r="E3262" s="175"/>
      <c r="H3262" s="175"/>
      <c r="I3262" s="175"/>
      <c r="J3262" s="202"/>
      <c r="K3262" s="198"/>
    </row>
    <row r="3263" spans="3:11" ht="15" customHeight="1" x14ac:dyDescent="0.25">
      <c r="C3263" s="175"/>
      <c r="E3263" s="175"/>
      <c r="H3263" s="175"/>
      <c r="I3263" s="175"/>
      <c r="J3263" s="202"/>
      <c r="K3263" s="198"/>
    </row>
    <row r="3264" spans="3:11" ht="15" customHeight="1" x14ac:dyDescent="0.25">
      <c r="C3264" s="175"/>
      <c r="E3264" s="175"/>
      <c r="H3264" s="175"/>
      <c r="I3264" s="175"/>
      <c r="J3264" s="202"/>
      <c r="K3264" s="198"/>
    </row>
    <row r="3265" spans="3:11" ht="15" customHeight="1" x14ac:dyDescent="0.25">
      <c r="C3265" s="175"/>
      <c r="E3265" s="175"/>
      <c r="H3265" s="175"/>
      <c r="I3265" s="175"/>
      <c r="J3265" s="202"/>
      <c r="K3265" s="198"/>
    </row>
    <row r="3266" spans="3:11" ht="15" customHeight="1" x14ac:dyDescent="0.25">
      <c r="C3266" s="175"/>
      <c r="E3266" s="175"/>
      <c r="H3266" s="175"/>
      <c r="I3266" s="175"/>
      <c r="J3266" s="202"/>
      <c r="K3266" s="198"/>
    </row>
    <row r="3267" spans="3:11" ht="15" customHeight="1" x14ac:dyDescent="0.25">
      <c r="C3267" s="175"/>
      <c r="E3267" s="175"/>
      <c r="H3267" s="175"/>
      <c r="I3267" s="175"/>
      <c r="J3267" s="202"/>
      <c r="K3267" s="198"/>
    </row>
    <row r="3268" spans="3:11" ht="15" customHeight="1" x14ac:dyDescent="0.25">
      <c r="C3268" s="175"/>
      <c r="E3268" s="175"/>
      <c r="H3268" s="175"/>
      <c r="I3268" s="175"/>
      <c r="J3268" s="202"/>
      <c r="K3268" s="198"/>
    </row>
    <row r="3269" spans="3:11" ht="15" customHeight="1" x14ac:dyDescent="0.25">
      <c r="C3269" s="175"/>
      <c r="E3269" s="175"/>
      <c r="H3269" s="175"/>
      <c r="I3269" s="175"/>
      <c r="J3269" s="202"/>
      <c r="K3269" s="198"/>
    </row>
    <row r="3270" spans="3:11" ht="15" customHeight="1" x14ac:dyDescent="0.25">
      <c r="C3270" s="175"/>
      <c r="E3270" s="175"/>
      <c r="H3270" s="175"/>
      <c r="I3270" s="175"/>
      <c r="J3270" s="202"/>
      <c r="K3270" s="198"/>
    </row>
    <row r="3271" spans="3:11" ht="15" customHeight="1" x14ac:dyDescent="0.25">
      <c r="C3271" s="175"/>
      <c r="E3271" s="175"/>
      <c r="H3271" s="175"/>
      <c r="I3271" s="175"/>
      <c r="J3271" s="202"/>
      <c r="K3271" s="198"/>
    </row>
    <row r="3272" spans="3:11" ht="15" customHeight="1" x14ac:dyDescent="0.25">
      <c r="C3272" s="175"/>
      <c r="E3272" s="175"/>
      <c r="H3272" s="175"/>
      <c r="I3272" s="175"/>
      <c r="J3272" s="202"/>
      <c r="K3272" s="198"/>
    </row>
    <row r="3273" spans="3:11" ht="15" customHeight="1" x14ac:dyDescent="0.25">
      <c r="C3273" s="175"/>
      <c r="E3273" s="175"/>
      <c r="H3273" s="175"/>
      <c r="I3273" s="175"/>
      <c r="J3273" s="202"/>
      <c r="K3273" s="198"/>
    </row>
    <row r="3274" spans="3:11" ht="15" customHeight="1" x14ac:dyDescent="0.25">
      <c r="C3274" s="175"/>
      <c r="E3274" s="175"/>
      <c r="H3274" s="175"/>
      <c r="I3274" s="175"/>
      <c r="J3274" s="202"/>
      <c r="K3274" s="198"/>
    </row>
    <row r="3275" spans="3:11" ht="15" customHeight="1" x14ac:dyDescent="0.25">
      <c r="C3275" s="175"/>
      <c r="E3275" s="175"/>
      <c r="H3275" s="175"/>
      <c r="I3275" s="175"/>
      <c r="J3275" s="202"/>
      <c r="K3275" s="198"/>
    </row>
    <row r="3276" spans="3:11" ht="15" customHeight="1" x14ac:dyDescent="0.25">
      <c r="C3276" s="175"/>
      <c r="E3276" s="175"/>
      <c r="H3276" s="175"/>
      <c r="I3276" s="175"/>
      <c r="J3276" s="202"/>
      <c r="K3276" s="198"/>
    </row>
    <row r="3277" spans="3:11" ht="15" customHeight="1" x14ac:dyDescent="0.25">
      <c r="C3277" s="175"/>
      <c r="E3277" s="175"/>
      <c r="H3277" s="175"/>
      <c r="I3277" s="175"/>
      <c r="J3277" s="202"/>
      <c r="K3277" s="198"/>
    </row>
    <row r="3278" spans="3:11" ht="15" customHeight="1" x14ac:dyDescent="0.25">
      <c r="C3278" s="175"/>
      <c r="E3278" s="175"/>
      <c r="H3278" s="175"/>
      <c r="I3278" s="175"/>
      <c r="J3278" s="202"/>
      <c r="K3278" s="198"/>
    </row>
    <row r="3279" spans="3:11" ht="15" customHeight="1" x14ac:dyDescent="0.25">
      <c r="C3279" s="175"/>
      <c r="E3279" s="175"/>
      <c r="H3279" s="175"/>
      <c r="I3279" s="175"/>
      <c r="J3279" s="202"/>
      <c r="K3279" s="198"/>
    </row>
    <row r="3280" spans="3:11" ht="15" customHeight="1" x14ac:dyDescent="0.25">
      <c r="C3280" s="175"/>
      <c r="E3280" s="175"/>
      <c r="H3280" s="175"/>
      <c r="I3280" s="175"/>
      <c r="J3280" s="202"/>
      <c r="K3280" s="198"/>
    </row>
    <row r="3281" spans="3:11" ht="15" customHeight="1" x14ac:dyDescent="0.25">
      <c r="C3281" s="175"/>
      <c r="E3281" s="175"/>
      <c r="H3281" s="175"/>
      <c r="I3281" s="175"/>
      <c r="J3281" s="202"/>
      <c r="K3281" s="198"/>
    </row>
    <row r="3282" spans="3:11" ht="15" customHeight="1" x14ac:dyDescent="0.25">
      <c r="C3282" s="175"/>
      <c r="E3282" s="175"/>
      <c r="H3282" s="175"/>
      <c r="I3282" s="175"/>
      <c r="J3282" s="202"/>
      <c r="K3282" s="198"/>
    </row>
    <row r="3283" spans="3:11" ht="15" customHeight="1" x14ac:dyDescent="0.25">
      <c r="C3283" s="175"/>
      <c r="E3283" s="175"/>
      <c r="H3283" s="175"/>
      <c r="I3283" s="175"/>
      <c r="J3283" s="202"/>
      <c r="K3283" s="198"/>
    </row>
    <row r="3284" spans="3:11" ht="15" customHeight="1" x14ac:dyDescent="0.25">
      <c r="C3284" s="175"/>
      <c r="E3284" s="175"/>
      <c r="H3284" s="175"/>
      <c r="I3284" s="175"/>
      <c r="J3284" s="202"/>
      <c r="K3284" s="198"/>
    </row>
    <row r="3285" spans="3:11" ht="15" customHeight="1" x14ac:dyDescent="0.25">
      <c r="C3285" s="175"/>
      <c r="E3285" s="175"/>
      <c r="H3285" s="175"/>
      <c r="I3285" s="175"/>
      <c r="J3285" s="202"/>
      <c r="K3285" s="198"/>
    </row>
    <row r="3286" spans="3:11" ht="15" customHeight="1" x14ac:dyDescent="0.25">
      <c r="C3286" s="175"/>
      <c r="E3286" s="175"/>
      <c r="H3286" s="175"/>
      <c r="I3286" s="175"/>
      <c r="J3286" s="202"/>
      <c r="K3286" s="198"/>
    </row>
    <row r="3287" spans="3:11" ht="15" customHeight="1" x14ac:dyDescent="0.25">
      <c r="C3287" s="175"/>
      <c r="E3287" s="175"/>
      <c r="H3287" s="175"/>
      <c r="I3287" s="175"/>
      <c r="J3287" s="202"/>
      <c r="K3287" s="198"/>
    </row>
    <row r="3288" spans="3:11" ht="15" customHeight="1" x14ac:dyDescent="0.25">
      <c r="C3288" s="175"/>
      <c r="E3288" s="175"/>
      <c r="H3288" s="175"/>
      <c r="I3288" s="175"/>
      <c r="J3288" s="202"/>
      <c r="K3288" s="198"/>
    </row>
    <row r="3289" spans="3:11" ht="15" customHeight="1" x14ac:dyDescent="0.25">
      <c r="C3289" s="175"/>
      <c r="E3289" s="175"/>
      <c r="H3289" s="175"/>
      <c r="I3289" s="175"/>
      <c r="J3289" s="202"/>
      <c r="K3289" s="198"/>
    </row>
    <row r="3290" spans="3:11" ht="15" customHeight="1" x14ac:dyDescent="0.25">
      <c r="C3290" s="175"/>
      <c r="E3290" s="175"/>
      <c r="H3290" s="175"/>
      <c r="I3290" s="175"/>
      <c r="J3290" s="202"/>
      <c r="K3290" s="198"/>
    </row>
    <row r="3291" spans="3:11" ht="15" customHeight="1" x14ac:dyDescent="0.25">
      <c r="C3291" s="175"/>
      <c r="E3291" s="175"/>
      <c r="H3291" s="175"/>
      <c r="I3291" s="175"/>
      <c r="J3291" s="202"/>
      <c r="K3291" s="198"/>
    </row>
    <row r="3292" spans="3:11" ht="15" customHeight="1" x14ac:dyDescent="0.25">
      <c r="C3292" s="175"/>
      <c r="E3292" s="175"/>
      <c r="H3292" s="175"/>
      <c r="I3292" s="175"/>
      <c r="J3292" s="202"/>
      <c r="K3292" s="198"/>
    </row>
    <row r="3293" spans="3:11" ht="15" customHeight="1" x14ac:dyDescent="0.25">
      <c r="C3293" s="175"/>
      <c r="E3293" s="175"/>
      <c r="H3293" s="175"/>
      <c r="I3293" s="175"/>
      <c r="J3293" s="202"/>
      <c r="K3293" s="198"/>
    </row>
    <row r="3294" spans="3:11" ht="15" customHeight="1" x14ac:dyDescent="0.25">
      <c r="C3294" s="175"/>
      <c r="E3294" s="175"/>
      <c r="H3294" s="175"/>
      <c r="I3294" s="175"/>
      <c r="J3294" s="202"/>
      <c r="K3294" s="198"/>
    </row>
    <row r="3295" spans="3:11" ht="15" customHeight="1" x14ac:dyDescent="0.25">
      <c r="C3295" s="175"/>
      <c r="E3295" s="175"/>
      <c r="H3295" s="175"/>
      <c r="I3295" s="175"/>
      <c r="J3295" s="202"/>
      <c r="K3295" s="198"/>
    </row>
    <row r="3296" spans="3:11" ht="15" customHeight="1" x14ac:dyDescent="0.25">
      <c r="C3296" s="175"/>
      <c r="E3296" s="175"/>
      <c r="H3296" s="175"/>
      <c r="I3296" s="175"/>
      <c r="J3296" s="202"/>
      <c r="K3296" s="198"/>
    </row>
    <row r="3297" spans="3:11" ht="15" customHeight="1" x14ac:dyDescent="0.25">
      <c r="C3297" s="175"/>
      <c r="E3297" s="175"/>
      <c r="H3297" s="175"/>
      <c r="I3297" s="175"/>
      <c r="J3297" s="202"/>
      <c r="K3297" s="198"/>
    </row>
    <row r="3298" spans="3:11" ht="15" customHeight="1" x14ac:dyDescent="0.25">
      <c r="C3298" s="175"/>
      <c r="E3298" s="175"/>
      <c r="H3298" s="175"/>
      <c r="I3298" s="175"/>
      <c r="J3298" s="202"/>
      <c r="K3298" s="198"/>
    </row>
    <row r="3299" spans="3:11" ht="15" customHeight="1" x14ac:dyDescent="0.25">
      <c r="C3299" s="175"/>
      <c r="E3299" s="175"/>
      <c r="H3299" s="175"/>
      <c r="I3299" s="175"/>
      <c r="J3299" s="202"/>
      <c r="K3299" s="198"/>
    </row>
    <row r="3300" spans="3:11" ht="15" customHeight="1" x14ac:dyDescent="0.25">
      <c r="C3300" s="175"/>
      <c r="E3300" s="175"/>
      <c r="H3300" s="175"/>
      <c r="I3300" s="175"/>
      <c r="J3300" s="202"/>
      <c r="K3300" s="198"/>
    </row>
    <row r="3301" spans="3:11" ht="15" customHeight="1" x14ac:dyDescent="0.25">
      <c r="C3301" s="175"/>
      <c r="E3301" s="175"/>
      <c r="H3301" s="175"/>
      <c r="I3301" s="175"/>
      <c r="J3301" s="202"/>
      <c r="K3301" s="198"/>
    </row>
    <row r="3302" spans="3:11" ht="15" customHeight="1" x14ac:dyDescent="0.25">
      <c r="C3302" s="175"/>
      <c r="E3302" s="175"/>
      <c r="H3302" s="175"/>
      <c r="I3302" s="175"/>
      <c r="J3302" s="202"/>
      <c r="K3302" s="198"/>
    </row>
    <row r="3303" spans="3:11" ht="15" customHeight="1" x14ac:dyDescent="0.25">
      <c r="C3303" s="175"/>
      <c r="E3303" s="175"/>
      <c r="H3303" s="175"/>
      <c r="I3303" s="175"/>
      <c r="J3303" s="202"/>
      <c r="K3303" s="198"/>
    </row>
    <row r="3304" spans="3:11" ht="15" customHeight="1" x14ac:dyDescent="0.25">
      <c r="C3304" s="175"/>
      <c r="E3304" s="175"/>
      <c r="H3304" s="175"/>
      <c r="I3304" s="175"/>
      <c r="J3304" s="202"/>
      <c r="K3304" s="198"/>
    </row>
    <row r="3305" spans="3:11" ht="15" customHeight="1" x14ac:dyDescent="0.25">
      <c r="C3305" s="175"/>
      <c r="E3305" s="175"/>
      <c r="H3305" s="175"/>
      <c r="I3305" s="175"/>
      <c r="J3305" s="202"/>
      <c r="K3305" s="198"/>
    </row>
    <row r="3306" spans="3:11" ht="15" customHeight="1" x14ac:dyDescent="0.25">
      <c r="C3306" s="175"/>
      <c r="E3306" s="175"/>
      <c r="H3306" s="175"/>
      <c r="I3306" s="175"/>
      <c r="J3306" s="202"/>
      <c r="K3306" s="198"/>
    </row>
    <row r="3307" spans="3:11" ht="15" customHeight="1" x14ac:dyDescent="0.25">
      <c r="C3307" s="175"/>
      <c r="E3307" s="175"/>
      <c r="H3307" s="175"/>
      <c r="I3307" s="175"/>
      <c r="J3307" s="202"/>
      <c r="K3307" s="198"/>
    </row>
    <row r="3308" spans="3:11" ht="15" customHeight="1" x14ac:dyDescent="0.25">
      <c r="C3308" s="175"/>
      <c r="E3308" s="175"/>
      <c r="H3308" s="175"/>
      <c r="I3308" s="175"/>
      <c r="J3308" s="202"/>
      <c r="K3308" s="198"/>
    </row>
    <row r="3309" spans="3:11" ht="15" customHeight="1" x14ac:dyDescent="0.25">
      <c r="C3309" s="175"/>
      <c r="E3309" s="175"/>
      <c r="H3309" s="175"/>
      <c r="I3309" s="175"/>
      <c r="J3309" s="202"/>
      <c r="K3309" s="198"/>
    </row>
    <row r="3310" spans="3:11" ht="15" customHeight="1" x14ac:dyDescent="0.25">
      <c r="C3310" s="175"/>
      <c r="E3310" s="175"/>
      <c r="H3310" s="175"/>
      <c r="I3310" s="175"/>
      <c r="J3310" s="202"/>
      <c r="K3310" s="198"/>
    </row>
    <row r="3311" spans="3:11" ht="15" customHeight="1" x14ac:dyDescent="0.25">
      <c r="C3311" s="175"/>
      <c r="E3311" s="175"/>
      <c r="H3311" s="175"/>
      <c r="I3311" s="175"/>
      <c r="J3311" s="202"/>
      <c r="K3311" s="198"/>
    </row>
    <row r="3312" spans="3:11" ht="15" customHeight="1" x14ac:dyDescent="0.25">
      <c r="C3312" s="175"/>
      <c r="E3312" s="175"/>
      <c r="H3312" s="175"/>
      <c r="I3312" s="175"/>
      <c r="J3312" s="202"/>
      <c r="K3312" s="198"/>
    </row>
    <row r="3313" spans="3:11" ht="15" customHeight="1" x14ac:dyDescent="0.25">
      <c r="C3313" s="175"/>
      <c r="E3313" s="175"/>
      <c r="H3313" s="175"/>
      <c r="I3313" s="175"/>
      <c r="J3313" s="202"/>
      <c r="K3313" s="198"/>
    </row>
    <row r="3314" spans="3:11" ht="15" customHeight="1" x14ac:dyDescent="0.25">
      <c r="C3314" s="175"/>
      <c r="E3314" s="175"/>
      <c r="H3314" s="175"/>
      <c r="I3314" s="175"/>
      <c r="J3314" s="202"/>
      <c r="K3314" s="198"/>
    </row>
    <row r="3315" spans="3:11" ht="15" customHeight="1" x14ac:dyDescent="0.25">
      <c r="C3315" s="175"/>
      <c r="E3315" s="175"/>
      <c r="H3315" s="175"/>
      <c r="I3315" s="175"/>
      <c r="J3315" s="202"/>
      <c r="K3315" s="198"/>
    </row>
    <row r="3316" spans="3:11" ht="15" customHeight="1" x14ac:dyDescent="0.25">
      <c r="C3316" s="175"/>
      <c r="E3316" s="175"/>
      <c r="H3316" s="175"/>
      <c r="I3316" s="175"/>
      <c r="J3316" s="202"/>
      <c r="K3316" s="198"/>
    </row>
    <row r="3317" spans="3:11" ht="15" customHeight="1" x14ac:dyDescent="0.25">
      <c r="C3317" s="175"/>
      <c r="E3317" s="175"/>
      <c r="H3317" s="175"/>
      <c r="I3317" s="175"/>
      <c r="J3317" s="202"/>
      <c r="K3317" s="198"/>
    </row>
    <row r="3318" spans="3:11" ht="15" customHeight="1" x14ac:dyDescent="0.25">
      <c r="C3318" s="175"/>
      <c r="E3318" s="175"/>
      <c r="H3318" s="175"/>
      <c r="I3318" s="175"/>
      <c r="J3318" s="202"/>
      <c r="K3318" s="198"/>
    </row>
    <row r="3319" spans="3:11" ht="15" customHeight="1" x14ac:dyDescent="0.25">
      <c r="C3319" s="175"/>
      <c r="E3319" s="175"/>
      <c r="H3319" s="175"/>
      <c r="I3319" s="175"/>
      <c r="J3319" s="202"/>
      <c r="K3319" s="198"/>
    </row>
    <row r="3320" spans="3:11" ht="15" customHeight="1" x14ac:dyDescent="0.25">
      <c r="C3320" s="175"/>
      <c r="E3320" s="175"/>
      <c r="H3320" s="175"/>
      <c r="I3320" s="175"/>
      <c r="J3320" s="202"/>
      <c r="K3320" s="198"/>
    </row>
    <row r="3321" spans="3:11" ht="15" customHeight="1" x14ac:dyDescent="0.25">
      <c r="C3321" s="175"/>
      <c r="E3321" s="175"/>
      <c r="H3321" s="175"/>
      <c r="I3321" s="175"/>
      <c r="J3321" s="202"/>
      <c r="K3321" s="198"/>
    </row>
    <row r="3322" spans="3:11" ht="15" customHeight="1" x14ac:dyDescent="0.25">
      <c r="C3322" s="175"/>
      <c r="E3322" s="175"/>
      <c r="H3322" s="175"/>
      <c r="I3322" s="175"/>
      <c r="J3322" s="202"/>
      <c r="K3322" s="198"/>
    </row>
    <row r="3323" spans="3:11" ht="15" customHeight="1" x14ac:dyDescent="0.25">
      <c r="C3323" s="175"/>
      <c r="E3323" s="175"/>
      <c r="H3323" s="175"/>
      <c r="I3323" s="175"/>
      <c r="J3323" s="202"/>
      <c r="K3323" s="198"/>
    </row>
    <row r="3324" spans="3:11" ht="15" customHeight="1" x14ac:dyDescent="0.25">
      <c r="C3324" s="175"/>
      <c r="E3324" s="175"/>
      <c r="H3324" s="175"/>
      <c r="I3324" s="175"/>
      <c r="J3324" s="202"/>
      <c r="K3324" s="198"/>
    </row>
    <row r="3325" spans="3:11" ht="15" customHeight="1" x14ac:dyDescent="0.25">
      <c r="C3325" s="175"/>
      <c r="E3325" s="175"/>
      <c r="H3325" s="175"/>
      <c r="I3325" s="175"/>
      <c r="J3325" s="202"/>
      <c r="K3325" s="198"/>
    </row>
    <row r="3326" spans="3:11" ht="15" customHeight="1" x14ac:dyDescent="0.25">
      <c r="C3326" s="175"/>
      <c r="E3326" s="175"/>
      <c r="H3326" s="175"/>
      <c r="I3326" s="175"/>
      <c r="J3326" s="202"/>
      <c r="K3326" s="198"/>
    </row>
    <row r="3327" spans="3:11" ht="15" customHeight="1" x14ac:dyDescent="0.25">
      <c r="C3327" s="175"/>
      <c r="E3327" s="175"/>
      <c r="H3327" s="175"/>
      <c r="I3327" s="175"/>
      <c r="J3327" s="202"/>
      <c r="K3327" s="198"/>
    </row>
    <row r="3328" spans="3:11" ht="15" customHeight="1" x14ac:dyDescent="0.25">
      <c r="C3328" s="175"/>
      <c r="E3328" s="175"/>
      <c r="H3328" s="175"/>
      <c r="I3328" s="175"/>
      <c r="J3328" s="202"/>
      <c r="K3328" s="198"/>
    </row>
    <row r="3329" spans="3:11" ht="15" customHeight="1" x14ac:dyDescent="0.25">
      <c r="C3329" s="175"/>
      <c r="E3329" s="175"/>
      <c r="H3329" s="175"/>
      <c r="I3329" s="175"/>
      <c r="J3329" s="202"/>
      <c r="K3329" s="198"/>
    </row>
    <row r="3330" spans="3:11" ht="15" customHeight="1" x14ac:dyDescent="0.25">
      <c r="C3330" s="175"/>
      <c r="E3330" s="175"/>
      <c r="H3330" s="175"/>
      <c r="I3330" s="175"/>
      <c r="J3330" s="202"/>
      <c r="K3330" s="198"/>
    </row>
    <row r="3331" spans="3:11" ht="15" customHeight="1" x14ac:dyDescent="0.25">
      <c r="C3331" s="175"/>
      <c r="E3331" s="175"/>
      <c r="H3331" s="175"/>
      <c r="I3331" s="175"/>
      <c r="J3331" s="202"/>
      <c r="K3331" s="198"/>
    </row>
    <row r="3332" spans="3:11" ht="15" customHeight="1" x14ac:dyDescent="0.25">
      <c r="C3332" s="175"/>
      <c r="E3332" s="175"/>
      <c r="H3332" s="175"/>
      <c r="I3332" s="175"/>
      <c r="J3332" s="202"/>
      <c r="K3332" s="198"/>
    </row>
    <row r="3333" spans="3:11" ht="15" customHeight="1" x14ac:dyDescent="0.25">
      <c r="C3333" s="175"/>
      <c r="E3333" s="175"/>
      <c r="H3333" s="175"/>
      <c r="I3333" s="175"/>
      <c r="J3333" s="202"/>
      <c r="K3333" s="198"/>
    </row>
    <row r="3334" spans="3:11" ht="15" customHeight="1" x14ac:dyDescent="0.25">
      <c r="C3334" s="175"/>
      <c r="E3334" s="175"/>
      <c r="H3334" s="175"/>
      <c r="I3334" s="175"/>
      <c r="J3334" s="202"/>
      <c r="K3334" s="198"/>
    </row>
    <row r="3335" spans="3:11" ht="15" customHeight="1" x14ac:dyDescent="0.25">
      <c r="C3335" s="175"/>
      <c r="E3335" s="175"/>
      <c r="H3335" s="175"/>
      <c r="I3335" s="175"/>
      <c r="J3335" s="202"/>
      <c r="K3335" s="198"/>
    </row>
    <row r="3336" spans="3:11" ht="15" customHeight="1" x14ac:dyDescent="0.25">
      <c r="C3336" s="175"/>
      <c r="E3336" s="175"/>
      <c r="H3336" s="175"/>
      <c r="I3336" s="175"/>
      <c r="J3336" s="202"/>
      <c r="K3336" s="198"/>
    </row>
    <row r="3337" spans="3:11" ht="15" customHeight="1" x14ac:dyDescent="0.25">
      <c r="C3337" s="175"/>
      <c r="E3337" s="175"/>
      <c r="H3337" s="175"/>
      <c r="I3337" s="175"/>
      <c r="J3337" s="202"/>
      <c r="K3337" s="198"/>
    </row>
    <row r="3338" spans="3:11" ht="15" customHeight="1" x14ac:dyDescent="0.25">
      <c r="C3338" s="175"/>
      <c r="E3338" s="175"/>
      <c r="H3338" s="175"/>
      <c r="I3338" s="175"/>
      <c r="J3338" s="202"/>
      <c r="K3338" s="198"/>
    </row>
    <row r="3339" spans="3:11" ht="15" customHeight="1" x14ac:dyDescent="0.25">
      <c r="C3339" s="175"/>
      <c r="E3339" s="175"/>
      <c r="H3339" s="175"/>
      <c r="I3339" s="175"/>
      <c r="J3339" s="202"/>
      <c r="K3339" s="198"/>
    </row>
    <row r="3340" spans="3:11" ht="15" customHeight="1" x14ac:dyDescent="0.25">
      <c r="C3340" s="175"/>
      <c r="E3340" s="175"/>
      <c r="H3340" s="175"/>
      <c r="I3340" s="175"/>
      <c r="J3340" s="202"/>
      <c r="K3340" s="198"/>
    </row>
    <row r="3341" spans="3:11" ht="15" customHeight="1" x14ac:dyDescent="0.25">
      <c r="C3341" s="175"/>
      <c r="E3341" s="175"/>
      <c r="H3341" s="175"/>
      <c r="I3341" s="175"/>
      <c r="J3341" s="202"/>
      <c r="K3341" s="198"/>
    </row>
    <row r="3342" spans="3:11" ht="15" customHeight="1" x14ac:dyDescent="0.25">
      <c r="C3342" s="175"/>
      <c r="E3342" s="175"/>
      <c r="H3342" s="175"/>
      <c r="I3342" s="175"/>
      <c r="J3342" s="202"/>
      <c r="K3342" s="198"/>
    </row>
    <row r="3343" spans="3:11" ht="15" customHeight="1" x14ac:dyDescent="0.25">
      <c r="C3343" s="175"/>
      <c r="E3343" s="175"/>
      <c r="H3343" s="175"/>
      <c r="I3343" s="175"/>
      <c r="J3343" s="202"/>
      <c r="K3343" s="198"/>
    </row>
    <row r="3344" spans="3:11" ht="15" customHeight="1" x14ac:dyDescent="0.25">
      <c r="C3344" s="175"/>
      <c r="E3344" s="175"/>
      <c r="H3344" s="175"/>
      <c r="I3344" s="175"/>
      <c r="J3344" s="202"/>
      <c r="K3344" s="198"/>
    </row>
    <row r="3345" spans="3:11" ht="15" customHeight="1" x14ac:dyDescent="0.25">
      <c r="C3345" s="175"/>
      <c r="E3345" s="175"/>
      <c r="H3345" s="175"/>
      <c r="I3345" s="175"/>
      <c r="J3345" s="202"/>
      <c r="K3345" s="198"/>
    </row>
    <row r="3346" spans="3:11" ht="15" customHeight="1" x14ac:dyDescent="0.25">
      <c r="C3346" s="175"/>
      <c r="E3346" s="175"/>
      <c r="H3346" s="175"/>
      <c r="I3346" s="175"/>
      <c r="J3346" s="202"/>
      <c r="K3346" s="198"/>
    </row>
    <row r="3347" spans="3:11" ht="15" customHeight="1" x14ac:dyDescent="0.25">
      <c r="C3347" s="175"/>
      <c r="E3347" s="175"/>
      <c r="H3347" s="175"/>
      <c r="I3347" s="175"/>
      <c r="J3347" s="202"/>
      <c r="K3347" s="198"/>
    </row>
    <row r="3348" spans="3:11" ht="15" customHeight="1" x14ac:dyDescent="0.25">
      <c r="C3348" s="175"/>
      <c r="E3348" s="175"/>
      <c r="H3348" s="175"/>
      <c r="I3348" s="175"/>
      <c r="J3348" s="202"/>
      <c r="K3348" s="198"/>
    </row>
    <row r="3349" spans="3:11" ht="15" customHeight="1" x14ac:dyDescent="0.25">
      <c r="C3349" s="175"/>
      <c r="E3349" s="175"/>
      <c r="H3349" s="175"/>
      <c r="I3349" s="175"/>
      <c r="J3349" s="202"/>
      <c r="K3349" s="198"/>
    </row>
    <row r="3350" spans="3:11" ht="15" customHeight="1" x14ac:dyDescent="0.25">
      <c r="C3350" s="175"/>
      <c r="E3350" s="175"/>
      <c r="H3350" s="175"/>
      <c r="I3350" s="175"/>
      <c r="J3350" s="202"/>
      <c r="K3350" s="198"/>
    </row>
    <row r="3351" spans="3:11" ht="15" customHeight="1" x14ac:dyDescent="0.25">
      <c r="C3351" s="175"/>
      <c r="E3351" s="175"/>
      <c r="H3351" s="175"/>
      <c r="I3351" s="175"/>
      <c r="J3351" s="202"/>
      <c r="K3351" s="198"/>
    </row>
    <row r="3352" spans="3:11" ht="15" customHeight="1" x14ac:dyDescent="0.25">
      <c r="C3352" s="175"/>
      <c r="E3352" s="175"/>
      <c r="H3352" s="175"/>
      <c r="I3352" s="175"/>
      <c r="J3352" s="202"/>
      <c r="K3352" s="198"/>
    </row>
    <row r="3353" spans="3:11" ht="15" customHeight="1" x14ac:dyDescent="0.25">
      <c r="C3353" s="175"/>
      <c r="E3353" s="175"/>
      <c r="H3353" s="175"/>
      <c r="I3353" s="175"/>
      <c r="J3353" s="202"/>
      <c r="K3353" s="198"/>
    </row>
    <row r="3354" spans="3:11" ht="15" customHeight="1" x14ac:dyDescent="0.25">
      <c r="C3354" s="175"/>
      <c r="E3354" s="175"/>
      <c r="H3354" s="175"/>
      <c r="I3354" s="175"/>
      <c r="J3354" s="202"/>
      <c r="K3354" s="198"/>
    </row>
    <row r="3355" spans="3:11" ht="15" customHeight="1" x14ac:dyDescent="0.25">
      <c r="C3355" s="175"/>
      <c r="E3355" s="175"/>
      <c r="H3355" s="175"/>
      <c r="I3355" s="175"/>
      <c r="J3355" s="202"/>
      <c r="K3355" s="198"/>
    </row>
    <row r="3356" spans="3:11" ht="15" customHeight="1" x14ac:dyDescent="0.25">
      <c r="C3356" s="175"/>
      <c r="E3356" s="175"/>
      <c r="H3356" s="175"/>
      <c r="I3356" s="175"/>
      <c r="J3356" s="202"/>
      <c r="K3356" s="198"/>
    </row>
    <row r="3357" spans="3:11" ht="15" customHeight="1" x14ac:dyDescent="0.25">
      <c r="C3357" s="175"/>
      <c r="E3357" s="175"/>
      <c r="H3357" s="175"/>
      <c r="I3357" s="175"/>
      <c r="J3357" s="202"/>
      <c r="K3357" s="198"/>
    </row>
    <row r="3358" spans="3:11" ht="15" customHeight="1" x14ac:dyDescent="0.25">
      <c r="C3358" s="175"/>
      <c r="E3358" s="175"/>
      <c r="H3358" s="175"/>
      <c r="I3358" s="175"/>
      <c r="J3358" s="202"/>
      <c r="K3358" s="198"/>
    </row>
    <row r="3359" spans="3:11" ht="15" customHeight="1" x14ac:dyDescent="0.25">
      <c r="C3359" s="175"/>
      <c r="E3359" s="175"/>
      <c r="H3359" s="175"/>
      <c r="I3359" s="175"/>
      <c r="J3359" s="202"/>
      <c r="K3359" s="198"/>
    </row>
    <row r="3360" spans="3:11" ht="15" customHeight="1" x14ac:dyDescent="0.25">
      <c r="C3360" s="175"/>
      <c r="E3360" s="175"/>
      <c r="H3360" s="175"/>
      <c r="I3360" s="175"/>
      <c r="J3360" s="202"/>
      <c r="K3360" s="198"/>
    </row>
    <row r="3361" spans="3:11" ht="15" customHeight="1" x14ac:dyDescent="0.25">
      <c r="C3361" s="175"/>
      <c r="E3361" s="175"/>
      <c r="H3361" s="175"/>
      <c r="I3361" s="175"/>
      <c r="J3361" s="202"/>
      <c r="K3361" s="198"/>
    </row>
    <row r="3362" spans="3:11" ht="15" customHeight="1" x14ac:dyDescent="0.25">
      <c r="C3362" s="175"/>
      <c r="E3362" s="175"/>
      <c r="H3362" s="175"/>
      <c r="I3362" s="175"/>
      <c r="J3362" s="202"/>
      <c r="K3362" s="198"/>
    </row>
    <row r="3363" spans="3:11" ht="15" customHeight="1" x14ac:dyDescent="0.25">
      <c r="C3363" s="175"/>
      <c r="E3363" s="175"/>
      <c r="H3363" s="175"/>
      <c r="I3363" s="175"/>
      <c r="J3363" s="202"/>
      <c r="K3363" s="198"/>
    </row>
    <row r="3364" spans="3:11" ht="15" customHeight="1" x14ac:dyDescent="0.25">
      <c r="C3364" s="175"/>
      <c r="E3364" s="175"/>
      <c r="H3364" s="175"/>
      <c r="I3364" s="175"/>
      <c r="J3364" s="202"/>
      <c r="K3364" s="198"/>
    </row>
    <row r="3365" spans="3:11" ht="15" customHeight="1" x14ac:dyDescent="0.25">
      <c r="C3365" s="175"/>
      <c r="E3365" s="175"/>
      <c r="H3365" s="175"/>
      <c r="I3365" s="175"/>
      <c r="J3365" s="202"/>
      <c r="K3365" s="198"/>
    </row>
    <row r="3366" spans="3:11" ht="15" customHeight="1" x14ac:dyDescent="0.25">
      <c r="C3366" s="175"/>
      <c r="E3366" s="175"/>
      <c r="H3366" s="175"/>
      <c r="I3366" s="175"/>
      <c r="J3366" s="202"/>
      <c r="K3366" s="198"/>
    </row>
    <row r="3367" spans="3:11" ht="15" customHeight="1" x14ac:dyDescent="0.25">
      <c r="C3367" s="175"/>
      <c r="E3367" s="175"/>
      <c r="H3367" s="175"/>
      <c r="I3367" s="175"/>
      <c r="J3367" s="202"/>
      <c r="K3367" s="198"/>
    </row>
    <row r="3368" spans="3:11" ht="15" customHeight="1" x14ac:dyDescent="0.25">
      <c r="C3368" s="175"/>
      <c r="E3368" s="175"/>
      <c r="H3368" s="175"/>
      <c r="I3368" s="175"/>
      <c r="J3368" s="202"/>
      <c r="K3368" s="198"/>
    </row>
    <row r="3369" spans="3:11" ht="15" customHeight="1" x14ac:dyDescent="0.25">
      <c r="C3369" s="175"/>
      <c r="E3369" s="175"/>
      <c r="H3369" s="175"/>
      <c r="I3369" s="175"/>
      <c r="J3369" s="202"/>
      <c r="K3369" s="198"/>
    </row>
    <row r="3370" spans="3:11" ht="15" customHeight="1" x14ac:dyDescent="0.25">
      <c r="C3370" s="175"/>
      <c r="E3370" s="175"/>
      <c r="H3370" s="175"/>
      <c r="I3370" s="175"/>
      <c r="J3370" s="202"/>
      <c r="K3370" s="198"/>
    </row>
    <row r="3371" spans="3:11" ht="15" customHeight="1" x14ac:dyDescent="0.25">
      <c r="C3371" s="175"/>
      <c r="E3371" s="175"/>
      <c r="H3371" s="175"/>
      <c r="I3371" s="175"/>
      <c r="J3371" s="202"/>
      <c r="K3371" s="198"/>
    </row>
    <row r="3372" spans="3:11" ht="15" customHeight="1" x14ac:dyDescent="0.25">
      <c r="C3372" s="175"/>
      <c r="E3372" s="175"/>
      <c r="H3372" s="175"/>
      <c r="I3372" s="175"/>
      <c r="J3372" s="202"/>
      <c r="K3372" s="198"/>
    </row>
    <row r="3373" spans="3:11" ht="15" customHeight="1" x14ac:dyDescent="0.25">
      <c r="C3373" s="175"/>
      <c r="E3373" s="175"/>
      <c r="H3373" s="175"/>
      <c r="I3373" s="175"/>
      <c r="J3373" s="202"/>
      <c r="K3373" s="198"/>
    </row>
    <row r="3374" spans="3:11" ht="15" customHeight="1" x14ac:dyDescent="0.25">
      <c r="C3374" s="175"/>
      <c r="E3374" s="175"/>
      <c r="H3374" s="175"/>
      <c r="I3374" s="175"/>
      <c r="J3374" s="202"/>
      <c r="K3374" s="198"/>
    </row>
    <row r="3375" spans="3:11" ht="15" customHeight="1" x14ac:dyDescent="0.25">
      <c r="C3375" s="175"/>
      <c r="E3375" s="175"/>
      <c r="H3375" s="175"/>
      <c r="I3375" s="175"/>
      <c r="J3375" s="202"/>
      <c r="K3375" s="198"/>
    </row>
    <row r="3376" spans="3:11" ht="15" customHeight="1" x14ac:dyDescent="0.25">
      <c r="C3376" s="175"/>
      <c r="E3376" s="175"/>
      <c r="H3376" s="175"/>
      <c r="I3376" s="175"/>
      <c r="J3376" s="202"/>
      <c r="K3376" s="198"/>
    </row>
    <row r="3377" spans="3:11" ht="15" customHeight="1" x14ac:dyDescent="0.25">
      <c r="C3377" s="175"/>
      <c r="E3377" s="175"/>
      <c r="H3377" s="175"/>
      <c r="I3377" s="175"/>
      <c r="J3377" s="202"/>
      <c r="K3377" s="198"/>
    </row>
    <row r="3378" spans="3:11" ht="15" customHeight="1" x14ac:dyDescent="0.25">
      <c r="C3378" s="175"/>
      <c r="E3378" s="175"/>
      <c r="H3378" s="175"/>
      <c r="I3378" s="175"/>
      <c r="J3378" s="202"/>
      <c r="K3378" s="198"/>
    </row>
    <row r="3379" spans="3:11" ht="15" customHeight="1" x14ac:dyDescent="0.25">
      <c r="C3379" s="175"/>
      <c r="E3379" s="175"/>
      <c r="H3379" s="175"/>
      <c r="I3379" s="175"/>
      <c r="J3379" s="202"/>
      <c r="K3379" s="198"/>
    </row>
    <row r="3380" spans="3:11" ht="15" customHeight="1" x14ac:dyDescent="0.25">
      <c r="C3380" s="175"/>
      <c r="E3380" s="175"/>
      <c r="H3380" s="175"/>
      <c r="I3380" s="175"/>
      <c r="J3380" s="202"/>
      <c r="K3380" s="198"/>
    </row>
    <row r="3381" spans="3:11" ht="15" customHeight="1" x14ac:dyDescent="0.25">
      <c r="C3381" s="175"/>
      <c r="E3381" s="175"/>
      <c r="H3381" s="175"/>
      <c r="I3381" s="175"/>
      <c r="J3381" s="202"/>
      <c r="K3381" s="198"/>
    </row>
    <row r="3382" spans="3:11" ht="15" customHeight="1" x14ac:dyDescent="0.25">
      <c r="C3382" s="175"/>
      <c r="E3382" s="175"/>
      <c r="H3382" s="175"/>
      <c r="I3382" s="175"/>
      <c r="J3382" s="202"/>
      <c r="K3382" s="198"/>
    </row>
    <row r="3383" spans="3:11" ht="15" customHeight="1" x14ac:dyDescent="0.25">
      <c r="C3383" s="175"/>
      <c r="E3383" s="175"/>
      <c r="H3383" s="175"/>
      <c r="I3383" s="175"/>
      <c r="J3383" s="202"/>
      <c r="K3383" s="198"/>
    </row>
    <row r="3384" spans="3:11" ht="15" customHeight="1" x14ac:dyDescent="0.25">
      <c r="C3384" s="175"/>
      <c r="E3384" s="175"/>
      <c r="H3384" s="175"/>
      <c r="I3384" s="175"/>
      <c r="J3384" s="202"/>
      <c r="K3384" s="198"/>
    </row>
    <row r="3385" spans="3:11" ht="15" customHeight="1" x14ac:dyDescent="0.25">
      <c r="C3385" s="175"/>
      <c r="E3385" s="175"/>
      <c r="H3385" s="175"/>
      <c r="I3385" s="175"/>
      <c r="J3385" s="202"/>
      <c r="K3385" s="198"/>
    </row>
    <row r="3386" spans="3:11" ht="15" customHeight="1" x14ac:dyDescent="0.25">
      <c r="C3386" s="175"/>
      <c r="E3386" s="175"/>
      <c r="H3386" s="175"/>
      <c r="I3386" s="175"/>
      <c r="J3386" s="202"/>
      <c r="K3386" s="198"/>
    </row>
    <row r="3387" spans="3:11" ht="15" customHeight="1" x14ac:dyDescent="0.25">
      <c r="C3387" s="175"/>
      <c r="E3387" s="175"/>
      <c r="H3387" s="175"/>
      <c r="I3387" s="175"/>
      <c r="J3387" s="202"/>
      <c r="K3387" s="198"/>
    </row>
    <row r="3388" spans="3:11" ht="15" customHeight="1" x14ac:dyDescent="0.25">
      <c r="C3388" s="175"/>
      <c r="E3388" s="175"/>
      <c r="H3388" s="175"/>
      <c r="I3388" s="175"/>
      <c r="J3388" s="202"/>
      <c r="K3388" s="198"/>
    </row>
    <row r="3389" spans="3:11" ht="15" customHeight="1" x14ac:dyDescent="0.25">
      <c r="C3389" s="175"/>
      <c r="E3389" s="175"/>
      <c r="H3389" s="175"/>
      <c r="I3389" s="175"/>
      <c r="J3389" s="202"/>
      <c r="K3389" s="198"/>
    </row>
    <row r="3390" spans="3:11" ht="15" customHeight="1" x14ac:dyDescent="0.25">
      <c r="C3390" s="175"/>
      <c r="E3390" s="175"/>
      <c r="H3390" s="175"/>
      <c r="I3390" s="175"/>
      <c r="J3390" s="202"/>
      <c r="K3390" s="198"/>
    </row>
    <row r="3391" spans="3:11" ht="15" customHeight="1" x14ac:dyDescent="0.25">
      <c r="C3391" s="175"/>
      <c r="E3391" s="175"/>
      <c r="H3391" s="175"/>
      <c r="I3391" s="175"/>
      <c r="J3391" s="202"/>
      <c r="K3391" s="198"/>
    </row>
    <row r="3392" spans="3:11" ht="15" customHeight="1" x14ac:dyDescent="0.25">
      <c r="C3392" s="175"/>
      <c r="E3392" s="175"/>
      <c r="H3392" s="175"/>
      <c r="I3392" s="175"/>
      <c r="J3392" s="202"/>
      <c r="K3392" s="198"/>
    </row>
    <row r="3393" spans="3:11" ht="15" customHeight="1" x14ac:dyDescent="0.25">
      <c r="C3393" s="175"/>
      <c r="E3393" s="175"/>
      <c r="H3393" s="175"/>
      <c r="I3393" s="175"/>
      <c r="J3393" s="202"/>
      <c r="K3393" s="198"/>
    </row>
    <row r="3394" spans="3:11" ht="15" customHeight="1" x14ac:dyDescent="0.25">
      <c r="C3394" s="175"/>
      <c r="E3394" s="175"/>
      <c r="H3394" s="175"/>
      <c r="I3394" s="175"/>
      <c r="J3394" s="202"/>
      <c r="K3394" s="198"/>
    </row>
    <row r="3395" spans="3:11" ht="15" customHeight="1" x14ac:dyDescent="0.25">
      <c r="C3395" s="175"/>
      <c r="E3395" s="175"/>
      <c r="H3395" s="175"/>
      <c r="I3395" s="175"/>
      <c r="J3395" s="202"/>
      <c r="K3395" s="198"/>
    </row>
    <row r="3396" spans="3:11" ht="15" customHeight="1" x14ac:dyDescent="0.25">
      <c r="C3396" s="175"/>
      <c r="E3396" s="175"/>
      <c r="H3396" s="175"/>
      <c r="I3396" s="175"/>
      <c r="J3396" s="202"/>
      <c r="K3396" s="198"/>
    </row>
    <row r="3397" spans="3:11" ht="15" customHeight="1" x14ac:dyDescent="0.25">
      <c r="C3397" s="175"/>
      <c r="E3397" s="175"/>
      <c r="H3397" s="175"/>
      <c r="I3397" s="175"/>
      <c r="J3397" s="202"/>
      <c r="K3397" s="198"/>
    </row>
    <row r="3398" spans="3:11" ht="15" customHeight="1" x14ac:dyDescent="0.25">
      <c r="C3398" s="175"/>
      <c r="E3398" s="175"/>
      <c r="H3398" s="175"/>
      <c r="I3398" s="175"/>
      <c r="J3398" s="202"/>
      <c r="K3398" s="198"/>
    </row>
    <row r="3399" spans="3:11" ht="15" customHeight="1" x14ac:dyDescent="0.25">
      <c r="C3399" s="175"/>
      <c r="E3399" s="175"/>
      <c r="H3399" s="175"/>
      <c r="I3399" s="175"/>
      <c r="J3399" s="202"/>
      <c r="K3399" s="198"/>
    </row>
    <row r="3400" spans="3:11" ht="15" customHeight="1" x14ac:dyDescent="0.25">
      <c r="C3400" s="175"/>
      <c r="E3400" s="175"/>
      <c r="H3400" s="175"/>
      <c r="I3400" s="175"/>
      <c r="J3400" s="202"/>
      <c r="K3400" s="198"/>
    </row>
    <row r="3401" spans="3:11" ht="15" customHeight="1" x14ac:dyDescent="0.25">
      <c r="C3401" s="175"/>
      <c r="E3401" s="175"/>
      <c r="H3401" s="175"/>
      <c r="I3401" s="175"/>
      <c r="J3401" s="202"/>
      <c r="K3401" s="198"/>
    </row>
    <row r="3402" spans="3:11" ht="15" customHeight="1" x14ac:dyDescent="0.25">
      <c r="C3402" s="175"/>
      <c r="E3402" s="175"/>
      <c r="H3402" s="175"/>
      <c r="I3402" s="175"/>
      <c r="J3402" s="202"/>
      <c r="K3402" s="198"/>
    </row>
    <row r="3403" spans="3:11" ht="15" customHeight="1" x14ac:dyDescent="0.25">
      <c r="C3403" s="175"/>
      <c r="E3403" s="175"/>
      <c r="H3403" s="175"/>
      <c r="I3403" s="175"/>
      <c r="J3403" s="202"/>
      <c r="K3403" s="198"/>
    </row>
    <row r="3404" spans="3:11" ht="15" customHeight="1" x14ac:dyDescent="0.25">
      <c r="C3404" s="175"/>
      <c r="E3404" s="175"/>
      <c r="H3404" s="175"/>
      <c r="I3404" s="175"/>
      <c r="J3404" s="202"/>
      <c r="K3404" s="198"/>
    </row>
    <row r="3405" spans="3:11" ht="15" customHeight="1" x14ac:dyDescent="0.25">
      <c r="C3405" s="175"/>
      <c r="E3405" s="175"/>
      <c r="H3405" s="175"/>
      <c r="I3405" s="175"/>
      <c r="J3405" s="202"/>
      <c r="K3405" s="198"/>
    </row>
    <row r="3406" spans="3:11" ht="15" customHeight="1" x14ac:dyDescent="0.25">
      <c r="C3406" s="175"/>
      <c r="E3406" s="175"/>
      <c r="H3406" s="175"/>
      <c r="I3406" s="175"/>
      <c r="J3406" s="202"/>
      <c r="K3406" s="198"/>
    </row>
    <row r="3407" spans="3:11" ht="15" customHeight="1" x14ac:dyDescent="0.25">
      <c r="C3407" s="175"/>
      <c r="E3407" s="175"/>
      <c r="H3407" s="175"/>
      <c r="I3407" s="175"/>
      <c r="J3407" s="202"/>
      <c r="K3407" s="198"/>
    </row>
    <row r="3408" spans="3:11" ht="15" customHeight="1" x14ac:dyDescent="0.25">
      <c r="C3408" s="175"/>
      <c r="E3408" s="175"/>
      <c r="H3408" s="175"/>
      <c r="I3408" s="175"/>
      <c r="J3408" s="202"/>
      <c r="K3408" s="198"/>
    </row>
    <row r="3409" spans="3:11" ht="15" customHeight="1" x14ac:dyDescent="0.25">
      <c r="C3409" s="175"/>
      <c r="E3409" s="175"/>
      <c r="H3409" s="175"/>
      <c r="I3409" s="175"/>
      <c r="J3409" s="202"/>
      <c r="K3409" s="198"/>
    </row>
    <row r="3410" spans="3:11" ht="15" customHeight="1" x14ac:dyDescent="0.25">
      <c r="C3410" s="175"/>
      <c r="E3410" s="175"/>
      <c r="H3410" s="175"/>
      <c r="I3410" s="175"/>
      <c r="J3410" s="202"/>
      <c r="K3410" s="198"/>
    </row>
    <row r="3411" spans="3:11" ht="15" customHeight="1" x14ac:dyDescent="0.25">
      <c r="C3411" s="175"/>
      <c r="E3411" s="175"/>
      <c r="H3411" s="175"/>
      <c r="I3411" s="175"/>
      <c r="J3411" s="202"/>
      <c r="K3411" s="198"/>
    </row>
    <row r="3412" spans="3:11" ht="15" customHeight="1" x14ac:dyDescent="0.25">
      <c r="C3412" s="175"/>
      <c r="E3412" s="175"/>
      <c r="H3412" s="175"/>
      <c r="I3412" s="175"/>
      <c r="J3412" s="202"/>
      <c r="K3412" s="198"/>
    </row>
    <row r="3413" spans="3:11" ht="15" customHeight="1" x14ac:dyDescent="0.25">
      <c r="C3413" s="175"/>
      <c r="E3413" s="175"/>
      <c r="H3413" s="175"/>
      <c r="I3413" s="175"/>
      <c r="J3413" s="202"/>
      <c r="K3413" s="198"/>
    </row>
    <row r="3414" spans="3:11" ht="15" customHeight="1" x14ac:dyDescent="0.25">
      <c r="C3414" s="175"/>
      <c r="E3414" s="175"/>
      <c r="H3414" s="175"/>
      <c r="I3414" s="175"/>
      <c r="J3414" s="202"/>
      <c r="K3414" s="198"/>
    </row>
    <row r="3415" spans="3:11" ht="15" customHeight="1" x14ac:dyDescent="0.25">
      <c r="C3415" s="175"/>
      <c r="E3415" s="175"/>
      <c r="H3415" s="175"/>
      <c r="I3415" s="175"/>
      <c r="J3415" s="202"/>
      <c r="K3415" s="198"/>
    </row>
    <row r="3416" spans="3:11" ht="15" customHeight="1" x14ac:dyDescent="0.25">
      <c r="C3416" s="175"/>
      <c r="E3416" s="175"/>
      <c r="H3416" s="175"/>
      <c r="I3416" s="175"/>
      <c r="J3416" s="202"/>
      <c r="K3416" s="198"/>
    </row>
    <row r="3417" spans="3:11" ht="15" customHeight="1" x14ac:dyDescent="0.25">
      <c r="C3417" s="175"/>
      <c r="E3417" s="175"/>
      <c r="H3417" s="175"/>
      <c r="I3417" s="175"/>
      <c r="J3417" s="202"/>
      <c r="K3417" s="198"/>
    </row>
    <row r="3418" spans="3:11" ht="15" customHeight="1" x14ac:dyDescent="0.25">
      <c r="C3418" s="175"/>
      <c r="E3418" s="175"/>
      <c r="H3418" s="175"/>
      <c r="I3418" s="175"/>
      <c r="J3418" s="202"/>
      <c r="K3418" s="198"/>
    </row>
    <row r="3419" spans="3:11" ht="15" customHeight="1" x14ac:dyDescent="0.25">
      <c r="C3419" s="175"/>
      <c r="E3419" s="175"/>
      <c r="H3419" s="175"/>
      <c r="I3419" s="175"/>
      <c r="J3419" s="202"/>
      <c r="K3419" s="198"/>
    </row>
    <row r="3420" spans="3:11" ht="15" customHeight="1" x14ac:dyDescent="0.25">
      <c r="C3420" s="175"/>
      <c r="E3420" s="175"/>
      <c r="H3420" s="175"/>
      <c r="I3420" s="175"/>
      <c r="J3420" s="202"/>
      <c r="K3420" s="198"/>
    </row>
    <row r="3421" spans="3:11" ht="15" customHeight="1" x14ac:dyDescent="0.25">
      <c r="C3421" s="175"/>
      <c r="E3421" s="175"/>
      <c r="H3421" s="175"/>
      <c r="I3421" s="175"/>
      <c r="J3421" s="202"/>
      <c r="K3421" s="198"/>
    </row>
    <row r="3422" spans="3:11" ht="15" customHeight="1" x14ac:dyDescent="0.25">
      <c r="C3422" s="175"/>
      <c r="E3422" s="175"/>
      <c r="H3422" s="175"/>
      <c r="I3422" s="175"/>
      <c r="J3422" s="202"/>
      <c r="K3422" s="198"/>
    </row>
    <row r="3423" spans="3:11" ht="15" customHeight="1" x14ac:dyDescent="0.25">
      <c r="C3423" s="175"/>
      <c r="E3423" s="175"/>
      <c r="H3423" s="175"/>
      <c r="I3423" s="175"/>
      <c r="J3423" s="202"/>
      <c r="K3423" s="198"/>
    </row>
    <row r="3424" spans="3:11" ht="15" customHeight="1" x14ac:dyDescent="0.25">
      <c r="C3424" s="175"/>
      <c r="E3424" s="175"/>
      <c r="H3424" s="175"/>
      <c r="I3424" s="175"/>
      <c r="J3424" s="202"/>
      <c r="K3424" s="198"/>
    </row>
    <row r="3425" spans="3:11" ht="15" customHeight="1" x14ac:dyDescent="0.25">
      <c r="C3425" s="175"/>
      <c r="E3425" s="175"/>
      <c r="H3425" s="175"/>
      <c r="I3425" s="175"/>
      <c r="J3425" s="202"/>
      <c r="K3425" s="198"/>
    </row>
    <row r="3426" spans="3:11" ht="15" customHeight="1" x14ac:dyDescent="0.25">
      <c r="C3426" s="175"/>
      <c r="E3426" s="175"/>
      <c r="H3426" s="175"/>
      <c r="I3426" s="175"/>
      <c r="J3426" s="202"/>
      <c r="K3426" s="198"/>
    </row>
    <row r="3427" spans="3:11" ht="15" customHeight="1" x14ac:dyDescent="0.25">
      <c r="C3427" s="175"/>
      <c r="E3427" s="175"/>
      <c r="H3427" s="175"/>
      <c r="I3427" s="175"/>
      <c r="J3427" s="202"/>
      <c r="K3427" s="198"/>
    </row>
    <row r="3428" spans="3:11" ht="15" customHeight="1" x14ac:dyDescent="0.25">
      <c r="C3428" s="175"/>
      <c r="E3428" s="175"/>
      <c r="H3428" s="175"/>
      <c r="I3428" s="175"/>
      <c r="J3428" s="202"/>
      <c r="K3428" s="198"/>
    </row>
    <row r="3429" spans="3:11" ht="15" customHeight="1" x14ac:dyDescent="0.25">
      <c r="C3429" s="175"/>
      <c r="E3429" s="175"/>
      <c r="H3429" s="175"/>
      <c r="I3429" s="175"/>
      <c r="J3429" s="202"/>
      <c r="K3429" s="198"/>
    </row>
    <row r="3430" spans="3:11" ht="15" customHeight="1" x14ac:dyDescent="0.25">
      <c r="C3430" s="175"/>
      <c r="E3430" s="175"/>
      <c r="H3430" s="175"/>
      <c r="I3430" s="175"/>
      <c r="J3430" s="202"/>
      <c r="K3430" s="198"/>
    </row>
    <row r="3431" spans="3:11" ht="15" customHeight="1" x14ac:dyDescent="0.25">
      <c r="C3431" s="175"/>
      <c r="E3431" s="175"/>
      <c r="H3431" s="175"/>
      <c r="I3431" s="175"/>
      <c r="J3431" s="202"/>
      <c r="K3431" s="198"/>
    </row>
    <row r="3432" spans="3:11" ht="15" customHeight="1" x14ac:dyDescent="0.25">
      <c r="C3432" s="175"/>
      <c r="E3432" s="175"/>
      <c r="H3432" s="175"/>
      <c r="I3432" s="175"/>
      <c r="J3432" s="202"/>
      <c r="K3432" s="198"/>
    </row>
    <row r="3433" spans="3:11" ht="15" customHeight="1" x14ac:dyDescent="0.25">
      <c r="C3433" s="175"/>
      <c r="E3433" s="175"/>
      <c r="H3433" s="175"/>
      <c r="I3433" s="175"/>
      <c r="J3433" s="202"/>
      <c r="K3433" s="198"/>
    </row>
    <row r="3434" spans="3:11" ht="15" customHeight="1" x14ac:dyDescent="0.25">
      <c r="C3434" s="175"/>
      <c r="E3434" s="175"/>
      <c r="H3434" s="175"/>
      <c r="I3434" s="175"/>
      <c r="J3434" s="202"/>
      <c r="K3434" s="198"/>
    </row>
    <row r="3435" spans="3:11" ht="15" customHeight="1" x14ac:dyDescent="0.25">
      <c r="C3435" s="175"/>
      <c r="E3435" s="175"/>
      <c r="H3435" s="175"/>
      <c r="I3435" s="175"/>
      <c r="J3435" s="202"/>
      <c r="K3435" s="198"/>
    </row>
    <row r="3436" spans="3:11" ht="15" customHeight="1" x14ac:dyDescent="0.25">
      <c r="C3436" s="175"/>
      <c r="E3436" s="175"/>
      <c r="H3436" s="175"/>
      <c r="I3436" s="175"/>
      <c r="J3436" s="202"/>
      <c r="K3436" s="198"/>
    </row>
    <row r="3437" spans="3:11" ht="15" customHeight="1" x14ac:dyDescent="0.25">
      <c r="C3437" s="175"/>
      <c r="E3437" s="175"/>
      <c r="H3437" s="175"/>
      <c r="I3437" s="175"/>
      <c r="J3437" s="202"/>
      <c r="K3437" s="198"/>
    </row>
    <row r="3438" spans="3:11" ht="15" customHeight="1" x14ac:dyDescent="0.25">
      <c r="C3438" s="175"/>
      <c r="E3438" s="175"/>
      <c r="H3438" s="175"/>
      <c r="I3438" s="175"/>
      <c r="J3438" s="202"/>
      <c r="K3438" s="198"/>
    </row>
    <row r="3439" spans="3:11" ht="15" customHeight="1" x14ac:dyDescent="0.25">
      <c r="C3439" s="175"/>
      <c r="E3439" s="175"/>
      <c r="H3439" s="175"/>
      <c r="I3439" s="175"/>
      <c r="J3439" s="202"/>
      <c r="K3439" s="198"/>
    </row>
    <row r="3440" spans="3:11" ht="15" customHeight="1" x14ac:dyDescent="0.25">
      <c r="C3440" s="175"/>
      <c r="E3440" s="175"/>
      <c r="H3440" s="175"/>
      <c r="I3440" s="175"/>
      <c r="J3440" s="202"/>
      <c r="K3440" s="198"/>
    </row>
    <row r="3441" spans="3:11" ht="15" customHeight="1" x14ac:dyDescent="0.25">
      <c r="C3441" s="175"/>
      <c r="E3441" s="175"/>
      <c r="H3441" s="175"/>
      <c r="I3441" s="175"/>
      <c r="J3441" s="202"/>
      <c r="K3441" s="198"/>
    </row>
    <row r="3442" spans="3:11" ht="15" customHeight="1" x14ac:dyDescent="0.25">
      <c r="C3442" s="175"/>
      <c r="E3442" s="175"/>
      <c r="H3442" s="175"/>
      <c r="I3442" s="175"/>
      <c r="J3442" s="202"/>
      <c r="K3442" s="198"/>
    </row>
    <row r="3443" spans="3:11" ht="15" customHeight="1" x14ac:dyDescent="0.25">
      <c r="C3443" s="175"/>
      <c r="E3443" s="175"/>
      <c r="H3443" s="175"/>
      <c r="I3443" s="175"/>
      <c r="J3443" s="202"/>
      <c r="K3443" s="198"/>
    </row>
    <row r="3444" spans="3:11" ht="15" customHeight="1" x14ac:dyDescent="0.25">
      <c r="C3444" s="175"/>
      <c r="E3444" s="175"/>
      <c r="H3444" s="175"/>
      <c r="I3444" s="175"/>
      <c r="J3444" s="202"/>
      <c r="K3444" s="198"/>
    </row>
    <row r="3445" spans="3:11" ht="15" customHeight="1" x14ac:dyDescent="0.25">
      <c r="C3445" s="175"/>
      <c r="E3445" s="175"/>
      <c r="H3445" s="175"/>
      <c r="I3445" s="175"/>
      <c r="J3445" s="202"/>
      <c r="K3445" s="198"/>
    </row>
    <row r="3446" spans="3:11" ht="15" customHeight="1" x14ac:dyDescent="0.25">
      <c r="C3446" s="175"/>
      <c r="E3446" s="175"/>
      <c r="H3446" s="175"/>
      <c r="I3446" s="175"/>
      <c r="J3446" s="202"/>
      <c r="K3446" s="198"/>
    </row>
    <row r="3447" spans="3:11" ht="15" customHeight="1" x14ac:dyDescent="0.25">
      <c r="C3447" s="175"/>
      <c r="E3447" s="175"/>
      <c r="H3447" s="175"/>
      <c r="I3447" s="175"/>
      <c r="J3447" s="202"/>
      <c r="K3447" s="198"/>
    </row>
    <row r="3448" spans="3:11" ht="15" customHeight="1" x14ac:dyDescent="0.25">
      <c r="C3448" s="175"/>
      <c r="E3448" s="175"/>
      <c r="H3448" s="175"/>
      <c r="I3448" s="175"/>
      <c r="J3448" s="202"/>
      <c r="K3448" s="198"/>
    </row>
    <row r="3449" spans="3:11" ht="15" customHeight="1" x14ac:dyDescent="0.25">
      <c r="C3449" s="175"/>
      <c r="E3449" s="175"/>
      <c r="H3449" s="175"/>
      <c r="I3449" s="175"/>
      <c r="J3449" s="202"/>
      <c r="K3449" s="198"/>
    </row>
    <row r="3450" spans="3:11" ht="15" customHeight="1" x14ac:dyDescent="0.25">
      <c r="C3450" s="175"/>
      <c r="E3450" s="175"/>
      <c r="H3450" s="175"/>
      <c r="I3450" s="175"/>
      <c r="J3450" s="202"/>
      <c r="K3450" s="198"/>
    </row>
    <row r="3451" spans="3:11" ht="15" customHeight="1" x14ac:dyDescent="0.25">
      <c r="C3451" s="175"/>
      <c r="E3451" s="175"/>
      <c r="H3451" s="175"/>
      <c r="I3451" s="175"/>
      <c r="J3451" s="202"/>
      <c r="K3451" s="198"/>
    </row>
    <row r="3452" spans="3:11" ht="15" customHeight="1" x14ac:dyDescent="0.25">
      <c r="C3452" s="175"/>
      <c r="E3452" s="175"/>
      <c r="H3452" s="175"/>
      <c r="I3452" s="175"/>
      <c r="J3452" s="202"/>
      <c r="K3452" s="198"/>
    </row>
    <row r="3453" spans="3:11" ht="15" customHeight="1" x14ac:dyDescent="0.25">
      <c r="C3453" s="175"/>
      <c r="E3453" s="175"/>
      <c r="H3453" s="175"/>
      <c r="I3453" s="175"/>
      <c r="J3453" s="202"/>
      <c r="K3453" s="198"/>
    </row>
    <row r="3454" spans="3:11" ht="15" customHeight="1" x14ac:dyDescent="0.25">
      <c r="C3454" s="175"/>
      <c r="E3454" s="175"/>
      <c r="H3454" s="175"/>
      <c r="I3454" s="175"/>
      <c r="J3454" s="202"/>
      <c r="K3454" s="198"/>
    </row>
    <row r="3455" spans="3:11" ht="15" customHeight="1" x14ac:dyDescent="0.25">
      <c r="C3455" s="175"/>
      <c r="E3455" s="175"/>
      <c r="H3455" s="175"/>
      <c r="I3455" s="175"/>
      <c r="J3455" s="202"/>
      <c r="K3455" s="198"/>
    </row>
    <row r="3456" spans="3:11" ht="15" customHeight="1" x14ac:dyDescent="0.25">
      <c r="C3456" s="175"/>
      <c r="E3456" s="175"/>
      <c r="H3456" s="175"/>
      <c r="I3456" s="175"/>
      <c r="J3456" s="202"/>
      <c r="K3456" s="198"/>
    </row>
    <row r="3457" spans="3:11" ht="15" customHeight="1" x14ac:dyDescent="0.25">
      <c r="C3457" s="175"/>
      <c r="E3457" s="175"/>
      <c r="H3457" s="175"/>
      <c r="I3457" s="175"/>
      <c r="J3457" s="202"/>
      <c r="K3457" s="198"/>
    </row>
    <row r="3458" spans="3:11" ht="15" customHeight="1" x14ac:dyDescent="0.25">
      <c r="C3458" s="175"/>
      <c r="E3458" s="175"/>
      <c r="H3458" s="175"/>
      <c r="I3458" s="175"/>
      <c r="J3458" s="202"/>
      <c r="K3458" s="198"/>
    </row>
    <row r="3459" spans="3:11" ht="15" customHeight="1" x14ac:dyDescent="0.25">
      <c r="C3459" s="175"/>
      <c r="E3459" s="175"/>
      <c r="H3459" s="175"/>
      <c r="I3459" s="175"/>
      <c r="J3459" s="202"/>
      <c r="K3459" s="198"/>
    </row>
    <row r="3460" spans="3:11" ht="15" customHeight="1" x14ac:dyDescent="0.25">
      <c r="C3460" s="175"/>
      <c r="E3460" s="175"/>
      <c r="H3460" s="175"/>
      <c r="I3460" s="175"/>
      <c r="J3460" s="202"/>
      <c r="K3460" s="198"/>
    </row>
    <row r="3461" spans="3:11" ht="15" customHeight="1" x14ac:dyDescent="0.25">
      <c r="C3461" s="175"/>
      <c r="E3461" s="175"/>
      <c r="H3461" s="175"/>
      <c r="I3461" s="175"/>
      <c r="J3461" s="202"/>
      <c r="K3461" s="198"/>
    </row>
    <row r="3462" spans="3:11" ht="15" customHeight="1" x14ac:dyDescent="0.25">
      <c r="C3462" s="175"/>
      <c r="E3462" s="175"/>
      <c r="H3462" s="175"/>
      <c r="I3462" s="175"/>
      <c r="J3462" s="202"/>
      <c r="K3462" s="198"/>
    </row>
    <row r="3463" spans="3:11" ht="15" customHeight="1" x14ac:dyDescent="0.25">
      <c r="C3463" s="175"/>
      <c r="E3463" s="175"/>
      <c r="H3463" s="175"/>
      <c r="I3463" s="175"/>
      <c r="J3463" s="202"/>
      <c r="K3463" s="198"/>
    </row>
    <row r="3464" spans="3:11" ht="15" customHeight="1" x14ac:dyDescent="0.25">
      <c r="C3464" s="175"/>
      <c r="E3464" s="175"/>
      <c r="H3464" s="175"/>
      <c r="I3464" s="175"/>
      <c r="J3464" s="202"/>
      <c r="K3464" s="198"/>
    </row>
    <row r="3465" spans="3:11" ht="15" customHeight="1" x14ac:dyDescent="0.25">
      <c r="C3465" s="175"/>
      <c r="E3465" s="175"/>
      <c r="H3465" s="175"/>
      <c r="I3465" s="175"/>
      <c r="J3465" s="202"/>
      <c r="K3465" s="198"/>
    </row>
    <row r="3466" spans="3:11" ht="15" customHeight="1" x14ac:dyDescent="0.25">
      <c r="C3466" s="175"/>
      <c r="E3466" s="175"/>
      <c r="H3466" s="175"/>
      <c r="I3466" s="175"/>
      <c r="J3466" s="202"/>
      <c r="K3466" s="198"/>
    </row>
    <row r="3467" spans="3:11" ht="15" customHeight="1" x14ac:dyDescent="0.25">
      <c r="C3467" s="175"/>
      <c r="E3467" s="175"/>
      <c r="H3467" s="175"/>
      <c r="I3467" s="175"/>
      <c r="J3467" s="202"/>
      <c r="K3467" s="198"/>
    </row>
    <row r="3468" spans="3:11" ht="15" customHeight="1" x14ac:dyDescent="0.25">
      <c r="C3468" s="175"/>
      <c r="E3468" s="175"/>
      <c r="H3468" s="175"/>
      <c r="I3468" s="175"/>
      <c r="J3468" s="202"/>
      <c r="K3468" s="198"/>
    </row>
    <row r="3469" spans="3:11" ht="15" customHeight="1" x14ac:dyDescent="0.25">
      <c r="C3469" s="175"/>
      <c r="E3469" s="175"/>
      <c r="H3469" s="175"/>
      <c r="I3469" s="175"/>
      <c r="J3469" s="202"/>
      <c r="K3469" s="198"/>
    </row>
    <row r="3470" spans="3:11" ht="15" customHeight="1" x14ac:dyDescent="0.25">
      <c r="C3470" s="175"/>
      <c r="E3470" s="175"/>
      <c r="H3470" s="175"/>
      <c r="I3470" s="175"/>
      <c r="J3470" s="202"/>
      <c r="K3470" s="198"/>
    </row>
    <row r="3471" spans="3:11" ht="15" customHeight="1" x14ac:dyDescent="0.25">
      <c r="C3471" s="175"/>
      <c r="E3471" s="175"/>
      <c r="H3471" s="175"/>
      <c r="I3471" s="175"/>
      <c r="J3471" s="202"/>
      <c r="K3471" s="198"/>
    </row>
    <row r="3472" spans="3:11" ht="15" customHeight="1" x14ac:dyDescent="0.25">
      <c r="C3472" s="175"/>
      <c r="E3472" s="175"/>
      <c r="H3472" s="175"/>
      <c r="I3472" s="175"/>
      <c r="J3472" s="202"/>
      <c r="K3472" s="198"/>
    </row>
    <row r="3473" spans="3:11" ht="15" customHeight="1" x14ac:dyDescent="0.25">
      <c r="C3473" s="175"/>
      <c r="E3473" s="175"/>
      <c r="H3473" s="175"/>
      <c r="I3473" s="175"/>
      <c r="J3473" s="202"/>
      <c r="K3473" s="198"/>
    </row>
    <row r="3474" spans="3:11" ht="15" customHeight="1" x14ac:dyDescent="0.25">
      <c r="C3474" s="175"/>
      <c r="E3474" s="175"/>
      <c r="H3474" s="175"/>
      <c r="I3474" s="175"/>
      <c r="J3474" s="202"/>
      <c r="K3474" s="198"/>
    </row>
    <row r="3475" spans="3:11" ht="15" customHeight="1" x14ac:dyDescent="0.25">
      <c r="C3475" s="175"/>
      <c r="E3475" s="175"/>
      <c r="H3475" s="175"/>
      <c r="I3475" s="175"/>
      <c r="J3475" s="202"/>
      <c r="K3475" s="198"/>
    </row>
    <row r="3476" spans="3:11" ht="15" customHeight="1" x14ac:dyDescent="0.25">
      <c r="C3476" s="175"/>
      <c r="E3476" s="175"/>
      <c r="H3476" s="175"/>
      <c r="I3476" s="175"/>
      <c r="J3476" s="202"/>
      <c r="K3476" s="198"/>
    </row>
    <row r="3477" spans="3:11" ht="15" customHeight="1" x14ac:dyDescent="0.25">
      <c r="C3477" s="175"/>
      <c r="E3477" s="175"/>
      <c r="H3477" s="175"/>
      <c r="I3477" s="175"/>
      <c r="J3477" s="202"/>
      <c r="K3477" s="198"/>
    </row>
    <row r="3478" spans="3:11" ht="15" customHeight="1" x14ac:dyDescent="0.25">
      <c r="C3478" s="175"/>
      <c r="E3478" s="175"/>
      <c r="H3478" s="175"/>
      <c r="I3478" s="175"/>
      <c r="J3478" s="202"/>
      <c r="K3478" s="198"/>
    </row>
    <row r="3479" spans="3:11" ht="15" customHeight="1" x14ac:dyDescent="0.25">
      <c r="C3479" s="175"/>
      <c r="E3479" s="175"/>
      <c r="H3479" s="175"/>
      <c r="I3479" s="175"/>
      <c r="J3479" s="202"/>
      <c r="K3479" s="198"/>
    </row>
    <row r="3480" spans="3:11" ht="15" customHeight="1" x14ac:dyDescent="0.25">
      <c r="C3480" s="175"/>
      <c r="E3480" s="175"/>
      <c r="H3480" s="175"/>
      <c r="I3480" s="175"/>
      <c r="J3480" s="202"/>
      <c r="K3480" s="198"/>
    </row>
    <row r="3481" spans="3:11" ht="15" customHeight="1" x14ac:dyDescent="0.25">
      <c r="C3481" s="175"/>
      <c r="E3481" s="175"/>
      <c r="H3481" s="175"/>
      <c r="I3481" s="175"/>
      <c r="J3481" s="202"/>
      <c r="K3481" s="198"/>
    </row>
    <row r="3482" spans="3:11" ht="15" customHeight="1" x14ac:dyDescent="0.25">
      <c r="C3482" s="175"/>
      <c r="E3482" s="175"/>
      <c r="H3482" s="175"/>
      <c r="I3482" s="175"/>
      <c r="J3482" s="202"/>
      <c r="K3482" s="198"/>
    </row>
    <row r="3483" spans="3:11" ht="15" customHeight="1" x14ac:dyDescent="0.25">
      <c r="C3483" s="175"/>
      <c r="E3483" s="175"/>
      <c r="H3483" s="175"/>
      <c r="I3483" s="175"/>
      <c r="J3483" s="202"/>
      <c r="K3483" s="198"/>
    </row>
    <row r="3484" spans="3:11" ht="15" customHeight="1" x14ac:dyDescent="0.25">
      <c r="C3484" s="175"/>
      <c r="E3484" s="175"/>
      <c r="H3484" s="175"/>
      <c r="I3484" s="175"/>
      <c r="J3484" s="202"/>
      <c r="K3484" s="198"/>
    </row>
    <row r="3485" spans="3:11" ht="15" customHeight="1" x14ac:dyDescent="0.25">
      <c r="C3485" s="175"/>
      <c r="E3485" s="175"/>
      <c r="H3485" s="175"/>
      <c r="I3485" s="175"/>
      <c r="J3485" s="202"/>
      <c r="K3485" s="198"/>
    </row>
    <row r="3486" spans="3:11" ht="15" customHeight="1" x14ac:dyDescent="0.25">
      <c r="C3486" s="175"/>
      <c r="E3486" s="175"/>
      <c r="H3486" s="175"/>
      <c r="I3486" s="175"/>
      <c r="J3486" s="202"/>
      <c r="K3486" s="198"/>
    </row>
    <row r="3487" spans="3:11" ht="15" customHeight="1" x14ac:dyDescent="0.25">
      <c r="C3487" s="175"/>
      <c r="E3487" s="175"/>
      <c r="H3487" s="175"/>
      <c r="I3487" s="175"/>
      <c r="J3487" s="202"/>
      <c r="K3487" s="198"/>
    </row>
    <row r="3488" spans="3:11" ht="15" customHeight="1" x14ac:dyDescent="0.25">
      <c r="C3488" s="175"/>
      <c r="E3488" s="175"/>
      <c r="H3488" s="175"/>
      <c r="I3488" s="175"/>
      <c r="J3488" s="202"/>
      <c r="K3488" s="198"/>
    </row>
    <row r="3489" spans="3:11" ht="15" customHeight="1" x14ac:dyDescent="0.25">
      <c r="C3489" s="175"/>
      <c r="E3489" s="175"/>
      <c r="H3489" s="175"/>
      <c r="I3489" s="175"/>
      <c r="J3489" s="202"/>
      <c r="K3489" s="198"/>
    </row>
    <row r="3490" spans="3:11" ht="15" customHeight="1" x14ac:dyDescent="0.25">
      <c r="C3490" s="175"/>
      <c r="E3490" s="175"/>
      <c r="H3490" s="175"/>
      <c r="I3490" s="175"/>
      <c r="J3490" s="202"/>
      <c r="K3490" s="198"/>
    </row>
    <row r="3491" spans="3:11" ht="15" customHeight="1" x14ac:dyDescent="0.25">
      <c r="C3491" s="175"/>
      <c r="E3491" s="175"/>
      <c r="H3491" s="175"/>
      <c r="I3491" s="175"/>
      <c r="J3491" s="202"/>
      <c r="K3491" s="198"/>
    </row>
    <row r="3492" spans="3:11" ht="15" customHeight="1" x14ac:dyDescent="0.25">
      <c r="C3492" s="175"/>
      <c r="E3492" s="175"/>
      <c r="H3492" s="175"/>
      <c r="I3492" s="175"/>
      <c r="J3492" s="202"/>
      <c r="K3492" s="198"/>
    </row>
    <row r="3493" spans="3:11" ht="15" customHeight="1" x14ac:dyDescent="0.25">
      <c r="C3493" s="175"/>
      <c r="E3493" s="175"/>
      <c r="H3493" s="175"/>
      <c r="I3493" s="175"/>
      <c r="J3493" s="202"/>
      <c r="K3493" s="198"/>
    </row>
    <row r="3494" spans="3:11" ht="15" customHeight="1" x14ac:dyDescent="0.25">
      <c r="C3494" s="175"/>
      <c r="E3494" s="175"/>
      <c r="H3494" s="175"/>
      <c r="I3494" s="175"/>
      <c r="J3494" s="202"/>
      <c r="K3494" s="198"/>
    </row>
    <row r="3495" spans="3:11" ht="15" customHeight="1" x14ac:dyDescent="0.25">
      <c r="C3495" s="175"/>
      <c r="E3495" s="175"/>
      <c r="H3495" s="175"/>
      <c r="I3495" s="175"/>
      <c r="J3495" s="202"/>
      <c r="K3495" s="198"/>
    </row>
    <row r="3496" spans="3:11" ht="15" customHeight="1" x14ac:dyDescent="0.25">
      <c r="C3496" s="175"/>
      <c r="E3496" s="175"/>
      <c r="H3496" s="175"/>
      <c r="I3496" s="175"/>
      <c r="J3496" s="202"/>
      <c r="K3496" s="198"/>
    </row>
    <row r="3497" spans="3:11" ht="15" customHeight="1" x14ac:dyDescent="0.25">
      <c r="C3497" s="175"/>
      <c r="E3497" s="175"/>
      <c r="H3497" s="175"/>
      <c r="I3497" s="175"/>
      <c r="J3497" s="202"/>
      <c r="K3497" s="198"/>
    </row>
    <row r="3498" spans="3:11" ht="15" customHeight="1" x14ac:dyDescent="0.25">
      <c r="C3498" s="175"/>
      <c r="E3498" s="175"/>
      <c r="H3498" s="175"/>
      <c r="I3498" s="175"/>
      <c r="J3498" s="202"/>
      <c r="K3498" s="198"/>
    </row>
    <row r="3499" spans="3:11" ht="15" customHeight="1" x14ac:dyDescent="0.25">
      <c r="C3499" s="175"/>
      <c r="E3499" s="175"/>
      <c r="H3499" s="175"/>
      <c r="I3499" s="175"/>
      <c r="J3499" s="202"/>
      <c r="K3499" s="198"/>
    </row>
    <row r="3500" spans="3:11" ht="15" customHeight="1" x14ac:dyDescent="0.25">
      <c r="C3500" s="175"/>
      <c r="E3500" s="175"/>
      <c r="H3500" s="175"/>
      <c r="I3500" s="175"/>
      <c r="J3500" s="202"/>
      <c r="K3500" s="198"/>
    </row>
    <row r="3501" spans="3:11" ht="15" customHeight="1" x14ac:dyDescent="0.25">
      <c r="C3501" s="175"/>
      <c r="E3501" s="175"/>
      <c r="H3501" s="175"/>
      <c r="I3501" s="175"/>
      <c r="J3501" s="202"/>
      <c r="K3501" s="198"/>
    </row>
    <row r="3502" spans="3:11" ht="15" customHeight="1" x14ac:dyDescent="0.25">
      <c r="C3502" s="175"/>
      <c r="E3502" s="175"/>
      <c r="H3502" s="175"/>
      <c r="I3502" s="175"/>
      <c r="J3502" s="202"/>
      <c r="K3502" s="198"/>
    </row>
    <row r="3503" spans="3:11" ht="15" customHeight="1" x14ac:dyDescent="0.25">
      <c r="C3503" s="175"/>
      <c r="E3503" s="175"/>
      <c r="H3503" s="175"/>
      <c r="I3503" s="175"/>
      <c r="J3503" s="202"/>
      <c r="K3503" s="198"/>
    </row>
    <row r="3504" spans="3:11" ht="15" customHeight="1" x14ac:dyDescent="0.25">
      <c r="C3504" s="175"/>
      <c r="E3504" s="175"/>
      <c r="H3504" s="175"/>
      <c r="I3504" s="175"/>
      <c r="J3504" s="202"/>
      <c r="K3504" s="198"/>
    </row>
    <row r="3505" spans="3:11" ht="15" customHeight="1" x14ac:dyDescent="0.25">
      <c r="C3505" s="175"/>
      <c r="E3505" s="175"/>
      <c r="H3505" s="175"/>
      <c r="I3505" s="175"/>
      <c r="J3505" s="202"/>
      <c r="K3505" s="198"/>
    </row>
    <row r="3506" spans="3:11" ht="15" customHeight="1" x14ac:dyDescent="0.25">
      <c r="C3506" s="175"/>
      <c r="E3506" s="175"/>
      <c r="H3506" s="175"/>
      <c r="I3506" s="175"/>
      <c r="J3506" s="202"/>
      <c r="K3506" s="198"/>
    </row>
    <row r="3507" spans="3:11" ht="15" customHeight="1" x14ac:dyDescent="0.25">
      <c r="C3507" s="175"/>
      <c r="E3507" s="175"/>
      <c r="H3507" s="175"/>
      <c r="I3507" s="175"/>
      <c r="J3507" s="202"/>
      <c r="K3507" s="198"/>
    </row>
    <row r="3508" spans="3:11" ht="15" customHeight="1" x14ac:dyDescent="0.25">
      <c r="C3508" s="175"/>
      <c r="E3508" s="175"/>
      <c r="H3508" s="175"/>
      <c r="I3508" s="175"/>
      <c r="J3508" s="202"/>
      <c r="K3508" s="198"/>
    </row>
    <row r="3509" spans="3:11" ht="15" customHeight="1" x14ac:dyDescent="0.25">
      <c r="C3509" s="175"/>
      <c r="E3509" s="175"/>
      <c r="H3509" s="175"/>
      <c r="I3509" s="175"/>
      <c r="J3509" s="202"/>
      <c r="K3509" s="198"/>
    </row>
    <row r="3510" spans="3:11" ht="15" customHeight="1" x14ac:dyDescent="0.25">
      <c r="C3510" s="175"/>
      <c r="E3510" s="175"/>
      <c r="H3510" s="175"/>
      <c r="I3510" s="175"/>
      <c r="J3510" s="202"/>
      <c r="K3510" s="198"/>
    </row>
    <row r="3511" spans="3:11" ht="15" customHeight="1" x14ac:dyDescent="0.25">
      <c r="C3511" s="175"/>
      <c r="E3511" s="175"/>
      <c r="H3511" s="175"/>
      <c r="I3511" s="175"/>
      <c r="J3511" s="202"/>
      <c r="K3511" s="198"/>
    </row>
    <row r="3512" spans="3:11" ht="15" customHeight="1" x14ac:dyDescent="0.25">
      <c r="C3512" s="175"/>
      <c r="E3512" s="175"/>
      <c r="H3512" s="175"/>
      <c r="I3512" s="175"/>
      <c r="J3512" s="202"/>
      <c r="K3512" s="198"/>
    </row>
    <row r="3513" spans="3:11" ht="15" customHeight="1" x14ac:dyDescent="0.25">
      <c r="C3513" s="175"/>
      <c r="E3513" s="175"/>
      <c r="H3513" s="175"/>
      <c r="I3513" s="175"/>
      <c r="J3513" s="202"/>
      <c r="K3513" s="198"/>
    </row>
    <row r="3514" spans="3:11" ht="15" customHeight="1" x14ac:dyDescent="0.25">
      <c r="C3514" s="175"/>
      <c r="E3514" s="175"/>
      <c r="H3514" s="175"/>
      <c r="I3514" s="175"/>
      <c r="J3514" s="202"/>
      <c r="K3514" s="198"/>
    </row>
    <row r="3515" spans="3:11" ht="15" customHeight="1" x14ac:dyDescent="0.25">
      <c r="C3515" s="175"/>
      <c r="E3515" s="175"/>
      <c r="H3515" s="175"/>
      <c r="I3515" s="175"/>
      <c r="J3515" s="202"/>
      <c r="K3515" s="198"/>
    </row>
    <row r="3516" spans="3:11" ht="15" customHeight="1" x14ac:dyDescent="0.25">
      <c r="C3516" s="175"/>
      <c r="E3516" s="175"/>
      <c r="H3516" s="175"/>
      <c r="I3516" s="175"/>
      <c r="J3516" s="202"/>
      <c r="K3516" s="198"/>
    </row>
    <row r="3517" spans="3:11" ht="15" customHeight="1" x14ac:dyDescent="0.25">
      <c r="C3517" s="175"/>
      <c r="E3517" s="175"/>
      <c r="H3517" s="175"/>
      <c r="I3517" s="175"/>
      <c r="J3517" s="202"/>
      <c r="K3517" s="198"/>
    </row>
    <row r="3518" spans="3:11" ht="15" customHeight="1" x14ac:dyDescent="0.25">
      <c r="C3518" s="175"/>
      <c r="E3518" s="175"/>
      <c r="H3518" s="175"/>
      <c r="I3518" s="175"/>
      <c r="J3518" s="202"/>
      <c r="K3518" s="198"/>
    </row>
    <row r="3519" spans="3:11" ht="15" customHeight="1" x14ac:dyDescent="0.25">
      <c r="C3519" s="175"/>
      <c r="E3519" s="175"/>
      <c r="H3519" s="175"/>
      <c r="I3519" s="175"/>
      <c r="J3519" s="202"/>
      <c r="K3519" s="198"/>
    </row>
    <row r="3520" spans="3:11" ht="15" customHeight="1" x14ac:dyDescent="0.25">
      <c r="C3520" s="175"/>
      <c r="E3520" s="175"/>
      <c r="H3520" s="175"/>
      <c r="I3520" s="175"/>
      <c r="J3520" s="202"/>
      <c r="K3520" s="198"/>
    </row>
    <row r="3521" spans="3:11" ht="15" customHeight="1" x14ac:dyDescent="0.25">
      <c r="C3521" s="175"/>
      <c r="E3521" s="175"/>
      <c r="H3521" s="175"/>
      <c r="I3521" s="175"/>
      <c r="J3521" s="202"/>
      <c r="K3521" s="198"/>
    </row>
    <row r="3522" spans="3:11" ht="15" customHeight="1" x14ac:dyDescent="0.25">
      <c r="C3522" s="175"/>
      <c r="E3522" s="175"/>
      <c r="H3522" s="175"/>
      <c r="I3522" s="175"/>
      <c r="J3522" s="202"/>
      <c r="K3522" s="198"/>
    </row>
    <row r="3523" spans="3:11" ht="15" customHeight="1" x14ac:dyDescent="0.25">
      <c r="C3523" s="175"/>
      <c r="E3523" s="175"/>
      <c r="H3523" s="175"/>
      <c r="I3523" s="175"/>
      <c r="J3523" s="202"/>
      <c r="K3523" s="198"/>
    </row>
    <row r="3524" spans="3:11" ht="15" customHeight="1" x14ac:dyDescent="0.25">
      <c r="C3524" s="175"/>
      <c r="E3524" s="175"/>
      <c r="H3524" s="175"/>
      <c r="I3524" s="175"/>
      <c r="J3524" s="202"/>
      <c r="K3524" s="198"/>
    </row>
    <row r="3525" spans="3:11" ht="15" customHeight="1" x14ac:dyDescent="0.25">
      <c r="C3525" s="175"/>
      <c r="E3525" s="175"/>
      <c r="H3525" s="175"/>
      <c r="I3525" s="175"/>
      <c r="J3525" s="202"/>
      <c r="K3525" s="198"/>
    </row>
    <row r="3526" spans="3:11" ht="15" customHeight="1" x14ac:dyDescent="0.25">
      <c r="C3526" s="175"/>
      <c r="E3526" s="175"/>
      <c r="H3526" s="175"/>
      <c r="I3526" s="175"/>
      <c r="J3526" s="202"/>
      <c r="K3526" s="198"/>
    </row>
    <row r="3527" spans="3:11" ht="15" customHeight="1" x14ac:dyDescent="0.25">
      <c r="C3527" s="175"/>
      <c r="E3527" s="175"/>
      <c r="H3527" s="175"/>
      <c r="I3527" s="175"/>
      <c r="J3527" s="202"/>
      <c r="K3527" s="198"/>
    </row>
    <row r="3528" spans="3:11" ht="15" customHeight="1" x14ac:dyDescent="0.25">
      <c r="C3528" s="175"/>
      <c r="E3528" s="175"/>
      <c r="H3528" s="175"/>
      <c r="I3528" s="175"/>
      <c r="J3528" s="202"/>
      <c r="K3528" s="198"/>
    </row>
    <row r="3529" spans="3:11" ht="15" customHeight="1" x14ac:dyDescent="0.25">
      <c r="C3529" s="175"/>
      <c r="E3529" s="175"/>
      <c r="H3529" s="175"/>
      <c r="I3529" s="175"/>
      <c r="J3529" s="202"/>
      <c r="K3529" s="198"/>
    </row>
    <row r="3530" spans="3:11" ht="15" customHeight="1" x14ac:dyDescent="0.25">
      <c r="C3530" s="175"/>
      <c r="E3530" s="175"/>
      <c r="H3530" s="175"/>
      <c r="I3530" s="175"/>
      <c r="J3530" s="202"/>
      <c r="K3530" s="198"/>
    </row>
    <row r="3531" spans="3:11" ht="15" customHeight="1" x14ac:dyDescent="0.25">
      <c r="C3531" s="175"/>
      <c r="E3531" s="175"/>
      <c r="H3531" s="175"/>
      <c r="I3531" s="175"/>
      <c r="J3531" s="202"/>
      <c r="K3531" s="198"/>
    </row>
    <row r="3532" spans="3:11" ht="15" customHeight="1" x14ac:dyDescent="0.25">
      <c r="C3532" s="175"/>
      <c r="E3532" s="175"/>
      <c r="H3532" s="175"/>
      <c r="I3532" s="175"/>
      <c r="J3532" s="202"/>
      <c r="K3532" s="198"/>
    </row>
    <row r="3533" spans="3:11" ht="15" customHeight="1" x14ac:dyDescent="0.25">
      <c r="C3533" s="175"/>
      <c r="E3533" s="175"/>
      <c r="H3533" s="175"/>
      <c r="I3533" s="175"/>
      <c r="J3533" s="202"/>
      <c r="K3533" s="198"/>
    </row>
    <row r="3534" spans="3:11" ht="15" customHeight="1" x14ac:dyDescent="0.25">
      <c r="C3534" s="175"/>
      <c r="E3534" s="175"/>
      <c r="H3534" s="175"/>
      <c r="I3534" s="175"/>
      <c r="J3534" s="202"/>
      <c r="K3534" s="198"/>
    </row>
    <row r="3535" spans="3:11" ht="15" customHeight="1" x14ac:dyDescent="0.25">
      <c r="C3535" s="175"/>
      <c r="E3535" s="175"/>
      <c r="H3535" s="175"/>
      <c r="I3535" s="175"/>
      <c r="J3535" s="202"/>
      <c r="K3535" s="198"/>
    </row>
    <row r="3536" spans="3:11" ht="15" customHeight="1" x14ac:dyDescent="0.25">
      <c r="C3536" s="175"/>
      <c r="E3536" s="175"/>
      <c r="H3536" s="175"/>
      <c r="I3536" s="175"/>
      <c r="J3536" s="202"/>
      <c r="K3536" s="198"/>
    </row>
    <row r="3537" spans="3:11" ht="15" customHeight="1" x14ac:dyDescent="0.25">
      <c r="C3537" s="175"/>
      <c r="E3537" s="175"/>
      <c r="H3537" s="175"/>
      <c r="I3537" s="175"/>
      <c r="J3537" s="202"/>
      <c r="K3537" s="198"/>
    </row>
    <row r="3538" spans="3:11" ht="15" customHeight="1" x14ac:dyDescent="0.25">
      <c r="C3538" s="175"/>
      <c r="E3538" s="175"/>
      <c r="H3538" s="175"/>
      <c r="I3538" s="175"/>
      <c r="J3538" s="202"/>
      <c r="K3538" s="198"/>
    </row>
    <row r="3539" spans="3:11" ht="15" customHeight="1" x14ac:dyDescent="0.25">
      <c r="C3539" s="175"/>
      <c r="E3539" s="175"/>
      <c r="H3539" s="175"/>
      <c r="I3539" s="175"/>
      <c r="J3539" s="202"/>
      <c r="K3539" s="198"/>
    </row>
    <row r="3540" spans="3:11" ht="15" customHeight="1" x14ac:dyDescent="0.25">
      <c r="C3540" s="175"/>
      <c r="E3540" s="175"/>
      <c r="H3540" s="175"/>
      <c r="I3540" s="175"/>
      <c r="J3540" s="202"/>
      <c r="K3540" s="198"/>
    </row>
    <row r="3541" spans="3:11" ht="15" customHeight="1" x14ac:dyDescent="0.25">
      <c r="C3541" s="175"/>
      <c r="E3541" s="175"/>
      <c r="H3541" s="175"/>
      <c r="I3541" s="175"/>
      <c r="J3541" s="202"/>
      <c r="K3541" s="198"/>
    </row>
    <row r="3542" spans="3:11" ht="15" customHeight="1" x14ac:dyDescent="0.25">
      <c r="C3542" s="175"/>
      <c r="E3542" s="175"/>
      <c r="H3542" s="175"/>
      <c r="I3542" s="175"/>
      <c r="J3542" s="202"/>
      <c r="K3542" s="198"/>
    </row>
    <row r="3543" spans="3:11" ht="15" customHeight="1" x14ac:dyDescent="0.25">
      <c r="C3543" s="175"/>
      <c r="E3543" s="175"/>
      <c r="H3543" s="175"/>
      <c r="I3543" s="175"/>
      <c r="J3543" s="202"/>
      <c r="K3543" s="198"/>
    </row>
    <row r="3544" spans="3:11" ht="15" customHeight="1" x14ac:dyDescent="0.25">
      <c r="C3544" s="175"/>
      <c r="E3544" s="175"/>
      <c r="H3544" s="175"/>
      <c r="I3544" s="175"/>
      <c r="J3544" s="202"/>
      <c r="K3544" s="198"/>
    </row>
    <row r="3545" spans="3:11" ht="15" customHeight="1" x14ac:dyDescent="0.25">
      <c r="C3545" s="175"/>
      <c r="E3545" s="175"/>
      <c r="H3545" s="175"/>
      <c r="I3545" s="175"/>
      <c r="J3545" s="202"/>
      <c r="K3545" s="198"/>
    </row>
    <row r="3546" spans="3:11" ht="15" customHeight="1" x14ac:dyDescent="0.25">
      <c r="C3546" s="175"/>
      <c r="E3546" s="175"/>
      <c r="H3546" s="175"/>
      <c r="I3546" s="175"/>
      <c r="J3546" s="202"/>
      <c r="K3546" s="198"/>
    </row>
    <row r="3547" spans="3:11" ht="15" customHeight="1" x14ac:dyDescent="0.25">
      <c r="C3547" s="175"/>
      <c r="E3547" s="175"/>
      <c r="H3547" s="175"/>
      <c r="I3547" s="175"/>
      <c r="J3547" s="202"/>
      <c r="K3547" s="198"/>
    </row>
    <row r="3548" spans="3:11" ht="15" customHeight="1" x14ac:dyDescent="0.25">
      <c r="C3548" s="175"/>
      <c r="E3548" s="175"/>
      <c r="H3548" s="175"/>
      <c r="I3548" s="175"/>
      <c r="J3548" s="202"/>
      <c r="K3548" s="198"/>
    </row>
    <row r="3549" spans="3:11" ht="15" customHeight="1" x14ac:dyDescent="0.25">
      <c r="C3549" s="175"/>
      <c r="E3549" s="175"/>
      <c r="H3549" s="175"/>
      <c r="I3549" s="175"/>
      <c r="J3549" s="202"/>
      <c r="K3549" s="198"/>
    </row>
    <row r="3550" spans="3:11" ht="15" customHeight="1" x14ac:dyDescent="0.25">
      <c r="C3550" s="175"/>
      <c r="E3550" s="175"/>
      <c r="H3550" s="175"/>
      <c r="I3550" s="175"/>
      <c r="J3550" s="202"/>
      <c r="K3550" s="198"/>
    </row>
    <row r="3551" spans="3:11" ht="15" customHeight="1" x14ac:dyDescent="0.25">
      <c r="C3551" s="175"/>
      <c r="E3551" s="175"/>
      <c r="H3551" s="175"/>
      <c r="I3551" s="175"/>
      <c r="J3551" s="202"/>
      <c r="K3551" s="198"/>
    </row>
    <row r="3552" spans="3:11" ht="15" customHeight="1" x14ac:dyDescent="0.25">
      <c r="C3552" s="175"/>
      <c r="E3552" s="175"/>
      <c r="H3552" s="175"/>
      <c r="I3552" s="175"/>
      <c r="J3552" s="202"/>
      <c r="K3552" s="198"/>
    </row>
    <row r="3553" spans="3:11" ht="15" customHeight="1" x14ac:dyDescent="0.25">
      <c r="C3553" s="175"/>
      <c r="E3553" s="175"/>
      <c r="H3553" s="175"/>
      <c r="I3553" s="175"/>
      <c r="J3553" s="202"/>
      <c r="K3553" s="198"/>
    </row>
    <row r="3554" spans="3:11" ht="15" customHeight="1" x14ac:dyDescent="0.25">
      <c r="C3554" s="175"/>
      <c r="E3554" s="175"/>
      <c r="H3554" s="175"/>
      <c r="I3554" s="175"/>
      <c r="J3554" s="202"/>
      <c r="K3554" s="198"/>
    </row>
    <row r="3555" spans="3:11" ht="15" customHeight="1" x14ac:dyDescent="0.25">
      <c r="C3555" s="175"/>
      <c r="E3555" s="175"/>
      <c r="H3555" s="175"/>
      <c r="I3555" s="175"/>
      <c r="J3555" s="202"/>
      <c r="K3555" s="198"/>
    </row>
    <row r="3556" spans="3:11" ht="15" customHeight="1" x14ac:dyDescent="0.25">
      <c r="C3556" s="175"/>
      <c r="E3556" s="175"/>
      <c r="H3556" s="175"/>
      <c r="I3556" s="175"/>
      <c r="J3556" s="202"/>
      <c r="K3556" s="198"/>
    </row>
    <row r="3557" spans="3:11" ht="15" customHeight="1" x14ac:dyDescent="0.25">
      <c r="C3557" s="175"/>
      <c r="E3557" s="175"/>
      <c r="H3557" s="175"/>
      <c r="I3557" s="175"/>
      <c r="J3557" s="202"/>
      <c r="K3557" s="198"/>
    </row>
    <row r="3558" spans="3:11" ht="15" customHeight="1" x14ac:dyDescent="0.25">
      <c r="C3558" s="175"/>
      <c r="E3558" s="175"/>
      <c r="H3558" s="175"/>
      <c r="I3558" s="175"/>
      <c r="J3558" s="202"/>
      <c r="K3558" s="198"/>
    </row>
    <row r="3559" spans="3:11" ht="15" customHeight="1" x14ac:dyDescent="0.25">
      <c r="C3559" s="175"/>
      <c r="E3559" s="175"/>
      <c r="H3559" s="175"/>
      <c r="I3559" s="175"/>
      <c r="J3559" s="202"/>
      <c r="K3559" s="198"/>
    </row>
    <row r="3560" spans="3:11" ht="15" customHeight="1" x14ac:dyDescent="0.25">
      <c r="C3560" s="175"/>
      <c r="E3560" s="175"/>
      <c r="H3560" s="175"/>
      <c r="I3560" s="175"/>
      <c r="J3560" s="202"/>
      <c r="K3560" s="198"/>
    </row>
    <row r="3561" spans="3:11" ht="15" customHeight="1" x14ac:dyDescent="0.25">
      <c r="C3561" s="175"/>
      <c r="E3561" s="175"/>
      <c r="H3561" s="175"/>
      <c r="I3561" s="175"/>
      <c r="J3561" s="202"/>
      <c r="K3561" s="198"/>
    </row>
    <row r="3562" spans="3:11" ht="15" customHeight="1" x14ac:dyDescent="0.25">
      <c r="C3562" s="175"/>
      <c r="E3562" s="175"/>
      <c r="H3562" s="175"/>
      <c r="I3562" s="175"/>
      <c r="J3562" s="202"/>
      <c r="K3562" s="198"/>
    </row>
    <row r="3563" spans="3:11" ht="15" customHeight="1" x14ac:dyDescent="0.25">
      <c r="C3563" s="175"/>
      <c r="E3563" s="175"/>
      <c r="H3563" s="175"/>
      <c r="I3563" s="175"/>
      <c r="J3563" s="202"/>
      <c r="K3563" s="198"/>
    </row>
    <row r="3564" spans="3:11" ht="15" customHeight="1" x14ac:dyDescent="0.25">
      <c r="C3564" s="175"/>
      <c r="E3564" s="175"/>
      <c r="H3564" s="175"/>
      <c r="I3564" s="175"/>
      <c r="J3564" s="202"/>
      <c r="K3564" s="198"/>
    </row>
    <row r="3565" spans="3:11" ht="15" customHeight="1" x14ac:dyDescent="0.25">
      <c r="C3565" s="175"/>
      <c r="E3565" s="175"/>
      <c r="H3565" s="175"/>
      <c r="I3565" s="175"/>
      <c r="J3565" s="202"/>
      <c r="K3565" s="198"/>
    </row>
    <row r="3566" spans="3:11" ht="15" customHeight="1" x14ac:dyDescent="0.25">
      <c r="C3566" s="175"/>
      <c r="E3566" s="175"/>
      <c r="H3566" s="175"/>
      <c r="I3566" s="175"/>
      <c r="J3566" s="202"/>
      <c r="K3566" s="198"/>
    </row>
    <row r="3567" spans="3:11" ht="15" customHeight="1" x14ac:dyDescent="0.25">
      <c r="C3567" s="175"/>
      <c r="E3567" s="175"/>
      <c r="H3567" s="175"/>
      <c r="I3567" s="175"/>
      <c r="J3567" s="202"/>
      <c r="K3567" s="198"/>
    </row>
    <row r="3568" spans="3:11" ht="15" customHeight="1" x14ac:dyDescent="0.25">
      <c r="C3568" s="175"/>
      <c r="E3568" s="175"/>
      <c r="H3568" s="175"/>
      <c r="I3568" s="175"/>
      <c r="J3568" s="202"/>
      <c r="K3568" s="198"/>
    </row>
    <row r="3569" spans="3:11" ht="15" customHeight="1" x14ac:dyDescent="0.25">
      <c r="C3569" s="175"/>
      <c r="E3569" s="175"/>
      <c r="H3569" s="175"/>
      <c r="I3569" s="175"/>
      <c r="J3569" s="202"/>
      <c r="K3569" s="198"/>
    </row>
    <row r="3570" spans="3:11" ht="15" customHeight="1" x14ac:dyDescent="0.25">
      <c r="C3570" s="175"/>
      <c r="E3570" s="175"/>
      <c r="H3570" s="175"/>
      <c r="I3570" s="175"/>
      <c r="J3570" s="202"/>
      <c r="K3570" s="198"/>
    </row>
    <row r="3571" spans="3:11" ht="15" customHeight="1" x14ac:dyDescent="0.25">
      <c r="C3571" s="175"/>
      <c r="E3571" s="175"/>
      <c r="H3571" s="175"/>
      <c r="I3571" s="175"/>
      <c r="J3571" s="202"/>
      <c r="K3571" s="198"/>
    </row>
    <row r="3572" spans="3:11" ht="15" customHeight="1" x14ac:dyDescent="0.25">
      <c r="C3572" s="175"/>
      <c r="E3572" s="175"/>
      <c r="H3572" s="175"/>
      <c r="I3572" s="175"/>
      <c r="J3572" s="202"/>
      <c r="K3572" s="198"/>
    </row>
    <row r="3573" spans="3:11" ht="15" customHeight="1" x14ac:dyDescent="0.25">
      <c r="C3573" s="175"/>
      <c r="E3573" s="175"/>
      <c r="H3573" s="175"/>
      <c r="I3573" s="175"/>
      <c r="J3573" s="202"/>
      <c r="K3573" s="198"/>
    </row>
    <row r="3574" spans="3:11" ht="15" customHeight="1" x14ac:dyDescent="0.25">
      <c r="C3574" s="175"/>
      <c r="E3574" s="175"/>
      <c r="H3574" s="175"/>
      <c r="I3574" s="175"/>
      <c r="J3574" s="202"/>
      <c r="K3574" s="198"/>
    </row>
    <row r="3575" spans="3:11" ht="15" customHeight="1" x14ac:dyDescent="0.25">
      <c r="C3575" s="175"/>
      <c r="E3575" s="175"/>
      <c r="H3575" s="175"/>
      <c r="I3575" s="175"/>
      <c r="J3575" s="202"/>
      <c r="K3575" s="198"/>
    </row>
    <row r="3576" spans="3:11" ht="15" customHeight="1" x14ac:dyDescent="0.25">
      <c r="C3576" s="175"/>
      <c r="E3576" s="175"/>
      <c r="H3576" s="175"/>
      <c r="I3576" s="175"/>
      <c r="J3576" s="202"/>
      <c r="K3576" s="198"/>
    </row>
    <row r="3577" spans="3:11" ht="15" customHeight="1" x14ac:dyDescent="0.25">
      <c r="C3577" s="175"/>
      <c r="E3577" s="175"/>
      <c r="H3577" s="175"/>
      <c r="I3577" s="175"/>
      <c r="J3577" s="202"/>
      <c r="K3577" s="198"/>
    </row>
    <row r="3578" spans="3:11" ht="15" customHeight="1" x14ac:dyDescent="0.25">
      <c r="C3578" s="175"/>
      <c r="E3578" s="175"/>
      <c r="H3578" s="175"/>
      <c r="I3578" s="175"/>
      <c r="J3578" s="202"/>
      <c r="K3578" s="198"/>
    </row>
    <row r="3579" spans="3:11" ht="15" customHeight="1" x14ac:dyDescent="0.25">
      <c r="C3579" s="175"/>
      <c r="E3579" s="175"/>
      <c r="H3579" s="175"/>
      <c r="I3579" s="175"/>
      <c r="J3579" s="202"/>
      <c r="K3579" s="198"/>
    </row>
    <row r="3580" spans="3:11" ht="15" customHeight="1" x14ac:dyDescent="0.25">
      <c r="C3580" s="175"/>
      <c r="E3580" s="175"/>
      <c r="H3580" s="175"/>
      <c r="I3580" s="175"/>
      <c r="J3580" s="202"/>
      <c r="K3580" s="198"/>
    </row>
    <row r="3581" spans="3:11" ht="15" customHeight="1" x14ac:dyDescent="0.25">
      <c r="C3581" s="175"/>
      <c r="E3581" s="175"/>
      <c r="H3581" s="175"/>
      <c r="I3581" s="175"/>
      <c r="J3581" s="202"/>
      <c r="K3581" s="198"/>
    </row>
    <row r="3582" spans="3:11" ht="15" customHeight="1" x14ac:dyDescent="0.25">
      <c r="C3582" s="175"/>
      <c r="E3582" s="175"/>
      <c r="H3582" s="175"/>
      <c r="I3582" s="175"/>
      <c r="J3582" s="202"/>
      <c r="K3582" s="198"/>
    </row>
    <row r="3583" spans="3:11" ht="15" customHeight="1" x14ac:dyDescent="0.25">
      <c r="C3583" s="175"/>
      <c r="E3583" s="175"/>
      <c r="H3583" s="175"/>
      <c r="I3583" s="175"/>
      <c r="J3583" s="202"/>
      <c r="K3583" s="198"/>
    </row>
    <row r="3584" spans="3:11" ht="15" customHeight="1" x14ac:dyDescent="0.25">
      <c r="C3584" s="175"/>
      <c r="E3584" s="175"/>
      <c r="H3584" s="175"/>
      <c r="I3584" s="175"/>
      <c r="J3584" s="202"/>
      <c r="K3584" s="198"/>
    </row>
    <row r="3585" spans="3:11" ht="15" customHeight="1" x14ac:dyDescent="0.25">
      <c r="C3585" s="175"/>
      <c r="E3585" s="175"/>
      <c r="H3585" s="175"/>
      <c r="I3585" s="175"/>
      <c r="J3585" s="202"/>
      <c r="K3585" s="198"/>
    </row>
    <row r="3586" spans="3:11" ht="15" customHeight="1" x14ac:dyDescent="0.25">
      <c r="C3586" s="175"/>
      <c r="E3586" s="175"/>
      <c r="H3586" s="175"/>
      <c r="I3586" s="175"/>
      <c r="J3586" s="202"/>
      <c r="K3586" s="198"/>
    </row>
    <row r="3587" spans="3:11" ht="15" customHeight="1" x14ac:dyDescent="0.25">
      <c r="C3587" s="175"/>
      <c r="E3587" s="175"/>
      <c r="H3587" s="175"/>
      <c r="I3587" s="175"/>
      <c r="J3587" s="202"/>
      <c r="K3587" s="198"/>
    </row>
    <row r="3588" spans="3:11" ht="15" customHeight="1" x14ac:dyDescent="0.25">
      <c r="C3588" s="175"/>
      <c r="E3588" s="175"/>
      <c r="H3588" s="175"/>
      <c r="I3588" s="175"/>
      <c r="J3588" s="202"/>
      <c r="K3588" s="198"/>
    </row>
    <row r="3589" spans="3:11" ht="15" customHeight="1" x14ac:dyDescent="0.25">
      <c r="C3589" s="175"/>
      <c r="E3589" s="175"/>
      <c r="H3589" s="175"/>
      <c r="I3589" s="175"/>
      <c r="J3589" s="202"/>
      <c r="K3589" s="198"/>
    </row>
    <row r="3590" spans="3:11" ht="15" customHeight="1" x14ac:dyDescent="0.25">
      <c r="C3590" s="175"/>
      <c r="E3590" s="175"/>
      <c r="H3590" s="175"/>
      <c r="I3590" s="175"/>
      <c r="J3590" s="202"/>
      <c r="K3590" s="198"/>
    </row>
    <row r="3591" spans="3:11" ht="15" customHeight="1" x14ac:dyDescent="0.25">
      <c r="C3591" s="175"/>
      <c r="E3591" s="175"/>
      <c r="H3591" s="175"/>
      <c r="I3591" s="175"/>
      <c r="J3591" s="202"/>
      <c r="K3591" s="198"/>
    </row>
    <row r="3592" spans="3:11" ht="15" customHeight="1" x14ac:dyDescent="0.25">
      <c r="C3592" s="175"/>
      <c r="E3592" s="175"/>
      <c r="H3592" s="175"/>
      <c r="I3592" s="175"/>
      <c r="J3592" s="202"/>
      <c r="K3592" s="198"/>
    </row>
    <row r="3593" spans="3:11" ht="15" customHeight="1" x14ac:dyDescent="0.25">
      <c r="C3593" s="175"/>
      <c r="E3593" s="175"/>
      <c r="H3593" s="175"/>
      <c r="I3593" s="175"/>
      <c r="J3593" s="202"/>
      <c r="K3593" s="198"/>
    </row>
    <row r="3594" spans="3:11" ht="15" customHeight="1" x14ac:dyDescent="0.25">
      <c r="C3594" s="175"/>
      <c r="E3594" s="175"/>
      <c r="H3594" s="175"/>
      <c r="I3594" s="175"/>
      <c r="J3594" s="202"/>
      <c r="K3594" s="198"/>
    </row>
    <row r="3595" spans="3:11" ht="15" customHeight="1" x14ac:dyDescent="0.25">
      <c r="C3595" s="175"/>
      <c r="E3595" s="175"/>
      <c r="H3595" s="175"/>
      <c r="I3595" s="175"/>
      <c r="J3595" s="202"/>
      <c r="K3595" s="198"/>
    </row>
    <row r="3596" spans="3:11" ht="15" customHeight="1" x14ac:dyDescent="0.25">
      <c r="C3596" s="175"/>
      <c r="E3596" s="175"/>
      <c r="H3596" s="175"/>
      <c r="I3596" s="175"/>
      <c r="J3596" s="202"/>
      <c r="K3596" s="198"/>
    </row>
    <row r="3597" spans="3:11" ht="15" customHeight="1" x14ac:dyDescent="0.25">
      <c r="C3597" s="175"/>
      <c r="E3597" s="175"/>
      <c r="H3597" s="175"/>
      <c r="I3597" s="175"/>
      <c r="J3597" s="202"/>
      <c r="K3597" s="198"/>
    </row>
    <row r="3598" spans="3:11" ht="15" customHeight="1" x14ac:dyDescent="0.25">
      <c r="C3598" s="175"/>
      <c r="E3598" s="175"/>
      <c r="H3598" s="175"/>
      <c r="I3598" s="175"/>
      <c r="J3598" s="202"/>
      <c r="K3598" s="198"/>
    </row>
    <row r="3599" spans="3:11" ht="15" customHeight="1" x14ac:dyDescent="0.25">
      <c r="C3599" s="175"/>
      <c r="E3599" s="175"/>
      <c r="H3599" s="175"/>
      <c r="I3599" s="175"/>
      <c r="J3599" s="202"/>
      <c r="K3599" s="198"/>
    </row>
    <row r="3600" spans="3:11" ht="15" customHeight="1" x14ac:dyDescent="0.25">
      <c r="C3600" s="175"/>
      <c r="E3600" s="175"/>
      <c r="H3600" s="175"/>
      <c r="I3600" s="175"/>
      <c r="J3600" s="202"/>
      <c r="K3600" s="198"/>
    </row>
    <row r="3601" spans="3:11" ht="15" customHeight="1" x14ac:dyDescent="0.25">
      <c r="C3601" s="175"/>
      <c r="E3601" s="175"/>
      <c r="H3601" s="175"/>
      <c r="I3601" s="175"/>
      <c r="J3601" s="202"/>
      <c r="K3601" s="198"/>
    </row>
    <row r="3602" spans="3:11" ht="15" customHeight="1" x14ac:dyDescent="0.25">
      <c r="C3602" s="175"/>
      <c r="E3602" s="175"/>
      <c r="H3602" s="175"/>
      <c r="I3602" s="175"/>
      <c r="J3602" s="202"/>
      <c r="K3602" s="198"/>
    </row>
    <row r="3603" spans="3:11" ht="15" customHeight="1" x14ac:dyDescent="0.25">
      <c r="C3603" s="175"/>
      <c r="E3603" s="175"/>
      <c r="H3603" s="175"/>
      <c r="I3603" s="175"/>
      <c r="J3603" s="202"/>
      <c r="K3603" s="198"/>
    </row>
    <row r="3604" spans="3:11" ht="15" customHeight="1" x14ac:dyDescent="0.25">
      <c r="C3604" s="175"/>
      <c r="E3604" s="175"/>
      <c r="H3604" s="175"/>
      <c r="I3604" s="175"/>
      <c r="J3604" s="202"/>
      <c r="K3604" s="198"/>
    </row>
    <row r="3605" spans="3:11" ht="15" customHeight="1" x14ac:dyDescent="0.25">
      <c r="C3605" s="175"/>
      <c r="E3605" s="175"/>
      <c r="H3605" s="175"/>
      <c r="I3605" s="175"/>
      <c r="J3605" s="202"/>
      <c r="K3605" s="198"/>
    </row>
    <row r="3606" spans="3:11" ht="15" customHeight="1" x14ac:dyDescent="0.25">
      <c r="C3606" s="175"/>
      <c r="E3606" s="175"/>
      <c r="H3606" s="175"/>
      <c r="I3606" s="175"/>
      <c r="J3606" s="202"/>
      <c r="K3606" s="198"/>
    </row>
    <row r="3607" spans="3:11" ht="15" customHeight="1" x14ac:dyDescent="0.25">
      <c r="C3607" s="175"/>
      <c r="E3607" s="175"/>
      <c r="H3607" s="175"/>
      <c r="I3607" s="175"/>
      <c r="J3607" s="202"/>
      <c r="K3607" s="198"/>
    </row>
    <row r="3608" spans="3:11" ht="15" customHeight="1" x14ac:dyDescent="0.25">
      <c r="C3608" s="175"/>
      <c r="E3608" s="175"/>
      <c r="H3608" s="175"/>
      <c r="I3608" s="175"/>
      <c r="J3608" s="202"/>
      <c r="K3608" s="198"/>
    </row>
    <row r="3609" spans="3:11" ht="15" customHeight="1" x14ac:dyDescent="0.25">
      <c r="C3609" s="175"/>
      <c r="E3609" s="175"/>
      <c r="H3609" s="175"/>
      <c r="I3609" s="175"/>
      <c r="J3609" s="202"/>
      <c r="K3609" s="198"/>
    </row>
    <row r="3610" spans="3:11" ht="15" customHeight="1" x14ac:dyDescent="0.25">
      <c r="C3610" s="175"/>
      <c r="E3610" s="175"/>
      <c r="H3610" s="175"/>
      <c r="I3610" s="175"/>
      <c r="J3610" s="202"/>
      <c r="K3610" s="198"/>
    </row>
    <row r="3611" spans="3:11" ht="15" customHeight="1" x14ac:dyDescent="0.25">
      <c r="C3611" s="175"/>
      <c r="E3611" s="175"/>
      <c r="H3611" s="175"/>
      <c r="I3611" s="175"/>
      <c r="J3611" s="202"/>
      <c r="K3611" s="198"/>
    </row>
    <row r="3612" spans="3:11" ht="15" customHeight="1" x14ac:dyDescent="0.25">
      <c r="C3612" s="175"/>
      <c r="E3612" s="175"/>
      <c r="H3612" s="175"/>
      <c r="I3612" s="175"/>
      <c r="J3612" s="202"/>
      <c r="K3612" s="198"/>
    </row>
    <row r="3613" spans="3:11" ht="15" customHeight="1" x14ac:dyDescent="0.25">
      <c r="C3613" s="175"/>
      <c r="E3613" s="175"/>
      <c r="H3613" s="175"/>
      <c r="I3613" s="175"/>
      <c r="J3613" s="202"/>
      <c r="K3613" s="198"/>
    </row>
    <row r="3614" spans="3:11" ht="15" customHeight="1" x14ac:dyDescent="0.25">
      <c r="C3614" s="175"/>
      <c r="E3614" s="175"/>
      <c r="H3614" s="175"/>
      <c r="I3614" s="175"/>
      <c r="J3614" s="202"/>
      <c r="K3614" s="198"/>
    </row>
    <row r="3615" spans="3:11" ht="15" customHeight="1" x14ac:dyDescent="0.25">
      <c r="C3615" s="175"/>
      <c r="E3615" s="175"/>
      <c r="H3615" s="175"/>
      <c r="I3615" s="175"/>
      <c r="J3615" s="202"/>
      <c r="K3615" s="198"/>
    </row>
    <row r="3616" spans="3:11" ht="15" customHeight="1" x14ac:dyDescent="0.25">
      <c r="C3616" s="175"/>
      <c r="E3616" s="175"/>
      <c r="H3616" s="175"/>
      <c r="I3616" s="175"/>
      <c r="J3616" s="202"/>
      <c r="K3616" s="198"/>
    </row>
    <row r="3617" spans="3:11" ht="15" customHeight="1" x14ac:dyDescent="0.25">
      <c r="C3617" s="175"/>
      <c r="E3617" s="175"/>
      <c r="H3617" s="175"/>
      <c r="I3617" s="175"/>
      <c r="J3617" s="202"/>
      <c r="K3617" s="198"/>
    </row>
    <row r="3618" spans="3:11" ht="15" customHeight="1" x14ac:dyDescent="0.25">
      <c r="C3618" s="175"/>
      <c r="E3618" s="175"/>
      <c r="H3618" s="175"/>
      <c r="I3618" s="175"/>
      <c r="J3618" s="202"/>
      <c r="K3618" s="198"/>
    </row>
    <row r="3619" spans="3:11" ht="15" customHeight="1" x14ac:dyDescent="0.25">
      <c r="C3619" s="175"/>
      <c r="E3619" s="175"/>
      <c r="H3619" s="175"/>
      <c r="I3619" s="175"/>
      <c r="J3619" s="202"/>
      <c r="K3619" s="198"/>
    </row>
    <row r="3620" spans="3:11" ht="15" customHeight="1" x14ac:dyDescent="0.25">
      <c r="C3620" s="175"/>
      <c r="E3620" s="175"/>
      <c r="H3620" s="175"/>
      <c r="I3620" s="175"/>
      <c r="J3620" s="202"/>
      <c r="K3620" s="198"/>
    </row>
    <row r="3621" spans="3:11" ht="15" customHeight="1" x14ac:dyDescent="0.25">
      <c r="C3621" s="175"/>
      <c r="E3621" s="175"/>
      <c r="H3621" s="175"/>
      <c r="I3621" s="175"/>
      <c r="J3621" s="202"/>
      <c r="K3621" s="198"/>
    </row>
    <row r="3622" spans="3:11" ht="15" customHeight="1" x14ac:dyDescent="0.25">
      <c r="C3622" s="175"/>
      <c r="E3622" s="175"/>
      <c r="H3622" s="175"/>
      <c r="I3622" s="175"/>
      <c r="J3622" s="202"/>
      <c r="K3622" s="198"/>
    </row>
    <row r="3623" spans="3:11" ht="15" customHeight="1" x14ac:dyDescent="0.25">
      <c r="C3623" s="175"/>
      <c r="E3623" s="175"/>
      <c r="H3623" s="175"/>
      <c r="I3623" s="175"/>
      <c r="J3623" s="202"/>
      <c r="K3623" s="198"/>
    </row>
    <row r="3624" spans="3:11" ht="15" customHeight="1" x14ac:dyDescent="0.25">
      <c r="C3624" s="175"/>
      <c r="E3624" s="175"/>
      <c r="H3624" s="175"/>
      <c r="I3624" s="175"/>
      <c r="J3624" s="202"/>
      <c r="K3624" s="198"/>
    </row>
    <row r="3625" spans="3:11" ht="15" customHeight="1" x14ac:dyDescent="0.25">
      <c r="C3625" s="175"/>
      <c r="E3625" s="175"/>
      <c r="H3625" s="175"/>
      <c r="I3625" s="175"/>
      <c r="J3625" s="202"/>
      <c r="K3625" s="198"/>
    </row>
    <row r="3626" spans="3:11" ht="15" customHeight="1" x14ac:dyDescent="0.25">
      <c r="C3626" s="175"/>
      <c r="E3626" s="175"/>
      <c r="H3626" s="175"/>
      <c r="I3626" s="175"/>
      <c r="J3626" s="202"/>
      <c r="K3626" s="198"/>
    </row>
    <row r="3627" spans="3:11" ht="15" customHeight="1" x14ac:dyDescent="0.25">
      <c r="C3627" s="175"/>
      <c r="E3627" s="175"/>
      <c r="H3627" s="175"/>
      <c r="I3627" s="175"/>
      <c r="J3627" s="202"/>
      <c r="K3627" s="198"/>
    </row>
    <row r="3628" spans="3:11" ht="15" customHeight="1" x14ac:dyDescent="0.25">
      <c r="C3628" s="175"/>
      <c r="E3628" s="175"/>
      <c r="H3628" s="175"/>
      <c r="I3628" s="175"/>
      <c r="J3628" s="202"/>
      <c r="K3628" s="198"/>
    </row>
    <row r="3629" spans="3:11" ht="15" customHeight="1" x14ac:dyDescent="0.25">
      <c r="C3629" s="175"/>
      <c r="E3629" s="175"/>
      <c r="H3629" s="175"/>
      <c r="I3629" s="175"/>
      <c r="J3629" s="202"/>
      <c r="K3629" s="198"/>
    </row>
    <row r="3630" spans="3:11" ht="15" customHeight="1" x14ac:dyDescent="0.25">
      <c r="C3630" s="175"/>
      <c r="E3630" s="175"/>
      <c r="H3630" s="175"/>
      <c r="I3630" s="175"/>
      <c r="J3630" s="202"/>
      <c r="K3630" s="198"/>
    </row>
    <row r="3631" spans="3:11" ht="15" customHeight="1" x14ac:dyDescent="0.25">
      <c r="C3631" s="175"/>
      <c r="E3631" s="175"/>
      <c r="H3631" s="175"/>
      <c r="I3631" s="175"/>
      <c r="J3631" s="202"/>
      <c r="K3631" s="198"/>
    </row>
    <row r="3632" spans="3:11" ht="15" customHeight="1" x14ac:dyDescent="0.25">
      <c r="C3632" s="175"/>
      <c r="E3632" s="175"/>
      <c r="H3632" s="175"/>
      <c r="I3632" s="175"/>
      <c r="J3632" s="202"/>
      <c r="K3632" s="198"/>
    </row>
    <row r="3633" spans="3:11" ht="15" customHeight="1" x14ac:dyDescent="0.25">
      <c r="C3633" s="175"/>
      <c r="E3633" s="175"/>
      <c r="H3633" s="175"/>
      <c r="I3633" s="175"/>
      <c r="J3633" s="202"/>
      <c r="K3633" s="198"/>
    </row>
    <row r="3634" spans="3:11" ht="15" customHeight="1" x14ac:dyDescent="0.25">
      <c r="C3634" s="175"/>
      <c r="E3634" s="175"/>
      <c r="H3634" s="175"/>
      <c r="I3634" s="175"/>
      <c r="J3634" s="202"/>
      <c r="K3634" s="198"/>
    </row>
    <row r="3635" spans="3:11" ht="15" customHeight="1" x14ac:dyDescent="0.25">
      <c r="C3635" s="175"/>
      <c r="E3635" s="175"/>
      <c r="H3635" s="175"/>
      <c r="I3635" s="175"/>
      <c r="J3635" s="202"/>
      <c r="K3635" s="198"/>
    </row>
    <row r="3636" spans="3:11" ht="15" customHeight="1" x14ac:dyDescent="0.25">
      <c r="C3636" s="175"/>
      <c r="E3636" s="175"/>
      <c r="H3636" s="175"/>
      <c r="I3636" s="175"/>
      <c r="J3636" s="202"/>
      <c r="K3636" s="198"/>
    </row>
    <row r="3637" spans="3:11" ht="15" customHeight="1" x14ac:dyDescent="0.25">
      <c r="C3637" s="175"/>
      <c r="E3637" s="175"/>
      <c r="H3637" s="175"/>
      <c r="I3637" s="175"/>
      <c r="J3637" s="202"/>
      <c r="K3637" s="198"/>
    </row>
    <row r="3638" spans="3:11" ht="15" customHeight="1" x14ac:dyDescent="0.25">
      <c r="C3638" s="175"/>
      <c r="E3638" s="175"/>
      <c r="H3638" s="175"/>
      <c r="I3638" s="175"/>
      <c r="J3638" s="202"/>
      <c r="K3638" s="198"/>
    </row>
    <row r="3639" spans="3:11" ht="15" customHeight="1" x14ac:dyDescent="0.25">
      <c r="C3639" s="175"/>
      <c r="E3639" s="175"/>
      <c r="H3639" s="175"/>
      <c r="I3639" s="175"/>
      <c r="J3639" s="202"/>
      <c r="K3639" s="198"/>
    </row>
    <row r="3640" spans="3:11" ht="15" customHeight="1" x14ac:dyDescent="0.25">
      <c r="C3640" s="175"/>
      <c r="E3640" s="175"/>
      <c r="H3640" s="175"/>
      <c r="I3640" s="175"/>
      <c r="J3640" s="202"/>
      <c r="K3640" s="198"/>
    </row>
    <row r="3641" spans="3:11" ht="15" customHeight="1" x14ac:dyDescent="0.25">
      <c r="C3641" s="175"/>
      <c r="E3641" s="175"/>
      <c r="H3641" s="175"/>
      <c r="I3641" s="175"/>
      <c r="J3641" s="202"/>
      <c r="K3641" s="198"/>
    </row>
    <row r="3642" spans="3:11" ht="15" customHeight="1" x14ac:dyDescent="0.25">
      <c r="C3642" s="175"/>
      <c r="E3642" s="175"/>
      <c r="H3642" s="175"/>
      <c r="I3642" s="175"/>
      <c r="J3642" s="202"/>
      <c r="K3642" s="198"/>
    </row>
    <row r="3643" spans="3:11" ht="15" customHeight="1" x14ac:dyDescent="0.25">
      <c r="C3643" s="175"/>
      <c r="E3643" s="175"/>
      <c r="H3643" s="175"/>
      <c r="I3643" s="175"/>
      <c r="J3643" s="202"/>
      <c r="K3643" s="198"/>
    </row>
    <row r="3644" spans="3:11" ht="15" customHeight="1" x14ac:dyDescent="0.25">
      <c r="C3644" s="175"/>
      <c r="E3644" s="175"/>
      <c r="H3644" s="175"/>
      <c r="I3644" s="175"/>
      <c r="J3644" s="202"/>
      <c r="K3644" s="198"/>
    </row>
    <row r="3645" spans="3:11" ht="15" customHeight="1" x14ac:dyDescent="0.25">
      <c r="C3645" s="175"/>
      <c r="E3645" s="175"/>
      <c r="H3645" s="175"/>
      <c r="I3645" s="175"/>
      <c r="J3645" s="202"/>
      <c r="K3645" s="198"/>
    </row>
    <row r="3646" spans="3:11" ht="15" customHeight="1" x14ac:dyDescent="0.25">
      <c r="C3646" s="175"/>
      <c r="E3646" s="175"/>
      <c r="H3646" s="175"/>
      <c r="I3646" s="175"/>
      <c r="J3646" s="202"/>
      <c r="K3646" s="198"/>
    </row>
    <row r="3647" spans="3:11" ht="15" customHeight="1" x14ac:dyDescent="0.25">
      <c r="C3647" s="175"/>
      <c r="E3647" s="175"/>
      <c r="H3647" s="175"/>
      <c r="I3647" s="175"/>
      <c r="J3647" s="202"/>
      <c r="K3647" s="198"/>
    </row>
    <row r="3648" spans="3:11" ht="15" customHeight="1" x14ac:dyDescent="0.25">
      <c r="C3648" s="175"/>
      <c r="E3648" s="175"/>
      <c r="H3648" s="175"/>
      <c r="I3648" s="175"/>
      <c r="J3648" s="202"/>
      <c r="K3648" s="198"/>
    </row>
    <row r="3649" spans="3:11" ht="15" customHeight="1" x14ac:dyDescent="0.25">
      <c r="C3649" s="175"/>
      <c r="E3649" s="175"/>
      <c r="H3649" s="175"/>
      <c r="I3649" s="175"/>
      <c r="J3649" s="202"/>
      <c r="K3649" s="198"/>
    </row>
    <row r="3650" spans="3:11" ht="15" customHeight="1" x14ac:dyDescent="0.25">
      <c r="C3650" s="175"/>
      <c r="E3650" s="175"/>
      <c r="H3650" s="175"/>
      <c r="I3650" s="175"/>
      <c r="J3650" s="202"/>
      <c r="K3650" s="198"/>
    </row>
    <row r="3651" spans="3:11" ht="15" customHeight="1" x14ac:dyDescent="0.25">
      <c r="C3651" s="175"/>
      <c r="E3651" s="175"/>
      <c r="H3651" s="175"/>
      <c r="I3651" s="175"/>
      <c r="J3651" s="202"/>
      <c r="K3651" s="198"/>
    </row>
    <row r="3652" spans="3:11" ht="15" customHeight="1" x14ac:dyDescent="0.25">
      <c r="C3652" s="175"/>
      <c r="E3652" s="175"/>
      <c r="H3652" s="175"/>
      <c r="I3652" s="175"/>
      <c r="J3652" s="202"/>
      <c r="K3652" s="198"/>
    </row>
    <row r="3653" spans="3:11" ht="15" customHeight="1" x14ac:dyDescent="0.25">
      <c r="C3653" s="175"/>
      <c r="E3653" s="175"/>
      <c r="H3653" s="175"/>
      <c r="I3653" s="175"/>
      <c r="J3653" s="202"/>
      <c r="K3653" s="198"/>
    </row>
    <row r="3654" spans="3:11" ht="15" customHeight="1" x14ac:dyDescent="0.25">
      <c r="C3654" s="175"/>
      <c r="E3654" s="175"/>
      <c r="H3654" s="175"/>
      <c r="I3654" s="175"/>
      <c r="J3654" s="202"/>
      <c r="K3654" s="198"/>
    </row>
    <row r="3655" spans="3:11" ht="15" customHeight="1" x14ac:dyDescent="0.25">
      <c r="C3655" s="175"/>
      <c r="E3655" s="175"/>
      <c r="H3655" s="175"/>
      <c r="I3655" s="175"/>
      <c r="J3655" s="202"/>
      <c r="K3655" s="198"/>
    </row>
    <row r="3656" spans="3:11" ht="15" customHeight="1" x14ac:dyDescent="0.25">
      <c r="C3656" s="175"/>
      <c r="E3656" s="175"/>
      <c r="H3656" s="175"/>
      <c r="I3656" s="175"/>
      <c r="J3656" s="202"/>
      <c r="K3656" s="198"/>
    </row>
    <row r="3657" spans="3:11" ht="15" customHeight="1" x14ac:dyDescent="0.25">
      <c r="C3657" s="175"/>
      <c r="E3657" s="175"/>
      <c r="H3657" s="175"/>
      <c r="I3657" s="175"/>
      <c r="J3657" s="202"/>
      <c r="K3657" s="198"/>
    </row>
    <row r="3658" spans="3:11" ht="15" customHeight="1" x14ac:dyDescent="0.25">
      <c r="C3658" s="175"/>
      <c r="E3658" s="175"/>
      <c r="H3658" s="175"/>
      <c r="I3658" s="175"/>
      <c r="J3658" s="202"/>
      <c r="K3658" s="198"/>
    </row>
    <row r="3659" spans="3:11" ht="15" customHeight="1" x14ac:dyDescent="0.25">
      <c r="C3659" s="175"/>
      <c r="E3659" s="175"/>
      <c r="H3659" s="175"/>
      <c r="I3659" s="175"/>
      <c r="J3659" s="202"/>
      <c r="K3659" s="198"/>
    </row>
    <row r="3660" spans="3:11" ht="15" customHeight="1" x14ac:dyDescent="0.25">
      <c r="C3660" s="175"/>
      <c r="E3660" s="175"/>
      <c r="H3660" s="175"/>
      <c r="I3660" s="175"/>
      <c r="J3660" s="202"/>
      <c r="K3660" s="198"/>
    </row>
    <row r="3661" spans="3:11" ht="15" customHeight="1" x14ac:dyDescent="0.25">
      <c r="C3661" s="175"/>
      <c r="E3661" s="175"/>
      <c r="H3661" s="175"/>
      <c r="I3661" s="175"/>
      <c r="J3661" s="202"/>
      <c r="K3661" s="198"/>
    </row>
    <row r="3662" spans="3:11" ht="15" customHeight="1" x14ac:dyDescent="0.25">
      <c r="C3662" s="175"/>
      <c r="E3662" s="175"/>
      <c r="H3662" s="175"/>
      <c r="I3662" s="175"/>
      <c r="J3662" s="202"/>
      <c r="K3662" s="198"/>
    </row>
    <row r="3663" spans="3:11" ht="15" customHeight="1" x14ac:dyDescent="0.25">
      <c r="C3663" s="175"/>
      <c r="E3663" s="175"/>
      <c r="H3663" s="175"/>
      <c r="I3663" s="175"/>
      <c r="J3663" s="202"/>
      <c r="K3663" s="198"/>
    </row>
    <row r="3664" spans="3:11" ht="15" customHeight="1" x14ac:dyDescent="0.25">
      <c r="C3664" s="175"/>
      <c r="E3664" s="175"/>
      <c r="H3664" s="175"/>
      <c r="I3664" s="175"/>
      <c r="J3664" s="202"/>
      <c r="K3664" s="198"/>
    </row>
    <row r="3665" spans="3:11" ht="15" customHeight="1" x14ac:dyDescent="0.25">
      <c r="C3665" s="175"/>
      <c r="E3665" s="175"/>
      <c r="H3665" s="175"/>
      <c r="I3665" s="175"/>
      <c r="J3665" s="202"/>
      <c r="K3665" s="198"/>
    </row>
    <row r="3666" spans="3:11" ht="15" customHeight="1" x14ac:dyDescent="0.25">
      <c r="C3666" s="175"/>
      <c r="E3666" s="175"/>
      <c r="H3666" s="175"/>
      <c r="I3666" s="175"/>
      <c r="J3666" s="202"/>
      <c r="K3666" s="198"/>
    </row>
    <row r="3667" spans="3:11" ht="15" customHeight="1" x14ac:dyDescent="0.25">
      <c r="C3667" s="175"/>
      <c r="E3667" s="175"/>
      <c r="H3667" s="175"/>
      <c r="I3667" s="175"/>
      <c r="J3667" s="202"/>
      <c r="K3667" s="198"/>
    </row>
    <row r="3668" spans="3:11" ht="15" customHeight="1" x14ac:dyDescent="0.25">
      <c r="C3668" s="175"/>
      <c r="E3668" s="175"/>
      <c r="H3668" s="175"/>
      <c r="I3668" s="175"/>
      <c r="J3668" s="202"/>
      <c r="K3668" s="198"/>
    </row>
    <row r="3669" spans="3:11" ht="15" customHeight="1" x14ac:dyDescent="0.25">
      <c r="C3669" s="175"/>
      <c r="E3669" s="175"/>
      <c r="H3669" s="175"/>
      <c r="I3669" s="175"/>
      <c r="J3669" s="202"/>
      <c r="K3669" s="198"/>
    </row>
    <row r="3670" spans="3:11" ht="15" customHeight="1" x14ac:dyDescent="0.25">
      <c r="C3670" s="175"/>
      <c r="E3670" s="175"/>
      <c r="H3670" s="175"/>
      <c r="I3670" s="175"/>
      <c r="J3670" s="202"/>
      <c r="K3670" s="198"/>
    </row>
    <row r="3671" spans="3:11" ht="15" customHeight="1" x14ac:dyDescent="0.25">
      <c r="C3671" s="175"/>
      <c r="E3671" s="175"/>
      <c r="H3671" s="175"/>
      <c r="I3671" s="175"/>
      <c r="J3671" s="202"/>
      <c r="K3671" s="198"/>
    </row>
    <row r="3672" spans="3:11" ht="15" customHeight="1" x14ac:dyDescent="0.25">
      <c r="C3672" s="175"/>
      <c r="E3672" s="175"/>
      <c r="H3672" s="175"/>
      <c r="I3672" s="175"/>
      <c r="J3672" s="202"/>
      <c r="K3672" s="198"/>
    </row>
    <row r="3673" spans="3:11" ht="15" customHeight="1" x14ac:dyDescent="0.25">
      <c r="C3673" s="175"/>
      <c r="E3673" s="175"/>
      <c r="H3673" s="175"/>
      <c r="I3673" s="175"/>
      <c r="J3673" s="202"/>
      <c r="K3673" s="198"/>
    </row>
    <row r="3674" spans="3:11" ht="15" customHeight="1" x14ac:dyDescent="0.25">
      <c r="C3674" s="175"/>
      <c r="E3674" s="175"/>
      <c r="H3674" s="175"/>
      <c r="I3674" s="175"/>
      <c r="J3674" s="202"/>
      <c r="K3674" s="198"/>
    </row>
    <row r="3675" spans="3:11" ht="15" customHeight="1" x14ac:dyDescent="0.25">
      <c r="C3675" s="175"/>
      <c r="E3675" s="175"/>
      <c r="H3675" s="175"/>
      <c r="I3675" s="175"/>
      <c r="J3675" s="202"/>
      <c r="K3675" s="198"/>
    </row>
    <row r="3676" spans="3:11" ht="15" customHeight="1" x14ac:dyDescent="0.25">
      <c r="C3676" s="175"/>
      <c r="E3676" s="175"/>
      <c r="H3676" s="175"/>
      <c r="I3676" s="175"/>
      <c r="J3676" s="202"/>
      <c r="K3676" s="198"/>
    </row>
    <row r="3677" spans="3:11" ht="15" customHeight="1" x14ac:dyDescent="0.25">
      <c r="C3677" s="175"/>
      <c r="E3677" s="175"/>
      <c r="H3677" s="175"/>
      <c r="I3677" s="175"/>
      <c r="J3677" s="202"/>
      <c r="K3677" s="198"/>
    </row>
    <row r="3678" spans="3:11" ht="15" customHeight="1" x14ac:dyDescent="0.25">
      <c r="C3678" s="175"/>
      <c r="E3678" s="175"/>
      <c r="H3678" s="175"/>
      <c r="I3678" s="175"/>
      <c r="J3678" s="202"/>
      <c r="K3678" s="198"/>
    </row>
    <row r="3679" spans="3:11" ht="15" customHeight="1" x14ac:dyDescent="0.25">
      <c r="C3679" s="175"/>
      <c r="E3679" s="175"/>
      <c r="H3679" s="175"/>
      <c r="I3679" s="175"/>
      <c r="J3679" s="202"/>
      <c r="K3679" s="198"/>
    </row>
    <row r="3680" spans="3:11" ht="15" customHeight="1" x14ac:dyDescent="0.25">
      <c r="C3680" s="175"/>
      <c r="E3680" s="175"/>
      <c r="H3680" s="175"/>
      <c r="I3680" s="175"/>
      <c r="J3680" s="202"/>
      <c r="K3680" s="198"/>
    </row>
    <row r="3681" spans="3:11" ht="15" customHeight="1" x14ac:dyDescent="0.25">
      <c r="C3681" s="175"/>
      <c r="E3681" s="175"/>
      <c r="H3681" s="175"/>
      <c r="I3681" s="175"/>
      <c r="J3681" s="202"/>
      <c r="K3681" s="198"/>
    </row>
    <row r="3682" spans="3:11" ht="15" customHeight="1" x14ac:dyDescent="0.25">
      <c r="C3682" s="175"/>
      <c r="E3682" s="175"/>
      <c r="H3682" s="175"/>
      <c r="I3682" s="175"/>
      <c r="J3682" s="202"/>
      <c r="K3682" s="198"/>
    </row>
    <row r="3683" spans="3:11" ht="15" customHeight="1" x14ac:dyDescent="0.25">
      <c r="C3683" s="175"/>
      <c r="E3683" s="175"/>
      <c r="H3683" s="175"/>
      <c r="I3683" s="175"/>
      <c r="J3683" s="202"/>
      <c r="K3683" s="198"/>
    </row>
    <row r="3684" spans="3:11" ht="15" customHeight="1" x14ac:dyDescent="0.25">
      <c r="C3684" s="175"/>
      <c r="E3684" s="175"/>
      <c r="H3684" s="175"/>
      <c r="I3684" s="175"/>
      <c r="J3684" s="202"/>
      <c r="K3684" s="198"/>
    </row>
    <row r="3685" spans="3:11" ht="15" customHeight="1" x14ac:dyDescent="0.25">
      <c r="C3685" s="175"/>
      <c r="E3685" s="175"/>
      <c r="H3685" s="175"/>
      <c r="I3685" s="175"/>
      <c r="J3685" s="202"/>
      <c r="K3685" s="198"/>
    </row>
    <row r="3686" spans="3:11" ht="15" customHeight="1" x14ac:dyDescent="0.25">
      <c r="C3686" s="175"/>
      <c r="E3686" s="175"/>
      <c r="H3686" s="175"/>
      <c r="I3686" s="175"/>
      <c r="J3686" s="202"/>
      <c r="K3686" s="198"/>
    </row>
    <row r="3687" spans="3:11" ht="15" customHeight="1" x14ac:dyDescent="0.25">
      <c r="C3687" s="175"/>
      <c r="E3687" s="175"/>
      <c r="H3687" s="175"/>
      <c r="I3687" s="175"/>
      <c r="J3687" s="202"/>
      <c r="K3687" s="198"/>
    </row>
    <row r="3688" spans="3:11" ht="15" customHeight="1" x14ac:dyDescent="0.25">
      <c r="C3688" s="175"/>
      <c r="E3688" s="175"/>
      <c r="H3688" s="175"/>
      <c r="I3688" s="175"/>
      <c r="J3688" s="202"/>
      <c r="K3688" s="198"/>
    </row>
    <row r="3689" spans="3:11" ht="15" customHeight="1" x14ac:dyDescent="0.25">
      <c r="C3689" s="175"/>
      <c r="E3689" s="175"/>
      <c r="H3689" s="175"/>
      <c r="I3689" s="175"/>
      <c r="J3689" s="202"/>
      <c r="K3689" s="198"/>
    </row>
    <row r="3690" spans="3:11" ht="15" customHeight="1" x14ac:dyDescent="0.25">
      <c r="C3690" s="175"/>
      <c r="E3690" s="175"/>
      <c r="H3690" s="175"/>
      <c r="I3690" s="175"/>
      <c r="J3690" s="202"/>
      <c r="K3690" s="198"/>
    </row>
    <row r="3691" spans="3:11" ht="15" customHeight="1" x14ac:dyDescent="0.25">
      <c r="C3691" s="175"/>
      <c r="E3691" s="175"/>
      <c r="H3691" s="175"/>
      <c r="I3691" s="175"/>
      <c r="J3691" s="202"/>
      <c r="K3691" s="198"/>
    </row>
    <row r="3692" spans="3:11" ht="15" customHeight="1" x14ac:dyDescent="0.25">
      <c r="C3692" s="175"/>
      <c r="E3692" s="175"/>
      <c r="H3692" s="175"/>
      <c r="I3692" s="175"/>
      <c r="J3692" s="202"/>
      <c r="K3692" s="198"/>
    </row>
    <row r="3693" spans="3:11" ht="15" customHeight="1" x14ac:dyDescent="0.25">
      <c r="C3693" s="175"/>
      <c r="E3693" s="175"/>
      <c r="H3693" s="175"/>
      <c r="I3693" s="175"/>
      <c r="J3693" s="202"/>
      <c r="K3693" s="198"/>
    </row>
    <row r="3694" spans="3:11" ht="15" customHeight="1" x14ac:dyDescent="0.25">
      <c r="C3694" s="175"/>
      <c r="E3694" s="175"/>
      <c r="H3694" s="175"/>
      <c r="I3694" s="175"/>
      <c r="J3694" s="202"/>
      <c r="K3694" s="198"/>
    </row>
    <row r="3695" spans="3:11" ht="15" customHeight="1" x14ac:dyDescent="0.25">
      <c r="C3695" s="175"/>
      <c r="E3695" s="175"/>
      <c r="H3695" s="175"/>
      <c r="I3695" s="175"/>
      <c r="J3695" s="202"/>
      <c r="K3695" s="198"/>
    </row>
    <row r="3696" spans="3:11" ht="15" customHeight="1" x14ac:dyDescent="0.25">
      <c r="C3696" s="175"/>
      <c r="E3696" s="175"/>
      <c r="H3696" s="175"/>
      <c r="I3696" s="175"/>
      <c r="J3696" s="202"/>
      <c r="K3696" s="198"/>
    </row>
    <row r="3697" spans="3:11" ht="15" customHeight="1" x14ac:dyDescent="0.25">
      <c r="C3697" s="175"/>
      <c r="E3697" s="175"/>
      <c r="H3697" s="175"/>
      <c r="I3697" s="175"/>
      <c r="J3697" s="202"/>
      <c r="K3697" s="198"/>
    </row>
    <row r="3698" spans="3:11" ht="15" customHeight="1" x14ac:dyDescent="0.25">
      <c r="C3698" s="175"/>
      <c r="E3698" s="175"/>
      <c r="H3698" s="175"/>
      <c r="I3698" s="175"/>
      <c r="J3698" s="202"/>
      <c r="K3698" s="198"/>
    </row>
    <row r="3699" spans="3:11" ht="15" customHeight="1" x14ac:dyDescent="0.25">
      <c r="C3699" s="175"/>
      <c r="E3699" s="175"/>
      <c r="H3699" s="175"/>
      <c r="I3699" s="175"/>
      <c r="J3699" s="202"/>
      <c r="K3699" s="198"/>
    </row>
    <row r="3700" spans="3:11" ht="15" customHeight="1" x14ac:dyDescent="0.25">
      <c r="C3700" s="175"/>
      <c r="E3700" s="175"/>
      <c r="H3700" s="175"/>
      <c r="I3700" s="175"/>
      <c r="J3700" s="202"/>
      <c r="K3700" s="198"/>
    </row>
    <row r="3701" spans="3:11" ht="15" customHeight="1" x14ac:dyDescent="0.25">
      <c r="C3701" s="175"/>
      <c r="E3701" s="175"/>
      <c r="H3701" s="175"/>
      <c r="I3701" s="175"/>
      <c r="J3701" s="202"/>
      <c r="K3701" s="198"/>
    </row>
    <row r="3702" spans="3:11" ht="15" customHeight="1" x14ac:dyDescent="0.25">
      <c r="C3702" s="175"/>
      <c r="E3702" s="175"/>
      <c r="H3702" s="175"/>
      <c r="I3702" s="175"/>
      <c r="J3702" s="202"/>
      <c r="K3702" s="198"/>
    </row>
    <row r="3703" spans="3:11" ht="15" customHeight="1" x14ac:dyDescent="0.25">
      <c r="C3703" s="175"/>
      <c r="E3703" s="175"/>
      <c r="H3703" s="175"/>
      <c r="I3703" s="175"/>
      <c r="J3703" s="202"/>
      <c r="K3703" s="198"/>
    </row>
    <row r="3704" spans="3:11" ht="15" customHeight="1" x14ac:dyDescent="0.25">
      <c r="C3704" s="175"/>
      <c r="E3704" s="175"/>
      <c r="H3704" s="175"/>
      <c r="I3704" s="175"/>
      <c r="J3704" s="202"/>
      <c r="K3704" s="198"/>
    </row>
    <row r="3705" spans="3:11" ht="15" customHeight="1" x14ac:dyDescent="0.25">
      <c r="C3705" s="175"/>
      <c r="E3705" s="175"/>
      <c r="H3705" s="175"/>
      <c r="I3705" s="175"/>
      <c r="J3705" s="202"/>
      <c r="K3705" s="198"/>
    </row>
    <row r="3706" spans="3:11" ht="15" customHeight="1" x14ac:dyDescent="0.25">
      <c r="C3706" s="175"/>
      <c r="E3706" s="175"/>
      <c r="H3706" s="175"/>
      <c r="I3706" s="175"/>
      <c r="J3706" s="202"/>
      <c r="K3706" s="198"/>
    </row>
    <row r="3707" spans="3:11" ht="15" customHeight="1" x14ac:dyDescent="0.25">
      <c r="C3707" s="175"/>
      <c r="E3707" s="175"/>
      <c r="H3707" s="175"/>
      <c r="I3707" s="175"/>
      <c r="J3707" s="202"/>
      <c r="K3707" s="198"/>
    </row>
    <row r="3708" spans="3:11" ht="15" customHeight="1" x14ac:dyDescent="0.25">
      <c r="C3708" s="175"/>
      <c r="E3708" s="175"/>
      <c r="H3708" s="175"/>
      <c r="I3708" s="175"/>
      <c r="J3708" s="202"/>
      <c r="K3708" s="198"/>
    </row>
    <row r="3709" spans="3:11" ht="15" customHeight="1" x14ac:dyDescent="0.25">
      <c r="C3709" s="175"/>
      <c r="E3709" s="175"/>
      <c r="H3709" s="175"/>
      <c r="I3709" s="175"/>
      <c r="J3709" s="202"/>
      <c r="K3709" s="198"/>
    </row>
    <row r="3710" spans="3:11" ht="15" customHeight="1" x14ac:dyDescent="0.25">
      <c r="C3710" s="175"/>
      <c r="E3710" s="175"/>
      <c r="H3710" s="175"/>
      <c r="I3710" s="175"/>
      <c r="J3710" s="202"/>
      <c r="K3710" s="198"/>
    </row>
    <row r="3711" spans="3:11" ht="15" customHeight="1" x14ac:dyDescent="0.25">
      <c r="C3711" s="175"/>
      <c r="E3711" s="175"/>
      <c r="H3711" s="175"/>
      <c r="I3711" s="175"/>
      <c r="J3711" s="202"/>
      <c r="K3711" s="198"/>
    </row>
    <row r="3712" spans="3:11" ht="15" customHeight="1" x14ac:dyDescent="0.25">
      <c r="C3712" s="175"/>
      <c r="E3712" s="175"/>
      <c r="H3712" s="175"/>
      <c r="I3712" s="175"/>
      <c r="J3712" s="202"/>
      <c r="K3712" s="198"/>
    </row>
    <row r="3713" spans="3:11" ht="15" customHeight="1" x14ac:dyDescent="0.25">
      <c r="C3713" s="175"/>
      <c r="E3713" s="175"/>
      <c r="H3713" s="175"/>
      <c r="I3713" s="175"/>
      <c r="J3713" s="202"/>
      <c r="K3713" s="198"/>
    </row>
    <row r="3714" spans="3:11" ht="15" customHeight="1" x14ac:dyDescent="0.25">
      <c r="C3714" s="175"/>
      <c r="E3714" s="175"/>
      <c r="H3714" s="175"/>
      <c r="I3714" s="175"/>
      <c r="J3714" s="202"/>
      <c r="K3714" s="198"/>
    </row>
    <row r="3715" spans="3:11" ht="15" customHeight="1" x14ac:dyDescent="0.25">
      <c r="C3715" s="175"/>
      <c r="E3715" s="175"/>
      <c r="H3715" s="175"/>
      <c r="I3715" s="175"/>
      <c r="J3715" s="202"/>
      <c r="K3715" s="198"/>
    </row>
    <row r="3716" spans="3:11" ht="15" customHeight="1" x14ac:dyDescent="0.25">
      <c r="C3716" s="175"/>
      <c r="E3716" s="175"/>
      <c r="H3716" s="175"/>
      <c r="I3716" s="175"/>
      <c r="J3716" s="202"/>
      <c r="K3716" s="198"/>
    </row>
    <row r="3717" spans="3:11" ht="15" customHeight="1" x14ac:dyDescent="0.25">
      <c r="C3717" s="175"/>
      <c r="E3717" s="175"/>
      <c r="H3717" s="175"/>
      <c r="I3717" s="175"/>
      <c r="J3717" s="202"/>
      <c r="K3717" s="198"/>
    </row>
    <row r="3718" spans="3:11" ht="15" customHeight="1" x14ac:dyDescent="0.25">
      <c r="C3718" s="175"/>
      <c r="E3718" s="175"/>
      <c r="H3718" s="175"/>
      <c r="I3718" s="175"/>
      <c r="J3718" s="202"/>
      <c r="K3718" s="198"/>
    </row>
    <row r="3719" spans="3:11" ht="15" customHeight="1" x14ac:dyDescent="0.25">
      <c r="C3719" s="175"/>
      <c r="E3719" s="175"/>
      <c r="H3719" s="175"/>
      <c r="I3719" s="175"/>
      <c r="J3719" s="202"/>
      <c r="K3719" s="198"/>
    </row>
    <row r="3720" spans="3:11" ht="15" customHeight="1" x14ac:dyDescent="0.25">
      <c r="C3720" s="175"/>
      <c r="E3720" s="175"/>
      <c r="H3720" s="175"/>
      <c r="I3720" s="175"/>
      <c r="J3720" s="202"/>
      <c r="K3720" s="198"/>
    </row>
    <row r="3721" spans="3:11" ht="15" customHeight="1" x14ac:dyDescent="0.25">
      <c r="C3721" s="175"/>
      <c r="E3721" s="175"/>
      <c r="H3721" s="175"/>
      <c r="I3721" s="175"/>
      <c r="J3721" s="202"/>
      <c r="K3721" s="198"/>
    </row>
    <row r="3722" spans="3:11" ht="15" customHeight="1" x14ac:dyDescent="0.25">
      <c r="C3722" s="175"/>
      <c r="E3722" s="175"/>
      <c r="H3722" s="175"/>
      <c r="I3722" s="175"/>
      <c r="J3722" s="202"/>
      <c r="K3722" s="198"/>
    </row>
    <row r="3723" spans="3:11" ht="15" customHeight="1" x14ac:dyDescent="0.25">
      <c r="C3723" s="175"/>
      <c r="E3723" s="175"/>
      <c r="H3723" s="175"/>
      <c r="I3723" s="175"/>
      <c r="J3723" s="202"/>
      <c r="K3723" s="198"/>
    </row>
    <row r="3724" spans="3:11" ht="15" customHeight="1" x14ac:dyDescent="0.25">
      <c r="C3724" s="175"/>
      <c r="E3724" s="175"/>
      <c r="H3724" s="175"/>
      <c r="I3724" s="175"/>
      <c r="J3724" s="202"/>
      <c r="K3724" s="198"/>
    </row>
    <row r="3725" spans="3:11" ht="15" customHeight="1" x14ac:dyDescent="0.25">
      <c r="C3725" s="175"/>
      <c r="E3725" s="175"/>
      <c r="H3725" s="175"/>
      <c r="I3725" s="175"/>
      <c r="J3725" s="202"/>
      <c r="K3725" s="198"/>
    </row>
    <row r="3726" spans="3:11" ht="15" customHeight="1" x14ac:dyDescent="0.25">
      <c r="C3726" s="175"/>
      <c r="E3726" s="175"/>
      <c r="H3726" s="175"/>
      <c r="I3726" s="175"/>
      <c r="J3726" s="202"/>
      <c r="K3726" s="198"/>
    </row>
    <row r="3727" spans="3:11" ht="15" customHeight="1" x14ac:dyDescent="0.25">
      <c r="C3727" s="175"/>
      <c r="E3727" s="175"/>
      <c r="H3727" s="175"/>
      <c r="I3727" s="175"/>
      <c r="J3727" s="202"/>
      <c r="K3727" s="198"/>
    </row>
    <row r="3728" spans="3:11" ht="15" customHeight="1" x14ac:dyDescent="0.25">
      <c r="C3728" s="175"/>
      <c r="E3728" s="175"/>
      <c r="H3728" s="175"/>
      <c r="I3728" s="175"/>
      <c r="J3728" s="202"/>
      <c r="K3728" s="198"/>
    </row>
    <row r="3729" spans="3:11" ht="15" customHeight="1" x14ac:dyDescent="0.25">
      <c r="C3729" s="175"/>
      <c r="E3729" s="175"/>
      <c r="H3729" s="175"/>
      <c r="I3729" s="175"/>
      <c r="J3729" s="202"/>
      <c r="K3729" s="198"/>
    </row>
    <row r="3730" spans="3:11" ht="15" customHeight="1" x14ac:dyDescent="0.25">
      <c r="C3730" s="175"/>
      <c r="E3730" s="175"/>
      <c r="H3730" s="175"/>
      <c r="I3730" s="175"/>
      <c r="J3730" s="202"/>
      <c r="K3730" s="198"/>
    </row>
    <row r="3731" spans="3:11" ht="15" customHeight="1" x14ac:dyDescent="0.25">
      <c r="C3731" s="175"/>
      <c r="E3731" s="175"/>
      <c r="H3731" s="175"/>
      <c r="I3731" s="175"/>
      <c r="J3731" s="202"/>
      <c r="K3731" s="198"/>
    </row>
    <row r="3732" spans="3:11" ht="15" customHeight="1" x14ac:dyDescent="0.25">
      <c r="C3732" s="175"/>
      <c r="E3732" s="175"/>
      <c r="H3732" s="175"/>
      <c r="I3732" s="175"/>
      <c r="J3732" s="202"/>
      <c r="K3732" s="198"/>
    </row>
    <row r="3733" spans="3:11" ht="15" customHeight="1" x14ac:dyDescent="0.25">
      <c r="C3733" s="175"/>
      <c r="E3733" s="175"/>
      <c r="H3733" s="175"/>
      <c r="I3733" s="175"/>
      <c r="J3733" s="202"/>
      <c r="K3733" s="198"/>
    </row>
    <row r="3734" spans="3:11" ht="15" customHeight="1" x14ac:dyDescent="0.25">
      <c r="C3734" s="175"/>
      <c r="E3734" s="175"/>
      <c r="H3734" s="175"/>
      <c r="I3734" s="175"/>
      <c r="J3734" s="202"/>
      <c r="K3734" s="198"/>
    </row>
    <row r="3735" spans="3:11" ht="15" customHeight="1" x14ac:dyDescent="0.25">
      <c r="C3735" s="175"/>
      <c r="E3735" s="175"/>
      <c r="H3735" s="175"/>
      <c r="I3735" s="175"/>
      <c r="J3735" s="202"/>
      <c r="K3735" s="198"/>
    </row>
    <row r="3736" spans="3:11" ht="15" customHeight="1" x14ac:dyDescent="0.25">
      <c r="C3736" s="175"/>
      <c r="E3736" s="175"/>
      <c r="H3736" s="175"/>
      <c r="I3736" s="175"/>
      <c r="J3736" s="202"/>
      <c r="K3736" s="198"/>
    </row>
    <row r="3737" spans="3:11" ht="15" customHeight="1" x14ac:dyDescent="0.25">
      <c r="C3737" s="175"/>
      <c r="E3737" s="175"/>
      <c r="H3737" s="175"/>
      <c r="I3737" s="175"/>
      <c r="J3737" s="202"/>
      <c r="K3737" s="198"/>
    </row>
    <row r="3738" spans="3:11" ht="15" customHeight="1" x14ac:dyDescent="0.25">
      <c r="C3738" s="175"/>
      <c r="E3738" s="175"/>
      <c r="H3738" s="175"/>
      <c r="I3738" s="175"/>
      <c r="J3738" s="202"/>
      <c r="K3738" s="198"/>
    </row>
    <row r="3739" spans="3:11" ht="15" customHeight="1" x14ac:dyDescent="0.25">
      <c r="C3739" s="175"/>
      <c r="E3739" s="175"/>
      <c r="H3739" s="175"/>
      <c r="I3739" s="175"/>
      <c r="J3739" s="202"/>
      <c r="K3739" s="198"/>
    </row>
    <row r="3740" spans="3:11" ht="15" customHeight="1" x14ac:dyDescent="0.25">
      <c r="C3740" s="175"/>
      <c r="E3740" s="175"/>
      <c r="H3740" s="175"/>
      <c r="I3740" s="175"/>
      <c r="J3740" s="202"/>
      <c r="K3740" s="198"/>
    </row>
    <row r="3741" spans="3:11" ht="15" customHeight="1" x14ac:dyDescent="0.25">
      <c r="C3741" s="175"/>
      <c r="E3741" s="175"/>
      <c r="H3741" s="175"/>
      <c r="I3741" s="175"/>
      <c r="J3741" s="202"/>
      <c r="K3741" s="198"/>
    </row>
    <row r="3742" spans="3:11" ht="15" customHeight="1" x14ac:dyDescent="0.25">
      <c r="C3742" s="175"/>
      <c r="E3742" s="175"/>
      <c r="H3742" s="175"/>
      <c r="I3742" s="175"/>
      <c r="J3742" s="202"/>
      <c r="K3742" s="198"/>
    </row>
    <row r="3743" spans="3:11" ht="15" customHeight="1" x14ac:dyDescent="0.25">
      <c r="C3743" s="175"/>
      <c r="E3743" s="175"/>
      <c r="H3743" s="175"/>
      <c r="I3743" s="175"/>
      <c r="J3743" s="202"/>
      <c r="K3743" s="198"/>
    </row>
    <row r="3744" spans="3:11" ht="15" customHeight="1" x14ac:dyDescent="0.25">
      <c r="C3744" s="175"/>
      <c r="E3744" s="175"/>
      <c r="H3744" s="175"/>
      <c r="I3744" s="175"/>
      <c r="J3744" s="202"/>
      <c r="K3744" s="198"/>
    </row>
    <row r="3745" spans="3:11" ht="15" customHeight="1" x14ac:dyDescent="0.25">
      <c r="C3745" s="175"/>
      <c r="E3745" s="175"/>
      <c r="H3745" s="175"/>
      <c r="I3745" s="175"/>
      <c r="J3745" s="202"/>
      <c r="K3745" s="198"/>
    </row>
    <row r="3746" spans="3:11" ht="15" customHeight="1" x14ac:dyDescent="0.25">
      <c r="C3746" s="175"/>
      <c r="E3746" s="175"/>
      <c r="H3746" s="175"/>
      <c r="I3746" s="175"/>
      <c r="J3746" s="202"/>
      <c r="K3746" s="198"/>
    </row>
    <row r="3747" spans="3:11" ht="15" customHeight="1" x14ac:dyDescent="0.25">
      <c r="C3747" s="175"/>
      <c r="E3747" s="175"/>
      <c r="H3747" s="175"/>
      <c r="I3747" s="175"/>
      <c r="J3747" s="202"/>
      <c r="K3747" s="198"/>
    </row>
    <row r="3748" spans="3:11" ht="15" customHeight="1" x14ac:dyDescent="0.25">
      <c r="C3748" s="175"/>
      <c r="E3748" s="175"/>
      <c r="H3748" s="175"/>
      <c r="I3748" s="175"/>
      <c r="J3748" s="202"/>
      <c r="K3748" s="198"/>
    </row>
    <row r="3749" spans="3:11" ht="15" customHeight="1" x14ac:dyDescent="0.25">
      <c r="C3749" s="175"/>
      <c r="E3749" s="175"/>
      <c r="H3749" s="175"/>
      <c r="I3749" s="175"/>
      <c r="J3749" s="202"/>
      <c r="K3749" s="198"/>
    </row>
    <row r="3750" spans="3:11" ht="15" customHeight="1" x14ac:dyDescent="0.25">
      <c r="C3750" s="175"/>
      <c r="E3750" s="175"/>
      <c r="H3750" s="175"/>
      <c r="I3750" s="175"/>
      <c r="J3750" s="202"/>
      <c r="K3750" s="198"/>
    </row>
    <row r="3751" spans="3:11" ht="15" customHeight="1" x14ac:dyDescent="0.25">
      <c r="C3751" s="175"/>
      <c r="E3751" s="175"/>
      <c r="H3751" s="175"/>
      <c r="I3751" s="175"/>
      <c r="J3751" s="202"/>
      <c r="K3751" s="198"/>
    </row>
    <row r="3752" spans="3:11" ht="15" customHeight="1" x14ac:dyDescent="0.25">
      <c r="C3752" s="175"/>
      <c r="E3752" s="175"/>
      <c r="H3752" s="175"/>
      <c r="I3752" s="175"/>
      <c r="J3752" s="202"/>
      <c r="K3752" s="198"/>
    </row>
    <row r="3753" spans="3:11" ht="15" customHeight="1" x14ac:dyDescent="0.25">
      <c r="C3753" s="175"/>
      <c r="E3753" s="175"/>
      <c r="H3753" s="175"/>
      <c r="I3753" s="175"/>
      <c r="J3753" s="202"/>
      <c r="K3753" s="198"/>
    </row>
    <row r="3754" spans="3:11" ht="15" customHeight="1" x14ac:dyDescent="0.25">
      <c r="C3754" s="175"/>
      <c r="E3754" s="175"/>
      <c r="H3754" s="175"/>
      <c r="I3754" s="175"/>
      <c r="J3754" s="202"/>
      <c r="K3754" s="198"/>
    </row>
    <row r="3755" spans="3:11" ht="15" customHeight="1" x14ac:dyDescent="0.25">
      <c r="C3755" s="175"/>
      <c r="E3755" s="175"/>
      <c r="H3755" s="175"/>
      <c r="I3755" s="175"/>
      <c r="J3755" s="202"/>
      <c r="K3755" s="198"/>
    </row>
    <row r="3756" spans="3:11" ht="15" customHeight="1" x14ac:dyDescent="0.25">
      <c r="C3756" s="175"/>
      <c r="E3756" s="175"/>
      <c r="H3756" s="175"/>
      <c r="I3756" s="175"/>
      <c r="J3756" s="202"/>
      <c r="K3756" s="198"/>
    </row>
    <row r="3757" spans="3:11" ht="15" customHeight="1" x14ac:dyDescent="0.25">
      <c r="C3757" s="175"/>
      <c r="E3757" s="175"/>
      <c r="H3757" s="175"/>
      <c r="I3757" s="175"/>
      <c r="J3757" s="202"/>
      <c r="K3757" s="198"/>
    </row>
    <row r="3758" spans="3:11" ht="15" customHeight="1" x14ac:dyDescent="0.25">
      <c r="C3758" s="175"/>
      <c r="E3758" s="175"/>
      <c r="H3758" s="175"/>
      <c r="I3758" s="175"/>
      <c r="J3758" s="202"/>
      <c r="K3758" s="198"/>
    </row>
    <row r="3759" spans="3:11" ht="15" customHeight="1" x14ac:dyDescent="0.25">
      <c r="C3759" s="175"/>
      <c r="E3759" s="175"/>
      <c r="H3759" s="175"/>
      <c r="I3759" s="175"/>
      <c r="J3759" s="202"/>
      <c r="K3759" s="198"/>
    </row>
    <row r="3760" spans="3:11" ht="15" customHeight="1" x14ac:dyDescent="0.25">
      <c r="C3760" s="175"/>
      <c r="E3760" s="175"/>
      <c r="H3760" s="175"/>
      <c r="I3760" s="175"/>
      <c r="J3760" s="202"/>
      <c r="K3760" s="198"/>
    </row>
    <row r="3761" spans="3:11" ht="15" customHeight="1" x14ac:dyDescent="0.25">
      <c r="C3761" s="175"/>
      <c r="E3761" s="175"/>
      <c r="H3761" s="175"/>
      <c r="I3761" s="175"/>
      <c r="J3761" s="202"/>
      <c r="K3761" s="198"/>
    </row>
    <row r="3762" spans="3:11" ht="15" customHeight="1" x14ac:dyDescent="0.25">
      <c r="C3762" s="175"/>
      <c r="E3762" s="175"/>
      <c r="H3762" s="175"/>
      <c r="I3762" s="175"/>
      <c r="J3762" s="202"/>
      <c r="K3762" s="198"/>
    </row>
    <row r="3763" spans="3:11" ht="15" customHeight="1" x14ac:dyDescent="0.25">
      <c r="C3763" s="175"/>
      <c r="E3763" s="175"/>
      <c r="H3763" s="175"/>
      <c r="I3763" s="175"/>
      <c r="J3763" s="202"/>
      <c r="K3763" s="198"/>
    </row>
    <row r="3764" spans="3:11" ht="15" customHeight="1" x14ac:dyDescent="0.25">
      <c r="C3764" s="175"/>
      <c r="E3764" s="175"/>
      <c r="H3764" s="175"/>
      <c r="I3764" s="175"/>
      <c r="J3764" s="202"/>
      <c r="K3764" s="198"/>
    </row>
    <row r="3765" spans="3:11" ht="15" customHeight="1" x14ac:dyDescent="0.25">
      <c r="C3765" s="175"/>
      <c r="E3765" s="175"/>
      <c r="H3765" s="175"/>
      <c r="I3765" s="175"/>
      <c r="J3765" s="202"/>
      <c r="K3765" s="198"/>
    </row>
    <row r="3766" spans="3:11" ht="15" customHeight="1" x14ac:dyDescent="0.25">
      <c r="C3766" s="175"/>
      <c r="E3766" s="175"/>
      <c r="H3766" s="175"/>
      <c r="I3766" s="175"/>
      <c r="J3766" s="202"/>
      <c r="K3766" s="198"/>
    </row>
    <row r="3767" spans="3:11" ht="15" customHeight="1" x14ac:dyDescent="0.25">
      <c r="C3767" s="175"/>
      <c r="E3767" s="175"/>
      <c r="H3767" s="175"/>
      <c r="I3767" s="175"/>
      <c r="J3767" s="202"/>
      <c r="K3767" s="198"/>
    </row>
    <row r="3768" spans="3:11" ht="15" customHeight="1" x14ac:dyDescent="0.25">
      <c r="C3768" s="175"/>
      <c r="E3768" s="175"/>
      <c r="H3768" s="175"/>
      <c r="I3768" s="175"/>
      <c r="J3768" s="202"/>
      <c r="K3768" s="198"/>
    </row>
    <row r="3769" spans="3:11" ht="15" customHeight="1" x14ac:dyDescent="0.25">
      <c r="C3769" s="175"/>
      <c r="E3769" s="175"/>
      <c r="H3769" s="175"/>
      <c r="I3769" s="175"/>
      <c r="J3769" s="202"/>
      <c r="K3769" s="198"/>
    </row>
    <row r="3770" spans="3:11" ht="15" customHeight="1" x14ac:dyDescent="0.25">
      <c r="C3770" s="175"/>
      <c r="E3770" s="175"/>
      <c r="H3770" s="175"/>
      <c r="I3770" s="175"/>
      <c r="J3770" s="202"/>
      <c r="K3770" s="198"/>
    </row>
    <row r="3771" spans="3:11" ht="15" customHeight="1" x14ac:dyDescent="0.25">
      <c r="C3771" s="175"/>
      <c r="E3771" s="175"/>
      <c r="H3771" s="175"/>
      <c r="I3771" s="175"/>
      <c r="J3771" s="202"/>
      <c r="K3771" s="198"/>
    </row>
    <row r="3772" spans="3:11" ht="15" customHeight="1" x14ac:dyDescent="0.25">
      <c r="C3772" s="175"/>
      <c r="E3772" s="175"/>
      <c r="H3772" s="175"/>
      <c r="I3772" s="175"/>
      <c r="J3772" s="202"/>
      <c r="K3772" s="198"/>
    </row>
    <row r="3773" spans="3:11" ht="15" customHeight="1" x14ac:dyDescent="0.25">
      <c r="C3773" s="175"/>
      <c r="E3773" s="175"/>
      <c r="H3773" s="175"/>
      <c r="I3773" s="175"/>
      <c r="J3773" s="202"/>
      <c r="K3773" s="198"/>
    </row>
    <row r="3774" spans="3:11" ht="15" customHeight="1" x14ac:dyDescent="0.25">
      <c r="C3774" s="175"/>
      <c r="E3774" s="175"/>
      <c r="H3774" s="175"/>
      <c r="I3774" s="175"/>
      <c r="J3774" s="202"/>
      <c r="K3774" s="198"/>
    </row>
    <row r="3775" spans="3:11" ht="15" customHeight="1" x14ac:dyDescent="0.25">
      <c r="C3775" s="175"/>
      <c r="E3775" s="175"/>
      <c r="H3775" s="175"/>
      <c r="I3775" s="175"/>
      <c r="J3775" s="202"/>
      <c r="K3775" s="198"/>
    </row>
    <row r="3776" spans="3:11" ht="15" customHeight="1" x14ac:dyDescent="0.25">
      <c r="C3776" s="175"/>
      <c r="E3776" s="175"/>
      <c r="H3776" s="175"/>
      <c r="I3776" s="175"/>
      <c r="J3776" s="202"/>
      <c r="K3776" s="198"/>
    </row>
    <row r="3777" spans="3:11" ht="15" customHeight="1" x14ac:dyDescent="0.25">
      <c r="C3777" s="175"/>
      <c r="E3777" s="175"/>
      <c r="H3777" s="175"/>
      <c r="I3777" s="175"/>
      <c r="J3777" s="202"/>
      <c r="K3777" s="198"/>
    </row>
    <row r="3778" spans="3:11" ht="15" customHeight="1" x14ac:dyDescent="0.25">
      <c r="C3778" s="175"/>
      <c r="E3778" s="175"/>
      <c r="H3778" s="175"/>
      <c r="I3778" s="175"/>
      <c r="J3778" s="202"/>
      <c r="K3778" s="198"/>
    </row>
    <row r="3779" spans="3:11" ht="15" customHeight="1" x14ac:dyDescent="0.25">
      <c r="C3779" s="175"/>
      <c r="E3779" s="175"/>
      <c r="H3779" s="175"/>
      <c r="I3779" s="175"/>
      <c r="J3779" s="202"/>
      <c r="K3779" s="198"/>
    </row>
    <row r="3780" spans="3:11" ht="15" customHeight="1" x14ac:dyDescent="0.25">
      <c r="C3780" s="175"/>
      <c r="E3780" s="175"/>
      <c r="H3780" s="175"/>
      <c r="I3780" s="175"/>
      <c r="J3780" s="202"/>
      <c r="K3780" s="198"/>
    </row>
    <row r="3781" spans="3:11" ht="15" customHeight="1" x14ac:dyDescent="0.25">
      <c r="C3781" s="175"/>
      <c r="E3781" s="175"/>
      <c r="H3781" s="175"/>
      <c r="I3781" s="175"/>
      <c r="J3781" s="202"/>
      <c r="K3781" s="198"/>
    </row>
    <row r="3782" spans="3:11" ht="15" customHeight="1" x14ac:dyDescent="0.25">
      <c r="C3782" s="175"/>
      <c r="E3782" s="175"/>
      <c r="H3782" s="175"/>
      <c r="I3782" s="175"/>
      <c r="J3782" s="202"/>
      <c r="K3782" s="198"/>
    </row>
    <row r="3783" spans="3:11" ht="15" customHeight="1" x14ac:dyDescent="0.25">
      <c r="C3783" s="175"/>
      <c r="E3783" s="175"/>
      <c r="H3783" s="175"/>
      <c r="I3783" s="175"/>
      <c r="J3783" s="202"/>
      <c r="K3783" s="198"/>
    </row>
    <row r="3784" spans="3:11" ht="15" customHeight="1" x14ac:dyDescent="0.25">
      <c r="C3784" s="175"/>
      <c r="E3784" s="175"/>
      <c r="H3784" s="175"/>
      <c r="I3784" s="175"/>
      <c r="J3784" s="202"/>
      <c r="K3784" s="198"/>
    </row>
    <row r="3785" spans="3:11" ht="15" customHeight="1" x14ac:dyDescent="0.25">
      <c r="C3785" s="175"/>
      <c r="E3785" s="175"/>
      <c r="H3785" s="175"/>
      <c r="I3785" s="175"/>
      <c r="J3785" s="202"/>
      <c r="K3785" s="198"/>
    </row>
    <row r="3786" spans="3:11" ht="15" customHeight="1" x14ac:dyDescent="0.25">
      <c r="C3786" s="175"/>
      <c r="E3786" s="175"/>
      <c r="H3786" s="175"/>
      <c r="I3786" s="175"/>
      <c r="J3786" s="202"/>
      <c r="K3786" s="198"/>
    </row>
    <row r="3787" spans="3:11" ht="15" customHeight="1" x14ac:dyDescent="0.25">
      <c r="C3787" s="175"/>
      <c r="E3787" s="175"/>
      <c r="H3787" s="175"/>
      <c r="I3787" s="175"/>
      <c r="J3787" s="202"/>
      <c r="K3787" s="198"/>
    </row>
    <row r="3788" spans="3:11" ht="15" customHeight="1" x14ac:dyDescent="0.25">
      <c r="C3788" s="175"/>
      <c r="E3788" s="175"/>
      <c r="H3788" s="175"/>
      <c r="I3788" s="175"/>
      <c r="J3788" s="202"/>
      <c r="K3788" s="198"/>
    </row>
    <row r="3789" spans="3:11" ht="15" customHeight="1" x14ac:dyDescent="0.25">
      <c r="C3789" s="175"/>
      <c r="E3789" s="175"/>
      <c r="H3789" s="175"/>
      <c r="I3789" s="175"/>
      <c r="J3789" s="202"/>
      <c r="K3789" s="198"/>
    </row>
    <row r="3790" spans="3:11" ht="15" customHeight="1" x14ac:dyDescent="0.25">
      <c r="C3790" s="175"/>
      <c r="E3790" s="175"/>
      <c r="H3790" s="175"/>
      <c r="I3790" s="175"/>
      <c r="J3790" s="202"/>
      <c r="K3790" s="198"/>
    </row>
    <row r="3791" spans="3:11" ht="15" customHeight="1" x14ac:dyDescent="0.25">
      <c r="C3791" s="175"/>
      <c r="E3791" s="175"/>
      <c r="H3791" s="175"/>
      <c r="I3791" s="175"/>
      <c r="J3791" s="202"/>
      <c r="K3791" s="198"/>
    </row>
    <row r="3792" spans="3:11" ht="15" customHeight="1" x14ac:dyDescent="0.25">
      <c r="C3792" s="175"/>
      <c r="E3792" s="175"/>
      <c r="H3792" s="175"/>
      <c r="I3792" s="175"/>
      <c r="J3792" s="202"/>
      <c r="K3792" s="198"/>
    </row>
    <row r="3793" spans="3:11" ht="15" customHeight="1" x14ac:dyDescent="0.25">
      <c r="C3793" s="175"/>
      <c r="E3793" s="175"/>
      <c r="H3793" s="175"/>
      <c r="I3793" s="175"/>
      <c r="J3793" s="202"/>
      <c r="K3793" s="198"/>
    </row>
    <row r="3794" spans="3:11" ht="15" customHeight="1" x14ac:dyDescent="0.25">
      <c r="C3794" s="175"/>
      <c r="E3794" s="175"/>
      <c r="H3794" s="175"/>
      <c r="I3794" s="175"/>
      <c r="J3794" s="202"/>
      <c r="K3794" s="198"/>
    </row>
    <row r="3795" spans="3:11" ht="15" customHeight="1" x14ac:dyDescent="0.25">
      <c r="C3795" s="175"/>
      <c r="E3795" s="175"/>
      <c r="H3795" s="175"/>
      <c r="I3795" s="175"/>
      <c r="J3795" s="202"/>
      <c r="K3795" s="198"/>
    </row>
    <row r="3796" spans="3:11" ht="15" customHeight="1" x14ac:dyDescent="0.25">
      <c r="C3796" s="175"/>
      <c r="E3796" s="175"/>
      <c r="H3796" s="175"/>
      <c r="I3796" s="175"/>
      <c r="J3796" s="202"/>
      <c r="K3796" s="198"/>
    </row>
    <row r="3797" spans="3:11" ht="15" customHeight="1" x14ac:dyDescent="0.25">
      <c r="C3797" s="175"/>
      <c r="E3797" s="175"/>
      <c r="H3797" s="175"/>
      <c r="I3797" s="175"/>
      <c r="J3797" s="202"/>
      <c r="K3797" s="198"/>
    </row>
    <row r="3798" spans="3:11" ht="15" customHeight="1" x14ac:dyDescent="0.25">
      <c r="C3798" s="175"/>
      <c r="E3798" s="175"/>
      <c r="H3798" s="175"/>
      <c r="I3798" s="175"/>
      <c r="J3798" s="202"/>
      <c r="K3798" s="198"/>
    </row>
    <row r="3799" spans="3:11" ht="15" customHeight="1" x14ac:dyDescent="0.25">
      <c r="C3799" s="175"/>
      <c r="E3799" s="175"/>
      <c r="H3799" s="175"/>
      <c r="I3799" s="175"/>
      <c r="J3799" s="202"/>
      <c r="K3799" s="198"/>
    </row>
    <row r="3800" spans="3:11" ht="15" customHeight="1" x14ac:dyDescent="0.25">
      <c r="C3800" s="175"/>
      <c r="E3800" s="175"/>
      <c r="H3800" s="175"/>
      <c r="I3800" s="175"/>
      <c r="J3800" s="202"/>
      <c r="K3800" s="198"/>
    </row>
    <row r="3801" spans="3:11" ht="15" customHeight="1" x14ac:dyDescent="0.25">
      <c r="C3801" s="175"/>
      <c r="E3801" s="175"/>
      <c r="H3801" s="175"/>
      <c r="I3801" s="175"/>
      <c r="J3801" s="202"/>
      <c r="K3801" s="198"/>
    </row>
    <row r="3802" spans="3:11" ht="15" customHeight="1" x14ac:dyDescent="0.25">
      <c r="C3802" s="175"/>
      <c r="E3802" s="175"/>
      <c r="H3802" s="175"/>
      <c r="I3802" s="175"/>
      <c r="J3802" s="202"/>
      <c r="K3802" s="198"/>
    </row>
    <row r="3803" spans="3:11" ht="15" customHeight="1" x14ac:dyDescent="0.25">
      <c r="C3803" s="175"/>
      <c r="E3803" s="175"/>
      <c r="H3803" s="175"/>
      <c r="I3803" s="175"/>
      <c r="J3803" s="202"/>
      <c r="K3803" s="198"/>
    </row>
    <row r="3804" spans="3:11" ht="15" customHeight="1" x14ac:dyDescent="0.25">
      <c r="C3804" s="175"/>
      <c r="E3804" s="175"/>
      <c r="H3804" s="175"/>
      <c r="I3804" s="175"/>
      <c r="J3804" s="202"/>
      <c r="K3804" s="198"/>
    </row>
    <row r="3805" spans="3:11" ht="15" customHeight="1" x14ac:dyDescent="0.25">
      <c r="C3805" s="175"/>
      <c r="E3805" s="175"/>
      <c r="H3805" s="175"/>
      <c r="I3805" s="175"/>
      <c r="J3805" s="202"/>
      <c r="K3805" s="198"/>
    </row>
    <row r="3806" spans="3:11" ht="15" customHeight="1" x14ac:dyDescent="0.25">
      <c r="C3806" s="175"/>
      <c r="E3806" s="175"/>
      <c r="H3806" s="175"/>
      <c r="I3806" s="175"/>
      <c r="J3806" s="202"/>
      <c r="K3806" s="198"/>
    </row>
    <row r="3807" spans="3:11" ht="15" customHeight="1" x14ac:dyDescent="0.25">
      <c r="C3807" s="175"/>
      <c r="E3807" s="175"/>
      <c r="H3807" s="175"/>
      <c r="I3807" s="175"/>
      <c r="J3807" s="202"/>
      <c r="K3807" s="198"/>
    </row>
    <row r="3808" spans="3:11" ht="15" customHeight="1" x14ac:dyDescent="0.25">
      <c r="C3808" s="175"/>
      <c r="E3808" s="175"/>
      <c r="H3808" s="175"/>
      <c r="I3808" s="175"/>
      <c r="J3808" s="202"/>
      <c r="K3808" s="198"/>
    </row>
    <row r="3809" spans="3:11" ht="15" customHeight="1" x14ac:dyDescent="0.25">
      <c r="C3809" s="175"/>
      <c r="E3809" s="175"/>
      <c r="H3809" s="175"/>
      <c r="I3809" s="175"/>
      <c r="J3809" s="202"/>
      <c r="K3809" s="198"/>
    </row>
    <row r="3810" spans="3:11" ht="15" customHeight="1" x14ac:dyDescent="0.25">
      <c r="C3810" s="175"/>
      <c r="E3810" s="175"/>
      <c r="H3810" s="175"/>
      <c r="I3810" s="175"/>
      <c r="J3810" s="202"/>
      <c r="K3810" s="198"/>
    </row>
    <row r="3811" spans="3:11" ht="15" customHeight="1" x14ac:dyDescent="0.25">
      <c r="C3811" s="175"/>
      <c r="E3811" s="175"/>
      <c r="H3811" s="175"/>
      <c r="I3811" s="175"/>
      <c r="J3811" s="202"/>
      <c r="K3811" s="198"/>
    </row>
    <row r="3812" spans="3:11" ht="15" customHeight="1" x14ac:dyDescent="0.25">
      <c r="C3812" s="175"/>
      <c r="E3812" s="175"/>
      <c r="H3812" s="175"/>
      <c r="I3812" s="175"/>
      <c r="J3812" s="202"/>
      <c r="K3812" s="198"/>
    </row>
    <row r="3813" spans="3:11" ht="15" customHeight="1" x14ac:dyDescent="0.25">
      <c r="C3813" s="175"/>
      <c r="E3813" s="175"/>
      <c r="H3813" s="175"/>
      <c r="I3813" s="175"/>
      <c r="J3813" s="202"/>
      <c r="K3813" s="198"/>
    </row>
    <row r="3814" spans="3:11" ht="15" customHeight="1" x14ac:dyDescent="0.25">
      <c r="C3814" s="175"/>
      <c r="E3814" s="175"/>
      <c r="H3814" s="175"/>
      <c r="I3814" s="175"/>
      <c r="J3814" s="202"/>
      <c r="K3814" s="198"/>
    </row>
    <row r="3815" spans="3:11" ht="15" customHeight="1" x14ac:dyDescent="0.25">
      <c r="C3815" s="175"/>
      <c r="E3815" s="175"/>
      <c r="H3815" s="175"/>
      <c r="I3815" s="175"/>
      <c r="J3815" s="202"/>
      <c r="K3815" s="198"/>
    </row>
    <row r="3816" spans="3:11" ht="15" customHeight="1" x14ac:dyDescent="0.25">
      <c r="C3816" s="175"/>
      <c r="E3816" s="175"/>
      <c r="H3816" s="175"/>
      <c r="I3816" s="175"/>
      <c r="J3816" s="202"/>
      <c r="K3816" s="198"/>
    </row>
    <row r="3817" spans="3:11" ht="15" customHeight="1" x14ac:dyDescent="0.25">
      <c r="C3817" s="175"/>
      <c r="E3817" s="175"/>
      <c r="H3817" s="175"/>
      <c r="I3817" s="175"/>
      <c r="J3817" s="202"/>
      <c r="K3817" s="198"/>
    </row>
    <row r="3818" spans="3:11" ht="15" customHeight="1" x14ac:dyDescent="0.25">
      <c r="C3818" s="175"/>
      <c r="E3818" s="175"/>
      <c r="H3818" s="175"/>
      <c r="I3818" s="175"/>
      <c r="J3818" s="202"/>
      <c r="K3818" s="198"/>
    </row>
    <row r="3819" spans="3:11" ht="15" customHeight="1" x14ac:dyDescent="0.25">
      <c r="C3819" s="175"/>
      <c r="E3819" s="175"/>
      <c r="H3819" s="175"/>
      <c r="I3819" s="175"/>
      <c r="J3819" s="202"/>
      <c r="K3819" s="198"/>
    </row>
    <row r="3820" spans="3:11" ht="15" customHeight="1" x14ac:dyDescent="0.25">
      <c r="C3820" s="175"/>
      <c r="E3820" s="175"/>
      <c r="H3820" s="175"/>
      <c r="I3820" s="175"/>
      <c r="J3820" s="202"/>
      <c r="K3820" s="198"/>
    </row>
    <row r="3821" spans="3:11" ht="15" customHeight="1" x14ac:dyDescent="0.25">
      <c r="C3821" s="175"/>
      <c r="E3821" s="175"/>
      <c r="H3821" s="175"/>
      <c r="I3821" s="175"/>
      <c r="J3821" s="202"/>
      <c r="K3821" s="198"/>
    </row>
    <row r="3822" spans="3:11" ht="15" customHeight="1" x14ac:dyDescent="0.25">
      <c r="C3822" s="175"/>
      <c r="E3822" s="175"/>
      <c r="H3822" s="175"/>
      <c r="I3822" s="175"/>
      <c r="J3822" s="202"/>
      <c r="K3822" s="198"/>
    </row>
    <row r="3823" spans="3:11" ht="15" customHeight="1" x14ac:dyDescent="0.25">
      <c r="C3823" s="175"/>
      <c r="E3823" s="175"/>
      <c r="H3823" s="175"/>
      <c r="I3823" s="175"/>
      <c r="J3823" s="202"/>
      <c r="K3823" s="198"/>
    </row>
    <row r="3824" spans="3:11" ht="15" customHeight="1" x14ac:dyDescent="0.25">
      <c r="C3824" s="175"/>
      <c r="E3824" s="175"/>
      <c r="H3824" s="175"/>
      <c r="I3824" s="175"/>
      <c r="J3824" s="202"/>
      <c r="K3824" s="198"/>
    </row>
    <row r="3825" spans="3:11" ht="15" customHeight="1" x14ac:dyDescent="0.25">
      <c r="C3825" s="175"/>
      <c r="E3825" s="175"/>
      <c r="H3825" s="175"/>
      <c r="I3825" s="175"/>
      <c r="J3825" s="202"/>
      <c r="K3825" s="198"/>
    </row>
    <row r="3826" spans="3:11" ht="15" customHeight="1" x14ac:dyDescent="0.25">
      <c r="C3826" s="175"/>
      <c r="E3826" s="175"/>
      <c r="H3826" s="175"/>
      <c r="I3826" s="175"/>
      <c r="J3826" s="202"/>
      <c r="K3826" s="198"/>
    </row>
    <row r="3827" spans="3:11" ht="15" customHeight="1" x14ac:dyDescent="0.25">
      <c r="C3827" s="175"/>
      <c r="E3827" s="175"/>
      <c r="H3827" s="175"/>
      <c r="I3827" s="175"/>
      <c r="J3827" s="202"/>
      <c r="K3827" s="198"/>
    </row>
    <row r="3828" spans="3:11" ht="15" customHeight="1" x14ac:dyDescent="0.25">
      <c r="C3828" s="175"/>
      <c r="E3828" s="175"/>
      <c r="H3828" s="175"/>
      <c r="I3828" s="175"/>
      <c r="J3828" s="202"/>
      <c r="K3828" s="198"/>
    </row>
    <row r="3829" spans="3:11" ht="15" customHeight="1" x14ac:dyDescent="0.25">
      <c r="C3829" s="175"/>
      <c r="E3829" s="175"/>
      <c r="H3829" s="175"/>
      <c r="I3829" s="175"/>
      <c r="J3829" s="202"/>
      <c r="K3829" s="198"/>
    </row>
    <row r="3830" spans="3:11" ht="15" customHeight="1" x14ac:dyDescent="0.25">
      <c r="C3830" s="175"/>
      <c r="E3830" s="175"/>
      <c r="H3830" s="175"/>
      <c r="I3830" s="175"/>
      <c r="J3830" s="202"/>
      <c r="K3830" s="198"/>
    </row>
    <row r="3831" spans="3:11" ht="15" customHeight="1" x14ac:dyDescent="0.25">
      <c r="C3831" s="175"/>
      <c r="E3831" s="175"/>
      <c r="H3831" s="175"/>
      <c r="I3831" s="175"/>
      <c r="J3831" s="202"/>
      <c r="K3831" s="198"/>
    </row>
    <row r="3832" spans="3:11" ht="15" customHeight="1" x14ac:dyDescent="0.25">
      <c r="C3832" s="175"/>
      <c r="E3832" s="175"/>
      <c r="H3832" s="175"/>
      <c r="I3832" s="175"/>
      <c r="J3832" s="202"/>
      <c r="K3832" s="198"/>
    </row>
    <row r="3833" spans="3:11" ht="15" customHeight="1" x14ac:dyDescent="0.25">
      <c r="C3833" s="175"/>
      <c r="E3833" s="175"/>
      <c r="H3833" s="175"/>
      <c r="I3833" s="175"/>
      <c r="J3833" s="202"/>
      <c r="K3833" s="198"/>
    </row>
    <row r="3834" spans="3:11" ht="15" customHeight="1" x14ac:dyDescent="0.25">
      <c r="C3834" s="175"/>
      <c r="E3834" s="175"/>
      <c r="H3834" s="175"/>
      <c r="I3834" s="175"/>
      <c r="J3834" s="202"/>
      <c r="K3834" s="198"/>
    </row>
    <row r="3835" spans="3:11" ht="15" customHeight="1" x14ac:dyDescent="0.25">
      <c r="C3835" s="175"/>
      <c r="E3835" s="175"/>
      <c r="H3835" s="175"/>
      <c r="I3835" s="175"/>
      <c r="J3835" s="202"/>
      <c r="K3835" s="198"/>
    </row>
    <row r="3836" spans="3:11" ht="15" customHeight="1" x14ac:dyDescent="0.25">
      <c r="C3836" s="175"/>
      <c r="E3836" s="175"/>
      <c r="H3836" s="175"/>
      <c r="I3836" s="175"/>
      <c r="J3836" s="202"/>
      <c r="K3836" s="198"/>
    </row>
    <row r="3837" spans="3:11" ht="15" customHeight="1" x14ac:dyDescent="0.25">
      <c r="C3837" s="175"/>
      <c r="E3837" s="175"/>
      <c r="H3837" s="175"/>
      <c r="I3837" s="175"/>
      <c r="J3837" s="202"/>
      <c r="K3837" s="198"/>
    </row>
    <row r="3838" spans="3:11" ht="15" customHeight="1" x14ac:dyDescent="0.25">
      <c r="C3838" s="175"/>
      <c r="E3838" s="175"/>
      <c r="H3838" s="175"/>
      <c r="I3838" s="175"/>
      <c r="J3838" s="202"/>
      <c r="K3838" s="198"/>
    </row>
    <row r="3839" spans="3:11" ht="15" customHeight="1" x14ac:dyDescent="0.25">
      <c r="C3839" s="175"/>
      <c r="E3839" s="175"/>
      <c r="H3839" s="175"/>
      <c r="I3839" s="175"/>
      <c r="J3839" s="202"/>
      <c r="K3839" s="198"/>
    </row>
    <row r="3840" spans="3:11" ht="15" customHeight="1" x14ac:dyDescent="0.25">
      <c r="C3840" s="175"/>
      <c r="E3840" s="175"/>
      <c r="H3840" s="175"/>
      <c r="I3840" s="175"/>
      <c r="J3840" s="202"/>
      <c r="K3840" s="198"/>
    </row>
    <row r="3841" spans="3:11" ht="15" customHeight="1" x14ac:dyDescent="0.25">
      <c r="C3841" s="175"/>
      <c r="E3841" s="175"/>
      <c r="H3841" s="175"/>
      <c r="I3841" s="175"/>
      <c r="J3841" s="202"/>
      <c r="K3841" s="198"/>
    </row>
    <row r="3842" spans="3:11" ht="15" customHeight="1" x14ac:dyDescent="0.25">
      <c r="C3842" s="175"/>
      <c r="E3842" s="175"/>
      <c r="H3842" s="175"/>
      <c r="I3842" s="175"/>
      <c r="J3842" s="202"/>
      <c r="K3842" s="198"/>
    </row>
    <row r="3843" spans="3:11" ht="15" customHeight="1" x14ac:dyDescent="0.25">
      <c r="C3843" s="175"/>
      <c r="E3843" s="175"/>
      <c r="H3843" s="175"/>
      <c r="I3843" s="175"/>
      <c r="J3843" s="202"/>
      <c r="K3843" s="198"/>
    </row>
    <row r="3844" spans="3:11" ht="15" customHeight="1" x14ac:dyDescent="0.25">
      <c r="C3844" s="175"/>
      <c r="E3844" s="175"/>
      <c r="H3844" s="175"/>
      <c r="I3844" s="175"/>
      <c r="J3844" s="202"/>
      <c r="K3844" s="198"/>
    </row>
    <row r="3845" spans="3:11" ht="15" customHeight="1" x14ac:dyDescent="0.25">
      <c r="C3845" s="175"/>
      <c r="E3845" s="175"/>
      <c r="H3845" s="175"/>
      <c r="I3845" s="175"/>
      <c r="J3845" s="202"/>
      <c r="K3845" s="198"/>
    </row>
    <row r="3846" spans="3:11" ht="15" customHeight="1" x14ac:dyDescent="0.25">
      <c r="C3846" s="175"/>
      <c r="E3846" s="175"/>
      <c r="H3846" s="175"/>
      <c r="I3846" s="175"/>
      <c r="J3846" s="202"/>
      <c r="K3846" s="198"/>
    </row>
    <row r="3847" spans="3:11" ht="15" customHeight="1" x14ac:dyDescent="0.25">
      <c r="C3847" s="175"/>
      <c r="E3847" s="175"/>
      <c r="H3847" s="175"/>
      <c r="I3847" s="175"/>
      <c r="J3847" s="202"/>
      <c r="K3847" s="198"/>
    </row>
    <row r="3848" spans="3:11" ht="15" customHeight="1" x14ac:dyDescent="0.25">
      <c r="C3848" s="175"/>
      <c r="E3848" s="175"/>
      <c r="H3848" s="175"/>
      <c r="I3848" s="175"/>
      <c r="J3848" s="202"/>
      <c r="K3848" s="198"/>
    </row>
    <row r="3849" spans="3:11" ht="15" customHeight="1" x14ac:dyDescent="0.25">
      <c r="C3849" s="175"/>
      <c r="E3849" s="175"/>
      <c r="H3849" s="175"/>
      <c r="I3849" s="175"/>
      <c r="J3849" s="202"/>
      <c r="K3849" s="198"/>
    </row>
    <row r="3850" spans="3:11" ht="15" customHeight="1" x14ac:dyDescent="0.25">
      <c r="C3850" s="175"/>
      <c r="E3850" s="175"/>
      <c r="H3850" s="175"/>
      <c r="I3850" s="175"/>
      <c r="J3850" s="202"/>
      <c r="K3850" s="198"/>
    </row>
    <row r="3851" spans="3:11" ht="15" customHeight="1" x14ac:dyDescent="0.25">
      <c r="C3851" s="175"/>
      <c r="E3851" s="175"/>
      <c r="H3851" s="175"/>
      <c r="I3851" s="175"/>
      <c r="J3851" s="202"/>
      <c r="K3851" s="198"/>
    </row>
    <row r="3852" spans="3:11" ht="15" customHeight="1" x14ac:dyDescent="0.25">
      <c r="C3852" s="175"/>
      <c r="E3852" s="175"/>
      <c r="H3852" s="175"/>
      <c r="I3852" s="175"/>
      <c r="J3852" s="202"/>
      <c r="K3852" s="198"/>
    </row>
    <row r="3853" spans="3:11" ht="15" customHeight="1" x14ac:dyDescent="0.25">
      <c r="C3853" s="175"/>
      <c r="E3853" s="175"/>
      <c r="H3853" s="175"/>
      <c r="I3853" s="175"/>
      <c r="J3853" s="202"/>
      <c r="K3853" s="198"/>
    </row>
    <row r="3854" spans="3:11" ht="15" customHeight="1" x14ac:dyDescent="0.25">
      <c r="C3854" s="175"/>
      <c r="E3854" s="175"/>
      <c r="H3854" s="175"/>
      <c r="I3854" s="175"/>
      <c r="J3854" s="202"/>
      <c r="K3854" s="198"/>
    </row>
    <row r="3855" spans="3:11" ht="15" customHeight="1" x14ac:dyDescent="0.25">
      <c r="C3855" s="175"/>
      <c r="E3855" s="175"/>
      <c r="H3855" s="175"/>
      <c r="I3855" s="175"/>
      <c r="J3855" s="202"/>
      <c r="K3855" s="198"/>
    </row>
    <row r="3856" spans="3:11" ht="15" customHeight="1" x14ac:dyDescent="0.25">
      <c r="C3856" s="175"/>
      <c r="E3856" s="175"/>
      <c r="H3856" s="175"/>
      <c r="I3856" s="175"/>
      <c r="J3856" s="202"/>
      <c r="K3856" s="198"/>
    </row>
    <row r="3857" spans="3:11" ht="15" customHeight="1" x14ac:dyDescent="0.25">
      <c r="C3857" s="175"/>
      <c r="E3857" s="175"/>
      <c r="H3857" s="175"/>
      <c r="I3857" s="175"/>
      <c r="J3857" s="202"/>
      <c r="K3857" s="198"/>
    </row>
    <row r="3858" spans="3:11" ht="15" customHeight="1" x14ac:dyDescent="0.25">
      <c r="C3858" s="175"/>
      <c r="E3858" s="175"/>
      <c r="H3858" s="175"/>
      <c r="I3858" s="175"/>
      <c r="J3858" s="202"/>
      <c r="K3858" s="198"/>
    </row>
    <row r="3859" spans="3:11" ht="15" customHeight="1" x14ac:dyDescent="0.25">
      <c r="C3859" s="175"/>
      <c r="E3859" s="175"/>
      <c r="H3859" s="175"/>
      <c r="I3859" s="175"/>
      <c r="J3859" s="202"/>
      <c r="K3859" s="198"/>
    </row>
    <row r="3860" spans="3:11" ht="15" customHeight="1" x14ac:dyDescent="0.25">
      <c r="C3860" s="175"/>
      <c r="E3860" s="175"/>
      <c r="H3860" s="175"/>
      <c r="I3860" s="175"/>
      <c r="J3860" s="202"/>
      <c r="K3860" s="198"/>
    </row>
    <row r="3861" spans="3:11" ht="15" customHeight="1" x14ac:dyDescent="0.25">
      <c r="C3861" s="175"/>
      <c r="E3861" s="175"/>
      <c r="H3861" s="175"/>
      <c r="I3861" s="175"/>
      <c r="J3861" s="202"/>
      <c r="K3861" s="198"/>
    </row>
    <row r="3862" spans="3:11" ht="15" customHeight="1" x14ac:dyDescent="0.25">
      <c r="C3862" s="175"/>
      <c r="E3862" s="175"/>
      <c r="H3862" s="175"/>
      <c r="I3862" s="175"/>
      <c r="J3862" s="202"/>
      <c r="K3862" s="198"/>
    </row>
    <row r="3863" spans="3:11" ht="15" customHeight="1" x14ac:dyDescent="0.25">
      <c r="C3863" s="175"/>
      <c r="E3863" s="175"/>
      <c r="H3863" s="175"/>
      <c r="I3863" s="175"/>
      <c r="J3863" s="202"/>
      <c r="K3863" s="198"/>
    </row>
    <row r="3864" spans="3:11" ht="15" customHeight="1" x14ac:dyDescent="0.25">
      <c r="C3864" s="175"/>
      <c r="E3864" s="175"/>
      <c r="H3864" s="175"/>
      <c r="I3864" s="175"/>
      <c r="J3864" s="202"/>
      <c r="K3864" s="198"/>
    </row>
    <row r="3865" spans="3:11" ht="15" customHeight="1" x14ac:dyDescent="0.25">
      <c r="C3865" s="175"/>
      <c r="E3865" s="175"/>
      <c r="H3865" s="175"/>
      <c r="I3865" s="175"/>
      <c r="J3865" s="202"/>
      <c r="K3865" s="198"/>
    </row>
    <row r="3866" spans="3:11" ht="15" customHeight="1" x14ac:dyDescent="0.25">
      <c r="C3866" s="175"/>
      <c r="E3866" s="175"/>
      <c r="H3866" s="175"/>
      <c r="I3866" s="175"/>
      <c r="J3866" s="202"/>
      <c r="K3866" s="198"/>
    </row>
    <row r="3867" spans="3:11" ht="15" customHeight="1" x14ac:dyDescent="0.25">
      <c r="C3867" s="175"/>
      <c r="E3867" s="175"/>
      <c r="H3867" s="175"/>
      <c r="I3867" s="175"/>
      <c r="J3867" s="202"/>
      <c r="K3867" s="198"/>
    </row>
    <row r="3868" spans="3:11" ht="15" customHeight="1" x14ac:dyDescent="0.25">
      <c r="C3868" s="175"/>
      <c r="E3868" s="175"/>
      <c r="H3868" s="175"/>
      <c r="I3868" s="175"/>
      <c r="J3868" s="202"/>
      <c r="K3868" s="198"/>
    </row>
    <row r="3869" spans="3:11" ht="15" customHeight="1" x14ac:dyDescent="0.25">
      <c r="C3869" s="175"/>
      <c r="E3869" s="175"/>
      <c r="H3869" s="175"/>
      <c r="I3869" s="175"/>
      <c r="J3869" s="202"/>
      <c r="K3869" s="198"/>
    </row>
    <row r="3870" spans="3:11" ht="15" customHeight="1" x14ac:dyDescent="0.25">
      <c r="C3870" s="175"/>
      <c r="E3870" s="175"/>
      <c r="H3870" s="175"/>
      <c r="I3870" s="175"/>
      <c r="J3870" s="202"/>
      <c r="K3870" s="198"/>
    </row>
    <row r="3871" spans="3:11" ht="15" customHeight="1" x14ac:dyDescent="0.25">
      <c r="C3871" s="175"/>
      <c r="E3871" s="175"/>
      <c r="H3871" s="175"/>
      <c r="I3871" s="175"/>
      <c r="J3871" s="202"/>
      <c r="K3871" s="198"/>
    </row>
    <row r="3872" spans="3:11" ht="15" customHeight="1" x14ac:dyDescent="0.25">
      <c r="C3872" s="175"/>
      <c r="E3872" s="175"/>
      <c r="H3872" s="175"/>
      <c r="I3872" s="175"/>
      <c r="J3872" s="202"/>
      <c r="K3872" s="198"/>
    </row>
    <row r="3873" spans="3:11" ht="15" customHeight="1" x14ac:dyDescent="0.25">
      <c r="C3873" s="175"/>
      <c r="E3873" s="175"/>
      <c r="H3873" s="175"/>
      <c r="I3873" s="175"/>
      <c r="J3873" s="202"/>
      <c r="K3873" s="198"/>
    </row>
    <row r="3874" spans="3:11" ht="15" customHeight="1" x14ac:dyDescent="0.25">
      <c r="C3874" s="175"/>
      <c r="E3874" s="175"/>
      <c r="H3874" s="175"/>
      <c r="I3874" s="175"/>
      <c r="J3874" s="202"/>
      <c r="K3874" s="198"/>
    </row>
    <row r="3875" spans="3:11" ht="15" customHeight="1" x14ac:dyDescent="0.25">
      <c r="C3875" s="175"/>
      <c r="E3875" s="175"/>
      <c r="H3875" s="175"/>
      <c r="I3875" s="175"/>
      <c r="J3875" s="202"/>
      <c r="K3875" s="198"/>
    </row>
    <row r="3876" spans="3:11" ht="15" customHeight="1" x14ac:dyDescent="0.25">
      <c r="C3876" s="175"/>
      <c r="E3876" s="175"/>
      <c r="H3876" s="175"/>
      <c r="I3876" s="175"/>
      <c r="J3876" s="202"/>
      <c r="K3876" s="198"/>
    </row>
    <row r="3877" spans="3:11" ht="15" customHeight="1" x14ac:dyDescent="0.25">
      <c r="C3877" s="175"/>
      <c r="E3877" s="175"/>
      <c r="H3877" s="175"/>
      <c r="I3877" s="175"/>
      <c r="J3877" s="202"/>
      <c r="K3877" s="198"/>
    </row>
    <row r="3878" spans="3:11" ht="15" customHeight="1" x14ac:dyDescent="0.25">
      <c r="C3878" s="175"/>
      <c r="E3878" s="175"/>
      <c r="H3878" s="175"/>
      <c r="I3878" s="175"/>
      <c r="J3878" s="202"/>
      <c r="K3878" s="198"/>
    </row>
    <row r="3879" spans="3:11" ht="15" customHeight="1" x14ac:dyDescent="0.25">
      <c r="C3879" s="175"/>
      <c r="E3879" s="175"/>
      <c r="H3879" s="175"/>
      <c r="I3879" s="175"/>
      <c r="J3879" s="202"/>
      <c r="K3879" s="198"/>
    </row>
    <row r="3880" spans="3:11" ht="15" customHeight="1" x14ac:dyDescent="0.25">
      <c r="C3880" s="175"/>
      <c r="E3880" s="175"/>
      <c r="H3880" s="175"/>
      <c r="I3880" s="175"/>
      <c r="J3880" s="202"/>
      <c r="K3880" s="198"/>
    </row>
    <row r="3881" spans="3:11" ht="15" customHeight="1" x14ac:dyDescent="0.25">
      <c r="C3881" s="175"/>
      <c r="E3881" s="175"/>
      <c r="H3881" s="175"/>
      <c r="I3881" s="175"/>
      <c r="J3881" s="202"/>
      <c r="K3881" s="198"/>
    </row>
    <row r="3882" spans="3:11" ht="15" customHeight="1" x14ac:dyDescent="0.25">
      <c r="C3882" s="175"/>
      <c r="E3882" s="175"/>
      <c r="H3882" s="175"/>
      <c r="I3882" s="175"/>
      <c r="J3882" s="202"/>
      <c r="K3882" s="198"/>
    </row>
    <row r="3883" spans="3:11" ht="15" customHeight="1" x14ac:dyDescent="0.25">
      <c r="C3883" s="175"/>
      <c r="E3883" s="175"/>
      <c r="H3883" s="175"/>
      <c r="I3883" s="175"/>
      <c r="J3883" s="202"/>
      <c r="K3883" s="198"/>
    </row>
    <row r="3884" spans="3:11" ht="15" customHeight="1" x14ac:dyDescent="0.25">
      <c r="C3884" s="175"/>
      <c r="E3884" s="175"/>
      <c r="H3884" s="175"/>
      <c r="I3884" s="175"/>
      <c r="J3884" s="202"/>
      <c r="K3884" s="198"/>
    </row>
    <row r="3885" spans="3:11" ht="15" customHeight="1" x14ac:dyDescent="0.25">
      <c r="C3885" s="175"/>
      <c r="E3885" s="175"/>
      <c r="H3885" s="175"/>
      <c r="I3885" s="175"/>
      <c r="J3885" s="202"/>
      <c r="K3885" s="198"/>
    </row>
    <row r="3886" spans="3:11" ht="15" customHeight="1" x14ac:dyDescent="0.25">
      <c r="C3886" s="175"/>
      <c r="E3886" s="175"/>
      <c r="H3886" s="175"/>
      <c r="I3886" s="175"/>
      <c r="J3886" s="202"/>
      <c r="K3886" s="198"/>
    </row>
    <row r="3887" spans="3:11" ht="15" customHeight="1" x14ac:dyDescent="0.25">
      <c r="C3887" s="175"/>
      <c r="E3887" s="175"/>
      <c r="H3887" s="175"/>
      <c r="I3887" s="175"/>
      <c r="J3887" s="202"/>
      <c r="K3887" s="198"/>
    </row>
    <row r="3888" spans="3:11" ht="15" customHeight="1" x14ac:dyDescent="0.25">
      <c r="C3888" s="175"/>
      <c r="E3888" s="175"/>
      <c r="H3888" s="175"/>
      <c r="I3888" s="175"/>
      <c r="J3888" s="202"/>
      <c r="K3888" s="198"/>
    </row>
    <row r="3889" spans="3:11" ht="15" customHeight="1" x14ac:dyDescent="0.25">
      <c r="C3889" s="175"/>
      <c r="E3889" s="175"/>
      <c r="H3889" s="175"/>
      <c r="I3889" s="175"/>
      <c r="J3889" s="202"/>
      <c r="K3889" s="198"/>
    </row>
    <row r="3890" spans="3:11" ht="15" customHeight="1" x14ac:dyDescent="0.25">
      <c r="C3890" s="175"/>
      <c r="E3890" s="175"/>
      <c r="H3890" s="175"/>
      <c r="I3890" s="175"/>
      <c r="J3890" s="202"/>
      <c r="K3890" s="198"/>
    </row>
    <row r="3891" spans="3:11" ht="15" customHeight="1" x14ac:dyDescent="0.25">
      <c r="C3891" s="175"/>
      <c r="E3891" s="175"/>
      <c r="H3891" s="175"/>
      <c r="I3891" s="175"/>
      <c r="J3891" s="202"/>
      <c r="K3891" s="198"/>
    </row>
    <row r="3892" spans="3:11" ht="15" customHeight="1" x14ac:dyDescent="0.25">
      <c r="C3892" s="175"/>
      <c r="E3892" s="175"/>
      <c r="H3892" s="175"/>
      <c r="I3892" s="175"/>
      <c r="J3892" s="202"/>
      <c r="K3892" s="198"/>
    </row>
    <row r="3893" spans="3:11" ht="15" customHeight="1" x14ac:dyDescent="0.25">
      <c r="C3893" s="175"/>
      <c r="E3893" s="175"/>
      <c r="H3893" s="175"/>
      <c r="I3893" s="175"/>
      <c r="J3893" s="202"/>
      <c r="K3893" s="198"/>
    </row>
    <row r="3894" spans="3:11" ht="15" customHeight="1" x14ac:dyDescent="0.25">
      <c r="C3894" s="175"/>
      <c r="E3894" s="175"/>
      <c r="H3894" s="175"/>
      <c r="I3894" s="175"/>
      <c r="J3894" s="202"/>
      <c r="K3894" s="198"/>
    </row>
    <row r="3895" spans="3:11" ht="15" customHeight="1" x14ac:dyDescent="0.25">
      <c r="C3895" s="175"/>
      <c r="E3895" s="175"/>
      <c r="H3895" s="175"/>
      <c r="I3895" s="175"/>
      <c r="J3895" s="202"/>
      <c r="K3895" s="198"/>
    </row>
    <row r="3896" spans="3:11" ht="15" customHeight="1" x14ac:dyDescent="0.25">
      <c r="C3896" s="175"/>
      <c r="E3896" s="175"/>
      <c r="H3896" s="175"/>
      <c r="I3896" s="175"/>
      <c r="J3896" s="202"/>
      <c r="K3896" s="198"/>
    </row>
    <row r="3897" spans="3:11" ht="15" customHeight="1" x14ac:dyDescent="0.25">
      <c r="C3897" s="175"/>
      <c r="E3897" s="175"/>
      <c r="H3897" s="175"/>
      <c r="I3897" s="175"/>
      <c r="J3897" s="202"/>
      <c r="K3897" s="198"/>
    </row>
    <row r="3898" spans="3:11" ht="15" customHeight="1" x14ac:dyDescent="0.25">
      <c r="C3898" s="175"/>
      <c r="E3898" s="175"/>
      <c r="H3898" s="175"/>
      <c r="I3898" s="175"/>
      <c r="J3898" s="202"/>
      <c r="K3898" s="198"/>
    </row>
    <row r="3899" spans="3:11" ht="15" customHeight="1" x14ac:dyDescent="0.25">
      <c r="C3899" s="175"/>
      <c r="E3899" s="175"/>
      <c r="H3899" s="175"/>
      <c r="I3899" s="175"/>
      <c r="J3899" s="202"/>
      <c r="K3899" s="198"/>
    </row>
    <row r="3900" spans="3:11" ht="15" customHeight="1" x14ac:dyDescent="0.25">
      <c r="C3900" s="175"/>
      <c r="E3900" s="175"/>
      <c r="H3900" s="175"/>
      <c r="I3900" s="175"/>
      <c r="J3900" s="202"/>
      <c r="K3900" s="198"/>
    </row>
    <row r="3901" spans="3:11" ht="15" customHeight="1" x14ac:dyDescent="0.25">
      <c r="C3901" s="175"/>
      <c r="E3901" s="175"/>
      <c r="H3901" s="175"/>
      <c r="I3901" s="175"/>
      <c r="J3901" s="202"/>
      <c r="K3901" s="198"/>
    </row>
    <row r="3902" spans="3:11" ht="15" customHeight="1" x14ac:dyDescent="0.25">
      <c r="C3902" s="175"/>
      <c r="E3902" s="175"/>
      <c r="H3902" s="175"/>
      <c r="I3902" s="175"/>
      <c r="J3902" s="202"/>
      <c r="K3902" s="198"/>
    </row>
    <row r="3903" spans="3:11" ht="15" customHeight="1" x14ac:dyDescent="0.25">
      <c r="C3903" s="175"/>
      <c r="E3903" s="175"/>
      <c r="H3903" s="175"/>
      <c r="I3903" s="175"/>
      <c r="J3903" s="202"/>
      <c r="K3903" s="198"/>
    </row>
    <row r="3904" spans="3:11" ht="15" customHeight="1" x14ac:dyDescent="0.25">
      <c r="C3904" s="175"/>
      <c r="E3904" s="175"/>
      <c r="H3904" s="175"/>
      <c r="I3904" s="175"/>
      <c r="J3904" s="202"/>
      <c r="K3904" s="198"/>
    </row>
    <row r="3905" spans="3:11" ht="15" customHeight="1" x14ac:dyDescent="0.25">
      <c r="C3905" s="175"/>
      <c r="E3905" s="175"/>
      <c r="H3905" s="175"/>
      <c r="I3905" s="175"/>
      <c r="J3905" s="202"/>
      <c r="K3905" s="198"/>
    </row>
    <row r="3906" spans="3:11" ht="15" customHeight="1" x14ac:dyDescent="0.25">
      <c r="C3906" s="175"/>
      <c r="E3906" s="175"/>
      <c r="H3906" s="175"/>
      <c r="I3906" s="175"/>
      <c r="J3906" s="202"/>
      <c r="K3906" s="198"/>
    </row>
    <row r="3907" spans="3:11" ht="15" customHeight="1" x14ac:dyDescent="0.25">
      <c r="C3907" s="175"/>
      <c r="E3907" s="175"/>
      <c r="H3907" s="175"/>
      <c r="I3907" s="175"/>
      <c r="J3907" s="202"/>
      <c r="K3907" s="198"/>
    </row>
    <row r="3908" spans="3:11" ht="15" customHeight="1" x14ac:dyDescent="0.25">
      <c r="C3908" s="175"/>
      <c r="E3908" s="175"/>
      <c r="H3908" s="175"/>
      <c r="I3908" s="175"/>
      <c r="J3908" s="202"/>
      <c r="K3908" s="198"/>
    </row>
    <row r="3909" spans="3:11" ht="15" customHeight="1" x14ac:dyDescent="0.25">
      <c r="C3909" s="175"/>
      <c r="E3909" s="175"/>
      <c r="H3909" s="175"/>
      <c r="I3909" s="175"/>
      <c r="J3909" s="202"/>
      <c r="K3909" s="198"/>
    </row>
    <row r="3910" spans="3:11" ht="15" customHeight="1" x14ac:dyDescent="0.25">
      <c r="C3910" s="175"/>
      <c r="E3910" s="175"/>
      <c r="H3910" s="175"/>
      <c r="I3910" s="175"/>
      <c r="J3910" s="202"/>
      <c r="K3910" s="198"/>
    </row>
    <row r="3911" spans="3:11" ht="15" customHeight="1" x14ac:dyDescent="0.25">
      <c r="C3911" s="175"/>
      <c r="E3911" s="175"/>
      <c r="H3911" s="175"/>
      <c r="I3911" s="175"/>
      <c r="J3911" s="202"/>
      <c r="K3911" s="198"/>
    </row>
    <row r="3912" spans="3:11" ht="15" customHeight="1" x14ac:dyDescent="0.25">
      <c r="C3912" s="175"/>
      <c r="E3912" s="175"/>
      <c r="H3912" s="175"/>
      <c r="I3912" s="175"/>
      <c r="J3912" s="202"/>
      <c r="K3912" s="198"/>
    </row>
    <row r="3913" spans="3:11" ht="15" customHeight="1" x14ac:dyDescent="0.25">
      <c r="C3913" s="175"/>
      <c r="E3913" s="175"/>
      <c r="H3913" s="175"/>
      <c r="I3913" s="175"/>
      <c r="J3913" s="202"/>
      <c r="K3913" s="198"/>
    </row>
    <row r="3914" spans="3:11" ht="15" customHeight="1" x14ac:dyDescent="0.25">
      <c r="C3914" s="175"/>
      <c r="E3914" s="175"/>
      <c r="H3914" s="175"/>
      <c r="I3914" s="175"/>
      <c r="J3914" s="202"/>
      <c r="K3914" s="198"/>
    </row>
    <row r="3915" spans="3:11" ht="15" customHeight="1" x14ac:dyDescent="0.25">
      <c r="C3915" s="175"/>
      <c r="E3915" s="175"/>
      <c r="H3915" s="175"/>
      <c r="I3915" s="175"/>
      <c r="J3915" s="202"/>
      <c r="K3915" s="198"/>
    </row>
    <row r="3916" spans="3:11" ht="15" customHeight="1" x14ac:dyDescent="0.25">
      <c r="C3916" s="175"/>
      <c r="E3916" s="175"/>
      <c r="H3916" s="175"/>
      <c r="I3916" s="175"/>
      <c r="J3916" s="202"/>
      <c r="K3916" s="198"/>
    </row>
    <row r="3917" spans="3:11" ht="15" customHeight="1" x14ac:dyDescent="0.25">
      <c r="C3917" s="175"/>
      <c r="E3917" s="175"/>
      <c r="H3917" s="175"/>
      <c r="I3917" s="175"/>
      <c r="J3917" s="202"/>
      <c r="K3917" s="198"/>
    </row>
    <row r="3918" spans="3:11" ht="15" customHeight="1" x14ac:dyDescent="0.25">
      <c r="C3918" s="175"/>
      <c r="E3918" s="175"/>
      <c r="H3918" s="175"/>
      <c r="I3918" s="175"/>
      <c r="J3918" s="202"/>
      <c r="K3918" s="198"/>
    </row>
    <row r="3919" spans="3:11" ht="15" customHeight="1" x14ac:dyDescent="0.25">
      <c r="C3919" s="175"/>
      <c r="E3919" s="175"/>
      <c r="H3919" s="175"/>
      <c r="I3919" s="175"/>
      <c r="J3919" s="202"/>
      <c r="K3919" s="198"/>
    </row>
    <row r="3920" spans="3:11" ht="15" customHeight="1" x14ac:dyDescent="0.25">
      <c r="C3920" s="175"/>
      <c r="E3920" s="175"/>
      <c r="H3920" s="175"/>
      <c r="I3920" s="175"/>
      <c r="J3920" s="202"/>
      <c r="K3920" s="198"/>
    </row>
    <row r="3921" spans="3:11" ht="15" customHeight="1" x14ac:dyDescent="0.25">
      <c r="C3921" s="175"/>
      <c r="E3921" s="175"/>
      <c r="H3921" s="175"/>
      <c r="I3921" s="175"/>
      <c r="J3921" s="202"/>
      <c r="K3921" s="198"/>
    </row>
    <row r="3922" spans="3:11" ht="15" customHeight="1" x14ac:dyDescent="0.25">
      <c r="C3922" s="175"/>
      <c r="E3922" s="175"/>
      <c r="H3922" s="175"/>
      <c r="I3922" s="175"/>
      <c r="J3922" s="202"/>
      <c r="K3922" s="198"/>
    </row>
    <row r="3923" spans="3:11" ht="15" customHeight="1" x14ac:dyDescent="0.25">
      <c r="C3923" s="175"/>
      <c r="E3923" s="175"/>
      <c r="H3923" s="175"/>
      <c r="I3923" s="175"/>
      <c r="J3923" s="202"/>
      <c r="K3923" s="198"/>
    </row>
    <row r="3924" spans="3:11" ht="15" customHeight="1" x14ac:dyDescent="0.25">
      <c r="C3924" s="175"/>
      <c r="E3924" s="175"/>
      <c r="H3924" s="175"/>
      <c r="I3924" s="175"/>
      <c r="J3924" s="202"/>
      <c r="K3924" s="198"/>
    </row>
    <row r="3925" spans="3:11" ht="15" customHeight="1" x14ac:dyDescent="0.25">
      <c r="C3925" s="175"/>
      <c r="E3925" s="175"/>
      <c r="H3925" s="175"/>
      <c r="I3925" s="175"/>
      <c r="J3925" s="202"/>
      <c r="K3925" s="198"/>
    </row>
    <row r="3926" spans="3:11" ht="15" customHeight="1" x14ac:dyDescent="0.25">
      <c r="C3926" s="175"/>
      <c r="E3926" s="175"/>
      <c r="H3926" s="175"/>
      <c r="I3926" s="175"/>
      <c r="J3926" s="202"/>
      <c r="K3926" s="198"/>
    </row>
    <row r="3927" spans="3:11" ht="15" customHeight="1" x14ac:dyDescent="0.25">
      <c r="C3927" s="175"/>
      <c r="E3927" s="175"/>
      <c r="H3927" s="175"/>
      <c r="I3927" s="175"/>
      <c r="J3927" s="202"/>
      <c r="K3927" s="198"/>
    </row>
    <row r="3928" spans="3:11" ht="15" customHeight="1" x14ac:dyDescent="0.25">
      <c r="C3928" s="175"/>
      <c r="E3928" s="175"/>
      <c r="H3928" s="175"/>
      <c r="I3928" s="175"/>
      <c r="J3928" s="202"/>
      <c r="K3928" s="198"/>
    </row>
    <row r="3929" spans="3:11" ht="15" customHeight="1" x14ac:dyDescent="0.25">
      <c r="C3929" s="175"/>
      <c r="E3929" s="175"/>
      <c r="H3929" s="175"/>
      <c r="I3929" s="175"/>
      <c r="J3929" s="202"/>
      <c r="K3929" s="198"/>
    </row>
    <row r="3930" spans="3:11" ht="15" customHeight="1" x14ac:dyDescent="0.25">
      <c r="C3930" s="175"/>
      <c r="E3930" s="175"/>
      <c r="H3930" s="175"/>
      <c r="I3930" s="175"/>
      <c r="J3930" s="202"/>
      <c r="K3930" s="198"/>
    </row>
    <row r="3931" spans="3:11" ht="15" customHeight="1" x14ac:dyDescent="0.25">
      <c r="C3931" s="175"/>
      <c r="E3931" s="175"/>
      <c r="H3931" s="175"/>
      <c r="I3931" s="175"/>
      <c r="J3931" s="202"/>
      <c r="K3931" s="198"/>
    </row>
    <row r="3932" spans="3:11" ht="15" customHeight="1" x14ac:dyDescent="0.25">
      <c r="C3932" s="175"/>
      <c r="E3932" s="175"/>
      <c r="H3932" s="175"/>
      <c r="I3932" s="175"/>
      <c r="J3932" s="202"/>
      <c r="K3932" s="198"/>
    </row>
    <row r="3933" spans="3:11" ht="15" customHeight="1" x14ac:dyDescent="0.25">
      <c r="C3933" s="175"/>
      <c r="E3933" s="175"/>
      <c r="H3933" s="175"/>
      <c r="I3933" s="175"/>
      <c r="J3933" s="202"/>
      <c r="K3933" s="198"/>
    </row>
    <row r="3934" spans="3:11" ht="15" customHeight="1" x14ac:dyDescent="0.25">
      <c r="C3934" s="175"/>
      <c r="E3934" s="175"/>
      <c r="H3934" s="175"/>
      <c r="I3934" s="175"/>
      <c r="J3934" s="202"/>
      <c r="K3934" s="198"/>
    </row>
    <row r="3935" spans="3:11" ht="15" customHeight="1" x14ac:dyDescent="0.25">
      <c r="C3935" s="175"/>
      <c r="E3935" s="175"/>
      <c r="H3935" s="175"/>
      <c r="I3935" s="175"/>
      <c r="J3935" s="202"/>
      <c r="K3935" s="198"/>
    </row>
    <row r="3936" spans="3:11" ht="15" customHeight="1" x14ac:dyDescent="0.25">
      <c r="C3936" s="175"/>
      <c r="E3936" s="175"/>
      <c r="H3936" s="175"/>
      <c r="I3936" s="175"/>
      <c r="J3936" s="202"/>
      <c r="K3936" s="198"/>
    </row>
    <row r="3937" spans="3:11" ht="15" customHeight="1" x14ac:dyDescent="0.25">
      <c r="C3937" s="175"/>
      <c r="E3937" s="175"/>
      <c r="H3937" s="175"/>
      <c r="I3937" s="175"/>
      <c r="J3937" s="202"/>
      <c r="K3937" s="198"/>
    </row>
    <row r="3938" spans="3:11" ht="15" customHeight="1" x14ac:dyDescent="0.25">
      <c r="C3938" s="175"/>
      <c r="E3938" s="175"/>
      <c r="H3938" s="175"/>
      <c r="I3938" s="175"/>
      <c r="J3938" s="202"/>
      <c r="K3938" s="198"/>
    </row>
    <row r="3939" spans="3:11" ht="15" customHeight="1" x14ac:dyDescent="0.25">
      <c r="C3939" s="175"/>
      <c r="E3939" s="175"/>
      <c r="H3939" s="175"/>
      <c r="I3939" s="175"/>
      <c r="J3939" s="202"/>
      <c r="K3939" s="198"/>
    </row>
    <row r="3940" spans="3:11" ht="15" customHeight="1" x14ac:dyDescent="0.25">
      <c r="C3940" s="175"/>
      <c r="E3940" s="175"/>
      <c r="H3940" s="175"/>
      <c r="I3940" s="175"/>
      <c r="J3940" s="202"/>
      <c r="K3940" s="198"/>
    </row>
    <row r="3941" spans="3:11" ht="15" customHeight="1" x14ac:dyDescent="0.25">
      <c r="C3941" s="175"/>
      <c r="E3941" s="175"/>
      <c r="H3941" s="175"/>
      <c r="I3941" s="175"/>
      <c r="J3941" s="202"/>
      <c r="K3941" s="198"/>
    </row>
    <row r="3942" spans="3:11" ht="15" customHeight="1" x14ac:dyDescent="0.25">
      <c r="C3942" s="175"/>
      <c r="E3942" s="175"/>
      <c r="H3942" s="175"/>
      <c r="I3942" s="175"/>
      <c r="J3942" s="202"/>
      <c r="K3942" s="198"/>
    </row>
    <row r="3943" spans="3:11" ht="15" customHeight="1" x14ac:dyDescent="0.25">
      <c r="C3943" s="175"/>
      <c r="E3943" s="175"/>
      <c r="H3943" s="175"/>
      <c r="I3943" s="175"/>
      <c r="J3943" s="202"/>
      <c r="K3943" s="198"/>
    </row>
    <row r="3944" spans="3:11" ht="15" customHeight="1" x14ac:dyDescent="0.25">
      <c r="C3944" s="175"/>
      <c r="E3944" s="175"/>
      <c r="H3944" s="175"/>
      <c r="I3944" s="175"/>
      <c r="J3944" s="202"/>
      <c r="K3944" s="198"/>
    </row>
    <row r="3945" spans="3:11" ht="15" customHeight="1" x14ac:dyDescent="0.25">
      <c r="C3945" s="175"/>
      <c r="E3945" s="175"/>
      <c r="H3945" s="175"/>
      <c r="I3945" s="175"/>
      <c r="J3945" s="202"/>
      <c r="K3945" s="198"/>
    </row>
    <row r="3946" spans="3:11" ht="15" customHeight="1" x14ac:dyDescent="0.25">
      <c r="C3946" s="175"/>
      <c r="E3946" s="175"/>
      <c r="H3946" s="175"/>
      <c r="I3946" s="175"/>
      <c r="J3946" s="202"/>
      <c r="K3946" s="198"/>
    </row>
    <row r="3947" spans="3:11" ht="15" customHeight="1" x14ac:dyDescent="0.25">
      <c r="C3947" s="175"/>
      <c r="E3947" s="175"/>
      <c r="H3947" s="175"/>
      <c r="I3947" s="175"/>
      <c r="J3947" s="202"/>
      <c r="K3947" s="198"/>
    </row>
    <row r="3948" spans="3:11" ht="15" customHeight="1" x14ac:dyDescent="0.25">
      <c r="C3948" s="175"/>
      <c r="E3948" s="175"/>
      <c r="H3948" s="175"/>
      <c r="I3948" s="175"/>
      <c r="J3948" s="202"/>
      <c r="K3948" s="198"/>
    </row>
    <row r="3949" spans="3:11" ht="15" customHeight="1" x14ac:dyDescent="0.25">
      <c r="C3949" s="175"/>
      <c r="E3949" s="175"/>
      <c r="H3949" s="175"/>
      <c r="I3949" s="175"/>
      <c r="J3949" s="202"/>
      <c r="K3949" s="198"/>
    </row>
    <row r="3950" spans="3:11" ht="15" customHeight="1" x14ac:dyDescent="0.25">
      <c r="C3950" s="175"/>
      <c r="E3950" s="175"/>
      <c r="H3950" s="175"/>
      <c r="I3950" s="175"/>
      <c r="J3950" s="202"/>
      <c r="K3950" s="198"/>
    </row>
    <row r="3951" spans="3:11" ht="15" customHeight="1" x14ac:dyDescent="0.25">
      <c r="C3951" s="175"/>
      <c r="E3951" s="175"/>
      <c r="H3951" s="175"/>
      <c r="I3951" s="175"/>
      <c r="J3951" s="202"/>
      <c r="K3951" s="198"/>
    </row>
    <row r="3952" spans="3:11" ht="15" customHeight="1" x14ac:dyDescent="0.25">
      <c r="C3952" s="175"/>
      <c r="E3952" s="175"/>
      <c r="H3952" s="175"/>
      <c r="I3952" s="175"/>
      <c r="J3952" s="202"/>
      <c r="K3952" s="198"/>
    </row>
    <row r="3953" spans="3:11" ht="15" customHeight="1" x14ac:dyDescent="0.25">
      <c r="C3953" s="175"/>
      <c r="E3953" s="175"/>
      <c r="H3953" s="175"/>
      <c r="I3953" s="175"/>
      <c r="J3953" s="202"/>
      <c r="K3953" s="198"/>
    </row>
    <row r="3954" spans="3:11" ht="15" customHeight="1" x14ac:dyDescent="0.25">
      <c r="C3954" s="175"/>
      <c r="E3954" s="175"/>
      <c r="H3954" s="175"/>
      <c r="I3954" s="175"/>
      <c r="J3954" s="202"/>
      <c r="K3954" s="198"/>
    </row>
    <row r="3955" spans="3:11" ht="15" customHeight="1" x14ac:dyDescent="0.25">
      <c r="C3955" s="175"/>
      <c r="E3955" s="175"/>
      <c r="H3955" s="175"/>
      <c r="I3955" s="175"/>
      <c r="J3955" s="202"/>
      <c r="K3955" s="198"/>
    </row>
    <row r="3956" spans="3:11" ht="15" customHeight="1" x14ac:dyDescent="0.25">
      <c r="C3956" s="175"/>
      <c r="E3956" s="175"/>
      <c r="H3956" s="175"/>
      <c r="I3956" s="175"/>
      <c r="J3956" s="202"/>
      <c r="K3956" s="198"/>
    </row>
    <row r="3957" spans="3:11" ht="15" customHeight="1" x14ac:dyDescent="0.25">
      <c r="C3957" s="175"/>
      <c r="E3957" s="175"/>
      <c r="H3957" s="175"/>
      <c r="I3957" s="175"/>
      <c r="J3957" s="202"/>
      <c r="K3957" s="198"/>
    </row>
    <row r="3958" spans="3:11" ht="15" customHeight="1" x14ac:dyDescent="0.25">
      <c r="C3958" s="175"/>
      <c r="E3958" s="175"/>
      <c r="H3958" s="175"/>
      <c r="I3958" s="175"/>
      <c r="J3958" s="202"/>
      <c r="K3958" s="198"/>
    </row>
    <row r="3959" spans="3:11" ht="15" customHeight="1" x14ac:dyDescent="0.25">
      <c r="C3959" s="175"/>
      <c r="E3959" s="175"/>
      <c r="H3959" s="175"/>
      <c r="I3959" s="175"/>
      <c r="J3959" s="202"/>
      <c r="K3959" s="198"/>
    </row>
    <row r="3960" spans="3:11" ht="15" customHeight="1" x14ac:dyDescent="0.25">
      <c r="C3960" s="175"/>
      <c r="E3960" s="175"/>
      <c r="H3960" s="175"/>
      <c r="I3960" s="175"/>
      <c r="J3960" s="202"/>
      <c r="K3960" s="198"/>
    </row>
    <row r="3961" spans="3:11" ht="15" customHeight="1" x14ac:dyDescent="0.25">
      <c r="C3961" s="175"/>
      <c r="E3961" s="175"/>
      <c r="H3961" s="175"/>
      <c r="I3961" s="175"/>
      <c r="J3961" s="202"/>
      <c r="K3961" s="198"/>
    </row>
    <row r="3962" spans="3:11" ht="15" customHeight="1" x14ac:dyDescent="0.25">
      <c r="C3962" s="175"/>
      <c r="E3962" s="175"/>
      <c r="H3962" s="175"/>
      <c r="I3962" s="175"/>
      <c r="J3962" s="202"/>
      <c r="K3962" s="198"/>
    </row>
    <row r="3963" spans="3:11" ht="15" customHeight="1" x14ac:dyDescent="0.25">
      <c r="C3963" s="175"/>
      <c r="E3963" s="175"/>
      <c r="H3963" s="175"/>
      <c r="I3963" s="175"/>
      <c r="J3963" s="202"/>
      <c r="K3963" s="198"/>
    </row>
    <row r="3964" spans="3:11" ht="15" customHeight="1" x14ac:dyDescent="0.25">
      <c r="C3964" s="175"/>
      <c r="E3964" s="175"/>
      <c r="H3964" s="175"/>
      <c r="I3964" s="175"/>
      <c r="J3964" s="202"/>
      <c r="K3964" s="198"/>
    </row>
    <row r="3965" spans="3:11" ht="15" customHeight="1" x14ac:dyDescent="0.25">
      <c r="C3965" s="175"/>
      <c r="E3965" s="175"/>
      <c r="H3965" s="175"/>
      <c r="I3965" s="175"/>
      <c r="J3965" s="202"/>
      <c r="K3965" s="198"/>
    </row>
    <row r="3966" spans="3:11" ht="15" customHeight="1" x14ac:dyDescent="0.25">
      <c r="C3966" s="175"/>
      <c r="E3966" s="175"/>
      <c r="H3966" s="175"/>
      <c r="I3966" s="175"/>
      <c r="J3966" s="202"/>
      <c r="K3966" s="198"/>
    </row>
    <row r="3967" spans="3:11" ht="15" customHeight="1" x14ac:dyDescent="0.25">
      <c r="C3967" s="175"/>
      <c r="E3967" s="175"/>
      <c r="H3967" s="175"/>
      <c r="I3967" s="175"/>
      <c r="J3967" s="202"/>
      <c r="K3967" s="198"/>
    </row>
    <row r="3968" spans="3:11" ht="15" customHeight="1" x14ac:dyDescent="0.25">
      <c r="C3968" s="175"/>
      <c r="E3968" s="175"/>
      <c r="H3968" s="175"/>
      <c r="I3968" s="175"/>
      <c r="J3968" s="202"/>
      <c r="K3968" s="198"/>
    </row>
    <row r="3969" spans="3:11" ht="15" customHeight="1" x14ac:dyDescent="0.25">
      <c r="C3969" s="175"/>
      <c r="E3969" s="175"/>
      <c r="H3969" s="175"/>
      <c r="I3969" s="175"/>
      <c r="J3969" s="202"/>
      <c r="K3969" s="198"/>
    </row>
    <row r="3970" spans="3:11" ht="15" customHeight="1" x14ac:dyDescent="0.25">
      <c r="C3970" s="175"/>
      <c r="E3970" s="175"/>
      <c r="H3970" s="175"/>
      <c r="I3970" s="175"/>
      <c r="J3970" s="202"/>
      <c r="K3970" s="198"/>
    </row>
    <row r="3971" spans="3:11" ht="15" customHeight="1" x14ac:dyDescent="0.25">
      <c r="C3971" s="175"/>
      <c r="E3971" s="175"/>
      <c r="H3971" s="175"/>
      <c r="I3971" s="175"/>
      <c r="J3971" s="202"/>
      <c r="K3971" s="198"/>
    </row>
    <row r="3972" spans="3:11" ht="15" customHeight="1" x14ac:dyDescent="0.25">
      <c r="C3972" s="175"/>
      <c r="E3972" s="175"/>
      <c r="H3972" s="175"/>
      <c r="I3972" s="175"/>
      <c r="J3972" s="202"/>
      <c r="K3972" s="198"/>
    </row>
    <row r="3973" spans="3:11" ht="15" customHeight="1" x14ac:dyDescent="0.25">
      <c r="C3973" s="175"/>
      <c r="E3973" s="175"/>
      <c r="H3973" s="175"/>
      <c r="I3973" s="175"/>
      <c r="J3973" s="202"/>
      <c r="K3973" s="198"/>
    </row>
    <row r="3974" spans="3:11" ht="15" customHeight="1" x14ac:dyDescent="0.25">
      <c r="C3974" s="175"/>
      <c r="E3974" s="175"/>
      <c r="H3974" s="175"/>
      <c r="I3974" s="175"/>
      <c r="J3974" s="202"/>
      <c r="K3974" s="198"/>
    </row>
    <row r="3975" spans="3:11" ht="15" customHeight="1" x14ac:dyDescent="0.25">
      <c r="C3975" s="175"/>
      <c r="E3975" s="175"/>
      <c r="H3975" s="175"/>
      <c r="I3975" s="175"/>
      <c r="J3975" s="202"/>
      <c r="K3975" s="198"/>
    </row>
    <row r="3976" spans="3:11" ht="15" customHeight="1" x14ac:dyDescent="0.25">
      <c r="C3976" s="175"/>
      <c r="E3976" s="175"/>
      <c r="H3976" s="175"/>
      <c r="I3976" s="175"/>
      <c r="J3976" s="202"/>
      <c r="K3976" s="198"/>
    </row>
    <row r="3977" spans="3:11" ht="15" customHeight="1" x14ac:dyDescent="0.25">
      <c r="C3977" s="175"/>
      <c r="E3977" s="175"/>
      <c r="H3977" s="175"/>
      <c r="I3977" s="175"/>
      <c r="J3977" s="202"/>
      <c r="K3977" s="198"/>
    </row>
    <row r="3978" spans="3:11" ht="15" customHeight="1" x14ac:dyDescent="0.25">
      <c r="C3978" s="175"/>
      <c r="E3978" s="175"/>
      <c r="H3978" s="175"/>
      <c r="I3978" s="175"/>
      <c r="J3978" s="202"/>
      <c r="K3978" s="198"/>
    </row>
    <row r="3979" spans="3:11" ht="15" customHeight="1" x14ac:dyDescent="0.25">
      <c r="C3979" s="175"/>
      <c r="E3979" s="175"/>
      <c r="H3979" s="175"/>
      <c r="I3979" s="175"/>
      <c r="J3979" s="202"/>
      <c r="K3979" s="198"/>
    </row>
    <row r="3980" spans="3:11" ht="15" customHeight="1" x14ac:dyDescent="0.25">
      <c r="C3980" s="175"/>
      <c r="E3980" s="175"/>
      <c r="H3980" s="175"/>
      <c r="I3980" s="175"/>
      <c r="J3980" s="202"/>
      <c r="K3980" s="198"/>
    </row>
    <row r="3981" spans="3:11" ht="15" customHeight="1" x14ac:dyDescent="0.25">
      <c r="C3981" s="175"/>
      <c r="E3981" s="175"/>
      <c r="H3981" s="175"/>
      <c r="I3981" s="175"/>
      <c r="J3981" s="202"/>
      <c r="K3981" s="198"/>
    </row>
    <row r="3982" spans="3:11" ht="15" customHeight="1" x14ac:dyDescent="0.25">
      <c r="C3982" s="175"/>
      <c r="E3982" s="175"/>
      <c r="H3982" s="175"/>
      <c r="I3982" s="175"/>
      <c r="J3982" s="202"/>
      <c r="K3982" s="198"/>
    </row>
    <row r="3983" spans="3:11" ht="15" customHeight="1" x14ac:dyDescent="0.25">
      <c r="C3983" s="175"/>
      <c r="E3983" s="175"/>
      <c r="H3983" s="175"/>
      <c r="I3983" s="175"/>
      <c r="J3983" s="202"/>
      <c r="K3983" s="198"/>
    </row>
    <row r="3984" spans="3:11" ht="15" customHeight="1" x14ac:dyDescent="0.25">
      <c r="C3984" s="175"/>
      <c r="E3984" s="175"/>
      <c r="H3984" s="175"/>
      <c r="I3984" s="175"/>
      <c r="J3984" s="202"/>
      <c r="K3984" s="198"/>
    </row>
    <row r="3985" spans="3:11" ht="15" customHeight="1" x14ac:dyDescent="0.25">
      <c r="C3985" s="175"/>
      <c r="E3985" s="175"/>
      <c r="H3985" s="175"/>
      <c r="I3985" s="175"/>
      <c r="J3985" s="202"/>
      <c r="K3985" s="198"/>
    </row>
    <row r="3986" spans="3:11" ht="15" customHeight="1" x14ac:dyDescent="0.25">
      <c r="C3986" s="175"/>
      <c r="E3986" s="175"/>
      <c r="H3986" s="175"/>
      <c r="I3986" s="175"/>
      <c r="J3986" s="202"/>
      <c r="K3986" s="198"/>
    </row>
    <row r="3987" spans="3:11" ht="15" customHeight="1" x14ac:dyDescent="0.25">
      <c r="C3987" s="175"/>
      <c r="E3987" s="175"/>
      <c r="H3987" s="175"/>
      <c r="I3987" s="175"/>
      <c r="J3987" s="202"/>
      <c r="K3987" s="198"/>
    </row>
    <row r="3988" spans="3:11" ht="15" customHeight="1" x14ac:dyDescent="0.25">
      <c r="C3988" s="175"/>
      <c r="E3988" s="175"/>
      <c r="H3988" s="175"/>
      <c r="I3988" s="175"/>
      <c r="J3988" s="202"/>
      <c r="K3988" s="198"/>
    </row>
    <row r="3989" spans="3:11" ht="15" customHeight="1" x14ac:dyDescent="0.25">
      <c r="C3989" s="175"/>
      <c r="E3989" s="175"/>
      <c r="H3989" s="175"/>
      <c r="I3989" s="175"/>
      <c r="J3989" s="202"/>
      <c r="K3989" s="198"/>
    </row>
    <row r="3990" spans="3:11" ht="15" customHeight="1" x14ac:dyDescent="0.25">
      <c r="C3990" s="175"/>
      <c r="E3990" s="175"/>
      <c r="H3990" s="175"/>
      <c r="I3990" s="175"/>
      <c r="J3990" s="202"/>
      <c r="K3990" s="198"/>
    </row>
    <row r="3991" spans="3:11" ht="15" customHeight="1" x14ac:dyDescent="0.25">
      <c r="C3991" s="175"/>
      <c r="E3991" s="175"/>
      <c r="H3991" s="175"/>
      <c r="I3991" s="175"/>
      <c r="J3991" s="202"/>
      <c r="K3991" s="198"/>
    </row>
    <row r="3992" spans="3:11" ht="15" customHeight="1" x14ac:dyDescent="0.25">
      <c r="C3992" s="175"/>
      <c r="E3992" s="175"/>
      <c r="H3992" s="175"/>
      <c r="I3992" s="175"/>
      <c r="J3992" s="202"/>
      <c r="K3992" s="198"/>
    </row>
    <row r="3993" spans="3:11" ht="15" customHeight="1" x14ac:dyDescent="0.25">
      <c r="C3993" s="175"/>
      <c r="E3993" s="175"/>
      <c r="H3993" s="175"/>
      <c r="I3993" s="175"/>
      <c r="J3993" s="202"/>
      <c r="K3993" s="198"/>
    </row>
    <row r="3994" spans="3:11" ht="15" customHeight="1" x14ac:dyDescent="0.25">
      <c r="C3994" s="175"/>
      <c r="E3994" s="175"/>
      <c r="H3994" s="175"/>
      <c r="I3994" s="175"/>
      <c r="J3994" s="202"/>
      <c r="K3994" s="198"/>
    </row>
    <row r="3995" spans="3:11" ht="15" customHeight="1" x14ac:dyDescent="0.25">
      <c r="C3995" s="175"/>
      <c r="E3995" s="175"/>
      <c r="H3995" s="175"/>
      <c r="I3995" s="175"/>
      <c r="J3995" s="202"/>
      <c r="K3995" s="198"/>
    </row>
    <row r="3996" spans="3:11" ht="15" customHeight="1" x14ac:dyDescent="0.25">
      <c r="C3996" s="175"/>
      <c r="E3996" s="175"/>
      <c r="H3996" s="175"/>
      <c r="I3996" s="175"/>
      <c r="J3996" s="202"/>
      <c r="K3996" s="198"/>
    </row>
    <row r="3997" spans="3:11" ht="15" customHeight="1" x14ac:dyDescent="0.25">
      <c r="C3997" s="175"/>
      <c r="E3997" s="175"/>
      <c r="H3997" s="175"/>
      <c r="I3997" s="175"/>
      <c r="J3997" s="202"/>
      <c r="K3997" s="198"/>
    </row>
    <row r="3998" spans="3:11" ht="15" customHeight="1" x14ac:dyDescent="0.25">
      <c r="C3998" s="175"/>
      <c r="E3998" s="175"/>
      <c r="H3998" s="175"/>
      <c r="I3998" s="175"/>
      <c r="J3998" s="202"/>
      <c r="K3998" s="198"/>
    </row>
    <row r="3999" spans="3:11" ht="15" customHeight="1" x14ac:dyDescent="0.25">
      <c r="C3999" s="175"/>
      <c r="E3999" s="175"/>
      <c r="H3999" s="175"/>
      <c r="I3999" s="175"/>
      <c r="J3999" s="202"/>
      <c r="K3999" s="198"/>
    </row>
    <row r="4000" spans="3:11" ht="15" customHeight="1" x14ac:dyDescent="0.25">
      <c r="C4000" s="175"/>
      <c r="E4000" s="175"/>
      <c r="H4000" s="175"/>
      <c r="I4000" s="175"/>
      <c r="J4000" s="202"/>
      <c r="K4000" s="198"/>
    </row>
    <row r="4001" spans="3:11" ht="15" customHeight="1" x14ac:dyDescent="0.25">
      <c r="C4001" s="175"/>
      <c r="E4001" s="175"/>
      <c r="H4001" s="175"/>
      <c r="I4001" s="175"/>
      <c r="J4001" s="202"/>
      <c r="K4001" s="198"/>
    </row>
    <row r="4002" spans="3:11" ht="15" customHeight="1" x14ac:dyDescent="0.25">
      <c r="C4002" s="175"/>
      <c r="E4002" s="175"/>
      <c r="H4002" s="175"/>
      <c r="I4002" s="175"/>
      <c r="J4002" s="202"/>
      <c r="K4002" s="198"/>
    </row>
    <row r="4003" spans="3:11" ht="15" customHeight="1" x14ac:dyDescent="0.25">
      <c r="C4003" s="175"/>
      <c r="E4003" s="175"/>
      <c r="H4003" s="175"/>
      <c r="I4003" s="175"/>
      <c r="J4003" s="202"/>
      <c r="K4003" s="198"/>
    </row>
    <row r="4004" spans="3:11" ht="15" customHeight="1" x14ac:dyDescent="0.25">
      <c r="C4004" s="175"/>
      <c r="E4004" s="175"/>
      <c r="H4004" s="175"/>
      <c r="I4004" s="175"/>
      <c r="J4004" s="202"/>
      <c r="K4004" s="198"/>
    </row>
    <row r="4005" spans="3:11" ht="15" customHeight="1" x14ac:dyDescent="0.25">
      <c r="C4005" s="175"/>
      <c r="E4005" s="175"/>
      <c r="H4005" s="175"/>
      <c r="I4005" s="175"/>
      <c r="J4005" s="202"/>
      <c r="K4005" s="198"/>
    </row>
    <row r="4006" spans="3:11" ht="15" customHeight="1" x14ac:dyDescent="0.25">
      <c r="C4006" s="175"/>
      <c r="E4006" s="175"/>
      <c r="H4006" s="175"/>
      <c r="I4006" s="175"/>
      <c r="J4006" s="202"/>
      <c r="K4006" s="198"/>
    </row>
    <row r="4007" spans="3:11" ht="15" customHeight="1" x14ac:dyDescent="0.25">
      <c r="C4007" s="175"/>
      <c r="E4007" s="175"/>
      <c r="H4007" s="175"/>
      <c r="I4007" s="175"/>
      <c r="J4007" s="202"/>
      <c r="K4007" s="198"/>
    </row>
    <row r="4008" spans="3:11" ht="15" customHeight="1" x14ac:dyDescent="0.25">
      <c r="C4008" s="175"/>
      <c r="E4008" s="175"/>
      <c r="H4008" s="175"/>
      <c r="I4008" s="175"/>
      <c r="J4008" s="202"/>
      <c r="K4008" s="198"/>
    </row>
    <row r="4009" spans="3:11" ht="15" customHeight="1" x14ac:dyDescent="0.25">
      <c r="C4009" s="175"/>
      <c r="E4009" s="175"/>
      <c r="H4009" s="175"/>
      <c r="I4009" s="175"/>
      <c r="J4009" s="202"/>
      <c r="K4009" s="198"/>
    </row>
    <row r="4010" spans="3:11" ht="15" customHeight="1" x14ac:dyDescent="0.25">
      <c r="C4010" s="175"/>
      <c r="E4010" s="175"/>
      <c r="H4010" s="175"/>
      <c r="I4010" s="175"/>
      <c r="J4010" s="202"/>
      <c r="K4010" s="198"/>
    </row>
    <row r="4011" spans="3:11" ht="15" customHeight="1" x14ac:dyDescent="0.25">
      <c r="C4011" s="175"/>
      <c r="E4011" s="175"/>
      <c r="H4011" s="175"/>
      <c r="I4011" s="175"/>
      <c r="J4011" s="202"/>
      <c r="K4011" s="198"/>
    </row>
    <row r="4012" spans="3:11" ht="15" customHeight="1" x14ac:dyDescent="0.25">
      <c r="C4012" s="175"/>
      <c r="E4012" s="175"/>
      <c r="H4012" s="175"/>
      <c r="I4012" s="175"/>
      <c r="J4012" s="202"/>
      <c r="K4012" s="198"/>
    </row>
    <row r="4013" spans="3:11" ht="15" customHeight="1" x14ac:dyDescent="0.25">
      <c r="C4013" s="175"/>
      <c r="E4013" s="175"/>
      <c r="H4013" s="175"/>
      <c r="I4013" s="175"/>
      <c r="J4013" s="202"/>
      <c r="K4013" s="198"/>
    </row>
    <row r="4014" spans="3:11" ht="15" customHeight="1" x14ac:dyDescent="0.25">
      <c r="C4014" s="175"/>
      <c r="E4014" s="175"/>
      <c r="H4014" s="175"/>
      <c r="I4014" s="175"/>
      <c r="J4014" s="202"/>
      <c r="K4014" s="198"/>
    </row>
    <row r="4015" spans="3:11" ht="15" customHeight="1" x14ac:dyDescent="0.25">
      <c r="C4015" s="175"/>
      <c r="E4015" s="175"/>
      <c r="H4015" s="175"/>
      <c r="I4015" s="175"/>
      <c r="J4015" s="202"/>
      <c r="K4015" s="198"/>
    </row>
    <row r="4016" spans="3:11" ht="15" customHeight="1" x14ac:dyDescent="0.25">
      <c r="C4016" s="175"/>
      <c r="E4016" s="175"/>
      <c r="H4016" s="175"/>
      <c r="I4016" s="175"/>
      <c r="J4016" s="202"/>
      <c r="K4016" s="198"/>
    </row>
    <row r="4017" spans="3:11" ht="15" customHeight="1" x14ac:dyDescent="0.25">
      <c r="C4017" s="175"/>
      <c r="E4017" s="175"/>
      <c r="H4017" s="175"/>
      <c r="I4017" s="175"/>
      <c r="J4017" s="202"/>
      <c r="K4017" s="198"/>
    </row>
    <row r="4018" spans="3:11" ht="15" customHeight="1" x14ac:dyDescent="0.25">
      <c r="C4018" s="175"/>
      <c r="E4018" s="175"/>
      <c r="H4018" s="175"/>
      <c r="I4018" s="175"/>
      <c r="J4018" s="202"/>
      <c r="K4018" s="198"/>
    </row>
    <row r="4019" spans="3:11" ht="15" customHeight="1" x14ac:dyDescent="0.25">
      <c r="C4019" s="175"/>
      <c r="E4019" s="175"/>
      <c r="H4019" s="175"/>
      <c r="I4019" s="175"/>
      <c r="J4019" s="202"/>
      <c r="K4019" s="198"/>
    </row>
    <row r="4020" spans="3:11" ht="15" customHeight="1" x14ac:dyDescent="0.25">
      <c r="C4020" s="175"/>
      <c r="E4020" s="175"/>
      <c r="H4020" s="175"/>
      <c r="I4020" s="175"/>
      <c r="J4020" s="202"/>
      <c r="K4020" s="198"/>
    </row>
    <row r="4021" spans="3:11" ht="15" customHeight="1" x14ac:dyDescent="0.25">
      <c r="C4021" s="175"/>
      <c r="E4021" s="175"/>
      <c r="H4021" s="175"/>
      <c r="I4021" s="175"/>
      <c r="J4021" s="202"/>
      <c r="K4021" s="198"/>
    </row>
    <row r="4022" spans="3:11" ht="15" customHeight="1" x14ac:dyDescent="0.25">
      <c r="C4022" s="175"/>
      <c r="E4022" s="175"/>
      <c r="H4022" s="175"/>
      <c r="I4022" s="175"/>
      <c r="J4022" s="202"/>
      <c r="K4022" s="198"/>
    </row>
    <row r="4023" spans="3:11" ht="15" customHeight="1" x14ac:dyDescent="0.25">
      <c r="C4023" s="175"/>
      <c r="E4023" s="175"/>
      <c r="H4023" s="175"/>
      <c r="I4023" s="175"/>
      <c r="J4023" s="202"/>
      <c r="K4023" s="198"/>
    </row>
    <row r="4024" spans="3:11" ht="15" customHeight="1" x14ac:dyDescent="0.25">
      <c r="C4024" s="175"/>
      <c r="E4024" s="175"/>
      <c r="H4024" s="175"/>
      <c r="I4024" s="175"/>
      <c r="J4024" s="202"/>
      <c r="K4024" s="198"/>
    </row>
    <row r="4025" spans="3:11" ht="15" customHeight="1" x14ac:dyDescent="0.25">
      <c r="C4025" s="175"/>
      <c r="E4025" s="175"/>
      <c r="H4025" s="175"/>
      <c r="I4025" s="175"/>
      <c r="J4025" s="202"/>
      <c r="K4025" s="198"/>
    </row>
    <row r="4026" spans="3:11" ht="15" customHeight="1" x14ac:dyDescent="0.25">
      <c r="C4026" s="175"/>
      <c r="E4026" s="175"/>
      <c r="H4026" s="175"/>
      <c r="I4026" s="175"/>
      <c r="J4026" s="202"/>
      <c r="K4026" s="198"/>
    </row>
    <row r="4027" spans="3:11" ht="15" customHeight="1" x14ac:dyDescent="0.25">
      <c r="C4027" s="175"/>
      <c r="E4027" s="175"/>
      <c r="H4027" s="175"/>
      <c r="I4027" s="175"/>
      <c r="J4027" s="202"/>
      <c r="K4027" s="198"/>
    </row>
    <row r="4028" spans="3:11" ht="15" customHeight="1" x14ac:dyDescent="0.25">
      <c r="C4028" s="175"/>
      <c r="E4028" s="175"/>
      <c r="H4028" s="175"/>
      <c r="I4028" s="175"/>
      <c r="J4028" s="202"/>
      <c r="K4028" s="198"/>
    </row>
    <row r="4029" spans="3:11" ht="15" customHeight="1" x14ac:dyDescent="0.25">
      <c r="C4029" s="175"/>
      <c r="E4029" s="175"/>
      <c r="H4029" s="175"/>
      <c r="I4029" s="175"/>
      <c r="J4029" s="202"/>
      <c r="K4029" s="198"/>
    </row>
    <row r="4030" spans="3:11" ht="15" customHeight="1" x14ac:dyDescent="0.25">
      <c r="C4030" s="175"/>
      <c r="E4030" s="175"/>
      <c r="H4030" s="175"/>
      <c r="I4030" s="175"/>
      <c r="J4030" s="202"/>
      <c r="K4030" s="198"/>
    </row>
    <row r="4031" spans="3:11" ht="15" customHeight="1" x14ac:dyDescent="0.25">
      <c r="C4031" s="175"/>
      <c r="E4031" s="175"/>
      <c r="H4031" s="175"/>
      <c r="I4031" s="175"/>
      <c r="J4031" s="202"/>
      <c r="K4031" s="198"/>
    </row>
    <row r="4032" spans="3:11" ht="15" customHeight="1" x14ac:dyDescent="0.25">
      <c r="C4032" s="175"/>
      <c r="E4032" s="175"/>
      <c r="H4032" s="175"/>
      <c r="I4032" s="175"/>
      <c r="J4032" s="202"/>
      <c r="K4032" s="198"/>
    </row>
    <row r="4033" spans="3:11" ht="15" customHeight="1" x14ac:dyDescent="0.25">
      <c r="C4033" s="175"/>
      <c r="E4033" s="175"/>
      <c r="H4033" s="175"/>
      <c r="I4033" s="175"/>
      <c r="J4033" s="202"/>
      <c r="K4033" s="198"/>
    </row>
    <row r="4034" spans="3:11" ht="15" customHeight="1" x14ac:dyDescent="0.25">
      <c r="C4034" s="175"/>
      <c r="E4034" s="175"/>
      <c r="H4034" s="175"/>
      <c r="I4034" s="175"/>
      <c r="J4034" s="202"/>
      <c r="K4034" s="198"/>
    </row>
    <row r="4035" spans="3:11" ht="15" customHeight="1" x14ac:dyDescent="0.25">
      <c r="C4035" s="175"/>
      <c r="E4035" s="175"/>
      <c r="H4035" s="175"/>
      <c r="I4035" s="175"/>
      <c r="J4035" s="202"/>
      <c r="K4035" s="198"/>
    </row>
    <row r="4036" spans="3:11" ht="15" customHeight="1" x14ac:dyDescent="0.25">
      <c r="C4036" s="175"/>
      <c r="E4036" s="175"/>
      <c r="H4036" s="175"/>
      <c r="I4036" s="175"/>
      <c r="J4036" s="202"/>
      <c r="K4036" s="198"/>
    </row>
    <row r="4037" spans="3:11" ht="15" customHeight="1" x14ac:dyDescent="0.25">
      <c r="C4037" s="175"/>
      <c r="E4037" s="175"/>
      <c r="H4037" s="175"/>
      <c r="I4037" s="175"/>
      <c r="J4037" s="202"/>
      <c r="K4037" s="198"/>
    </row>
    <row r="4038" spans="3:11" ht="15" customHeight="1" x14ac:dyDescent="0.25">
      <c r="C4038" s="175"/>
      <c r="E4038" s="175"/>
      <c r="H4038" s="175"/>
      <c r="I4038" s="175"/>
      <c r="J4038" s="202"/>
      <c r="K4038" s="198"/>
    </row>
    <row r="4039" spans="3:11" ht="15" customHeight="1" x14ac:dyDescent="0.25">
      <c r="C4039" s="175"/>
      <c r="E4039" s="175"/>
      <c r="H4039" s="175"/>
      <c r="I4039" s="175"/>
      <c r="J4039" s="202"/>
      <c r="K4039" s="198"/>
    </row>
    <row r="4040" spans="3:11" ht="15" customHeight="1" x14ac:dyDescent="0.25">
      <c r="C4040" s="175"/>
      <c r="E4040" s="175"/>
      <c r="H4040" s="175"/>
      <c r="I4040" s="175"/>
      <c r="J4040" s="202"/>
      <c r="K4040" s="198"/>
    </row>
    <row r="4041" spans="3:11" ht="15" customHeight="1" x14ac:dyDescent="0.25">
      <c r="C4041" s="175"/>
      <c r="E4041" s="175"/>
      <c r="H4041" s="175"/>
      <c r="I4041" s="175"/>
      <c r="J4041" s="202"/>
      <c r="K4041" s="198"/>
    </row>
    <row r="4042" spans="3:11" ht="15" customHeight="1" x14ac:dyDescent="0.25">
      <c r="C4042" s="175"/>
      <c r="E4042" s="175"/>
      <c r="H4042" s="175"/>
      <c r="I4042" s="175"/>
      <c r="J4042" s="202"/>
      <c r="K4042" s="198"/>
    </row>
    <row r="4043" spans="3:11" ht="15" customHeight="1" x14ac:dyDescent="0.25">
      <c r="C4043" s="175"/>
      <c r="E4043" s="175"/>
      <c r="H4043" s="175"/>
      <c r="I4043" s="175"/>
      <c r="J4043" s="202"/>
      <c r="K4043" s="198"/>
    </row>
    <row r="4044" spans="3:11" ht="15" customHeight="1" x14ac:dyDescent="0.25">
      <c r="C4044" s="175"/>
      <c r="E4044" s="175"/>
      <c r="H4044" s="175"/>
      <c r="I4044" s="175"/>
      <c r="J4044" s="202"/>
      <c r="K4044" s="198"/>
    </row>
    <row r="4045" spans="3:11" ht="15" customHeight="1" x14ac:dyDescent="0.25">
      <c r="C4045" s="175"/>
      <c r="E4045" s="175"/>
      <c r="H4045" s="175"/>
      <c r="I4045" s="175"/>
      <c r="J4045" s="202"/>
      <c r="K4045" s="198"/>
    </row>
    <row r="4046" spans="3:11" ht="15" customHeight="1" x14ac:dyDescent="0.25">
      <c r="C4046" s="175"/>
      <c r="E4046" s="175"/>
      <c r="H4046" s="175"/>
      <c r="I4046" s="175"/>
      <c r="J4046" s="202"/>
      <c r="K4046" s="198"/>
    </row>
    <row r="4047" spans="3:11" ht="15" customHeight="1" x14ac:dyDescent="0.25">
      <c r="C4047" s="175"/>
      <c r="E4047" s="175"/>
      <c r="H4047" s="175"/>
      <c r="I4047" s="175"/>
      <c r="J4047" s="202"/>
      <c r="K4047" s="198"/>
    </row>
    <row r="4048" spans="3:11" ht="15" customHeight="1" x14ac:dyDescent="0.25">
      <c r="C4048" s="175"/>
      <c r="E4048" s="175"/>
      <c r="H4048" s="175"/>
      <c r="I4048" s="175"/>
      <c r="J4048" s="202"/>
      <c r="K4048" s="198"/>
    </row>
    <row r="4049" spans="3:11" ht="15" customHeight="1" x14ac:dyDescent="0.25">
      <c r="C4049" s="175"/>
      <c r="E4049" s="175"/>
      <c r="H4049" s="175"/>
      <c r="I4049" s="175"/>
      <c r="J4049" s="202"/>
      <c r="K4049" s="198"/>
    </row>
    <row r="4050" spans="3:11" ht="15" customHeight="1" x14ac:dyDescent="0.25">
      <c r="C4050" s="175"/>
      <c r="E4050" s="175"/>
      <c r="H4050" s="175"/>
      <c r="I4050" s="175"/>
      <c r="J4050" s="202"/>
      <c r="K4050" s="198"/>
    </row>
    <row r="4051" spans="3:11" ht="15" customHeight="1" x14ac:dyDescent="0.25">
      <c r="C4051" s="175"/>
      <c r="E4051" s="175"/>
      <c r="H4051" s="175"/>
      <c r="I4051" s="175"/>
      <c r="J4051" s="202"/>
      <c r="K4051" s="198"/>
    </row>
    <row r="4052" spans="3:11" ht="15" customHeight="1" x14ac:dyDescent="0.25">
      <c r="C4052" s="175"/>
      <c r="E4052" s="175"/>
      <c r="H4052" s="175"/>
      <c r="I4052" s="175"/>
      <c r="J4052" s="202"/>
      <c r="K4052" s="198"/>
    </row>
    <row r="4053" spans="3:11" ht="15" customHeight="1" x14ac:dyDescent="0.25">
      <c r="C4053" s="175"/>
      <c r="E4053" s="175"/>
      <c r="H4053" s="175"/>
      <c r="I4053" s="175"/>
      <c r="J4053" s="202"/>
      <c r="K4053" s="198"/>
    </row>
    <row r="4054" spans="3:11" ht="15" customHeight="1" x14ac:dyDescent="0.25">
      <c r="C4054" s="175"/>
      <c r="E4054" s="175"/>
      <c r="H4054" s="175"/>
      <c r="I4054" s="175"/>
      <c r="J4054" s="202"/>
      <c r="K4054" s="198"/>
    </row>
    <row r="4055" spans="3:11" ht="15" customHeight="1" x14ac:dyDescent="0.25">
      <c r="C4055" s="175"/>
      <c r="E4055" s="175"/>
      <c r="H4055" s="175"/>
      <c r="I4055" s="175"/>
      <c r="J4055" s="202"/>
      <c r="K4055" s="198"/>
    </row>
    <row r="4056" spans="3:11" ht="15" customHeight="1" x14ac:dyDescent="0.25">
      <c r="C4056" s="175"/>
      <c r="E4056" s="175"/>
      <c r="H4056" s="175"/>
      <c r="I4056" s="175"/>
      <c r="J4056" s="202"/>
      <c r="K4056" s="198"/>
    </row>
    <row r="4057" spans="3:11" ht="15" customHeight="1" x14ac:dyDescent="0.25">
      <c r="C4057" s="175"/>
      <c r="E4057" s="175"/>
      <c r="H4057" s="175"/>
      <c r="I4057" s="175"/>
      <c r="J4057" s="202"/>
      <c r="K4057" s="198"/>
    </row>
    <row r="4058" spans="3:11" ht="15" customHeight="1" x14ac:dyDescent="0.25">
      <c r="C4058" s="175"/>
      <c r="E4058" s="175"/>
      <c r="H4058" s="175"/>
      <c r="I4058" s="175"/>
      <c r="J4058" s="202"/>
      <c r="K4058" s="198"/>
    </row>
    <row r="4059" spans="3:11" ht="15" customHeight="1" x14ac:dyDescent="0.25">
      <c r="C4059" s="175"/>
      <c r="E4059" s="175"/>
      <c r="H4059" s="175"/>
      <c r="I4059" s="175"/>
      <c r="J4059" s="202"/>
      <c r="K4059" s="198"/>
    </row>
    <row r="4060" spans="3:11" ht="15" customHeight="1" x14ac:dyDescent="0.25">
      <c r="C4060" s="175"/>
      <c r="E4060" s="175"/>
      <c r="H4060" s="175"/>
      <c r="I4060" s="175"/>
      <c r="J4060" s="202"/>
      <c r="K4060" s="198"/>
    </row>
    <row r="4061" spans="3:11" ht="15" customHeight="1" x14ac:dyDescent="0.25">
      <c r="C4061" s="175"/>
      <c r="E4061" s="175"/>
      <c r="H4061" s="175"/>
      <c r="I4061" s="175"/>
      <c r="J4061" s="202"/>
      <c r="K4061" s="198"/>
    </row>
    <row r="4062" spans="3:11" ht="15" customHeight="1" x14ac:dyDescent="0.25">
      <c r="C4062" s="175"/>
      <c r="E4062" s="175"/>
      <c r="H4062" s="175"/>
      <c r="I4062" s="175"/>
      <c r="J4062" s="202"/>
      <c r="K4062" s="198"/>
    </row>
    <row r="4063" spans="3:11" ht="15" customHeight="1" x14ac:dyDescent="0.25">
      <c r="C4063" s="175"/>
      <c r="E4063" s="175"/>
      <c r="H4063" s="175"/>
      <c r="I4063" s="175"/>
      <c r="J4063" s="202"/>
      <c r="K4063" s="198"/>
    </row>
    <row r="4064" spans="3:11" ht="15" customHeight="1" x14ac:dyDescent="0.25">
      <c r="C4064" s="175"/>
      <c r="E4064" s="175"/>
      <c r="H4064" s="175"/>
      <c r="I4064" s="175"/>
      <c r="J4064" s="202"/>
      <c r="K4064" s="198"/>
    </row>
    <row r="4065" spans="3:11" ht="15" customHeight="1" x14ac:dyDescent="0.25">
      <c r="C4065" s="175"/>
      <c r="E4065" s="175"/>
      <c r="H4065" s="175"/>
      <c r="I4065" s="175"/>
      <c r="J4065" s="202"/>
      <c r="K4065" s="198"/>
    </row>
    <row r="4066" spans="3:11" ht="15" customHeight="1" x14ac:dyDescent="0.25">
      <c r="C4066" s="175"/>
      <c r="E4066" s="175"/>
      <c r="H4066" s="175"/>
      <c r="I4066" s="175"/>
      <c r="J4066" s="202"/>
      <c r="K4066" s="198"/>
    </row>
    <row r="4067" spans="3:11" ht="15" customHeight="1" x14ac:dyDescent="0.25">
      <c r="C4067" s="175"/>
      <c r="E4067" s="175"/>
      <c r="H4067" s="175"/>
      <c r="I4067" s="175"/>
      <c r="J4067" s="202"/>
      <c r="K4067" s="198"/>
    </row>
    <row r="4068" spans="3:11" ht="15" customHeight="1" x14ac:dyDescent="0.25">
      <c r="C4068" s="175"/>
      <c r="E4068" s="175"/>
      <c r="H4068" s="175"/>
      <c r="I4068" s="175"/>
      <c r="J4068" s="202"/>
      <c r="K4068" s="198"/>
    </row>
    <row r="4069" spans="3:11" ht="15" customHeight="1" x14ac:dyDescent="0.25">
      <c r="C4069" s="175"/>
      <c r="E4069" s="175"/>
      <c r="H4069" s="175"/>
      <c r="I4069" s="175"/>
      <c r="J4069" s="202"/>
      <c r="K4069" s="198"/>
    </row>
    <row r="4070" spans="3:11" ht="15" customHeight="1" x14ac:dyDescent="0.25">
      <c r="C4070" s="175"/>
      <c r="E4070" s="175"/>
      <c r="H4070" s="175"/>
      <c r="I4070" s="175"/>
      <c r="J4070" s="202"/>
      <c r="K4070" s="198"/>
    </row>
    <row r="4071" spans="3:11" ht="15" customHeight="1" x14ac:dyDescent="0.25">
      <c r="C4071" s="175"/>
      <c r="E4071" s="175"/>
      <c r="H4071" s="175"/>
      <c r="I4071" s="175"/>
      <c r="J4071" s="202"/>
      <c r="K4071" s="198"/>
    </row>
    <row r="4072" spans="3:11" ht="15" customHeight="1" x14ac:dyDescent="0.25">
      <c r="C4072" s="175"/>
      <c r="E4072" s="175"/>
      <c r="H4072" s="175"/>
      <c r="I4072" s="175"/>
      <c r="J4072" s="202"/>
      <c r="K4072" s="198"/>
    </row>
    <row r="4073" spans="3:11" ht="15" customHeight="1" x14ac:dyDescent="0.25">
      <c r="C4073" s="175"/>
      <c r="E4073" s="175"/>
      <c r="H4073" s="175"/>
      <c r="I4073" s="175"/>
      <c r="J4073" s="202"/>
      <c r="K4073" s="198"/>
    </row>
    <row r="4074" spans="3:11" ht="15" customHeight="1" x14ac:dyDescent="0.25">
      <c r="C4074" s="175"/>
      <c r="E4074" s="175"/>
      <c r="H4074" s="175"/>
      <c r="I4074" s="175"/>
      <c r="J4074" s="202"/>
      <c r="K4074" s="198"/>
    </row>
    <row r="4075" spans="3:11" ht="15" customHeight="1" x14ac:dyDescent="0.25">
      <c r="C4075" s="175"/>
      <c r="E4075" s="175"/>
      <c r="H4075" s="175"/>
      <c r="I4075" s="175"/>
      <c r="J4075" s="202"/>
      <c r="K4075" s="198"/>
    </row>
    <row r="4076" spans="3:11" ht="15" customHeight="1" x14ac:dyDescent="0.25">
      <c r="C4076" s="175"/>
      <c r="E4076" s="175"/>
      <c r="H4076" s="175"/>
      <c r="I4076" s="175"/>
      <c r="J4076" s="202"/>
      <c r="K4076" s="198"/>
    </row>
    <row r="4077" spans="3:11" ht="15" customHeight="1" x14ac:dyDescent="0.25">
      <c r="C4077" s="175"/>
      <c r="E4077" s="175"/>
      <c r="H4077" s="175"/>
      <c r="I4077" s="175"/>
      <c r="J4077" s="202"/>
      <c r="K4077" s="198"/>
    </row>
    <row r="4078" spans="3:11" ht="15" customHeight="1" x14ac:dyDescent="0.25">
      <c r="C4078" s="175"/>
      <c r="E4078" s="175"/>
      <c r="H4078" s="175"/>
      <c r="I4078" s="175"/>
      <c r="J4078" s="202"/>
      <c r="K4078" s="198"/>
    </row>
    <row r="4079" spans="3:11" ht="15" customHeight="1" x14ac:dyDescent="0.25">
      <c r="C4079" s="175"/>
      <c r="E4079" s="175"/>
      <c r="H4079" s="175"/>
      <c r="I4079" s="175"/>
      <c r="J4079" s="202"/>
      <c r="K4079" s="198"/>
    </row>
    <row r="4080" spans="3:11" ht="15" customHeight="1" x14ac:dyDescent="0.25">
      <c r="C4080" s="175"/>
      <c r="E4080" s="175"/>
      <c r="H4080" s="175"/>
      <c r="I4080" s="175"/>
      <c r="J4080" s="202"/>
      <c r="K4080" s="198"/>
    </row>
    <row r="4081" spans="3:11" ht="15" customHeight="1" x14ac:dyDescent="0.25">
      <c r="C4081" s="175"/>
      <c r="E4081" s="175"/>
      <c r="H4081" s="175"/>
      <c r="I4081" s="175"/>
      <c r="J4081" s="202"/>
      <c r="K4081" s="198"/>
    </row>
    <row r="4082" spans="3:11" ht="15" customHeight="1" x14ac:dyDescent="0.25">
      <c r="C4082" s="175"/>
      <c r="E4082" s="175"/>
      <c r="H4082" s="175"/>
      <c r="I4082" s="175"/>
      <c r="J4082" s="202"/>
      <c r="K4082" s="198"/>
    </row>
    <row r="4083" spans="3:11" ht="15" customHeight="1" x14ac:dyDescent="0.25">
      <c r="C4083" s="175"/>
      <c r="E4083" s="175"/>
      <c r="H4083" s="175"/>
      <c r="I4083" s="175"/>
      <c r="J4083" s="202"/>
      <c r="K4083" s="198"/>
    </row>
    <row r="4084" spans="3:11" ht="15" customHeight="1" x14ac:dyDescent="0.25">
      <c r="C4084" s="175"/>
      <c r="E4084" s="175"/>
      <c r="H4084" s="175"/>
      <c r="I4084" s="175"/>
      <c r="J4084" s="202"/>
      <c r="K4084" s="198"/>
    </row>
    <row r="4085" spans="3:11" ht="15" customHeight="1" x14ac:dyDescent="0.25">
      <c r="C4085" s="175"/>
      <c r="E4085" s="175"/>
      <c r="H4085" s="175"/>
      <c r="I4085" s="175"/>
      <c r="J4085" s="202"/>
      <c r="K4085" s="198"/>
    </row>
    <row r="4086" spans="3:11" ht="15" customHeight="1" x14ac:dyDescent="0.25">
      <c r="C4086" s="175"/>
      <c r="E4086" s="175"/>
      <c r="H4086" s="175"/>
      <c r="I4086" s="175"/>
      <c r="J4086" s="202"/>
      <c r="K4086" s="198"/>
    </row>
    <row r="4087" spans="3:11" ht="15" customHeight="1" x14ac:dyDescent="0.25">
      <c r="C4087" s="175"/>
      <c r="E4087" s="175"/>
      <c r="H4087" s="175"/>
      <c r="I4087" s="175"/>
      <c r="J4087" s="202"/>
      <c r="K4087" s="198"/>
    </row>
    <row r="4088" spans="3:11" ht="15" customHeight="1" x14ac:dyDescent="0.25">
      <c r="C4088" s="175"/>
      <c r="E4088" s="175"/>
      <c r="H4088" s="175"/>
      <c r="I4088" s="175"/>
      <c r="J4088" s="202"/>
      <c r="K4088" s="198"/>
    </row>
    <row r="4089" spans="3:11" ht="15" customHeight="1" x14ac:dyDescent="0.25">
      <c r="C4089" s="175"/>
      <c r="E4089" s="175"/>
      <c r="H4089" s="175"/>
      <c r="I4089" s="175"/>
      <c r="J4089" s="202"/>
      <c r="K4089" s="198"/>
    </row>
    <row r="4090" spans="3:11" ht="15" customHeight="1" x14ac:dyDescent="0.25">
      <c r="C4090" s="175"/>
      <c r="E4090" s="175"/>
      <c r="H4090" s="175"/>
      <c r="I4090" s="175"/>
      <c r="J4090" s="202"/>
      <c r="K4090" s="198"/>
    </row>
    <row r="4091" spans="3:11" ht="15" customHeight="1" x14ac:dyDescent="0.25">
      <c r="C4091" s="175"/>
      <c r="E4091" s="175"/>
      <c r="H4091" s="175"/>
      <c r="I4091" s="175"/>
      <c r="J4091" s="202"/>
      <c r="K4091" s="198"/>
    </row>
    <row r="4092" spans="3:11" ht="15" customHeight="1" x14ac:dyDescent="0.25">
      <c r="C4092" s="175"/>
      <c r="E4092" s="175"/>
      <c r="H4092" s="175"/>
      <c r="I4092" s="175"/>
      <c r="J4092" s="202"/>
      <c r="K4092" s="198"/>
    </row>
    <row r="4093" spans="3:11" ht="15" customHeight="1" x14ac:dyDescent="0.25">
      <c r="C4093" s="175"/>
      <c r="E4093" s="175"/>
      <c r="H4093" s="175"/>
      <c r="I4093" s="175"/>
      <c r="J4093" s="202"/>
      <c r="K4093" s="198"/>
    </row>
    <row r="4094" spans="3:11" ht="15" customHeight="1" x14ac:dyDescent="0.25">
      <c r="C4094" s="175"/>
      <c r="E4094" s="175"/>
      <c r="H4094" s="175"/>
      <c r="I4094" s="175"/>
      <c r="J4094" s="202"/>
      <c r="K4094" s="198"/>
    </row>
    <row r="4095" spans="3:11" ht="15" customHeight="1" x14ac:dyDescent="0.25">
      <c r="C4095" s="175"/>
      <c r="E4095" s="175"/>
      <c r="H4095" s="175"/>
      <c r="I4095" s="175"/>
      <c r="J4095" s="202"/>
      <c r="K4095" s="198"/>
    </row>
    <row r="4096" spans="3:11" ht="15" customHeight="1" x14ac:dyDescent="0.25">
      <c r="C4096" s="175"/>
      <c r="E4096" s="175"/>
      <c r="H4096" s="175"/>
      <c r="I4096" s="175"/>
      <c r="J4096" s="202"/>
      <c r="K4096" s="198"/>
    </row>
    <row r="4097" spans="3:11" ht="15" customHeight="1" x14ac:dyDescent="0.25">
      <c r="C4097" s="175"/>
      <c r="E4097" s="175"/>
      <c r="H4097" s="175"/>
      <c r="I4097" s="175"/>
      <c r="J4097" s="202"/>
      <c r="K4097" s="198"/>
    </row>
    <row r="4098" spans="3:11" ht="15" customHeight="1" x14ac:dyDescent="0.25">
      <c r="C4098" s="175"/>
      <c r="E4098" s="175"/>
      <c r="H4098" s="175"/>
      <c r="I4098" s="175"/>
      <c r="J4098" s="202"/>
      <c r="K4098" s="198"/>
    </row>
    <row r="4099" spans="3:11" ht="15" customHeight="1" x14ac:dyDescent="0.25">
      <c r="C4099" s="175"/>
      <c r="E4099" s="175"/>
      <c r="H4099" s="175"/>
      <c r="I4099" s="175"/>
      <c r="J4099" s="202"/>
      <c r="K4099" s="198"/>
    </row>
    <row r="4100" spans="3:11" ht="15" customHeight="1" x14ac:dyDescent="0.25">
      <c r="C4100" s="175"/>
      <c r="E4100" s="175"/>
      <c r="H4100" s="175"/>
      <c r="I4100" s="175"/>
      <c r="J4100" s="202"/>
      <c r="K4100" s="198"/>
    </row>
    <row r="4101" spans="3:11" ht="15" customHeight="1" x14ac:dyDescent="0.25">
      <c r="C4101" s="175"/>
      <c r="E4101" s="175"/>
      <c r="H4101" s="175"/>
      <c r="I4101" s="175"/>
      <c r="J4101" s="202"/>
      <c r="K4101" s="198"/>
    </row>
    <row r="4102" spans="3:11" ht="15" customHeight="1" x14ac:dyDescent="0.25">
      <c r="C4102" s="175"/>
      <c r="E4102" s="175"/>
      <c r="H4102" s="175"/>
      <c r="I4102" s="175"/>
      <c r="J4102" s="202"/>
      <c r="K4102" s="198"/>
    </row>
    <row r="4103" spans="3:11" ht="15" customHeight="1" x14ac:dyDescent="0.25">
      <c r="C4103" s="175"/>
      <c r="E4103" s="175"/>
      <c r="H4103" s="175"/>
      <c r="I4103" s="175"/>
      <c r="J4103" s="202"/>
      <c r="K4103" s="198"/>
    </row>
    <row r="4104" spans="3:11" ht="15" customHeight="1" x14ac:dyDescent="0.25">
      <c r="C4104" s="175"/>
      <c r="E4104" s="175"/>
      <c r="H4104" s="175"/>
      <c r="I4104" s="175"/>
      <c r="J4104" s="202"/>
      <c r="K4104" s="198"/>
    </row>
    <row r="4105" spans="3:11" ht="15" customHeight="1" x14ac:dyDescent="0.25">
      <c r="C4105" s="175"/>
      <c r="E4105" s="175"/>
      <c r="H4105" s="175"/>
      <c r="I4105" s="175"/>
      <c r="J4105" s="202"/>
      <c r="K4105" s="198"/>
    </row>
    <row r="4106" spans="3:11" ht="15" customHeight="1" x14ac:dyDescent="0.25">
      <c r="C4106" s="175"/>
      <c r="E4106" s="175"/>
      <c r="H4106" s="175"/>
      <c r="I4106" s="175"/>
      <c r="J4106" s="202"/>
      <c r="K4106" s="198"/>
    </row>
    <row r="4107" spans="3:11" ht="15" customHeight="1" x14ac:dyDescent="0.25">
      <c r="C4107" s="175"/>
      <c r="E4107" s="175"/>
      <c r="H4107" s="175"/>
      <c r="I4107" s="175"/>
      <c r="J4107" s="202"/>
      <c r="K4107" s="198"/>
    </row>
    <row r="4108" spans="3:11" ht="15" customHeight="1" x14ac:dyDescent="0.25">
      <c r="C4108" s="175"/>
      <c r="E4108" s="175"/>
      <c r="H4108" s="175"/>
      <c r="I4108" s="175"/>
      <c r="J4108" s="202"/>
      <c r="K4108" s="198"/>
    </row>
    <row r="4109" spans="3:11" ht="15" customHeight="1" x14ac:dyDescent="0.25">
      <c r="C4109" s="175"/>
      <c r="E4109" s="175"/>
      <c r="H4109" s="175"/>
      <c r="I4109" s="175"/>
      <c r="J4109" s="202"/>
      <c r="K4109" s="198"/>
    </row>
    <row r="4110" spans="3:11" ht="15" customHeight="1" x14ac:dyDescent="0.25">
      <c r="C4110" s="175"/>
      <c r="E4110" s="175"/>
      <c r="H4110" s="175"/>
      <c r="I4110" s="175"/>
      <c r="J4110" s="202"/>
      <c r="K4110" s="198"/>
    </row>
    <row r="4111" spans="3:11" ht="15" customHeight="1" x14ac:dyDescent="0.25">
      <c r="C4111" s="175"/>
      <c r="E4111" s="175"/>
      <c r="H4111" s="175"/>
      <c r="I4111" s="175"/>
      <c r="J4111" s="202"/>
      <c r="K4111" s="198"/>
    </row>
    <row r="4112" spans="3:11" ht="15" customHeight="1" x14ac:dyDescent="0.25">
      <c r="C4112" s="175"/>
      <c r="E4112" s="175"/>
      <c r="H4112" s="175"/>
      <c r="I4112" s="175"/>
      <c r="J4112" s="202"/>
      <c r="K4112" s="198"/>
    </row>
    <row r="4113" spans="3:11" ht="15" customHeight="1" x14ac:dyDescent="0.25">
      <c r="C4113" s="175"/>
      <c r="E4113" s="175"/>
      <c r="H4113" s="175"/>
      <c r="I4113" s="175"/>
      <c r="J4113" s="202"/>
      <c r="K4113" s="198"/>
    </row>
    <row r="4114" spans="3:11" ht="15" customHeight="1" x14ac:dyDescent="0.25">
      <c r="C4114" s="175"/>
      <c r="E4114" s="175"/>
      <c r="H4114" s="175"/>
      <c r="I4114" s="175"/>
      <c r="J4114" s="202"/>
      <c r="K4114" s="198"/>
    </row>
    <row r="4115" spans="3:11" ht="15" customHeight="1" x14ac:dyDescent="0.25">
      <c r="C4115" s="175"/>
      <c r="E4115" s="175"/>
      <c r="H4115" s="175"/>
      <c r="I4115" s="175"/>
      <c r="J4115" s="202"/>
      <c r="K4115" s="198"/>
    </row>
    <row r="4116" spans="3:11" ht="15" customHeight="1" x14ac:dyDescent="0.25">
      <c r="C4116" s="175"/>
      <c r="E4116" s="175"/>
      <c r="H4116" s="175"/>
      <c r="I4116" s="175"/>
      <c r="J4116" s="202"/>
      <c r="K4116" s="198"/>
    </row>
    <row r="4117" spans="3:11" ht="15" customHeight="1" x14ac:dyDescent="0.25">
      <c r="C4117" s="175"/>
      <c r="E4117" s="175"/>
      <c r="H4117" s="175"/>
      <c r="I4117" s="175"/>
      <c r="J4117" s="202"/>
      <c r="K4117" s="198"/>
    </row>
    <row r="4118" spans="3:11" ht="15" customHeight="1" x14ac:dyDescent="0.25">
      <c r="C4118" s="175"/>
      <c r="E4118" s="175"/>
      <c r="H4118" s="175"/>
      <c r="I4118" s="175"/>
      <c r="J4118" s="202"/>
      <c r="K4118" s="198"/>
    </row>
    <row r="4119" spans="3:11" ht="15" customHeight="1" x14ac:dyDescent="0.25">
      <c r="C4119" s="175"/>
      <c r="E4119" s="175"/>
      <c r="H4119" s="175"/>
      <c r="I4119" s="175"/>
      <c r="J4119" s="202"/>
      <c r="K4119" s="198"/>
    </row>
    <row r="4120" spans="3:11" ht="15" customHeight="1" x14ac:dyDescent="0.25">
      <c r="C4120" s="175"/>
      <c r="E4120" s="175"/>
      <c r="H4120" s="175"/>
      <c r="I4120" s="175"/>
      <c r="J4120" s="202"/>
      <c r="K4120" s="198"/>
    </row>
    <row r="4121" spans="3:11" ht="15" customHeight="1" x14ac:dyDescent="0.25">
      <c r="C4121" s="175"/>
      <c r="E4121" s="175"/>
      <c r="H4121" s="175"/>
      <c r="I4121" s="175"/>
      <c r="J4121" s="202"/>
      <c r="K4121" s="198"/>
    </row>
    <row r="4122" spans="3:11" ht="15" customHeight="1" x14ac:dyDescent="0.25">
      <c r="C4122" s="175"/>
      <c r="E4122" s="175"/>
      <c r="H4122" s="175"/>
      <c r="I4122" s="175"/>
      <c r="J4122" s="202"/>
      <c r="K4122" s="198"/>
    </row>
    <row r="4123" spans="3:11" ht="15" customHeight="1" x14ac:dyDescent="0.25">
      <c r="C4123" s="175"/>
      <c r="E4123" s="175"/>
      <c r="H4123" s="175"/>
      <c r="I4123" s="175"/>
      <c r="J4123" s="202"/>
      <c r="K4123" s="198"/>
    </row>
    <row r="4124" spans="3:11" ht="15" customHeight="1" x14ac:dyDescent="0.25">
      <c r="C4124" s="175"/>
      <c r="E4124" s="175"/>
      <c r="H4124" s="175"/>
      <c r="I4124" s="175"/>
      <c r="J4124" s="202"/>
      <c r="K4124" s="198"/>
    </row>
    <row r="4125" spans="3:11" ht="15" customHeight="1" x14ac:dyDescent="0.25">
      <c r="C4125" s="175"/>
      <c r="E4125" s="175"/>
      <c r="H4125" s="175"/>
      <c r="I4125" s="175"/>
      <c r="J4125" s="202"/>
      <c r="K4125" s="198"/>
    </row>
    <row r="4126" spans="3:11" ht="15" customHeight="1" x14ac:dyDescent="0.25">
      <c r="C4126" s="175"/>
      <c r="E4126" s="175"/>
      <c r="H4126" s="175"/>
      <c r="I4126" s="175"/>
      <c r="J4126" s="202"/>
      <c r="K4126" s="198"/>
    </row>
    <row r="4127" spans="3:11" ht="15" customHeight="1" x14ac:dyDescent="0.25">
      <c r="C4127" s="175"/>
      <c r="E4127" s="175"/>
      <c r="H4127" s="175"/>
      <c r="I4127" s="175"/>
      <c r="J4127" s="202"/>
      <c r="K4127" s="198"/>
    </row>
    <row r="4128" spans="3:11" ht="15" customHeight="1" x14ac:dyDescent="0.25">
      <c r="C4128" s="175"/>
      <c r="E4128" s="175"/>
      <c r="H4128" s="175"/>
      <c r="I4128" s="175"/>
      <c r="J4128" s="202"/>
      <c r="K4128" s="198"/>
    </row>
    <row r="4129" spans="3:11" ht="15" customHeight="1" x14ac:dyDescent="0.25">
      <c r="C4129" s="175"/>
      <c r="E4129" s="175"/>
      <c r="H4129" s="175"/>
      <c r="I4129" s="175"/>
      <c r="J4129" s="202"/>
      <c r="K4129" s="198"/>
    </row>
    <row r="4130" spans="3:11" ht="15" customHeight="1" x14ac:dyDescent="0.25">
      <c r="C4130" s="175"/>
      <c r="E4130" s="175"/>
      <c r="H4130" s="175"/>
      <c r="I4130" s="175"/>
      <c r="J4130" s="202"/>
      <c r="K4130" s="198"/>
    </row>
    <row r="4131" spans="3:11" ht="15" customHeight="1" x14ac:dyDescent="0.25">
      <c r="C4131" s="175"/>
      <c r="E4131" s="175"/>
      <c r="H4131" s="175"/>
      <c r="I4131" s="175"/>
      <c r="J4131" s="202"/>
      <c r="K4131" s="198"/>
    </row>
    <row r="4132" spans="3:11" ht="15" customHeight="1" x14ac:dyDescent="0.25">
      <c r="C4132" s="175"/>
      <c r="E4132" s="175"/>
      <c r="H4132" s="175"/>
      <c r="I4132" s="175"/>
      <c r="J4132" s="202"/>
      <c r="K4132" s="198"/>
    </row>
    <row r="4133" spans="3:11" ht="15" customHeight="1" x14ac:dyDescent="0.25">
      <c r="C4133" s="175"/>
      <c r="E4133" s="175"/>
      <c r="H4133" s="175"/>
      <c r="I4133" s="175"/>
      <c r="J4133" s="202"/>
      <c r="K4133" s="198"/>
    </row>
    <row r="4134" spans="3:11" ht="15" customHeight="1" x14ac:dyDescent="0.25">
      <c r="C4134" s="175"/>
      <c r="E4134" s="175"/>
      <c r="H4134" s="175"/>
      <c r="I4134" s="175"/>
      <c r="J4134" s="202"/>
      <c r="K4134" s="198"/>
    </row>
    <row r="4135" spans="3:11" ht="15" customHeight="1" x14ac:dyDescent="0.25">
      <c r="C4135" s="175"/>
      <c r="E4135" s="175"/>
      <c r="H4135" s="175"/>
      <c r="I4135" s="175"/>
      <c r="J4135" s="202"/>
      <c r="K4135" s="198"/>
    </row>
    <row r="4136" spans="3:11" ht="15" customHeight="1" x14ac:dyDescent="0.25">
      <c r="C4136" s="175"/>
      <c r="E4136" s="175"/>
      <c r="H4136" s="175"/>
      <c r="I4136" s="175"/>
      <c r="J4136" s="202"/>
      <c r="K4136" s="198"/>
    </row>
    <row r="4137" spans="3:11" ht="15" customHeight="1" x14ac:dyDescent="0.25">
      <c r="C4137" s="175"/>
      <c r="E4137" s="175"/>
      <c r="H4137" s="175"/>
      <c r="I4137" s="175"/>
      <c r="J4137" s="202"/>
      <c r="K4137" s="198"/>
    </row>
    <row r="4138" spans="3:11" ht="15" customHeight="1" x14ac:dyDescent="0.25">
      <c r="C4138" s="175"/>
      <c r="E4138" s="175"/>
      <c r="H4138" s="175"/>
      <c r="I4138" s="175"/>
      <c r="J4138" s="202"/>
      <c r="K4138" s="198"/>
    </row>
    <row r="4139" spans="3:11" ht="15" customHeight="1" x14ac:dyDescent="0.25">
      <c r="C4139" s="175"/>
      <c r="E4139" s="175"/>
      <c r="H4139" s="175"/>
      <c r="I4139" s="175"/>
      <c r="J4139" s="202"/>
      <c r="K4139" s="198"/>
    </row>
    <row r="4140" spans="3:11" ht="15" customHeight="1" x14ac:dyDescent="0.25">
      <c r="C4140" s="175"/>
      <c r="E4140" s="175"/>
      <c r="H4140" s="175"/>
      <c r="I4140" s="175"/>
      <c r="J4140" s="202"/>
      <c r="K4140" s="198"/>
    </row>
    <row r="4141" spans="3:11" ht="15" customHeight="1" x14ac:dyDescent="0.25">
      <c r="C4141" s="175"/>
      <c r="E4141" s="175"/>
      <c r="H4141" s="175"/>
      <c r="I4141" s="175"/>
      <c r="J4141" s="202"/>
      <c r="K4141" s="198"/>
    </row>
    <row r="4142" spans="3:11" ht="15" customHeight="1" x14ac:dyDescent="0.25">
      <c r="C4142" s="175"/>
      <c r="E4142" s="175"/>
      <c r="H4142" s="175"/>
      <c r="I4142" s="175"/>
      <c r="J4142" s="202"/>
      <c r="K4142" s="198"/>
    </row>
    <row r="4143" spans="3:11" ht="15" customHeight="1" x14ac:dyDescent="0.25">
      <c r="C4143" s="175"/>
      <c r="E4143" s="175"/>
      <c r="H4143" s="175"/>
      <c r="I4143" s="175"/>
      <c r="J4143" s="202"/>
      <c r="K4143" s="198"/>
    </row>
    <row r="4144" spans="3:11" ht="15" customHeight="1" x14ac:dyDescent="0.25">
      <c r="C4144" s="175"/>
      <c r="E4144" s="175"/>
      <c r="H4144" s="175"/>
      <c r="I4144" s="175"/>
      <c r="J4144" s="202"/>
      <c r="K4144" s="198"/>
    </row>
    <row r="4145" spans="3:11" ht="15" customHeight="1" x14ac:dyDescent="0.25">
      <c r="C4145" s="175"/>
      <c r="E4145" s="175"/>
      <c r="H4145" s="175"/>
      <c r="I4145" s="175"/>
      <c r="J4145" s="202"/>
      <c r="K4145" s="198"/>
    </row>
    <row r="4146" spans="3:11" ht="15" customHeight="1" x14ac:dyDescent="0.25">
      <c r="C4146" s="175"/>
      <c r="E4146" s="175"/>
      <c r="H4146" s="175"/>
      <c r="I4146" s="175"/>
      <c r="J4146" s="202"/>
      <c r="K4146" s="198"/>
    </row>
    <row r="4147" spans="3:11" ht="15" customHeight="1" x14ac:dyDescent="0.25">
      <c r="C4147" s="175"/>
      <c r="E4147" s="175"/>
      <c r="H4147" s="175"/>
      <c r="I4147" s="175"/>
      <c r="J4147" s="202"/>
      <c r="K4147" s="198"/>
    </row>
    <row r="4148" spans="3:11" ht="15" customHeight="1" x14ac:dyDescent="0.25">
      <c r="C4148" s="175"/>
      <c r="E4148" s="175"/>
      <c r="H4148" s="175"/>
      <c r="I4148" s="175"/>
      <c r="J4148" s="202"/>
      <c r="K4148" s="198"/>
    </row>
    <row r="4149" spans="3:11" ht="15" customHeight="1" x14ac:dyDescent="0.25">
      <c r="C4149" s="175"/>
      <c r="E4149" s="175"/>
      <c r="H4149" s="175"/>
      <c r="I4149" s="175"/>
      <c r="J4149" s="202"/>
      <c r="K4149" s="198"/>
    </row>
    <row r="4150" spans="3:11" ht="15" customHeight="1" x14ac:dyDescent="0.25">
      <c r="C4150" s="175"/>
      <c r="E4150" s="175"/>
      <c r="H4150" s="175"/>
      <c r="I4150" s="175"/>
      <c r="J4150" s="202"/>
      <c r="K4150" s="198"/>
    </row>
    <row r="4151" spans="3:11" ht="15" customHeight="1" x14ac:dyDescent="0.25">
      <c r="C4151" s="175"/>
      <c r="E4151" s="175"/>
      <c r="H4151" s="175"/>
      <c r="I4151" s="175"/>
      <c r="J4151" s="202"/>
      <c r="K4151" s="198"/>
    </row>
    <row r="4152" spans="3:11" ht="15" customHeight="1" x14ac:dyDescent="0.25">
      <c r="C4152" s="175"/>
      <c r="E4152" s="175"/>
      <c r="H4152" s="175"/>
      <c r="I4152" s="175"/>
      <c r="J4152" s="202"/>
      <c r="K4152" s="198"/>
    </row>
    <row r="4153" spans="3:11" ht="15" customHeight="1" x14ac:dyDescent="0.25">
      <c r="C4153" s="175"/>
      <c r="E4153" s="175"/>
      <c r="H4153" s="175"/>
      <c r="I4153" s="175"/>
      <c r="J4153" s="202"/>
      <c r="K4153" s="198"/>
    </row>
    <row r="4154" spans="3:11" ht="15" customHeight="1" x14ac:dyDescent="0.25">
      <c r="C4154" s="175"/>
      <c r="E4154" s="175"/>
      <c r="H4154" s="175"/>
      <c r="I4154" s="175"/>
      <c r="J4154" s="202"/>
      <c r="K4154" s="198"/>
    </row>
    <row r="4155" spans="3:11" ht="15" customHeight="1" x14ac:dyDescent="0.25">
      <c r="C4155" s="175"/>
      <c r="E4155" s="175"/>
      <c r="H4155" s="175"/>
      <c r="I4155" s="175"/>
      <c r="J4155" s="202"/>
      <c r="K4155" s="198"/>
    </row>
    <row r="4156" spans="3:11" ht="15" customHeight="1" x14ac:dyDescent="0.25">
      <c r="C4156" s="175"/>
      <c r="E4156" s="175"/>
      <c r="H4156" s="175"/>
      <c r="I4156" s="175"/>
      <c r="J4156" s="202"/>
      <c r="K4156" s="198"/>
    </row>
    <row r="4157" spans="3:11" ht="15" customHeight="1" x14ac:dyDescent="0.25">
      <c r="C4157" s="175"/>
      <c r="E4157" s="175"/>
      <c r="H4157" s="175"/>
      <c r="I4157" s="175"/>
      <c r="J4157" s="202"/>
      <c r="K4157" s="198"/>
    </row>
    <row r="4158" spans="3:11" ht="15" customHeight="1" x14ac:dyDescent="0.25">
      <c r="C4158" s="175"/>
      <c r="E4158" s="175"/>
      <c r="H4158" s="175"/>
      <c r="I4158" s="175"/>
      <c r="J4158" s="202"/>
      <c r="K4158" s="198"/>
    </row>
    <row r="4159" spans="3:11" ht="15" customHeight="1" x14ac:dyDescent="0.25">
      <c r="C4159" s="175"/>
      <c r="E4159" s="175"/>
      <c r="H4159" s="175"/>
      <c r="I4159" s="175"/>
      <c r="J4159" s="202"/>
      <c r="K4159" s="198"/>
    </row>
    <row r="4160" spans="3:11" ht="15" customHeight="1" x14ac:dyDescent="0.25">
      <c r="C4160" s="175"/>
      <c r="E4160" s="175"/>
      <c r="H4160" s="175"/>
      <c r="I4160" s="175"/>
      <c r="J4160" s="202"/>
      <c r="K4160" s="198"/>
    </row>
    <row r="4161" spans="3:11" ht="15" customHeight="1" x14ac:dyDescent="0.25">
      <c r="C4161" s="175"/>
      <c r="E4161" s="175"/>
      <c r="H4161" s="175"/>
      <c r="I4161" s="175"/>
      <c r="J4161" s="202"/>
      <c r="K4161" s="198"/>
    </row>
    <row r="4162" spans="3:11" ht="15" customHeight="1" x14ac:dyDescent="0.25">
      <c r="C4162" s="175"/>
      <c r="E4162" s="175"/>
      <c r="H4162" s="175"/>
      <c r="I4162" s="175"/>
      <c r="J4162" s="202"/>
      <c r="K4162" s="198"/>
    </row>
    <row r="4163" spans="3:11" ht="15" customHeight="1" x14ac:dyDescent="0.25">
      <c r="C4163" s="175"/>
      <c r="E4163" s="175"/>
      <c r="H4163" s="175"/>
      <c r="I4163" s="175"/>
      <c r="J4163" s="202"/>
      <c r="K4163" s="198"/>
    </row>
    <row r="4164" spans="3:11" ht="15" customHeight="1" x14ac:dyDescent="0.25">
      <c r="C4164" s="175"/>
      <c r="E4164" s="175"/>
      <c r="H4164" s="175"/>
      <c r="I4164" s="175"/>
      <c r="J4164" s="202"/>
      <c r="K4164" s="198"/>
    </row>
    <row r="4165" spans="3:11" ht="15" customHeight="1" x14ac:dyDescent="0.25">
      <c r="C4165" s="175"/>
      <c r="E4165" s="175"/>
      <c r="H4165" s="175"/>
      <c r="I4165" s="175"/>
      <c r="J4165" s="202"/>
      <c r="K4165" s="198"/>
    </row>
    <row r="4166" spans="3:11" ht="15" customHeight="1" x14ac:dyDescent="0.25">
      <c r="C4166" s="175"/>
      <c r="E4166" s="175"/>
      <c r="H4166" s="175"/>
      <c r="I4166" s="175"/>
      <c r="J4166" s="202"/>
      <c r="K4166" s="198"/>
    </row>
    <row r="4167" spans="3:11" ht="15" customHeight="1" x14ac:dyDescent="0.25">
      <c r="C4167" s="175"/>
      <c r="E4167" s="175"/>
      <c r="H4167" s="175"/>
      <c r="I4167" s="175"/>
      <c r="J4167" s="202"/>
      <c r="K4167" s="198"/>
    </row>
    <row r="4168" spans="3:11" ht="15" customHeight="1" x14ac:dyDescent="0.25">
      <c r="C4168" s="175"/>
      <c r="E4168" s="175"/>
      <c r="H4168" s="175"/>
      <c r="I4168" s="175"/>
      <c r="J4168" s="202"/>
      <c r="K4168" s="198"/>
    </row>
    <row r="4169" spans="3:11" ht="15" customHeight="1" x14ac:dyDescent="0.25">
      <c r="C4169" s="175"/>
      <c r="E4169" s="175"/>
      <c r="H4169" s="175"/>
      <c r="I4169" s="175"/>
      <c r="J4169" s="202"/>
      <c r="K4169" s="198"/>
    </row>
    <row r="4170" spans="3:11" ht="15" customHeight="1" x14ac:dyDescent="0.25">
      <c r="C4170" s="175"/>
      <c r="E4170" s="175"/>
      <c r="H4170" s="175"/>
      <c r="I4170" s="175"/>
      <c r="J4170" s="202"/>
      <c r="K4170" s="198"/>
    </row>
    <row r="4171" spans="3:11" ht="15" customHeight="1" x14ac:dyDescent="0.25">
      <c r="C4171" s="175"/>
      <c r="E4171" s="175"/>
      <c r="H4171" s="175"/>
      <c r="I4171" s="175"/>
      <c r="J4171" s="202"/>
      <c r="K4171" s="198"/>
    </row>
    <row r="4172" spans="3:11" ht="15" customHeight="1" x14ac:dyDescent="0.25">
      <c r="C4172" s="175"/>
      <c r="E4172" s="175"/>
      <c r="H4172" s="175"/>
      <c r="I4172" s="175"/>
      <c r="J4172" s="202"/>
      <c r="K4172" s="198"/>
    </row>
    <row r="4173" spans="3:11" ht="15" customHeight="1" x14ac:dyDescent="0.25">
      <c r="C4173" s="175"/>
      <c r="E4173" s="175"/>
      <c r="H4173" s="175"/>
      <c r="I4173" s="175"/>
      <c r="J4173" s="202"/>
      <c r="K4173" s="198"/>
    </row>
    <row r="4174" spans="3:11" ht="15" customHeight="1" x14ac:dyDescent="0.25">
      <c r="C4174" s="175"/>
      <c r="E4174" s="175"/>
      <c r="H4174" s="175"/>
      <c r="I4174" s="175"/>
      <c r="J4174" s="202"/>
      <c r="K4174" s="198"/>
    </row>
    <row r="4175" spans="3:11" ht="15" customHeight="1" x14ac:dyDescent="0.25">
      <c r="C4175" s="175"/>
      <c r="E4175" s="175"/>
      <c r="H4175" s="175"/>
      <c r="I4175" s="175"/>
      <c r="J4175" s="202"/>
      <c r="K4175" s="198"/>
    </row>
    <row r="4176" spans="3:11" ht="15" customHeight="1" x14ac:dyDescent="0.25">
      <c r="C4176" s="175"/>
      <c r="E4176" s="175"/>
      <c r="H4176" s="175"/>
      <c r="I4176" s="175"/>
      <c r="J4176" s="202"/>
      <c r="K4176" s="198"/>
    </row>
    <row r="4177" spans="3:11" ht="15" customHeight="1" x14ac:dyDescent="0.25">
      <c r="C4177" s="175"/>
      <c r="E4177" s="175"/>
      <c r="H4177" s="175"/>
      <c r="I4177" s="175"/>
      <c r="J4177" s="202"/>
      <c r="K4177" s="198"/>
    </row>
    <row r="4178" spans="3:11" ht="15" customHeight="1" x14ac:dyDescent="0.25">
      <c r="C4178" s="175"/>
      <c r="E4178" s="175"/>
      <c r="H4178" s="175"/>
      <c r="I4178" s="175"/>
      <c r="J4178" s="202"/>
      <c r="K4178" s="198"/>
    </row>
    <row r="4179" spans="3:11" ht="15" customHeight="1" x14ac:dyDescent="0.25">
      <c r="C4179" s="175"/>
      <c r="E4179" s="175"/>
      <c r="H4179" s="175"/>
      <c r="I4179" s="175"/>
      <c r="J4179" s="202"/>
      <c r="K4179" s="198"/>
    </row>
    <row r="4180" spans="3:11" ht="15" customHeight="1" x14ac:dyDescent="0.25">
      <c r="C4180" s="175"/>
      <c r="E4180" s="175"/>
      <c r="H4180" s="175"/>
      <c r="I4180" s="175"/>
      <c r="J4180" s="202"/>
      <c r="K4180" s="198"/>
    </row>
    <row r="4181" spans="3:11" ht="15" customHeight="1" x14ac:dyDescent="0.25">
      <c r="C4181" s="175"/>
      <c r="E4181" s="175"/>
      <c r="H4181" s="175"/>
      <c r="I4181" s="175"/>
      <c r="J4181" s="202"/>
      <c r="K4181" s="198"/>
    </row>
    <row r="4182" spans="3:11" ht="15" customHeight="1" x14ac:dyDescent="0.25">
      <c r="C4182" s="175"/>
      <c r="E4182" s="175"/>
      <c r="H4182" s="175"/>
      <c r="I4182" s="175"/>
      <c r="J4182" s="202"/>
      <c r="K4182" s="198"/>
    </row>
    <row r="4183" spans="3:11" ht="15" customHeight="1" x14ac:dyDescent="0.25">
      <c r="C4183" s="175"/>
      <c r="E4183" s="175"/>
      <c r="H4183" s="175"/>
      <c r="I4183" s="175"/>
      <c r="J4183" s="202"/>
      <c r="K4183" s="198"/>
    </row>
    <row r="4184" spans="3:11" ht="15" customHeight="1" x14ac:dyDescent="0.25">
      <c r="C4184" s="175"/>
      <c r="E4184" s="175"/>
      <c r="H4184" s="175"/>
      <c r="I4184" s="175"/>
      <c r="J4184" s="202"/>
      <c r="K4184" s="198"/>
    </row>
    <row r="4185" spans="3:11" ht="15" customHeight="1" x14ac:dyDescent="0.25">
      <c r="C4185" s="175"/>
      <c r="E4185" s="175"/>
      <c r="H4185" s="175"/>
      <c r="I4185" s="175"/>
      <c r="J4185" s="202"/>
      <c r="K4185" s="198"/>
    </row>
    <row r="4186" spans="3:11" ht="15" customHeight="1" x14ac:dyDescent="0.25">
      <c r="C4186" s="175"/>
      <c r="E4186" s="175"/>
      <c r="H4186" s="175"/>
      <c r="I4186" s="175"/>
      <c r="J4186" s="202"/>
      <c r="K4186" s="198"/>
    </row>
    <row r="4187" spans="3:11" ht="15" customHeight="1" x14ac:dyDescent="0.25">
      <c r="C4187" s="175"/>
      <c r="E4187" s="175"/>
      <c r="H4187" s="175"/>
      <c r="I4187" s="175"/>
      <c r="J4187" s="202"/>
      <c r="K4187" s="198"/>
    </row>
    <row r="4188" spans="3:11" ht="15" customHeight="1" x14ac:dyDescent="0.25">
      <c r="C4188" s="175"/>
      <c r="E4188" s="175"/>
      <c r="H4188" s="175"/>
      <c r="I4188" s="175"/>
      <c r="J4188" s="202"/>
      <c r="K4188" s="198"/>
    </row>
    <row r="4189" spans="3:11" ht="15" customHeight="1" x14ac:dyDescent="0.25">
      <c r="C4189" s="175"/>
      <c r="E4189" s="175"/>
      <c r="H4189" s="175"/>
      <c r="I4189" s="175"/>
      <c r="J4189" s="202"/>
      <c r="K4189" s="198"/>
    </row>
    <row r="4190" spans="3:11" ht="15" customHeight="1" x14ac:dyDescent="0.25">
      <c r="C4190" s="175"/>
      <c r="E4190" s="175"/>
      <c r="H4190" s="175"/>
      <c r="I4190" s="175"/>
      <c r="J4190" s="202"/>
      <c r="K4190" s="198"/>
    </row>
    <row r="4191" spans="3:11" ht="15" customHeight="1" x14ac:dyDescent="0.25">
      <c r="C4191" s="175"/>
      <c r="E4191" s="175"/>
      <c r="H4191" s="175"/>
      <c r="I4191" s="175"/>
      <c r="J4191" s="202"/>
      <c r="K4191" s="198"/>
    </row>
    <row r="4192" spans="3:11" ht="15" customHeight="1" x14ac:dyDescent="0.25">
      <c r="C4192" s="175"/>
      <c r="E4192" s="175"/>
      <c r="H4192" s="175"/>
      <c r="I4192" s="175"/>
      <c r="J4192" s="202"/>
      <c r="K4192" s="198"/>
    </row>
    <row r="4193" spans="3:11" ht="15" customHeight="1" x14ac:dyDescent="0.25">
      <c r="C4193" s="175"/>
      <c r="E4193" s="175"/>
      <c r="H4193" s="175"/>
      <c r="I4193" s="175"/>
      <c r="J4193" s="202"/>
      <c r="K4193" s="198"/>
    </row>
    <row r="4194" spans="3:11" ht="15" customHeight="1" x14ac:dyDescent="0.25">
      <c r="C4194" s="175"/>
      <c r="E4194" s="175"/>
      <c r="H4194" s="175"/>
      <c r="I4194" s="175"/>
      <c r="J4194" s="202"/>
      <c r="K4194" s="198"/>
    </row>
    <row r="4195" spans="3:11" ht="15" customHeight="1" x14ac:dyDescent="0.25">
      <c r="C4195" s="175"/>
      <c r="E4195" s="175"/>
      <c r="H4195" s="175"/>
      <c r="I4195" s="175"/>
      <c r="J4195" s="202"/>
      <c r="K4195" s="198"/>
    </row>
    <row r="4196" spans="3:11" ht="15" customHeight="1" x14ac:dyDescent="0.25">
      <c r="C4196" s="175"/>
      <c r="E4196" s="175"/>
      <c r="H4196" s="175"/>
      <c r="I4196" s="175"/>
      <c r="J4196" s="202"/>
      <c r="K4196" s="198"/>
    </row>
    <row r="4197" spans="3:11" ht="15" customHeight="1" x14ac:dyDescent="0.25">
      <c r="C4197" s="175"/>
      <c r="E4197" s="175"/>
      <c r="H4197" s="175"/>
      <c r="I4197" s="175"/>
      <c r="J4197" s="202"/>
      <c r="K4197" s="198"/>
    </row>
    <row r="4198" spans="3:11" ht="15" customHeight="1" x14ac:dyDescent="0.25">
      <c r="C4198" s="175"/>
      <c r="E4198" s="175"/>
      <c r="H4198" s="175"/>
      <c r="I4198" s="175"/>
      <c r="J4198" s="202"/>
      <c r="K4198" s="198"/>
    </row>
    <row r="4199" spans="3:11" ht="15" customHeight="1" x14ac:dyDescent="0.25">
      <c r="C4199" s="175"/>
      <c r="E4199" s="175"/>
      <c r="H4199" s="175"/>
      <c r="I4199" s="175"/>
      <c r="J4199" s="202"/>
      <c r="K4199" s="198"/>
    </row>
    <row r="4200" spans="3:11" ht="15" customHeight="1" x14ac:dyDescent="0.25">
      <c r="C4200" s="175"/>
      <c r="E4200" s="175"/>
      <c r="H4200" s="175"/>
      <c r="I4200" s="175"/>
      <c r="J4200" s="202"/>
      <c r="K4200" s="198"/>
    </row>
    <row r="4201" spans="3:11" ht="15" customHeight="1" x14ac:dyDescent="0.25">
      <c r="C4201" s="175"/>
      <c r="E4201" s="175"/>
      <c r="H4201" s="175"/>
      <c r="I4201" s="175"/>
      <c r="J4201" s="202"/>
      <c r="K4201" s="198"/>
    </row>
    <row r="4202" spans="3:11" ht="15" customHeight="1" x14ac:dyDescent="0.25">
      <c r="C4202" s="175"/>
      <c r="E4202" s="175"/>
      <c r="H4202" s="175"/>
      <c r="I4202" s="175"/>
      <c r="J4202" s="202"/>
      <c r="K4202" s="198"/>
    </row>
    <row r="4203" spans="3:11" ht="15" customHeight="1" x14ac:dyDescent="0.25">
      <c r="C4203" s="175"/>
      <c r="E4203" s="175"/>
      <c r="H4203" s="175"/>
      <c r="I4203" s="175"/>
      <c r="J4203" s="202"/>
      <c r="K4203" s="198"/>
    </row>
    <row r="4204" spans="3:11" ht="15" customHeight="1" x14ac:dyDescent="0.25">
      <c r="C4204" s="175"/>
      <c r="E4204" s="175"/>
      <c r="H4204" s="175"/>
      <c r="I4204" s="175"/>
      <c r="J4204" s="202"/>
      <c r="K4204" s="198"/>
    </row>
    <row r="4205" spans="3:11" ht="15" customHeight="1" x14ac:dyDescent="0.25">
      <c r="C4205" s="175"/>
      <c r="E4205" s="175"/>
      <c r="H4205" s="175"/>
      <c r="I4205" s="175"/>
      <c r="J4205" s="202"/>
      <c r="K4205" s="198"/>
    </row>
    <row r="4206" spans="3:11" ht="15" customHeight="1" x14ac:dyDescent="0.25">
      <c r="C4206" s="175"/>
      <c r="E4206" s="175"/>
      <c r="H4206" s="175"/>
      <c r="I4206" s="175"/>
      <c r="J4206" s="202"/>
      <c r="K4206" s="198"/>
    </row>
    <row r="4207" spans="3:11" ht="15" customHeight="1" x14ac:dyDescent="0.25">
      <c r="C4207" s="175"/>
      <c r="E4207" s="175"/>
      <c r="H4207" s="175"/>
      <c r="I4207" s="175"/>
      <c r="J4207" s="202"/>
      <c r="K4207" s="198"/>
    </row>
    <row r="4208" spans="3:11" ht="15" customHeight="1" x14ac:dyDescent="0.25">
      <c r="C4208" s="175"/>
      <c r="E4208" s="175"/>
      <c r="H4208" s="175"/>
      <c r="I4208" s="175"/>
      <c r="J4208" s="202"/>
      <c r="K4208" s="198"/>
    </row>
    <row r="4209" spans="3:11" ht="15" customHeight="1" x14ac:dyDescent="0.25">
      <c r="C4209" s="175"/>
      <c r="E4209" s="175"/>
      <c r="H4209" s="175"/>
      <c r="I4209" s="175"/>
      <c r="J4209" s="202"/>
      <c r="K4209" s="198"/>
    </row>
    <row r="4210" spans="3:11" ht="15" customHeight="1" x14ac:dyDescent="0.25">
      <c r="C4210" s="175"/>
      <c r="E4210" s="175"/>
      <c r="H4210" s="175"/>
      <c r="I4210" s="175"/>
      <c r="J4210" s="202"/>
      <c r="K4210" s="198"/>
    </row>
    <row r="4211" spans="3:11" ht="15" customHeight="1" x14ac:dyDescent="0.25">
      <c r="C4211" s="175"/>
      <c r="E4211" s="175"/>
      <c r="H4211" s="175"/>
      <c r="I4211" s="175"/>
      <c r="J4211" s="202"/>
      <c r="K4211" s="198"/>
    </row>
    <row r="4212" spans="3:11" ht="15" customHeight="1" x14ac:dyDescent="0.25">
      <c r="C4212" s="175"/>
      <c r="E4212" s="175"/>
      <c r="H4212" s="175"/>
      <c r="I4212" s="175"/>
      <c r="J4212" s="202"/>
      <c r="K4212" s="198"/>
    </row>
    <row r="4213" spans="3:11" ht="15" customHeight="1" x14ac:dyDescent="0.25">
      <c r="C4213" s="175"/>
      <c r="E4213" s="175"/>
      <c r="H4213" s="175"/>
      <c r="I4213" s="175"/>
      <c r="J4213" s="202"/>
      <c r="K4213" s="198"/>
    </row>
    <row r="4214" spans="3:11" ht="15" customHeight="1" x14ac:dyDescent="0.25">
      <c r="C4214" s="175"/>
      <c r="E4214" s="175"/>
      <c r="H4214" s="175"/>
      <c r="I4214" s="175"/>
      <c r="J4214" s="202"/>
      <c r="K4214" s="198"/>
    </row>
    <row r="4215" spans="3:11" ht="15" customHeight="1" x14ac:dyDescent="0.25">
      <c r="C4215" s="175"/>
      <c r="E4215" s="175"/>
      <c r="H4215" s="175"/>
      <c r="I4215" s="175"/>
      <c r="J4215" s="202"/>
      <c r="K4215" s="198"/>
    </row>
    <row r="4216" spans="3:11" ht="15" customHeight="1" x14ac:dyDescent="0.25">
      <c r="C4216" s="175"/>
      <c r="E4216" s="175"/>
      <c r="H4216" s="175"/>
      <c r="I4216" s="175"/>
      <c r="J4216" s="202"/>
      <c r="K4216" s="198"/>
    </row>
    <row r="4217" spans="3:11" ht="15" customHeight="1" x14ac:dyDescent="0.25">
      <c r="C4217" s="175"/>
      <c r="E4217" s="175"/>
      <c r="H4217" s="175"/>
      <c r="I4217" s="175"/>
      <c r="J4217" s="202"/>
      <c r="K4217" s="198"/>
    </row>
    <row r="4218" spans="3:11" ht="15" customHeight="1" x14ac:dyDescent="0.25">
      <c r="C4218" s="175"/>
      <c r="E4218" s="175"/>
      <c r="H4218" s="175"/>
      <c r="I4218" s="175"/>
      <c r="J4218" s="202"/>
      <c r="K4218" s="198"/>
    </row>
    <row r="4219" spans="3:11" ht="15" customHeight="1" x14ac:dyDescent="0.25">
      <c r="C4219" s="175"/>
      <c r="E4219" s="175"/>
      <c r="H4219" s="175"/>
      <c r="I4219" s="175"/>
      <c r="J4219" s="202"/>
      <c r="K4219" s="198"/>
    </row>
    <row r="4220" spans="3:11" ht="15" customHeight="1" x14ac:dyDescent="0.25">
      <c r="C4220" s="175"/>
      <c r="E4220" s="175"/>
      <c r="H4220" s="175"/>
      <c r="I4220" s="175"/>
      <c r="J4220" s="202"/>
      <c r="K4220" s="198"/>
    </row>
    <row r="4221" spans="3:11" ht="15" customHeight="1" x14ac:dyDescent="0.25">
      <c r="C4221" s="175"/>
      <c r="E4221" s="175"/>
      <c r="H4221" s="175"/>
      <c r="I4221" s="175"/>
      <c r="J4221" s="202"/>
      <c r="K4221" s="198"/>
    </row>
    <row r="4222" spans="3:11" ht="15" customHeight="1" x14ac:dyDescent="0.25">
      <c r="C4222" s="175"/>
      <c r="E4222" s="175"/>
      <c r="H4222" s="175"/>
      <c r="I4222" s="175"/>
      <c r="J4222" s="202"/>
      <c r="K4222" s="198"/>
    </row>
    <row r="4223" spans="3:11" ht="15" customHeight="1" x14ac:dyDescent="0.25">
      <c r="C4223" s="175"/>
      <c r="E4223" s="175"/>
      <c r="H4223" s="175"/>
      <c r="I4223" s="175"/>
      <c r="J4223" s="202"/>
      <c r="K4223" s="198"/>
    </row>
    <row r="4224" spans="3:11" ht="15" customHeight="1" x14ac:dyDescent="0.25">
      <c r="C4224" s="175"/>
      <c r="E4224" s="175"/>
      <c r="H4224" s="175"/>
      <c r="I4224" s="175"/>
      <c r="J4224" s="202"/>
      <c r="K4224" s="198"/>
    </row>
    <row r="4225" spans="3:11" ht="15" customHeight="1" x14ac:dyDescent="0.25">
      <c r="C4225" s="175"/>
      <c r="E4225" s="175"/>
      <c r="H4225" s="175"/>
      <c r="I4225" s="175"/>
      <c r="J4225" s="202"/>
      <c r="K4225" s="198"/>
    </row>
    <row r="4226" spans="3:11" ht="15" customHeight="1" x14ac:dyDescent="0.25">
      <c r="C4226" s="175"/>
      <c r="E4226" s="175"/>
      <c r="H4226" s="175"/>
      <c r="I4226" s="175"/>
      <c r="J4226" s="202"/>
      <c r="K4226" s="198"/>
    </row>
    <row r="4227" spans="3:11" ht="15" customHeight="1" x14ac:dyDescent="0.25">
      <c r="C4227" s="175"/>
      <c r="E4227" s="175"/>
      <c r="H4227" s="175"/>
      <c r="I4227" s="175"/>
      <c r="J4227" s="202"/>
      <c r="K4227" s="198"/>
    </row>
    <row r="4228" spans="3:11" ht="15" customHeight="1" x14ac:dyDescent="0.25">
      <c r="C4228" s="175"/>
      <c r="E4228" s="175"/>
      <c r="H4228" s="175"/>
      <c r="I4228" s="175"/>
      <c r="J4228" s="202"/>
      <c r="K4228" s="198"/>
    </row>
    <row r="4229" spans="3:11" ht="15" customHeight="1" x14ac:dyDescent="0.25">
      <c r="C4229" s="175"/>
      <c r="E4229" s="175"/>
      <c r="H4229" s="175"/>
      <c r="I4229" s="175"/>
      <c r="J4229" s="202"/>
      <c r="K4229" s="198"/>
    </row>
    <row r="4230" spans="3:11" ht="15" customHeight="1" x14ac:dyDescent="0.25">
      <c r="C4230" s="175"/>
      <c r="E4230" s="175"/>
      <c r="H4230" s="175"/>
      <c r="I4230" s="175"/>
      <c r="J4230" s="202"/>
      <c r="K4230" s="198"/>
    </row>
    <row r="4231" spans="3:11" ht="15" customHeight="1" x14ac:dyDescent="0.25">
      <c r="C4231" s="175"/>
      <c r="E4231" s="175"/>
      <c r="H4231" s="175"/>
      <c r="I4231" s="175"/>
      <c r="J4231" s="202"/>
      <c r="K4231" s="198"/>
    </row>
    <row r="4232" spans="3:11" ht="15" customHeight="1" x14ac:dyDescent="0.25">
      <c r="C4232" s="175"/>
      <c r="E4232" s="175"/>
      <c r="H4232" s="175"/>
      <c r="I4232" s="175"/>
      <c r="J4232" s="202"/>
      <c r="K4232" s="198"/>
    </row>
    <row r="4233" spans="3:11" ht="15" customHeight="1" x14ac:dyDescent="0.25">
      <c r="C4233" s="175"/>
      <c r="E4233" s="175"/>
      <c r="H4233" s="175"/>
      <c r="I4233" s="175"/>
      <c r="J4233" s="202"/>
      <c r="K4233" s="198"/>
    </row>
    <row r="4234" spans="3:11" ht="15" customHeight="1" x14ac:dyDescent="0.25">
      <c r="C4234" s="175"/>
      <c r="E4234" s="175"/>
      <c r="H4234" s="175"/>
      <c r="I4234" s="175"/>
      <c r="J4234" s="202"/>
      <c r="K4234" s="198"/>
    </row>
    <row r="4235" spans="3:11" ht="15" customHeight="1" x14ac:dyDescent="0.25">
      <c r="C4235" s="175"/>
      <c r="E4235" s="175"/>
      <c r="H4235" s="175"/>
      <c r="I4235" s="175"/>
      <c r="J4235" s="202"/>
      <c r="K4235" s="198"/>
    </row>
    <row r="4236" spans="3:11" ht="15" customHeight="1" x14ac:dyDescent="0.25">
      <c r="C4236" s="175"/>
      <c r="E4236" s="175"/>
      <c r="H4236" s="175"/>
      <c r="I4236" s="175"/>
      <c r="J4236" s="202"/>
      <c r="K4236" s="198"/>
    </row>
    <row r="4237" spans="3:11" ht="15" customHeight="1" x14ac:dyDescent="0.25">
      <c r="C4237" s="175"/>
      <c r="E4237" s="175"/>
      <c r="H4237" s="175"/>
      <c r="I4237" s="175"/>
      <c r="J4237" s="202"/>
      <c r="K4237" s="198"/>
    </row>
    <row r="4238" spans="3:11" ht="15" customHeight="1" x14ac:dyDescent="0.25">
      <c r="C4238" s="175"/>
      <c r="E4238" s="175"/>
      <c r="H4238" s="175"/>
      <c r="I4238" s="175"/>
      <c r="J4238" s="202"/>
      <c r="K4238" s="198"/>
    </row>
    <row r="4239" spans="3:11" ht="15" customHeight="1" x14ac:dyDescent="0.25">
      <c r="C4239" s="175"/>
      <c r="E4239" s="175"/>
      <c r="H4239" s="175"/>
      <c r="I4239" s="175"/>
      <c r="J4239" s="202"/>
      <c r="K4239" s="198"/>
    </row>
    <row r="4240" spans="3:11" ht="15" customHeight="1" x14ac:dyDescent="0.25">
      <c r="C4240" s="175"/>
      <c r="E4240" s="175"/>
      <c r="H4240" s="175"/>
      <c r="I4240" s="175"/>
      <c r="J4240" s="202"/>
      <c r="K4240" s="198"/>
    </row>
    <row r="4241" spans="3:11" ht="15" customHeight="1" x14ac:dyDescent="0.25">
      <c r="C4241" s="175"/>
      <c r="E4241" s="175"/>
      <c r="H4241" s="175"/>
      <c r="I4241" s="175"/>
      <c r="J4241" s="202"/>
      <c r="K4241" s="198"/>
    </row>
    <row r="4242" spans="3:11" ht="15" customHeight="1" x14ac:dyDescent="0.25">
      <c r="C4242" s="175"/>
      <c r="E4242" s="175"/>
      <c r="H4242" s="175"/>
      <c r="I4242" s="175"/>
      <c r="J4242" s="202"/>
      <c r="K4242" s="198"/>
    </row>
    <row r="4243" spans="3:11" ht="15" customHeight="1" x14ac:dyDescent="0.25">
      <c r="C4243" s="175"/>
      <c r="E4243" s="175"/>
      <c r="H4243" s="175"/>
      <c r="I4243" s="175"/>
      <c r="J4243" s="202"/>
      <c r="K4243" s="198"/>
    </row>
    <row r="4244" spans="3:11" ht="15" customHeight="1" x14ac:dyDescent="0.25">
      <c r="C4244" s="175"/>
      <c r="E4244" s="175"/>
      <c r="H4244" s="175"/>
      <c r="I4244" s="175"/>
      <c r="J4244" s="202"/>
      <c r="K4244" s="198"/>
    </row>
    <row r="4245" spans="3:11" ht="15" customHeight="1" x14ac:dyDescent="0.25">
      <c r="C4245" s="175"/>
      <c r="E4245" s="175"/>
      <c r="H4245" s="175"/>
      <c r="I4245" s="175"/>
      <c r="J4245" s="202"/>
      <c r="K4245" s="198"/>
    </row>
    <row r="4246" spans="3:11" ht="15" customHeight="1" x14ac:dyDescent="0.25">
      <c r="C4246" s="175"/>
      <c r="E4246" s="175"/>
      <c r="H4246" s="175"/>
      <c r="I4246" s="175"/>
      <c r="J4246" s="202"/>
      <c r="K4246" s="198"/>
    </row>
    <row r="4247" spans="3:11" ht="15" customHeight="1" x14ac:dyDescent="0.25">
      <c r="C4247" s="175"/>
      <c r="E4247" s="175"/>
      <c r="H4247" s="175"/>
      <c r="I4247" s="175"/>
      <c r="J4247" s="202"/>
      <c r="K4247" s="198"/>
    </row>
    <row r="4248" spans="3:11" ht="15" customHeight="1" x14ac:dyDescent="0.25">
      <c r="C4248" s="175"/>
      <c r="E4248" s="175"/>
      <c r="H4248" s="175"/>
      <c r="I4248" s="175"/>
      <c r="J4248" s="202"/>
      <c r="K4248" s="198"/>
    </row>
    <row r="4249" spans="3:11" ht="15" customHeight="1" x14ac:dyDescent="0.25">
      <c r="C4249" s="175"/>
      <c r="E4249" s="175"/>
      <c r="H4249" s="175"/>
      <c r="I4249" s="175"/>
      <c r="J4249" s="202"/>
      <c r="K4249" s="198"/>
    </row>
    <row r="4250" spans="3:11" ht="15" customHeight="1" x14ac:dyDescent="0.25">
      <c r="C4250" s="175"/>
      <c r="E4250" s="175"/>
      <c r="H4250" s="175"/>
      <c r="I4250" s="175"/>
      <c r="J4250" s="202"/>
      <c r="K4250" s="198"/>
    </row>
    <row r="4251" spans="3:11" ht="15" customHeight="1" x14ac:dyDescent="0.25">
      <c r="C4251" s="175"/>
      <c r="E4251" s="175"/>
      <c r="H4251" s="175"/>
      <c r="I4251" s="175"/>
      <c r="J4251" s="202"/>
      <c r="K4251" s="198"/>
    </row>
    <row r="4252" spans="3:11" ht="15" customHeight="1" x14ac:dyDescent="0.25">
      <c r="C4252" s="175"/>
      <c r="E4252" s="175"/>
      <c r="H4252" s="175"/>
      <c r="I4252" s="175"/>
      <c r="J4252" s="202"/>
      <c r="K4252" s="198"/>
    </row>
    <row r="4253" spans="3:11" ht="15" customHeight="1" x14ac:dyDescent="0.25">
      <c r="C4253" s="175"/>
      <c r="E4253" s="175"/>
      <c r="H4253" s="175"/>
      <c r="I4253" s="175"/>
      <c r="J4253" s="202"/>
      <c r="K4253" s="198"/>
    </row>
    <row r="4254" spans="3:11" ht="15" customHeight="1" x14ac:dyDescent="0.25">
      <c r="C4254" s="175"/>
      <c r="E4254" s="175"/>
      <c r="H4254" s="175"/>
      <c r="I4254" s="175"/>
      <c r="J4254" s="202"/>
      <c r="K4254" s="198"/>
    </row>
    <row r="4255" spans="3:11" ht="15" customHeight="1" x14ac:dyDescent="0.25">
      <c r="C4255" s="175"/>
      <c r="E4255" s="175"/>
      <c r="H4255" s="175"/>
      <c r="I4255" s="175"/>
      <c r="J4255" s="202"/>
      <c r="K4255" s="198"/>
    </row>
    <row r="4256" spans="3:11" ht="15" customHeight="1" x14ac:dyDescent="0.25">
      <c r="C4256" s="175"/>
      <c r="E4256" s="175"/>
      <c r="H4256" s="175"/>
      <c r="I4256" s="175"/>
      <c r="J4256" s="202"/>
      <c r="K4256" s="198"/>
    </row>
    <row r="4257" spans="3:11" ht="15" customHeight="1" x14ac:dyDescent="0.25">
      <c r="C4257" s="175"/>
      <c r="E4257" s="175"/>
      <c r="H4257" s="175"/>
      <c r="I4257" s="175"/>
      <c r="J4257" s="202"/>
      <c r="K4257" s="198"/>
    </row>
    <row r="4258" spans="3:11" ht="15" customHeight="1" x14ac:dyDescent="0.25">
      <c r="C4258" s="175"/>
      <c r="E4258" s="175"/>
      <c r="H4258" s="175"/>
      <c r="I4258" s="175"/>
      <c r="J4258" s="202"/>
      <c r="K4258" s="198"/>
    </row>
    <row r="4259" spans="3:11" ht="15" customHeight="1" x14ac:dyDescent="0.25">
      <c r="C4259" s="175"/>
      <c r="E4259" s="175"/>
      <c r="H4259" s="175"/>
      <c r="I4259" s="175"/>
      <c r="J4259" s="202"/>
      <c r="K4259" s="198"/>
    </row>
    <row r="4260" spans="3:11" ht="15" customHeight="1" x14ac:dyDescent="0.25">
      <c r="C4260" s="175"/>
      <c r="E4260" s="175"/>
      <c r="H4260" s="175"/>
      <c r="I4260" s="175"/>
      <c r="J4260" s="202"/>
      <c r="K4260" s="198"/>
    </row>
    <row r="4261" spans="3:11" ht="15" customHeight="1" x14ac:dyDescent="0.25">
      <c r="C4261" s="175"/>
      <c r="E4261" s="175"/>
      <c r="H4261" s="175"/>
      <c r="I4261" s="175"/>
      <c r="J4261" s="202"/>
      <c r="K4261" s="198"/>
    </row>
    <row r="4262" spans="3:11" ht="15" customHeight="1" x14ac:dyDescent="0.25">
      <c r="C4262" s="175"/>
      <c r="E4262" s="175"/>
      <c r="H4262" s="175"/>
      <c r="I4262" s="175"/>
      <c r="J4262" s="202"/>
      <c r="K4262" s="198"/>
    </row>
    <row r="4263" spans="3:11" ht="15" customHeight="1" x14ac:dyDescent="0.25">
      <c r="C4263" s="175"/>
      <c r="E4263" s="175"/>
      <c r="H4263" s="175"/>
      <c r="I4263" s="175"/>
      <c r="J4263" s="202"/>
      <c r="K4263" s="198"/>
    </row>
    <row r="4264" spans="3:11" ht="15" customHeight="1" x14ac:dyDescent="0.25">
      <c r="C4264" s="175"/>
      <c r="E4264" s="175"/>
      <c r="H4264" s="175"/>
      <c r="I4264" s="175"/>
      <c r="J4264" s="202"/>
      <c r="K4264" s="198"/>
    </row>
    <row r="4265" spans="3:11" ht="15" customHeight="1" x14ac:dyDescent="0.25">
      <c r="C4265" s="175"/>
      <c r="E4265" s="175"/>
      <c r="H4265" s="175"/>
      <c r="I4265" s="175"/>
      <c r="J4265" s="202"/>
      <c r="K4265" s="198"/>
    </row>
    <row r="4266" spans="3:11" ht="15" customHeight="1" x14ac:dyDescent="0.25">
      <c r="C4266" s="175"/>
      <c r="E4266" s="175"/>
      <c r="H4266" s="175"/>
      <c r="I4266" s="175"/>
      <c r="J4266" s="202"/>
      <c r="K4266" s="198"/>
    </row>
    <row r="4267" spans="3:11" ht="15" customHeight="1" x14ac:dyDescent="0.25">
      <c r="C4267" s="175"/>
      <c r="E4267" s="175"/>
      <c r="H4267" s="175"/>
      <c r="I4267" s="175"/>
      <c r="J4267" s="202"/>
      <c r="K4267" s="198"/>
    </row>
    <row r="4268" spans="3:11" ht="15" customHeight="1" x14ac:dyDescent="0.25">
      <c r="C4268" s="175"/>
      <c r="E4268" s="175"/>
      <c r="H4268" s="175"/>
      <c r="I4268" s="175"/>
      <c r="J4268" s="202"/>
      <c r="K4268" s="198"/>
    </row>
    <row r="4269" spans="3:11" ht="15" customHeight="1" x14ac:dyDescent="0.25">
      <c r="C4269" s="175"/>
      <c r="E4269" s="175"/>
      <c r="H4269" s="175"/>
      <c r="I4269" s="175"/>
      <c r="J4269" s="202"/>
      <c r="K4269" s="198"/>
    </row>
    <row r="4270" spans="3:11" ht="15" customHeight="1" x14ac:dyDescent="0.25">
      <c r="C4270" s="175"/>
      <c r="E4270" s="175"/>
      <c r="H4270" s="175"/>
      <c r="I4270" s="175"/>
      <c r="J4270" s="202"/>
      <c r="K4270" s="198"/>
    </row>
    <row r="4271" spans="3:11" ht="15" customHeight="1" x14ac:dyDescent="0.25">
      <c r="C4271" s="175"/>
      <c r="E4271" s="175"/>
      <c r="H4271" s="175"/>
      <c r="I4271" s="175"/>
      <c r="J4271" s="202"/>
      <c r="K4271" s="198"/>
    </row>
    <row r="4272" spans="3:11" ht="15" customHeight="1" x14ac:dyDescent="0.25">
      <c r="C4272" s="175"/>
      <c r="E4272" s="175"/>
      <c r="H4272" s="175"/>
      <c r="I4272" s="175"/>
      <c r="J4272" s="202"/>
      <c r="K4272" s="198"/>
    </row>
    <row r="4273" spans="3:11" ht="15" customHeight="1" x14ac:dyDescent="0.25">
      <c r="C4273" s="175"/>
      <c r="E4273" s="175"/>
      <c r="H4273" s="175"/>
      <c r="I4273" s="175"/>
      <c r="J4273" s="202"/>
      <c r="K4273" s="198"/>
    </row>
    <row r="4274" spans="3:11" ht="15" customHeight="1" x14ac:dyDescent="0.25">
      <c r="C4274" s="175"/>
      <c r="E4274" s="175"/>
      <c r="H4274" s="175"/>
      <c r="I4274" s="175"/>
      <c r="J4274" s="202"/>
      <c r="K4274" s="198"/>
    </row>
    <row r="4275" spans="3:11" ht="15" customHeight="1" x14ac:dyDescent="0.25">
      <c r="C4275" s="175"/>
      <c r="E4275" s="175"/>
      <c r="H4275" s="175"/>
      <c r="I4275" s="175"/>
      <c r="J4275" s="202"/>
      <c r="K4275" s="198"/>
    </row>
    <row r="4276" spans="3:11" ht="15" customHeight="1" x14ac:dyDescent="0.25">
      <c r="C4276" s="175"/>
      <c r="E4276" s="175"/>
      <c r="H4276" s="175"/>
      <c r="I4276" s="175"/>
      <c r="J4276" s="202"/>
      <c r="K4276" s="198"/>
    </row>
    <row r="4277" spans="3:11" ht="15" customHeight="1" x14ac:dyDescent="0.25">
      <c r="C4277" s="175"/>
      <c r="E4277" s="175"/>
      <c r="H4277" s="175"/>
      <c r="I4277" s="175"/>
      <c r="J4277" s="202"/>
      <c r="K4277" s="198"/>
    </row>
    <row r="4278" spans="3:11" ht="15" customHeight="1" x14ac:dyDescent="0.25">
      <c r="C4278" s="175"/>
      <c r="E4278" s="175"/>
      <c r="H4278" s="175"/>
      <c r="I4278" s="175"/>
      <c r="J4278" s="202"/>
      <c r="K4278" s="198"/>
    </row>
    <row r="4279" spans="3:11" ht="15" customHeight="1" x14ac:dyDescent="0.25">
      <c r="C4279" s="175"/>
      <c r="E4279" s="175"/>
      <c r="H4279" s="175"/>
      <c r="I4279" s="175"/>
      <c r="J4279" s="202"/>
      <c r="K4279" s="198"/>
    </row>
    <row r="4280" spans="3:11" ht="15" customHeight="1" x14ac:dyDescent="0.25">
      <c r="C4280" s="175"/>
      <c r="E4280" s="175"/>
      <c r="H4280" s="175"/>
      <c r="I4280" s="175"/>
      <c r="J4280" s="202"/>
      <c r="K4280" s="198"/>
    </row>
    <row r="4281" spans="3:11" ht="15" customHeight="1" x14ac:dyDescent="0.25">
      <c r="C4281" s="175"/>
      <c r="E4281" s="175"/>
      <c r="H4281" s="175"/>
      <c r="I4281" s="175"/>
      <c r="J4281" s="202"/>
      <c r="K4281" s="198"/>
    </row>
    <row r="4282" spans="3:11" ht="15" customHeight="1" x14ac:dyDescent="0.25">
      <c r="C4282" s="175"/>
      <c r="E4282" s="175"/>
      <c r="H4282" s="175"/>
      <c r="I4282" s="175"/>
      <c r="J4282" s="202"/>
      <c r="K4282" s="198"/>
    </row>
    <row r="4283" spans="3:11" ht="15" customHeight="1" x14ac:dyDescent="0.25">
      <c r="C4283" s="175"/>
      <c r="E4283" s="175"/>
      <c r="H4283" s="175"/>
      <c r="I4283" s="175"/>
      <c r="J4283" s="202"/>
      <c r="K4283" s="198"/>
    </row>
    <row r="4284" spans="3:11" ht="15" customHeight="1" x14ac:dyDescent="0.25">
      <c r="C4284" s="175"/>
      <c r="E4284" s="175"/>
      <c r="H4284" s="175"/>
      <c r="I4284" s="175"/>
      <c r="J4284" s="202"/>
      <c r="K4284" s="198"/>
    </row>
    <row r="4285" spans="3:11" ht="15" customHeight="1" x14ac:dyDescent="0.25">
      <c r="C4285" s="175"/>
      <c r="E4285" s="175"/>
      <c r="H4285" s="175"/>
      <c r="I4285" s="175"/>
      <c r="J4285" s="202"/>
      <c r="K4285" s="198"/>
    </row>
    <row r="4286" spans="3:11" ht="15" customHeight="1" x14ac:dyDescent="0.25">
      <c r="C4286" s="175"/>
      <c r="E4286" s="175"/>
      <c r="H4286" s="175"/>
      <c r="I4286" s="175"/>
      <c r="J4286" s="202"/>
      <c r="K4286" s="198"/>
    </row>
    <row r="4287" spans="3:11" ht="15" customHeight="1" x14ac:dyDescent="0.25">
      <c r="C4287" s="175"/>
      <c r="E4287" s="175"/>
      <c r="H4287" s="175"/>
      <c r="I4287" s="175"/>
      <c r="J4287" s="202"/>
      <c r="K4287" s="198"/>
    </row>
    <row r="4288" spans="3:11" ht="15" customHeight="1" x14ac:dyDescent="0.25">
      <c r="C4288" s="175"/>
      <c r="E4288" s="175"/>
      <c r="H4288" s="175"/>
      <c r="I4288" s="175"/>
      <c r="J4288" s="202"/>
      <c r="K4288" s="198"/>
    </row>
    <row r="4289" spans="3:11" ht="15" customHeight="1" x14ac:dyDescent="0.25">
      <c r="C4289" s="175"/>
      <c r="E4289" s="175"/>
      <c r="H4289" s="175"/>
      <c r="I4289" s="175"/>
      <c r="J4289" s="202"/>
      <c r="K4289" s="198"/>
    </row>
    <row r="4290" spans="3:11" ht="15" customHeight="1" x14ac:dyDescent="0.25">
      <c r="C4290" s="175"/>
      <c r="E4290" s="175"/>
      <c r="H4290" s="175"/>
      <c r="I4290" s="175"/>
      <c r="J4290" s="202"/>
      <c r="K4290" s="198"/>
    </row>
    <row r="4291" spans="3:11" ht="15" customHeight="1" x14ac:dyDescent="0.25">
      <c r="C4291" s="175"/>
      <c r="E4291" s="175"/>
      <c r="H4291" s="175"/>
      <c r="I4291" s="175"/>
      <c r="J4291" s="202"/>
      <c r="K4291" s="198"/>
    </row>
    <row r="4292" spans="3:11" ht="15" customHeight="1" x14ac:dyDescent="0.25">
      <c r="C4292" s="175"/>
      <c r="E4292" s="175"/>
      <c r="H4292" s="175"/>
      <c r="I4292" s="175"/>
      <c r="J4292" s="202"/>
      <c r="K4292" s="198"/>
    </row>
    <row r="4293" spans="3:11" ht="15" customHeight="1" x14ac:dyDescent="0.25">
      <c r="C4293" s="175"/>
      <c r="E4293" s="175"/>
      <c r="H4293" s="175"/>
      <c r="I4293" s="175"/>
      <c r="J4293" s="202"/>
      <c r="K4293" s="198"/>
    </row>
    <row r="4294" spans="3:11" ht="15" customHeight="1" x14ac:dyDescent="0.25">
      <c r="C4294" s="175"/>
      <c r="E4294" s="175"/>
      <c r="H4294" s="175"/>
      <c r="I4294" s="175"/>
      <c r="J4294" s="202"/>
      <c r="K4294" s="198"/>
    </row>
    <row r="4295" spans="3:11" ht="15" customHeight="1" x14ac:dyDescent="0.25">
      <c r="C4295" s="175"/>
      <c r="E4295" s="175"/>
      <c r="H4295" s="175"/>
      <c r="I4295" s="175"/>
      <c r="J4295" s="202"/>
      <c r="K4295" s="198"/>
    </row>
    <row r="4296" spans="3:11" ht="15" customHeight="1" x14ac:dyDescent="0.25">
      <c r="C4296" s="175"/>
      <c r="E4296" s="175"/>
      <c r="H4296" s="175"/>
      <c r="I4296" s="175"/>
      <c r="J4296" s="202"/>
      <c r="K4296" s="198"/>
    </row>
    <row r="4297" spans="3:11" ht="15" customHeight="1" x14ac:dyDescent="0.25">
      <c r="C4297" s="175"/>
      <c r="E4297" s="175"/>
      <c r="H4297" s="175"/>
      <c r="I4297" s="175"/>
      <c r="J4297" s="202"/>
      <c r="K4297" s="198"/>
    </row>
    <row r="4298" spans="3:11" ht="15" customHeight="1" x14ac:dyDescent="0.25">
      <c r="C4298" s="175"/>
      <c r="E4298" s="175"/>
      <c r="H4298" s="175"/>
      <c r="I4298" s="175"/>
      <c r="J4298" s="202"/>
      <c r="K4298" s="198"/>
    </row>
    <row r="4299" spans="3:11" ht="15" customHeight="1" x14ac:dyDescent="0.25">
      <c r="C4299" s="175"/>
      <c r="E4299" s="175"/>
      <c r="H4299" s="175"/>
      <c r="I4299" s="175"/>
      <c r="J4299" s="202"/>
      <c r="K4299" s="198"/>
    </row>
    <row r="4300" spans="3:11" ht="15" customHeight="1" x14ac:dyDescent="0.25">
      <c r="C4300" s="175"/>
      <c r="E4300" s="175"/>
      <c r="H4300" s="175"/>
      <c r="I4300" s="175"/>
      <c r="J4300" s="202"/>
      <c r="K4300" s="198"/>
    </row>
    <row r="4301" spans="3:11" ht="15" customHeight="1" x14ac:dyDescent="0.25">
      <c r="C4301" s="175"/>
      <c r="E4301" s="175"/>
      <c r="H4301" s="175"/>
      <c r="I4301" s="175"/>
      <c r="J4301" s="202"/>
      <c r="K4301" s="198"/>
    </row>
    <row r="4302" spans="3:11" ht="15" customHeight="1" x14ac:dyDescent="0.25">
      <c r="C4302" s="175"/>
      <c r="E4302" s="175"/>
      <c r="H4302" s="175"/>
      <c r="I4302" s="175"/>
      <c r="J4302" s="202"/>
      <c r="K4302" s="198"/>
    </row>
    <row r="4303" spans="3:11" ht="15" customHeight="1" x14ac:dyDescent="0.25">
      <c r="C4303" s="175"/>
      <c r="E4303" s="175"/>
      <c r="H4303" s="175"/>
      <c r="I4303" s="175"/>
      <c r="J4303" s="202"/>
      <c r="K4303" s="198"/>
    </row>
    <row r="4304" spans="3:11" ht="15" customHeight="1" x14ac:dyDescent="0.25">
      <c r="C4304" s="175"/>
      <c r="E4304" s="175"/>
      <c r="H4304" s="175"/>
      <c r="I4304" s="175"/>
      <c r="J4304" s="202"/>
      <c r="K4304" s="198"/>
    </row>
    <row r="4305" spans="3:11" ht="15" customHeight="1" x14ac:dyDescent="0.25">
      <c r="C4305" s="175"/>
      <c r="E4305" s="175"/>
      <c r="H4305" s="175"/>
      <c r="I4305" s="175"/>
      <c r="J4305" s="202"/>
      <c r="K4305" s="198"/>
    </row>
    <row r="4306" spans="3:11" ht="15" customHeight="1" x14ac:dyDescent="0.25">
      <c r="C4306" s="175"/>
      <c r="E4306" s="175"/>
      <c r="H4306" s="175"/>
      <c r="I4306" s="175"/>
      <c r="J4306" s="202"/>
      <c r="K4306" s="198"/>
    </row>
    <row r="4307" spans="3:11" ht="15" customHeight="1" x14ac:dyDescent="0.25">
      <c r="C4307" s="175"/>
      <c r="E4307" s="175"/>
      <c r="H4307" s="175"/>
      <c r="I4307" s="175"/>
      <c r="J4307" s="202"/>
      <c r="K4307" s="198"/>
    </row>
    <row r="4308" spans="3:11" ht="15" customHeight="1" x14ac:dyDescent="0.25">
      <c r="C4308" s="175"/>
      <c r="E4308" s="175"/>
      <c r="H4308" s="175"/>
      <c r="I4308" s="175"/>
      <c r="J4308" s="202"/>
      <c r="K4308" s="198"/>
    </row>
    <row r="4309" spans="3:11" ht="15" customHeight="1" x14ac:dyDescent="0.25">
      <c r="C4309" s="175"/>
      <c r="E4309" s="175"/>
      <c r="H4309" s="175"/>
      <c r="I4309" s="175"/>
      <c r="J4309" s="202"/>
      <c r="K4309" s="198"/>
    </row>
    <row r="4310" spans="3:11" ht="15" customHeight="1" x14ac:dyDescent="0.25">
      <c r="C4310" s="175"/>
      <c r="E4310" s="175"/>
      <c r="H4310" s="175"/>
      <c r="I4310" s="175"/>
      <c r="J4310" s="202"/>
      <c r="K4310" s="198"/>
    </row>
    <row r="4311" spans="3:11" ht="15" customHeight="1" x14ac:dyDescent="0.25">
      <c r="C4311" s="175"/>
      <c r="E4311" s="175"/>
      <c r="H4311" s="175"/>
      <c r="I4311" s="175"/>
      <c r="J4311" s="202"/>
      <c r="K4311" s="198"/>
    </row>
    <row r="4312" spans="3:11" ht="15" customHeight="1" x14ac:dyDescent="0.25">
      <c r="C4312" s="175"/>
      <c r="E4312" s="175"/>
      <c r="H4312" s="175"/>
      <c r="I4312" s="175"/>
      <c r="J4312" s="202"/>
      <c r="K4312" s="198"/>
    </row>
    <row r="4313" spans="3:11" ht="15" customHeight="1" x14ac:dyDescent="0.25">
      <c r="C4313" s="175"/>
      <c r="E4313" s="175"/>
      <c r="H4313" s="175"/>
      <c r="I4313" s="175"/>
      <c r="J4313" s="202"/>
      <c r="K4313" s="198"/>
    </row>
    <row r="4314" spans="3:11" ht="15" customHeight="1" x14ac:dyDescent="0.25">
      <c r="C4314" s="175"/>
      <c r="E4314" s="175"/>
      <c r="H4314" s="175"/>
      <c r="I4314" s="175"/>
      <c r="J4314" s="202"/>
      <c r="K4314" s="198"/>
    </row>
    <row r="4315" spans="3:11" ht="15" customHeight="1" x14ac:dyDescent="0.25">
      <c r="C4315" s="175"/>
      <c r="E4315" s="175"/>
      <c r="H4315" s="175"/>
      <c r="I4315" s="175"/>
      <c r="J4315" s="202"/>
      <c r="K4315" s="198"/>
    </row>
    <row r="4316" spans="3:11" ht="15" customHeight="1" x14ac:dyDescent="0.25">
      <c r="C4316" s="175"/>
      <c r="E4316" s="175"/>
      <c r="H4316" s="175"/>
      <c r="I4316" s="175"/>
      <c r="J4316" s="202"/>
      <c r="K4316" s="198"/>
    </row>
    <row r="4317" spans="3:11" ht="15" customHeight="1" x14ac:dyDescent="0.25">
      <c r="C4317" s="175"/>
      <c r="E4317" s="175"/>
      <c r="H4317" s="175"/>
      <c r="I4317" s="175"/>
      <c r="J4317" s="202"/>
      <c r="K4317" s="198"/>
    </row>
    <row r="4318" spans="3:11" ht="15" customHeight="1" x14ac:dyDescent="0.25">
      <c r="C4318" s="175"/>
      <c r="E4318" s="175"/>
      <c r="H4318" s="175"/>
      <c r="I4318" s="175"/>
      <c r="J4318" s="202"/>
      <c r="K4318" s="198"/>
    </row>
    <row r="4319" spans="3:11" ht="15" customHeight="1" x14ac:dyDescent="0.25">
      <c r="C4319" s="175"/>
      <c r="E4319" s="175"/>
      <c r="H4319" s="175"/>
      <c r="I4319" s="175"/>
      <c r="J4319" s="202"/>
      <c r="K4319" s="198"/>
    </row>
    <row r="4320" spans="3:11" ht="15" customHeight="1" x14ac:dyDescent="0.25">
      <c r="C4320" s="175"/>
      <c r="E4320" s="175"/>
      <c r="H4320" s="175"/>
      <c r="I4320" s="175"/>
      <c r="J4320" s="202"/>
      <c r="K4320" s="198"/>
    </row>
    <row r="4321" spans="3:11" ht="15" customHeight="1" x14ac:dyDescent="0.25">
      <c r="C4321" s="175"/>
      <c r="E4321" s="175"/>
      <c r="H4321" s="175"/>
      <c r="I4321" s="175"/>
      <c r="J4321" s="202"/>
      <c r="K4321" s="198"/>
    </row>
    <row r="4322" spans="3:11" ht="15" customHeight="1" x14ac:dyDescent="0.25">
      <c r="C4322" s="175"/>
      <c r="E4322" s="175"/>
      <c r="H4322" s="175"/>
      <c r="I4322" s="175"/>
      <c r="J4322" s="202"/>
      <c r="K4322" s="198"/>
    </row>
    <row r="4323" spans="3:11" ht="15" customHeight="1" x14ac:dyDescent="0.25">
      <c r="C4323" s="175"/>
      <c r="E4323" s="175"/>
      <c r="H4323" s="175"/>
      <c r="I4323" s="175"/>
      <c r="J4323" s="202"/>
      <c r="K4323" s="198"/>
    </row>
    <row r="4324" spans="3:11" ht="15" customHeight="1" x14ac:dyDescent="0.25">
      <c r="C4324" s="175"/>
      <c r="E4324" s="175"/>
      <c r="H4324" s="175"/>
      <c r="I4324" s="175"/>
      <c r="J4324" s="202"/>
      <c r="K4324" s="198"/>
    </row>
    <row r="4325" spans="3:11" ht="15" customHeight="1" x14ac:dyDescent="0.25">
      <c r="C4325" s="175"/>
      <c r="E4325" s="175"/>
      <c r="H4325" s="175"/>
      <c r="I4325" s="175"/>
      <c r="J4325" s="202"/>
      <c r="K4325" s="198"/>
    </row>
    <row r="4326" spans="3:11" ht="15" customHeight="1" x14ac:dyDescent="0.25">
      <c r="C4326" s="175"/>
      <c r="E4326" s="175"/>
      <c r="H4326" s="175"/>
      <c r="I4326" s="175"/>
      <c r="J4326" s="202"/>
      <c r="K4326" s="198"/>
    </row>
    <row r="4327" spans="3:11" ht="15" customHeight="1" x14ac:dyDescent="0.25">
      <c r="C4327" s="175"/>
      <c r="E4327" s="175"/>
      <c r="H4327" s="175"/>
      <c r="I4327" s="175"/>
      <c r="J4327" s="202"/>
      <c r="K4327" s="198"/>
    </row>
    <row r="4328" spans="3:11" ht="15" customHeight="1" x14ac:dyDescent="0.25">
      <c r="C4328" s="175"/>
      <c r="E4328" s="175"/>
      <c r="H4328" s="175"/>
      <c r="I4328" s="175"/>
      <c r="J4328" s="202"/>
      <c r="K4328" s="198"/>
    </row>
    <row r="4329" spans="3:11" ht="15" customHeight="1" x14ac:dyDescent="0.25">
      <c r="C4329" s="175"/>
      <c r="E4329" s="175"/>
      <c r="H4329" s="175"/>
      <c r="I4329" s="175"/>
      <c r="J4329" s="202"/>
      <c r="K4329" s="198"/>
    </row>
    <row r="4330" spans="3:11" ht="15" customHeight="1" x14ac:dyDescent="0.25">
      <c r="C4330" s="175"/>
      <c r="E4330" s="175"/>
      <c r="H4330" s="175"/>
      <c r="I4330" s="175"/>
      <c r="J4330" s="202"/>
      <c r="K4330" s="198"/>
    </row>
    <row r="4331" spans="3:11" ht="15" customHeight="1" x14ac:dyDescent="0.25">
      <c r="C4331" s="175"/>
      <c r="E4331" s="175"/>
      <c r="H4331" s="175"/>
      <c r="I4331" s="175"/>
      <c r="J4331" s="202"/>
      <c r="K4331" s="198"/>
    </row>
    <row r="4332" spans="3:11" ht="15" customHeight="1" x14ac:dyDescent="0.25">
      <c r="C4332" s="175"/>
      <c r="E4332" s="175"/>
      <c r="H4332" s="175"/>
      <c r="I4332" s="175"/>
      <c r="J4332" s="202"/>
      <c r="K4332" s="198"/>
    </row>
    <row r="4333" spans="3:11" ht="15" customHeight="1" x14ac:dyDescent="0.25">
      <c r="C4333" s="175"/>
      <c r="E4333" s="175"/>
      <c r="H4333" s="175"/>
      <c r="I4333" s="175"/>
      <c r="J4333" s="202"/>
      <c r="K4333" s="198"/>
    </row>
    <row r="4334" spans="3:11" ht="15" customHeight="1" x14ac:dyDescent="0.25">
      <c r="C4334" s="175"/>
      <c r="E4334" s="175"/>
      <c r="H4334" s="175"/>
      <c r="I4334" s="175"/>
      <c r="J4334" s="202"/>
      <c r="K4334" s="198"/>
    </row>
    <row r="4335" spans="3:11" ht="15" customHeight="1" x14ac:dyDescent="0.25">
      <c r="C4335" s="175"/>
      <c r="E4335" s="175"/>
      <c r="H4335" s="175"/>
      <c r="I4335" s="175"/>
      <c r="J4335" s="202"/>
      <c r="K4335" s="198"/>
    </row>
    <row r="4336" spans="3:11" ht="15" customHeight="1" x14ac:dyDescent="0.25">
      <c r="C4336" s="175"/>
      <c r="E4336" s="175"/>
      <c r="H4336" s="175"/>
      <c r="I4336" s="175"/>
      <c r="J4336" s="202"/>
      <c r="K4336" s="198"/>
    </row>
    <row r="4337" spans="3:11" ht="15" customHeight="1" x14ac:dyDescent="0.25">
      <c r="C4337" s="175"/>
      <c r="E4337" s="175"/>
      <c r="H4337" s="175"/>
      <c r="I4337" s="175"/>
      <c r="J4337" s="202"/>
      <c r="K4337" s="198"/>
    </row>
    <row r="4338" spans="3:11" ht="15" customHeight="1" x14ac:dyDescent="0.25">
      <c r="C4338" s="175"/>
      <c r="E4338" s="175"/>
      <c r="H4338" s="175"/>
      <c r="I4338" s="175"/>
      <c r="J4338" s="202"/>
      <c r="K4338" s="198"/>
    </row>
    <row r="4339" spans="3:11" ht="15" customHeight="1" x14ac:dyDescent="0.25">
      <c r="C4339" s="175"/>
      <c r="E4339" s="175"/>
      <c r="H4339" s="175"/>
      <c r="I4339" s="175"/>
      <c r="J4339" s="202"/>
      <c r="K4339" s="198"/>
    </row>
    <row r="4340" spans="3:11" ht="15" customHeight="1" x14ac:dyDescent="0.25">
      <c r="C4340" s="175"/>
      <c r="E4340" s="175"/>
      <c r="H4340" s="175"/>
      <c r="I4340" s="175"/>
      <c r="J4340" s="202"/>
      <c r="K4340" s="198"/>
    </row>
    <row r="4341" spans="3:11" ht="15" customHeight="1" x14ac:dyDescent="0.25">
      <c r="C4341" s="175"/>
      <c r="E4341" s="175"/>
      <c r="H4341" s="175"/>
      <c r="I4341" s="175"/>
      <c r="J4341" s="202"/>
      <c r="K4341" s="198"/>
    </row>
    <row r="4342" spans="3:11" ht="15" customHeight="1" x14ac:dyDescent="0.25">
      <c r="C4342" s="175"/>
      <c r="E4342" s="175"/>
      <c r="H4342" s="175"/>
      <c r="I4342" s="175"/>
      <c r="J4342" s="202"/>
      <c r="K4342" s="198"/>
    </row>
    <row r="4343" spans="3:11" ht="15" customHeight="1" x14ac:dyDescent="0.25">
      <c r="C4343" s="175"/>
      <c r="E4343" s="175"/>
      <c r="H4343" s="175"/>
      <c r="I4343" s="175"/>
      <c r="J4343" s="202"/>
      <c r="K4343" s="198"/>
    </row>
    <row r="4344" spans="3:11" ht="15" customHeight="1" x14ac:dyDescent="0.25">
      <c r="C4344" s="175"/>
      <c r="E4344" s="175"/>
      <c r="H4344" s="175"/>
      <c r="I4344" s="175"/>
      <c r="J4344" s="202"/>
      <c r="K4344" s="198"/>
    </row>
    <row r="4345" spans="3:11" ht="15" customHeight="1" x14ac:dyDescent="0.25">
      <c r="C4345" s="175"/>
      <c r="E4345" s="175"/>
      <c r="H4345" s="175"/>
      <c r="I4345" s="175"/>
      <c r="J4345" s="202"/>
      <c r="K4345" s="198"/>
    </row>
    <row r="4346" spans="3:11" ht="15" customHeight="1" x14ac:dyDescent="0.25">
      <c r="C4346" s="175"/>
      <c r="E4346" s="175"/>
      <c r="H4346" s="175"/>
      <c r="I4346" s="175"/>
      <c r="J4346" s="202"/>
      <c r="K4346" s="198"/>
    </row>
    <row r="4347" spans="3:11" ht="15" customHeight="1" x14ac:dyDescent="0.25">
      <c r="C4347" s="175"/>
      <c r="E4347" s="175"/>
      <c r="H4347" s="175"/>
      <c r="I4347" s="175"/>
      <c r="J4347" s="202"/>
      <c r="K4347" s="198"/>
    </row>
    <row r="4348" spans="3:11" ht="15" customHeight="1" x14ac:dyDescent="0.25">
      <c r="C4348" s="175"/>
      <c r="E4348" s="175"/>
      <c r="H4348" s="175"/>
      <c r="I4348" s="175"/>
      <c r="J4348" s="202"/>
      <c r="K4348" s="198"/>
    </row>
    <row r="4349" spans="3:11" ht="15" customHeight="1" x14ac:dyDescent="0.25">
      <c r="C4349" s="175"/>
      <c r="E4349" s="175"/>
      <c r="H4349" s="175"/>
      <c r="I4349" s="175"/>
      <c r="J4349" s="202"/>
      <c r="K4349" s="198"/>
    </row>
    <row r="4350" spans="3:11" ht="15" customHeight="1" x14ac:dyDescent="0.25">
      <c r="C4350" s="175"/>
      <c r="E4350" s="175"/>
      <c r="H4350" s="175"/>
      <c r="I4350" s="175"/>
      <c r="J4350" s="202"/>
      <c r="K4350" s="198"/>
    </row>
    <row r="4351" spans="3:11" ht="15" customHeight="1" x14ac:dyDescent="0.25">
      <c r="C4351" s="175"/>
      <c r="E4351" s="175"/>
      <c r="H4351" s="175"/>
      <c r="I4351" s="175"/>
      <c r="J4351" s="202"/>
      <c r="K4351" s="198"/>
    </row>
    <row r="4352" spans="3:11" ht="15" customHeight="1" x14ac:dyDescent="0.25">
      <c r="C4352" s="175"/>
      <c r="E4352" s="175"/>
      <c r="H4352" s="175"/>
      <c r="I4352" s="175"/>
      <c r="J4352" s="202"/>
      <c r="K4352" s="198"/>
    </row>
    <row r="4353" spans="3:11" ht="15" customHeight="1" x14ac:dyDescent="0.25">
      <c r="C4353" s="175"/>
      <c r="E4353" s="175"/>
      <c r="H4353" s="175"/>
      <c r="I4353" s="175"/>
      <c r="J4353" s="202"/>
      <c r="K4353" s="198"/>
    </row>
    <row r="4354" spans="3:11" ht="15" customHeight="1" x14ac:dyDescent="0.25">
      <c r="C4354" s="175"/>
      <c r="E4354" s="175"/>
      <c r="H4354" s="175"/>
      <c r="I4354" s="175"/>
      <c r="J4354" s="202"/>
      <c r="K4354" s="198"/>
    </row>
    <row r="4355" spans="3:11" ht="15" customHeight="1" x14ac:dyDescent="0.25">
      <c r="C4355" s="175"/>
      <c r="E4355" s="175"/>
      <c r="H4355" s="175"/>
      <c r="I4355" s="175"/>
      <c r="J4355" s="202"/>
      <c r="K4355" s="198"/>
    </row>
    <row r="4356" spans="3:11" ht="15" customHeight="1" x14ac:dyDescent="0.25">
      <c r="C4356" s="175"/>
      <c r="E4356" s="175"/>
      <c r="H4356" s="175"/>
      <c r="I4356" s="175"/>
      <c r="J4356" s="202"/>
      <c r="K4356" s="198"/>
    </row>
    <row r="4357" spans="3:11" ht="15" customHeight="1" x14ac:dyDescent="0.25">
      <c r="C4357" s="175"/>
      <c r="E4357" s="175"/>
      <c r="H4357" s="175"/>
      <c r="I4357" s="175"/>
      <c r="J4357" s="202"/>
      <c r="K4357" s="198"/>
    </row>
    <row r="4358" spans="3:11" ht="15" customHeight="1" x14ac:dyDescent="0.25">
      <c r="C4358" s="175"/>
      <c r="E4358" s="175"/>
      <c r="H4358" s="175"/>
      <c r="I4358" s="175"/>
      <c r="J4358" s="202"/>
      <c r="K4358" s="198"/>
    </row>
    <row r="4359" spans="3:11" ht="15" customHeight="1" x14ac:dyDescent="0.25">
      <c r="C4359" s="175"/>
      <c r="E4359" s="175"/>
      <c r="H4359" s="175"/>
      <c r="I4359" s="175"/>
      <c r="J4359" s="202"/>
      <c r="K4359" s="198"/>
    </row>
    <row r="4360" spans="3:11" ht="15" customHeight="1" x14ac:dyDescent="0.25">
      <c r="C4360" s="175"/>
      <c r="E4360" s="175"/>
      <c r="H4360" s="175"/>
      <c r="I4360" s="175"/>
      <c r="J4360" s="202"/>
      <c r="K4360" s="198"/>
    </row>
    <row r="4361" spans="3:11" ht="15" customHeight="1" x14ac:dyDescent="0.25">
      <c r="C4361" s="175"/>
      <c r="E4361" s="175"/>
      <c r="H4361" s="175"/>
      <c r="I4361" s="175"/>
      <c r="J4361" s="202"/>
      <c r="K4361" s="198"/>
    </row>
    <row r="4362" spans="3:11" ht="15" customHeight="1" x14ac:dyDescent="0.25">
      <c r="C4362" s="175"/>
      <c r="E4362" s="175"/>
      <c r="H4362" s="175"/>
      <c r="I4362" s="175"/>
      <c r="J4362" s="202"/>
      <c r="K4362" s="198"/>
    </row>
    <row r="4363" spans="3:11" ht="15" customHeight="1" x14ac:dyDescent="0.25">
      <c r="C4363" s="175"/>
      <c r="E4363" s="175"/>
      <c r="H4363" s="175"/>
      <c r="I4363" s="175"/>
      <c r="J4363" s="202"/>
      <c r="K4363" s="198"/>
    </row>
    <row r="4364" spans="3:11" ht="15" customHeight="1" x14ac:dyDescent="0.25">
      <c r="C4364" s="175"/>
      <c r="E4364" s="175"/>
      <c r="H4364" s="175"/>
      <c r="I4364" s="175"/>
      <c r="J4364" s="202"/>
      <c r="K4364" s="198"/>
    </row>
    <row r="4365" spans="3:11" ht="15" customHeight="1" x14ac:dyDescent="0.25">
      <c r="C4365" s="175"/>
      <c r="E4365" s="175"/>
      <c r="H4365" s="175"/>
      <c r="I4365" s="175"/>
      <c r="J4365" s="202"/>
      <c r="K4365" s="198"/>
    </row>
    <row r="4366" spans="3:11" ht="15" customHeight="1" x14ac:dyDescent="0.25">
      <c r="C4366" s="175"/>
      <c r="E4366" s="175"/>
      <c r="H4366" s="175"/>
      <c r="I4366" s="175"/>
      <c r="J4366" s="202"/>
      <c r="K4366" s="198"/>
    </row>
    <row r="4367" spans="3:11" ht="15" customHeight="1" x14ac:dyDescent="0.25">
      <c r="C4367" s="175"/>
      <c r="E4367" s="175"/>
      <c r="H4367" s="175"/>
      <c r="I4367" s="175"/>
      <c r="J4367" s="202"/>
      <c r="K4367" s="198"/>
    </row>
    <row r="4368" spans="3:11" ht="15" customHeight="1" x14ac:dyDescent="0.25">
      <c r="C4368" s="175"/>
      <c r="E4368" s="175"/>
      <c r="H4368" s="175"/>
      <c r="I4368" s="175"/>
      <c r="J4368" s="202"/>
      <c r="K4368" s="198"/>
    </row>
    <row r="4369" spans="3:11" ht="15" customHeight="1" x14ac:dyDescent="0.25">
      <c r="C4369" s="175"/>
      <c r="E4369" s="175"/>
      <c r="H4369" s="175"/>
      <c r="I4369" s="175"/>
      <c r="J4369" s="202"/>
      <c r="K4369" s="198"/>
    </row>
    <row r="4370" spans="3:11" ht="15" customHeight="1" x14ac:dyDescent="0.25">
      <c r="C4370" s="175"/>
      <c r="E4370" s="175"/>
      <c r="H4370" s="175"/>
      <c r="I4370" s="175"/>
      <c r="J4370" s="202"/>
      <c r="K4370" s="198"/>
    </row>
    <row r="4371" spans="3:11" ht="15" customHeight="1" x14ac:dyDescent="0.25">
      <c r="C4371" s="175"/>
      <c r="E4371" s="175"/>
      <c r="H4371" s="175"/>
      <c r="I4371" s="175"/>
      <c r="J4371" s="202"/>
      <c r="K4371" s="198"/>
    </row>
    <row r="4372" spans="3:11" ht="15" customHeight="1" x14ac:dyDescent="0.25">
      <c r="C4372" s="175"/>
      <c r="E4372" s="175"/>
      <c r="H4372" s="175"/>
      <c r="I4372" s="175"/>
      <c r="J4372" s="202"/>
      <c r="K4372" s="198"/>
    </row>
    <row r="4373" spans="3:11" ht="15" customHeight="1" x14ac:dyDescent="0.25">
      <c r="C4373" s="175"/>
      <c r="E4373" s="175"/>
      <c r="H4373" s="175"/>
      <c r="I4373" s="175"/>
      <c r="J4373" s="202"/>
      <c r="K4373" s="198"/>
    </row>
    <row r="4374" spans="3:11" ht="15" customHeight="1" x14ac:dyDescent="0.25">
      <c r="C4374" s="175"/>
      <c r="E4374" s="175"/>
      <c r="H4374" s="175"/>
      <c r="I4374" s="175"/>
      <c r="J4374" s="202"/>
      <c r="K4374" s="198"/>
    </row>
    <row r="4375" spans="3:11" ht="15" customHeight="1" x14ac:dyDescent="0.25">
      <c r="C4375" s="175"/>
      <c r="E4375" s="175"/>
      <c r="H4375" s="175"/>
      <c r="I4375" s="175"/>
      <c r="J4375" s="202"/>
      <c r="K4375" s="198"/>
    </row>
    <row r="4376" spans="3:11" ht="15" customHeight="1" x14ac:dyDescent="0.25">
      <c r="C4376" s="175"/>
      <c r="E4376" s="175"/>
      <c r="H4376" s="175"/>
      <c r="I4376" s="175"/>
      <c r="J4376" s="202"/>
      <c r="K4376" s="198"/>
    </row>
    <row r="4377" spans="3:11" ht="15" customHeight="1" x14ac:dyDescent="0.25">
      <c r="C4377" s="175"/>
      <c r="E4377" s="175"/>
      <c r="H4377" s="175"/>
      <c r="I4377" s="175"/>
      <c r="J4377" s="202"/>
      <c r="K4377" s="198"/>
    </row>
    <row r="4378" spans="3:11" ht="15" customHeight="1" x14ac:dyDescent="0.25">
      <c r="C4378" s="175"/>
      <c r="E4378" s="175"/>
      <c r="H4378" s="175"/>
      <c r="I4378" s="175"/>
      <c r="J4378" s="202"/>
      <c r="K4378" s="198"/>
    </row>
    <row r="4379" spans="3:11" ht="15" customHeight="1" x14ac:dyDescent="0.25">
      <c r="C4379" s="175"/>
      <c r="E4379" s="175"/>
      <c r="H4379" s="175"/>
      <c r="I4379" s="175"/>
      <c r="J4379" s="202"/>
      <c r="K4379" s="198"/>
    </row>
    <row r="4380" spans="3:11" ht="15" customHeight="1" x14ac:dyDescent="0.25">
      <c r="C4380" s="175"/>
      <c r="E4380" s="175"/>
      <c r="H4380" s="175"/>
      <c r="I4380" s="175"/>
      <c r="J4380" s="202"/>
      <c r="K4380" s="198"/>
    </row>
    <row r="4381" spans="3:11" ht="15" customHeight="1" x14ac:dyDescent="0.25">
      <c r="C4381" s="175"/>
      <c r="E4381" s="175"/>
      <c r="H4381" s="175"/>
      <c r="I4381" s="175"/>
      <c r="J4381" s="202"/>
      <c r="K4381" s="198"/>
    </row>
    <row r="4382" spans="3:11" ht="15" customHeight="1" x14ac:dyDescent="0.25">
      <c r="C4382" s="175"/>
      <c r="E4382" s="175"/>
      <c r="H4382" s="175"/>
      <c r="I4382" s="175"/>
      <c r="J4382" s="202"/>
      <c r="K4382" s="198"/>
    </row>
    <row r="4383" spans="3:11" ht="15" customHeight="1" x14ac:dyDescent="0.25">
      <c r="C4383" s="175"/>
      <c r="E4383" s="175"/>
      <c r="H4383" s="175"/>
      <c r="I4383" s="175"/>
      <c r="J4383" s="202"/>
      <c r="K4383" s="198"/>
    </row>
    <row r="4384" spans="3:11" ht="15" customHeight="1" x14ac:dyDescent="0.25">
      <c r="C4384" s="175"/>
      <c r="E4384" s="175"/>
      <c r="H4384" s="175"/>
      <c r="I4384" s="175"/>
      <c r="J4384" s="202"/>
      <c r="K4384" s="198"/>
    </row>
    <row r="4385" spans="3:11" ht="15" customHeight="1" x14ac:dyDescent="0.25">
      <c r="C4385" s="175"/>
      <c r="E4385" s="175"/>
      <c r="H4385" s="175"/>
      <c r="I4385" s="175"/>
      <c r="J4385" s="202"/>
      <c r="K4385" s="198"/>
    </row>
    <row r="4386" spans="3:11" ht="15" customHeight="1" x14ac:dyDescent="0.25">
      <c r="C4386" s="175"/>
      <c r="E4386" s="175"/>
      <c r="H4386" s="175"/>
      <c r="I4386" s="175"/>
      <c r="J4386" s="202"/>
      <c r="K4386" s="198"/>
    </row>
    <row r="4387" spans="3:11" ht="15" customHeight="1" x14ac:dyDescent="0.25">
      <c r="C4387" s="175"/>
      <c r="E4387" s="175"/>
      <c r="H4387" s="175"/>
      <c r="I4387" s="175"/>
      <c r="J4387" s="202"/>
      <c r="K4387" s="198"/>
    </row>
    <row r="4388" spans="3:11" ht="15" customHeight="1" x14ac:dyDescent="0.25">
      <c r="C4388" s="175"/>
      <c r="E4388" s="175"/>
      <c r="H4388" s="175"/>
      <c r="I4388" s="175"/>
      <c r="J4388" s="202"/>
      <c r="K4388" s="198"/>
    </row>
    <row r="4389" spans="3:11" ht="15" customHeight="1" x14ac:dyDescent="0.25">
      <c r="C4389" s="175"/>
      <c r="E4389" s="175"/>
      <c r="H4389" s="175"/>
      <c r="I4389" s="175"/>
      <c r="J4389" s="202"/>
      <c r="K4389" s="198"/>
    </row>
    <row r="4390" spans="3:11" ht="15" customHeight="1" x14ac:dyDescent="0.25">
      <c r="C4390" s="175"/>
      <c r="E4390" s="175"/>
      <c r="H4390" s="175"/>
      <c r="I4390" s="175"/>
      <c r="J4390" s="202"/>
      <c r="K4390" s="198"/>
    </row>
    <row r="4391" spans="3:11" ht="15" customHeight="1" x14ac:dyDescent="0.25">
      <c r="C4391" s="175"/>
      <c r="E4391" s="175"/>
      <c r="H4391" s="175"/>
      <c r="I4391" s="175"/>
      <c r="J4391" s="202"/>
      <c r="K4391" s="198"/>
    </row>
    <row r="4392" spans="3:11" ht="15" customHeight="1" x14ac:dyDescent="0.25">
      <c r="C4392" s="175"/>
      <c r="E4392" s="175"/>
      <c r="H4392" s="175"/>
      <c r="I4392" s="175"/>
      <c r="J4392" s="202"/>
      <c r="K4392" s="198"/>
    </row>
    <row r="4393" spans="3:11" ht="15" customHeight="1" x14ac:dyDescent="0.25">
      <c r="C4393" s="175"/>
      <c r="E4393" s="175"/>
      <c r="H4393" s="175"/>
      <c r="I4393" s="175"/>
      <c r="J4393" s="202"/>
      <c r="K4393" s="198"/>
    </row>
    <row r="4394" spans="3:11" ht="15" customHeight="1" x14ac:dyDescent="0.25">
      <c r="C4394" s="175"/>
      <c r="E4394" s="175"/>
      <c r="H4394" s="175"/>
      <c r="I4394" s="175"/>
      <c r="J4394" s="202"/>
      <c r="K4394" s="198"/>
    </row>
    <row r="4395" spans="3:11" ht="15" customHeight="1" x14ac:dyDescent="0.25">
      <c r="C4395" s="175"/>
      <c r="E4395" s="175"/>
      <c r="H4395" s="175"/>
      <c r="I4395" s="175"/>
      <c r="J4395" s="202"/>
      <c r="K4395" s="198"/>
    </row>
    <row r="4396" spans="3:11" ht="15" customHeight="1" x14ac:dyDescent="0.25">
      <c r="C4396" s="175"/>
      <c r="E4396" s="175"/>
      <c r="H4396" s="175"/>
      <c r="I4396" s="175"/>
      <c r="J4396" s="202"/>
      <c r="K4396" s="198"/>
    </row>
    <row r="4397" spans="3:11" ht="15" customHeight="1" x14ac:dyDescent="0.25">
      <c r="C4397" s="175"/>
      <c r="E4397" s="175"/>
      <c r="H4397" s="175"/>
      <c r="I4397" s="175"/>
      <c r="J4397" s="202"/>
      <c r="K4397" s="198"/>
    </row>
    <row r="4398" spans="3:11" ht="15" customHeight="1" x14ac:dyDescent="0.25">
      <c r="C4398" s="175"/>
      <c r="E4398" s="175"/>
      <c r="H4398" s="175"/>
      <c r="I4398" s="175"/>
      <c r="J4398" s="202"/>
      <c r="K4398" s="198"/>
    </row>
    <row r="4399" spans="3:11" ht="15" customHeight="1" x14ac:dyDescent="0.25">
      <c r="C4399" s="175"/>
      <c r="E4399" s="175"/>
      <c r="H4399" s="175"/>
      <c r="I4399" s="175"/>
      <c r="J4399" s="202"/>
      <c r="K4399" s="198"/>
    </row>
    <row r="4400" spans="3:11" ht="15" customHeight="1" x14ac:dyDescent="0.25">
      <c r="C4400" s="175"/>
      <c r="E4400" s="175"/>
      <c r="H4400" s="175"/>
      <c r="I4400" s="175"/>
      <c r="J4400" s="202"/>
      <c r="K4400" s="198"/>
    </row>
    <row r="4401" spans="3:11" ht="15" customHeight="1" x14ac:dyDescent="0.25">
      <c r="C4401" s="175"/>
      <c r="E4401" s="175"/>
      <c r="H4401" s="175"/>
      <c r="I4401" s="175"/>
      <c r="J4401" s="202"/>
      <c r="K4401" s="198"/>
    </row>
    <row r="4402" spans="3:11" ht="15" customHeight="1" x14ac:dyDescent="0.25">
      <c r="C4402" s="175"/>
      <c r="E4402" s="175"/>
      <c r="H4402" s="175"/>
      <c r="I4402" s="175"/>
      <c r="J4402" s="202"/>
      <c r="K4402" s="198"/>
    </row>
    <row r="4403" spans="3:11" ht="15" customHeight="1" x14ac:dyDescent="0.25">
      <c r="C4403" s="175"/>
      <c r="E4403" s="175"/>
      <c r="H4403" s="175"/>
      <c r="I4403" s="175"/>
      <c r="J4403" s="202"/>
      <c r="K4403" s="198"/>
    </row>
    <row r="4404" spans="3:11" ht="15" customHeight="1" x14ac:dyDescent="0.25">
      <c r="C4404" s="175"/>
      <c r="E4404" s="175"/>
      <c r="H4404" s="175"/>
      <c r="I4404" s="175"/>
      <c r="J4404" s="202"/>
      <c r="K4404" s="198"/>
    </row>
    <row r="4405" spans="3:11" ht="15" customHeight="1" x14ac:dyDescent="0.25">
      <c r="C4405" s="175"/>
      <c r="E4405" s="175"/>
      <c r="H4405" s="175"/>
      <c r="I4405" s="175"/>
      <c r="J4405" s="202"/>
      <c r="K4405" s="198"/>
    </row>
    <row r="4406" spans="3:11" ht="15" customHeight="1" x14ac:dyDescent="0.25">
      <c r="C4406" s="175"/>
      <c r="E4406" s="175"/>
      <c r="H4406" s="175"/>
      <c r="I4406" s="175"/>
      <c r="J4406" s="202"/>
      <c r="K4406" s="198"/>
    </row>
    <row r="4407" spans="3:11" ht="15" customHeight="1" x14ac:dyDescent="0.25">
      <c r="C4407" s="175"/>
      <c r="E4407" s="175"/>
      <c r="H4407" s="175"/>
      <c r="I4407" s="175"/>
      <c r="J4407" s="202"/>
      <c r="K4407" s="198"/>
    </row>
    <row r="4408" spans="3:11" ht="15" customHeight="1" x14ac:dyDescent="0.25">
      <c r="C4408" s="175"/>
      <c r="E4408" s="175"/>
      <c r="H4408" s="175"/>
      <c r="I4408" s="175"/>
      <c r="J4408" s="202"/>
      <c r="K4408" s="198"/>
    </row>
    <row r="4409" spans="3:11" ht="15" customHeight="1" x14ac:dyDescent="0.25">
      <c r="C4409" s="175"/>
      <c r="E4409" s="175"/>
      <c r="H4409" s="175"/>
      <c r="I4409" s="175"/>
      <c r="J4409" s="202"/>
      <c r="K4409" s="198"/>
    </row>
    <row r="4410" spans="3:11" ht="15" customHeight="1" x14ac:dyDescent="0.25">
      <c r="C4410" s="175"/>
      <c r="E4410" s="175"/>
      <c r="H4410" s="175"/>
      <c r="I4410" s="175"/>
      <c r="J4410" s="202"/>
      <c r="K4410" s="198"/>
    </row>
    <row r="4411" spans="3:11" ht="15" customHeight="1" x14ac:dyDescent="0.25">
      <c r="C4411" s="175"/>
      <c r="E4411" s="175"/>
      <c r="H4411" s="175"/>
      <c r="I4411" s="175"/>
      <c r="J4411" s="202"/>
      <c r="K4411" s="198"/>
    </row>
    <row r="4412" spans="3:11" ht="15" customHeight="1" x14ac:dyDescent="0.25">
      <c r="C4412" s="175"/>
      <c r="E4412" s="175"/>
      <c r="H4412" s="175"/>
      <c r="I4412" s="175"/>
      <c r="J4412" s="202"/>
      <c r="K4412" s="198"/>
    </row>
    <row r="4413" spans="3:11" ht="15" customHeight="1" x14ac:dyDescent="0.25">
      <c r="C4413" s="175"/>
      <c r="E4413" s="175"/>
      <c r="H4413" s="175"/>
      <c r="I4413" s="175"/>
      <c r="J4413" s="202"/>
      <c r="K4413" s="198"/>
    </row>
    <row r="4414" spans="3:11" ht="15" customHeight="1" x14ac:dyDescent="0.25">
      <c r="C4414" s="175"/>
      <c r="E4414" s="175"/>
      <c r="H4414" s="175"/>
      <c r="I4414" s="175"/>
      <c r="J4414" s="202"/>
      <c r="K4414" s="198"/>
    </row>
    <row r="4415" spans="3:11" ht="15" customHeight="1" x14ac:dyDescent="0.25">
      <c r="C4415" s="175"/>
      <c r="E4415" s="175"/>
      <c r="H4415" s="175"/>
      <c r="I4415" s="175"/>
      <c r="J4415" s="202"/>
      <c r="K4415" s="198"/>
    </row>
    <row r="4416" spans="3:11" ht="15" customHeight="1" x14ac:dyDescent="0.25">
      <c r="C4416" s="175"/>
      <c r="E4416" s="175"/>
      <c r="H4416" s="175"/>
      <c r="I4416" s="175"/>
      <c r="J4416" s="202"/>
      <c r="K4416" s="198"/>
    </row>
    <row r="4417" spans="3:11" ht="15" customHeight="1" x14ac:dyDescent="0.25">
      <c r="C4417" s="175"/>
      <c r="E4417" s="175"/>
      <c r="H4417" s="175"/>
      <c r="I4417" s="175"/>
      <c r="J4417" s="202"/>
      <c r="K4417" s="198"/>
    </row>
    <row r="4418" spans="3:11" ht="15" customHeight="1" x14ac:dyDescent="0.25">
      <c r="C4418" s="175"/>
      <c r="E4418" s="175"/>
      <c r="H4418" s="175"/>
      <c r="I4418" s="175"/>
      <c r="J4418" s="202"/>
      <c r="K4418" s="198"/>
    </row>
    <row r="4419" spans="3:11" ht="15" customHeight="1" x14ac:dyDescent="0.25">
      <c r="C4419" s="175"/>
      <c r="E4419" s="175"/>
      <c r="H4419" s="175"/>
      <c r="I4419" s="175"/>
      <c r="J4419" s="202"/>
      <c r="K4419" s="198"/>
    </row>
    <row r="4420" spans="3:11" ht="15" customHeight="1" x14ac:dyDescent="0.25">
      <c r="C4420" s="175"/>
      <c r="E4420" s="175"/>
      <c r="H4420" s="175"/>
      <c r="I4420" s="175"/>
      <c r="J4420" s="202"/>
      <c r="K4420" s="198"/>
    </row>
    <row r="4421" spans="3:11" ht="15" customHeight="1" x14ac:dyDescent="0.25">
      <c r="C4421" s="175"/>
      <c r="E4421" s="175"/>
      <c r="H4421" s="175"/>
      <c r="I4421" s="175"/>
      <c r="J4421" s="202"/>
      <c r="K4421" s="198"/>
    </row>
    <row r="4422" spans="3:11" ht="15" customHeight="1" x14ac:dyDescent="0.25">
      <c r="C4422" s="175"/>
      <c r="E4422" s="175"/>
      <c r="H4422" s="175"/>
      <c r="I4422" s="175"/>
      <c r="J4422" s="202"/>
      <c r="K4422" s="198"/>
    </row>
    <row r="4423" spans="3:11" ht="15" customHeight="1" x14ac:dyDescent="0.25">
      <c r="C4423" s="175"/>
      <c r="E4423" s="175"/>
      <c r="H4423" s="175"/>
      <c r="I4423" s="175"/>
      <c r="J4423" s="202"/>
      <c r="K4423" s="198"/>
    </row>
    <row r="4424" spans="3:11" ht="15" customHeight="1" x14ac:dyDescent="0.25">
      <c r="C4424" s="175"/>
      <c r="E4424" s="175"/>
      <c r="H4424" s="175"/>
      <c r="I4424" s="175"/>
      <c r="J4424" s="202"/>
      <c r="K4424" s="198"/>
    </row>
    <row r="4425" spans="3:11" ht="15" customHeight="1" x14ac:dyDescent="0.25">
      <c r="C4425" s="175"/>
      <c r="E4425" s="175"/>
      <c r="H4425" s="175"/>
      <c r="I4425" s="175"/>
      <c r="J4425" s="202"/>
      <c r="K4425" s="198"/>
    </row>
    <row r="4426" spans="3:11" ht="15" customHeight="1" x14ac:dyDescent="0.25">
      <c r="C4426" s="175"/>
      <c r="E4426" s="175"/>
      <c r="H4426" s="175"/>
      <c r="I4426" s="175"/>
      <c r="J4426" s="202"/>
      <c r="K4426" s="198"/>
    </row>
    <row r="4427" spans="3:11" ht="15" customHeight="1" x14ac:dyDescent="0.25">
      <c r="C4427" s="175"/>
      <c r="E4427" s="175"/>
      <c r="H4427" s="175"/>
      <c r="I4427" s="175"/>
      <c r="J4427" s="202"/>
      <c r="K4427" s="198"/>
    </row>
    <row r="4428" spans="3:11" ht="15" customHeight="1" x14ac:dyDescent="0.25">
      <c r="C4428" s="175"/>
      <c r="E4428" s="175"/>
      <c r="H4428" s="175"/>
      <c r="I4428" s="175"/>
      <c r="J4428" s="202"/>
      <c r="K4428" s="198"/>
    </row>
    <row r="4429" spans="3:11" ht="15" customHeight="1" x14ac:dyDescent="0.25">
      <c r="C4429" s="175"/>
      <c r="E4429" s="175"/>
      <c r="H4429" s="175"/>
      <c r="I4429" s="175"/>
      <c r="J4429" s="202"/>
      <c r="K4429" s="198"/>
    </row>
    <row r="4430" spans="3:11" ht="15" customHeight="1" x14ac:dyDescent="0.25">
      <c r="C4430" s="175"/>
      <c r="E4430" s="175"/>
      <c r="H4430" s="175"/>
      <c r="I4430" s="175"/>
      <c r="J4430" s="202"/>
      <c r="K4430" s="198"/>
    </row>
    <row r="4431" spans="3:11" ht="15" customHeight="1" x14ac:dyDescent="0.25">
      <c r="C4431" s="175"/>
      <c r="E4431" s="175"/>
      <c r="H4431" s="175"/>
      <c r="I4431" s="175"/>
      <c r="J4431" s="202"/>
      <c r="K4431" s="198"/>
    </row>
    <row r="4432" spans="3:11" ht="15" customHeight="1" x14ac:dyDescent="0.25">
      <c r="C4432" s="175"/>
      <c r="E4432" s="175"/>
      <c r="H4432" s="175"/>
      <c r="I4432" s="175"/>
      <c r="J4432" s="202"/>
      <c r="K4432" s="198"/>
    </row>
    <row r="4433" spans="3:11" ht="15" customHeight="1" x14ac:dyDescent="0.25">
      <c r="C4433" s="175"/>
      <c r="E4433" s="175"/>
      <c r="H4433" s="175"/>
      <c r="I4433" s="175"/>
      <c r="J4433" s="202"/>
      <c r="K4433" s="198"/>
    </row>
    <row r="4434" spans="3:11" ht="15" customHeight="1" x14ac:dyDescent="0.25">
      <c r="C4434" s="175"/>
      <c r="E4434" s="175"/>
      <c r="H4434" s="175"/>
      <c r="I4434" s="175"/>
      <c r="J4434" s="202"/>
      <c r="K4434" s="198"/>
    </row>
    <row r="4435" spans="3:11" ht="15" customHeight="1" x14ac:dyDescent="0.25">
      <c r="C4435" s="175"/>
      <c r="E4435" s="175"/>
      <c r="H4435" s="175"/>
      <c r="I4435" s="175"/>
      <c r="J4435" s="202"/>
      <c r="K4435" s="198"/>
    </row>
    <row r="4436" spans="3:11" ht="15" customHeight="1" x14ac:dyDescent="0.25">
      <c r="C4436" s="175"/>
      <c r="E4436" s="175"/>
      <c r="H4436" s="175"/>
      <c r="I4436" s="175"/>
      <c r="J4436" s="202"/>
      <c r="K4436" s="198"/>
    </row>
    <row r="4437" spans="3:11" ht="15" customHeight="1" x14ac:dyDescent="0.25">
      <c r="C4437" s="175"/>
      <c r="E4437" s="175"/>
      <c r="H4437" s="175"/>
      <c r="I4437" s="175"/>
      <c r="J4437" s="202"/>
      <c r="K4437" s="198"/>
    </row>
    <row r="4438" spans="3:11" ht="15" customHeight="1" x14ac:dyDescent="0.25">
      <c r="C4438" s="175"/>
      <c r="E4438" s="175"/>
      <c r="H4438" s="175"/>
      <c r="I4438" s="175"/>
      <c r="J4438" s="202"/>
      <c r="K4438" s="198"/>
    </row>
    <row r="4439" spans="3:11" ht="15" customHeight="1" x14ac:dyDescent="0.25">
      <c r="C4439" s="175"/>
      <c r="E4439" s="175"/>
      <c r="H4439" s="175"/>
      <c r="I4439" s="175"/>
      <c r="J4439" s="202"/>
      <c r="K4439" s="198"/>
    </row>
    <row r="4440" spans="3:11" ht="15" customHeight="1" x14ac:dyDescent="0.25">
      <c r="C4440" s="175"/>
      <c r="E4440" s="175"/>
      <c r="H4440" s="175"/>
      <c r="I4440" s="175"/>
      <c r="J4440" s="202"/>
      <c r="K4440" s="198"/>
    </row>
    <row r="4441" spans="3:11" ht="15" customHeight="1" x14ac:dyDescent="0.25">
      <c r="C4441" s="175"/>
      <c r="E4441" s="175"/>
      <c r="H4441" s="175"/>
      <c r="I4441" s="175"/>
      <c r="J4441" s="202"/>
      <c r="K4441" s="198"/>
    </row>
    <row r="4442" spans="3:11" ht="15" customHeight="1" x14ac:dyDescent="0.25">
      <c r="C4442" s="175"/>
      <c r="E4442" s="175"/>
      <c r="H4442" s="175"/>
      <c r="I4442" s="175"/>
      <c r="J4442" s="202"/>
      <c r="K4442" s="198"/>
    </row>
    <row r="4443" spans="3:11" ht="15" customHeight="1" x14ac:dyDescent="0.25">
      <c r="C4443" s="175"/>
      <c r="E4443" s="175"/>
      <c r="H4443" s="175"/>
      <c r="I4443" s="175"/>
      <c r="J4443" s="202"/>
      <c r="K4443" s="198"/>
    </row>
    <row r="4444" spans="3:11" ht="15" customHeight="1" x14ac:dyDescent="0.25">
      <c r="C4444" s="175"/>
      <c r="E4444" s="175"/>
      <c r="H4444" s="175"/>
      <c r="I4444" s="175"/>
      <c r="J4444" s="202"/>
      <c r="K4444" s="198"/>
    </row>
    <row r="4445" spans="3:11" ht="15" customHeight="1" x14ac:dyDescent="0.25">
      <c r="C4445" s="175"/>
      <c r="E4445" s="175"/>
      <c r="H4445" s="175"/>
      <c r="I4445" s="175"/>
      <c r="J4445" s="202"/>
      <c r="K4445" s="198"/>
    </row>
    <row r="4446" spans="3:11" ht="15" customHeight="1" x14ac:dyDescent="0.25">
      <c r="C4446" s="175"/>
      <c r="E4446" s="175"/>
      <c r="H4446" s="175"/>
      <c r="I4446" s="175"/>
      <c r="J4446" s="202"/>
      <c r="K4446" s="198"/>
    </row>
    <row r="4447" spans="3:11" ht="15" customHeight="1" x14ac:dyDescent="0.25">
      <c r="C4447" s="175"/>
      <c r="E4447" s="175"/>
      <c r="H4447" s="175"/>
      <c r="I4447" s="175"/>
      <c r="J4447" s="202"/>
      <c r="K4447" s="198"/>
    </row>
    <row r="4448" spans="3:11" ht="15" customHeight="1" x14ac:dyDescent="0.25">
      <c r="C4448" s="175"/>
      <c r="E4448" s="175"/>
      <c r="H4448" s="175"/>
      <c r="I4448" s="175"/>
      <c r="J4448" s="202"/>
      <c r="K4448" s="198"/>
    </row>
    <row r="4449" spans="3:11" ht="15" customHeight="1" x14ac:dyDescent="0.25">
      <c r="C4449" s="175"/>
      <c r="E4449" s="175"/>
      <c r="H4449" s="175"/>
      <c r="I4449" s="175"/>
      <c r="J4449" s="202"/>
      <c r="K4449" s="198"/>
    </row>
    <row r="4450" spans="3:11" ht="15" customHeight="1" x14ac:dyDescent="0.25">
      <c r="C4450" s="175"/>
      <c r="E4450" s="175"/>
      <c r="H4450" s="175"/>
      <c r="I4450" s="175"/>
      <c r="J4450" s="202"/>
      <c r="K4450" s="198"/>
    </row>
    <row r="4451" spans="3:11" ht="15" customHeight="1" x14ac:dyDescent="0.25">
      <c r="C4451" s="175"/>
      <c r="E4451" s="175"/>
      <c r="H4451" s="175"/>
      <c r="I4451" s="175"/>
      <c r="J4451" s="202"/>
      <c r="K4451" s="198"/>
    </row>
    <row r="4452" spans="3:11" ht="15" customHeight="1" x14ac:dyDescent="0.25">
      <c r="C4452" s="175"/>
      <c r="E4452" s="175"/>
      <c r="H4452" s="175"/>
      <c r="I4452" s="175"/>
      <c r="J4452" s="202"/>
      <c r="K4452" s="198"/>
    </row>
    <row r="4453" spans="3:11" ht="15" customHeight="1" x14ac:dyDescent="0.25">
      <c r="C4453" s="175"/>
      <c r="E4453" s="175"/>
      <c r="H4453" s="175"/>
      <c r="I4453" s="175"/>
      <c r="J4453" s="202"/>
      <c r="K4453" s="198"/>
    </row>
    <row r="4454" spans="3:11" ht="15" customHeight="1" x14ac:dyDescent="0.25">
      <c r="C4454" s="175"/>
      <c r="E4454" s="175"/>
      <c r="H4454" s="175"/>
      <c r="I4454" s="175"/>
      <c r="J4454" s="202"/>
      <c r="K4454" s="198"/>
    </row>
    <row r="4455" spans="3:11" ht="15" customHeight="1" x14ac:dyDescent="0.25">
      <c r="C4455" s="175"/>
      <c r="E4455" s="175"/>
      <c r="H4455" s="175"/>
      <c r="I4455" s="175"/>
      <c r="J4455" s="202"/>
      <c r="K4455" s="198"/>
    </row>
    <row r="4456" spans="3:11" ht="15" customHeight="1" x14ac:dyDescent="0.25">
      <c r="C4456" s="175"/>
      <c r="E4456" s="175"/>
      <c r="H4456" s="175"/>
      <c r="I4456" s="175"/>
      <c r="J4456" s="202"/>
      <c r="K4456" s="198"/>
    </row>
    <row r="4457" spans="3:11" ht="15" customHeight="1" x14ac:dyDescent="0.25">
      <c r="C4457" s="175"/>
      <c r="E4457" s="175"/>
      <c r="H4457" s="175"/>
      <c r="I4457" s="175"/>
      <c r="J4457" s="202"/>
      <c r="K4457" s="198"/>
    </row>
    <row r="4458" spans="3:11" ht="15" customHeight="1" x14ac:dyDescent="0.25">
      <c r="C4458" s="175"/>
      <c r="E4458" s="175"/>
      <c r="H4458" s="175"/>
      <c r="I4458" s="175"/>
      <c r="J4458" s="202"/>
      <c r="K4458" s="198"/>
    </row>
    <row r="4459" spans="3:11" ht="15" customHeight="1" x14ac:dyDescent="0.25">
      <c r="C4459" s="175"/>
      <c r="E4459" s="175"/>
      <c r="H4459" s="175"/>
      <c r="I4459" s="175"/>
      <c r="J4459" s="202"/>
      <c r="K4459" s="198"/>
    </row>
    <row r="4460" spans="3:11" ht="15" customHeight="1" x14ac:dyDescent="0.25">
      <c r="C4460" s="175"/>
      <c r="E4460" s="175"/>
      <c r="H4460" s="175"/>
      <c r="I4460" s="175"/>
      <c r="J4460" s="202"/>
      <c r="K4460" s="198"/>
    </row>
    <row r="4461" spans="3:11" ht="15" customHeight="1" x14ac:dyDescent="0.25">
      <c r="C4461" s="175"/>
      <c r="E4461" s="175"/>
      <c r="H4461" s="175"/>
      <c r="I4461" s="175"/>
      <c r="J4461" s="202"/>
      <c r="K4461" s="198"/>
    </row>
    <row r="4462" spans="3:11" ht="15" customHeight="1" x14ac:dyDescent="0.25">
      <c r="C4462" s="175"/>
      <c r="E4462" s="175"/>
      <c r="H4462" s="175"/>
      <c r="I4462" s="175"/>
      <c r="J4462" s="202"/>
      <c r="K4462" s="198"/>
    </row>
    <row r="4463" spans="3:11" ht="15" customHeight="1" x14ac:dyDescent="0.25">
      <c r="C4463" s="175"/>
      <c r="E4463" s="175"/>
      <c r="H4463" s="175"/>
      <c r="I4463" s="175"/>
      <c r="J4463" s="202"/>
      <c r="K4463" s="198"/>
    </row>
    <row r="4464" spans="3:11" ht="15" customHeight="1" x14ac:dyDescent="0.25">
      <c r="C4464" s="175"/>
      <c r="E4464" s="175"/>
      <c r="H4464" s="175"/>
      <c r="I4464" s="175"/>
      <c r="J4464" s="202"/>
      <c r="K4464" s="198"/>
    </row>
    <row r="4465" spans="3:11" ht="15" customHeight="1" x14ac:dyDescent="0.25">
      <c r="C4465" s="175"/>
      <c r="E4465" s="175"/>
      <c r="H4465" s="175"/>
      <c r="I4465" s="175"/>
      <c r="J4465" s="202"/>
      <c r="K4465" s="198"/>
    </row>
    <row r="4466" spans="3:11" ht="15" customHeight="1" x14ac:dyDescent="0.25">
      <c r="C4466" s="175"/>
      <c r="E4466" s="175"/>
      <c r="H4466" s="175"/>
      <c r="I4466" s="175"/>
      <c r="J4466" s="202"/>
      <c r="K4466" s="198"/>
    </row>
    <row r="4467" spans="3:11" ht="15" customHeight="1" x14ac:dyDescent="0.25">
      <c r="C4467" s="175"/>
      <c r="E4467" s="175"/>
      <c r="H4467" s="175"/>
      <c r="I4467" s="175"/>
      <c r="J4467" s="202"/>
      <c r="K4467" s="198"/>
    </row>
    <row r="4468" spans="3:11" ht="15" customHeight="1" x14ac:dyDescent="0.25">
      <c r="C4468" s="175"/>
      <c r="E4468" s="175"/>
      <c r="H4468" s="175"/>
      <c r="I4468" s="175"/>
      <c r="J4468" s="202"/>
      <c r="K4468" s="198"/>
    </row>
    <row r="4469" spans="3:11" ht="15" customHeight="1" x14ac:dyDescent="0.25">
      <c r="C4469" s="175"/>
      <c r="E4469" s="175"/>
      <c r="H4469" s="175"/>
      <c r="I4469" s="175"/>
      <c r="J4469" s="202"/>
      <c r="K4469" s="198"/>
    </row>
    <row r="4470" spans="3:11" ht="15" customHeight="1" x14ac:dyDescent="0.25">
      <c r="C4470" s="175"/>
      <c r="E4470" s="175"/>
      <c r="H4470" s="175"/>
      <c r="I4470" s="175"/>
      <c r="J4470" s="202"/>
      <c r="K4470" s="198"/>
    </row>
    <row r="4471" spans="3:11" ht="15" customHeight="1" x14ac:dyDescent="0.25">
      <c r="C4471" s="175"/>
      <c r="E4471" s="175"/>
      <c r="H4471" s="175"/>
      <c r="I4471" s="175"/>
      <c r="J4471" s="202"/>
      <c r="K4471" s="198"/>
    </row>
    <row r="4472" spans="3:11" ht="15" customHeight="1" x14ac:dyDescent="0.25">
      <c r="C4472" s="175"/>
      <c r="E4472" s="175"/>
      <c r="H4472" s="175"/>
      <c r="I4472" s="175"/>
      <c r="J4472" s="202"/>
      <c r="K4472" s="198"/>
    </row>
    <row r="4473" spans="3:11" ht="15" customHeight="1" x14ac:dyDescent="0.25">
      <c r="C4473" s="175"/>
      <c r="E4473" s="175"/>
      <c r="H4473" s="175"/>
      <c r="I4473" s="175"/>
      <c r="J4473" s="202"/>
      <c r="K4473" s="198"/>
    </row>
    <row r="4474" spans="3:11" ht="15" customHeight="1" x14ac:dyDescent="0.25">
      <c r="C4474" s="175"/>
      <c r="E4474" s="175"/>
      <c r="H4474" s="175"/>
      <c r="I4474" s="175"/>
      <c r="J4474" s="202"/>
      <c r="K4474" s="198"/>
    </row>
    <row r="4475" spans="3:11" ht="15" customHeight="1" x14ac:dyDescent="0.25">
      <c r="C4475" s="175"/>
      <c r="E4475" s="175"/>
      <c r="H4475" s="175"/>
      <c r="I4475" s="175"/>
      <c r="J4475" s="202"/>
      <c r="K4475" s="198"/>
    </row>
    <row r="4476" spans="3:11" ht="15" customHeight="1" x14ac:dyDescent="0.25">
      <c r="C4476" s="175"/>
      <c r="E4476" s="175"/>
      <c r="H4476" s="175"/>
      <c r="I4476" s="175"/>
      <c r="J4476" s="202"/>
      <c r="K4476" s="198"/>
    </row>
    <row r="4477" spans="3:11" ht="15" customHeight="1" x14ac:dyDescent="0.25">
      <c r="C4477" s="175"/>
      <c r="E4477" s="175"/>
      <c r="H4477" s="175"/>
      <c r="I4477" s="175"/>
      <c r="J4477" s="202"/>
      <c r="K4477" s="198"/>
    </row>
    <row r="4478" spans="3:11" ht="15" customHeight="1" x14ac:dyDescent="0.25">
      <c r="C4478" s="175"/>
      <c r="E4478" s="175"/>
      <c r="H4478" s="175"/>
      <c r="I4478" s="175"/>
      <c r="J4478" s="202"/>
      <c r="K4478" s="198"/>
    </row>
    <row r="4479" spans="3:11" ht="15" customHeight="1" x14ac:dyDescent="0.25">
      <c r="C4479" s="175"/>
      <c r="E4479" s="175"/>
      <c r="H4479" s="175"/>
      <c r="I4479" s="175"/>
      <c r="J4479" s="202"/>
      <c r="K4479" s="198"/>
    </row>
    <row r="4480" spans="3:11" ht="15" customHeight="1" x14ac:dyDescent="0.25">
      <c r="C4480" s="175"/>
      <c r="E4480" s="175"/>
      <c r="H4480" s="175"/>
      <c r="I4480" s="175"/>
      <c r="J4480" s="202"/>
      <c r="K4480" s="198"/>
    </row>
    <row r="4481" spans="3:11" ht="15" customHeight="1" x14ac:dyDescent="0.25">
      <c r="C4481" s="175"/>
      <c r="E4481" s="175"/>
      <c r="H4481" s="175"/>
      <c r="I4481" s="175"/>
      <c r="J4481" s="202"/>
      <c r="K4481" s="198"/>
    </row>
    <row r="4482" spans="3:11" ht="15" customHeight="1" x14ac:dyDescent="0.25">
      <c r="C4482" s="175"/>
      <c r="E4482" s="175"/>
      <c r="H4482" s="175"/>
      <c r="I4482" s="175"/>
      <c r="J4482" s="202"/>
      <c r="K4482" s="198"/>
    </row>
    <row r="4483" spans="3:11" ht="15" customHeight="1" x14ac:dyDescent="0.25">
      <c r="C4483" s="175"/>
      <c r="E4483" s="175"/>
      <c r="H4483" s="175"/>
      <c r="I4483" s="175"/>
      <c r="J4483" s="202"/>
      <c r="K4483" s="198"/>
    </row>
    <row r="4484" spans="3:11" ht="15" customHeight="1" x14ac:dyDescent="0.25">
      <c r="C4484" s="175"/>
      <c r="E4484" s="175"/>
      <c r="H4484" s="175"/>
      <c r="I4484" s="175"/>
      <c r="J4484" s="202"/>
      <c r="K4484" s="198"/>
    </row>
    <row r="4485" spans="3:11" ht="15" customHeight="1" x14ac:dyDescent="0.25">
      <c r="C4485" s="175"/>
      <c r="E4485" s="175"/>
      <c r="H4485" s="175"/>
      <c r="I4485" s="175"/>
      <c r="J4485" s="202"/>
      <c r="K4485" s="198"/>
    </row>
    <row r="4486" spans="3:11" ht="15" customHeight="1" x14ac:dyDescent="0.25">
      <c r="C4486" s="175"/>
      <c r="E4486" s="175"/>
      <c r="H4486" s="175"/>
      <c r="I4486" s="175"/>
      <c r="J4486" s="202"/>
      <c r="K4486" s="198"/>
    </row>
    <row r="4487" spans="3:11" ht="15" customHeight="1" x14ac:dyDescent="0.25">
      <c r="C4487" s="175"/>
      <c r="E4487" s="175"/>
      <c r="H4487" s="175"/>
      <c r="I4487" s="175"/>
      <c r="J4487" s="202"/>
      <c r="K4487" s="198"/>
    </row>
    <row r="4488" spans="3:11" ht="15" customHeight="1" x14ac:dyDescent="0.25">
      <c r="C4488" s="175"/>
      <c r="E4488" s="175"/>
      <c r="H4488" s="175"/>
      <c r="I4488" s="175"/>
      <c r="J4488" s="202"/>
      <c r="K4488" s="198"/>
    </row>
    <row r="4489" spans="3:11" ht="15" customHeight="1" x14ac:dyDescent="0.25">
      <c r="C4489" s="175"/>
      <c r="E4489" s="175"/>
      <c r="H4489" s="175"/>
      <c r="I4489" s="175"/>
      <c r="J4489" s="202"/>
      <c r="K4489" s="198"/>
    </row>
    <row r="4490" spans="3:11" ht="15" customHeight="1" x14ac:dyDescent="0.25">
      <c r="C4490" s="175"/>
      <c r="E4490" s="175"/>
      <c r="H4490" s="175"/>
      <c r="I4490" s="175"/>
      <c r="J4490" s="202"/>
      <c r="K4490" s="198"/>
    </row>
    <row r="4491" spans="3:11" ht="15" customHeight="1" x14ac:dyDescent="0.25">
      <c r="C4491" s="175"/>
      <c r="E4491" s="175"/>
      <c r="H4491" s="175"/>
      <c r="I4491" s="175"/>
      <c r="J4491" s="202"/>
      <c r="K4491" s="198"/>
    </row>
    <row r="4492" spans="3:11" ht="15" customHeight="1" x14ac:dyDescent="0.25">
      <c r="C4492" s="175"/>
      <c r="E4492" s="175"/>
      <c r="H4492" s="175"/>
      <c r="I4492" s="175"/>
      <c r="J4492" s="202"/>
      <c r="K4492" s="198"/>
    </row>
    <row r="4493" spans="3:11" ht="15" customHeight="1" x14ac:dyDescent="0.25">
      <c r="C4493" s="175"/>
      <c r="E4493" s="175"/>
      <c r="H4493" s="175"/>
      <c r="I4493" s="175"/>
      <c r="J4493" s="202"/>
      <c r="K4493" s="198"/>
    </row>
    <row r="4494" spans="3:11" ht="15" customHeight="1" x14ac:dyDescent="0.25">
      <c r="C4494" s="175"/>
      <c r="E4494" s="175"/>
      <c r="H4494" s="175"/>
      <c r="I4494" s="175"/>
      <c r="J4494" s="202"/>
      <c r="K4494" s="198"/>
    </row>
    <row r="4495" spans="3:11" ht="15" customHeight="1" x14ac:dyDescent="0.25">
      <c r="C4495" s="175"/>
      <c r="E4495" s="175"/>
      <c r="H4495" s="175"/>
      <c r="I4495" s="175"/>
      <c r="J4495" s="202"/>
      <c r="K4495" s="198"/>
    </row>
    <row r="4496" spans="3:11" ht="15" customHeight="1" x14ac:dyDescent="0.25">
      <c r="C4496" s="175"/>
      <c r="E4496" s="175"/>
      <c r="H4496" s="175"/>
      <c r="I4496" s="175"/>
      <c r="J4496" s="202"/>
      <c r="K4496" s="198"/>
    </row>
    <row r="4497" spans="3:11" ht="15" customHeight="1" x14ac:dyDescent="0.25">
      <c r="C4497" s="175"/>
      <c r="E4497" s="175"/>
      <c r="H4497" s="175"/>
      <c r="I4497" s="175"/>
      <c r="J4497" s="202"/>
      <c r="K4497" s="198"/>
    </row>
    <row r="4498" spans="3:11" ht="15" customHeight="1" x14ac:dyDescent="0.25">
      <c r="C4498" s="175"/>
      <c r="E4498" s="175"/>
      <c r="H4498" s="175"/>
      <c r="I4498" s="175"/>
      <c r="J4498" s="202"/>
      <c r="K4498" s="198"/>
    </row>
    <row r="4499" spans="3:11" ht="15" customHeight="1" x14ac:dyDescent="0.25">
      <c r="C4499" s="175"/>
      <c r="E4499" s="175"/>
      <c r="H4499" s="175"/>
      <c r="I4499" s="175"/>
      <c r="J4499" s="202"/>
      <c r="K4499" s="198"/>
    </row>
    <row r="4500" spans="3:11" ht="15" customHeight="1" x14ac:dyDescent="0.25">
      <c r="C4500" s="175"/>
      <c r="E4500" s="175"/>
      <c r="H4500" s="175"/>
      <c r="I4500" s="175"/>
      <c r="J4500" s="202"/>
      <c r="K4500" s="198"/>
    </row>
    <row r="4501" spans="3:11" ht="15" customHeight="1" x14ac:dyDescent="0.25">
      <c r="C4501" s="175"/>
      <c r="E4501" s="175"/>
      <c r="H4501" s="175"/>
      <c r="I4501" s="175"/>
      <c r="J4501" s="202"/>
      <c r="K4501" s="198"/>
    </row>
    <row r="4502" spans="3:11" ht="15" customHeight="1" x14ac:dyDescent="0.25">
      <c r="C4502" s="175"/>
      <c r="E4502" s="175"/>
      <c r="H4502" s="175"/>
      <c r="I4502" s="175"/>
      <c r="J4502" s="202"/>
      <c r="K4502" s="198"/>
    </row>
    <row r="4503" spans="3:11" ht="15" customHeight="1" x14ac:dyDescent="0.25">
      <c r="C4503" s="175"/>
      <c r="E4503" s="175"/>
      <c r="H4503" s="175"/>
      <c r="I4503" s="175"/>
      <c r="J4503" s="202"/>
      <c r="K4503" s="198"/>
    </row>
    <row r="4504" spans="3:11" ht="15" customHeight="1" x14ac:dyDescent="0.25">
      <c r="C4504" s="175"/>
      <c r="E4504" s="175"/>
      <c r="H4504" s="175"/>
      <c r="I4504" s="175"/>
      <c r="J4504" s="202"/>
      <c r="K4504" s="198"/>
    </row>
    <row r="4505" spans="3:11" ht="15" customHeight="1" x14ac:dyDescent="0.25">
      <c r="C4505" s="175"/>
      <c r="E4505" s="175"/>
      <c r="H4505" s="175"/>
      <c r="I4505" s="175"/>
      <c r="J4505" s="202"/>
      <c r="K4505" s="198"/>
    </row>
    <row r="4506" spans="3:11" ht="15" customHeight="1" x14ac:dyDescent="0.25">
      <c r="C4506" s="175"/>
      <c r="E4506" s="175"/>
      <c r="H4506" s="175"/>
      <c r="I4506" s="175"/>
      <c r="J4506" s="202"/>
      <c r="K4506" s="198"/>
    </row>
    <row r="4507" spans="3:11" ht="15" customHeight="1" x14ac:dyDescent="0.25">
      <c r="C4507" s="175"/>
      <c r="E4507" s="175"/>
      <c r="H4507" s="175"/>
      <c r="I4507" s="175"/>
      <c r="J4507" s="202"/>
      <c r="K4507" s="198"/>
    </row>
    <row r="4508" spans="3:11" ht="15" customHeight="1" x14ac:dyDescent="0.25">
      <c r="C4508" s="175"/>
      <c r="E4508" s="175"/>
      <c r="H4508" s="175"/>
      <c r="I4508" s="175"/>
      <c r="J4508" s="202"/>
      <c r="K4508" s="198"/>
    </row>
    <row r="4509" spans="3:11" ht="15" customHeight="1" x14ac:dyDescent="0.25">
      <c r="C4509" s="175"/>
      <c r="E4509" s="175"/>
      <c r="H4509" s="175"/>
      <c r="I4509" s="175"/>
      <c r="J4509" s="202"/>
      <c r="K4509" s="198"/>
    </row>
    <row r="4510" spans="3:11" ht="15" customHeight="1" x14ac:dyDescent="0.25">
      <c r="C4510" s="175"/>
      <c r="E4510" s="175"/>
      <c r="H4510" s="175"/>
      <c r="I4510" s="175"/>
      <c r="J4510" s="202"/>
      <c r="K4510" s="198"/>
    </row>
    <row r="4511" spans="3:11" ht="15" customHeight="1" x14ac:dyDescent="0.25">
      <c r="C4511" s="175"/>
      <c r="E4511" s="175"/>
      <c r="H4511" s="175"/>
      <c r="I4511" s="175"/>
      <c r="J4511" s="202"/>
      <c r="K4511" s="198"/>
    </row>
    <row r="4512" spans="3:11" ht="15" customHeight="1" x14ac:dyDescent="0.25">
      <c r="C4512" s="175"/>
      <c r="E4512" s="175"/>
      <c r="H4512" s="175"/>
      <c r="I4512" s="175"/>
      <c r="J4512" s="202"/>
      <c r="K4512" s="198"/>
    </row>
    <row r="4513" spans="3:11" ht="15" customHeight="1" x14ac:dyDescent="0.25">
      <c r="C4513" s="175"/>
      <c r="E4513" s="175"/>
      <c r="H4513" s="175"/>
      <c r="I4513" s="175"/>
      <c r="J4513" s="202"/>
      <c r="K4513" s="198"/>
    </row>
    <row r="4514" spans="3:11" ht="15" customHeight="1" x14ac:dyDescent="0.25">
      <c r="C4514" s="175"/>
      <c r="E4514" s="175"/>
      <c r="H4514" s="175"/>
      <c r="I4514" s="175"/>
      <c r="J4514" s="202"/>
      <c r="K4514" s="198"/>
    </row>
    <row r="4515" spans="3:11" ht="15" customHeight="1" x14ac:dyDescent="0.25">
      <c r="C4515" s="175"/>
      <c r="E4515" s="175"/>
      <c r="H4515" s="175"/>
      <c r="I4515" s="175"/>
      <c r="J4515" s="202"/>
      <c r="K4515" s="198"/>
    </row>
    <row r="4516" spans="3:11" ht="15" customHeight="1" x14ac:dyDescent="0.25">
      <c r="C4516" s="175"/>
      <c r="E4516" s="175"/>
      <c r="H4516" s="175"/>
      <c r="I4516" s="175"/>
      <c r="J4516" s="202"/>
      <c r="K4516" s="198"/>
    </row>
    <row r="4517" spans="3:11" ht="15" customHeight="1" x14ac:dyDescent="0.25">
      <c r="C4517" s="175"/>
      <c r="E4517" s="175"/>
      <c r="H4517" s="175"/>
      <c r="I4517" s="175"/>
      <c r="J4517" s="202"/>
      <c r="K4517" s="198"/>
    </row>
    <row r="4518" spans="3:11" ht="15" customHeight="1" x14ac:dyDescent="0.25">
      <c r="C4518" s="175"/>
      <c r="E4518" s="175"/>
      <c r="H4518" s="175"/>
      <c r="I4518" s="175"/>
      <c r="J4518" s="202"/>
      <c r="K4518" s="198"/>
    </row>
    <row r="4519" spans="3:11" ht="15" customHeight="1" x14ac:dyDescent="0.25">
      <c r="C4519" s="175"/>
      <c r="E4519" s="175"/>
      <c r="H4519" s="175"/>
      <c r="I4519" s="175"/>
      <c r="J4519" s="202"/>
      <c r="K4519" s="198"/>
    </row>
    <row r="4520" spans="3:11" ht="15" customHeight="1" x14ac:dyDescent="0.25">
      <c r="C4520" s="175"/>
      <c r="E4520" s="175"/>
      <c r="H4520" s="175"/>
      <c r="I4520" s="175"/>
      <c r="J4520" s="202"/>
      <c r="K4520" s="198"/>
    </row>
    <row r="4521" spans="3:11" ht="15" customHeight="1" x14ac:dyDescent="0.25">
      <c r="C4521" s="175"/>
      <c r="E4521" s="175"/>
      <c r="H4521" s="175"/>
      <c r="I4521" s="175"/>
      <c r="J4521" s="202"/>
      <c r="K4521" s="198"/>
    </row>
    <row r="4522" spans="3:11" ht="15" customHeight="1" x14ac:dyDescent="0.25">
      <c r="C4522" s="175"/>
      <c r="E4522" s="175"/>
      <c r="H4522" s="175"/>
      <c r="I4522" s="175"/>
      <c r="J4522" s="202"/>
      <c r="K4522" s="198"/>
    </row>
    <row r="4523" spans="3:11" ht="15" customHeight="1" x14ac:dyDescent="0.25">
      <c r="C4523" s="175"/>
      <c r="E4523" s="175"/>
      <c r="H4523" s="175"/>
      <c r="I4523" s="175"/>
      <c r="J4523" s="202"/>
      <c r="K4523" s="198"/>
    </row>
    <row r="4524" spans="3:11" ht="15" customHeight="1" x14ac:dyDescent="0.25">
      <c r="C4524" s="175"/>
      <c r="E4524" s="175"/>
      <c r="H4524" s="175"/>
      <c r="I4524" s="175"/>
      <c r="J4524" s="202"/>
      <c r="K4524" s="198"/>
    </row>
    <row r="4525" spans="3:11" ht="15" customHeight="1" x14ac:dyDescent="0.25">
      <c r="C4525" s="175"/>
      <c r="E4525" s="175"/>
      <c r="H4525" s="175"/>
      <c r="I4525" s="175"/>
      <c r="J4525" s="202"/>
      <c r="K4525" s="198"/>
    </row>
    <row r="4526" spans="3:11" ht="15" customHeight="1" x14ac:dyDescent="0.25">
      <c r="C4526" s="175"/>
      <c r="E4526" s="175"/>
      <c r="H4526" s="175"/>
      <c r="I4526" s="175"/>
      <c r="J4526" s="202"/>
      <c r="K4526" s="198"/>
    </row>
    <row r="4527" spans="3:11" ht="15" customHeight="1" x14ac:dyDescent="0.25">
      <c r="C4527" s="175"/>
      <c r="E4527" s="175"/>
      <c r="H4527" s="175"/>
      <c r="I4527" s="175"/>
      <c r="J4527" s="202"/>
      <c r="K4527" s="198"/>
    </row>
    <row r="4528" spans="3:11" ht="15" customHeight="1" x14ac:dyDescent="0.25">
      <c r="C4528" s="175"/>
      <c r="E4528" s="175"/>
      <c r="H4528" s="175"/>
      <c r="I4528" s="175"/>
      <c r="J4528" s="202"/>
      <c r="K4528" s="198"/>
    </row>
    <row r="4529" spans="3:11" ht="15" customHeight="1" x14ac:dyDescent="0.25">
      <c r="C4529" s="175"/>
      <c r="E4529" s="175"/>
      <c r="H4529" s="175"/>
      <c r="I4529" s="175"/>
      <c r="J4529" s="202"/>
      <c r="K4529" s="198"/>
    </row>
    <row r="4530" spans="3:11" ht="15" customHeight="1" x14ac:dyDescent="0.25">
      <c r="C4530" s="175"/>
      <c r="E4530" s="175"/>
      <c r="H4530" s="175"/>
      <c r="I4530" s="175"/>
      <c r="J4530" s="202"/>
      <c r="K4530" s="198"/>
    </row>
    <row r="4531" spans="3:11" ht="15" customHeight="1" x14ac:dyDescent="0.25">
      <c r="C4531" s="175"/>
      <c r="E4531" s="175"/>
      <c r="H4531" s="175"/>
      <c r="I4531" s="175"/>
      <c r="J4531" s="202"/>
      <c r="K4531" s="198"/>
    </row>
    <row r="4532" spans="3:11" ht="15" customHeight="1" x14ac:dyDescent="0.25">
      <c r="C4532" s="175"/>
      <c r="E4532" s="175"/>
      <c r="H4532" s="175"/>
      <c r="I4532" s="175"/>
      <c r="J4532" s="202"/>
      <c r="K4532" s="198"/>
    </row>
    <row r="4533" spans="3:11" ht="15" customHeight="1" x14ac:dyDescent="0.25">
      <c r="C4533" s="175"/>
      <c r="E4533" s="175"/>
      <c r="H4533" s="175"/>
      <c r="I4533" s="175"/>
      <c r="J4533" s="202"/>
      <c r="K4533" s="198"/>
    </row>
    <row r="4534" spans="3:11" ht="15" customHeight="1" x14ac:dyDescent="0.25">
      <c r="C4534" s="175"/>
      <c r="E4534" s="175"/>
      <c r="H4534" s="175"/>
      <c r="I4534" s="175"/>
      <c r="J4534" s="202"/>
      <c r="K4534" s="198"/>
    </row>
    <row r="4535" spans="3:11" ht="15" customHeight="1" x14ac:dyDescent="0.25">
      <c r="C4535" s="175"/>
      <c r="E4535" s="175"/>
      <c r="H4535" s="175"/>
      <c r="I4535" s="175"/>
      <c r="J4535" s="202"/>
      <c r="K4535" s="198"/>
    </row>
    <row r="4536" spans="3:11" ht="15" customHeight="1" x14ac:dyDescent="0.25">
      <c r="C4536" s="175"/>
      <c r="E4536" s="175"/>
      <c r="H4536" s="175"/>
      <c r="I4536" s="175"/>
      <c r="J4536" s="202"/>
      <c r="K4536" s="198"/>
    </row>
    <row r="4537" spans="3:11" ht="15" customHeight="1" x14ac:dyDescent="0.25">
      <c r="C4537" s="175"/>
      <c r="E4537" s="175"/>
      <c r="H4537" s="175"/>
      <c r="I4537" s="175"/>
      <c r="J4537" s="202"/>
      <c r="K4537" s="198"/>
    </row>
    <row r="4538" spans="3:11" ht="15" customHeight="1" x14ac:dyDescent="0.25">
      <c r="C4538" s="175"/>
      <c r="E4538" s="175"/>
      <c r="H4538" s="175"/>
      <c r="I4538" s="175"/>
      <c r="J4538" s="202"/>
      <c r="K4538" s="198"/>
    </row>
    <row r="4539" spans="3:11" ht="15" customHeight="1" x14ac:dyDescent="0.25">
      <c r="C4539" s="175"/>
      <c r="E4539" s="175"/>
      <c r="H4539" s="175"/>
      <c r="I4539" s="175"/>
      <c r="J4539" s="202"/>
      <c r="K4539" s="198"/>
    </row>
    <row r="4540" spans="3:11" ht="15" customHeight="1" x14ac:dyDescent="0.25">
      <c r="C4540" s="175"/>
      <c r="E4540" s="175"/>
      <c r="H4540" s="175"/>
      <c r="I4540" s="175"/>
      <c r="J4540" s="202"/>
      <c r="K4540" s="198"/>
    </row>
    <row r="4541" spans="3:11" ht="15" customHeight="1" x14ac:dyDescent="0.25">
      <c r="C4541" s="175"/>
      <c r="E4541" s="175"/>
      <c r="H4541" s="175"/>
      <c r="I4541" s="175"/>
      <c r="J4541" s="202"/>
      <c r="K4541" s="198"/>
    </row>
    <row r="4542" spans="3:11" ht="15" customHeight="1" x14ac:dyDescent="0.25">
      <c r="C4542" s="175"/>
      <c r="E4542" s="175"/>
      <c r="H4542" s="175"/>
      <c r="I4542" s="175"/>
      <c r="J4542" s="202"/>
      <c r="K4542" s="198"/>
    </row>
    <row r="4543" spans="3:11" ht="15" customHeight="1" x14ac:dyDescent="0.25">
      <c r="C4543" s="175"/>
      <c r="E4543" s="175"/>
      <c r="H4543" s="175"/>
      <c r="I4543" s="175"/>
      <c r="J4543" s="202"/>
      <c r="K4543" s="198"/>
    </row>
    <row r="4544" spans="3:11" ht="15" customHeight="1" x14ac:dyDescent="0.25">
      <c r="C4544" s="175"/>
      <c r="E4544" s="175"/>
      <c r="H4544" s="175"/>
      <c r="I4544" s="175"/>
      <c r="J4544" s="202"/>
      <c r="K4544" s="198"/>
    </row>
    <row r="4545" spans="3:11" ht="15" customHeight="1" x14ac:dyDescent="0.25">
      <c r="C4545" s="175"/>
      <c r="E4545" s="175"/>
      <c r="H4545" s="175"/>
      <c r="I4545" s="175"/>
      <c r="J4545" s="202"/>
      <c r="K4545" s="198"/>
    </row>
    <row r="4546" spans="3:11" ht="15" customHeight="1" x14ac:dyDescent="0.25">
      <c r="C4546" s="175"/>
      <c r="E4546" s="175"/>
      <c r="H4546" s="175"/>
      <c r="I4546" s="175"/>
      <c r="J4546" s="202"/>
      <c r="K4546" s="198"/>
    </row>
    <row r="4547" spans="3:11" ht="15" customHeight="1" x14ac:dyDescent="0.25">
      <c r="C4547" s="175"/>
      <c r="E4547" s="175"/>
      <c r="H4547" s="175"/>
      <c r="I4547" s="175"/>
      <c r="J4547" s="202"/>
      <c r="K4547" s="198"/>
    </row>
    <row r="4548" spans="3:11" ht="15" customHeight="1" x14ac:dyDescent="0.25">
      <c r="C4548" s="175"/>
      <c r="E4548" s="175"/>
      <c r="H4548" s="175"/>
      <c r="I4548" s="175"/>
      <c r="J4548" s="202"/>
      <c r="K4548" s="198"/>
    </row>
    <row r="4549" spans="3:11" ht="15" customHeight="1" x14ac:dyDescent="0.25">
      <c r="C4549" s="175"/>
      <c r="E4549" s="175"/>
      <c r="H4549" s="175"/>
      <c r="I4549" s="175"/>
      <c r="J4549" s="202"/>
      <c r="K4549" s="198"/>
    </row>
    <row r="4550" spans="3:11" ht="15" customHeight="1" x14ac:dyDescent="0.25">
      <c r="C4550" s="175"/>
      <c r="E4550" s="175"/>
      <c r="H4550" s="175"/>
      <c r="I4550" s="175"/>
      <c r="J4550" s="202"/>
      <c r="K4550" s="198"/>
    </row>
    <row r="4551" spans="3:11" ht="15" customHeight="1" x14ac:dyDescent="0.25">
      <c r="C4551" s="175"/>
      <c r="E4551" s="175"/>
      <c r="H4551" s="175"/>
      <c r="I4551" s="175"/>
      <c r="J4551" s="202"/>
      <c r="K4551" s="198"/>
    </row>
    <row r="4552" spans="3:11" ht="15" customHeight="1" x14ac:dyDescent="0.25">
      <c r="C4552" s="175"/>
      <c r="E4552" s="175"/>
      <c r="H4552" s="175"/>
      <c r="I4552" s="175"/>
      <c r="J4552" s="202"/>
      <c r="K4552" s="198"/>
    </row>
    <row r="4553" spans="3:11" ht="15" customHeight="1" x14ac:dyDescent="0.25">
      <c r="C4553" s="175"/>
      <c r="E4553" s="175"/>
      <c r="H4553" s="175"/>
      <c r="I4553" s="175"/>
      <c r="J4553" s="202"/>
      <c r="K4553" s="198"/>
    </row>
    <row r="4554" spans="3:11" ht="15" customHeight="1" x14ac:dyDescent="0.25">
      <c r="C4554" s="175"/>
      <c r="E4554" s="175"/>
      <c r="H4554" s="175"/>
      <c r="I4554" s="175"/>
      <c r="J4554" s="202"/>
      <c r="K4554" s="198"/>
    </row>
    <row r="4555" spans="3:11" ht="15" customHeight="1" x14ac:dyDescent="0.25">
      <c r="C4555" s="175"/>
      <c r="E4555" s="175"/>
      <c r="H4555" s="175"/>
      <c r="I4555" s="175"/>
      <c r="J4555" s="202"/>
      <c r="K4555" s="198"/>
    </row>
    <row r="4556" spans="3:11" ht="15" customHeight="1" x14ac:dyDescent="0.25">
      <c r="C4556" s="175"/>
      <c r="E4556" s="175"/>
      <c r="H4556" s="175"/>
      <c r="I4556" s="175"/>
      <c r="J4556" s="202"/>
      <c r="K4556" s="198"/>
    </row>
    <row r="4557" spans="3:11" ht="15" customHeight="1" x14ac:dyDescent="0.25">
      <c r="C4557" s="175"/>
      <c r="E4557" s="175"/>
      <c r="H4557" s="175"/>
      <c r="I4557" s="175"/>
      <c r="J4557" s="202"/>
      <c r="K4557" s="198"/>
    </row>
    <row r="4558" spans="3:11" ht="15" customHeight="1" x14ac:dyDescent="0.25">
      <c r="C4558" s="175"/>
      <c r="E4558" s="175"/>
      <c r="H4558" s="175"/>
      <c r="I4558" s="175"/>
      <c r="J4558" s="202"/>
      <c r="K4558" s="198"/>
    </row>
    <row r="4559" spans="3:11" ht="15" customHeight="1" x14ac:dyDescent="0.25">
      <c r="C4559" s="175"/>
      <c r="E4559" s="175"/>
      <c r="H4559" s="175"/>
      <c r="I4559" s="175"/>
      <c r="J4559" s="202"/>
      <c r="K4559" s="198"/>
    </row>
    <row r="4560" spans="3:11" ht="15" customHeight="1" x14ac:dyDescent="0.25">
      <c r="C4560" s="175"/>
      <c r="E4560" s="175"/>
      <c r="H4560" s="175"/>
      <c r="I4560" s="175"/>
      <c r="J4560" s="202"/>
      <c r="K4560" s="198"/>
    </row>
    <row r="4561" spans="3:11" ht="15" customHeight="1" x14ac:dyDescent="0.25">
      <c r="C4561" s="175"/>
      <c r="E4561" s="175"/>
      <c r="H4561" s="175"/>
      <c r="I4561" s="175"/>
      <c r="J4561" s="202"/>
      <c r="K4561" s="198"/>
    </row>
    <row r="4562" spans="3:11" ht="15" customHeight="1" x14ac:dyDescent="0.25">
      <c r="C4562" s="175"/>
      <c r="E4562" s="175"/>
      <c r="H4562" s="175"/>
      <c r="I4562" s="175"/>
      <c r="J4562" s="202"/>
      <c r="K4562" s="198"/>
    </row>
    <row r="4563" spans="3:11" ht="15" customHeight="1" x14ac:dyDescent="0.25">
      <c r="C4563" s="175"/>
      <c r="E4563" s="175"/>
      <c r="H4563" s="175"/>
      <c r="I4563" s="175"/>
      <c r="J4563" s="202"/>
      <c r="K4563" s="198"/>
    </row>
    <row r="4564" spans="3:11" ht="15" customHeight="1" x14ac:dyDescent="0.25">
      <c r="C4564" s="175"/>
      <c r="E4564" s="175"/>
      <c r="H4564" s="175"/>
      <c r="I4564" s="175"/>
      <c r="J4564" s="202"/>
      <c r="K4564" s="198"/>
    </row>
    <row r="4565" spans="3:11" ht="15" customHeight="1" x14ac:dyDescent="0.25">
      <c r="C4565" s="175"/>
      <c r="E4565" s="175"/>
      <c r="H4565" s="175"/>
      <c r="I4565" s="175"/>
      <c r="J4565" s="202"/>
      <c r="K4565" s="198"/>
    </row>
    <row r="4566" spans="3:11" ht="15" customHeight="1" x14ac:dyDescent="0.25">
      <c r="C4566" s="175"/>
      <c r="E4566" s="175"/>
      <c r="H4566" s="175"/>
      <c r="I4566" s="175"/>
      <c r="J4566" s="202"/>
      <c r="K4566" s="198"/>
    </row>
    <row r="4567" spans="3:11" ht="15" customHeight="1" x14ac:dyDescent="0.25">
      <c r="C4567" s="175"/>
      <c r="E4567" s="175"/>
      <c r="H4567" s="175"/>
      <c r="I4567" s="175"/>
      <c r="J4567" s="202"/>
      <c r="K4567" s="198"/>
    </row>
    <row r="4568" spans="3:11" ht="15" customHeight="1" x14ac:dyDescent="0.25">
      <c r="C4568" s="175"/>
      <c r="E4568" s="175"/>
      <c r="H4568" s="175"/>
      <c r="I4568" s="175"/>
      <c r="J4568" s="202"/>
      <c r="K4568" s="198"/>
    </row>
    <row r="4569" spans="3:11" ht="15" customHeight="1" x14ac:dyDescent="0.25">
      <c r="C4569" s="175"/>
      <c r="E4569" s="175"/>
      <c r="H4569" s="175"/>
      <c r="I4569" s="175"/>
      <c r="J4569" s="202"/>
      <c r="K4569" s="198"/>
    </row>
    <row r="4570" spans="3:11" ht="15" customHeight="1" x14ac:dyDescent="0.25">
      <c r="C4570" s="175"/>
      <c r="E4570" s="175"/>
      <c r="H4570" s="175"/>
      <c r="I4570" s="175"/>
      <c r="J4570" s="202"/>
      <c r="K4570" s="198"/>
    </row>
    <row r="4571" spans="3:11" ht="15" customHeight="1" x14ac:dyDescent="0.25">
      <c r="C4571" s="175"/>
      <c r="E4571" s="175"/>
      <c r="H4571" s="175"/>
      <c r="I4571" s="175"/>
      <c r="J4571" s="202"/>
      <c r="K4571" s="198"/>
    </row>
    <row r="4572" spans="3:11" ht="15" customHeight="1" x14ac:dyDescent="0.25">
      <c r="C4572" s="175"/>
      <c r="E4572" s="175"/>
      <c r="H4572" s="175"/>
      <c r="I4572" s="175"/>
      <c r="J4572" s="202"/>
      <c r="K4572" s="198"/>
    </row>
    <row r="4573" spans="3:11" ht="15" customHeight="1" x14ac:dyDescent="0.25">
      <c r="C4573" s="175"/>
      <c r="E4573" s="175"/>
      <c r="H4573" s="175"/>
      <c r="I4573" s="175"/>
      <c r="J4573" s="202"/>
      <c r="K4573" s="198"/>
    </row>
    <row r="4574" spans="3:11" ht="15" customHeight="1" x14ac:dyDescent="0.25">
      <c r="C4574" s="175"/>
      <c r="E4574" s="175"/>
      <c r="H4574" s="175"/>
      <c r="I4574" s="175"/>
      <c r="J4574" s="202"/>
      <c r="K4574" s="198"/>
    </row>
    <row r="4575" spans="3:11" ht="15" customHeight="1" x14ac:dyDescent="0.25">
      <c r="C4575" s="175"/>
      <c r="E4575" s="175"/>
      <c r="H4575" s="175"/>
      <c r="I4575" s="175"/>
      <c r="J4575" s="202"/>
      <c r="K4575" s="198"/>
    </row>
    <row r="4576" spans="3:11" ht="15" customHeight="1" x14ac:dyDescent="0.25">
      <c r="C4576" s="175"/>
      <c r="E4576" s="175"/>
      <c r="H4576" s="175"/>
      <c r="I4576" s="175"/>
      <c r="J4576" s="202"/>
      <c r="K4576" s="198"/>
    </row>
    <row r="4577" spans="3:11" ht="15" customHeight="1" x14ac:dyDescent="0.25">
      <c r="C4577" s="175"/>
      <c r="E4577" s="175"/>
      <c r="H4577" s="175"/>
      <c r="I4577" s="175"/>
      <c r="J4577" s="202"/>
      <c r="K4577" s="198"/>
    </row>
    <row r="4578" spans="3:11" ht="15" customHeight="1" x14ac:dyDescent="0.25">
      <c r="C4578" s="175"/>
      <c r="E4578" s="175"/>
      <c r="H4578" s="175"/>
      <c r="I4578" s="175"/>
      <c r="J4578" s="202"/>
      <c r="K4578" s="198"/>
    </row>
    <row r="4579" spans="3:11" ht="15" customHeight="1" x14ac:dyDescent="0.25">
      <c r="C4579" s="175"/>
      <c r="E4579" s="175"/>
      <c r="H4579" s="175"/>
      <c r="I4579" s="175"/>
      <c r="J4579" s="202"/>
      <c r="K4579" s="198"/>
    </row>
    <row r="4580" spans="3:11" ht="15" customHeight="1" x14ac:dyDescent="0.25">
      <c r="C4580" s="175"/>
      <c r="E4580" s="175"/>
      <c r="H4580" s="175"/>
      <c r="I4580" s="175"/>
      <c r="J4580" s="202"/>
      <c r="K4580" s="198"/>
    </row>
    <row r="4581" spans="3:11" ht="15" customHeight="1" x14ac:dyDescent="0.25">
      <c r="C4581" s="175"/>
      <c r="E4581" s="175"/>
      <c r="H4581" s="175"/>
      <c r="I4581" s="175"/>
      <c r="J4581" s="202"/>
      <c r="K4581" s="198"/>
    </row>
    <row r="4582" spans="3:11" ht="15" customHeight="1" x14ac:dyDescent="0.25">
      <c r="C4582" s="175"/>
      <c r="E4582" s="175"/>
      <c r="H4582" s="175"/>
      <c r="I4582" s="175"/>
      <c r="J4582" s="202"/>
      <c r="K4582" s="198"/>
    </row>
    <row r="4583" spans="3:11" ht="15" customHeight="1" x14ac:dyDescent="0.25">
      <c r="C4583" s="175"/>
      <c r="E4583" s="175"/>
      <c r="H4583" s="175"/>
      <c r="I4583" s="175"/>
      <c r="J4583" s="202"/>
      <c r="K4583" s="198"/>
    </row>
    <row r="4584" spans="3:11" ht="15" customHeight="1" x14ac:dyDescent="0.25">
      <c r="C4584" s="175"/>
      <c r="E4584" s="175"/>
      <c r="H4584" s="175"/>
      <c r="I4584" s="175"/>
      <c r="J4584" s="202"/>
      <c r="K4584" s="198"/>
    </row>
    <row r="4585" spans="3:11" ht="15" customHeight="1" x14ac:dyDescent="0.25">
      <c r="C4585" s="175"/>
      <c r="E4585" s="175"/>
      <c r="H4585" s="175"/>
      <c r="I4585" s="175"/>
      <c r="J4585" s="202"/>
      <c r="K4585" s="198"/>
    </row>
    <row r="4586" spans="3:11" ht="15" customHeight="1" x14ac:dyDescent="0.25">
      <c r="C4586" s="175"/>
      <c r="E4586" s="175"/>
      <c r="H4586" s="175"/>
      <c r="I4586" s="175"/>
      <c r="J4586" s="202"/>
      <c r="K4586" s="198"/>
    </row>
    <row r="4587" spans="3:11" ht="15" customHeight="1" x14ac:dyDescent="0.25">
      <c r="C4587" s="175"/>
      <c r="E4587" s="175"/>
      <c r="H4587" s="175"/>
      <c r="I4587" s="175"/>
      <c r="J4587" s="202"/>
      <c r="K4587" s="198"/>
    </row>
    <row r="4588" spans="3:11" ht="15" customHeight="1" x14ac:dyDescent="0.25">
      <c r="C4588" s="175"/>
      <c r="E4588" s="175"/>
      <c r="H4588" s="175"/>
      <c r="I4588" s="175"/>
      <c r="J4588" s="202"/>
      <c r="K4588" s="198"/>
    </row>
    <row r="4589" spans="3:11" ht="15" customHeight="1" x14ac:dyDescent="0.25">
      <c r="C4589" s="175"/>
      <c r="E4589" s="175"/>
      <c r="H4589" s="175"/>
      <c r="I4589" s="175"/>
      <c r="J4589" s="202"/>
      <c r="K4589" s="198"/>
    </row>
    <row r="4590" spans="3:11" ht="15" customHeight="1" x14ac:dyDescent="0.25">
      <c r="C4590" s="175"/>
      <c r="E4590" s="175"/>
      <c r="H4590" s="175"/>
      <c r="I4590" s="175"/>
      <c r="J4590" s="202"/>
      <c r="K4590" s="198"/>
    </row>
    <row r="4591" spans="3:11" ht="15" customHeight="1" x14ac:dyDescent="0.25">
      <c r="C4591" s="175"/>
      <c r="E4591" s="175"/>
      <c r="H4591" s="175"/>
      <c r="I4591" s="175"/>
      <c r="J4591" s="202"/>
      <c r="K4591" s="198"/>
    </row>
    <row r="4592" spans="3:11" ht="15" customHeight="1" x14ac:dyDescent="0.25">
      <c r="C4592" s="175"/>
      <c r="E4592" s="175"/>
      <c r="H4592" s="175"/>
      <c r="I4592" s="175"/>
      <c r="J4592" s="202"/>
      <c r="K4592" s="198"/>
    </row>
    <row r="4593" spans="3:11" ht="15" customHeight="1" x14ac:dyDescent="0.25">
      <c r="C4593" s="175"/>
      <c r="E4593" s="175"/>
      <c r="H4593" s="175"/>
      <c r="I4593" s="175"/>
      <c r="J4593" s="202"/>
      <c r="K4593" s="198"/>
    </row>
    <row r="4594" spans="3:11" ht="15" customHeight="1" x14ac:dyDescent="0.25">
      <c r="C4594" s="175"/>
      <c r="E4594" s="175"/>
      <c r="H4594" s="175"/>
      <c r="I4594" s="175"/>
      <c r="J4594" s="202"/>
      <c r="K4594" s="198"/>
    </row>
    <row r="4595" spans="3:11" ht="15" customHeight="1" x14ac:dyDescent="0.25">
      <c r="C4595" s="175"/>
      <c r="E4595" s="175"/>
      <c r="H4595" s="175"/>
      <c r="I4595" s="175"/>
      <c r="J4595" s="202"/>
      <c r="K4595" s="198"/>
    </row>
    <row r="4596" spans="3:11" ht="15" customHeight="1" x14ac:dyDescent="0.25">
      <c r="C4596" s="175"/>
      <c r="E4596" s="175"/>
      <c r="H4596" s="175"/>
      <c r="I4596" s="175"/>
      <c r="J4596" s="202"/>
      <c r="K4596" s="198"/>
    </row>
    <row r="4597" spans="3:11" ht="15" customHeight="1" x14ac:dyDescent="0.25">
      <c r="C4597" s="175"/>
      <c r="E4597" s="175"/>
      <c r="H4597" s="175"/>
      <c r="I4597" s="175"/>
      <c r="J4597" s="202"/>
      <c r="K4597" s="198"/>
    </row>
    <row r="4598" spans="3:11" ht="15" customHeight="1" x14ac:dyDescent="0.25">
      <c r="C4598" s="175"/>
      <c r="E4598" s="175"/>
      <c r="H4598" s="175"/>
      <c r="I4598" s="175"/>
      <c r="J4598" s="202"/>
      <c r="K4598" s="198"/>
    </row>
    <row r="4599" spans="3:11" ht="15" customHeight="1" x14ac:dyDescent="0.25">
      <c r="C4599" s="175"/>
      <c r="E4599" s="175"/>
      <c r="H4599" s="175"/>
      <c r="I4599" s="175"/>
      <c r="J4599" s="202"/>
      <c r="K4599" s="198"/>
    </row>
    <row r="4600" spans="3:11" ht="15" customHeight="1" x14ac:dyDescent="0.25">
      <c r="C4600" s="175"/>
      <c r="E4600" s="175"/>
      <c r="H4600" s="175"/>
      <c r="I4600" s="175"/>
      <c r="J4600" s="202"/>
      <c r="K4600" s="198"/>
    </row>
    <row r="4601" spans="3:11" ht="15" customHeight="1" x14ac:dyDescent="0.25">
      <c r="C4601" s="175"/>
      <c r="E4601" s="175"/>
      <c r="H4601" s="175"/>
      <c r="I4601" s="175"/>
      <c r="J4601" s="202"/>
      <c r="K4601" s="198"/>
    </row>
    <row r="4602" spans="3:11" ht="15" customHeight="1" x14ac:dyDescent="0.25">
      <c r="C4602" s="175"/>
      <c r="E4602" s="175"/>
      <c r="H4602" s="175"/>
      <c r="I4602" s="175"/>
      <c r="J4602" s="202"/>
      <c r="K4602" s="198"/>
    </row>
    <row r="4603" spans="3:11" ht="15" customHeight="1" x14ac:dyDescent="0.25">
      <c r="C4603" s="175"/>
      <c r="E4603" s="175"/>
      <c r="H4603" s="175"/>
      <c r="I4603" s="175"/>
      <c r="J4603" s="202"/>
      <c r="K4603" s="198"/>
    </row>
    <row r="4604" spans="3:11" ht="15" customHeight="1" x14ac:dyDescent="0.25">
      <c r="C4604" s="175"/>
      <c r="E4604" s="175"/>
      <c r="H4604" s="175"/>
      <c r="I4604" s="175"/>
      <c r="J4604" s="202"/>
      <c r="K4604" s="198"/>
    </row>
    <row r="4605" spans="3:11" ht="15" customHeight="1" x14ac:dyDescent="0.25">
      <c r="C4605" s="175"/>
      <c r="E4605" s="175"/>
      <c r="H4605" s="175"/>
      <c r="I4605" s="175"/>
      <c r="J4605" s="202"/>
      <c r="K4605" s="198"/>
    </row>
    <row r="4606" spans="3:11" ht="15" customHeight="1" x14ac:dyDescent="0.25">
      <c r="C4606" s="175"/>
      <c r="E4606" s="175"/>
      <c r="H4606" s="175"/>
      <c r="I4606" s="175"/>
      <c r="J4606" s="202"/>
      <c r="K4606" s="198"/>
    </row>
    <row r="4607" spans="3:11" ht="15" customHeight="1" x14ac:dyDescent="0.25">
      <c r="C4607" s="175"/>
      <c r="E4607" s="175"/>
      <c r="H4607" s="175"/>
      <c r="I4607" s="175"/>
      <c r="J4607" s="202"/>
      <c r="K4607" s="198"/>
    </row>
    <row r="4608" spans="3:11" ht="15" customHeight="1" x14ac:dyDescent="0.25">
      <c r="C4608" s="175"/>
      <c r="E4608" s="175"/>
      <c r="H4608" s="175"/>
      <c r="I4608" s="175"/>
      <c r="J4608" s="202"/>
      <c r="K4608" s="198"/>
    </row>
    <row r="4609" spans="3:11" ht="15" customHeight="1" x14ac:dyDescent="0.25">
      <c r="C4609" s="175"/>
      <c r="E4609" s="175"/>
      <c r="H4609" s="175"/>
      <c r="I4609" s="175"/>
      <c r="J4609" s="202"/>
      <c r="K4609" s="198"/>
    </row>
    <row r="4610" spans="3:11" ht="15" customHeight="1" x14ac:dyDescent="0.25">
      <c r="C4610" s="175"/>
      <c r="E4610" s="175"/>
      <c r="H4610" s="175"/>
      <c r="I4610" s="175"/>
      <c r="J4610" s="202"/>
      <c r="K4610" s="198"/>
    </row>
    <row r="4611" spans="3:11" ht="15" customHeight="1" x14ac:dyDescent="0.25">
      <c r="C4611" s="175"/>
      <c r="E4611" s="175"/>
      <c r="H4611" s="175"/>
      <c r="I4611" s="175"/>
      <c r="J4611" s="202"/>
      <c r="K4611" s="198"/>
    </row>
    <row r="4612" spans="3:11" ht="15" customHeight="1" x14ac:dyDescent="0.25">
      <c r="C4612" s="175"/>
      <c r="E4612" s="175"/>
      <c r="H4612" s="175"/>
      <c r="I4612" s="175"/>
      <c r="J4612" s="202"/>
      <c r="K4612" s="198"/>
    </row>
    <row r="4613" spans="3:11" ht="15" customHeight="1" x14ac:dyDescent="0.25">
      <c r="C4613" s="175"/>
      <c r="E4613" s="175"/>
      <c r="H4613" s="175"/>
      <c r="I4613" s="175"/>
      <c r="J4613" s="202"/>
      <c r="K4613" s="198"/>
    </row>
    <row r="4614" spans="3:11" ht="15" customHeight="1" x14ac:dyDescent="0.25">
      <c r="C4614" s="175"/>
      <c r="E4614" s="175"/>
      <c r="H4614" s="175"/>
      <c r="I4614" s="175"/>
      <c r="J4614" s="202"/>
      <c r="K4614" s="198"/>
    </row>
    <row r="4615" spans="3:11" ht="15" customHeight="1" x14ac:dyDescent="0.25">
      <c r="C4615" s="175"/>
      <c r="E4615" s="175"/>
      <c r="H4615" s="175"/>
      <c r="I4615" s="175"/>
      <c r="J4615" s="202"/>
      <c r="K4615" s="198"/>
    </row>
    <row r="4616" spans="3:11" ht="15" customHeight="1" x14ac:dyDescent="0.25">
      <c r="C4616" s="175"/>
      <c r="E4616" s="175"/>
      <c r="H4616" s="175"/>
      <c r="I4616" s="175"/>
      <c r="J4616" s="202"/>
      <c r="K4616" s="198"/>
    </row>
    <row r="4617" spans="3:11" ht="15" customHeight="1" x14ac:dyDescent="0.25">
      <c r="C4617" s="175"/>
      <c r="E4617" s="175"/>
      <c r="H4617" s="175"/>
      <c r="I4617" s="175"/>
      <c r="J4617" s="202"/>
      <c r="K4617" s="198"/>
    </row>
    <row r="4618" spans="3:11" ht="15" customHeight="1" x14ac:dyDescent="0.25">
      <c r="C4618" s="175"/>
      <c r="E4618" s="175"/>
      <c r="H4618" s="175"/>
      <c r="I4618" s="175"/>
      <c r="J4618" s="202"/>
      <c r="K4618" s="198"/>
    </row>
    <row r="4619" spans="3:11" ht="15" customHeight="1" x14ac:dyDescent="0.25">
      <c r="C4619" s="175"/>
      <c r="E4619" s="175"/>
      <c r="H4619" s="175"/>
      <c r="I4619" s="175"/>
      <c r="J4619" s="202"/>
      <c r="K4619" s="198"/>
    </row>
    <row r="4620" spans="3:11" ht="15" customHeight="1" x14ac:dyDescent="0.25">
      <c r="C4620" s="175"/>
      <c r="E4620" s="175"/>
      <c r="H4620" s="175"/>
      <c r="I4620" s="175"/>
      <c r="J4620" s="202"/>
      <c r="K4620" s="198"/>
    </row>
    <row r="4621" spans="3:11" ht="15" customHeight="1" x14ac:dyDescent="0.25">
      <c r="C4621" s="175"/>
      <c r="E4621" s="175"/>
      <c r="H4621" s="175"/>
      <c r="I4621" s="175"/>
      <c r="J4621" s="202"/>
      <c r="K4621" s="198"/>
    </row>
    <row r="4622" spans="3:11" ht="15" customHeight="1" x14ac:dyDescent="0.25">
      <c r="C4622" s="175"/>
      <c r="E4622" s="175"/>
      <c r="H4622" s="175"/>
      <c r="I4622" s="175"/>
      <c r="J4622" s="202"/>
      <c r="K4622" s="198"/>
    </row>
    <row r="4623" spans="3:11" ht="15" customHeight="1" x14ac:dyDescent="0.25">
      <c r="C4623" s="175"/>
      <c r="E4623" s="175"/>
      <c r="H4623" s="175"/>
      <c r="I4623" s="175"/>
      <c r="J4623" s="202"/>
      <c r="K4623" s="198"/>
    </row>
    <row r="4624" spans="3:11" ht="15" customHeight="1" x14ac:dyDescent="0.25">
      <c r="C4624" s="175"/>
      <c r="E4624" s="175"/>
      <c r="H4624" s="175"/>
      <c r="I4624" s="175"/>
      <c r="J4624" s="202"/>
      <c r="K4624" s="198"/>
    </row>
    <row r="4625" spans="3:11" ht="15" customHeight="1" x14ac:dyDescent="0.25">
      <c r="C4625" s="175"/>
      <c r="E4625" s="175"/>
      <c r="H4625" s="175"/>
      <c r="I4625" s="175"/>
      <c r="J4625" s="202"/>
      <c r="K4625" s="198"/>
    </row>
    <row r="4626" spans="3:11" ht="15" customHeight="1" x14ac:dyDescent="0.25">
      <c r="C4626" s="175"/>
      <c r="E4626" s="175"/>
      <c r="H4626" s="175"/>
      <c r="I4626" s="175"/>
      <c r="J4626" s="202"/>
      <c r="K4626" s="198"/>
    </row>
    <row r="4627" spans="3:11" ht="15" customHeight="1" x14ac:dyDescent="0.25">
      <c r="C4627" s="175"/>
      <c r="E4627" s="175"/>
      <c r="H4627" s="175"/>
      <c r="I4627" s="175"/>
      <c r="J4627" s="202"/>
      <c r="K4627" s="198"/>
    </row>
    <row r="4628" spans="3:11" ht="15" customHeight="1" x14ac:dyDescent="0.25">
      <c r="C4628" s="175"/>
      <c r="E4628" s="175"/>
      <c r="H4628" s="175"/>
      <c r="I4628" s="175"/>
      <c r="J4628" s="202"/>
      <c r="K4628" s="198"/>
    </row>
    <row r="4629" spans="3:11" ht="15" customHeight="1" x14ac:dyDescent="0.25">
      <c r="C4629" s="175"/>
      <c r="E4629" s="175"/>
      <c r="H4629" s="175"/>
      <c r="I4629" s="175"/>
      <c r="J4629" s="202"/>
      <c r="K4629" s="198"/>
    </row>
    <row r="4630" spans="3:11" ht="15" customHeight="1" x14ac:dyDescent="0.25">
      <c r="C4630" s="175"/>
      <c r="E4630" s="175"/>
      <c r="H4630" s="175"/>
      <c r="I4630" s="175"/>
      <c r="J4630" s="202"/>
      <c r="K4630" s="198"/>
    </row>
    <row r="4631" spans="3:11" ht="15" customHeight="1" x14ac:dyDescent="0.25">
      <c r="C4631" s="175"/>
      <c r="E4631" s="175"/>
      <c r="H4631" s="175"/>
      <c r="I4631" s="175"/>
      <c r="J4631" s="202"/>
      <c r="K4631" s="198"/>
    </row>
    <row r="4632" spans="3:11" ht="15" customHeight="1" x14ac:dyDescent="0.25">
      <c r="C4632" s="175"/>
      <c r="E4632" s="175"/>
      <c r="H4632" s="175"/>
      <c r="I4632" s="175"/>
      <c r="J4632" s="202"/>
      <c r="K4632" s="198"/>
    </row>
    <row r="4633" spans="3:11" ht="15" customHeight="1" x14ac:dyDescent="0.25">
      <c r="C4633" s="175"/>
      <c r="E4633" s="175"/>
      <c r="H4633" s="175"/>
      <c r="I4633" s="175"/>
      <c r="J4633" s="202"/>
      <c r="K4633" s="198"/>
    </row>
    <row r="4634" spans="3:11" ht="15" customHeight="1" x14ac:dyDescent="0.25">
      <c r="C4634" s="175"/>
      <c r="E4634" s="175"/>
      <c r="H4634" s="175"/>
      <c r="I4634" s="175"/>
      <c r="J4634" s="202"/>
      <c r="K4634" s="198"/>
    </row>
    <row r="4635" spans="3:11" ht="15" customHeight="1" x14ac:dyDescent="0.25">
      <c r="C4635" s="175"/>
      <c r="E4635" s="175"/>
      <c r="H4635" s="175"/>
      <c r="I4635" s="175"/>
      <c r="J4635" s="202"/>
      <c r="K4635" s="198"/>
    </row>
    <row r="4636" spans="3:11" ht="15" customHeight="1" x14ac:dyDescent="0.25">
      <c r="C4636" s="175"/>
      <c r="E4636" s="175"/>
      <c r="H4636" s="175"/>
      <c r="I4636" s="175"/>
      <c r="J4636" s="202"/>
      <c r="K4636" s="198"/>
    </row>
    <row r="4637" spans="3:11" ht="15" customHeight="1" x14ac:dyDescent="0.25">
      <c r="C4637" s="175"/>
      <c r="E4637" s="175"/>
      <c r="H4637" s="175"/>
      <c r="I4637" s="175"/>
      <c r="J4637" s="202"/>
      <c r="K4637" s="198"/>
    </row>
    <row r="4638" spans="3:11" ht="15" customHeight="1" x14ac:dyDescent="0.25">
      <c r="C4638" s="175"/>
      <c r="E4638" s="175"/>
      <c r="H4638" s="175"/>
      <c r="I4638" s="175"/>
      <c r="J4638" s="202"/>
      <c r="K4638" s="198"/>
    </row>
    <row r="4639" spans="3:11" ht="15" customHeight="1" x14ac:dyDescent="0.25">
      <c r="C4639" s="175"/>
      <c r="E4639" s="175"/>
      <c r="H4639" s="175"/>
      <c r="I4639" s="175"/>
      <c r="J4639" s="202"/>
      <c r="K4639" s="198"/>
    </row>
    <row r="4640" spans="3:11" ht="15" customHeight="1" x14ac:dyDescent="0.25">
      <c r="C4640" s="175"/>
      <c r="E4640" s="175"/>
      <c r="H4640" s="175"/>
      <c r="I4640" s="175"/>
      <c r="J4640" s="202"/>
      <c r="K4640" s="198"/>
    </row>
    <row r="4641" spans="3:11" ht="15" customHeight="1" x14ac:dyDescent="0.25">
      <c r="C4641" s="175"/>
      <c r="E4641" s="175"/>
      <c r="H4641" s="175"/>
      <c r="I4641" s="175"/>
      <c r="J4641" s="202"/>
      <c r="K4641" s="198"/>
    </row>
    <row r="4642" spans="3:11" ht="15" customHeight="1" x14ac:dyDescent="0.25">
      <c r="C4642" s="175"/>
      <c r="E4642" s="175"/>
      <c r="H4642" s="175"/>
      <c r="I4642" s="175"/>
      <c r="J4642" s="202"/>
      <c r="K4642" s="198"/>
    </row>
    <row r="4643" spans="3:11" ht="15" customHeight="1" x14ac:dyDescent="0.25">
      <c r="C4643" s="175"/>
      <c r="E4643" s="175"/>
      <c r="H4643" s="175"/>
      <c r="I4643" s="175"/>
      <c r="J4643" s="202"/>
      <c r="K4643" s="198"/>
    </row>
    <row r="4644" spans="3:11" ht="15" customHeight="1" x14ac:dyDescent="0.25">
      <c r="C4644" s="175"/>
      <c r="E4644" s="175"/>
      <c r="H4644" s="175"/>
      <c r="I4644" s="175"/>
      <c r="J4644" s="202"/>
      <c r="K4644" s="198"/>
    </row>
    <row r="4645" spans="3:11" ht="15" customHeight="1" x14ac:dyDescent="0.25">
      <c r="C4645" s="175"/>
      <c r="E4645" s="175"/>
      <c r="H4645" s="175"/>
      <c r="I4645" s="175"/>
      <c r="J4645" s="202"/>
      <c r="K4645" s="198"/>
    </row>
    <row r="4646" spans="3:11" ht="15" customHeight="1" x14ac:dyDescent="0.25">
      <c r="C4646" s="175"/>
      <c r="E4646" s="175"/>
      <c r="H4646" s="175"/>
      <c r="I4646" s="175"/>
      <c r="J4646" s="202"/>
      <c r="K4646" s="198"/>
    </row>
    <row r="4647" spans="3:11" ht="15" customHeight="1" x14ac:dyDescent="0.25">
      <c r="C4647" s="175"/>
      <c r="E4647" s="175"/>
      <c r="H4647" s="175"/>
      <c r="I4647" s="175"/>
      <c r="J4647" s="202"/>
      <c r="K4647" s="198"/>
    </row>
    <row r="4648" spans="3:11" ht="15" customHeight="1" x14ac:dyDescent="0.25">
      <c r="C4648" s="175"/>
      <c r="E4648" s="175"/>
      <c r="H4648" s="175"/>
      <c r="I4648" s="175"/>
      <c r="J4648" s="202"/>
      <c r="K4648" s="198"/>
    </row>
    <row r="4649" spans="3:11" ht="15" customHeight="1" x14ac:dyDescent="0.25">
      <c r="C4649" s="175"/>
      <c r="E4649" s="175"/>
      <c r="H4649" s="175"/>
      <c r="I4649" s="175"/>
      <c r="J4649" s="202"/>
      <c r="K4649" s="198"/>
    </row>
    <row r="4650" spans="3:11" ht="15" customHeight="1" x14ac:dyDescent="0.25">
      <c r="C4650" s="175"/>
      <c r="E4650" s="175"/>
      <c r="H4650" s="175"/>
      <c r="I4650" s="175"/>
      <c r="J4650" s="202"/>
      <c r="K4650" s="198"/>
    </row>
    <row r="4651" spans="3:11" ht="15" customHeight="1" x14ac:dyDescent="0.25">
      <c r="C4651" s="175"/>
      <c r="E4651" s="175"/>
      <c r="H4651" s="175"/>
      <c r="I4651" s="175"/>
      <c r="J4651" s="202"/>
      <c r="K4651" s="198"/>
    </row>
    <row r="4652" spans="3:11" ht="15" customHeight="1" x14ac:dyDescent="0.25">
      <c r="C4652" s="175"/>
      <c r="E4652" s="175"/>
      <c r="H4652" s="175"/>
      <c r="I4652" s="175"/>
      <c r="J4652" s="202"/>
      <c r="K4652" s="198"/>
    </row>
    <row r="4653" spans="3:11" ht="15" customHeight="1" x14ac:dyDescent="0.25">
      <c r="C4653" s="175"/>
      <c r="E4653" s="175"/>
      <c r="H4653" s="175"/>
      <c r="I4653" s="175"/>
      <c r="J4653" s="202"/>
      <c r="K4653" s="198"/>
    </row>
    <row r="4654" spans="3:11" ht="15" customHeight="1" x14ac:dyDescent="0.25">
      <c r="C4654" s="175"/>
      <c r="E4654" s="175"/>
      <c r="H4654" s="175"/>
      <c r="I4654" s="175"/>
      <c r="J4654" s="202"/>
      <c r="K4654" s="198"/>
    </row>
    <row r="4655" spans="3:11" ht="15" customHeight="1" x14ac:dyDescent="0.25">
      <c r="C4655" s="175"/>
      <c r="E4655" s="175"/>
      <c r="H4655" s="175"/>
      <c r="I4655" s="175"/>
      <c r="J4655" s="202"/>
      <c r="K4655" s="198"/>
    </row>
    <row r="4656" spans="3:11" ht="15" customHeight="1" x14ac:dyDescent="0.25">
      <c r="C4656" s="175"/>
      <c r="E4656" s="175"/>
      <c r="H4656" s="175"/>
      <c r="I4656" s="175"/>
      <c r="J4656" s="202"/>
      <c r="K4656" s="198"/>
    </row>
    <row r="4657" spans="3:11" ht="15" customHeight="1" x14ac:dyDescent="0.25">
      <c r="C4657" s="175"/>
      <c r="E4657" s="175"/>
      <c r="H4657" s="175"/>
      <c r="I4657" s="175"/>
      <c r="J4657" s="202"/>
      <c r="K4657" s="198"/>
    </row>
    <row r="4658" spans="3:11" ht="15" customHeight="1" x14ac:dyDescent="0.25">
      <c r="C4658" s="175"/>
      <c r="E4658" s="175"/>
      <c r="H4658" s="175"/>
      <c r="I4658" s="175"/>
      <c r="J4658" s="202"/>
      <c r="K4658" s="198"/>
    </row>
    <row r="4659" spans="3:11" ht="15" customHeight="1" x14ac:dyDescent="0.25">
      <c r="C4659" s="175"/>
      <c r="E4659" s="175"/>
      <c r="H4659" s="175"/>
      <c r="I4659" s="175"/>
      <c r="J4659" s="202"/>
      <c r="K4659" s="198"/>
    </row>
    <row r="4660" spans="3:11" ht="15" customHeight="1" x14ac:dyDescent="0.25">
      <c r="C4660" s="175"/>
      <c r="E4660" s="175"/>
      <c r="H4660" s="175"/>
      <c r="I4660" s="175"/>
      <c r="J4660" s="202"/>
      <c r="K4660" s="198"/>
    </row>
    <row r="4661" spans="3:11" ht="15" customHeight="1" x14ac:dyDescent="0.25">
      <c r="C4661" s="175"/>
      <c r="E4661" s="175"/>
      <c r="H4661" s="175"/>
      <c r="I4661" s="175"/>
      <c r="J4661" s="202"/>
      <c r="K4661" s="198"/>
    </row>
    <row r="4662" spans="3:11" ht="15" customHeight="1" x14ac:dyDescent="0.25">
      <c r="C4662" s="175"/>
      <c r="E4662" s="175"/>
      <c r="H4662" s="175"/>
      <c r="I4662" s="175"/>
      <c r="J4662" s="202"/>
      <c r="K4662" s="198"/>
    </row>
    <row r="4663" spans="3:11" ht="15" customHeight="1" x14ac:dyDescent="0.25">
      <c r="C4663" s="175"/>
      <c r="E4663" s="175"/>
      <c r="H4663" s="175"/>
      <c r="I4663" s="175"/>
      <c r="J4663" s="202"/>
      <c r="K4663" s="198"/>
    </row>
    <row r="4664" spans="3:11" ht="15" customHeight="1" x14ac:dyDescent="0.25">
      <c r="C4664" s="175"/>
      <c r="E4664" s="175"/>
      <c r="H4664" s="175"/>
      <c r="I4664" s="175"/>
      <c r="J4664" s="202"/>
      <c r="K4664" s="198"/>
    </row>
    <row r="4665" spans="3:11" ht="15" customHeight="1" x14ac:dyDescent="0.25">
      <c r="C4665" s="175"/>
      <c r="E4665" s="175"/>
      <c r="H4665" s="175"/>
      <c r="I4665" s="175"/>
      <c r="J4665" s="202"/>
      <c r="K4665" s="198"/>
    </row>
    <row r="4666" spans="3:11" ht="15" customHeight="1" x14ac:dyDescent="0.25">
      <c r="C4666" s="175"/>
      <c r="E4666" s="175"/>
      <c r="H4666" s="175"/>
      <c r="I4666" s="175"/>
      <c r="J4666" s="202"/>
      <c r="K4666" s="198"/>
    </row>
    <row r="4667" spans="3:11" ht="15" customHeight="1" x14ac:dyDescent="0.25">
      <c r="C4667" s="175"/>
      <c r="E4667" s="175"/>
      <c r="H4667" s="175"/>
      <c r="I4667" s="175"/>
      <c r="J4667" s="202"/>
      <c r="K4667" s="198"/>
    </row>
    <row r="4668" spans="3:11" ht="15" customHeight="1" x14ac:dyDescent="0.25">
      <c r="C4668" s="175"/>
      <c r="E4668" s="175"/>
      <c r="H4668" s="175"/>
      <c r="I4668" s="175"/>
      <c r="J4668" s="202"/>
      <c r="K4668" s="198"/>
    </row>
    <row r="4669" spans="3:11" ht="15" customHeight="1" x14ac:dyDescent="0.25">
      <c r="C4669" s="175"/>
      <c r="E4669" s="175"/>
      <c r="H4669" s="175"/>
      <c r="I4669" s="175"/>
      <c r="J4669" s="202"/>
      <c r="K4669" s="198"/>
    </row>
    <row r="4670" spans="3:11" ht="15" customHeight="1" x14ac:dyDescent="0.25">
      <c r="C4670" s="175"/>
      <c r="E4670" s="175"/>
      <c r="H4670" s="175"/>
      <c r="I4670" s="175"/>
      <c r="J4670" s="202"/>
      <c r="K4670" s="198"/>
    </row>
    <row r="4671" spans="3:11" ht="15" customHeight="1" x14ac:dyDescent="0.25">
      <c r="C4671" s="175"/>
      <c r="E4671" s="175"/>
      <c r="H4671" s="175"/>
      <c r="I4671" s="175"/>
      <c r="J4671" s="202"/>
      <c r="K4671" s="198"/>
    </row>
    <row r="4672" spans="3:11" ht="15" customHeight="1" x14ac:dyDescent="0.25">
      <c r="C4672" s="175"/>
      <c r="E4672" s="175"/>
      <c r="H4672" s="175"/>
      <c r="I4672" s="175"/>
      <c r="J4672" s="202"/>
      <c r="K4672" s="198"/>
    </row>
    <row r="4673" spans="3:11" ht="15" customHeight="1" x14ac:dyDescent="0.25">
      <c r="C4673" s="175"/>
      <c r="E4673" s="175"/>
      <c r="H4673" s="175"/>
      <c r="I4673" s="175"/>
      <c r="J4673" s="202"/>
      <c r="K4673" s="198"/>
    </row>
    <row r="4674" spans="3:11" ht="15" customHeight="1" x14ac:dyDescent="0.25">
      <c r="C4674" s="175"/>
      <c r="E4674" s="175"/>
      <c r="H4674" s="175"/>
      <c r="I4674" s="175"/>
      <c r="J4674" s="202"/>
      <c r="K4674" s="198"/>
    </row>
    <row r="4675" spans="3:11" ht="15" customHeight="1" x14ac:dyDescent="0.25">
      <c r="C4675" s="175"/>
      <c r="E4675" s="175"/>
      <c r="H4675" s="175"/>
      <c r="I4675" s="175"/>
      <c r="J4675" s="202"/>
      <c r="K4675" s="198"/>
    </row>
    <row r="4676" spans="3:11" ht="15" customHeight="1" x14ac:dyDescent="0.25">
      <c r="C4676" s="175"/>
      <c r="E4676" s="175"/>
      <c r="H4676" s="175"/>
      <c r="I4676" s="175"/>
      <c r="J4676" s="202"/>
      <c r="K4676" s="198"/>
    </row>
    <row r="4677" spans="3:11" ht="15" customHeight="1" x14ac:dyDescent="0.25">
      <c r="C4677" s="175"/>
      <c r="E4677" s="175"/>
      <c r="H4677" s="175"/>
      <c r="I4677" s="175"/>
      <c r="J4677" s="202"/>
      <c r="K4677" s="198"/>
    </row>
    <row r="4678" spans="3:11" ht="15" customHeight="1" x14ac:dyDescent="0.25">
      <c r="C4678" s="175"/>
      <c r="E4678" s="175"/>
      <c r="H4678" s="175"/>
      <c r="I4678" s="175"/>
      <c r="J4678" s="202"/>
      <c r="K4678" s="198"/>
    </row>
    <row r="4679" spans="3:11" ht="15" customHeight="1" x14ac:dyDescent="0.25">
      <c r="C4679" s="175"/>
      <c r="E4679" s="175"/>
      <c r="H4679" s="175"/>
      <c r="I4679" s="175"/>
      <c r="J4679" s="202"/>
      <c r="K4679" s="198"/>
    </row>
    <row r="4680" spans="3:11" ht="15" customHeight="1" x14ac:dyDescent="0.25">
      <c r="C4680" s="175"/>
      <c r="E4680" s="175"/>
      <c r="H4680" s="175"/>
      <c r="I4680" s="175"/>
      <c r="J4680" s="202"/>
      <c r="K4680" s="198"/>
    </row>
    <row r="4681" spans="3:11" ht="15" customHeight="1" x14ac:dyDescent="0.25">
      <c r="C4681" s="175"/>
      <c r="E4681" s="175"/>
      <c r="H4681" s="175"/>
      <c r="I4681" s="175"/>
      <c r="J4681" s="202"/>
      <c r="K4681" s="198"/>
    </row>
    <row r="4682" spans="3:11" ht="15" customHeight="1" x14ac:dyDescent="0.25">
      <c r="C4682" s="175"/>
      <c r="E4682" s="175"/>
      <c r="H4682" s="175"/>
      <c r="I4682" s="175"/>
      <c r="J4682" s="202"/>
      <c r="K4682" s="198"/>
    </row>
    <row r="4683" spans="3:11" ht="15" customHeight="1" x14ac:dyDescent="0.25">
      <c r="C4683" s="175"/>
      <c r="E4683" s="175"/>
      <c r="H4683" s="175"/>
      <c r="I4683" s="175"/>
      <c r="J4683" s="202"/>
      <c r="K4683" s="198"/>
    </row>
    <row r="4684" spans="3:11" ht="15" customHeight="1" x14ac:dyDescent="0.25">
      <c r="C4684" s="175"/>
      <c r="E4684" s="175"/>
      <c r="H4684" s="175"/>
      <c r="I4684" s="175"/>
      <c r="J4684" s="202"/>
      <c r="K4684" s="198"/>
    </row>
    <row r="4685" spans="3:11" ht="15" customHeight="1" x14ac:dyDescent="0.25">
      <c r="C4685" s="175"/>
      <c r="E4685" s="175"/>
      <c r="H4685" s="175"/>
      <c r="I4685" s="175"/>
      <c r="J4685" s="202"/>
      <c r="K4685" s="198"/>
    </row>
    <row r="4686" spans="3:11" ht="15" customHeight="1" x14ac:dyDescent="0.25">
      <c r="C4686" s="175"/>
      <c r="E4686" s="175"/>
      <c r="H4686" s="175"/>
      <c r="I4686" s="175"/>
      <c r="J4686" s="202"/>
      <c r="K4686" s="198"/>
    </row>
    <row r="4687" spans="3:11" ht="15" customHeight="1" x14ac:dyDescent="0.25">
      <c r="C4687" s="175"/>
      <c r="E4687" s="175"/>
      <c r="H4687" s="175"/>
      <c r="I4687" s="175"/>
      <c r="J4687" s="202"/>
      <c r="K4687" s="198"/>
    </row>
    <row r="4688" spans="3:11" ht="15" customHeight="1" x14ac:dyDescent="0.25">
      <c r="C4688" s="175"/>
      <c r="E4688" s="175"/>
      <c r="H4688" s="175"/>
      <c r="I4688" s="175"/>
      <c r="J4688" s="202"/>
      <c r="K4688" s="198"/>
    </row>
    <row r="4689" spans="3:11" ht="15" customHeight="1" x14ac:dyDescent="0.25">
      <c r="C4689" s="175"/>
      <c r="E4689" s="175"/>
      <c r="H4689" s="175"/>
      <c r="I4689" s="175"/>
      <c r="J4689" s="202"/>
      <c r="K4689" s="198"/>
    </row>
    <row r="4690" spans="3:11" ht="15" customHeight="1" x14ac:dyDescent="0.25">
      <c r="C4690" s="175"/>
      <c r="E4690" s="175"/>
      <c r="H4690" s="175"/>
      <c r="I4690" s="175"/>
      <c r="J4690" s="202"/>
      <c r="K4690" s="198"/>
    </row>
    <row r="4691" spans="3:11" ht="15" customHeight="1" x14ac:dyDescent="0.25">
      <c r="C4691" s="175"/>
      <c r="E4691" s="175"/>
      <c r="H4691" s="175"/>
      <c r="I4691" s="175"/>
      <c r="J4691" s="202"/>
      <c r="K4691" s="198"/>
    </row>
    <row r="4692" spans="3:11" ht="15" customHeight="1" x14ac:dyDescent="0.25">
      <c r="C4692" s="175"/>
      <c r="E4692" s="175"/>
      <c r="H4692" s="175"/>
      <c r="I4692" s="175"/>
      <c r="J4692" s="202"/>
      <c r="K4692" s="198"/>
    </row>
    <row r="4693" spans="3:11" ht="15" customHeight="1" x14ac:dyDescent="0.25">
      <c r="C4693" s="175"/>
      <c r="E4693" s="175"/>
      <c r="H4693" s="175"/>
      <c r="I4693" s="175"/>
      <c r="J4693" s="202"/>
      <c r="K4693" s="198"/>
    </row>
    <row r="4694" spans="3:11" ht="15" customHeight="1" x14ac:dyDescent="0.25">
      <c r="C4694" s="175"/>
      <c r="E4694" s="175"/>
      <c r="H4694" s="175"/>
      <c r="I4694" s="175"/>
      <c r="J4694" s="202"/>
      <c r="K4694" s="198"/>
    </row>
    <row r="4695" spans="3:11" ht="15" customHeight="1" x14ac:dyDescent="0.25">
      <c r="C4695" s="175"/>
      <c r="E4695" s="175"/>
      <c r="H4695" s="175"/>
      <c r="I4695" s="175"/>
      <c r="J4695" s="202"/>
      <c r="K4695" s="198"/>
    </row>
    <row r="4696" spans="3:11" ht="15" customHeight="1" x14ac:dyDescent="0.25">
      <c r="C4696" s="175"/>
      <c r="E4696" s="175"/>
      <c r="H4696" s="175"/>
      <c r="I4696" s="175"/>
      <c r="J4696" s="202"/>
      <c r="K4696" s="198"/>
    </row>
    <row r="4697" spans="3:11" ht="15" customHeight="1" x14ac:dyDescent="0.25">
      <c r="C4697" s="175"/>
      <c r="E4697" s="175"/>
      <c r="H4697" s="175"/>
      <c r="I4697" s="175"/>
      <c r="J4697" s="202"/>
      <c r="K4697" s="198"/>
    </row>
    <row r="4698" spans="3:11" ht="15" customHeight="1" x14ac:dyDescent="0.25">
      <c r="C4698" s="175"/>
      <c r="E4698" s="175"/>
      <c r="H4698" s="175"/>
      <c r="I4698" s="175"/>
      <c r="J4698" s="202"/>
      <c r="K4698" s="198"/>
    </row>
    <row r="4699" spans="3:11" ht="15" customHeight="1" x14ac:dyDescent="0.25">
      <c r="C4699" s="175"/>
      <c r="E4699" s="175"/>
      <c r="H4699" s="175"/>
      <c r="I4699" s="175"/>
      <c r="J4699" s="202"/>
      <c r="K4699" s="198"/>
    </row>
    <row r="4700" spans="3:11" ht="15" customHeight="1" x14ac:dyDescent="0.25">
      <c r="C4700" s="175"/>
      <c r="E4700" s="175"/>
      <c r="H4700" s="175"/>
      <c r="I4700" s="175"/>
      <c r="J4700" s="202"/>
      <c r="K4700" s="198"/>
    </row>
    <row r="4701" spans="3:11" ht="15" customHeight="1" x14ac:dyDescent="0.25">
      <c r="C4701" s="175"/>
      <c r="E4701" s="175"/>
      <c r="H4701" s="175"/>
      <c r="I4701" s="175"/>
      <c r="J4701" s="202"/>
      <c r="K4701" s="198"/>
    </row>
    <row r="4702" spans="3:11" ht="15" customHeight="1" x14ac:dyDescent="0.25">
      <c r="C4702" s="175"/>
      <c r="E4702" s="175"/>
      <c r="H4702" s="175"/>
      <c r="I4702" s="175"/>
      <c r="J4702" s="202"/>
      <c r="K4702" s="198"/>
    </row>
    <row r="4703" spans="3:11" ht="15" customHeight="1" x14ac:dyDescent="0.25">
      <c r="C4703" s="175"/>
      <c r="E4703" s="175"/>
      <c r="H4703" s="175"/>
      <c r="I4703" s="175"/>
      <c r="J4703" s="202"/>
      <c r="K4703" s="198"/>
    </row>
    <row r="4704" spans="3:11" ht="15" customHeight="1" x14ac:dyDescent="0.25">
      <c r="C4704" s="175"/>
      <c r="E4704" s="175"/>
      <c r="H4704" s="175"/>
      <c r="I4704" s="175"/>
      <c r="J4704" s="202"/>
      <c r="K4704" s="198"/>
    </row>
    <row r="4705" spans="3:11" ht="15" customHeight="1" x14ac:dyDescent="0.25">
      <c r="C4705" s="175"/>
      <c r="E4705" s="175"/>
      <c r="H4705" s="175"/>
      <c r="I4705" s="175"/>
      <c r="J4705" s="202"/>
      <c r="K4705" s="198"/>
    </row>
    <row r="4706" spans="3:11" ht="15" customHeight="1" x14ac:dyDescent="0.25">
      <c r="C4706" s="175"/>
      <c r="E4706" s="175"/>
      <c r="H4706" s="175"/>
      <c r="I4706" s="175"/>
      <c r="J4706" s="202"/>
      <c r="K4706" s="198"/>
    </row>
    <row r="4707" spans="3:11" ht="15" customHeight="1" x14ac:dyDescent="0.25">
      <c r="C4707" s="175"/>
      <c r="E4707" s="175"/>
      <c r="H4707" s="175"/>
      <c r="I4707" s="175"/>
      <c r="J4707" s="202"/>
      <c r="K4707" s="198"/>
    </row>
    <row r="4708" spans="3:11" ht="15" customHeight="1" x14ac:dyDescent="0.25">
      <c r="C4708" s="175"/>
      <c r="E4708" s="175"/>
      <c r="H4708" s="175"/>
      <c r="I4708" s="175"/>
      <c r="J4708" s="202"/>
      <c r="K4708" s="198"/>
    </row>
    <row r="4709" spans="3:11" ht="15" customHeight="1" x14ac:dyDescent="0.25">
      <c r="C4709" s="175"/>
      <c r="E4709" s="175"/>
      <c r="H4709" s="175"/>
      <c r="I4709" s="175"/>
      <c r="J4709" s="202"/>
      <c r="K4709" s="198"/>
    </row>
    <row r="4710" spans="3:11" ht="15" customHeight="1" x14ac:dyDescent="0.25">
      <c r="C4710" s="175"/>
      <c r="E4710" s="175"/>
      <c r="H4710" s="175"/>
      <c r="I4710" s="175"/>
      <c r="J4710" s="202"/>
      <c r="K4710" s="198"/>
    </row>
    <row r="4711" spans="3:11" ht="15" customHeight="1" x14ac:dyDescent="0.25">
      <c r="C4711" s="175"/>
      <c r="E4711" s="175"/>
      <c r="H4711" s="175"/>
      <c r="I4711" s="175"/>
      <c r="J4711" s="202"/>
      <c r="K4711" s="198"/>
    </row>
    <row r="4712" spans="3:11" ht="15" customHeight="1" x14ac:dyDescent="0.25">
      <c r="C4712" s="175"/>
      <c r="E4712" s="175"/>
      <c r="H4712" s="175"/>
      <c r="I4712" s="175"/>
      <c r="J4712" s="202"/>
      <c r="K4712" s="198"/>
    </row>
    <row r="4713" spans="3:11" ht="15" customHeight="1" x14ac:dyDescent="0.25">
      <c r="C4713" s="175"/>
      <c r="E4713" s="175"/>
      <c r="H4713" s="175"/>
      <c r="I4713" s="175"/>
      <c r="J4713" s="202"/>
      <c r="K4713" s="198"/>
    </row>
    <row r="4714" spans="3:11" ht="15" customHeight="1" x14ac:dyDescent="0.25">
      <c r="C4714" s="175"/>
      <c r="E4714" s="175"/>
      <c r="H4714" s="175"/>
      <c r="I4714" s="175"/>
      <c r="J4714" s="202"/>
      <c r="K4714" s="198"/>
    </row>
    <row r="4715" spans="3:11" ht="15" customHeight="1" x14ac:dyDescent="0.25">
      <c r="C4715" s="175"/>
      <c r="E4715" s="175"/>
      <c r="H4715" s="175"/>
      <c r="I4715" s="175"/>
      <c r="J4715" s="202"/>
      <c r="K4715" s="198"/>
    </row>
    <row r="4716" spans="3:11" ht="15" customHeight="1" x14ac:dyDescent="0.25">
      <c r="C4716" s="175"/>
      <c r="E4716" s="175"/>
      <c r="H4716" s="175"/>
      <c r="I4716" s="175"/>
      <c r="J4716" s="202"/>
      <c r="K4716" s="198"/>
    </row>
    <row r="4717" spans="3:11" ht="15" customHeight="1" x14ac:dyDescent="0.25">
      <c r="C4717" s="175"/>
      <c r="E4717" s="175"/>
      <c r="H4717" s="175"/>
      <c r="I4717" s="175"/>
      <c r="J4717" s="202"/>
      <c r="K4717" s="198"/>
    </row>
    <row r="4718" spans="3:11" ht="15" customHeight="1" x14ac:dyDescent="0.25">
      <c r="C4718" s="175"/>
      <c r="E4718" s="175"/>
      <c r="H4718" s="175"/>
      <c r="I4718" s="175"/>
      <c r="J4718" s="202"/>
      <c r="K4718" s="198"/>
    </row>
    <row r="4719" spans="3:11" ht="15" customHeight="1" x14ac:dyDescent="0.25">
      <c r="C4719" s="175"/>
      <c r="E4719" s="175"/>
      <c r="H4719" s="175"/>
      <c r="I4719" s="175"/>
      <c r="J4719" s="202"/>
      <c r="K4719" s="198"/>
    </row>
    <row r="4720" spans="3:11" ht="15" customHeight="1" x14ac:dyDescent="0.25">
      <c r="C4720" s="175"/>
      <c r="E4720" s="175"/>
      <c r="H4720" s="175"/>
      <c r="I4720" s="175"/>
      <c r="J4720" s="202"/>
      <c r="K4720" s="198"/>
    </row>
    <row r="4721" spans="3:11" ht="15" customHeight="1" x14ac:dyDescent="0.25">
      <c r="C4721" s="175"/>
      <c r="E4721" s="175"/>
      <c r="H4721" s="175"/>
      <c r="I4721" s="175"/>
      <c r="J4721" s="202"/>
      <c r="K4721" s="198"/>
    </row>
    <row r="4722" spans="3:11" ht="15" customHeight="1" x14ac:dyDescent="0.25">
      <c r="C4722" s="175"/>
      <c r="E4722" s="175"/>
      <c r="H4722" s="175"/>
      <c r="I4722" s="175"/>
      <c r="J4722" s="202"/>
      <c r="K4722" s="198"/>
    </row>
    <row r="4723" spans="3:11" ht="15" customHeight="1" x14ac:dyDescent="0.25">
      <c r="C4723" s="175"/>
      <c r="E4723" s="175"/>
      <c r="H4723" s="175"/>
      <c r="I4723" s="175"/>
      <c r="J4723" s="202"/>
      <c r="K4723" s="198"/>
    </row>
    <row r="4724" spans="3:11" ht="15" customHeight="1" x14ac:dyDescent="0.25">
      <c r="C4724" s="175"/>
      <c r="E4724" s="175"/>
      <c r="H4724" s="175"/>
      <c r="I4724" s="175"/>
      <c r="J4724" s="202"/>
      <c r="K4724" s="198"/>
    </row>
    <row r="4725" spans="3:11" ht="15" customHeight="1" x14ac:dyDescent="0.25">
      <c r="C4725" s="175"/>
      <c r="E4725" s="175"/>
      <c r="H4725" s="175"/>
      <c r="I4725" s="175"/>
      <c r="J4725" s="202"/>
      <c r="K4725" s="198"/>
    </row>
    <row r="4726" spans="3:11" ht="15" customHeight="1" x14ac:dyDescent="0.25">
      <c r="C4726" s="175"/>
      <c r="E4726" s="175"/>
      <c r="H4726" s="175"/>
      <c r="I4726" s="175"/>
      <c r="J4726" s="202"/>
      <c r="K4726" s="198"/>
    </row>
    <row r="4727" spans="3:11" ht="15" customHeight="1" x14ac:dyDescent="0.25">
      <c r="C4727" s="175"/>
      <c r="E4727" s="175"/>
      <c r="H4727" s="175"/>
      <c r="I4727" s="175"/>
      <c r="J4727" s="202"/>
      <c r="K4727" s="198"/>
    </row>
    <row r="4728" spans="3:11" ht="15" customHeight="1" x14ac:dyDescent="0.25">
      <c r="C4728" s="175"/>
      <c r="E4728" s="175"/>
      <c r="H4728" s="175"/>
      <c r="I4728" s="175"/>
      <c r="J4728" s="202"/>
      <c r="K4728" s="198"/>
    </row>
    <row r="4729" spans="3:11" ht="15" customHeight="1" x14ac:dyDescent="0.25">
      <c r="C4729" s="175"/>
      <c r="E4729" s="175"/>
      <c r="H4729" s="175"/>
      <c r="I4729" s="175"/>
      <c r="J4729" s="202"/>
      <c r="K4729" s="198"/>
    </row>
    <row r="4730" spans="3:11" ht="15" customHeight="1" x14ac:dyDescent="0.25">
      <c r="C4730" s="175"/>
      <c r="E4730" s="175"/>
      <c r="H4730" s="175"/>
      <c r="I4730" s="175"/>
      <c r="J4730" s="202"/>
      <c r="K4730" s="198"/>
    </row>
    <row r="4731" spans="3:11" ht="15" customHeight="1" x14ac:dyDescent="0.25">
      <c r="C4731" s="175"/>
      <c r="E4731" s="175"/>
      <c r="H4731" s="175"/>
      <c r="I4731" s="175"/>
      <c r="J4731" s="202"/>
      <c r="K4731" s="198"/>
    </row>
    <row r="4732" spans="3:11" ht="15" customHeight="1" x14ac:dyDescent="0.25">
      <c r="C4732" s="175"/>
      <c r="E4732" s="175"/>
      <c r="H4732" s="175"/>
      <c r="I4732" s="175"/>
      <c r="J4732" s="202"/>
      <c r="K4732" s="198"/>
    </row>
    <row r="4733" spans="3:11" ht="15" customHeight="1" x14ac:dyDescent="0.25">
      <c r="C4733" s="175"/>
      <c r="E4733" s="175"/>
      <c r="H4733" s="175"/>
      <c r="I4733" s="175"/>
      <c r="J4733" s="202"/>
      <c r="K4733" s="198"/>
    </row>
    <row r="4734" spans="3:11" ht="15" customHeight="1" x14ac:dyDescent="0.25">
      <c r="C4734" s="175"/>
      <c r="E4734" s="175"/>
      <c r="H4734" s="175"/>
      <c r="I4734" s="175"/>
      <c r="J4734" s="202"/>
      <c r="K4734" s="198"/>
    </row>
    <row r="4735" spans="3:11" ht="15" customHeight="1" x14ac:dyDescent="0.25">
      <c r="C4735" s="175"/>
      <c r="E4735" s="175"/>
      <c r="H4735" s="175"/>
      <c r="I4735" s="175"/>
      <c r="J4735" s="202"/>
      <c r="K4735" s="198"/>
    </row>
    <row r="4736" spans="3:11" ht="15" customHeight="1" x14ac:dyDescent="0.25">
      <c r="C4736" s="175"/>
      <c r="E4736" s="175"/>
      <c r="H4736" s="175"/>
      <c r="I4736" s="175"/>
      <c r="J4736" s="202"/>
      <c r="K4736" s="198"/>
    </row>
    <row r="4737" spans="3:11" ht="15" customHeight="1" x14ac:dyDescent="0.25">
      <c r="C4737" s="175"/>
      <c r="E4737" s="175"/>
      <c r="H4737" s="175"/>
      <c r="I4737" s="175"/>
      <c r="J4737" s="202"/>
      <c r="K4737" s="198"/>
    </row>
    <row r="4738" spans="3:11" ht="15" customHeight="1" x14ac:dyDescent="0.25">
      <c r="C4738" s="175"/>
      <c r="E4738" s="175"/>
      <c r="H4738" s="175"/>
      <c r="I4738" s="175"/>
      <c r="J4738" s="202"/>
      <c r="K4738" s="198"/>
    </row>
    <row r="4739" spans="3:11" ht="15" customHeight="1" x14ac:dyDescent="0.25">
      <c r="C4739" s="175"/>
      <c r="E4739" s="175"/>
      <c r="H4739" s="175"/>
      <c r="I4739" s="175"/>
      <c r="J4739" s="202"/>
      <c r="K4739" s="198"/>
    </row>
    <row r="4740" spans="3:11" ht="15" customHeight="1" x14ac:dyDescent="0.25">
      <c r="C4740" s="175"/>
      <c r="E4740" s="175"/>
      <c r="H4740" s="175"/>
      <c r="I4740" s="175"/>
      <c r="J4740" s="202"/>
      <c r="K4740" s="198"/>
    </row>
    <row r="4741" spans="3:11" ht="15" customHeight="1" x14ac:dyDescent="0.25">
      <c r="C4741" s="175"/>
      <c r="E4741" s="175"/>
      <c r="H4741" s="175"/>
      <c r="I4741" s="175"/>
      <c r="J4741" s="202"/>
      <c r="K4741" s="198"/>
    </row>
    <row r="4742" spans="3:11" ht="15" customHeight="1" x14ac:dyDescent="0.25">
      <c r="C4742" s="175"/>
      <c r="E4742" s="175"/>
      <c r="H4742" s="175"/>
      <c r="I4742" s="175"/>
      <c r="J4742" s="202"/>
      <c r="K4742" s="198"/>
    </row>
    <row r="4743" spans="3:11" ht="15" customHeight="1" x14ac:dyDescent="0.25">
      <c r="C4743" s="175"/>
      <c r="E4743" s="175"/>
      <c r="H4743" s="175"/>
      <c r="I4743" s="175"/>
      <c r="J4743" s="202"/>
      <c r="K4743" s="198"/>
    </row>
    <row r="4744" spans="3:11" ht="15" customHeight="1" x14ac:dyDescent="0.25">
      <c r="C4744" s="175"/>
      <c r="E4744" s="175"/>
      <c r="H4744" s="175"/>
      <c r="I4744" s="175"/>
      <c r="J4744" s="202"/>
      <c r="K4744" s="198"/>
    </row>
    <row r="4745" spans="3:11" ht="15" customHeight="1" x14ac:dyDescent="0.25">
      <c r="C4745" s="175"/>
      <c r="E4745" s="175"/>
      <c r="H4745" s="175"/>
      <c r="I4745" s="175"/>
      <c r="J4745" s="202"/>
      <c r="K4745" s="198"/>
    </row>
    <row r="4746" spans="3:11" ht="15" customHeight="1" x14ac:dyDescent="0.25">
      <c r="C4746" s="175"/>
      <c r="E4746" s="175"/>
      <c r="H4746" s="175"/>
      <c r="I4746" s="175"/>
      <c r="J4746" s="202"/>
      <c r="K4746" s="198"/>
    </row>
    <row r="4747" spans="3:11" ht="15" customHeight="1" x14ac:dyDescent="0.25">
      <c r="C4747" s="175"/>
      <c r="E4747" s="175"/>
      <c r="H4747" s="175"/>
      <c r="I4747" s="175"/>
      <c r="J4747" s="202"/>
      <c r="K4747" s="198"/>
    </row>
    <row r="4748" spans="3:11" ht="15" customHeight="1" x14ac:dyDescent="0.25">
      <c r="C4748" s="175"/>
      <c r="E4748" s="175"/>
      <c r="H4748" s="175"/>
      <c r="I4748" s="175"/>
      <c r="J4748" s="202"/>
      <c r="K4748" s="198"/>
    </row>
    <row r="4749" spans="3:11" ht="15" customHeight="1" x14ac:dyDescent="0.25">
      <c r="C4749" s="175"/>
      <c r="E4749" s="175"/>
      <c r="H4749" s="175"/>
      <c r="I4749" s="175"/>
      <c r="J4749" s="202"/>
      <c r="K4749" s="198"/>
    </row>
    <row r="4750" spans="3:11" ht="15" customHeight="1" x14ac:dyDescent="0.25">
      <c r="C4750" s="175"/>
      <c r="E4750" s="175"/>
      <c r="H4750" s="175"/>
      <c r="I4750" s="175"/>
      <c r="J4750" s="202"/>
      <c r="K4750" s="198"/>
    </row>
    <row r="4751" spans="3:11" ht="15" customHeight="1" x14ac:dyDescent="0.25">
      <c r="C4751" s="175"/>
      <c r="E4751" s="175"/>
      <c r="H4751" s="175"/>
      <c r="I4751" s="175"/>
      <c r="J4751" s="202"/>
      <c r="K4751" s="198"/>
    </row>
    <row r="4752" spans="3:11" ht="15" customHeight="1" x14ac:dyDescent="0.25">
      <c r="C4752" s="175"/>
      <c r="E4752" s="175"/>
      <c r="H4752" s="175"/>
      <c r="I4752" s="175"/>
      <c r="J4752" s="202"/>
      <c r="K4752" s="198"/>
    </row>
    <row r="4753" spans="3:11" ht="15" customHeight="1" x14ac:dyDescent="0.25">
      <c r="C4753" s="175"/>
      <c r="E4753" s="175"/>
      <c r="H4753" s="175"/>
      <c r="I4753" s="175"/>
      <c r="J4753" s="202"/>
      <c r="K4753" s="198"/>
    </row>
    <row r="4754" spans="3:11" ht="15" customHeight="1" x14ac:dyDescent="0.25">
      <c r="C4754" s="175"/>
      <c r="E4754" s="175"/>
      <c r="H4754" s="175"/>
      <c r="I4754" s="175"/>
      <c r="J4754" s="202"/>
      <c r="K4754" s="198"/>
    </row>
    <row r="4755" spans="3:11" ht="15" customHeight="1" x14ac:dyDescent="0.25">
      <c r="C4755" s="175"/>
      <c r="E4755" s="175"/>
      <c r="H4755" s="175"/>
      <c r="I4755" s="175"/>
      <c r="J4755" s="202"/>
      <c r="K4755" s="198"/>
    </row>
    <row r="4756" spans="3:11" ht="15" customHeight="1" x14ac:dyDescent="0.25">
      <c r="C4756" s="175"/>
      <c r="E4756" s="175"/>
      <c r="H4756" s="175"/>
      <c r="I4756" s="175"/>
      <c r="J4756" s="202"/>
      <c r="K4756" s="198"/>
    </row>
    <row r="4757" spans="3:11" ht="15" customHeight="1" x14ac:dyDescent="0.25">
      <c r="C4757" s="175"/>
      <c r="E4757" s="175"/>
      <c r="H4757" s="175"/>
      <c r="I4757" s="175"/>
      <c r="J4757" s="202"/>
      <c r="K4757" s="198"/>
    </row>
    <row r="4758" spans="3:11" ht="15" customHeight="1" x14ac:dyDescent="0.25">
      <c r="C4758" s="175"/>
      <c r="E4758" s="175"/>
      <c r="H4758" s="175"/>
      <c r="I4758" s="175"/>
      <c r="J4758" s="202"/>
      <c r="K4758" s="198"/>
    </row>
    <row r="4759" spans="3:11" ht="15" customHeight="1" x14ac:dyDescent="0.25">
      <c r="C4759" s="175"/>
      <c r="E4759" s="175"/>
      <c r="H4759" s="175"/>
      <c r="I4759" s="175"/>
      <c r="J4759" s="202"/>
      <c r="K4759" s="198"/>
    </row>
    <row r="4760" spans="3:11" ht="15" customHeight="1" x14ac:dyDescent="0.25">
      <c r="C4760" s="175"/>
      <c r="E4760" s="175"/>
      <c r="H4760" s="175"/>
      <c r="I4760" s="175"/>
      <c r="J4760" s="202"/>
      <c r="K4760" s="198"/>
    </row>
    <row r="4761" spans="3:11" ht="15" customHeight="1" x14ac:dyDescent="0.25">
      <c r="C4761" s="175"/>
      <c r="E4761" s="175"/>
      <c r="H4761" s="175"/>
      <c r="I4761" s="175"/>
      <c r="J4761" s="202"/>
      <c r="K4761" s="198"/>
    </row>
    <row r="4762" spans="3:11" ht="15" customHeight="1" x14ac:dyDescent="0.25">
      <c r="C4762" s="175"/>
      <c r="E4762" s="175"/>
      <c r="H4762" s="175"/>
      <c r="I4762" s="175"/>
      <c r="J4762" s="202"/>
      <c r="K4762" s="198"/>
    </row>
    <row r="4763" spans="3:11" ht="15" customHeight="1" x14ac:dyDescent="0.25">
      <c r="C4763" s="175"/>
      <c r="E4763" s="175"/>
      <c r="H4763" s="175"/>
      <c r="I4763" s="175"/>
      <c r="J4763" s="202"/>
      <c r="K4763" s="198"/>
    </row>
    <row r="4764" spans="3:11" ht="15" customHeight="1" x14ac:dyDescent="0.25">
      <c r="C4764" s="175"/>
      <c r="E4764" s="175"/>
      <c r="H4764" s="175"/>
      <c r="I4764" s="175"/>
      <c r="J4764" s="202"/>
      <c r="K4764" s="198"/>
    </row>
    <row r="4765" spans="3:11" ht="15" customHeight="1" x14ac:dyDescent="0.25">
      <c r="C4765" s="175"/>
      <c r="E4765" s="175"/>
      <c r="H4765" s="175"/>
      <c r="I4765" s="175"/>
      <c r="J4765" s="202"/>
      <c r="K4765" s="198"/>
    </row>
    <row r="4766" spans="3:11" ht="15" customHeight="1" x14ac:dyDescent="0.25">
      <c r="C4766" s="175"/>
      <c r="E4766" s="175"/>
      <c r="H4766" s="175"/>
      <c r="I4766" s="175"/>
      <c r="J4766" s="202"/>
      <c r="K4766" s="198"/>
    </row>
    <row r="4767" spans="3:11" ht="15" customHeight="1" x14ac:dyDescent="0.25">
      <c r="C4767" s="175"/>
      <c r="E4767" s="175"/>
      <c r="H4767" s="175"/>
      <c r="I4767" s="175"/>
      <c r="J4767" s="202"/>
      <c r="K4767" s="198"/>
    </row>
    <row r="4768" spans="3:11" ht="15" customHeight="1" x14ac:dyDescent="0.25">
      <c r="C4768" s="175"/>
      <c r="E4768" s="175"/>
      <c r="H4768" s="175"/>
      <c r="I4768" s="175"/>
      <c r="J4768" s="202"/>
      <c r="K4768" s="198"/>
    </row>
    <row r="4769" spans="3:11" ht="15" customHeight="1" x14ac:dyDescent="0.25">
      <c r="C4769" s="175"/>
      <c r="E4769" s="175"/>
      <c r="H4769" s="175"/>
      <c r="I4769" s="175"/>
      <c r="J4769" s="202"/>
      <c r="K4769" s="198"/>
    </row>
    <row r="4770" spans="3:11" ht="15" customHeight="1" x14ac:dyDescent="0.25">
      <c r="C4770" s="175"/>
      <c r="E4770" s="175"/>
      <c r="H4770" s="175"/>
      <c r="I4770" s="175"/>
      <c r="J4770" s="202"/>
      <c r="K4770" s="198"/>
    </row>
    <row r="4771" spans="3:11" ht="15" customHeight="1" x14ac:dyDescent="0.25">
      <c r="C4771" s="175"/>
      <c r="E4771" s="175"/>
      <c r="H4771" s="175"/>
      <c r="I4771" s="175"/>
      <c r="J4771" s="202"/>
      <c r="K4771" s="198"/>
    </row>
    <row r="4772" spans="3:11" ht="15" customHeight="1" x14ac:dyDescent="0.25">
      <c r="C4772" s="175"/>
      <c r="E4772" s="175"/>
      <c r="H4772" s="175"/>
      <c r="I4772" s="175"/>
      <c r="J4772" s="202"/>
      <c r="K4772" s="198"/>
    </row>
    <row r="4773" spans="3:11" ht="15" customHeight="1" x14ac:dyDescent="0.25">
      <c r="C4773" s="175"/>
      <c r="E4773" s="175"/>
      <c r="H4773" s="175"/>
      <c r="I4773" s="175"/>
      <c r="J4773" s="202"/>
      <c r="K4773" s="198"/>
    </row>
    <row r="4774" spans="3:11" ht="15" customHeight="1" x14ac:dyDescent="0.25">
      <c r="C4774" s="175"/>
      <c r="E4774" s="175"/>
      <c r="H4774" s="175"/>
      <c r="I4774" s="175"/>
      <c r="J4774" s="202"/>
      <c r="K4774" s="198"/>
    </row>
    <row r="4775" spans="3:11" ht="15" customHeight="1" x14ac:dyDescent="0.25">
      <c r="C4775" s="175"/>
      <c r="E4775" s="175"/>
      <c r="H4775" s="175"/>
      <c r="I4775" s="175"/>
      <c r="J4775" s="202"/>
      <c r="K4775" s="198"/>
    </row>
    <row r="4776" spans="3:11" ht="15" customHeight="1" x14ac:dyDescent="0.25">
      <c r="C4776" s="175"/>
      <c r="E4776" s="175"/>
      <c r="H4776" s="175"/>
      <c r="I4776" s="175"/>
      <c r="J4776" s="202"/>
      <c r="K4776" s="198"/>
    </row>
    <row r="4777" spans="3:11" ht="15" customHeight="1" x14ac:dyDescent="0.25">
      <c r="C4777" s="175"/>
      <c r="E4777" s="175"/>
      <c r="H4777" s="175"/>
      <c r="I4777" s="175"/>
      <c r="J4777" s="202"/>
      <c r="K4777" s="198"/>
    </row>
    <row r="4778" spans="3:11" ht="15" customHeight="1" x14ac:dyDescent="0.25">
      <c r="C4778" s="175"/>
      <c r="E4778" s="175"/>
      <c r="H4778" s="175"/>
      <c r="I4778" s="175"/>
      <c r="J4778" s="202"/>
      <c r="K4778" s="198"/>
    </row>
    <row r="4779" spans="3:11" ht="15" customHeight="1" x14ac:dyDescent="0.25">
      <c r="C4779" s="175"/>
      <c r="E4779" s="175"/>
      <c r="H4779" s="175"/>
      <c r="I4779" s="175"/>
      <c r="J4779" s="202"/>
      <c r="K4779" s="198"/>
    </row>
    <row r="4780" spans="3:11" ht="15" customHeight="1" x14ac:dyDescent="0.25">
      <c r="C4780" s="175"/>
      <c r="E4780" s="175"/>
      <c r="H4780" s="175"/>
      <c r="I4780" s="175"/>
      <c r="J4780" s="202"/>
      <c r="K4780" s="198"/>
    </row>
    <row r="4781" spans="3:11" ht="15" customHeight="1" x14ac:dyDescent="0.25">
      <c r="C4781" s="175"/>
      <c r="E4781" s="175"/>
      <c r="H4781" s="175"/>
      <c r="I4781" s="175"/>
      <c r="J4781" s="202"/>
      <c r="K4781" s="198"/>
    </row>
    <row r="4782" spans="3:11" ht="15" customHeight="1" x14ac:dyDescent="0.25">
      <c r="C4782" s="175"/>
      <c r="E4782" s="175"/>
      <c r="H4782" s="175"/>
      <c r="I4782" s="175"/>
      <c r="J4782" s="202"/>
      <c r="K4782" s="198"/>
    </row>
    <row r="4783" spans="3:11" ht="15" customHeight="1" x14ac:dyDescent="0.25">
      <c r="C4783" s="175"/>
      <c r="E4783" s="175"/>
      <c r="H4783" s="175"/>
      <c r="I4783" s="175"/>
      <c r="J4783" s="202"/>
      <c r="K4783" s="198"/>
    </row>
    <row r="4784" spans="3:11" ht="15" customHeight="1" x14ac:dyDescent="0.25">
      <c r="C4784" s="175"/>
      <c r="E4784" s="175"/>
      <c r="H4784" s="175"/>
      <c r="I4784" s="175"/>
      <c r="J4784" s="202"/>
      <c r="K4784" s="198"/>
    </row>
    <row r="4785" spans="3:11" ht="15" customHeight="1" x14ac:dyDescent="0.25">
      <c r="C4785" s="175"/>
      <c r="E4785" s="175"/>
      <c r="H4785" s="175"/>
      <c r="I4785" s="175"/>
      <c r="J4785" s="202"/>
      <c r="K4785" s="198"/>
    </row>
    <row r="4786" spans="3:11" ht="15" customHeight="1" x14ac:dyDescent="0.25">
      <c r="C4786" s="175"/>
      <c r="E4786" s="175"/>
      <c r="H4786" s="175"/>
      <c r="I4786" s="175"/>
      <c r="J4786" s="202"/>
      <c r="K4786" s="198"/>
    </row>
    <row r="4787" spans="3:11" ht="15" customHeight="1" x14ac:dyDescent="0.25">
      <c r="C4787" s="175"/>
      <c r="E4787" s="175"/>
      <c r="H4787" s="175"/>
      <c r="I4787" s="175"/>
      <c r="J4787" s="202"/>
      <c r="K4787" s="198"/>
    </row>
    <row r="4788" spans="3:11" ht="15" customHeight="1" x14ac:dyDescent="0.25">
      <c r="C4788" s="175"/>
      <c r="E4788" s="175"/>
      <c r="H4788" s="175"/>
      <c r="I4788" s="175"/>
      <c r="J4788" s="202"/>
      <c r="K4788" s="198"/>
    </row>
    <row r="4789" spans="3:11" ht="15" customHeight="1" x14ac:dyDescent="0.25">
      <c r="C4789" s="175"/>
      <c r="E4789" s="175"/>
      <c r="H4789" s="175"/>
      <c r="I4789" s="175"/>
      <c r="J4789" s="202"/>
      <c r="K4789" s="198"/>
    </row>
    <row r="4790" spans="3:11" ht="15" customHeight="1" x14ac:dyDescent="0.25">
      <c r="C4790" s="175"/>
      <c r="E4790" s="175"/>
      <c r="H4790" s="175"/>
      <c r="I4790" s="175"/>
      <c r="J4790" s="202"/>
      <c r="K4790" s="198"/>
    </row>
    <row r="4791" spans="3:11" ht="15" customHeight="1" x14ac:dyDescent="0.25">
      <c r="C4791" s="175"/>
      <c r="E4791" s="175"/>
      <c r="H4791" s="175"/>
      <c r="I4791" s="175"/>
      <c r="J4791" s="202"/>
      <c r="K4791" s="198"/>
    </row>
    <row r="4792" spans="3:11" ht="15" customHeight="1" x14ac:dyDescent="0.25">
      <c r="C4792" s="175"/>
      <c r="E4792" s="175"/>
      <c r="H4792" s="175"/>
      <c r="I4792" s="175"/>
      <c r="J4792" s="202"/>
      <c r="K4792" s="198"/>
    </row>
    <row r="4793" spans="3:11" ht="15" customHeight="1" x14ac:dyDescent="0.25">
      <c r="C4793" s="175"/>
      <c r="E4793" s="175"/>
      <c r="H4793" s="175"/>
      <c r="I4793" s="175"/>
      <c r="J4793" s="202"/>
      <c r="K4793" s="198"/>
    </row>
    <row r="4794" spans="3:11" ht="15" customHeight="1" x14ac:dyDescent="0.25">
      <c r="C4794" s="175"/>
      <c r="E4794" s="175"/>
      <c r="H4794" s="175"/>
      <c r="I4794" s="175"/>
      <c r="J4794" s="202"/>
      <c r="K4794" s="198"/>
    </row>
    <row r="4795" spans="3:11" ht="15" customHeight="1" x14ac:dyDescent="0.25">
      <c r="C4795" s="175"/>
      <c r="E4795" s="175"/>
      <c r="H4795" s="175"/>
      <c r="I4795" s="175"/>
      <c r="J4795" s="202"/>
      <c r="K4795" s="198"/>
    </row>
    <row r="4796" spans="3:11" ht="15" customHeight="1" x14ac:dyDescent="0.25">
      <c r="C4796" s="175"/>
      <c r="E4796" s="175"/>
      <c r="H4796" s="175"/>
      <c r="I4796" s="175"/>
      <c r="J4796" s="202"/>
      <c r="K4796" s="198"/>
    </row>
    <row r="4797" spans="3:11" ht="15" customHeight="1" x14ac:dyDescent="0.25">
      <c r="C4797" s="175"/>
      <c r="E4797" s="175"/>
      <c r="H4797" s="175"/>
      <c r="I4797" s="175"/>
      <c r="J4797" s="202"/>
      <c r="K4797" s="198"/>
    </row>
    <row r="4798" spans="3:11" ht="15" customHeight="1" x14ac:dyDescent="0.25">
      <c r="C4798" s="175"/>
      <c r="E4798" s="175"/>
      <c r="H4798" s="175"/>
      <c r="I4798" s="175"/>
      <c r="J4798" s="202"/>
      <c r="K4798" s="198"/>
    </row>
    <row r="4799" spans="3:11" ht="15" customHeight="1" x14ac:dyDescent="0.25">
      <c r="C4799" s="175"/>
      <c r="E4799" s="175"/>
      <c r="H4799" s="175"/>
      <c r="I4799" s="175"/>
      <c r="J4799" s="202"/>
      <c r="K4799" s="198"/>
    </row>
    <row r="4800" spans="3:11" ht="15" customHeight="1" x14ac:dyDescent="0.25">
      <c r="C4800" s="175"/>
      <c r="E4800" s="175"/>
      <c r="H4800" s="175"/>
      <c r="I4800" s="175"/>
      <c r="J4800" s="202"/>
      <c r="K4800" s="198"/>
    </row>
    <row r="4801" spans="3:11" ht="15" customHeight="1" x14ac:dyDescent="0.25">
      <c r="C4801" s="175"/>
      <c r="E4801" s="175"/>
      <c r="H4801" s="175"/>
      <c r="I4801" s="175"/>
      <c r="J4801" s="202"/>
      <c r="K4801" s="198"/>
    </row>
    <row r="4802" spans="3:11" ht="15" customHeight="1" x14ac:dyDescent="0.25">
      <c r="C4802" s="175"/>
      <c r="E4802" s="175"/>
      <c r="H4802" s="175"/>
      <c r="I4802" s="175"/>
      <c r="J4802" s="202"/>
      <c r="K4802" s="198"/>
    </row>
    <row r="4803" spans="3:11" ht="15" customHeight="1" x14ac:dyDescent="0.25">
      <c r="C4803" s="175"/>
      <c r="E4803" s="175"/>
      <c r="H4803" s="175"/>
      <c r="I4803" s="175"/>
      <c r="J4803" s="202"/>
      <c r="K4803" s="198"/>
    </row>
    <row r="4804" spans="3:11" ht="15" customHeight="1" x14ac:dyDescent="0.25">
      <c r="C4804" s="175"/>
      <c r="E4804" s="175"/>
      <c r="H4804" s="175"/>
      <c r="I4804" s="175"/>
      <c r="J4804" s="202"/>
      <c r="K4804" s="198"/>
    </row>
    <row r="4805" spans="3:11" ht="15" customHeight="1" x14ac:dyDescent="0.25">
      <c r="C4805" s="175"/>
      <c r="E4805" s="175"/>
      <c r="H4805" s="175"/>
      <c r="I4805" s="175"/>
      <c r="J4805" s="202"/>
      <c r="K4805" s="198"/>
    </row>
    <row r="4806" spans="3:11" ht="15" customHeight="1" x14ac:dyDescent="0.25">
      <c r="C4806" s="175"/>
      <c r="E4806" s="175"/>
      <c r="H4806" s="175"/>
      <c r="I4806" s="175"/>
      <c r="J4806" s="202"/>
      <c r="K4806" s="198"/>
    </row>
    <row r="4807" spans="3:11" ht="15" customHeight="1" x14ac:dyDescent="0.25">
      <c r="C4807" s="175"/>
      <c r="E4807" s="175"/>
      <c r="H4807" s="175"/>
      <c r="I4807" s="175"/>
      <c r="J4807" s="202"/>
      <c r="K4807" s="198"/>
    </row>
    <row r="4808" spans="3:11" ht="15" customHeight="1" x14ac:dyDescent="0.25">
      <c r="C4808" s="175"/>
      <c r="E4808" s="175"/>
      <c r="H4808" s="175"/>
      <c r="I4808" s="175"/>
      <c r="J4808" s="202"/>
      <c r="K4808" s="198"/>
    </row>
    <row r="4809" spans="3:11" ht="15" customHeight="1" x14ac:dyDescent="0.25">
      <c r="C4809" s="175"/>
      <c r="E4809" s="175"/>
      <c r="H4809" s="175"/>
      <c r="I4809" s="175"/>
      <c r="J4809" s="202"/>
      <c r="K4809" s="198"/>
    </row>
    <row r="4810" spans="3:11" ht="15" customHeight="1" x14ac:dyDescent="0.25">
      <c r="C4810" s="175"/>
      <c r="E4810" s="175"/>
      <c r="H4810" s="175"/>
      <c r="I4810" s="175"/>
      <c r="J4810" s="202"/>
      <c r="K4810" s="198"/>
    </row>
    <row r="4811" spans="3:11" ht="15" customHeight="1" x14ac:dyDescent="0.25">
      <c r="C4811" s="175"/>
      <c r="E4811" s="175"/>
      <c r="H4811" s="175"/>
      <c r="I4811" s="175"/>
      <c r="J4811" s="202"/>
      <c r="K4811" s="198"/>
    </row>
    <row r="4812" spans="3:11" ht="15" customHeight="1" x14ac:dyDescent="0.25">
      <c r="C4812" s="175"/>
      <c r="E4812" s="175"/>
      <c r="H4812" s="175"/>
      <c r="I4812" s="175"/>
      <c r="J4812" s="202"/>
      <c r="K4812" s="198"/>
    </row>
    <row r="4813" spans="3:11" ht="15" customHeight="1" x14ac:dyDescent="0.25">
      <c r="C4813" s="175"/>
      <c r="E4813" s="175"/>
      <c r="H4813" s="175"/>
      <c r="I4813" s="175"/>
      <c r="J4813" s="202"/>
      <c r="K4813" s="198"/>
    </row>
    <row r="4814" spans="3:11" ht="15" customHeight="1" x14ac:dyDescent="0.25">
      <c r="C4814" s="175"/>
      <c r="E4814" s="175"/>
      <c r="H4814" s="175"/>
      <c r="I4814" s="175"/>
      <c r="J4814" s="202"/>
      <c r="K4814" s="198"/>
    </row>
    <row r="4815" spans="3:11" ht="15" customHeight="1" x14ac:dyDescent="0.25">
      <c r="C4815" s="175"/>
      <c r="E4815" s="175"/>
      <c r="H4815" s="175"/>
      <c r="I4815" s="175"/>
      <c r="J4815" s="202"/>
      <c r="K4815" s="198"/>
    </row>
    <row r="4816" spans="3:11" ht="15" customHeight="1" x14ac:dyDescent="0.25">
      <c r="C4816" s="175"/>
      <c r="E4816" s="175"/>
      <c r="H4816" s="175"/>
      <c r="I4816" s="175"/>
      <c r="J4816" s="202"/>
      <c r="K4816" s="198"/>
    </row>
    <row r="4817" spans="3:11" ht="15" customHeight="1" x14ac:dyDescent="0.25">
      <c r="C4817" s="175"/>
      <c r="E4817" s="175"/>
      <c r="H4817" s="175"/>
      <c r="I4817" s="175"/>
      <c r="J4817" s="202"/>
      <c r="K4817" s="198"/>
    </row>
    <row r="4818" spans="3:11" ht="15" customHeight="1" x14ac:dyDescent="0.25">
      <c r="C4818" s="175"/>
      <c r="E4818" s="175"/>
      <c r="H4818" s="175"/>
      <c r="I4818" s="175"/>
      <c r="J4818" s="202"/>
      <c r="K4818" s="198"/>
    </row>
    <row r="4819" spans="3:11" ht="15" customHeight="1" x14ac:dyDescent="0.25">
      <c r="C4819" s="175"/>
      <c r="E4819" s="175"/>
      <c r="H4819" s="175"/>
      <c r="I4819" s="175"/>
      <c r="J4819" s="202"/>
      <c r="K4819" s="198"/>
    </row>
    <row r="4820" spans="3:11" ht="15" customHeight="1" x14ac:dyDescent="0.25">
      <c r="C4820" s="175"/>
      <c r="E4820" s="175"/>
      <c r="H4820" s="175"/>
      <c r="I4820" s="175"/>
      <c r="J4820" s="202"/>
      <c r="K4820" s="198"/>
    </row>
    <row r="4821" spans="3:11" ht="15" customHeight="1" x14ac:dyDescent="0.25">
      <c r="C4821" s="175"/>
      <c r="E4821" s="175"/>
      <c r="H4821" s="175"/>
      <c r="I4821" s="175"/>
      <c r="J4821" s="202"/>
      <c r="K4821" s="198"/>
    </row>
    <row r="4822" spans="3:11" ht="15" customHeight="1" x14ac:dyDescent="0.25">
      <c r="C4822" s="175"/>
      <c r="E4822" s="175"/>
      <c r="H4822" s="175"/>
      <c r="I4822" s="175"/>
      <c r="J4822" s="202"/>
      <c r="K4822" s="198"/>
    </row>
    <row r="4823" spans="3:11" ht="15" customHeight="1" x14ac:dyDescent="0.25">
      <c r="C4823" s="175"/>
      <c r="E4823" s="175"/>
      <c r="H4823" s="175"/>
      <c r="I4823" s="175"/>
      <c r="J4823" s="202"/>
      <c r="K4823" s="198"/>
    </row>
    <row r="4824" spans="3:11" ht="15" customHeight="1" x14ac:dyDescent="0.25">
      <c r="C4824" s="175"/>
      <c r="E4824" s="175"/>
      <c r="H4824" s="175"/>
      <c r="I4824" s="175"/>
      <c r="J4824" s="202"/>
      <c r="K4824" s="198"/>
    </row>
    <row r="4825" spans="3:11" ht="15" customHeight="1" x14ac:dyDescent="0.25">
      <c r="C4825" s="175"/>
      <c r="E4825" s="175"/>
      <c r="H4825" s="175"/>
      <c r="I4825" s="175"/>
      <c r="J4825" s="202"/>
      <c r="K4825" s="198"/>
    </row>
    <row r="4826" spans="3:11" ht="15" customHeight="1" x14ac:dyDescent="0.25">
      <c r="C4826" s="175"/>
      <c r="E4826" s="175"/>
      <c r="H4826" s="175"/>
      <c r="I4826" s="175"/>
      <c r="J4826" s="202"/>
      <c r="K4826" s="198"/>
    </row>
    <row r="4827" spans="3:11" ht="15" customHeight="1" x14ac:dyDescent="0.25">
      <c r="C4827" s="175"/>
      <c r="E4827" s="175"/>
      <c r="H4827" s="175"/>
      <c r="I4827" s="175"/>
      <c r="J4827" s="202"/>
      <c r="K4827" s="198"/>
    </row>
    <row r="4828" spans="3:11" ht="15" customHeight="1" x14ac:dyDescent="0.25">
      <c r="C4828" s="175"/>
      <c r="E4828" s="175"/>
      <c r="H4828" s="175"/>
      <c r="I4828" s="175"/>
      <c r="J4828" s="202"/>
      <c r="K4828" s="198"/>
    </row>
    <row r="4829" spans="3:11" ht="15" customHeight="1" x14ac:dyDescent="0.25">
      <c r="C4829" s="175"/>
      <c r="E4829" s="175"/>
      <c r="H4829" s="175"/>
      <c r="I4829" s="175"/>
      <c r="J4829" s="202"/>
      <c r="K4829" s="198"/>
    </row>
    <row r="4830" spans="3:11" ht="15" customHeight="1" x14ac:dyDescent="0.25">
      <c r="C4830" s="175"/>
      <c r="E4830" s="175"/>
      <c r="H4830" s="175"/>
      <c r="I4830" s="175"/>
      <c r="J4830" s="202"/>
      <c r="K4830" s="198"/>
    </row>
    <row r="4831" spans="3:11" ht="15" customHeight="1" x14ac:dyDescent="0.25">
      <c r="C4831" s="175"/>
      <c r="E4831" s="175"/>
      <c r="H4831" s="175"/>
      <c r="I4831" s="175"/>
      <c r="J4831" s="202"/>
      <c r="K4831" s="198"/>
    </row>
    <row r="4832" spans="3:11" ht="15" customHeight="1" x14ac:dyDescent="0.25">
      <c r="C4832" s="175"/>
      <c r="E4832" s="175"/>
      <c r="H4832" s="175"/>
      <c r="I4832" s="175"/>
      <c r="J4832" s="202"/>
      <c r="K4832" s="198"/>
    </row>
    <row r="4833" spans="3:11" ht="15" customHeight="1" x14ac:dyDescent="0.25">
      <c r="C4833" s="175"/>
      <c r="E4833" s="175"/>
      <c r="H4833" s="175"/>
      <c r="I4833" s="175"/>
      <c r="J4833" s="202"/>
      <c r="K4833" s="198"/>
    </row>
    <row r="4834" spans="3:11" ht="15" customHeight="1" x14ac:dyDescent="0.25">
      <c r="C4834" s="175"/>
      <c r="E4834" s="175"/>
      <c r="H4834" s="175"/>
      <c r="I4834" s="175"/>
      <c r="J4834" s="202"/>
      <c r="K4834" s="198"/>
    </row>
    <row r="4835" spans="3:11" ht="15" customHeight="1" x14ac:dyDescent="0.25">
      <c r="C4835" s="175"/>
      <c r="E4835" s="175"/>
      <c r="H4835" s="175"/>
      <c r="I4835" s="175"/>
      <c r="J4835" s="202"/>
      <c r="K4835" s="198"/>
    </row>
    <row r="4836" spans="3:11" ht="15" customHeight="1" x14ac:dyDescent="0.25">
      <c r="C4836" s="175"/>
      <c r="E4836" s="175"/>
      <c r="H4836" s="175"/>
      <c r="I4836" s="175"/>
      <c r="J4836" s="202"/>
      <c r="K4836" s="198"/>
    </row>
    <row r="4837" spans="3:11" ht="15" customHeight="1" x14ac:dyDescent="0.25">
      <c r="C4837" s="175"/>
      <c r="E4837" s="175"/>
      <c r="H4837" s="175"/>
      <c r="I4837" s="175"/>
      <c r="J4837" s="202"/>
      <c r="K4837" s="198"/>
    </row>
    <row r="4838" spans="3:11" ht="15" customHeight="1" x14ac:dyDescent="0.25">
      <c r="C4838" s="175"/>
      <c r="E4838" s="175"/>
      <c r="H4838" s="175"/>
      <c r="I4838" s="175"/>
      <c r="J4838" s="202"/>
      <c r="K4838" s="198"/>
    </row>
    <row r="4839" spans="3:11" ht="15" customHeight="1" x14ac:dyDescent="0.25">
      <c r="C4839" s="175"/>
      <c r="E4839" s="175"/>
      <c r="H4839" s="175"/>
      <c r="I4839" s="175"/>
      <c r="J4839" s="202"/>
      <c r="K4839" s="198"/>
    </row>
    <row r="4840" spans="3:11" ht="15" customHeight="1" x14ac:dyDescent="0.25">
      <c r="C4840" s="175"/>
      <c r="E4840" s="175"/>
      <c r="H4840" s="175"/>
      <c r="I4840" s="175"/>
      <c r="J4840" s="202"/>
      <c r="K4840" s="198"/>
    </row>
    <row r="4841" spans="3:11" ht="15" customHeight="1" x14ac:dyDescent="0.25">
      <c r="C4841" s="175"/>
      <c r="E4841" s="175"/>
      <c r="H4841" s="175"/>
      <c r="I4841" s="175"/>
      <c r="J4841" s="202"/>
      <c r="K4841" s="198"/>
    </row>
    <row r="4842" spans="3:11" ht="15" customHeight="1" x14ac:dyDescent="0.25">
      <c r="C4842" s="175"/>
      <c r="E4842" s="175"/>
      <c r="H4842" s="175"/>
      <c r="I4842" s="175"/>
      <c r="J4842" s="202"/>
      <c r="K4842" s="198"/>
    </row>
    <row r="4843" spans="3:11" ht="15" customHeight="1" x14ac:dyDescent="0.25">
      <c r="C4843" s="175"/>
      <c r="E4843" s="175"/>
      <c r="H4843" s="175"/>
      <c r="I4843" s="175"/>
      <c r="J4843" s="202"/>
      <c r="K4843" s="198"/>
    </row>
    <row r="4844" spans="3:11" ht="15" customHeight="1" x14ac:dyDescent="0.25">
      <c r="C4844" s="175"/>
      <c r="E4844" s="175"/>
      <c r="H4844" s="175"/>
      <c r="I4844" s="175"/>
      <c r="J4844" s="202"/>
      <c r="K4844" s="198"/>
    </row>
    <row r="4845" spans="3:11" ht="15" customHeight="1" x14ac:dyDescent="0.25">
      <c r="C4845" s="175"/>
      <c r="E4845" s="175"/>
      <c r="H4845" s="175"/>
      <c r="I4845" s="175"/>
      <c r="J4845" s="202"/>
      <c r="K4845" s="198"/>
    </row>
    <row r="4846" spans="3:11" ht="15" customHeight="1" x14ac:dyDescent="0.25">
      <c r="C4846" s="175"/>
      <c r="E4846" s="175"/>
      <c r="H4846" s="175"/>
      <c r="I4846" s="175"/>
      <c r="J4846" s="202"/>
      <c r="K4846" s="198"/>
    </row>
    <row r="4847" spans="3:11" ht="15" customHeight="1" x14ac:dyDescent="0.25">
      <c r="C4847" s="175"/>
      <c r="E4847" s="175"/>
      <c r="H4847" s="175"/>
      <c r="I4847" s="175"/>
      <c r="J4847" s="202"/>
      <c r="K4847" s="198"/>
    </row>
    <row r="4848" spans="3:11" ht="15" customHeight="1" x14ac:dyDescent="0.25">
      <c r="C4848" s="175"/>
      <c r="E4848" s="175"/>
      <c r="H4848" s="175"/>
      <c r="I4848" s="175"/>
      <c r="J4848" s="202"/>
      <c r="K4848" s="198"/>
    </row>
    <row r="4849" spans="3:11" ht="15" customHeight="1" x14ac:dyDescent="0.25">
      <c r="C4849" s="175"/>
      <c r="E4849" s="175"/>
      <c r="H4849" s="175"/>
      <c r="I4849" s="175"/>
      <c r="J4849" s="202"/>
      <c r="K4849" s="198"/>
    </row>
    <row r="4850" spans="3:11" ht="15" customHeight="1" x14ac:dyDescent="0.25">
      <c r="C4850" s="175"/>
      <c r="E4850" s="175"/>
      <c r="H4850" s="175"/>
      <c r="I4850" s="175"/>
      <c r="J4850" s="202"/>
      <c r="K4850" s="198"/>
    </row>
    <row r="4851" spans="3:11" ht="15" customHeight="1" x14ac:dyDescent="0.25">
      <c r="C4851" s="175"/>
      <c r="E4851" s="175"/>
      <c r="H4851" s="175"/>
      <c r="I4851" s="175"/>
      <c r="J4851" s="202"/>
      <c r="K4851" s="198"/>
    </row>
    <row r="4852" spans="3:11" ht="15" customHeight="1" x14ac:dyDescent="0.25">
      <c r="C4852" s="175"/>
      <c r="E4852" s="175"/>
      <c r="H4852" s="175"/>
      <c r="I4852" s="175"/>
      <c r="J4852" s="202"/>
      <c r="K4852" s="198"/>
    </row>
    <row r="4853" spans="3:11" ht="15" customHeight="1" x14ac:dyDescent="0.25">
      <c r="C4853" s="175"/>
      <c r="E4853" s="175"/>
      <c r="H4853" s="175"/>
      <c r="I4853" s="175"/>
      <c r="J4853" s="202"/>
      <c r="K4853" s="198"/>
    </row>
    <row r="4854" spans="3:11" ht="15" customHeight="1" x14ac:dyDescent="0.25">
      <c r="C4854" s="175"/>
      <c r="E4854" s="175"/>
      <c r="H4854" s="175"/>
      <c r="I4854" s="175"/>
      <c r="J4854" s="202"/>
      <c r="K4854" s="198"/>
    </row>
    <row r="4855" spans="3:11" ht="15" customHeight="1" x14ac:dyDescent="0.25">
      <c r="C4855" s="175"/>
      <c r="E4855" s="175"/>
      <c r="H4855" s="175"/>
      <c r="I4855" s="175"/>
      <c r="J4855" s="202"/>
      <c r="K4855" s="198"/>
    </row>
    <row r="4856" spans="3:11" ht="15" customHeight="1" x14ac:dyDescent="0.25">
      <c r="C4856" s="175"/>
      <c r="E4856" s="175"/>
      <c r="H4856" s="175"/>
      <c r="I4856" s="175"/>
      <c r="J4856" s="202"/>
      <c r="K4856" s="198"/>
    </row>
    <row r="4857" spans="3:11" ht="15" customHeight="1" x14ac:dyDescent="0.25">
      <c r="C4857" s="175"/>
      <c r="E4857" s="175"/>
      <c r="H4857" s="175"/>
      <c r="I4857" s="175"/>
      <c r="J4857" s="202"/>
      <c r="K4857" s="198"/>
    </row>
    <row r="4858" spans="3:11" ht="15" customHeight="1" x14ac:dyDescent="0.25">
      <c r="C4858" s="175"/>
      <c r="E4858" s="175"/>
      <c r="H4858" s="175"/>
      <c r="I4858" s="175"/>
      <c r="J4858" s="202"/>
      <c r="K4858" s="198"/>
    </row>
    <row r="4859" spans="3:11" ht="15" customHeight="1" x14ac:dyDescent="0.25">
      <c r="C4859" s="175"/>
      <c r="E4859" s="175"/>
      <c r="H4859" s="175"/>
      <c r="I4859" s="175"/>
      <c r="J4859" s="202"/>
      <c r="K4859" s="198"/>
    </row>
    <row r="4860" spans="3:11" ht="15" customHeight="1" x14ac:dyDescent="0.25">
      <c r="C4860" s="175"/>
      <c r="E4860" s="175"/>
      <c r="H4860" s="175"/>
      <c r="I4860" s="175"/>
      <c r="J4860" s="202"/>
      <c r="K4860" s="198"/>
    </row>
    <row r="4861" spans="3:11" ht="15" customHeight="1" x14ac:dyDescent="0.25">
      <c r="C4861" s="175"/>
      <c r="E4861" s="175"/>
      <c r="H4861" s="175"/>
      <c r="I4861" s="175"/>
      <c r="J4861" s="202"/>
      <c r="K4861" s="198"/>
    </row>
    <row r="4862" spans="3:11" ht="15" customHeight="1" x14ac:dyDescent="0.25">
      <c r="C4862" s="175"/>
      <c r="E4862" s="175"/>
      <c r="H4862" s="175"/>
      <c r="I4862" s="175"/>
      <c r="J4862" s="202"/>
      <c r="K4862" s="198"/>
    </row>
    <row r="4863" spans="3:11" ht="15" customHeight="1" x14ac:dyDescent="0.25">
      <c r="C4863" s="175"/>
      <c r="E4863" s="175"/>
      <c r="H4863" s="175"/>
      <c r="I4863" s="175"/>
      <c r="J4863" s="202"/>
      <c r="K4863" s="198"/>
    </row>
    <row r="4864" spans="3:11" ht="15" customHeight="1" x14ac:dyDescent="0.25">
      <c r="C4864" s="175"/>
      <c r="E4864" s="175"/>
      <c r="H4864" s="175"/>
      <c r="I4864" s="175"/>
      <c r="J4864" s="202"/>
      <c r="K4864" s="198"/>
    </row>
    <row r="4865" spans="3:11" ht="15" customHeight="1" x14ac:dyDescent="0.25">
      <c r="C4865" s="175"/>
      <c r="E4865" s="175"/>
      <c r="H4865" s="175"/>
      <c r="I4865" s="175"/>
      <c r="J4865" s="202"/>
      <c r="K4865" s="198"/>
    </row>
    <row r="4866" spans="3:11" ht="15" customHeight="1" x14ac:dyDescent="0.25">
      <c r="C4866" s="175"/>
      <c r="E4866" s="175"/>
      <c r="H4866" s="175"/>
      <c r="I4866" s="175"/>
      <c r="J4866" s="202"/>
      <c r="K4866" s="198"/>
    </row>
    <row r="4867" spans="3:11" ht="15" customHeight="1" x14ac:dyDescent="0.25">
      <c r="C4867" s="175"/>
      <c r="E4867" s="175"/>
      <c r="H4867" s="175"/>
      <c r="I4867" s="175"/>
      <c r="J4867" s="202"/>
      <c r="K4867" s="198"/>
    </row>
    <row r="4868" spans="3:11" ht="15" customHeight="1" x14ac:dyDescent="0.25">
      <c r="C4868" s="175"/>
      <c r="E4868" s="175"/>
      <c r="H4868" s="175"/>
      <c r="I4868" s="175"/>
      <c r="J4868" s="202"/>
      <c r="K4868" s="198"/>
    </row>
    <row r="4869" spans="3:11" ht="15" customHeight="1" x14ac:dyDescent="0.25">
      <c r="C4869" s="175"/>
      <c r="E4869" s="175"/>
      <c r="H4869" s="175"/>
      <c r="I4869" s="175"/>
      <c r="J4869" s="202"/>
      <c r="K4869" s="198"/>
    </row>
    <row r="4870" spans="3:11" ht="15" customHeight="1" x14ac:dyDescent="0.25">
      <c r="C4870" s="175"/>
      <c r="E4870" s="175"/>
      <c r="H4870" s="175"/>
      <c r="I4870" s="175"/>
      <c r="J4870" s="202"/>
      <c r="K4870" s="198"/>
    </row>
    <row r="4871" spans="3:11" ht="15" customHeight="1" x14ac:dyDescent="0.25">
      <c r="C4871" s="175"/>
      <c r="E4871" s="175"/>
      <c r="H4871" s="175"/>
      <c r="I4871" s="175"/>
      <c r="J4871" s="202"/>
      <c r="K4871" s="198"/>
    </row>
    <row r="4872" spans="3:11" ht="15" customHeight="1" x14ac:dyDescent="0.25">
      <c r="C4872" s="175"/>
      <c r="E4872" s="175"/>
      <c r="H4872" s="175"/>
      <c r="I4872" s="175"/>
      <c r="J4872" s="202"/>
      <c r="K4872" s="198"/>
    </row>
    <row r="4873" spans="3:11" ht="15" customHeight="1" x14ac:dyDescent="0.25">
      <c r="C4873" s="175"/>
      <c r="E4873" s="175"/>
      <c r="H4873" s="175"/>
      <c r="I4873" s="175"/>
      <c r="J4873" s="202"/>
      <c r="K4873" s="198"/>
    </row>
    <row r="4874" spans="3:11" ht="15" customHeight="1" x14ac:dyDescent="0.25">
      <c r="C4874" s="175"/>
      <c r="E4874" s="175"/>
      <c r="H4874" s="175"/>
      <c r="I4874" s="175"/>
      <c r="J4874" s="202"/>
      <c r="K4874" s="198"/>
    </row>
    <row r="4875" spans="3:11" ht="15" customHeight="1" x14ac:dyDescent="0.25">
      <c r="C4875" s="175"/>
      <c r="E4875" s="175"/>
      <c r="H4875" s="175"/>
      <c r="I4875" s="175"/>
      <c r="J4875" s="202"/>
      <c r="K4875" s="198"/>
    </row>
    <row r="4876" spans="3:11" ht="15" customHeight="1" x14ac:dyDescent="0.25">
      <c r="C4876" s="175"/>
      <c r="E4876" s="175"/>
      <c r="H4876" s="175"/>
      <c r="I4876" s="175"/>
      <c r="J4876" s="202"/>
      <c r="K4876" s="198"/>
    </row>
    <row r="4877" spans="3:11" ht="15" customHeight="1" x14ac:dyDescent="0.25">
      <c r="C4877" s="175"/>
      <c r="E4877" s="175"/>
      <c r="H4877" s="175"/>
      <c r="I4877" s="175"/>
      <c r="J4877" s="202"/>
      <c r="K4877" s="198"/>
    </row>
    <row r="4878" spans="3:11" ht="15" customHeight="1" x14ac:dyDescent="0.25">
      <c r="C4878" s="175"/>
      <c r="E4878" s="175"/>
      <c r="H4878" s="175"/>
      <c r="I4878" s="175"/>
      <c r="J4878" s="202"/>
      <c r="K4878" s="198"/>
    </row>
    <row r="4879" spans="3:11" ht="15" customHeight="1" x14ac:dyDescent="0.25">
      <c r="C4879" s="175"/>
      <c r="E4879" s="175"/>
      <c r="H4879" s="175"/>
      <c r="I4879" s="175"/>
      <c r="J4879" s="202"/>
      <c r="K4879" s="198"/>
    </row>
    <row r="4880" spans="3:11" ht="15" customHeight="1" x14ac:dyDescent="0.25">
      <c r="C4880" s="175"/>
      <c r="E4880" s="175"/>
      <c r="H4880" s="175"/>
      <c r="I4880" s="175"/>
      <c r="J4880" s="202"/>
      <c r="K4880" s="198"/>
    </row>
    <row r="4881" spans="3:11" ht="15" customHeight="1" x14ac:dyDescent="0.25">
      <c r="C4881" s="175"/>
      <c r="E4881" s="175"/>
      <c r="H4881" s="175"/>
      <c r="I4881" s="175"/>
      <c r="J4881" s="202"/>
      <c r="K4881" s="198"/>
    </row>
    <row r="4882" spans="3:11" ht="15" customHeight="1" x14ac:dyDescent="0.25">
      <c r="C4882" s="175"/>
      <c r="E4882" s="175"/>
      <c r="H4882" s="175"/>
      <c r="I4882" s="175"/>
      <c r="J4882" s="202"/>
      <c r="K4882" s="198"/>
    </row>
    <row r="4883" spans="3:11" ht="15" customHeight="1" x14ac:dyDescent="0.25">
      <c r="C4883" s="175"/>
      <c r="E4883" s="175"/>
      <c r="H4883" s="175"/>
      <c r="I4883" s="175"/>
      <c r="J4883" s="202"/>
      <c r="K4883" s="198"/>
    </row>
    <row r="4884" spans="3:11" ht="15" customHeight="1" x14ac:dyDescent="0.25">
      <c r="C4884" s="175"/>
      <c r="E4884" s="175"/>
      <c r="H4884" s="175"/>
      <c r="I4884" s="175"/>
      <c r="J4884" s="202"/>
      <c r="K4884" s="198"/>
    </row>
    <row r="4885" spans="3:11" ht="15" customHeight="1" x14ac:dyDescent="0.25">
      <c r="C4885" s="175"/>
      <c r="E4885" s="175"/>
      <c r="H4885" s="175"/>
      <c r="I4885" s="175"/>
      <c r="J4885" s="202"/>
      <c r="K4885" s="198"/>
    </row>
    <row r="4886" spans="3:11" ht="15" customHeight="1" x14ac:dyDescent="0.25">
      <c r="C4886" s="175"/>
      <c r="E4886" s="175"/>
      <c r="H4886" s="175"/>
      <c r="I4886" s="175"/>
      <c r="J4886" s="202"/>
      <c r="K4886" s="198"/>
    </row>
    <row r="4887" spans="3:11" ht="15" customHeight="1" x14ac:dyDescent="0.25">
      <c r="C4887" s="175"/>
      <c r="E4887" s="175"/>
      <c r="H4887" s="175"/>
      <c r="I4887" s="175"/>
      <c r="J4887" s="202"/>
      <c r="K4887" s="198"/>
    </row>
    <row r="4888" spans="3:11" ht="15" customHeight="1" x14ac:dyDescent="0.25">
      <c r="C4888" s="175"/>
      <c r="E4888" s="175"/>
      <c r="H4888" s="175"/>
      <c r="I4888" s="175"/>
      <c r="J4888" s="202"/>
      <c r="K4888" s="198"/>
    </row>
    <row r="4889" spans="3:11" ht="15" customHeight="1" x14ac:dyDescent="0.25">
      <c r="C4889" s="175"/>
      <c r="E4889" s="175"/>
      <c r="H4889" s="175"/>
      <c r="I4889" s="175"/>
      <c r="J4889" s="202"/>
      <c r="K4889" s="198"/>
    </row>
    <row r="4890" spans="3:11" ht="15" customHeight="1" x14ac:dyDescent="0.25">
      <c r="C4890" s="175"/>
      <c r="E4890" s="175"/>
      <c r="H4890" s="175"/>
      <c r="I4890" s="175"/>
      <c r="J4890" s="202"/>
      <c r="K4890" s="198"/>
    </row>
    <row r="4891" spans="3:11" ht="15" customHeight="1" x14ac:dyDescent="0.25">
      <c r="C4891" s="175"/>
      <c r="E4891" s="175"/>
      <c r="H4891" s="175"/>
      <c r="I4891" s="175"/>
      <c r="J4891" s="202"/>
      <c r="K4891" s="198"/>
    </row>
    <row r="4892" spans="3:11" ht="15" customHeight="1" x14ac:dyDescent="0.25">
      <c r="C4892" s="175"/>
      <c r="E4892" s="175"/>
      <c r="H4892" s="175"/>
      <c r="I4892" s="175"/>
      <c r="J4892" s="202"/>
      <c r="K4892" s="198"/>
    </row>
    <row r="4893" spans="3:11" ht="15" customHeight="1" x14ac:dyDescent="0.25">
      <c r="C4893" s="175"/>
      <c r="E4893" s="175"/>
      <c r="H4893" s="175"/>
      <c r="I4893" s="175"/>
      <c r="J4893" s="202"/>
      <c r="K4893" s="198"/>
    </row>
    <row r="4894" spans="3:11" ht="15" customHeight="1" x14ac:dyDescent="0.25">
      <c r="C4894" s="175"/>
      <c r="E4894" s="175"/>
      <c r="H4894" s="175"/>
      <c r="I4894" s="175"/>
      <c r="J4894" s="202"/>
      <c r="K4894" s="198"/>
    </row>
    <row r="4895" spans="3:11" ht="15" customHeight="1" x14ac:dyDescent="0.25">
      <c r="C4895" s="175"/>
      <c r="E4895" s="175"/>
      <c r="H4895" s="175"/>
      <c r="I4895" s="175"/>
      <c r="J4895" s="202"/>
      <c r="K4895" s="198"/>
    </row>
    <row r="4896" spans="3:11" ht="15" customHeight="1" x14ac:dyDescent="0.25">
      <c r="C4896" s="175"/>
      <c r="E4896" s="175"/>
      <c r="H4896" s="175"/>
      <c r="I4896" s="175"/>
      <c r="J4896" s="202"/>
      <c r="K4896" s="198"/>
    </row>
    <row r="4897" spans="3:11" ht="15" customHeight="1" x14ac:dyDescent="0.25">
      <c r="C4897" s="175"/>
      <c r="E4897" s="175"/>
      <c r="H4897" s="175"/>
      <c r="I4897" s="175"/>
      <c r="J4897" s="202"/>
      <c r="K4897" s="198"/>
    </row>
    <row r="4898" spans="3:11" ht="15" customHeight="1" x14ac:dyDescent="0.25">
      <c r="C4898" s="175"/>
      <c r="E4898" s="175"/>
      <c r="H4898" s="175"/>
      <c r="I4898" s="175"/>
      <c r="J4898" s="202"/>
      <c r="K4898" s="198"/>
    </row>
    <row r="4899" spans="3:11" ht="15" customHeight="1" x14ac:dyDescent="0.25">
      <c r="C4899" s="175"/>
      <c r="E4899" s="175"/>
      <c r="H4899" s="175"/>
      <c r="I4899" s="175"/>
      <c r="J4899" s="202"/>
      <c r="K4899" s="198"/>
    </row>
    <row r="4900" spans="3:11" ht="15" customHeight="1" x14ac:dyDescent="0.25">
      <c r="C4900" s="175"/>
      <c r="E4900" s="175"/>
      <c r="H4900" s="175"/>
      <c r="I4900" s="175"/>
      <c r="J4900" s="202"/>
      <c r="K4900" s="198"/>
    </row>
    <row r="4901" spans="3:11" ht="15" customHeight="1" x14ac:dyDescent="0.25">
      <c r="C4901" s="175"/>
      <c r="E4901" s="175"/>
      <c r="H4901" s="175"/>
      <c r="I4901" s="175"/>
      <c r="J4901" s="202"/>
      <c r="K4901" s="198"/>
    </row>
    <row r="4902" spans="3:11" ht="15" customHeight="1" x14ac:dyDescent="0.25">
      <c r="C4902" s="175"/>
      <c r="E4902" s="175"/>
      <c r="H4902" s="175"/>
      <c r="I4902" s="175"/>
      <c r="J4902" s="202"/>
      <c r="K4902" s="198"/>
    </row>
    <row r="4903" spans="3:11" ht="15" customHeight="1" x14ac:dyDescent="0.25">
      <c r="C4903" s="175"/>
      <c r="E4903" s="175"/>
      <c r="H4903" s="175"/>
      <c r="I4903" s="175"/>
      <c r="J4903" s="202"/>
      <c r="K4903" s="198"/>
    </row>
    <row r="4904" spans="3:11" ht="15" customHeight="1" x14ac:dyDescent="0.25">
      <c r="C4904" s="175"/>
      <c r="E4904" s="175"/>
      <c r="H4904" s="175"/>
      <c r="I4904" s="175"/>
      <c r="J4904" s="202"/>
      <c r="K4904" s="198"/>
    </row>
    <row r="4905" spans="3:11" ht="15" customHeight="1" x14ac:dyDescent="0.25">
      <c r="C4905" s="175"/>
      <c r="E4905" s="175"/>
      <c r="H4905" s="175"/>
      <c r="I4905" s="175"/>
      <c r="J4905" s="202"/>
      <c r="K4905" s="198"/>
    </row>
    <row r="4906" spans="3:11" ht="15" customHeight="1" x14ac:dyDescent="0.25">
      <c r="C4906" s="175"/>
      <c r="E4906" s="175"/>
      <c r="H4906" s="175"/>
      <c r="I4906" s="175"/>
      <c r="J4906" s="202"/>
      <c r="K4906" s="198"/>
    </row>
    <row r="4907" spans="3:11" ht="15" customHeight="1" x14ac:dyDescent="0.25">
      <c r="C4907" s="175"/>
      <c r="E4907" s="175"/>
      <c r="H4907" s="175"/>
      <c r="I4907" s="175"/>
      <c r="J4907" s="202"/>
      <c r="K4907" s="198"/>
    </row>
    <row r="4908" spans="3:11" ht="15" customHeight="1" x14ac:dyDescent="0.25">
      <c r="C4908" s="175"/>
      <c r="E4908" s="175"/>
      <c r="H4908" s="175"/>
      <c r="I4908" s="175"/>
      <c r="J4908" s="202"/>
      <c r="K4908" s="198"/>
    </row>
    <row r="4909" spans="3:11" ht="15" customHeight="1" x14ac:dyDescent="0.25">
      <c r="C4909" s="175"/>
      <c r="E4909" s="175"/>
      <c r="H4909" s="175"/>
      <c r="I4909" s="175"/>
      <c r="J4909" s="202"/>
      <c r="K4909" s="198"/>
    </row>
    <row r="4910" spans="3:11" ht="15" customHeight="1" x14ac:dyDescent="0.25">
      <c r="C4910" s="175"/>
      <c r="E4910" s="175"/>
      <c r="H4910" s="175"/>
      <c r="I4910" s="175"/>
      <c r="J4910" s="202"/>
      <c r="K4910" s="198"/>
    </row>
    <row r="4911" spans="3:11" ht="15" customHeight="1" x14ac:dyDescent="0.25">
      <c r="C4911" s="175"/>
      <c r="E4911" s="175"/>
      <c r="H4911" s="175"/>
      <c r="I4911" s="175"/>
      <c r="J4911" s="202"/>
      <c r="K4911" s="198"/>
    </row>
    <row r="4912" spans="3:11" ht="15" customHeight="1" x14ac:dyDescent="0.25">
      <c r="C4912" s="175"/>
      <c r="E4912" s="175"/>
      <c r="H4912" s="175"/>
      <c r="I4912" s="175"/>
      <c r="J4912" s="202"/>
      <c r="K4912" s="198"/>
    </row>
    <row r="4913" spans="3:11" ht="15" customHeight="1" x14ac:dyDescent="0.25">
      <c r="C4913" s="175"/>
      <c r="E4913" s="175"/>
      <c r="H4913" s="175"/>
      <c r="I4913" s="175"/>
      <c r="J4913" s="202"/>
      <c r="K4913" s="198"/>
    </row>
    <row r="4914" spans="3:11" ht="15" customHeight="1" x14ac:dyDescent="0.25">
      <c r="C4914" s="175"/>
      <c r="E4914" s="175"/>
      <c r="H4914" s="175"/>
      <c r="I4914" s="175"/>
      <c r="J4914" s="202"/>
      <c r="K4914" s="198"/>
    </row>
    <row r="4915" spans="3:11" ht="15" customHeight="1" x14ac:dyDescent="0.25">
      <c r="C4915" s="175"/>
      <c r="E4915" s="175"/>
      <c r="H4915" s="175"/>
      <c r="I4915" s="175"/>
      <c r="J4915" s="202"/>
      <c r="K4915" s="198"/>
    </row>
    <row r="4916" spans="3:11" ht="15" customHeight="1" x14ac:dyDescent="0.25">
      <c r="C4916" s="175"/>
      <c r="E4916" s="175"/>
      <c r="H4916" s="175"/>
      <c r="I4916" s="175"/>
      <c r="J4916" s="202"/>
      <c r="K4916" s="198"/>
    </row>
    <row r="4917" spans="3:11" ht="15" customHeight="1" x14ac:dyDescent="0.25">
      <c r="C4917" s="175"/>
      <c r="E4917" s="175"/>
      <c r="H4917" s="175"/>
      <c r="I4917" s="175"/>
      <c r="J4917" s="202"/>
      <c r="K4917" s="198"/>
    </row>
    <row r="4918" spans="3:11" ht="15" customHeight="1" x14ac:dyDescent="0.25">
      <c r="C4918" s="175"/>
      <c r="E4918" s="175"/>
      <c r="H4918" s="175"/>
      <c r="I4918" s="175"/>
      <c r="J4918" s="202"/>
      <c r="K4918" s="198"/>
    </row>
    <row r="4919" spans="3:11" ht="15" customHeight="1" x14ac:dyDescent="0.25">
      <c r="C4919" s="175"/>
      <c r="E4919" s="175"/>
      <c r="H4919" s="175"/>
      <c r="I4919" s="175"/>
      <c r="J4919" s="202"/>
      <c r="K4919" s="198"/>
    </row>
    <row r="4920" spans="3:11" ht="15" customHeight="1" x14ac:dyDescent="0.25">
      <c r="C4920" s="175"/>
      <c r="E4920" s="175"/>
      <c r="H4920" s="175"/>
      <c r="I4920" s="175"/>
      <c r="J4920" s="202"/>
      <c r="K4920" s="198"/>
    </row>
    <row r="4921" spans="3:11" ht="15" customHeight="1" x14ac:dyDescent="0.25">
      <c r="C4921" s="175"/>
      <c r="E4921" s="175"/>
      <c r="H4921" s="175"/>
      <c r="I4921" s="175"/>
      <c r="J4921" s="202"/>
      <c r="K4921" s="198"/>
    </row>
    <row r="4922" spans="3:11" ht="15" customHeight="1" x14ac:dyDescent="0.25">
      <c r="C4922" s="175"/>
      <c r="E4922" s="175"/>
      <c r="H4922" s="175"/>
      <c r="I4922" s="175"/>
      <c r="J4922" s="202"/>
      <c r="K4922" s="198"/>
    </row>
    <row r="4923" spans="3:11" ht="15" customHeight="1" x14ac:dyDescent="0.25">
      <c r="C4923" s="175"/>
      <c r="E4923" s="175"/>
      <c r="H4923" s="175"/>
      <c r="I4923" s="175"/>
      <c r="J4923" s="202"/>
      <c r="K4923" s="198"/>
    </row>
    <row r="4924" spans="3:11" ht="15" customHeight="1" x14ac:dyDescent="0.25">
      <c r="C4924" s="175"/>
      <c r="E4924" s="175"/>
      <c r="H4924" s="175"/>
      <c r="I4924" s="175"/>
      <c r="J4924" s="202"/>
      <c r="K4924" s="198"/>
    </row>
    <row r="4925" spans="3:11" ht="15" customHeight="1" x14ac:dyDescent="0.25">
      <c r="C4925" s="175"/>
      <c r="E4925" s="175"/>
      <c r="H4925" s="175"/>
      <c r="I4925" s="175"/>
      <c r="J4925" s="202"/>
      <c r="K4925" s="198"/>
    </row>
    <row r="4926" spans="3:11" ht="15" customHeight="1" x14ac:dyDescent="0.25">
      <c r="C4926" s="175"/>
      <c r="E4926" s="175"/>
      <c r="H4926" s="175"/>
      <c r="I4926" s="175"/>
      <c r="J4926" s="202"/>
      <c r="K4926" s="198"/>
    </row>
    <row r="4927" spans="3:11" ht="15" customHeight="1" x14ac:dyDescent="0.25">
      <c r="C4927" s="175"/>
      <c r="E4927" s="175"/>
      <c r="H4927" s="175"/>
      <c r="I4927" s="175"/>
      <c r="J4927" s="202"/>
      <c r="K4927" s="198"/>
    </row>
    <row r="4928" spans="3:11" ht="15" customHeight="1" x14ac:dyDescent="0.25">
      <c r="C4928" s="175"/>
      <c r="E4928" s="175"/>
      <c r="H4928" s="175"/>
      <c r="I4928" s="175"/>
      <c r="J4928" s="202"/>
      <c r="K4928" s="198"/>
    </row>
    <row r="4929" spans="3:11" ht="15" customHeight="1" x14ac:dyDescent="0.25">
      <c r="C4929" s="175"/>
      <c r="E4929" s="175"/>
      <c r="H4929" s="175"/>
      <c r="I4929" s="175"/>
      <c r="J4929" s="202"/>
      <c r="K4929" s="198"/>
    </row>
    <row r="4930" spans="3:11" ht="15" customHeight="1" x14ac:dyDescent="0.25">
      <c r="C4930" s="175"/>
      <c r="E4930" s="175"/>
      <c r="H4930" s="175"/>
      <c r="I4930" s="175"/>
      <c r="J4930" s="202"/>
      <c r="K4930" s="198"/>
    </row>
    <row r="4931" spans="3:11" ht="15" customHeight="1" x14ac:dyDescent="0.25">
      <c r="C4931" s="175"/>
      <c r="E4931" s="175"/>
      <c r="H4931" s="175"/>
      <c r="I4931" s="175"/>
      <c r="J4931" s="202"/>
      <c r="K4931" s="198"/>
    </row>
    <row r="4932" spans="3:11" ht="15" customHeight="1" x14ac:dyDescent="0.25">
      <c r="C4932" s="175"/>
      <c r="E4932" s="175"/>
      <c r="H4932" s="175"/>
      <c r="I4932" s="175"/>
      <c r="J4932" s="202"/>
      <c r="K4932" s="198"/>
    </row>
    <row r="4933" spans="3:11" ht="15" customHeight="1" x14ac:dyDescent="0.25">
      <c r="C4933" s="175"/>
      <c r="E4933" s="175"/>
      <c r="H4933" s="175"/>
      <c r="I4933" s="175"/>
      <c r="J4933" s="202"/>
      <c r="K4933" s="198"/>
    </row>
    <row r="4934" spans="3:11" ht="15" customHeight="1" x14ac:dyDescent="0.25">
      <c r="C4934" s="175"/>
      <c r="E4934" s="175"/>
      <c r="H4934" s="175"/>
      <c r="I4934" s="175"/>
      <c r="J4934" s="202"/>
      <c r="K4934" s="198"/>
    </row>
    <row r="4935" spans="3:11" ht="15" customHeight="1" x14ac:dyDescent="0.25">
      <c r="C4935" s="175"/>
      <c r="E4935" s="175"/>
      <c r="H4935" s="175"/>
      <c r="I4935" s="175"/>
      <c r="J4935" s="202"/>
      <c r="K4935" s="198"/>
    </row>
    <row r="4936" spans="3:11" ht="15" customHeight="1" x14ac:dyDescent="0.25">
      <c r="C4936" s="175"/>
      <c r="E4936" s="175"/>
      <c r="H4936" s="175"/>
      <c r="I4936" s="175"/>
      <c r="J4936" s="202"/>
      <c r="K4936" s="198"/>
    </row>
    <row r="4937" spans="3:11" ht="15" customHeight="1" x14ac:dyDescent="0.25">
      <c r="C4937" s="175"/>
      <c r="E4937" s="175"/>
      <c r="H4937" s="175"/>
      <c r="I4937" s="175"/>
      <c r="J4937" s="202"/>
      <c r="K4937" s="198"/>
    </row>
    <row r="4938" spans="3:11" ht="15" customHeight="1" x14ac:dyDescent="0.25">
      <c r="C4938" s="175"/>
      <c r="E4938" s="175"/>
      <c r="H4938" s="175"/>
      <c r="I4938" s="175"/>
      <c r="J4938" s="202"/>
      <c r="K4938" s="198"/>
    </row>
    <row r="4939" spans="3:11" ht="15" customHeight="1" x14ac:dyDescent="0.25">
      <c r="C4939" s="175"/>
      <c r="E4939" s="175"/>
      <c r="H4939" s="175"/>
      <c r="I4939" s="175"/>
      <c r="J4939" s="202"/>
      <c r="K4939" s="198"/>
    </row>
    <row r="4940" spans="3:11" ht="15" customHeight="1" x14ac:dyDescent="0.25">
      <c r="C4940" s="175"/>
      <c r="E4940" s="175"/>
      <c r="H4940" s="175"/>
      <c r="I4940" s="175"/>
      <c r="J4940" s="202"/>
      <c r="K4940" s="198"/>
    </row>
    <row r="4941" spans="3:11" ht="15" customHeight="1" x14ac:dyDescent="0.25">
      <c r="C4941" s="175"/>
      <c r="E4941" s="175"/>
      <c r="H4941" s="175"/>
      <c r="I4941" s="175"/>
      <c r="J4941" s="202"/>
      <c r="K4941" s="198"/>
    </row>
    <row r="4942" spans="3:11" ht="15" customHeight="1" x14ac:dyDescent="0.25">
      <c r="C4942" s="175"/>
      <c r="E4942" s="175"/>
      <c r="H4942" s="175"/>
      <c r="I4942" s="175"/>
      <c r="J4942" s="202"/>
      <c r="K4942" s="198"/>
    </row>
    <row r="4943" spans="3:11" ht="15" customHeight="1" x14ac:dyDescent="0.25">
      <c r="C4943" s="175"/>
      <c r="E4943" s="175"/>
      <c r="H4943" s="175"/>
      <c r="I4943" s="175"/>
      <c r="J4943" s="202"/>
      <c r="K4943" s="198"/>
    </row>
    <row r="4944" spans="3:11" ht="15" customHeight="1" x14ac:dyDescent="0.25">
      <c r="C4944" s="175"/>
      <c r="E4944" s="175"/>
      <c r="H4944" s="175"/>
      <c r="I4944" s="175"/>
      <c r="J4944" s="202"/>
      <c r="K4944" s="198"/>
    </row>
    <row r="4945" spans="3:11" ht="15" customHeight="1" x14ac:dyDescent="0.25">
      <c r="C4945" s="175"/>
      <c r="E4945" s="175"/>
      <c r="H4945" s="175"/>
      <c r="I4945" s="175"/>
      <c r="J4945" s="202"/>
      <c r="K4945" s="198"/>
    </row>
    <row r="4946" spans="3:11" ht="15" customHeight="1" x14ac:dyDescent="0.25">
      <c r="C4946" s="175"/>
      <c r="E4946" s="175"/>
      <c r="H4946" s="175"/>
      <c r="I4946" s="175"/>
      <c r="J4946" s="202"/>
      <c r="K4946" s="198"/>
    </row>
    <row r="4947" spans="3:11" ht="15" customHeight="1" x14ac:dyDescent="0.25">
      <c r="C4947" s="175"/>
      <c r="E4947" s="175"/>
      <c r="H4947" s="175"/>
      <c r="I4947" s="175"/>
      <c r="J4947" s="202"/>
      <c r="K4947" s="198"/>
    </row>
    <row r="4948" spans="3:11" ht="15" customHeight="1" x14ac:dyDescent="0.25">
      <c r="C4948" s="175"/>
      <c r="E4948" s="175"/>
      <c r="H4948" s="175"/>
      <c r="I4948" s="175"/>
      <c r="J4948" s="202"/>
      <c r="K4948" s="198"/>
    </row>
    <row r="4949" spans="3:11" ht="15" customHeight="1" x14ac:dyDescent="0.25">
      <c r="C4949" s="175"/>
      <c r="E4949" s="175"/>
      <c r="H4949" s="175"/>
      <c r="I4949" s="175"/>
      <c r="J4949" s="202"/>
      <c r="K4949" s="198"/>
    </row>
    <row r="4950" spans="3:11" ht="15" customHeight="1" x14ac:dyDescent="0.25">
      <c r="C4950" s="175"/>
      <c r="E4950" s="175"/>
      <c r="H4950" s="175"/>
      <c r="I4950" s="175"/>
      <c r="J4950" s="202"/>
      <c r="K4950" s="198"/>
    </row>
    <row r="4951" spans="3:11" ht="15" customHeight="1" x14ac:dyDescent="0.25">
      <c r="C4951" s="175"/>
      <c r="E4951" s="175"/>
      <c r="H4951" s="175"/>
      <c r="I4951" s="175"/>
      <c r="J4951" s="202"/>
      <c r="K4951" s="198"/>
    </row>
    <row r="4952" spans="3:11" ht="15" customHeight="1" x14ac:dyDescent="0.25">
      <c r="C4952" s="175"/>
      <c r="E4952" s="175"/>
      <c r="H4952" s="175"/>
      <c r="I4952" s="175"/>
      <c r="J4952" s="202"/>
      <c r="K4952" s="198"/>
    </row>
    <row r="4953" spans="3:11" ht="15" customHeight="1" x14ac:dyDescent="0.25">
      <c r="C4953" s="175"/>
      <c r="E4953" s="175"/>
      <c r="H4953" s="175"/>
      <c r="I4953" s="175"/>
      <c r="J4953" s="202"/>
      <c r="K4953" s="198"/>
    </row>
    <row r="4954" spans="3:11" ht="15" customHeight="1" x14ac:dyDescent="0.25">
      <c r="C4954" s="175"/>
      <c r="E4954" s="175"/>
      <c r="H4954" s="175"/>
      <c r="I4954" s="175"/>
      <c r="J4954" s="202"/>
      <c r="K4954" s="198"/>
    </row>
    <row r="4955" spans="3:11" ht="15" customHeight="1" x14ac:dyDescent="0.25">
      <c r="C4955" s="175"/>
      <c r="E4955" s="175"/>
      <c r="H4955" s="175"/>
      <c r="I4955" s="175"/>
      <c r="J4955" s="202"/>
      <c r="K4955" s="198"/>
    </row>
    <row r="4956" spans="3:11" ht="15" customHeight="1" x14ac:dyDescent="0.25">
      <c r="C4956" s="175"/>
      <c r="E4956" s="175"/>
      <c r="H4956" s="175"/>
      <c r="I4956" s="175"/>
      <c r="J4956" s="202"/>
      <c r="K4956" s="198"/>
    </row>
    <row r="4957" spans="3:11" ht="15" customHeight="1" x14ac:dyDescent="0.25">
      <c r="C4957" s="175"/>
      <c r="E4957" s="175"/>
      <c r="H4957" s="175"/>
      <c r="I4957" s="175"/>
      <c r="J4957" s="202"/>
      <c r="K4957" s="198"/>
    </row>
    <row r="4958" spans="3:11" ht="15" customHeight="1" x14ac:dyDescent="0.25">
      <c r="C4958" s="175"/>
      <c r="E4958" s="175"/>
      <c r="H4958" s="175"/>
      <c r="I4958" s="175"/>
      <c r="J4958" s="202"/>
      <c r="K4958" s="198"/>
    </row>
    <row r="4959" spans="3:11" ht="15" customHeight="1" x14ac:dyDescent="0.25">
      <c r="C4959" s="175"/>
      <c r="E4959" s="175"/>
      <c r="H4959" s="175"/>
      <c r="I4959" s="175"/>
      <c r="J4959" s="202"/>
      <c r="K4959" s="198"/>
    </row>
    <row r="4960" spans="3:11" ht="15" customHeight="1" x14ac:dyDescent="0.25">
      <c r="C4960" s="175"/>
      <c r="E4960" s="175"/>
      <c r="H4960" s="175"/>
      <c r="I4960" s="175"/>
      <c r="J4960" s="202"/>
      <c r="K4960" s="198"/>
    </row>
    <row r="4961" spans="3:11" ht="15" customHeight="1" x14ac:dyDescent="0.25">
      <c r="C4961" s="175"/>
      <c r="E4961" s="175"/>
      <c r="H4961" s="175"/>
      <c r="I4961" s="175"/>
      <c r="J4961" s="202"/>
      <c r="K4961" s="198"/>
    </row>
    <row r="4962" spans="3:11" ht="15" customHeight="1" x14ac:dyDescent="0.25">
      <c r="C4962" s="175"/>
      <c r="E4962" s="175"/>
      <c r="H4962" s="175"/>
      <c r="I4962" s="175"/>
      <c r="J4962" s="202"/>
      <c r="K4962" s="198"/>
    </row>
    <row r="4963" spans="3:11" ht="15" customHeight="1" x14ac:dyDescent="0.25">
      <c r="C4963" s="175"/>
      <c r="E4963" s="175"/>
      <c r="H4963" s="175"/>
      <c r="I4963" s="175"/>
      <c r="J4963" s="202"/>
      <c r="K4963" s="198"/>
    </row>
    <row r="4964" spans="3:11" ht="15" customHeight="1" x14ac:dyDescent="0.25">
      <c r="C4964" s="175"/>
      <c r="E4964" s="175"/>
      <c r="H4964" s="175"/>
      <c r="I4964" s="175"/>
      <c r="J4964" s="202"/>
      <c r="K4964" s="198"/>
    </row>
    <row r="4965" spans="3:11" ht="15" customHeight="1" x14ac:dyDescent="0.25">
      <c r="C4965" s="175"/>
      <c r="E4965" s="175"/>
      <c r="H4965" s="175"/>
      <c r="I4965" s="175"/>
      <c r="J4965" s="202"/>
      <c r="K4965" s="198"/>
    </row>
    <row r="4966" spans="3:11" ht="15" customHeight="1" x14ac:dyDescent="0.25">
      <c r="C4966" s="175"/>
      <c r="E4966" s="175"/>
      <c r="H4966" s="175"/>
      <c r="I4966" s="175"/>
      <c r="J4966" s="202"/>
      <c r="K4966" s="198"/>
    </row>
    <row r="4967" spans="3:11" ht="15" customHeight="1" x14ac:dyDescent="0.25">
      <c r="C4967" s="175"/>
      <c r="E4967" s="175"/>
      <c r="H4967" s="175"/>
      <c r="I4967" s="175"/>
      <c r="J4967" s="202"/>
      <c r="K4967" s="198"/>
    </row>
    <row r="4968" spans="3:11" ht="15" customHeight="1" x14ac:dyDescent="0.25">
      <c r="C4968" s="175"/>
      <c r="E4968" s="175"/>
      <c r="H4968" s="175"/>
      <c r="I4968" s="175"/>
      <c r="J4968" s="202"/>
      <c r="K4968" s="198"/>
    </row>
    <row r="4969" spans="3:11" ht="15" customHeight="1" x14ac:dyDescent="0.25">
      <c r="C4969" s="175"/>
      <c r="E4969" s="175"/>
      <c r="H4969" s="175"/>
      <c r="I4969" s="175"/>
      <c r="J4969" s="202"/>
      <c r="K4969" s="198"/>
    </row>
    <row r="4970" spans="3:11" ht="15" customHeight="1" x14ac:dyDescent="0.25">
      <c r="C4970" s="175"/>
      <c r="E4970" s="175"/>
      <c r="H4970" s="175"/>
      <c r="I4970" s="175"/>
      <c r="J4970" s="202"/>
      <c r="K4970" s="198"/>
    </row>
    <row r="4971" spans="3:11" ht="15" customHeight="1" x14ac:dyDescent="0.25">
      <c r="C4971" s="175"/>
      <c r="E4971" s="175"/>
      <c r="H4971" s="175"/>
      <c r="I4971" s="175"/>
      <c r="J4971" s="202"/>
      <c r="K4971" s="198"/>
    </row>
    <row r="4972" spans="3:11" ht="15" customHeight="1" x14ac:dyDescent="0.25">
      <c r="C4972" s="175"/>
      <c r="E4972" s="175"/>
      <c r="H4972" s="175"/>
      <c r="I4972" s="175"/>
      <c r="J4972" s="202"/>
      <c r="K4972" s="198"/>
    </row>
    <row r="4973" spans="3:11" ht="15" customHeight="1" x14ac:dyDescent="0.25">
      <c r="C4973" s="175"/>
      <c r="E4973" s="175"/>
      <c r="H4973" s="175"/>
      <c r="I4973" s="175"/>
      <c r="J4973" s="202"/>
      <c r="K4973" s="198"/>
    </row>
    <row r="4974" spans="3:11" ht="15" customHeight="1" x14ac:dyDescent="0.25">
      <c r="C4974" s="175"/>
      <c r="E4974" s="175"/>
      <c r="H4974" s="175"/>
      <c r="I4974" s="175"/>
      <c r="J4974" s="202"/>
      <c r="K4974" s="198"/>
    </row>
    <row r="4975" spans="3:11" ht="15" customHeight="1" x14ac:dyDescent="0.25">
      <c r="C4975" s="175"/>
      <c r="E4975" s="175"/>
      <c r="H4975" s="175"/>
      <c r="I4975" s="175"/>
      <c r="J4975" s="202"/>
      <c r="K4975" s="198"/>
    </row>
    <row r="4976" spans="3:11" ht="15" customHeight="1" x14ac:dyDescent="0.25">
      <c r="C4976" s="175"/>
      <c r="E4976" s="175"/>
      <c r="H4976" s="175"/>
      <c r="I4976" s="175"/>
      <c r="J4976" s="202"/>
      <c r="K4976" s="198"/>
    </row>
    <row r="4977" spans="3:11" ht="15" customHeight="1" x14ac:dyDescent="0.25">
      <c r="C4977" s="175"/>
      <c r="E4977" s="175"/>
      <c r="H4977" s="175"/>
      <c r="I4977" s="175"/>
      <c r="J4977" s="202"/>
      <c r="K4977" s="198"/>
    </row>
    <row r="4978" spans="3:11" ht="15" customHeight="1" x14ac:dyDescent="0.25">
      <c r="C4978" s="175"/>
      <c r="E4978" s="175"/>
      <c r="H4978" s="175"/>
      <c r="I4978" s="175"/>
      <c r="J4978" s="202"/>
      <c r="K4978" s="198"/>
    </row>
    <row r="4979" spans="3:11" ht="15" customHeight="1" x14ac:dyDescent="0.25">
      <c r="C4979" s="175"/>
      <c r="E4979" s="175"/>
      <c r="H4979" s="175"/>
      <c r="I4979" s="175"/>
      <c r="J4979" s="202"/>
      <c r="K4979" s="198"/>
    </row>
    <row r="4980" spans="3:11" ht="15" customHeight="1" x14ac:dyDescent="0.25">
      <c r="C4980" s="175"/>
      <c r="E4980" s="175"/>
      <c r="H4980" s="175"/>
      <c r="I4980" s="175"/>
      <c r="J4980" s="202"/>
      <c r="K4980" s="198"/>
    </row>
    <row r="4981" spans="3:11" ht="15" customHeight="1" x14ac:dyDescent="0.25">
      <c r="C4981" s="175"/>
      <c r="E4981" s="175"/>
      <c r="H4981" s="175"/>
      <c r="I4981" s="175"/>
      <c r="J4981" s="202"/>
      <c r="K4981" s="198"/>
    </row>
    <row r="4982" spans="3:11" ht="15" customHeight="1" x14ac:dyDescent="0.25">
      <c r="C4982" s="175"/>
      <c r="E4982" s="175"/>
      <c r="H4982" s="175"/>
      <c r="I4982" s="175"/>
      <c r="J4982" s="202"/>
      <c r="K4982" s="198"/>
    </row>
    <row r="4983" spans="3:11" ht="15" customHeight="1" x14ac:dyDescent="0.25">
      <c r="C4983" s="175"/>
      <c r="E4983" s="175"/>
      <c r="H4983" s="175"/>
      <c r="I4983" s="175"/>
      <c r="J4983" s="202"/>
      <c r="K4983" s="198"/>
    </row>
    <row r="4984" spans="3:11" ht="15" customHeight="1" x14ac:dyDescent="0.25">
      <c r="C4984" s="175"/>
      <c r="E4984" s="175"/>
      <c r="H4984" s="175"/>
      <c r="I4984" s="175"/>
      <c r="J4984" s="202"/>
      <c r="K4984" s="198"/>
    </row>
    <row r="4985" spans="3:11" ht="15" customHeight="1" x14ac:dyDescent="0.25">
      <c r="C4985" s="175"/>
      <c r="E4985" s="175"/>
      <c r="H4985" s="175"/>
      <c r="I4985" s="175"/>
      <c r="J4985" s="202"/>
      <c r="K4985" s="198"/>
    </row>
    <row r="4986" spans="3:11" ht="15" customHeight="1" x14ac:dyDescent="0.25">
      <c r="C4986" s="175"/>
      <c r="E4986" s="175"/>
      <c r="H4986" s="175"/>
      <c r="I4986" s="175"/>
      <c r="J4986" s="202"/>
      <c r="K4986" s="198"/>
    </row>
    <row r="4987" spans="3:11" ht="15" customHeight="1" x14ac:dyDescent="0.25">
      <c r="C4987" s="175"/>
      <c r="E4987" s="175"/>
      <c r="H4987" s="175"/>
      <c r="I4987" s="175"/>
      <c r="J4987" s="202"/>
      <c r="K4987" s="198"/>
    </row>
    <row r="4988" spans="3:11" ht="15" customHeight="1" x14ac:dyDescent="0.25">
      <c r="C4988" s="175"/>
      <c r="E4988" s="175"/>
      <c r="H4988" s="175"/>
      <c r="I4988" s="175"/>
      <c r="J4988" s="202"/>
      <c r="K4988" s="198"/>
    </row>
    <row r="4989" spans="3:11" ht="15" customHeight="1" x14ac:dyDescent="0.25">
      <c r="C4989" s="175"/>
      <c r="E4989" s="175"/>
      <c r="H4989" s="175"/>
      <c r="I4989" s="175"/>
      <c r="J4989" s="202"/>
      <c r="K4989" s="198"/>
    </row>
    <row r="4990" spans="3:11" ht="15" customHeight="1" x14ac:dyDescent="0.25">
      <c r="C4990" s="175"/>
      <c r="E4990" s="175"/>
      <c r="H4990" s="175"/>
      <c r="I4990" s="175"/>
      <c r="J4990" s="202"/>
      <c r="K4990" s="198"/>
    </row>
    <row r="4991" spans="3:11" ht="15" customHeight="1" x14ac:dyDescent="0.25">
      <c r="C4991" s="175"/>
      <c r="E4991" s="175"/>
      <c r="H4991" s="175"/>
      <c r="I4991" s="175"/>
      <c r="J4991" s="202"/>
      <c r="K4991" s="198"/>
    </row>
    <row r="4992" spans="3:11" ht="15" customHeight="1" x14ac:dyDescent="0.25">
      <c r="C4992" s="175"/>
      <c r="E4992" s="175"/>
      <c r="H4992" s="175"/>
      <c r="I4992" s="175"/>
      <c r="J4992" s="202"/>
      <c r="K4992" s="198"/>
    </row>
    <row r="4993" spans="3:11" ht="15" customHeight="1" x14ac:dyDescent="0.25">
      <c r="C4993" s="175"/>
      <c r="E4993" s="175"/>
      <c r="H4993" s="175"/>
      <c r="I4993" s="175"/>
      <c r="J4993" s="202"/>
      <c r="K4993" s="198"/>
    </row>
    <row r="4994" spans="3:11" ht="15" customHeight="1" x14ac:dyDescent="0.25">
      <c r="C4994" s="175"/>
      <c r="E4994" s="175"/>
      <c r="H4994" s="175"/>
      <c r="I4994" s="175"/>
      <c r="J4994" s="202"/>
      <c r="K4994" s="198"/>
    </row>
    <row r="4995" spans="3:11" ht="15" customHeight="1" x14ac:dyDescent="0.25">
      <c r="C4995" s="175"/>
      <c r="E4995" s="175"/>
      <c r="H4995" s="175"/>
      <c r="I4995" s="175"/>
      <c r="J4995" s="202"/>
      <c r="K4995" s="198"/>
    </row>
    <row r="4996" spans="3:11" ht="15" customHeight="1" x14ac:dyDescent="0.25">
      <c r="C4996" s="175"/>
      <c r="E4996" s="175"/>
      <c r="H4996" s="175"/>
      <c r="I4996" s="175"/>
      <c r="J4996" s="202"/>
      <c r="K4996" s="198"/>
    </row>
    <row r="4997" spans="3:11" ht="15" customHeight="1" x14ac:dyDescent="0.25">
      <c r="C4997" s="175"/>
      <c r="E4997" s="175"/>
      <c r="H4997" s="175"/>
      <c r="I4997" s="175"/>
      <c r="J4997" s="202"/>
      <c r="K4997" s="198"/>
    </row>
    <row r="4998" spans="3:11" ht="15" customHeight="1" x14ac:dyDescent="0.25">
      <c r="C4998" s="175"/>
      <c r="E4998" s="175"/>
      <c r="H4998" s="175"/>
      <c r="I4998" s="175"/>
      <c r="J4998" s="202"/>
      <c r="K4998" s="198"/>
    </row>
    <row r="4999" spans="3:11" ht="15" customHeight="1" x14ac:dyDescent="0.25">
      <c r="C4999" s="175"/>
      <c r="E4999" s="175"/>
      <c r="H4999" s="175"/>
      <c r="I4999" s="175"/>
      <c r="J4999" s="202"/>
      <c r="K4999" s="198"/>
    </row>
    <row r="5000" spans="3:11" ht="15" customHeight="1" x14ac:dyDescent="0.25">
      <c r="C5000" s="175"/>
      <c r="E5000" s="175"/>
      <c r="H5000" s="175"/>
      <c r="I5000" s="175"/>
      <c r="J5000" s="202"/>
      <c r="K5000" s="198"/>
    </row>
    <row r="5001" spans="3:11" ht="15" customHeight="1" x14ac:dyDescent="0.25">
      <c r="C5001" s="175"/>
      <c r="E5001" s="175"/>
      <c r="H5001" s="175"/>
      <c r="I5001" s="175"/>
      <c r="J5001" s="202"/>
      <c r="K5001" s="198"/>
    </row>
    <row r="5002" spans="3:11" ht="15" customHeight="1" x14ac:dyDescent="0.25">
      <c r="C5002" s="175"/>
      <c r="E5002" s="175"/>
      <c r="H5002" s="175"/>
      <c r="I5002" s="175"/>
      <c r="J5002" s="202"/>
      <c r="K5002" s="198"/>
    </row>
    <row r="5003" spans="3:11" ht="15" customHeight="1" x14ac:dyDescent="0.25">
      <c r="C5003" s="175"/>
      <c r="E5003" s="175"/>
      <c r="H5003" s="175"/>
      <c r="I5003" s="175"/>
      <c r="J5003" s="202"/>
      <c r="K5003" s="198"/>
    </row>
    <row r="5004" spans="3:11" ht="15" customHeight="1" x14ac:dyDescent="0.25">
      <c r="C5004" s="175"/>
      <c r="E5004" s="175"/>
      <c r="H5004" s="175"/>
      <c r="I5004" s="175"/>
      <c r="J5004" s="202"/>
      <c r="K5004" s="198"/>
    </row>
    <row r="5005" spans="3:11" ht="15" customHeight="1" x14ac:dyDescent="0.25">
      <c r="C5005" s="175"/>
      <c r="E5005" s="175"/>
      <c r="H5005" s="175"/>
      <c r="I5005" s="175"/>
      <c r="J5005" s="202"/>
      <c r="K5005" s="198"/>
    </row>
    <row r="5006" spans="3:11" ht="15" customHeight="1" x14ac:dyDescent="0.25">
      <c r="C5006" s="175"/>
      <c r="E5006" s="175"/>
      <c r="H5006" s="175"/>
      <c r="I5006" s="175"/>
      <c r="J5006" s="202"/>
      <c r="K5006" s="198"/>
    </row>
    <row r="5007" spans="3:11" ht="15" customHeight="1" x14ac:dyDescent="0.25">
      <c r="C5007" s="175"/>
      <c r="E5007" s="175"/>
      <c r="H5007" s="175"/>
      <c r="I5007" s="175"/>
      <c r="J5007" s="202"/>
      <c r="K5007" s="198"/>
    </row>
    <row r="5008" spans="3:11" ht="15" customHeight="1" x14ac:dyDescent="0.25">
      <c r="C5008" s="175"/>
      <c r="E5008" s="175"/>
      <c r="H5008" s="175"/>
      <c r="I5008" s="175"/>
      <c r="J5008" s="202"/>
      <c r="K5008" s="198"/>
    </row>
    <row r="5009" spans="3:11" ht="15" customHeight="1" x14ac:dyDescent="0.25">
      <c r="C5009" s="175"/>
      <c r="E5009" s="175"/>
      <c r="H5009" s="175"/>
      <c r="I5009" s="175"/>
      <c r="J5009" s="202"/>
      <c r="K5009" s="198"/>
    </row>
    <row r="5010" spans="3:11" ht="15" customHeight="1" x14ac:dyDescent="0.25">
      <c r="C5010" s="175"/>
      <c r="E5010" s="175"/>
      <c r="H5010" s="175"/>
      <c r="I5010" s="175"/>
      <c r="J5010" s="202"/>
      <c r="K5010" s="198"/>
    </row>
    <row r="5011" spans="3:11" ht="15" customHeight="1" x14ac:dyDescent="0.25">
      <c r="C5011" s="175"/>
      <c r="E5011" s="175"/>
      <c r="H5011" s="175"/>
      <c r="I5011" s="175"/>
      <c r="J5011" s="202"/>
      <c r="K5011" s="198"/>
    </row>
    <row r="5012" spans="3:11" ht="15" customHeight="1" x14ac:dyDescent="0.25">
      <c r="C5012" s="175"/>
      <c r="E5012" s="175"/>
      <c r="H5012" s="175"/>
      <c r="I5012" s="175"/>
      <c r="J5012" s="202"/>
      <c r="K5012" s="198"/>
    </row>
    <row r="5013" spans="3:11" ht="15" customHeight="1" x14ac:dyDescent="0.25">
      <c r="C5013" s="175"/>
      <c r="E5013" s="175"/>
      <c r="H5013" s="175"/>
      <c r="I5013" s="175"/>
      <c r="J5013" s="202"/>
      <c r="K5013" s="198"/>
    </row>
    <row r="5014" spans="3:11" ht="15" customHeight="1" x14ac:dyDescent="0.25">
      <c r="C5014" s="175"/>
      <c r="E5014" s="175"/>
      <c r="H5014" s="175"/>
      <c r="I5014" s="175"/>
      <c r="J5014" s="202"/>
      <c r="K5014" s="198"/>
    </row>
    <row r="5015" spans="3:11" ht="15" customHeight="1" x14ac:dyDescent="0.25">
      <c r="C5015" s="175"/>
      <c r="E5015" s="175"/>
      <c r="H5015" s="175"/>
      <c r="I5015" s="175"/>
      <c r="J5015" s="202"/>
      <c r="K5015" s="198"/>
    </row>
    <row r="5016" spans="3:11" ht="15" customHeight="1" x14ac:dyDescent="0.25">
      <c r="C5016" s="175"/>
      <c r="E5016" s="175"/>
      <c r="H5016" s="175"/>
      <c r="I5016" s="175"/>
      <c r="J5016" s="202"/>
      <c r="K5016" s="198"/>
    </row>
    <row r="5017" spans="3:11" ht="15" customHeight="1" x14ac:dyDescent="0.25">
      <c r="C5017" s="175"/>
      <c r="E5017" s="175"/>
      <c r="H5017" s="175"/>
      <c r="I5017" s="175"/>
      <c r="J5017" s="202"/>
      <c r="K5017" s="198"/>
    </row>
    <row r="5018" spans="3:11" ht="15" customHeight="1" x14ac:dyDescent="0.25">
      <c r="C5018" s="175"/>
      <c r="E5018" s="175"/>
      <c r="H5018" s="175"/>
      <c r="I5018" s="175"/>
      <c r="J5018" s="202"/>
      <c r="K5018" s="198"/>
    </row>
    <row r="5019" spans="3:11" ht="15" customHeight="1" x14ac:dyDescent="0.25">
      <c r="C5019" s="175"/>
      <c r="E5019" s="175"/>
      <c r="H5019" s="175"/>
      <c r="I5019" s="175"/>
      <c r="J5019" s="202"/>
      <c r="K5019" s="198"/>
    </row>
    <row r="5020" spans="3:11" ht="15" customHeight="1" x14ac:dyDescent="0.25">
      <c r="C5020" s="175"/>
      <c r="E5020" s="175"/>
      <c r="H5020" s="175"/>
      <c r="I5020" s="175"/>
      <c r="J5020" s="202"/>
      <c r="K5020" s="198"/>
    </row>
    <row r="5021" spans="3:11" ht="15" customHeight="1" x14ac:dyDescent="0.25">
      <c r="C5021" s="175"/>
      <c r="E5021" s="175"/>
      <c r="H5021" s="175"/>
      <c r="I5021" s="175"/>
      <c r="J5021" s="202"/>
      <c r="K5021" s="198"/>
    </row>
    <row r="5022" spans="3:11" ht="15" customHeight="1" x14ac:dyDescent="0.25">
      <c r="C5022" s="175"/>
      <c r="E5022" s="175"/>
      <c r="H5022" s="175"/>
      <c r="I5022" s="175"/>
      <c r="J5022" s="202"/>
      <c r="K5022" s="198"/>
    </row>
    <row r="5023" spans="3:11" ht="15" customHeight="1" x14ac:dyDescent="0.25">
      <c r="C5023" s="175"/>
      <c r="E5023" s="175"/>
      <c r="H5023" s="175"/>
      <c r="I5023" s="175"/>
      <c r="J5023" s="202"/>
      <c r="K5023" s="198"/>
    </row>
    <row r="5024" spans="3:11" ht="15" customHeight="1" x14ac:dyDescent="0.25">
      <c r="C5024" s="175"/>
      <c r="E5024" s="175"/>
      <c r="H5024" s="175"/>
      <c r="I5024" s="175"/>
      <c r="J5024" s="202"/>
      <c r="K5024" s="198"/>
    </row>
    <row r="5025" spans="3:11" ht="15" customHeight="1" x14ac:dyDescent="0.25">
      <c r="C5025" s="175"/>
      <c r="E5025" s="175"/>
      <c r="H5025" s="175"/>
      <c r="I5025" s="175"/>
      <c r="J5025" s="202"/>
      <c r="K5025" s="198"/>
    </row>
    <row r="5026" spans="3:11" ht="15" customHeight="1" x14ac:dyDescent="0.25">
      <c r="C5026" s="175"/>
      <c r="E5026" s="175"/>
      <c r="H5026" s="175"/>
      <c r="I5026" s="175"/>
      <c r="J5026" s="202"/>
      <c r="K5026" s="198"/>
    </row>
    <row r="5027" spans="3:11" ht="15" customHeight="1" x14ac:dyDescent="0.25">
      <c r="C5027" s="175"/>
      <c r="E5027" s="175"/>
      <c r="H5027" s="175"/>
      <c r="I5027" s="175"/>
      <c r="J5027" s="202"/>
      <c r="K5027" s="198"/>
    </row>
    <row r="5028" spans="3:11" ht="15" customHeight="1" x14ac:dyDescent="0.25">
      <c r="C5028" s="175"/>
      <c r="E5028" s="175"/>
      <c r="H5028" s="175"/>
      <c r="I5028" s="175"/>
      <c r="J5028" s="202"/>
      <c r="K5028" s="198"/>
    </row>
    <row r="5029" spans="3:11" ht="15" customHeight="1" x14ac:dyDescent="0.25">
      <c r="C5029" s="175"/>
      <c r="E5029" s="175"/>
      <c r="H5029" s="175"/>
      <c r="I5029" s="175"/>
      <c r="J5029" s="202"/>
      <c r="K5029" s="198"/>
    </row>
    <row r="5030" spans="3:11" ht="15" customHeight="1" x14ac:dyDescent="0.25">
      <c r="C5030" s="175"/>
      <c r="E5030" s="175"/>
      <c r="H5030" s="175"/>
      <c r="I5030" s="175"/>
      <c r="J5030" s="202"/>
      <c r="K5030" s="198"/>
    </row>
    <row r="5031" spans="3:11" ht="15" customHeight="1" x14ac:dyDescent="0.25">
      <c r="C5031" s="175"/>
      <c r="E5031" s="175"/>
      <c r="H5031" s="175"/>
      <c r="I5031" s="175"/>
      <c r="J5031" s="202"/>
      <c r="K5031" s="198"/>
    </row>
    <row r="5032" spans="3:11" ht="15" customHeight="1" x14ac:dyDescent="0.25">
      <c r="C5032" s="175"/>
      <c r="E5032" s="175"/>
      <c r="H5032" s="175"/>
      <c r="I5032" s="175"/>
      <c r="J5032" s="202"/>
      <c r="K5032" s="198"/>
    </row>
    <row r="5033" spans="3:11" ht="15" customHeight="1" x14ac:dyDescent="0.25">
      <c r="C5033" s="175"/>
      <c r="E5033" s="175"/>
      <c r="H5033" s="175"/>
      <c r="I5033" s="175"/>
      <c r="J5033" s="202"/>
      <c r="K5033" s="198"/>
    </row>
    <row r="5034" spans="3:11" ht="15" customHeight="1" x14ac:dyDescent="0.25">
      <c r="C5034" s="175"/>
      <c r="E5034" s="175"/>
      <c r="H5034" s="175"/>
      <c r="I5034" s="175"/>
      <c r="J5034" s="202"/>
      <c r="K5034" s="198"/>
    </row>
    <row r="5035" spans="3:11" ht="15" customHeight="1" x14ac:dyDescent="0.25">
      <c r="C5035" s="175"/>
      <c r="E5035" s="175"/>
      <c r="H5035" s="175"/>
      <c r="I5035" s="175"/>
      <c r="J5035" s="202"/>
      <c r="K5035" s="198"/>
    </row>
    <row r="5036" spans="3:11" ht="15" customHeight="1" x14ac:dyDescent="0.25">
      <c r="C5036" s="175"/>
      <c r="E5036" s="175"/>
      <c r="H5036" s="175"/>
      <c r="I5036" s="175"/>
      <c r="J5036" s="202"/>
      <c r="K5036" s="198"/>
    </row>
    <row r="5037" spans="3:11" ht="15" customHeight="1" x14ac:dyDescent="0.25">
      <c r="C5037" s="175"/>
      <c r="E5037" s="175"/>
      <c r="H5037" s="175"/>
      <c r="I5037" s="175"/>
      <c r="J5037" s="202"/>
      <c r="K5037" s="198"/>
    </row>
    <row r="5038" spans="3:11" ht="15" customHeight="1" x14ac:dyDescent="0.25">
      <c r="C5038" s="175"/>
      <c r="E5038" s="175"/>
      <c r="H5038" s="175"/>
      <c r="I5038" s="175"/>
      <c r="J5038" s="202"/>
      <c r="K5038" s="198"/>
    </row>
    <row r="5039" spans="3:11" ht="15" customHeight="1" x14ac:dyDescent="0.25">
      <c r="C5039" s="175"/>
      <c r="E5039" s="175"/>
      <c r="H5039" s="175"/>
      <c r="I5039" s="175"/>
      <c r="J5039" s="202"/>
      <c r="K5039" s="198"/>
    </row>
    <row r="5040" spans="3:11" ht="15" customHeight="1" x14ac:dyDescent="0.25">
      <c r="C5040" s="175"/>
      <c r="E5040" s="175"/>
      <c r="H5040" s="175"/>
      <c r="I5040" s="175"/>
      <c r="J5040" s="202"/>
      <c r="K5040" s="198"/>
    </row>
    <row r="5041" spans="3:11" ht="15" customHeight="1" x14ac:dyDescent="0.25">
      <c r="C5041" s="175"/>
      <c r="E5041" s="175"/>
      <c r="H5041" s="175"/>
      <c r="I5041" s="175"/>
      <c r="J5041" s="202"/>
      <c r="K5041" s="198"/>
    </row>
    <row r="5042" spans="3:11" ht="15" customHeight="1" x14ac:dyDescent="0.25">
      <c r="C5042" s="175"/>
      <c r="E5042" s="175"/>
      <c r="H5042" s="175"/>
      <c r="I5042" s="175"/>
      <c r="J5042" s="202"/>
      <c r="K5042" s="198"/>
    </row>
    <row r="5043" spans="3:11" ht="15" customHeight="1" x14ac:dyDescent="0.25">
      <c r="C5043" s="175"/>
      <c r="E5043" s="175"/>
      <c r="H5043" s="175"/>
      <c r="I5043" s="175"/>
      <c r="J5043" s="202"/>
      <c r="K5043" s="198"/>
    </row>
    <row r="5044" spans="3:11" ht="15" customHeight="1" x14ac:dyDescent="0.25">
      <c r="C5044" s="175"/>
      <c r="E5044" s="175"/>
      <c r="H5044" s="175"/>
      <c r="I5044" s="175"/>
      <c r="J5044" s="202"/>
      <c r="K5044" s="198"/>
    </row>
    <row r="5045" spans="3:11" ht="15" customHeight="1" x14ac:dyDescent="0.25">
      <c r="C5045" s="175"/>
      <c r="E5045" s="175"/>
      <c r="H5045" s="175"/>
      <c r="I5045" s="175"/>
      <c r="J5045" s="202"/>
      <c r="K5045" s="198"/>
    </row>
    <row r="5046" spans="3:11" ht="15" customHeight="1" x14ac:dyDescent="0.25">
      <c r="C5046" s="175"/>
      <c r="E5046" s="175"/>
      <c r="H5046" s="175"/>
      <c r="I5046" s="175"/>
      <c r="J5046" s="202"/>
      <c r="K5046" s="198"/>
    </row>
    <row r="5047" spans="3:11" ht="15" customHeight="1" x14ac:dyDescent="0.25">
      <c r="C5047" s="175"/>
      <c r="E5047" s="175"/>
      <c r="H5047" s="175"/>
      <c r="I5047" s="175"/>
      <c r="J5047" s="202"/>
      <c r="K5047" s="198"/>
    </row>
    <row r="5048" spans="3:11" ht="15" customHeight="1" x14ac:dyDescent="0.25">
      <c r="C5048" s="175"/>
      <c r="E5048" s="175"/>
      <c r="H5048" s="175"/>
      <c r="I5048" s="175"/>
      <c r="J5048" s="202"/>
      <c r="K5048" s="198"/>
    </row>
    <row r="5049" spans="3:11" ht="15" customHeight="1" x14ac:dyDescent="0.25">
      <c r="C5049" s="175"/>
      <c r="E5049" s="175"/>
      <c r="H5049" s="175"/>
      <c r="I5049" s="175"/>
      <c r="J5049" s="202"/>
      <c r="K5049" s="198"/>
    </row>
    <row r="5050" spans="3:11" ht="15" customHeight="1" x14ac:dyDescent="0.25">
      <c r="C5050" s="175"/>
      <c r="E5050" s="175"/>
      <c r="H5050" s="175"/>
      <c r="I5050" s="175"/>
      <c r="J5050" s="202"/>
      <c r="K5050" s="198"/>
    </row>
    <row r="5051" spans="3:11" ht="15" customHeight="1" x14ac:dyDescent="0.25">
      <c r="C5051" s="175"/>
      <c r="E5051" s="175"/>
      <c r="H5051" s="175"/>
      <c r="I5051" s="175"/>
      <c r="J5051" s="202"/>
      <c r="K5051" s="198"/>
    </row>
    <row r="5052" spans="3:11" ht="15" customHeight="1" x14ac:dyDescent="0.25">
      <c r="C5052" s="175"/>
      <c r="E5052" s="175"/>
      <c r="H5052" s="175"/>
      <c r="I5052" s="175"/>
      <c r="J5052" s="202"/>
      <c r="K5052" s="198"/>
    </row>
    <row r="5053" spans="3:11" ht="15" customHeight="1" x14ac:dyDescent="0.25">
      <c r="C5053" s="175"/>
      <c r="E5053" s="175"/>
      <c r="H5053" s="175"/>
      <c r="I5053" s="175"/>
      <c r="J5053" s="202"/>
      <c r="K5053" s="198"/>
    </row>
    <row r="5054" spans="3:11" ht="15" customHeight="1" x14ac:dyDescent="0.25">
      <c r="C5054" s="175"/>
      <c r="E5054" s="175"/>
      <c r="H5054" s="175"/>
      <c r="I5054" s="175"/>
      <c r="J5054" s="202"/>
      <c r="K5054" s="198"/>
    </row>
    <row r="5055" spans="3:11" ht="15" customHeight="1" x14ac:dyDescent="0.25">
      <c r="C5055" s="175"/>
      <c r="E5055" s="175"/>
      <c r="H5055" s="175"/>
      <c r="I5055" s="175"/>
      <c r="J5055" s="202"/>
      <c r="K5055" s="198"/>
    </row>
    <row r="5056" spans="3:11" ht="15" customHeight="1" x14ac:dyDescent="0.25">
      <c r="C5056" s="175"/>
      <c r="E5056" s="175"/>
      <c r="H5056" s="175"/>
      <c r="I5056" s="175"/>
      <c r="J5056" s="202"/>
      <c r="K5056" s="198"/>
    </row>
    <row r="5057" spans="3:11" ht="15" customHeight="1" x14ac:dyDescent="0.25">
      <c r="C5057" s="175"/>
      <c r="E5057" s="175"/>
      <c r="H5057" s="175"/>
      <c r="I5057" s="175"/>
      <c r="J5057" s="202"/>
      <c r="K5057" s="198"/>
    </row>
    <row r="5058" spans="3:11" ht="15" customHeight="1" x14ac:dyDescent="0.25">
      <c r="C5058" s="175"/>
      <c r="E5058" s="175"/>
      <c r="H5058" s="175"/>
      <c r="I5058" s="175"/>
      <c r="J5058" s="202"/>
      <c r="K5058" s="198"/>
    </row>
    <row r="5059" spans="3:11" ht="15" customHeight="1" x14ac:dyDescent="0.25">
      <c r="C5059" s="175"/>
      <c r="E5059" s="175"/>
      <c r="H5059" s="175"/>
      <c r="I5059" s="175"/>
      <c r="J5059" s="202"/>
      <c r="K5059" s="198"/>
    </row>
    <row r="5060" spans="3:11" ht="15" customHeight="1" x14ac:dyDescent="0.25">
      <c r="C5060" s="175"/>
      <c r="E5060" s="175"/>
      <c r="H5060" s="175"/>
      <c r="I5060" s="175"/>
      <c r="J5060" s="202"/>
      <c r="K5060" s="198"/>
    </row>
    <row r="5061" spans="3:11" ht="15" customHeight="1" x14ac:dyDescent="0.25">
      <c r="C5061" s="175"/>
      <c r="E5061" s="175"/>
      <c r="H5061" s="175"/>
      <c r="I5061" s="175"/>
      <c r="J5061" s="202"/>
      <c r="K5061" s="198"/>
    </row>
    <row r="5062" spans="3:11" ht="15" customHeight="1" x14ac:dyDescent="0.25">
      <c r="C5062" s="175"/>
      <c r="E5062" s="175"/>
      <c r="H5062" s="175"/>
      <c r="I5062" s="175"/>
      <c r="J5062" s="202"/>
      <c r="K5062" s="198"/>
    </row>
    <row r="5063" spans="3:11" ht="15" customHeight="1" x14ac:dyDescent="0.25">
      <c r="C5063" s="175"/>
      <c r="E5063" s="175"/>
      <c r="H5063" s="175"/>
      <c r="I5063" s="175"/>
      <c r="J5063" s="202"/>
      <c r="K5063" s="198"/>
    </row>
    <row r="5064" spans="3:11" ht="15" customHeight="1" x14ac:dyDescent="0.25">
      <c r="C5064" s="175"/>
      <c r="E5064" s="175"/>
      <c r="H5064" s="175"/>
      <c r="I5064" s="175"/>
      <c r="J5064" s="202"/>
      <c r="K5064" s="198"/>
    </row>
    <row r="5065" spans="3:11" ht="15" customHeight="1" x14ac:dyDescent="0.25">
      <c r="C5065" s="175"/>
      <c r="E5065" s="175"/>
      <c r="H5065" s="175"/>
      <c r="I5065" s="175"/>
      <c r="J5065" s="202"/>
      <c r="K5065" s="198"/>
    </row>
    <row r="5066" spans="3:11" ht="15" customHeight="1" x14ac:dyDescent="0.25">
      <c r="C5066" s="175"/>
      <c r="E5066" s="175"/>
      <c r="H5066" s="175"/>
      <c r="I5066" s="175"/>
      <c r="J5066" s="202"/>
      <c r="K5066" s="198"/>
    </row>
    <row r="5067" spans="3:11" ht="15" customHeight="1" x14ac:dyDescent="0.25">
      <c r="C5067" s="175"/>
      <c r="E5067" s="175"/>
      <c r="H5067" s="175"/>
      <c r="I5067" s="175"/>
      <c r="J5067" s="202"/>
      <c r="K5067" s="198"/>
    </row>
    <row r="5068" spans="3:11" ht="15" customHeight="1" x14ac:dyDescent="0.25">
      <c r="C5068" s="175"/>
      <c r="E5068" s="175"/>
      <c r="H5068" s="175"/>
      <c r="I5068" s="175"/>
      <c r="J5068" s="202"/>
      <c r="K5068" s="198"/>
    </row>
    <row r="5069" spans="3:11" ht="15" customHeight="1" x14ac:dyDescent="0.25">
      <c r="C5069" s="175"/>
      <c r="E5069" s="175"/>
      <c r="H5069" s="175"/>
      <c r="I5069" s="175"/>
      <c r="J5069" s="202"/>
      <c r="K5069" s="198"/>
    </row>
    <row r="5070" spans="3:11" ht="15" customHeight="1" x14ac:dyDescent="0.25">
      <c r="C5070" s="175"/>
      <c r="E5070" s="175"/>
      <c r="H5070" s="175"/>
      <c r="I5070" s="175"/>
      <c r="J5070" s="202"/>
      <c r="K5070" s="198"/>
    </row>
    <row r="5071" spans="3:11" ht="15" customHeight="1" x14ac:dyDescent="0.25">
      <c r="C5071" s="175"/>
      <c r="E5071" s="175"/>
      <c r="H5071" s="175"/>
      <c r="I5071" s="175"/>
      <c r="J5071" s="202"/>
      <c r="K5071" s="198"/>
    </row>
    <row r="5072" spans="3:11" ht="15" customHeight="1" x14ac:dyDescent="0.25">
      <c r="C5072" s="175"/>
      <c r="E5072" s="175"/>
      <c r="H5072" s="175"/>
      <c r="I5072" s="175"/>
      <c r="J5072" s="202"/>
      <c r="K5072" s="198"/>
    </row>
    <row r="5073" spans="3:11" ht="15" customHeight="1" x14ac:dyDescent="0.25">
      <c r="C5073" s="175"/>
      <c r="E5073" s="175"/>
      <c r="H5073" s="175"/>
      <c r="I5073" s="175"/>
      <c r="J5073" s="202"/>
      <c r="K5073" s="198"/>
    </row>
    <row r="5074" spans="3:11" ht="15" customHeight="1" x14ac:dyDescent="0.25">
      <c r="C5074" s="175"/>
      <c r="E5074" s="175"/>
      <c r="H5074" s="175"/>
      <c r="I5074" s="175"/>
      <c r="J5074" s="202"/>
      <c r="K5074" s="198"/>
    </row>
    <row r="5075" spans="3:11" ht="15" customHeight="1" x14ac:dyDescent="0.25">
      <c r="C5075" s="175"/>
      <c r="E5075" s="175"/>
      <c r="H5075" s="175"/>
      <c r="I5075" s="175"/>
      <c r="J5075" s="202"/>
      <c r="K5075" s="198"/>
    </row>
    <row r="5076" spans="3:11" ht="15" customHeight="1" x14ac:dyDescent="0.25">
      <c r="C5076" s="175"/>
      <c r="E5076" s="175"/>
      <c r="H5076" s="175"/>
      <c r="I5076" s="175"/>
      <c r="J5076" s="202"/>
      <c r="K5076" s="198"/>
    </row>
    <row r="5077" spans="3:11" ht="15" customHeight="1" x14ac:dyDescent="0.25">
      <c r="C5077" s="175"/>
      <c r="E5077" s="175"/>
      <c r="H5077" s="175"/>
      <c r="I5077" s="175"/>
      <c r="J5077" s="202"/>
      <c r="K5077" s="198"/>
    </row>
    <row r="5078" spans="3:11" ht="15" customHeight="1" x14ac:dyDescent="0.25">
      <c r="C5078" s="175"/>
      <c r="E5078" s="175"/>
      <c r="H5078" s="175"/>
      <c r="I5078" s="175"/>
      <c r="J5078" s="202"/>
      <c r="K5078" s="198"/>
    </row>
    <row r="5079" spans="3:11" ht="15" customHeight="1" x14ac:dyDescent="0.25">
      <c r="C5079" s="175"/>
      <c r="E5079" s="175"/>
      <c r="H5079" s="175"/>
      <c r="I5079" s="175"/>
      <c r="J5079" s="202"/>
      <c r="K5079" s="198"/>
    </row>
    <row r="5080" spans="3:11" ht="15" customHeight="1" x14ac:dyDescent="0.25">
      <c r="C5080" s="175"/>
      <c r="E5080" s="175"/>
      <c r="H5080" s="175"/>
      <c r="I5080" s="175"/>
      <c r="J5080" s="202"/>
      <c r="K5080" s="198"/>
    </row>
    <row r="5081" spans="3:11" ht="15" customHeight="1" x14ac:dyDescent="0.25">
      <c r="C5081" s="175"/>
      <c r="E5081" s="175"/>
      <c r="H5081" s="175"/>
      <c r="I5081" s="175"/>
      <c r="J5081" s="202"/>
      <c r="K5081" s="198"/>
    </row>
    <row r="5082" spans="3:11" ht="15" customHeight="1" x14ac:dyDescent="0.25">
      <c r="C5082" s="175"/>
      <c r="E5082" s="175"/>
      <c r="H5082" s="175"/>
      <c r="I5082" s="175"/>
      <c r="J5082" s="202"/>
      <c r="K5082" s="198"/>
    </row>
    <row r="5083" spans="3:11" ht="15" customHeight="1" x14ac:dyDescent="0.25">
      <c r="C5083" s="175"/>
      <c r="E5083" s="175"/>
      <c r="H5083" s="175"/>
      <c r="I5083" s="175"/>
      <c r="J5083" s="202"/>
      <c r="K5083" s="198"/>
    </row>
    <row r="5084" spans="3:11" ht="15" customHeight="1" x14ac:dyDescent="0.25">
      <c r="C5084" s="175"/>
      <c r="E5084" s="175"/>
      <c r="H5084" s="175"/>
      <c r="I5084" s="175"/>
      <c r="J5084" s="202"/>
      <c r="K5084" s="198"/>
    </row>
    <row r="5085" spans="3:11" ht="15" customHeight="1" x14ac:dyDescent="0.25">
      <c r="C5085" s="175"/>
      <c r="E5085" s="175"/>
      <c r="H5085" s="175"/>
      <c r="I5085" s="175"/>
      <c r="J5085" s="202"/>
      <c r="K5085" s="198"/>
    </row>
    <row r="5086" spans="3:11" ht="15" customHeight="1" x14ac:dyDescent="0.25">
      <c r="C5086" s="175"/>
      <c r="E5086" s="175"/>
      <c r="H5086" s="175"/>
      <c r="I5086" s="175"/>
      <c r="J5086" s="202"/>
      <c r="K5086" s="198"/>
    </row>
    <row r="5087" spans="3:11" ht="15" customHeight="1" x14ac:dyDescent="0.25">
      <c r="C5087" s="175"/>
      <c r="E5087" s="175"/>
      <c r="H5087" s="175"/>
      <c r="I5087" s="175"/>
    </row>
    <row r="5088" spans="3:11" ht="15" customHeight="1" x14ac:dyDescent="0.25">
      <c r="C5088" s="175"/>
      <c r="E5088" s="175"/>
      <c r="H5088" s="175"/>
      <c r="I5088" s="175"/>
    </row>
    <row r="5089" spans="5:11" ht="15" customHeight="1" x14ac:dyDescent="0.25">
      <c r="E5089" s="175"/>
      <c r="H5089" s="175"/>
      <c r="I5089" s="175"/>
      <c r="J5089" s="175"/>
      <c r="K5089" s="175"/>
    </row>
    <row r="5090" spans="5:11" ht="15" customHeight="1" x14ac:dyDescent="0.25">
      <c r="E5090" s="175"/>
      <c r="H5090" s="175"/>
      <c r="I5090" s="175"/>
      <c r="J5090" s="175"/>
      <c r="K5090" s="175"/>
    </row>
    <row r="5091" spans="5:11" ht="15" customHeight="1" x14ac:dyDescent="0.25">
      <c r="E5091" s="175"/>
      <c r="H5091" s="175"/>
      <c r="I5091" s="175"/>
      <c r="J5091" s="175"/>
      <c r="K5091" s="175"/>
    </row>
    <row r="5092" spans="5:11" ht="15" customHeight="1" x14ac:dyDescent="0.25">
      <c r="E5092" s="175"/>
      <c r="H5092" s="175"/>
      <c r="I5092" s="175"/>
      <c r="J5092" s="175"/>
      <c r="K5092" s="175"/>
    </row>
    <row r="5093" spans="5:11" ht="15" customHeight="1" x14ac:dyDescent="0.25">
      <c r="E5093" s="175"/>
      <c r="H5093" s="175"/>
      <c r="I5093" s="175"/>
      <c r="J5093" s="175"/>
      <c r="K5093" s="175"/>
    </row>
    <row r="5094" spans="5:11" ht="15" customHeight="1" x14ac:dyDescent="0.25">
      <c r="E5094" s="175"/>
      <c r="H5094" s="175"/>
      <c r="I5094" s="175"/>
      <c r="J5094" s="175"/>
      <c r="K5094" s="175"/>
    </row>
    <row r="5095" spans="5:11" ht="15" customHeight="1" x14ac:dyDescent="0.25">
      <c r="E5095" s="175"/>
      <c r="H5095" s="175"/>
      <c r="I5095" s="175"/>
      <c r="J5095" s="175"/>
      <c r="K5095" s="175"/>
    </row>
    <row r="5096" spans="5:11" ht="15" customHeight="1" x14ac:dyDescent="0.25">
      <c r="E5096" s="175"/>
      <c r="H5096" s="175"/>
      <c r="I5096" s="175"/>
      <c r="J5096" s="175"/>
      <c r="K5096" s="175"/>
    </row>
    <row r="5097" spans="5:11" ht="15" customHeight="1" x14ac:dyDescent="0.25">
      <c r="E5097" s="175"/>
      <c r="H5097" s="175"/>
      <c r="I5097" s="175"/>
      <c r="J5097" s="175"/>
      <c r="K5097" s="175"/>
    </row>
    <row r="5098" spans="5:11" ht="15" customHeight="1" x14ac:dyDescent="0.25">
      <c r="E5098" s="175"/>
      <c r="H5098" s="175"/>
      <c r="I5098" s="175"/>
      <c r="J5098" s="175"/>
      <c r="K5098" s="175"/>
    </row>
    <row r="5099" spans="5:11" ht="15" customHeight="1" x14ac:dyDescent="0.25">
      <c r="E5099" s="175"/>
      <c r="H5099" s="175"/>
      <c r="I5099" s="175"/>
      <c r="J5099" s="175"/>
      <c r="K5099" s="175"/>
    </row>
    <row r="5100" spans="5:11" ht="15" customHeight="1" x14ac:dyDescent="0.25">
      <c r="E5100" s="175"/>
      <c r="H5100" s="175"/>
      <c r="I5100" s="175"/>
      <c r="J5100" s="175"/>
      <c r="K5100" s="175"/>
    </row>
    <row r="5101" spans="5:11" ht="15" customHeight="1" x14ac:dyDescent="0.25">
      <c r="E5101" s="175"/>
      <c r="H5101" s="175"/>
      <c r="I5101" s="175"/>
      <c r="J5101" s="175"/>
      <c r="K5101" s="175"/>
    </row>
    <row r="5102" spans="5:11" ht="15" customHeight="1" x14ac:dyDescent="0.25">
      <c r="E5102" s="175"/>
      <c r="H5102" s="175"/>
      <c r="I5102" s="175"/>
      <c r="J5102" s="175"/>
      <c r="K5102" s="175"/>
    </row>
    <row r="5103" spans="5:11" ht="15" customHeight="1" x14ac:dyDescent="0.25">
      <c r="E5103" s="175"/>
      <c r="H5103" s="175"/>
      <c r="I5103" s="175"/>
      <c r="J5103" s="175"/>
      <c r="K5103" s="175"/>
    </row>
    <row r="5104" spans="5:11" ht="15" customHeight="1" x14ac:dyDescent="0.25">
      <c r="E5104" s="175"/>
      <c r="H5104" s="175"/>
      <c r="I5104" s="175"/>
      <c r="J5104" s="175"/>
      <c r="K5104" s="175"/>
    </row>
    <row r="5105" spans="5:11" ht="15" customHeight="1" x14ac:dyDescent="0.25">
      <c r="E5105" s="175"/>
      <c r="H5105" s="175"/>
      <c r="I5105" s="175"/>
      <c r="J5105" s="175"/>
      <c r="K5105" s="175"/>
    </row>
    <row r="5106" spans="5:11" ht="15" customHeight="1" x14ac:dyDescent="0.25">
      <c r="E5106" s="175"/>
      <c r="H5106" s="175"/>
      <c r="I5106" s="175"/>
      <c r="J5106" s="175"/>
      <c r="K5106" s="175"/>
    </row>
    <row r="5107" spans="5:11" ht="15" customHeight="1" x14ac:dyDescent="0.25">
      <c r="E5107" s="175"/>
      <c r="H5107" s="175"/>
      <c r="I5107" s="175"/>
      <c r="J5107" s="175"/>
      <c r="K5107" s="175"/>
    </row>
    <row r="5108" spans="5:11" ht="15" customHeight="1" x14ac:dyDescent="0.25">
      <c r="E5108" s="175"/>
      <c r="H5108" s="175"/>
      <c r="I5108" s="175"/>
      <c r="J5108" s="175"/>
      <c r="K5108" s="175"/>
    </row>
    <row r="5109" spans="5:11" ht="15" customHeight="1" x14ac:dyDescent="0.25">
      <c r="E5109" s="175"/>
      <c r="H5109" s="175"/>
      <c r="I5109" s="175"/>
      <c r="J5109" s="175"/>
      <c r="K5109" s="175"/>
    </row>
    <row r="5110" spans="5:11" ht="15" customHeight="1" x14ac:dyDescent="0.25">
      <c r="E5110" s="175"/>
      <c r="H5110" s="175"/>
      <c r="I5110" s="175"/>
      <c r="J5110" s="175"/>
      <c r="K5110" s="175"/>
    </row>
    <row r="5111" spans="5:11" ht="15" customHeight="1" x14ac:dyDescent="0.25">
      <c r="E5111" s="175"/>
      <c r="H5111" s="175"/>
      <c r="I5111" s="175"/>
      <c r="J5111" s="175"/>
      <c r="K5111" s="175"/>
    </row>
    <row r="5112" spans="5:11" ht="15" customHeight="1" x14ac:dyDescent="0.25">
      <c r="E5112" s="175"/>
      <c r="H5112" s="175"/>
      <c r="I5112" s="175"/>
      <c r="J5112" s="175"/>
      <c r="K5112" s="175"/>
    </row>
    <row r="5113" spans="5:11" ht="15" customHeight="1" x14ac:dyDescent="0.25">
      <c r="E5113" s="175"/>
      <c r="H5113" s="175"/>
      <c r="I5113" s="175"/>
      <c r="J5113" s="175"/>
      <c r="K5113" s="175"/>
    </row>
    <row r="5114" spans="5:11" ht="15" customHeight="1" x14ac:dyDescent="0.25">
      <c r="E5114" s="175"/>
      <c r="H5114" s="175"/>
      <c r="I5114" s="175"/>
      <c r="J5114" s="175"/>
      <c r="K5114" s="175"/>
    </row>
    <row r="5115" spans="5:11" ht="15" customHeight="1" x14ac:dyDescent="0.25">
      <c r="E5115" s="175"/>
      <c r="H5115" s="175"/>
      <c r="I5115" s="175"/>
      <c r="J5115" s="175"/>
      <c r="K5115" s="175"/>
    </row>
    <row r="5116" spans="5:11" ht="15" customHeight="1" x14ac:dyDescent="0.25">
      <c r="E5116" s="175"/>
      <c r="H5116" s="175"/>
      <c r="I5116" s="175"/>
      <c r="J5116" s="175"/>
      <c r="K5116" s="175"/>
    </row>
    <row r="5117" spans="5:11" ht="15" customHeight="1" x14ac:dyDescent="0.25">
      <c r="E5117" s="175"/>
      <c r="H5117" s="175"/>
      <c r="I5117" s="175"/>
      <c r="J5117" s="175"/>
      <c r="K5117" s="175"/>
    </row>
    <row r="5118" spans="5:11" ht="15" customHeight="1" x14ac:dyDescent="0.25">
      <c r="E5118" s="175"/>
      <c r="H5118" s="175"/>
      <c r="I5118" s="175"/>
      <c r="J5118" s="175"/>
      <c r="K5118" s="175"/>
    </row>
    <row r="5119" spans="5:11" ht="15" customHeight="1" x14ac:dyDescent="0.25">
      <c r="E5119" s="175"/>
      <c r="H5119" s="175"/>
      <c r="I5119" s="175"/>
      <c r="J5119" s="175"/>
      <c r="K5119" s="175"/>
    </row>
    <row r="5120" spans="5:11" ht="15" customHeight="1" x14ac:dyDescent="0.25">
      <c r="E5120" s="175"/>
      <c r="H5120" s="175"/>
      <c r="I5120" s="175"/>
      <c r="J5120" s="175"/>
      <c r="K5120" s="175"/>
    </row>
    <row r="5121" spans="5:11" ht="15" customHeight="1" x14ac:dyDescent="0.25">
      <c r="E5121" s="175"/>
      <c r="H5121" s="175"/>
      <c r="I5121" s="175"/>
      <c r="J5121" s="175"/>
      <c r="K5121" s="175"/>
    </row>
    <row r="5122" spans="5:11" ht="15" customHeight="1" x14ac:dyDescent="0.25">
      <c r="E5122" s="175"/>
      <c r="H5122" s="175"/>
      <c r="I5122" s="175"/>
      <c r="J5122" s="175"/>
      <c r="K5122" s="175"/>
    </row>
    <row r="5123" spans="5:11" ht="15" customHeight="1" x14ac:dyDescent="0.25">
      <c r="E5123" s="175"/>
      <c r="H5123" s="175"/>
      <c r="I5123" s="175"/>
      <c r="J5123" s="175"/>
      <c r="K5123" s="175"/>
    </row>
    <row r="5124" spans="5:11" ht="15" customHeight="1" x14ac:dyDescent="0.25">
      <c r="E5124" s="175"/>
      <c r="H5124" s="175"/>
      <c r="I5124" s="175"/>
      <c r="J5124" s="175"/>
      <c r="K5124" s="175"/>
    </row>
    <row r="5125" spans="5:11" ht="15" customHeight="1" x14ac:dyDescent="0.25">
      <c r="E5125" s="175"/>
      <c r="H5125" s="175"/>
      <c r="I5125" s="175"/>
      <c r="J5125" s="175"/>
      <c r="K5125" s="175"/>
    </row>
    <row r="5126" spans="5:11" ht="15" customHeight="1" x14ac:dyDescent="0.25">
      <c r="E5126" s="175"/>
      <c r="H5126" s="175"/>
      <c r="I5126" s="175"/>
      <c r="J5126" s="175"/>
      <c r="K5126" s="175"/>
    </row>
    <row r="5127" spans="5:11" ht="15" customHeight="1" x14ac:dyDescent="0.25">
      <c r="E5127" s="175"/>
      <c r="H5127" s="175"/>
      <c r="I5127" s="175"/>
      <c r="J5127" s="175"/>
      <c r="K5127" s="175"/>
    </row>
    <row r="5128" spans="5:11" ht="15" customHeight="1" x14ac:dyDescent="0.25">
      <c r="E5128" s="175"/>
      <c r="H5128" s="175"/>
      <c r="I5128" s="175"/>
      <c r="J5128" s="175"/>
      <c r="K5128" s="175"/>
    </row>
    <row r="5129" spans="5:11" ht="15" customHeight="1" x14ac:dyDescent="0.25">
      <c r="E5129" s="175"/>
      <c r="H5129" s="175"/>
      <c r="I5129" s="175"/>
      <c r="J5129" s="175"/>
      <c r="K5129" s="175"/>
    </row>
    <row r="5130" spans="5:11" ht="15" customHeight="1" x14ac:dyDescent="0.25">
      <c r="E5130" s="175"/>
      <c r="H5130" s="175"/>
      <c r="I5130" s="175"/>
      <c r="J5130" s="175"/>
      <c r="K5130" s="175"/>
    </row>
    <row r="5131" spans="5:11" ht="15" customHeight="1" x14ac:dyDescent="0.25">
      <c r="E5131" s="175"/>
      <c r="H5131" s="175"/>
      <c r="I5131" s="175"/>
      <c r="J5131" s="175"/>
      <c r="K5131" s="175"/>
    </row>
    <row r="5132" spans="5:11" ht="15" customHeight="1" x14ac:dyDescent="0.25">
      <c r="E5132" s="175"/>
      <c r="H5132" s="175"/>
      <c r="I5132" s="175"/>
      <c r="J5132" s="175"/>
      <c r="K5132" s="175"/>
    </row>
    <row r="5133" spans="5:11" ht="15" customHeight="1" x14ac:dyDescent="0.25">
      <c r="E5133" s="175"/>
      <c r="H5133" s="175"/>
      <c r="I5133" s="175"/>
      <c r="J5133" s="175"/>
      <c r="K5133" s="175"/>
    </row>
    <row r="5134" spans="5:11" ht="15" customHeight="1" x14ac:dyDescent="0.25">
      <c r="E5134" s="175"/>
      <c r="H5134" s="175"/>
      <c r="I5134" s="175"/>
      <c r="J5134" s="175"/>
      <c r="K5134" s="175"/>
    </row>
    <row r="5135" spans="5:11" ht="15" customHeight="1" x14ac:dyDescent="0.25">
      <c r="E5135" s="175"/>
      <c r="H5135" s="175"/>
      <c r="I5135" s="175"/>
      <c r="J5135" s="175"/>
      <c r="K5135" s="175"/>
    </row>
    <row r="5136" spans="5:11" ht="15" customHeight="1" x14ac:dyDescent="0.25">
      <c r="E5136" s="175"/>
      <c r="H5136" s="175"/>
      <c r="I5136" s="175"/>
      <c r="J5136" s="175"/>
      <c r="K5136" s="175"/>
    </row>
    <row r="5137" spans="5:11" ht="15" customHeight="1" x14ac:dyDescent="0.25">
      <c r="E5137" s="175"/>
      <c r="H5137" s="175"/>
      <c r="I5137" s="175"/>
      <c r="J5137" s="175"/>
      <c r="K5137" s="175"/>
    </row>
    <row r="5138" spans="5:11" ht="15" customHeight="1" x14ac:dyDescent="0.25">
      <c r="E5138" s="175"/>
      <c r="H5138" s="175"/>
      <c r="I5138" s="175"/>
      <c r="J5138" s="175"/>
      <c r="K5138" s="175"/>
    </row>
    <row r="5139" spans="5:11" ht="15" customHeight="1" x14ac:dyDescent="0.25">
      <c r="E5139" s="175"/>
      <c r="H5139" s="175"/>
      <c r="I5139" s="175"/>
      <c r="J5139" s="175"/>
      <c r="K5139" s="175"/>
    </row>
    <row r="5140" spans="5:11" ht="15" customHeight="1" x14ac:dyDescent="0.25">
      <c r="E5140" s="175"/>
      <c r="H5140" s="175"/>
      <c r="I5140" s="175"/>
      <c r="J5140" s="175"/>
      <c r="K5140" s="175"/>
    </row>
    <row r="5141" spans="5:11" ht="15" customHeight="1" x14ac:dyDescent="0.25">
      <c r="E5141" s="175"/>
      <c r="H5141" s="175"/>
      <c r="I5141" s="175"/>
      <c r="J5141" s="175"/>
      <c r="K5141" s="175"/>
    </row>
    <row r="5142" spans="5:11" ht="15" customHeight="1" x14ac:dyDescent="0.25">
      <c r="E5142" s="175"/>
      <c r="H5142" s="175"/>
      <c r="I5142" s="175"/>
      <c r="J5142" s="175"/>
      <c r="K5142" s="175"/>
    </row>
    <row r="5143" spans="5:11" ht="15" customHeight="1" x14ac:dyDescent="0.25">
      <c r="E5143" s="175"/>
      <c r="H5143" s="175"/>
      <c r="I5143" s="175"/>
      <c r="J5143" s="175"/>
      <c r="K5143" s="175"/>
    </row>
    <row r="5144" spans="5:11" ht="15" customHeight="1" x14ac:dyDescent="0.25">
      <c r="E5144" s="175"/>
      <c r="H5144" s="175"/>
      <c r="I5144" s="175"/>
      <c r="J5144" s="175"/>
      <c r="K5144" s="175"/>
    </row>
    <row r="5145" spans="5:11" ht="15" customHeight="1" x14ac:dyDescent="0.25">
      <c r="E5145" s="175"/>
      <c r="H5145" s="175"/>
      <c r="I5145" s="175"/>
      <c r="J5145" s="175"/>
      <c r="K5145" s="175"/>
    </row>
    <row r="5146" spans="5:11" ht="15" customHeight="1" x14ac:dyDescent="0.25">
      <c r="E5146" s="175"/>
      <c r="H5146" s="175"/>
      <c r="I5146" s="175"/>
      <c r="J5146" s="175"/>
      <c r="K5146" s="175"/>
    </row>
    <row r="5147" spans="5:11" ht="15" customHeight="1" x14ac:dyDescent="0.25">
      <c r="E5147" s="175"/>
      <c r="H5147" s="175"/>
      <c r="I5147" s="175"/>
      <c r="J5147" s="175"/>
      <c r="K5147" s="175"/>
    </row>
    <row r="5148" spans="5:11" ht="15" customHeight="1" x14ac:dyDescent="0.25">
      <c r="E5148" s="175"/>
      <c r="H5148" s="175"/>
      <c r="I5148" s="175"/>
      <c r="J5148" s="175"/>
      <c r="K5148" s="175"/>
    </row>
    <row r="5149" spans="5:11" ht="15" customHeight="1" x14ac:dyDescent="0.25">
      <c r="E5149" s="175"/>
      <c r="H5149" s="175"/>
      <c r="I5149" s="175"/>
      <c r="J5149" s="175"/>
      <c r="K5149" s="175"/>
    </row>
    <row r="5150" spans="5:11" ht="15" customHeight="1" x14ac:dyDescent="0.25">
      <c r="E5150" s="175"/>
      <c r="H5150" s="175"/>
      <c r="I5150" s="175"/>
      <c r="J5150" s="175"/>
      <c r="K5150" s="175"/>
    </row>
    <row r="5151" spans="5:11" ht="15" customHeight="1" x14ac:dyDescent="0.25">
      <c r="E5151" s="175"/>
      <c r="H5151" s="175"/>
      <c r="I5151" s="175"/>
      <c r="J5151" s="175"/>
      <c r="K5151" s="175"/>
    </row>
    <row r="5152" spans="5:11" ht="15" customHeight="1" x14ac:dyDescent="0.25">
      <c r="E5152" s="175"/>
      <c r="H5152" s="175"/>
      <c r="I5152" s="175"/>
      <c r="J5152" s="175"/>
      <c r="K5152" s="175"/>
    </row>
    <row r="5153" spans="5:11" ht="15" customHeight="1" x14ac:dyDescent="0.25">
      <c r="E5153" s="175"/>
      <c r="H5153" s="175"/>
      <c r="I5153" s="175"/>
      <c r="J5153" s="175"/>
      <c r="K5153" s="175"/>
    </row>
    <row r="5154" spans="5:11" ht="15" customHeight="1" x14ac:dyDescent="0.25">
      <c r="E5154" s="175"/>
      <c r="H5154" s="175"/>
      <c r="I5154" s="175"/>
      <c r="J5154" s="175"/>
      <c r="K5154" s="175"/>
    </row>
    <row r="5155" spans="5:11" ht="15" customHeight="1" x14ac:dyDescent="0.25">
      <c r="E5155" s="175"/>
      <c r="H5155" s="175"/>
      <c r="I5155" s="175"/>
      <c r="J5155" s="175"/>
      <c r="K5155" s="175"/>
    </row>
    <row r="5156" spans="5:11" ht="15" customHeight="1" x14ac:dyDescent="0.25">
      <c r="J5156" s="175"/>
      <c r="K5156" s="175"/>
    </row>
    <row r="5157" spans="5:11" ht="15" customHeight="1" x14ac:dyDescent="0.25">
      <c r="J5157" s="175"/>
      <c r="K5157" s="175"/>
    </row>
    <row r="5158" spans="5:11" ht="15" customHeight="1" x14ac:dyDescent="0.25">
      <c r="J5158" s="175"/>
      <c r="K5158" s="175"/>
    </row>
    <row r="5159" spans="5:11" ht="15" customHeight="1" x14ac:dyDescent="0.25">
      <c r="J5159" s="175"/>
      <c r="K5159" s="175"/>
    </row>
    <row r="5160" spans="5:11" ht="15" customHeight="1" x14ac:dyDescent="0.25">
      <c r="J5160" s="175"/>
      <c r="K5160" s="175"/>
    </row>
    <row r="5161" spans="5:11" ht="15" customHeight="1" x14ac:dyDescent="0.25">
      <c r="J5161" s="175"/>
      <c r="K5161" s="175"/>
    </row>
    <row r="5162" spans="5:11" ht="15" customHeight="1" x14ac:dyDescent="0.25">
      <c r="J5162" s="175"/>
      <c r="K5162" s="175"/>
    </row>
    <row r="5163" spans="5:11" ht="15" customHeight="1" x14ac:dyDescent="0.25">
      <c r="J5163" s="175"/>
      <c r="K5163" s="175"/>
    </row>
    <row r="5164" spans="5:11" ht="15" customHeight="1" x14ac:dyDescent="0.25">
      <c r="J5164" s="175"/>
      <c r="K5164" s="175"/>
    </row>
    <row r="5165" spans="5:11" ht="15" customHeight="1" x14ac:dyDescent="0.25">
      <c r="J5165" s="175"/>
      <c r="K5165" s="175"/>
    </row>
    <row r="5166" spans="5:11" ht="15" customHeight="1" x14ac:dyDescent="0.25">
      <c r="J5166" s="175"/>
      <c r="K5166" s="175"/>
    </row>
    <row r="5167" spans="5:11" ht="15" customHeight="1" x14ac:dyDescent="0.25">
      <c r="J5167" s="175"/>
      <c r="K5167" s="175"/>
    </row>
    <row r="5168" spans="5:11" ht="15" customHeight="1" x14ac:dyDescent="0.25">
      <c r="J5168" s="175"/>
      <c r="K5168" s="175"/>
    </row>
    <row r="5169" spans="10:11" ht="15" customHeight="1" x14ac:dyDescent="0.25">
      <c r="J5169" s="175"/>
      <c r="K5169" s="175"/>
    </row>
    <row r="5170" spans="10:11" ht="15" customHeight="1" x14ac:dyDescent="0.25">
      <c r="J5170" s="175"/>
      <c r="K5170" s="175"/>
    </row>
    <row r="5171" spans="10:11" ht="15" customHeight="1" x14ac:dyDescent="0.25">
      <c r="J5171" s="175"/>
      <c r="K5171" s="175"/>
    </row>
    <row r="5172" spans="10:11" ht="15" customHeight="1" x14ac:dyDescent="0.25">
      <c r="J5172" s="175"/>
      <c r="K5172" s="175"/>
    </row>
    <row r="5173" spans="10:11" ht="15" customHeight="1" x14ac:dyDescent="0.25">
      <c r="J5173" s="175"/>
      <c r="K5173" s="175"/>
    </row>
    <row r="5174" spans="10:11" ht="15" customHeight="1" x14ac:dyDescent="0.25">
      <c r="J5174" s="175"/>
      <c r="K5174" s="175"/>
    </row>
    <row r="5175" spans="10:11" ht="15" customHeight="1" x14ac:dyDescent="0.25">
      <c r="J5175" s="175"/>
      <c r="K5175" s="175"/>
    </row>
    <row r="5176" spans="10:11" ht="15" customHeight="1" x14ac:dyDescent="0.25">
      <c r="J5176" s="175"/>
      <c r="K5176" s="175"/>
    </row>
    <row r="5177" spans="10:11" ht="15" customHeight="1" x14ac:dyDescent="0.25">
      <c r="J5177" s="175"/>
      <c r="K5177" s="175"/>
    </row>
    <row r="5178" spans="10:11" ht="15" customHeight="1" x14ac:dyDescent="0.25">
      <c r="J5178" s="175"/>
      <c r="K5178" s="175"/>
    </row>
    <row r="5179" spans="10:11" ht="15" customHeight="1" x14ac:dyDescent="0.25">
      <c r="J5179" s="175"/>
      <c r="K5179" s="175"/>
    </row>
    <row r="5180" spans="10:11" ht="15" customHeight="1" x14ac:dyDescent="0.25">
      <c r="J5180" s="175"/>
      <c r="K5180" s="175"/>
    </row>
    <row r="5181" spans="10:11" ht="15" customHeight="1" x14ac:dyDescent="0.25">
      <c r="J5181" s="175"/>
      <c r="K5181" s="175"/>
    </row>
    <row r="5182" spans="10:11" ht="15" customHeight="1" x14ac:dyDescent="0.25">
      <c r="J5182" s="175"/>
      <c r="K5182" s="175"/>
    </row>
    <row r="5183" spans="10:11" ht="15" customHeight="1" x14ac:dyDescent="0.25">
      <c r="J5183" s="175"/>
      <c r="K5183" s="175"/>
    </row>
    <row r="5184" spans="10:11" ht="15" customHeight="1" x14ac:dyDescent="0.25">
      <c r="J5184" s="175"/>
      <c r="K5184" s="175"/>
    </row>
    <row r="5185" spans="10:11" ht="15" customHeight="1" x14ac:dyDescent="0.25">
      <c r="J5185" s="175"/>
      <c r="K5185" s="175"/>
    </row>
    <row r="5186" spans="10:11" ht="15" customHeight="1" x14ac:dyDescent="0.25">
      <c r="J5186" s="175"/>
      <c r="K5186" s="175"/>
    </row>
    <row r="5187" spans="10:11" ht="15" customHeight="1" x14ac:dyDescent="0.25">
      <c r="J5187" s="175"/>
      <c r="K5187" s="175"/>
    </row>
    <row r="5188" spans="10:11" ht="15" customHeight="1" x14ac:dyDescent="0.25">
      <c r="J5188" s="175"/>
      <c r="K5188" s="175"/>
    </row>
    <row r="5189" spans="10:11" ht="15" customHeight="1" x14ac:dyDescent="0.25">
      <c r="J5189" s="175"/>
      <c r="K5189" s="175"/>
    </row>
    <row r="5190" spans="10:11" ht="15" customHeight="1" x14ac:dyDescent="0.25">
      <c r="J5190" s="175"/>
      <c r="K5190" s="175"/>
    </row>
    <row r="5191" spans="10:11" ht="15" customHeight="1" x14ac:dyDescent="0.25">
      <c r="J5191" s="175"/>
      <c r="K5191" s="175"/>
    </row>
    <row r="5192" spans="10:11" ht="15" customHeight="1" x14ac:dyDescent="0.25">
      <c r="J5192" s="175"/>
      <c r="K5192" s="175"/>
    </row>
    <row r="5193" spans="10:11" ht="15" customHeight="1" x14ac:dyDescent="0.25">
      <c r="J5193" s="175"/>
      <c r="K5193" s="175"/>
    </row>
    <row r="5194" spans="10:11" ht="15" customHeight="1" x14ac:dyDescent="0.25">
      <c r="J5194" s="175"/>
      <c r="K5194" s="175"/>
    </row>
    <row r="5195" spans="10:11" ht="15" customHeight="1" x14ac:dyDescent="0.25">
      <c r="J5195" s="175"/>
      <c r="K5195" s="175"/>
    </row>
    <row r="5196" spans="10:11" ht="15" customHeight="1" x14ac:dyDescent="0.25">
      <c r="J5196" s="175"/>
      <c r="K5196" s="175"/>
    </row>
    <row r="5197" spans="10:11" ht="15" customHeight="1" x14ac:dyDescent="0.25">
      <c r="J5197" s="175"/>
      <c r="K5197" s="175"/>
    </row>
    <row r="5198" spans="10:11" ht="15" customHeight="1" x14ac:dyDescent="0.25">
      <c r="J5198" s="175"/>
      <c r="K5198" s="175"/>
    </row>
    <row r="5199" spans="10:11" ht="15" customHeight="1" x14ac:dyDescent="0.25">
      <c r="J5199" s="175"/>
      <c r="K5199" s="175"/>
    </row>
    <row r="5200" spans="10:11" ht="15" customHeight="1" x14ac:dyDescent="0.25">
      <c r="J5200" s="175"/>
      <c r="K5200" s="175"/>
    </row>
    <row r="5201" spans="10:11" ht="15" customHeight="1" x14ac:dyDescent="0.25">
      <c r="J5201" s="175"/>
      <c r="K5201" s="175"/>
    </row>
    <row r="5202" spans="10:11" ht="15" customHeight="1" x14ac:dyDescent="0.25">
      <c r="J5202" s="175"/>
      <c r="K5202" s="175"/>
    </row>
    <row r="5203" spans="10:11" ht="15" customHeight="1" x14ac:dyDescent="0.25">
      <c r="J5203" s="175"/>
      <c r="K5203" s="175"/>
    </row>
    <row r="5204" spans="10:11" ht="15" customHeight="1" x14ac:dyDescent="0.25">
      <c r="J5204" s="175"/>
      <c r="K5204" s="175"/>
    </row>
    <row r="5205" spans="10:11" ht="15" customHeight="1" x14ac:dyDescent="0.25">
      <c r="J5205" s="175"/>
      <c r="K5205" s="175"/>
    </row>
    <row r="5206" spans="10:11" ht="15" customHeight="1" x14ac:dyDescent="0.25">
      <c r="J5206" s="175"/>
      <c r="K5206" s="175"/>
    </row>
    <row r="5207" spans="10:11" ht="15" customHeight="1" x14ac:dyDescent="0.25">
      <c r="J5207" s="175"/>
      <c r="K5207" s="175"/>
    </row>
    <row r="5208" spans="10:11" ht="15" customHeight="1" x14ac:dyDescent="0.25">
      <c r="J5208" s="175"/>
      <c r="K5208" s="175"/>
    </row>
    <row r="5209" spans="10:11" ht="15" customHeight="1" x14ac:dyDescent="0.25">
      <c r="J5209" s="175"/>
      <c r="K5209" s="175"/>
    </row>
    <row r="5210" spans="10:11" ht="15" customHeight="1" x14ac:dyDescent="0.25">
      <c r="J5210" s="175"/>
      <c r="K5210" s="175"/>
    </row>
    <row r="5211" spans="10:11" ht="15" customHeight="1" x14ac:dyDescent="0.25">
      <c r="J5211" s="175"/>
      <c r="K5211" s="175"/>
    </row>
    <row r="5212" spans="10:11" ht="15" customHeight="1" x14ac:dyDescent="0.25">
      <c r="J5212" s="175"/>
      <c r="K5212" s="175"/>
    </row>
    <row r="5213" spans="10:11" ht="15" customHeight="1" x14ac:dyDescent="0.25">
      <c r="J5213" s="175"/>
      <c r="K5213" s="175"/>
    </row>
    <row r="5214" spans="10:11" ht="15" customHeight="1" x14ac:dyDescent="0.25">
      <c r="J5214" s="175"/>
      <c r="K5214" s="175"/>
    </row>
    <row r="5215" spans="10:11" ht="15" customHeight="1" x14ac:dyDescent="0.25">
      <c r="J5215" s="175"/>
      <c r="K5215" s="175"/>
    </row>
    <row r="5216" spans="10:11" ht="15" customHeight="1" x14ac:dyDescent="0.25">
      <c r="J5216" s="175"/>
      <c r="K5216" s="175"/>
    </row>
    <row r="5217" spans="10:11" ht="15" customHeight="1" x14ac:dyDescent="0.25">
      <c r="J5217" s="175"/>
      <c r="K5217" s="175"/>
    </row>
    <row r="5218" spans="10:11" ht="15" customHeight="1" x14ac:dyDescent="0.25">
      <c r="J5218" s="175"/>
      <c r="K5218" s="175"/>
    </row>
    <row r="5219" spans="10:11" ht="15" customHeight="1" x14ac:dyDescent="0.25">
      <c r="J5219" s="175"/>
      <c r="K5219" s="175"/>
    </row>
    <row r="5220" spans="10:11" ht="15" customHeight="1" x14ac:dyDescent="0.25">
      <c r="J5220" s="175"/>
      <c r="K5220" s="175"/>
    </row>
    <row r="5221" spans="10:11" ht="15" customHeight="1" x14ac:dyDescent="0.25">
      <c r="J5221" s="175"/>
      <c r="K5221" s="175"/>
    </row>
    <row r="5222" spans="10:11" ht="15" customHeight="1" x14ac:dyDescent="0.25">
      <c r="J5222" s="175"/>
      <c r="K5222" s="175"/>
    </row>
    <row r="5223" spans="10:11" ht="15" customHeight="1" x14ac:dyDescent="0.25">
      <c r="J5223" s="175"/>
      <c r="K5223" s="175"/>
    </row>
    <row r="5224" spans="10:11" ht="15" customHeight="1" x14ac:dyDescent="0.25">
      <c r="J5224" s="175"/>
      <c r="K5224" s="175"/>
    </row>
    <row r="5225" spans="10:11" ht="15" customHeight="1" x14ac:dyDescent="0.25">
      <c r="J5225" s="175"/>
      <c r="K5225" s="175"/>
    </row>
    <row r="5226" spans="10:11" ht="15" customHeight="1" x14ac:dyDescent="0.25">
      <c r="J5226" s="175"/>
      <c r="K5226" s="175"/>
    </row>
    <row r="5227" spans="10:11" ht="15" customHeight="1" x14ac:dyDescent="0.25">
      <c r="J5227" s="175"/>
      <c r="K5227" s="175"/>
    </row>
    <row r="5228" spans="10:11" ht="15" customHeight="1" x14ac:dyDescent="0.25">
      <c r="J5228" s="175"/>
      <c r="K5228" s="175"/>
    </row>
    <row r="5229" spans="10:11" ht="15" customHeight="1" x14ac:dyDescent="0.25">
      <c r="J5229" s="175"/>
      <c r="K5229" s="175"/>
    </row>
    <row r="5230" spans="10:11" ht="15" customHeight="1" x14ac:dyDescent="0.25">
      <c r="J5230" s="175"/>
      <c r="K5230" s="175"/>
    </row>
    <row r="5231" spans="10:11" ht="15" customHeight="1" x14ac:dyDescent="0.25">
      <c r="J5231" s="175"/>
      <c r="K5231" s="175"/>
    </row>
    <row r="5232" spans="10:11" ht="15" customHeight="1" x14ac:dyDescent="0.25">
      <c r="J5232" s="175"/>
      <c r="K5232" s="175"/>
    </row>
    <row r="5233" spans="10:11" ht="15" customHeight="1" x14ac:dyDescent="0.25">
      <c r="J5233" s="175"/>
      <c r="K5233" s="175"/>
    </row>
    <row r="5234" spans="10:11" ht="15" customHeight="1" x14ac:dyDescent="0.25">
      <c r="J5234" s="175"/>
      <c r="K5234" s="175"/>
    </row>
    <row r="5235" spans="10:11" ht="15" customHeight="1" x14ac:dyDescent="0.25">
      <c r="J5235" s="175"/>
      <c r="K5235" s="175"/>
    </row>
    <row r="5236" spans="10:11" ht="15" customHeight="1" x14ac:dyDescent="0.25">
      <c r="J5236" s="175"/>
      <c r="K5236" s="175"/>
    </row>
    <row r="5237" spans="10:11" ht="15" customHeight="1" x14ac:dyDescent="0.25">
      <c r="J5237" s="175"/>
      <c r="K5237" s="175"/>
    </row>
    <row r="5238" spans="10:11" ht="15" customHeight="1" x14ac:dyDescent="0.25">
      <c r="J5238" s="175"/>
      <c r="K5238" s="175"/>
    </row>
    <row r="5239" spans="10:11" ht="15" customHeight="1" x14ac:dyDescent="0.25">
      <c r="J5239" s="175"/>
      <c r="K5239" s="175"/>
    </row>
    <row r="5240" spans="10:11" ht="15" customHeight="1" x14ac:dyDescent="0.25">
      <c r="J5240" s="175"/>
      <c r="K5240" s="175"/>
    </row>
    <row r="5241" spans="10:11" ht="15" customHeight="1" x14ac:dyDescent="0.25">
      <c r="J5241" s="175"/>
      <c r="K5241" s="175"/>
    </row>
    <row r="5242" spans="10:11" ht="15" customHeight="1" x14ac:dyDescent="0.25">
      <c r="J5242" s="175"/>
      <c r="K5242" s="175"/>
    </row>
    <row r="5243" spans="10:11" ht="15" customHeight="1" x14ac:dyDescent="0.25">
      <c r="J5243" s="175"/>
      <c r="K5243" s="175"/>
    </row>
    <row r="5244" spans="10:11" ht="15" customHeight="1" x14ac:dyDescent="0.25">
      <c r="J5244" s="175"/>
      <c r="K5244" s="175"/>
    </row>
    <row r="5245" spans="10:11" ht="15" customHeight="1" x14ac:dyDescent="0.25">
      <c r="J5245" s="175"/>
      <c r="K5245" s="175"/>
    </row>
    <row r="5246" spans="10:11" ht="15" customHeight="1" x14ac:dyDescent="0.25">
      <c r="J5246" s="175"/>
      <c r="K5246" s="175"/>
    </row>
    <row r="5247" spans="10:11" ht="15" customHeight="1" x14ac:dyDescent="0.25">
      <c r="J5247" s="175"/>
      <c r="K5247" s="175"/>
    </row>
    <row r="5248" spans="10:11" ht="15" customHeight="1" x14ac:dyDescent="0.25">
      <c r="J5248" s="175"/>
      <c r="K5248" s="175"/>
    </row>
    <row r="5249" spans="10:11" ht="15" customHeight="1" x14ac:dyDescent="0.25">
      <c r="J5249" s="175"/>
      <c r="K5249" s="175"/>
    </row>
    <row r="5250" spans="10:11" ht="15" customHeight="1" x14ac:dyDescent="0.25">
      <c r="J5250" s="175"/>
      <c r="K5250" s="175"/>
    </row>
    <row r="5251" spans="10:11" ht="15" customHeight="1" x14ac:dyDescent="0.25">
      <c r="J5251" s="175"/>
      <c r="K5251" s="175"/>
    </row>
    <row r="5252" spans="10:11" ht="15" customHeight="1" x14ac:dyDescent="0.25">
      <c r="J5252" s="175"/>
      <c r="K5252" s="175"/>
    </row>
    <row r="5253" spans="10:11" ht="15" customHeight="1" x14ac:dyDescent="0.25">
      <c r="J5253" s="175"/>
      <c r="K5253" s="175"/>
    </row>
    <row r="5254" spans="10:11" ht="15" customHeight="1" x14ac:dyDescent="0.25">
      <c r="J5254" s="175"/>
      <c r="K5254" s="175"/>
    </row>
    <row r="5255" spans="10:11" ht="15" customHeight="1" x14ac:dyDescent="0.25">
      <c r="J5255" s="175"/>
      <c r="K5255" s="175"/>
    </row>
    <row r="5256" spans="10:11" ht="15" customHeight="1" x14ac:dyDescent="0.25">
      <c r="J5256" s="175"/>
      <c r="K5256" s="175"/>
    </row>
    <row r="5257" spans="10:11" ht="15" customHeight="1" x14ac:dyDescent="0.25">
      <c r="J5257" s="175"/>
      <c r="K5257" s="175"/>
    </row>
    <row r="5258" spans="10:11" ht="15" customHeight="1" x14ac:dyDescent="0.25">
      <c r="J5258" s="175"/>
      <c r="K5258" s="175"/>
    </row>
    <row r="5259" spans="10:11" ht="15" customHeight="1" x14ac:dyDescent="0.25">
      <c r="J5259" s="175"/>
      <c r="K5259" s="175"/>
    </row>
    <row r="5260" spans="10:11" ht="15" customHeight="1" x14ac:dyDescent="0.25">
      <c r="J5260" s="175"/>
      <c r="K5260" s="175"/>
    </row>
    <row r="5261" spans="10:11" ht="15" customHeight="1" x14ac:dyDescent="0.25">
      <c r="J5261" s="175"/>
      <c r="K5261" s="175"/>
    </row>
    <row r="5262" spans="10:11" ht="15" customHeight="1" x14ac:dyDescent="0.25">
      <c r="J5262" s="175"/>
      <c r="K5262" s="175"/>
    </row>
    <row r="5263" spans="10:11" ht="15" customHeight="1" x14ac:dyDescent="0.25">
      <c r="J5263" s="175"/>
      <c r="K5263" s="175"/>
    </row>
    <row r="5264" spans="10:11" ht="15" customHeight="1" x14ac:dyDescent="0.25">
      <c r="J5264" s="175"/>
      <c r="K5264" s="175"/>
    </row>
    <row r="5265" spans="10:11" ht="15" customHeight="1" x14ac:dyDescent="0.25">
      <c r="J5265" s="175"/>
      <c r="K5265" s="175"/>
    </row>
    <row r="5266" spans="10:11" ht="15" customHeight="1" x14ac:dyDescent="0.25">
      <c r="J5266" s="175"/>
      <c r="K5266" s="175"/>
    </row>
    <row r="5267" spans="10:11" ht="15" customHeight="1" x14ac:dyDescent="0.25">
      <c r="J5267" s="175"/>
      <c r="K5267" s="175"/>
    </row>
    <row r="5268" spans="10:11" ht="15" customHeight="1" x14ac:dyDescent="0.25">
      <c r="J5268" s="175"/>
      <c r="K5268" s="175"/>
    </row>
    <row r="5269" spans="10:11" ht="15" customHeight="1" x14ac:dyDescent="0.25">
      <c r="J5269" s="175"/>
      <c r="K5269" s="175"/>
    </row>
    <row r="5270" spans="10:11" ht="15" customHeight="1" x14ac:dyDescent="0.25">
      <c r="J5270" s="175"/>
      <c r="K5270" s="175"/>
    </row>
    <row r="5271" spans="10:11" ht="15" customHeight="1" x14ac:dyDescent="0.25">
      <c r="J5271" s="175"/>
      <c r="K5271" s="175"/>
    </row>
    <row r="5272" spans="10:11" ht="15" customHeight="1" x14ac:dyDescent="0.25">
      <c r="J5272" s="175"/>
      <c r="K5272" s="175"/>
    </row>
    <row r="5273" spans="10:11" ht="15" customHeight="1" x14ac:dyDescent="0.25">
      <c r="J5273" s="175"/>
      <c r="K5273" s="175"/>
    </row>
    <row r="5274" spans="10:11" ht="15" customHeight="1" x14ac:dyDescent="0.25">
      <c r="J5274" s="175"/>
      <c r="K5274" s="175"/>
    </row>
    <row r="5275" spans="10:11" ht="15" customHeight="1" x14ac:dyDescent="0.25">
      <c r="J5275" s="175"/>
      <c r="K5275" s="175"/>
    </row>
    <row r="5276" spans="10:11" ht="15" customHeight="1" x14ac:dyDescent="0.25">
      <c r="J5276" s="175"/>
      <c r="K5276" s="175"/>
    </row>
    <row r="5277" spans="10:11" ht="15" customHeight="1" x14ac:dyDescent="0.25">
      <c r="J5277" s="175"/>
      <c r="K5277" s="175"/>
    </row>
    <row r="5278" spans="10:11" ht="15" customHeight="1" x14ac:dyDescent="0.25">
      <c r="J5278" s="175"/>
      <c r="K5278" s="175"/>
    </row>
    <row r="5279" spans="10:11" ht="15" customHeight="1" x14ac:dyDescent="0.25">
      <c r="J5279" s="175"/>
      <c r="K5279" s="175"/>
    </row>
    <row r="5280" spans="10:11" ht="15" customHeight="1" x14ac:dyDescent="0.25">
      <c r="J5280" s="175"/>
      <c r="K5280" s="175"/>
    </row>
    <row r="5281" spans="10:11" ht="15" customHeight="1" x14ac:dyDescent="0.25">
      <c r="J5281" s="175"/>
      <c r="K5281" s="175"/>
    </row>
    <row r="5282" spans="10:11" ht="15" customHeight="1" x14ac:dyDescent="0.25">
      <c r="J5282" s="175"/>
      <c r="K5282" s="175"/>
    </row>
    <row r="5283" spans="10:11" ht="15" customHeight="1" x14ac:dyDescent="0.25">
      <c r="J5283" s="175"/>
      <c r="K5283" s="175"/>
    </row>
    <row r="5284" spans="10:11" ht="15" customHeight="1" x14ac:dyDescent="0.25">
      <c r="J5284" s="175"/>
      <c r="K5284" s="175"/>
    </row>
    <row r="5285" spans="10:11" ht="15" customHeight="1" x14ac:dyDescent="0.25">
      <c r="J5285" s="175"/>
      <c r="K5285" s="175"/>
    </row>
    <row r="5286" spans="10:11" ht="15" customHeight="1" x14ac:dyDescent="0.25">
      <c r="J5286" s="175"/>
      <c r="K5286" s="175"/>
    </row>
    <row r="5287" spans="10:11" ht="15" customHeight="1" x14ac:dyDescent="0.25">
      <c r="J5287" s="175"/>
      <c r="K5287" s="175"/>
    </row>
    <row r="5288" spans="10:11" ht="15" customHeight="1" x14ac:dyDescent="0.25">
      <c r="J5288" s="175"/>
      <c r="K5288" s="175"/>
    </row>
    <row r="5289" spans="10:11" ht="15" customHeight="1" x14ac:dyDescent="0.25">
      <c r="J5289" s="175"/>
      <c r="K5289" s="175"/>
    </row>
    <row r="5290" spans="10:11" ht="15" customHeight="1" x14ac:dyDescent="0.25">
      <c r="J5290" s="175"/>
      <c r="K5290" s="175"/>
    </row>
    <row r="5291" spans="10:11" ht="15" customHeight="1" x14ac:dyDescent="0.25">
      <c r="J5291" s="175"/>
      <c r="K5291" s="175"/>
    </row>
    <row r="5292" spans="10:11" ht="15" customHeight="1" x14ac:dyDescent="0.25">
      <c r="J5292" s="175"/>
      <c r="K5292" s="175"/>
    </row>
    <row r="5293" spans="10:11" ht="15" customHeight="1" x14ac:dyDescent="0.25">
      <c r="J5293" s="175"/>
      <c r="K5293" s="175"/>
    </row>
    <row r="5294" spans="10:11" ht="15" customHeight="1" x14ac:dyDescent="0.25">
      <c r="J5294" s="175"/>
      <c r="K5294" s="175"/>
    </row>
    <row r="5295" spans="10:11" ht="15" customHeight="1" x14ac:dyDescent="0.25">
      <c r="J5295" s="175"/>
      <c r="K5295" s="175"/>
    </row>
    <row r="5296" spans="10:11" ht="15" customHeight="1" x14ac:dyDescent="0.25">
      <c r="J5296" s="175"/>
      <c r="K5296" s="175"/>
    </row>
    <row r="5297" spans="10:11" ht="15" customHeight="1" x14ac:dyDescent="0.25">
      <c r="J5297" s="175"/>
      <c r="K5297" s="175"/>
    </row>
    <row r="5298" spans="10:11" ht="15" customHeight="1" x14ac:dyDescent="0.25">
      <c r="J5298" s="175"/>
      <c r="K5298" s="175"/>
    </row>
    <row r="5299" spans="10:11" ht="15" customHeight="1" x14ac:dyDescent="0.25">
      <c r="J5299" s="175"/>
      <c r="K5299" s="175"/>
    </row>
    <row r="5300" spans="10:11" ht="15" customHeight="1" x14ac:dyDescent="0.25">
      <c r="J5300" s="175"/>
      <c r="K5300" s="175"/>
    </row>
    <row r="5301" spans="10:11" ht="15" customHeight="1" x14ac:dyDescent="0.25">
      <c r="J5301" s="175"/>
      <c r="K5301" s="175"/>
    </row>
    <row r="5302" spans="10:11" ht="15" customHeight="1" x14ac:dyDescent="0.25">
      <c r="J5302" s="175"/>
      <c r="K5302" s="175"/>
    </row>
    <row r="5303" spans="10:11" ht="15" customHeight="1" x14ac:dyDescent="0.25">
      <c r="J5303" s="175"/>
      <c r="K5303" s="175"/>
    </row>
    <row r="5304" spans="10:11" ht="15" customHeight="1" x14ac:dyDescent="0.25">
      <c r="J5304" s="175"/>
      <c r="K5304" s="175"/>
    </row>
    <row r="5305" spans="10:11" ht="15" customHeight="1" x14ac:dyDescent="0.25">
      <c r="J5305" s="175"/>
      <c r="K5305" s="175"/>
    </row>
    <row r="5306" spans="10:11" ht="15" customHeight="1" x14ac:dyDescent="0.25">
      <c r="J5306" s="175"/>
      <c r="K5306" s="175"/>
    </row>
    <row r="5307" spans="10:11" ht="15" customHeight="1" x14ac:dyDescent="0.25">
      <c r="J5307" s="175"/>
      <c r="K5307" s="175"/>
    </row>
    <row r="5308" spans="10:11" ht="15" customHeight="1" x14ac:dyDescent="0.25">
      <c r="J5308" s="175"/>
      <c r="K5308" s="175"/>
    </row>
    <row r="5309" spans="10:11" ht="15" customHeight="1" x14ac:dyDescent="0.25">
      <c r="J5309" s="175"/>
      <c r="K5309" s="175"/>
    </row>
    <row r="5310" spans="10:11" ht="15" customHeight="1" x14ac:dyDescent="0.25">
      <c r="J5310" s="175"/>
      <c r="K5310" s="175"/>
    </row>
    <row r="5311" spans="10:11" ht="15" customHeight="1" x14ac:dyDescent="0.25">
      <c r="J5311" s="175"/>
      <c r="K5311" s="175"/>
    </row>
    <row r="5312" spans="10:11" ht="15" customHeight="1" x14ac:dyDescent="0.25">
      <c r="J5312" s="175"/>
      <c r="K5312" s="175"/>
    </row>
    <row r="5313" spans="10:11" ht="15" customHeight="1" x14ac:dyDescent="0.25">
      <c r="J5313" s="175"/>
      <c r="K5313" s="175"/>
    </row>
    <row r="5314" spans="10:11" ht="15" customHeight="1" x14ac:dyDescent="0.25">
      <c r="J5314" s="175"/>
      <c r="K5314" s="175"/>
    </row>
    <row r="5315" spans="10:11" ht="15" customHeight="1" x14ac:dyDescent="0.25">
      <c r="J5315" s="175"/>
      <c r="K5315" s="175"/>
    </row>
    <row r="5316" spans="10:11" ht="15" customHeight="1" x14ac:dyDescent="0.25">
      <c r="J5316" s="175"/>
      <c r="K5316" s="175"/>
    </row>
    <row r="5317" spans="10:11" ht="15" customHeight="1" x14ac:dyDescent="0.25">
      <c r="J5317" s="175"/>
      <c r="K5317" s="175"/>
    </row>
    <row r="5318" spans="10:11" ht="15" customHeight="1" x14ac:dyDescent="0.25">
      <c r="J5318" s="175"/>
      <c r="K5318" s="175"/>
    </row>
    <row r="5319" spans="10:11" ht="15" customHeight="1" x14ac:dyDescent="0.25">
      <c r="J5319" s="175"/>
      <c r="K5319" s="175"/>
    </row>
    <row r="5320" spans="10:11" ht="15" customHeight="1" x14ac:dyDescent="0.25">
      <c r="J5320" s="175"/>
      <c r="K5320" s="175"/>
    </row>
    <row r="5321" spans="10:11" ht="15" customHeight="1" x14ac:dyDescent="0.25">
      <c r="J5321" s="175"/>
      <c r="K5321" s="175"/>
    </row>
    <row r="5322" spans="10:11" ht="15" customHeight="1" x14ac:dyDescent="0.25">
      <c r="J5322" s="175"/>
      <c r="K5322" s="175"/>
    </row>
    <row r="5323" spans="10:11" ht="15" customHeight="1" x14ac:dyDescent="0.25">
      <c r="J5323" s="175"/>
      <c r="K5323" s="175"/>
    </row>
    <row r="5324" spans="10:11" ht="15" customHeight="1" x14ac:dyDescent="0.25">
      <c r="J5324" s="175"/>
      <c r="K5324" s="175"/>
    </row>
    <row r="5325" spans="10:11" ht="15" customHeight="1" x14ac:dyDescent="0.25">
      <c r="J5325" s="175"/>
      <c r="K5325" s="175"/>
    </row>
    <row r="5326" spans="10:11" ht="15" customHeight="1" x14ac:dyDescent="0.25">
      <c r="J5326" s="175"/>
      <c r="K5326" s="175"/>
    </row>
    <row r="5327" spans="10:11" ht="15" customHeight="1" x14ac:dyDescent="0.25">
      <c r="J5327" s="175"/>
      <c r="K5327" s="175"/>
    </row>
    <row r="5328" spans="10:11" ht="15" customHeight="1" x14ac:dyDescent="0.25">
      <c r="J5328" s="175"/>
      <c r="K5328" s="175"/>
    </row>
    <row r="5329" spans="10:11" ht="15" customHeight="1" x14ac:dyDescent="0.25">
      <c r="J5329" s="175"/>
      <c r="K5329" s="175"/>
    </row>
    <row r="5330" spans="10:11" ht="15" customHeight="1" x14ac:dyDescent="0.25">
      <c r="J5330" s="175"/>
      <c r="K5330" s="175"/>
    </row>
    <row r="5331" spans="10:11" ht="15" customHeight="1" x14ac:dyDescent="0.25">
      <c r="J5331" s="175"/>
      <c r="K5331" s="175"/>
    </row>
    <row r="5332" spans="10:11" ht="15" customHeight="1" x14ac:dyDescent="0.25">
      <c r="J5332" s="175"/>
      <c r="K5332" s="175"/>
    </row>
    <row r="5333" spans="10:11" ht="15" customHeight="1" x14ac:dyDescent="0.25">
      <c r="J5333" s="175"/>
      <c r="K5333" s="175"/>
    </row>
    <row r="5334" spans="10:11" ht="15" customHeight="1" x14ac:dyDescent="0.25">
      <c r="J5334" s="175"/>
      <c r="K5334" s="175"/>
    </row>
    <row r="5335" spans="10:11" ht="15" customHeight="1" x14ac:dyDescent="0.25">
      <c r="J5335" s="175"/>
      <c r="K5335" s="175"/>
    </row>
    <row r="5336" spans="10:11" ht="15" customHeight="1" x14ac:dyDescent="0.25">
      <c r="J5336" s="175"/>
      <c r="K5336" s="175"/>
    </row>
    <row r="5337" spans="10:11" ht="15" customHeight="1" x14ac:dyDescent="0.25">
      <c r="J5337" s="175"/>
      <c r="K5337" s="175"/>
    </row>
    <row r="5338" spans="10:11" ht="15" customHeight="1" x14ac:dyDescent="0.25">
      <c r="J5338" s="175"/>
      <c r="K5338" s="175"/>
    </row>
    <row r="5339" spans="10:11" ht="15" customHeight="1" x14ac:dyDescent="0.25">
      <c r="J5339" s="175"/>
      <c r="K5339" s="175"/>
    </row>
    <row r="5340" spans="10:11" ht="15" customHeight="1" x14ac:dyDescent="0.25">
      <c r="J5340" s="175"/>
      <c r="K5340" s="175"/>
    </row>
    <row r="5341" spans="10:11" ht="15" customHeight="1" x14ac:dyDescent="0.25">
      <c r="J5341" s="175"/>
      <c r="K5341" s="175"/>
    </row>
    <row r="5342" spans="10:11" ht="15" customHeight="1" x14ac:dyDescent="0.25">
      <c r="J5342" s="175"/>
      <c r="K5342" s="175"/>
    </row>
    <row r="5343" spans="10:11" ht="15" customHeight="1" x14ac:dyDescent="0.25">
      <c r="J5343" s="175"/>
      <c r="K5343" s="175"/>
    </row>
    <row r="5344" spans="10:11" ht="15" customHeight="1" x14ac:dyDescent="0.25">
      <c r="J5344" s="175"/>
      <c r="K5344" s="175"/>
    </row>
    <row r="5345" spans="10:11" ht="15" customHeight="1" x14ac:dyDescent="0.25">
      <c r="J5345" s="175"/>
      <c r="K5345" s="175"/>
    </row>
    <row r="5346" spans="10:11" ht="15" customHeight="1" x14ac:dyDescent="0.25">
      <c r="J5346" s="175"/>
      <c r="K5346" s="175"/>
    </row>
    <row r="5347" spans="10:11" ht="15" customHeight="1" x14ac:dyDescent="0.25">
      <c r="J5347" s="175"/>
      <c r="K5347" s="175"/>
    </row>
    <row r="5348" spans="10:11" ht="15" customHeight="1" x14ac:dyDescent="0.25">
      <c r="J5348" s="175"/>
      <c r="K5348" s="175"/>
    </row>
    <row r="5349" spans="10:11" ht="15" customHeight="1" x14ac:dyDescent="0.25">
      <c r="J5349" s="175"/>
      <c r="K5349" s="175"/>
    </row>
    <row r="5350" spans="10:11" ht="15" customHeight="1" x14ac:dyDescent="0.25">
      <c r="J5350" s="175"/>
      <c r="K5350" s="175"/>
    </row>
    <row r="5351" spans="10:11" ht="15" customHeight="1" x14ac:dyDescent="0.25">
      <c r="J5351" s="175"/>
      <c r="K5351" s="175"/>
    </row>
    <row r="5352" spans="10:11" ht="15" customHeight="1" x14ac:dyDescent="0.25">
      <c r="J5352" s="175"/>
      <c r="K5352" s="175"/>
    </row>
    <row r="5353" spans="10:11" ht="15" customHeight="1" x14ac:dyDescent="0.25">
      <c r="J5353" s="175"/>
      <c r="K5353" s="175"/>
    </row>
    <row r="5354" spans="10:11" ht="15" customHeight="1" x14ac:dyDescent="0.25">
      <c r="J5354" s="175"/>
      <c r="K5354" s="175"/>
    </row>
    <row r="5355" spans="10:11" ht="15" customHeight="1" x14ac:dyDescent="0.25">
      <c r="J5355" s="175"/>
      <c r="K5355" s="175"/>
    </row>
    <row r="5356" spans="10:11" ht="15" customHeight="1" x14ac:dyDescent="0.25">
      <c r="J5356" s="175"/>
      <c r="K5356" s="175"/>
    </row>
    <row r="5357" spans="10:11" ht="15" customHeight="1" x14ac:dyDescent="0.25">
      <c r="J5357" s="175"/>
      <c r="K5357" s="175"/>
    </row>
    <row r="5358" spans="10:11" ht="15" customHeight="1" x14ac:dyDescent="0.25">
      <c r="J5358" s="175"/>
      <c r="K5358" s="175"/>
    </row>
    <row r="5359" spans="10:11" ht="15" customHeight="1" x14ac:dyDescent="0.25">
      <c r="J5359" s="175"/>
      <c r="K5359" s="175"/>
    </row>
    <row r="5360" spans="10:11" ht="15" customHeight="1" x14ac:dyDescent="0.25">
      <c r="J5360" s="175"/>
      <c r="K5360" s="175"/>
    </row>
    <row r="5361" spans="10:11" ht="15" customHeight="1" x14ac:dyDescent="0.25">
      <c r="J5361" s="175"/>
      <c r="K5361" s="175"/>
    </row>
    <row r="5362" spans="10:11" ht="15" customHeight="1" x14ac:dyDescent="0.25">
      <c r="J5362" s="175"/>
      <c r="K5362" s="175"/>
    </row>
    <row r="5363" spans="10:11" ht="15" customHeight="1" x14ac:dyDescent="0.25">
      <c r="J5363" s="175"/>
      <c r="K5363" s="175"/>
    </row>
    <row r="5364" spans="10:11" ht="15" customHeight="1" x14ac:dyDescent="0.25">
      <c r="J5364" s="175"/>
      <c r="K5364" s="175"/>
    </row>
    <row r="5365" spans="10:11" ht="15" customHeight="1" x14ac:dyDescent="0.25">
      <c r="J5365" s="175"/>
      <c r="K5365" s="175"/>
    </row>
    <row r="5366" spans="10:11" ht="15" customHeight="1" x14ac:dyDescent="0.25">
      <c r="J5366" s="175"/>
      <c r="K5366" s="175"/>
    </row>
    <row r="5367" spans="10:11" ht="15" customHeight="1" x14ac:dyDescent="0.25">
      <c r="J5367" s="175"/>
      <c r="K5367" s="175"/>
    </row>
    <row r="5368" spans="10:11" ht="15" customHeight="1" x14ac:dyDescent="0.25">
      <c r="J5368" s="175"/>
      <c r="K5368" s="175"/>
    </row>
    <row r="5369" spans="10:11" ht="15" customHeight="1" x14ac:dyDescent="0.25">
      <c r="J5369" s="175"/>
      <c r="K5369" s="175"/>
    </row>
    <row r="5370" spans="10:11" ht="15" customHeight="1" x14ac:dyDescent="0.25">
      <c r="J5370" s="175"/>
      <c r="K5370" s="175"/>
    </row>
    <row r="5371" spans="10:11" ht="15" customHeight="1" x14ac:dyDescent="0.25">
      <c r="J5371" s="175"/>
      <c r="K5371" s="175"/>
    </row>
    <row r="5372" spans="10:11" ht="15" customHeight="1" x14ac:dyDescent="0.25">
      <c r="J5372" s="175"/>
      <c r="K5372" s="175"/>
    </row>
    <row r="5373" spans="10:11" ht="15" customHeight="1" x14ac:dyDescent="0.25">
      <c r="J5373" s="175"/>
      <c r="K5373" s="175"/>
    </row>
    <row r="5374" spans="10:11" ht="15" customHeight="1" x14ac:dyDescent="0.25">
      <c r="J5374" s="175"/>
      <c r="K5374" s="175"/>
    </row>
    <row r="5375" spans="10:11" ht="15" customHeight="1" x14ac:dyDescent="0.25">
      <c r="J5375" s="175"/>
      <c r="K5375" s="175"/>
    </row>
    <row r="5376" spans="10:11" ht="15" customHeight="1" x14ac:dyDescent="0.25">
      <c r="J5376" s="175"/>
      <c r="K5376" s="175"/>
    </row>
    <row r="5377" spans="10:11" ht="15" customHeight="1" x14ac:dyDescent="0.25">
      <c r="J5377" s="175"/>
      <c r="K5377" s="175"/>
    </row>
    <row r="5378" spans="10:11" ht="15" customHeight="1" x14ac:dyDescent="0.25">
      <c r="J5378" s="175"/>
      <c r="K5378" s="175"/>
    </row>
    <row r="5379" spans="10:11" ht="15" customHeight="1" x14ac:dyDescent="0.25">
      <c r="J5379" s="175"/>
      <c r="K5379" s="175"/>
    </row>
    <row r="5380" spans="10:11" ht="15" customHeight="1" x14ac:dyDescent="0.25">
      <c r="J5380" s="175"/>
      <c r="K5380" s="175"/>
    </row>
    <row r="5381" spans="10:11" ht="15" customHeight="1" x14ac:dyDescent="0.25">
      <c r="J5381" s="175"/>
      <c r="K5381" s="175"/>
    </row>
    <row r="5382" spans="10:11" ht="15" customHeight="1" x14ac:dyDescent="0.25">
      <c r="J5382" s="175"/>
      <c r="K5382" s="175"/>
    </row>
    <row r="5383" spans="10:11" ht="15" customHeight="1" x14ac:dyDescent="0.25">
      <c r="J5383" s="175"/>
      <c r="K5383" s="175"/>
    </row>
    <row r="5384" spans="10:11" ht="15" customHeight="1" x14ac:dyDescent="0.25">
      <c r="J5384" s="175"/>
      <c r="K5384" s="175"/>
    </row>
    <row r="5385" spans="10:11" ht="15" customHeight="1" x14ac:dyDescent="0.25">
      <c r="J5385" s="175"/>
      <c r="K5385" s="175"/>
    </row>
    <row r="5386" spans="10:11" ht="15" customHeight="1" x14ac:dyDescent="0.25">
      <c r="J5386" s="175"/>
      <c r="K5386" s="175"/>
    </row>
    <row r="5387" spans="10:11" ht="15" customHeight="1" x14ac:dyDescent="0.25">
      <c r="J5387" s="175"/>
      <c r="K5387" s="175"/>
    </row>
    <row r="5388" spans="10:11" ht="15" customHeight="1" x14ac:dyDescent="0.25">
      <c r="J5388" s="175"/>
      <c r="K5388" s="175"/>
    </row>
    <row r="5389" spans="10:11" ht="15" customHeight="1" x14ac:dyDescent="0.25">
      <c r="J5389" s="175"/>
      <c r="K5389" s="175"/>
    </row>
    <row r="5390" spans="10:11" ht="15" customHeight="1" x14ac:dyDescent="0.25">
      <c r="J5390" s="175"/>
      <c r="K5390" s="175"/>
    </row>
    <row r="5391" spans="10:11" ht="15" customHeight="1" x14ac:dyDescent="0.25">
      <c r="J5391" s="175"/>
      <c r="K5391" s="175"/>
    </row>
    <row r="5392" spans="10:11" ht="15" customHeight="1" x14ac:dyDescent="0.25">
      <c r="J5392" s="175"/>
      <c r="K5392" s="175"/>
    </row>
    <row r="5393" spans="10:11" ht="15" customHeight="1" x14ac:dyDescent="0.25">
      <c r="J5393" s="175"/>
      <c r="K5393" s="175"/>
    </row>
    <row r="5394" spans="10:11" ht="15" customHeight="1" x14ac:dyDescent="0.25">
      <c r="J5394" s="175"/>
      <c r="K5394" s="175"/>
    </row>
    <row r="5395" spans="10:11" ht="15" customHeight="1" x14ac:dyDescent="0.25">
      <c r="J5395" s="175"/>
      <c r="K5395" s="175"/>
    </row>
    <row r="5396" spans="10:11" ht="15" customHeight="1" x14ac:dyDescent="0.25">
      <c r="J5396" s="175"/>
      <c r="K5396" s="175"/>
    </row>
    <row r="5397" spans="10:11" ht="15" customHeight="1" x14ac:dyDescent="0.25">
      <c r="J5397" s="175"/>
      <c r="K5397" s="175"/>
    </row>
    <row r="5398" spans="10:11" ht="15" customHeight="1" x14ac:dyDescent="0.25">
      <c r="J5398" s="175"/>
      <c r="K5398" s="175"/>
    </row>
    <row r="5399" spans="10:11" ht="15" customHeight="1" x14ac:dyDescent="0.25">
      <c r="J5399" s="175"/>
      <c r="K5399" s="175"/>
    </row>
    <row r="5400" spans="10:11" ht="15" customHeight="1" x14ac:dyDescent="0.25">
      <c r="J5400" s="175"/>
      <c r="K5400" s="175"/>
    </row>
    <row r="5401" spans="10:11" ht="15" customHeight="1" x14ac:dyDescent="0.25">
      <c r="J5401" s="175"/>
      <c r="K5401" s="175"/>
    </row>
    <row r="5402" spans="10:11" ht="15" customHeight="1" x14ac:dyDescent="0.25">
      <c r="J5402" s="175"/>
      <c r="K5402" s="175"/>
    </row>
    <row r="5403" spans="10:11" ht="15" customHeight="1" x14ac:dyDescent="0.25">
      <c r="J5403" s="175"/>
      <c r="K5403" s="175"/>
    </row>
    <row r="5404" spans="10:11" ht="15" customHeight="1" x14ac:dyDescent="0.25">
      <c r="J5404" s="175"/>
      <c r="K5404" s="175"/>
    </row>
    <row r="5405" spans="10:11" ht="15" customHeight="1" x14ac:dyDescent="0.25">
      <c r="J5405" s="175"/>
      <c r="K5405" s="175"/>
    </row>
    <row r="5406" spans="10:11" ht="15" customHeight="1" x14ac:dyDescent="0.25">
      <c r="J5406" s="175"/>
      <c r="K5406" s="175"/>
    </row>
    <row r="5407" spans="10:11" ht="15" customHeight="1" x14ac:dyDescent="0.25">
      <c r="J5407" s="175"/>
      <c r="K5407" s="175"/>
    </row>
    <row r="5408" spans="10:11" ht="15" customHeight="1" x14ac:dyDescent="0.25">
      <c r="J5408" s="175"/>
      <c r="K5408" s="175"/>
    </row>
    <row r="5409" spans="10:11" ht="15" customHeight="1" x14ac:dyDescent="0.25">
      <c r="J5409" s="175"/>
      <c r="K5409" s="175"/>
    </row>
    <row r="5410" spans="10:11" ht="15" customHeight="1" x14ac:dyDescent="0.25">
      <c r="J5410" s="175"/>
      <c r="K5410" s="175"/>
    </row>
    <row r="5411" spans="10:11" ht="15" customHeight="1" x14ac:dyDescent="0.25">
      <c r="J5411" s="175"/>
      <c r="K5411" s="175"/>
    </row>
    <row r="5412" spans="10:11" ht="15" customHeight="1" x14ac:dyDescent="0.25">
      <c r="J5412" s="175"/>
      <c r="K5412" s="175"/>
    </row>
    <row r="5413" spans="10:11" ht="15" customHeight="1" x14ac:dyDescent="0.25">
      <c r="J5413" s="175"/>
      <c r="K5413" s="175"/>
    </row>
    <row r="5414" spans="10:11" ht="15" customHeight="1" x14ac:dyDescent="0.25">
      <c r="J5414" s="175"/>
      <c r="K5414" s="175"/>
    </row>
    <row r="5415" spans="10:11" ht="15" customHeight="1" x14ac:dyDescent="0.25">
      <c r="J5415" s="175"/>
      <c r="K5415" s="175"/>
    </row>
    <row r="5416" spans="10:11" ht="15" customHeight="1" x14ac:dyDescent="0.25">
      <c r="J5416" s="175"/>
      <c r="K5416" s="175"/>
    </row>
    <row r="5417" spans="10:11" ht="15" customHeight="1" x14ac:dyDescent="0.25">
      <c r="J5417" s="175"/>
      <c r="K5417" s="175"/>
    </row>
    <row r="5418" spans="10:11" ht="15" customHeight="1" x14ac:dyDescent="0.25">
      <c r="J5418" s="175"/>
      <c r="K5418" s="175"/>
    </row>
    <row r="5419" spans="10:11" ht="15" customHeight="1" x14ac:dyDescent="0.25">
      <c r="J5419" s="175"/>
      <c r="K5419" s="175"/>
    </row>
    <row r="5420" spans="10:11" ht="15" customHeight="1" x14ac:dyDescent="0.25">
      <c r="J5420" s="175"/>
      <c r="K5420" s="175"/>
    </row>
    <row r="5421" spans="10:11" ht="15" customHeight="1" x14ac:dyDescent="0.25">
      <c r="J5421" s="175"/>
      <c r="K5421" s="175"/>
    </row>
    <row r="5422" spans="10:11" ht="15" customHeight="1" x14ac:dyDescent="0.25">
      <c r="J5422" s="175"/>
      <c r="K5422" s="175"/>
    </row>
    <row r="5423" spans="10:11" ht="15" customHeight="1" x14ac:dyDescent="0.25">
      <c r="J5423" s="175"/>
      <c r="K5423" s="175"/>
    </row>
    <row r="5424" spans="10:11" ht="15" customHeight="1" x14ac:dyDescent="0.25">
      <c r="J5424" s="175"/>
      <c r="K5424" s="175"/>
    </row>
    <row r="5425" spans="10:11" ht="15" customHeight="1" x14ac:dyDescent="0.25">
      <c r="J5425" s="175"/>
      <c r="K5425" s="175"/>
    </row>
    <row r="5426" spans="10:11" ht="15" customHeight="1" x14ac:dyDescent="0.25">
      <c r="J5426" s="175"/>
      <c r="K5426" s="175"/>
    </row>
    <row r="5427" spans="10:11" ht="15" customHeight="1" x14ac:dyDescent="0.25">
      <c r="J5427" s="175"/>
      <c r="K5427" s="175"/>
    </row>
    <row r="5428" spans="10:11" ht="15" customHeight="1" x14ac:dyDescent="0.25">
      <c r="J5428" s="175"/>
      <c r="K5428" s="175"/>
    </row>
    <row r="5429" spans="10:11" ht="15" customHeight="1" x14ac:dyDescent="0.25">
      <c r="J5429" s="175"/>
      <c r="K5429" s="175"/>
    </row>
    <row r="5430" spans="10:11" ht="15" customHeight="1" x14ac:dyDescent="0.25">
      <c r="J5430" s="175"/>
      <c r="K5430" s="175"/>
    </row>
    <row r="5431" spans="10:11" ht="15" customHeight="1" x14ac:dyDescent="0.25">
      <c r="J5431" s="175"/>
      <c r="K5431" s="175"/>
    </row>
    <row r="5432" spans="10:11" ht="15" customHeight="1" x14ac:dyDescent="0.25">
      <c r="J5432" s="175"/>
      <c r="K5432" s="175"/>
    </row>
    <row r="5433" spans="10:11" ht="15" customHeight="1" x14ac:dyDescent="0.25">
      <c r="J5433" s="175"/>
      <c r="K5433" s="175"/>
    </row>
    <row r="5434" spans="10:11" ht="15" customHeight="1" x14ac:dyDescent="0.25">
      <c r="J5434" s="175"/>
      <c r="K5434" s="175"/>
    </row>
    <row r="5435" spans="10:11" ht="15" customHeight="1" x14ac:dyDescent="0.25">
      <c r="J5435" s="175"/>
      <c r="K5435" s="175"/>
    </row>
    <row r="5436" spans="10:11" ht="15" customHeight="1" x14ac:dyDescent="0.25">
      <c r="J5436" s="175"/>
      <c r="K5436" s="175"/>
    </row>
    <row r="5437" spans="10:11" ht="15" customHeight="1" x14ac:dyDescent="0.25">
      <c r="J5437" s="175"/>
      <c r="K5437" s="175"/>
    </row>
    <row r="5438" spans="10:11" ht="15" customHeight="1" x14ac:dyDescent="0.25">
      <c r="J5438" s="175"/>
      <c r="K5438" s="175"/>
    </row>
    <row r="5439" spans="10:11" ht="15" customHeight="1" x14ac:dyDescent="0.25">
      <c r="J5439" s="175"/>
      <c r="K5439" s="175"/>
    </row>
    <row r="5440" spans="10:11" ht="15" customHeight="1" x14ac:dyDescent="0.25">
      <c r="J5440" s="175"/>
      <c r="K5440" s="175"/>
    </row>
    <row r="5441" spans="10:11" ht="15" customHeight="1" x14ac:dyDescent="0.25">
      <c r="J5441" s="175"/>
      <c r="K5441" s="175"/>
    </row>
    <row r="5442" spans="10:11" ht="15" customHeight="1" x14ac:dyDescent="0.25">
      <c r="J5442" s="175"/>
      <c r="K5442" s="175"/>
    </row>
    <row r="5443" spans="10:11" ht="15" customHeight="1" x14ac:dyDescent="0.25">
      <c r="J5443" s="175"/>
      <c r="K5443" s="175"/>
    </row>
    <row r="5444" spans="10:11" ht="15" customHeight="1" x14ac:dyDescent="0.25">
      <c r="J5444" s="175"/>
      <c r="K5444" s="175"/>
    </row>
    <row r="5445" spans="10:11" ht="15" customHeight="1" x14ac:dyDescent="0.25">
      <c r="J5445" s="175"/>
      <c r="K5445" s="175"/>
    </row>
    <row r="5446" spans="10:11" ht="15" customHeight="1" x14ac:dyDescent="0.25">
      <c r="J5446" s="175"/>
      <c r="K5446" s="175"/>
    </row>
    <row r="5447" spans="10:11" ht="15" customHeight="1" x14ac:dyDescent="0.25">
      <c r="J5447" s="175"/>
      <c r="K5447" s="175"/>
    </row>
    <row r="5448" spans="10:11" ht="15" customHeight="1" x14ac:dyDescent="0.25">
      <c r="J5448" s="175"/>
      <c r="K5448" s="175"/>
    </row>
    <row r="5449" spans="10:11" ht="15" customHeight="1" x14ac:dyDescent="0.25">
      <c r="J5449" s="175"/>
      <c r="K5449" s="175"/>
    </row>
    <row r="5450" spans="10:11" ht="15" customHeight="1" x14ac:dyDescent="0.25">
      <c r="J5450" s="175"/>
      <c r="K5450" s="175"/>
    </row>
    <row r="5451" spans="10:11" ht="15" customHeight="1" x14ac:dyDescent="0.25">
      <c r="J5451" s="175"/>
      <c r="K5451" s="175"/>
    </row>
    <row r="5452" spans="10:11" ht="15" customHeight="1" x14ac:dyDescent="0.25">
      <c r="J5452" s="175"/>
      <c r="K5452" s="175"/>
    </row>
    <row r="5453" spans="10:11" ht="15" customHeight="1" x14ac:dyDescent="0.25">
      <c r="J5453" s="175"/>
      <c r="K5453" s="175"/>
    </row>
    <row r="5454" spans="10:11" ht="15" customHeight="1" x14ac:dyDescent="0.25">
      <c r="J5454" s="175"/>
      <c r="K5454" s="175"/>
    </row>
    <row r="5455" spans="10:11" ht="15" customHeight="1" x14ac:dyDescent="0.25">
      <c r="J5455" s="175"/>
      <c r="K5455" s="175"/>
    </row>
    <row r="5456" spans="10:11" ht="15" customHeight="1" x14ac:dyDescent="0.25">
      <c r="J5456" s="175"/>
      <c r="K5456" s="175"/>
    </row>
    <row r="5457" spans="10:11" ht="15" customHeight="1" x14ac:dyDescent="0.25">
      <c r="J5457" s="175"/>
      <c r="K5457" s="175"/>
    </row>
    <row r="5458" spans="10:11" ht="15" customHeight="1" x14ac:dyDescent="0.25">
      <c r="J5458" s="175"/>
      <c r="K5458" s="175"/>
    </row>
    <row r="5459" spans="10:11" ht="15" customHeight="1" x14ac:dyDescent="0.25">
      <c r="J5459" s="175"/>
      <c r="K5459" s="175"/>
    </row>
    <row r="5460" spans="10:11" ht="15" customHeight="1" x14ac:dyDescent="0.25">
      <c r="J5460" s="175"/>
      <c r="K5460" s="175"/>
    </row>
    <row r="5461" spans="10:11" ht="15" customHeight="1" x14ac:dyDescent="0.25">
      <c r="J5461" s="175"/>
      <c r="K5461" s="175"/>
    </row>
    <row r="5462" spans="10:11" ht="15" customHeight="1" x14ac:dyDescent="0.25">
      <c r="J5462" s="175"/>
      <c r="K5462" s="175"/>
    </row>
    <row r="5463" spans="10:11" ht="15" customHeight="1" x14ac:dyDescent="0.25">
      <c r="J5463" s="175"/>
      <c r="K5463" s="175"/>
    </row>
    <row r="5464" spans="10:11" ht="15" customHeight="1" x14ac:dyDescent="0.25">
      <c r="J5464" s="175"/>
      <c r="K5464" s="175"/>
    </row>
    <row r="5465" spans="10:11" ht="15" customHeight="1" x14ac:dyDescent="0.25">
      <c r="J5465" s="175"/>
      <c r="K5465" s="175"/>
    </row>
    <row r="5466" spans="10:11" ht="15" customHeight="1" x14ac:dyDescent="0.25">
      <c r="J5466" s="175"/>
      <c r="K5466" s="175"/>
    </row>
    <row r="5467" spans="10:11" ht="15" customHeight="1" x14ac:dyDescent="0.25">
      <c r="J5467" s="175"/>
      <c r="K5467" s="175"/>
    </row>
    <row r="5468" spans="10:11" ht="15" customHeight="1" x14ac:dyDescent="0.25">
      <c r="J5468" s="175"/>
      <c r="K5468" s="175"/>
    </row>
    <row r="5469" spans="10:11" ht="15" customHeight="1" x14ac:dyDescent="0.25">
      <c r="J5469" s="175"/>
      <c r="K5469" s="175"/>
    </row>
    <row r="5470" spans="10:11" ht="15" customHeight="1" x14ac:dyDescent="0.25">
      <c r="J5470" s="175"/>
      <c r="K5470" s="175"/>
    </row>
    <row r="5471" spans="10:11" ht="15" customHeight="1" x14ac:dyDescent="0.25">
      <c r="J5471" s="175"/>
      <c r="K5471" s="175"/>
    </row>
    <row r="5472" spans="10:11" ht="15" customHeight="1" x14ac:dyDescent="0.25">
      <c r="J5472" s="175"/>
      <c r="K5472" s="175"/>
    </row>
    <row r="5473" spans="10:11" ht="15" customHeight="1" x14ac:dyDescent="0.25">
      <c r="J5473" s="175"/>
      <c r="K5473" s="175"/>
    </row>
    <row r="5474" spans="10:11" ht="15" customHeight="1" x14ac:dyDescent="0.25">
      <c r="J5474" s="175"/>
      <c r="K5474" s="175"/>
    </row>
    <row r="5475" spans="10:11" ht="15" customHeight="1" x14ac:dyDescent="0.25">
      <c r="J5475" s="175"/>
      <c r="K5475" s="175"/>
    </row>
    <row r="5476" spans="10:11" ht="15" customHeight="1" x14ac:dyDescent="0.25">
      <c r="J5476" s="175"/>
      <c r="K5476" s="175"/>
    </row>
    <row r="5477" spans="10:11" ht="15" customHeight="1" x14ac:dyDescent="0.25">
      <c r="J5477" s="175"/>
      <c r="K5477" s="175"/>
    </row>
    <row r="5478" spans="10:11" ht="15" customHeight="1" x14ac:dyDescent="0.25">
      <c r="J5478" s="175"/>
      <c r="K5478" s="175"/>
    </row>
    <row r="5479" spans="10:11" ht="15" customHeight="1" x14ac:dyDescent="0.25">
      <c r="J5479" s="175"/>
      <c r="K5479" s="175"/>
    </row>
    <row r="5480" spans="10:11" ht="15" customHeight="1" x14ac:dyDescent="0.25">
      <c r="J5480" s="175"/>
      <c r="K5480" s="175"/>
    </row>
    <row r="5481" spans="10:11" ht="15" customHeight="1" x14ac:dyDescent="0.25">
      <c r="J5481" s="175"/>
      <c r="K5481" s="175"/>
    </row>
    <row r="5482" spans="10:11" ht="15" customHeight="1" x14ac:dyDescent="0.25">
      <c r="J5482" s="175"/>
      <c r="K5482" s="175"/>
    </row>
    <row r="5483" spans="10:11" ht="15" customHeight="1" x14ac:dyDescent="0.25">
      <c r="J5483" s="175"/>
      <c r="K5483" s="175"/>
    </row>
    <row r="5484" spans="10:11" ht="15" customHeight="1" x14ac:dyDescent="0.25">
      <c r="J5484" s="175"/>
      <c r="K5484" s="175"/>
    </row>
    <row r="5485" spans="10:11" ht="15" customHeight="1" x14ac:dyDescent="0.25">
      <c r="J5485" s="175"/>
      <c r="K5485" s="175"/>
    </row>
    <row r="5486" spans="10:11" ht="15" customHeight="1" x14ac:dyDescent="0.25">
      <c r="J5486" s="175"/>
      <c r="K5486" s="175"/>
    </row>
    <row r="5487" spans="10:11" ht="15" customHeight="1" x14ac:dyDescent="0.25">
      <c r="J5487" s="175"/>
      <c r="K5487" s="175"/>
    </row>
    <row r="5488" spans="10:11" ht="15" customHeight="1" x14ac:dyDescent="0.25">
      <c r="J5488" s="175"/>
      <c r="K5488" s="175"/>
    </row>
    <row r="5489" spans="10:11" ht="15" customHeight="1" x14ac:dyDescent="0.25">
      <c r="J5489" s="175"/>
      <c r="K5489" s="175"/>
    </row>
    <row r="5490" spans="10:11" ht="15" customHeight="1" x14ac:dyDescent="0.25">
      <c r="J5490" s="175"/>
      <c r="K5490" s="175"/>
    </row>
    <row r="5491" spans="10:11" ht="15" customHeight="1" x14ac:dyDescent="0.25">
      <c r="J5491" s="175"/>
      <c r="K5491" s="175"/>
    </row>
    <row r="5492" spans="10:11" ht="15" customHeight="1" x14ac:dyDescent="0.25">
      <c r="J5492" s="175"/>
      <c r="K5492" s="175"/>
    </row>
    <row r="5493" spans="10:11" ht="15" customHeight="1" x14ac:dyDescent="0.25">
      <c r="J5493" s="175"/>
      <c r="K5493" s="175"/>
    </row>
    <row r="5494" spans="10:11" ht="15" customHeight="1" x14ac:dyDescent="0.25">
      <c r="J5494" s="175"/>
      <c r="K5494" s="175"/>
    </row>
    <row r="5495" spans="10:11" ht="15" customHeight="1" x14ac:dyDescent="0.25">
      <c r="J5495" s="175"/>
      <c r="K5495" s="175"/>
    </row>
    <row r="5496" spans="10:11" ht="15" customHeight="1" x14ac:dyDescent="0.25">
      <c r="J5496" s="175"/>
      <c r="K5496" s="175"/>
    </row>
    <row r="5497" spans="10:11" ht="15" customHeight="1" x14ac:dyDescent="0.25">
      <c r="J5497" s="175"/>
      <c r="K5497" s="175"/>
    </row>
    <row r="5498" spans="10:11" ht="15" customHeight="1" x14ac:dyDescent="0.25">
      <c r="J5498" s="175"/>
      <c r="K5498" s="175"/>
    </row>
    <row r="5499" spans="10:11" ht="15" customHeight="1" x14ac:dyDescent="0.25">
      <c r="J5499" s="175"/>
      <c r="K5499" s="175"/>
    </row>
    <row r="5500" spans="10:11" ht="15" customHeight="1" x14ac:dyDescent="0.25">
      <c r="J5500" s="175"/>
      <c r="K5500" s="175"/>
    </row>
    <row r="5501" spans="10:11" ht="15" customHeight="1" x14ac:dyDescent="0.25">
      <c r="J5501" s="175"/>
      <c r="K5501" s="175"/>
    </row>
    <row r="5502" spans="10:11" ht="15" customHeight="1" x14ac:dyDescent="0.25">
      <c r="J5502" s="175"/>
      <c r="K5502" s="175"/>
    </row>
    <row r="5503" spans="10:11" ht="15" customHeight="1" x14ac:dyDescent="0.25">
      <c r="J5503" s="175"/>
      <c r="K5503" s="175"/>
    </row>
    <row r="5504" spans="10:11" ht="15" customHeight="1" x14ac:dyDescent="0.25">
      <c r="J5504" s="175"/>
      <c r="K5504" s="175"/>
    </row>
    <row r="5505" spans="10:11" ht="15" customHeight="1" x14ac:dyDescent="0.25">
      <c r="J5505" s="175"/>
      <c r="K5505" s="175"/>
    </row>
    <row r="5506" spans="10:11" ht="15" customHeight="1" x14ac:dyDescent="0.25">
      <c r="J5506" s="175"/>
      <c r="K5506" s="175"/>
    </row>
    <row r="5507" spans="10:11" ht="15" customHeight="1" x14ac:dyDescent="0.25">
      <c r="J5507" s="175"/>
      <c r="K5507" s="175"/>
    </row>
    <row r="5508" spans="10:11" ht="15" customHeight="1" x14ac:dyDescent="0.25">
      <c r="J5508" s="175"/>
      <c r="K5508" s="175"/>
    </row>
    <row r="5509" spans="10:11" ht="15" customHeight="1" x14ac:dyDescent="0.25">
      <c r="J5509" s="175"/>
      <c r="K5509" s="175"/>
    </row>
    <row r="5510" spans="10:11" ht="15" customHeight="1" x14ac:dyDescent="0.25">
      <c r="J5510" s="175"/>
      <c r="K5510" s="175"/>
    </row>
    <row r="5511" spans="10:11" ht="15" customHeight="1" x14ac:dyDescent="0.25">
      <c r="J5511" s="175"/>
      <c r="K5511" s="175"/>
    </row>
    <row r="5512" spans="10:11" ht="15" customHeight="1" x14ac:dyDescent="0.25">
      <c r="J5512" s="175"/>
      <c r="K5512" s="175"/>
    </row>
    <row r="5513" spans="10:11" ht="15" customHeight="1" x14ac:dyDescent="0.25">
      <c r="J5513" s="175"/>
      <c r="K5513" s="175"/>
    </row>
    <row r="5514" spans="10:11" ht="15" customHeight="1" x14ac:dyDescent="0.25">
      <c r="J5514" s="175"/>
      <c r="K5514" s="175"/>
    </row>
    <row r="5515" spans="10:11" ht="15" customHeight="1" x14ac:dyDescent="0.25">
      <c r="J5515" s="175"/>
      <c r="K5515" s="175"/>
    </row>
    <row r="5516" spans="10:11" ht="15" customHeight="1" x14ac:dyDescent="0.25">
      <c r="J5516" s="175"/>
      <c r="K5516" s="175"/>
    </row>
    <row r="5517" spans="10:11" ht="15" customHeight="1" x14ac:dyDescent="0.25">
      <c r="J5517" s="175"/>
      <c r="K5517" s="175"/>
    </row>
    <row r="5518" spans="10:11" ht="15" customHeight="1" x14ac:dyDescent="0.25">
      <c r="J5518" s="175"/>
      <c r="K5518" s="175"/>
    </row>
    <row r="5519" spans="10:11" ht="15" customHeight="1" x14ac:dyDescent="0.25">
      <c r="J5519" s="175"/>
      <c r="K5519" s="175"/>
    </row>
    <row r="5520" spans="10:11" ht="15" customHeight="1" x14ac:dyDescent="0.25">
      <c r="J5520" s="175"/>
      <c r="K5520" s="175"/>
    </row>
    <row r="5521" spans="10:11" ht="15" customHeight="1" x14ac:dyDescent="0.25">
      <c r="J5521" s="175"/>
      <c r="K5521" s="175"/>
    </row>
    <row r="5522" spans="10:11" ht="15" customHeight="1" x14ac:dyDescent="0.25">
      <c r="J5522" s="175"/>
      <c r="K5522" s="175"/>
    </row>
    <row r="5523" spans="10:11" ht="15" customHeight="1" x14ac:dyDescent="0.25">
      <c r="J5523" s="175"/>
      <c r="K5523" s="175"/>
    </row>
    <row r="5524" spans="10:11" ht="15" customHeight="1" x14ac:dyDescent="0.25">
      <c r="J5524" s="175"/>
      <c r="K5524" s="175"/>
    </row>
    <row r="5525" spans="10:11" ht="15" customHeight="1" x14ac:dyDescent="0.25">
      <c r="J5525" s="175"/>
      <c r="K5525" s="175"/>
    </row>
    <row r="5526" spans="10:11" ht="15" customHeight="1" x14ac:dyDescent="0.25">
      <c r="J5526" s="175"/>
      <c r="K5526" s="175"/>
    </row>
    <row r="5527" spans="10:11" ht="15" customHeight="1" x14ac:dyDescent="0.25">
      <c r="J5527" s="175"/>
      <c r="K5527" s="175"/>
    </row>
    <row r="5528" spans="10:11" ht="15" customHeight="1" x14ac:dyDescent="0.25">
      <c r="J5528" s="175"/>
      <c r="K5528" s="175"/>
    </row>
    <row r="5529" spans="10:11" ht="15" customHeight="1" x14ac:dyDescent="0.25">
      <c r="J5529" s="175"/>
      <c r="K5529" s="175"/>
    </row>
    <row r="5530" spans="10:11" ht="15" customHeight="1" x14ac:dyDescent="0.25">
      <c r="J5530" s="175"/>
      <c r="K5530" s="175"/>
    </row>
    <row r="5531" spans="10:11" ht="15" customHeight="1" x14ac:dyDescent="0.25">
      <c r="J5531" s="175"/>
      <c r="K5531" s="175"/>
    </row>
    <row r="5532" spans="10:11" ht="15" customHeight="1" x14ac:dyDescent="0.25">
      <c r="J5532" s="175"/>
      <c r="K5532" s="175"/>
    </row>
    <row r="5533" spans="10:11" ht="15" customHeight="1" x14ac:dyDescent="0.25">
      <c r="J5533" s="175"/>
      <c r="K5533" s="175"/>
    </row>
    <row r="5534" spans="10:11" ht="15" customHeight="1" x14ac:dyDescent="0.25">
      <c r="J5534" s="175"/>
      <c r="K5534" s="175"/>
    </row>
    <row r="5535" spans="10:11" ht="15" customHeight="1" x14ac:dyDescent="0.25">
      <c r="J5535" s="175"/>
      <c r="K5535" s="175"/>
    </row>
    <row r="5536" spans="10:11" ht="15" customHeight="1" x14ac:dyDescent="0.25">
      <c r="J5536" s="175"/>
      <c r="K5536" s="175"/>
    </row>
    <row r="5537" spans="10:11" ht="15" customHeight="1" x14ac:dyDescent="0.25">
      <c r="J5537" s="175"/>
      <c r="K5537" s="175"/>
    </row>
    <row r="5538" spans="10:11" ht="15" customHeight="1" x14ac:dyDescent="0.25">
      <c r="J5538" s="175"/>
      <c r="K5538" s="175"/>
    </row>
    <row r="5539" spans="10:11" ht="15" customHeight="1" x14ac:dyDescent="0.25">
      <c r="J5539" s="175"/>
      <c r="K5539" s="175"/>
    </row>
    <row r="5540" spans="10:11" ht="15" customHeight="1" x14ac:dyDescent="0.25">
      <c r="J5540" s="175"/>
      <c r="K5540" s="175"/>
    </row>
    <row r="5541" spans="10:11" ht="15" customHeight="1" x14ac:dyDescent="0.25">
      <c r="J5541" s="175"/>
      <c r="K5541" s="175"/>
    </row>
    <row r="5542" spans="10:11" ht="15" customHeight="1" x14ac:dyDescent="0.25">
      <c r="J5542" s="175"/>
      <c r="K5542" s="175"/>
    </row>
    <row r="5543" spans="10:11" ht="15" customHeight="1" x14ac:dyDescent="0.25">
      <c r="J5543" s="175"/>
      <c r="K5543" s="175"/>
    </row>
    <row r="5544" spans="10:11" ht="15" customHeight="1" x14ac:dyDescent="0.25">
      <c r="J5544" s="175"/>
      <c r="K5544" s="175"/>
    </row>
    <row r="5545" spans="10:11" ht="15" customHeight="1" x14ac:dyDescent="0.25">
      <c r="J5545" s="175"/>
      <c r="K5545" s="175"/>
    </row>
    <row r="5546" spans="10:11" ht="15" customHeight="1" x14ac:dyDescent="0.25">
      <c r="J5546" s="175"/>
      <c r="K5546" s="175"/>
    </row>
    <row r="5547" spans="10:11" ht="15" customHeight="1" x14ac:dyDescent="0.25">
      <c r="J5547" s="175"/>
      <c r="K5547" s="175"/>
    </row>
    <row r="5548" spans="10:11" ht="15" customHeight="1" x14ac:dyDescent="0.25">
      <c r="J5548" s="175"/>
      <c r="K5548" s="175"/>
    </row>
    <row r="5549" spans="10:11" ht="15" customHeight="1" x14ac:dyDescent="0.25">
      <c r="J5549" s="175"/>
      <c r="K5549" s="175"/>
    </row>
    <row r="5550" spans="10:11" ht="15" customHeight="1" x14ac:dyDescent="0.25">
      <c r="J5550" s="175"/>
      <c r="K5550" s="175"/>
    </row>
    <row r="5551" spans="10:11" ht="15" customHeight="1" x14ac:dyDescent="0.25">
      <c r="J5551" s="175"/>
      <c r="K5551" s="175"/>
    </row>
    <row r="5552" spans="10:11" ht="15" customHeight="1" x14ac:dyDescent="0.25">
      <c r="J5552" s="175"/>
      <c r="K5552" s="175"/>
    </row>
    <row r="5553" spans="10:11" ht="15" customHeight="1" x14ac:dyDescent="0.25">
      <c r="J5553" s="175"/>
      <c r="K5553" s="175"/>
    </row>
    <row r="5554" spans="10:11" ht="15" customHeight="1" x14ac:dyDescent="0.25">
      <c r="J5554" s="175"/>
      <c r="K5554" s="175"/>
    </row>
    <row r="5555" spans="10:11" ht="15" customHeight="1" x14ac:dyDescent="0.25">
      <c r="J5555" s="175"/>
      <c r="K5555" s="175"/>
    </row>
    <row r="5556" spans="10:11" ht="15" customHeight="1" x14ac:dyDescent="0.25">
      <c r="J5556" s="175"/>
      <c r="K5556" s="175"/>
    </row>
    <row r="5557" spans="10:11" ht="15" customHeight="1" x14ac:dyDescent="0.25">
      <c r="J5557" s="175"/>
      <c r="K5557" s="175"/>
    </row>
    <row r="5558" spans="10:11" ht="15" customHeight="1" x14ac:dyDescent="0.25">
      <c r="J5558" s="175"/>
      <c r="K5558" s="175"/>
    </row>
    <row r="5559" spans="10:11" ht="15" customHeight="1" x14ac:dyDescent="0.25">
      <c r="J5559" s="175"/>
      <c r="K5559" s="175"/>
    </row>
    <row r="5560" spans="10:11" ht="15" customHeight="1" x14ac:dyDescent="0.25">
      <c r="J5560" s="175"/>
      <c r="K5560" s="175"/>
    </row>
    <row r="5561" spans="10:11" ht="15" customHeight="1" x14ac:dyDescent="0.25">
      <c r="J5561" s="175"/>
      <c r="K5561" s="175"/>
    </row>
    <row r="5562" spans="10:11" ht="15" customHeight="1" x14ac:dyDescent="0.25">
      <c r="J5562" s="175"/>
      <c r="K5562" s="175"/>
    </row>
    <row r="5563" spans="10:11" ht="15" customHeight="1" x14ac:dyDescent="0.25">
      <c r="J5563" s="175"/>
      <c r="K5563" s="175"/>
    </row>
    <row r="5564" spans="10:11" ht="15" customHeight="1" x14ac:dyDescent="0.25">
      <c r="J5564" s="175"/>
      <c r="K5564" s="175"/>
    </row>
    <row r="5565" spans="10:11" ht="15" customHeight="1" x14ac:dyDescent="0.25">
      <c r="J5565" s="175"/>
      <c r="K5565" s="175"/>
    </row>
    <row r="5566" spans="10:11" ht="15" customHeight="1" x14ac:dyDescent="0.25">
      <c r="J5566" s="175"/>
      <c r="K5566" s="175"/>
    </row>
    <row r="5567" spans="10:11" ht="15" customHeight="1" x14ac:dyDescent="0.25">
      <c r="J5567" s="175"/>
      <c r="K5567" s="175"/>
    </row>
    <row r="5568" spans="10:11" ht="15" customHeight="1" x14ac:dyDescent="0.25">
      <c r="J5568" s="175"/>
      <c r="K5568" s="175"/>
    </row>
    <row r="5569" spans="10:11" ht="15" customHeight="1" x14ac:dyDescent="0.25">
      <c r="J5569" s="175"/>
      <c r="K5569" s="175"/>
    </row>
    <row r="5570" spans="10:11" ht="15" customHeight="1" x14ac:dyDescent="0.25">
      <c r="J5570" s="175"/>
      <c r="K5570" s="175"/>
    </row>
    <row r="5571" spans="10:11" ht="15" customHeight="1" x14ac:dyDescent="0.25">
      <c r="J5571" s="175"/>
      <c r="K5571" s="175"/>
    </row>
    <row r="5572" spans="10:11" ht="15" customHeight="1" x14ac:dyDescent="0.25">
      <c r="J5572" s="175"/>
      <c r="K5572" s="175"/>
    </row>
    <row r="5573" spans="10:11" ht="15" customHeight="1" x14ac:dyDescent="0.25">
      <c r="J5573" s="175"/>
      <c r="K5573" s="175"/>
    </row>
    <row r="5574" spans="10:11" ht="15" customHeight="1" x14ac:dyDescent="0.25">
      <c r="J5574" s="175"/>
      <c r="K5574" s="175"/>
    </row>
    <row r="5575" spans="10:11" ht="15" customHeight="1" x14ac:dyDescent="0.25">
      <c r="J5575" s="175"/>
      <c r="K5575" s="175"/>
    </row>
    <row r="5576" spans="10:11" ht="15" customHeight="1" x14ac:dyDescent="0.25">
      <c r="J5576" s="175"/>
      <c r="K5576" s="175"/>
    </row>
    <row r="5577" spans="10:11" ht="15" customHeight="1" x14ac:dyDescent="0.25">
      <c r="J5577" s="175"/>
      <c r="K5577" s="175"/>
    </row>
    <row r="5578" spans="10:11" ht="15" customHeight="1" x14ac:dyDescent="0.25">
      <c r="J5578" s="175"/>
      <c r="K5578" s="175"/>
    </row>
    <row r="5579" spans="10:11" ht="15" customHeight="1" x14ac:dyDescent="0.25">
      <c r="J5579" s="175"/>
      <c r="K5579" s="175"/>
    </row>
    <row r="5580" spans="10:11" ht="15" customHeight="1" x14ac:dyDescent="0.25">
      <c r="J5580" s="175"/>
      <c r="K5580" s="175"/>
    </row>
    <row r="5581" spans="10:11" ht="15" customHeight="1" x14ac:dyDescent="0.25">
      <c r="J5581" s="175"/>
      <c r="K5581" s="175"/>
    </row>
    <row r="5582" spans="10:11" ht="15" customHeight="1" x14ac:dyDescent="0.25">
      <c r="J5582" s="175"/>
      <c r="K5582" s="175"/>
    </row>
    <row r="5583" spans="10:11" ht="15" customHeight="1" x14ac:dyDescent="0.25">
      <c r="J5583" s="175"/>
      <c r="K5583" s="175"/>
    </row>
    <row r="5584" spans="10:11" ht="15" customHeight="1" x14ac:dyDescent="0.25">
      <c r="J5584" s="175"/>
      <c r="K5584" s="175"/>
    </row>
    <row r="5585" spans="10:11" ht="15" customHeight="1" x14ac:dyDescent="0.25">
      <c r="J5585" s="175"/>
      <c r="K5585" s="175"/>
    </row>
    <row r="5586" spans="10:11" ht="15" customHeight="1" x14ac:dyDescent="0.25">
      <c r="J5586" s="175"/>
      <c r="K5586" s="175"/>
    </row>
    <row r="5587" spans="10:11" ht="15" customHeight="1" x14ac:dyDescent="0.25">
      <c r="J5587" s="175"/>
      <c r="K5587" s="175"/>
    </row>
    <row r="5588" spans="10:11" ht="15" customHeight="1" x14ac:dyDescent="0.25">
      <c r="J5588" s="175"/>
      <c r="K5588" s="175"/>
    </row>
    <row r="5589" spans="10:11" ht="15" customHeight="1" x14ac:dyDescent="0.25">
      <c r="J5589" s="175"/>
      <c r="K5589" s="175"/>
    </row>
    <row r="5590" spans="10:11" ht="15" customHeight="1" x14ac:dyDescent="0.25">
      <c r="J5590" s="175"/>
      <c r="K5590" s="175"/>
    </row>
    <row r="5591" spans="10:11" ht="15" customHeight="1" x14ac:dyDescent="0.25">
      <c r="J5591" s="175"/>
      <c r="K5591" s="175"/>
    </row>
    <row r="5592" spans="10:11" ht="15" customHeight="1" x14ac:dyDescent="0.25">
      <c r="J5592" s="175"/>
      <c r="K5592" s="175"/>
    </row>
    <row r="5593" spans="10:11" ht="15" customHeight="1" x14ac:dyDescent="0.25">
      <c r="J5593" s="175"/>
      <c r="K5593" s="175"/>
    </row>
    <row r="5594" spans="10:11" ht="15" customHeight="1" x14ac:dyDescent="0.25">
      <c r="J5594" s="175"/>
      <c r="K5594" s="175"/>
    </row>
    <row r="5595" spans="10:11" ht="15" customHeight="1" x14ac:dyDescent="0.25">
      <c r="J5595" s="175"/>
      <c r="K5595" s="175"/>
    </row>
    <row r="5596" spans="10:11" ht="15" customHeight="1" x14ac:dyDescent="0.25">
      <c r="J5596" s="175"/>
      <c r="K5596" s="175"/>
    </row>
    <row r="5597" spans="10:11" ht="15" customHeight="1" x14ac:dyDescent="0.25">
      <c r="J5597" s="175"/>
      <c r="K5597" s="175"/>
    </row>
    <row r="5598" spans="10:11" ht="15" customHeight="1" x14ac:dyDescent="0.25">
      <c r="J5598" s="175"/>
      <c r="K5598" s="175"/>
    </row>
    <row r="5599" spans="10:11" ht="15" customHeight="1" x14ac:dyDescent="0.25">
      <c r="J5599" s="175"/>
      <c r="K5599" s="175"/>
    </row>
    <row r="5600" spans="10:11" ht="15" customHeight="1" x14ac:dyDescent="0.25">
      <c r="J5600" s="175"/>
      <c r="K5600" s="175"/>
    </row>
    <row r="5601" spans="10:11" ht="15" customHeight="1" x14ac:dyDescent="0.25">
      <c r="J5601" s="175"/>
      <c r="K5601" s="175"/>
    </row>
    <row r="5602" spans="10:11" ht="15" customHeight="1" x14ac:dyDescent="0.25">
      <c r="J5602" s="175"/>
      <c r="K5602" s="175"/>
    </row>
    <row r="5603" spans="10:11" ht="15" customHeight="1" x14ac:dyDescent="0.25">
      <c r="J5603" s="175"/>
      <c r="K5603" s="175"/>
    </row>
    <row r="5604" spans="10:11" ht="15" customHeight="1" x14ac:dyDescent="0.25">
      <c r="J5604" s="175"/>
      <c r="K5604" s="175"/>
    </row>
    <row r="5605" spans="10:11" ht="15" customHeight="1" x14ac:dyDescent="0.25">
      <c r="J5605" s="175"/>
      <c r="K5605" s="175"/>
    </row>
    <row r="5606" spans="10:11" ht="15" customHeight="1" x14ac:dyDescent="0.25">
      <c r="J5606" s="175"/>
      <c r="K5606" s="175"/>
    </row>
    <row r="5607" spans="10:11" ht="15" customHeight="1" x14ac:dyDescent="0.25">
      <c r="J5607" s="175"/>
      <c r="K5607" s="175"/>
    </row>
    <row r="5608" spans="10:11" ht="15" customHeight="1" x14ac:dyDescent="0.25">
      <c r="J5608" s="175"/>
      <c r="K5608" s="175"/>
    </row>
    <row r="5609" spans="10:11" ht="15" customHeight="1" x14ac:dyDescent="0.25">
      <c r="J5609" s="175"/>
      <c r="K5609" s="175"/>
    </row>
    <row r="5610" spans="10:11" ht="15" customHeight="1" x14ac:dyDescent="0.25">
      <c r="J5610" s="175"/>
      <c r="K5610" s="175"/>
    </row>
    <row r="5611" spans="10:11" ht="15" customHeight="1" x14ac:dyDescent="0.25">
      <c r="J5611" s="175"/>
      <c r="K5611" s="175"/>
    </row>
    <row r="5612" spans="10:11" ht="15" customHeight="1" x14ac:dyDescent="0.25">
      <c r="J5612" s="175"/>
      <c r="K5612" s="175"/>
    </row>
    <row r="5613" spans="10:11" ht="15" customHeight="1" x14ac:dyDescent="0.25">
      <c r="J5613" s="175"/>
      <c r="K5613" s="175"/>
    </row>
    <row r="5614" spans="10:11" ht="15" customHeight="1" x14ac:dyDescent="0.25">
      <c r="J5614" s="175"/>
      <c r="K5614" s="175"/>
    </row>
    <row r="5615" spans="10:11" ht="15" customHeight="1" x14ac:dyDescent="0.25">
      <c r="J5615" s="175"/>
      <c r="K5615" s="175"/>
    </row>
    <row r="5616" spans="10:11" ht="15" customHeight="1" x14ac:dyDescent="0.25">
      <c r="J5616" s="175"/>
      <c r="K5616" s="175"/>
    </row>
    <row r="5617" spans="10:11" ht="15" customHeight="1" x14ac:dyDescent="0.25">
      <c r="J5617" s="175"/>
      <c r="K5617" s="175"/>
    </row>
    <row r="5618" spans="10:11" ht="15" customHeight="1" x14ac:dyDescent="0.25">
      <c r="J5618" s="175"/>
      <c r="K5618" s="175"/>
    </row>
    <row r="5619" spans="10:11" ht="15" customHeight="1" x14ac:dyDescent="0.25">
      <c r="J5619" s="175"/>
      <c r="K5619" s="175"/>
    </row>
    <row r="5620" spans="10:11" ht="15" customHeight="1" x14ac:dyDescent="0.25">
      <c r="J5620" s="175"/>
      <c r="K5620" s="175"/>
    </row>
    <row r="5621" spans="10:11" ht="15" customHeight="1" x14ac:dyDescent="0.25">
      <c r="J5621" s="175"/>
      <c r="K5621" s="175"/>
    </row>
    <row r="5622" spans="10:11" ht="15" customHeight="1" x14ac:dyDescent="0.25">
      <c r="J5622" s="175"/>
      <c r="K5622" s="175"/>
    </row>
    <row r="5623" spans="10:11" ht="15" customHeight="1" x14ac:dyDescent="0.25">
      <c r="J5623" s="175"/>
      <c r="K5623" s="175"/>
    </row>
    <row r="5624" spans="10:11" ht="15" customHeight="1" x14ac:dyDescent="0.25">
      <c r="J5624" s="175"/>
      <c r="K5624" s="175"/>
    </row>
    <row r="5625" spans="10:11" ht="15" customHeight="1" x14ac:dyDescent="0.25">
      <c r="J5625" s="175"/>
      <c r="K5625" s="175"/>
    </row>
    <row r="5626" spans="10:11" ht="15" customHeight="1" x14ac:dyDescent="0.25">
      <c r="J5626" s="175"/>
      <c r="K5626" s="175"/>
    </row>
    <row r="5627" spans="10:11" ht="15" customHeight="1" x14ac:dyDescent="0.25">
      <c r="J5627" s="175"/>
      <c r="K5627" s="175"/>
    </row>
    <row r="5628" spans="10:11" ht="15" customHeight="1" x14ac:dyDescent="0.25">
      <c r="J5628" s="175"/>
      <c r="K5628" s="175"/>
    </row>
    <row r="5629" spans="10:11" ht="15" customHeight="1" x14ac:dyDescent="0.25">
      <c r="J5629" s="175"/>
      <c r="K5629" s="175"/>
    </row>
    <row r="5630" spans="10:11" ht="15" customHeight="1" x14ac:dyDescent="0.25">
      <c r="J5630" s="175"/>
      <c r="K5630" s="175"/>
    </row>
    <row r="5631" spans="10:11" ht="15" customHeight="1" x14ac:dyDescent="0.25">
      <c r="J5631" s="175"/>
      <c r="K5631" s="175"/>
    </row>
    <row r="5632" spans="10:11" ht="15" customHeight="1" x14ac:dyDescent="0.25">
      <c r="J5632" s="175"/>
      <c r="K5632" s="175"/>
    </row>
    <row r="5633" spans="10:11" ht="15" customHeight="1" x14ac:dyDescent="0.25">
      <c r="J5633" s="175"/>
      <c r="K5633" s="175"/>
    </row>
    <row r="5634" spans="10:11" ht="15" customHeight="1" x14ac:dyDescent="0.25">
      <c r="J5634" s="175"/>
      <c r="K5634" s="175"/>
    </row>
    <row r="5635" spans="10:11" ht="15" customHeight="1" x14ac:dyDescent="0.25">
      <c r="J5635" s="175"/>
      <c r="K5635" s="175"/>
    </row>
    <row r="5636" spans="10:11" ht="15" customHeight="1" x14ac:dyDescent="0.25">
      <c r="J5636" s="175"/>
      <c r="K5636" s="175"/>
    </row>
    <row r="5637" spans="10:11" ht="15" customHeight="1" x14ac:dyDescent="0.25">
      <c r="J5637" s="175"/>
      <c r="K5637" s="175"/>
    </row>
    <row r="5638" spans="10:11" ht="15" customHeight="1" x14ac:dyDescent="0.25">
      <c r="J5638" s="175"/>
      <c r="K5638" s="175"/>
    </row>
    <row r="5639" spans="10:11" ht="15" customHeight="1" x14ac:dyDescent="0.25">
      <c r="J5639" s="175"/>
      <c r="K5639" s="175"/>
    </row>
    <row r="5640" spans="10:11" ht="15" customHeight="1" x14ac:dyDescent="0.25">
      <c r="J5640" s="175"/>
      <c r="K5640" s="175"/>
    </row>
    <row r="5641" spans="10:11" ht="15" customHeight="1" x14ac:dyDescent="0.25">
      <c r="J5641" s="175"/>
      <c r="K5641" s="175"/>
    </row>
    <row r="5642" spans="10:11" ht="15" customHeight="1" x14ac:dyDescent="0.25">
      <c r="J5642" s="175"/>
      <c r="K5642" s="175"/>
    </row>
    <row r="5643" spans="10:11" ht="15" customHeight="1" x14ac:dyDescent="0.25">
      <c r="J5643" s="175"/>
      <c r="K5643" s="175"/>
    </row>
    <row r="5644" spans="10:11" ht="15" customHeight="1" x14ac:dyDescent="0.25">
      <c r="J5644" s="175"/>
      <c r="K5644" s="175"/>
    </row>
    <row r="5645" spans="10:11" ht="15" customHeight="1" x14ac:dyDescent="0.25">
      <c r="J5645" s="175"/>
      <c r="K5645" s="175"/>
    </row>
    <row r="5646" spans="10:11" ht="15" customHeight="1" x14ac:dyDescent="0.25">
      <c r="J5646" s="175"/>
      <c r="K5646" s="175"/>
    </row>
    <row r="5647" spans="10:11" ht="15" customHeight="1" x14ac:dyDescent="0.25">
      <c r="J5647" s="175"/>
      <c r="K5647" s="175"/>
    </row>
    <row r="5648" spans="10:11" ht="15" customHeight="1" x14ac:dyDescent="0.25">
      <c r="J5648" s="175"/>
      <c r="K5648" s="175"/>
    </row>
    <row r="5649" spans="10:11" ht="15" customHeight="1" x14ac:dyDescent="0.25">
      <c r="J5649" s="175"/>
      <c r="K5649" s="175"/>
    </row>
    <row r="5650" spans="10:11" ht="15" customHeight="1" x14ac:dyDescent="0.25">
      <c r="J5650" s="175"/>
      <c r="K5650" s="175"/>
    </row>
    <row r="5651" spans="10:11" ht="15" customHeight="1" x14ac:dyDescent="0.25">
      <c r="J5651" s="175"/>
      <c r="K5651" s="175"/>
    </row>
    <row r="5652" spans="10:11" ht="15" customHeight="1" x14ac:dyDescent="0.25">
      <c r="J5652" s="175"/>
      <c r="K5652" s="175"/>
    </row>
    <row r="5653" spans="10:11" ht="15" customHeight="1" x14ac:dyDescent="0.25">
      <c r="J5653" s="175"/>
      <c r="K5653" s="175"/>
    </row>
    <row r="5654" spans="10:11" ht="15" customHeight="1" x14ac:dyDescent="0.25">
      <c r="J5654" s="175"/>
      <c r="K5654" s="175"/>
    </row>
    <row r="5655" spans="10:11" ht="15" customHeight="1" x14ac:dyDescent="0.25">
      <c r="J5655" s="175"/>
      <c r="K5655" s="175"/>
    </row>
    <row r="5656" spans="10:11" ht="15" customHeight="1" x14ac:dyDescent="0.25">
      <c r="J5656" s="175"/>
      <c r="K5656" s="175"/>
    </row>
    <row r="5657" spans="10:11" ht="15" customHeight="1" x14ac:dyDescent="0.25">
      <c r="J5657" s="175"/>
      <c r="K5657" s="175"/>
    </row>
    <row r="5658" spans="10:11" ht="15" customHeight="1" x14ac:dyDescent="0.25">
      <c r="J5658" s="175"/>
      <c r="K5658" s="175"/>
    </row>
    <row r="5659" spans="10:11" ht="15" customHeight="1" x14ac:dyDescent="0.25">
      <c r="J5659" s="175"/>
      <c r="K5659" s="175"/>
    </row>
    <row r="5660" spans="10:11" ht="15" customHeight="1" x14ac:dyDescent="0.25">
      <c r="J5660" s="175"/>
      <c r="K5660" s="175"/>
    </row>
    <row r="5661" spans="10:11" ht="15" customHeight="1" x14ac:dyDescent="0.25">
      <c r="J5661" s="175"/>
      <c r="K5661" s="175"/>
    </row>
    <row r="5662" spans="10:11" ht="15" customHeight="1" x14ac:dyDescent="0.25">
      <c r="J5662" s="175"/>
      <c r="K5662" s="175"/>
    </row>
    <row r="5663" spans="10:11" ht="15" customHeight="1" x14ac:dyDescent="0.25">
      <c r="J5663" s="175"/>
      <c r="K5663" s="175"/>
    </row>
    <row r="5664" spans="10:11" ht="15" customHeight="1" x14ac:dyDescent="0.25">
      <c r="J5664" s="175"/>
      <c r="K5664" s="175"/>
    </row>
    <row r="5665" spans="10:11" ht="15" customHeight="1" x14ac:dyDescent="0.25">
      <c r="J5665" s="175"/>
      <c r="K5665" s="175"/>
    </row>
    <row r="5666" spans="10:11" ht="15" customHeight="1" x14ac:dyDescent="0.25">
      <c r="J5666" s="175"/>
      <c r="K5666" s="175"/>
    </row>
    <row r="5667" spans="10:11" ht="15" customHeight="1" x14ac:dyDescent="0.25">
      <c r="J5667" s="175"/>
      <c r="K5667" s="175"/>
    </row>
    <row r="5668" spans="10:11" ht="15" customHeight="1" x14ac:dyDescent="0.25">
      <c r="J5668" s="175"/>
      <c r="K5668" s="175"/>
    </row>
    <row r="5669" spans="10:11" ht="15" customHeight="1" x14ac:dyDescent="0.25">
      <c r="J5669" s="175"/>
      <c r="K5669" s="175"/>
    </row>
    <row r="5670" spans="10:11" ht="15" customHeight="1" x14ac:dyDescent="0.25">
      <c r="J5670" s="175"/>
      <c r="K5670" s="175"/>
    </row>
    <row r="5671" spans="10:11" ht="15" customHeight="1" x14ac:dyDescent="0.25">
      <c r="J5671" s="175"/>
      <c r="K5671" s="175"/>
    </row>
    <row r="5672" spans="10:11" ht="15" customHeight="1" x14ac:dyDescent="0.25">
      <c r="J5672" s="175"/>
      <c r="K5672" s="175"/>
    </row>
    <row r="5673" spans="10:11" ht="15" customHeight="1" x14ac:dyDescent="0.25">
      <c r="J5673" s="175"/>
      <c r="K5673" s="175"/>
    </row>
    <row r="5674" spans="10:11" ht="15" customHeight="1" x14ac:dyDescent="0.25">
      <c r="J5674" s="175"/>
      <c r="K5674" s="175"/>
    </row>
    <row r="5675" spans="10:11" ht="15" customHeight="1" x14ac:dyDescent="0.25">
      <c r="J5675" s="175"/>
      <c r="K5675" s="175"/>
    </row>
    <row r="5676" spans="10:11" ht="15" customHeight="1" x14ac:dyDescent="0.25">
      <c r="J5676" s="175"/>
      <c r="K5676" s="175"/>
    </row>
    <row r="5677" spans="10:11" ht="15" customHeight="1" x14ac:dyDescent="0.25">
      <c r="J5677" s="175"/>
      <c r="K5677" s="175"/>
    </row>
    <row r="5678" spans="10:11" ht="15" customHeight="1" x14ac:dyDescent="0.25">
      <c r="J5678" s="175"/>
      <c r="K5678" s="175"/>
    </row>
    <row r="5679" spans="10:11" ht="15" customHeight="1" x14ac:dyDescent="0.25">
      <c r="J5679" s="175"/>
      <c r="K5679" s="175"/>
    </row>
    <row r="5680" spans="10:11" ht="15" customHeight="1" x14ac:dyDescent="0.25">
      <c r="J5680" s="175"/>
      <c r="K5680" s="175"/>
    </row>
    <row r="5681" spans="10:11" ht="15" customHeight="1" x14ac:dyDescent="0.25">
      <c r="J5681" s="175"/>
      <c r="K5681" s="175"/>
    </row>
    <row r="5682" spans="10:11" ht="15" customHeight="1" x14ac:dyDescent="0.25">
      <c r="J5682" s="175"/>
      <c r="K5682" s="175"/>
    </row>
    <row r="5683" spans="10:11" ht="15" customHeight="1" x14ac:dyDescent="0.25">
      <c r="J5683" s="175"/>
      <c r="K5683" s="175"/>
    </row>
    <row r="5684" spans="10:11" ht="15" customHeight="1" x14ac:dyDescent="0.25">
      <c r="J5684" s="175"/>
      <c r="K5684" s="175"/>
    </row>
    <row r="5685" spans="10:11" ht="15" customHeight="1" x14ac:dyDescent="0.25">
      <c r="J5685" s="175"/>
      <c r="K5685" s="175"/>
    </row>
    <row r="5686" spans="10:11" ht="15" customHeight="1" x14ac:dyDescent="0.25">
      <c r="J5686" s="175"/>
      <c r="K5686" s="175"/>
    </row>
    <row r="5687" spans="10:11" ht="15" customHeight="1" x14ac:dyDescent="0.25">
      <c r="J5687" s="175"/>
      <c r="K5687" s="175"/>
    </row>
    <row r="5688" spans="10:11" ht="15" customHeight="1" x14ac:dyDescent="0.25">
      <c r="J5688" s="175"/>
      <c r="K5688" s="175"/>
    </row>
    <row r="5689" spans="10:11" ht="15" customHeight="1" x14ac:dyDescent="0.25">
      <c r="J5689" s="175"/>
      <c r="K5689" s="175"/>
    </row>
    <row r="5690" spans="10:11" ht="15" customHeight="1" x14ac:dyDescent="0.25">
      <c r="J5690" s="175"/>
      <c r="K5690" s="175"/>
    </row>
    <row r="5691" spans="10:11" ht="15" customHeight="1" x14ac:dyDescent="0.25">
      <c r="J5691" s="175"/>
      <c r="K5691" s="175"/>
    </row>
    <row r="5692" spans="10:11" ht="15" customHeight="1" x14ac:dyDescent="0.25">
      <c r="J5692" s="175"/>
      <c r="K5692" s="175"/>
    </row>
    <row r="5693" spans="10:11" ht="15" customHeight="1" x14ac:dyDescent="0.25">
      <c r="J5693" s="175"/>
      <c r="K5693" s="175"/>
    </row>
    <row r="5694" spans="10:11" ht="15" customHeight="1" x14ac:dyDescent="0.25">
      <c r="J5694" s="175"/>
      <c r="K5694" s="175"/>
    </row>
    <row r="5695" spans="10:11" ht="15" customHeight="1" x14ac:dyDescent="0.25">
      <c r="J5695" s="175"/>
      <c r="K5695" s="175"/>
    </row>
    <row r="5696" spans="10:11" ht="15" customHeight="1" x14ac:dyDescent="0.25">
      <c r="J5696" s="175"/>
      <c r="K5696" s="175"/>
    </row>
    <row r="5697" spans="10:11" ht="15" customHeight="1" x14ac:dyDescent="0.25">
      <c r="J5697" s="175"/>
      <c r="K5697" s="175"/>
    </row>
    <row r="5698" spans="10:11" ht="15" customHeight="1" x14ac:dyDescent="0.25">
      <c r="J5698" s="175"/>
      <c r="K5698" s="175"/>
    </row>
    <row r="5699" spans="10:11" ht="15" customHeight="1" x14ac:dyDescent="0.25">
      <c r="J5699" s="175"/>
      <c r="K5699" s="175"/>
    </row>
    <row r="5700" spans="10:11" ht="15" customHeight="1" x14ac:dyDescent="0.25">
      <c r="J5700" s="175"/>
      <c r="K5700" s="175"/>
    </row>
    <row r="5701" spans="10:11" ht="15" customHeight="1" x14ac:dyDescent="0.25">
      <c r="J5701" s="175"/>
      <c r="K5701" s="175"/>
    </row>
    <row r="5702" spans="10:11" ht="15" customHeight="1" x14ac:dyDescent="0.25">
      <c r="J5702" s="175"/>
      <c r="K5702" s="175"/>
    </row>
    <row r="5703" spans="10:11" ht="15" customHeight="1" x14ac:dyDescent="0.25">
      <c r="J5703" s="175"/>
      <c r="K5703" s="175"/>
    </row>
    <row r="5704" spans="10:11" ht="15" customHeight="1" x14ac:dyDescent="0.25">
      <c r="J5704" s="175"/>
      <c r="K5704" s="175"/>
    </row>
    <row r="5705" spans="10:11" ht="15" customHeight="1" x14ac:dyDescent="0.25">
      <c r="J5705" s="175"/>
      <c r="K5705" s="175"/>
    </row>
    <row r="5706" spans="10:11" ht="15" customHeight="1" x14ac:dyDescent="0.25">
      <c r="J5706" s="175"/>
      <c r="K5706" s="175"/>
    </row>
    <row r="5707" spans="10:11" ht="15" customHeight="1" x14ac:dyDescent="0.25">
      <c r="J5707" s="175"/>
      <c r="K5707" s="175"/>
    </row>
    <row r="5708" spans="10:11" ht="15" customHeight="1" x14ac:dyDescent="0.25">
      <c r="J5708" s="175"/>
      <c r="K5708" s="175"/>
    </row>
    <row r="5709" spans="10:11" ht="15" customHeight="1" x14ac:dyDescent="0.25">
      <c r="J5709" s="175"/>
      <c r="K5709" s="175"/>
    </row>
    <row r="5710" spans="10:11" ht="15" customHeight="1" x14ac:dyDescent="0.25">
      <c r="J5710" s="175"/>
      <c r="K5710" s="175"/>
    </row>
    <row r="5711" spans="10:11" ht="15" customHeight="1" x14ac:dyDescent="0.25">
      <c r="J5711" s="175"/>
      <c r="K5711" s="175"/>
    </row>
    <row r="5712" spans="10:11" ht="15" customHeight="1" x14ac:dyDescent="0.25">
      <c r="J5712" s="175"/>
      <c r="K5712" s="175"/>
    </row>
    <row r="5713" spans="10:11" ht="15" customHeight="1" x14ac:dyDescent="0.25">
      <c r="J5713" s="175"/>
      <c r="K5713" s="175"/>
    </row>
    <row r="5714" spans="10:11" ht="15" customHeight="1" x14ac:dyDescent="0.25">
      <c r="J5714" s="175"/>
      <c r="K5714" s="175"/>
    </row>
    <row r="5715" spans="10:11" ht="15" customHeight="1" x14ac:dyDescent="0.25">
      <c r="J5715" s="175"/>
      <c r="K5715" s="175"/>
    </row>
    <row r="5716" spans="10:11" ht="15" customHeight="1" x14ac:dyDescent="0.25">
      <c r="J5716" s="175"/>
      <c r="K5716" s="175"/>
    </row>
    <row r="5717" spans="10:11" ht="15" customHeight="1" x14ac:dyDescent="0.25">
      <c r="J5717" s="175"/>
      <c r="K5717" s="175"/>
    </row>
    <row r="5718" spans="10:11" ht="15" customHeight="1" x14ac:dyDescent="0.25">
      <c r="J5718" s="175"/>
      <c r="K5718" s="175"/>
    </row>
    <row r="5719" spans="10:11" ht="15" customHeight="1" x14ac:dyDescent="0.25">
      <c r="J5719" s="175"/>
      <c r="K5719" s="175"/>
    </row>
    <row r="5720" spans="10:11" ht="15" customHeight="1" x14ac:dyDescent="0.25">
      <c r="J5720" s="175"/>
      <c r="K5720" s="175"/>
    </row>
    <row r="5721" spans="10:11" ht="15" customHeight="1" x14ac:dyDescent="0.25">
      <c r="J5721" s="175"/>
      <c r="K5721" s="175"/>
    </row>
    <row r="5722" spans="10:11" ht="15" customHeight="1" x14ac:dyDescent="0.25">
      <c r="J5722" s="175"/>
      <c r="K5722" s="175"/>
    </row>
    <row r="5723" spans="10:11" ht="15" customHeight="1" x14ac:dyDescent="0.25">
      <c r="J5723" s="175"/>
      <c r="K5723" s="175"/>
    </row>
    <row r="5724" spans="10:11" ht="15" customHeight="1" x14ac:dyDescent="0.25">
      <c r="J5724" s="175"/>
      <c r="K5724" s="175"/>
    </row>
    <row r="5725" spans="10:11" ht="15" customHeight="1" x14ac:dyDescent="0.25">
      <c r="J5725" s="175"/>
      <c r="K5725" s="175"/>
    </row>
    <row r="5726" spans="10:11" ht="15" customHeight="1" x14ac:dyDescent="0.25">
      <c r="J5726" s="175"/>
      <c r="K5726" s="175"/>
    </row>
    <row r="5727" spans="10:11" ht="15" customHeight="1" x14ac:dyDescent="0.25">
      <c r="J5727" s="175"/>
      <c r="K5727" s="175"/>
    </row>
    <row r="5728" spans="10:11" ht="15" customHeight="1" x14ac:dyDescent="0.25">
      <c r="J5728" s="175"/>
      <c r="K5728" s="175"/>
    </row>
    <row r="5729" spans="10:11" ht="15" customHeight="1" x14ac:dyDescent="0.25">
      <c r="J5729" s="175"/>
      <c r="K5729" s="175"/>
    </row>
    <row r="5730" spans="10:11" ht="15" customHeight="1" x14ac:dyDescent="0.25">
      <c r="J5730" s="175"/>
      <c r="K5730" s="175"/>
    </row>
    <row r="5731" spans="10:11" ht="15" customHeight="1" x14ac:dyDescent="0.25">
      <c r="J5731" s="175"/>
      <c r="K5731" s="175"/>
    </row>
    <row r="5732" spans="10:11" ht="15" customHeight="1" x14ac:dyDescent="0.25">
      <c r="J5732" s="175"/>
      <c r="K5732" s="175"/>
    </row>
    <row r="5733" spans="10:11" ht="15" customHeight="1" x14ac:dyDescent="0.25">
      <c r="J5733" s="175"/>
      <c r="K5733" s="175"/>
    </row>
    <row r="5734" spans="10:11" ht="15" customHeight="1" x14ac:dyDescent="0.25">
      <c r="J5734" s="175"/>
      <c r="K5734" s="175"/>
    </row>
    <row r="5735" spans="10:11" ht="15" customHeight="1" x14ac:dyDescent="0.25">
      <c r="J5735" s="175"/>
      <c r="K5735" s="175"/>
    </row>
    <row r="5736" spans="10:11" ht="15" customHeight="1" x14ac:dyDescent="0.25">
      <c r="J5736" s="175"/>
      <c r="K5736" s="175"/>
    </row>
    <row r="5737" spans="10:11" ht="15" customHeight="1" x14ac:dyDescent="0.25">
      <c r="J5737" s="175"/>
      <c r="K5737" s="175"/>
    </row>
    <row r="5738" spans="10:11" ht="15" customHeight="1" x14ac:dyDescent="0.25">
      <c r="J5738" s="175"/>
      <c r="K5738" s="175"/>
    </row>
    <row r="5739" spans="10:11" ht="15" customHeight="1" x14ac:dyDescent="0.25">
      <c r="J5739" s="175"/>
      <c r="K5739" s="175"/>
    </row>
    <row r="5740" spans="10:11" ht="15" customHeight="1" x14ac:dyDescent="0.25">
      <c r="J5740" s="175"/>
      <c r="K5740" s="175"/>
    </row>
    <row r="5741" spans="10:11" ht="15" customHeight="1" x14ac:dyDescent="0.25">
      <c r="J5741" s="175"/>
      <c r="K5741" s="175"/>
    </row>
    <row r="5742" spans="10:11" ht="15" customHeight="1" x14ac:dyDescent="0.25">
      <c r="J5742" s="175"/>
      <c r="K5742" s="175"/>
    </row>
    <row r="5743" spans="10:11" ht="15" customHeight="1" x14ac:dyDescent="0.25">
      <c r="J5743" s="175"/>
      <c r="K5743" s="175"/>
    </row>
    <row r="5744" spans="10:11" ht="15" customHeight="1" x14ac:dyDescent="0.25">
      <c r="J5744" s="175"/>
      <c r="K5744" s="175"/>
    </row>
    <row r="5745" spans="10:11" ht="15" customHeight="1" x14ac:dyDescent="0.25">
      <c r="J5745" s="175"/>
      <c r="K5745" s="175"/>
    </row>
    <row r="5746" spans="10:11" ht="15" customHeight="1" x14ac:dyDescent="0.25">
      <c r="J5746" s="175"/>
      <c r="K5746" s="175"/>
    </row>
    <row r="5747" spans="10:11" ht="15" customHeight="1" x14ac:dyDescent="0.25">
      <c r="J5747" s="175"/>
      <c r="K5747" s="175"/>
    </row>
    <row r="5748" spans="10:11" ht="15" customHeight="1" x14ac:dyDescent="0.25">
      <c r="J5748" s="175"/>
      <c r="K5748" s="175"/>
    </row>
    <row r="5749" spans="10:11" ht="15" customHeight="1" x14ac:dyDescent="0.25">
      <c r="J5749" s="175"/>
      <c r="K5749" s="175"/>
    </row>
    <row r="5750" spans="10:11" ht="15" customHeight="1" x14ac:dyDescent="0.25">
      <c r="J5750" s="175"/>
      <c r="K5750" s="175"/>
    </row>
    <row r="5751" spans="10:11" ht="15" customHeight="1" x14ac:dyDescent="0.25">
      <c r="J5751" s="175"/>
      <c r="K5751" s="175"/>
    </row>
    <row r="5752" spans="10:11" ht="15" customHeight="1" x14ac:dyDescent="0.25">
      <c r="J5752" s="175"/>
      <c r="K5752" s="175"/>
    </row>
    <row r="5753" spans="10:11" ht="15" customHeight="1" x14ac:dyDescent="0.25">
      <c r="J5753" s="175"/>
      <c r="K5753" s="175"/>
    </row>
    <row r="5754" spans="10:11" ht="15" customHeight="1" x14ac:dyDescent="0.25">
      <c r="J5754" s="175"/>
      <c r="K5754" s="175"/>
    </row>
    <row r="5755" spans="10:11" ht="15" customHeight="1" x14ac:dyDescent="0.25">
      <c r="J5755" s="175"/>
      <c r="K5755" s="175"/>
    </row>
    <row r="5756" spans="10:11" ht="15" customHeight="1" x14ac:dyDescent="0.25">
      <c r="J5756" s="175"/>
      <c r="K5756" s="175"/>
    </row>
    <row r="5757" spans="10:11" ht="15" customHeight="1" x14ac:dyDescent="0.25">
      <c r="J5757" s="175"/>
      <c r="K5757" s="175"/>
    </row>
    <row r="5758" spans="10:11" ht="15" customHeight="1" x14ac:dyDescent="0.25">
      <c r="J5758" s="175"/>
      <c r="K5758" s="175"/>
    </row>
    <row r="5759" spans="10:11" ht="15" customHeight="1" x14ac:dyDescent="0.25">
      <c r="J5759" s="175"/>
      <c r="K5759" s="175"/>
    </row>
    <row r="5760" spans="10:11" ht="15" customHeight="1" x14ac:dyDescent="0.25">
      <c r="J5760" s="175"/>
      <c r="K5760" s="175"/>
    </row>
    <row r="5761" spans="10:11" ht="15" customHeight="1" x14ac:dyDescent="0.25">
      <c r="J5761" s="175"/>
      <c r="K5761" s="175"/>
    </row>
    <row r="5762" spans="10:11" ht="15" customHeight="1" x14ac:dyDescent="0.25">
      <c r="J5762" s="175"/>
      <c r="K5762" s="175"/>
    </row>
    <row r="5763" spans="10:11" ht="15" customHeight="1" x14ac:dyDescent="0.25">
      <c r="J5763" s="175"/>
      <c r="K5763" s="175"/>
    </row>
    <row r="5764" spans="10:11" ht="15" customHeight="1" x14ac:dyDescent="0.25">
      <c r="J5764" s="175"/>
      <c r="K5764" s="175"/>
    </row>
    <row r="5765" spans="10:11" ht="15" customHeight="1" x14ac:dyDescent="0.25">
      <c r="J5765" s="175"/>
      <c r="K5765" s="175"/>
    </row>
    <row r="5766" spans="10:11" ht="15" customHeight="1" x14ac:dyDescent="0.25">
      <c r="J5766" s="175"/>
      <c r="K5766" s="175"/>
    </row>
    <row r="5767" spans="10:11" ht="15" customHeight="1" x14ac:dyDescent="0.25">
      <c r="J5767" s="175"/>
      <c r="K5767" s="175"/>
    </row>
    <row r="5768" spans="10:11" ht="15" customHeight="1" x14ac:dyDescent="0.25">
      <c r="J5768" s="175"/>
      <c r="K5768" s="175"/>
    </row>
    <row r="5769" spans="10:11" ht="15" customHeight="1" x14ac:dyDescent="0.25">
      <c r="J5769" s="175"/>
      <c r="K5769" s="175"/>
    </row>
    <row r="5770" spans="10:11" ht="15" customHeight="1" x14ac:dyDescent="0.25">
      <c r="J5770" s="175"/>
      <c r="K5770" s="175"/>
    </row>
    <row r="5771" spans="10:11" ht="15" customHeight="1" x14ac:dyDescent="0.25">
      <c r="J5771" s="175"/>
      <c r="K5771" s="175"/>
    </row>
    <row r="5772" spans="10:11" ht="15" customHeight="1" x14ac:dyDescent="0.25">
      <c r="J5772" s="175"/>
      <c r="K5772" s="175"/>
    </row>
    <row r="5773" spans="10:11" ht="15" customHeight="1" x14ac:dyDescent="0.25">
      <c r="J5773" s="175"/>
      <c r="K5773" s="175"/>
    </row>
    <row r="5774" spans="10:11" ht="15" customHeight="1" x14ac:dyDescent="0.25">
      <c r="J5774" s="175"/>
      <c r="K5774" s="175"/>
    </row>
    <row r="5775" spans="10:11" ht="15" customHeight="1" x14ac:dyDescent="0.25">
      <c r="J5775" s="175"/>
      <c r="K5775" s="175"/>
    </row>
    <row r="5776" spans="10:11" ht="15" customHeight="1" x14ac:dyDescent="0.25">
      <c r="J5776" s="175"/>
      <c r="K5776" s="175"/>
    </row>
    <row r="5777" spans="10:11" ht="15" customHeight="1" x14ac:dyDescent="0.25">
      <c r="J5777" s="175"/>
      <c r="K5777" s="175"/>
    </row>
    <row r="5778" spans="10:11" ht="15" customHeight="1" x14ac:dyDescent="0.25">
      <c r="J5778" s="175"/>
      <c r="K5778" s="175"/>
    </row>
    <row r="5779" spans="10:11" ht="15" customHeight="1" x14ac:dyDescent="0.25">
      <c r="J5779" s="175"/>
      <c r="K5779" s="175"/>
    </row>
    <row r="5780" spans="10:11" ht="15" customHeight="1" x14ac:dyDescent="0.25">
      <c r="J5780" s="175"/>
      <c r="K5780" s="175"/>
    </row>
    <row r="5781" spans="10:11" ht="15" customHeight="1" x14ac:dyDescent="0.25">
      <c r="J5781" s="175"/>
      <c r="K5781" s="175"/>
    </row>
    <row r="5782" spans="10:11" ht="15" customHeight="1" x14ac:dyDescent="0.25">
      <c r="J5782" s="175"/>
      <c r="K5782" s="175"/>
    </row>
    <row r="5783" spans="10:11" ht="15" customHeight="1" x14ac:dyDescent="0.25">
      <c r="J5783" s="175"/>
      <c r="K5783" s="175"/>
    </row>
    <row r="5784" spans="10:11" ht="15" customHeight="1" x14ac:dyDescent="0.25">
      <c r="J5784" s="175"/>
      <c r="K5784" s="175"/>
    </row>
    <row r="5785" spans="10:11" ht="15" customHeight="1" x14ac:dyDescent="0.25">
      <c r="J5785" s="175"/>
      <c r="K5785" s="175"/>
    </row>
    <row r="5786" spans="10:11" ht="15" customHeight="1" x14ac:dyDescent="0.25">
      <c r="J5786" s="175"/>
      <c r="K5786" s="175"/>
    </row>
    <row r="5787" spans="10:11" ht="15" customHeight="1" x14ac:dyDescent="0.25">
      <c r="J5787" s="175"/>
      <c r="K5787" s="175"/>
    </row>
    <row r="5788" spans="10:11" ht="15" customHeight="1" x14ac:dyDescent="0.25">
      <c r="J5788" s="175"/>
      <c r="K5788" s="175"/>
    </row>
    <row r="5789" spans="10:11" ht="15" customHeight="1" x14ac:dyDescent="0.25">
      <c r="J5789" s="175"/>
      <c r="K5789" s="175"/>
    </row>
    <row r="5790" spans="10:11" ht="15" customHeight="1" x14ac:dyDescent="0.25">
      <c r="J5790" s="175"/>
      <c r="K5790" s="175"/>
    </row>
    <row r="5791" spans="10:11" ht="15" customHeight="1" x14ac:dyDescent="0.25">
      <c r="J5791" s="175"/>
      <c r="K5791" s="175"/>
    </row>
    <row r="5792" spans="10:11" ht="15" customHeight="1" x14ac:dyDescent="0.25">
      <c r="J5792" s="175"/>
      <c r="K5792" s="175"/>
    </row>
    <row r="5793" spans="10:11" ht="15" customHeight="1" x14ac:dyDescent="0.25">
      <c r="J5793" s="175"/>
      <c r="K5793" s="175"/>
    </row>
    <row r="5794" spans="10:11" ht="15" customHeight="1" x14ac:dyDescent="0.25">
      <c r="J5794" s="175"/>
      <c r="K5794" s="175"/>
    </row>
    <row r="5795" spans="10:11" ht="15" customHeight="1" x14ac:dyDescent="0.25">
      <c r="J5795" s="175"/>
      <c r="K5795" s="175"/>
    </row>
    <row r="5796" spans="10:11" ht="15" customHeight="1" x14ac:dyDescent="0.25">
      <c r="J5796" s="175"/>
      <c r="K5796" s="175"/>
    </row>
    <row r="5797" spans="10:11" ht="15" customHeight="1" x14ac:dyDescent="0.25">
      <c r="J5797" s="175"/>
      <c r="K5797" s="175"/>
    </row>
    <row r="5798" spans="10:11" ht="15" customHeight="1" x14ac:dyDescent="0.25">
      <c r="J5798" s="175"/>
      <c r="K5798" s="175"/>
    </row>
    <row r="5799" spans="10:11" ht="15" customHeight="1" x14ac:dyDescent="0.25">
      <c r="J5799" s="175"/>
      <c r="K5799" s="175"/>
    </row>
    <row r="5800" spans="10:11" ht="15" customHeight="1" x14ac:dyDescent="0.25">
      <c r="J5800" s="175"/>
      <c r="K5800" s="175"/>
    </row>
    <row r="5801" spans="10:11" ht="15" customHeight="1" x14ac:dyDescent="0.25">
      <c r="J5801" s="175"/>
      <c r="K5801" s="175"/>
    </row>
    <row r="5802" spans="10:11" ht="15" customHeight="1" x14ac:dyDescent="0.25">
      <c r="J5802" s="175"/>
      <c r="K5802" s="175"/>
    </row>
    <row r="5803" spans="10:11" ht="15" customHeight="1" x14ac:dyDescent="0.25">
      <c r="J5803" s="175"/>
      <c r="K5803" s="175"/>
    </row>
    <row r="5804" spans="10:11" ht="15" customHeight="1" x14ac:dyDescent="0.25">
      <c r="J5804" s="175"/>
      <c r="K5804" s="175"/>
    </row>
    <row r="5805" spans="10:11" ht="15" customHeight="1" x14ac:dyDescent="0.25">
      <c r="J5805" s="175"/>
      <c r="K5805" s="175"/>
    </row>
    <row r="5806" spans="10:11" ht="15" customHeight="1" x14ac:dyDescent="0.25">
      <c r="J5806" s="175"/>
      <c r="K5806" s="175"/>
    </row>
    <row r="5807" spans="10:11" ht="15" customHeight="1" x14ac:dyDescent="0.25">
      <c r="J5807" s="175"/>
      <c r="K5807" s="175"/>
    </row>
    <row r="5808" spans="10:11" ht="15" customHeight="1" x14ac:dyDescent="0.25">
      <c r="J5808" s="175"/>
      <c r="K5808" s="175"/>
    </row>
    <row r="5809" spans="10:11" ht="15" customHeight="1" x14ac:dyDescent="0.25">
      <c r="J5809" s="175"/>
      <c r="K5809" s="175"/>
    </row>
    <row r="5810" spans="10:11" ht="15" customHeight="1" x14ac:dyDescent="0.25">
      <c r="J5810" s="175"/>
      <c r="K5810" s="175"/>
    </row>
    <row r="5811" spans="10:11" ht="15" customHeight="1" x14ac:dyDescent="0.25">
      <c r="J5811" s="175"/>
      <c r="K5811" s="175"/>
    </row>
    <row r="5812" spans="10:11" ht="15" customHeight="1" x14ac:dyDescent="0.25">
      <c r="J5812" s="175"/>
      <c r="K5812" s="175"/>
    </row>
    <row r="5813" spans="10:11" ht="15" customHeight="1" x14ac:dyDescent="0.25">
      <c r="J5813" s="175"/>
      <c r="K5813" s="175"/>
    </row>
    <row r="5814" spans="10:11" ht="15" customHeight="1" x14ac:dyDescent="0.25">
      <c r="J5814" s="175"/>
      <c r="K5814" s="175"/>
    </row>
    <row r="5815" spans="10:11" ht="15" customHeight="1" x14ac:dyDescent="0.25">
      <c r="J5815" s="175"/>
      <c r="K5815" s="175"/>
    </row>
    <row r="5816" spans="10:11" ht="15" customHeight="1" x14ac:dyDescent="0.25">
      <c r="J5816" s="175"/>
      <c r="K5816" s="175"/>
    </row>
    <row r="5817" spans="10:11" ht="15" customHeight="1" x14ac:dyDescent="0.25">
      <c r="J5817" s="175"/>
      <c r="K5817" s="175"/>
    </row>
    <row r="5818" spans="10:11" ht="15" customHeight="1" x14ac:dyDescent="0.25">
      <c r="J5818" s="175"/>
      <c r="K5818" s="175"/>
    </row>
    <row r="5819" spans="10:11" ht="15" customHeight="1" x14ac:dyDescent="0.25">
      <c r="J5819" s="175"/>
      <c r="K5819" s="175"/>
    </row>
    <row r="5820" spans="10:11" ht="15" customHeight="1" x14ac:dyDescent="0.25">
      <c r="J5820" s="175"/>
      <c r="K5820" s="175"/>
    </row>
    <row r="5821" spans="10:11" ht="15" customHeight="1" x14ac:dyDescent="0.25">
      <c r="J5821" s="175"/>
      <c r="K5821" s="175"/>
    </row>
    <row r="5822" spans="10:11" ht="15" customHeight="1" x14ac:dyDescent="0.25">
      <c r="J5822" s="175"/>
      <c r="K5822" s="175"/>
    </row>
    <row r="5823" spans="10:11" ht="15" customHeight="1" x14ac:dyDescent="0.25">
      <c r="J5823" s="175"/>
      <c r="K5823" s="175"/>
    </row>
    <row r="5824" spans="10:11" ht="15" customHeight="1" x14ac:dyDescent="0.25">
      <c r="J5824" s="175"/>
      <c r="K5824" s="175"/>
    </row>
    <row r="5825" spans="10:11" ht="15" customHeight="1" x14ac:dyDescent="0.25">
      <c r="J5825" s="175"/>
      <c r="K5825" s="175"/>
    </row>
    <row r="5826" spans="10:11" ht="15" customHeight="1" x14ac:dyDescent="0.25">
      <c r="J5826" s="175"/>
      <c r="K5826" s="175"/>
    </row>
    <row r="5827" spans="10:11" ht="15" customHeight="1" x14ac:dyDescent="0.25">
      <c r="J5827" s="175"/>
      <c r="K5827" s="175"/>
    </row>
    <row r="5828" spans="10:11" ht="15" customHeight="1" x14ac:dyDescent="0.25">
      <c r="J5828" s="175"/>
      <c r="K5828" s="175"/>
    </row>
    <row r="5829" spans="10:11" ht="15" customHeight="1" x14ac:dyDescent="0.25">
      <c r="J5829" s="175"/>
      <c r="K5829" s="175"/>
    </row>
    <row r="5830" spans="10:11" ht="15" customHeight="1" x14ac:dyDescent="0.25">
      <c r="J5830" s="175"/>
      <c r="K5830" s="175"/>
    </row>
    <row r="5831" spans="10:11" ht="15" customHeight="1" x14ac:dyDescent="0.25">
      <c r="J5831" s="175"/>
      <c r="K5831" s="175"/>
    </row>
    <row r="5832" spans="10:11" ht="15" customHeight="1" x14ac:dyDescent="0.25">
      <c r="J5832" s="175"/>
      <c r="K5832" s="175"/>
    </row>
    <row r="5833" spans="10:11" ht="15" customHeight="1" x14ac:dyDescent="0.25">
      <c r="J5833" s="175"/>
      <c r="K5833" s="175"/>
    </row>
    <row r="5834" spans="10:11" ht="15" customHeight="1" x14ac:dyDescent="0.25">
      <c r="J5834" s="175"/>
      <c r="K5834" s="175"/>
    </row>
    <row r="5835" spans="10:11" ht="15" customHeight="1" x14ac:dyDescent="0.25">
      <c r="J5835" s="175"/>
      <c r="K5835" s="175"/>
    </row>
    <row r="5836" spans="10:11" ht="15" customHeight="1" x14ac:dyDescent="0.25">
      <c r="J5836" s="175"/>
      <c r="K5836" s="175"/>
    </row>
    <row r="5837" spans="10:11" ht="15" customHeight="1" x14ac:dyDescent="0.25">
      <c r="J5837" s="175"/>
      <c r="K5837" s="175"/>
    </row>
    <row r="5838" spans="10:11" ht="15" customHeight="1" x14ac:dyDescent="0.25">
      <c r="J5838" s="175"/>
      <c r="K5838" s="175"/>
    </row>
    <row r="5839" spans="10:11" ht="15" customHeight="1" x14ac:dyDescent="0.25">
      <c r="J5839" s="175"/>
      <c r="K5839" s="175"/>
    </row>
    <row r="5840" spans="10:11" ht="15" customHeight="1" x14ac:dyDescent="0.25">
      <c r="J5840" s="175"/>
      <c r="K5840" s="175"/>
    </row>
    <row r="5841" spans="10:11" ht="15" customHeight="1" x14ac:dyDescent="0.25">
      <c r="J5841" s="175"/>
      <c r="K5841" s="175"/>
    </row>
    <row r="5842" spans="10:11" ht="15" customHeight="1" x14ac:dyDescent="0.25">
      <c r="J5842" s="175"/>
      <c r="K5842" s="175"/>
    </row>
    <row r="5843" spans="10:11" ht="15" customHeight="1" x14ac:dyDescent="0.25">
      <c r="J5843" s="175"/>
      <c r="K5843" s="175"/>
    </row>
    <row r="5844" spans="10:11" ht="15" customHeight="1" x14ac:dyDescent="0.25">
      <c r="J5844" s="175"/>
      <c r="K5844" s="175"/>
    </row>
    <row r="5845" spans="10:11" ht="15" customHeight="1" x14ac:dyDescent="0.25">
      <c r="J5845" s="175"/>
      <c r="K5845" s="175"/>
    </row>
    <row r="5846" spans="10:11" ht="15" customHeight="1" x14ac:dyDescent="0.25">
      <c r="J5846" s="175"/>
      <c r="K5846" s="175"/>
    </row>
    <row r="5847" spans="10:11" ht="15" customHeight="1" x14ac:dyDescent="0.25">
      <c r="J5847" s="175"/>
      <c r="K5847" s="175"/>
    </row>
    <row r="5848" spans="10:11" ht="15" customHeight="1" x14ac:dyDescent="0.25">
      <c r="J5848" s="175"/>
      <c r="K5848" s="175"/>
    </row>
    <row r="5849" spans="10:11" ht="15" customHeight="1" x14ac:dyDescent="0.25">
      <c r="J5849" s="175"/>
      <c r="K5849" s="175"/>
    </row>
    <row r="5850" spans="10:11" ht="15" customHeight="1" x14ac:dyDescent="0.25">
      <c r="J5850" s="175"/>
      <c r="K5850" s="175"/>
    </row>
    <row r="5851" spans="10:11" ht="15" customHeight="1" x14ac:dyDescent="0.25">
      <c r="J5851" s="175"/>
      <c r="K5851" s="175"/>
    </row>
    <row r="5852" spans="10:11" ht="15" customHeight="1" x14ac:dyDescent="0.25">
      <c r="J5852" s="175"/>
      <c r="K5852" s="175"/>
    </row>
    <row r="5853" spans="10:11" ht="15" customHeight="1" x14ac:dyDescent="0.25">
      <c r="J5853" s="175"/>
      <c r="K5853" s="175"/>
    </row>
    <row r="5854" spans="10:11" ht="15" customHeight="1" x14ac:dyDescent="0.25">
      <c r="J5854" s="175"/>
      <c r="K5854" s="175"/>
    </row>
    <row r="5855" spans="10:11" ht="15" customHeight="1" x14ac:dyDescent="0.25">
      <c r="J5855" s="175"/>
      <c r="K5855" s="175"/>
    </row>
    <row r="5856" spans="10:11" ht="15" customHeight="1" x14ac:dyDescent="0.25">
      <c r="J5856" s="175"/>
      <c r="K5856" s="175"/>
    </row>
    <row r="5857" spans="10:11" ht="15" customHeight="1" x14ac:dyDescent="0.25">
      <c r="J5857" s="175"/>
      <c r="K5857" s="175"/>
    </row>
    <row r="5858" spans="10:11" ht="15" customHeight="1" x14ac:dyDescent="0.25">
      <c r="J5858" s="175"/>
      <c r="K5858" s="175"/>
    </row>
    <row r="5859" spans="10:11" ht="15" customHeight="1" x14ac:dyDescent="0.25">
      <c r="J5859" s="175"/>
      <c r="K5859" s="175"/>
    </row>
    <row r="5860" spans="10:11" ht="15" customHeight="1" x14ac:dyDescent="0.25">
      <c r="J5860" s="175"/>
      <c r="K5860" s="175"/>
    </row>
    <row r="5861" spans="10:11" ht="15" customHeight="1" x14ac:dyDescent="0.25">
      <c r="J5861" s="175"/>
      <c r="K5861" s="175"/>
    </row>
    <row r="5862" spans="10:11" ht="15" customHeight="1" x14ac:dyDescent="0.25">
      <c r="J5862" s="175"/>
      <c r="K5862" s="175"/>
    </row>
    <row r="5863" spans="10:11" ht="15" customHeight="1" x14ac:dyDescent="0.25">
      <c r="J5863" s="175"/>
      <c r="K5863" s="175"/>
    </row>
    <row r="5864" spans="10:11" ht="15" customHeight="1" x14ac:dyDescent="0.25">
      <c r="J5864" s="175"/>
      <c r="K5864" s="175"/>
    </row>
    <row r="5865" spans="10:11" ht="15" customHeight="1" x14ac:dyDescent="0.25">
      <c r="J5865" s="175"/>
      <c r="K5865" s="175"/>
    </row>
    <row r="5866" spans="10:11" ht="15" customHeight="1" x14ac:dyDescent="0.25">
      <c r="J5866" s="175"/>
      <c r="K5866" s="175"/>
    </row>
    <row r="5867" spans="10:11" ht="15" customHeight="1" x14ac:dyDescent="0.25">
      <c r="J5867" s="175"/>
      <c r="K5867" s="175"/>
    </row>
    <row r="5868" spans="10:11" ht="15" customHeight="1" x14ac:dyDescent="0.25">
      <c r="J5868" s="175"/>
      <c r="K5868" s="175"/>
    </row>
    <row r="5869" spans="10:11" ht="15" customHeight="1" x14ac:dyDescent="0.25">
      <c r="J5869" s="175"/>
      <c r="K5869" s="175"/>
    </row>
    <row r="5870" spans="10:11" ht="15" customHeight="1" x14ac:dyDescent="0.25">
      <c r="J5870" s="175"/>
      <c r="K5870" s="175"/>
    </row>
    <row r="5871" spans="10:11" ht="15" customHeight="1" x14ac:dyDescent="0.25">
      <c r="J5871" s="175"/>
      <c r="K5871" s="175"/>
    </row>
    <row r="5872" spans="10:11" ht="15" customHeight="1" x14ac:dyDescent="0.25">
      <c r="J5872" s="175"/>
      <c r="K5872" s="175"/>
    </row>
    <row r="5873" spans="10:11" ht="15" customHeight="1" x14ac:dyDescent="0.25">
      <c r="J5873" s="175"/>
      <c r="K5873" s="175"/>
    </row>
    <row r="5874" spans="10:11" ht="15" customHeight="1" x14ac:dyDescent="0.25">
      <c r="J5874" s="175"/>
      <c r="K5874" s="175"/>
    </row>
    <row r="5875" spans="10:11" ht="15" customHeight="1" x14ac:dyDescent="0.25">
      <c r="J5875" s="175"/>
      <c r="K5875" s="175"/>
    </row>
    <row r="5876" spans="10:11" ht="15" customHeight="1" x14ac:dyDescent="0.25">
      <c r="J5876" s="175"/>
      <c r="K5876" s="175"/>
    </row>
    <row r="5877" spans="10:11" ht="15" customHeight="1" x14ac:dyDescent="0.25">
      <c r="J5877" s="175"/>
      <c r="K5877" s="175"/>
    </row>
    <row r="5878" spans="10:11" ht="15" customHeight="1" x14ac:dyDescent="0.25">
      <c r="J5878" s="175"/>
      <c r="K5878" s="175"/>
    </row>
    <row r="5879" spans="10:11" ht="15" customHeight="1" x14ac:dyDescent="0.25">
      <c r="J5879" s="175"/>
      <c r="K5879" s="175"/>
    </row>
    <row r="5880" spans="10:11" ht="15" customHeight="1" x14ac:dyDescent="0.25">
      <c r="J5880" s="175"/>
      <c r="K5880" s="175"/>
    </row>
    <row r="5881" spans="10:11" ht="15" customHeight="1" x14ac:dyDescent="0.25">
      <c r="J5881" s="175"/>
      <c r="K5881" s="175"/>
    </row>
    <row r="5882" spans="10:11" ht="15" customHeight="1" x14ac:dyDescent="0.25">
      <c r="J5882" s="175"/>
      <c r="K5882" s="175"/>
    </row>
    <row r="5883" spans="10:11" ht="15" customHeight="1" x14ac:dyDescent="0.25">
      <c r="J5883" s="175"/>
      <c r="K5883" s="175"/>
    </row>
    <row r="5884" spans="10:11" ht="15" customHeight="1" x14ac:dyDescent="0.25">
      <c r="J5884" s="175"/>
      <c r="K5884" s="175"/>
    </row>
    <row r="5885" spans="10:11" ht="15" customHeight="1" x14ac:dyDescent="0.25">
      <c r="J5885" s="175"/>
      <c r="K5885" s="175"/>
    </row>
    <row r="5886" spans="10:11" ht="15" customHeight="1" x14ac:dyDescent="0.25">
      <c r="J5886" s="175"/>
      <c r="K5886" s="175"/>
    </row>
    <row r="5887" spans="10:11" ht="15" customHeight="1" x14ac:dyDescent="0.25">
      <c r="J5887" s="175"/>
      <c r="K5887" s="175"/>
    </row>
    <row r="5888" spans="10:11" ht="15" customHeight="1" x14ac:dyDescent="0.25">
      <c r="J5888" s="175"/>
      <c r="K5888" s="175"/>
    </row>
    <row r="5889" spans="10:11" ht="15" customHeight="1" x14ac:dyDescent="0.25">
      <c r="J5889" s="175"/>
      <c r="K5889" s="175"/>
    </row>
    <row r="5890" spans="10:11" ht="15" customHeight="1" x14ac:dyDescent="0.25">
      <c r="J5890" s="175"/>
      <c r="K5890" s="175"/>
    </row>
    <row r="5891" spans="10:11" ht="15" customHeight="1" x14ac:dyDescent="0.25">
      <c r="J5891" s="175"/>
      <c r="K5891" s="175"/>
    </row>
    <row r="5892" spans="10:11" ht="15" customHeight="1" x14ac:dyDescent="0.25">
      <c r="J5892" s="175"/>
      <c r="K5892" s="175"/>
    </row>
    <row r="5893" spans="10:11" ht="15" customHeight="1" x14ac:dyDescent="0.25">
      <c r="J5893" s="175"/>
      <c r="K5893" s="175"/>
    </row>
    <row r="5894" spans="10:11" ht="15" customHeight="1" x14ac:dyDescent="0.25">
      <c r="J5894" s="175"/>
      <c r="K5894" s="175"/>
    </row>
    <row r="5895" spans="10:11" ht="15" customHeight="1" x14ac:dyDescent="0.25">
      <c r="J5895" s="175"/>
      <c r="K5895" s="175"/>
    </row>
    <row r="5896" spans="10:11" ht="15" customHeight="1" x14ac:dyDescent="0.25">
      <c r="J5896" s="175"/>
      <c r="K5896" s="175"/>
    </row>
    <row r="5897" spans="10:11" ht="15" customHeight="1" x14ac:dyDescent="0.25">
      <c r="J5897" s="175"/>
      <c r="K5897" s="175"/>
    </row>
    <row r="5898" spans="10:11" ht="15" customHeight="1" x14ac:dyDescent="0.25">
      <c r="J5898" s="175"/>
      <c r="K5898" s="175"/>
    </row>
    <row r="5899" spans="10:11" ht="15" customHeight="1" x14ac:dyDescent="0.25">
      <c r="J5899" s="175"/>
      <c r="K5899" s="175"/>
    </row>
    <row r="5900" spans="10:11" ht="15" customHeight="1" x14ac:dyDescent="0.25">
      <c r="J5900" s="175"/>
      <c r="K5900" s="175"/>
    </row>
    <row r="5901" spans="10:11" ht="15" customHeight="1" x14ac:dyDescent="0.25">
      <c r="J5901" s="175"/>
      <c r="K5901" s="175"/>
    </row>
    <row r="5902" spans="10:11" ht="15" customHeight="1" x14ac:dyDescent="0.25">
      <c r="J5902" s="175"/>
      <c r="K5902" s="175"/>
    </row>
    <row r="5903" spans="10:11" ht="15" customHeight="1" x14ac:dyDescent="0.25">
      <c r="J5903" s="175"/>
      <c r="K5903" s="175"/>
    </row>
    <row r="5904" spans="10:11" ht="15" customHeight="1" x14ac:dyDescent="0.25">
      <c r="J5904" s="175"/>
      <c r="K5904" s="175"/>
    </row>
    <row r="5905" spans="10:11" ht="15" customHeight="1" x14ac:dyDescent="0.25">
      <c r="J5905" s="175"/>
      <c r="K5905" s="175"/>
    </row>
    <row r="5906" spans="10:11" ht="15" customHeight="1" x14ac:dyDescent="0.25">
      <c r="J5906" s="175"/>
      <c r="K5906" s="175"/>
    </row>
    <row r="5907" spans="10:11" ht="15" customHeight="1" x14ac:dyDescent="0.25">
      <c r="J5907" s="175"/>
      <c r="K5907" s="175"/>
    </row>
    <row r="5908" spans="10:11" ht="15" customHeight="1" x14ac:dyDescent="0.25">
      <c r="J5908" s="175"/>
      <c r="K5908" s="175"/>
    </row>
    <row r="5909" spans="10:11" ht="15" customHeight="1" x14ac:dyDescent="0.25">
      <c r="J5909" s="175"/>
      <c r="K5909" s="175"/>
    </row>
    <row r="5910" spans="10:11" ht="15" customHeight="1" x14ac:dyDescent="0.25">
      <c r="J5910" s="175"/>
      <c r="K5910" s="175"/>
    </row>
    <row r="5911" spans="10:11" ht="15" customHeight="1" x14ac:dyDescent="0.25">
      <c r="J5911" s="175"/>
      <c r="K5911" s="175"/>
    </row>
    <row r="5912" spans="10:11" ht="15" customHeight="1" x14ac:dyDescent="0.25">
      <c r="J5912" s="175"/>
      <c r="K5912" s="175"/>
    </row>
    <row r="5913" spans="10:11" ht="15" customHeight="1" x14ac:dyDescent="0.25">
      <c r="J5913" s="175"/>
      <c r="K5913" s="175"/>
    </row>
    <row r="5914" spans="10:11" ht="15" customHeight="1" x14ac:dyDescent="0.25">
      <c r="J5914" s="175"/>
      <c r="K5914" s="175"/>
    </row>
    <row r="5915" spans="10:11" ht="15" customHeight="1" x14ac:dyDescent="0.25">
      <c r="J5915" s="175"/>
      <c r="K5915" s="175"/>
    </row>
    <row r="5916" spans="10:11" ht="15" customHeight="1" x14ac:dyDescent="0.25">
      <c r="J5916" s="175"/>
      <c r="K5916" s="175"/>
    </row>
    <row r="5917" spans="10:11" ht="15" customHeight="1" x14ac:dyDescent="0.25">
      <c r="J5917" s="175"/>
      <c r="K5917" s="175"/>
    </row>
    <row r="5918" spans="10:11" ht="15" customHeight="1" x14ac:dyDescent="0.25">
      <c r="J5918" s="175"/>
      <c r="K5918" s="175"/>
    </row>
    <row r="5919" spans="10:11" ht="15" customHeight="1" x14ac:dyDescent="0.25">
      <c r="J5919" s="175"/>
      <c r="K5919" s="175"/>
    </row>
    <row r="5920" spans="10:11" ht="15" customHeight="1" x14ac:dyDescent="0.25">
      <c r="J5920" s="175"/>
      <c r="K5920" s="175"/>
    </row>
    <row r="5921" spans="10:11" ht="15" customHeight="1" x14ac:dyDescent="0.25">
      <c r="J5921" s="175"/>
      <c r="K5921" s="175"/>
    </row>
    <row r="5922" spans="10:11" ht="15" customHeight="1" x14ac:dyDescent="0.25">
      <c r="J5922" s="175"/>
      <c r="K5922" s="175"/>
    </row>
    <row r="5923" spans="10:11" ht="15" customHeight="1" x14ac:dyDescent="0.25">
      <c r="J5923" s="175"/>
      <c r="K5923" s="175"/>
    </row>
    <row r="5924" spans="10:11" ht="15" customHeight="1" x14ac:dyDescent="0.25">
      <c r="J5924" s="175"/>
      <c r="K5924" s="175"/>
    </row>
    <row r="5925" spans="10:11" ht="15" customHeight="1" x14ac:dyDescent="0.25">
      <c r="J5925" s="175"/>
      <c r="K5925" s="175"/>
    </row>
    <row r="5926" spans="10:11" ht="15" customHeight="1" x14ac:dyDescent="0.25">
      <c r="J5926" s="175"/>
      <c r="K5926" s="175"/>
    </row>
    <row r="5927" spans="10:11" ht="15" customHeight="1" x14ac:dyDescent="0.25">
      <c r="J5927" s="175"/>
      <c r="K5927" s="175"/>
    </row>
    <row r="5928" spans="10:11" ht="15" customHeight="1" x14ac:dyDescent="0.25">
      <c r="J5928" s="175"/>
      <c r="K5928" s="175"/>
    </row>
    <row r="5929" spans="10:11" ht="15" customHeight="1" x14ac:dyDescent="0.25">
      <c r="J5929" s="175"/>
      <c r="K5929" s="175"/>
    </row>
    <row r="5930" spans="10:11" ht="15" customHeight="1" x14ac:dyDescent="0.25">
      <c r="J5930" s="175"/>
      <c r="K5930" s="175"/>
    </row>
    <row r="5931" spans="10:11" ht="15" customHeight="1" x14ac:dyDescent="0.25">
      <c r="J5931" s="175"/>
      <c r="K5931" s="175"/>
    </row>
    <row r="5932" spans="10:11" ht="15" customHeight="1" x14ac:dyDescent="0.25">
      <c r="J5932" s="175"/>
      <c r="K5932" s="175"/>
    </row>
    <row r="5933" spans="10:11" ht="15" customHeight="1" x14ac:dyDescent="0.25">
      <c r="J5933" s="175"/>
      <c r="K5933" s="175"/>
    </row>
    <row r="5934" spans="10:11" ht="15" customHeight="1" x14ac:dyDescent="0.25">
      <c r="J5934" s="175"/>
      <c r="K5934" s="175"/>
    </row>
    <row r="5935" spans="10:11" ht="15" customHeight="1" x14ac:dyDescent="0.25">
      <c r="J5935" s="175"/>
      <c r="K5935" s="175"/>
    </row>
    <row r="5936" spans="10:11" ht="15" customHeight="1" x14ac:dyDescent="0.25">
      <c r="J5936" s="175"/>
      <c r="K5936" s="175"/>
    </row>
    <row r="5937" spans="10:11" ht="15" customHeight="1" x14ac:dyDescent="0.25">
      <c r="J5937" s="175"/>
      <c r="K5937" s="175"/>
    </row>
    <row r="5938" spans="10:11" ht="15" customHeight="1" x14ac:dyDescent="0.25">
      <c r="J5938" s="175"/>
      <c r="K5938" s="175"/>
    </row>
    <row r="5939" spans="10:11" ht="15" customHeight="1" x14ac:dyDescent="0.25">
      <c r="J5939" s="175"/>
      <c r="K5939" s="175"/>
    </row>
    <row r="5940" spans="10:11" ht="15" customHeight="1" x14ac:dyDescent="0.25">
      <c r="J5940" s="175"/>
      <c r="K5940" s="175"/>
    </row>
    <row r="5941" spans="10:11" ht="15" customHeight="1" x14ac:dyDescent="0.25">
      <c r="J5941" s="175"/>
      <c r="K5941" s="175"/>
    </row>
    <row r="5942" spans="10:11" ht="15" customHeight="1" x14ac:dyDescent="0.25">
      <c r="J5942" s="175"/>
      <c r="K5942" s="175"/>
    </row>
    <row r="5943" spans="10:11" ht="15" customHeight="1" x14ac:dyDescent="0.25">
      <c r="J5943" s="175"/>
      <c r="K5943" s="175"/>
    </row>
    <row r="5944" spans="10:11" ht="15" customHeight="1" x14ac:dyDescent="0.25">
      <c r="J5944" s="175"/>
      <c r="K5944" s="175"/>
    </row>
    <row r="5945" spans="10:11" ht="15" customHeight="1" x14ac:dyDescent="0.25">
      <c r="J5945" s="175"/>
      <c r="K5945" s="175"/>
    </row>
    <row r="5946" spans="10:11" ht="15" customHeight="1" x14ac:dyDescent="0.25">
      <c r="J5946" s="175"/>
      <c r="K5946" s="175"/>
    </row>
    <row r="5947" spans="10:11" ht="15" customHeight="1" x14ac:dyDescent="0.25">
      <c r="J5947" s="175"/>
      <c r="K5947" s="175"/>
    </row>
    <row r="5948" spans="10:11" ht="15" customHeight="1" x14ac:dyDescent="0.25">
      <c r="J5948" s="175"/>
      <c r="K5948" s="175"/>
    </row>
    <row r="5949" spans="10:11" ht="15" customHeight="1" x14ac:dyDescent="0.25">
      <c r="J5949" s="175"/>
      <c r="K5949" s="175"/>
    </row>
    <row r="5950" spans="10:11" ht="15" customHeight="1" x14ac:dyDescent="0.25">
      <c r="J5950" s="175"/>
      <c r="K5950" s="175"/>
    </row>
    <row r="5951" spans="10:11" ht="15" customHeight="1" x14ac:dyDescent="0.25">
      <c r="J5951" s="175"/>
      <c r="K5951" s="175"/>
    </row>
    <row r="5952" spans="10:11" ht="15" customHeight="1" x14ac:dyDescent="0.25">
      <c r="J5952" s="175"/>
      <c r="K5952" s="175"/>
    </row>
    <row r="5953" spans="10:11" ht="15" customHeight="1" x14ac:dyDescent="0.25">
      <c r="J5953" s="175"/>
      <c r="K5953" s="175"/>
    </row>
    <row r="5954" spans="10:11" ht="15" customHeight="1" x14ac:dyDescent="0.25">
      <c r="J5954" s="175"/>
      <c r="K5954" s="175"/>
    </row>
    <row r="5955" spans="10:11" ht="15" customHeight="1" x14ac:dyDescent="0.25">
      <c r="J5955" s="175"/>
      <c r="K5955" s="175"/>
    </row>
    <row r="5956" spans="10:11" ht="15" customHeight="1" x14ac:dyDescent="0.25">
      <c r="J5956" s="175"/>
      <c r="K5956" s="175"/>
    </row>
    <row r="5957" spans="10:11" ht="15" customHeight="1" x14ac:dyDescent="0.25">
      <c r="J5957" s="175"/>
      <c r="K5957" s="175"/>
    </row>
    <row r="5958" spans="10:11" ht="15" customHeight="1" x14ac:dyDescent="0.25">
      <c r="J5958" s="175"/>
      <c r="K5958" s="175"/>
    </row>
    <row r="5959" spans="10:11" ht="15" customHeight="1" x14ac:dyDescent="0.25">
      <c r="J5959" s="175"/>
      <c r="K5959" s="175"/>
    </row>
    <row r="5960" spans="10:11" ht="15" customHeight="1" x14ac:dyDescent="0.25">
      <c r="J5960" s="175"/>
      <c r="K5960" s="175"/>
    </row>
    <row r="5961" spans="10:11" ht="15" customHeight="1" x14ac:dyDescent="0.25">
      <c r="J5961" s="175"/>
      <c r="K5961" s="175"/>
    </row>
    <row r="5962" spans="10:11" ht="15" customHeight="1" x14ac:dyDescent="0.25">
      <c r="J5962" s="175"/>
      <c r="K5962" s="175"/>
    </row>
    <row r="5963" spans="10:11" ht="15" customHeight="1" x14ac:dyDescent="0.25">
      <c r="J5963" s="175"/>
      <c r="K5963" s="175"/>
    </row>
    <row r="5964" spans="10:11" ht="15" customHeight="1" x14ac:dyDescent="0.25">
      <c r="J5964" s="175"/>
      <c r="K5964" s="175"/>
    </row>
    <row r="5965" spans="10:11" ht="15" customHeight="1" x14ac:dyDescent="0.25">
      <c r="J5965" s="175"/>
      <c r="K5965" s="175"/>
    </row>
    <row r="5966" spans="10:11" ht="15" customHeight="1" x14ac:dyDescent="0.25">
      <c r="J5966" s="175"/>
      <c r="K5966" s="175"/>
    </row>
    <row r="5967" spans="10:11" ht="15" customHeight="1" x14ac:dyDescent="0.25">
      <c r="J5967" s="175"/>
      <c r="K5967" s="175"/>
    </row>
    <row r="5968" spans="10:11" ht="15" customHeight="1" x14ac:dyDescent="0.25">
      <c r="J5968" s="175"/>
      <c r="K5968" s="175"/>
    </row>
    <row r="5969" spans="10:11" ht="15" customHeight="1" x14ac:dyDescent="0.25">
      <c r="J5969" s="175"/>
      <c r="K5969" s="175"/>
    </row>
    <row r="5970" spans="10:11" ht="15" customHeight="1" x14ac:dyDescent="0.25">
      <c r="J5970" s="175"/>
      <c r="K5970" s="175"/>
    </row>
    <row r="5971" spans="10:11" ht="15" customHeight="1" x14ac:dyDescent="0.25">
      <c r="J5971" s="175"/>
      <c r="K5971" s="175"/>
    </row>
    <row r="5972" spans="10:11" ht="15" customHeight="1" x14ac:dyDescent="0.25">
      <c r="J5972" s="175"/>
      <c r="K5972" s="175"/>
    </row>
    <row r="5973" spans="10:11" ht="15" customHeight="1" x14ac:dyDescent="0.25">
      <c r="J5973" s="175"/>
      <c r="K5973" s="175"/>
    </row>
    <row r="5974" spans="10:11" ht="15" customHeight="1" x14ac:dyDescent="0.25">
      <c r="J5974" s="175"/>
      <c r="K5974" s="175"/>
    </row>
    <row r="5975" spans="10:11" ht="15" customHeight="1" x14ac:dyDescent="0.25">
      <c r="J5975" s="175"/>
      <c r="K5975" s="175"/>
    </row>
    <row r="5976" spans="10:11" ht="15" customHeight="1" x14ac:dyDescent="0.25">
      <c r="J5976" s="175"/>
      <c r="K5976" s="175"/>
    </row>
    <row r="5977" spans="10:11" ht="15" customHeight="1" x14ac:dyDescent="0.25">
      <c r="J5977" s="175"/>
      <c r="K5977" s="175"/>
    </row>
    <row r="5978" spans="10:11" ht="15" customHeight="1" x14ac:dyDescent="0.25">
      <c r="J5978" s="175"/>
      <c r="K5978" s="175"/>
    </row>
    <row r="5979" spans="10:11" ht="15" customHeight="1" x14ac:dyDescent="0.25">
      <c r="J5979" s="175"/>
      <c r="K5979" s="175"/>
    </row>
    <row r="5980" spans="10:11" ht="15" customHeight="1" x14ac:dyDescent="0.25">
      <c r="J5980" s="175"/>
      <c r="K5980" s="175"/>
    </row>
    <row r="5981" spans="10:11" ht="15" customHeight="1" x14ac:dyDescent="0.25">
      <c r="J5981" s="175"/>
      <c r="K5981" s="175"/>
    </row>
    <row r="5982" spans="10:11" ht="15" customHeight="1" x14ac:dyDescent="0.25">
      <c r="J5982" s="175"/>
      <c r="K5982" s="175"/>
    </row>
    <row r="5983" spans="10:11" ht="15" customHeight="1" x14ac:dyDescent="0.25">
      <c r="J5983" s="175"/>
      <c r="K5983" s="175"/>
    </row>
    <row r="5984" spans="10:11" ht="15" customHeight="1" x14ac:dyDescent="0.25">
      <c r="J5984" s="175"/>
      <c r="K5984" s="175"/>
    </row>
    <row r="5985" spans="10:11" ht="15" customHeight="1" x14ac:dyDescent="0.25">
      <c r="J5985" s="175"/>
      <c r="K5985" s="175"/>
    </row>
    <row r="5986" spans="10:11" ht="15" customHeight="1" x14ac:dyDescent="0.25">
      <c r="J5986" s="175"/>
      <c r="K5986" s="175"/>
    </row>
    <row r="5987" spans="10:11" ht="15" customHeight="1" x14ac:dyDescent="0.25">
      <c r="J5987" s="175"/>
      <c r="K5987" s="175"/>
    </row>
    <row r="5988" spans="10:11" ht="15" customHeight="1" x14ac:dyDescent="0.25">
      <c r="J5988" s="175"/>
      <c r="K5988" s="175"/>
    </row>
    <row r="5989" spans="10:11" ht="15" customHeight="1" x14ac:dyDescent="0.25">
      <c r="J5989" s="175"/>
      <c r="K5989" s="175"/>
    </row>
    <row r="5990" spans="10:11" ht="15" customHeight="1" x14ac:dyDescent="0.25">
      <c r="J5990" s="175"/>
      <c r="K5990" s="175"/>
    </row>
    <row r="5991" spans="10:11" ht="15" customHeight="1" x14ac:dyDescent="0.25">
      <c r="J5991" s="175"/>
      <c r="K5991" s="175"/>
    </row>
    <row r="5992" spans="10:11" ht="15" customHeight="1" x14ac:dyDescent="0.25">
      <c r="J5992" s="175"/>
      <c r="K5992" s="175"/>
    </row>
    <row r="5993" spans="10:11" ht="15" customHeight="1" x14ac:dyDescent="0.25">
      <c r="J5993" s="175"/>
      <c r="K5993" s="175"/>
    </row>
    <row r="5994" spans="10:11" ht="15" customHeight="1" x14ac:dyDescent="0.25">
      <c r="J5994" s="175"/>
      <c r="K5994" s="175"/>
    </row>
    <row r="5995" spans="10:11" ht="15" customHeight="1" x14ac:dyDescent="0.25">
      <c r="J5995" s="175"/>
      <c r="K5995" s="175"/>
    </row>
    <row r="5996" spans="10:11" ht="15" customHeight="1" x14ac:dyDescent="0.25">
      <c r="J5996" s="175"/>
      <c r="K5996" s="175"/>
    </row>
    <row r="5997" spans="10:11" ht="15" customHeight="1" x14ac:dyDescent="0.25">
      <c r="J5997" s="175"/>
      <c r="K5997" s="175"/>
    </row>
    <row r="5998" spans="10:11" ht="15" customHeight="1" x14ac:dyDescent="0.25">
      <c r="J5998" s="175"/>
      <c r="K5998" s="175"/>
    </row>
    <row r="5999" spans="10:11" ht="15" customHeight="1" x14ac:dyDescent="0.25">
      <c r="J5999" s="175"/>
      <c r="K5999" s="175"/>
    </row>
    <row r="6000" spans="10:11" ht="15" customHeight="1" x14ac:dyDescent="0.25">
      <c r="J6000" s="175"/>
      <c r="K6000" s="175"/>
    </row>
    <row r="6001" spans="10:11" ht="15" customHeight="1" x14ac:dyDescent="0.25">
      <c r="J6001" s="175"/>
      <c r="K6001" s="175"/>
    </row>
    <row r="6002" spans="10:11" ht="15" customHeight="1" x14ac:dyDescent="0.25">
      <c r="J6002" s="175"/>
      <c r="K6002" s="175"/>
    </row>
    <row r="6003" spans="10:11" ht="15" customHeight="1" x14ac:dyDescent="0.25">
      <c r="J6003" s="175"/>
      <c r="K6003" s="175"/>
    </row>
    <row r="6004" spans="10:11" ht="15" customHeight="1" x14ac:dyDescent="0.25">
      <c r="J6004" s="175"/>
      <c r="K6004" s="175"/>
    </row>
    <row r="6005" spans="10:11" ht="15" customHeight="1" x14ac:dyDescent="0.25">
      <c r="J6005" s="175"/>
      <c r="K6005" s="175"/>
    </row>
    <row r="6006" spans="10:11" ht="15" customHeight="1" x14ac:dyDescent="0.25">
      <c r="J6006" s="175"/>
      <c r="K6006" s="175"/>
    </row>
    <row r="6007" spans="10:11" ht="15" customHeight="1" x14ac:dyDescent="0.25">
      <c r="J6007" s="175"/>
      <c r="K6007" s="175"/>
    </row>
    <row r="6008" spans="10:11" ht="15" customHeight="1" x14ac:dyDescent="0.25">
      <c r="J6008" s="175"/>
      <c r="K6008" s="175"/>
    </row>
    <row r="6009" spans="10:11" ht="15" customHeight="1" x14ac:dyDescent="0.25">
      <c r="J6009" s="175"/>
      <c r="K6009" s="175"/>
    </row>
    <row r="6010" spans="10:11" ht="15" customHeight="1" x14ac:dyDescent="0.25">
      <c r="J6010" s="175"/>
      <c r="K6010" s="175"/>
    </row>
    <row r="6011" spans="10:11" ht="15" customHeight="1" x14ac:dyDescent="0.25">
      <c r="J6011" s="175"/>
      <c r="K6011" s="175"/>
    </row>
    <row r="6012" spans="10:11" ht="15" customHeight="1" x14ac:dyDescent="0.25">
      <c r="J6012" s="175"/>
      <c r="K6012" s="175"/>
    </row>
    <row r="6013" spans="10:11" ht="15" customHeight="1" x14ac:dyDescent="0.25">
      <c r="J6013" s="175"/>
      <c r="K6013" s="175"/>
    </row>
    <row r="6014" spans="10:11" ht="15" customHeight="1" x14ac:dyDescent="0.25">
      <c r="J6014" s="175"/>
      <c r="K6014" s="175"/>
    </row>
    <row r="6015" spans="10:11" ht="15" customHeight="1" x14ac:dyDescent="0.25">
      <c r="J6015" s="175"/>
      <c r="K6015" s="175"/>
    </row>
    <row r="6016" spans="10:11" ht="15" customHeight="1" x14ac:dyDescent="0.25">
      <c r="J6016" s="175"/>
      <c r="K6016" s="175"/>
    </row>
    <row r="6017" spans="10:11" ht="15" customHeight="1" x14ac:dyDescent="0.25">
      <c r="J6017" s="175"/>
      <c r="K6017" s="175"/>
    </row>
    <row r="6018" spans="10:11" ht="15" customHeight="1" x14ac:dyDescent="0.25">
      <c r="J6018" s="175"/>
      <c r="K6018" s="175"/>
    </row>
    <row r="6019" spans="10:11" ht="15" customHeight="1" x14ac:dyDescent="0.25">
      <c r="J6019" s="175"/>
      <c r="K6019" s="175"/>
    </row>
    <row r="6020" spans="10:11" ht="15" customHeight="1" x14ac:dyDescent="0.25">
      <c r="J6020" s="175"/>
      <c r="K6020" s="175"/>
    </row>
    <row r="6021" spans="10:11" ht="15" customHeight="1" x14ac:dyDescent="0.25">
      <c r="J6021" s="175"/>
      <c r="K6021" s="175"/>
    </row>
    <row r="6022" spans="10:11" ht="15" customHeight="1" x14ac:dyDescent="0.25">
      <c r="J6022" s="175"/>
      <c r="K6022" s="175"/>
    </row>
    <row r="6023" spans="10:11" ht="15" customHeight="1" x14ac:dyDescent="0.25">
      <c r="J6023" s="175"/>
      <c r="K6023" s="175"/>
    </row>
    <row r="6024" spans="10:11" ht="15" customHeight="1" x14ac:dyDescent="0.25">
      <c r="J6024" s="175"/>
      <c r="K6024" s="175"/>
    </row>
    <row r="6025" spans="10:11" ht="15" customHeight="1" x14ac:dyDescent="0.25">
      <c r="J6025" s="175"/>
      <c r="K6025" s="175"/>
    </row>
    <row r="6026" spans="10:11" ht="15" customHeight="1" x14ac:dyDescent="0.25">
      <c r="J6026" s="175"/>
      <c r="K6026" s="175"/>
    </row>
    <row r="6027" spans="10:11" ht="15" customHeight="1" x14ac:dyDescent="0.25">
      <c r="J6027" s="175"/>
      <c r="K6027" s="175"/>
    </row>
    <row r="6028" spans="10:11" ht="15" customHeight="1" x14ac:dyDescent="0.25">
      <c r="J6028" s="175"/>
      <c r="K6028" s="175"/>
    </row>
    <row r="6029" spans="10:11" ht="15" customHeight="1" x14ac:dyDescent="0.25">
      <c r="J6029" s="175"/>
      <c r="K6029" s="175"/>
    </row>
    <row r="6030" spans="10:11" ht="15" customHeight="1" x14ac:dyDescent="0.25">
      <c r="J6030" s="175"/>
      <c r="K6030" s="175"/>
    </row>
    <row r="6031" spans="10:11" ht="15" customHeight="1" x14ac:dyDescent="0.25">
      <c r="J6031" s="175"/>
      <c r="K6031" s="175"/>
    </row>
    <row r="6032" spans="10:11" ht="15" customHeight="1" x14ac:dyDescent="0.25">
      <c r="J6032" s="175"/>
      <c r="K6032" s="175"/>
    </row>
    <row r="6033" spans="10:11" ht="15" customHeight="1" x14ac:dyDescent="0.25">
      <c r="J6033" s="175"/>
      <c r="K6033" s="175"/>
    </row>
    <row r="6034" spans="10:11" ht="15" customHeight="1" x14ac:dyDescent="0.25">
      <c r="J6034" s="175"/>
      <c r="K6034" s="175"/>
    </row>
    <row r="6035" spans="10:11" ht="15" customHeight="1" x14ac:dyDescent="0.25">
      <c r="J6035" s="175"/>
      <c r="K6035" s="175"/>
    </row>
    <row r="6036" spans="10:11" ht="15" customHeight="1" x14ac:dyDescent="0.25">
      <c r="J6036" s="175"/>
      <c r="K6036" s="175"/>
    </row>
    <row r="6037" spans="10:11" ht="15" customHeight="1" x14ac:dyDescent="0.25">
      <c r="J6037" s="175"/>
      <c r="K6037" s="175"/>
    </row>
    <row r="6038" spans="10:11" ht="15" customHeight="1" x14ac:dyDescent="0.25">
      <c r="J6038" s="175"/>
      <c r="K6038" s="175"/>
    </row>
    <row r="6039" spans="10:11" ht="15" customHeight="1" x14ac:dyDescent="0.25">
      <c r="J6039" s="175"/>
      <c r="K6039" s="175"/>
    </row>
    <row r="6040" spans="10:11" ht="15" customHeight="1" x14ac:dyDescent="0.25">
      <c r="J6040" s="175"/>
      <c r="K6040" s="175"/>
    </row>
    <row r="6041" spans="10:11" ht="15" customHeight="1" x14ac:dyDescent="0.25">
      <c r="J6041" s="175"/>
      <c r="K6041" s="175"/>
    </row>
    <row r="6042" spans="10:11" ht="15" customHeight="1" x14ac:dyDescent="0.25">
      <c r="J6042" s="175"/>
      <c r="K6042" s="175"/>
    </row>
    <row r="6043" spans="10:11" ht="15" customHeight="1" x14ac:dyDescent="0.25">
      <c r="J6043" s="175"/>
      <c r="K6043" s="175"/>
    </row>
    <row r="6044" spans="10:11" ht="15" customHeight="1" x14ac:dyDescent="0.25">
      <c r="J6044" s="175"/>
      <c r="K6044" s="175"/>
    </row>
    <row r="6045" spans="10:11" ht="15" customHeight="1" x14ac:dyDescent="0.25">
      <c r="J6045" s="175"/>
      <c r="K6045" s="175"/>
    </row>
    <row r="6046" spans="10:11" ht="15" customHeight="1" x14ac:dyDescent="0.25">
      <c r="J6046" s="175"/>
      <c r="K6046" s="175"/>
    </row>
    <row r="6047" spans="10:11" ht="15" customHeight="1" x14ac:dyDescent="0.25">
      <c r="J6047" s="175"/>
      <c r="K6047" s="175"/>
    </row>
    <row r="6048" spans="10:11" ht="15" customHeight="1" x14ac:dyDescent="0.25">
      <c r="J6048" s="175"/>
      <c r="K6048" s="175"/>
    </row>
    <row r="6049" spans="10:11" ht="15" customHeight="1" x14ac:dyDescent="0.25">
      <c r="J6049" s="175"/>
      <c r="K6049" s="175"/>
    </row>
    <row r="6050" spans="10:11" ht="15" customHeight="1" x14ac:dyDescent="0.25">
      <c r="J6050" s="175"/>
      <c r="K6050" s="175"/>
    </row>
    <row r="6051" spans="10:11" ht="15" customHeight="1" x14ac:dyDescent="0.25">
      <c r="J6051" s="175"/>
      <c r="K6051" s="175"/>
    </row>
    <row r="6052" spans="10:11" ht="15" customHeight="1" x14ac:dyDescent="0.25">
      <c r="J6052" s="175"/>
      <c r="K6052" s="175"/>
    </row>
    <row r="6053" spans="10:11" ht="15" customHeight="1" x14ac:dyDescent="0.25">
      <c r="J6053" s="175"/>
      <c r="K6053" s="175"/>
    </row>
    <row r="6054" spans="10:11" ht="15" customHeight="1" x14ac:dyDescent="0.25">
      <c r="J6054" s="175"/>
      <c r="K6054" s="175"/>
    </row>
    <row r="6055" spans="10:11" ht="15" customHeight="1" x14ac:dyDescent="0.25">
      <c r="J6055" s="175"/>
      <c r="K6055" s="175"/>
    </row>
    <row r="6056" spans="10:11" ht="15" customHeight="1" x14ac:dyDescent="0.25">
      <c r="J6056" s="175"/>
      <c r="K6056" s="175"/>
    </row>
    <row r="6057" spans="10:11" ht="15" customHeight="1" x14ac:dyDescent="0.25">
      <c r="J6057" s="175"/>
      <c r="K6057" s="175"/>
    </row>
    <row r="6058" spans="10:11" ht="15" customHeight="1" x14ac:dyDescent="0.25">
      <c r="J6058" s="175"/>
      <c r="K6058" s="175"/>
    </row>
    <row r="6059" spans="10:11" ht="15" customHeight="1" x14ac:dyDescent="0.25">
      <c r="J6059" s="175"/>
      <c r="K6059" s="175"/>
    </row>
    <row r="6060" spans="10:11" ht="15" customHeight="1" x14ac:dyDescent="0.25">
      <c r="J6060" s="175"/>
      <c r="K6060" s="175"/>
    </row>
    <row r="6061" spans="10:11" ht="15" customHeight="1" x14ac:dyDescent="0.25">
      <c r="J6061" s="175"/>
      <c r="K6061" s="175"/>
    </row>
    <row r="6062" spans="10:11" ht="15" customHeight="1" x14ac:dyDescent="0.25">
      <c r="J6062" s="175"/>
      <c r="K6062" s="175"/>
    </row>
    <row r="6063" spans="10:11" ht="15" customHeight="1" x14ac:dyDescent="0.25">
      <c r="J6063" s="175"/>
      <c r="K6063" s="175"/>
    </row>
    <row r="6064" spans="10:11" ht="15" customHeight="1" x14ac:dyDescent="0.25">
      <c r="J6064" s="175"/>
      <c r="K6064" s="175"/>
    </row>
    <row r="6065" spans="10:11" ht="15" customHeight="1" x14ac:dyDescent="0.25">
      <c r="J6065" s="175"/>
      <c r="K6065" s="175"/>
    </row>
    <row r="6066" spans="10:11" ht="15" customHeight="1" x14ac:dyDescent="0.25">
      <c r="J6066" s="175"/>
      <c r="K6066" s="175"/>
    </row>
    <row r="6067" spans="10:11" ht="15" customHeight="1" x14ac:dyDescent="0.25">
      <c r="J6067" s="175"/>
      <c r="K6067" s="175"/>
    </row>
    <row r="6068" spans="10:11" ht="15" customHeight="1" x14ac:dyDescent="0.25">
      <c r="J6068" s="175"/>
      <c r="K6068" s="175"/>
    </row>
    <row r="6069" spans="10:11" ht="15" customHeight="1" x14ac:dyDescent="0.25">
      <c r="J6069" s="175"/>
      <c r="K6069" s="175"/>
    </row>
    <row r="6070" spans="10:11" ht="15" customHeight="1" x14ac:dyDescent="0.25">
      <c r="J6070" s="175"/>
      <c r="K6070" s="175"/>
    </row>
    <row r="6071" spans="10:11" ht="15" customHeight="1" x14ac:dyDescent="0.25">
      <c r="J6071" s="175"/>
      <c r="K6071" s="175"/>
    </row>
    <row r="6072" spans="10:11" ht="15" customHeight="1" x14ac:dyDescent="0.25">
      <c r="J6072" s="175"/>
      <c r="K6072" s="175"/>
    </row>
    <row r="6073" spans="10:11" ht="15" customHeight="1" x14ac:dyDescent="0.25">
      <c r="J6073" s="175"/>
      <c r="K6073" s="175"/>
    </row>
    <row r="6074" spans="10:11" ht="15" customHeight="1" x14ac:dyDescent="0.25">
      <c r="J6074" s="175"/>
      <c r="K6074" s="175"/>
    </row>
    <row r="6075" spans="10:11" ht="15" customHeight="1" x14ac:dyDescent="0.25">
      <c r="J6075" s="175"/>
      <c r="K6075" s="175"/>
    </row>
    <row r="6076" spans="10:11" ht="15" customHeight="1" x14ac:dyDescent="0.25">
      <c r="J6076" s="175"/>
      <c r="K6076" s="175"/>
    </row>
    <row r="6077" spans="10:11" ht="15" customHeight="1" x14ac:dyDescent="0.25">
      <c r="J6077" s="175"/>
      <c r="K6077" s="175"/>
    </row>
    <row r="6078" spans="10:11" ht="15" customHeight="1" x14ac:dyDescent="0.25">
      <c r="J6078" s="175"/>
      <c r="K6078" s="175"/>
    </row>
    <row r="6079" spans="10:11" ht="15" customHeight="1" x14ac:dyDescent="0.25">
      <c r="J6079" s="175"/>
      <c r="K6079" s="175"/>
    </row>
    <row r="6080" spans="10:11" ht="15" customHeight="1" x14ac:dyDescent="0.25">
      <c r="J6080" s="175"/>
      <c r="K6080" s="175"/>
    </row>
    <row r="6081" spans="10:11" ht="15" customHeight="1" x14ac:dyDescent="0.25">
      <c r="J6081" s="175"/>
      <c r="K6081" s="175"/>
    </row>
    <row r="6082" spans="10:11" ht="15" customHeight="1" x14ac:dyDescent="0.25">
      <c r="J6082" s="175"/>
      <c r="K6082" s="175"/>
    </row>
    <row r="6083" spans="10:11" ht="15" customHeight="1" x14ac:dyDescent="0.25">
      <c r="J6083" s="175"/>
      <c r="K6083" s="175"/>
    </row>
    <row r="6084" spans="10:11" ht="15" customHeight="1" x14ac:dyDescent="0.25">
      <c r="J6084" s="175"/>
      <c r="K6084" s="175"/>
    </row>
    <row r="6085" spans="10:11" ht="15" customHeight="1" x14ac:dyDescent="0.25">
      <c r="J6085" s="175"/>
      <c r="K6085" s="175"/>
    </row>
    <row r="6086" spans="10:11" ht="15" customHeight="1" x14ac:dyDescent="0.25">
      <c r="J6086" s="175"/>
      <c r="K6086" s="175"/>
    </row>
    <row r="6087" spans="10:11" ht="15" customHeight="1" x14ac:dyDescent="0.25">
      <c r="J6087" s="175"/>
      <c r="K6087" s="175"/>
    </row>
    <row r="6088" spans="10:11" ht="15" customHeight="1" x14ac:dyDescent="0.25">
      <c r="J6088" s="175"/>
      <c r="K6088" s="175"/>
    </row>
    <row r="6089" spans="10:11" ht="15" customHeight="1" x14ac:dyDescent="0.25">
      <c r="J6089" s="175"/>
      <c r="K6089" s="175"/>
    </row>
    <row r="6090" spans="10:11" ht="15" customHeight="1" x14ac:dyDescent="0.25">
      <c r="J6090" s="175"/>
      <c r="K6090" s="175"/>
    </row>
    <row r="6091" spans="10:11" ht="15" customHeight="1" x14ac:dyDescent="0.25">
      <c r="J6091" s="175"/>
      <c r="K6091" s="175"/>
    </row>
    <row r="6092" spans="10:11" ht="15" customHeight="1" x14ac:dyDescent="0.25">
      <c r="J6092" s="175"/>
      <c r="K6092" s="175"/>
    </row>
    <row r="6093" spans="10:11" ht="15" customHeight="1" x14ac:dyDescent="0.25">
      <c r="J6093" s="175"/>
      <c r="K6093" s="175"/>
    </row>
    <row r="6094" spans="10:11" ht="15" customHeight="1" x14ac:dyDescent="0.25">
      <c r="J6094" s="175"/>
      <c r="K6094" s="175"/>
    </row>
    <row r="6095" spans="10:11" ht="15" customHeight="1" x14ac:dyDescent="0.25">
      <c r="J6095" s="175"/>
      <c r="K6095" s="175"/>
    </row>
    <row r="6096" spans="10:11" ht="15" customHeight="1" x14ac:dyDescent="0.25">
      <c r="J6096" s="175"/>
      <c r="K6096" s="175"/>
    </row>
    <row r="6097" spans="10:11" ht="15" customHeight="1" x14ac:dyDescent="0.25">
      <c r="J6097" s="175"/>
      <c r="K6097" s="175"/>
    </row>
    <row r="6098" spans="10:11" ht="15" customHeight="1" x14ac:dyDescent="0.25">
      <c r="J6098" s="175"/>
      <c r="K6098" s="175"/>
    </row>
    <row r="6099" spans="10:11" ht="15" customHeight="1" x14ac:dyDescent="0.25">
      <c r="J6099" s="175"/>
      <c r="K6099" s="175"/>
    </row>
    <row r="6100" spans="10:11" ht="15" customHeight="1" x14ac:dyDescent="0.25">
      <c r="J6100" s="175"/>
      <c r="K6100" s="175"/>
    </row>
    <row r="6101" spans="10:11" ht="15" customHeight="1" x14ac:dyDescent="0.25">
      <c r="J6101" s="175"/>
      <c r="K6101" s="175"/>
    </row>
    <row r="6102" spans="10:11" ht="15" customHeight="1" x14ac:dyDescent="0.25">
      <c r="J6102" s="175"/>
      <c r="K6102" s="175"/>
    </row>
    <row r="6103" spans="10:11" ht="15" customHeight="1" x14ac:dyDescent="0.25">
      <c r="J6103" s="175"/>
      <c r="K6103" s="175"/>
    </row>
    <row r="6104" spans="10:11" ht="15" customHeight="1" x14ac:dyDescent="0.25">
      <c r="J6104" s="175"/>
      <c r="K6104" s="175"/>
    </row>
    <row r="6105" spans="10:11" ht="15" customHeight="1" x14ac:dyDescent="0.25">
      <c r="J6105" s="175"/>
      <c r="K6105" s="175"/>
    </row>
    <row r="6106" spans="10:11" ht="15" customHeight="1" x14ac:dyDescent="0.25">
      <c r="J6106" s="175"/>
      <c r="K6106" s="175"/>
    </row>
    <row r="6107" spans="10:11" ht="15" customHeight="1" x14ac:dyDescent="0.25">
      <c r="J6107" s="175"/>
      <c r="K6107" s="175"/>
    </row>
    <row r="6108" spans="10:11" ht="15" customHeight="1" x14ac:dyDescent="0.25">
      <c r="J6108" s="175"/>
      <c r="K6108" s="175"/>
    </row>
    <row r="6109" spans="10:11" ht="15" customHeight="1" x14ac:dyDescent="0.25">
      <c r="J6109" s="175"/>
      <c r="K6109" s="175"/>
    </row>
    <row r="6110" spans="10:11" ht="15" customHeight="1" x14ac:dyDescent="0.25">
      <c r="J6110" s="175"/>
      <c r="K6110" s="175"/>
    </row>
    <row r="6111" spans="10:11" ht="15" customHeight="1" x14ac:dyDescent="0.25">
      <c r="J6111" s="175"/>
      <c r="K6111" s="175"/>
    </row>
    <row r="6112" spans="10:11" ht="15" customHeight="1" x14ac:dyDescent="0.25">
      <c r="J6112" s="175"/>
      <c r="K6112" s="175"/>
    </row>
    <row r="6113" spans="10:11" ht="15" customHeight="1" x14ac:dyDescent="0.25">
      <c r="J6113" s="175"/>
      <c r="K6113" s="175"/>
    </row>
    <row r="6114" spans="10:11" ht="15" customHeight="1" x14ac:dyDescent="0.25">
      <c r="J6114" s="175"/>
      <c r="K6114" s="175"/>
    </row>
    <row r="6115" spans="10:11" ht="15" customHeight="1" x14ac:dyDescent="0.25">
      <c r="J6115" s="175"/>
      <c r="K6115" s="175"/>
    </row>
    <row r="6116" spans="10:11" ht="15" customHeight="1" x14ac:dyDescent="0.25">
      <c r="J6116" s="175"/>
      <c r="K6116" s="175"/>
    </row>
    <row r="6117" spans="10:11" ht="15" customHeight="1" x14ac:dyDescent="0.25">
      <c r="J6117" s="175"/>
      <c r="K6117" s="175"/>
    </row>
    <row r="6118" spans="10:11" ht="15" customHeight="1" x14ac:dyDescent="0.25">
      <c r="J6118" s="175"/>
      <c r="K6118" s="175"/>
    </row>
    <row r="6119" spans="10:11" ht="15" customHeight="1" x14ac:dyDescent="0.25">
      <c r="J6119" s="175"/>
      <c r="K6119" s="175"/>
    </row>
    <row r="6120" spans="10:11" ht="15" customHeight="1" x14ac:dyDescent="0.25">
      <c r="J6120" s="175"/>
      <c r="K6120" s="175"/>
    </row>
    <row r="6121" spans="10:11" ht="15" customHeight="1" x14ac:dyDescent="0.25">
      <c r="J6121" s="175"/>
      <c r="K6121" s="175"/>
    </row>
    <row r="6122" spans="10:11" ht="15" customHeight="1" x14ac:dyDescent="0.25">
      <c r="J6122" s="175"/>
      <c r="K6122" s="175"/>
    </row>
    <row r="6123" spans="10:11" ht="15" customHeight="1" x14ac:dyDescent="0.25">
      <c r="J6123" s="175"/>
      <c r="K6123" s="175"/>
    </row>
    <row r="6124" spans="10:11" ht="15" customHeight="1" x14ac:dyDescent="0.25">
      <c r="J6124" s="175"/>
      <c r="K6124" s="175"/>
    </row>
    <row r="6125" spans="10:11" ht="15" customHeight="1" x14ac:dyDescent="0.25">
      <c r="J6125" s="175"/>
      <c r="K6125" s="175"/>
    </row>
    <row r="6126" spans="10:11" ht="15" customHeight="1" x14ac:dyDescent="0.25">
      <c r="J6126" s="175"/>
      <c r="K6126" s="175"/>
    </row>
    <row r="6127" spans="10:11" ht="15" customHeight="1" x14ac:dyDescent="0.25">
      <c r="J6127" s="175"/>
      <c r="K6127" s="175"/>
    </row>
    <row r="6128" spans="10:11" ht="15" customHeight="1" x14ac:dyDescent="0.25">
      <c r="J6128" s="175"/>
      <c r="K6128" s="175"/>
    </row>
    <row r="6129" spans="10:11" ht="15" customHeight="1" x14ac:dyDescent="0.25">
      <c r="J6129" s="175"/>
      <c r="K6129" s="175"/>
    </row>
    <row r="6130" spans="10:11" ht="15" customHeight="1" x14ac:dyDescent="0.25">
      <c r="J6130" s="175"/>
      <c r="K6130" s="175"/>
    </row>
    <row r="6131" spans="10:11" ht="15" customHeight="1" x14ac:dyDescent="0.25">
      <c r="J6131" s="175"/>
      <c r="K6131" s="175"/>
    </row>
    <row r="6132" spans="10:11" ht="15" customHeight="1" x14ac:dyDescent="0.25">
      <c r="J6132" s="175"/>
      <c r="K6132" s="175"/>
    </row>
    <row r="6133" spans="10:11" ht="15" customHeight="1" x14ac:dyDescent="0.25">
      <c r="J6133" s="175"/>
      <c r="K6133" s="175"/>
    </row>
    <row r="6134" spans="10:11" ht="15" customHeight="1" x14ac:dyDescent="0.25">
      <c r="J6134" s="175"/>
      <c r="K6134" s="175"/>
    </row>
    <row r="6135" spans="10:11" ht="15" customHeight="1" x14ac:dyDescent="0.25">
      <c r="J6135" s="175"/>
      <c r="K6135" s="175"/>
    </row>
    <row r="6136" spans="10:11" ht="15" customHeight="1" x14ac:dyDescent="0.25">
      <c r="J6136" s="175"/>
      <c r="K6136" s="175"/>
    </row>
    <row r="6137" spans="10:11" ht="15" customHeight="1" x14ac:dyDescent="0.25">
      <c r="J6137" s="175"/>
      <c r="K6137" s="175"/>
    </row>
    <row r="6138" spans="10:11" ht="15" customHeight="1" x14ac:dyDescent="0.25">
      <c r="J6138" s="175"/>
      <c r="K6138" s="175"/>
    </row>
    <row r="6139" spans="10:11" ht="15" customHeight="1" x14ac:dyDescent="0.25">
      <c r="J6139" s="175"/>
      <c r="K6139" s="175"/>
    </row>
    <row r="6140" spans="10:11" ht="15" customHeight="1" x14ac:dyDescent="0.25">
      <c r="J6140" s="175"/>
      <c r="K6140" s="175"/>
    </row>
    <row r="6141" spans="10:11" ht="15" customHeight="1" x14ac:dyDescent="0.25">
      <c r="J6141" s="175"/>
      <c r="K6141" s="175"/>
    </row>
    <row r="6142" spans="10:11" ht="15" customHeight="1" x14ac:dyDescent="0.25">
      <c r="J6142" s="175"/>
      <c r="K6142" s="175"/>
    </row>
    <row r="6143" spans="10:11" ht="15" customHeight="1" x14ac:dyDescent="0.25">
      <c r="J6143" s="175"/>
      <c r="K6143" s="175"/>
    </row>
    <row r="6144" spans="10:11" ht="15" customHeight="1" x14ac:dyDescent="0.25">
      <c r="J6144" s="175"/>
      <c r="K6144" s="175"/>
    </row>
    <row r="6145" spans="10:11" ht="15" customHeight="1" x14ac:dyDescent="0.25">
      <c r="J6145" s="175"/>
      <c r="K6145" s="175"/>
    </row>
    <row r="6146" spans="10:11" ht="15" customHeight="1" x14ac:dyDescent="0.25">
      <c r="J6146" s="175"/>
      <c r="K6146" s="175"/>
    </row>
    <row r="6147" spans="10:11" ht="15" customHeight="1" x14ac:dyDescent="0.25">
      <c r="J6147" s="175"/>
      <c r="K6147" s="175"/>
    </row>
    <row r="6148" spans="10:11" ht="15" customHeight="1" x14ac:dyDescent="0.25">
      <c r="J6148" s="175"/>
      <c r="K6148" s="175"/>
    </row>
    <row r="6149" spans="10:11" ht="15" customHeight="1" x14ac:dyDescent="0.25">
      <c r="J6149" s="175"/>
      <c r="K6149" s="175"/>
    </row>
    <row r="6150" spans="10:11" ht="15" customHeight="1" x14ac:dyDescent="0.25">
      <c r="J6150" s="175"/>
      <c r="K6150" s="175"/>
    </row>
    <row r="6151" spans="10:11" ht="15" customHeight="1" x14ac:dyDescent="0.25">
      <c r="J6151" s="175"/>
      <c r="K6151" s="175"/>
    </row>
    <row r="6152" spans="10:11" ht="15" customHeight="1" x14ac:dyDescent="0.25">
      <c r="J6152" s="175"/>
      <c r="K6152" s="175"/>
    </row>
    <row r="6153" spans="10:11" ht="15" customHeight="1" x14ac:dyDescent="0.25">
      <c r="J6153" s="175"/>
      <c r="K6153" s="175"/>
    </row>
    <row r="6154" spans="10:11" ht="15" customHeight="1" x14ac:dyDescent="0.25">
      <c r="J6154" s="175"/>
      <c r="K6154" s="175"/>
    </row>
    <row r="6155" spans="10:11" ht="15" customHeight="1" x14ac:dyDescent="0.25">
      <c r="J6155" s="175"/>
      <c r="K6155" s="175"/>
    </row>
    <row r="6156" spans="10:11" ht="15" customHeight="1" x14ac:dyDescent="0.25">
      <c r="J6156" s="175"/>
      <c r="K6156" s="175"/>
    </row>
    <row r="6157" spans="10:11" ht="15" customHeight="1" x14ac:dyDescent="0.25">
      <c r="J6157" s="175"/>
      <c r="K6157" s="175"/>
    </row>
    <row r="6158" spans="10:11" ht="15" customHeight="1" x14ac:dyDescent="0.25">
      <c r="J6158" s="175"/>
      <c r="K6158" s="175"/>
    </row>
    <row r="6159" spans="10:11" ht="15" customHeight="1" x14ac:dyDescent="0.25">
      <c r="J6159" s="175"/>
      <c r="K6159" s="175"/>
    </row>
    <row r="6160" spans="10:11" ht="15" customHeight="1" x14ac:dyDescent="0.25">
      <c r="J6160" s="175"/>
      <c r="K6160" s="175"/>
    </row>
    <row r="6161" spans="10:11" ht="15" customHeight="1" x14ac:dyDescent="0.25">
      <c r="J6161" s="175"/>
      <c r="K6161" s="175"/>
    </row>
    <row r="6162" spans="10:11" ht="15" customHeight="1" x14ac:dyDescent="0.25">
      <c r="J6162" s="175"/>
      <c r="K6162" s="175"/>
    </row>
    <row r="6163" spans="10:11" ht="15" customHeight="1" x14ac:dyDescent="0.25">
      <c r="J6163" s="175"/>
      <c r="K6163" s="175"/>
    </row>
    <row r="6164" spans="10:11" ht="15" customHeight="1" x14ac:dyDescent="0.25">
      <c r="J6164" s="175"/>
      <c r="K6164" s="175"/>
    </row>
    <row r="6165" spans="10:11" ht="15" customHeight="1" x14ac:dyDescent="0.25">
      <c r="J6165" s="175"/>
      <c r="K6165" s="175"/>
    </row>
    <row r="6166" spans="10:11" ht="15" customHeight="1" x14ac:dyDescent="0.25">
      <c r="J6166" s="175"/>
      <c r="K6166" s="175"/>
    </row>
    <row r="6167" spans="10:11" ht="15" customHeight="1" x14ac:dyDescent="0.25">
      <c r="J6167" s="175"/>
      <c r="K6167" s="175"/>
    </row>
    <row r="6168" spans="10:11" ht="15" customHeight="1" x14ac:dyDescent="0.25">
      <c r="J6168" s="175"/>
      <c r="K6168" s="175"/>
    </row>
    <row r="6169" spans="10:11" ht="15" customHeight="1" x14ac:dyDescent="0.25">
      <c r="J6169" s="175"/>
      <c r="K6169" s="175"/>
    </row>
    <row r="6170" spans="10:11" ht="15" customHeight="1" x14ac:dyDescent="0.25">
      <c r="J6170" s="175"/>
      <c r="K6170" s="175"/>
    </row>
    <row r="6171" spans="10:11" ht="15" customHeight="1" x14ac:dyDescent="0.25">
      <c r="J6171" s="175"/>
      <c r="K6171" s="175"/>
    </row>
    <row r="6172" spans="10:11" ht="15" customHeight="1" x14ac:dyDescent="0.25">
      <c r="J6172" s="175"/>
      <c r="K6172" s="175"/>
    </row>
    <row r="6173" spans="10:11" ht="15" customHeight="1" x14ac:dyDescent="0.25">
      <c r="J6173" s="175"/>
      <c r="K6173" s="175"/>
    </row>
    <row r="6174" spans="10:11" ht="15" customHeight="1" x14ac:dyDescent="0.25">
      <c r="J6174" s="175"/>
      <c r="K6174" s="175"/>
    </row>
    <row r="6175" spans="10:11" ht="15" customHeight="1" x14ac:dyDescent="0.25">
      <c r="J6175" s="175"/>
      <c r="K6175" s="175"/>
    </row>
    <row r="6176" spans="10:11" ht="15" customHeight="1" x14ac:dyDescent="0.25">
      <c r="J6176" s="175"/>
      <c r="K6176" s="175"/>
    </row>
    <row r="6177" spans="10:11" ht="15" customHeight="1" x14ac:dyDescent="0.25">
      <c r="J6177" s="175"/>
      <c r="K6177" s="175"/>
    </row>
    <row r="6178" spans="10:11" ht="15" customHeight="1" x14ac:dyDescent="0.25">
      <c r="J6178" s="175"/>
      <c r="K6178" s="175"/>
    </row>
    <row r="6179" spans="10:11" ht="15" customHeight="1" x14ac:dyDescent="0.25">
      <c r="J6179" s="175"/>
      <c r="K6179" s="175"/>
    </row>
    <row r="6180" spans="10:11" ht="15" customHeight="1" x14ac:dyDescent="0.25">
      <c r="J6180" s="175"/>
      <c r="K6180" s="175"/>
    </row>
    <row r="6181" spans="10:11" ht="15" customHeight="1" x14ac:dyDescent="0.25">
      <c r="J6181" s="175"/>
      <c r="K6181" s="175"/>
    </row>
    <row r="6182" spans="10:11" ht="15" customHeight="1" x14ac:dyDescent="0.25">
      <c r="J6182" s="175"/>
      <c r="K6182" s="175"/>
    </row>
    <row r="6183" spans="10:11" ht="15" customHeight="1" x14ac:dyDescent="0.25">
      <c r="J6183" s="175"/>
      <c r="K6183" s="175"/>
    </row>
    <row r="6184" spans="10:11" ht="15" customHeight="1" x14ac:dyDescent="0.25">
      <c r="J6184" s="175"/>
      <c r="K6184" s="175"/>
    </row>
    <row r="6185" spans="10:11" ht="15" customHeight="1" x14ac:dyDescent="0.25">
      <c r="J6185" s="175"/>
      <c r="K6185" s="175"/>
    </row>
    <row r="6186" spans="10:11" ht="15" customHeight="1" x14ac:dyDescent="0.25">
      <c r="J6186" s="175"/>
      <c r="K6186" s="175"/>
    </row>
    <row r="6187" spans="10:11" ht="15" customHeight="1" x14ac:dyDescent="0.25">
      <c r="J6187" s="175"/>
      <c r="K6187" s="175"/>
    </row>
    <row r="6188" spans="10:11" ht="15" customHeight="1" x14ac:dyDescent="0.25">
      <c r="J6188" s="175"/>
      <c r="K6188" s="175"/>
    </row>
    <row r="6189" spans="10:11" ht="15" customHeight="1" x14ac:dyDescent="0.25">
      <c r="J6189" s="175"/>
      <c r="K6189" s="175"/>
    </row>
    <row r="6190" spans="10:11" ht="15" customHeight="1" x14ac:dyDescent="0.25">
      <c r="J6190" s="175"/>
      <c r="K6190" s="175"/>
    </row>
    <row r="6191" spans="10:11" ht="15" customHeight="1" x14ac:dyDescent="0.25">
      <c r="J6191" s="175"/>
      <c r="K6191" s="175"/>
    </row>
    <row r="6192" spans="10:11" ht="15" customHeight="1" x14ac:dyDescent="0.25">
      <c r="J6192" s="175"/>
      <c r="K6192" s="175"/>
    </row>
    <row r="6193" spans="10:11" ht="15" customHeight="1" x14ac:dyDescent="0.25">
      <c r="J6193" s="175"/>
      <c r="K6193" s="175"/>
    </row>
    <row r="6194" spans="10:11" ht="15" customHeight="1" x14ac:dyDescent="0.25">
      <c r="J6194" s="175"/>
      <c r="K6194" s="175"/>
    </row>
    <row r="6195" spans="10:11" ht="15" customHeight="1" x14ac:dyDescent="0.25">
      <c r="J6195" s="175"/>
      <c r="K6195" s="175"/>
    </row>
    <row r="6196" spans="10:11" ht="15" customHeight="1" x14ac:dyDescent="0.25">
      <c r="J6196" s="175"/>
      <c r="K6196" s="175"/>
    </row>
    <row r="6197" spans="10:11" ht="15" customHeight="1" x14ac:dyDescent="0.25">
      <c r="J6197" s="175"/>
      <c r="K6197" s="175"/>
    </row>
    <row r="6198" spans="10:11" ht="15" customHeight="1" x14ac:dyDescent="0.25">
      <c r="J6198" s="175"/>
      <c r="K6198" s="175"/>
    </row>
    <row r="6199" spans="10:11" ht="15" customHeight="1" x14ac:dyDescent="0.25">
      <c r="J6199" s="175"/>
      <c r="K6199" s="175"/>
    </row>
    <row r="6200" spans="10:11" ht="15" customHeight="1" x14ac:dyDescent="0.25">
      <c r="J6200" s="175"/>
      <c r="K6200" s="175"/>
    </row>
    <row r="6201" spans="10:11" ht="15" customHeight="1" x14ac:dyDescent="0.25">
      <c r="J6201" s="175"/>
      <c r="K6201" s="175"/>
    </row>
    <row r="6202" spans="10:11" ht="15" customHeight="1" x14ac:dyDescent="0.25">
      <c r="J6202" s="175"/>
      <c r="K6202" s="175"/>
    </row>
    <row r="6203" spans="10:11" ht="15" customHeight="1" x14ac:dyDescent="0.25">
      <c r="J6203" s="175"/>
      <c r="K6203" s="175"/>
    </row>
    <row r="6204" spans="10:11" ht="15" customHeight="1" x14ac:dyDescent="0.25">
      <c r="J6204" s="175"/>
      <c r="K6204" s="175"/>
    </row>
    <row r="6205" spans="10:11" ht="15" customHeight="1" x14ac:dyDescent="0.25">
      <c r="J6205" s="175"/>
      <c r="K6205" s="175"/>
    </row>
    <row r="6206" spans="10:11" ht="15" customHeight="1" x14ac:dyDescent="0.25">
      <c r="J6206" s="175"/>
      <c r="K6206" s="175"/>
    </row>
    <row r="6207" spans="10:11" ht="15" customHeight="1" x14ac:dyDescent="0.25">
      <c r="J6207" s="175"/>
      <c r="K6207" s="175"/>
    </row>
    <row r="6208" spans="10:11" ht="15" customHeight="1" x14ac:dyDescent="0.25">
      <c r="J6208" s="175"/>
      <c r="K6208" s="175"/>
    </row>
    <row r="6209" spans="10:11" ht="15" customHeight="1" x14ac:dyDescent="0.25">
      <c r="J6209" s="175"/>
      <c r="K6209" s="175"/>
    </row>
    <row r="6210" spans="10:11" ht="15" customHeight="1" x14ac:dyDescent="0.25">
      <c r="J6210" s="175"/>
      <c r="K6210" s="175"/>
    </row>
    <row r="6211" spans="10:11" ht="15" customHeight="1" x14ac:dyDescent="0.25">
      <c r="J6211" s="175"/>
      <c r="K6211" s="175"/>
    </row>
    <row r="6212" spans="10:11" ht="15" customHeight="1" x14ac:dyDescent="0.25">
      <c r="J6212" s="175"/>
      <c r="K6212" s="175"/>
    </row>
    <row r="6213" spans="10:11" ht="15" customHeight="1" x14ac:dyDescent="0.25">
      <c r="J6213" s="175"/>
      <c r="K6213" s="175"/>
    </row>
    <row r="6214" spans="10:11" ht="15" customHeight="1" x14ac:dyDescent="0.25">
      <c r="J6214" s="175"/>
      <c r="K6214" s="175"/>
    </row>
    <row r="6215" spans="10:11" ht="15" customHeight="1" x14ac:dyDescent="0.25">
      <c r="J6215" s="175"/>
      <c r="K6215" s="175"/>
    </row>
    <row r="6216" spans="10:11" ht="15" customHeight="1" x14ac:dyDescent="0.25">
      <c r="J6216" s="175"/>
      <c r="K6216" s="175"/>
    </row>
    <row r="6217" spans="10:11" ht="15" customHeight="1" x14ac:dyDescent="0.25">
      <c r="J6217" s="175"/>
      <c r="K6217" s="175"/>
    </row>
    <row r="6218" spans="10:11" ht="15" customHeight="1" x14ac:dyDescent="0.25">
      <c r="J6218" s="175"/>
      <c r="K6218" s="175"/>
    </row>
    <row r="6219" spans="10:11" ht="15" customHeight="1" x14ac:dyDescent="0.25">
      <c r="J6219" s="175"/>
      <c r="K6219" s="175"/>
    </row>
    <row r="6220" spans="10:11" ht="15" customHeight="1" x14ac:dyDescent="0.25">
      <c r="J6220" s="175"/>
      <c r="K6220" s="175"/>
    </row>
    <row r="6221" spans="10:11" ht="15" customHeight="1" x14ac:dyDescent="0.25">
      <c r="J6221" s="175"/>
      <c r="K6221" s="175"/>
    </row>
    <row r="6222" spans="10:11" ht="15" customHeight="1" x14ac:dyDescent="0.25">
      <c r="J6222" s="175"/>
      <c r="K6222" s="175"/>
    </row>
    <row r="6223" spans="10:11" ht="15" customHeight="1" x14ac:dyDescent="0.25">
      <c r="J6223" s="175"/>
      <c r="K6223" s="175"/>
    </row>
    <row r="6224" spans="10:11" ht="15" customHeight="1" x14ac:dyDescent="0.25">
      <c r="J6224" s="175"/>
      <c r="K6224" s="175"/>
    </row>
    <row r="6225" spans="10:11" ht="15" customHeight="1" x14ac:dyDescent="0.25">
      <c r="J6225" s="175"/>
      <c r="K6225" s="175"/>
    </row>
    <row r="6226" spans="10:11" ht="15" customHeight="1" x14ac:dyDescent="0.25">
      <c r="J6226" s="175"/>
      <c r="K6226" s="175"/>
    </row>
    <row r="6227" spans="10:11" ht="15" customHeight="1" x14ac:dyDescent="0.25">
      <c r="J6227" s="175"/>
      <c r="K6227" s="175"/>
    </row>
    <row r="6228" spans="10:11" ht="15" customHeight="1" x14ac:dyDescent="0.25">
      <c r="J6228" s="175"/>
      <c r="K6228" s="175"/>
    </row>
    <row r="6229" spans="10:11" ht="15" customHeight="1" x14ac:dyDescent="0.25">
      <c r="J6229" s="175"/>
      <c r="K6229" s="175"/>
    </row>
    <row r="6230" spans="10:11" ht="15" customHeight="1" x14ac:dyDescent="0.25">
      <c r="J6230" s="175"/>
      <c r="K6230" s="175"/>
    </row>
    <row r="6231" spans="10:11" ht="15" customHeight="1" x14ac:dyDescent="0.25">
      <c r="J6231" s="175"/>
      <c r="K6231" s="175"/>
    </row>
    <row r="6232" spans="10:11" ht="15" customHeight="1" x14ac:dyDescent="0.25">
      <c r="J6232" s="175"/>
      <c r="K6232" s="175"/>
    </row>
    <row r="6233" spans="10:11" ht="15" customHeight="1" x14ac:dyDescent="0.25">
      <c r="J6233" s="175"/>
      <c r="K6233" s="175"/>
    </row>
    <row r="6234" spans="10:11" ht="15" customHeight="1" x14ac:dyDescent="0.25">
      <c r="J6234" s="175"/>
      <c r="K6234" s="175"/>
    </row>
    <row r="6235" spans="10:11" ht="15" customHeight="1" x14ac:dyDescent="0.25">
      <c r="J6235" s="175"/>
      <c r="K6235" s="175"/>
    </row>
    <row r="6236" spans="10:11" ht="15" customHeight="1" x14ac:dyDescent="0.25">
      <c r="J6236" s="175"/>
      <c r="K6236" s="175"/>
    </row>
    <row r="6237" spans="10:11" ht="15" customHeight="1" x14ac:dyDescent="0.25">
      <c r="J6237" s="175"/>
      <c r="K6237" s="175"/>
    </row>
    <row r="6238" spans="10:11" ht="15" customHeight="1" x14ac:dyDescent="0.25">
      <c r="J6238" s="175"/>
      <c r="K6238" s="175"/>
    </row>
    <row r="6239" spans="10:11" ht="15" customHeight="1" x14ac:dyDescent="0.25">
      <c r="J6239" s="175"/>
      <c r="K6239" s="175"/>
    </row>
    <row r="6240" spans="10:11" ht="15" customHeight="1" x14ac:dyDescent="0.25">
      <c r="J6240" s="175"/>
      <c r="K6240" s="175"/>
    </row>
    <row r="6241" spans="10:11" ht="15" customHeight="1" x14ac:dyDescent="0.25">
      <c r="J6241" s="175"/>
      <c r="K6241" s="175"/>
    </row>
    <row r="6242" spans="10:11" ht="15" customHeight="1" x14ac:dyDescent="0.25">
      <c r="J6242" s="175"/>
      <c r="K6242" s="175"/>
    </row>
    <row r="6243" spans="10:11" ht="15" customHeight="1" x14ac:dyDescent="0.25">
      <c r="J6243" s="175"/>
      <c r="K6243" s="175"/>
    </row>
    <row r="6244" spans="10:11" ht="15" customHeight="1" x14ac:dyDescent="0.25">
      <c r="J6244" s="175"/>
      <c r="K6244" s="175"/>
    </row>
    <row r="6245" spans="10:11" ht="15" customHeight="1" x14ac:dyDescent="0.25">
      <c r="J6245" s="175"/>
      <c r="K6245" s="175"/>
    </row>
    <row r="6246" spans="10:11" ht="15" customHeight="1" x14ac:dyDescent="0.25">
      <c r="J6246" s="175"/>
      <c r="K6246" s="175"/>
    </row>
    <row r="6247" spans="10:11" ht="15" customHeight="1" x14ac:dyDescent="0.25">
      <c r="J6247" s="175"/>
      <c r="K6247" s="175"/>
    </row>
    <row r="6248" spans="10:11" ht="15" customHeight="1" x14ac:dyDescent="0.25">
      <c r="J6248" s="175"/>
      <c r="K6248" s="175"/>
    </row>
    <row r="6249" spans="10:11" ht="15" customHeight="1" x14ac:dyDescent="0.25">
      <c r="J6249" s="175"/>
      <c r="K6249" s="175"/>
    </row>
    <row r="6250" spans="10:11" ht="15" customHeight="1" x14ac:dyDescent="0.25">
      <c r="J6250" s="175"/>
      <c r="K6250" s="175"/>
    </row>
    <row r="6251" spans="10:11" ht="15" customHeight="1" x14ac:dyDescent="0.25">
      <c r="J6251" s="175"/>
      <c r="K6251" s="175"/>
    </row>
    <row r="6252" spans="10:11" ht="15" customHeight="1" x14ac:dyDescent="0.25">
      <c r="J6252" s="175"/>
      <c r="K6252" s="175"/>
    </row>
    <row r="6253" spans="10:11" ht="15" customHeight="1" x14ac:dyDescent="0.25">
      <c r="J6253" s="175"/>
      <c r="K6253" s="175"/>
    </row>
    <row r="6254" spans="10:11" ht="15" customHeight="1" x14ac:dyDescent="0.25">
      <c r="J6254" s="175"/>
      <c r="K6254" s="175"/>
    </row>
    <row r="6255" spans="10:11" ht="15" customHeight="1" x14ac:dyDescent="0.25">
      <c r="J6255" s="175"/>
      <c r="K6255" s="175"/>
    </row>
    <row r="6256" spans="10:11" ht="15" customHeight="1" x14ac:dyDescent="0.25">
      <c r="J6256" s="175"/>
      <c r="K6256" s="175"/>
    </row>
    <row r="6257" spans="10:11" ht="15" customHeight="1" x14ac:dyDescent="0.25">
      <c r="J6257" s="175"/>
      <c r="K6257" s="175"/>
    </row>
    <row r="6258" spans="10:11" ht="15" customHeight="1" x14ac:dyDescent="0.25">
      <c r="J6258" s="175"/>
      <c r="K6258" s="175"/>
    </row>
    <row r="6259" spans="10:11" ht="15" customHeight="1" x14ac:dyDescent="0.25">
      <c r="J6259" s="175"/>
      <c r="K6259" s="175"/>
    </row>
    <row r="6260" spans="10:11" ht="15" customHeight="1" x14ac:dyDescent="0.25">
      <c r="J6260" s="175"/>
      <c r="K6260" s="175"/>
    </row>
    <row r="6261" spans="10:11" ht="15" customHeight="1" x14ac:dyDescent="0.25">
      <c r="J6261" s="175"/>
      <c r="K6261" s="175"/>
    </row>
    <row r="6262" spans="10:11" ht="15" customHeight="1" x14ac:dyDescent="0.25">
      <c r="J6262" s="175"/>
      <c r="K6262" s="175"/>
    </row>
    <row r="6263" spans="10:11" ht="15" customHeight="1" x14ac:dyDescent="0.25">
      <c r="J6263" s="175"/>
      <c r="K6263" s="175"/>
    </row>
    <row r="6264" spans="10:11" ht="15" customHeight="1" x14ac:dyDescent="0.25">
      <c r="J6264" s="175"/>
      <c r="K6264" s="175"/>
    </row>
    <row r="6265" spans="10:11" ht="15" customHeight="1" x14ac:dyDescent="0.25">
      <c r="J6265" s="175"/>
      <c r="K6265" s="175"/>
    </row>
    <row r="6266" spans="10:11" ht="15" customHeight="1" x14ac:dyDescent="0.25">
      <c r="J6266" s="175"/>
      <c r="K6266" s="175"/>
    </row>
    <row r="6267" spans="10:11" ht="15" customHeight="1" x14ac:dyDescent="0.25">
      <c r="J6267" s="175"/>
      <c r="K6267" s="175"/>
    </row>
    <row r="6268" spans="10:11" ht="15" customHeight="1" x14ac:dyDescent="0.25">
      <c r="J6268" s="175"/>
      <c r="K6268" s="175"/>
    </row>
    <row r="6269" spans="10:11" ht="15" customHeight="1" x14ac:dyDescent="0.25">
      <c r="J6269" s="175"/>
      <c r="K6269" s="175"/>
    </row>
    <row r="6270" spans="10:11" ht="15" customHeight="1" x14ac:dyDescent="0.25">
      <c r="J6270" s="175"/>
      <c r="K6270" s="175"/>
    </row>
    <row r="6271" spans="10:11" ht="15" customHeight="1" x14ac:dyDescent="0.25">
      <c r="J6271" s="175"/>
      <c r="K6271" s="175"/>
    </row>
    <row r="6272" spans="10:11" ht="15" customHeight="1" x14ac:dyDescent="0.25">
      <c r="J6272" s="175"/>
      <c r="K6272" s="175"/>
    </row>
    <row r="6273" spans="10:11" ht="15" customHeight="1" x14ac:dyDescent="0.25">
      <c r="J6273" s="175"/>
      <c r="K6273" s="175"/>
    </row>
    <row r="6274" spans="10:11" ht="15" customHeight="1" x14ac:dyDescent="0.25">
      <c r="J6274" s="175"/>
      <c r="K6274" s="175"/>
    </row>
    <row r="6275" spans="10:11" ht="15" customHeight="1" x14ac:dyDescent="0.25">
      <c r="J6275" s="175"/>
      <c r="K6275" s="175"/>
    </row>
    <row r="6276" spans="10:11" ht="15" customHeight="1" x14ac:dyDescent="0.25">
      <c r="J6276" s="175"/>
      <c r="K6276" s="175"/>
    </row>
    <row r="6277" spans="10:11" ht="15" customHeight="1" x14ac:dyDescent="0.25">
      <c r="J6277" s="175"/>
      <c r="K6277" s="175"/>
    </row>
    <row r="6278" spans="10:11" ht="15" customHeight="1" x14ac:dyDescent="0.25">
      <c r="J6278" s="175"/>
      <c r="K6278" s="175"/>
    </row>
    <row r="6279" spans="10:11" ht="15" customHeight="1" x14ac:dyDescent="0.25">
      <c r="J6279" s="175"/>
      <c r="K6279" s="175"/>
    </row>
    <row r="6280" spans="10:11" ht="15" customHeight="1" x14ac:dyDescent="0.25">
      <c r="J6280" s="175"/>
      <c r="K6280" s="175"/>
    </row>
    <row r="6281" spans="10:11" ht="15" customHeight="1" x14ac:dyDescent="0.25">
      <c r="J6281" s="175"/>
      <c r="K6281" s="175"/>
    </row>
    <row r="6282" spans="10:11" ht="15" customHeight="1" x14ac:dyDescent="0.25">
      <c r="J6282" s="175"/>
      <c r="K6282" s="175"/>
    </row>
    <row r="6283" spans="10:11" ht="15" customHeight="1" x14ac:dyDescent="0.25">
      <c r="J6283" s="175"/>
      <c r="K6283" s="175"/>
    </row>
    <row r="6284" spans="10:11" ht="15" customHeight="1" x14ac:dyDescent="0.25">
      <c r="J6284" s="175"/>
      <c r="K6284" s="175"/>
    </row>
    <row r="6285" spans="10:11" ht="15" customHeight="1" x14ac:dyDescent="0.25">
      <c r="J6285" s="175"/>
      <c r="K6285" s="175"/>
    </row>
    <row r="6286" spans="10:11" ht="15" customHeight="1" x14ac:dyDescent="0.25">
      <c r="J6286" s="175"/>
      <c r="K6286" s="175"/>
    </row>
    <row r="6287" spans="10:11" ht="15" customHeight="1" x14ac:dyDescent="0.25">
      <c r="J6287" s="175"/>
      <c r="K6287" s="175"/>
    </row>
    <row r="6288" spans="10:11" ht="15" customHeight="1" x14ac:dyDescent="0.25">
      <c r="J6288" s="175"/>
      <c r="K6288" s="175"/>
    </row>
    <row r="6289" spans="10:11" ht="15" customHeight="1" x14ac:dyDescent="0.25">
      <c r="J6289" s="175"/>
      <c r="K6289" s="175"/>
    </row>
    <row r="6290" spans="10:11" ht="15" customHeight="1" x14ac:dyDescent="0.25">
      <c r="J6290" s="175"/>
      <c r="K6290" s="175"/>
    </row>
    <row r="6291" spans="10:11" ht="15" customHeight="1" x14ac:dyDescent="0.25">
      <c r="J6291" s="175"/>
      <c r="K6291" s="175"/>
    </row>
    <row r="6292" spans="10:11" ht="15" customHeight="1" x14ac:dyDescent="0.25">
      <c r="J6292" s="175"/>
      <c r="K6292" s="175"/>
    </row>
    <row r="6293" spans="10:11" ht="15" customHeight="1" x14ac:dyDescent="0.25">
      <c r="J6293" s="175"/>
      <c r="K6293" s="175"/>
    </row>
    <row r="6294" spans="10:11" ht="15" customHeight="1" x14ac:dyDescent="0.25">
      <c r="J6294" s="175"/>
      <c r="K6294" s="175"/>
    </row>
    <row r="6295" spans="10:11" ht="15" customHeight="1" x14ac:dyDescent="0.25">
      <c r="J6295" s="175"/>
      <c r="K6295" s="175"/>
    </row>
    <row r="6296" spans="10:11" ht="15" customHeight="1" x14ac:dyDescent="0.25">
      <c r="J6296" s="175"/>
      <c r="K6296" s="175"/>
    </row>
    <row r="6297" spans="10:11" ht="15" customHeight="1" x14ac:dyDescent="0.25">
      <c r="J6297" s="175"/>
      <c r="K6297" s="175"/>
    </row>
    <row r="6298" spans="10:11" ht="15" customHeight="1" x14ac:dyDescent="0.25">
      <c r="J6298" s="175"/>
      <c r="K6298" s="175"/>
    </row>
    <row r="6299" spans="10:11" ht="15" customHeight="1" x14ac:dyDescent="0.25">
      <c r="J6299" s="175"/>
      <c r="K6299" s="175"/>
    </row>
    <row r="6300" spans="10:11" ht="15" customHeight="1" x14ac:dyDescent="0.25">
      <c r="J6300" s="175"/>
      <c r="K6300" s="175"/>
    </row>
    <row r="6301" spans="10:11" ht="15" customHeight="1" x14ac:dyDescent="0.25">
      <c r="J6301" s="175"/>
      <c r="K6301" s="175"/>
    </row>
    <row r="6302" spans="10:11" ht="15" customHeight="1" x14ac:dyDescent="0.25">
      <c r="J6302" s="175"/>
      <c r="K6302" s="175"/>
    </row>
    <row r="6303" spans="10:11" ht="15" customHeight="1" x14ac:dyDescent="0.25">
      <c r="J6303" s="175"/>
      <c r="K6303" s="175"/>
    </row>
    <row r="6304" spans="10:11" ht="15" customHeight="1" x14ac:dyDescent="0.25">
      <c r="J6304" s="175"/>
      <c r="K6304" s="175"/>
    </row>
    <row r="6305" spans="10:11" ht="15" customHeight="1" x14ac:dyDescent="0.25">
      <c r="J6305" s="175"/>
      <c r="K6305" s="175"/>
    </row>
    <row r="6306" spans="10:11" ht="15" customHeight="1" x14ac:dyDescent="0.25">
      <c r="J6306" s="175"/>
      <c r="K6306" s="175"/>
    </row>
    <row r="6307" spans="10:11" ht="15" customHeight="1" x14ac:dyDescent="0.25">
      <c r="J6307" s="175"/>
      <c r="K6307" s="175"/>
    </row>
    <row r="6308" spans="10:11" ht="15" customHeight="1" x14ac:dyDescent="0.25">
      <c r="J6308" s="175"/>
      <c r="K6308" s="175"/>
    </row>
    <row r="6309" spans="10:11" ht="15" customHeight="1" x14ac:dyDescent="0.25">
      <c r="J6309" s="175"/>
      <c r="K6309" s="175"/>
    </row>
    <row r="6310" spans="10:11" ht="15" customHeight="1" x14ac:dyDescent="0.25">
      <c r="J6310" s="175"/>
      <c r="K6310" s="175"/>
    </row>
    <row r="6311" spans="10:11" ht="15" customHeight="1" x14ac:dyDescent="0.25">
      <c r="J6311" s="175"/>
      <c r="K6311" s="175"/>
    </row>
    <row r="6312" spans="10:11" ht="15" customHeight="1" x14ac:dyDescent="0.25">
      <c r="J6312" s="175"/>
      <c r="K6312" s="175"/>
    </row>
    <row r="6313" spans="10:11" ht="15" customHeight="1" x14ac:dyDescent="0.25">
      <c r="J6313" s="175"/>
      <c r="K6313" s="175"/>
    </row>
    <row r="6314" spans="10:11" ht="15" customHeight="1" x14ac:dyDescent="0.25">
      <c r="J6314" s="175"/>
      <c r="K6314" s="175"/>
    </row>
    <row r="6315" spans="10:11" ht="15" customHeight="1" x14ac:dyDescent="0.25">
      <c r="J6315" s="175"/>
      <c r="K6315" s="175"/>
    </row>
    <row r="6316" spans="10:11" ht="15" customHeight="1" x14ac:dyDescent="0.25">
      <c r="J6316" s="175"/>
      <c r="K6316" s="175"/>
    </row>
    <row r="6317" spans="10:11" ht="15" customHeight="1" x14ac:dyDescent="0.25">
      <c r="J6317" s="175"/>
      <c r="K6317" s="175"/>
    </row>
    <row r="6318" spans="10:11" ht="15" customHeight="1" x14ac:dyDescent="0.25">
      <c r="J6318" s="175"/>
      <c r="K6318" s="175"/>
    </row>
    <row r="6319" spans="10:11" ht="15" customHeight="1" x14ac:dyDescent="0.25">
      <c r="J6319" s="175"/>
      <c r="K6319" s="175"/>
    </row>
    <row r="6320" spans="10:11" ht="15" customHeight="1" x14ac:dyDescent="0.25">
      <c r="J6320" s="175"/>
      <c r="K6320" s="175"/>
    </row>
    <row r="6321" spans="10:11" ht="15" customHeight="1" x14ac:dyDescent="0.25">
      <c r="J6321" s="175"/>
      <c r="K6321" s="175"/>
    </row>
    <row r="6322" spans="10:11" ht="15" customHeight="1" x14ac:dyDescent="0.25">
      <c r="J6322" s="175"/>
      <c r="K6322" s="175"/>
    </row>
    <row r="6323" spans="10:11" ht="15" customHeight="1" x14ac:dyDescent="0.25">
      <c r="J6323" s="175"/>
      <c r="K6323" s="175"/>
    </row>
    <row r="6324" spans="10:11" ht="15" customHeight="1" x14ac:dyDescent="0.25">
      <c r="J6324" s="175"/>
      <c r="K6324" s="175"/>
    </row>
    <row r="6325" spans="10:11" ht="15" customHeight="1" x14ac:dyDescent="0.25">
      <c r="J6325" s="175"/>
      <c r="K6325" s="175"/>
    </row>
    <row r="6326" spans="10:11" ht="15" customHeight="1" x14ac:dyDescent="0.25">
      <c r="J6326" s="175"/>
      <c r="K6326" s="175"/>
    </row>
    <row r="6327" spans="10:11" ht="15" customHeight="1" x14ac:dyDescent="0.25">
      <c r="J6327" s="175"/>
      <c r="K6327" s="175"/>
    </row>
    <row r="6328" spans="10:11" ht="15" customHeight="1" x14ac:dyDescent="0.25">
      <c r="J6328" s="175"/>
      <c r="K6328" s="175"/>
    </row>
    <row r="6329" spans="10:11" ht="15" customHeight="1" x14ac:dyDescent="0.25">
      <c r="J6329" s="175"/>
      <c r="K6329" s="175"/>
    </row>
    <row r="6330" spans="10:11" ht="15" customHeight="1" x14ac:dyDescent="0.25">
      <c r="J6330" s="175"/>
      <c r="K6330" s="175"/>
    </row>
    <row r="6331" spans="10:11" ht="15" customHeight="1" x14ac:dyDescent="0.25">
      <c r="J6331" s="175"/>
      <c r="K6331" s="175"/>
    </row>
    <row r="6332" spans="10:11" ht="15" customHeight="1" x14ac:dyDescent="0.25">
      <c r="J6332" s="175"/>
      <c r="K6332" s="175"/>
    </row>
    <row r="6333" spans="10:11" ht="15" customHeight="1" x14ac:dyDescent="0.25">
      <c r="J6333" s="175"/>
      <c r="K6333" s="175"/>
    </row>
    <row r="6334" spans="10:11" ht="15" customHeight="1" x14ac:dyDescent="0.25">
      <c r="J6334" s="175"/>
      <c r="K6334" s="175"/>
    </row>
    <row r="6335" spans="10:11" ht="15" customHeight="1" x14ac:dyDescent="0.25">
      <c r="J6335" s="175"/>
      <c r="K6335" s="175"/>
    </row>
    <row r="6336" spans="10:11" ht="15" customHeight="1" x14ac:dyDescent="0.25">
      <c r="J6336" s="175"/>
      <c r="K6336" s="175"/>
    </row>
    <row r="6337" spans="10:11" ht="15" customHeight="1" x14ac:dyDescent="0.25">
      <c r="J6337" s="175"/>
      <c r="K6337" s="175"/>
    </row>
    <row r="6338" spans="10:11" ht="15" customHeight="1" x14ac:dyDescent="0.25">
      <c r="J6338" s="175"/>
      <c r="K6338" s="175"/>
    </row>
    <row r="6339" spans="10:11" ht="15" customHeight="1" x14ac:dyDescent="0.25">
      <c r="J6339" s="175"/>
      <c r="K6339" s="175"/>
    </row>
    <row r="6340" spans="10:11" ht="15" customHeight="1" x14ac:dyDescent="0.25">
      <c r="J6340" s="175"/>
      <c r="K6340" s="175"/>
    </row>
    <row r="6341" spans="10:11" ht="15" customHeight="1" x14ac:dyDescent="0.25">
      <c r="J6341" s="175"/>
      <c r="K6341" s="175"/>
    </row>
    <row r="6342" spans="10:11" ht="15" customHeight="1" x14ac:dyDescent="0.25">
      <c r="J6342" s="175"/>
      <c r="K6342" s="175"/>
    </row>
    <row r="6343" spans="10:11" ht="15" customHeight="1" x14ac:dyDescent="0.25">
      <c r="J6343" s="175"/>
      <c r="K6343" s="175"/>
    </row>
    <row r="6344" spans="10:11" ht="15" customHeight="1" x14ac:dyDescent="0.25">
      <c r="J6344" s="175"/>
      <c r="K6344" s="175"/>
    </row>
    <row r="6345" spans="10:11" ht="15" customHeight="1" x14ac:dyDescent="0.25">
      <c r="J6345" s="175"/>
      <c r="K6345" s="175"/>
    </row>
    <row r="6346" spans="10:11" ht="15" customHeight="1" x14ac:dyDescent="0.25">
      <c r="J6346" s="175"/>
      <c r="K6346" s="175"/>
    </row>
    <row r="6347" spans="10:11" ht="15" customHeight="1" x14ac:dyDescent="0.25">
      <c r="J6347" s="175"/>
      <c r="K6347" s="175"/>
    </row>
    <row r="6348" spans="10:11" ht="15" customHeight="1" x14ac:dyDescent="0.25">
      <c r="J6348" s="175"/>
      <c r="K6348" s="175"/>
    </row>
    <row r="6349" spans="10:11" ht="15" customHeight="1" x14ac:dyDescent="0.25">
      <c r="J6349" s="175"/>
      <c r="K6349" s="175"/>
    </row>
    <row r="6350" spans="10:11" ht="15" customHeight="1" x14ac:dyDescent="0.25">
      <c r="J6350" s="175"/>
      <c r="K6350" s="175"/>
    </row>
    <row r="6351" spans="10:11" ht="15" customHeight="1" x14ac:dyDescent="0.25">
      <c r="J6351" s="175"/>
      <c r="K6351" s="175"/>
    </row>
    <row r="6352" spans="10:11" ht="15" customHeight="1" x14ac:dyDescent="0.25">
      <c r="J6352" s="175"/>
      <c r="K6352" s="175"/>
    </row>
    <row r="6353" spans="10:11" ht="15" customHeight="1" x14ac:dyDescent="0.25">
      <c r="J6353" s="175"/>
      <c r="K6353" s="175"/>
    </row>
    <row r="6354" spans="10:11" ht="15" customHeight="1" x14ac:dyDescent="0.25">
      <c r="J6354" s="175"/>
      <c r="K6354" s="175"/>
    </row>
    <row r="6355" spans="10:11" ht="15" customHeight="1" x14ac:dyDescent="0.25">
      <c r="J6355" s="175"/>
      <c r="K6355" s="175"/>
    </row>
    <row r="6356" spans="10:11" ht="15" customHeight="1" x14ac:dyDescent="0.25">
      <c r="J6356" s="175"/>
      <c r="K6356" s="175"/>
    </row>
    <row r="6357" spans="10:11" ht="15" customHeight="1" x14ac:dyDescent="0.25">
      <c r="J6357" s="175"/>
      <c r="K6357" s="175"/>
    </row>
    <row r="6358" spans="10:11" ht="15" customHeight="1" x14ac:dyDescent="0.25">
      <c r="J6358" s="175"/>
      <c r="K6358" s="175"/>
    </row>
    <row r="6359" spans="10:11" ht="15" customHeight="1" x14ac:dyDescent="0.25">
      <c r="J6359" s="175"/>
      <c r="K6359" s="175"/>
    </row>
    <row r="6360" spans="10:11" ht="15" customHeight="1" x14ac:dyDescent="0.25">
      <c r="J6360" s="175"/>
      <c r="K6360" s="175"/>
    </row>
    <row r="6361" spans="10:11" ht="15" customHeight="1" x14ac:dyDescent="0.25">
      <c r="J6361" s="175"/>
      <c r="K6361" s="175"/>
    </row>
    <row r="6362" spans="10:11" ht="15" customHeight="1" x14ac:dyDescent="0.25">
      <c r="J6362" s="175"/>
      <c r="K6362" s="175"/>
    </row>
    <row r="6363" spans="10:11" ht="15" customHeight="1" x14ac:dyDescent="0.25">
      <c r="J6363" s="175"/>
      <c r="K6363" s="175"/>
    </row>
    <row r="6364" spans="10:11" ht="15" customHeight="1" x14ac:dyDescent="0.25">
      <c r="J6364" s="175"/>
      <c r="K6364" s="175"/>
    </row>
    <row r="6365" spans="10:11" ht="15" customHeight="1" x14ac:dyDescent="0.25">
      <c r="J6365" s="175"/>
      <c r="K6365" s="175"/>
    </row>
    <row r="6366" spans="10:11" ht="15" customHeight="1" x14ac:dyDescent="0.25">
      <c r="J6366" s="175"/>
      <c r="K6366" s="175"/>
    </row>
    <row r="6367" spans="10:11" ht="15" customHeight="1" x14ac:dyDescent="0.25">
      <c r="J6367" s="175"/>
      <c r="K6367" s="175"/>
    </row>
    <row r="6368" spans="10:11" ht="15" customHeight="1" x14ac:dyDescent="0.25">
      <c r="J6368" s="175"/>
      <c r="K6368" s="175"/>
    </row>
    <row r="6369" spans="10:11" ht="15" customHeight="1" x14ac:dyDescent="0.25">
      <c r="J6369" s="175"/>
      <c r="K6369" s="175"/>
    </row>
    <row r="6370" spans="10:11" ht="15" customHeight="1" x14ac:dyDescent="0.25">
      <c r="J6370" s="175"/>
      <c r="K6370" s="175"/>
    </row>
    <row r="6371" spans="10:11" ht="15" customHeight="1" x14ac:dyDescent="0.25">
      <c r="J6371" s="175"/>
      <c r="K6371" s="175"/>
    </row>
    <row r="6372" spans="10:11" ht="15" customHeight="1" x14ac:dyDescent="0.25">
      <c r="J6372" s="175"/>
      <c r="K6372" s="175"/>
    </row>
    <row r="6373" spans="10:11" ht="15" customHeight="1" x14ac:dyDescent="0.25">
      <c r="J6373" s="175"/>
      <c r="K6373" s="175"/>
    </row>
    <row r="6374" spans="10:11" ht="15" customHeight="1" x14ac:dyDescent="0.25">
      <c r="J6374" s="175"/>
      <c r="K6374" s="175"/>
    </row>
    <row r="6375" spans="10:11" ht="15" customHeight="1" x14ac:dyDescent="0.25">
      <c r="J6375" s="175"/>
      <c r="K6375" s="175"/>
    </row>
    <row r="6376" spans="10:11" ht="15" customHeight="1" x14ac:dyDescent="0.25">
      <c r="J6376" s="175"/>
      <c r="K6376" s="175"/>
    </row>
    <row r="6377" spans="10:11" ht="15" customHeight="1" x14ac:dyDescent="0.25">
      <c r="J6377" s="175"/>
      <c r="K6377" s="175"/>
    </row>
    <row r="6378" spans="10:11" ht="15" customHeight="1" x14ac:dyDescent="0.25">
      <c r="J6378" s="175"/>
      <c r="K6378" s="175"/>
    </row>
    <row r="6379" spans="10:11" ht="15" customHeight="1" x14ac:dyDescent="0.25">
      <c r="J6379" s="175"/>
      <c r="K6379" s="175"/>
    </row>
    <row r="6380" spans="10:11" ht="15" customHeight="1" x14ac:dyDescent="0.25">
      <c r="J6380" s="175"/>
      <c r="K6380" s="175"/>
    </row>
    <row r="6381" spans="10:11" ht="15" customHeight="1" x14ac:dyDescent="0.25">
      <c r="J6381" s="175"/>
      <c r="K6381" s="175"/>
    </row>
    <row r="6382" spans="10:11" ht="15" customHeight="1" x14ac:dyDescent="0.25">
      <c r="J6382" s="175"/>
      <c r="K6382" s="175"/>
    </row>
    <row r="6383" spans="10:11" ht="15" customHeight="1" x14ac:dyDescent="0.25">
      <c r="J6383" s="175"/>
      <c r="K6383" s="175"/>
    </row>
    <row r="6384" spans="10:11" ht="15" customHeight="1" x14ac:dyDescent="0.25">
      <c r="J6384" s="175"/>
      <c r="K6384" s="175"/>
    </row>
    <row r="6385" spans="10:11" ht="15" customHeight="1" x14ac:dyDescent="0.25">
      <c r="J6385" s="175"/>
      <c r="K6385" s="175"/>
    </row>
    <row r="6386" spans="10:11" ht="15" customHeight="1" x14ac:dyDescent="0.25">
      <c r="J6386" s="175"/>
      <c r="K6386" s="175"/>
    </row>
    <row r="6387" spans="10:11" ht="15" customHeight="1" x14ac:dyDescent="0.25">
      <c r="J6387" s="175"/>
      <c r="K6387" s="175"/>
    </row>
    <row r="6388" spans="10:11" ht="15" customHeight="1" x14ac:dyDescent="0.25">
      <c r="J6388" s="175"/>
      <c r="K6388" s="175"/>
    </row>
    <row r="6389" spans="10:11" ht="15" customHeight="1" x14ac:dyDescent="0.25">
      <c r="J6389" s="175"/>
      <c r="K6389" s="175"/>
    </row>
    <row r="6390" spans="10:11" ht="15" customHeight="1" x14ac:dyDescent="0.25">
      <c r="J6390" s="175"/>
      <c r="K6390" s="175"/>
    </row>
    <row r="6391" spans="10:11" ht="15" customHeight="1" x14ac:dyDescent="0.25">
      <c r="J6391" s="175"/>
      <c r="K6391" s="175"/>
    </row>
    <row r="6392" spans="10:11" ht="15" customHeight="1" x14ac:dyDescent="0.25">
      <c r="J6392" s="175"/>
      <c r="K6392" s="175"/>
    </row>
    <row r="6393" spans="10:11" ht="15" customHeight="1" x14ac:dyDescent="0.25">
      <c r="J6393" s="175"/>
      <c r="K6393" s="175"/>
    </row>
    <row r="6394" spans="10:11" ht="15" customHeight="1" x14ac:dyDescent="0.25">
      <c r="J6394" s="175"/>
      <c r="K6394" s="175"/>
    </row>
    <row r="6395" spans="10:11" ht="15" customHeight="1" x14ac:dyDescent="0.25">
      <c r="J6395" s="175"/>
      <c r="K6395" s="175"/>
    </row>
    <row r="6396" spans="10:11" ht="15" customHeight="1" x14ac:dyDescent="0.25">
      <c r="J6396" s="175"/>
      <c r="K6396" s="175"/>
    </row>
    <row r="6397" spans="10:11" ht="15" customHeight="1" x14ac:dyDescent="0.25">
      <c r="J6397" s="175"/>
      <c r="K6397" s="175"/>
    </row>
    <row r="6398" spans="10:11" ht="15" customHeight="1" x14ac:dyDescent="0.25">
      <c r="J6398" s="175"/>
      <c r="K6398" s="175"/>
    </row>
    <row r="6399" spans="10:11" ht="15" customHeight="1" x14ac:dyDescent="0.25">
      <c r="J6399" s="175"/>
      <c r="K6399" s="175"/>
    </row>
    <row r="6400" spans="10:11" ht="15" customHeight="1" x14ac:dyDescent="0.25">
      <c r="J6400" s="175"/>
      <c r="K6400" s="175"/>
    </row>
    <row r="6401" spans="10:11" ht="15" customHeight="1" x14ac:dyDescent="0.25">
      <c r="J6401" s="175"/>
      <c r="K6401" s="175"/>
    </row>
    <row r="6402" spans="10:11" ht="15" customHeight="1" x14ac:dyDescent="0.25">
      <c r="J6402" s="175"/>
      <c r="K6402" s="175"/>
    </row>
    <row r="6403" spans="10:11" ht="15" customHeight="1" x14ac:dyDescent="0.25">
      <c r="J6403" s="175"/>
      <c r="K6403" s="175"/>
    </row>
    <row r="6404" spans="10:11" ht="15" customHeight="1" x14ac:dyDescent="0.25">
      <c r="J6404" s="175"/>
      <c r="K6404" s="175"/>
    </row>
    <row r="6405" spans="10:11" ht="15" customHeight="1" x14ac:dyDescent="0.25">
      <c r="J6405" s="175"/>
      <c r="K6405" s="175"/>
    </row>
    <row r="6406" spans="10:11" ht="15" customHeight="1" x14ac:dyDescent="0.25">
      <c r="J6406" s="175"/>
      <c r="K6406" s="175"/>
    </row>
    <row r="6407" spans="10:11" ht="15" customHeight="1" x14ac:dyDescent="0.25">
      <c r="J6407" s="175"/>
      <c r="K6407" s="175"/>
    </row>
    <row r="6408" spans="10:11" ht="15" customHeight="1" x14ac:dyDescent="0.25">
      <c r="J6408" s="175"/>
      <c r="K6408" s="175"/>
    </row>
    <row r="6409" spans="10:11" ht="15" customHeight="1" x14ac:dyDescent="0.25">
      <c r="J6409" s="175"/>
      <c r="K6409" s="175"/>
    </row>
    <row r="6410" spans="10:11" ht="15" customHeight="1" x14ac:dyDescent="0.25">
      <c r="J6410" s="175"/>
      <c r="K6410" s="175"/>
    </row>
    <row r="6411" spans="10:11" ht="15" customHeight="1" x14ac:dyDescent="0.25">
      <c r="J6411" s="175"/>
      <c r="K6411" s="175"/>
    </row>
    <row r="6412" spans="10:11" ht="15" customHeight="1" x14ac:dyDescent="0.25">
      <c r="J6412" s="175"/>
      <c r="K6412" s="175"/>
    </row>
    <row r="6413" spans="10:11" ht="15" customHeight="1" x14ac:dyDescent="0.25">
      <c r="J6413" s="175"/>
      <c r="K6413" s="175"/>
    </row>
    <row r="6414" spans="10:11" ht="15" customHeight="1" x14ac:dyDescent="0.25">
      <c r="J6414" s="175"/>
      <c r="K6414" s="175"/>
    </row>
    <row r="6415" spans="10:11" ht="15" customHeight="1" x14ac:dyDescent="0.25">
      <c r="J6415" s="175"/>
      <c r="K6415" s="175"/>
    </row>
    <row r="6416" spans="10:11" ht="15" customHeight="1" x14ac:dyDescent="0.25">
      <c r="J6416" s="175"/>
      <c r="K6416" s="175"/>
    </row>
    <row r="6417" spans="10:11" ht="15" customHeight="1" x14ac:dyDescent="0.25">
      <c r="J6417" s="175"/>
      <c r="K6417" s="175"/>
    </row>
    <row r="6418" spans="10:11" ht="15" customHeight="1" x14ac:dyDescent="0.25">
      <c r="J6418" s="175"/>
      <c r="K6418" s="175"/>
    </row>
    <row r="6419" spans="10:11" ht="15" customHeight="1" x14ac:dyDescent="0.25">
      <c r="J6419" s="175"/>
      <c r="K6419" s="175"/>
    </row>
    <row r="6420" spans="10:11" ht="15" customHeight="1" x14ac:dyDescent="0.25">
      <c r="J6420" s="175"/>
      <c r="K6420" s="175"/>
    </row>
    <row r="6421" spans="10:11" ht="15" customHeight="1" x14ac:dyDescent="0.25">
      <c r="J6421" s="175"/>
      <c r="K6421" s="175"/>
    </row>
    <row r="6422" spans="10:11" ht="15" customHeight="1" x14ac:dyDescent="0.25">
      <c r="J6422" s="175"/>
      <c r="K6422" s="175"/>
    </row>
    <row r="6423" spans="10:11" ht="15" customHeight="1" x14ac:dyDescent="0.25">
      <c r="J6423" s="175"/>
      <c r="K6423" s="175"/>
    </row>
    <row r="6424" spans="10:11" ht="15" customHeight="1" x14ac:dyDescent="0.25">
      <c r="J6424" s="175"/>
      <c r="K6424" s="175"/>
    </row>
    <row r="6425" spans="10:11" ht="15" customHeight="1" x14ac:dyDescent="0.25">
      <c r="J6425" s="175"/>
      <c r="K6425" s="175"/>
    </row>
    <row r="6426" spans="10:11" ht="15" customHeight="1" x14ac:dyDescent="0.25">
      <c r="J6426" s="175"/>
      <c r="K6426" s="175"/>
    </row>
    <row r="6427" spans="10:11" ht="15" customHeight="1" x14ac:dyDescent="0.25">
      <c r="J6427" s="175"/>
      <c r="K6427" s="175"/>
    </row>
    <row r="6428" spans="10:11" ht="15" customHeight="1" x14ac:dyDescent="0.25">
      <c r="J6428" s="175"/>
      <c r="K6428" s="175"/>
    </row>
    <row r="6429" spans="10:11" ht="15" customHeight="1" x14ac:dyDescent="0.25">
      <c r="J6429" s="175"/>
      <c r="K6429" s="175"/>
    </row>
    <row r="6430" spans="10:11" ht="15" customHeight="1" x14ac:dyDescent="0.25">
      <c r="J6430" s="175"/>
      <c r="K6430" s="175"/>
    </row>
    <row r="6431" spans="10:11" ht="15" customHeight="1" x14ac:dyDescent="0.25">
      <c r="J6431" s="175"/>
      <c r="K6431" s="175"/>
    </row>
    <row r="6432" spans="10:11" ht="15" customHeight="1" x14ac:dyDescent="0.25">
      <c r="J6432" s="175"/>
      <c r="K6432" s="175"/>
    </row>
    <row r="6433" spans="10:11" ht="15" customHeight="1" x14ac:dyDescent="0.25">
      <c r="J6433" s="175"/>
      <c r="K6433" s="175"/>
    </row>
    <row r="6434" spans="10:11" ht="15" customHeight="1" x14ac:dyDescent="0.25">
      <c r="J6434" s="175"/>
      <c r="K6434" s="175"/>
    </row>
    <row r="6435" spans="10:11" ht="15" customHeight="1" x14ac:dyDescent="0.25">
      <c r="J6435" s="175"/>
      <c r="K6435" s="175"/>
    </row>
    <row r="6436" spans="10:11" ht="15" customHeight="1" x14ac:dyDescent="0.25">
      <c r="J6436" s="175"/>
      <c r="K6436" s="175"/>
    </row>
    <row r="6437" spans="10:11" ht="15" customHeight="1" x14ac:dyDescent="0.25">
      <c r="J6437" s="175"/>
      <c r="K6437" s="175"/>
    </row>
    <row r="6438" spans="10:11" ht="15" customHeight="1" x14ac:dyDescent="0.25">
      <c r="J6438" s="175"/>
      <c r="K6438" s="175"/>
    </row>
    <row r="6439" spans="10:11" ht="15" customHeight="1" x14ac:dyDescent="0.25">
      <c r="J6439" s="175"/>
      <c r="K6439" s="175"/>
    </row>
    <row r="6440" spans="10:11" ht="15" customHeight="1" x14ac:dyDescent="0.25">
      <c r="J6440" s="175"/>
      <c r="K6440" s="175"/>
    </row>
    <row r="6441" spans="10:11" ht="15" customHeight="1" x14ac:dyDescent="0.25">
      <c r="J6441" s="175"/>
      <c r="K6441" s="175"/>
    </row>
    <row r="6442" spans="10:11" ht="15" customHeight="1" x14ac:dyDescent="0.25">
      <c r="J6442" s="175"/>
      <c r="K6442" s="175"/>
    </row>
    <row r="6443" spans="10:11" ht="15" customHeight="1" x14ac:dyDescent="0.25">
      <c r="J6443" s="175"/>
      <c r="K6443" s="175"/>
    </row>
    <row r="6444" spans="10:11" ht="15" customHeight="1" x14ac:dyDescent="0.25">
      <c r="J6444" s="175"/>
      <c r="K6444" s="175"/>
    </row>
    <row r="6445" spans="10:11" ht="15" customHeight="1" x14ac:dyDescent="0.25">
      <c r="J6445" s="175"/>
      <c r="K6445" s="175"/>
    </row>
    <row r="6446" spans="10:11" ht="15" customHeight="1" x14ac:dyDescent="0.25">
      <c r="J6446" s="175"/>
      <c r="K6446" s="175"/>
    </row>
    <row r="6447" spans="10:11" ht="15" customHeight="1" x14ac:dyDescent="0.25">
      <c r="J6447" s="175"/>
      <c r="K6447" s="175"/>
    </row>
    <row r="6448" spans="10:11" ht="15" customHeight="1" x14ac:dyDescent="0.25">
      <c r="J6448" s="175"/>
      <c r="K6448" s="175"/>
    </row>
    <row r="6449" spans="10:11" ht="15" customHeight="1" x14ac:dyDescent="0.25">
      <c r="J6449" s="175"/>
      <c r="K6449" s="175"/>
    </row>
    <row r="6450" spans="10:11" ht="15" customHeight="1" x14ac:dyDescent="0.25">
      <c r="J6450" s="175"/>
      <c r="K6450" s="175"/>
    </row>
    <row r="6451" spans="10:11" ht="15" customHeight="1" x14ac:dyDescent="0.25">
      <c r="J6451" s="175"/>
      <c r="K6451" s="175"/>
    </row>
    <row r="6452" spans="10:11" ht="15" customHeight="1" x14ac:dyDescent="0.25">
      <c r="J6452" s="175"/>
      <c r="K6452" s="175"/>
    </row>
    <row r="6453" spans="10:11" ht="15" customHeight="1" x14ac:dyDescent="0.25">
      <c r="J6453" s="175"/>
      <c r="K6453" s="175"/>
    </row>
    <row r="6454" spans="10:11" ht="15" customHeight="1" x14ac:dyDescent="0.25">
      <c r="J6454" s="175"/>
      <c r="K6454" s="175"/>
    </row>
    <row r="6455" spans="10:11" ht="15" customHeight="1" x14ac:dyDescent="0.25">
      <c r="J6455" s="175"/>
      <c r="K6455" s="175"/>
    </row>
    <row r="6456" spans="10:11" ht="15" customHeight="1" x14ac:dyDescent="0.25">
      <c r="J6456" s="175"/>
      <c r="K6456" s="175"/>
    </row>
    <row r="6457" spans="10:11" ht="15" customHeight="1" x14ac:dyDescent="0.25">
      <c r="J6457" s="175"/>
      <c r="K6457" s="175"/>
    </row>
    <row r="6458" spans="10:11" ht="15" customHeight="1" x14ac:dyDescent="0.25">
      <c r="J6458" s="175"/>
      <c r="K6458" s="175"/>
    </row>
    <row r="6459" spans="10:11" ht="15" customHeight="1" x14ac:dyDescent="0.25">
      <c r="J6459" s="175"/>
      <c r="K6459" s="175"/>
    </row>
    <row r="6460" spans="10:11" ht="15" customHeight="1" x14ac:dyDescent="0.25">
      <c r="J6460" s="175"/>
      <c r="K6460" s="175"/>
    </row>
    <row r="6461" spans="10:11" ht="15" customHeight="1" x14ac:dyDescent="0.25">
      <c r="J6461" s="175"/>
      <c r="K6461" s="175"/>
    </row>
    <row r="6462" spans="10:11" ht="15" customHeight="1" x14ac:dyDescent="0.25">
      <c r="J6462" s="175"/>
      <c r="K6462" s="175"/>
    </row>
    <row r="6463" spans="10:11" ht="15" customHeight="1" x14ac:dyDescent="0.25">
      <c r="J6463" s="175"/>
      <c r="K6463" s="175"/>
    </row>
    <row r="6464" spans="10:11" ht="15" customHeight="1" x14ac:dyDescent="0.25">
      <c r="J6464" s="175"/>
      <c r="K6464" s="175"/>
    </row>
    <row r="6465" spans="10:11" ht="15" customHeight="1" x14ac:dyDescent="0.25">
      <c r="J6465" s="175"/>
      <c r="K6465" s="175"/>
    </row>
    <row r="6466" spans="10:11" ht="15" customHeight="1" x14ac:dyDescent="0.25">
      <c r="J6466" s="175"/>
      <c r="K6466" s="175"/>
    </row>
    <row r="6467" spans="10:11" ht="15" customHeight="1" x14ac:dyDescent="0.25">
      <c r="J6467" s="175"/>
      <c r="K6467" s="175"/>
    </row>
    <row r="6468" spans="10:11" ht="15" customHeight="1" x14ac:dyDescent="0.25">
      <c r="J6468" s="175"/>
      <c r="K6468" s="175"/>
    </row>
    <row r="6469" spans="10:11" ht="15" customHeight="1" x14ac:dyDescent="0.25">
      <c r="J6469" s="175"/>
      <c r="K6469" s="175"/>
    </row>
    <row r="6470" spans="10:11" ht="15" customHeight="1" x14ac:dyDescent="0.25">
      <c r="J6470" s="175"/>
      <c r="K6470" s="175"/>
    </row>
    <row r="6471" spans="10:11" ht="15" customHeight="1" x14ac:dyDescent="0.25">
      <c r="J6471" s="175"/>
      <c r="K6471" s="175"/>
    </row>
    <row r="6472" spans="10:11" ht="15" customHeight="1" x14ac:dyDescent="0.25">
      <c r="J6472" s="175"/>
      <c r="K6472" s="175"/>
    </row>
    <row r="6473" spans="10:11" ht="15" customHeight="1" x14ac:dyDescent="0.25">
      <c r="J6473" s="175"/>
      <c r="K6473" s="175"/>
    </row>
    <row r="6474" spans="10:11" ht="15" customHeight="1" x14ac:dyDescent="0.25">
      <c r="J6474" s="175"/>
      <c r="K6474" s="175"/>
    </row>
    <row r="6475" spans="10:11" ht="15" customHeight="1" x14ac:dyDescent="0.25">
      <c r="J6475" s="175"/>
      <c r="K6475" s="175"/>
    </row>
    <row r="6476" spans="10:11" ht="15" customHeight="1" x14ac:dyDescent="0.25">
      <c r="J6476" s="175"/>
      <c r="K6476" s="175"/>
    </row>
    <row r="6477" spans="10:11" ht="15" customHeight="1" x14ac:dyDescent="0.25">
      <c r="J6477" s="175"/>
      <c r="K6477" s="175"/>
    </row>
    <row r="6478" spans="10:11" ht="15" customHeight="1" x14ac:dyDescent="0.25">
      <c r="J6478" s="175"/>
      <c r="K6478" s="175"/>
    </row>
    <row r="6479" spans="10:11" ht="15" customHeight="1" x14ac:dyDescent="0.25">
      <c r="J6479" s="175"/>
      <c r="K6479" s="175"/>
    </row>
    <row r="6480" spans="10:11" ht="15" customHeight="1" x14ac:dyDescent="0.25">
      <c r="J6480" s="175"/>
      <c r="K6480" s="175"/>
    </row>
    <row r="6481" spans="10:11" ht="15" customHeight="1" x14ac:dyDescent="0.25">
      <c r="J6481" s="175"/>
      <c r="K6481" s="175"/>
    </row>
    <row r="6482" spans="10:11" ht="15" customHeight="1" x14ac:dyDescent="0.25">
      <c r="J6482" s="175"/>
      <c r="K6482" s="175"/>
    </row>
    <row r="6483" spans="10:11" ht="15" customHeight="1" x14ac:dyDescent="0.25">
      <c r="J6483" s="175"/>
      <c r="K6483" s="175"/>
    </row>
    <row r="6484" spans="10:11" ht="15" customHeight="1" x14ac:dyDescent="0.25">
      <c r="J6484" s="175"/>
      <c r="K6484" s="175"/>
    </row>
    <row r="6485" spans="10:11" ht="15" customHeight="1" x14ac:dyDescent="0.25">
      <c r="J6485" s="175"/>
      <c r="K6485" s="175"/>
    </row>
    <row r="6486" spans="10:11" ht="15" customHeight="1" x14ac:dyDescent="0.25">
      <c r="J6486" s="175"/>
      <c r="K6486" s="175"/>
    </row>
    <row r="6487" spans="10:11" ht="15" customHeight="1" x14ac:dyDescent="0.25">
      <c r="J6487" s="175"/>
      <c r="K6487" s="175"/>
    </row>
    <row r="6488" spans="10:11" ht="15" customHeight="1" x14ac:dyDescent="0.25">
      <c r="J6488" s="175"/>
      <c r="K6488" s="175"/>
    </row>
    <row r="6489" spans="10:11" ht="15" customHeight="1" x14ac:dyDescent="0.25">
      <c r="J6489" s="175"/>
      <c r="K6489" s="175"/>
    </row>
    <row r="6490" spans="10:11" ht="15" customHeight="1" x14ac:dyDescent="0.25">
      <c r="J6490" s="175"/>
      <c r="K6490" s="175"/>
    </row>
    <row r="6491" spans="10:11" ht="15" customHeight="1" x14ac:dyDescent="0.25">
      <c r="J6491" s="175"/>
      <c r="K6491" s="175"/>
    </row>
    <row r="6492" spans="10:11" ht="15" customHeight="1" x14ac:dyDescent="0.25">
      <c r="J6492" s="175"/>
      <c r="K6492" s="175"/>
    </row>
    <row r="6493" spans="10:11" ht="15" customHeight="1" x14ac:dyDescent="0.25">
      <c r="J6493" s="175"/>
      <c r="K6493" s="175"/>
    </row>
    <row r="6494" spans="10:11" ht="15" customHeight="1" x14ac:dyDescent="0.25">
      <c r="J6494" s="175"/>
      <c r="K6494" s="175"/>
    </row>
    <row r="6495" spans="10:11" ht="15" customHeight="1" x14ac:dyDescent="0.25">
      <c r="J6495" s="175"/>
      <c r="K6495" s="175"/>
    </row>
    <row r="6496" spans="10:11" ht="15" customHeight="1" x14ac:dyDescent="0.25">
      <c r="J6496" s="175"/>
      <c r="K6496" s="175"/>
    </row>
    <row r="6497" spans="10:11" ht="15" customHeight="1" x14ac:dyDescent="0.25">
      <c r="J6497" s="175"/>
      <c r="K6497" s="175"/>
    </row>
    <row r="6498" spans="10:11" ht="15" customHeight="1" x14ac:dyDescent="0.25">
      <c r="J6498" s="175"/>
      <c r="K6498" s="175"/>
    </row>
    <row r="6499" spans="10:11" ht="15" customHeight="1" x14ac:dyDescent="0.25">
      <c r="J6499" s="175"/>
      <c r="K6499" s="175"/>
    </row>
    <row r="6500" spans="10:11" ht="15" customHeight="1" x14ac:dyDescent="0.25">
      <c r="J6500" s="175"/>
      <c r="K6500" s="175"/>
    </row>
    <row r="6501" spans="10:11" ht="15" customHeight="1" x14ac:dyDescent="0.25">
      <c r="J6501" s="175"/>
      <c r="K6501" s="175"/>
    </row>
    <row r="6502" spans="10:11" ht="15" customHeight="1" x14ac:dyDescent="0.25">
      <c r="J6502" s="175"/>
      <c r="K6502" s="175"/>
    </row>
    <row r="6503" spans="10:11" ht="15" customHeight="1" x14ac:dyDescent="0.25">
      <c r="J6503" s="175"/>
      <c r="K6503" s="175"/>
    </row>
    <row r="6504" spans="10:11" ht="15" customHeight="1" x14ac:dyDescent="0.25">
      <c r="J6504" s="175"/>
      <c r="K6504" s="175"/>
    </row>
    <row r="6505" spans="10:11" ht="15" customHeight="1" x14ac:dyDescent="0.25">
      <c r="J6505" s="175"/>
      <c r="K6505" s="175"/>
    </row>
    <row r="6506" spans="10:11" ht="15" customHeight="1" x14ac:dyDescent="0.25">
      <c r="J6506" s="175"/>
      <c r="K6506" s="175"/>
    </row>
    <row r="6507" spans="10:11" ht="15" customHeight="1" x14ac:dyDescent="0.25">
      <c r="J6507" s="175"/>
      <c r="K6507" s="175"/>
    </row>
    <row r="6508" spans="10:11" ht="15" customHeight="1" x14ac:dyDescent="0.25">
      <c r="J6508" s="175"/>
      <c r="K6508" s="175"/>
    </row>
    <row r="6509" spans="10:11" ht="15" customHeight="1" x14ac:dyDescent="0.25">
      <c r="J6509" s="175"/>
      <c r="K6509" s="175"/>
    </row>
    <row r="6510" spans="10:11" ht="15" customHeight="1" x14ac:dyDescent="0.25">
      <c r="J6510" s="175"/>
      <c r="K6510" s="175"/>
    </row>
    <row r="6511" spans="10:11" ht="15" customHeight="1" x14ac:dyDescent="0.25">
      <c r="J6511" s="175"/>
      <c r="K6511" s="175"/>
    </row>
    <row r="6512" spans="10:11" ht="15" customHeight="1" x14ac:dyDescent="0.25">
      <c r="J6512" s="175"/>
      <c r="K6512" s="175"/>
    </row>
    <row r="6513" spans="10:11" ht="15" customHeight="1" x14ac:dyDescent="0.25">
      <c r="J6513" s="175"/>
      <c r="K6513" s="175"/>
    </row>
    <row r="6514" spans="10:11" ht="15" customHeight="1" x14ac:dyDescent="0.25">
      <c r="J6514" s="175"/>
      <c r="K6514" s="175"/>
    </row>
    <row r="6515" spans="10:11" ht="15" customHeight="1" x14ac:dyDescent="0.25">
      <c r="J6515" s="175"/>
      <c r="K6515" s="175"/>
    </row>
    <row r="6516" spans="10:11" ht="15" customHeight="1" x14ac:dyDescent="0.25">
      <c r="J6516" s="175"/>
      <c r="K6516" s="175"/>
    </row>
    <row r="6517" spans="10:11" ht="15" customHeight="1" x14ac:dyDescent="0.25">
      <c r="J6517" s="175"/>
      <c r="K6517" s="175"/>
    </row>
    <row r="6518" spans="10:11" ht="15" customHeight="1" x14ac:dyDescent="0.25">
      <c r="J6518" s="175"/>
      <c r="K6518" s="175"/>
    </row>
    <row r="6519" spans="10:11" ht="15" customHeight="1" x14ac:dyDescent="0.25">
      <c r="J6519" s="175"/>
      <c r="K6519" s="175"/>
    </row>
    <row r="6520" spans="10:11" ht="15" customHeight="1" x14ac:dyDescent="0.25">
      <c r="J6520" s="175"/>
      <c r="K6520" s="175"/>
    </row>
    <row r="6521" spans="10:11" ht="15" customHeight="1" x14ac:dyDescent="0.25">
      <c r="J6521" s="175"/>
      <c r="K6521" s="175"/>
    </row>
    <row r="6522" spans="10:11" ht="15" customHeight="1" x14ac:dyDescent="0.25">
      <c r="J6522" s="175"/>
      <c r="K6522" s="175"/>
    </row>
    <row r="6523" spans="10:11" ht="15" customHeight="1" x14ac:dyDescent="0.25">
      <c r="J6523" s="175"/>
      <c r="K6523" s="175"/>
    </row>
    <row r="6524" spans="10:11" ht="15" customHeight="1" x14ac:dyDescent="0.25">
      <c r="J6524" s="175"/>
      <c r="K6524" s="175"/>
    </row>
    <row r="6525" spans="10:11" ht="15" customHeight="1" x14ac:dyDescent="0.25">
      <c r="J6525" s="175"/>
      <c r="K6525" s="175"/>
    </row>
    <row r="6526" spans="10:11" ht="15" customHeight="1" x14ac:dyDescent="0.25">
      <c r="J6526" s="175"/>
      <c r="K6526" s="175"/>
    </row>
    <row r="6527" spans="10:11" ht="15" customHeight="1" x14ac:dyDescent="0.25">
      <c r="J6527" s="175"/>
      <c r="K6527" s="175"/>
    </row>
    <row r="6528" spans="10:11" ht="15" customHeight="1" x14ac:dyDescent="0.25">
      <c r="J6528" s="175"/>
      <c r="K6528" s="175"/>
    </row>
    <row r="6529" spans="10:11" ht="15" customHeight="1" x14ac:dyDescent="0.25">
      <c r="J6529" s="175"/>
      <c r="K6529" s="175"/>
    </row>
    <row r="6530" spans="10:11" ht="15" customHeight="1" x14ac:dyDescent="0.25">
      <c r="J6530" s="175"/>
      <c r="K6530" s="175"/>
    </row>
    <row r="6531" spans="10:11" ht="15" customHeight="1" x14ac:dyDescent="0.25">
      <c r="J6531" s="175"/>
      <c r="K6531" s="175"/>
    </row>
    <row r="6532" spans="10:11" ht="15" customHeight="1" x14ac:dyDescent="0.25">
      <c r="J6532" s="175"/>
      <c r="K6532" s="175"/>
    </row>
    <row r="6533" spans="10:11" ht="15" customHeight="1" x14ac:dyDescent="0.25">
      <c r="J6533" s="175"/>
      <c r="K6533" s="175"/>
    </row>
    <row r="6534" spans="10:11" ht="15" customHeight="1" x14ac:dyDescent="0.25">
      <c r="J6534" s="175"/>
      <c r="K6534" s="175"/>
    </row>
    <row r="6535" spans="10:11" ht="15" customHeight="1" x14ac:dyDescent="0.25">
      <c r="J6535" s="175"/>
      <c r="K6535" s="175"/>
    </row>
    <row r="6536" spans="10:11" ht="15" customHeight="1" x14ac:dyDescent="0.25">
      <c r="J6536" s="175"/>
      <c r="K6536" s="175"/>
    </row>
    <row r="6537" spans="10:11" ht="15" customHeight="1" x14ac:dyDescent="0.25">
      <c r="J6537" s="175"/>
      <c r="K6537" s="175"/>
    </row>
    <row r="6538" spans="10:11" ht="15" customHeight="1" x14ac:dyDescent="0.25">
      <c r="J6538" s="175"/>
      <c r="K6538" s="175"/>
    </row>
    <row r="6539" spans="10:11" ht="15" customHeight="1" x14ac:dyDescent="0.25">
      <c r="J6539" s="175"/>
      <c r="K6539" s="175"/>
    </row>
    <row r="6540" spans="10:11" ht="15" customHeight="1" x14ac:dyDescent="0.25">
      <c r="J6540" s="175"/>
      <c r="K6540" s="175"/>
    </row>
    <row r="6541" spans="10:11" ht="15" customHeight="1" x14ac:dyDescent="0.25">
      <c r="J6541" s="175"/>
      <c r="K6541" s="175"/>
    </row>
    <row r="6542" spans="10:11" ht="15" customHeight="1" x14ac:dyDescent="0.25">
      <c r="J6542" s="175"/>
      <c r="K6542" s="175"/>
    </row>
    <row r="6543" spans="10:11" ht="15" customHeight="1" x14ac:dyDescent="0.25">
      <c r="J6543" s="175"/>
      <c r="K6543" s="175"/>
    </row>
    <row r="6544" spans="10:11" ht="15" customHeight="1" x14ac:dyDescent="0.25">
      <c r="J6544" s="175"/>
      <c r="K6544" s="175"/>
    </row>
    <row r="6545" spans="10:11" ht="15" customHeight="1" x14ac:dyDescent="0.25">
      <c r="J6545" s="175"/>
      <c r="K6545" s="175"/>
    </row>
    <row r="6546" spans="10:11" ht="15" customHeight="1" x14ac:dyDescent="0.25">
      <c r="J6546" s="175"/>
      <c r="K6546" s="175"/>
    </row>
    <row r="6547" spans="10:11" ht="15" customHeight="1" x14ac:dyDescent="0.25">
      <c r="J6547" s="175"/>
      <c r="K6547" s="175"/>
    </row>
    <row r="6548" spans="10:11" ht="15" customHeight="1" x14ac:dyDescent="0.25">
      <c r="J6548" s="175"/>
      <c r="K6548" s="175"/>
    </row>
    <row r="6549" spans="10:11" ht="15" customHeight="1" x14ac:dyDescent="0.25">
      <c r="J6549" s="175"/>
      <c r="K6549" s="175"/>
    </row>
    <row r="6550" spans="10:11" ht="15" customHeight="1" x14ac:dyDescent="0.25">
      <c r="J6550" s="175"/>
      <c r="K6550" s="175"/>
    </row>
    <row r="6551" spans="10:11" ht="15" customHeight="1" x14ac:dyDescent="0.25">
      <c r="J6551" s="175"/>
      <c r="K6551" s="175"/>
    </row>
    <row r="6552" spans="10:11" ht="15" customHeight="1" x14ac:dyDescent="0.25">
      <c r="J6552" s="175"/>
      <c r="K6552" s="175"/>
    </row>
    <row r="6553" spans="10:11" ht="15" customHeight="1" x14ac:dyDescent="0.25">
      <c r="J6553" s="175"/>
      <c r="K6553" s="175"/>
    </row>
    <row r="6554" spans="10:11" ht="15" customHeight="1" x14ac:dyDescent="0.25">
      <c r="J6554" s="175"/>
      <c r="K6554" s="175"/>
    </row>
    <row r="6555" spans="10:11" ht="15" customHeight="1" x14ac:dyDescent="0.25">
      <c r="J6555" s="175"/>
      <c r="K6555" s="175"/>
    </row>
    <row r="6556" spans="10:11" ht="15" customHeight="1" x14ac:dyDescent="0.25">
      <c r="J6556" s="175"/>
      <c r="K6556" s="175"/>
    </row>
    <row r="6557" spans="10:11" ht="15" customHeight="1" x14ac:dyDescent="0.25">
      <c r="J6557" s="175"/>
      <c r="K6557" s="175"/>
    </row>
    <row r="6558" spans="10:11" ht="15" customHeight="1" x14ac:dyDescent="0.25">
      <c r="J6558" s="175"/>
      <c r="K6558" s="175"/>
    </row>
    <row r="6559" spans="10:11" ht="15" customHeight="1" x14ac:dyDescent="0.25">
      <c r="J6559" s="175"/>
      <c r="K6559" s="175"/>
    </row>
    <row r="6560" spans="10:11" ht="15" customHeight="1" x14ac:dyDescent="0.25">
      <c r="J6560" s="175"/>
      <c r="K6560" s="175"/>
    </row>
    <row r="6561" spans="10:11" ht="15" customHeight="1" x14ac:dyDescent="0.25">
      <c r="J6561" s="175"/>
      <c r="K6561" s="175"/>
    </row>
    <row r="6562" spans="10:11" ht="15" customHeight="1" x14ac:dyDescent="0.25">
      <c r="J6562" s="175"/>
      <c r="K6562" s="175"/>
    </row>
    <row r="6563" spans="10:11" ht="15" customHeight="1" x14ac:dyDescent="0.25">
      <c r="J6563" s="175"/>
      <c r="K6563" s="175"/>
    </row>
    <row r="6564" spans="10:11" ht="15" customHeight="1" x14ac:dyDescent="0.25">
      <c r="J6564" s="175"/>
      <c r="K6564" s="175"/>
    </row>
    <row r="6565" spans="10:11" ht="15" customHeight="1" x14ac:dyDescent="0.25">
      <c r="J6565" s="175"/>
      <c r="K6565" s="175"/>
    </row>
    <row r="6566" spans="10:11" ht="15" customHeight="1" x14ac:dyDescent="0.25">
      <c r="J6566" s="175"/>
      <c r="K6566" s="175"/>
    </row>
    <row r="6567" spans="10:11" ht="15" customHeight="1" x14ac:dyDescent="0.25">
      <c r="J6567" s="175"/>
      <c r="K6567" s="175"/>
    </row>
    <row r="6568" spans="10:11" ht="15" customHeight="1" x14ac:dyDescent="0.25">
      <c r="J6568" s="175"/>
      <c r="K6568" s="175"/>
    </row>
    <row r="6569" spans="10:11" ht="15" customHeight="1" x14ac:dyDescent="0.25">
      <c r="J6569" s="175"/>
      <c r="K6569" s="175"/>
    </row>
    <row r="6570" spans="10:11" ht="15" customHeight="1" x14ac:dyDescent="0.25">
      <c r="J6570" s="175"/>
      <c r="K6570" s="175"/>
    </row>
    <row r="6571" spans="10:11" ht="15" customHeight="1" x14ac:dyDescent="0.25">
      <c r="J6571" s="175"/>
      <c r="K6571" s="175"/>
    </row>
    <row r="6572" spans="10:11" ht="15" customHeight="1" x14ac:dyDescent="0.25">
      <c r="J6572" s="175"/>
      <c r="K6572" s="175"/>
    </row>
    <row r="6573" spans="10:11" ht="15" customHeight="1" x14ac:dyDescent="0.25">
      <c r="J6573" s="175"/>
      <c r="K6573" s="175"/>
    </row>
    <row r="6574" spans="10:11" ht="15" customHeight="1" x14ac:dyDescent="0.25">
      <c r="J6574" s="175"/>
      <c r="K6574" s="175"/>
    </row>
    <row r="6575" spans="10:11" ht="15" customHeight="1" x14ac:dyDescent="0.25">
      <c r="J6575" s="175"/>
      <c r="K6575" s="175"/>
    </row>
    <row r="6576" spans="10:11" ht="15" customHeight="1" x14ac:dyDescent="0.25">
      <c r="J6576" s="175"/>
      <c r="K6576" s="175"/>
    </row>
    <row r="6577" spans="10:11" ht="15" customHeight="1" x14ac:dyDescent="0.25">
      <c r="J6577" s="175"/>
      <c r="K6577" s="175"/>
    </row>
    <row r="6578" spans="10:11" ht="15" customHeight="1" x14ac:dyDescent="0.25">
      <c r="J6578" s="175"/>
      <c r="K6578" s="175"/>
    </row>
    <row r="6579" spans="10:11" ht="15" customHeight="1" x14ac:dyDescent="0.25">
      <c r="J6579" s="175"/>
      <c r="K6579" s="175"/>
    </row>
    <row r="6580" spans="10:11" ht="15" customHeight="1" x14ac:dyDescent="0.25">
      <c r="J6580" s="175"/>
      <c r="K6580" s="175"/>
    </row>
    <row r="6581" spans="10:11" ht="15" customHeight="1" x14ac:dyDescent="0.25">
      <c r="J6581" s="175"/>
      <c r="K6581" s="175"/>
    </row>
    <row r="6582" spans="10:11" ht="15" customHeight="1" x14ac:dyDescent="0.25">
      <c r="J6582" s="175"/>
      <c r="K6582" s="175"/>
    </row>
    <row r="6583" spans="10:11" ht="15" customHeight="1" x14ac:dyDescent="0.25">
      <c r="J6583" s="175"/>
      <c r="K6583" s="175"/>
    </row>
    <row r="6584" spans="10:11" ht="15" customHeight="1" x14ac:dyDescent="0.25">
      <c r="J6584" s="175"/>
      <c r="K6584" s="175"/>
    </row>
    <row r="6585" spans="10:11" ht="15" customHeight="1" x14ac:dyDescent="0.25">
      <c r="J6585" s="175"/>
      <c r="K6585" s="175"/>
    </row>
    <row r="6586" spans="10:11" ht="15" customHeight="1" x14ac:dyDescent="0.25">
      <c r="J6586" s="175"/>
      <c r="K6586" s="175"/>
    </row>
    <row r="6587" spans="10:11" ht="15" customHeight="1" x14ac:dyDescent="0.25">
      <c r="J6587" s="175"/>
      <c r="K6587" s="175"/>
    </row>
    <row r="6588" spans="10:11" ht="15" customHeight="1" x14ac:dyDescent="0.25">
      <c r="J6588" s="175"/>
      <c r="K6588" s="175"/>
    </row>
    <row r="6589" spans="10:11" ht="15" customHeight="1" x14ac:dyDescent="0.25">
      <c r="J6589" s="175"/>
      <c r="K6589" s="175"/>
    </row>
    <row r="6590" spans="10:11" ht="15" customHeight="1" x14ac:dyDescent="0.25">
      <c r="J6590" s="175"/>
      <c r="K6590" s="175"/>
    </row>
    <row r="6591" spans="10:11" ht="15" customHeight="1" x14ac:dyDescent="0.25">
      <c r="J6591" s="175"/>
      <c r="K6591" s="175"/>
    </row>
    <row r="6592" spans="10:11" ht="15" customHeight="1" x14ac:dyDescent="0.25">
      <c r="J6592" s="175"/>
      <c r="K6592" s="175"/>
    </row>
    <row r="6593" spans="10:11" ht="15" customHeight="1" x14ac:dyDescent="0.25">
      <c r="J6593" s="175"/>
      <c r="K6593" s="175"/>
    </row>
    <row r="6594" spans="10:11" ht="15" customHeight="1" x14ac:dyDescent="0.25">
      <c r="J6594" s="175"/>
      <c r="K6594" s="175"/>
    </row>
    <row r="6595" spans="10:11" ht="15" customHeight="1" x14ac:dyDescent="0.25">
      <c r="J6595" s="175"/>
      <c r="K6595" s="175"/>
    </row>
    <row r="6596" spans="10:11" ht="15" customHeight="1" x14ac:dyDescent="0.25">
      <c r="J6596" s="175"/>
      <c r="K6596" s="175"/>
    </row>
    <row r="6597" spans="10:11" ht="15" customHeight="1" x14ac:dyDescent="0.25">
      <c r="J6597" s="175"/>
      <c r="K6597" s="175"/>
    </row>
    <row r="6598" spans="10:11" ht="15" customHeight="1" x14ac:dyDescent="0.25">
      <c r="J6598" s="175"/>
      <c r="K6598" s="175"/>
    </row>
    <row r="6599" spans="10:11" ht="15" customHeight="1" x14ac:dyDescent="0.25">
      <c r="J6599" s="175"/>
      <c r="K6599" s="175"/>
    </row>
    <row r="6600" spans="10:11" ht="15" customHeight="1" x14ac:dyDescent="0.25">
      <c r="J6600" s="175"/>
      <c r="K6600" s="175"/>
    </row>
    <row r="6601" spans="10:11" ht="15" customHeight="1" x14ac:dyDescent="0.25">
      <c r="J6601" s="175"/>
      <c r="K6601" s="175"/>
    </row>
    <row r="6602" spans="10:11" ht="15" customHeight="1" x14ac:dyDescent="0.25">
      <c r="J6602" s="175"/>
      <c r="K6602" s="175"/>
    </row>
    <row r="6603" spans="10:11" ht="15" customHeight="1" x14ac:dyDescent="0.25">
      <c r="J6603" s="175"/>
      <c r="K6603" s="175"/>
    </row>
    <row r="6604" spans="10:11" ht="15" customHeight="1" x14ac:dyDescent="0.25">
      <c r="J6604" s="175"/>
      <c r="K6604" s="175"/>
    </row>
    <row r="6605" spans="10:11" ht="15" customHeight="1" x14ac:dyDescent="0.25">
      <c r="J6605" s="175"/>
      <c r="K6605" s="175"/>
    </row>
    <row r="6606" spans="10:11" ht="15" customHeight="1" x14ac:dyDescent="0.25">
      <c r="J6606" s="175"/>
      <c r="K6606" s="175"/>
    </row>
    <row r="6607" spans="10:11" ht="15" customHeight="1" x14ac:dyDescent="0.25">
      <c r="J6607" s="175"/>
      <c r="K6607" s="175"/>
    </row>
    <row r="6608" spans="10:11" ht="15" customHeight="1" x14ac:dyDescent="0.25">
      <c r="J6608" s="175"/>
      <c r="K6608" s="175"/>
    </row>
    <row r="6609" spans="10:11" ht="15" customHeight="1" x14ac:dyDescent="0.25">
      <c r="J6609" s="175"/>
      <c r="K6609" s="175"/>
    </row>
    <row r="6610" spans="10:11" ht="15" customHeight="1" x14ac:dyDescent="0.25">
      <c r="J6610" s="175"/>
      <c r="K6610" s="175"/>
    </row>
    <row r="6611" spans="10:11" ht="15" customHeight="1" x14ac:dyDescent="0.25">
      <c r="J6611" s="175"/>
      <c r="K6611" s="175"/>
    </row>
    <row r="6612" spans="10:11" ht="15" customHeight="1" x14ac:dyDescent="0.25">
      <c r="J6612" s="175"/>
      <c r="K6612" s="175"/>
    </row>
    <row r="6613" spans="10:11" ht="15" customHeight="1" x14ac:dyDescent="0.25">
      <c r="J6613" s="175"/>
      <c r="K6613" s="175"/>
    </row>
    <row r="6614" spans="10:11" ht="15" customHeight="1" x14ac:dyDescent="0.25">
      <c r="J6614" s="175"/>
      <c r="K6614" s="175"/>
    </row>
    <row r="6615" spans="10:11" ht="15" customHeight="1" x14ac:dyDescent="0.25">
      <c r="J6615" s="175"/>
      <c r="K6615" s="175"/>
    </row>
    <row r="6616" spans="10:11" ht="15" customHeight="1" x14ac:dyDescent="0.25">
      <c r="J6616" s="175"/>
      <c r="K6616" s="175"/>
    </row>
    <row r="6617" spans="10:11" ht="15" customHeight="1" x14ac:dyDescent="0.25">
      <c r="J6617" s="175"/>
      <c r="K6617" s="175"/>
    </row>
    <row r="6618" spans="10:11" ht="15" customHeight="1" x14ac:dyDescent="0.25">
      <c r="J6618" s="175"/>
      <c r="K6618" s="175"/>
    </row>
    <row r="6619" spans="10:11" ht="15" customHeight="1" x14ac:dyDescent="0.25">
      <c r="J6619" s="175"/>
      <c r="K6619" s="175"/>
    </row>
    <row r="6620" spans="10:11" ht="15" customHeight="1" x14ac:dyDescent="0.25">
      <c r="J6620" s="175"/>
      <c r="K6620" s="175"/>
    </row>
    <row r="6621" spans="10:11" ht="15" customHeight="1" x14ac:dyDescent="0.25">
      <c r="J6621" s="175"/>
      <c r="K6621" s="175"/>
    </row>
    <row r="6622" spans="10:11" ht="15" customHeight="1" x14ac:dyDescent="0.25">
      <c r="J6622" s="175"/>
      <c r="K6622" s="175"/>
    </row>
    <row r="6623" spans="10:11" ht="15" customHeight="1" x14ac:dyDescent="0.25">
      <c r="J6623" s="175"/>
      <c r="K6623" s="175"/>
    </row>
    <row r="6624" spans="10:11" ht="15" customHeight="1" x14ac:dyDescent="0.25">
      <c r="J6624" s="175"/>
      <c r="K6624" s="175"/>
    </row>
    <row r="6625" spans="10:11" ht="15" customHeight="1" x14ac:dyDescent="0.25">
      <c r="J6625" s="175"/>
      <c r="K6625" s="175"/>
    </row>
    <row r="6626" spans="10:11" ht="15" customHeight="1" x14ac:dyDescent="0.25">
      <c r="J6626" s="175"/>
      <c r="K6626" s="175"/>
    </row>
    <row r="6627" spans="10:11" ht="15" customHeight="1" x14ac:dyDescent="0.25">
      <c r="J6627" s="175"/>
      <c r="K6627" s="175"/>
    </row>
    <row r="6628" spans="10:11" ht="15" customHeight="1" x14ac:dyDescent="0.25">
      <c r="J6628" s="175"/>
      <c r="K6628" s="175"/>
    </row>
    <row r="6629" spans="10:11" ht="15" customHeight="1" x14ac:dyDescent="0.25">
      <c r="J6629" s="175"/>
      <c r="K6629" s="175"/>
    </row>
    <row r="6630" spans="10:11" ht="15" customHeight="1" x14ac:dyDescent="0.25">
      <c r="J6630" s="175"/>
      <c r="K6630" s="175"/>
    </row>
    <row r="6631" spans="10:11" ht="15" customHeight="1" x14ac:dyDescent="0.25">
      <c r="J6631" s="175"/>
      <c r="K6631" s="175"/>
    </row>
    <row r="6632" spans="10:11" ht="15" customHeight="1" x14ac:dyDescent="0.25">
      <c r="J6632" s="175"/>
      <c r="K6632" s="175"/>
    </row>
    <row r="6633" spans="10:11" ht="15" customHeight="1" x14ac:dyDescent="0.25">
      <c r="J6633" s="175"/>
      <c r="K6633" s="175"/>
    </row>
    <row r="6634" spans="10:11" ht="15" customHeight="1" x14ac:dyDescent="0.25">
      <c r="J6634" s="175"/>
      <c r="K6634" s="175"/>
    </row>
    <row r="6635" spans="10:11" ht="15" customHeight="1" x14ac:dyDescent="0.25">
      <c r="J6635" s="175"/>
      <c r="K6635" s="175"/>
    </row>
    <row r="6636" spans="10:11" ht="15" customHeight="1" x14ac:dyDescent="0.25">
      <c r="J6636" s="175"/>
      <c r="K6636" s="175"/>
    </row>
    <row r="6637" spans="10:11" ht="15" customHeight="1" x14ac:dyDescent="0.25">
      <c r="J6637" s="175"/>
      <c r="K6637" s="175"/>
    </row>
    <row r="6638" spans="10:11" ht="15" customHeight="1" x14ac:dyDescent="0.25">
      <c r="J6638" s="175"/>
      <c r="K6638" s="175"/>
    </row>
    <row r="6639" spans="10:11" ht="15" customHeight="1" x14ac:dyDescent="0.25">
      <c r="J6639" s="175"/>
      <c r="K6639" s="175"/>
    </row>
    <row r="6640" spans="10:11" ht="15" customHeight="1" x14ac:dyDescent="0.25">
      <c r="J6640" s="175"/>
      <c r="K6640" s="175"/>
    </row>
    <row r="6641" spans="10:11" ht="15" customHeight="1" x14ac:dyDescent="0.25">
      <c r="J6641" s="175"/>
      <c r="K6641" s="175"/>
    </row>
    <row r="6642" spans="10:11" ht="15" customHeight="1" x14ac:dyDescent="0.25">
      <c r="J6642" s="175"/>
      <c r="K6642" s="175"/>
    </row>
    <row r="6643" spans="10:11" ht="15" customHeight="1" x14ac:dyDescent="0.25">
      <c r="J6643" s="175"/>
      <c r="K6643" s="175"/>
    </row>
    <row r="6644" spans="10:11" ht="15" customHeight="1" x14ac:dyDescent="0.25">
      <c r="J6644" s="175"/>
      <c r="K6644" s="175"/>
    </row>
    <row r="6645" spans="10:11" ht="15" customHeight="1" x14ac:dyDescent="0.25">
      <c r="J6645" s="175"/>
      <c r="K6645" s="175"/>
    </row>
    <row r="6646" spans="10:11" ht="15" customHeight="1" x14ac:dyDescent="0.25">
      <c r="J6646" s="175"/>
      <c r="K6646" s="175"/>
    </row>
    <row r="6647" spans="10:11" ht="15" customHeight="1" x14ac:dyDescent="0.25">
      <c r="J6647" s="175"/>
      <c r="K6647" s="175"/>
    </row>
    <row r="6648" spans="10:11" ht="15" customHeight="1" x14ac:dyDescent="0.25">
      <c r="J6648" s="175"/>
      <c r="K6648" s="175"/>
    </row>
    <row r="6649" spans="10:11" ht="15" customHeight="1" x14ac:dyDescent="0.25">
      <c r="J6649" s="175"/>
      <c r="K6649" s="175"/>
    </row>
    <row r="6650" spans="10:11" ht="15" customHeight="1" x14ac:dyDescent="0.25">
      <c r="J6650" s="175"/>
      <c r="K6650" s="175"/>
    </row>
    <row r="6651" spans="10:11" ht="15" customHeight="1" x14ac:dyDescent="0.25">
      <c r="J6651" s="175"/>
      <c r="K6651" s="175"/>
    </row>
    <row r="6652" spans="10:11" ht="15" customHeight="1" x14ac:dyDescent="0.25">
      <c r="J6652" s="175"/>
      <c r="K6652" s="175"/>
    </row>
    <row r="6653" spans="10:11" ht="15" customHeight="1" x14ac:dyDescent="0.25">
      <c r="J6653" s="175"/>
      <c r="K6653" s="175"/>
    </row>
    <row r="6654" spans="10:11" ht="15" customHeight="1" x14ac:dyDescent="0.25">
      <c r="J6654" s="175"/>
      <c r="K6654" s="175"/>
    </row>
    <row r="6655" spans="10:11" ht="15" customHeight="1" x14ac:dyDescent="0.25">
      <c r="J6655" s="175"/>
      <c r="K6655" s="175"/>
    </row>
    <row r="6656" spans="10:11" ht="15" customHeight="1" x14ac:dyDescent="0.25">
      <c r="J6656" s="175"/>
      <c r="K6656" s="175"/>
    </row>
    <row r="6657" spans="10:11" ht="15" customHeight="1" x14ac:dyDescent="0.25">
      <c r="J6657" s="175"/>
      <c r="K6657" s="175"/>
    </row>
    <row r="6658" spans="10:11" ht="15" customHeight="1" x14ac:dyDescent="0.25">
      <c r="J6658" s="175"/>
      <c r="K6658" s="175"/>
    </row>
    <row r="6659" spans="10:11" ht="15" customHeight="1" x14ac:dyDescent="0.25">
      <c r="J6659" s="175"/>
      <c r="K6659" s="175"/>
    </row>
    <row r="6660" spans="10:11" ht="15" customHeight="1" x14ac:dyDescent="0.25">
      <c r="J6660" s="175"/>
      <c r="K6660" s="175"/>
    </row>
    <row r="6661" spans="10:11" ht="15" customHeight="1" x14ac:dyDescent="0.25">
      <c r="J6661" s="175"/>
      <c r="K6661" s="175"/>
    </row>
    <row r="6662" spans="10:11" ht="15" customHeight="1" x14ac:dyDescent="0.25">
      <c r="J6662" s="175"/>
      <c r="K6662" s="175"/>
    </row>
    <row r="6663" spans="10:11" ht="15" customHeight="1" x14ac:dyDescent="0.25">
      <c r="J6663" s="175"/>
      <c r="K6663" s="175"/>
    </row>
    <row r="6664" spans="10:11" ht="15" customHeight="1" x14ac:dyDescent="0.25">
      <c r="J6664" s="175"/>
      <c r="K6664" s="175"/>
    </row>
    <row r="6665" spans="10:11" ht="15" customHeight="1" x14ac:dyDescent="0.25">
      <c r="J6665" s="175"/>
      <c r="K6665" s="175"/>
    </row>
    <row r="6666" spans="10:11" ht="15" customHeight="1" x14ac:dyDescent="0.25">
      <c r="J6666" s="175"/>
      <c r="K6666" s="175"/>
    </row>
    <row r="6667" spans="10:11" ht="15" customHeight="1" x14ac:dyDescent="0.25">
      <c r="J6667" s="175"/>
      <c r="K6667" s="175"/>
    </row>
    <row r="6668" spans="10:11" ht="15" customHeight="1" x14ac:dyDescent="0.25">
      <c r="J6668" s="175"/>
      <c r="K6668" s="175"/>
    </row>
    <row r="6669" spans="10:11" ht="15" customHeight="1" x14ac:dyDescent="0.25">
      <c r="J6669" s="175"/>
      <c r="K6669" s="175"/>
    </row>
    <row r="6670" spans="10:11" ht="15" customHeight="1" x14ac:dyDescent="0.25">
      <c r="J6670" s="175"/>
      <c r="K6670" s="175"/>
    </row>
    <row r="6671" spans="10:11" ht="15" customHeight="1" x14ac:dyDescent="0.25">
      <c r="J6671" s="175"/>
      <c r="K6671" s="175"/>
    </row>
    <row r="6672" spans="10:11" ht="15" customHeight="1" x14ac:dyDescent="0.25">
      <c r="J6672" s="175"/>
      <c r="K6672" s="175"/>
    </row>
    <row r="6673" spans="10:11" ht="15" customHeight="1" x14ac:dyDescent="0.25">
      <c r="J6673" s="175"/>
      <c r="K6673" s="175"/>
    </row>
    <row r="6674" spans="10:11" ht="15" customHeight="1" x14ac:dyDescent="0.25">
      <c r="J6674" s="175"/>
      <c r="K6674" s="175"/>
    </row>
    <row r="6675" spans="10:11" ht="15" customHeight="1" x14ac:dyDescent="0.25">
      <c r="J6675" s="175"/>
      <c r="K6675" s="175"/>
    </row>
    <row r="6676" spans="10:11" ht="15" customHeight="1" x14ac:dyDescent="0.25">
      <c r="J6676" s="175"/>
      <c r="K6676" s="175"/>
    </row>
    <row r="6677" spans="10:11" ht="15" customHeight="1" x14ac:dyDescent="0.25">
      <c r="J6677" s="175"/>
      <c r="K6677" s="175"/>
    </row>
    <row r="6678" spans="10:11" ht="15" customHeight="1" x14ac:dyDescent="0.25">
      <c r="J6678" s="175"/>
      <c r="K6678" s="175"/>
    </row>
    <row r="6679" spans="10:11" ht="15" customHeight="1" x14ac:dyDescent="0.25">
      <c r="J6679" s="175"/>
      <c r="K6679" s="175"/>
    </row>
    <row r="6680" spans="10:11" ht="15" customHeight="1" x14ac:dyDescent="0.25">
      <c r="J6680" s="175"/>
      <c r="K6680" s="175"/>
    </row>
    <row r="6681" spans="10:11" ht="15" customHeight="1" x14ac:dyDescent="0.25">
      <c r="J6681" s="175"/>
      <c r="K6681" s="175"/>
    </row>
    <row r="6682" spans="10:11" ht="15" customHeight="1" x14ac:dyDescent="0.25">
      <c r="J6682" s="175"/>
      <c r="K6682" s="175"/>
    </row>
    <row r="6683" spans="10:11" ht="15" customHeight="1" x14ac:dyDescent="0.25">
      <c r="J6683" s="175"/>
      <c r="K6683" s="175"/>
    </row>
    <row r="6684" spans="10:11" ht="15" customHeight="1" x14ac:dyDescent="0.25">
      <c r="J6684" s="175"/>
      <c r="K6684" s="175"/>
    </row>
    <row r="6685" spans="10:11" ht="15" customHeight="1" x14ac:dyDescent="0.25">
      <c r="J6685" s="175"/>
      <c r="K6685" s="175"/>
    </row>
    <row r="6686" spans="10:11" ht="15" customHeight="1" x14ac:dyDescent="0.25">
      <c r="J6686" s="175"/>
      <c r="K6686" s="175"/>
    </row>
    <row r="6687" spans="10:11" ht="15" customHeight="1" x14ac:dyDescent="0.25">
      <c r="J6687" s="175"/>
      <c r="K6687" s="175"/>
    </row>
    <row r="6688" spans="10:11" ht="15" customHeight="1" x14ac:dyDescent="0.25">
      <c r="J6688" s="175"/>
      <c r="K6688" s="175"/>
    </row>
    <row r="6689" spans="10:11" ht="15" customHeight="1" x14ac:dyDescent="0.25">
      <c r="J6689" s="175"/>
      <c r="K6689" s="175"/>
    </row>
    <row r="6690" spans="10:11" ht="15" customHeight="1" x14ac:dyDescent="0.25">
      <c r="J6690" s="175"/>
      <c r="K6690" s="175"/>
    </row>
    <row r="6691" spans="10:11" ht="15" customHeight="1" x14ac:dyDescent="0.25">
      <c r="J6691" s="175"/>
      <c r="K6691" s="175"/>
    </row>
    <row r="6692" spans="10:11" ht="15" customHeight="1" x14ac:dyDescent="0.25">
      <c r="J6692" s="175"/>
      <c r="K6692" s="175"/>
    </row>
    <row r="6693" spans="10:11" ht="15" customHeight="1" x14ac:dyDescent="0.25">
      <c r="J6693" s="175"/>
      <c r="K6693" s="175"/>
    </row>
    <row r="6694" spans="10:11" ht="15" customHeight="1" x14ac:dyDescent="0.25">
      <c r="J6694" s="175"/>
      <c r="K6694" s="175"/>
    </row>
    <row r="6695" spans="10:11" ht="15" customHeight="1" x14ac:dyDescent="0.25">
      <c r="J6695" s="175"/>
      <c r="K6695" s="175"/>
    </row>
    <row r="6696" spans="10:11" ht="15" customHeight="1" x14ac:dyDescent="0.25">
      <c r="J6696" s="175"/>
      <c r="K6696" s="175"/>
    </row>
    <row r="6697" spans="10:11" ht="15" customHeight="1" x14ac:dyDescent="0.25">
      <c r="J6697" s="175"/>
      <c r="K6697" s="175"/>
    </row>
    <row r="6698" spans="10:11" ht="15" customHeight="1" x14ac:dyDescent="0.25">
      <c r="J6698" s="175"/>
      <c r="K6698" s="175"/>
    </row>
    <row r="6699" spans="10:11" ht="15" customHeight="1" x14ac:dyDescent="0.25">
      <c r="J6699" s="175"/>
      <c r="K6699" s="175"/>
    </row>
    <row r="6700" spans="10:11" ht="15" customHeight="1" x14ac:dyDescent="0.25">
      <c r="J6700" s="175"/>
      <c r="K6700" s="175"/>
    </row>
    <row r="6701" spans="10:11" ht="15" customHeight="1" x14ac:dyDescent="0.25">
      <c r="J6701" s="175"/>
      <c r="K6701" s="175"/>
    </row>
    <row r="6702" spans="10:11" ht="15" customHeight="1" x14ac:dyDescent="0.25">
      <c r="J6702" s="175"/>
      <c r="K6702" s="175"/>
    </row>
    <row r="6703" spans="10:11" ht="15" customHeight="1" x14ac:dyDescent="0.25">
      <c r="J6703" s="175"/>
      <c r="K6703" s="175"/>
    </row>
    <row r="6704" spans="10:11" ht="15" customHeight="1" x14ac:dyDescent="0.25">
      <c r="J6704" s="175"/>
      <c r="K6704" s="175"/>
    </row>
    <row r="6705" spans="10:11" ht="15" customHeight="1" x14ac:dyDescent="0.25">
      <c r="J6705" s="175"/>
      <c r="K6705" s="175"/>
    </row>
    <row r="6706" spans="10:11" ht="15" customHeight="1" x14ac:dyDescent="0.25">
      <c r="J6706" s="175"/>
      <c r="K6706" s="175"/>
    </row>
    <row r="6707" spans="10:11" ht="15" customHeight="1" x14ac:dyDescent="0.25">
      <c r="J6707" s="175"/>
      <c r="K6707" s="175"/>
    </row>
    <row r="6708" spans="10:11" ht="15" customHeight="1" x14ac:dyDescent="0.25">
      <c r="J6708" s="175"/>
      <c r="K6708" s="175"/>
    </row>
    <row r="6709" spans="10:11" ht="15" customHeight="1" x14ac:dyDescent="0.25">
      <c r="J6709" s="175"/>
      <c r="K6709" s="175"/>
    </row>
    <row r="6710" spans="10:11" ht="15" customHeight="1" x14ac:dyDescent="0.25">
      <c r="J6710" s="175"/>
      <c r="K6710" s="175"/>
    </row>
    <row r="6711" spans="10:11" ht="15" customHeight="1" x14ac:dyDescent="0.25">
      <c r="J6711" s="175"/>
      <c r="K6711" s="175"/>
    </row>
    <row r="6712" spans="10:11" ht="15" customHeight="1" x14ac:dyDescent="0.25">
      <c r="J6712" s="175"/>
      <c r="K6712" s="175"/>
    </row>
    <row r="6713" spans="10:11" ht="15" customHeight="1" x14ac:dyDescent="0.25">
      <c r="J6713" s="175"/>
      <c r="K6713" s="175"/>
    </row>
    <row r="6714" spans="10:11" ht="15" customHeight="1" x14ac:dyDescent="0.25">
      <c r="J6714" s="175"/>
      <c r="K6714" s="175"/>
    </row>
    <row r="6715" spans="10:11" ht="15" customHeight="1" x14ac:dyDescent="0.25">
      <c r="J6715" s="175"/>
      <c r="K6715" s="175"/>
    </row>
    <row r="6716" spans="10:11" ht="15" customHeight="1" x14ac:dyDescent="0.25">
      <c r="J6716" s="175"/>
      <c r="K6716" s="175"/>
    </row>
    <row r="6717" spans="10:11" ht="15" customHeight="1" x14ac:dyDescent="0.25">
      <c r="J6717" s="175"/>
      <c r="K6717" s="175"/>
    </row>
    <row r="6718" spans="10:11" ht="15" customHeight="1" x14ac:dyDescent="0.25">
      <c r="J6718" s="175"/>
      <c r="K6718" s="175"/>
    </row>
    <row r="6719" spans="10:11" ht="15" customHeight="1" x14ac:dyDescent="0.25">
      <c r="J6719" s="175"/>
      <c r="K6719" s="175"/>
    </row>
    <row r="6720" spans="10:11" ht="15" customHeight="1" x14ac:dyDescent="0.25">
      <c r="J6720" s="175"/>
      <c r="K6720" s="175"/>
    </row>
    <row r="6721" spans="10:11" ht="15" customHeight="1" x14ac:dyDescent="0.25">
      <c r="J6721" s="175"/>
      <c r="K6721" s="175"/>
    </row>
    <row r="6722" spans="10:11" ht="15" customHeight="1" x14ac:dyDescent="0.25">
      <c r="J6722" s="175"/>
      <c r="K6722" s="175"/>
    </row>
    <row r="6723" spans="10:11" ht="15" customHeight="1" x14ac:dyDescent="0.25">
      <c r="J6723" s="175"/>
      <c r="K6723" s="175"/>
    </row>
    <row r="6724" spans="10:11" ht="15" customHeight="1" x14ac:dyDescent="0.25">
      <c r="J6724" s="175"/>
      <c r="K6724" s="175"/>
    </row>
    <row r="6725" spans="10:11" ht="15" customHeight="1" x14ac:dyDescent="0.25">
      <c r="J6725" s="175"/>
      <c r="K6725" s="175"/>
    </row>
    <row r="6726" spans="10:11" ht="15" customHeight="1" x14ac:dyDescent="0.25">
      <c r="J6726" s="175"/>
      <c r="K6726" s="175"/>
    </row>
    <row r="6727" spans="10:11" ht="15" customHeight="1" x14ac:dyDescent="0.25">
      <c r="J6727" s="175"/>
      <c r="K6727" s="175"/>
    </row>
    <row r="6728" spans="10:11" ht="15" customHeight="1" x14ac:dyDescent="0.25">
      <c r="J6728" s="175"/>
      <c r="K6728" s="175"/>
    </row>
    <row r="6729" spans="10:11" ht="15" customHeight="1" x14ac:dyDescent="0.25">
      <c r="J6729" s="175"/>
      <c r="K6729" s="175"/>
    </row>
    <row r="6730" spans="10:11" ht="15" customHeight="1" x14ac:dyDescent="0.25">
      <c r="J6730" s="175"/>
      <c r="K6730" s="175"/>
    </row>
    <row r="6731" spans="10:11" ht="15" customHeight="1" x14ac:dyDescent="0.25">
      <c r="J6731" s="175"/>
      <c r="K6731" s="175"/>
    </row>
    <row r="6732" spans="10:11" ht="15" customHeight="1" x14ac:dyDescent="0.25">
      <c r="J6732" s="175"/>
      <c r="K6732" s="175"/>
    </row>
    <row r="6733" spans="10:11" ht="15" customHeight="1" x14ac:dyDescent="0.25">
      <c r="J6733" s="175"/>
      <c r="K6733" s="175"/>
    </row>
    <row r="6734" spans="10:11" ht="15" customHeight="1" x14ac:dyDescent="0.25">
      <c r="J6734" s="175"/>
      <c r="K6734" s="175"/>
    </row>
    <row r="6735" spans="10:11" ht="15" customHeight="1" x14ac:dyDescent="0.25">
      <c r="J6735" s="175"/>
      <c r="K6735" s="175"/>
    </row>
    <row r="6736" spans="10:11" ht="15" customHeight="1" x14ac:dyDescent="0.25">
      <c r="J6736" s="175"/>
      <c r="K6736" s="175"/>
    </row>
    <row r="6737" spans="10:11" ht="15" customHeight="1" x14ac:dyDescent="0.25">
      <c r="J6737" s="175"/>
      <c r="K6737" s="175"/>
    </row>
    <row r="6738" spans="10:11" ht="15" customHeight="1" x14ac:dyDescent="0.25">
      <c r="J6738" s="175"/>
      <c r="K6738" s="175"/>
    </row>
    <row r="6739" spans="10:11" ht="15" customHeight="1" x14ac:dyDescent="0.25">
      <c r="J6739" s="175"/>
      <c r="K6739" s="175"/>
    </row>
    <row r="6740" spans="10:11" ht="15" customHeight="1" x14ac:dyDescent="0.25">
      <c r="J6740" s="175"/>
      <c r="K6740" s="175"/>
    </row>
    <row r="6741" spans="10:11" ht="15" customHeight="1" x14ac:dyDescent="0.25">
      <c r="J6741" s="175"/>
      <c r="K6741" s="175"/>
    </row>
    <row r="6742" spans="10:11" ht="15" customHeight="1" x14ac:dyDescent="0.25">
      <c r="J6742" s="175"/>
      <c r="K6742" s="175"/>
    </row>
    <row r="6743" spans="10:11" ht="15" customHeight="1" x14ac:dyDescent="0.25">
      <c r="J6743" s="175"/>
      <c r="K6743" s="175"/>
    </row>
    <row r="6744" spans="10:11" ht="15" customHeight="1" x14ac:dyDescent="0.25">
      <c r="J6744" s="175"/>
      <c r="K6744" s="175"/>
    </row>
    <row r="6745" spans="10:11" ht="15" customHeight="1" x14ac:dyDescent="0.25">
      <c r="J6745" s="175"/>
      <c r="K6745" s="175"/>
    </row>
    <row r="6746" spans="10:11" ht="15" customHeight="1" x14ac:dyDescent="0.25">
      <c r="J6746" s="175"/>
      <c r="K6746" s="175"/>
    </row>
    <row r="6747" spans="10:11" ht="15" customHeight="1" x14ac:dyDescent="0.25">
      <c r="J6747" s="175"/>
      <c r="K6747" s="175"/>
    </row>
    <row r="6748" spans="10:11" ht="15" customHeight="1" x14ac:dyDescent="0.25">
      <c r="J6748" s="175"/>
      <c r="K6748" s="175"/>
    </row>
    <row r="6749" spans="10:11" ht="15" customHeight="1" x14ac:dyDescent="0.25">
      <c r="J6749" s="175"/>
      <c r="K6749" s="175"/>
    </row>
    <row r="6750" spans="10:11" ht="15" customHeight="1" x14ac:dyDescent="0.25">
      <c r="J6750" s="175"/>
      <c r="K6750" s="175"/>
    </row>
    <row r="6751" spans="10:11" ht="15" customHeight="1" x14ac:dyDescent="0.25">
      <c r="J6751" s="175"/>
      <c r="K6751" s="175"/>
    </row>
    <row r="6752" spans="10:11" ht="15" customHeight="1" x14ac:dyDescent="0.25">
      <c r="J6752" s="175"/>
      <c r="K6752" s="175"/>
    </row>
    <row r="6753" spans="10:11" ht="15" customHeight="1" x14ac:dyDescent="0.25">
      <c r="J6753" s="175"/>
      <c r="K6753" s="175"/>
    </row>
    <row r="6754" spans="10:11" ht="15" customHeight="1" x14ac:dyDescent="0.25">
      <c r="J6754" s="175"/>
      <c r="K6754" s="175"/>
    </row>
    <row r="6755" spans="10:11" ht="15" customHeight="1" x14ac:dyDescent="0.25">
      <c r="J6755" s="175"/>
      <c r="K6755" s="175"/>
    </row>
    <row r="6756" spans="10:11" ht="15" customHeight="1" x14ac:dyDescent="0.25">
      <c r="J6756" s="175"/>
      <c r="K6756" s="175"/>
    </row>
    <row r="6757" spans="10:11" ht="15" customHeight="1" x14ac:dyDescent="0.25">
      <c r="J6757" s="175"/>
      <c r="K6757" s="175"/>
    </row>
    <row r="6758" spans="10:11" ht="15" customHeight="1" x14ac:dyDescent="0.25">
      <c r="J6758" s="175"/>
      <c r="K6758" s="175"/>
    </row>
    <row r="6759" spans="10:11" ht="15" customHeight="1" x14ac:dyDescent="0.25">
      <c r="J6759" s="175"/>
      <c r="K6759" s="175"/>
    </row>
    <row r="6760" spans="10:11" ht="15" customHeight="1" x14ac:dyDescent="0.25">
      <c r="J6760" s="175"/>
      <c r="K6760" s="175"/>
    </row>
    <row r="6761" spans="10:11" ht="15" customHeight="1" x14ac:dyDescent="0.25">
      <c r="J6761" s="175"/>
      <c r="K6761" s="175"/>
    </row>
    <row r="6762" spans="10:11" ht="15" customHeight="1" x14ac:dyDescent="0.25">
      <c r="J6762" s="175"/>
      <c r="K6762" s="175"/>
    </row>
    <row r="6763" spans="10:11" ht="15" customHeight="1" x14ac:dyDescent="0.25">
      <c r="J6763" s="175"/>
      <c r="K6763" s="175"/>
    </row>
    <row r="6764" spans="10:11" ht="15" customHeight="1" x14ac:dyDescent="0.25">
      <c r="J6764" s="175"/>
      <c r="K6764" s="175"/>
    </row>
    <row r="6765" spans="10:11" ht="15" customHeight="1" x14ac:dyDescent="0.25">
      <c r="J6765" s="175"/>
      <c r="K6765" s="175"/>
    </row>
    <row r="6766" spans="10:11" ht="15" customHeight="1" x14ac:dyDescent="0.25">
      <c r="J6766" s="175"/>
      <c r="K6766" s="175"/>
    </row>
    <row r="6767" spans="10:11" ht="15" customHeight="1" x14ac:dyDescent="0.25">
      <c r="J6767" s="175"/>
      <c r="K6767" s="175"/>
    </row>
    <row r="6768" spans="10:11" ht="15" customHeight="1" x14ac:dyDescent="0.25">
      <c r="J6768" s="175"/>
      <c r="K6768" s="175"/>
    </row>
    <row r="6769" spans="10:11" ht="15" customHeight="1" x14ac:dyDescent="0.25">
      <c r="J6769" s="175"/>
      <c r="K6769" s="175"/>
    </row>
    <row r="6770" spans="10:11" ht="15" customHeight="1" x14ac:dyDescent="0.25">
      <c r="J6770" s="175"/>
      <c r="K6770" s="175"/>
    </row>
    <row r="6771" spans="10:11" ht="15" customHeight="1" x14ac:dyDescent="0.25">
      <c r="J6771" s="175"/>
      <c r="K6771" s="175"/>
    </row>
    <row r="6772" spans="10:11" ht="15" customHeight="1" x14ac:dyDescent="0.25">
      <c r="J6772" s="175"/>
      <c r="K6772" s="175"/>
    </row>
    <row r="6773" spans="10:11" ht="15" customHeight="1" x14ac:dyDescent="0.25">
      <c r="J6773" s="175"/>
      <c r="K6773" s="175"/>
    </row>
    <row r="6774" spans="10:11" ht="15" customHeight="1" x14ac:dyDescent="0.25">
      <c r="J6774" s="175"/>
      <c r="K6774" s="175"/>
    </row>
    <row r="6775" spans="10:11" ht="15" customHeight="1" x14ac:dyDescent="0.25">
      <c r="J6775" s="175"/>
      <c r="K6775" s="175"/>
    </row>
    <row r="6776" spans="10:11" ht="15" customHeight="1" x14ac:dyDescent="0.25">
      <c r="J6776" s="175"/>
      <c r="K6776" s="175"/>
    </row>
    <row r="6777" spans="10:11" ht="15" customHeight="1" x14ac:dyDescent="0.25">
      <c r="J6777" s="175"/>
      <c r="K6777" s="175"/>
    </row>
    <row r="6778" spans="10:11" ht="15" customHeight="1" x14ac:dyDescent="0.25">
      <c r="J6778" s="175"/>
      <c r="K6778" s="175"/>
    </row>
    <row r="6779" spans="10:11" ht="15" customHeight="1" x14ac:dyDescent="0.25">
      <c r="J6779" s="175"/>
      <c r="K6779" s="175"/>
    </row>
    <row r="6780" spans="10:11" ht="15" customHeight="1" x14ac:dyDescent="0.25">
      <c r="J6780" s="175"/>
      <c r="K6780" s="175"/>
    </row>
    <row r="6781" spans="10:11" ht="15" customHeight="1" x14ac:dyDescent="0.25">
      <c r="J6781" s="175"/>
      <c r="K6781" s="175"/>
    </row>
    <row r="6782" spans="10:11" ht="15" customHeight="1" x14ac:dyDescent="0.25">
      <c r="J6782" s="175"/>
      <c r="K6782" s="175"/>
    </row>
    <row r="6783" spans="10:11" ht="15" customHeight="1" x14ac:dyDescent="0.25">
      <c r="J6783" s="175"/>
      <c r="K6783" s="175"/>
    </row>
    <row r="6784" spans="10:11" ht="15" customHeight="1" x14ac:dyDescent="0.25">
      <c r="J6784" s="175"/>
      <c r="K6784" s="175"/>
    </row>
    <row r="6785" spans="10:11" ht="15" customHeight="1" x14ac:dyDescent="0.25">
      <c r="J6785" s="175"/>
      <c r="K6785" s="175"/>
    </row>
    <row r="6786" spans="10:11" ht="15" customHeight="1" x14ac:dyDescent="0.25">
      <c r="J6786" s="175"/>
      <c r="K6786" s="175"/>
    </row>
    <row r="6787" spans="10:11" ht="15" customHeight="1" x14ac:dyDescent="0.25">
      <c r="J6787" s="175"/>
      <c r="K6787" s="175"/>
    </row>
    <row r="6788" spans="10:11" ht="15" customHeight="1" x14ac:dyDescent="0.25">
      <c r="J6788" s="175"/>
      <c r="K6788" s="175"/>
    </row>
    <row r="6789" spans="10:11" ht="15" customHeight="1" x14ac:dyDescent="0.25">
      <c r="J6789" s="175"/>
      <c r="K6789" s="175"/>
    </row>
    <row r="6790" spans="10:11" ht="15" customHeight="1" x14ac:dyDescent="0.25">
      <c r="J6790" s="175"/>
      <c r="K6790" s="175"/>
    </row>
    <row r="6791" spans="10:11" ht="15" customHeight="1" x14ac:dyDescent="0.25">
      <c r="J6791" s="175"/>
      <c r="K6791" s="175"/>
    </row>
    <row r="6792" spans="10:11" ht="15" customHeight="1" x14ac:dyDescent="0.25">
      <c r="J6792" s="175"/>
      <c r="K6792" s="175"/>
    </row>
    <row r="6793" spans="10:11" ht="15" customHeight="1" x14ac:dyDescent="0.25">
      <c r="J6793" s="175"/>
      <c r="K6793" s="175"/>
    </row>
    <row r="6794" spans="10:11" ht="15" customHeight="1" x14ac:dyDescent="0.25">
      <c r="J6794" s="175"/>
      <c r="K6794" s="175"/>
    </row>
    <row r="6795" spans="10:11" ht="15" customHeight="1" x14ac:dyDescent="0.25">
      <c r="J6795" s="175"/>
      <c r="K6795" s="175"/>
    </row>
    <row r="6796" spans="10:11" ht="15" customHeight="1" x14ac:dyDescent="0.25">
      <c r="J6796" s="175"/>
      <c r="K6796" s="175"/>
    </row>
    <row r="6797" spans="10:11" ht="15" customHeight="1" x14ac:dyDescent="0.25">
      <c r="J6797" s="175"/>
      <c r="K6797" s="175"/>
    </row>
    <row r="6798" spans="10:11" ht="15" customHeight="1" x14ac:dyDescent="0.25">
      <c r="J6798" s="175"/>
      <c r="K6798" s="175"/>
    </row>
    <row r="6799" spans="10:11" ht="15" customHeight="1" x14ac:dyDescent="0.25">
      <c r="J6799" s="175"/>
      <c r="K6799" s="175"/>
    </row>
    <row r="6800" spans="10:11" ht="15" customHeight="1" x14ac:dyDescent="0.25">
      <c r="J6800" s="175"/>
      <c r="K6800" s="175"/>
    </row>
    <row r="6801" spans="10:11" ht="15" customHeight="1" x14ac:dyDescent="0.25">
      <c r="J6801" s="175"/>
      <c r="K6801" s="175"/>
    </row>
    <row r="6802" spans="10:11" ht="15" customHeight="1" x14ac:dyDescent="0.25">
      <c r="J6802" s="175"/>
      <c r="K6802" s="175"/>
    </row>
    <row r="6803" spans="10:11" ht="15" customHeight="1" x14ac:dyDescent="0.25">
      <c r="J6803" s="175"/>
      <c r="K6803" s="175"/>
    </row>
    <row r="6804" spans="10:11" ht="15" customHeight="1" x14ac:dyDescent="0.25">
      <c r="J6804" s="175"/>
      <c r="K6804" s="175"/>
    </row>
    <row r="6805" spans="10:11" ht="15" customHeight="1" x14ac:dyDescent="0.25">
      <c r="J6805" s="175"/>
      <c r="K6805" s="175"/>
    </row>
    <row r="6806" spans="10:11" ht="15" customHeight="1" x14ac:dyDescent="0.25">
      <c r="J6806" s="175"/>
      <c r="K6806" s="175"/>
    </row>
    <row r="6807" spans="10:11" ht="15" customHeight="1" x14ac:dyDescent="0.25">
      <c r="J6807" s="175"/>
      <c r="K6807" s="175"/>
    </row>
    <row r="6808" spans="10:11" ht="15" customHeight="1" x14ac:dyDescent="0.25">
      <c r="J6808" s="175"/>
      <c r="K6808" s="175"/>
    </row>
    <row r="6809" spans="10:11" ht="15" customHeight="1" x14ac:dyDescent="0.25">
      <c r="J6809" s="175"/>
      <c r="K6809" s="175"/>
    </row>
    <row r="6810" spans="10:11" ht="15" customHeight="1" x14ac:dyDescent="0.25">
      <c r="J6810" s="175"/>
      <c r="K6810" s="175"/>
    </row>
    <row r="6811" spans="10:11" ht="15" customHeight="1" x14ac:dyDescent="0.25">
      <c r="J6811" s="175"/>
      <c r="K6811" s="175"/>
    </row>
    <row r="6812" spans="10:11" ht="15" customHeight="1" x14ac:dyDescent="0.25">
      <c r="J6812" s="175"/>
      <c r="K6812" s="175"/>
    </row>
    <row r="6813" spans="10:11" ht="15" customHeight="1" x14ac:dyDescent="0.25">
      <c r="J6813" s="175"/>
      <c r="K6813" s="175"/>
    </row>
    <row r="6814" spans="10:11" ht="15" customHeight="1" x14ac:dyDescent="0.25">
      <c r="J6814" s="175"/>
      <c r="K6814" s="175"/>
    </row>
    <row r="6815" spans="10:11" ht="15" customHeight="1" x14ac:dyDescent="0.25">
      <c r="J6815" s="175"/>
      <c r="K6815" s="175"/>
    </row>
    <row r="6816" spans="10:11" ht="15" customHeight="1" x14ac:dyDescent="0.25">
      <c r="J6816" s="175"/>
      <c r="K6816" s="175"/>
    </row>
    <row r="6817" spans="10:11" ht="15" customHeight="1" x14ac:dyDescent="0.25">
      <c r="J6817" s="175"/>
      <c r="K6817" s="175"/>
    </row>
    <row r="6818" spans="10:11" ht="15" customHeight="1" x14ac:dyDescent="0.25">
      <c r="J6818" s="175"/>
      <c r="K6818" s="175"/>
    </row>
    <row r="6819" spans="10:11" ht="15" customHeight="1" x14ac:dyDescent="0.25">
      <c r="J6819" s="175"/>
      <c r="K6819" s="175"/>
    </row>
    <row r="6820" spans="10:11" ht="15" customHeight="1" x14ac:dyDescent="0.25">
      <c r="J6820" s="175"/>
      <c r="K6820" s="175"/>
    </row>
    <row r="6821" spans="10:11" ht="15" customHeight="1" x14ac:dyDescent="0.25">
      <c r="J6821" s="175"/>
      <c r="K6821" s="175"/>
    </row>
    <row r="6822" spans="10:11" ht="15" customHeight="1" x14ac:dyDescent="0.25">
      <c r="J6822" s="175"/>
      <c r="K6822" s="175"/>
    </row>
    <row r="6823" spans="10:11" ht="15" customHeight="1" x14ac:dyDescent="0.25">
      <c r="J6823" s="175"/>
      <c r="K6823" s="175"/>
    </row>
    <row r="6824" spans="10:11" ht="15" customHeight="1" x14ac:dyDescent="0.25">
      <c r="J6824" s="175"/>
      <c r="K6824" s="175"/>
    </row>
    <row r="6825" spans="10:11" ht="15" customHeight="1" x14ac:dyDescent="0.25">
      <c r="J6825" s="175"/>
      <c r="K6825" s="175"/>
    </row>
    <row r="6826" spans="10:11" ht="15" customHeight="1" x14ac:dyDescent="0.25">
      <c r="J6826" s="175"/>
      <c r="K6826" s="175"/>
    </row>
    <row r="6827" spans="10:11" ht="15" customHeight="1" x14ac:dyDescent="0.25">
      <c r="J6827" s="175"/>
      <c r="K6827" s="175"/>
    </row>
    <row r="6828" spans="10:11" ht="15" customHeight="1" x14ac:dyDescent="0.25">
      <c r="J6828" s="175"/>
      <c r="K6828" s="175"/>
    </row>
    <row r="6829" spans="10:11" ht="15" customHeight="1" x14ac:dyDescent="0.25">
      <c r="J6829" s="175"/>
      <c r="K6829" s="175"/>
    </row>
    <row r="6830" spans="10:11" ht="15" customHeight="1" x14ac:dyDescent="0.25">
      <c r="J6830" s="175"/>
      <c r="K6830" s="175"/>
    </row>
    <row r="6831" spans="10:11" ht="15" customHeight="1" x14ac:dyDescent="0.25">
      <c r="J6831" s="175"/>
      <c r="K6831" s="175"/>
    </row>
    <row r="6832" spans="10:11" ht="15" customHeight="1" x14ac:dyDescent="0.25">
      <c r="J6832" s="175"/>
      <c r="K6832" s="175"/>
    </row>
    <row r="6833" spans="10:11" ht="15" customHeight="1" x14ac:dyDescent="0.25">
      <c r="J6833" s="175"/>
      <c r="K6833" s="175"/>
    </row>
    <row r="6834" spans="10:11" ht="15" customHeight="1" x14ac:dyDescent="0.25">
      <c r="J6834" s="175"/>
      <c r="K6834" s="175"/>
    </row>
    <row r="6835" spans="10:11" ht="15" customHeight="1" x14ac:dyDescent="0.25">
      <c r="J6835" s="175"/>
      <c r="K6835" s="175"/>
    </row>
    <row r="6836" spans="10:11" ht="15" customHeight="1" x14ac:dyDescent="0.25">
      <c r="J6836" s="175"/>
      <c r="K6836" s="175"/>
    </row>
    <row r="6837" spans="10:11" ht="15" customHeight="1" x14ac:dyDescent="0.25">
      <c r="J6837" s="175"/>
      <c r="K6837" s="175"/>
    </row>
    <row r="6838" spans="10:11" ht="15" customHeight="1" x14ac:dyDescent="0.25">
      <c r="J6838" s="175"/>
      <c r="K6838" s="175"/>
    </row>
    <row r="6839" spans="10:11" ht="15" customHeight="1" x14ac:dyDescent="0.25">
      <c r="J6839" s="175"/>
      <c r="K6839" s="175"/>
    </row>
    <row r="6840" spans="10:11" ht="15" customHeight="1" x14ac:dyDescent="0.25">
      <c r="J6840" s="175"/>
      <c r="K6840" s="175"/>
    </row>
    <row r="6841" spans="10:11" ht="15" customHeight="1" x14ac:dyDescent="0.25">
      <c r="J6841" s="175"/>
      <c r="K6841" s="175"/>
    </row>
    <row r="6842" spans="10:11" ht="15" customHeight="1" x14ac:dyDescent="0.25">
      <c r="J6842" s="175"/>
      <c r="K6842" s="175"/>
    </row>
    <row r="6843" spans="10:11" ht="15" customHeight="1" x14ac:dyDescent="0.25">
      <c r="J6843" s="175"/>
      <c r="K6843" s="175"/>
    </row>
    <row r="6844" spans="10:11" ht="15" customHeight="1" x14ac:dyDescent="0.25">
      <c r="J6844" s="175"/>
      <c r="K6844" s="175"/>
    </row>
    <row r="6845" spans="10:11" ht="15" customHeight="1" x14ac:dyDescent="0.25">
      <c r="J6845" s="175"/>
      <c r="K6845" s="175"/>
    </row>
    <row r="6846" spans="10:11" ht="15" customHeight="1" x14ac:dyDescent="0.25">
      <c r="J6846" s="175"/>
      <c r="K6846" s="175"/>
    </row>
    <row r="6847" spans="10:11" ht="15" customHeight="1" x14ac:dyDescent="0.25">
      <c r="J6847" s="175"/>
      <c r="K6847" s="175"/>
    </row>
    <row r="6848" spans="10:11" ht="15" customHeight="1" x14ac:dyDescent="0.25">
      <c r="J6848" s="175"/>
      <c r="K6848" s="175"/>
    </row>
    <row r="6849" spans="10:11" ht="15" customHeight="1" x14ac:dyDescent="0.25">
      <c r="J6849" s="175"/>
      <c r="K6849" s="175"/>
    </row>
    <row r="6850" spans="10:11" ht="15" customHeight="1" x14ac:dyDescent="0.25">
      <c r="J6850" s="175"/>
      <c r="K6850" s="175"/>
    </row>
    <row r="6851" spans="10:11" ht="15" customHeight="1" x14ac:dyDescent="0.25">
      <c r="J6851" s="175"/>
      <c r="K6851" s="175"/>
    </row>
    <row r="6852" spans="10:11" ht="15" customHeight="1" x14ac:dyDescent="0.25">
      <c r="J6852" s="175"/>
      <c r="K6852" s="175"/>
    </row>
    <row r="6853" spans="10:11" ht="15" customHeight="1" x14ac:dyDescent="0.25">
      <c r="J6853" s="175"/>
      <c r="K6853" s="175"/>
    </row>
    <row r="6854" spans="10:11" ht="15" customHeight="1" x14ac:dyDescent="0.25">
      <c r="J6854" s="175"/>
      <c r="K6854" s="175"/>
    </row>
    <row r="6855" spans="10:11" ht="15" customHeight="1" x14ac:dyDescent="0.25">
      <c r="J6855" s="175"/>
      <c r="K6855" s="175"/>
    </row>
    <row r="6856" spans="10:11" ht="15" customHeight="1" x14ac:dyDescent="0.25">
      <c r="J6856" s="175"/>
      <c r="K6856" s="175"/>
    </row>
    <row r="6857" spans="10:11" ht="15" customHeight="1" x14ac:dyDescent="0.25">
      <c r="J6857" s="175"/>
      <c r="K6857" s="175"/>
    </row>
    <row r="6858" spans="10:11" ht="15" customHeight="1" x14ac:dyDescent="0.25">
      <c r="J6858" s="175"/>
      <c r="K6858" s="175"/>
    </row>
    <row r="6859" spans="10:11" ht="15" customHeight="1" x14ac:dyDescent="0.25">
      <c r="J6859" s="175"/>
      <c r="K6859" s="175"/>
    </row>
    <row r="6860" spans="10:11" ht="15" customHeight="1" x14ac:dyDescent="0.25">
      <c r="J6860" s="175"/>
      <c r="K6860" s="175"/>
    </row>
    <row r="6861" spans="10:11" ht="15" customHeight="1" x14ac:dyDescent="0.25">
      <c r="J6861" s="175"/>
      <c r="K6861" s="175"/>
    </row>
    <row r="6862" spans="10:11" ht="15" customHeight="1" x14ac:dyDescent="0.25">
      <c r="J6862" s="175"/>
      <c r="K6862" s="175"/>
    </row>
    <row r="6863" spans="10:11" ht="15" customHeight="1" x14ac:dyDescent="0.25">
      <c r="J6863" s="175"/>
      <c r="K6863" s="175"/>
    </row>
    <row r="6864" spans="10:11" ht="15" customHeight="1" x14ac:dyDescent="0.25">
      <c r="J6864" s="175"/>
      <c r="K6864" s="175"/>
    </row>
    <row r="6865" spans="10:11" ht="15" customHeight="1" x14ac:dyDescent="0.25">
      <c r="J6865" s="175"/>
      <c r="K6865" s="175"/>
    </row>
    <row r="6866" spans="10:11" ht="15" customHeight="1" x14ac:dyDescent="0.25">
      <c r="J6866" s="175"/>
      <c r="K6866" s="175"/>
    </row>
    <row r="6867" spans="10:11" ht="15" customHeight="1" x14ac:dyDescent="0.25">
      <c r="J6867" s="175"/>
      <c r="K6867" s="175"/>
    </row>
    <row r="6868" spans="10:11" ht="15" customHeight="1" x14ac:dyDescent="0.25">
      <c r="J6868" s="175"/>
      <c r="K6868" s="175"/>
    </row>
    <row r="6869" spans="10:11" ht="15" customHeight="1" x14ac:dyDescent="0.25">
      <c r="J6869" s="175"/>
      <c r="K6869" s="175"/>
    </row>
    <row r="6870" spans="10:11" ht="15" customHeight="1" x14ac:dyDescent="0.25">
      <c r="J6870" s="175"/>
      <c r="K6870" s="175"/>
    </row>
    <row r="6871" spans="10:11" ht="15" customHeight="1" x14ac:dyDescent="0.25">
      <c r="J6871" s="175"/>
      <c r="K6871" s="175"/>
    </row>
    <row r="6872" spans="10:11" ht="15" customHeight="1" x14ac:dyDescent="0.25">
      <c r="J6872" s="175"/>
      <c r="K6872" s="175"/>
    </row>
    <row r="6873" spans="10:11" ht="15" customHeight="1" x14ac:dyDescent="0.25">
      <c r="J6873" s="175"/>
      <c r="K6873" s="175"/>
    </row>
    <row r="6874" spans="10:11" ht="15" customHeight="1" x14ac:dyDescent="0.25">
      <c r="J6874" s="175"/>
      <c r="K6874" s="175"/>
    </row>
    <row r="6875" spans="10:11" ht="15" customHeight="1" x14ac:dyDescent="0.25">
      <c r="J6875" s="175"/>
      <c r="K6875" s="175"/>
    </row>
    <row r="6876" spans="10:11" ht="15" customHeight="1" x14ac:dyDescent="0.25">
      <c r="J6876" s="175"/>
      <c r="K6876" s="175"/>
    </row>
    <row r="6877" spans="10:11" ht="15" customHeight="1" x14ac:dyDescent="0.25">
      <c r="J6877" s="175"/>
      <c r="K6877" s="175"/>
    </row>
    <row r="6878" spans="10:11" ht="15" customHeight="1" x14ac:dyDescent="0.25">
      <c r="J6878" s="175"/>
      <c r="K6878" s="175"/>
    </row>
    <row r="6879" spans="10:11" ht="15" customHeight="1" x14ac:dyDescent="0.25">
      <c r="J6879" s="175"/>
      <c r="K6879" s="175"/>
    </row>
    <row r="6880" spans="10:11" ht="15" customHeight="1" x14ac:dyDescent="0.25">
      <c r="J6880" s="175"/>
      <c r="K6880" s="175"/>
    </row>
    <row r="6881" spans="10:11" ht="15" customHeight="1" x14ac:dyDescent="0.25">
      <c r="J6881" s="175"/>
      <c r="K6881" s="175"/>
    </row>
    <row r="6882" spans="10:11" ht="15" customHeight="1" x14ac:dyDescent="0.25">
      <c r="J6882" s="175"/>
      <c r="K6882" s="175"/>
    </row>
    <row r="6883" spans="10:11" ht="15" customHeight="1" x14ac:dyDescent="0.25">
      <c r="J6883" s="175"/>
      <c r="K6883" s="175"/>
    </row>
    <row r="6884" spans="10:11" ht="15" customHeight="1" x14ac:dyDescent="0.25">
      <c r="J6884" s="175"/>
      <c r="K6884" s="175"/>
    </row>
    <row r="6885" spans="10:11" ht="15" customHeight="1" x14ac:dyDescent="0.25">
      <c r="J6885" s="175"/>
      <c r="K6885" s="175"/>
    </row>
    <row r="6886" spans="10:11" ht="15" customHeight="1" x14ac:dyDescent="0.25">
      <c r="J6886" s="175"/>
      <c r="K6886" s="175"/>
    </row>
    <row r="6887" spans="10:11" ht="15" customHeight="1" x14ac:dyDescent="0.25">
      <c r="J6887" s="175"/>
      <c r="K6887" s="175"/>
    </row>
    <row r="6888" spans="10:11" ht="15" customHeight="1" x14ac:dyDescent="0.25">
      <c r="J6888" s="175"/>
      <c r="K6888" s="175"/>
    </row>
    <row r="6889" spans="10:11" ht="15" customHeight="1" x14ac:dyDescent="0.25">
      <c r="J6889" s="175"/>
      <c r="K6889" s="175"/>
    </row>
    <row r="6890" spans="10:11" ht="15" customHeight="1" x14ac:dyDescent="0.25">
      <c r="J6890" s="175"/>
      <c r="K6890" s="175"/>
    </row>
    <row r="6891" spans="10:11" ht="15" customHeight="1" x14ac:dyDescent="0.25">
      <c r="J6891" s="175"/>
      <c r="K6891" s="175"/>
    </row>
    <row r="6892" spans="10:11" ht="15" customHeight="1" x14ac:dyDescent="0.25">
      <c r="J6892" s="175"/>
      <c r="K6892" s="175"/>
    </row>
    <row r="6893" spans="10:11" ht="15" customHeight="1" x14ac:dyDescent="0.25">
      <c r="J6893" s="175"/>
      <c r="K6893" s="175"/>
    </row>
    <row r="6894" spans="10:11" ht="15" customHeight="1" x14ac:dyDescent="0.25">
      <c r="J6894" s="175"/>
      <c r="K6894" s="175"/>
    </row>
    <row r="6895" spans="10:11" ht="15" customHeight="1" x14ac:dyDescent="0.25">
      <c r="J6895" s="175"/>
      <c r="K6895" s="175"/>
    </row>
    <row r="6896" spans="10:11" ht="15" customHeight="1" x14ac:dyDescent="0.25">
      <c r="J6896" s="175"/>
      <c r="K6896" s="175"/>
    </row>
    <row r="6897" spans="10:11" ht="15" customHeight="1" x14ac:dyDescent="0.25">
      <c r="J6897" s="175"/>
      <c r="K6897" s="175"/>
    </row>
    <row r="6898" spans="10:11" ht="15" customHeight="1" x14ac:dyDescent="0.25">
      <c r="J6898" s="175"/>
      <c r="K6898" s="175"/>
    </row>
    <row r="6899" spans="10:11" ht="15" customHeight="1" x14ac:dyDescent="0.25">
      <c r="J6899" s="175"/>
      <c r="K6899" s="175"/>
    </row>
    <row r="6900" spans="10:11" ht="15" customHeight="1" x14ac:dyDescent="0.25">
      <c r="J6900" s="175"/>
      <c r="K6900" s="175"/>
    </row>
    <row r="6901" spans="10:11" ht="15" customHeight="1" x14ac:dyDescent="0.25">
      <c r="J6901" s="175"/>
      <c r="K6901" s="175"/>
    </row>
    <row r="6902" spans="10:11" ht="15" customHeight="1" x14ac:dyDescent="0.25">
      <c r="J6902" s="175"/>
      <c r="K6902" s="175"/>
    </row>
    <row r="6903" spans="10:11" ht="15" customHeight="1" x14ac:dyDescent="0.25">
      <c r="J6903" s="175"/>
      <c r="K6903" s="175"/>
    </row>
    <row r="6904" spans="10:11" ht="15" customHeight="1" x14ac:dyDescent="0.25">
      <c r="J6904" s="175"/>
      <c r="K6904" s="175"/>
    </row>
    <row r="6905" spans="10:11" ht="15" customHeight="1" x14ac:dyDescent="0.25">
      <c r="J6905" s="175"/>
      <c r="K6905" s="175"/>
    </row>
    <row r="6906" spans="10:11" ht="15" customHeight="1" x14ac:dyDescent="0.25">
      <c r="J6906" s="175"/>
      <c r="K6906" s="175"/>
    </row>
    <row r="6907" spans="10:11" ht="15" customHeight="1" x14ac:dyDescent="0.25">
      <c r="J6907" s="175"/>
      <c r="K6907" s="175"/>
    </row>
    <row r="6908" spans="10:11" ht="15" customHeight="1" x14ac:dyDescent="0.25">
      <c r="J6908" s="175"/>
      <c r="K6908" s="175"/>
    </row>
    <row r="6909" spans="10:11" ht="15" customHeight="1" x14ac:dyDescent="0.25">
      <c r="J6909" s="175"/>
      <c r="K6909" s="175"/>
    </row>
    <row r="6910" spans="10:11" ht="15" customHeight="1" x14ac:dyDescent="0.25">
      <c r="J6910" s="175"/>
      <c r="K6910" s="175"/>
    </row>
    <row r="6911" spans="10:11" ht="15" customHeight="1" x14ac:dyDescent="0.25">
      <c r="J6911" s="175"/>
      <c r="K6911" s="175"/>
    </row>
    <row r="6912" spans="10:11" ht="15" customHeight="1" x14ac:dyDescent="0.25">
      <c r="J6912" s="175"/>
      <c r="K6912" s="175"/>
    </row>
    <row r="6913" spans="10:11" ht="15" customHeight="1" x14ac:dyDescent="0.25">
      <c r="J6913" s="175"/>
      <c r="K6913" s="175"/>
    </row>
    <row r="6914" spans="10:11" ht="15" customHeight="1" x14ac:dyDescent="0.25">
      <c r="J6914" s="175"/>
      <c r="K6914" s="175"/>
    </row>
    <row r="6915" spans="10:11" ht="15" customHeight="1" x14ac:dyDescent="0.25">
      <c r="J6915" s="175"/>
      <c r="K6915" s="175"/>
    </row>
    <row r="6916" spans="10:11" ht="15" customHeight="1" x14ac:dyDescent="0.25">
      <c r="J6916" s="175"/>
      <c r="K6916" s="175"/>
    </row>
    <row r="6917" spans="10:11" ht="15" customHeight="1" x14ac:dyDescent="0.25">
      <c r="J6917" s="175"/>
      <c r="K6917" s="175"/>
    </row>
    <row r="6918" spans="10:11" ht="15" customHeight="1" x14ac:dyDescent="0.25">
      <c r="J6918" s="175"/>
      <c r="K6918" s="175"/>
    </row>
    <row r="6919" spans="10:11" ht="15" customHeight="1" x14ac:dyDescent="0.25">
      <c r="J6919" s="175"/>
      <c r="K6919" s="175"/>
    </row>
    <row r="6920" spans="10:11" ht="15" customHeight="1" x14ac:dyDescent="0.25">
      <c r="J6920" s="175"/>
      <c r="K6920" s="175"/>
    </row>
    <row r="6921" spans="10:11" ht="15" customHeight="1" x14ac:dyDescent="0.25">
      <c r="J6921" s="175"/>
      <c r="K6921" s="175"/>
    </row>
    <row r="6922" spans="10:11" ht="15" customHeight="1" x14ac:dyDescent="0.25">
      <c r="J6922" s="175"/>
      <c r="K6922" s="175"/>
    </row>
    <row r="6923" spans="10:11" ht="15" customHeight="1" x14ac:dyDescent="0.25">
      <c r="J6923" s="175"/>
      <c r="K6923" s="175"/>
    </row>
    <row r="6924" spans="10:11" ht="15" customHeight="1" x14ac:dyDescent="0.25">
      <c r="J6924" s="175"/>
      <c r="K6924" s="175"/>
    </row>
    <row r="6925" spans="10:11" ht="15" customHeight="1" x14ac:dyDescent="0.25">
      <c r="J6925" s="175"/>
      <c r="K6925" s="175"/>
    </row>
    <row r="6926" spans="10:11" ht="15" customHeight="1" x14ac:dyDescent="0.25">
      <c r="J6926" s="175"/>
      <c r="K6926" s="175"/>
    </row>
    <row r="6927" spans="10:11" ht="15" customHeight="1" x14ac:dyDescent="0.25">
      <c r="J6927" s="175"/>
      <c r="K6927" s="175"/>
    </row>
    <row r="6928" spans="10:11" ht="15" customHeight="1" x14ac:dyDescent="0.25">
      <c r="J6928" s="175"/>
      <c r="K6928" s="175"/>
    </row>
    <row r="6929" spans="10:11" ht="15" customHeight="1" x14ac:dyDescent="0.25">
      <c r="J6929" s="175"/>
      <c r="K6929" s="175"/>
    </row>
    <row r="6930" spans="10:11" ht="15" customHeight="1" x14ac:dyDescent="0.25">
      <c r="J6930" s="175"/>
      <c r="K6930" s="175"/>
    </row>
    <row r="6931" spans="10:11" ht="15" customHeight="1" x14ac:dyDescent="0.25">
      <c r="J6931" s="175"/>
      <c r="K6931" s="175"/>
    </row>
    <row r="6932" spans="10:11" ht="15" customHeight="1" x14ac:dyDescent="0.25">
      <c r="J6932" s="175"/>
      <c r="K6932" s="175"/>
    </row>
    <row r="6933" spans="10:11" ht="15" customHeight="1" x14ac:dyDescent="0.25">
      <c r="J6933" s="175"/>
      <c r="K6933" s="175"/>
    </row>
    <row r="6934" spans="10:11" ht="15" customHeight="1" x14ac:dyDescent="0.25">
      <c r="J6934" s="175"/>
      <c r="K6934" s="175"/>
    </row>
    <row r="6935" spans="10:11" ht="15" customHeight="1" x14ac:dyDescent="0.25">
      <c r="J6935" s="175"/>
      <c r="K6935" s="175"/>
    </row>
    <row r="6936" spans="10:11" ht="15" customHeight="1" x14ac:dyDescent="0.25">
      <c r="J6936" s="175"/>
      <c r="K6936" s="175"/>
    </row>
    <row r="6937" spans="10:11" ht="15" customHeight="1" x14ac:dyDescent="0.25">
      <c r="J6937" s="175"/>
      <c r="K6937" s="175"/>
    </row>
    <row r="6938" spans="10:11" ht="15" customHeight="1" x14ac:dyDescent="0.25">
      <c r="J6938" s="175"/>
      <c r="K6938" s="175"/>
    </row>
    <row r="6939" spans="10:11" ht="15" customHeight="1" x14ac:dyDescent="0.25">
      <c r="J6939" s="175"/>
      <c r="K6939" s="175"/>
    </row>
    <row r="6940" spans="10:11" ht="15" customHeight="1" x14ac:dyDescent="0.25">
      <c r="J6940" s="175"/>
      <c r="K6940" s="175"/>
    </row>
    <row r="6941" spans="10:11" ht="15" customHeight="1" x14ac:dyDescent="0.25">
      <c r="J6941" s="175"/>
      <c r="K6941" s="175"/>
    </row>
    <row r="6942" spans="10:11" ht="15" customHeight="1" x14ac:dyDescent="0.25">
      <c r="J6942" s="175"/>
      <c r="K6942" s="175"/>
    </row>
    <row r="6943" spans="10:11" ht="15" customHeight="1" x14ac:dyDescent="0.25">
      <c r="J6943" s="175"/>
      <c r="K6943" s="175"/>
    </row>
    <row r="6944" spans="10:11" ht="15" customHeight="1" x14ac:dyDescent="0.25">
      <c r="J6944" s="175"/>
      <c r="K6944" s="175"/>
    </row>
    <row r="6945" spans="10:11" ht="15" customHeight="1" x14ac:dyDescent="0.25">
      <c r="J6945" s="175"/>
      <c r="K6945" s="175"/>
    </row>
    <row r="6946" spans="10:11" ht="15" customHeight="1" x14ac:dyDescent="0.25">
      <c r="J6946" s="175"/>
      <c r="K6946" s="175"/>
    </row>
    <row r="6947" spans="10:11" ht="15" customHeight="1" x14ac:dyDescent="0.25">
      <c r="J6947" s="175"/>
      <c r="K6947" s="175"/>
    </row>
    <row r="6948" spans="10:11" ht="15" customHeight="1" x14ac:dyDescent="0.25">
      <c r="J6948" s="175"/>
      <c r="K6948" s="175"/>
    </row>
    <row r="6949" spans="10:11" ht="15" customHeight="1" x14ac:dyDescent="0.25">
      <c r="J6949" s="175"/>
      <c r="K6949" s="175"/>
    </row>
    <row r="6950" spans="10:11" ht="15" customHeight="1" x14ac:dyDescent="0.25">
      <c r="J6950" s="175"/>
      <c r="K6950" s="175"/>
    </row>
    <row r="6951" spans="10:11" ht="15" customHeight="1" x14ac:dyDescent="0.25">
      <c r="J6951" s="175"/>
      <c r="K6951" s="175"/>
    </row>
    <row r="6952" spans="10:11" ht="15" customHeight="1" x14ac:dyDescent="0.25">
      <c r="J6952" s="175"/>
      <c r="K6952" s="175"/>
    </row>
    <row r="6953" spans="10:11" ht="15" customHeight="1" x14ac:dyDescent="0.25">
      <c r="J6953" s="175"/>
      <c r="K6953" s="175"/>
    </row>
    <row r="6954" spans="10:11" ht="15" customHeight="1" x14ac:dyDescent="0.25">
      <c r="J6954" s="175"/>
      <c r="K6954" s="175"/>
    </row>
    <row r="6955" spans="10:11" ht="15" customHeight="1" x14ac:dyDescent="0.25">
      <c r="J6955" s="175"/>
      <c r="K6955" s="175"/>
    </row>
    <row r="6956" spans="10:11" ht="15" customHeight="1" x14ac:dyDescent="0.25">
      <c r="J6956" s="175"/>
      <c r="K6956" s="175"/>
    </row>
    <row r="6957" spans="10:11" ht="15" customHeight="1" x14ac:dyDescent="0.25">
      <c r="J6957" s="175"/>
      <c r="K6957" s="175"/>
    </row>
    <row r="6958" spans="10:11" ht="15" customHeight="1" x14ac:dyDescent="0.25">
      <c r="J6958" s="175"/>
      <c r="K6958" s="175"/>
    </row>
    <row r="6959" spans="10:11" ht="15" customHeight="1" x14ac:dyDescent="0.25">
      <c r="J6959" s="175"/>
      <c r="K6959" s="175"/>
    </row>
    <row r="6960" spans="10:11" ht="15" customHeight="1" x14ac:dyDescent="0.25">
      <c r="J6960" s="175"/>
      <c r="K6960" s="175"/>
    </row>
    <row r="6961" spans="10:11" ht="15" customHeight="1" x14ac:dyDescent="0.25">
      <c r="J6961" s="175"/>
      <c r="K6961" s="175"/>
    </row>
    <row r="6962" spans="10:11" ht="15" customHeight="1" x14ac:dyDescent="0.25">
      <c r="J6962" s="175"/>
      <c r="K6962" s="175"/>
    </row>
    <row r="6963" spans="10:11" ht="15" customHeight="1" x14ac:dyDescent="0.25">
      <c r="J6963" s="175"/>
      <c r="K6963" s="175"/>
    </row>
    <row r="6964" spans="10:11" ht="15" customHeight="1" x14ac:dyDescent="0.25">
      <c r="J6964" s="175"/>
      <c r="K6964" s="175"/>
    </row>
    <row r="6965" spans="10:11" ht="15" customHeight="1" x14ac:dyDescent="0.25">
      <c r="J6965" s="175"/>
      <c r="K6965" s="175"/>
    </row>
    <row r="6966" spans="10:11" ht="15" customHeight="1" x14ac:dyDescent="0.25">
      <c r="J6966" s="175"/>
      <c r="K6966" s="175"/>
    </row>
    <row r="6967" spans="10:11" ht="15" customHeight="1" x14ac:dyDescent="0.25">
      <c r="J6967" s="175"/>
      <c r="K6967" s="175"/>
    </row>
    <row r="6968" spans="10:11" ht="15" customHeight="1" x14ac:dyDescent="0.25">
      <c r="J6968" s="175"/>
      <c r="K6968" s="175"/>
    </row>
    <row r="6969" spans="10:11" ht="15" customHeight="1" x14ac:dyDescent="0.25">
      <c r="J6969" s="175"/>
      <c r="K6969" s="175"/>
    </row>
    <row r="6970" spans="10:11" ht="15" customHeight="1" x14ac:dyDescent="0.25">
      <c r="J6970" s="175"/>
      <c r="K6970" s="175"/>
    </row>
    <row r="6971" spans="10:11" ht="15" customHeight="1" x14ac:dyDescent="0.25">
      <c r="J6971" s="175"/>
      <c r="K6971" s="175"/>
    </row>
    <row r="6972" spans="10:11" ht="15" customHeight="1" x14ac:dyDescent="0.25">
      <c r="J6972" s="175"/>
      <c r="K6972" s="175"/>
    </row>
    <row r="6973" spans="10:11" ht="15" customHeight="1" x14ac:dyDescent="0.25">
      <c r="J6973" s="175"/>
      <c r="K6973" s="175"/>
    </row>
    <row r="6974" spans="10:11" ht="15" customHeight="1" x14ac:dyDescent="0.25">
      <c r="J6974" s="175"/>
      <c r="K6974" s="175"/>
    </row>
    <row r="6975" spans="10:11" ht="15" customHeight="1" x14ac:dyDescent="0.25">
      <c r="J6975" s="175"/>
      <c r="K6975" s="175"/>
    </row>
    <row r="6976" spans="10:11" ht="15" customHeight="1" x14ac:dyDescent="0.25">
      <c r="J6976" s="175"/>
      <c r="K6976" s="175"/>
    </row>
    <row r="6977" spans="10:11" ht="15" customHeight="1" x14ac:dyDescent="0.25">
      <c r="J6977" s="175"/>
      <c r="K6977" s="175"/>
    </row>
    <row r="6978" spans="10:11" ht="15" customHeight="1" x14ac:dyDescent="0.25">
      <c r="J6978" s="175"/>
      <c r="K6978" s="175"/>
    </row>
    <row r="6979" spans="10:11" ht="15" customHeight="1" x14ac:dyDescent="0.25">
      <c r="J6979" s="175"/>
      <c r="K6979" s="175"/>
    </row>
    <row r="6980" spans="10:11" ht="15" customHeight="1" x14ac:dyDescent="0.25">
      <c r="J6980" s="175"/>
      <c r="K6980" s="175"/>
    </row>
    <row r="6981" spans="10:11" ht="15" customHeight="1" x14ac:dyDescent="0.25">
      <c r="J6981" s="175"/>
      <c r="K6981" s="175"/>
    </row>
    <row r="6982" spans="10:11" ht="15" customHeight="1" x14ac:dyDescent="0.25">
      <c r="J6982" s="175"/>
      <c r="K6982" s="175"/>
    </row>
    <row r="6983" spans="10:11" ht="15" customHeight="1" x14ac:dyDescent="0.25">
      <c r="J6983" s="175"/>
      <c r="K6983" s="175"/>
    </row>
    <row r="6984" spans="10:11" ht="15" customHeight="1" x14ac:dyDescent="0.25">
      <c r="J6984" s="175"/>
      <c r="K6984" s="175"/>
    </row>
    <row r="6985" spans="10:11" ht="15" customHeight="1" x14ac:dyDescent="0.25">
      <c r="J6985" s="175"/>
      <c r="K6985" s="175"/>
    </row>
    <row r="6986" spans="10:11" ht="15" customHeight="1" x14ac:dyDescent="0.25">
      <c r="J6986" s="175"/>
      <c r="K6986" s="175"/>
    </row>
    <row r="6987" spans="10:11" ht="15" customHeight="1" x14ac:dyDescent="0.25">
      <c r="J6987" s="175"/>
      <c r="K6987" s="175"/>
    </row>
    <row r="6988" spans="10:11" ht="15" customHeight="1" x14ac:dyDescent="0.25">
      <c r="J6988" s="175"/>
      <c r="K6988" s="175"/>
    </row>
    <row r="6989" spans="10:11" ht="15" customHeight="1" x14ac:dyDescent="0.25">
      <c r="J6989" s="175"/>
      <c r="K6989" s="175"/>
    </row>
    <row r="6990" spans="10:11" ht="15" customHeight="1" x14ac:dyDescent="0.25">
      <c r="J6990" s="175"/>
      <c r="K6990" s="175"/>
    </row>
    <row r="6991" spans="10:11" ht="15" customHeight="1" x14ac:dyDescent="0.25">
      <c r="J6991" s="175"/>
      <c r="K6991" s="175"/>
    </row>
    <row r="6992" spans="10:11" ht="15" customHeight="1" x14ac:dyDescent="0.25">
      <c r="J6992" s="175"/>
      <c r="K6992" s="175"/>
    </row>
    <row r="6993" spans="10:11" ht="15" customHeight="1" x14ac:dyDescent="0.25">
      <c r="J6993" s="175"/>
      <c r="K6993" s="175"/>
    </row>
    <row r="6994" spans="10:11" ht="15" customHeight="1" x14ac:dyDescent="0.25">
      <c r="J6994" s="175"/>
      <c r="K6994" s="175"/>
    </row>
    <row r="6995" spans="10:11" ht="15" customHeight="1" x14ac:dyDescent="0.25">
      <c r="J6995" s="175"/>
      <c r="K6995" s="175"/>
    </row>
    <row r="6996" spans="10:11" ht="15" customHeight="1" x14ac:dyDescent="0.25">
      <c r="J6996" s="175"/>
      <c r="K6996" s="175"/>
    </row>
    <row r="6997" spans="10:11" ht="15" customHeight="1" x14ac:dyDescent="0.25">
      <c r="J6997" s="175"/>
      <c r="K6997" s="175"/>
    </row>
    <row r="6998" spans="10:11" ht="15" customHeight="1" x14ac:dyDescent="0.25">
      <c r="J6998" s="175"/>
      <c r="K6998" s="175"/>
    </row>
    <row r="6999" spans="10:11" ht="15" customHeight="1" x14ac:dyDescent="0.25">
      <c r="J6999" s="175"/>
      <c r="K6999" s="175"/>
    </row>
    <row r="7000" spans="10:11" ht="15" customHeight="1" x14ac:dyDescent="0.25">
      <c r="J7000" s="175"/>
      <c r="K7000" s="175"/>
    </row>
    <row r="7001" spans="10:11" ht="15" customHeight="1" x14ac:dyDescent="0.25">
      <c r="J7001" s="175"/>
      <c r="K7001" s="175"/>
    </row>
    <row r="7002" spans="10:11" ht="15" customHeight="1" x14ac:dyDescent="0.25">
      <c r="J7002" s="175"/>
      <c r="K7002" s="175"/>
    </row>
    <row r="7003" spans="10:11" ht="15" customHeight="1" x14ac:dyDescent="0.25">
      <c r="J7003" s="175"/>
      <c r="K7003" s="175"/>
    </row>
    <row r="7004" spans="10:11" ht="15" customHeight="1" x14ac:dyDescent="0.25">
      <c r="J7004" s="175"/>
      <c r="K7004" s="175"/>
    </row>
    <row r="7005" spans="10:11" ht="15" customHeight="1" x14ac:dyDescent="0.25">
      <c r="J7005" s="175"/>
      <c r="K7005" s="175"/>
    </row>
    <row r="7006" spans="10:11" ht="15" customHeight="1" x14ac:dyDescent="0.25">
      <c r="J7006" s="175"/>
      <c r="K7006" s="175"/>
    </row>
    <row r="7007" spans="10:11" ht="15" customHeight="1" x14ac:dyDescent="0.25">
      <c r="J7007" s="175"/>
      <c r="K7007" s="175"/>
    </row>
    <row r="7008" spans="10:11" ht="15" customHeight="1" x14ac:dyDescent="0.25">
      <c r="J7008" s="175"/>
      <c r="K7008" s="175"/>
    </row>
    <row r="7009" spans="10:11" ht="15" customHeight="1" x14ac:dyDescent="0.25">
      <c r="J7009" s="175"/>
      <c r="K7009" s="175"/>
    </row>
    <row r="7010" spans="10:11" ht="15" customHeight="1" x14ac:dyDescent="0.25">
      <c r="J7010" s="175"/>
      <c r="K7010" s="175"/>
    </row>
    <row r="7011" spans="10:11" ht="15" customHeight="1" x14ac:dyDescent="0.25">
      <c r="J7011" s="175"/>
      <c r="K7011" s="175"/>
    </row>
    <row r="7012" spans="10:11" ht="15" customHeight="1" x14ac:dyDescent="0.25">
      <c r="J7012" s="175"/>
      <c r="K7012" s="175"/>
    </row>
    <row r="7013" spans="10:11" ht="15" customHeight="1" x14ac:dyDescent="0.25">
      <c r="J7013" s="175"/>
      <c r="K7013" s="175"/>
    </row>
    <row r="7014" spans="10:11" ht="15" customHeight="1" x14ac:dyDescent="0.25">
      <c r="J7014" s="175"/>
      <c r="K7014" s="175"/>
    </row>
    <row r="7015" spans="10:11" ht="15" customHeight="1" x14ac:dyDescent="0.25">
      <c r="J7015" s="175"/>
      <c r="K7015" s="175"/>
    </row>
    <row r="7016" spans="10:11" ht="15" customHeight="1" x14ac:dyDescent="0.25">
      <c r="J7016" s="175"/>
      <c r="K7016" s="175"/>
    </row>
    <row r="7017" spans="10:11" ht="15" customHeight="1" x14ac:dyDescent="0.25">
      <c r="J7017" s="175"/>
      <c r="K7017" s="175"/>
    </row>
    <row r="7018" spans="10:11" ht="15" customHeight="1" x14ac:dyDescent="0.25">
      <c r="J7018" s="175"/>
      <c r="K7018" s="175"/>
    </row>
    <row r="7019" spans="10:11" ht="15" customHeight="1" x14ac:dyDescent="0.25">
      <c r="J7019" s="175"/>
      <c r="K7019" s="175"/>
    </row>
    <row r="7020" spans="10:11" ht="15" customHeight="1" x14ac:dyDescent="0.25">
      <c r="J7020" s="175"/>
      <c r="K7020" s="175"/>
    </row>
    <row r="7021" spans="10:11" ht="15" customHeight="1" x14ac:dyDescent="0.25">
      <c r="J7021" s="175"/>
      <c r="K7021" s="175"/>
    </row>
    <row r="7022" spans="10:11" ht="15" customHeight="1" x14ac:dyDescent="0.25">
      <c r="J7022" s="175"/>
      <c r="K7022" s="175"/>
    </row>
    <row r="7023" spans="10:11" ht="15" customHeight="1" x14ac:dyDescent="0.25">
      <c r="J7023" s="175"/>
      <c r="K7023" s="175"/>
    </row>
    <row r="7024" spans="10:11" ht="15" customHeight="1" x14ac:dyDescent="0.25">
      <c r="J7024" s="175"/>
      <c r="K7024" s="175"/>
    </row>
    <row r="7025" spans="10:11" ht="15" customHeight="1" x14ac:dyDescent="0.25">
      <c r="J7025" s="175"/>
      <c r="K7025" s="175"/>
    </row>
    <row r="7026" spans="10:11" ht="15" customHeight="1" x14ac:dyDescent="0.25">
      <c r="J7026" s="175"/>
      <c r="K7026" s="175"/>
    </row>
    <row r="7027" spans="10:11" ht="15" customHeight="1" x14ac:dyDescent="0.25">
      <c r="J7027" s="175"/>
      <c r="K7027" s="175"/>
    </row>
    <row r="7028" spans="10:11" ht="15" customHeight="1" x14ac:dyDescent="0.25">
      <c r="J7028" s="175"/>
      <c r="K7028" s="175"/>
    </row>
    <row r="7029" spans="10:11" ht="15" customHeight="1" x14ac:dyDescent="0.25">
      <c r="J7029" s="175"/>
      <c r="K7029" s="175"/>
    </row>
    <row r="7030" spans="10:11" ht="15" customHeight="1" x14ac:dyDescent="0.25">
      <c r="J7030" s="175"/>
      <c r="K7030" s="175"/>
    </row>
    <row r="7031" spans="10:11" ht="15" customHeight="1" x14ac:dyDescent="0.25">
      <c r="J7031" s="175"/>
      <c r="K7031" s="175"/>
    </row>
    <row r="7032" spans="10:11" ht="15" customHeight="1" x14ac:dyDescent="0.25">
      <c r="J7032" s="175"/>
      <c r="K7032" s="175"/>
    </row>
    <row r="7033" spans="10:11" ht="15" customHeight="1" x14ac:dyDescent="0.25">
      <c r="J7033" s="175"/>
      <c r="K7033" s="175"/>
    </row>
    <row r="7034" spans="10:11" ht="15" customHeight="1" x14ac:dyDescent="0.25">
      <c r="J7034" s="175"/>
      <c r="K7034" s="175"/>
    </row>
    <row r="7035" spans="10:11" ht="15" customHeight="1" x14ac:dyDescent="0.25">
      <c r="J7035" s="175"/>
      <c r="K7035" s="175"/>
    </row>
    <row r="7036" spans="10:11" ht="15" customHeight="1" x14ac:dyDescent="0.25">
      <c r="J7036" s="175"/>
      <c r="K7036" s="175"/>
    </row>
    <row r="7037" spans="10:11" ht="15" customHeight="1" x14ac:dyDescent="0.25">
      <c r="J7037" s="175"/>
      <c r="K7037" s="175"/>
    </row>
    <row r="7038" spans="10:11" ht="15" customHeight="1" x14ac:dyDescent="0.25">
      <c r="J7038" s="175"/>
      <c r="K7038" s="175"/>
    </row>
    <row r="7039" spans="10:11" ht="15" customHeight="1" x14ac:dyDescent="0.25">
      <c r="J7039" s="175"/>
      <c r="K7039" s="175"/>
    </row>
    <row r="7040" spans="10:11" ht="15" customHeight="1" x14ac:dyDescent="0.25">
      <c r="J7040" s="175"/>
      <c r="K7040" s="175"/>
    </row>
    <row r="7041" spans="10:11" ht="15" customHeight="1" x14ac:dyDescent="0.25">
      <c r="J7041" s="175"/>
      <c r="K7041" s="175"/>
    </row>
    <row r="7042" spans="10:11" ht="15" customHeight="1" x14ac:dyDescent="0.25">
      <c r="J7042" s="175"/>
      <c r="K7042" s="175"/>
    </row>
    <row r="7043" spans="10:11" ht="15" customHeight="1" x14ac:dyDescent="0.25">
      <c r="J7043" s="175"/>
      <c r="K7043" s="175"/>
    </row>
    <row r="7044" spans="10:11" ht="15" customHeight="1" x14ac:dyDescent="0.25">
      <c r="J7044" s="175"/>
      <c r="K7044" s="175"/>
    </row>
    <row r="7045" spans="10:11" ht="15" customHeight="1" x14ac:dyDescent="0.25">
      <c r="J7045" s="175"/>
      <c r="K7045" s="175"/>
    </row>
    <row r="7046" spans="10:11" ht="15" customHeight="1" x14ac:dyDescent="0.25">
      <c r="J7046" s="175"/>
      <c r="K7046" s="175"/>
    </row>
    <row r="7047" spans="10:11" ht="15" customHeight="1" x14ac:dyDescent="0.25">
      <c r="J7047" s="175"/>
      <c r="K7047" s="175"/>
    </row>
    <row r="7048" spans="10:11" ht="15" customHeight="1" x14ac:dyDescent="0.25">
      <c r="J7048" s="175"/>
      <c r="K7048" s="175"/>
    </row>
    <row r="7049" spans="10:11" ht="15" customHeight="1" x14ac:dyDescent="0.25">
      <c r="J7049" s="175"/>
      <c r="K7049" s="175"/>
    </row>
    <row r="7050" spans="10:11" ht="15" customHeight="1" x14ac:dyDescent="0.25">
      <c r="J7050" s="175"/>
      <c r="K7050" s="175"/>
    </row>
    <row r="7051" spans="10:11" ht="15" customHeight="1" x14ac:dyDescent="0.25">
      <c r="J7051" s="175"/>
      <c r="K7051" s="175"/>
    </row>
    <row r="7052" spans="10:11" ht="15" customHeight="1" x14ac:dyDescent="0.25">
      <c r="J7052" s="175"/>
      <c r="K7052" s="175"/>
    </row>
    <row r="7053" spans="10:11" ht="15" customHeight="1" x14ac:dyDescent="0.25">
      <c r="J7053" s="175"/>
      <c r="K7053" s="175"/>
    </row>
    <row r="7054" spans="10:11" ht="15" customHeight="1" x14ac:dyDescent="0.25">
      <c r="J7054" s="175"/>
      <c r="K7054" s="175"/>
    </row>
    <row r="7055" spans="10:11" ht="15" customHeight="1" x14ac:dyDescent="0.25">
      <c r="J7055" s="175"/>
      <c r="K7055" s="175"/>
    </row>
    <row r="7056" spans="10:11" ht="15" customHeight="1" x14ac:dyDescent="0.25">
      <c r="J7056" s="175"/>
      <c r="K7056" s="175"/>
    </row>
    <row r="7057" spans="10:11" ht="15" customHeight="1" x14ac:dyDescent="0.25">
      <c r="J7057" s="175"/>
      <c r="K7057" s="175"/>
    </row>
    <row r="7058" spans="10:11" ht="15" customHeight="1" x14ac:dyDescent="0.25">
      <c r="J7058" s="175"/>
      <c r="K7058" s="175"/>
    </row>
    <row r="7059" spans="10:11" ht="15" customHeight="1" x14ac:dyDescent="0.25">
      <c r="J7059" s="175"/>
      <c r="K7059" s="175"/>
    </row>
    <row r="7060" spans="10:11" ht="15" customHeight="1" x14ac:dyDescent="0.25">
      <c r="J7060" s="175"/>
      <c r="K7060" s="175"/>
    </row>
    <row r="7061" spans="10:11" ht="15" customHeight="1" x14ac:dyDescent="0.25">
      <c r="J7061" s="175"/>
      <c r="K7061" s="175"/>
    </row>
    <row r="7062" spans="10:11" ht="15" customHeight="1" x14ac:dyDescent="0.25">
      <c r="J7062" s="175"/>
      <c r="K7062" s="175"/>
    </row>
    <row r="7063" spans="10:11" ht="15" customHeight="1" x14ac:dyDescent="0.25">
      <c r="J7063" s="175"/>
      <c r="K7063" s="175"/>
    </row>
    <row r="7064" spans="10:11" ht="15" customHeight="1" x14ac:dyDescent="0.25">
      <c r="J7064" s="175"/>
      <c r="K7064" s="175"/>
    </row>
    <row r="7065" spans="10:11" ht="15" customHeight="1" x14ac:dyDescent="0.25">
      <c r="J7065" s="175"/>
      <c r="K7065" s="175"/>
    </row>
    <row r="7066" spans="10:11" ht="15" customHeight="1" x14ac:dyDescent="0.25">
      <c r="J7066" s="175"/>
      <c r="K7066" s="175"/>
    </row>
    <row r="7067" spans="10:11" ht="15" customHeight="1" x14ac:dyDescent="0.25">
      <c r="J7067" s="175"/>
      <c r="K7067" s="175"/>
    </row>
    <row r="7068" spans="10:11" ht="15" customHeight="1" x14ac:dyDescent="0.25">
      <c r="J7068" s="175"/>
      <c r="K7068" s="175"/>
    </row>
    <row r="7069" spans="10:11" ht="15" customHeight="1" x14ac:dyDescent="0.25">
      <c r="J7069" s="175"/>
      <c r="K7069" s="175"/>
    </row>
    <row r="7070" spans="10:11" ht="15" customHeight="1" x14ac:dyDescent="0.25">
      <c r="J7070" s="175"/>
      <c r="K7070" s="175"/>
    </row>
    <row r="7071" spans="10:11" ht="15" customHeight="1" x14ac:dyDescent="0.25">
      <c r="J7071" s="175"/>
      <c r="K7071" s="175"/>
    </row>
    <row r="7072" spans="10:11" ht="15" customHeight="1" x14ac:dyDescent="0.25">
      <c r="J7072" s="175"/>
      <c r="K7072" s="175"/>
    </row>
    <row r="7073" spans="10:11" ht="15" customHeight="1" x14ac:dyDescent="0.25">
      <c r="J7073" s="175"/>
      <c r="K7073" s="175"/>
    </row>
    <row r="7074" spans="10:11" ht="15" customHeight="1" x14ac:dyDescent="0.25">
      <c r="J7074" s="175"/>
      <c r="K7074" s="175"/>
    </row>
    <row r="7075" spans="10:11" ht="15" customHeight="1" x14ac:dyDescent="0.25">
      <c r="J7075" s="175"/>
      <c r="K7075" s="175"/>
    </row>
    <row r="7076" spans="10:11" ht="15" customHeight="1" x14ac:dyDescent="0.25">
      <c r="J7076" s="175"/>
      <c r="K7076" s="175"/>
    </row>
    <row r="7077" spans="10:11" ht="15" customHeight="1" x14ac:dyDescent="0.25">
      <c r="J7077" s="175"/>
      <c r="K7077" s="175"/>
    </row>
    <row r="7078" spans="10:11" ht="15" customHeight="1" x14ac:dyDescent="0.25">
      <c r="J7078" s="175"/>
      <c r="K7078" s="175"/>
    </row>
    <row r="7079" spans="10:11" ht="15" customHeight="1" x14ac:dyDescent="0.25">
      <c r="J7079" s="175"/>
      <c r="K7079" s="175"/>
    </row>
    <row r="7080" spans="10:11" ht="15" customHeight="1" x14ac:dyDescent="0.25">
      <c r="J7080" s="175"/>
      <c r="K7080" s="175"/>
    </row>
    <row r="7081" spans="10:11" ht="15" customHeight="1" x14ac:dyDescent="0.25">
      <c r="J7081" s="175"/>
      <c r="K7081" s="175"/>
    </row>
    <row r="7082" spans="10:11" ht="15" customHeight="1" x14ac:dyDescent="0.25">
      <c r="J7082" s="175"/>
      <c r="K7082" s="175"/>
    </row>
    <row r="7083" spans="10:11" ht="15" customHeight="1" x14ac:dyDescent="0.25">
      <c r="J7083" s="175"/>
      <c r="K7083" s="175"/>
    </row>
    <row r="7084" spans="10:11" ht="15" customHeight="1" x14ac:dyDescent="0.25">
      <c r="J7084" s="175"/>
      <c r="K7084" s="175"/>
    </row>
    <row r="7085" spans="10:11" ht="15" customHeight="1" x14ac:dyDescent="0.25">
      <c r="J7085" s="175"/>
      <c r="K7085" s="175"/>
    </row>
    <row r="7086" spans="10:11" ht="15" customHeight="1" x14ac:dyDescent="0.25">
      <c r="J7086" s="175"/>
      <c r="K7086" s="175"/>
    </row>
    <row r="7087" spans="10:11" ht="15" customHeight="1" x14ac:dyDescent="0.25">
      <c r="J7087" s="175"/>
      <c r="K7087" s="175"/>
    </row>
    <row r="7088" spans="10:11" ht="15" customHeight="1" x14ac:dyDescent="0.25">
      <c r="J7088" s="175"/>
      <c r="K7088" s="175"/>
    </row>
    <row r="7089" spans="10:11" ht="15" customHeight="1" x14ac:dyDescent="0.25">
      <c r="J7089" s="175"/>
      <c r="K7089" s="175"/>
    </row>
    <row r="7090" spans="10:11" ht="15" customHeight="1" x14ac:dyDescent="0.25">
      <c r="J7090" s="175"/>
      <c r="K7090" s="175"/>
    </row>
    <row r="7091" spans="10:11" ht="15" customHeight="1" x14ac:dyDescent="0.25">
      <c r="J7091" s="175"/>
      <c r="K7091" s="175"/>
    </row>
    <row r="7092" spans="10:11" ht="15" customHeight="1" x14ac:dyDescent="0.25">
      <c r="J7092" s="175"/>
      <c r="K7092" s="175"/>
    </row>
    <row r="7093" spans="10:11" ht="15" customHeight="1" x14ac:dyDescent="0.25">
      <c r="J7093" s="175"/>
      <c r="K7093" s="175"/>
    </row>
    <row r="7094" spans="10:11" ht="15" customHeight="1" x14ac:dyDescent="0.25">
      <c r="J7094" s="175"/>
      <c r="K7094" s="175"/>
    </row>
    <row r="7095" spans="10:11" ht="15" customHeight="1" x14ac:dyDescent="0.25">
      <c r="J7095" s="175"/>
      <c r="K7095" s="175"/>
    </row>
    <row r="7096" spans="10:11" ht="15" customHeight="1" x14ac:dyDescent="0.25">
      <c r="J7096" s="175"/>
      <c r="K7096" s="175"/>
    </row>
    <row r="7097" spans="10:11" ht="15" customHeight="1" x14ac:dyDescent="0.25">
      <c r="J7097" s="175"/>
      <c r="K7097" s="175"/>
    </row>
    <row r="7098" spans="10:11" ht="15" customHeight="1" x14ac:dyDescent="0.25">
      <c r="J7098" s="175"/>
      <c r="K7098" s="175"/>
    </row>
    <row r="7099" spans="10:11" ht="15" customHeight="1" x14ac:dyDescent="0.25">
      <c r="J7099" s="175"/>
      <c r="K7099" s="175"/>
    </row>
    <row r="7100" spans="10:11" ht="15" customHeight="1" x14ac:dyDescent="0.25">
      <c r="J7100" s="175"/>
      <c r="K7100" s="175"/>
    </row>
    <row r="7101" spans="10:11" ht="15" customHeight="1" x14ac:dyDescent="0.25">
      <c r="J7101" s="175"/>
      <c r="K7101" s="175"/>
    </row>
    <row r="7102" spans="10:11" ht="15" customHeight="1" x14ac:dyDescent="0.25">
      <c r="J7102" s="175"/>
      <c r="K7102" s="175"/>
    </row>
    <row r="7103" spans="10:11" ht="15" customHeight="1" x14ac:dyDescent="0.25">
      <c r="J7103" s="175"/>
      <c r="K7103" s="175"/>
    </row>
    <row r="7104" spans="10:11" ht="15" customHeight="1" x14ac:dyDescent="0.25">
      <c r="J7104" s="175"/>
      <c r="K7104" s="175"/>
    </row>
    <row r="7105" spans="10:11" ht="15" customHeight="1" x14ac:dyDescent="0.25">
      <c r="J7105" s="175"/>
      <c r="K7105" s="175"/>
    </row>
    <row r="7106" spans="10:11" ht="15" customHeight="1" x14ac:dyDescent="0.25">
      <c r="J7106" s="175"/>
      <c r="K7106" s="175"/>
    </row>
    <row r="7107" spans="10:11" ht="15" customHeight="1" x14ac:dyDescent="0.25">
      <c r="J7107" s="175"/>
      <c r="K7107" s="175"/>
    </row>
    <row r="7108" spans="10:11" ht="15" customHeight="1" x14ac:dyDescent="0.25">
      <c r="J7108" s="175"/>
      <c r="K7108" s="175"/>
    </row>
    <row r="7109" spans="10:11" ht="15" customHeight="1" x14ac:dyDescent="0.25">
      <c r="J7109" s="175"/>
      <c r="K7109" s="175"/>
    </row>
    <row r="7110" spans="10:11" ht="15" customHeight="1" x14ac:dyDescent="0.25">
      <c r="J7110" s="175"/>
      <c r="K7110" s="175"/>
    </row>
    <row r="7111" spans="10:11" ht="15" customHeight="1" x14ac:dyDescent="0.25">
      <c r="J7111" s="175"/>
      <c r="K7111" s="175"/>
    </row>
    <row r="7112" spans="10:11" ht="15" customHeight="1" x14ac:dyDescent="0.25">
      <c r="J7112" s="175"/>
      <c r="K7112" s="175"/>
    </row>
    <row r="7113" spans="10:11" ht="15" customHeight="1" x14ac:dyDescent="0.25">
      <c r="J7113" s="175"/>
      <c r="K7113" s="175"/>
    </row>
    <row r="7114" spans="10:11" ht="15" customHeight="1" x14ac:dyDescent="0.25">
      <c r="J7114" s="175"/>
      <c r="K7114" s="175"/>
    </row>
    <row r="7115" spans="10:11" ht="15" customHeight="1" x14ac:dyDescent="0.25">
      <c r="J7115" s="175"/>
      <c r="K7115" s="175"/>
    </row>
    <row r="7116" spans="10:11" ht="15" customHeight="1" x14ac:dyDescent="0.25">
      <c r="J7116" s="175"/>
      <c r="K7116" s="175"/>
    </row>
    <row r="7117" spans="10:11" ht="15" customHeight="1" x14ac:dyDescent="0.25">
      <c r="J7117" s="175"/>
      <c r="K7117" s="175"/>
    </row>
    <row r="7118" spans="10:11" ht="15" customHeight="1" x14ac:dyDescent="0.25">
      <c r="J7118" s="175"/>
      <c r="K7118" s="175"/>
    </row>
    <row r="7119" spans="10:11" ht="15" customHeight="1" x14ac:dyDescent="0.25">
      <c r="J7119" s="175"/>
      <c r="K7119" s="175"/>
    </row>
    <row r="7120" spans="10:11" ht="15" customHeight="1" x14ac:dyDescent="0.25">
      <c r="J7120" s="175"/>
      <c r="K7120" s="175"/>
    </row>
    <row r="7121" spans="10:11" ht="15" customHeight="1" x14ac:dyDescent="0.25">
      <c r="J7121" s="175"/>
      <c r="K7121" s="175"/>
    </row>
    <row r="7122" spans="10:11" ht="15" customHeight="1" x14ac:dyDescent="0.25">
      <c r="J7122" s="175"/>
      <c r="K7122" s="175"/>
    </row>
    <row r="7123" spans="10:11" ht="15" customHeight="1" x14ac:dyDescent="0.25">
      <c r="J7123" s="175"/>
      <c r="K7123" s="175"/>
    </row>
    <row r="7124" spans="10:11" ht="15" customHeight="1" x14ac:dyDescent="0.25">
      <c r="J7124" s="175"/>
      <c r="K7124" s="175"/>
    </row>
    <row r="7125" spans="10:11" ht="15" customHeight="1" x14ac:dyDescent="0.25">
      <c r="J7125" s="175"/>
      <c r="K7125" s="175"/>
    </row>
    <row r="7126" spans="10:11" ht="15" customHeight="1" x14ac:dyDescent="0.25">
      <c r="J7126" s="175"/>
      <c r="K7126" s="175"/>
    </row>
    <row r="7127" spans="10:11" ht="15" customHeight="1" x14ac:dyDescent="0.25">
      <c r="J7127" s="175"/>
      <c r="K7127" s="175"/>
    </row>
    <row r="7128" spans="10:11" ht="15" customHeight="1" x14ac:dyDescent="0.25">
      <c r="J7128" s="175"/>
      <c r="K7128" s="175"/>
    </row>
    <row r="7129" spans="10:11" ht="15" customHeight="1" x14ac:dyDescent="0.25">
      <c r="J7129" s="175"/>
      <c r="K7129" s="175"/>
    </row>
    <row r="7130" spans="10:11" ht="15" customHeight="1" x14ac:dyDescent="0.25">
      <c r="J7130" s="175"/>
      <c r="K7130" s="175"/>
    </row>
    <row r="7131" spans="10:11" ht="15" customHeight="1" x14ac:dyDescent="0.25">
      <c r="J7131" s="175"/>
      <c r="K7131" s="175"/>
    </row>
    <row r="7132" spans="10:11" ht="15" customHeight="1" x14ac:dyDescent="0.25">
      <c r="J7132" s="175"/>
      <c r="K7132" s="175"/>
    </row>
    <row r="7133" spans="10:11" ht="15" customHeight="1" x14ac:dyDescent="0.25">
      <c r="J7133" s="175"/>
      <c r="K7133" s="175"/>
    </row>
    <row r="7134" spans="10:11" ht="15" customHeight="1" x14ac:dyDescent="0.25">
      <c r="J7134" s="175"/>
      <c r="K7134" s="175"/>
    </row>
    <row r="7135" spans="10:11" ht="15" customHeight="1" x14ac:dyDescent="0.25">
      <c r="J7135" s="175"/>
      <c r="K7135" s="175"/>
    </row>
    <row r="7136" spans="10:11" ht="15" customHeight="1" x14ac:dyDescent="0.25">
      <c r="J7136" s="175"/>
      <c r="K7136" s="175"/>
    </row>
    <row r="7137" spans="10:11" ht="15" customHeight="1" x14ac:dyDescent="0.25">
      <c r="J7137" s="175"/>
      <c r="K7137" s="175"/>
    </row>
    <row r="7138" spans="10:11" ht="15" customHeight="1" x14ac:dyDescent="0.25">
      <c r="J7138" s="175"/>
      <c r="K7138" s="175"/>
    </row>
    <row r="7139" spans="10:11" ht="15" customHeight="1" x14ac:dyDescent="0.25">
      <c r="J7139" s="175"/>
      <c r="K7139" s="175"/>
    </row>
    <row r="7140" spans="10:11" ht="15" customHeight="1" x14ac:dyDescent="0.25">
      <c r="J7140" s="175"/>
      <c r="K7140" s="175"/>
    </row>
    <row r="7141" spans="10:11" ht="15" customHeight="1" x14ac:dyDescent="0.25">
      <c r="J7141" s="175"/>
      <c r="K7141" s="175"/>
    </row>
    <row r="7142" spans="10:11" ht="15" customHeight="1" x14ac:dyDescent="0.25">
      <c r="J7142" s="175"/>
      <c r="K7142" s="175"/>
    </row>
    <row r="7143" spans="10:11" ht="15" customHeight="1" x14ac:dyDescent="0.25">
      <c r="J7143" s="175"/>
      <c r="K7143" s="175"/>
    </row>
    <row r="7144" spans="10:11" ht="15" customHeight="1" x14ac:dyDescent="0.25">
      <c r="J7144" s="175"/>
      <c r="K7144" s="175"/>
    </row>
    <row r="7145" spans="10:11" ht="15" customHeight="1" x14ac:dyDescent="0.25">
      <c r="J7145" s="175"/>
      <c r="K7145" s="175"/>
    </row>
    <row r="7146" spans="10:11" ht="15" customHeight="1" x14ac:dyDescent="0.25">
      <c r="J7146" s="175"/>
      <c r="K7146" s="175"/>
    </row>
    <row r="7147" spans="10:11" ht="15" customHeight="1" x14ac:dyDescent="0.25">
      <c r="J7147" s="175"/>
      <c r="K7147" s="175"/>
    </row>
    <row r="7148" spans="10:11" ht="15" customHeight="1" x14ac:dyDescent="0.25">
      <c r="J7148" s="175"/>
      <c r="K7148" s="175"/>
    </row>
    <row r="7149" spans="10:11" ht="15" customHeight="1" x14ac:dyDescent="0.25">
      <c r="J7149" s="175"/>
      <c r="K7149" s="175"/>
    </row>
    <row r="7150" spans="10:11" ht="15" customHeight="1" x14ac:dyDescent="0.25">
      <c r="J7150" s="175"/>
      <c r="K7150" s="175"/>
    </row>
    <row r="7151" spans="10:11" ht="15" customHeight="1" x14ac:dyDescent="0.25">
      <c r="J7151" s="175"/>
      <c r="K7151" s="175"/>
    </row>
    <row r="7152" spans="10:11" ht="15" customHeight="1" x14ac:dyDescent="0.25">
      <c r="J7152" s="175"/>
      <c r="K7152" s="175"/>
    </row>
    <row r="7153" spans="10:11" ht="15" customHeight="1" x14ac:dyDescent="0.25">
      <c r="J7153" s="175"/>
      <c r="K7153" s="175"/>
    </row>
    <row r="7154" spans="10:11" ht="15" customHeight="1" x14ac:dyDescent="0.25">
      <c r="J7154" s="175"/>
      <c r="K7154" s="175"/>
    </row>
    <row r="7155" spans="10:11" ht="15" customHeight="1" x14ac:dyDescent="0.25">
      <c r="J7155" s="175"/>
      <c r="K7155" s="175"/>
    </row>
    <row r="7156" spans="10:11" ht="15" customHeight="1" x14ac:dyDescent="0.25">
      <c r="J7156" s="175"/>
      <c r="K7156" s="175"/>
    </row>
    <row r="7157" spans="10:11" ht="15" customHeight="1" x14ac:dyDescent="0.25">
      <c r="J7157" s="175"/>
      <c r="K7157" s="175"/>
    </row>
    <row r="7158" spans="10:11" ht="15" customHeight="1" x14ac:dyDescent="0.25">
      <c r="J7158" s="175"/>
      <c r="K7158" s="175"/>
    </row>
    <row r="7159" spans="10:11" ht="15" customHeight="1" x14ac:dyDescent="0.25">
      <c r="J7159" s="175"/>
      <c r="K7159" s="175"/>
    </row>
    <row r="7160" spans="10:11" ht="15" customHeight="1" x14ac:dyDescent="0.25">
      <c r="J7160" s="175"/>
      <c r="K7160" s="175"/>
    </row>
    <row r="7161" spans="10:11" ht="15" customHeight="1" x14ac:dyDescent="0.25">
      <c r="J7161" s="175"/>
      <c r="K7161" s="175"/>
    </row>
    <row r="7162" spans="10:11" ht="15" customHeight="1" x14ac:dyDescent="0.25">
      <c r="J7162" s="175"/>
      <c r="K7162" s="175"/>
    </row>
    <row r="7163" spans="10:11" ht="15" customHeight="1" x14ac:dyDescent="0.25">
      <c r="J7163" s="175"/>
      <c r="K7163" s="175"/>
    </row>
    <row r="7164" spans="10:11" ht="15" customHeight="1" x14ac:dyDescent="0.25">
      <c r="J7164" s="175"/>
      <c r="K7164" s="175"/>
    </row>
    <row r="7165" spans="10:11" ht="15" customHeight="1" x14ac:dyDescent="0.25">
      <c r="J7165" s="175"/>
      <c r="K7165" s="175"/>
    </row>
    <row r="7166" spans="10:11" ht="15" customHeight="1" x14ac:dyDescent="0.25">
      <c r="J7166" s="175"/>
      <c r="K7166" s="175"/>
    </row>
    <row r="7167" spans="10:11" ht="15" customHeight="1" x14ac:dyDescent="0.25">
      <c r="J7167" s="175"/>
      <c r="K7167" s="175"/>
    </row>
    <row r="7168" spans="10:11" ht="15" customHeight="1" x14ac:dyDescent="0.25">
      <c r="J7168" s="175"/>
      <c r="K7168" s="175"/>
    </row>
    <row r="7169" spans="10:11" ht="15" customHeight="1" x14ac:dyDescent="0.25">
      <c r="J7169" s="175"/>
      <c r="K7169" s="175"/>
    </row>
    <row r="7170" spans="10:11" ht="15" customHeight="1" x14ac:dyDescent="0.25">
      <c r="J7170" s="175"/>
      <c r="K7170" s="175"/>
    </row>
    <row r="7171" spans="10:11" ht="15" customHeight="1" x14ac:dyDescent="0.25">
      <c r="J7171" s="175"/>
      <c r="K7171" s="175"/>
    </row>
    <row r="7172" spans="10:11" ht="15" customHeight="1" x14ac:dyDescent="0.25">
      <c r="J7172" s="175"/>
      <c r="K7172" s="175"/>
    </row>
    <row r="7173" spans="10:11" ht="15" customHeight="1" x14ac:dyDescent="0.25">
      <c r="J7173" s="175"/>
      <c r="K7173" s="175"/>
    </row>
    <row r="7174" spans="10:11" ht="15" customHeight="1" x14ac:dyDescent="0.25">
      <c r="J7174" s="175"/>
      <c r="K7174" s="175"/>
    </row>
    <row r="7175" spans="10:11" ht="15" customHeight="1" x14ac:dyDescent="0.25">
      <c r="J7175" s="175"/>
      <c r="K7175" s="175"/>
    </row>
    <row r="7176" spans="10:11" ht="15" customHeight="1" x14ac:dyDescent="0.25">
      <c r="J7176" s="175"/>
      <c r="K7176" s="175"/>
    </row>
    <row r="7177" spans="10:11" ht="15" customHeight="1" x14ac:dyDescent="0.25">
      <c r="J7177" s="175"/>
      <c r="K7177" s="175"/>
    </row>
    <row r="7178" spans="10:11" ht="15" customHeight="1" x14ac:dyDescent="0.25">
      <c r="J7178" s="175"/>
      <c r="K7178" s="175"/>
    </row>
    <row r="7179" spans="10:11" ht="15" customHeight="1" x14ac:dyDescent="0.25">
      <c r="J7179" s="175"/>
      <c r="K7179" s="175"/>
    </row>
    <row r="7180" spans="10:11" ht="15" customHeight="1" x14ac:dyDescent="0.25">
      <c r="J7180" s="175"/>
      <c r="K7180" s="175"/>
    </row>
    <row r="7181" spans="10:11" ht="15" customHeight="1" x14ac:dyDescent="0.25">
      <c r="J7181" s="175"/>
      <c r="K7181" s="175"/>
    </row>
    <row r="7182" spans="10:11" ht="15" customHeight="1" x14ac:dyDescent="0.25">
      <c r="J7182" s="175"/>
      <c r="K7182" s="175"/>
    </row>
    <row r="7183" spans="10:11" ht="15" customHeight="1" x14ac:dyDescent="0.25">
      <c r="J7183" s="175"/>
      <c r="K7183" s="175"/>
    </row>
    <row r="7184" spans="10:11" ht="15" customHeight="1" x14ac:dyDescent="0.25">
      <c r="J7184" s="175"/>
      <c r="K7184" s="175"/>
    </row>
    <row r="7185" spans="10:11" ht="15" customHeight="1" x14ac:dyDescent="0.25">
      <c r="J7185" s="175"/>
      <c r="K7185" s="175"/>
    </row>
    <row r="7186" spans="10:11" ht="15" customHeight="1" x14ac:dyDescent="0.25">
      <c r="J7186" s="175"/>
      <c r="K7186" s="175"/>
    </row>
    <row r="7187" spans="10:11" ht="15" customHeight="1" x14ac:dyDescent="0.25">
      <c r="J7187" s="175"/>
      <c r="K7187" s="175"/>
    </row>
    <row r="7188" spans="10:11" ht="15" customHeight="1" x14ac:dyDescent="0.25">
      <c r="J7188" s="175"/>
      <c r="K7188" s="175"/>
    </row>
    <row r="7189" spans="10:11" ht="15" customHeight="1" x14ac:dyDescent="0.25">
      <c r="J7189" s="175"/>
      <c r="K7189" s="175"/>
    </row>
    <row r="7190" spans="10:11" ht="15" customHeight="1" x14ac:dyDescent="0.25">
      <c r="J7190" s="175"/>
      <c r="K7190" s="175"/>
    </row>
    <row r="7191" spans="10:11" ht="15" customHeight="1" x14ac:dyDescent="0.25">
      <c r="J7191" s="175"/>
      <c r="K7191" s="175"/>
    </row>
    <row r="7192" spans="10:11" ht="15" customHeight="1" x14ac:dyDescent="0.25">
      <c r="J7192" s="175"/>
      <c r="K7192" s="175"/>
    </row>
    <row r="7193" spans="10:11" ht="15" customHeight="1" x14ac:dyDescent="0.25">
      <c r="J7193" s="175"/>
      <c r="K7193" s="175"/>
    </row>
    <row r="7194" spans="10:11" ht="15" customHeight="1" x14ac:dyDescent="0.25">
      <c r="J7194" s="175"/>
      <c r="K7194" s="175"/>
    </row>
    <row r="7195" spans="10:11" ht="15" customHeight="1" x14ac:dyDescent="0.25">
      <c r="J7195" s="175"/>
      <c r="K7195" s="175"/>
    </row>
    <row r="7196" spans="10:11" ht="15" customHeight="1" x14ac:dyDescent="0.25">
      <c r="J7196" s="175"/>
      <c r="K7196" s="175"/>
    </row>
    <row r="7197" spans="10:11" ht="15" customHeight="1" x14ac:dyDescent="0.25">
      <c r="J7197" s="175"/>
      <c r="K7197" s="175"/>
    </row>
    <row r="7198" spans="10:11" ht="15" customHeight="1" x14ac:dyDescent="0.25">
      <c r="J7198" s="175"/>
      <c r="K7198" s="175"/>
    </row>
    <row r="7199" spans="10:11" ht="15" customHeight="1" x14ac:dyDescent="0.25">
      <c r="J7199" s="175"/>
      <c r="K7199" s="175"/>
    </row>
    <row r="7200" spans="10:11" ht="15" customHeight="1" x14ac:dyDescent="0.25">
      <c r="J7200" s="175"/>
      <c r="K7200" s="175"/>
    </row>
    <row r="7201" spans="10:11" ht="15" customHeight="1" x14ac:dyDescent="0.25">
      <c r="J7201" s="175"/>
      <c r="K7201" s="175"/>
    </row>
    <row r="7202" spans="10:11" ht="15" customHeight="1" x14ac:dyDescent="0.25">
      <c r="J7202" s="175"/>
      <c r="K7202" s="175"/>
    </row>
    <row r="7203" spans="10:11" ht="15" customHeight="1" x14ac:dyDescent="0.25">
      <c r="J7203" s="175"/>
      <c r="K7203" s="175"/>
    </row>
    <row r="7204" spans="10:11" ht="15" customHeight="1" x14ac:dyDescent="0.25">
      <c r="J7204" s="175"/>
      <c r="K7204" s="175"/>
    </row>
    <row r="7205" spans="10:11" ht="15" customHeight="1" x14ac:dyDescent="0.25">
      <c r="J7205" s="175"/>
      <c r="K7205" s="175"/>
    </row>
    <row r="7206" spans="10:11" ht="15" customHeight="1" x14ac:dyDescent="0.25">
      <c r="J7206" s="175"/>
      <c r="K7206" s="175"/>
    </row>
    <row r="7207" spans="10:11" ht="15" customHeight="1" x14ac:dyDescent="0.25">
      <c r="J7207" s="175"/>
      <c r="K7207" s="175"/>
    </row>
    <row r="7208" spans="10:11" ht="15" customHeight="1" x14ac:dyDescent="0.25">
      <c r="J7208" s="175"/>
      <c r="K7208" s="175"/>
    </row>
    <row r="7209" spans="10:11" ht="15" customHeight="1" x14ac:dyDescent="0.25">
      <c r="J7209" s="175"/>
      <c r="K7209" s="175"/>
    </row>
    <row r="7210" spans="10:11" ht="15" customHeight="1" x14ac:dyDescent="0.25">
      <c r="J7210" s="175"/>
      <c r="K7210" s="175"/>
    </row>
    <row r="7211" spans="10:11" ht="15" customHeight="1" x14ac:dyDescent="0.25">
      <c r="J7211" s="175"/>
      <c r="K7211" s="175"/>
    </row>
    <row r="7212" spans="10:11" ht="15" customHeight="1" x14ac:dyDescent="0.25">
      <c r="J7212" s="175"/>
      <c r="K7212" s="175"/>
    </row>
    <row r="7213" spans="10:11" ht="15" customHeight="1" x14ac:dyDescent="0.25">
      <c r="J7213" s="175"/>
      <c r="K7213" s="175"/>
    </row>
    <row r="7214" spans="10:11" ht="15" customHeight="1" x14ac:dyDescent="0.25">
      <c r="J7214" s="175"/>
      <c r="K7214" s="175"/>
    </row>
    <row r="7215" spans="10:11" ht="15" customHeight="1" x14ac:dyDescent="0.25">
      <c r="J7215" s="175"/>
      <c r="K7215" s="175"/>
    </row>
    <row r="7216" spans="10:11" ht="15" customHeight="1" x14ac:dyDescent="0.25">
      <c r="J7216" s="175"/>
      <c r="K7216" s="175"/>
    </row>
    <row r="7217" spans="10:11" ht="15" customHeight="1" x14ac:dyDescent="0.25">
      <c r="J7217" s="175"/>
      <c r="K7217" s="175"/>
    </row>
    <row r="7218" spans="10:11" ht="15" customHeight="1" x14ac:dyDescent="0.25">
      <c r="J7218" s="175"/>
      <c r="K7218" s="175"/>
    </row>
    <row r="7219" spans="10:11" ht="15" customHeight="1" x14ac:dyDescent="0.25">
      <c r="J7219" s="175"/>
      <c r="K7219" s="175"/>
    </row>
    <row r="7220" spans="10:11" ht="15" customHeight="1" x14ac:dyDescent="0.25">
      <c r="J7220" s="175"/>
      <c r="K7220" s="175"/>
    </row>
    <row r="7221" spans="10:11" ht="15" customHeight="1" x14ac:dyDescent="0.25">
      <c r="J7221" s="175"/>
      <c r="K7221" s="175"/>
    </row>
    <row r="7222" spans="10:11" ht="15" customHeight="1" x14ac:dyDescent="0.25">
      <c r="J7222" s="175"/>
      <c r="K7222" s="175"/>
    </row>
    <row r="7223" spans="10:11" ht="15" customHeight="1" x14ac:dyDescent="0.25">
      <c r="J7223" s="175"/>
      <c r="K7223" s="175"/>
    </row>
    <row r="7224" spans="10:11" ht="15" customHeight="1" x14ac:dyDescent="0.25">
      <c r="J7224" s="175"/>
      <c r="K7224" s="175"/>
    </row>
    <row r="7225" spans="10:11" ht="15" customHeight="1" x14ac:dyDescent="0.25">
      <c r="J7225" s="175"/>
      <c r="K7225" s="175"/>
    </row>
    <row r="7226" spans="10:11" ht="15" customHeight="1" x14ac:dyDescent="0.25">
      <c r="J7226" s="175"/>
      <c r="K7226" s="175"/>
    </row>
    <row r="7227" spans="10:11" ht="15" customHeight="1" x14ac:dyDescent="0.25">
      <c r="J7227" s="175"/>
      <c r="K7227" s="175"/>
    </row>
    <row r="7228" spans="10:11" ht="15" customHeight="1" x14ac:dyDescent="0.25">
      <c r="J7228" s="175"/>
      <c r="K7228" s="175"/>
    </row>
    <row r="7229" spans="10:11" ht="15" customHeight="1" x14ac:dyDescent="0.25">
      <c r="J7229" s="175"/>
      <c r="K7229" s="175"/>
    </row>
    <row r="7230" spans="10:11" ht="15" customHeight="1" x14ac:dyDescent="0.25">
      <c r="J7230" s="175"/>
      <c r="K7230" s="175"/>
    </row>
    <row r="7231" spans="10:11" ht="15" customHeight="1" x14ac:dyDescent="0.25">
      <c r="J7231" s="175"/>
      <c r="K7231" s="175"/>
    </row>
    <row r="7232" spans="10:11" ht="15" customHeight="1" x14ac:dyDescent="0.25">
      <c r="J7232" s="175"/>
      <c r="K7232" s="175"/>
    </row>
    <row r="7233" spans="10:11" ht="15" customHeight="1" x14ac:dyDescent="0.25">
      <c r="J7233" s="175"/>
      <c r="K7233" s="175"/>
    </row>
    <row r="7234" spans="10:11" ht="15" customHeight="1" x14ac:dyDescent="0.25">
      <c r="J7234" s="175"/>
      <c r="K7234" s="175"/>
    </row>
    <row r="7235" spans="10:11" ht="15" customHeight="1" x14ac:dyDescent="0.25">
      <c r="J7235" s="175"/>
      <c r="K7235" s="175"/>
    </row>
    <row r="7236" spans="10:11" ht="15" customHeight="1" x14ac:dyDescent="0.25">
      <c r="J7236" s="175"/>
      <c r="K7236" s="175"/>
    </row>
    <row r="7237" spans="10:11" ht="15" customHeight="1" x14ac:dyDescent="0.25">
      <c r="J7237" s="175"/>
      <c r="K7237" s="175"/>
    </row>
    <row r="7238" spans="10:11" ht="15" customHeight="1" x14ac:dyDescent="0.25">
      <c r="J7238" s="175"/>
      <c r="K7238" s="175"/>
    </row>
    <row r="7239" spans="10:11" ht="15" customHeight="1" x14ac:dyDescent="0.25">
      <c r="J7239" s="175"/>
      <c r="K7239" s="175"/>
    </row>
    <row r="7240" spans="10:11" ht="15" customHeight="1" x14ac:dyDescent="0.25">
      <c r="J7240" s="175"/>
      <c r="K7240" s="175"/>
    </row>
    <row r="7241" spans="10:11" ht="15" customHeight="1" x14ac:dyDescent="0.25">
      <c r="J7241" s="175"/>
      <c r="K7241" s="175"/>
    </row>
    <row r="7242" spans="10:11" ht="15" customHeight="1" x14ac:dyDescent="0.25">
      <c r="J7242" s="175"/>
      <c r="K7242" s="175"/>
    </row>
    <row r="7243" spans="10:11" ht="15" customHeight="1" x14ac:dyDescent="0.25">
      <c r="J7243" s="175"/>
      <c r="K7243" s="175"/>
    </row>
    <row r="7244" spans="10:11" ht="15" customHeight="1" x14ac:dyDescent="0.25">
      <c r="J7244" s="175"/>
      <c r="K7244" s="175"/>
    </row>
    <row r="7245" spans="10:11" ht="15" customHeight="1" x14ac:dyDescent="0.25">
      <c r="J7245" s="175"/>
      <c r="K7245" s="175"/>
    </row>
    <row r="7246" spans="10:11" ht="15" customHeight="1" x14ac:dyDescent="0.25">
      <c r="J7246" s="175"/>
      <c r="K7246" s="175"/>
    </row>
    <row r="7247" spans="10:11" ht="15" customHeight="1" x14ac:dyDescent="0.25">
      <c r="J7247" s="175"/>
      <c r="K7247" s="175"/>
    </row>
    <row r="7248" spans="10:11" ht="15" customHeight="1" x14ac:dyDescent="0.25">
      <c r="J7248" s="175"/>
      <c r="K7248" s="175"/>
    </row>
    <row r="7249" spans="10:11" ht="15" customHeight="1" x14ac:dyDescent="0.25">
      <c r="J7249" s="175"/>
      <c r="K7249" s="175"/>
    </row>
    <row r="7250" spans="10:11" ht="15" customHeight="1" x14ac:dyDescent="0.25">
      <c r="J7250" s="175"/>
      <c r="K7250" s="175"/>
    </row>
    <row r="7251" spans="10:11" ht="15" customHeight="1" x14ac:dyDescent="0.25">
      <c r="J7251" s="175"/>
      <c r="K7251" s="175"/>
    </row>
    <row r="7252" spans="10:11" ht="15" customHeight="1" x14ac:dyDescent="0.25">
      <c r="J7252" s="175"/>
      <c r="K7252" s="175"/>
    </row>
    <row r="7253" spans="10:11" ht="15" customHeight="1" x14ac:dyDescent="0.25">
      <c r="J7253" s="175"/>
      <c r="K7253" s="175"/>
    </row>
    <row r="7254" spans="10:11" ht="15" customHeight="1" x14ac:dyDescent="0.25">
      <c r="J7254" s="175"/>
      <c r="K7254" s="175"/>
    </row>
    <row r="7255" spans="10:11" ht="15" customHeight="1" x14ac:dyDescent="0.25">
      <c r="J7255" s="175"/>
      <c r="K7255" s="175"/>
    </row>
    <row r="7256" spans="10:11" ht="15" customHeight="1" x14ac:dyDescent="0.25">
      <c r="J7256" s="175"/>
      <c r="K7256" s="175"/>
    </row>
    <row r="7257" spans="10:11" ht="15" customHeight="1" x14ac:dyDescent="0.25">
      <c r="J7257" s="175"/>
      <c r="K7257" s="175"/>
    </row>
    <row r="7258" spans="10:11" ht="15" customHeight="1" x14ac:dyDescent="0.25">
      <c r="J7258" s="175"/>
      <c r="K7258" s="175"/>
    </row>
    <row r="7259" spans="10:11" ht="15" customHeight="1" x14ac:dyDescent="0.25">
      <c r="J7259" s="175"/>
      <c r="K7259" s="175"/>
    </row>
    <row r="7260" spans="10:11" ht="15" customHeight="1" x14ac:dyDescent="0.25">
      <c r="J7260" s="175"/>
      <c r="K7260" s="175"/>
    </row>
    <row r="7261" spans="10:11" ht="15" customHeight="1" x14ac:dyDescent="0.25">
      <c r="J7261" s="175"/>
      <c r="K7261" s="175"/>
    </row>
    <row r="7262" spans="10:11" ht="15" customHeight="1" x14ac:dyDescent="0.25">
      <c r="J7262" s="175"/>
      <c r="K7262" s="175"/>
    </row>
    <row r="7263" spans="10:11" ht="15" customHeight="1" x14ac:dyDescent="0.25">
      <c r="J7263" s="175"/>
      <c r="K7263" s="175"/>
    </row>
    <row r="7264" spans="10:11" ht="15" customHeight="1" x14ac:dyDescent="0.25">
      <c r="J7264" s="175"/>
      <c r="K7264" s="175"/>
    </row>
    <row r="7265" spans="10:11" ht="15" customHeight="1" x14ac:dyDescent="0.25">
      <c r="J7265" s="175"/>
      <c r="K7265" s="175"/>
    </row>
    <row r="7266" spans="10:11" ht="15" customHeight="1" x14ac:dyDescent="0.25">
      <c r="J7266" s="175"/>
      <c r="K7266" s="175"/>
    </row>
    <row r="7267" spans="10:11" ht="15" customHeight="1" x14ac:dyDescent="0.25">
      <c r="J7267" s="175"/>
      <c r="K7267" s="175"/>
    </row>
    <row r="7268" spans="10:11" ht="15" customHeight="1" x14ac:dyDescent="0.25">
      <c r="J7268" s="175"/>
      <c r="K7268" s="175"/>
    </row>
    <row r="7269" spans="10:11" ht="15" customHeight="1" x14ac:dyDescent="0.25">
      <c r="J7269" s="175"/>
      <c r="K7269" s="175"/>
    </row>
    <row r="7270" spans="10:11" ht="15" customHeight="1" x14ac:dyDescent="0.25">
      <c r="J7270" s="175"/>
      <c r="K7270" s="175"/>
    </row>
    <row r="7271" spans="10:11" ht="15" customHeight="1" x14ac:dyDescent="0.25">
      <c r="J7271" s="175"/>
      <c r="K7271" s="175"/>
    </row>
    <row r="7272" spans="10:11" ht="15" customHeight="1" x14ac:dyDescent="0.25">
      <c r="J7272" s="175"/>
      <c r="K7272" s="175"/>
    </row>
    <row r="7273" spans="10:11" ht="15" customHeight="1" x14ac:dyDescent="0.25">
      <c r="J7273" s="175"/>
      <c r="K7273" s="175"/>
    </row>
    <row r="7274" spans="10:11" ht="15" customHeight="1" x14ac:dyDescent="0.25">
      <c r="J7274" s="175"/>
      <c r="K7274" s="175"/>
    </row>
    <row r="7275" spans="10:11" ht="15" customHeight="1" x14ac:dyDescent="0.25">
      <c r="J7275" s="175"/>
      <c r="K7275" s="175"/>
    </row>
    <row r="7276" spans="10:11" ht="15" customHeight="1" x14ac:dyDescent="0.25">
      <c r="J7276" s="175"/>
      <c r="K7276" s="175"/>
    </row>
    <row r="7277" spans="10:11" ht="15" customHeight="1" x14ac:dyDescent="0.25">
      <c r="J7277" s="175"/>
      <c r="K7277" s="175"/>
    </row>
    <row r="7278" spans="10:11" ht="15" customHeight="1" x14ac:dyDescent="0.25">
      <c r="J7278" s="175"/>
      <c r="K7278" s="175"/>
    </row>
    <row r="7279" spans="10:11" ht="15" customHeight="1" x14ac:dyDescent="0.25">
      <c r="J7279" s="175"/>
      <c r="K7279" s="175"/>
    </row>
    <row r="7280" spans="10:11" ht="15" customHeight="1" x14ac:dyDescent="0.25">
      <c r="J7280" s="175"/>
      <c r="K7280" s="175"/>
    </row>
    <row r="7281" spans="10:11" ht="15" customHeight="1" x14ac:dyDescent="0.25">
      <c r="J7281" s="175"/>
      <c r="K7281" s="175"/>
    </row>
    <row r="7282" spans="10:11" ht="15" customHeight="1" x14ac:dyDescent="0.25">
      <c r="J7282" s="175"/>
      <c r="K7282" s="175"/>
    </row>
    <row r="7283" spans="10:11" ht="15" customHeight="1" x14ac:dyDescent="0.25">
      <c r="J7283" s="175"/>
      <c r="K7283" s="175"/>
    </row>
    <row r="7284" spans="10:11" ht="15" customHeight="1" x14ac:dyDescent="0.25">
      <c r="J7284" s="175"/>
      <c r="K7284" s="175"/>
    </row>
    <row r="7285" spans="10:11" ht="15" customHeight="1" x14ac:dyDescent="0.25">
      <c r="J7285" s="175"/>
      <c r="K7285" s="175"/>
    </row>
    <row r="7286" spans="10:11" ht="15" customHeight="1" x14ac:dyDescent="0.25">
      <c r="J7286" s="175"/>
      <c r="K7286" s="175"/>
    </row>
    <row r="7287" spans="10:11" ht="15" customHeight="1" x14ac:dyDescent="0.25">
      <c r="J7287" s="175"/>
      <c r="K7287" s="175"/>
    </row>
    <row r="7288" spans="10:11" ht="15" customHeight="1" x14ac:dyDescent="0.25">
      <c r="J7288" s="175"/>
      <c r="K7288" s="175"/>
    </row>
    <row r="7289" spans="10:11" ht="15" customHeight="1" x14ac:dyDescent="0.25">
      <c r="J7289" s="175"/>
      <c r="K7289" s="175"/>
    </row>
    <row r="7290" spans="10:11" ht="15" customHeight="1" x14ac:dyDescent="0.25">
      <c r="J7290" s="175"/>
      <c r="K7290" s="175"/>
    </row>
    <row r="7291" spans="10:11" ht="15" customHeight="1" x14ac:dyDescent="0.25">
      <c r="J7291" s="175"/>
      <c r="K7291" s="175"/>
    </row>
    <row r="7292" spans="10:11" ht="15" customHeight="1" x14ac:dyDescent="0.25">
      <c r="J7292" s="175"/>
      <c r="K7292" s="175"/>
    </row>
    <row r="7293" spans="10:11" ht="15" customHeight="1" x14ac:dyDescent="0.25">
      <c r="J7293" s="175"/>
      <c r="K7293" s="175"/>
    </row>
    <row r="7294" spans="10:11" ht="15" customHeight="1" x14ac:dyDescent="0.25">
      <c r="J7294" s="175"/>
      <c r="K7294" s="175"/>
    </row>
    <row r="7295" spans="10:11" ht="15" customHeight="1" x14ac:dyDescent="0.25">
      <c r="J7295" s="175"/>
      <c r="K7295" s="175"/>
    </row>
    <row r="7296" spans="10:11" ht="15" customHeight="1" x14ac:dyDescent="0.25">
      <c r="J7296" s="175"/>
      <c r="K7296" s="175"/>
    </row>
    <row r="7297" spans="10:11" ht="15" customHeight="1" x14ac:dyDescent="0.25">
      <c r="J7297" s="175"/>
      <c r="K7297" s="175"/>
    </row>
    <row r="7298" spans="10:11" ht="15" customHeight="1" x14ac:dyDescent="0.25">
      <c r="J7298" s="175"/>
      <c r="K7298" s="175"/>
    </row>
    <row r="7299" spans="10:11" ht="15" customHeight="1" x14ac:dyDescent="0.25">
      <c r="J7299" s="175"/>
      <c r="K7299" s="175"/>
    </row>
    <row r="7300" spans="10:11" ht="15" customHeight="1" x14ac:dyDescent="0.25">
      <c r="J7300" s="175"/>
      <c r="K7300" s="175"/>
    </row>
    <row r="7301" spans="10:11" ht="15" customHeight="1" x14ac:dyDescent="0.25">
      <c r="J7301" s="175"/>
      <c r="K7301" s="175"/>
    </row>
    <row r="7302" spans="10:11" ht="15" customHeight="1" x14ac:dyDescent="0.25">
      <c r="J7302" s="175"/>
      <c r="K7302" s="175"/>
    </row>
    <row r="7303" spans="10:11" ht="15" customHeight="1" x14ac:dyDescent="0.25">
      <c r="J7303" s="175"/>
      <c r="K7303" s="175"/>
    </row>
    <row r="7304" spans="10:11" ht="15" customHeight="1" x14ac:dyDescent="0.25">
      <c r="J7304" s="175"/>
      <c r="K7304" s="175"/>
    </row>
    <row r="7305" spans="10:11" ht="15" customHeight="1" x14ac:dyDescent="0.25">
      <c r="J7305" s="175"/>
      <c r="K7305" s="175"/>
    </row>
    <row r="7306" spans="10:11" ht="15" customHeight="1" x14ac:dyDescent="0.25">
      <c r="J7306" s="175"/>
      <c r="K7306" s="175"/>
    </row>
    <row r="7307" spans="10:11" ht="15" customHeight="1" x14ac:dyDescent="0.25">
      <c r="J7307" s="175"/>
      <c r="K7307" s="175"/>
    </row>
    <row r="7308" spans="10:11" ht="15" customHeight="1" x14ac:dyDescent="0.25">
      <c r="J7308" s="175"/>
      <c r="K7308" s="175"/>
    </row>
    <row r="7309" spans="10:11" ht="15" customHeight="1" x14ac:dyDescent="0.25">
      <c r="J7309" s="175"/>
      <c r="K7309" s="175"/>
    </row>
    <row r="7310" spans="10:11" ht="15" customHeight="1" x14ac:dyDescent="0.25">
      <c r="J7310" s="175"/>
      <c r="K7310" s="175"/>
    </row>
    <row r="7311" spans="10:11" ht="15" customHeight="1" x14ac:dyDescent="0.25">
      <c r="J7311" s="175"/>
      <c r="K7311" s="175"/>
    </row>
    <row r="7312" spans="10:11" ht="15" customHeight="1" x14ac:dyDescent="0.25">
      <c r="J7312" s="175"/>
      <c r="K7312" s="175"/>
    </row>
    <row r="7313" spans="10:11" ht="15" customHeight="1" x14ac:dyDescent="0.25">
      <c r="J7313" s="175"/>
      <c r="K7313" s="175"/>
    </row>
    <row r="7314" spans="10:11" ht="15" customHeight="1" x14ac:dyDescent="0.25">
      <c r="J7314" s="175"/>
      <c r="K7314" s="175"/>
    </row>
    <row r="7315" spans="10:11" ht="15" customHeight="1" x14ac:dyDescent="0.25">
      <c r="J7315" s="175"/>
      <c r="K7315" s="175"/>
    </row>
    <row r="7316" spans="10:11" ht="15" customHeight="1" x14ac:dyDescent="0.25">
      <c r="J7316" s="175"/>
      <c r="K7316" s="175"/>
    </row>
    <row r="7317" spans="10:11" ht="15" customHeight="1" x14ac:dyDescent="0.25">
      <c r="J7317" s="175"/>
      <c r="K7317" s="175"/>
    </row>
    <row r="7318" spans="10:11" ht="15" customHeight="1" x14ac:dyDescent="0.25">
      <c r="J7318" s="175"/>
      <c r="K7318" s="175"/>
    </row>
    <row r="7319" spans="10:11" ht="15" customHeight="1" x14ac:dyDescent="0.25">
      <c r="J7319" s="175"/>
      <c r="K7319" s="175"/>
    </row>
    <row r="7320" spans="10:11" ht="15" customHeight="1" x14ac:dyDescent="0.25">
      <c r="J7320" s="175"/>
      <c r="K7320" s="175"/>
    </row>
    <row r="7321" spans="10:11" ht="15" customHeight="1" x14ac:dyDescent="0.25">
      <c r="J7321" s="175"/>
      <c r="K7321" s="175"/>
    </row>
    <row r="7322" spans="10:11" ht="15" customHeight="1" x14ac:dyDescent="0.25">
      <c r="J7322" s="175"/>
      <c r="K7322" s="175"/>
    </row>
    <row r="7323" spans="10:11" ht="15" customHeight="1" x14ac:dyDescent="0.25">
      <c r="J7323" s="175"/>
      <c r="K7323" s="175"/>
    </row>
    <row r="7324" spans="10:11" ht="15" customHeight="1" x14ac:dyDescent="0.25">
      <c r="J7324" s="175"/>
      <c r="K7324" s="175"/>
    </row>
    <row r="7325" spans="10:11" ht="15" customHeight="1" x14ac:dyDescent="0.25">
      <c r="J7325" s="175"/>
      <c r="K7325" s="175"/>
    </row>
    <row r="7326" spans="10:11" ht="15" customHeight="1" x14ac:dyDescent="0.25">
      <c r="J7326" s="175"/>
      <c r="K7326" s="175"/>
    </row>
    <row r="7327" spans="10:11" ht="15" customHeight="1" x14ac:dyDescent="0.25">
      <c r="J7327" s="175"/>
      <c r="K7327" s="175"/>
    </row>
    <row r="7328" spans="10:11" ht="15" customHeight="1" x14ac:dyDescent="0.25">
      <c r="J7328" s="175"/>
      <c r="K7328" s="175"/>
    </row>
    <row r="7329" spans="10:11" ht="15" customHeight="1" x14ac:dyDescent="0.25">
      <c r="J7329" s="175"/>
      <c r="K7329" s="175"/>
    </row>
    <row r="7330" spans="10:11" ht="15" customHeight="1" x14ac:dyDescent="0.25">
      <c r="J7330" s="175"/>
      <c r="K7330" s="175"/>
    </row>
    <row r="7331" spans="10:11" ht="15" customHeight="1" x14ac:dyDescent="0.25">
      <c r="J7331" s="175"/>
      <c r="K7331" s="175"/>
    </row>
    <row r="7332" spans="10:11" ht="15" customHeight="1" x14ac:dyDescent="0.25">
      <c r="J7332" s="175"/>
      <c r="K7332" s="175"/>
    </row>
    <row r="7333" spans="10:11" ht="15" customHeight="1" x14ac:dyDescent="0.25">
      <c r="J7333" s="175"/>
      <c r="K7333" s="175"/>
    </row>
    <row r="7334" spans="10:11" ht="15" customHeight="1" x14ac:dyDescent="0.25">
      <c r="J7334" s="175"/>
      <c r="K7334" s="175"/>
    </row>
    <row r="7335" spans="10:11" ht="15" customHeight="1" x14ac:dyDescent="0.25">
      <c r="J7335" s="175"/>
      <c r="K7335" s="175"/>
    </row>
    <row r="7336" spans="10:11" ht="15" customHeight="1" x14ac:dyDescent="0.25">
      <c r="J7336" s="175"/>
      <c r="K7336" s="175"/>
    </row>
    <row r="7337" spans="10:11" ht="15" customHeight="1" x14ac:dyDescent="0.25">
      <c r="J7337" s="175"/>
      <c r="K7337" s="175"/>
    </row>
    <row r="7338" spans="10:11" ht="15" customHeight="1" x14ac:dyDescent="0.25">
      <c r="J7338" s="175"/>
      <c r="K7338" s="175"/>
    </row>
    <row r="7339" spans="10:11" ht="15" customHeight="1" x14ac:dyDescent="0.25">
      <c r="J7339" s="175"/>
      <c r="K7339" s="175"/>
    </row>
    <row r="7340" spans="10:11" ht="15" customHeight="1" x14ac:dyDescent="0.25">
      <c r="J7340" s="175"/>
      <c r="K7340" s="175"/>
    </row>
    <row r="7341" spans="10:11" ht="15" customHeight="1" x14ac:dyDescent="0.25">
      <c r="J7341" s="175"/>
      <c r="K7341" s="175"/>
    </row>
    <row r="7342" spans="10:11" ht="15" customHeight="1" x14ac:dyDescent="0.25">
      <c r="J7342" s="175"/>
      <c r="K7342" s="175"/>
    </row>
    <row r="7343" spans="10:11" ht="15" customHeight="1" x14ac:dyDescent="0.25">
      <c r="J7343" s="175"/>
      <c r="K7343" s="175"/>
    </row>
    <row r="7344" spans="10:11" ht="15" customHeight="1" x14ac:dyDescent="0.25">
      <c r="J7344" s="175"/>
      <c r="K7344" s="175"/>
    </row>
    <row r="7345" spans="10:11" ht="15" customHeight="1" x14ac:dyDescent="0.25">
      <c r="J7345" s="175"/>
      <c r="K7345" s="175"/>
    </row>
    <row r="7346" spans="10:11" ht="15" customHeight="1" x14ac:dyDescent="0.25">
      <c r="J7346" s="175"/>
      <c r="K7346" s="175"/>
    </row>
    <row r="7347" spans="10:11" ht="15" customHeight="1" x14ac:dyDescent="0.25">
      <c r="J7347" s="175"/>
      <c r="K7347" s="175"/>
    </row>
    <row r="7348" spans="10:11" ht="15" customHeight="1" x14ac:dyDescent="0.25">
      <c r="J7348" s="175"/>
      <c r="K7348" s="175"/>
    </row>
    <row r="7349" spans="10:11" ht="15" customHeight="1" x14ac:dyDescent="0.25">
      <c r="J7349" s="175"/>
      <c r="K7349" s="175"/>
    </row>
    <row r="7350" spans="10:11" ht="15" customHeight="1" x14ac:dyDescent="0.25">
      <c r="J7350" s="175"/>
      <c r="K7350" s="175"/>
    </row>
    <row r="7351" spans="10:11" ht="15" customHeight="1" x14ac:dyDescent="0.25">
      <c r="J7351" s="175"/>
      <c r="K7351" s="175"/>
    </row>
    <row r="7352" spans="10:11" ht="15" customHeight="1" x14ac:dyDescent="0.25">
      <c r="J7352" s="175"/>
      <c r="K7352" s="175"/>
    </row>
    <row r="7353" spans="10:11" ht="15" customHeight="1" x14ac:dyDescent="0.25">
      <c r="J7353" s="175"/>
      <c r="K7353" s="175"/>
    </row>
    <row r="7354" spans="10:11" ht="15" customHeight="1" x14ac:dyDescent="0.25">
      <c r="J7354" s="175"/>
      <c r="K7354" s="175"/>
    </row>
    <row r="7355" spans="10:11" ht="15" customHeight="1" x14ac:dyDescent="0.25">
      <c r="J7355" s="175"/>
      <c r="K7355" s="175"/>
    </row>
    <row r="7356" spans="10:11" ht="15" customHeight="1" x14ac:dyDescent="0.25">
      <c r="J7356" s="175"/>
      <c r="K7356" s="175"/>
    </row>
    <row r="7357" spans="10:11" ht="15" customHeight="1" x14ac:dyDescent="0.25">
      <c r="J7357" s="175"/>
      <c r="K7357" s="175"/>
    </row>
    <row r="7358" spans="10:11" ht="15" customHeight="1" x14ac:dyDescent="0.25">
      <c r="J7358" s="175"/>
      <c r="K7358" s="175"/>
    </row>
    <row r="7359" spans="10:11" ht="15" customHeight="1" x14ac:dyDescent="0.25">
      <c r="J7359" s="175"/>
      <c r="K7359" s="175"/>
    </row>
    <row r="7360" spans="10:11" ht="15" customHeight="1" x14ac:dyDescent="0.25">
      <c r="J7360" s="175"/>
      <c r="K7360" s="175"/>
    </row>
    <row r="7361" spans="10:11" ht="15" customHeight="1" x14ac:dyDescent="0.25">
      <c r="J7361" s="175"/>
      <c r="K7361" s="175"/>
    </row>
    <row r="7362" spans="10:11" ht="15" customHeight="1" x14ac:dyDescent="0.25">
      <c r="J7362" s="175"/>
      <c r="K7362" s="175"/>
    </row>
    <row r="7363" spans="10:11" ht="15" customHeight="1" x14ac:dyDescent="0.25">
      <c r="J7363" s="175"/>
      <c r="K7363" s="175"/>
    </row>
    <row r="7364" spans="10:11" ht="15" customHeight="1" x14ac:dyDescent="0.25">
      <c r="J7364" s="175"/>
      <c r="K7364" s="175"/>
    </row>
    <row r="7365" spans="10:11" ht="15" customHeight="1" x14ac:dyDescent="0.25">
      <c r="J7365" s="175"/>
      <c r="K7365" s="175"/>
    </row>
    <row r="7366" spans="10:11" ht="15" customHeight="1" x14ac:dyDescent="0.25">
      <c r="J7366" s="175"/>
      <c r="K7366" s="175"/>
    </row>
    <row r="7367" spans="10:11" ht="15" customHeight="1" x14ac:dyDescent="0.25">
      <c r="J7367" s="175"/>
      <c r="K7367" s="175"/>
    </row>
    <row r="7368" spans="10:11" ht="15" customHeight="1" x14ac:dyDescent="0.25">
      <c r="J7368" s="175"/>
      <c r="K7368" s="175"/>
    </row>
    <row r="7369" spans="10:11" ht="15" customHeight="1" x14ac:dyDescent="0.25">
      <c r="J7369" s="175"/>
      <c r="K7369" s="175"/>
    </row>
    <row r="7370" spans="10:11" ht="15" customHeight="1" x14ac:dyDescent="0.25">
      <c r="J7370" s="175"/>
      <c r="K7370" s="175"/>
    </row>
    <row r="7371" spans="10:11" ht="15" customHeight="1" x14ac:dyDescent="0.25">
      <c r="J7371" s="175"/>
      <c r="K7371" s="175"/>
    </row>
    <row r="7372" spans="10:11" ht="15" customHeight="1" x14ac:dyDescent="0.25">
      <c r="J7372" s="175"/>
      <c r="K7372" s="175"/>
    </row>
    <row r="7373" spans="10:11" ht="15" customHeight="1" x14ac:dyDescent="0.25">
      <c r="J7373" s="175"/>
      <c r="K7373" s="175"/>
    </row>
    <row r="7374" spans="10:11" ht="15" customHeight="1" x14ac:dyDescent="0.25">
      <c r="J7374" s="175"/>
      <c r="K7374" s="175"/>
    </row>
    <row r="7375" spans="10:11" ht="15" customHeight="1" x14ac:dyDescent="0.25">
      <c r="J7375" s="175"/>
      <c r="K7375" s="175"/>
    </row>
    <row r="7376" spans="10:11" ht="15" customHeight="1" x14ac:dyDescent="0.25">
      <c r="J7376" s="175"/>
      <c r="K7376" s="175"/>
    </row>
    <row r="7377" spans="10:11" ht="15" customHeight="1" x14ac:dyDescent="0.25">
      <c r="J7377" s="175"/>
      <c r="K7377" s="175"/>
    </row>
    <row r="7378" spans="10:11" ht="15" customHeight="1" x14ac:dyDescent="0.25">
      <c r="J7378" s="175"/>
      <c r="K7378" s="175"/>
    </row>
    <row r="7379" spans="10:11" ht="15" customHeight="1" x14ac:dyDescent="0.25">
      <c r="J7379" s="175"/>
      <c r="K7379" s="175"/>
    </row>
    <row r="7380" spans="10:11" ht="15" customHeight="1" x14ac:dyDescent="0.25">
      <c r="J7380" s="175"/>
      <c r="K7380" s="175"/>
    </row>
    <row r="7381" spans="10:11" ht="15" customHeight="1" x14ac:dyDescent="0.25">
      <c r="J7381" s="175"/>
      <c r="K7381" s="175"/>
    </row>
    <row r="7382" spans="10:11" ht="15" customHeight="1" x14ac:dyDescent="0.25">
      <c r="J7382" s="175"/>
      <c r="K7382" s="175"/>
    </row>
    <row r="7383" spans="10:11" ht="15" customHeight="1" x14ac:dyDescent="0.25">
      <c r="J7383" s="175"/>
      <c r="K7383" s="175"/>
    </row>
    <row r="7384" spans="10:11" ht="15" customHeight="1" x14ac:dyDescent="0.25">
      <c r="J7384" s="175"/>
      <c r="K7384" s="175"/>
    </row>
    <row r="7385" spans="10:11" ht="15" customHeight="1" x14ac:dyDescent="0.25">
      <c r="J7385" s="175"/>
      <c r="K7385" s="175"/>
    </row>
    <row r="7386" spans="10:11" ht="15" customHeight="1" x14ac:dyDescent="0.25">
      <c r="J7386" s="175"/>
      <c r="K7386" s="175"/>
    </row>
    <row r="7387" spans="10:11" ht="15" customHeight="1" x14ac:dyDescent="0.25">
      <c r="J7387" s="175"/>
      <c r="K7387" s="175"/>
    </row>
    <row r="7388" spans="10:11" ht="15" customHeight="1" x14ac:dyDescent="0.25">
      <c r="J7388" s="175"/>
      <c r="K7388" s="175"/>
    </row>
    <row r="7389" spans="10:11" ht="15" customHeight="1" x14ac:dyDescent="0.25">
      <c r="J7389" s="175"/>
      <c r="K7389" s="175"/>
    </row>
    <row r="7390" spans="10:11" ht="15" customHeight="1" x14ac:dyDescent="0.25">
      <c r="J7390" s="175"/>
      <c r="K7390" s="175"/>
    </row>
    <row r="7391" spans="10:11" ht="15" customHeight="1" x14ac:dyDescent="0.25">
      <c r="J7391" s="175"/>
      <c r="K7391" s="175"/>
    </row>
    <row r="7392" spans="10:11" ht="15" customHeight="1" x14ac:dyDescent="0.25">
      <c r="J7392" s="175"/>
      <c r="K7392" s="175"/>
    </row>
    <row r="7393" spans="10:11" ht="15" customHeight="1" x14ac:dyDescent="0.25">
      <c r="J7393" s="175"/>
      <c r="K7393" s="175"/>
    </row>
    <row r="7394" spans="10:11" ht="15" customHeight="1" x14ac:dyDescent="0.25">
      <c r="J7394" s="175"/>
      <c r="K7394" s="175"/>
    </row>
    <row r="7395" spans="10:11" ht="15" customHeight="1" x14ac:dyDescent="0.25">
      <c r="J7395" s="175"/>
      <c r="K7395" s="175"/>
    </row>
    <row r="7396" spans="10:11" ht="15" customHeight="1" x14ac:dyDescent="0.25">
      <c r="J7396" s="175"/>
      <c r="K7396" s="175"/>
    </row>
    <row r="7397" spans="10:11" ht="15" customHeight="1" x14ac:dyDescent="0.25">
      <c r="J7397" s="175"/>
      <c r="K7397" s="175"/>
    </row>
    <row r="7398" spans="10:11" ht="15" customHeight="1" x14ac:dyDescent="0.25">
      <c r="J7398" s="175"/>
      <c r="K7398" s="175"/>
    </row>
    <row r="7399" spans="10:11" ht="15" customHeight="1" x14ac:dyDescent="0.25">
      <c r="J7399" s="175"/>
      <c r="K7399" s="175"/>
    </row>
    <row r="7400" spans="10:11" ht="15" customHeight="1" x14ac:dyDescent="0.25">
      <c r="J7400" s="175"/>
      <c r="K7400" s="175"/>
    </row>
    <row r="7401" spans="10:11" ht="15" customHeight="1" x14ac:dyDescent="0.25">
      <c r="J7401" s="175"/>
      <c r="K7401" s="175"/>
    </row>
    <row r="7402" spans="10:11" ht="15" customHeight="1" x14ac:dyDescent="0.25">
      <c r="J7402" s="175"/>
      <c r="K7402" s="175"/>
    </row>
    <row r="7403" spans="10:11" ht="15" customHeight="1" x14ac:dyDescent="0.25">
      <c r="J7403" s="175"/>
      <c r="K7403" s="175"/>
    </row>
    <row r="7404" spans="10:11" ht="15" customHeight="1" x14ac:dyDescent="0.25">
      <c r="J7404" s="175"/>
      <c r="K7404" s="175"/>
    </row>
    <row r="7405" spans="10:11" ht="15" customHeight="1" x14ac:dyDescent="0.25">
      <c r="J7405" s="175"/>
      <c r="K7405" s="175"/>
    </row>
    <row r="7406" spans="10:11" ht="15" customHeight="1" x14ac:dyDescent="0.25">
      <c r="J7406" s="175"/>
      <c r="K7406" s="175"/>
    </row>
    <row r="7407" spans="10:11" ht="15" customHeight="1" x14ac:dyDescent="0.25">
      <c r="J7407" s="175"/>
      <c r="K7407" s="175"/>
    </row>
    <row r="7408" spans="10:11" ht="15" customHeight="1" x14ac:dyDescent="0.25">
      <c r="J7408" s="175"/>
      <c r="K7408" s="175"/>
    </row>
    <row r="7409" spans="10:11" ht="15" customHeight="1" x14ac:dyDescent="0.25">
      <c r="J7409" s="175"/>
      <c r="K7409" s="175"/>
    </row>
    <row r="7410" spans="10:11" ht="15" customHeight="1" x14ac:dyDescent="0.25">
      <c r="J7410" s="175"/>
      <c r="K7410" s="175"/>
    </row>
    <row r="7411" spans="10:11" ht="15" customHeight="1" x14ac:dyDescent="0.25">
      <c r="J7411" s="175"/>
      <c r="K7411" s="175"/>
    </row>
    <row r="7412" spans="10:11" ht="15" customHeight="1" x14ac:dyDescent="0.25">
      <c r="J7412" s="175"/>
      <c r="K7412" s="175"/>
    </row>
    <row r="7413" spans="10:11" ht="15" customHeight="1" x14ac:dyDescent="0.25">
      <c r="J7413" s="175"/>
      <c r="K7413" s="175"/>
    </row>
    <row r="7414" spans="10:11" ht="15" customHeight="1" x14ac:dyDescent="0.25">
      <c r="J7414" s="175"/>
      <c r="K7414" s="175"/>
    </row>
    <row r="7415" spans="10:11" ht="15" customHeight="1" x14ac:dyDescent="0.25">
      <c r="J7415" s="175"/>
      <c r="K7415" s="175"/>
    </row>
    <row r="7416" spans="10:11" ht="15" customHeight="1" x14ac:dyDescent="0.25">
      <c r="J7416" s="175"/>
      <c r="K7416" s="175"/>
    </row>
    <row r="7417" spans="10:11" ht="15" customHeight="1" x14ac:dyDescent="0.25">
      <c r="J7417" s="175"/>
      <c r="K7417" s="175"/>
    </row>
    <row r="7418" spans="10:11" ht="15" customHeight="1" x14ac:dyDescent="0.25">
      <c r="J7418" s="175"/>
      <c r="K7418" s="175"/>
    </row>
    <row r="7419" spans="10:11" ht="15" customHeight="1" x14ac:dyDescent="0.25">
      <c r="J7419" s="175"/>
      <c r="K7419" s="175"/>
    </row>
    <row r="7420" spans="10:11" ht="15" customHeight="1" x14ac:dyDescent="0.25">
      <c r="J7420" s="175"/>
      <c r="K7420" s="175"/>
    </row>
    <row r="7421" spans="10:11" ht="15" customHeight="1" x14ac:dyDescent="0.25">
      <c r="J7421" s="175"/>
      <c r="K7421" s="175"/>
    </row>
    <row r="7422" spans="10:11" ht="15" customHeight="1" x14ac:dyDescent="0.25">
      <c r="J7422" s="175"/>
      <c r="K7422" s="175"/>
    </row>
    <row r="7423" spans="10:11" ht="15" customHeight="1" x14ac:dyDescent="0.25">
      <c r="J7423" s="175"/>
      <c r="K7423" s="175"/>
    </row>
    <row r="7424" spans="10:11" ht="15" customHeight="1" x14ac:dyDescent="0.25">
      <c r="J7424" s="175"/>
      <c r="K7424" s="175"/>
    </row>
    <row r="7425" spans="10:11" ht="15" customHeight="1" x14ac:dyDescent="0.25">
      <c r="J7425" s="175"/>
      <c r="K7425" s="175"/>
    </row>
    <row r="7426" spans="10:11" ht="15" customHeight="1" x14ac:dyDescent="0.25">
      <c r="J7426" s="175"/>
      <c r="K7426" s="175"/>
    </row>
    <row r="7427" spans="10:11" ht="15" customHeight="1" x14ac:dyDescent="0.25">
      <c r="J7427" s="175"/>
      <c r="K7427" s="175"/>
    </row>
    <row r="7428" spans="10:11" ht="15" customHeight="1" x14ac:dyDescent="0.25">
      <c r="J7428" s="175"/>
      <c r="K7428" s="175"/>
    </row>
    <row r="7429" spans="10:11" ht="15" customHeight="1" x14ac:dyDescent="0.25">
      <c r="J7429" s="175"/>
      <c r="K7429" s="175"/>
    </row>
    <row r="7430" spans="10:11" ht="15" customHeight="1" x14ac:dyDescent="0.25">
      <c r="J7430" s="175"/>
      <c r="K7430" s="175"/>
    </row>
    <row r="7431" spans="10:11" ht="15" customHeight="1" x14ac:dyDescent="0.25">
      <c r="J7431" s="175"/>
      <c r="K7431" s="175"/>
    </row>
    <row r="7432" spans="10:11" ht="15" customHeight="1" x14ac:dyDescent="0.25">
      <c r="J7432" s="175"/>
      <c r="K7432" s="175"/>
    </row>
    <row r="7433" spans="10:11" ht="15" customHeight="1" x14ac:dyDescent="0.25">
      <c r="J7433" s="175"/>
      <c r="K7433" s="175"/>
    </row>
    <row r="7434" spans="10:11" ht="15" customHeight="1" x14ac:dyDescent="0.25">
      <c r="J7434" s="175"/>
      <c r="K7434" s="175"/>
    </row>
    <row r="7435" spans="10:11" ht="15" customHeight="1" x14ac:dyDescent="0.25">
      <c r="J7435" s="175"/>
      <c r="K7435" s="175"/>
    </row>
    <row r="7436" spans="10:11" ht="15" customHeight="1" x14ac:dyDescent="0.25">
      <c r="J7436" s="175"/>
      <c r="K7436" s="175"/>
    </row>
    <row r="7437" spans="10:11" ht="15" customHeight="1" x14ac:dyDescent="0.25">
      <c r="J7437" s="175"/>
      <c r="K7437" s="175"/>
    </row>
    <row r="7438" spans="10:11" ht="15" customHeight="1" x14ac:dyDescent="0.25">
      <c r="J7438" s="175"/>
      <c r="K7438" s="175"/>
    </row>
    <row r="7439" spans="10:11" ht="15" customHeight="1" x14ac:dyDescent="0.25">
      <c r="J7439" s="175"/>
      <c r="K7439" s="175"/>
    </row>
    <row r="7440" spans="10:11" ht="15" customHeight="1" x14ac:dyDescent="0.25">
      <c r="J7440" s="175"/>
      <c r="K7440" s="175"/>
    </row>
    <row r="7441" spans="10:11" ht="15" customHeight="1" x14ac:dyDescent="0.25">
      <c r="J7441" s="175"/>
      <c r="K7441" s="175"/>
    </row>
    <row r="7442" spans="10:11" ht="15" customHeight="1" x14ac:dyDescent="0.25">
      <c r="J7442" s="175"/>
      <c r="K7442" s="175"/>
    </row>
    <row r="7443" spans="10:11" ht="15" customHeight="1" x14ac:dyDescent="0.25">
      <c r="J7443" s="175"/>
      <c r="K7443" s="175"/>
    </row>
    <row r="7444" spans="10:11" ht="15" customHeight="1" x14ac:dyDescent="0.25">
      <c r="J7444" s="175"/>
      <c r="K7444" s="175"/>
    </row>
    <row r="7445" spans="10:11" ht="15" customHeight="1" x14ac:dyDescent="0.25">
      <c r="J7445" s="175"/>
      <c r="K7445" s="175"/>
    </row>
    <row r="7446" spans="10:11" ht="15" customHeight="1" x14ac:dyDescent="0.25">
      <c r="J7446" s="175"/>
      <c r="K7446" s="175"/>
    </row>
    <row r="7447" spans="10:11" ht="15" customHeight="1" x14ac:dyDescent="0.25">
      <c r="J7447" s="175"/>
      <c r="K7447" s="175"/>
    </row>
    <row r="7448" spans="10:11" ht="15" customHeight="1" x14ac:dyDescent="0.25">
      <c r="J7448" s="175"/>
      <c r="K7448" s="175"/>
    </row>
    <row r="7449" spans="10:11" ht="15" customHeight="1" x14ac:dyDescent="0.25">
      <c r="J7449" s="175"/>
      <c r="K7449" s="175"/>
    </row>
    <row r="7450" spans="10:11" ht="15" customHeight="1" x14ac:dyDescent="0.25">
      <c r="J7450" s="175"/>
      <c r="K7450" s="175"/>
    </row>
    <row r="7451" spans="10:11" ht="15" customHeight="1" x14ac:dyDescent="0.25">
      <c r="J7451" s="175"/>
      <c r="K7451" s="175"/>
    </row>
    <row r="7452" spans="10:11" ht="15" customHeight="1" x14ac:dyDescent="0.25">
      <c r="J7452" s="175"/>
      <c r="K7452" s="175"/>
    </row>
    <row r="7453" spans="10:11" ht="15" customHeight="1" x14ac:dyDescent="0.25">
      <c r="J7453" s="175"/>
      <c r="K7453" s="175"/>
    </row>
    <row r="7454" spans="10:11" ht="15" customHeight="1" x14ac:dyDescent="0.25">
      <c r="J7454" s="175"/>
      <c r="K7454" s="175"/>
    </row>
    <row r="7455" spans="10:11" ht="15" customHeight="1" x14ac:dyDescent="0.25">
      <c r="J7455" s="175"/>
      <c r="K7455" s="175"/>
    </row>
    <row r="7456" spans="10:11" ht="15" customHeight="1" x14ac:dyDescent="0.25">
      <c r="J7456" s="175"/>
      <c r="K7456" s="175"/>
    </row>
    <row r="7457" spans="10:11" ht="15" customHeight="1" x14ac:dyDescent="0.25">
      <c r="J7457" s="175"/>
      <c r="K7457" s="175"/>
    </row>
    <row r="7458" spans="10:11" ht="15" customHeight="1" x14ac:dyDescent="0.25">
      <c r="J7458" s="175"/>
      <c r="K7458" s="175"/>
    </row>
    <row r="7459" spans="10:11" ht="15" customHeight="1" x14ac:dyDescent="0.25">
      <c r="J7459" s="175"/>
      <c r="K7459" s="175"/>
    </row>
    <row r="7460" spans="10:11" ht="15" customHeight="1" x14ac:dyDescent="0.25">
      <c r="J7460" s="175"/>
      <c r="K7460" s="175"/>
    </row>
    <row r="7461" spans="10:11" ht="15" customHeight="1" x14ac:dyDescent="0.25">
      <c r="J7461" s="175"/>
      <c r="K7461" s="175"/>
    </row>
    <row r="7462" spans="10:11" ht="15" customHeight="1" x14ac:dyDescent="0.25">
      <c r="J7462" s="175"/>
      <c r="K7462" s="175"/>
    </row>
    <row r="7463" spans="10:11" ht="15" customHeight="1" x14ac:dyDescent="0.25">
      <c r="J7463" s="175"/>
      <c r="K7463" s="175"/>
    </row>
    <row r="7464" spans="10:11" ht="15" customHeight="1" x14ac:dyDescent="0.25">
      <c r="J7464" s="175"/>
      <c r="K7464" s="175"/>
    </row>
    <row r="7465" spans="10:11" ht="15" customHeight="1" x14ac:dyDescent="0.25">
      <c r="J7465" s="175"/>
      <c r="K7465" s="175"/>
    </row>
    <row r="7466" spans="10:11" ht="15" customHeight="1" x14ac:dyDescent="0.25">
      <c r="J7466" s="175"/>
      <c r="K7466" s="175"/>
    </row>
    <row r="7467" spans="10:11" ht="15" customHeight="1" x14ac:dyDescent="0.25">
      <c r="J7467" s="175"/>
      <c r="K7467" s="175"/>
    </row>
    <row r="7468" spans="10:11" ht="15" customHeight="1" x14ac:dyDescent="0.25">
      <c r="J7468" s="175"/>
      <c r="K7468" s="175"/>
    </row>
    <row r="7469" spans="10:11" ht="15" customHeight="1" x14ac:dyDescent="0.25">
      <c r="J7469" s="175"/>
      <c r="K7469" s="175"/>
    </row>
    <row r="7470" spans="10:11" ht="15" customHeight="1" x14ac:dyDescent="0.25">
      <c r="J7470" s="175"/>
      <c r="K7470" s="175"/>
    </row>
    <row r="7471" spans="10:11" ht="15" customHeight="1" x14ac:dyDescent="0.25">
      <c r="J7471" s="175"/>
      <c r="K7471" s="175"/>
    </row>
    <row r="7472" spans="10:11" ht="15" customHeight="1" x14ac:dyDescent="0.25">
      <c r="J7472" s="175"/>
      <c r="K7472" s="175"/>
    </row>
    <row r="7473" spans="10:11" ht="15" customHeight="1" x14ac:dyDescent="0.25">
      <c r="J7473" s="175"/>
      <c r="K7473" s="175"/>
    </row>
    <row r="7474" spans="10:11" ht="15" customHeight="1" x14ac:dyDescent="0.25">
      <c r="J7474" s="175"/>
      <c r="K7474" s="175"/>
    </row>
    <row r="7475" spans="10:11" ht="15" customHeight="1" x14ac:dyDescent="0.25">
      <c r="J7475" s="175"/>
      <c r="K7475" s="175"/>
    </row>
    <row r="7476" spans="10:11" ht="15" customHeight="1" x14ac:dyDescent="0.25">
      <c r="J7476" s="175"/>
      <c r="K7476" s="175"/>
    </row>
    <row r="7477" spans="10:11" ht="15" customHeight="1" x14ac:dyDescent="0.25">
      <c r="J7477" s="175"/>
      <c r="K7477" s="175"/>
    </row>
    <row r="7478" spans="10:11" ht="15" customHeight="1" x14ac:dyDescent="0.25">
      <c r="J7478" s="175"/>
      <c r="K7478" s="175"/>
    </row>
    <row r="7479" spans="10:11" ht="15" customHeight="1" x14ac:dyDescent="0.25">
      <c r="J7479" s="175"/>
      <c r="K7479" s="175"/>
    </row>
    <row r="7480" spans="10:11" ht="15" customHeight="1" x14ac:dyDescent="0.25">
      <c r="J7480" s="175"/>
      <c r="K7480" s="175"/>
    </row>
    <row r="7481" spans="10:11" ht="15" customHeight="1" x14ac:dyDescent="0.25">
      <c r="J7481" s="175"/>
      <c r="K7481" s="175"/>
    </row>
    <row r="7482" spans="10:11" ht="15" customHeight="1" x14ac:dyDescent="0.25">
      <c r="J7482" s="175"/>
      <c r="K7482" s="175"/>
    </row>
    <row r="7483" spans="10:11" ht="15" customHeight="1" x14ac:dyDescent="0.25">
      <c r="J7483" s="175"/>
      <c r="K7483" s="175"/>
    </row>
    <row r="7484" spans="10:11" ht="15" customHeight="1" x14ac:dyDescent="0.25">
      <c r="J7484" s="175"/>
      <c r="K7484" s="175"/>
    </row>
    <row r="7485" spans="10:11" ht="15" customHeight="1" x14ac:dyDescent="0.25">
      <c r="J7485" s="175"/>
      <c r="K7485" s="175"/>
    </row>
    <row r="7486" spans="10:11" ht="15" customHeight="1" x14ac:dyDescent="0.25">
      <c r="J7486" s="175"/>
      <c r="K7486" s="175"/>
    </row>
    <row r="7487" spans="10:11" ht="15" customHeight="1" x14ac:dyDescent="0.25">
      <c r="J7487" s="175"/>
      <c r="K7487" s="175"/>
    </row>
    <row r="7488" spans="10:11" ht="15" customHeight="1" x14ac:dyDescent="0.25">
      <c r="J7488" s="175"/>
      <c r="K7488" s="175"/>
    </row>
    <row r="7489" spans="10:11" ht="15" customHeight="1" x14ac:dyDescent="0.25">
      <c r="J7489" s="175"/>
      <c r="K7489" s="175"/>
    </row>
    <row r="7490" spans="10:11" ht="15" customHeight="1" x14ac:dyDescent="0.25">
      <c r="J7490" s="175"/>
      <c r="K7490" s="175"/>
    </row>
    <row r="7491" spans="10:11" ht="15" customHeight="1" x14ac:dyDescent="0.25">
      <c r="J7491" s="175"/>
      <c r="K7491" s="175"/>
    </row>
    <row r="7492" spans="10:11" ht="15" customHeight="1" x14ac:dyDescent="0.25">
      <c r="J7492" s="175"/>
      <c r="K7492" s="175"/>
    </row>
    <row r="7493" spans="10:11" ht="15" customHeight="1" x14ac:dyDescent="0.25">
      <c r="J7493" s="175"/>
      <c r="K7493" s="175"/>
    </row>
    <row r="7494" spans="10:11" ht="15" customHeight="1" x14ac:dyDescent="0.25">
      <c r="J7494" s="175"/>
      <c r="K7494" s="175"/>
    </row>
    <row r="7495" spans="10:11" ht="15" customHeight="1" x14ac:dyDescent="0.25">
      <c r="J7495" s="175"/>
      <c r="K7495" s="175"/>
    </row>
    <row r="7496" spans="10:11" ht="15" customHeight="1" x14ac:dyDescent="0.25">
      <c r="J7496" s="175"/>
      <c r="K7496" s="175"/>
    </row>
    <row r="7497" spans="10:11" ht="15" customHeight="1" x14ac:dyDescent="0.25">
      <c r="J7497" s="175"/>
      <c r="K7497" s="175"/>
    </row>
    <row r="7498" spans="10:11" ht="15" customHeight="1" x14ac:dyDescent="0.25">
      <c r="J7498" s="175"/>
      <c r="K7498" s="175"/>
    </row>
    <row r="7499" spans="10:11" ht="15" customHeight="1" x14ac:dyDescent="0.25">
      <c r="J7499" s="175"/>
      <c r="K7499" s="175"/>
    </row>
    <row r="7500" spans="10:11" ht="15" customHeight="1" x14ac:dyDescent="0.25">
      <c r="J7500" s="175"/>
      <c r="K7500" s="175"/>
    </row>
    <row r="7501" spans="10:11" ht="15" customHeight="1" x14ac:dyDescent="0.25">
      <c r="J7501" s="175"/>
      <c r="K7501" s="175"/>
    </row>
    <row r="7502" spans="10:11" ht="15" customHeight="1" x14ac:dyDescent="0.25">
      <c r="J7502" s="175"/>
      <c r="K7502" s="175"/>
    </row>
    <row r="7503" spans="10:11" ht="15" customHeight="1" x14ac:dyDescent="0.25">
      <c r="J7503" s="175"/>
      <c r="K7503" s="175"/>
    </row>
    <row r="7504" spans="10:11" ht="15" customHeight="1" x14ac:dyDescent="0.25">
      <c r="J7504" s="175"/>
      <c r="K7504" s="175"/>
    </row>
    <row r="7505" spans="10:11" ht="15" customHeight="1" x14ac:dyDescent="0.25">
      <c r="J7505" s="175"/>
      <c r="K7505" s="175"/>
    </row>
    <row r="7506" spans="10:11" ht="15" customHeight="1" x14ac:dyDescent="0.25">
      <c r="J7506" s="175"/>
      <c r="K7506" s="175"/>
    </row>
    <row r="7507" spans="10:11" ht="15" customHeight="1" x14ac:dyDescent="0.25">
      <c r="J7507" s="175"/>
      <c r="K7507" s="175"/>
    </row>
    <row r="7508" spans="10:11" ht="15" customHeight="1" x14ac:dyDescent="0.25">
      <c r="J7508" s="175"/>
      <c r="K7508" s="175"/>
    </row>
    <row r="7509" spans="10:11" ht="15" customHeight="1" x14ac:dyDescent="0.25">
      <c r="J7509" s="175"/>
      <c r="K7509" s="175"/>
    </row>
    <row r="7510" spans="10:11" ht="15" customHeight="1" x14ac:dyDescent="0.25">
      <c r="J7510" s="175"/>
      <c r="K7510" s="175"/>
    </row>
    <row r="7511" spans="10:11" ht="15" customHeight="1" x14ac:dyDescent="0.25">
      <c r="J7511" s="175"/>
      <c r="K7511" s="175"/>
    </row>
    <row r="7512" spans="10:11" ht="15" customHeight="1" x14ac:dyDescent="0.25">
      <c r="J7512" s="175"/>
      <c r="K7512" s="175"/>
    </row>
    <row r="7513" spans="10:11" ht="15" customHeight="1" x14ac:dyDescent="0.25">
      <c r="J7513" s="175"/>
      <c r="K7513" s="175"/>
    </row>
    <row r="7514" spans="10:11" ht="15" customHeight="1" x14ac:dyDescent="0.25">
      <c r="J7514" s="175"/>
      <c r="K7514" s="175"/>
    </row>
    <row r="7515" spans="10:11" ht="15" customHeight="1" x14ac:dyDescent="0.25">
      <c r="J7515" s="175"/>
      <c r="K7515" s="175"/>
    </row>
    <row r="7516" spans="10:11" ht="15" customHeight="1" x14ac:dyDescent="0.25">
      <c r="J7516" s="175"/>
      <c r="K7516" s="175"/>
    </row>
    <row r="7517" spans="10:11" ht="15" customHeight="1" x14ac:dyDescent="0.25">
      <c r="J7517" s="175"/>
      <c r="K7517" s="175"/>
    </row>
    <row r="7518" spans="10:11" ht="15" customHeight="1" x14ac:dyDescent="0.25">
      <c r="J7518" s="175"/>
      <c r="K7518" s="175"/>
    </row>
    <row r="7519" spans="10:11" ht="15" customHeight="1" x14ac:dyDescent="0.25">
      <c r="J7519" s="175"/>
      <c r="K7519" s="175"/>
    </row>
    <row r="7520" spans="10:11" ht="15" customHeight="1" x14ac:dyDescent="0.25">
      <c r="J7520" s="175"/>
      <c r="K7520" s="175"/>
    </row>
    <row r="7521" spans="10:11" ht="15" customHeight="1" x14ac:dyDescent="0.25">
      <c r="J7521" s="175"/>
      <c r="K7521" s="175"/>
    </row>
    <row r="7522" spans="10:11" ht="15" customHeight="1" x14ac:dyDescent="0.25">
      <c r="J7522" s="175"/>
      <c r="K7522" s="175"/>
    </row>
    <row r="7523" spans="10:11" ht="15" customHeight="1" x14ac:dyDescent="0.25">
      <c r="J7523" s="175"/>
      <c r="K7523" s="175"/>
    </row>
    <row r="7524" spans="10:11" ht="15" customHeight="1" x14ac:dyDescent="0.25">
      <c r="J7524" s="175"/>
      <c r="K7524" s="175"/>
    </row>
    <row r="7525" spans="10:11" ht="15" customHeight="1" x14ac:dyDescent="0.25">
      <c r="J7525" s="175"/>
      <c r="K7525" s="175"/>
    </row>
    <row r="7526" spans="10:11" ht="15" customHeight="1" x14ac:dyDescent="0.25">
      <c r="J7526" s="175"/>
      <c r="K7526" s="175"/>
    </row>
    <row r="7527" spans="10:11" ht="15" customHeight="1" x14ac:dyDescent="0.25">
      <c r="J7527" s="175"/>
      <c r="K7527" s="175"/>
    </row>
    <row r="7528" spans="10:11" ht="15" customHeight="1" x14ac:dyDescent="0.25">
      <c r="J7528" s="175"/>
      <c r="K7528" s="175"/>
    </row>
    <row r="7529" spans="10:11" ht="15" customHeight="1" x14ac:dyDescent="0.25">
      <c r="J7529" s="175"/>
      <c r="K7529" s="175"/>
    </row>
    <row r="7530" spans="10:11" ht="15" customHeight="1" x14ac:dyDescent="0.25">
      <c r="J7530" s="175"/>
      <c r="K7530" s="175"/>
    </row>
    <row r="7531" spans="10:11" ht="15" customHeight="1" x14ac:dyDescent="0.25">
      <c r="J7531" s="175"/>
      <c r="K7531" s="175"/>
    </row>
    <row r="7532" spans="10:11" ht="15" customHeight="1" x14ac:dyDescent="0.25">
      <c r="J7532" s="175"/>
      <c r="K7532" s="175"/>
    </row>
    <row r="7533" spans="10:11" ht="15" customHeight="1" x14ac:dyDescent="0.25">
      <c r="J7533" s="175"/>
      <c r="K7533" s="175"/>
    </row>
    <row r="7534" spans="10:11" ht="15" customHeight="1" x14ac:dyDescent="0.25">
      <c r="J7534" s="175"/>
      <c r="K7534" s="175"/>
    </row>
    <row r="7535" spans="10:11" ht="15" customHeight="1" x14ac:dyDescent="0.25">
      <c r="J7535" s="175"/>
      <c r="K7535" s="175"/>
    </row>
    <row r="7536" spans="10:11" ht="15" customHeight="1" x14ac:dyDescent="0.25">
      <c r="J7536" s="175"/>
      <c r="K7536" s="175"/>
    </row>
    <row r="7537" spans="10:11" ht="15" customHeight="1" x14ac:dyDescent="0.25">
      <c r="J7537" s="175"/>
      <c r="K7537" s="175"/>
    </row>
    <row r="7538" spans="10:11" ht="15" customHeight="1" x14ac:dyDescent="0.25">
      <c r="J7538" s="175"/>
      <c r="K7538" s="175"/>
    </row>
    <row r="7539" spans="10:11" ht="15" customHeight="1" x14ac:dyDescent="0.25">
      <c r="J7539" s="175"/>
      <c r="K7539" s="175"/>
    </row>
    <row r="7540" spans="10:11" ht="15" customHeight="1" x14ac:dyDescent="0.25">
      <c r="J7540" s="175"/>
      <c r="K7540" s="175"/>
    </row>
    <row r="7541" spans="10:11" ht="15" customHeight="1" x14ac:dyDescent="0.25">
      <c r="J7541" s="175"/>
      <c r="K7541" s="175"/>
    </row>
    <row r="7542" spans="10:11" ht="15" customHeight="1" x14ac:dyDescent="0.25">
      <c r="J7542" s="175"/>
      <c r="K7542" s="175"/>
    </row>
    <row r="7543" spans="10:11" ht="15" customHeight="1" x14ac:dyDescent="0.25">
      <c r="J7543" s="175"/>
      <c r="K7543" s="175"/>
    </row>
    <row r="7544" spans="10:11" ht="15" customHeight="1" x14ac:dyDescent="0.25">
      <c r="J7544" s="175"/>
      <c r="K7544" s="175"/>
    </row>
    <row r="7545" spans="10:11" ht="15" customHeight="1" x14ac:dyDescent="0.25">
      <c r="J7545" s="175"/>
      <c r="K7545" s="175"/>
    </row>
    <row r="7546" spans="10:11" ht="15" customHeight="1" x14ac:dyDescent="0.25">
      <c r="J7546" s="175"/>
      <c r="K7546" s="175"/>
    </row>
    <row r="7547" spans="10:11" ht="15" customHeight="1" x14ac:dyDescent="0.25">
      <c r="J7547" s="175"/>
      <c r="K7547" s="175"/>
    </row>
    <row r="7548" spans="10:11" ht="15" customHeight="1" x14ac:dyDescent="0.25">
      <c r="J7548" s="175"/>
      <c r="K7548" s="175"/>
    </row>
    <row r="7549" spans="10:11" ht="15" customHeight="1" x14ac:dyDescent="0.25">
      <c r="J7549" s="175"/>
      <c r="K7549" s="175"/>
    </row>
    <row r="7550" spans="10:11" ht="15" customHeight="1" x14ac:dyDescent="0.25">
      <c r="J7550" s="175"/>
      <c r="K7550" s="175"/>
    </row>
    <row r="7551" spans="10:11" ht="15" customHeight="1" x14ac:dyDescent="0.25">
      <c r="J7551" s="175"/>
      <c r="K7551" s="175"/>
    </row>
    <row r="7552" spans="10:11" ht="15" customHeight="1" x14ac:dyDescent="0.25">
      <c r="J7552" s="175"/>
      <c r="K7552" s="175"/>
    </row>
    <row r="7553" spans="10:11" ht="15" customHeight="1" x14ac:dyDescent="0.25">
      <c r="J7553" s="175"/>
      <c r="K7553" s="175"/>
    </row>
    <row r="7554" spans="10:11" ht="15" customHeight="1" x14ac:dyDescent="0.25">
      <c r="J7554" s="175"/>
      <c r="K7554" s="175"/>
    </row>
    <row r="7555" spans="10:11" ht="15" customHeight="1" x14ac:dyDescent="0.25">
      <c r="J7555" s="175"/>
      <c r="K7555" s="175"/>
    </row>
    <row r="7556" spans="10:11" ht="15" customHeight="1" x14ac:dyDescent="0.25">
      <c r="J7556" s="175"/>
      <c r="K7556" s="175"/>
    </row>
    <row r="7557" spans="10:11" ht="15" customHeight="1" x14ac:dyDescent="0.25">
      <c r="J7557" s="175"/>
      <c r="K7557" s="175"/>
    </row>
    <row r="7558" spans="10:11" ht="15" customHeight="1" x14ac:dyDescent="0.25">
      <c r="J7558" s="175"/>
      <c r="K7558" s="175"/>
    </row>
    <row r="7559" spans="10:11" ht="15" customHeight="1" x14ac:dyDescent="0.25">
      <c r="J7559" s="175"/>
      <c r="K7559" s="175"/>
    </row>
    <row r="7560" spans="10:11" ht="15" customHeight="1" x14ac:dyDescent="0.25">
      <c r="J7560" s="175"/>
      <c r="K7560" s="175"/>
    </row>
    <row r="7561" spans="10:11" ht="15" customHeight="1" x14ac:dyDescent="0.25">
      <c r="J7561" s="175"/>
      <c r="K7561" s="175"/>
    </row>
    <row r="7562" spans="10:11" ht="15" customHeight="1" x14ac:dyDescent="0.25">
      <c r="J7562" s="175"/>
      <c r="K7562" s="175"/>
    </row>
    <row r="7563" spans="10:11" ht="15" customHeight="1" x14ac:dyDescent="0.25">
      <c r="J7563" s="175"/>
      <c r="K7563" s="175"/>
    </row>
    <row r="7564" spans="10:11" ht="15" customHeight="1" x14ac:dyDescent="0.25">
      <c r="J7564" s="175"/>
      <c r="K7564" s="175"/>
    </row>
    <row r="7565" spans="10:11" ht="15" customHeight="1" x14ac:dyDescent="0.25">
      <c r="J7565" s="175"/>
      <c r="K7565" s="175"/>
    </row>
    <row r="7566" spans="10:11" ht="15" customHeight="1" x14ac:dyDescent="0.25">
      <c r="J7566" s="175"/>
      <c r="K7566" s="175"/>
    </row>
    <row r="7567" spans="10:11" ht="15" customHeight="1" x14ac:dyDescent="0.25">
      <c r="J7567" s="175"/>
      <c r="K7567" s="175"/>
    </row>
    <row r="7568" spans="10:11" ht="15" customHeight="1" x14ac:dyDescent="0.25">
      <c r="J7568" s="175"/>
      <c r="K7568" s="175"/>
    </row>
    <row r="7569" spans="10:11" ht="15" customHeight="1" x14ac:dyDescent="0.25">
      <c r="J7569" s="175"/>
      <c r="K7569" s="175"/>
    </row>
    <row r="7570" spans="10:11" ht="15" customHeight="1" x14ac:dyDescent="0.25">
      <c r="J7570" s="175"/>
      <c r="K7570" s="175"/>
    </row>
    <row r="7571" spans="10:11" ht="15" customHeight="1" x14ac:dyDescent="0.25">
      <c r="J7571" s="175"/>
      <c r="K7571" s="175"/>
    </row>
    <row r="7572" spans="10:11" ht="15" customHeight="1" x14ac:dyDescent="0.25">
      <c r="J7572" s="175"/>
      <c r="K7572" s="175"/>
    </row>
    <row r="7573" spans="10:11" ht="15" customHeight="1" x14ac:dyDescent="0.25">
      <c r="J7573" s="175"/>
      <c r="K7573" s="175"/>
    </row>
    <row r="7574" spans="10:11" ht="15" customHeight="1" x14ac:dyDescent="0.25">
      <c r="J7574" s="175"/>
      <c r="K7574" s="175"/>
    </row>
    <row r="7575" spans="10:11" ht="15" customHeight="1" x14ac:dyDescent="0.25">
      <c r="J7575" s="175"/>
      <c r="K7575" s="175"/>
    </row>
    <row r="7576" spans="10:11" ht="15" customHeight="1" x14ac:dyDescent="0.25">
      <c r="J7576" s="175"/>
      <c r="K7576" s="175"/>
    </row>
    <row r="7577" spans="10:11" ht="15" customHeight="1" x14ac:dyDescent="0.25">
      <c r="J7577" s="175"/>
      <c r="K7577" s="175"/>
    </row>
    <row r="7578" spans="10:11" ht="15" customHeight="1" x14ac:dyDescent="0.25">
      <c r="J7578" s="175"/>
      <c r="K7578" s="175"/>
    </row>
    <row r="7579" spans="10:11" ht="15" customHeight="1" x14ac:dyDescent="0.25">
      <c r="J7579" s="175"/>
      <c r="K7579" s="175"/>
    </row>
    <row r="7580" spans="10:11" ht="15" customHeight="1" x14ac:dyDescent="0.25">
      <c r="J7580" s="175"/>
      <c r="K7580" s="175"/>
    </row>
    <row r="7581" spans="10:11" ht="15" customHeight="1" x14ac:dyDescent="0.25">
      <c r="J7581" s="175"/>
      <c r="K7581" s="175"/>
    </row>
    <row r="7582" spans="10:11" ht="15" customHeight="1" x14ac:dyDescent="0.25">
      <c r="J7582" s="175"/>
      <c r="K7582" s="175"/>
    </row>
    <row r="7583" spans="10:11" ht="15" customHeight="1" x14ac:dyDescent="0.25">
      <c r="J7583" s="175"/>
      <c r="K7583" s="175"/>
    </row>
    <row r="7584" spans="10:11" ht="15" customHeight="1" x14ac:dyDescent="0.25">
      <c r="J7584" s="175"/>
      <c r="K7584" s="175"/>
    </row>
    <row r="7585" spans="10:11" ht="15" customHeight="1" x14ac:dyDescent="0.25">
      <c r="J7585" s="175"/>
      <c r="K7585" s="175"/>
    </row>
    <row r="7586" spans="10:11" ht="15" customHeight="1" x14ac:dyDescent="0.25">
      <c r="J7586" s="175"/>
      <c r="K7586" s="175"/>
    </row>
    <row r="7587" spans="10:11" ht="15" customHeight="1" x14ac:dyDescent="0.25">
      <c r="J7587" s="175"/>
      <c r="K7587" s="175"/>
    </row>
    <row r="7588" spans="10:11" ht="15" customHeight="1" x14ac:dyDescent="0.25">
      <c r="J7588" s="175"/>
      <c r="K7588" s="175"/>
    </row>
    <row r="7589" spans="10:11" ht="15" customHeight="1" x14ac:dyDescent="0.25">
      <c r="J7589" s="175"/>
      <c r="K7589" s="175"/>
    </row>
    <row r="7590" spans="10:11" ht="15" customHeight="1" x14ac:dyDescent="0.25">
      <c r="J7590" s="175"/>
      <c r="K7590" s="175"/>
    </row>
    <row r="7591" spans="10:11" ht="15" customHeight="1" x14ac:dyDescent="0.25">
      <c r="J7591" s="175"/>
      <c r="K7591" s="175"/>
    </row>
    <row r="7592" spans="10:11" ht="15" customHeight="1" x14ac:dyDescent="0.25">
      <c r="J7592" s="175"/>
      <c r="K7592" s="175"/>
    </row>
    <row r="7593" spans="10:11" ht="15" customHeight="1" x14ac:dyDescent="0.25">
      <c r="J7593" s="175"/>
      <c r="K7593" s="175"/>
    </row>
    <row r="7594" spans="10:11" ht="15" customHeight="1" x14ac:dyDescent="0.25">
      <c r="J7594" s="175"/>
      <c r="K7594" s="175"/>
    </row>
    <row r="7595" spans="10:11" ht="15" customHeight="1" x14ac:dyDescent="0.25">
      <c r="J7595" s="175"/>
      <c r="K7595" s="175"/>
    </row>
    <row r="7596" spans="10:11" ht="15" customHeight="1" x14ac:dyDescent="0.25">
      <c r="J7596" s="175"/>
      <c r="K7596" s="175"/>
    </row>
    <row r="7597" spans="10:11" ht="15" customHeight="1" x14ac:dyDescent="0.25">
      <c r="J7597" s="175"/>
      <c r="K7597" s="175"/>
    </row>
    <row r="7598" spans="10:11" ht="15" customHeight="1" x14ac:dyDescent="0.25">
      <c r="J7598" s="175"/>
      <c r="K7598" s="175"/>
    </row>
    <row r="7599" spans="10:11" ht="15" customHeight="1" x14ac:dyDescent="0.25">
      <c r="J7599" s="175"/>
      <c r="K7599" s="175"/>
    </row>
    <row r="7600" spans="10:11" ht="15" customHeight="1" x14ac:dyDescent="0.25">
      <c r="J7600" s="175"/>
      <c r="K7600" s="175"/>
    </row>
    <row r="7601" spans="10:11" ht="15" customHeight="1" x14ac:dyDescent="0.25">
      <c r="J7601" s="175"/>
      <c r="K7601" s="175"/>
    </row>
    <row r="7602" spans="10:11" ht="15" customHeight="1" x14ac:dyDescent="0.25">
      <c r="J7602" s="175"/>
      <c r="K7602" s="175"/>
    </row>
    <row r="7603" spans="10:11" ht="15" customHeight="1" x14ac:dyDescent="0.25">
      <c r="J7603" s="175"/>
      <c r="K7603" s="175"/>
    </row>
    <row r="7604" spans="10:11" ht="15" customHeight="1" x14ac:dyDescent="0.25">
      <c r="J7604" s="175"/>
      <c r="K7604" s="175"/>
    </row>
    <row r="7605" spans="10:11" ht="15" customHeight="1" x14ac:dyDescent="0.25">
      <c r="J7605" s="175"/>
      <c r="K7605" s="175"/>
    </row>
    <row r="7606" spans="10:11" ht="15" customHeight="1" x14ac:dyDescent="0.25">
      <c r="J7606" s="175"/>
      <c r="K7606" s="175"/>
    </row>
    <row r="7607" spans="10:11" ht="15" customHeight="1" x14ac:dyDescent="0.25">
      <c r="J7607" s="175"/>
      <c r="K7607" s="175"/>
    </row>
    <row r="7608" spans="10:11" ht="15" customHeight="1" x14ac:dyDescent="0.25">
      <c r="J7608" s="175"/>
      <c r="K7608" s="175"/>
    </row>
    <row r="7609" spans="10:11" ht="15" customHeight="1" x14ac:dyDescent="0.25">
      <c r="J7609" s="175"/>
      <c r="K7609" s="175"/>
    </row>
    <row r="7610" spans="10:11" ht="15" customHeight="1" x14ac:dyDescent="0.25">
      <c r="J7610" s="175"/>
      <c r="K7610" s="175"/>
    </row>
    <row r="7611" spans="10:11" ht="15" customHeight="1" x14ac:dyDescent="0.25">
      <c r="J7611" s="175"/>
      <c r="K7611" s="175"/>
    </row>
    <row r="7612" spans="10:11" ht="15" customHeight="1" x14ac:dyDescent="0.25">
      <c r="J7612" s="175"/>
      <c r="K7612" s="175"/>
    </row>
    <row r="7613" spans="10:11" ht="15" customHeight="1" x14ac:dyDescent="0.25">
      <c r="J7613" s="175"/>
      <c r="K7613" s="175"/>
    </row>
    <row r="7614" spans="10:11" ht="15" customHeight="1" x14ac:dyDescent="0.25">
      <c r="J7614" s="175"/>
      <c r="K7614" s="175"/>
    </row>
    <row r="7615" spans="10:11" ht="15" customHeight="1" x14ac:dyDescent="0.25">
      <c r="J7615" s="175"/>
      <c r="K7615" s="175"/>
    </row>
    <row r="7616" spans="10:11" ht="15" customHeight="1" x14ac:dyDescent="0.25">
      <c r="J7616" s="175"/>
      <c r="K7616" s="175"/>
    </row>
    <row r="7617" spans="10:11" ht="15" customHeight="1" x14ac:dyDescent="0.25">
      <c r="J7617" s="175"/>
      <c r="K7617" s="175"/>
    </row>
    <row r="7618" spans="10:11" ht="15" customHeight="1" x14ac:dyDescent="0.25">
      <c r="J7618" s="175"/>
      <c r="K7618" s="175"/>
    </row>
    <row r="7619" spans="10:11" ht="15" customHeight="1" x14ac:dyDescent="0.25">
      <c r="J7619" s="175"/>
      <c r="K7619" s="175"/>
    </row>
    <row r="7620" spans="10:11" ht="15" customHeight="1" x14ac:dyDescent="0.25">
      <c r="J7620" s="175"/>
      <c r="K7620" s="175"/>
    </row>
    <row r="7621" spans="10:11" ht="15" customHeight="1" x14ac:dyDescent="0.25">
      <c r="J7621" s="175"/>
      <c r="K7621" s="175"/>
    </row>
    <row r="7622" spans="10:11" ht="15" customHeight="1" x14ac:dyDescent="0.25">
      <c r="J7622" s="175"/>
      <c r="K7622" s="175"/>
    </row>
    <row r="7623" spans="10:11" ht="15" customHeight="1" x14ac:dyDescent="0.25">
      <c r="J7623" s="175"/>
      <c r="K7623" s="175"/>
    </row>
    <row r="7624" spans="10:11" ht="15" customHeight="1" x14ac:dyDescent="0.25">
      <c r="J7624" s="175"/>
      <c r="K7624" s="175"/>
    </row>
    <row r="7625" spans="10:11" ht="15" customHeight="1" x14ac:dyDescent="0.25">
      <c r="J7625" s="175"/>
      <c r="K7625" s="175"/>
    </row>
    <row r="7626" spans="10:11" ht="15" customHeight="1" x14ac:dyDescent="0.25">
      <c r="J7626" s="175"/>
      <c r="K7626" s="175"/>
    </row>
    <row r="7627" spans="10:11" ht="15" customHeight="1" x14ac:dyDescent="0.25">
      <c r="J7627" s="175"/>
      <c r="K7627" s="175"/>
    </row>
    <row r="7628" spans="10:11" ht="15" customHeight="1" x14ac:dyDescent="0.25">
      <c r="J7628" s="175"/>
      <c r="K7628" s="175"/>
    </row>
    <row r="7629" spans="10:11" ht="15" customHeight="1" x14ac:dyDescent="0.25">
      <c r="J7629" s="175"/>
      <c r="K7629" s="175"/>
    </row>
    <row r="7630" spans="10:11" ht="15" customHeight="1" x14ac:dyDescent="0.25">
      <c r="J7630" s="175"/>
      <c r="K7630" s="175"/>
    </row>
    <row r="7631" spans="10:11" ht="15" customHeight="1" x14ac:dyDescent="0.25">
      <c r="J7631" s="175"/>
      <c r="K7631" s="175"/>
    </row>
    <row r="7632" spans="10:11" ht="15" customHeight="1" x14ac:dyDescent="0.25">
      <c r="J7632" s="175"/>
      <c r="K7632" s="175"/>
    </row>
    <row r="7633" spans="10:11" ht="15" customHeight="1" x14ac:dyDescent="0.25">
      <c r="J7633" s="175"/>
      <c r="K7633" s="175"/>
    </row>
    <row r="7634" spans="10:11" ht="15" customHeight="1" x14ac:dyDescent="0.25">
      <c r="J7634" s="175"/>
      <c r="K7634" s="175"/>
    </row>
    <row r="7635" spans="10:11" ht="15" customHeight="1" x14ac:dyDescent="0.25">
      <c r="J7635" s="175"/>
      <c r="K7635" s="175"/>
    </row>
    <row r="7636" spans="10:11" ht="15" customHeight="1" x14ac:dyDescent="0.25">
      <c r="J7636" s="175"/>
      <c r="K7636" s="175"/>
    </row>
    <row r="7637" spans="10:11" ht="15" customHeight="1" x14ac:dyDescent="0.25">
      <c r="J7637" s="175"/>
      <c r="K7637" s="175"/>
    </row>
    <row r="7638" spans="10:11" ht="15" customHeight="1" x14ac:dyDescent="0.25">
      <c r="J7638" s="175"/>
      <c r="K7638" s="175"/>
    </row>
    <row r="7639" spans="10:11" ht="15" customHeight="1" x14ac:dyDescent="0.25">
      <c r="J7639" s="175"/>
      <c r="K7639" s="175"/>
    </row>
    <row r="7640" spans="10:11" ht="15" customHeight="1" x14ac:dyDescent="0.25">
      <c r="J7640" s="175"/>
      <c r="K7640" s="175"/>
    </row>
    <row r="7641" spans="10:11" ht="15" customHeight="1" x14ac:dyDescent="0.25">
      <c r="J7641" s="175"/>
      <c r="K7641" s="175"/>
    </row>
    <row r="7642" spans="10:11" ht="15" customHeight="1" x14ac:dyDescent="0.25">
      <c r="J7642" s="175"/>
      <c r="K7642" s="175"/>
    </row>
    <row r="7643" spans="10:11" ht="15" customHeight="1" x14ac:dyDescent="0.25">
      <c r="J7643" s="175"/>
      <c r="K7643" s="175"/>
    </row>
    <row r="7644" spans="10:11" ht="15" customHeight="1" x14ac:dyDescent="0.25">
      <c r="J7644" s="175"/>
      <c r="K7644" s="175"/>
    </row>
    <row r="7645" spans="10:11" ht="15" customHeight="1" x14ac:dyDescent="0.25">
      <c r="J7645" s="175"/>
      <c r="K7645" s="175"/>
    </row>
    <row r="7646" spans="10:11" ht="15" customHeight="1" x14ac:dyDescent="0.25">
      <c r="J7646" s="175"/>
      <c r="K7646" s="175"/>
    </row>
    <row r="7647" spans="10:11" ht="15" customHeight="1" x14ac:dyDescent="0.25">
      <c r="J7647" s="175"/>
      <c r="K7647" s="175"/>
    </row>
    <row r="7648" spans="10:11" ht="15" customHeight="1" x14ac:dyDescent="0.25">
      <c r="J7648" s="175"/>
      <c r="K7648" s="175"/>
    </row>
    <row r="7649" spans="10:11" ht="15" customHeight="1" x14ac:dyDescent="0.25">
      <c r="J7649" s="175"/>
      <c r="K7649" s="175"/>
    </row>
    <row r="7650" spans="10:11" ht="15" customHeight="1" x14ac:dyDescent="0.25">
      <c r="J7650" s="175"/>
      <c r="K7650" s="175"/>
    </row>
    <row r="7651" spans="10:11" ht="15" customHeight="1" x14ac:dyDescent="0.25">
      <c r="J7651" s="175"/>
      <c r="K7651" s="175"/>
    </row>
    <row r="7652" spans="10:11" ht="15" customHeight="1" x14ac:dyDescent="0.25">
      <c r="J7652" s="175"/>
      <c r="K7652" s="175"/>
    </row>
    <row r="7653" spans="10:11" ht="15" customHeight="1" x14ac:dyDescent="0.25">
      <c r="J7653" s="175"/>
      <c r="K7653" s="175"/>
    </row>
    <row r="7654" spans="10:11" ht="15" customHeight="1" x14ac:dyDescent="0.25">
      <c r="J7654" s="175"/>
      <c r="K7654" s="175"/>
    </row>
    <row r="7655" spans="10:11" ht="15" customHeight="1" x14ac:dyDescent="0.25">
      <c r="J7655" s="175"/>
      <c r="K7655" s="175"/>
    </row>
    <row r="7656" spans="10:11" ht="15" customHeight="1" x14ac:dyDescent="0.25">
      <c r="J7656" s="175"/>
      <c r="K7656" s="175"/>
    </row>
    <row r="7657" spans="10:11" ht="15" customHeight="1" x14ac:dyDescent="0.25">
      <c r="J7657" s="175"/>
      <c r="K7657" s="175"/>
    </row>
    <row r="7658" spans="10:11" ht="15" customHeight="1" x14ac:dyDescent="0.25">
      <c r="J7658" s="175"/>
      <c r="K7658" s="175"/>
    </row>
    <row r="7659" spans="10:11" ht="15" customHeight="1" x14ac:dyDescent="0.25">
      <c r="J7659" s="175"/>
      <c r="K7659" s="175"/>
    </row>
    <row r="7660" spans="10:11" ht="15" customHeight="1" x14ac:dyDescent="0.25">
      <c r="J7660" s="175"/>
      <c r="K7660" s="175"/>
    </row>
    <row r="7661" spans="10:11" ht="15" customHeight="1" x14ac:dyDescent="0.25">
      <c r="J7661" s="175"/>
      <c r="K7661" s="175"/>
    </row>
    <row r="7662" spans="10:11" ht="15" customHeight="1" x14ac:dyDescent="0.25">
      <c r="J7662" s="175"/>
      <c r="K7662" s="175"/>
    </row>
    <row r="7663" spans="10:11" ht="15" customHeight="1" x14ac:dyDescent="0.25">
      <c r="J7663" s="175"/>
      <c r="K7663" s="175"/>
    </row>
    <row r="7664" spans="10:11" ht="15" customHeight="1" x14ac:dyDescent="0.25">
      <c r="J7664" s="175"/>
      <c r="K7664" s="175"/>
    </row>
    <row r="7665" spans="10:11" ht="15" customHeight="1" x14ac:dyDescent="0.25">
      <c r="J7665" s="175"/>
      <c r="K7665" s="175"/>
    </row>
    <row r="7666" spans="10:11" ht="15" customHeight="1" x14ac:dyDescent="0.25">
      <c r="J7666" s="175"/>
      <c r="K7666" s="175"/>
    </row>
    <row r="7667" spans="10:11" ht="15" customHeight="1" x14ac:dyDescent="0.25">
      <c r="J7667" s="175"/>
      <c r="K7667" s="175"/>
    </row>
    <row r="7668" spans="10:11" ht="15" customHeight="1" x14ac:dyDescent="0.25">
      <c r="J7668" s="175"/>
      <c r="K7668" s="175"/>
    </row>
    <row r="7669" spans="10:11" ht="15" customHeight="1" x14ac:dyDescent="0.25">
      <c r="J7669" s="175"/>
      <c r="K7669" s="175"/>
    </row>
    <row r="7670" spans="10:11" ht="15" customHeight="1" x14ac:dyDescent="0.25">
      <c r="J7670" s="175"/>
      <c r="K7670" s="175"/>
    </row>
    <row r="7671" spans="10:11" ht="15" customHeight="1" x14ac:dyDescent="0.25">
      <c r="J7671" s="175"/>
      <c r="K7671" s="175"/>
    </row>
    <row r="7672" spans="10:11" ht="15" customHeight="1" x14ac:dyDescent="0.25">
      <c r="J7672" s="175"/>
      <c r="K7672" s="175"/>
    </row>
    <row r="7673" spans="10:11" ht="15" customHeight="1" x14ac:dyDescent="0.25">
      <c r="J7673" s="175"/>
      <c r="K7673" s="175"/>
    </row>
    <row r="7674" spans="10:11" ht="15" customHeight="1" x14ac:dyDescent="0.25">
      <c r="J7674" s="175"/>
      <c r="K7674" s="175"/>
    </row>
    <row r="7675" spans="10:11" ht="15" customHeight="1" x14ac:dyDescent="0.25">
      <c r="J7675" s="175"/>
      <c r="K7675" s="175"/>
    </row>
    <row r="7676" spans="10:11" ht="15" customHeight="1" x14ac:dyDescent="0.25">
      <c r="J7676" s="175"/>
      <c r="K7676" s="175"/>
    </row>
    <row r="7677" spans="10:11" ht="15" customHeight="1" x14ac:dyDescent="0.25">
      <c r="J7677" s="175"/>
      <c r="K7677" s="175"/>
    </row>
    <row r="7678" spans="10:11" ht="15" customHeight="1" x14ac:dyDescent="0.25">
      <c r="J7678" s="175"/>
      <c r="K7678" s="175"/>
    </row>
    <row r="7679" spans="10:11" ht="15" customHeight="1" x14ac:dyDescent="0.25">
      <c r="J7679" s="175"/>
      <c r="K7679" s="175"/>
    </row>
    <row r="7680" spans="10:11" ht="15" customHeight="1" x14ac:dyDescent="0.25">
      <c r="J7680" s="175"/>
      <c r="K7680" s="175"/>
    </row>
    <row r="7681" spans="10:11" ht="15" customHeight="1" x14ac:dyDescent="0.25">
      <c r="J7681" s="175"/>
      <c r="K7681" s="175"/>
    </row>
    <row r="7682" spans="10:11" ht="15" customHeight="1" x14ac:dyDescent="0.25">
      <c r="J7682" s="175"/>
      <c r="K7682" s="175"/>
    </row>
    <row r="7683" spans="10:11" ht="15" customHeight="1" x14ac:dyDescent="0.25">
      <c r="J7683" s="175"/>
      <c r="K7683" s="175"/>
    </row>
    <row r="7684" spans="10:11" ht="15" customHeight="1" x14ac:dyDescent="0.25">
      <c r="J7684" s="175"/>
      <c r="K7684" s="175"/>
    </row>
    <row r="7685" spans="10:11" ht="15" customHeight="1" x14ac:dyDescent="0.25">
      <c r="J7685" s="175"/>
      <c r="K7685" s="175"/>
    </row>
    <row r="7686" spans="10:11" ht="15" customHeight="1" x14ac:dyDescent="0.25">
      <c r="J7686" s="175"/>
      <c r="K7686" s="175"/>
    </row>
    <row r="7687" spans="10:11" ht="15" customHeight="1" x14ac:dyDescent="0.25">
      <c r="J7687" s="175"/>
      <c r="K7687" s="175"/>
    </row>
    <row r="7688" spans="10:11" ht="15" customHeight="1" x14ac:dyDescent="0.25">
      <c r="J7688" s="175"/>
      <c r="K7688" s="175"/>
    </row>
    <row r="7689" spans="10:11" ht="15" customHeight="1" x14ac:dyDescent="0.25">
      <c r="J7689" s="175"/>
      <c r="K7689" s="175"/>
    </row>
    <row r="7690" spans="10:11" ht="15" customHeight="1" x14ac:dyDescent="0.25">
      <c r="J7690" s="175"/>
      <c r="K7690" s="175"/>
    </row>
    <row r="7691" spans="10:11" ht="15" customHeight="1" x14ac:dyDescent="0.25">
      <c r="J7691" s="175"/>
      <c r="K7691" s="175"/>
    </row>
    <row r="7692" spans="10:11" ht="15" customHeight="1" x14ac:dyDescent="0.25">
      <c r="J7692" s="175"/>
      <c r="K7692" s="175"/>
    </row>
    <row r="7693" spans="10:11" ht="15" customHeight="1" x14ac:dyDescent="0.25">
      <c r="J7693" s="175"/>
      <c r="K7693" s="175"/>
    </row>
    <row r="7694" spans="10:11" ht="15" customHeight="1" x14ac:dyDescent="0.25">
      <c r="J7694" s="175"/>
      <c r="K7694" s="175"/>
    </row>
    <row r="7695" spans="10:11" ht="15" customHeight="1" x14ac:dyDescent="0.25">
      <c r="J7695" s="175"/>
      <c r="K7695" s="175"/>
    </row>
    <row r="7696" spans="10:11" ht="15" customHeight="1" x14ac:dyDescent="0.25">
      <c r="J7696" s="175"/>
      <c r="K7696" s="175"/>
    </row>
    <row r="7697" spans="10:11" ht="15" customHeight="1" x14ac:dyDescent="0.25">
      <c r="J7697" s="175"/>
      <c r="K7697" s="175"/>
    </row>
    <row r="7698" spans="10:11" ht="15" customHeight="1" x14ac:dyDescent="0.25">
      <c r="J7698" s="175"/>
      <c r="K7698" s="175"/>
    </row>
    <row r="7699" spans="10:11" ht="15" customHeight="1" x14ac:dyDescent="0.25">
      <c r="J7699" s="175"/>
      <c r="K7699" s="175"/>
    </row>
    <row r="7700" spans="10:11" ht="15" customHeight="1" x14ac:dyDescent="0.25">
      <c r="J7700" s="175"/>
      <c r="K7700" s="175"/>
    </row>
    <row r="7701" spans="10:11" ht="15" customHeight="1" x14ac:dyDescent="0.25">
      <c r="J7701" s="175"/>
      <c r="K7701" s="175"/>
    </row>
    <row r="7702" spans="10:11" ht="15" customHeight="1" x14ac:dyDescent="0.25">
      <c r="J7702" s="175"/>
      <c r="K7702" s="175"/>
    </row>
    <row r="7703" spans="10:11" ht="15" customHeight="1" x14ac:dyDescent="0.25">
      <c r="J7703" s="175"/>
      <c r="K7703" s="175"/>
    </row>
    <row r="7704" spans="10:11" ht="15" customHeight="1" x14ac:dyDescent="0.25">
      <c r="J7704" s="175"/>
      <c r="K7704" s="175"/>
    </row>
    <row r="7705" spans="10:11" ht="15" customHeight="1" x14ac:dyDescent="0.25">
      <c r="J7705" s="175"/>
      <c r="K7705" s="175"/>
    </row>
    <row r="7706" spans="10:11" ht="15" customHeight="1" x14ac:dyDescent="0.25">
      <c r="J7706" s="175"/>
      <c r="K7706" s="175"/>
    </row>
    <row r="7707" spans="10:11" ht="15" customHeight="1" x14ac:dyDescent="0.25">
      <c r="J7707" s="175"/>
      <c r="K7707" s="175"/>
    </row>
    <row r="7708" spans="10:11" ht="15" customHeight="1" x14ac:dyDescent="0.25">
      <c r="J7708" s="175"/>
      <c r="K7708" s="175"/>
    </row>
    <row r="7709" spans="10:11" ht="15" customHeight="1" x14ac:dyDescent="0.25">
      <c r="J7709" s="175"/>
      <c r="K7709" s="175"/>
    </row>
    <row r="7710" spans="10:11" ht="15" customHeight="1" x14ac:dyDescent="0.25">
      <c r="J7710" s="175"/>
      <c r="K7710" s="175"/>
    </row>
    <row r="7711" spans="10:11" ht="15" customHeight="1" x14ac:dyDescent="0.25">
      <c r="J7711" s="175"/>
      <c r="K7711" s="175"/>
    </row>
    <row r="7712" spans="10:11" ht="15" customHeight="1" x14ac:dyDescent="0.25">
      <c r="J7712" s="175"/>
      <c r="K7712" s="175"/>
    </row>
    <row r="7713" spans="10:11" ht="15" customHeight="1" x14ac:dyDescent="0.25">
      <c r="J7713" s="175"/>
      <c r="K7713" s="175"/>
    </row>
    <row r="7714" spans="10:11" ht="15" customHeight="1" x14ac:dyDescent="0.25">
      <c r="J7714" s="175"/>
      <c r="K7714" s="175"/>
    </row>
    <row r="7715" spans="10:11" ht="15" customHeight="1" x14ac:dyDescent="0.25">
      <c r="J7715" s="175"/>
      <c r="K7715" s="175"/>
    </row>
    <row r="7716" spans="10:11" ht="15" customHeight="1" x14ac:dyDescent="0.25">
      <c r="J7716" s="175"/>
      <c r="K7716" s="175"/>
    </row>
    <row r="7717" spans="10:11" ht="15" customHeight="1" x14ac:dyDescent="0.25">
      <c r="J7717" s="175"/>
      <c r="K7717" s="175"/>
    </row>
    <row r="7718" spans="10:11" ht="15" customHeight="1" x14ac:dyDescent="0.25">
      <c r="J7718" s="175"/>
      <c r="K7718" s="175"/>
    </row>
    <row r="7719" spans="10:11" ht="15" customHeight="1" x14ac:dyDescent="0.25">
      <c r="J7719" s="175"/>
      <c r="K7719" s="175"/>
    </row>
    <row r="7720" spans="10:11" ht="15" customHeight="1" x14ac:dyDescent="0.25">
      <c r="J7720" s="175"/>
      <c r="K7720" s="175"/>
    </row>
    <row r="7721" spans="10:11" ht="15" customHeight="1" x14ac:dyDescent="0.25">
      <c r="J7721" s="175"/>
      <c r="K7721" s="175"/>
    </row>
    <row r="7722" spans="10:11" ht="15" customHeight="1" x14ac:dyDescent="0.25">
      <c r="J7722" s="175"/>
      <c r="K7722" s="175"/>
    </row>
    <row r="7723" spans="10:11" ht="15" customHeight="1" x14ac:dyDescent="0.25">
      <c r="J7723" s="175"/>
      <c r="K7723" s="175"/>
    </row>
    <row r="7724" spans="10:11" ht="15" customHeight="1" x14ac:dyDescent="0.25">
      <c r="J7724" s="175"/>
      <c r="K7724" s="175"/>
    </row>
    <row r="7725" spans="10:11" ht="15" customHeight="1" x14ac:dyDescent="0.25">
      <c r="J7725" s="175"/>
      <c r="K7725" s="175"/>
    </row>
    <row r="7726" spans="10:11" ht="15" customHeight="1" x14ac:dyDescent="0.25">
      <c r="J7726" s="175"/>
      <c r="K7726" s="175"/>
    </row>
    <row r="7727" spans="10:11" ht="15" customHeight="1" x14ac:dyDescent="0.25">
      <c r="J7727" s="175"/>
      <c r="K7727" s="175"/>
    </row>
    <row r="7728" spans="10:11" ht="15" customHeight="1" x14ac:dyDescent="0.25">
      <c r="J7728" s="175"/>
      <c r="K7728" s="175"/>
    </row>
    <row r="7729" spans="10:11" ht="15" customHeight="1" x14ac:dyDescent="0.25">
      <c r="J7729" s="175"/>
      <c r="K7729" s="175"/>
    </row>
    <row r="7730" spans="10:11" ht="15" customHeight="1" x14ac:dyDescent="0.25">
      <c r="J7730" s="175"/>
      <c r="K7730" s="175"/>
    </row>
    <row r="7731" spans="10:11" ht="15" customHeight="1" x14ac:dyDescent="0.25">
      <c r="J7731" s="175"/>
      <c r="K7731" s="175"/>
    </row>
    <row r="7732" spans="10:11" ht="15" customHeight="1" x14ac:dyDescent="0.25">
      <c r="J7732" s="175"/>
      <c r="K7732" s="175"/>
    </row>
    <row r="7733" spans="10:11" ht="15" customHeight="1" x14ac:dyDescent="0.25">
      <c r="J7733" s="175"/>
      <c r="K7733" s="175"/>
    </row>
    <row r="7734" spans="10:11" ht="15" customHeight="1" x14ac:dyDescent="0.25">
      <c r="J7734" s="175"/>
      <c r="K7734" s="175"/>
    </row>
    <row r="7735" spans="10:11" ht="15" customHeight="1" x14ac:dyDescent="0.25">
      <c r="J7735" s="175"/>
      <c r="K7735" s="175"/>
    </row>
    <row r="7736" spans="10:11" ht="15" customHeight="1" x14ac:dyDescent="0.25">
      <c r="J7736" s="175"/>
      <c r="K7736" s="175"/>
    </row>
    <row r="7737" spans="10:11" ht="15" customHeight="1" x14ac:dyDescent="0.25">
      <c r="J7737" s="175"/>
      <c r="K7737" s="175"/>
    </row>
    <row r="7738" spans="10:11" ht="15" customHeight="1" x14ac:dyDescent="0.25">
      <c r="J7738" s="175"/>
      <c r="K7738" s="175"/>
    </row>
    <row r="7739" spans="10:11" ht="15" customHeight="1" x14ac:dyDescent="0.25">
      <c r="J7739" s="175"/>
      <c r="K7739" s="175"/>
    </row>
    <row r="7740" spans="10:11" ht="15" customHeight="1" x14ac:dyDescent="0.25">
      <c r="J7740" s="175"/>
      <c r="K7740" s="175"/>
    </row>
    <row r="7741" spans="10:11" ht="15" customHeight="1" x14ac:dyDescent="0.25">
      <c r="J7741" s="175"/>
      <c r="K7741" s="175"/>
    </row>
    <row r="7742" spans="10:11" ht="15" customHeight="1" x14ac:dyDescent="0.25">
      <c r="J7742" s="175"/>
      <c r="K7742" s="175"/>
    </row>
    <row r="7743" spans="10:11" ht="15" customHeight="1" x14ac:dyDescent="0.25">
      <c r="J7743" s="175"/>
      <c r="K7743" s="175"/>
    </row>
    <row r="7744" spans="10:11" ht="15" customHeight="1" x14ac:dyDescent="0.25">
      <c r="J7744" s="175"/>
      <c r="K7744" s="175"/>
    </row>
    <row r="7745" spans="10:11" ht="15" customHeight="1" x14ac:dyDescent="0.25">
      <c r="J7745" s="175"/>
      <c r="K7745" s="175"/>
    </row>
    <row r="7746" spans="10:11" ht="15" customHeight="1" x14ac:dyDescent="0.25">
      <c r="J7746" s="175"/>
      <c r="K7746" s="175"/>
    </row>
    <row r="7747" spans="10:11" ht="15" customHeight="1" x14ac:dyDescent="0.25">
      <c r="J7747" s="175"/>
      <c r="K7747" s="175"/>
    </row>
    <row r="7748" spans="10:11" ht="15" customHeight="1" x14ac:dyDescent="0.25">
      <c r="J7748" s="175"/>
      <c r="K7748" s="175"/>
    </row>
    <row r="7749" spans="10:11" ht="15" customHeight="1" x14ac:dyDescent="0.25">
      <c r="J7749" s="175"/>
      <c r="K7749" s="175"/>
    </row>
    <row r="7750" spans="10:11" ht="15" customHeight="1" x14ac:dyDescent="0.25">
      <c r="J7750" s="175"/>
      <c r="K7750" s="175"/>
    </row>
    <row r="7751" spans="10:11" ht="15" customHeight="1" x14ac:dyDescent="0.25">
      <c r="J7751" s="175"/>
      <c r="K7751" s="175"/>
    </row>
    <row r="7752" spans="10:11" ht="15" customHeight="1" x14ac:dyDescent="0.25">
      <c r="J7752" s="175"/>
      <c r="K7752" s="175"/>
    </row>
    <row r="7753" spans="10:11" ht="15" customHeight="1" x14ac:dyDescent="0.25">
      <c r="J7753" s="175"/>
      <c r="K7753" s="175"/>
    </row>
    <row r="7754" spans="10:11" ht="15" customHeight="1" x14ac:dyDescent="0.25">
      <c r="J7754" s="175"/>
      <c r="K7754" s="175"/>
    </row>
    <row r="7755" spans="10:11" ht="15" customHeight="1" x14ac:dyDescent="0.25">
      <c r="J7755" s="175"/>
      <c r="K7755" s="175"/>
    </row>
    <row r="7756" spans="10:11" ht="15" customHeight="1" x14ac:dyDescent="0.25">
      <c r="J7756" s="175"/>
      <c r="K7756" s="175"/>
    </row>
    <row r="7757" spans="10:11" ht="15" customHeight="1" x14ac:dyDescent="0.25">
      <c r="J7757" s="175"/>
      <c r="K7757" s="175"/>
    </row>
    <row r="7758" spans="10:11" ht="15" customHeight="1" x14ac:dyDescent="0.25">
      <c r="J7758" s="175"/>
      <c r="K7758" s="175"/>
    </row>
    <row r="7759" spans="10:11" ht="15" customHeight="1" x14ac:dyDescent="0.25">
      <c r="J7759" s="175"/>
      <c r="K7759" s="175"/>
    </row>
    <row r="7760" spans="10:11" ht="15" customHeight="1" x14ac:dyDescent="0.25">
      <c r="J7760" s="175"/>
      <c r="K7760" s="175"/>
    </row>
    <row r="7761" spans="10:11" ht="15" customHeight="1" x14ac:dyDescent="0.25">
      <c r="J7761" s="175"/>
      <c r="K7761" s="175"/>
    </row>
    <row r="7762" spans="10:11" ht="15" customHeight="1" x14ac:dyDescent="0.25">
      <c r="J7762" s="175"/>
      <c r="K7762" s="175"/>
    </row>
    <row r="7763" spans="10:11" ht="15" customHeight="1" x14ac:dyDescent="0.25">
      <c r="J7763" s="175"/>
      <c r="K7763" s="175"/>
    </row>
    <row r="7764" spans="10:11" ht="15" customHeight="1" x14ac:dyDescent="0.25">
      <c r="J7764" s="175"/>
      <c r="K7764" s="175"/>
    </row>
    <row r="7765" spans="10:11" ht="15" customHeight="1" x14ac:dyDescent="0.25">
      <c r="J7765" s="175"/>
      <c r="K7765" s="175"/>
    </row>
    <row r="7766" spans="10:11" ht="15" customHeight="1" x14ac:dyDescent="0.25">
      <c r="J7766" s="175"/>
      <c r="K7766" s="175"/>
    </row>
    <row r="7767" spans="10:11" ht="15" customHeight="1" x14ac:dyDescent="0.25">
      <c r="J7767" s="175"/>
      <c r="K7767" s="175"/>
    </row>
    <row r="7768" spans="10:11" ht="15" customHeight="1" x14ac:dyDescent="0.25">
      <c r="J7768" s="175"/>
      <c r="K7768" s="175"/>
    </row>
    <row r="7769" spans="10:11" ht="15" customHeight="1" x14ac:dyDescent="0.25">
      <c r="J7769" s="175"/>
      <c r="K7769" s="175"/>
    </row>
    <row r="7770" spans="10:11" ht="15" customHeight="1" x14ac:dyDescent="0.25">
      <c r="J7770" s="175"/>
      <c r="K7770" s="175"/>
    </row>
    <row r="7771" spans="10:11" ht="15" customHeight="1" x14ac:dyDescent="0.25">
      <c r="J7771" s="175"/>
      <c r="K7771" s="175"/>
    </row>
    <row r="7772" spans="10:11" ht="15" customHeight="1" x14ac:dyDescent="0.25">
      <c r="J7772" s="175"/>
      <c r="K7772" s="175"/>
    </row>
    <row r="7773" spans="10:11" ht="15" customHeight="1" x14ac:dyDescent="0.25">
      <c r="J7773" s="175"/>
      <c r="K7773" s="175"/>
    </row>
    <row r="7774" spans="10:11" ht="15" customHeight="1" x14ac:dyDescent="0.25">
      <c r="J7774" s="175"/>
      <c r="K7774" s="175"/>
    </row>
    <row r="7775" spans="10:11" ht="15" customHeight="1" x14ac:dyDescent="0.25">
      <c r="J7775" s="175"/>
      <c r="K7775" s="175"/>
    </row>
    <row r="7776" spans="10:11" ht="15" customHeight="1" x14ac:dyDescent="0.25">
      <c r="J7776" s="175"/>
      <c r="K7776" s="175"/>
    </row>
    <row r="7777" spans="10:11" ht="15" customHeight="1" x14ac:dyDescent="0.25">
      <c r="J7777" s="175"/>
      <c r="K7777" s="175"/>
    </row>
    <row r="7778" spans="10:11" ht="15" customHeight="1" x14ac:dyDescent="0.25">
      <c r="J7778" s="175"/>
      <c r="K7778" s="175"/>
    </row>
    <row r="7779" spans="10:11" ht="15" customHeight="1" x14ac:dyDescent="0.25">
      <c r="J7779" s="175"/>
      <c r="K7779" s="175"/>
    </row>
    <row r="7780" spans="10:11" ht="15" customHeight="1" x14ac:dyDescent="0.25">
      <c r="J7780" s="175"/>
      <c r="K7780" s="175"/>
    </row>
    <row r="7781" spans="10:11" ht="15" customHeight="1" x14ac:dyDescent="0.25">
      <c r="J7781" s="175"/>
      <c r="K7781" s="175"/>
    </row>
    <row r="7782" spans="10:11" ht="15" customHeight="1" x14ac:dyDescent="0.25">
      <c r="J7782" s="175"/>
      <c r="K7782" s="175"/>
    </row>
    <row r="7783" spans="10:11" ht="15" customHeight="1" x14ac:dyDescent="0.25">
      <c r="J7783" s="175"/>
      <c r="K7783" s="175"/>
    </row>
    <row r="7784" spans="10:11" ht="15" customHeight="1" x14ac:dyDescent="0.25">
      <c r="J7784" s="175"/>
      <c r="K7784" s="175"/>
    </row>
    <row r="7785" spans="10:11" ht="15" customHeight="1" x14ac:dyDescent="0.25">
      <c r="J7785" s="175"/>
      <c r="K7785" s="175"/>
    </row>
    <row r="7786" spans="10:11" ht="15" customHeight="1" x14ac:dyDescent="0.25">
      <c r="J7786" s="175"/>
      <c r="K7786" s="175"/>
    </row>
    <row r="7787" spans="10:11" ht="15" customHeight="1" x14ac:dyDescent="0.25">
      <c r="J7787" s="175"/>
      <c r="K7787" s="175"/>
    </row>
    <row r="7788" spans="10:11" ht="15" customHeight="1" x14ac:dyDescent="0.25">
      <c r="J7788" s="175"/>
      <c r="K7788" s="175"/>
    </row>
    <row r="7789" spans="10:11" ht="15" customHeight="1" x14ac:dyDescent="0.25">
      <c r="J7789" s="175"/>
      <c r="K7789" s="175"/>
    </row>
    <row r="7790" spans="10:11" ht="15" customHeight="1" x14ac:dyDescent="0.25">
      <c r="J7790" s="175"/>
      <c r="K7790" s="175"/>
    </row>
    <row r="7791" spans="10:11" ht="15" customHeight="1" x14ac:dyDescent="0.25">
      <c r="J7791" s="175"/>
      <c r="K7791" s="175"/>
    </row>
    <row r="7792" spans="10:11" ht="15" customHeight="1" x14ac:dyDescent="0.25">
      <c r="J7792" s="175"/>
      <c r="K7792" s="175"/>
    </row>
    <row r="7793" spans="10:11" ht="15" customHeight="1" x14ac:dyDescent="0.25">
      <c r="J7793" s="175"/>
      <c r="K7793" s="175"/>
    </row>
    <row r="7794" spans="10:11" ht="15" customHeight="1" x14ac:dyDescent="0.25">
      <c r="J7794" s="175"/>
      <c r="K7794" s="175"/>
    </row>
    <row r="7795" spans="10:11" ht="15" customHeight="1" x14ac:dyDescent="0.25">
      <c r="J7795" s="175"/>
      <c r="K7795" s="175"/>
    </row>
    <row r="7796" spans="10:11" ht="15" customHeight="1" x14ac:dyDescent="0.25">
      <c r="J7796" s="175"/>
      <c r="K7796" s="175"/>
    </row>
    <row r="7797" spans="10:11" ht="15" customHeight="1" x14ac:dyDescent="0.25">
      <c r="J7797" s="175"/>
      <c r="K7797" s="175"/>
    </row>
    <row r="7798" spans="10:11" ht="15" customHeight="1" x14ac:dyDescent="0.25">
      <c r="J7798" s="175"/>
      <c r="K7798" s="175"/>
    </row>
    <row r="7799" spans="10:11" ht="15" customHeight="1" x14ac:dyDescent="0.25">
      <c r="J7799" s="175"/>
      <c r="K7799" s="175"/>
    </row>
    <row r="7800" spans="10:11" ht="15" customHeight="1" x14ac:dyDescent="0.25">
      <c r="J7800" s="175"/>
      <c r="K7800" s="175"/>
    </row>
    <row r="7801" spans="10:11" ht="15" customHeight="1" x14ac:dyDescent="0.25">
      <c r="J7801" s="175"/>
      <c r="K7801" s="175"/>
    </row>
    <row r="7802" spans="10:11" ht="15" customHeight="1" x14ac:dyDescent="0.25">
      <c r="J7802" s="175"/>
      <c r="K7802" s="175"/>
    </row>
    <row r="7803" spans="10:11" ht="15" customHeight="1" x14ac:dyDescent="0.25">
      <c r="J7803" s="175"/>
      <c r="K7803" s="175"/>
    </row>
    <row r="7804" spans="10:11" ht="15" customHeight="1" x14ac:dyDescent="0.25">
      <c r="J7804" s="175"/>
      <c r="K7804" s="175"/>
    </row>
    <row r="7805" spans="10:11" ht="15" customHeight="1" x14ac:dyDescent="0.25">
      <c r="J7805" s="175"/>
      <c r="K7805" s="175"/>
    </row>
    <row r="7806" spans="10:11" ht="15" customHeight="1" x14ac:dyDescent="0.25">
      <c r="J7806" s="175"/>
      <c r="K7806" s="175"/>
    </row>
    <row r="7807" spans="10:11" ht="15" customHeight="1" x14ac:dyDescent="0.25">
      <c r="J7807" s="175"/>
      <c r="K7807" s="175"/>
    </row>
    <row r="7808" spans="10:11" ht="15" customHeight="1" x14ac:dyDescent="0.25">
      <c r="J7808" s="175"/>
      <c r="K7808" s="175"/>
    </row>
    <row r="7809" spans="10:11" ht="15" customHeight="1" x14ac:dyDescent="0.25">
      <c r="J7809" s="175"/>
      <c r="K7809" s="175"/>
    </row>
    <row r="7810" spans="10:11" ht="15" customHeight="1" x14ac:dyDescent="0.25">
      <c r="J7810" s="175"/>
      <c r="K7810" s="175"/>
    </row>
    <row r="7811" spans="10:11" ht="15" customHeight="1" x14ac:dyDescent="0.25">
      <c r="J7811" s="175"/>
      <c r="K7811" s="175"/>
    </row>
    <row r="7812" spans="10:11" ht="15" customHeight="1" x14ac:dyDescent="0.25">
      <c r="J7812" s="175"/>
      <c r="K7812" s="175"/>
    </row>
    <row r="7813" spans="10:11" ht="15" customHeight="1" x14ac:dyDescent="0.25">
      <c r="J7813" s="175"/>
      <c r="K7813" s="175"/>
    </row>
    <row r="7814" spans="10:11" ht="15" customHeight="1" x14ac:dyDescent="0.25">
      <c r="J7814" s="175"/>
      <c r="K7814" s="175"/>
    </row>
    <row r="7815" spans="10:11" ht="15" customHeight="1" x14ac:dyDescent="0.25">
      <c r="J7815" s="175"/>
      <c r="K7815" s="175"/>
    </row>
    <row r="7816" spans="10:11" ht="15" customHeight="1" x14ac:dyDescent="0.25">
      <c r="J7816" s="175"/>
      <c r="K7816" s="175"/>
    </row>
    <row r="7817" spans="10:11" ht="15" customHeight="1" x14ac:dyDescent="0.25">
      <c r="J7817" s="175"/>
      <c r="K7817" s="175"/>
    </row>
    <row r="7818" spans="10:11" ht="15" customHeight="1" x14ac:dyDescent="0.25">
      <c r="J7818" s="175"/>
      <c r="K7818" s="175"/>
    </row>
    <row r="7819" spans="10:11" ht="15" customHeight="1" x14ac:dyDescent="0.25">
      <c r="J7819" s="175"/>
      <c r="K7819" s="175"/>
    </row>
    <row r="7820" spans="10:11" ht="15" customHeight="1" x14ac:dyDescent="0.25">
      <c r="J7820" s="175"/>
      <c r="K7820" s="175"/>
    </row>
    <row r="7821" spans="10:11" ht="15" customHeight="1" x14ac:dyDescent="0.25">
      <c r="J7821" s="175"/>
      <c r="K7821" s="175"/>
    </row>
    <row r="7822" spans="10:11" ht="15" customHeight="1" x14ac:dyDescent="0.25">
      <c r="J7822" s="175"/>
      <c r="K7822" s="175"/>
    </row>
    <row r="7823" spans="10:11" ht="15" customHeight="1" x14ac:dyDescent="0.25">
      <c r="J7823" s="175"/>
      <c r="K7823" s="175"/>
    </row>
    <row r="7824" spans="10:11" ht="15" customHeight="1" x14ac:dyDescent="0.25">
      <c r="J7824" s="175"/>
      <c r="K7824" s="175"/>
    </row>
    <row r="7825" spans="10:11" ht="15" customHeight="1" x14ac:dyDescent="0.25">
      <c r="J7825" s="175"/>
      <c r="K7825" s="175"/>
    </row>
    <row r="7826" spans="10:11" ht="15" customHeight="1" x14ac:dyDescent="0.25">
      <c r="J7826" s="175"/>
      <c r="K7826" s="175"/>
    </row>
    <row r="7827" spans="10:11" ht="15" customHeight="1" x14ac:dyDescent="0.25">
      <c r="J7827" s="175"/>
      <c r="K7827" s="175"/>
    </row>
    <row r="7828" spans="10:11" ht="15" customHeight="1" x14ac:dyDescent="0.25">
      <c r="J7828" s="175"/>
      <c r="K7828" s="175"/>
    </row>
    <row r="7829" spans="10:11" ht="15" customHeight="1" x14ac:dyDescent="0.25">
      <c r="J7829" s="175"/>
      <c r="K7829" s="175"/>
    </row>
    <row r="7830" spans="10:11" ht="15" customHeight="1" x14ac:dyDescent="0.25">
      <c r="J7830" s="175"/>
      <c r="K7830" s="175"/>
    </row>
    <row r="7831" spans="10:11" ht="15" customHeight="1" x14ac:dyDescent="0.25">
      <c r="J7831" s="175"/>
      <c r="K7831" s="175"/>
    </row>
    <row r="7832" spans="10:11" ht="15" customHeight="1" x14ac:dyDescent="0.25">
      <c r="J7832" s="175"/>
      <c r="K7832" s="175"/>
    </row>
    <row r="7833" spans="10:11" ht="15" customHeight="1" x14ac:dyDescent="0.25">
      <c r="J7833" s="175"/>
      <c r="K7833" s="175"/>
    </row>
    <row r="7834" spans="10:11" ht="15" customHeight="1" x14ac:dyDescent="0.25">
      <c r="J7834" s="175"/>
      <c r="K7834" s="175"/>
    </row>
    <row r="7835" spans="10:11" ht="15" customHeight="1" x14ac:dyDescent="0.25">
      <c r="J7835" s="175"/>
      <c r="K7835" s="175"/>
    </row>
    <row r="7836" spans="10:11" ht="15" customHeight="1" x14ac:dyDescent="0.25">
      <c r="J7836" s="175"/>
      <c r="K7836" s="175"/>
    </row>
    <row r="7837" spans="10:11" ht="15" customHeight="1" x14ac:dyDescent="0.25">
      <c r="J7837" s="175"/>
      <c r="K7837" s="175"/>
    </row>
    <row r="7838" spans="10:11" ht="15" customHeight="1" x14ac:dyDescent="0.25">
      <c r="J7838" s="175"/>
      <c r="K7838" s="175"/>
    </row>
    <row r="7839" spans="10:11" ht="15" customHeight="1" x14ac:dyDescent="0.25">
      <c r="J7839" s="175"/>
      <c r="K7839" s="175"/>
    </row>
    <row r="7840" spans="10:11" ht="15" customHeight="1" x14ac:dyDescent="0.25">
      <c r="J7840" s="175"/>
      <c r="K7840" s="175"/>
    </row>
    <row r="7841" spans="10:11" ht="15" customHeight="1" x14ac:dyDescent="0.25">
      <c r="J7841" s="175"/>
      <c r="K7841" s="175"/>
    </row>
    <row r="7842" spans="10:11" ht="15" customHeight="1" x14ac:dyDescent="0.25">
      <c r="J7842" s="175"/>
      <c r="K7842" s="175"/>
    </row>
    <row r="7843" spans="10:11" ht="15" customHeight="1" x14ac:dyDescent="0.25">
      <c r="J7843" s="175"/>
      <c r="K7843" s="175"/>
    </row>
    <row r="7844" spans="10:11" ht="15" customHeight="1" x14ac:dyDescent="0.25">
      <c r="J7844" s="175"/>
      <c r="K7844" s="175"/>
    </row>
    <row r="7845" spans="10:11" ht="15" customHeight="1" x14ac:dyDescent="0.25">
      <c r="J7845" s="175"/>
      <c r="K7845" s="175"/>
    </row>
    <row r="7846" spans="10:11" ht="15" customHeight="1" x14ac:dyDescent="0.25">
      <c r="J7846" s="175"/>
      <c r="K7846" s="175"/>
    </row>
    <row r="7847" spans="10:11" ht="15" customHeight="1" x14ac:dyDescent="0.25">
      <c r="J7847" s="175"/>
      <c r="K7847" s="175"/>
    </row>
    <row r="7848" spans="10:11" ht="15" customHeight="1" x14ac:dyDescent="0.25">
      <c r="J7848" s="175"/>
      <c r="K7848" s="175"/>
    </row>
    <row r="7849" spans="10:11" ht="15" customHeight="1" x14ac:dyDescent="0.25">
      <c r="J7849" s="175"/>
      <c r="K7849" s="175"/>
    </row>
    <row r="7850" spans="10:11" ht="15" customHeight="1" x14ac:dyDescent="0.25">
      <c r="J7850" s="175"/>
      <c r="K7850" s="175"/>
    </row>
    <row r="7851" spans="10:11" ht="15" customHeight="1" x14ac:dyDescent="0.25">
      <c r="J7851" s="175"/>
      <c r="K7851" s="175"/>
    </row>
    <row r="7852" spans="10:11" ht="15" customHeight="1" x14ac:dyDescent="0.25">
      <c r="J7852" s="175"/>
      <c r="K7852" s="175"/>
    </row>
    <row r="7853" spans="10:11" ht="15" customHeight="1" x14ac:dyDescent="0.25">
      <c r="J7853" s="175"/>
      <c r="K7853" s="175"/>
    </row>
    <row r="7854" spans="10:11" ht="15" customHeight="1" x14ac:dyDescent="0.25">
      <c r="J7854" s="175"/>
      <c r="K7854" s="175"/>
    </row>
    <row r="7855" spans="10:11" ht="15" customHeight="1" x14ac:dyDescent="0.25">
      <c r="J7855" s="175"/>
      <c r="K7855" s="175"/>
    </row>
    <row r="7856" spans="10:11" ht="15" customHeight="1" x14ac:dyDescent="0.25">
      <c r="J7856" s="175"/>
      <c r="K7856" s="175"/>
    </row>
    <row r="7857" spans="10:11" ht="15" customHeight="1" x14ac:dyDescent="0.25">
      <c r="J7857" s="175"/>
      <c r="K7857" s="175"/>
    </row>
    <row r="7858" spans="10:11" ht="15" customHeight="1" x14ac:dyDescent="0.25">
      <c r="J7858" s="175"/>
      <c r="K7858" s="175"/>
    </row>
    <row r="7859" spans="10:11" ht="15" customHeight="1" x14ac:dyDescent="0.25">
      <c r="J7859" s="175"/>
      <c r="K7859" s="175"/>
    </row>
    <row r="7860" spans="10:11" ht="15" customHeight="1" x14ac:dyDescent="0.25">
      <c r="J7860" s="175"/>
      <c r="K7860" s="175"/>
    </row>
    <row r="7861" spans="10:11" ht="15" customHeight="1" x14ac:dyDescent="0.25">
      <c r="J7861" s="175"/>
      <c r="K7861" s="175"/>
    </row>
    <row r="7862" spans="10:11" ht="15" customHeight="1" x14ac:dyDescent="0.25">
      <c r="J7862" s="175"/>
      <c r="K7862" s="175"/>
    </row>
    <row r="7863" spans="10:11" ht="15" customHeight="1" x14ac:dyDescent="0.25">
      <c r="J7863" s="175"/>
      <c r="K7863" s="175"/>
    </row>
    <row r="7864" spans="10:11" ht="15" customHeight="1" x14ac:dyDescent="0.25">
      <c r="J7864" s="175"/>
      <c r="K7864" s="175"/>
    </row>
    <row r="7865" spans="10:11" ht="15" customHeight="1" x14ac:dyDescent="0.25">
      <c r="J7865" s="175"/>
      <c r="K7865" s="175"/>
    </row>
    <row r="7866" spans="10:11" ht="15" customHeight="1" x14ac:dyDescent="0.25">
      <c r="J7866" s="175"/>
      <c r="K7866" s="175"/>
    </row>
    <row r="7867" spans="10:11" ht="15" customHeight="1" x14ac:dyDescent="0.25">
      <c r="J7867" s="175"/>
      <c r="K7867" s="175"/>
    </row>
    <row r="7868" spans="10:11" ht="15" customHeight="1" x14ac:dyDescent="0.25">
      <c r="J7868" s="175"/>
      <c r="K7868" s="175"/>
    </row>
    <row r="7869" spans="10:11" ht="15" customHeight="1" x14ac:dyDescent="0.25">
      <c r="J7869" s="175"/>
      <c r="K7869" s="175"/>
    </row>
    <row r="7870" spans="10:11" ht="15" customHeight="1" x14ac:dyDescent="0.25">
      <c r="J7870" s="175"/>
      <c r="K7870" s="175"/>
    </row>
    <row r="7871" spans="10:11" ht="15" customHeight="1" x14ac:dyDescent="0.25">
      <c r="J7871" s="175"/>
      <c r="K7871" s="175"/>
    </row>
    <row r="7872" spans="10:11" ht="15" customHeight="1" x14ac:dyDescent="0.25">
      <c r="J7872" s="175"/>
      <c r="K7872" s="175"/>
    </row>
    <row r="7873" spans="10:11" ht="15" customHeight="1" x14ac:dyDescent="0.25">
      <c r="J7873" s="175"/>
      <c r="K7873" s="175"/>
    </row>
    <row r="7874" spans="10:11" ht="15" customHeight="1" x14ac:dyDescent="0.25">
      <c r="J7874" s="175"/>
      <c r="K7874" s="175"/>
    </row>
    <row r="7875" spans="10:11" ht="15" customHeight="1" x14ac:dyDescent="0.25">
      <c r="J7875" s="175"/>
      <c r="K7875" s="175"/>
    </row>
    <row r="7876" spans="10:11" ht="15" customHeight="1" x14ac:dyDescent="0.25">
      <c r="J7876" s="175"/>
      <c r="K7876" s="175"/>
    </row>
    <row r="7877" spans="10:11" ht="15" customHeight="1" x14ac:dyDescent="0.25">
      <c r="J7877" s="175"/>
      <c r="K7877" s="175"/>
    </row>
    <row r="7878" spans="10:11" ht="15" customHeight="1" x14ac:dyDescent="0.25">
      <c r="J7878" s="175"/>
      <c r="K7878" s="175"/>
    </row>
    <row r="7879" spans="10:11" ht="15" customHeight="1" x14ac:dyDescent="0.25">
      <c r="J7879" s="175"/>
      <c r="K7879" s="175"/>
    </row>
    <row r="7880" spans="10:11" ht="15" customHeight="1" x14ac:dyDescent="0.25">
      <c r="J7880" s="175"/>
      <c r="K7880" s="175"/>
    </row>
    <row r="7881" spans="10:11" ht="15" customHeight="1" x14ac:dyDescent="0.25">
      <c r="J7881" s="175"/>
      <c r="K7881" s="175"/>
    </row>
    <row r="7882" spans="10:11" ht="15" customHeight="1" x14ac:dyDescent="0.25">
      <c r="J7882" s="175"/>
      <c r="K7882" s="175"/>
    </row>
    <row r="7883" spans="10:11" ht="15" customHeight="1" x14ac:dyDescent="0.25">
      <c r="J7883" s="175"/>
      <c r="K7883" s="175"/>
    </row>
    <row r="7884" spans="10:11" ht="15" customHeight="1" x14ac:dyDescent="0.25">
      <c r="J7884" s="175"/>
      <c r="K7884" s="175"/>
    </row>
    <row r="7885" spans="10:11" ht="15" customHeight="1" x14ac:dyDescent="0.25">
      <c r="J7885" s="175"/>
      <c r="K7885" s="175"/>
    </row>
    <row r="7886" spans="10:11" ht="15" customHeight="1" x14ac:dyDescent="0.25">
      <c r="J7886" s="175"/>
      <c r="K7886" s="175"/>
    </row>
    <row r="7887" spans="10:11" ht="15" customHeight="1" x14ac:dyDescent="0.25">
      <c r="J7887" s="175"/>
      <c r="K7887" s="175"/>
    </row>
    <row r="7888" spans="10:11" ht="15" customHeight="1" x14ac:dyDescent="0.25">
      <c r="J7888" s="175"/>
      <c r="K7888" s="175"/>
    </row>
    <row r="7889" spans="10:11" ht="15" customHeight="1" x14ac:dyDescent="0.25">
      <c r="J7889" s="175"/>
      <c r="K7889" s="175"/>
    </row>
    <row r="7890" spans="10:11" ht="15" customHeight="1" x14ac:dyDescent="0.25">
      <c r="J7890" s="175"/>
      <c r="K7890" s="175"/>
    </row>
    <row r="7891" spans="10:11" ht="15" customHeight="1" x14ac:dyDescent="0.25">
      <c r="J7891" s="175"/>
      <c r="K7891" s="175"/>
    </row>
    <row r="7892" spans="10:11" ht="15" customHeight="1" x14ac:dyDescent="0.25">
      <c r="J7892" s="175"/>
      <c r="K7892" s="175"/>
    </row>
    <row r="7893" spans="10:11" ht="15" customHeight="1" x14ac:dyDescent="0.25">
      <c r="J7893" s="175"/>
      <c r="K7893" s="175"/>
    </row>
    <row r="7894" spans="10:11" ht="15" customHeight="1" x14ac:dyDescent="0.25">
      <c r="J7894" s="175"/>
      <c r="K7894" s="175"/>
    </row>
    <row r="7895" spans="10:11" ht="15" customHeight="1" x14ac:dyDescent="0.25">
      <c r="J7895" s="175"/>
      <c r="K7895" s="175"/>
    </row>
    <row r="7896" spans="10:11" ht="15" customHeight="1" x14ac:dyDescent="0.25">
      <c r="J7896" s="175"/>
      <c r="K7896" s="175"/>
    </row>
    <row r="7897" spans="10:11" ht="15" customHeight="1" x14ac:dyDescent="0.25">
      <c r="J7897" s="175"/>
      <c r="K7897" s="175"/>
    </row>
    <row r="7898" spans="10:11" ht="15" customHeight="1" x14ac:dyDescent="0.25">
      <c r="J7898" s="175"/>
      <c r="K7898" s="175"/>
    </row>
    <row r="7899" spans="10:11" ht="15" customHeight="1" x14ac:dyDescent="0.25">
      <c r="J7899" s="175"/>
      <c r="K7899" s="175"/>
    </row>
    <row r="7900" spans="10:11" ht="15" customHeight="1" x14ac:dyDescent="0.25">
      <c r="J7900" s="175"/>
      <c r="K7900" s="175"/>
    </row>
    <row r="7901" spans="10:11" ht="15" customHeight="1" x14ac:dyDescent="0.25">
      <c r="J7901" s="175"/>
      <c r="K7901" s="175"/>
    </row>
    <row r="7902" spans="10:11" ht="15" customHeight="1" x14ac:dyDescent="0.25">
      <c r="J7902" s="175"/>
      <c r="K7902" s="175"/>
    </row>
    <row r="7903" spans="10:11" ht="15" customHeight="1" x14ac:dyDescent="0.25">
      <c r="J7903" s="175"/>
      <c r="K7903" s="175"/>
    </row>
    <row r="7904" spans="10:11" ht="15" customHeight="1" x14ac:dyDescent="0.25">
      <c r="J7904" s="175"/>
      <c r="K7904" s="175"/>
    </row>
    <row r="7905" spans="10:11" ht="15" customHeight="1" x14ac:dyDescent="0.25">
      <c r="J7905" s="175"/>
      <c r="K7905" s="175"/>
    </row>
    <row r="7906" spans="10:11" ht="15" customHeight="1" x14ac:dyDescent="0.25">
      <c r="J7906" s="175"/>
      <c r="K7906" s="175"/>
    </row>
    <row r="7907" spans="10:11" ht="15" customHeight="1" x14ac:dyDescent="0.25">
      <c r="J7907" s="175"/>
      <c r="K7907" s="175"/>
    </row>
    <row r="7908" spans="10:11" ht="15" customHeight="1" x14ac:dyDescent="0.25">
      <c r="J7908" s="175"/>
      <c r="K7908" s="175"/>
    </row>
    <row r="7909" spans="10:11" ht="15" customHeight="1" x14ac:dyDescent="0.25">
      <c r="J7909" s="175"/>
      <c r="K7909" s="175"/>
    </row>
    <row r="7910" spans="10:11" ht="15" customHeight="1" x14ac:dyDescent="0.25">
      <c r="J7910" s="175"/>
      <c r="K7910" s="175"/>
    </row>
    <row r="7911" spans="10:11" ht="15" customHeight="1" x14ac:dyDescent="0.25">
      <c r="J7911" s="175"/>
      <c r="K7911" s="175"/>
    </row>
    <row r="7912" spans="10:11" ht="15" customHeight="1" x14ac:dyDescent="0.25">
      <c r="J7912" s="175"/>
      <c r="K7912" s="175"/>
    </row>
    <row r="7913" spans="10:11" ht="15" customHeight="1" x14ac:dyDescent="0.25">
      <c r="J7913" s="175"/>
      <c r="K7913" s="175"/>
    </row>
    <row r="7914" spans="10:11" ht="15" customHeight="1" x14ac:dyDescent="0.25">
      <c r="J7914" s="175"/>
      <c r="K7914" s="175"/>
    </row>
    <row r="7915" spans="10:11" ht="15" customHeight="1" x14ac:dyDescent="0.25">
      <c r="J7915" s="175"/>
      <c r="K7915" s="175"/>
    </row>
    <row r="7916" spans="10:11" ht="15" customHeight="1" x14ac:dyDescent="0.25">
      <c r="J7916" s="175"/>
      <c r="K7916" s="175"/>
    </row>
    <row r="7917" spans="10:11" ht="15" customHeight="1" x14ac:dyDescent="0.25">
      <c r="J7917" s="175"/>
      <c r="K7917" s="175"/>
    </row>
    <row r="7918" spans="10:11" ht="15" customHeight="1" x14ac:dyDescent="0.25">
      <c r="J7918" s="175"/>
      <c r="K7918" s="175"/>
    </row>
    <row r="7919" spans="10:11" ht="15" customHeight="1" x14ac:dyDescent="0.25">
      <c r="J7919" s="175"/>
      <c r="K7919" s="175"/>
    </row>
    <row r="7920" spans="10:11" ht="15" customHeight="1" x14ac:dyDescent="0.25">
      <c r="J7920" s="175"/>
      <c r="K7920" s="175"/>
    </row>
    <row r="7921" spans="10:11" ht="15" customHeight="1" x14ac:dyDescent="0.25">
      <c r="J7921" s="175"/>
      <c r="K7921" s="175"/>
    </row>
    <row r="7922" spans="10:11" ht="15" customHeight="1" x14ac:dyDescent="0.25">
      <c r="J7922" s="175"/>
      <c r="K7922" s="175"/>
    </row>
    <row r="7923" spans="10:11" ht="15" customHeight="1" x14ac:dyDescent="0.25">
      <c r="J7923" s="175"/>
      <c r="K7923" s="175"/>
    </row>
    <row r="7924" spans="10:11" ht="15" customHeight="1" x14ac:dyDescent="0.25">
      <c r="J7924" s="175"/>
      <c r="K7924" s="175"/>
    </row>
    <row r="7925" spans="10:11" ht="15" customHeight="1" x14ac:dyDescent="0.25">
      <c r="J7925" s="175"/>
      <c r="K7925" s="175"/>
    </row>
    <row r="7926" spans="10:11" ht="15" customHeight="1" x14ac:dyDescent="0.25">
      <c r="J7926" s="175"/>
      <c r="K7926" s="175"/>
    </row>
    <row r="7927" spans="10:11" ht="15" customHeight="1" x14ac:dyDescent="0.25">
      <c r="J7927" s="175"/>
      <c r="K7927" s="175"/>
    </row>
    <row r="7928" spans="10:11" ht="15" customHeight="1" x14ac:dyDescent="0.25">
      <c r="J7928" s="175"/>
      <c r="K7928" s="175"/>
    </row>
    <row r="7929" spans="10:11" ht="15" customHeight="1" x14ac:dyDescent="0.25">
      <c r="J7929" s="175"/>
      <c r="K7929" s="175"/>
    </row>
    <row r="7930" spans="10:11" ht="15" customHeight="1" x14ac:dyDescent="0.25">
      <c r="J7930" s="175"/>
      <c r="K7930" s="175"/>
    </row>
    <row r="7931" spans="10:11" ht="15" customHeight="1" x14ac:dyDescent="0.25">
      <c r="J7931" s="175"/>
      <c r="K7931" s="175"/>
    </row>
    <row r="7932" spans="10:11" ht="15" customHeight="1" x14ac:dyDescent="0.25">
      <c r="J7932" s="175"/>
      <c r="K7932" s="175"/>
    </row>
    <row r="7933" spans="10:11" ht="15" customHeight="1" x14ac:dyDescent="0.25">
      <c r="J7933" s="175"/>
      <c r="K7933" s="175"/>
    </row>
    <row r="7934" spans="10:11" ht="15" customHeight="1" x14ac:dyDescent="0.25">
      <c r="J7934" s="175"/>
      <c r="K7934" s="175"/>
    </row>
    <row r="7935" spans="10:11" ht="15" customHeight="1" x14ac:dyDescent="0.25">
      <c r="J7935" s="175"/>
      <c r="K7935" s="175"/>
    </row>
    <row r="7936" spans="10:11" ht="15" customHeight="1" x14ac:dyDescent="0.25">
      <c r="J7936" s="175"/>
      <c r="K7936" s="175"/>
    </row>
    <row r="7937" spans="10:11" ht="15" customHeight="1" x14ac:dyDescent="0.25">
      <c r="J7937" s="175"/>
      <c r="K7937" s="175"/>
    </row>
    <row r="7938" spans="10:11" ht="15" customHeight="1" x14ac:dyDescent="0.25">
      <c r="J7938" s="175"/>
      <c r="K7938" s="175"/>
    </row>
    <row r="7939" spans="10:11" ht="15" customHeight="1" x14ac:dyDescent="0.25">
      <c r="J7939" s="175"/>
      <c r="K7939" s="175"/>
    </row>
    <row r="7940" spans="10:11" ht="15" customHeight="1" x14ac:dyDescent="0.25">
      <c r="J7940" s="175"/>
      <c r="K7940" s="175"/>
    </row>
    <row r="7941" spans="10:11" ht="15" customHeight="1" x14ac:dyDescent="0.25">
      <c r="J7941" s="175"/>
      <c r="K7941" s="175"/>
    </row>
    <row r="7942" spans="10:11" ht="15" customHeight="1" x14ac:dyDescent="0.25">
      <c r="J7942" s="175"/>
      <c r="K7942" s="175"/>
    </row>
    <row r="7943" spans="10:11" ht="15" customHeight="1" x14ac:dyDescent="0.25">
      <c r="J7943" s="175"/>
      <c r="K7943" s="175"/>
    </row>
    <row r="7944" spans="10:11" ht="15" customHeight="1" x14ac:dyDescent="0.25">
      <c r="J7944" s="175"/>
      <c r="K7944" s="175"/>
    </row>
    <row r="7945" spans="10:11" ht="15" customHeight="1" x14ac:dyDescent="0.25">
      <c r="J7945" s="175"/>
      <c r="K7945" s="175"/>
    </row>
    <row r="7946" spans="10:11" ht="15" customHeight="1" x14ac:dyDescent="0.25">
      <c r="J7946" s="175"/>
      <c r="K7946" s="175"/>
    </row>
    <row r="7947" spans="10:11" ht="15" customHeight="1" x14ac:dyDescent="0.25">
      <c r="J7947" s="175"/>
      <c r="K7947" s="175"/>
    </row>
    <row r="7948" spans="10:11" ht="15" customHeight="1" x14ac:dyDescent="0.25">
      <c r="J7948" s="175"/>
      <c r="K7948" s="175"/>
    </row>
    <row r="7949" spans="10:11" ht="15" customHeight="1" x14ac:dyDescent="0.25">
      <c r="J7949" s="175"/>
      <c r="K7949" s="175"/>
    </row>
    <row r="7950" spans="10:11" ht="15" customHeight="1" x14ac:dyDescent="0.25">
      <c r="J7950" s="175"/>
      <c r="K7950" s="175"/>
    </row>
    <row r="7951" spans="10:11" ht="15" customHeight="1" x14ac:dyDescent="0.25">
      <c r="J7951" s="175"/>
      <c r="K7951" s="175"/>
    </row>
    <row r="7952" spans="10:11" ht="15" customHeight="1" x14ac:dyDescent="0.25">
      <c r="J7952" s="175"/>
      <c r="K7952" s="175"/>
    </row>
    <row r="7953" spans="10:11" ht="15" customHeight="1" x14ac:dyDescent="0.25">
      <c r="J7953" s="175"/>
      <c r="K7953" s="175"/>
    </row>
    <row r="7954" spans="10:11" ht="15" customHeight="1" x14ac:dyDescent="0.25">
      <c r="J7954" s="175"/>
      <c r="K7954" s="175"/>
    </row>
    <row r="7955" spans="10:11" ht="15" customHeight="1" x14ac:dyDescent="0.25">
      <c r="J7955" s="175"/>
      <c r="K7955" s="175"/>
    </row>
    <row r="7956" spans="10:11" ht="15" customHeight="1" x14ac:dyDescent="0.25">
      <c r="J7956" s="175"/>
      <c r="K7956" s="175"/>
    </row>
    <row r="7957" spans="10:11" ht="15" customHeight="1" x14ac:dyDescent="0.25">
      <c r="J7957" s="175"/>
      <c r="K7957" s="175"/>
    </row>
    <row r="7958" spans="10:11" ht="15" customHeight="1" x14ac:dyDescent="0.25">
      <c r="J7958" s="175"/>
      <c r="K7958" s="175"/>
    </row>
    <row r="7959" spans="10:11" ht="15" customHeight="1" x14ac:dyDescent="0.25">
      <c r="J7959" s="175"/>
      <c r="K7959" s="175"/>
    </row>
    <row r="7960" spans="10:11" ht="15" customHeight="1" x14ac:dyDescent="0.25">
      <c r="J7960" s="175"/>
      <c r="K7960" s="175"/>
    </row>
    <row r="7961" spans="10:11" ht="15" customHeight="1" x14ac:dyDescent="0.25">
      <c r="J7961" s="175"/>
      <c r="K7961" s="175"/>
    </row>
    <row r="7962" spans="10:11" ht="15" customHeight="1" x14ac:dyDescent="0.25">
      <c r="J7962" s="175"/>
      <c r="K7962" s="175"/>
    </row>
    <row r="7963" spans="10:11" ht="15" customHeight="1" x14ac:dyDescent="0.25">
      <c r="J7963" s="175"/>
      <c r="K7963" s="175"/>
    </row>
    <row r="7964" spans="10:11" ht="15" customHeight="1" x14ac:dyDescent="0.25">
      <c r="J7964" s="175"/>
      <c r="K7964" s="175"/>
    </row>
    <row r="7965" spans="10:11" ht="15" customHeight="1" x14ac:dyDescent="0.25">
      <c r="J7965" s="175"/>
      <c r="K7965" s="175"/>
    </row>
    <row r="7966" spans="10:11" ht="15" customHeight="1" x14ac:dyDescent="0.25">
      <c r="J7966" s="175"/>
      <c r="K7966" s="175"/>
    </row>
    <row r="7967" spans="10:11" ht="15" customHeight="1" x14ac:dyDescent="0.25">
      <c r="J7967" s="175"/>
      <c r="K7967" s="175"/>
    </row>
    <row r="7968" spans="10:11" ht="15" customHeight="1" x14ac:dyDescent="0.25">
      <c r="J7968" s="175"/>
      <c r="K7968" s="175"/>
    </row>
    <row r="7969" spans="10:11" ht="15" customHeight="1" x14ac:dyDescent="0.25">
      <c r="J7969" s="175"/>
      <c r="K7969" s="175"/>
    </row>
    <row r="7970" spans="10:11" ht="15" customHeight="1" x14ac:dyDescent="0.25">
      <c r="J7970" s="175"/>
      <c r="K7970" s="175"/>
    </row>
    <row r="7971" spans="10:11" ht="15" customHeight="1" x14ac:dyDescent="0.25">
      <c r="J7971" s="175"/>
      <c r="K7971" s="175"/>
    </row>
    <row r="7972" spans="10:11" ht="15" customHeight="1" x14ac:dyDescent="0.25">
      <c r="J7972" s="175"/>
      <c r="K7972" s="175"/>
    </row>
    <row r="7973" spans="10:11" ht="15" customHeight="1" x14ac:dyDescent="0.25">
      <c r="J7973" s="175"/>
      <c r="K7973" s="175"/>
    </row>
    <row r="7974" spans="10:11" ht="15" customHeight="1" x14ac:dyDescent="0.25">
      <c r="J7974" s="175"/>
      <c r="K7974" s="175"/>
    </row>
    <row r="7975" spans="10:11" ht="15" customHeight="1" x14ac:dyDescent="0.25">
      <c r="J7975" s="175"/>
      <c r="K7975" s="175"/>
    </row>
    <row r="7976" spans="10:11" ht="15" customHeight="1" x14ac:dyDescent="0.25">
      <c r="J7976" s="175"/>
      <c r="K7976" s="175"/>
    </row>
    <row r="7977" spans="10:11" ht="15" customHeight="1" x14ac:dyDescent="0.25">
      <c r="J7977" s="175"/>
      <c r="K7977" s="175"/>
    </row>
    <row r="7978" spans="10:11" ht="15" customHeight="1" x14ac:dyDescent="0.25">
      <c r="J7978" s="175"/>
      <c r="K7978" s="175"/>
    </row>
    <row r="7979" spans="10:11" ht="15" customHeight="1" x14ac:dyDescent="0.25">
      <c r="J7979" s="175"/>
      <c r="K7979" s="175"/>
    </row>
    <row r="7980" spans="10:11" ht="15" customHeight="1" x14ac:dyDescent="0.25">
      <c r="J7980" s="175"/>
      <c r="K7980" s="175"/>
    </row>
    <row r="7981" spans="10:11" ht="15" customHeight="1" x14ac:dyDescent="0.25">
      <c r="J7981" s="175"/>
      <c r="K7981" s="175"/>
    </row>
    <row r="7982" spans="10:11" ht="15" customHeight="1" x14ac:dyDescent="0.25">
      <c r="J7982" s="175"/>
      <c r="K7982" s="175"/>
    </row>
    <row r="7983" spans="10:11" ht="15" customHeight="1" x14ac:dyDescent="0.25">
      <c r="J7983" s="175"/>
      <c r="K7983" s="175"/>
    </row>
    <row r="7984" spans="10:11" ht="15" customHeight="1" x14ac:dyDescent="0.25">
      <c r="J7984" s="175"/>
      <c r="K7984" s="175"/>
    </row>
    <row r="7985" spans="10:11" ht="15" customHeight="1" x14ac:dyDescent="0.25">
      <c r="J7985" s="175"/>
      <c r="K7985" s="175"/>
    </row>
    <row r="7986" spans="10:11" ht="15" customHeight="1" x14ac:dyDescent="0.25">
      <c r="J7986" s="175"/>
      <c r="K7986" s="175"/>
    </row>
    <row r="7987" spans="10:11" ht="15" customHeight="1" x14ac:dyDescent="0.25">
      <c r="J7987" s="175"/>
      <c r="K7987" s="175"/>
    </row>
    <row r="7988" spans="10:11" ht="15" customHeight="1" x14ac:dyDescent="0.25">
      <c r="J7988" s="175"/>
      <c r="K7988" s="175"/>
    </row>
    <row r="7989" spans="10:11" ht="15" customHeight="1" x14ac:dyDescent="0.25">
      <c r="J7989" s="175"/>
      <c r="K7989" s="175"/>
    </row>
    <row r="7990" spans="10:11" ht="15" customHeight="1" x14ac:dyDescent="0.25">
      <c r="J7990" s="175"/>
      <c r="K7990" s="175"/>
    </row>
    <row r="7991" spans="10:11" ht="15" customHeight="1" x14ac:dyDescent="0.25">
      <c r="J7991" s="175"/>
      <c r="K7991" s="175"/>
    </row>
    <row r="7992" spans="10:11" ht="15" customHeight="1" x14ac:dyDescent="0.25">
      <c r="J7992" s="175"/>
      <c r="K7992" s="175"/>
    </row>
    <row r="7993" spans="10:11" ht="15" customHeight="1" x14ac:dyDescent="0.25">
      <c r="J7993" s="175"/>
      <c r="K7993" s="175"/>
    </row>
    <row r="7994" spans="10:11" ht="15" customHeight="1" x14ac:dyDescent="0.25">
      <c r="J7994" s="175"/>
      <c r="K7994" s="175"/>
    </row>
    <row r="7995" spans="10:11" ht="15" customHeight="1" x14ac:dyDescent="0.25">
      <c r="J7995" s="175"/>
      <c r="K7995" s="175"/>
    </row>
    <row r="7996" spans="10:11" ht="15" customHeight="1" x14ac:dyDescent="0.25">
      <c r="J7996" s="175"/>
      <c r="K7996" s="175"/>
    </row>
    <row r="7997" spans="10:11" ht="15" customHeight="1" x14ac:dyDescent="0.25">
      <c r="J7997" s="175"/>
      <c r="K7997" s="175"/>
    </row>
    <row r="7998" spans="10:11" ht="15" customHeight="1" x14ac:dyDescent="0.25">
      <c r="J7998" s="175"/>
      <c r="K7998" s="175"/>
    </row>
    <row r="7999" spans="10:11" ht="15" customHeight="1" x14ac:dyDescent="0.25">
      <c r="J7999" s="175"/>
      <c r="K7999" s="175"/>
    </row>
    <row r="8000" spans="10:11" ht="15" customHeight="1" x14ac:dyDescent="0.25">
      <c r="J8000" s="175"/>
      <c r="K8000" s="175"/>
    </row>
    <row r="8001" spans="10:11" ht="15" customHeight="1" x14ac:dyDescent="0.25">
      <c r="J8001" s="175"/>
      <c r="K8001" s="175"/>
    </row>
    <row r="8002" spans="10:11" ht="15" customHeight="1" x14ac:dyDescent="0.25">
      <c r="J8002" s="175"/>
      <c r="K8002" s="175"/>
    </row>
    <row r="8003" spans="10:11" ht="15" customHeight="1" x14ac:dyDescent="0.25">
      <c r="J8003" s="175"/>
      <c r="K8003" s="175"/>
    </row>
    <row r="8004" spans="10:11" ht="15" customHeight="1" x14ac:dyDescent="0.25">
      <c r="J8004" s="175"/>
      <c r="K8004" s="175"/>
    </row>
    <row r="8005" spans="10:11" ht="15" customHeight="1" x14ac:dyDescent="0.25">
      <c r="J8005" s="175"/>
      <c r="K8005" s="175"/>
    </row>
    <row r="8006" spans="10:11" ht="15" customHeight="1" x14ac:dyDescent="0.25">
      <c r="J8006" s="175"/>
      <c r="K8006" s="175"/>
    </row>
    <row r="8007" spans="10:11" ht="15" customHeight="1" x14ac:dyDescent="0.25">
      <c r="J8007" s="175"/>
      <c r="K8007" s="175"/>
    </row>
    <row r="8008" spans="10:11" ht="15" customHeight="1" x14ac:dyDescent="0.25">
      <c r="J8008" s="175"/>
      <c r="K8008" s="175"/>
    </row>
    <row r="8009" spans="10:11" ht="15" customHeight="1" x14ac:dyDescent="0.25">
      <c r="J8009" s="175"/>
      <c r="K8009" s="175"/>
    </row>
    <row r="8010" spans="10:11" ht="15" customHeight="1" x14ac:dyDescent="0.25">
      <c r="J8010" s="175"/>
      <c r="K8010" s="175"/>
    </row>
    <row r="8011" spans="10:11" ht="15" customHeight="1" x14ac:dyDescent="0.25">
      <c r="J8011" s="175"/>
      <c r="K8011" s="175"/>
    </row>
    <row r="8012" spans="10:11" ht="15" customHeight="1" x14ac:dyDescent="0.25">
      <c r="J8012" s="175"/>
      <c r="K8012" s="175"/>
    </row>
    <row r="8013" spans="10:11" ht="15" customHeight="1" x14ac:dyDescent="0.25">
      <c r="J8013" s="175"/>
      <c r="K8013" s="175"/>
    </row>
    <row r="8014" spans="10:11" ht="15" customHeight="1" x14ac:dyDescent="0.25">
      <c r="J8014" s="175"/>
      <c r="K8014" s="175"/>
    </row>
    <row r="8015" spans="10:11" ht="15" customHeight="1" x14ac:dyDescent="0.25">
      <c r="J8015" s="175"/>
      <c r="K8015" s="175"/>
    </row>
    <row r="8016" spans="10:11" ht="15" customHeight="1" x14ac:dyDescent="0.25">
      <c r="J8016" s="175"/>
      <c r="K8016" s="175"/>
    </row>
    <row r="8017" spans="10:11" ht="15" customHeight="1" x14ac:dyDescent="0.25">
      <c r="J8017" s="175"/>
      <c r="K8017" s="175"/>
    </row>
    <row r="8018" spans="10:11" ht="15" customHeight="1" x14ac:dyDescent="0.25">
      <c r="J8018" s="175"/>
      <c r="K8018" s="175"/>
    </row>
    <row r="8019" spans="10:11" ht="15" customHeight="1" x14ac:dyDescent="0.25">
      <c r="J8019" s="175"/>
      <c r="K8019" s="175"/>
    </row>
    <row r="8020" spans="10:11" ht="15" customHeight="1" x14ac:dyDescent="0.25">
      <c r="J8020" s="175"/>
      <c r="K8020" s="175"/>
    </row>
    <row r="8021" spans="10:11" ht="15" customHeight="1" x14ac:dyDescent="0.25">
      <c r="J8021" s="175"/>
      <c r="K8021" s="175"/>
    </row>
    <row r="8022" spans="10:11" ht="15" customHeight="1" x14ac:dyDescent="0.25">
      <c r="J8022" s="175"/>
      <c r="K8022" s="175"/>
    </row>
    <row r="8023" spans="10:11" ht="15" customHeight="1" x14ac:dyDescent="0.25">
      <c r="J8023" s="175"/>
      <c r="K8023" s="175"/>
    </row>
    <row r="8024" spans="10:11" ht="15" customHeight="1" x14ac:dyDescent="0.25">
      <c r="J8024" s="175"/>
      <c r="K8024" s="175"/>
    </row>
    <row r="8025" spans="10:11" ht="15" customHeight="1" x14ac:dyDescent="0.25">
      <c r="J8025" s="175"/>
      <c r="K8025" s="175"/>
    </row>
    <row r="8026" spans="10:11" ht="15" customHeight="1" x14ac:dyDescent="0.25">
      <c r="J8026" s="175"/>
      <c r="K8026" s="175"/>
    </row>
    <row r="8027" spans="10:11" ht="15" customHeight="1" x14ac:dyDescent="0.25">
      <c r="J8027" s="175"/>
      <c r="K8027" s="175"/>
    </row>
    <row r="8028" spans="10:11" ht="15" customHeight="1" x14ac:dyDescent="0.25">
      <c r="J8028" s="175"/>
      <c r="K8028" s="175"/>
    </row>
    <row r="8029" spans="10:11" ht="15" customHeight="1" x14ac:dyDescent="0.25">
      <c r="J8029" s="175"/>
      <c r="K8029" s="175"/>
    </row>
    <row r="8030" spans="10:11" ht="15" customHeight="1" x14ac:dyDescent="0.25">
      <c r="J8030" s="175"/>
      <c r="K8030" s="175"/>
    </row>
    <row r="8031" spans="10:11" ht="15" customHeight="1" x14ac:dyDescent="0.25">
      <c r="J8031" s="175"/>
      <c r="K8031" s="175"/>
    </row>
    <row r="8032" spans="10:11" ht="15" customHeight="1" x14ac:dyDescent="0.25">
      <c r="J8032" s="175"/>
      <c r="K8032" s="175"/>
    </row>
    <row r="8033" spans="10:11" ht="15" customHeight="1" x14ac:dyDescent="0.25">
      <c r="J8033" s="175"/>
      <c r="K8033" s="175"/>
    </row>
    <row r="8034" spans="10:11" ht="15" customHeight="1" x14ac:dyDescent="0.25">
      <c r="J8034" s="175"/>
      <c r="K8034" s="175"/>
    </row>
    <row r="8035" spans="10:11" ht="15" customHeight="1" x14ac:dyDescent="0.25">
      <c r="J8035" s="175"/>
      <c r="K8035" s="175"/>
    </row>
    <row r="8036" spans="10:11" ht="15" customHeight="1" x14ac:dyDescent="0.25">
      <c r="J8036" s="175"/>
      <c r="K8036" s="175"/>
    </row>
    <row r="8037" spans="10:11" ht="15" customHeight="1" x14ac:dyDescent="0.25">
      <c r="J8037" s="175"/>
      <c r="K8037" s="175"/>
    </row>
    <row r="8038" spans="10:11" ht="15" customHeight="1" x14ac:dyDescent="0.25">
      <c r="J8038" s="175"/>
      <c r="K8038" s="175"/>
    </row>
    <row r="8039" spans="10:11" ht="15" customHeight="1" x14ac:dyDescent="0.25">
      <c r="J8039" s="175"/>
      <c r="K8039" s="175"/>
    </row>
    <row r="8040" spans="10:11" ht="15" customHeight="1" x14ac:dyDescent="0.25">
      <c r="J8040" s="175"/>
      <c r="K8040" s="175"/>
    </row>
    <row r="8041" spans="10:11" ht="15" customHeight="1" x14ac:dyDescent="0.25">
      <c r="J8041" s="175"/>
      <c r="K8041" s="175"/>
    </row>
    <row r="8042" spans="10:11" ht="15" customHeight="1" x14ac:dyDescent="0.25">
      <c r="J8042" s="175"/>
      <c r="K8042" s="175"/>
    </row>
    <row r="8043" spans="10:11" ht="15" customHeight="1" x14ac:dyDescent="0.25">
      <c r="J8043" s="175"/>
      <c r="K8043" s="175"/>
    </row>
    <row r="8044" spans="10:11" ht="15" customHeight="1" x14ac:dyDescent="0.25">
      <c r="J8044" s="175"/>
      <c r="K8044" s="175"/>
    </row>
    <row r="8045" spans="10:11" ht="15" customHeight="1" x14ac:dyDescent="0.25">
      <c r="J8045" s="175"/>
      <c r="K8045" s="175"/>
    </row>
    <row r="8046" spans="10:11" ht="15" customHeight="1" x14ac:dyDescent="0.25">
      <c r="J8046" s="175"/>
      <c r="K8046" s="175"/>
    </row>
    <row r="8047" spans="10:11" ht="15" customHeight="1" x14ac:dyDescent="0.25">
      <c r="J8047" s="175"/>
      <c r="K8047" s="175"/>
    </row>
    <row r="8048" spans="10:11" ht="15" customHeight="1" x14ac:dyDescent="0.25">
      <c r="J8048" s="175"/>
      <c r="K8048" s="175"/>
    </row>
    <row r="8049" spans="10:11" ht="15" customHeight="1" x14ac:dyDescent="0.25">
      <c r="J8049" s="175"/>
      <c r="K8049" s="175"/>
    </row>
    <row r="8050" spans="10:11" ht="15" customHeight="1" x14ac:dyDescent="0.25">
      <c r="J8050" s="175"/>
      <c r="K8050" s="175"/>
    </row>
    <row r="8051" spans="10:11" ht="15" customHeight="1" x14ac:dyDescent="0.25">
      <c r="J8051" s="175"/>
      <c r="K8051" s="175"/>
    </row>
    <row r="8052" spans="10:11" ht="15" customHeight="1" x14ac:dyDescent="0.25">
      <c r="J8052" s="175"/>
      <c r="K8052" s="175"/>
    </row>
    <row r="8053" spans="10:11" ht="15" customHeight="1" x14ac:dyDescent="0.25">
      <c r="J8053" s="175"/>
      <c r="K8053" s="175"/>
    </row>
    <row r="8054" spans="10:11" ht="15" customHeight="1" x14ac:dyDescent="0.25">
      <c r="J8054" s="175"/>
      <c r="K8054" s="175"/>
    </row>
    <row r="8055" spans="10:11" ht="15" customHeight="1" x14ac:dyDescent="0.25">
      <c r="J8055" s="175"/>
      <c r="K8055" s="175"/>
    </row>
    <row r="8056" spans="10:11" ht="15" customHeight="1" x14ac:dyDescent="0.25">
      <c r="J8056" s="175"/>
      <c r="K8056" s="175"/>
    </row>
    <row r="8057" spans="10:11" ht="15" customHeight="1" x14ac:dyDescent="0.25">
      <c r="J8057" s="175"/>
      <c r="K8057" s="175"/>
    </row>
    <row r="8058" spans="10:11" ht="15" customHeight="1" x14ac:dyDescent="0.25">
      <c r="J8058" s="175"/>
      <c r="K8058" s="175"/>
    </row>
    <row r="8059" spans="10:11" ht="15" customHeight="1" x14ac:dyDescent="0.25">
      <c r="J8059" s="175"/>
      <c r="K8059" s="175"/>
    </row>
    <row r="8060" spans="10:11" ht="15" customHeight="1" x14ac:dyDescent="0.25">
      <c r="J8060" s="175"/>
      <c r="K8060" s="175"/>
    </row>
    <row r="8061" spans="10:11" ht="15" customHeight="1" x14ac:dyDescent="0.25">
      <c r="J8061" s="175"/>
      <c r="K8061" s="175"/>
    </row>
    <row r="8062" spans="10:11" ht="15" customHeight="1" x14ac:dyDescent="0.25">
      <c r="J8062" s="175"/>
      <c r="K8062" s="175"/>
    </row>
    <row r="8063" spans="10:11" ht="15" customHeight="1" x14ac:dyDescent="0.25">
      <c r="J8063" s="175"/>
      <c r="K8063" s="175"/>
    </row>
    <row r="8064" spans="10:11" ht="15" customHeight="1" x14ac:dyDescent="0.25">
      <c r="J8064" s="175"/>
      <c r="K8064" s="175"/>
    </row>
    <row r="8065" spans="10:11" ht="15" customHeight="1" x14ac:dyDescent="0.25">
      <c r="J8065" s="175"/>
      <c r="K8065" s="175"/>
    </row>
    <row r="8066" spans="10:11" ht="15" customHeight="1" x14ac:dyDescent="0.25">
      <c r="J8066" s="175"/>
      <c r="K8066" s="175"/>
    </row>
    <row r="8067" spans="10:11" ht="15" customHeight="1" x14ac:dyDescent="0.25">
      <c r="J8067" s="175"/>
      <c r="K8067" s="175"/>
    </row>
    <row r="8068" spans="10:11" ht="15" customHeight="1" x14ac:dyDescent="0.25">
      <c r="J8068" s="175"/>
      <c r="K8068" s="175"/>
    </row>
    <row r="8069" spans="10:11" ht="15" customHeight="1" x14ac:dyDescent="0.25">
      <c r="J8069" s="175"/>
      <c r="K8069" s="175"/>
    </row>
    <row r="8070" spans="10:11" ht="15" customHeight="1" x14ac:dyDescent="0.25">
      <c r="J8070" s="175"/>
      <c r="K8070" s="175"/>
    </row>
    <row r="8071" spans="10:11" ht="15" customHeight="1" x14ac:dyDescent="0.25">
      <c r="J8071" s="175"/>
      <c r="K8071" s="175"/>
    </row>
    <row r="8072" spans="10:11" ht="15" customHeight="1" x14ac:dyDescent="0.25">
      <c r="J8072" s="175"/>
      <c r="K8072" s="175"/>
    </row>
    <row r="8073" spans="10:11" ht="15" customHeight="1" x14ac:dyDescent="0.25">
      <c r="J8073" s="175"/>
      <c r="K8073" s="175"/>
    </row>
    <row r="8074" spans="10:11" ht="15" customHeight="1" x14ac:dyDescent="0.25">
      <c r="J8074" s="175"/>
      <c r="K8074" s="175"/>
    </row>
    <row r="8075" spans="10:11" ht="15" customHeight="1" x14ac:dyDescent="0.25">
      <c r="J8075" s="175"/>
      <c r="K8075" s="175"/>
    </row>
    <row r="8076" spans="10:11" ht="15" customHeight="1" x14ac:dyDescent="0.25">
      <c r="J8076" s="175"/>
      <c r="K8076" s="175"/>
    </row>
    <row r="8077" spans="10:11" ht="15" customHeight="1" x14ac:dyDescent="0.25">
      <c r="J8077" s="175"/>
      <c r="K8077" s="175"/>
    </row>
    <row r="8078" spans="10:11" ht="15" customHeight="1" x14ac:dyDescent="0.25">
      <c r="J8078" s="175"/>
      <c r="K8078" s="175"/>
    </row>
    <row r="8079" spans="10:11" ht="15" customHeight="1" x14ac:dyDescent="0.25">
      <c r="J8079" s="175"/>
      <c r="K8079" s="175"/>
    </row>
    <row r="8080" spans="10:11" ht="15" customHeight="1" x14ac:dyDescent="0.25">
      <c r="J8080" s="175"/>
      <c r="K8080" s="175"/>
    </row>
    <row r="8081" spans="10:11" ht="15" customHeight="1" x14ac:dyDescent="0.25">
      <c r="J8081" s="175"/>
      <c r="K8081" s="175"/>
    </row>
    <row r="8082" spans="10:11" ht="15" customHeight="1" x14ac:dyDescent="0.25">
      <c r="J8082" s="175"/>
      <c r="K8082" s="175"/>
    </row>
    <row r="8083" spans="10:11" ht="15" customHeight="1" x14ac:dyDescent="0.25">
      <c r="J8083" s="175"/>
      <c r="K8083" s="175"/>
    </row>
    <row r="8084" spans="10:11" ht="15" customHeight="1" x14ac:dyDescent="0.25">
      <c r="J8084" s="175"/>
      <c r="K8084" s="175"/>
    </row>
    <row r="8085" spans="10:11" ht="15" customHeight="1" x14ac:dyDescent="0.25">
      <c r="J8085" s="175"/>
      <c r="K8085" s="175"/>
    </row>
    <row r="8086" spans="10:11" ht="15" customHeight="1" x14ac:dyDescent="0.25">
      <c r="J8086" s="175"/>
      <c r="K8086" s="175"/>
    </row>
    <row r="8087" spans="10:11" ht="15" customHeight="1" x14ac:dyDescent="0.25">
      <c r="J8087" s="175"/>
      <c r="K8087" s="175"/>
    </row>
    <row r="8088" spans="10:11" ht="15" customHeight="1" x14ac:dyDescent="0.25">
      <c r="J8088" s="175"/>
      <c r="K8088" s="175"/>
    </row>
    <row r="8089" spans="10:11" ht="15" customHeight="1" x14ac:dyDescent="0.25">
      <c r="J8089" s="175"/>
      <c r="K8089" s="175"/>
    </row>
    <row r="8090" spans="10:11" ht="15" customHeight="1" x14ac:dyDescent="0.25">
      <c r="J8090" s="175"/>
      <c r="K8090" s="175"/>
    </row>
    <row r="8091" spans="10:11" ht="15" customHeight="1" x14ac:dyDescent="0.25">
      <c r="J8091" s="175"/>
      <c r="K8091" s="175"/>
    </row>
    <row r="8092" spans="10:11" ht="15" customHeight="1" x14ac:dyDescent="0.25">
      <c r="J8092" s="175"/>
      <c r="K8092" s="175"/>
    </row>
    <row r="8093" spans="10:11" ht="15" customHeight="1" x14ac:dyDescent="0.25">
      <c r="J8093" s="175"/>
      <c r="K8093" s="175"/>
    </row>
    <row r="8094" spans="10:11" ht="15" customHeight="1" x14ac:dyDescent="0.25">
      <c r="J8094" s="175"/>
      <c r="K8094" s="175"/>
    </row>
    <row r="8095" spans="10:11" ht="15" customHeight="1" x14ac:dyDescent="0.25">
      <c r="J8095" s="175"/>
      <c r="K8095" s="175"/>
    </row>
    <row r="8096" spans="10:11" ht="15" customHeight="1" x14ac:dyDescent="0.25">
      <c r="J8096" s="175"/>
      <c r="K8096" s="175"/>
    </row>
    <row r="8097" spans="10:11" ht="15" customHeight="1" x14ac:dyDescent="0.25">
      <c r="J8097" s="175"/>
      <c r="K8097" s="175"/>
    </row>
    <row r="8098" spans="10:11" ht="15" customHeight="1" x14ac:dyDescent="0.25">
      <c r="J8098" s="175"/>
      <c r="K8098" s="175"/>
    </row>
    <row r="8099" spans="10:11" ht="15" customHeight="1" x14ac:dyDescent="0.25">
      <c r="J8099" s="175"/>
      <c r="K8099" s="175"/>
    </row>
    <row r="8100" spans="10:11" ht="15" customHeight="1" x14ac:dyDescent="0.25">
      <c r="J8100" s="175"/>
      <c r="K8100" s="175"/>
    </row>
    <row r="8101" spans="10:11" ht="15" customHeight="1" x14ac:dyDescent="0.25">
      <c r="J8101" s="175"/>
      <c r="K8101" s="175"/>
    </row>
    <row r="8102" spans="10:11" ht="15" customHeight="1" x14ac:dyDescent="0.25">
      <c r="J8102" s="175"/>
      <c r="K8102" s="175"/>
    </row>
    <row r="8103" spans="10:11" ht="15" customHeight="1" x14ac:dyDescent="0.25">
      <c r="J8103" s="175"/>
      <c r="K8103" s="175"/>
    </row>
    <row r="8104" spans="10:11" ht="15" customHeight="1" x14ac:dyDescent="0.25">
      <c r="J8104" s="175"/>
      <c r="K8104" s="175"/>
    </row>
    <row r="8105" spans="10:11" ht="15" customHeight="1" x14ac:dyDescent="0.25">
      <c r="J8105" s="175"/>
      <c r="K8105" s="175"/>
    </row>
    <row r="8106" spans="10:11" ht="15" customHeight="1" x14ac:dyDescent="0.25">
      <c r="J8106" s="175"/>
      <c r="K8106" s="175"/>
    </row>
    <row r="8107" spans="10:11" ht="15" customHeight="1" x14ac:dyDescent="0.25">
      <c r="J8107" s="175"/>
      <c r="K8107" s="175"/>
    </row>
    <row r="8108" spans="10:11" ht="15" customHeight="1" x14ac:dyDescent="0.25">
      <c r="J8108" s="175"/>
      <c r="K8108" s="175"/>
    </row>
    <row r="8109" spans="10:11" ht="15" customHeight="1" x14ac:dyDescent="0.25">
      <c r="J8109" s="175"/>
      <c r="K8109" s="175"/>
    </row>
    <row r="8110" spans="10:11" ht="15" customHeight="1" x14ac:dyDescent="0.25">
      <c r="J8110" s="175"/>
      <c r="K8110" s="175"/>
    </row>
    <row r="8111" spans="10:11" ht="15" customHeight="1" x14ac:dyDescent="0.25">
      <c r="J8111" s="175"/>
      <c r="K8111" s="175"/>
    </row>
    <row r="8112" spans="10:11" ht="15" customHeight="1" x14ac:dyDescent="0.25">
      <c r="J8112" s="175"/>
      <c r="K8112" s="175"/>
    </row>
    <row r="8113" spans="10:11" ht="15" customHeight="1" x14ac:dyDescent="0.25">
      <c r="J8113" s="175"/>
      <c r="K8113" s="175"/>
    </row>
    <row r="8114" spans="10:11" ht="15" customHeight="1" x14ac:dyDescent="0.25">
      <c r="J8114" s="175"/>
      <c r="K8114" s="175"/>
    </row>
    <row r="8115" spans="10:11" ht="15" customHeight="1" x14ac:dyDescent="0.25">
      <c r="J8115" s="175"/>
      <c r="K8115" s="175"/>
    </row>
    <row r="8116" spans="10:11" ht="15" customHeight="1" x14ac:dyDescent="0.25">
      <c r="J8116" s="175"/>
      <c r="K8116" s="175"/>
    </row>
    <row r="8117" spans="10:11" ht="15" customHeight="1" x14ac:dyDescent="0.25">
      <c r="J8117" s="175"/>
      <c r="K8117" s="175"/>
    </row>
    <row r="8118" spans="10:11" ht="15" customHeight="1" x14ac:dyDescent="0.25">
      <c r="J8118" s="175"/>
      <c r="K8118" s="175"/>
    </row>
    <row r="8119" spans="10:11" ht="15" customHeight="1" x14ac:dyDescent="0.25">
      <c r="J8119" s="175"/>
      <c r="K8119" s="175"/>
    </row>
    <row r="8120" spans="10:11" ht="15" customHeight="1" x14ac:dyDescent="0.25">
      <c r="J8120" s="175"/>
      <c r="K8120" s="175"/>
    </row>
    <row r="8121" spans="10:11" ht="15" customHeight="1" x14ac:dyDescent="0.25">
      <c r="J8121" s="175"/>
      <c r="K8121" s="175"/>
    </row>
    <row r="8122" spans="10:11" ht="15" customHeight="1" x14ac:dyDescent="0.25">
      <c r="J8122" s="175"/>
      <c r="K8122" s="175"/>
    </row>
    <row r="8123" spans="10:11" ht="15" customHeight="1" x14ac:dyDescent="0.25">
      <c r="J8123" s="175"/>
      <c r="K8123" s="175"/>
    </row>
    <row r="8124" spans="10:11" ht="15" customHeight="1" x14ac:dyDescent="0.25">
      <c r="J8124" s="175"/>
      <c r="K8124" s="175"/>
    </row>
    <row r="8125" spans="10:11" ht="15" customHeight="1" x14ac:dyDescent="0.25">
      <c r="J8125" s="175"/>
      <c r="K8125" s="175"/>
    </row>
    <row r="8126" spans="10:11" ht="15" customHeight="1" x14ac:dyDescent="0.25">
      <c r="J8126" s="175"/>
      <c r="K8126" s="175"/>
    </row>
    <row r="8127" spans="10:11" ht="15" customHeight="1" x14ac:dyDescent="0.25">
      <c r="J8127" s="175"/>
      <c r="K8127" s="175"/>
    </row>
    <row r="8128" spans="10:11" ht="15" customHeight="1" x14ac:dyDescent="0.25">
      <c r="J8128" s="175"/>
      <c r="K8128" s="175"/>
    </row>
    <row r="8129" spans="10:11" ht="15" customHeight="1" x14ac:dyDescent="0.25">
      <c r="J8129" s="175"/>
      <c r="K8129" s="175"/>
    </row>
    <row r="8130" spans="10:11" ht="15" customHeight="1" x14ac:dyDescent="0.25">
      <c r="J8130" s="175"/>
      <c r="K8130" s="175"/>
    </row>
    <row r="8131" spans="10:11" ht="15" customHeight="1" x14ac:dyDescent="0.25">
      <c r="J8131" s="175"/>
      <c r="K8131" s="175"/>
    </row>
    <row r="8132" spans="10:11" ht="15" customHeight="1" x14ac:dyDescent="0.25">
      <c r="J8132" s="175"/>
      <c r="K8132" s="175"/>
    </row>
    <row r="8133" spans="10:11" ht="15" customHeight="1" x14ac:dyDescent="0.25">
      <c r="J8133" s="175"/>
      <c r="K8133" s="175"/>
    </row>
    <row r="8134" spans="10:11" ht="15" customHeight="1" x14ac:dyDescent="0.25">
      <c r="J8134" s="175"/>
      <c r="K8134" s="175"/>
    </row>
    <row r="8135" spans="10:11" ht="15" customHeight="1" x14ac:dyDescent="0.25">
      <c r="J8135" s="175"/>
      <c r="K8135" s="175"/>
    </row>
    <row r="8136" spans="10:11" ht="15" customHeight="1" x14ac:dyDescent="0.25">
      <c r="J8136" s="175"/>
      <c r="K8136" s="175"/>
    </row>
    <row r="8137" spans="10:11" ht="15" customHeight="1" x14ac:dyDescent="0.25">
      <c r="J8137" s="175"/>
      <c r="K8137" s="175"/>
    </row>
    <row r="8138" spans="10:11" ht="15" customHeight="1" x14ac:dyDescent="0.25">
      <c r="J8138" s="175"/>
      <c r="K8138" s="175"/>
    </row>
    <row r="8139" spans="10:11" ht="15" customHeight="1" x14ac:dyDescent="0.25">
      <c r="J8139" s="175"/>
      <c r="K8139" s="175"/>
    </row>
    <row r="8140" spans="10:11" ht="15" customHeight="1" x14ac:dyDescent="0.25">
      <c r="J8140" s="175"/>
      <c r="K8140" s="175"/>
    </row>
    <row r="8141" spans="10:11" ht="15" customHeight="1" x14ac:dyDescent="0.25">
      <c r="J8141" s="175"/>
      <c r="K8141" s="175"/>
    </row>
    <row r="8142" spans="10:11" ht="15" customHeight="1" x14ac:dyDescent="0.25">
      <c r="J8142" s="175"/>
      <c r="K8142" s="175"/>
    </row>
    <row r="8143" spans="10:11" ht="15" customHeight="1" x14ac:dyDescent="0.25">
      <c r="J8143" s="175"/>
      <c r="K8143" s="175"/>
    </row>
    <row r="8144" spans="10:11" ht="15" customHeight="1" x14ac:dyDescent="0.25">
      <c r="J8144" s="175"/>
      <c r="K8144" s="175"/>
    </row>
    <row r="8145" spans="10:11" ht="15" customHeight="1" x14ac:dyDescent="0.25">
      <c r="J8145" s="175"/>
      <c r="K8145" s="175"/>
    </row>
    <row r="8146" spans="10:11" ht="15" customHeight="1" x14ac:dyDescent="0.25">
      <c r="J8146" s="175"/>
      <c r="K8146" s="175"/>
    </row>
    <row r="8147" spans="10:11" ht="15" customHeight="1" x14ac:dyDescent="0.25">
      <c r="J8147" s="175"/>
      <c r="K8147" s="175"/>
    </row>
    <row r="8148" spans="10:11" ht="15" customHeight="1" x14ac:dyDescent="0.25">
      <c r="J8148" s="175"/>
      <c r="K8148" s="175"/>
    </row>
    <row r="8149" spans="10:11" ht="15" customHeight="1" x14ac:dyDescent="0.25">
      <c r="J8149" s="175"/>
      <c r="K8149" s="175"/>
    </row>
    <row r="8150" spans="10:11" ht="15" customHeight="1" x14ac:dyDescent="0.25">
      <c r="J8150" s="175"/>
      <c r="K8150" s="175"/>
    </row>
    <row r="8151" spans="10:11" ht="15" customHeight="1" x14ac:dyDescent="0.25">
      <c r="J8151" s="175"/>
      <c r="K8151" s="175"/>
    </row>
    <row r="8152" spans="10:11" ht="15" customHeight="1" x14ac:dyDescent="0.25">
      <c r="J8152" s="175"/>
      <c r="K8152" s="175"/>
    </row>
    <row r="8153" spans="10:11" ht="15" customHeight="1" x14ac:dyDescent="0.25">
      <c r="J8153" s="175"/>
      <c r="K8153" s="175"/>
    </row>
    <row r="8154" spans="10:11" ht="15" customHeight="1" x14ac:dyDescent="0.25">
      <c r="J8154" s="175"/>
      <c r="K8154" s="175"/>
    </row>
    <row r="8155" spans="10:11" ht="15" customHeight="1" x14ac:dyDescent="0.25">
      <c r="J8155" s="175"/>
      <c r="K8155" s="175"/>
    </row>
    <row r="8156" spans="10:11" ht="15" customHeight="1" x14ac:dyDescent="0.25">
      <c r="J8156" s="175"/>
      <c r="K8156" s="175"/>
    </row>
    <row r="8157" spans="10:11" ht="15" customHeight="1" x14ac:dyDescent="0.25">
      <c r="J8157" s="175"/>
      <c r="K8157" s="175"/>
    </row>
    <row r="8158" spans="10:11" ht="15" customHeight="1" x14ac:dyDescent="0.25">
      <c r="J8158" s="175"/>
      <c r="K8158" s="175"/>
    </row>
    <row r="8159" spans="10:11" ht="15" customHeight="1" x14ac:dyDescent="0.25">
      <c r="J8159" s="175"/>
      <c r="K8159" s="175"/>
    </row>
    <row r="8160" spans="10:11" ht="15" customHeight="1" x14ac:dyDescent="0.25">
      <c r="J8160" s="175"/>
      <c r="K8160" s="175"/>
    </row>
    <row r="8161" spans="10:11" ht="15" customHeight="1" x14ac:dyDescent="0.25">
      <c r="J8161" s="175"/>
      <c r="K8161" s="175"/>
    </row>
    <row r="8162" spans="10:11" ht="15" customHeight="1" x14ac:dyDescent="0.25">
      <c r="J8162" s="175"/>
      <c r="K8162" s="175"/>
    </row>
    <row r="8163" spans="10:11" ht="15" customHeight="1" x14ac:dyDescent="0.25">
      <c r="J8163" s="175"/>
      <c r="K8163" s="175"/>
    </row>
    <row r="8164" spans="10:11" ht="15" customHeight="1" x14ac:dyDescent="0.25">
      <c r="J8164" s="175"/>
      <c r="K8164" s="175"/>
    </row>
    <row r="8165" spans="10:11" ht="15" customHeight="1" x14ac:dyDescent="0.25">
      <c r="J8165" s="175"/>
      <c r="K8165" s="175"/>
    </row>
    <row r="8166" spans="10:11" ht="15" customHeight="1" x14ac:dyDescent="0.25">
      <c r="J8166" s="175"/>
      <c r="K8166" s="175"/>
    </row>
    <row r="8167" spans="10:11" ht="15" customHeight="1" x14ac:dyDescent="0.25">
      <c r="J8167" s="175"/>
      <c r="K8167" s="175"/>
    </row>
    <row r="8168" spans="10:11" ht="15" customHeight="1" x14ac:dyDescent="0.25">
      <c r="J8168" s="175"/>
      <c r="K8168" s="175"/>
    </row>
    <row r="8169" spans="10:11" ht="15" customHeight="1" x14ac:dyDescent="0.25">
      <c r="J8169" s="175"/>
      <c r="K8169" s="175"/>
    </row>
    <row r="8170" spans="10:11" ht="15" customHeight="1" x14ac:dyDescent="0.25">
      <c r="J8170" s="175"/>
      <c r="K8170" s="175"/>
    </row>
    <row r="8171" spans="10:11" ht="15" customHeight="1" x14ac:dyDescent="0.25">
      <c r="J8171" s="175"/>
      <c r="K8171" s="175"/>
    </row>
    <row r="8172" spans="10:11" ht="15" customHeight="1" x14ac:dyDescent="0.25">
      <c r="J8172" s="175"/>
      <c r="K8172" s="175"/>
    </row>
    <row r="8173" spans="10:11" ht="15" customHeight="1" x14ac:dyDescent="0.25">
      <c r="J8173" s="175"/>
      <c r="K8173" s="175"/>
    </row>
    <row r="8174" spans="10:11" ht="15" customHeight="1" x14ac:dyDescent="0.25">
      <c r="J8174" s="175"/>
      <c r="K8174" s="175"/>
    </row>
    <row r="8175" spans="10:11" ht="15" customHeight="1" x14ac:dyDescent="0.25">
      <c r="J8175" s="175"/>
      <c r="K8175" s="175"/>
    </row>
    <row r="8176" spans="10:11" ht="15" customHeight="1" x14ac:dyDescent="0.25">
      <c r="J8176" s="175"/>
      <c r="K8176" s="175"/>
    </row>
    <row r="8177" spans="10:11" ht="15" customHeight="1" x14ac:dyDescent="0.25">
      <c r="J8177" s="175"/>
      <c r="K8177" s="175"/>
    </row>
    <row r="8178" spans="10:11" ht="15" customHeight="1" x14ac:dyDescent="0.25">
      <c r="J8178" s="175"/>
      <c r="K8178" s="175"/>
    </row>
    <row r="8179" spans="10:11" ht="15" customHeight="1" x14ac:dyDescent="0.25">
      <c r="J8179" s="175"/>
      <c r="K8179" s="175"/>
    </row>
    <row r="8180" spans="10:11" ht="15" customHeight="1" x14ac:dyDescent="0.25">
      <c r="J8180" s="175"/>
      <c r="K8180" s="175"/>
    </row>
    <row r="8181" spans="10:11" ht="15" customHeight="1" x14ac:dyDescent="0.25">
      <c r="J8181" s="175"/>
      <c r="K8181" s="175"/>
    </row>
    <row r="8182" spans="10:11" ht="15" customHeight="1" x14ac:dyDescent="0.25">
      <c r="J8182" s="175"/>
      <c r="K8182" s="175"/>
    </row>
    <row r="8183" spans="10:11" ht="15" customHeight="1" x14ac:dyDescent="0.25">
      <c r="J8183" s="175"/>
      <c r="K8183" s="175"/>
    </row>
    <row r="8184" spans="10:11" ht="15" customHeight="1" x14ac:dyDescent="0.25">
      <c r="J8184" s="175"/>
      <c r="K8184" s="175"/>
    </row>
    <row r="8185" spans="10:11" ht="15" customHeight="1" x14ac:dyDescent="0.25">
      <c r="J8185" s="175"/>
      <c r="K8185" s="175"/>
    </row>
    <row r="8186" spans="10:11" ht="15" customHeight="1" x14ac:dyDescent="0.25">
      <c r="J8186" s="175"/>
      <c r="K8186" s="175"/>
    </row>
    <row r="8187" spans="10:11" ht="15" customHeight="1" x14ac:dyDescent="0.25">
      <c r="J8187" s="175"/>
      <c r="K8187" s="175"/>
    </row>
    <row r="8188" spans="10:11" ht="15" customHeight="1" x14ac:dyDescent="0.25">
      <c r="J8188" s="175"/>
      <c r="K8188" s="175"/>
    </row>
    <row r="8189" spans="10:11" ht="15" customHeight="1" x14ac:dyDescent="0.25">
      <c r="J8189" s="175"/>
      <c r="K8189" s="175"/>
    </row>
    <row r="8190" spans="10:11" ht="15" customHeight="1" x14ac:dyDescent="0.25">
      <c r="J8190" s="175"/>
      <c r="K8190" s="175"/>
    </row>
    <row r="8191" spans="10:11" ht="15" customHeight="1" x14ac:dyDescent="0.25">
      <c r="J8191" s="175"/>
      <c r="K8191" s="175"/>
    </row>
    <row r="8192" spans="10:11" ht="15" customHeight="1" x14ac:dyDescent="0.25">
      <c r="J8192" s="175"/>
      <c r="K8192" s="175"/>
    </row>
    <row r="8193" spans="10:11" ht="15" customHeight="1" x14ac:dyDescent="0.25">
      <c r="J8193" s="175"/>
      <c r="K8193" s="175"/>
    </row>
    <row r="8194" spans="10:11" ht="15" customHeight="1" x14ac:dyDescent="0.25">
      <c r="J8194" s="175"/>
      <c r="K8194" s="175"/>
    </row>
    <row r="8195" spans="10:11" ht="15" customHeight="1" x14ac:dyDescent="0.25">
      <c r="J8195" s="175"/>
      <c r="K8195" s="175"/>
    </row>
    <row r="8196" spans="10:11" ht="15" customHeight="1" x14ac:dyDescent="0.25">
      <c r="J8196" s="175"/>
      <c r="K8196" s="175"/>
    </row>
    <row r="8197" spans="10:11" ht="15" customHeight="1" x14ac:dyDescent="0.25">
      <c r="J8197" s="175"/>
      <c r="K8197" s="175"/>
    </row>
    <row r="8198" spans="10:11" ht="15" customHeight="1" x14ac:dyDescent="0.25">
      <c r="J8198" s="175"/>
      <c r="K8198" s="175"/>
    </row>
    <row r="8199" spans="10:11" ht="15" customHeight="1" x14ac:dyDescent="0.25">
      <c r="J8199" s="175"/>
      <c r="K8199" s="175"/>
    </row>
    <row r="8200" spans="10:11" ht="15" customHeight="1" x14ac:dyDescent="0.25">
      <c r="J8200" s="175"/>
      <c r="K8200" s="175"/>
    </row>
    <row r="8201" spans="10:11" ht="15" customHeight="1" x14ac:dyDescent="0.25">
      <c r="J8201" s="175"/>
      <c r="K8201" s="175"/>
    </row>
    <row r="8202" spans="10:11" ht="15" customHeight="1" x14ac:dyDescent="0.25">
      <c r="J8202" s="175"/>
      <c r="K8202" s="175"/>
    </row>
    <row r="8203" spans="10:11" ht="15" customHeight="1" x14ac:dyDescent="0.25">
      <c r="J8203" s="175"/>
      <c r="K8203" s="175"/>
    </row>
    <row r="8204" spans="10:11" ht="15" customHeight="1" x14ac:dyDescent="0.25">
      <c r="J8204" s="175"/>
      <c r="K8204" s="175"/>
    </row>
    <row r="8205" spans="10:11" ht="15" customHeight="1" x14ac:dyDescent="0.25">
      <c r="J8205" s="175"/>
      <c r="K8205" s="175"/>
    </row>
    <row r="8206" spans="10:11" ht="15" customHeight="1" x14ac:dyDescent="0.25">
      <c r="J8206" s="175"/>
      <c r="K8206" s="175"/>
    </row>
    <row r="8207" spans="10:11" ht="15" customHeight="1" x14ac:dyDescent="0.25">
      <c r="J8207" s="175"/>
      <c r="K8207" s="175"/>
    </row>
    <row r="8208" spans="10:11" ht="15" customHeight="1" x14ac:dyDescent="0.25">
      <c r="J8208" s="175"/>
      <c r="K8208" s="175"/>
    </row>
    <row r="8209" spans="10:11" ht="15" customHeight="1" x14ac:dyDescent="0.25">
      <c r="J8209" s="175"/>
      <c r="K8209" s="175"/>
    </row>
    <row r="8210" spans="10:11" ht="15" customHeight="1" x14ac:dyDescent="0.25">
      <c r="J8210" s="175"/>
      <c r="K8210" s="175"/>
    </row>
    <row r="8211" spans="10:11" ht="15" customHeight="1" x14ac:dyDescent="0.25">
      <c r="J8211" s="175"/>
      <c r="K8211" s="175"/>
    </row>
    <row r="8212" spans="10:11" ht="15" customHeight="1" x14ac:dyDescent="0.25">
      <c r="J8212" s="175"/>
      <c r="K8212" s="175"/>
    </row>
    <row r="8213" spans="10:11" ht="15" customHeight="1" x14ac:dyDescent="0.25">
      <c r="J8213" s="175"/>
      <c r="K8213" s="175"/>
    </row>
    <row r="8214" spans="10:11" ht="15" customHeight="1" x14ac:dyDescent="0.25">
      <c r="J8214" s="175"/>
      <c r="K8214" s="175"/>
    </row>
    <row r="8215" spans="10:11" ht="15" customHeight="1" x14ac:dyDescent="0.25">
      <c r="J8215" s="175"/>
      <c r="K8215" s="175"/>
    </row>
    <row r="8216" spans="10:11" ht="15" customHeight="1" x14ac:dyDescent="0.25">
      <c r="J8216" s="175"/>
      <c r="K8216" s="175"/>
    </row>
    <row r="8217" spans="10:11" ht="15" customHeight="1" x14ac:dyDescent="0.25">
      <c r="J8217" s="175"/>
      <c r="K8217" s="175"/>
    </row>
    <row r="8218" spans="10:11" ht="15" customHeight="1" x14ac:dyDescent="0.25">
      <c r="J8218" s="175"/>
      <c r="K8218" s="175"/>
    </row>
    <row r="8219" spans="10:11" ht="15" customHeight="1" x14ac:dyDescent="0.25">
      <c r="J8219" s="175"/>
      <c r="K8219" s="175"/>
    </row>
    <row r="8220" spans="10:11" ht="15" customHeight="1" x14ac:dyDescent="0.25">
      <c r="J8220" s="175"/>
      <c r="K8220" s="175"/>
    </row>
    <row r="8221" spans="10:11" ht="15" customHeight="1" x14ac:dyDescent="0.25">
      <c r="J8221" s="175"/>
      <c r="K8221" s="175"/>
    </row>
    <row r="8222" spans="10:11" ht="15" customHeight="1" x14ac:dyDescent="0.25">
      <c r="J8222" s="175"/>
      <c r="K8222" s="175"/>
    </row>
    <row r="8223" spans="10:11" ht="15" customHeight="1" x14ac:dyDescent="0.25">
      <c r="J8223" s="175"/>
      <c r="K8223" s="175"/>
    </row>
    <row r="8224" spans="10:11" ht="15" customHeight="1" x14ac:dyDescent="0.25">
      <c r="J8224" s="175"/>
      <c r="K8224" s="175"/>
    </row>
    <row r="8225" spans="10:11" ht="15" customHeight="1" x14ac:dyDescent="0.25">
      <c r="J8225" s="175"/>
      <c r="K8225" s="175"/>
    </row>
    <row r="8226" spans="10:11" ht="15" customHeight="1" x14ac:dyDescent="0.25">
      <c r="J8226" s="175"/>
      <c r="K8226" s="175"/>
    </row>
    <row r="8227" spans="10:11" ht="15" customHeight="1" x14ac:dyDescent="0.25">
      <c r="J8227" s="175"/>
      <c r="K8227" s="175"/>
    </row>
    <row r="8228" spans="10:11" ht="15" customHeight="1" x14ac:dyDescent="0.25">
      <c r="J8228" s="175"/>
      <c r="K8228" s="175"/>
    </row>
    <row r="8229" spans="10:11" ht="15" customHeight="1" x14ac:dyDescent="0.25">
      <c r="J8229" s="175"/>
      <c r="K8229" s="175"/>
    </row>
    <row r="8230" spans="10:11" ht="15" customHeight="1" x14ac:dyDescent="0.25">
      <c r="J8230" s="175"/>
      <c r="K8230" s="175"/>
    </row>
    <row r="8231" spans="10:11" ht="15" customHeight="1" x14ac:dyDescent="0.25">
      <c r="J8231" s="175"/>
      <c r="K8231" s="175"/>
    </row>
    <row r="8232" spans="10:11" ht="15" customHeight="1" x14ac:dyDescent="0.25">
      <c r="J8232" s="175"/>
      <c r="K8232" s="175"/>
    </row>
    <row r="8233" spans="10:11" ht="15" customHeight="1" x14ac:dyDescent="0.25">
      <c r="J8233" s="175"/>
      <c r="K8233" s="175"/>
    </row>
    <row r="8234" spans="10:11" ht="15" customHeight="1" x14ac:dyDescent="0.25">
      <c r="J8234" s="175"/>
      <c r="K8234" s="175"/>
    </row>
    <row r="8235" spans="10:11" ht="15" customHeight="1" x14ac:dyDescent="0.25">
      <c r="J8235" s="175"/>
      <c r="K8235" s="175"/>
    </row>
    <row r="8236" spans="10:11" ht="15" customHeight="1" x14ac:dyDescent="0.25">
      <c r="J8236" s="175"/>
      <c r="K8236" s="175"/>
    </row>
    <row r="8237" spans="10:11" ht="15" customHeight="1" x14ac:dyDescent="0.25">
      <c r="J8237" s="175"/>
      <c r="K8237" s="175"/>
    </row>
    <row r="8238" spans="10:11" ht="15" customHeight="1" x14ac:dyDescent="0.25">
      <c r="J8238" s="175"/>
      <c r="K8238" s="175"/>
    </row>
    <row r="8239" spans="10:11" ht="15" customHeight="1" x14ac:dyDescent="0.25">
      <c r="J8239" s="175"/>
      <c r="K8239" s="175"/>
    </row>
    <row r="8240" spans="10:11" ht="15" customHeight="1" x14ac:dyDescent="0.25">
      <c r="J8240" s="175"/>
      <c r="K8240" s="175"/>
    </row>
    <row r="8241" spans="10:11" ht="15" customHeight="1" x14ac:dyDescent="0.25">
      <c r="J8241" s="175"/>
      <c r="K8241" s="175"/>
    </row>
    <row r="8242" spans="10:11" ht="15" customHeight="1" x14ac:dyDescent="0.25">
      <c r="J8242" s="175"/>
      <c r="K8242" s="175"/>
    </row>
    <row r="8243" spans="10:11" ht="15" customHeight="1" x14ac:dyDescent="0.25">
      <c r="J8243" s="175"/>
      <c r="K8243" s="175"/>
    </row>
    <row r="8244" spans="10:11" ht="15" customHeight="1" x14ac:dyDescent="0.25">
      <c r="J8244" s="175"/>
      <c r="K8244" s="175"/>
    </row>
    <row r="8245" spans="10:11" ht="15" customHeight="1" x14ac:dyDescent="0.25">
      <c r="J8245" s="175"/>
      <c r="K8245" s="175"/>
    </row>
    <row r="8246" spans="10:11" ht="15" customHeight="1" x14ac:dyDescent="0.25">
      <c r="J8246" s="175"/>
      <c r="K8246" s="175"/>
    </row>
    <row r="8247" spans="10:11" ht="15" customHeight="1" x14ac:dyDescent="0.25">
      <c r="J8247" s="175"/>
      <c r="K8247" s="175"/>
    </row>
    <row r="8248" spans="10:11" ht="15" customHeight="1" x14ac:dyDescent="0.25">
      <c r="J8248" s="175"/>
      <c r="K8248" s="175"/>
    </row>
    <row r="8249" spans="10:11" ht="15" customHeight="1" x14ac:dyDescent="0.25">
      <c r="J8249" s="175"/>
      <c r="K8249" s="175"/>
    </row>
    <row r="8250" spans="10:11" ht="15" customHeight="1" x14ac:dyDescent="0.25">
      <c r="J8250" s="175"/>
      <c r="K8250" s="175"/>
    </row>
    <row r="8251" spans="10:11" ht="15" customHeight="1" x14ac:dyDescent="0.25">
      <c r="J8251" s="175"/>
      <c r="K8251" s="175"/>
    </row>
    <row r="8252" spans="10:11" ht="15" customHeight="1" x14ac:dyDescent="0.25">
      <c r="J8252" s="175"/>
      <c r="K8252" s="175"/>
    </row>
    <row r="8253" spans="10:11" ht="15" customHeight="1" x14ac:dyDescent="0.25">
      <c r="J8253" s="175"/>
      <c r="K8253" s="175"/>
    </row>
    <row r="8254" spans="10:11" ht="15" customHeight="1" x14ac:dyDescent="0.25">
      <c r="J8254" s="175"/>
      <c r="K8254" s="175"/>
    </row>
    <row r="8255" spans="10:11" ht="15" customHeight="1" x14ac:dyDescent="0.25">
      <c r="J8255" s="175"/>
      <c r="K8255" s="175"/>
    </row>
    <row r="8256" spans="10:11" ht="15" customHeight="1" x14ac:dyDescent="0.25">
      <c r="J8256" s="175"/>
      <c r="K8256" s="175"/>
    </row>
    <row r="8257" spans="10:11" ht="15" customHeight="1" x14ac:dyDescent="0.25">
      <c r="J8257" s="175"/>
      <c r="K8257" s="175"/>
    </row>
    <row r="8258" spans="10:11" ht="15" customHeight="1" x14ac:dyDescent="0.25">
      <c r="J8258" s="175"/>
      <c r="K8258" s="175"/>
    </row>
    <row r="8259" spans="10:11" ht="15" customHeight="1" x14ac:dyDescent="0.25">
      <c r="J8259" s="175"/>
      <c r="K8259" s="175"/>
    </row>
    <row r="8260" spans="10:11" ht="15" customHeight="1" x14ac:dyDescent="0.25">
      <c r="J8260" s="175"/>
      <c r="K8260" s="175"/>
    </row>
    <row r="8261" spans="10:11" ht="15" customHeight="1" x14ac:dyDescent="0.25">
      <c r="J8261" s="175"/>
      <c r="K8261" s="175"/>
    </row>
    <row r="8262" spans="10:11" ht="15" customHeight="1" x14ac:dyDescent="0.25">
      <c r="J8262" s="175"/>
      <c r="K8262" s="175"/>
    </row>
    <row r="8263" spans="10:11" ht="15" customHeight="1" x14ac:dyDescent="0.25">
      <c r="J8263" s="175"/>
      <c r="K8263" s="175"/>
    </row>
    <row r="8264" spans="10:11" ht="15" customHeight="1" x14ac:dyDescent="0.25">
      <c r="J8264" s="175"/>
      <c r="K8264" s="175"/>
    </row>
    <row r="8265" spans="10:11" ht="15" customHeight="1" x14ac:dyDescent="0.25">
      <c r="J8265" s="175"/>
      <c r="K8265" s="175"/>
    </row>
    <row r="8266" spans="10:11" ht="15" customHeight="1" x14ac:dyDescent="0.25">
      <c r="J8266" s="175"/>
      <c r="K8266" s="175"/>
    </row>
    <row r="8267" spans="10:11" ht="15" customHeight="1" x14ac:dyDescent="0.25">
      <c r="J8267" s="175"/>
      <c r="K8267" s="175"/>
    </row>
    <row r="8268" spans="10:11" ht="15" customHeight="1" x14ac:dyDescent="0.25">
      <c r="J8268" s="175"/>
      <c r="K8268" s="175"/>
    </row>
    <row r="8269" spans="10:11" ht="15" customHeight="1" x14ac:dyDescent="0.25">
      <c r="J8269" s="175"/>
      <c r="K8269" s="175"/>
    </row>
    <row r="8270" spans="10:11" ht="15" customHeight="1" x14ac:dyDescent="0.25">
      <c r="J8270" s="175"/>
      <c r="K8270" s="175"/>
    </row>
    <row r="8271" spans="10:11" ht="15" customHeight="1" x14ac:dyDescent="0.25">
      <c r="J8271" s="175"/>
      <c r="K8271" s="175"/>
    </row>
    <row r="8272" spans="10:11" ht="15" customHeight="1" x14ac:dyDescent="0.25">
      <c r="J8272" s="175"/>
      <c r="K8272" s="175"/>
    </row>
    <row r="8273" spans="10:11" ht="15" customHeight="1" x14ac:dyDescent="0.25">
      <c r="J8273" s="175"/>
      <c r="K8273" s="175"/>
    </row>
    <row r="8274" spans="10:11" ht="15" customHeight="1" x14ac:dyDescent="0.25">
      <c r="J8274" s="175"/>
      <c r="K8274" s="175"/>
    </row>
    <row r="8275" spans="10:11" ht="15" customHeight="1" x14ac:dyDescent="0.25">
      <c r="J8275" s="175"/>
      <c r="K8275" s="175"/>
    </row>
    <row r="8276" spans="10:11" ht="15" customHeight="1" x14ac:dyDescent="0.25">
      <c r="J8276" s="175"/>
      <c r="K8276" s="175"/>
    </row>
    <row r="8277" spans="10:11" ht="15" customHeight="1" x14ac:dyDescent="0.25">
      <c r="J8277" s="175"/>
      <c r="K8277" s="175"/>
    </row>
    <row r="8278" spans="10:11" ht="15" customHeight="1" x14ac:dyDescent="0.25">
      <c r="J8278" s="175"/>
      <c r="K8278" s="175"/>
    </row>
    <row r="8279" spans="10:11" ht="15" customHeight="1" x14ac:dyDescent="0.25">
      <c r="J8279" s="175"/>
      <c r="K8279" s="175"/>
    </row>
    <row r="8280" spans="10:11" ht="15" customHeight="1" x14ac:dyDescent="0.25">
      <c r="J8280" s="175"/>
      <c r="K8280" s="175"/>
    </row>
    <row r="8281" spans="10:11" ht="15" customHeight="1" x14ac:dyDescent="0.25">
      <c r="J8281" s="175"/>
      <c r="K8281" s="175"/>
    </row>
    <row r="8282" spans="10:11" ht="15" customHeight="1" x14ac:dyDescent="0.25">
      <c r="J8282" s="175"/>
      <c r="K8282" s="175"/>
    </row>
    <row r="8283" spans="10:11" ht="15" customHeight="1" x14ac:dyDescent="0.25">
      <c r="J8283" s="175"/>
      <c r="K8283" s="175"/>
    </row>
    <row r="8284" spans="10:11" ht="15" customHeight="1" x14ac:dyDescent="0.25">
      <c r="J8284" s="175"/>
      <c r="K8284" s="175"/>
    </row>
    <row r="8285" spans="10:11" ht="15" customHeight="1" x14ac:dyDescent="0.25">
      <c r="J8285" s="175"/>
      <c r="K8285" s="175"/>
    </row>
    <row r="8286" spans="10:11" ht="15" customHeight="1" x14ac:dyDescent="0.25">
      <c r="J8286" s="175"/>
      <c r="K8286" s="175"/>
    </row>
    <row r="8287" spans="10:11" ht="15" customHeight="1" x14ac:dyDescent="0.25">
      <c r="J8287" s="175"/>
      <c r="K8287" s="175"/>
    </row>
    <row r="8288" spans="10:11" ht="15" customHeight="1" x14ac:dyDescent="0.25">
      <c r="J8288" s="175"/>
      <c r="K8288" s="175"/>
    </row>
    <row r="8289" spans="10:11" ht="15" customHeight="1" x14ac:dyDescent="0.25">
      <c r="J8289" s="175"/>
      <c r="K8289" s="175"/>
    </row>
    <row r="8290" spans="10:11" ht="15" customHeight="1" x14ac:dyDescent="0.25">
      <c r="J8290" s="175"/>
      <c r="K8290" s="175"/>
    </row>
    <row r="8291" spans="10:11" ht="15" customHeight="1" x14ac:dyDescent="0.25">
      <c r="J8291" s="175"/>
      <c r="K8291" s="175"/>
    </row>
    <row r="8292" spans="10:11" ht="15" customHeight="1" x14ac:dyDescent="0.25">
      <c r="J8292" s="175"/>
      <c r="K8292" s="175"/>
    </row>
    <row r="8293" spans="10:11" ht="15" customHeight="1" x14ac:dyDescent="0.25">
      <c r="J8293" s="175"/>
      <c r="K8293" s="175"/>
    </row>
    <row r="8294" spans="10:11" ht="15" customHeight="1" x14ac:dyDescent="0.25">
      <c r="J8294" s="175"/>
      <c r="K8294" s="175"/>
    </row>
    <row r="8295" spans="10:11" ht="15" customHeight="1" x14ac:dyDescent="0.25">
      <c r="J8295" s="175"/>
      <c r="K8295" s="175"/>
    </row>
    <row r="8296" spans="10:11" ht="15" customHeight="1" x14ac:dyDescent="0.25">
      <c r="J8296" s="175"/>
      <c r="K8296" s="175"/>
    </row>
    <row r="8297" spans="10:11" ht="15" customHeight="1" x14ac:dyDescent="0.25">
      <c r="J8297" s="175"/>
      <c r="K8297" s="175"/>
    </row>
    <row r="8298" spans="10:11" ht="15" customHeight="1" x14ac:dyDescent="0.25">
      <c r="J8298" s="175"/>
      <c r="K8298" s="175"/>
    </row>
    <row r="8299" spans="10:11" ht="15" customHeight="1" x14ac:dyDescent="0.25">
      <c r="J8299" s="175"/>
      <c r="K8299" s="175"/>
    </row>
    <row r="8300" spans="10:11" ht="15" customHeight="1" x14ac:dyDescent="0.25">
      <c r="J8300" s="175"/>
      <c r="K8300" s="175"/>
    </row>
    <row r="8301" spans="10:11" ht="15" customHeight="1" x14ac:dyDescent="0.25">
      <c r="J8301" s="175"/>
      <c r="K8301" s="175"/>
    </row>
    <row r="8302" spans="10:11" ht="15" customHeight="1" x14ac:dyDescent="0.25">
      <c r="J8302" s="175"/>
      <c r="K8302" s="175"/>
    </row>
    <row r="8303" spans="10:11" ht="15" customHeight="1" x14ac:dyDescent="0.25">
      <c r="J8303" s="175"/>
      <c r="K8303" s="175"/>
    </row>
    <row r="8304" spans="10:11" ht="15" customHeight="1" x14ac:dyDescent="0.25">
      <c r="J8304" s="175"/>
      <c r="K8304" s="175"/>
    </row>
    <row r="8305" spans="10:11" ht="15" customHeight="1" x14ac:dyDescent="0.25">
      <c r="J8305" s="175"/>
      <c r="K8305" s="175"/>
    </row>
    <row r="8306" spans="10:11" ht="15" customHeight="1" x14ac:dyDescent="0.25">
      <c r="J8306" s="175"/>
      <c r="K8306" s="175"/>
    </row>
    <row r="8307" spans="10:11" ht="15" customHeight="1" x14ac:dyDescent="0.25">
      <c r="J8307" s="175"/>
      <c r="K8307" s="175"/>
    </row>
    <row r="8308" spans="10:11" ht="15" customHeight="1" x14ac:dyDescent="0.25">
      <c r="J8308" s="175"/>
      <c r="K8308" s="175"/>
    </row>
    <row r="8309" spans="10:11" ht="15" customHeight="1" x14ac:dyDescent="0.25">
      <c r="J8309" s="175"/>
      <c r="K8309" s="175"/>
    </row>
    <row r="8310" spans="10:11" ht="15" customHeight="1" x14ac:dyDescent="0.25">
      <c r="J8310" s="175"/>
      <c r="K8310" s="175"/>
    </row>
    <row r="8311" spans="10:11" ht="15" customHeight="1" x14ac:dyDescent="0.25">
      <c r="J8311" s="175"/>
      <c r="K8311" s="175"/>
    </row>
    <row r="8312" spans="10:11" ht="15" customHeight="1" x14ac:dyDescent="0.25">
      <c r="J8312" s="175"/>
      <c r="K8312" s="175"/>
    </row>
    <row r="8313" spans="10:11" ht="15" customHeight="1" x14ac:dyDescent="0.25">
      <c r="J8313" s="175"/>
      <c r="K8313" s="175"/>
    </row>
    <row r="8314" spans="10:11" ht="15" customHeight="1" x14ac:dyDescent="0.25">
      <c r="J8314" s="175"/>
      <c r="K8314" s="175"/>
    </row>
    <row r="8315" spans="10:11" ht="15" customHeight="1" x14ac:dyDescent="0.25">
      <c r="J8315" s="175"/>
      <c r="K8315" s="175"/>
    </row>
    <row r="8316" spans="10:11" ht="15" customHeight="1" x14ac:dyDescent="0.25">
      <c r="J8316" s="175"/>
      <c r="K8316" s="175"/>
    </row>
    <row r="8317" spans="10:11" ht="15" customHeight="1" x14ac:dyDescent="0.25">
      <c r="J8317" s="175"/>
      <c r="K8317" s="175"/>
    </row>
    <row r="8318" spans="10:11" ht="15" customHeight="1" x14ac:dyDescent="0.25">
      <c r="J8318" s="175"/>
      <c r="K8318" s="175"/>
    </row>
    <row r="8319" spans="10:11" ht="15" customHeight="1" x14ac:dyDescent="0.25">
      <c r="J8319" s="175"/>
      <c r="K8319" s="175"/>
    </row>
    <row r="8320" spans="10:11" ht="15" customHeight="1" x14ac:dyDescent="0.25">
      <c r="J8320" s="175"/>
      <c r="K8320" s="175"/>
    </row>
    <row r="8321" spans="10:11" ht="15" customHeight="1" x14ac:dyDescent="0.25">
      <c r="J8321" s="175"/>
      <c r="K8321" s="175"/>
    </row>
    <row r="8322" spans="10:11" ht="15" customHeight="1" x14ac:dyDescent="0.25">
      <c r="J8322" s="175"/>
      <c r="K8322" s="175"/>
    </row>
    <row r="8323" spans="10:11" ht="15" customHeight="1" x14ac:dyDescent="0.25">
      <c r="J8323" s="175"/>
      <c r="K8323" s="175"/>
    </row>
    <row r="8324" spans="10:11" ht="15" customHeight="1" x14ac:dyDescent="0.25">
      <c r="J8324" s="175"/>
      <c r="K8324" s="175"/>
    </row>
    <row r="8325" spans="10:11" ht="15" customHeight="1" x14ac:dyDescent="0.25">
      <c r="J8325" s="175"/>
      <c r="K8325" s="175"/>
    </row>
    <row r="8326" spans="10:11" ht="15" customHeight="1" x14ac:dyDescent="0.25">
      <c r="J8326" s="175"/>
      <c r="K8326" s="175"/>
    </row>
    <row r="8327" spans="10:11" ht="15" customHeight="1" x14ac:dyDescent="0.25">
      <c r="J8327" s="175"/>
      <c r="K8327" s="175"/>
    </row>
    <row r="8328" spans="10:11" ht="15" customHeight="1" x14ac:dyDescent="0.25">
      <c r="J8328" s="175"/>
      <c r="K8328" s="175"/>
    </row>
    <row r="8329" spans="10:11" ht="15" customHeight="1" x14ac:dyDescent="0.25">
      <c r="J8329" s="175"/>
      <c r="K8329" s="175"/>
    </row>
    <row r="8330" spans="10:11" ht="15" customHeight="1" x14ac:dyDescent="0.25">
      <c r="J8330" s="175"/>
      <c r="K8330" s="175"/>
    </row>
    <row r="8331" spans="10:11" ht="15" customHeight="1" x14ac:dyDescent="0.25">
      <c r="J8331" s="175"/>
      <c r="K8331" s="175"/>
    </row>
    <row r="8332" spans="10:11" ht="15" customHeight="1" x14ac:dyDescent="0.25">
      <c r="J8332" s="175"/>
      <c r="K8332" s="175"/>
    </row>
    <row r="8333" spans="10:11" ht="15" customHeight="1" x14ac:dyDescent="0.25">
      <c r="J8333" s="175"/>
      <c r="K8333" s="175"/>
    </row>
    <row r="8334" spans="10:11" ht="15" customHeight="1" x14ac:dyDescent="0.25">
      <c r="J8334" s="175"/>
      <c r="K8334" s="175"/>
    </row>
    <row r="8335" spans="10:11" ht="15" customHeight="1" x14ac:dyDescent="0.25">
      <c r="J8335" s="175"/>
      <c r="K8335" s="175"/>
    </row>
    <row r="8336" spans="10:11" ht="15" customHeight="1" x14ac:dyDescent="0.25">
      <c r="J8336" s="175"/>
      <c r="K8336" s="175"/>
    </row>
    <row r="8337" spans="10:11" ht="15" customHeight="1" x14ac:dyDescent="0.25">
      <c r="J8337" s="175"/>
      <c r="K8337" s="175"/>
    </row>
    <row r="8338" spans="10:11" ht="15" customHeight="1" x14ac:dyDescent="0.25">
      <c r="J8338" s="175"/>
      <c r="K8338" s="175"/>
    </row>
    <row r="8339" spans="10:11" ht="15" customHeight="1" x14ac:dyDescent="0.25">
      <c r="J8339" s="175"/>
      <c r="K8339" s="175"/>
    </row>
    <row r="8340" spans="10:11" ht="15" customHeight="1" x14ac:dyDescent="0.25">
      <c r="J8340" s="175"/>
      <c r="K8340" s="175"/>
    </row>
    <row r="8341" spans="10:11" ht="15" customHeight="1" x14ac:dyDescent="0.25">
      <c r="J8341" s="175"/>
      <c r="K8341" s="175"/>
    </row>
    <row r="8342" spans="10:11" ht="15" customHeight="1" x14ac:dyDescent="0.25">
      <c r="J8342" s="175"/>
      <c r="K8342" s="175"/>
    </row>
    <row r="8343" spans="10:11" ht="15" customHeight="1" x14ac:dyDescent="0.25">
      <c r="J8343" s="175"/>
      <c r="K8343" s="175"/>
    </row>
    <row r="8344" spans="10:11" ht="15" customHeight="1" x14ac:dyDescent="0.25">
      <c r="J8344" s="175"/>
      <c r="K8344" s="175"/>
    </row>
    <row r="8345" spans="10:11" ht="15" customHeight="1" x14ac:dyDescent="0.25">
      <c r="J8345" s="175"/>
      <c r="K8345" s="175"/>
    </row>
    <row r="8346" spans="10:11" ht="15" customHeight="1" x14ac:dyDescent="0.25">
      <c r="J8346" s="175"/>
      <c r="K8346" s="175"/>
    </row>
    <row r="8347" spans="10:11" ht="15" customHeight="1" x14ac:dyDescent="0.25">
      <c r="J8347" s="175"/>
      <c r="K8347" s="175"/>
    </row>
    <row r="8348" spans="10:11" ht="15" customHeight="1" x14ac:dyDescent="0.25">
      <c r="J8348" s="175"/>
      <c r="K8348" s="175"/>
    </row>
    <row r="8349" spans="10:11" ht="15" customHeight="1" x14ac:dyDescent="0.25">
      <c r="J8349" s="175"/>
      <c r="K8349" s="175"/>
    </row>
    <row r="8350" spans="10:11" ht="15" customHeight="1" x14ac:dyDescent="0.25">
      <c r="J8350" s="175"/>
      <c r="K8350" s="175"/>
    </row>
    <row r="8351" spans="10:11" ht="15" customHeight="1" x14ac:dyDescent="0.25">
      <c r="J8351" s="175"/>
      <c r="K8351" s="175"/>
    </row>
    <row r="8352" spans="10:11" ht="15" customHeight="1" x14ac:dyDescent="0.25">
      <c r="J8352" s="175"/>
      <c r="K8352" s="175"/>
    </row>
    <row r="8353" spans="10:11" ht="15" customHeight="1" x14ac:dyDescent="0.25">
      <c r="J8353" s="175"/>
      <c r="K8353" s="175"/>
    </row>
    <row r="8354" spans="10:11" ht="15" customHeight="1" x14ac:dyDescent="0.25">
      <c r="J8354" s="175"/>
      <c r="K8354" s="175"/>
    </row>
    <row r="8355" spans="10:11" ht="15" customHeight="1" x14ac:dyDescent="0.25">
      <c r="J8355" s="175"/>
      <c r="K8355" s="175"/>
    </row>
    <row r="8356" spans="10:11" ht="15" customHeight="1" x14ac:dyDescent="0.25">
      <c r="J8356" s="175"/>
      <c r="K8356" s="175"/>
    </row>
    <row r="8357" spans="10:11" ht="15" customHeight="1" x14ac:dyDescent="0.25">
      <c r="J8357" s="175"/>
      <c r="K8357" s="175"/>
    </row>
    <row r="8358" spans="10:11" ht="15" customHeight="1" x14ac:dyDescent="0.25">
      <c r="J8358" s="175"/>
      <c r="K8358" s="175"/>
    </row>
    <row r="8359" spans="10:11" ht="15" customHeight="1" x14ac:dyDescent="0.25">
      <c r="J8359" s="175"/>
      <c r="K8359" s="175"/>
    </row>
    <row r="8360" spans="10:11" ht="15" customHeight="1" x14ac:dyDescent="0.25">
      <c r="J8360" s="175"/>
      <c r="K8360" s="175"/>
    </row>
    <row r="8361" spans="10:11" ht="15" customHeight="1" x14ac:dyDescent="0.25">
      <c r="J8361" s="175"/>
      <c r="K8361" s="175"/>
    </row>
    <row r="8362" spans="10:11" ht="15" customHeight="1" x14ac:dyDescent="0.25">
      <c r="J8362" s="175"/>
      <c r="K8362" s="175"/>
    </row>
    <row r="8363" spans="10:11" ht="15" customHeight="1" x14ac:dyDescent="0.25">
      <c r="J8363" s="175"/>
      <c r="K8363" s="175"/>
    </row>
    <row r="8364" spans="10:11" ht="15" customHeight="1" x14ac:dyDescent="0.25">
      <c r="J8364" s="175"/>
      <c r="K8364" s="175"/>
    </row>
    <row r="8365" spans="10:11" ht="15" customHeight="1" x14ac:dyDescent="0.25">
      <c r="J8365" s="175"/>
      <c r="K8365" s="175"/>
    </row>
    <row r="8366" spans="10:11" ht="15" customHeight="1" x14ac:dyDescent="0.25">
      <c r="J8366" s="175"/>
      <c r="K8366" s="175"/>
    </row>
    <row r="8367" spans="10:11" ht="15" customHeight="1" x14ac:dyDescent="0.25">
      <c r="J8367" s="175"/>
      <c r="K8367" s="175"/>
    </row>
    <row r="8368" spans="10:11" ht="15" customHeight="1" x14ac:dyDescent="0.25">
      <c r="J8368" s="175"/>
      <c r="K8368" s="175"/>
    </row>
    <row r="8369" spans="10:11" ht="15" customHeight="1" x14ac:dyDescent="0.25">
      <c r="J8369" s="175"/>
      <c r="K8369" s="175"/>
    </row>
    <row r="8370" spans="10:11" ht="15" customHeight="1" x14ac:dyDescent="0.25">
      <c r="J8370" s="175"/>
      <c r="K8370" s="175"/>
    </row>
    <row r="8371" spans="10:11" ht="15" customHeight="1" x14ac:dyDescent="0.25">
      <c r="J8371" s="175"/>
      <c r="K8371" s="175"/>
    </row>
    <row r="8372" spans="10:11" ht="15" customHeight="1" x14ac:dyDescent="0.25">
      <c r="J8372" s="175"/>
      <c r="K8372" s="175"/>
    </row>
    <row r="8373" spans="10:11" ht="15" customHeight="1" x14ac:dyDescent="0.25">
      <c r="J8373" s="175"/>
      <c r="K8373" s="175"/>
    </row>
    <row r="8374" spans="10:11" ht="15" customHeight="1" x14ac:dyDescent="0.25">
      <c r="J8374" s="175"/>
      <c r="K8374" s="175"/>
    </row>
    <row r="8375" spans="10:11" ht="15" customHeight="1" x14ac:dyDescent="0.25">
      <c r="J8375" s="175"/>
      <c r="K8375" s="175"/>
    </row>
    <row r="8376" spans="10:11" ht="15" customHeight="1" x14ac:dyDescent="0.25">
      <c r="J8376" s="175"/>
      <c r="K8376" s="175"/>
    </row>
    <row r="8377" spans="10:11" ht="15" customHeight="1" x14ac:dyDescent="0.25">
      <c r="J8377" s="175"/>
      <c r="K8377" s="175"/>
    </row>
    <row r="8378" spans="10:11" ht="15" customHeight="1" x14ac:dyDescent="0.25">
      <c r="J8378" s="175"/>
      <c r="K8378" s="175"/>
    </row>
    <row r="8379" spans="10:11" ht="15" customHeight="1" x14ac:dyDescent="0.25">
      <c r="J8379" s="175"/>
      <c r="K8379" s="175"/>
    </row>
    <row r="8380" spans="10:11" ht="15" customHeight="1" x14ac:dyDescent="0.25">
      <c r="J8380" s="175"/>
      <c r="K8380" s="175"/>
    </row>
    <row r="8381" spans="10:11" ht="15" customHeight="1" x14ac:dyDescent="0.25">
      <c r="J8381" s="175"/>
      <c r="K8381" s="175"/>
    </row>
    <row r="8382" spans="10:11" ht="15" customHeight="1" x14ac:dyDescent="0.25">
      <c r="J8382" s="175"/>
      <c r="K8382" s="175"/>
    </row>
    <row r="8383" spans="10:11" ht="15" customHeight="1" x14ac:dyDescent="0.25">
      <c r="J8383" s="175"/>
      <c r="K8383" s="175"/>
    </row>
    <row r="8384" spans="10:11" ht="15" customHeight="1" x14ac:dyDescent="0.25">
      <c r="J8384" s="175"/>
      <c r="K8384" s="175"/>
    </row>
    <row r="8385" spans="10:11" ht="15" customHeight="1" x14ac:dyDescent="0.25">
      <c r="J8385" s="175"/>
      <c r="K8385" s="175"/>
    </row>
    <row r="8386" spans="10:11" ht="15" customHeight="1" x14ac:dyDescent="0.25">
      <c r="J8386" s="175"/>
      <c r="K8386" s="175"/>
    </row>
    <row r="8387" spans="10:11" ht="15" customHeight="1" x14ac:dyDescent="0.25">
      <c r="J8387" s="175"/>
      <c r="K8387" s="175"/>
    </row>
    <row r="8388" spans="10:11" ht="15" customHeight="1" x14ac:dyDescent="0.25">
      <c r="J8388" s="175"/>
      <c r="K8388" s="175"/>
    </row>
    <row r="8389" spans="10:11" ht="15" customHeight="1" x14ac:dyDescent="0.25">
      <c r="J8389" s="175"/>
      <c r="K8389" s="175"/>
    </row>
    <row r="8390" spans="10:11" ht="15" customHeight="1" x14ac:dyDescent="0.25">
      <c r="J8390" s="175"/>
      <c r="K8390" s="175"/>
    </row>
    <row r="8391" spans="10:11" ht="15" customHeight="1" x14ac:dyDescent="0.25">
      <c r="J8391" s="175"/>
      <c r="K8391" s="175"/>
    </row>
    <row r="8392" spans="10:11" ht="15" customHeight="1" x14ac:dyDescent="0.25">
      <c r="J8392" s="175"/>
      <c r="K8392" s="175"/>
    </row>
    <row r="8393" spans="10:11" ht="15" customHeight="1" x14ac:dyDescent="0.25">
      <c r="J8393" s="175"/>
      <c r="K8393" s="175"/>
    </row>
    <row r="8394" spans="10:11" ht="15" customHeight="1" x14ac:dyDescent="0.25">
      <c r="J8394" s="175"/>
      <c r="K8394" s="175"/>
    </row>
    <row r="8395" spans="10:11" ht="15" customHeight="1" x14ac:dyDescent="0.25">
      <c r="J8395" s="175"/>
      <c r="K8395" s="175"/>
    </row>
    <row r="8396" spans="10:11" ht="15" customHeight="1" x14ac:dyDescent="0.25">
      <c r="J8396" s="175"/>
      <c r="K8396" s="175"/>
    </row>
    <row r="8397" spans="10:11" ht="15" customHeight="1" x14ac:dyDescent="0.25">
      <c r="J8397" s="175"/>
      <c r="K8397" s="175"/>
    </row>
    <row r="8398" spans="10:11" ht="15" customHeight="1" x14ac:dyDescent="0.25">
      <c r="J8398" s="175"/>
      <c r="K8398" s="175"/>
    </row>
    <row r="8399" spans="10:11" ht="15" customHeight="1" x14ac:dyDescent="0.25">
      <c r="J8399" s="175"/>
      <c r="K8399" s="175"/>
    </row>
    <row r="8400" spans="10:11" ht="15" customHeight="1" x14ac:dyDescent="0.25">
      <c r="J8400" s="175"/>
      <c r="K8400" s="175"/>
    </row>
    <row r="8401" spans="10:11" ht="15" customHeight="1" x14ac:dyDescent="0.25">
      <c r="J8401" s="175"/>
      <c r="K8401" s="175"/>
    </row>
    <row r="8402" spans="10:11" ht="15" customHeight="1" x14ac:dyDescent="0.25">
      <c r="J8402" s="175"/>
      <c r="K8402" s="175"/>
    </row>
    <row r="8403" spans="10:11" ht="15" customHeight="1" x14ac:dyDescent="0.25">
      <c r="J8403" s="175"/>
      <c r="K8403" s="175"/>
    </row>
    <row r="8404" spans="10:11" ht="15" customHeight="1" x14ac:dyDescent="0.25">
      <c r="J8404" s="175"/>
      <c r="K8404" s="175"/>
    </row>
    <row r="8405" spans="10:11" ht="15" customHeight="1" x14ac:dyDescent="0.25">
      <c r="J8405" s="175"/>
      <c r="K8405" s="175"/>
    </row>
    <row r="8406" spans="10:11" ht="15" customHeight="1" x14ac:dyDescent="0.25">
      <c r="J8406" s="175"/>
      <c r="K8406" s="175"/>
    </row>
    <row r="8407" spans="10:11" ht="15" customHeight="1" x14ac:dyDescent="0.25">
      <c r="J8407" s="175"/>
      <c r="K8407" s="175"/>
    </row>
    <row r="8408" spans="10:11" ht="15" customHeight="1" x14ac:dyDescent="0.25">
      <c r="J8408" s="175"/>
      <c r="K8408" s="175"/>
    </row>
    <row r="8409" spans="10:11" ht="15" customHeight="1" x14ac:dyDescent="0.25">
      <c r="J8409" s="175"/>
      <c r="K8409" s="175"/>
    </row>
    <row r="8410" spans="10:11" ht="15" customHeight="1" x14ac:dyDescent="0.25">
      <c r="J8410" s="175"/>
      <c r="K8410" s="175"/>
    </row>
    <row r="8411" spans="10:11" ht="15" customHeight="1" x14ac:dyDescent="0.25">
      <c r="J8411" s="175"/>
      <c r="K8411" s="175"/>
    </row>
    <row r="8412" spans="10:11" ht="15" customHeight="1" x14ac:dyDescent="0.25">
      <c r="J8412" s="175"/>
      <c r="K8412" s="175"/>
    </row>
    <row r="8413" spans="10:11" ht="15" customHeight="1" x14ac:dyDescent="0.25">
      <c r="J8413" s="175"/>
      <c r="K8413" s="175"/>
    </row>
    <row r="8414" spans="10:11" ht="15" customHeight="1" x14ac:dyDescent="0.25">
      <c r="J8414" s="175"/>
      <c r="K8414" s="175"/>
    </row>
    <row r="8415" spans="10:11" ht="15" customHeight="1" x14ac:dyDescent="0.25">
      <c r="J8415" s="175"/>
      <c r="K8415" s="175"/>
    </row>
    <row r="8416" spans="10:11" ht="15" customHeight="1" x14ac:dyDescent="0.25">
      <c r="J8416" s="175"/>
      <c r="K8416" s="175"/>
    </row>
    <row r="8417" spans="10:11" ht="15" customHeight="1" x14ac:dyDescent="0.25">
      <c r="J8417" s="175"/>
      <c r="K8417" s="175"/>
    </row>
    <row r="8418" spans="10:11" ht="15" customHeight="1" x14ac:dyDescent="0.25">
      <c r="J8418" s="175"/>
      <c r="K8418" s="175"/>
    </row>
    <row r="8419" spans="10:11" ht="15" customHeight="1" x14ac:dyDescent="0.25">
      <c r="J8419" s="175"/>
      <c r="K8419" s="175"/>
    </row>
    <row r="8420" spans="10:11" ht="15" customHeight="1" x14ac:dyDescent="0.25">
      <c r="J8420" s="175"/>
      <c r="K8420" s="175"/>
    </row>
    <row r="8421" spans="10:11" ht="15" customHeight="1" x14ac:dyDescent="0.25">
      <c r="J8421" s="175"/>
      <c r="K8421" s="175"/>
    </row>
    <row r="8422" spans="10:11" ht="15" customHeight="1" x14ac:dyDescent="0.25">
      <c r="J8422" s="175"/>
      <c r="K8422" s="175"/>
    </row>
    <row r="8423" spans="10:11" ht="15" customHeight="1" x14ac:dyDescent="0.25">
      <c r="J8423" s="175"/>
      <c r="K8423" s="175"/>
    </row>
    <row r="8424" spans="10:11" ht="15" customHeight="1" x14ac:dyDescent="0.25">
      <c r="J8424" s="175"/>
      <c r="K8424" s="175"/>
    </row>
    <row r="8425" spans="10:11" ht="15" customHeight="1" x14ac:dyDescent="0.25">
      <c r="J8425" s="175"/>
      <c r="K8425" s="175"/>
    </row>
    <row r="8426" spans="10:11" ht="15" customHeight="1" x14ac:dyDescent="0.25">
      <c r="J8426" s="175"/>
      <c r="K8426" s="175"/>
    </row>
    <row r="8427" spans="10:11" ht="15" customHeight="1" x14ac:dyDescent="0.25">
      <c r="J8427" s="175"/>
      <c r="K8427" s="175"/>
    </row>
    <row r="8428" spans="10:11" ht="15" customHeight="1" x14ac:dyDescent="0.25">
      <c r="J8428" s="175"/>
      <c r="K8428" s="175"/>
    </row>
    <row r="8429" spans="10:11" ht="15" customHeight="1" x14ac:dyDescent="0.25">
      <c r="J8429" s="175"/>
      <c r="K8429" s="175"/>
    </row>
    <row r="8430" spans="10:11" ht="15" customHeight="1" x14ac:dyDescent="0.25">
      <c r="J8430" s="175"/>
      <c r="K8430" s="175"/>
    </row>
    <row r="8431" spans="10:11" ht="15" customHeight="1" x14ac:dyDescent="0.25">
      <c r="J8431" s="175"/>
      <c r="K8431" s="175"/>
    </row>
    <row r="8432" spans="10:11" ht="15" customHeight="1" x14ac:dyDescent="0.25">
      <c r="J8432" s="175"/>
      <c r="K8432" s="175"/>
    </row>
    <row r="8433" spans="10:11" ht="15" customHeight="1" x14ac:dyDescent="0.25">
      <c r="J8433" s="175"/>
      <c r="K8433" s="175"/>
    </row>
    <row r="8434" spans="10:11" ht="15" customHeight="1" x14ac:dyDescent="0.25">
      <c r="J8434" s="175"/>
      <c r="K8434" s="175"/>
    </row>
    <row r="8435" spans="10:11" ht="15" customHeight="1" x14ac:dyDescent="0.25">
      <c r="J8435" s="175"/>
      <c r="K8435" s="175"/>
    </row>
    <row r="8436" spans="10:11" ht="15" customHeight="1" x14ac:dyDescent="0.25">
      <c r="J8436" s="175"/>
      <c r="K8436" s="175"/>
    </row>
    <row r="8437" spans="10:11" ht="15" customHeight="1" x14ac:dyDescent="0.25">
      <c r="J8437" s="175"/>
      <c r="K8437" s="175"/>
    </row>
    <row r="8438" spans="10:11" ht="15" customHeight="1" x14ac:dyDescent="0.25">
      <c r="J8438" s="175"/>
      <c r="K8438" s="175"/>
    </row>
    <row r="8439" spans="10:11" ht="15" customHeight="1" x14ac:dyDescent="0.25">
      <c r="J8439" s="175"/>
      <c r="K8439" s="175"/>
    </row>
    <row r="8440" spans="10:11" ht="15" customHeight="1" x14ac:dyDescent="0.25">
      <c r="J8440" s="175"/>
      <c r="K8440" s="175"/>
    </row>
    <row r="8441" spans="10:11" ht="15" customHeight="1" x14ac:dyDescent="0.25">
      <c r="J8441" s="175"/>
      <c r="K8441" s="175"/>
    </row>
    <row r="8442" spans="10:11" ht="15" customHeight="1" x14ac:dyDescent="0.25">
      <c r="J8442" s="175"/>
      <c r="K8442" s="175"/>
    </row>
    <row r="8443" spans="10:11" ht="15" customHeight="1" x14ac:dyDescent="0.25">
      <c r="J8443" s="175"/>
      <c r="K8443" s="175"/>
    </row>
    <row r="8444" spans="10:11" ht="15" customHeight="1" x14ac:dyDescent="0.25">
      <c r="J8444" s="175"/>
      <c r="K8444" s="175"/>
    </row>
    <row r="8445" spans="10:11" ht="15" customHeight="1" x14ac:dyDescent="0.25">
      <c r="J8445" s="175"/>
      <c r="K8445" s="175"/>
    </row>
    <row r="8446" spans="10:11" ht="15" customHeight="1" x14ac:dyDescent="0.25">
      <c r="J8446" s="175"/>
      <c r="K8446" s="175"/>
    </row>
    <row r="8447" spans="10:11" ht="15" customHeight="1" x14ac:dyDescent="0.25">
      <c r="J8447" s="175"/>
      <c r="K8447" s="175"/>
    </row>
    <row r="8448" spans="10:11" ht="15" customHeight="1" x14ac:dyDescent="0.25">
      <c r="J8448" s="175"/>
      <c r="K8448" s="175"/>
    </row>
    <row r="8449" spans="10:11" ht="15" customHeight="1" x14ac:dyDescent="0.25">
      <c r="J8449" s="175"/>
      <c r="K8449" s="175"/>
    </row>
    <row r="8450" spans="10:11" ht="15" customHeight="1" x14ac:dyDescent="0.25">
      <c r="J8450" s="175"/>
      <c r="K8450" s="175"/>
    </row>
    <row r="8451" spans="10:11" ht="15" customHeight="1" x14ac:dyDescent="0.25">
      <c r="J8451" s="175"/>
      <c r="K8451" s="175"/>
    </row>
    <row r="8452" spans="10:11" ht="15" customHeight="1" x14ac:dyDescent="0.25">
      <c r="J8452" s="175"/>
      <c r="K8452" s="175"/>
    </row>
    <row r="8453" spans="10:11" ht="15" customHeight="1" x14ac:dyDescent="0.25">
      <c r="J8453" s="175"/>
      <c r="K8453" s="175"/>
    </row>
    <row r="8454" spans="10:11" ht="15" customHeight="1" x14ac:dyDescent="0.25">
      <c r="J8454" s="175"/>
      <c r="K8454" s="175"/>
    </row>
    <row r="8455" spans="10:11" ht="15" customHeight="1" x14ac:dyDescent="0.25">
      <c r="J8455" s="175"/>
      <c r="K8455" s="175"/>
    </row>
    <row r="8456" spans="10:11" ht="15" customHeight="1" x14ac:dyDescent="0.25">
      <c r="J8456" s="175"/>
      <c r="K8456" s="175"/>
    </row>
    <row r="8457" spans="10:11" ht="15" customHeight="1" x14ac:dyDescent="0.25">
      <c r="J8457" s="175"/>
      <c r="K8457" s="175"/>
    </row>
    <row r="8458" spans="10:11" ht="15" customHeight="1" x14ac:dyDescent="0.25">
      <c r="J8458" s="175"/>
      <c r="K8458" s="175"/>
    </row>
    <row r="8459" spans="10:11" ht="15" customHeight="1" x14ac:dyDescent="0.25">
      <c r="J8459" s="175"/>
      <c r="K8459" s="175"/>
    </row>
    <row r="8460" spans="10:11" ht="15" customHeight="1" x14ac:dyDescent="0.25">
      <c r="J8460" s="175"/>
      <c r="K8460" s="175"/>
    </row>
    <row r="8461" spans="10:11" ht="15" customHeight="1" x14ac:dyDescent="0.25">
      <c r="J8461" s="175"/>
      <c r="K8461" s="175"/>
    </row>
    <row r="8462" spans="10:11" ht="15" customHeight="1" x14ac:dyDescent="0.25">
      <c r="J8462" s="175"/>
      <c r="K8462" s="175"/>
    </row>
    <row r="8463" spans="10:11" ht="15" customHeight="1" x14ac:dyDescent="0.25">
      <c r="J8463" s="175"/>
      <c r="K8463" s="175"/>
    </row>
    <row r="8464" spans="10:11" ht="15" customHeight="1" x14ac:dyDescent="0.25">
      <c r="J8464" s="175"/>
      <c r="K8464" s="175"/>
    </row>
    <row r="8465" spans="10:11" ht="15" customHeight="1" x14ac:dyDescent="0.25">
      <c r="J8465" s="175"/>
      <c r="K8465" s="175"/>
    </row>
    <row r="8466" spans="10:11" ht="15" customHeight="1" x14ac:dyDescent="0.25">
      <c r="J8466" s="175"/>
      <c r="K8466" s="175"/>
    </row>
    <row r="8467" spans="10:11" ht="15" customHeight="1" x14ac:dyDescent="0.25">
      <c r="J8467" s="175"/>
      <c r="K8467" s="175"/>
    </row>
    <row r="8468" spans="10:11" ht="15" customHeight="1" x14ac:dyDescent="0.25">
      <c r="J8468" s="175"/>
      <c r="K8468" s="175"/>
    </row>
    <row r="8469" spans="10:11" ht="15" customHeight="1" x14ac:dyDescent="0.25">
      <c r="J8469" s="175"/>
      <c r="K8469" s="175"/>
    </row>
    <row r="8470" spans="10:11" ht="15" customHeight="1" x14ac:dyDescent="0.25">
      <c r="J8470" s="175"/>
      <c r="K8470" s="175"/>
    </row>
    <row r="8471" spans="10:11" ht="15" customHeight="1" x14ac:dyDescent="0.25">
      <c r="J8471" s="175"/>
      <c r="K8471" s="175"/>
    </row>
    <row r="8472" spans="10:11" ht="15" customHeight="1" x14ac:dyDescent="0.25">
      <c r="J8472" s="175"/>
      <c r="K8472" s="175"/>
    </row>
    <row r="8473" spans="10:11" ht="15" customHeight="1" x14ac:dyDescent="0.25">
      <c r="J8473" s="175"/>
      <c r="K8473" s="175"/>
    </row>
    <row r="8474" spans="10:11" ht="15" customHeight="1" x14ac:dyDescent="0.25">
      <c r="J8474" s="175"/>
      <c r="K8474" s="175"/>
    </row>
    <row r="8475" spans="10:11" ht="15" customHeight="1" x14ac:dyDescent="0.25">
      <c r="J8475" s="175"/>
      <c r="K8475" s="175"/>
    </row>
    <row r="8476" spans="10:11" ht="15" customHeight="1" x14ac:dyDescent="0.25">
      <c r="J8476" s="175"/>
      <c r="K8476" s="175"/>
    </row>
    <row r="8477" spans="10:11" ht="15" customHeight="1" x14ac:dyDescent="0.25">
      <c r="J8477" s="175"/>
      <c r="K8477" s="175"/>
    </row>
    <row r="8478" spans="10:11" ht="15" customHeight="1" x14ac:dyDescent="0.25">
      <c r="J8478" s="175"/>
      <c r="K8478" s="175"/>
    </row>
    <row r="8479" spans="10:11" ht="15" customHeight="1" x14ac:dyDescent="0.25">
      <c r="J8479" s="175"/>
      <c r="K8479" s="175"/>
    </row>
    <row r="8480" spans="10:11" ht="15" customHeight="1" x14ac:dyDescent="0.25">
      <c r="J8480" s="175"/>
      <c r="K8480" s="175"/>
    </row>
    <row r="8481" spans="10:11" ht="15" customHeight="1" x14ac:dyDescent="0.25">
      <c r="J8481" s="175"/>
      <c r="K8481" s="175"/>
    </row>
    <row r="8482" spans="10:11" ht="15" customHeight="1" x14ac:dyDescent="0.25">
      <c r="J8482" s="175"/>
      <c r="K8482" s="175"/>
    </row>
    <row r="8483" spans="10:11" ht="15" customHeight="1" x14ac:dyDescent="0.25">
      <c r="J8483" s="175"/>
      <c r="K8483" s="175"/>
    </row>
    <row r="8484" spans="10:11" ht="15" customHeight="1" x14ac:dyDescent="0.25">
      <c r="J8484" s="175"/>
      <c r="K8484" s="175"/>
    </row>
    <row r="8485" spans="10:11" ht="15" customHeight="1" x14ac:dyDescent="0.25">
      <c r="J8485" s="175"/>
      <c r="K8485" s="175"/>
    </row>
    <row r="8486" spans="10:11" ht="15" customHeight="1" x14ac:dyDescent="0.25">
      <c r="J8486" s="175"/>
      <c r="K8486" s="175"/>
    </row>
    <row r="8487" spans="10:11" ht="15" customHeight="1" x14ac:dyDescent="0.25">
      <c r="J8487" s="175"/>
      <c r="K8487" s="175"/>
    </row>
    <row r="8488" spans="10:11" ht="15" customHeight="1" x14ac:dyDescent="0.25">
      <c r="J8488" s="175"/>
      <c r="K8488" s="175"/>
    </row>
    <row r="8489" spans="10:11" ht="15" customHeight="1" x14ac:dyDescent="0.25">
      <c r="J8489" s="175"/>
      <c r="K8489" s="175"/>
    </row>
    <row r="8490" spans="10:11" ht="15" customHeight="1" x14ac:dyDescent="0.25">
      <c r="J8490" s="175"/>
      <c r="K8490" s="175"/>
    </row>
    <row r="8491" spans="10:11" ht="15" customHeight="1" x14ac:dyDescent="0.25">
      <c r="J8491" s="175"/>
      <c r="K8491" s="175"/>
    </row>
    <row r="8492" spans="10:11" ht="15" customHeight="1" x14ac:dyDescent="0.25">
      <c r="J8492" s="175"/>
      <c r="K8492" s="175"/>
    </row>
    <row r="8493" spans="10:11" ht="15" customHeight="1" x14ac:dyDescent="0.25">
      <c r="J8493" s="175"/>
      <c r="K8493" s="175"/>
    </row>
    <row r="8494" spans="10:11" ht="15" customHeight="1" x14ac:dyDescent="0.25">
      <c r="J8494" s="175"/>
      <c r="K8494" s="175"/>
    </row>
    <row r="8495" spans="10:11" ht="15" customHeight="1" x14ac:dyDescent="0.25">
      <c r="J8495" s="175"/>
      <c r="K8495" s="175"/>
    </row>
    <row r="8496" spans="10:11" ht="15" customHeight="1" x14ac:dyDescent="0.25">
      <c r="J8496" s="175"/>
      <c r="K8496" s="175"/>
    </row>
    <row r="8497" spans="10:11" ht="15" customHeight="1" x14ac:dyDescent="0.25">
      <c r="J8497" s="175"/>
      <c r="K8497" s="175"/>
    </row>
    <row r="8498" spans="10:11" ht="15" customHeight="1" x14ac:dyDescent="0.25">
      <c r="J8498" s="175"/>
      <c r="K8498" s="175"/>
    </row>
    <row r="8499" spans="10:11" ht="15" customHeight="1" x14ac:dyDescent="0.25">
      <c r="J8499" s="175"/>
      <c r="K8499" s="175"/>
    </row>
    <row r="8500" spans="10:11" ht="15" customHeight="1" x14ac:dyDescent="0.25">
      <c r="J8500" s="175"/>
      <c r="K8500" s="175"/>
    </row>
    <row r="8501" spans="10:11" ht="15" customHeight="1" x14ac:dyDescent="0.25">
      <c r="J8501" s="175"/>
      <c r="K8501" s="175"/>
    </row>
    <row r="8502" spans="10:11" ht="15" customHeight="1" x14ac:dyDescent="0.25">
      <c r="J8502" s="175"/>
      <c r="K8502" s="175"/>
    </row>
    <row r="8503" spans="10:11" ht="15" customHeight="1" x14ac:dyDescent="0.25">
      <c r="J8503" s="175"/>
      <c r="K8503" s="175"/>
    </row>
    <row r="8504" spans="10:11" ht="15" customHeight="1" x14ac:dyDescent="0.25">
      <c r="J8504" s="175"/>
      <c r="K8504" s="175"/>
    </row>
    <row r="8505" spans="10:11" ht="15" customHeight="1" x14ac:dyDescent="0.25">
      <c r="J8505" s="175"/>
      <c r="K8505" s="175"/>
    </row>
    <row r="8506" spans="10:11" ht="15" customHeight="1" x14ac:dyDescent="0.25">
      <c r="J8506" s="175"/>
      <c r="K8506" s="175"/>
    </row>
    <row r="8507" spans="10:11" ht="15" customHeight="1" x14ac:dyDescent="0.25">
      <c r="J8507" s="175"/>
      <c r="K8507" s="175"/>
    </row>
    <row r="8508" spans="10:11" ht="15" customHeight="1" x14ac:dyDescent="0.25">
      <c r="J8508" s="175"/>
      <c r="K8508" s="175"/>
    </row>
    <row r="8509" spans="10:11" ht="15" customHeight="1" x14ac:dyDescent="0.25">
      <c r="J8509" s="175"/>
      <c r="K8509" s="175"/>
    </row>
    <row r="8510" spans="10:11" ht="15" customHeight="1" x14ac:dyDescent="0.25">
      <c r="J8510" s="175"/>
      <c r="K8510" s="175"/>
    </row>
    <row r="8511" spans="10:11" ht="15" customHeight="1" x14ac:dyDescent="0.25">
      <c r="J8511" s="175"/>
      <c r="K8511" s="175"/>
    </row>
    <row r="8512" spans="10:11" ht="15" customHeight="1" x14ac:dyDescent="0.25">
      <c r="J8512" s="175"/>
      <c r="K8512" s="175"/>
    </row>
    <row r="8513" spans="10:11" ht="15" customHeight="1" x14ac:dyDescent="0.25">
      <c r="J8513" s="175"/>
      <c r="K8513" s="175"/>
    </row>
    <row r="8514" spans="10:11" ht="15" customHeight="1" x14ac:dyDescent="0.25">
      <c r="J8514" s="175"/>
      <c r="K8514" s="175"/>
    </row>
    <row r="8515" spans="10:11" ht="15" customHeight="1" x14ac:dyDescent="0.25">
      <c r="J8515" s="175"/>
      <c r="K8515" s="175"/>
    </row>
    <row r="8516" spans="10:11" ht="15" customHeight="1" x14ac:dyDescent="0.25">
      <c r="J8516" s="175"/>
      <c r="K8516" s="175"/>
    </row>
    <row r="8517" spans="10:11" ht="15" customHeight="1" x14ac:dyDescent="0.25">
      <c r="J8517" s="175"/>
      <c r="K8517" s="175"/>
    </row>
    <row r="8518" spans="10:11" ht="15" customHeight="1" x14ac:dyDescent="0.25">
      <c r="J8518" s="175"/>
      <c r="K8518" s="175"/>
    </row>
    <row r="8519" spans="10:11" ht="15" customHeight="1" x14ac:dyDescent="0.25">
      <c r="J8519" s="175"/>
      <c r="K8519" s="175"/>
    </row>
    <row r="8520" spans="10:11" ht="15" customHeight="1" x14ac:dyDescent="0.25">
      <c r="J8520" s="175"/>
      <c r="K8520" s="175"/>
    </row>
    <row r="8521" spans="10:11" ht="15" customHeight="1" x14ac:dyDescent="0.25">
      <c r="J8521" s="175"/>
      <c r="K8521" s="175"/>
    </row>
    <row r="8522" spans="10:11" ht="15" customHeight="1" x14ac:dyDescent="0.25">
      <c r="J8522" s="175"/>
      <c r="K8522" s="175"/>
    </row>
    <row r="8523" spans="10:11" ht="15" customHeight="1" x14ac:dyDescent="0.25">
      <c r="J8523" s="175"/>
      <c r="K8523" s="175"/>
    </row>
    <row r="8524" spans="10:11" ht="15" customHeight="1" x14ac:dyDescent="0.25">
      <c r="J8524" s="175"/>
      <c r="K8524" s="175"/>
    </row>
    <row r="8525" spans="10:11" ht="15" customHeight="1" x14ac:dyDescent="0.25">
      <c r="J8525" s="175"/>
      <c r="K8525" s="175"/>
    </row>
    <row r="8526" spans="10:11" ht="15" customHeight="1" x14ac:dyDescent="0.25">
      <c r="J8526" s="175"/>
      <c r="K8526" s="175"/>
    </row>
    <row r="8527" spans="10:11" ht="15" customHeight="1" x14ac:dyDescent="0.25">
      <c r="J8527" s="175"/>
      <c r="K8527" s="175"/>
    </row>
    <row r="8528" spans="10:11" ht="15" customHeight="1" x14ac:dyDescent="0.25">
      <c r="J8528" s="175"/>
      <c r="K8528" s="175"/>
    </row>
    <row r="8529" spans="10:11" ht="15" customHeight="1" x14ac:dyDescent="0.25">
      <c r="J8529" s="175"/>
      <c r="K8529" s="175"/>
    </row>
    <row r="8530" spans="10:11" ht="15" customHeight="1" x14ac:dyDescent="0.25">
      <c r="J8530" s="175"/>
      <c r="K8530" s="175"/>
    </row>
    <row r="8531" spans="10:11" ht="15" customHeight="1" x14ac:dyDescent="0.25">
      <c r="J8531" s="175"/>
      <c r="K8531" s="175"/>
    </row>
    <row r="8532" spans="10:11" ht="15" customHeight="1" x14ac:dyDescent="0.25">
      <c r="J8532" s="175"/>
      <c r="K8532" s="175"/>
    </row>
    <row r="8533" spans="10:11" ht="15" customHeight="1" x14ac:dyDescent="0.25">
      <c r="J8533" s="175"/>
      <c r="K8533" s="175"/>
    </row>
    <row r="8534" spans="10:11" ht="15" customHeight="1" x14ac:dyDescent="0.25">
      <c r="J8534" s="175"/>
      <c r="K8534" s="175"/>
    </row>
    <row r="8535" spans="10:11" ht="15" customHeight="1" x14ac:dyDescent="0.25">
      <c r="J8535" s="175"/>
      <c r="K8535" s="175"/>
    </row>
    <row r="8536" spans="10:11" ht="15" customHeight="1" x14ac:dyDescent="0.25">
      <c r="J8536" s="175"/>
      <c r="K8536" s="175"/>
    </row>
    <row r="8537" spans="10:11" ht="15" customHeight="1" x14ac:dyDescent="0.25">
      <c r="J8537" s="175"/>
      <c r="K8537" s="175"/>
    </row>
    <row r="8538" spans="10:11" ht="15" customHeight="1" x14ac:dyDescent="0.25">
      <c r="J8538" s="175"/>
      <c r="K8538" s="175"/>
    </row>
    <row r="8539" spans="10:11" ht="15" customHeight="1" x14ac:dyDescent="0.25">
      <c r="J8539" s="175"/>
      <c r="K8539" s="175"/>
    </row>
    <row r="8540" spans="10:11" ht="15" customHeight="1" x14ac:dyDescent="0.25">
      <c r="J8540" s="175"/>
      <c r="K8540" s="175"/>
    </row>
    <row r="8541" spans="10:11" ht="15" customHeight="1" x14ac:dyDescent="0.25">
      <c r="J8541" s="175"/>
      <c r="K8541" s="175"/>
    </row>
    <row r="8542" spans="10:11" ht="15" customHeight="1" x14ac:dyDescent="0.25">
      <c r="J8542" s="175"/>
      <c r="K8542" s="175"/>
    </row>
    <row r="8543" spans="10:11" ht="15" customHeight="1" x14ac:dyDescent="0.25">
      <c r="J8543" s="175"/>
      <c r="K8543" s="175"/>
    </row>
    <row r="8544" spans="10:11" ht="15" customHeight="1" x14ac:dyDescent="0.25">
      <c r="J8544" s="175"/>
      <c r="K8544" s="175"/>
    </row>
    <row r="8545" spans="10:11" ht="15" customHeight="1" x14ac:dyDescent="0.25">
      <c r="J8545" s="175"/>
      <c r="K8545" s="175"/>
    </row>
    <row r="8546" spans="10:11" ht="15" customHeight="1" x14ac:dyDescent="0.25">
      <c r="J8546" s="175"/>
      <c r="K8546" s="175"/>
    </row>
    <row r="8547" spans="10:11" ht="15" customHeight="1" x14ac:dyDescent="0.25">
      <c r="J8547" s="175"/>
      <c r="K8547" s="175"/>
    </row>
    <row r="8548" spans="10:11" ht="15" customHeight="1" x14ac:dyDescent="0.25">
      <c r="J8548" s="175"/>
      <c r="K8548" s="175"/>
    </row>
    <row r="8549" spans="10:11" ht="15" customHeight="1" x14ac:dyDescent="0.25">
      <c r="J8549" s="175"/>
      <c r="K8549" s="175"/>
    </row>
    <row r="8550" spans="10:11" ht="15" customHeight="1" x14ac:dyDescent="0.25">
      <c r="J8550" s="175"/>
      <c r="K8550" s="175"/>
    </row>
    <row r="8551" spans="10:11" ht="15" customHeight="1" x14ac:dyDescent="0.25">
      <c r="J8551" s="175"/>
      <c r="K8551" s="175"/>
    </row>
    <row r="8552" spans="10:11" ht="15" customHeight="1" x14ac:dyDescent="0.25">
      <c r="J8552" s="175"/>
      <c r="K8552" s="175"/>
    </row>
    <row r="8553" spans="10:11" ht="15" customHeight="1" x14ac:dyDescent="0.25">
      <c r="J8553" s="175"/>
      <c r="K8553" s="175"/>
    </row>
    <row r="8554" spans="10:11" ht="15" customHeight="1" x14ac:dyDescent="0.25">
      <c r="J8554" s="175"/>
      <c r="K8554" s="175"/>
    </row>
    <row r="8555" spans="10:11" ht="15" customHeight="1" x14ac:dyDescent="0.25">
      <c r="J8555" s="175"/>
      <c r="K8555" s="175"/>
    </row>
    <row r="8556" spans="10:11" ht="15" customHeight="1" x14ac:dyDescent="0.25">
      <c r="J8556" s="175"/>
      <c r="K8556" s="175"/>
    </row>
    <row r="8557" spans="10:11" ht="15" customHeight="1" x14ac:dyDescent="0.25">
      <c r="J8557" s="175"/>
      <c r="K8557" s="175"/>
    </row>
    <row r="8558" spans="10:11" ht="15" customHeight="1" x14ac:dyDescent="0.25">
      <c r="J8558" s="175"/>
      <c r="K8558" s="175"/>
    </row>
    <row r="8559" spans="10:11" ht="15" customHeight="1" x14ac:dyDescent="0.25">
      <c r="J8559" s="175"/>
      <c r="K8559" s="175"/>
    </row>
    <row r="8560" spans="10:11" ht="15" customHeight="1" x14ac:dyDescent="0.25">
      <c r="J8560" s="175"/>
      <c r="K8560" s="175"/>
    </row>
    <row r="8561" spans="10:11" ht="15" customHeight="1" x14ac:dyDescent="0.25">
      <c r="J8561" s="175"/>
      <c r="K8561" s="175"/>
    </row>
    <row r="8562" spans="10:11" ht="15" customHeight="1" x14ac:dyDescent="0.25">
      <c r="J8562" s="175"/>
      <c r="K8562" s="175"/>
    </row>
    <row r="8563" spans="10:11" ht="15" customHeight="1" x14ac:dyDescent="0.25">
      <c r="J8563" s="175"/>
      <c r="K8563" s="175"/>
    </row>
    <row r="8564" spans="10:11" ht="15" customHeight="1" x14ac:dyDescent="0.25">
      <c r="J8564" s="175"/>
      <c r="K8564" s="175"/>
    </row>
    <row r="8565" spans="10:11" ht="15" customHeight="1" x14ac:dyDescent="0.25">
      <c r="J8565" s="175"/>
      <c r="K8565" s="175"/>
    </row>
    <row r="8566" spans="10:11" ht="15" customHeight="1" x14ac:dyDescent="0.25">
      <c r="J8566" s="175"/>
      <c r="K8566" s="175"/>
    </row>
    <row r="8567" spans="10:11" ht="15" customHeight="1" x14ac:dyDescent="0.25">
      <c r="J8567" s="175"/>
      <c r="K8567" s="175"/>
    </row>
    <row r="8568" spans="10:11" ht="15" customHeight="1" x14ac:dyDescent="0.25">
      <c r="J8568" s="175"/>
      <c r="K8568" s="175"/>
    </row>
    <row r="8569" spans="10:11" ht="15" customHeight="1" x14ac:dyDescent="0.25">
      <c r="J8569" s="175"/>
      <c r="K8569" s="175"/>
    </row>
    <row r="8570" spans="10:11" ht="15" customHeight="1" x14ac:dyDescent="0.25">
      <c r="J8570" s="175"/>
      <c r="K8570" s="175"/>
    </row>
    <row r="8571" spans="10:11" ht="15" customHeight="1" x14ac:dyDescent="0.25">
      <c r="J8571" s="175"/>
      <c r="K8571" s="175"/>
    </row>
    <row r="8572" spans="10:11" ht="15" customHeight="1" x14ac:dyDescent="0.25">
      <c r="J8572" s="175"/>
      <c r="K8572" s="175"/>
    </row>
    <row r="8573" spans="10:11" ht="15" customHeight="1" x14ac:dyDescent="0.25">
      <c r="J8573" s="175"/>
      <c r="K8573" s="175"/>
    </row>
    <row r="8574" spans="10:11" ht="15" customHeight="1" x14ac:dyDescent="0.25">
      <c r="J8574" s="175"/>
      <c r="K8574" s="175"/>
    </row>
    <row r="8575" spans="10:11" ht="15" customHeight="1" x14ac:dyDescent="0.25">
      <c r="J8575" s="175"/>
      <c r="K8575" s="175"/>
    </row>
    <row r="8576" spans="10:11" ht="15" customHeight="1" x14ac:dyDescent="0.25">
      <c r="J8576" s="175"/>
      <c r="K8576" s="175"/>
    </row>
    <row r="8577" spans="10:11" ht="15" customHeight="1" x14ac:dyDescent="0.25">
      <c r="J8577" s="175"/>
      <c r="K8577" s="175"/>
    </row>
    <row r="8578" spans="10:11" ht="15" customHeight="1" x14ac:dyDescent="0.25">
      <c r="J8578" s="175"/>
      <c r="K8578" s="175"/>
    </row>
    <row r="8579" spans="10:11" ht="15" customHeight="1" x14ac:dyDescent="0.25">
      <c r="J8579" s="175"/>
      <c r="K8579" s="175"/>
    </row>
    <row r="8580" spans="10:11" ht="15" customHeight="1" x14ac:dyDescent="0.25">
      <c r="J8580" s="175"/>
      <c r="K8580" s="175"/>
    </row>
    <row r="8581" spans="10:11" ht="15" customHeight="1" x14ac:dyDescent="0.25">
      <c r="J8581" s="175"/>
      <c r="K8581" s="175"/>
    </row>
    <row r="8582" spans="10:11" ht="15" customHeight="1" x14ac:dyDescent="0.25">
      <c r="J8582" s="175"/>
      <c r="K8582" s="175"/>
    </row>
    <row r="8583" spans="10:11" ht="15" customHeight="1" x14ac:dyDescent="0.25">
      <c r="J8583" s="175"/>
      <c r="K8583" s="175"/>
    </row>
    <row r="8584" spans="10:11" ht="15" customHeight="1" x14ac:dyDescent="0.25">
      <c r="J8584" s="175"/>
      <c r="K8584" s="175"/>
    </row>
    <row r="8585" spans="10:11" ht="15" customHeight="1" x14ac:dyDescent="0.25">
      <c r="J8585" s="175"/>
      <c r="K8585" s="175"/>
    </row>
    <row r="8586" spans="10:11" ht="15" customHeight="1" x14ac:dyDescent="0.25">
      <c r="J8586" s="175"/>
      <c r="K8586" s="175"/>
    </row>
    <row r="8587" spans="10:11" ht="15" customHeight="1" x14ac:dyDescent="0.25">
      <c r="J8587" s="175"/>
      <c r="K8587" s="175"/>
    </row>
    <row r="8588" spans="10:11" ht="15" customHeight="1" x14ac:dyDescent="0.25">
      <c r="J8588" s="175"/>
      <c r="K8588" s="175"/>
    </row>
    <row r="8589" spans="10:11" ht="15" customHeight="1" x14ac:dyDescent="0.25">
      <c r="J8589" s="175"/>
      <c r="K8589" s="175"/>
    </row>
    <row r="8590" spans="10:11" ht="15" customHeight="1" x14ac:dyDescent="0.25">
      <c r="J8590" s="175"/>
      <c r="K8590" s="175"/>
    </row>
    <row r="8591" spans="10:11" ht="15" customHeight="1" x14ac:dyDescent="0.25">
      <c r="J8591" s="175"/>
      <c r="K8591" s="175"/>
    </row>
    <row r="8592" spans="10:11" ht="15" customHeight="1" x14ac:dyDescent="0.25">
      <c r="J8592" s="175"/>
      <c r="K8592" s="175"/>
    </row>
    <row r="8593" spans="10:11" ht="15" customHeight="1" x14ac:dyDescent="0.25">
      <c r="J8593" s="175"/>
      <c r="K8593" s="175"/>
    </row>
    <row r="8594" spans="10:11" ht="15" customHeight="1" x14ac:dyDescent="0.25">
      <c r="J8594" s="175"/>
      <c r="K8594" s="175"/>
    </row>
    <row r="8595" spans="10:11" ht="15" customHeight="1" x14ac:dyDescent="0.25">
      <c r="J8595" s="175"/>
      <c r="K8595" s="175"/>
    </row>
    <row r="8596" spans="10:11" ht="15" customHeight="1" x14ac:dyDescent="0.25">
      <c r="J8596" s="175"/>
      <c r="K8596" s="175"/>
    </row>
    <row r="8597" spans="10:11" ht="15" customHeight="1" x14ac:dyDescent="0.25">
      <c r="J8597" s="175"/>
      <c r="K8597" s="175"/>
    </row>
    <row r="8598" spans="10:11" ht="15" customHeight="1" x14ac:dyDescent="0.25">
      <c r="J8598" s="175"/>
      <c r="K8598" s="175"/>
    </row>
    <row r="8599" spans="10:11" ht="15" customHeight="1" x14ac:dyDescent="0.25">
      <c r="J8599" s="175"/>
      <c r="K8599" s="175"/>
    </row>
    <row r="8600" spans="10:11" ht="15" customHeight="1" x14ac:dyDescent="0.25">
      <c r="J8600" s="175"/>
      <c r="K8600" s="175"/>
    </row>
    <row r="8601" spans="10:11" ht="15" customHeight="1" x14ac:dyDescent="0.25">
      <c r="J8601" s="175"/>
      <c r="K8601" s="175"/>
    </row>
    <row r="8602" spans="10:11" ht="15" customHeight="1" x14ac:dyDescent="0.25">
      <c r="J8602" s="175"/>
      <c r="K8602" s="175"/>
    </row>
    <row r="8603" spans="10:11" ht="15" customHeight="1" x14ac:dyDescent="0.25">
      <c r="J8603" s="175"/>
      <c r="K8603" s="175"/>
    </row>
    <row r="8604" spans="10:11" ht="15" customHeight="1" x14ac:dyDescent="0.25">
      <c r="J8604" s="175"/>
      <c r="K8604" s="175"/>
    </row>
    <row r="8605" spans="10:11" ht="15" customHeight="1" x14ac:dyDescent="0.25">
      <c r="J8605" s="175"/>
      <c r="K8605" s="175"/>
    </row>
    <row r="8606" spans="10:11" ht="15" customHeight="1" x14ac:dyDescent="0.25">
      <c r="J8606" s="175"/>
      <c r="K8606" s="175"/>
    </row>
    <row r="8607" spans="10:11" ht="15" customHeight="1" x14ac:dyDescent="0.25">
      <c r="J8607" s="175"/>
      <c r="K8607" s="175"/>
    </row>
    <row r="8608" spans="10:11" ht="15" customHeight="1" x14ac:dyDescent="0.25">
      <c r="J8608" s="175"/>
      <c r="K8608" s="175"/>
    </row>
    <row r="8609" spans="10:11" ht="15" customHeight="1" x14ac:dyDescent="0.25">
      <c r="J8609" s="175"/>
      <c r="K8609" s="175"/>
    </row>
    <row r="8610" spans="10:11" ht="15" customHeight="1" x14ac:dyDescent="0.25">
      <c r="J8610" s="175"/>
      <c r="K8610" s="175"/>
    </row>
    <row r="8611" spans="10:11" ht="15" customHeight="1" x14ac:dyDescent="0.25">
      <c r="J8611" s="175"/>
      <c r="K8611" s="175"/>
    </row>
    <row r="8612" spans="10:11" ht="15" customHeight="1" x14ac:dyDescent="0.25">
      <c r="J8612" s="175"/>
      <c r="K8612" s="175"/>
    </row>
    <row r="8613" spans="10:11" ht="15" customHeight="1" x14ac:dyDescent="0.25">
      <c r="J8613" s="175"/>
      <c r="K8613" s="175"/>
    </row>
    <row r="8614" spans="10:11" ht="15" customHeight="1" x14ac:dyDescent="0.25">
      <c r="J8614" s="175"/>
      <c r="K8614" s="175"/>
    </row>
    <row r="8615" spans="10:11" ht="15" customHeight="1" x14ac:dyDescent="0.25">
      <c r="J8615" s="175"/>
      <c r="K8615" s="175"/>
    </row>
    <row r="8616" spans="10:11" ht="15" customHeight="1" x14ac:dyDescent="0.25">
      <c r="J8616" s="175"/>
      <c r="K8616" s="175"/>
    </row>
    <row r="8617" spans="10:11" ht="15" customHeight="1" x14ac:dyDescent="0.25">
      <c r="J8617" s="175"/>
      <c r="K8617" s="175"/>
    </row>
    <row r="8618" spans="10:11" ht="15" customHeight="1" x14ac:dyDescent="0.25">
      <c r="J8618" s="175"/>
      <c r="K8618" s="175"/>
    </row>
    <row r="8619" spans="10:11" ht="15" customHeight="1" x14ac:dyDescent="0.25">
      <c r="J8619" s="175"/>
      <c r="K8619" s="175"/>
    </row>
    <row r="8620" spans="10:11" ht="15" customHeight="1" x14ac:dyDescent="0.25">
      <c r="J8620" s="175"/>
      <c r="K8620" s="175"/>
    </row>
    <row r="8621" spans="10:11" ht="15" customHeight="1" x14ac:dyDescent="0.25">
      <c r="J8621" s="175"/>
      <c r="K8621" s="175"/>
    </row>
    <row r="8622" spans="10:11" ht="15" customHeight="1" x14ac:dyDescent="0.25">
      <c r="J8622" s="175"/>
      <c r="K8622" s="175"/>
    </row>
    <row r="8623" spans="10:11" ht="15" customHeight="1" x14ac:dyDescent="0.25">
      <c r="J8623" s="175"/>
      <c r="K8623" s="175"/>
    </row>
    <row r="8624" spans="10:11" ht="15" customHeight="1" x14ac:dyDescent="0.25">
      <c r="J8624" s="175"/>
      <c r="K8624" s="175"/>
    </row>
    <row r="8625" spans="10:11" ht="15" customHeight="1" x14ac:dyDescent="0.25">
      <c r="J8625" s="175"/>
      <c r="K8625" s="175"/>
    </row>
    <row r="8626" spans="10:11" ht="15" customHeight="1" x14ac:dyDescent="0.25">
      <c r="J8626" s="175"/>
      <c r="K8626" s="175"/>
    </row>
    <row r="8627" spans="10:11" ht="15" customHeight="1" x14ac:dyDescent="0.25">
      <c r="J8627" s="175"/>
      <c r="K8627" s="175"/>
    </row>
    <row r="8628" spans="10:11" ht="15" customHeight="1" x14ac:dyDescent="0.25">
      <c r="J8628" s="175"/>
      <c r="K8628" s="175"/>
    </row>
    <row r="8629" spans="10:11" ht="15" customHeight="1" x14ac:dyDescent="0.25">
      <c r="J8629" s="175"/>
      <c r="K8629" s="175"/>
    </row>
    <row r="8630" spans="10:11" ht="15" customHeight="1" x14ac:dyDescent="0.25">
      <c r="J8630" s="175"/>
      <c r="K8630" s="175"/>
    </row>
    <row r="8631" spans="10:11" ht="15" customHeight="1" x14ac:dyDescent="0.25">
      <c r="J8631" s="175"/>
      <c r="K8631" s="175"/>
    </row>
    <row r="8632" spans="10:11" ht="15" customHeight="1" x14ac:dyDescent="0.25">
      <c r="J8632" s="175"/>
      <c r="K8632" s="175"/>
    </row>
    <row r="8633" spans="10:11" ht="15" customHeight="1" x14ac:dyDescent="0.25">
      <c r="J8633" s="175"/>
      <c r="K8633" s="175"/>
    </row>
    <row r="8634" spans="10:11" ht="15" customHeight="1" x14ac:dyDescent="0.25">
      <c r="J8634" s="175"/>
      <c r="K8634" s="175"/>
    </row>
    <row r="8635" spans="10:11" ht="15" customHeight="1" x14ac:dyDescent="0.25">
      <c r="J8635" s="175"/>
      <c r="K8635" s="175"/>
    </row>
    <row r="8636" spans="10:11" ht="15" customHeight="1" x14ac:dyDescent="0.25">
      <c r="J8636" s="175"/>
      <c r="K8636" s="175"/>
    </row>
    <row r="8637" spans="10:11" ht="15" customHeight="1" x14ac:dyDescent="0.25">
      <c r="J8637" s="175"/>
      <c r="K8637" s="175"/>
    </row>
    <row r="8638" spans="10:11" ht="15" customHeight="1" x14ac:dyDescent="0.25">
      <c r="J8638" s="175"/>
      <c r="K8638" s="175"/>
    </row>
    <row r="8639" spans="10:11" ht="15" customHeight="1" x14ac:dyDescent="0.25">
      <c r="J8639" s="175"/>
      <c r="K8639" s="175"/>
    </row>
    <row r="8640" spans="10:11" ht="15" customHeight="1" x14ac:dyDescent="0.25">
      <c r="J8640" s="175"/>
      <c r="K8640" s="175"/>
    </row>
    <row r="8641" spans="10:11" ht="15" customHeight="1" x14ac:dyDescent="0.25">
      <c r="J8641" s="175"/>
      <c r="K8641" s="175"/>
    </row>
    <row r="8642" spans="10:11" ht="15" customHeight="1" x14ac:dyDescent="0.25">
      <c r="J8642" s="175"/>
      <c r="K8642" s="175"/>
    </row>
    <row r="8643" spans="10:11" ht="15" customHeight="1" x14ac:dyDescent="0.25">
      <c r="J8643" s="175"/>
      <c r="K8643" s="175"/>
    </row>
    <row r="8644" spans="10:11" ht="15" customHeight="1" x14ac:dyDescent="0.25">
      <c r="J8644" s="175"/>
      <c r="K8644" s="175"/>
    </row>
    <row r="8645" spans="10:11" ht="15" customHeight="1" x14ac:dyDescent="0.25">
      <c r="J8645" s="175"/>
      <c r="K8645" s="175"/>
    </row>
    <row r="8646" spans="10:11" ht="15" customHeight="1" x14ac:dyDescent="0.25">
      <c r="J8646" s="175"/>
      <c r="K8646" s="175"/>
    </row>
    <row r="8647" spans="10:11" ht="15" customHeight="1" x14ac:dyDescent="0.25">
      <c r="J8647" s="175"/>
      <c r="K8647" s="175"/>
    </row>
    <row r="8648" spans="10:11" ht="15" customHeight="1" x14ac:dyDescent="0.25">
      <c r="J8648" s="175"/>
      <c r="K8648" s="175"/>
    </row>
    <row r="8649" spans="10:11" ht="15" customHeight="1" x14ac:dyDescent="0.25">
      <c r="J8649" s="175"/>
      <c r="K8649" s="175"/>
    </row>
    <row r="8650" spans="10:11" ht="15" customHeight="1" x14ac:dyDescent="0.25">
      <c r="J8650" s="175"/>
      <c r="K8650" s="175"/>
    </row>
    <row r="8651" spans="10:11" ht="15" customHeight="1" x14ac:dyDescent="0.25">
      <c r="J8651" s="175"/>
      <c r="K8651" s="175"/>
    </row>
    <row r="8652" spans="10:11" ht="15" customHeight="1" x14ac:dyDescent="0.25">
      <c r="J8652" s="175"/>
      <c r="K8652" s="175"/>
    </row>
    <row r="8653" spans="10:11" ht="15" customHeight="1" x14ac:dyDescent="0.25">
      <c r="J8653" s="175"/>
      <c r="K8653" s="175"/>
    </row>
    <row r="8654" spans="10:11" ht="15" customHeight="1" x14ac:dyDescent="0.25">
      <c r="J8654" s="175"/>
      <c r="K8654" s="175"/>
    </row>
    <row r="8655" spans="10:11" ht="15" customHeight="1" x14ac:dyDescent="0.25">
      <c r="J8655" s="175"/>
      <c r="K8655" s="175"/>
    </row>
    <row r="8656" spans="10:11" ht="15" customHeight="1" x14ac:dyDescent="0.25">
      <c r="J8656" s="175"/>
      <c r="K8656" s="175"/>
    </row>
    <row r="8657" spans="10:11" ht="15" customHeight="1" x14ac:dyDescent="0.25">
      <c r="J8657" s="175"/>
      <c r="K8657" s="175"/>
    </row>
    <row r="8658" spans="10:11" ht="15" customHeight="1" x14ac:dyDescent="0.25">
      <c r="J8658" s="175"/>
      <c r="K8658" s="175"/>
    </row>
    <row r="8659" spans="10:11" ht="15" customHeight="1" x14ac:dyDescent="0.25">
      <c r="J8659" s="175"/>
      <c r="K8659" s="175"/>
    </row>
    <row r="8660" spans="10:11" ht="15" customHeight="1" x14ac:dyDescent="0.25">
      <c r="J8660" s="175"/>
      <c r="K8660" s="175"/>
    </row>
    <row r="8661" spans="10:11" ht="15" customHeight="1" x14ac:dyDescent="0.25">
      <c r="J8661" s="175"/>
      <c r="K8661" s="175"/>
    </row>
    <row r="8662" spans="10:11" ht="15" customHeight="1" x14ac:dyDescent="0.25">
      <c r="J8662" s="175"/>
      <c r="K8662" s="175"/>
    </row>
    <row r="8663" spans="10:11" ht="15" customHeight="1" x14ac:dyDescent="0.25">
      <c r="J8663" s="175"/>
      <c r="K8663" s="175"/>
    </row>
    <row r="8664" spans="10:11" ht="15" customHeight="1" x14ac:dyDescent="0.25">
      <c r="J8664" s="175"/>
      <c r="K8664" s="175"/>
    </row>
    <row r="8665" spans="10:11" ht="15" customHeight="1" x14ac:dyDescent="0.25">
      <c r="J8665" s="175"/>
      <c r="K8665" s="175"/>
    </row>
    <row r="8666" spans="10:11" ht="15" customHeight="1" x14ac:dyDescent="0.25">
      <c r="J8666" s="175"/>
      <c r="K8666" s="175"/>
    </row>
    <row r="8667" spans="10:11" ht="15" customHeight="1" x14ac:dyDescent="0.25">
      <c r="J8667" s="175"/>
      <c r="K8667" s="175"/>
    </row>
    <row r="8668" spans="10:11" ht="15" customHeight="1" x14ac:dyDescent="0.25">
      <c r="J8668" s="175"/>
      <c r="K8668" s="175"/>
    </row>
    <row r="8669" spans="10:11" ht="15" customHeight="1" x14ac:dyDescent="0.25">
      <c r="J8669" s="175"/>
      <c r="K8669" s="175"/>
    </row>
    <row r="8670" spans="10:11" ht="15" customHeight="1" x14ac:dyDescent="0.25">
      <c r="J8670" s="175"/>
      <c r="K8670" s="175"/>
    </row>
    <row r="8671" spans="10:11" ht="15" customHeight="1" x14ac:dyDescent="0.25">
      <c r="J8671" s="175"/>
      <c r="K8671" s="175"/>
    </row>
    <row r="8672" spans="10:11" ht="15" customHeight="1" x14ac:dyDescent="0.25">
      <c r="J8672" s="175"/>
      <c r="K8672" s="175"/>
    </row>
    <row r="8673" spans="10:11" ht="15" customHeight="1" x14ac:dyDescent="0.25">
      <c r="J8673" s="175"/>
      <c r="K8673" s="175"/>
    </row>
    <row r="8674" spans="10:11" ht="15" customHeight="1" x14ac:dyDescent="0.25">
      <c r="J8674" s="175"/>
      <c r="K8674" s="175"/>
    </row>
    <row r="8675" spans="10:11" ht="15" customHeight="1" x14ac:dyDescent="0.25">
      <c r="J8675" s="175"/>
      <c r="K8675" s="175"/>
    </row>
    <row r="8676" spans="10:11" ht="15" customHeight="1" x14ac:dyDescent="0.25">
      <c r="J8676" s="175"/>
      <c r="K8676" s="175"/>
    </row>
    <row r="8677" spans="10:11" ht="15" customHeight="1" x14ac:dyDescent="0.25">
      <c r="J8677" s="175"/>
      <c r="K8677" s="175"/>
    </row>
    <row r="8678" spans="10:11" ht="15" customHeight="1" x14ac:dyDescent="0.25">
      <c r="J8678" s="175"/>
      <c r="K8678" s="175"/>
    </row>
    <row r="8679" spans="10:11" ht="15" customHeight="1" x14ac:dyDescent="0.25">
      <c r="J8679" s="175"/>
      <c r="K8679" s="175"/>
    </row>
    <row r="8680" spans="10:11" ht="15" customHeight="1" x14ac:dyDescent="0.25">
      <c r="J8680" s="175"/>
      <c r="K8680" s="175"/>
    </row>
    <row r="8681" spans="10:11" ht="15" customHeight="1" x14ac:dyDescent="0.25">
      <c r="J8681" s="175"/>
      <c r="K8681" s="175"/>
    </row>
    <row r="8682" spans="10:11" ht="15" customHeight="1" x14ac:dyDescent="0.25">
      <c r="J8682" s="175"/>
      <c r="K8682" s="175"/>
    </row>
    <row r="8683" spans="10:11" ht="15" customHeight="1" x14ac:dyDescent="0.25">
      <c r="J8683" s="175"/>
      <c r="K8683" s="175"/>
    </row>
    <row r="8684" spans="10:11" ht="15" customHeight="1" x14ac:dyDescent="0.25">
      <c r="J8684" s="175"/>
      <c r="K8684" s="175"/>
    </row>
    <row r="8685" spans="10:11" ht="15" customHeight="1" x14ac:dyDescent="0.25">
      <c r="J8685" s="175"/>
      <c r="K8685" s="175"/>
    </row>
    <row r="8686" spans="10:11" ht="15" customHeight="1" x14ac:dyDescent="0.25">
      <c r="J8686" s="175"/>
      <c r="K8686" s="175"/>
    </row>
    <row r="8687" spans="10:11" ht="15" customHeight="1" x14ac:dyDescent="0.25">
      <c r="J8687" s="175"/>
      <c r="K8687" s="175"/>
    </row>
    <row r="8688" spans="10:11" ht="15" customHeight="1" x14ac:dyDescent="0.25">
      <c r="J8688" s="175"/>
      <c r="K8688" s="175"/>
    </row>
    <row r="8689" spans="10:11" ht="15" customHeight="1" x14ac:dyDescent="0.25">
      <c r="J8689" s="175"/>
      <c r="K8689" s="175"/>
    </row>
    <row r="8690" spans="10:11" ht="15" customHeight="1" x14ac:dyDescent="0.25">
      <c r="J8690" s="175"/>
      <c r="K8690" s="175"/>
    </row>
    <row r="8691" spans="10:11" ht="15" customHeight="1" x14ac:dyDescent="0.25">
      <c r="J8691" s="175"/>
      <c r="K8691" s="175"/>
    </row>
    <row r="8692" spans="10:11" ht="15" customHeight="1" x14ac:dyDescent="0.25">
      <c r="J8692" s="175"/>
      <c r="K8692" s="175"/>
    </row>
    <row r="8693" spans="10:11" ht="15" customHeight="1" x14ac:dyDescent="0.25">
      <c r="J8693" s="175"/>
      <c r="K8693" s="175"/>
    </row>
    <row r="8694" spans="10:11" ht="15" customHeight="1" x14ac:dyDescent="0.25">
      <c r="J8694" s="175"/>
      <c r="K8694" s="175"/>
    </row>
    <row r="8695" spans="10:11" ht="15" customHeight="1" x14ac:dyDescent="0.25">
      <c r="J8695" s="175"/>
      <c r="K8695" s="175"/>
    </row>
    <row r="8696" spans="10:11" ht="15" customHeight="1" x14ac:dyDescent="0.25">
      <c r="J8696" s="175"/>
      <c r="K8696" s="175"/>
    </row>
    <row r="8697" spans="10:11" ht="15" customHeight="1" x14ac:dyDescent="0.25">
      <c r="J8697" s="175"/>
      <c r="K8697" s="175"/>
    </row>
    <row r="8698" spans="10:11" ht="15" customHeight="1" x14ac:dyDescent="0.25">
      <c r="J8698" s="175"/>
      <c r="K8698" s="175"/>
    </row>
    <row r="8699" spans="10:11" ht="15" customHeight="1" x14ac:dyDescent="0.25">
      <c r="J8699" s="175"/>
      <c r="K8699" s="175"/>
    </row>
    <row r="8700" spans="10:11" ht="15" customHeight="1" x14ac:dyDescent="0.25">
      <c r="J8700" s="175"/>
      <c r="K8700" s="175"/>
    </row>
    <row r="8701" spans="10:11" ht="15" customHeight="1" x14ac:dyDescent="0.25">
      <c r="J8701" s="175"/>
      <c r="K8701" s="175"/>
    </row>
    <row r="8702" spans="10:11" ht="15" customHeight="1" x14ac:dyDescent="0.25">
      <c r="J8702" s="175"/>
      <c r="K8702" s="175"/>
    </row>
    <row r="8703" spans="10:11" ht="15" customHeight="1" x14ac:dyDescent="0.25">
      <c r="J8703" s="175"/>
      <c r="K8703" s="175"/>
    </row>
    <row r="8704" spans="10:11" ht="15" customHeight="1" x14ac:dyDescent="0.25">
      <c r="J8704" s="175"/>
      <c r="K8704" s="175"/>
    </row>
    <row r="8705" spans="10:11" ht="15" customHeight="1" x14ac:dyDescent="0.25">
      <c r="J8705" s="175"/>
      <c r="K8705" s="175"/>
    </row>
    <row r="8706" spans="10:11" ht="15" customHeight="1" x14ac:dyDescent="0.25">
      <c r="J8706" s="175"/>
      <c r="K8706" s="175"/>
    </row>
    <row r="8707" spans="10:11" ht="15" customHeight="1" x14ac:dyDescent="0.25">
      <c r="J8707" s="175"/>
      <c r="K8707" s="175"/>
    </row>
    <row r="8708" spans="10:11" ht="15" customHeight="1" x14ac:dyDescent="0.25">
      <c r="J8708" s="175"/>
      <c r="K8708" s="175"/>
    </row>
    <row r="8709" spans="10:11" ht="15" customHeight="1" x14ac:dyDescent="0.25">
      <c r="J8709" s="175"/>
      <c r="K8709" s="175"/>
    </row>
    <row r="8710" spans="10:11" ht="15" customHeight="1" x14ac:dyDescent="0.25">
      <c r="J8710" s="175"/>
      <c r="K8710" s="175"/>
    </row>
    <row r="8711" spans="10:11" ht="15" customHeight="1" x14ac:dyDescent="0.25">
      <c r="J8711" s="175"/>
      <c r="K8711" s="175"/>
    </row>
    <row r="8712" spans="10:11" ht="15" customHeight="1" x14ac:dyDescent="0.25">
      <c r="J8712" s="175"/>
      <c r="K8712" s="175"/>
    </row>
    <row r="8713" spans="10:11" ht="15" customHeight="1" x14ac:dyDescent="0.25">
      <c r="J8713" s="175"/>
      <c r="K8713" s="175"/>
    </row>
    <row r="8714" spans="10:11" ht="15" customHeight="1" x14ac:dyDescent="0.25">
      <c r="J8714" s="175"/>
      <c r="K8714" s="175"/>
    </row>
    <row r="8715" spans="10:11" ht="15" customHeight="1" x14ac:dyDescent="0.25">
      <c r="J8715" s="175"/>
      <c r="K8715" s="175"/>
    </row>
    <row r="8716" spans="10:11" ht="15" customHeight="1" x14ac:dyDescent="0.25">
      <c r="J8716" s="175"/>
      <c r="K8716" s="175"/>
    </row>
    <row r="8717" spans="10:11" ht="15" customHeight="1" x14ac:dyDescent="0.25">
      <c r="J8717" s="175"/>
      <c r="K8717" s="175"/>
    </row>
    <row r="8718" spans="10:11" ht="15" customHeight="1" x14ac:dyDescent="0.25">
      <c r="J8718" s="175"/>
      <c r="K8718" s="175"/>
    </row>
    <row r="8719" spans="10:11" ht="15" customHeight="1" x14ac:dyDescent="0.25">
      <c r="J8719" s="175"/>
      <c r="K8719" s="175"/>
    </row>
    <row r="8720" spans="10:11" ht="15" customHeight="1" x14ac:dyDescent="0.25">
      <c r="J8720" s="175"/>
      <c r="K8720" s="175"/>
    </row>
    <row r="8721" spans="10:11" ht="15" customHeight="1" x14ac:dyDescent="0.25">
      <c r="J8721" s="175"/>
      <c r="K8721" s="175"/>
    </row>
    <row r="8722" spans="10:11" ht="15" customHeight="1" x14ac:dyDescent="0.25">
      <c r="J8722" s="175"/>
      <c r="K8722" s="175"/>
    </row>
    <row r="8723" spans="10:11" ht="15" customHeight="1" x14ac:dyDescent="0.25">
      <c r="J8723" s="175"/>
      <c r="K8723" s="175"/>
    </row>
    <row r="8724" spans="10:11" ht="15" customHeight="1" x14ac:dyDescent="0.25">
      <c r="J8724" s="175"/>
      <c r="K8724" s="175"/>
    </row>
    <row r="8725" spans="10:11" ht="15" customHeight="1" x14ac:dyDescent="0.25">
      <c r="J8725" s="175"/>
      <c r="K8725" s="175"/>
    </row>
    <row r="8726" spans="10:11" ht="15" customHeight="1" x14ac:dyDescent="0.25">
      <c r="J8726" s="175"/>
      <c r="K8726" s="175"/>
    </row>
    <row r="8727" spans="10:11" ht="15" customHeight="1" x14ac:dyDescent="0.25">
      <c r="J8727" s="175"/>
      <c r="K8727" s="175"/>
    </row>
    <row r="8728" spans="10:11" ht="15" customHeight="1" x14ac:dyDescent="0.25">
      <c r="J8728" s="175"/>
      <c r="K8728" s="175"/>
    </row>
    <row r="8729" spans="10:11" ht="15" customHeight="1" x14ac:dyDescent="0.25">
      <c r="J8729" s="175"/>
      <c r="K8729" s="175"/>
    </row>
    <row r="8730" spans="10:11" ht="15" customHeight="1" x14ac:dyDescent="0.25">
      <c r="J8730" s="175"/>
      <c r="K8730" s="175"/>
    </row>
    <row r="8731" spans="10:11" ht="15" customHeight="1" x14ac:dyDescent="0.25">
      <c r="J8731" s="175"/>
      <c r="K8731" s="175"/>
    </row>
    <row r="8732" spans="10:11" ht="15" customHeight="1" x14ac:dyDescent="0.25">
      <c r="J8732" s="175"/>
      <c r="K8732" s="175"/>
    </row>
    <row r="8733" spans="10:11" ht="15" customHeight="1" x14ac:dyDescent="0.25">
      <c r="J8733" s="175"/>
      <c r="K8733" s="175"/>
    </row>
    <row r="8734" spans="10:11" ht="15" customHeight="1" x14ac:dyDescent="0.25">
      <c r="J8734" s="175"/>
      <c r="K8734" s="175"/>
    </row>
    <row r="8735" spans="10:11" ht="15" customHeight="1" x14ac:dyDescent="0.25">
      <c r="J8735" s="175"/>
      <c r="K8735" s="175"/>
    </row>
    <row r="8736" spans="10:11" ht="15" customHeight="1" x14ac:dyDescent="0.25">
      <c r="J8736" s="175"/>
      <c r="K8736" s="175"/>
    </row>
    <row r="8737" spans="10:11" ht="15" customHeight="1" x14ac:dyDescent="0.25">
      <c r="J8737" s="175"/>
      <c r="K8737" s="175"/>
    </row>
    <row r="8738" spans="10:11" ht="15" customHeight="1" x14ac:dyDescent="0.25">
      <c r="J8738" s="175"/>
      <c r="K8738" s="175"/>
    </row>
    <row r="8739" spans="10:11" ht="15" customHeight="1" x14ac:dyDescent="0.25">
      <c r="J8739" s="175"/>
      <c r="K8739" s="175"/>
    </row>
    <row r="8740" spans="10:11" ht="15" customHeight="1" x14ac:dyDescent="0.25">
      <c r="J8740" s="175"/>
      <c r="K8740" s="175"/>
    </row>
    <row r="8741" spans="10:11" ht="15" customHeight="1" x14ac:dyDescent="0.25">
      <c r="J8741" s="175"/>
      <c r="K8741" s="175"/>
    </row>
    <row r="8742" spans="10:11" ht="15" customHeight="1" x14ac:dyDescent="0.25">
      <c r="J8742" s="175"/>
      <c r="K8742" s="175"/>
    </row>
    <row r="8743" spans="10:11" ht="15" customHeight="1" x14ac:dyDescent="0.25">
      <c r="J8743" s="175"/>
      <c r="K8743" s="175"/>
    </row>
    <row r="8744" spans="10:11" ht="15" customHeight="1" x14ac:dyDescent="0.25">
      <c r="J8744" s="175"/>
      <c r="K8744" s="175"/>
    </row>
    <row r="8745" spans="10:11" ht="15" customHeight="1" x14ac:dyDescent="0.25">
      <c r="J8745" s="175"/>
      <c r="K8745" s="175"/>
    </row>
    <row r="8746" spans="10:11" ht="15" customHeight="1" x14ac:dyDescent="0.25">
      <c r="J8746" s="175"/>
      <c r="K8746" s="175"/>
    </row>
    <row r="8747" spans="10:11" ht="15" customHeight="1" x14ac:dyDescent="0.25">
      <c r="J8747" s="175"/>
      <c r="K8747" s="175"/>
    </row>
    <row r="8748" spans="10:11" ht="15" customHeight="1" x14ac:dyDescent="0.25">
      <c r="J8748" s="175"/>
      <c r="K8748" s="175"/>
    </row>
    <row r="8749" spans="10:11" ht="15" customHeight="1" x14ac:dyDescent="0.25">
      <c r="J8749" s="175"/>
      <c r="K8749" s="175"/>
    </row>
    <row r="8750" spans="10:11" ht="15" customHeight="1" x14ac:dyDescent="0.25">
      <c r="J8750" s="175"/>
      <c r="K8750" s="175"/>
    </row>
    <row r="8751" spans="10:11" ht="15" customHeight="1" x14ac:dyDescent="0.25">
      <c r="J8751" s="175"/>
      <c r="K8751" s="175"/>
    </row>
    <row r="8752" spans="10:11" ht="15" customHeight="1" x14ac:dyDescent="0.25">
      <c r="J8752" s="175"/>
      <c r="K8752" s="175"/>
    </row>
    <row r="8753" spans="10:11" ht="15" customHeight="1" x14ac:dyDescent="0.25">
      <c r="J8753" s="175"/>
      <c r="K8753" s="175"/>
    </row>
    <row r="8754" spans="10:11" ht="15" customHeight="1" x14ac:dyDescent="0.25">
      <c r="J8754" s="175"/>
      <c r="K8754" s="175"/>
    </row>
    <row r="8755" spans="10:11" ht="15" customHeight="1" x14ac:dyDescent="0.25">
      <c r="J8755" s="175"/>
      <c r="K8755" s="175"/>
    </row>
    <row r="8756" spans="10:11" ht="15" customHeight="1" x14ac:dyDescent="0.25">
      <c r="J8756" s="175"/>
      <c r="K8756" s="175"/>
    </row>
    <row r="8757" spans="10:11" ht="15" customHeight="1" x14ac:dyDescent="0.25">
      <c r="J8757" s="175"/>
      <c r="K8757" s="175"/>
    </row>
    <row r="8758" spans="10:11" ht="15" customHeight="1" x14ac:dyDescent="0.25">
      <c r="J8758" s="175"/>
      <c r="K8758" s="175"/>
    </row>
    <row r="8759" spans="10:11" ht="15" customHeight="1" x14ac:dyDescent="0.25">
      <c r="J8759" s="175"/>
      <c r="K8759" s="175"/>
    </row>
    <row r="8760" spans="10:11" ht="15" customHeight="1" x14ac:dyDescent="0.25">
      <c r="J8760" s="175"/>
      <c r="K8760" s="175"/>
    </row>
    <row r="8761" spans="10:11" ht="15" customHeight="1" x14ac:dyDescent="0.25">
      <c r="J8761" s="175"/>
      <c r="K8761" s="175"/>
    </row>
    <row r="8762" spans="10:11" ht="15" customHeight="1" x14ac:dyDescent="0.25">
      <c r="J8762" s="175"/>
      <c r="K8762" s="175"/>
    </row>
    <row r="8763" spans="10:11" ht="15" customHeight="1" x14ac:dyDescent="0.25">
      <c r="J8763" s="175"/>
      <c r="K8763" s="175"/>
    </row>
    <row r="8764" spans="10:11" ht="15" customHeight="1" x14ac:dyDescent="0.25">
      <c r="J8764" s="175"/>
      <c r="K8764" s="175"/>
    </row>
    <row r="8765" spans="10:11" ht="15" customHeight="1" x14ac:dyDescent="0.25">
      <c r="J8765" s="175"/>
      <c r="K8765" s="175"/>
    </row>
    <row r="8766" spans="10:11" ht="15" customHeight="1" x14ac:dyDescent="0.25">
      <c r="J8766" s="175"/>
      <c r="K8766" s="175"/>
    </row>
    <row r="8767" spans="10:11" ht="15" customHeight="1" x14ac:dyDescent="0.25">
      <c r="J8767" s="175"/>
      <c r="K8767" s="175"/>
    </row>
    <row r="8768" spans="10:11" ht="15" customHeight="1" x14ac:dyDescent="0.25">
      <c r="J8768" s="175"/>
      <c r="K8768" s="175"/>
    </row>
    <row r="8769" spans="10:11" ht="15" customHeight="1" x14ac:dyDescent="0.25">
      <c r="J8769" s="175"/>
      <c r="K8769" s="175"/>
    </row>
    <row r="8770" spans="10:11" ht="15" customHeight="1" x14ac:dyDescent="0.25">
      <c r="J8770" s="175"/>
      <c r="K8770" s="175"/>
    </row>
    <row r="8771" spans="10:11" ht="15" customHeight="1" x14ac:dyDescent="0.25">
      <c r="J8771" s="175"/>
      <c r="K8771" s="175"/>
    </row>
    <row r="8772" spans="10:11" ht="15" customHeight="1" x14ac:dyDescent="0.25">
      <c r="J8772" s="175"/>
      <c r="K8772" s="175"/>
    </row>
    <row r="8773" spans="10:11" ht="15" customHeight="1" x14ac:dyDescent="0.25">
      <c r="J8773" s="175"/>
      <c r="K8773" s="175"/>
    </row>
    <row r="8774" spans="10:11" ht="15" customHeight="1" x14ac:dyDescent="0.25">
      <c r="J8774" s="175"/>
      <c r="K8774" s="175"/>
    </row>
    <row r="8775" spans="10:11" ht="15" customHeight="1" x14ac:dyDescent="0.25">
      <c r="J8775" s="175"/>
      <c r="K8775" s="175"/>
    </row>
    <row r="8776" spans="10:11" ht="15" customHeight="1" x14ac:dyDescent="0.25">
      <c r="J8776" s="175"/>
      <c r="K8776" s="175"/>
    </row>
    <row r="8777" spans="10:11" ht="15" customHeight="1" x14ac:dyDescent="0.25">
      <c r="J8777" s="175"/>
      <c r="K8777" s="175"/>
    </row>
    <row r="8778" spans="10:11" ht="15" customHeight="1" x14ac:dyDescent="0.25">
      <c r="J8778" s="175"/>
      <c r="K8778" s="175"/>
    </row>
    <row r="8779" spans="10:11" ht="15" customHeight="1" x14ac:dyDescent="0.25">
      <c r="J8779" s="175"/>
      <c r="K8779" s="175"/>
    </row>
    <row r="8780" spans="10:11" ht="15" customHeight="1" x14ac:dyDescent="0.25">
      <c r="J8780" s="175"/>
      <c r="K8780" s="175"/>
    </row>
    <row r="8781" spans="10:11" ht="15" customHeight="1" x14ac:dyDescent="0.25">
      <c r="J8781" s="175"/>
      <c r="K8781" s="175"/>
    </row>
    <row r="8782" spans="10:11" ht="15" customHeight="1" x14ac:dyDescent="0.25">
      <c r="J8782" s="175"/>
      <c r="K8782" s="175"/>
    </row>
    <row r="8783" spans="10:11" ht="15" customHeight="1" x14ac:dyDescent="0.25">
      <c r="J8783" s="175"/>
      <c r="K8783" s="175"/>
    </row>
    <row r="8784" spans="10:11" ht="15" customHeight="1" x14ac:dyDescent="0.25">
      <c r="J8784" s="175"/>
      <c r="K8784" s="175"/>
    </row>
    <row r="8785" spans="10:11" ht="15" customHeight="1" x14ac:dyDescent="0.25">
      <c r="J8785" s="175"/>
      <c r="K8785" s="175"/>
    </row>
    <row r="8786" spans="10:11" ht="15" customHeight="1" x14ac:dyDescent="0.25">
      <c r="J8786" s="175"/>
      <c r="K8786" s="175"/>
    </row>
    <row r="8787" spans="10:11" ht="15" customHeight="1" x14ac:dyDescent="0.25">
      <c r="J8787" s="175"/>
      <c r="K8787" s="175"/>
    </row>
    <row r="8788" spans="10:11" ht="15" customHeight="1" x14ac:dyDescent="0.25">
      <c r="J8788" s="175"/>
      <c r="K8788" s="175"/>
    </row>
    <row r="8789" spans="10:11" ht="15" customHeight="1" x14ac:dyDescent="0.25">
      <c r="J8789" s="175"/>
      <c r="K8789" s="175"/>
    </row>
    <row r="8790" spans="10:11" ht="15" customHeight="1" x14ac:dyDescent="0.25">
      <c r="J8790" s="175"/>
      <c r="K8790" s="175"/>
    </row>
    <row r="8791" spans="10:11" ht="15" customHeight="1" x14ac:dyDescent="0.25">
      <c r="J8791" s="175"/>
      <c r="K8791" s="175"/>
    </row>
    <row r="8792" spans="10:11" ht="15" customHeight="1" x14ac:dyDescent="0.25">
      <c r="J8792" s="175"/>
      <c r="K8792" s="175"/>
    </row>
    <row r="8793" spans="10:11" ht="15" customHeight="1" x14ac:dyDescent="0.25">
      <c r="J8793" s="175"/>
      <c r="K8793" s="175"/>
    </row>
    <row r="8794" spans="10:11" ht="15" customHeight="1" x14ac:dyDescent="0.25">
      <c r="J8794" s="175"/>
      <c r="K8794" s="175"/>
    </row>
    <row r="8795" spans="10:11" ht="15" customHeight="1" x14ac:dyDescent="0.25">
      <c r="J8795" s="175"/>
      <c r="K8795" s="175"/>
    </row>
    <row r="8796" spans="10:11" ht="15" customHeight="1" x14ac:dyDescent="0.25">
      <c r="J8796" s="175"/>
      <c r="K8796" s="175"/>
    </row>
    <row r="8797" spans="10:11" ht="15" customHeight="1" x14ac:dyDescent="0.25">
      <c r="J8797" s="175"/>
      <c r="K8797" s="175"/>
    </row>
    <row r="8798" spans="10:11" ht="15" customHeight="1" x14ac:dyDescent="0.25">
      <c r="J8798" s="175"/>
      <c r="K8798" s="175"/>
    </row>
    <row r="8799" spans="10:11" ht="15" customHeight="1" x14ac:dyDescent="0.25">
      <c r="J8799" s="175"/>
      <c r="K8799" s="175"/>
    </row>
    <row r="8800" spans="10:11" ht="15" customHeight="1" x14ac:dyDescent="0.25">
      <c r="J8800" s="175"/>
      <c r="K8800" s="175"/>
    </row>
    <row r="8801" spans="10:11" ht="15" customHeight="1" x14ac:dyDescent="0.25">
      <c r="J8801" s="175"/>
      <c r="K8801" s="175"/>
    </row>
    <row r="8802" spans="10:11" ht="15" customHeight="1" x14ac:dyDescent="0.25">
      <c r="J8802" s="175"/>
      <c r="K8802" s="175"/>
    </row>
    <row r="8803" spans="10:11" ht="15" customHeight="1" x14ac:dyDescent="0.25">
      <c r="J8803" s="175"/>
      <c r="K8803" s="175"/>
    </row>
    <row r="8804" spans="10:11" ht="15" customHeight="1" x14ac:dyDescent="0.25">
      <c r="J8804" s="175"/>
      <c r="K8804" s="175"/>
    </row>
    <row r="8805" spans="10:11" ht="15" customHeight="1" x14ac:dyDescent="0.25">
      <c r="J8805" s="175"/>
      <c r="K8805" s="175"/>
    </row>
    <row r="8806" spans="10:11" ht="15" customHeight="1" x14ac:dyDescent="0.25">
      <c r="J8806" s="175"/>
      <c r="K8806" s="175"/>
    </row>
    <row r="8807" spans="10:11" ht="15" customHeight="1" x14ac:dyDescent="0.25">
      <c r="J8807" s="175"/>
      <c r="K8807" s="175"/>
    </row>
    <row r="8808" spans="10:11" ht="15" customHeight="1" x14ac:dyDescent="0.25">
      <c r="J8808" s="175"/>
      <c r="K8808" s="175"/>
    </row>
    <row r="8809" spans="10:11" ht="15" customHeight="1" x14ac:dyDescent="0.25">
      <c r="J8809" s="175"/>
      <c r="K8809" s="175"/>
    </row>
    <row r="8810" spans="10:11" ht="15" customHeight="1" x14ac:dyDescent="0.25">
      <c r="J8810" s="175"/>
      <c r="K8810" s="175"/>
    </row>
    <row r="8811" spans="10:11" ht="15" customHeight="1" x14ac:dyDescent="0.25">
      <c r="J8811" s="175"/>
      <c r="K8811" s="175"/>
    </row>
    <row r="8812" spans="10:11" ht="15" customHeight="1" x14ac:dyDescent="0.25">
      <c r="J8812" s="175"/>
      <c r="K8812" s="175"/>
    </row>
    <row r="8813" spans="10:11" ht="15" customHeight="1" x14ac:dyDescent="0.25">
      <c r="J8813" s="175"/>
      <c r="K8813" s="175"/>
    </row>
    <row r="8814" spans="10:11" ht="15" customHeight="1" x14ac:dyDescent="0.25">
      <c r="J8814" s="175"/>
      <c r="K8814" s="175"/>
    </row>
    <row r="8815" spans="10:11" ht="15" customHeight="1" x14ac:dyDescent="0.25">
      <c r="J8815" s="175"/>
      <c r="K8815" s="175"/>
    </row>
    <row r="8816" spans="10:11" ht="15" customHeight="1" x14ac:dyDescent="0.25">
      <c r="J8816" s="175"/>
      <c r="K8816" s="175"/>
    </row>
    <row r="8817" spans="10:11" ht="15" customHeight="1" x14ac:dyDescent="0.25">
      <c r="J8817" s="175"/>
      <c r="K8817" s="175"/>
    </row>
    <row r="8818" spans="10:11" ht="15" customHeight="1" x14ac:dyDescent="0.25">
      <c r="J8818" s="175"/>
      <c r="K8818" s="175"/>
    </row>
    <row r="8819" spans="10:11" ht="15" customHeight="1" x14ac:dyDescent="0.25">
      <c r="J8819" s="175"/>
      <c r="K8819" s="175"/>
    </row>
    <row r="8820" spans="10:11" ht="15" customHeight="1" x14ac:dyDescent="0.25">
      <c r="J8820" s="175"/>
      <c r="K8820" s="175"/>
    </row>
    <row r="8821" spans="10:11" ht="15" customHeight="1" x14ac:dyDescent="0.25">
      <c r="J8821" s="175"/>
      <c r="K8821" s="175"/>
    </row>
    <row r="8822" spans="10:11" ht="15" customHeight="1" x14ac:dyDescent="0.25">
      <c r="J8822" s="175"/>
      <c r="K8822" s="175"/>
    </row>
    <row r="8823" spans="10:11" ht="15" customHeight="1" x14ac:dyDescent="0.25">
      <c r="J8823" s="175"/>
      <c r="K8823" s="175"/>
    </row>
    <row r="8824" spans="10:11" ht="15" customHeight="1" x14ac:dyDescent="0.25">
      <c r="J8824" s="175"/>
      <c r="K8824" s="175"/>
    </row>
    <row r="8825" spans="10:11" ht="15" customHeight="1" x14ac:dyDescent="0.25">
      <c r="J8825" s="175"/>
      <c r="K8825" s="175"/>
    </row>
    <row r="8826" spans="10:11" ht="15" customHeight="1" x14ac:dyDescent="0.25">
      <c r="J8826" s="175"/>
      <c r="K8826" s="175"/>
    </row>
    <row r="8827" spans="10:11" ht="15" customHeight="1" x14ac:dyDescent="0.25">
      <c r="J8827" s="175"/>
      <c r="K8827" s="175"/>
    </row>
    <row r="8828" spans="10:11" ht="15" customHeight="1" x14ac:dyDescent="0.25">
      <c r="J8828" s="175"/>
      <c r="K8828" s="175"/>
    </row>
    <row r="8829" spans="10:11" ht="15" customHeight="1" x14ac:dyDescent="0.25">
      <c r="J8829" s="175"/>
      <c r="K8829" s="175"/>
    </row>
    <row r="8830" spans="10:11" ht="15" customHeight="1" x14ac:dyDescent="0.25">
      <c r="J8830" s="175"/>
      <c r="K8830" s="175"/>
    </row>
    <row r="8831" spans="10:11" ht="15" customHeight="1" x14ac:dyDescent="0.25">
      <c r="J8831" s="175"/>
      <c r="K8831" s="175"/>
    </row>
    <row r="8832" spans="10:11" ht="15" customHeight="1" x14ac:dyDescent="0.25">
      <c r="J8832" s="175"/>
      <c r="K8832" s="175"/>
    </row>
    <row r="8833" spans="10:11" ht="15" customHeight="1" x14ac:dyDescent="0.25">
      <c r="J8833" s="175"/>
      <c r="K8833" s="175"/>
    </row>
    <row r="8834" spans="10:11" ht="15" customHeight="1" x14ac:dyDescent="0.25">
      <c r="J8834" s="175"/>
      <c r="K8834" s="175"/>
    </row>
    <row r="8835" spans="10:11" ht="15" customHeight="1" x14ac:dyDescent="0.25">
      <c r="J8835" s="175"/>
      <c r="K8835" s="175"/>
    </row>
    <row r="8836" spans="10:11" ht="15" customHeight="1" x14ac:dyDescent="0.25">
      <c r="J8836" s="175"/>
      <c r="K8836" s="175"/>
    </row>
    <row r="8837" spans="10:11" ht="15" customHeight="1" x14ac:dyDescent="0.25">
      <c r="J8837" s="175"/>
      <c r="K8837" s="175"/>
    </row>
    <row r="8838" spans="10:11" ht="15" customHeight="1" x14ac:dyDescent="0.25">
      <c r="J8838" s="175"/>
      <c r="K8838" s="175"/>
    </row>
    <row r="8839" spans="10:11" ht="15" customHeight="1" x14ac:dyDescent="0.25">
      <c r="J8839" s="175"/>
      <c r="K8839" s="175"/>
    </row>
    <row r="8840" spans="10:11" ht="15" customHeight="1" x14ac:dyDescent="0.25">
      <c r="J8840" s="175"/>
      <c r="K8840" s="175"/>
    </row>
    <row r="8841" spans="10:11" ht="15" customHeight="1" x14ac:dyDescent="0.25">
      <c r="J8841" s="175"/>
      <c r="K8841" s="175"/>
    </row>
    <row r="8842" spans="10:11" ht="15" customHeight="1" x14ac:dyDescent="0.25">
      <c r="J8842" s="175"/>
      <c r="K8842" s="175"/>
    </row>
    <row r="8843" spans="10:11" ht="15" customHeight="1" x14ac:dyDescent="0.25">
      <c r="J8843" s="175"/>
      <c r="K8843" s="175"/>
    </row>
    <row r="8844" spans="10:11" ht="15" customHeight="1" x14ac:dyDescent="0.25">
      <c r="J8844" s="175"/>
      <c r="K8844" s="175"/>
    </row>
    <row r="8845" spans="10:11" ht="15" customHeight="1" x14ac:dyDescent="0.25">
      <c r="J8845" s="175"/>
      <c r="K8845" s="175"/>
    </row>
    <row r="8846" spans="10:11" ht="15" customHeight="1" x14ac:dyDescent="0.25">
      <c r="J8846" s="175"/>
      <c r="K8846" s="175"/>
    </row>
    <row r="8847" spans="10:11" ht="15" customHeight="1" x14ac:dyDescent="0.25">
      <c r="J8847" s="175"/>
      <c r="K8847" s="175"/>
    </row>
    <row r="8848" spans="10:11" ht="15" customHeight="1" x14ac:dyDescent="0.25">
      <c r="J8848" s="175"/>
      <c r="K8848" s="175"/>
    </row>
    <row r="8849" spans="10:11" ht="15" customHeight="1" x14ac:dyDescent="0.25">
      <c r="J8849" s="175"/>
      <c r="K8849" s="175"/>
    </row>
    <row r="8850" spans="10:11" ht="15" customHeight="1" x14ac:dyDescent="0.25">
      <c r="J8850" s="175"/>
      <c r="K8850" s="175"/>
    </row>
    <row r="8851" spans="10:11" ht="15" customHeight="1" x14ac:dyDescent="0.25">
      <c r="J8851" s="175"/>
      <c r="K8851" s="175"/>
    </row>
    <row r="8852" spans="10:11" ht="15" customHeight="1" x14ac:dyDescent="0.25">
      <c r="J8852" s="175"/>
      <c r="K8852" s="175"/>
    </row>
    <row r="8853" spans="10:11" ht="15" customHeight="1" x14ac:dyDescent="0.25">
      <c r="J8853" s="175"/>
      <c r="K8853" s="175"/>
    </row>
    <row r="8854" spans="10:11" ht="15" customHeight="1" x14ac:dyDescent="0.25">
      <c r="J8854" s="175"/>
      <c r="K8854" s="175"/>
    </row>
    <row r="8855" spans="10:11" ht="15" customHeight="1" x14ac:dyDescent="0.25">
      <c r="J8855" s="175"/>
      <c r="K8855" s="175"/>
    </row>
    <row r="8856" spans="10:11" ht="15" customHeight="1" x14ac:dyDescent="0.25">
      <c r="J8856" s="175"/>
      <c r="K8856" s="175"/>
    </row>
    <row r="8857" spans="10:11" ht="15" customHeight="1" x14ac:dyDescent="0.25">
      <c r="J8857" s="175"/>
      <c r="K8857" s="175"/>
    </row>
    <row r="8858" spans="10:11" ht="15" customHeight="1" x14ac:dyDescent="0.25">
      <c r="J8858" s="175"/>
      <c r="K8858" s="175"/>
    </row>
    <row r="8859" spans="10:11" ht="15" customHeight="1" x14ac:dyDescent="0.25">
      <c r="J8859" s="175"/>
      <c r="K8859" s="175"/>
    </row>
    <row r="8860" spans="10:11" ht="15" customHeight="1" x14ac:dyDescent="0.25">
      <c r="J8860" s="175"/>
      <c r="K8860" s="175"/>
    </row>
    <row r="8861" spans="10:11" ht="15" customHeight="1" x14ac:dyDescent="0.25">
      <c r="J8861" s="175"/>
      <c r="K8861" s="175"/>
    </row>
    <row r="8862" spans="10:11" ht="15" customHeight="1" x14ac:dyDescent="0.25">
      <c r="J8862" s="175"/>
      <c r="K8862" s="175"/>
    </row>
    <row r="8863" spans="10:11" ht="15" customHeight="1" x14ac:dyDescent="0.25">
      <c r="J8863" s="175"/>
      <c r="K8863" s="175"/>
    </row>
    <row r="8864" spans="10:11" ht="15" customHeight="1" x14ac:dyDescent="0.25">
      <c r="J8864" s="175"/>
      <c r="K8864" s="175"/>
    </row>
    <row r="8865" spans="10:11" ht="15" customHeight="1" x14ac:dyDescent="0.25">
      <c r="J8865" s="175"/>
      <c r="K8865" s="175"/>
    </row>
    <row r="8866" spans="10:11" ht="15" customHeight="1" x14ac:dyDescent="0.25">
      <c r="J8866" s="175"/>
      <c r="K8866" s="175"/>
    </row>
    <row r="8867" spans="10:11" ht="15" customHeight="1" x14ac:dyDescent="0.25">
      <c r="J8867" s="175"/>
      <c r="K8867" s="175"/>
    </row>
    <row r="8868" spans="10:11" ht="15" customHeight="1" x14ac:dyDescent="0.25">
      <c r="J8868" s="175"/>
      <c r="K8868" s="175"/>
    </row>
    <row r="8869" spans="10:11" ht="15" customHeight="1" x14ac:dyDescent="0.25">
      <c r="J8869" s="175"/>
      <c r="K8869" s="175"/>
    </row>
    <row r="8870" spans="10:11" ht="15" customHeight="1" x14ac:dyDescent="0.25">
      <c r="J8870" s="175"/>
      <c r="K8870" s="175"/>
    </row>
    <row r="8871" spans="10:11" ht="15" customHeight="1" x14ac:dyDescent="0.25">
      <c r="J8871" s="175"/>
      <c r="K8871" s="175"/>
    </row>
    <row r="8872" spans="10:11" ht="15" customHeight="1" x14ac:dyDescent="0.25">
      <c r="J8872" s="175"/>
      <c r="K8872" s="175"/>
    </row>
    <row r="8873" spans="10:11" ht="15" customHeight="1" x14ac:dyDescent="0.25">
      <c r="J8873" s="175"/>
      <c r="K8873" s="175"/>
    </row>
    <row r="8874" spans="10:11" ht="15" customHeight="1" x14ac:dyDescent="0.25">
      <c r="J8874" s="175"/>
      <c r="K8874" s="175"/>
    </row>
    <row r="8875" spans="10:11" ht="15" customHeight="1" x14ac:dyDescent="0.25">
      <c r="J8875" s="175"/>
      <c r="K8875" s="175"/>
    </row>
    <row r="8876" spans="10:11" ht="15" customHeight="1" x14ac:dyDescent="0.25">
      <c r="J8876" s="175"/>
      <c r="K8876" s="175"/>
    </row>
    <row r="8877" spans="10:11" ht="15" customHeight="1" x14ac:dyDescent="0.25">
      <c r="J8877" s="175"/>
      <c r="K8877" s="175"/>
    </row>
    <row r="8878" spans="10:11" ht="15" customHeight="1" x14ac:dyDescent="0.25">
      <c r="J8878" s="175"/>
      <c r="K8878" s="175"/>
    </row>
    <row r="8879" spans="10:11" ht="15" customHeight="1" x14ac:dyDescent="0.25">
      <c r="J8879" s="175"/>
      <c r="K8879" s="175"/>
    </row>
    <row r="8880" spans="10:11" ht="15" customHeight="1" x14ac:dyDescent="0.25">
      <c r="J8880" s="175"/>
      <c r="K8880" s="175"/>
    </row>
    <row r="8881" spans="10:11" ht="15" customHeight="1" x14ac:dyDescent="0.25">
      <c r="J8881" s="175"/>
      <c r="K8881" s="175"/>
    </row>
    <row r="8882" spans="10:11" ht="15" customHeight="1" x14ac:dyDescent="0.25">
      <c r="J8882" s="175"/>
      <c r="K8882" s="175"/>
    </row>
    <row r="8883" spans="10:11" ht="15" customHeight="1" x14ac:dyDescent="0.25">
      <c r="J8883" s="175"/>
      <c r="K8883" s="175"/>
    </row>
    <row r="8884" spans="10:11" ht="15" customHeight="1" x14ac:dyDescent="0.25">
      <c r="J8884" s="175"/>
      <c r="K8884" s="175"/>
    </row>
    <row r="8885" spans="10:11" ht="15" customHeight="1" x14ac:dyDescent="0.25">
      <c r="J8885" s="175"/>
      <c r="K8885" s="175"/>
    </row>
    <row r="8886" spans="10:11" ht="15" customHeight="1" x14ac:dyDescent="0.25">
      <c r="J8886" s="175"/>
      <c r="K8886" s="175"/>
    </row>
    <row r="8887" spans="10:11" ht="15" customHeight="1" x14ac:dyDescent="0.25">
      <c r="J8887" s="175"/>
      <c r="K8887" s="175"/>
    </row>
    <row r="8888" spans="10:11" ht="15" customHeight="1" x14ac:dyDescent="0.25">
      <c r="J8888" s="175"/>
      <c r="K8888" s="175"/>
    </row>
    <row r="8889" spans="10:11" ht="15" customHeight="1" x14ac:dyDescent="0.25">
      <c r="J8889" s="175"/>
      <c r="K8889" s="175"/>
    </row>
    <row r="8890" spans="10:11" ht="15" customHeight="1" x14ac:dyDescent="0.25">
      <c r="J8890" s="175"/>
      <c r="K8890" s="175"/>
    </row>
    <row r="8891" spans="10:11" ht="15" customHeight="1" x14ac:dyDescent="0.25">
      <c r="J8891" s="175"/>
      <c r="K8891" s="175"/>
    </row>
    <row r="8892" spans="10:11" ht="15" customHeight="1" x14ac:dyDescent="0.25">
      <c r="J8892" s="175"/>
      <c r="K8892" s="175"/>
    </row>
    <row r="8893" spans="10:11" ht="15" customHeight="1" x14ac:dyDescent="0.25">
      <c r="J8893" s="175"/>
      <c r="K8893" s="175"/>
    </row>
    <row r="8894" spans="10:11" ht="15" customHeight="1" x14ac:dyDescent="0.25">
      <c r="J8894" s="175"/>
      <c r="K8894" s="175"/>
    </row>
    <row r="8895" spans="10:11" ht="15" customHeight="1" x14ac:dyDescent="0.25">
      <c r="J8895" s="175"/>
      <c r="K8895" s="175"/>
    </row>
    <row r="8896" spans="10:11" ht="15" customHeight="1" x14ac:dyDescent="0.25">
      <c r="J8896" s="175"/>
      <c r="K8896" s="175"/>
    </row>
    <row r="8897" spans="10:11" ht="15" customHeight="1" x14ac:dyDescent="0.25">
      <c r="J8897" s="175"/>
      <c r="K8897" s="175"/>
    </row>
    <row r="8898" spans="10:11" ht="15" customHeight="1" x14ac:dyDescent="0.25">
      <c r="J8898" s="175"/>
      <c r="K8898" s="175"/>
    </row>
    <row r="8899" spans="10:11" ht="15" customHeight="1" x14ac:dyDescent="0.25">
      <c r="J8899" s="175"/>
      <c r="K8899" s="175"/>
    </row>
    <row r="8900" spans="10:11" ht="15" customHeight="1" x14ac:dyDescent="0.25">
      <c r="J8900" s="175"/>
      <c r="K8900" s="175"/>
    </row>
    <row r="8901" spans="10:11" ht="15" customHeight="1" x14ac:dyDescent="0.25">
      <c r="J8901" s="175"/>
      <c r="K8901" s="175"/>
    </row>
    <row r="8902" spans="10:11" ht="15" customHeight="1" x14ac:dyDescent="0.25">
      <c r="J8902" s="175"/>
      <c r="K8902" s="175"/>
    </row>
    <row r="8903" spans="10:11" ht="15" customHeight="1" x14ac:dyDescent="0.25">
      <c r="J8903" s="175"/>
      <c r="K8903" s="175"/>
    </row>
    <row r="8904" spans="10:11" ht="15" customHeight="1" x14ac:dyDescent="0.25">
      <c r="J8904" s="175"/>
      <c r="K8904" s="175"/>
    </row>
    <row r="8905" spans="10:11" ht="15" customHeight="1" x14ac:dyDescent="0.25">
      <c r="J8905" s="175"/>
      <c r="K8905" s="175"/>
    </row>
    <row r="8906" spans="10:11" ht="15" customHeight="1" x14ac:dyDescent="0.25">
      <c r="J8906" s="175"/>
      <c r="K8906" s="175"/>
    </row>
    <row r="8907" spans="10:11" ht="15" customHeight="1" x14ac:dyDescent="0.25">
      <c r="J8907" s="175"/>
      <c r="K8907" s="175"/>
    </row>
    <row r="8908" spans="10:11" ht="15" customHeight="1" x14ac:dyDescent="0.25">
      <c r="J8908" s="175"/>
      <c r="K8908" s="175"/>
    </row>
    <row r="8909" spans="10:11" ht="15" customHeight="1" x14ac:dyDescent="0.25">
      <c r="J8909" s="175"/>
      <c r="K8909" s="175"/>
    </row>
    <row r="8910" spans="10:11" ht="15" customHeight="1" x14ac:dyDescent="0.25">
      <c r="J8910" s="175"/>
      <c r="K8910" s="175"/>
    </row>
    <row r="8911" spans="10:11" ht="15" customHeight="1" x14ac:dyDescent="0.25">
      <c r="J8911" s="175"/>
      <c r="K8911" s="175"/>
    </row>
    <row r="8912" spans="10:11" ht="15" customHeight="1" x14ac:dyDescent="0.25">
      <c r="J8912" s="175"/>
      <c r="K8912" s="175"/>
    </row>
    <row r="8913" spans="10:11" ht="15" customHeight="1" x14ac:dyDescent="0.25">
      <c r="J8913" s="175"/>
      <c r="K8913" s="175"/>
    </row>
    <row r="8914" spans="10:11" ht="15" customHeight="1" x14ac:dyDescent="0.25">
      <c r="J8914" s="175"/>
      <c r="K8914" s="175"/>
    </row>
    <row r="8915" spans="10:11" ht="15" customHeight="1" x14ac:dyDescent="0.25">
      <c r="J8915" s="175"/>
      <c r="K8915" s="175"/>
    </row>
    <row r="8916" spans="10:11" ht="15" customHeight="1" x14ac:dyDescent="0.25">
      <c r="J8916" s="175"/>
      <c r="K8916" s="175"/>
    </row>
    <row r="8917" spans="10:11" ht="15" customHeight="1" x14ac:dyDescent="0.25">
      <c r="J8917" s="175"/>
      <c r="K8917" s="175"/>
    </row>
    <row r="8918" spans="10:11" ht="15" customHeight="1" x14ac:dyDescent="0.25">
      <c r="J8918" s="175"/>
      <c r="K8918" s="175"/>
    </row>
    <row r="8919" spans="10:11" ht="15" customHeight="1" x14ac:dyDescent="0.25">
      <c r="J8919" s="175"/>
      <c r="K8919" s="175"/>
    </row>
    <row r="8920" spans="10:11" ht="15" customHeight="1" x14ac:dyDescent="0.25">
      <c r="J8920" s="175"/>
      <c r="K8920" s="175"/>
    </row>
    <row r="8921" spans="10:11" ht="15" customHeight="1" x14ac:dyDescent="0.25">
      <c r="J8921" s="175"/>
      <c r="K8921" s="175"/>
    </row>
    <row r="8922" spans="10:11" ht="15" customHeight="1" x14ac:dyDescent="0.25">
      <c r="J8922" s="175"/>
      <c r="K8922" s="175"/>
    </row>
    <row r="8923" spans="10:11" ht="15" customHeight="1" x14ac:dyDescent="0.25">
      <c r="J8923" s="175"/>
      <c r="K8923" s="175"/>
    </row>
    <row r="8924" spans="10:11" ht="15" customHeight="1" x14ac:dyDescent="0.25">
      <c r="J8924" s="175"/>
      <c r="K8924" s="175"/>
    </row>
    <row r="8925" spans="10:11" ht="15" customHeight="1" x14ac:dyDescent="0.25">
      <c r="J8925" s="175"/>
      <c r="K8925" s="175"/>
    </row>
    <row r="8926" spans="10:11" ht="15" customHeight="1" x14ac:dyDescent="0.25">
      <c r="J8926" s="175"/>
      <c r="K8926" s="175"/>
    </row>
    <row r="8927" spans="10:11" ht="15" customHeight="1" x14ac:dyDescent="0.25">
      <c r="J8927" s="175"/>
      <c r="K8927" s="175"/>
    </row>
    <row r="8928" spans="10:11" ht="15" customHeight="1" x14ac:dyDescent="0.25">
      <c r="J8928" s="175"/>
      <c r="K8928" s="175"/>
    </row>
    <row r="8929" spans="10:11" ht="15" customHeight="1" x14ac:dyDescent="0.25">
      <c r="J8929" s="175"/>
      <c r="K8929" s="175"/>
    </row>
    <row r="8930" spans="10:11" ht="15" customHeight="1" x14ac:dyDescent="0.25">
      <c r="J8930" s="175"/>
      <c r="K8930" s="175"/>
    </row>
    <row r="8931" spans="10:11" ht="15" customHeight="1" x14ac:dyDescent="0.25">
      <c r="J8931" s="175"/>
      <c r="K8931" s="175"/>
    </row>
    <row r="8932" spans="10:11" ht="15" customHeight="1" x14ac:dyDescent="0.25">
      <c r="J8932" s="175"/>
      <c r="K8932" s="175"/>
    </row>
    <row r="8933" spans="10:11" ht="15" customHeight="1" x14ac:dyDescent="0.25">
      <c r="J8933" s="175"/>
      <c r="K8933" s="175"/>
    </row>
    <row r="8934" spans="10:11" ht="15" customHeight="1" x14ac:dyDescent="0.25">
      <c r="J8934" s="175"/>
      <c r="K8934" s="175"/>
    </row>
    <row r="8935" spans="10:11" ht="15" customHeight="1" x14ac:dyDescent="0.25">
      <c r="J8935" s="175"/>
      <c r="K8935" s="175"/>
    </row>
    <row r="8936" spans="10:11" ht="15" customHeight="1" x14ac:dyDescent="0.25">
      <c r="J8936" s="175"/>
      <c r="K8936" s="175"/>
    </row>
    <row r="8937" spans="10:11" ht="15" customHeight="1" x14ac:dyDescent="0.25">
      <c r="J8937" s="175"/>
      <c r="K8937" s="175"/>
    </row>
    <row r="8938" spans="10:11" ht="15" customHeight="1" x14ac:dyDescent="0.25">
      <c r="J8938" s="175"/>
      <c r="K8938" s="175"/>
    </row>
    <row r="8939" spans="10:11" ht="15" customHeight="1" x14ac:dyDescent="0.25">
      <c r="J8939" s="175"/>
      <c r="K8939" s="175"/>
    </row>
    <row r="8940" spans="10:11" ht="15" customHeight="1" x14ac:dyDescent="0.25">
      <c r="J8940" s="175"/>
      <c r="K8940" s="175"/>
    </row>
    <row r="8941" spans="10:11" ht="15" customHeight="1" x14ac:dyDescent="0.25">
      <c r="J8941" s="175"/>
      <c r="K8941" s="175"/>
    </row>
    <row r="8942" spans="10:11" ht="15" customHeight="1" x14ac:dyDescent="0.25">
      <c r="J8942" s="175"/>
      <c r="K8942" s="175"/>
    </row>
    <row r="8943" spans="10:11" ht="15" customHeight="1" x14ac:dyDescent="0.25">
      <c r="J8943" s="175"/>
      <c r="K8943" s="175"/>
    </row>
    <row r="8944" spans="10:11" ht="15" customHeight="1" x14ac:dyDescent="0.25">
      <c r="J8944" s="175"/>
      <c r="K8944" s="175"/>
    </row>
    <row r="8945" spans="10:11" ht="15" customHeight="1" x14ac:dyDescent="0.25">
      <c r="J8945" s="175"/>
      <c r="K8945" s="175"/>
    </row>
    <row r="8946" spans="10:11" ht="15" customHeight="1" x14ac:dyDescent="0.25">
      <c r="J8946" s="175"/>
      <c r="K8946" s="175"/>
    </row>
    <row r="8947" spans="10:11" ht="15" customHeight="1" x14ac:dyDescent="0.25">
      <c r="J8947" s="175"/>
      <c r="K8947" s="175"/>
    </row>
    <row r="8948" spans="10:11" ht="15" customHeight="1" x14ac:dyDescent="0.25">
      <c r="J8948" s="175"/>
      <c r="K8948" s="175"/>
    </row>
    <row r="8949" spans="10:11" ht="15" customHeight="1" x14ac:dyDescent="0.25">
      <c r="J8949" s="175"/>
      <c r="K8949" s="175"/>
    </row>
    <row r="8950" spans="10:11" ht="15" customHeight="1" x14ac:dyDescent="0.25">
      <c r="J8950" s="175"/>
      <c r="K8950" s="175"/>
    </row>
    <row r="8951" spans="10:11" ht="15" customHeight="1" x14ac:dyDescent="0.25">
      <c r="J8951" s="175"/>
      <c r="K8951" s="175"/>
    </row>
    <row r="8952" spans="10:11" ht="15" customHeight="1" x14ac:dyDescent="0.25">
      <c r="J8952" s="175"/>
      <c r="K8952" s="175"/>
    </row>
    <row r="8953" spans="10:11" ht="15" customHeight="1" x14ac:dyDescent="0.25">
      <c r="J8953" s="175"/>
      <c r="K8953" s="175"/>
    </row>
    <row r="8954" spans="10:11" ht="15" customHeight="1" x14ac:dyDescent="0.25">
      <c r="J8954" s="175"/>
      <c r="K8954" s="175"/>
    </row>
    <row r="8955" spans="10:11" ht="15" customHeight="1" x14ac:dyDescent="0.25">
      <c r="J8955" s="175"/>
      <c r="K8955" s="175"/>
    </row>
    <row r="8956" spans="10:11" ht="15" customHeight="1" x14ac:dyDescent="0.25">
      <c r="J8956" s="175"/>
      <c r="K8956" s="175"/>
    </row>
    <row r="8957" spans="10:11" ht="15" customHeight="1" x14ac:dyDescent="0.25">
      <c r="J8957" s="175"/>
      <c r="K8957" s="175"/>
    </row>
    <row r="8958" spans="10:11" ht="15" customHeight="1" x14ac:dyDescent="0.25">
      <c r="J8958" s="175"/>
      <c r="K8958" s="175"/>
    </row>
    <row r="8959" spans="10:11" ht="15" customHeight="1" x14ac:dyDescent="0.25">
      <c r="J8959" s="175"/>
      <c r="K8959" s="175"/>
    </row>
    <row r="8960" spans="10:11" ht="15" customHeight="1" x14ac:dyDescent="0.25">
      <c r="J8960" s="175"/>
      <c r="K8960" s="175"/>
    </row>
    <row r="8961" spans="10:11" ht="15" customHeight="1" x14ac:dyDescent="0.25">
      <c r="J8961" s="175"/>
      <c r="K8961" s="175"/>
    </row>
    <row r="8962" spans="10:11" ht="15" customHeight="1" x14ac:dyDescent="0.25">
      <c r="J8962" s="175"/>
      <c r="K8962" s="175"/>
    </row>
    <row r="8963" spans="10:11" ht="15" customHeight="1" x14ac:dyDescent="0.25">
      <c r="J8963" s="175"/>
      <c r="K8963" s="175"/>
    </row>
    <row r="8964" spans="10:11" ht="15" customHeight="1" x14ac:dyDescent="0.25">
      <c r="J8964" s="175"/>
      <c r="K8964" s="175"/>
    </row>
    <row r="8965" spans="10:11" ht="15" customHeight="1" x14ac:dyDescent="0.25">
      <c r="J8965" s="175"/>
      <c r="K8965" s="175"/>
    </row>
    <row r="8966" spans="10:11" ht="15" customHeight="1" x14ac:dyDescent="0.25">
      <c r="J8966" s="175"/>
      <c r="K8966" s="175"/>
    </row>
    <row r="8967" spans="10:11" ht="15" customHeight="1" x14ac:dyDescent="0.25">
      <c r="J8967" s="175"/>
      <c r="K8967" s="175"/>
    </row>
    <row r="8968" spans="10:11" ht="15" customHeight="1" x14ac:dyDescent="0.25">
      <c r="J8968" s="175"/>
      <c r="K8968" s="175"/>
    </row>
    <row r="8969" spans="10:11" ht="15" customHeight="1" x14ac:dyDescent="0.25">
      <c r="J8969" s="175"/>
      <c r="K8969" s="175"/>
    </row>
    <row r="8970" spans="10:11" ht="15" customHeight="1" x14ac:dyDescent="0.25">
      <c r="J8970" s="175"/>
      <c r="K8970" s="175"/>
    </row>
    <row r="8971" spans="10:11" ht="15" customHeight="1" x14ac:dyDescent="0.25">
      <c r="J8971" s="175"/>
      <c r="K8971" s="175"/>
    </row>
    <row r="8972" spans="10:11" ht="15" customHeight="1" x14ac:dyDescent="0.25">
      <c r="J8972" s="175"/>
      <c r="K8972" s="175"/>
    </row>
    <row r="8973" spans="10:11" ht="15" customHeight="1" x14ac:dyDescent="0.25">
      <c r="J8973" s="175"/>
      <c r="K8973" s="175"/>
    </row>
    <row r="8974" spans="10:11" ht="15" customHeight="1" x14ac:dyDescent="0.25">
      <c r="J8974" s="175"/>
      <c r="K8974" s="175"/>
    </row>
    <row r="8975" spans="10:11" ht="15" customHeight="1" x14ac:dyDescent="0.25">
      <c r="J8975" s="175"/>
      <c r="K8975" s="175"/>
    </row>
    <row r="8976" spans="10:11" ht="15" customHeight="1" x14ac:dyDescent="0.25">
      <c r="J8976" s="175"/>
      <c r="K8976" s="175"/>
    </row>
    <row r="8977" spans="10:11" ht="15" customHeight="1" x14ac:dyDescent="0.25">
      <c r="J8977" s="175"/>
      <c r="K8977" s="175"/>
    </row>
    <row r="8978" spans="10:11" ht="15" customHeight="1" x14ac:dyDescent="0.25">
      <c r="J8978" s="175"/>
      <c r="K8978" s="175"/>
    </row>
    <row r="8979" spans="10:11" ht="15" customHeight="1" x14ac:dyDescent="0.25">
      <c r="J8979" s="175"/>
      <c r="K8979" s="175"/>
    </row>
    <row r="8980" spans="10:11" ht="15" customHeight="1" x14ac:dyDescent="0.25">
      <c r="J8980" s="175"/>
      <c r="K8980" s="175"/>
    </row>
    <row r="8981" spans="10:11" ht="15" customHeight="1" x14ac:dyDescent="0.25">
      <c r="J8981" s="175"/>
      <c r="K8981" s="175"/>
    </row>
    <row r="8982" spans="10:11" ht="15" customHeight="1" x14ac:dyDescent="0.25">
      <c r="J8982" s="175"/>
      <c r="K8982" s="175"/>
    </row>
    <row r="8983" spans="10:11" ht="15" customHeight="1" x14ac:dyDescent="0.25">
      <c r="J8983" s="175"/>
      <c r="K8983" s="175"/>
    </row>
    <row r="8984" spans="10:11" ht="15" customHeight="1" x14ac:dyDescent="0.25">
      <c r="J8984" s="175"/>
      <c r="K8984" s="175"/>
    </row>
    <row r="8985" spans="10:11" ht="15" customHeight="1" x14ac:dyDescent="0.25">
      <c r="J8985" s="175"/>
      <c r="K8985" s="175"/>
    </row>
    <row r="8986" spans="10:11" ht="15" customHeight="1" x14ac:dyDescent="0.25">
      <c r="J8986" s="175"/>
      <c r="K8986" s="175"/>
    </row>
    <row r="8987" spans="10:11" ht="15" customHeight="1" x14ac:dyDescent="0.25">
      <c r="J8987" s="175"/>
      <c r="K8987" s="175"/>
    </row>
    <row r="8988" spans="10:11" ht="15" customHeight="1" x14ac:dyDescent="0.25">
      <c r="J8988" s="175"/>
      <c r="K8988" s="175"/>
    </row>
    <row r="8989" spans="10:11" ht="15" customHeight="1" x14ac:dyDescent="0.25">
      <c r="J8989" s="175"/>
      <c r="K8989" s="175"/>
    </row>
    <row r="8990" spans="10:11" ht="15" customHeight="1" x14ac:dyDescent="0.25">
      <c r="J8990" s="175"/>
      <c r="K8990" s="175"/>
    </row>
    <row r="8991" spans="10:11" ht="15" customHeight="1" x14ac:dyDescent="0.25">
      <c r="J8991" s="175"/>
      <c r="K8991" s="175"/>
    </row>
    <row r="8992" spans="10:11" ht="15" customHeight="1" x14ac:dyDescent="0.25">
      <c r="J8992" s="175"/>
      <c r="K8992" s="175"/>
    </row>
    <row r="8993" spans="10:11" ht="15" customHeight="1" x14ac:dyDescent="0.25">
      <c r="J8993" s="175"/>
      <c r="K8993" s="175"/>
    </row>
    <row r="8994" spans="10:11" ht="15" customHeight="1" x14ac:dyDescent="0.25">
      <c r="J8994" s="175"/>
      <c r="K8994" s="175"/>
    </row>
    <row r="8995" spans="10:11" ht="15" customHeight="1" x14ac:dyDescent="0.25">
      <c r="J8995" s="175"/>
      <c r="K8995" s="175"/>
    </row>
    <row r="8996" spans="10:11" ht="15" customHeight="1" x14ac:dyDescent="0.25">
      <c r="J8996" s="175"/>
      <c r="K8996" s="175"/>
    </row>
    <row r="8997" spans="10:11" ht="15" customHeight="1" x14ac:dyDescent="0.25">
      <c r="J8997" s="175"/>
      <c r="K8997" s="175"/>
    </row>
    <row r="8998" spans="10:11" ht="15" customHeight="1" x14ac:dyDescent="0.25">
      <c r="J8998" s="175"/>
      <c r="K8998" s="175"/>
    </row>
    <row r="8999" spans="10:11" ht="15" customHeight="1" x14ac:dyDescent="0.25">
      <c r="J8999" s="175"/>
      <c r="K8999" s="175"/>
    </row>
    <row r="9000" spans="10:11" ht="15" customHeight="1" x14ac:dyDescent="0.25">
      <c r="J9000" s="175"/>
      <c r="K9000" s="175"/>
    </row>
    <row r="9001" spans="10:11" ht="15" customHeight="1" x14ac:dyDescent="0.25">
      <c r="J9001" s="175"/>
      <c r="K9001" s="175"/>
    </row>
    <row r="9002" spans="10:11" ht="15" customHeight="1" x14ac:dyDescent="0.25">
      <c r="J9002" s="175"/>
      <c r="K9002" s="175"/>
    </row>
    <row r="9003" spans="10:11" ht="15" customHeight="1" x14ac:dyDescent="0.25">
      <c r="J9003" s="175"/>
      <c r="K9003" s="175"/>
    </row>
    <row r="9004" spans="10:11" ht="15" customHeight="1" x14ac:dyDescent="0.25">
      <c r="J9004" s="175"/>
      <c r="K9004" s="175"/>
    </row>
    <row r="9005" spans="10:11" ht="15" customHeight="1" x14ac:dyDescent="0.25">
      <c r="J9005" s="175"/>
      <c r="K9005" s="175"/>
    </row>
    <row r="9006" spans="10:11" ht="15" customHeight="1" x14ac:dyDescent="0.25">
      <c r="J9006" s="175"/>
      <c r="K9006" s="175"/>
    </row>
    <row r="9007" spans="10:11" ht="15" customHeight="1" x14ac:dyDescent="0.25">
      <c r="J9007" s="175"/>
      <c r="K9007" s="175"/>
    </row>
    <row r="9008" spans="10:11" ht="15" customHeight="1" x14ac:dyDescent="0.25">
      <c r="J9008" s="175"/>
      <c r="K9008" s="175"/>
    </row>
    <row r="9009" spans="10:11" ht="15" customHeight="1" x14ac:dyDescent="0.25">
      <c r="J9009" s="175"/>
      <c r="K9009" s="175"/>
    </row>
    <row r="9010" spans="10:11" ht="15" customHeight="1" x14ac:dyDescent="0.25">
      <c r="J9010" s="175"/>
      <c r="K9010" s="175"/>
    </row>
    <row r="9011" spans="10:11" ht="15" customHeight="1" x14ac:dyDescent="0.25">
      <c r="J9011" s="175"/>
      <c r="K9011" s="175"/>
    </row>
    <row r="9012" spans="10:11" ht="15" customHeight="1" x14ac:dyDescent="0.25">
      <c r="J9012" s="175"/>
      <c r="K9012" s="175"/>
    </row>
    <row r="9013" spans="10:11" ht="15" customHeight="1" x14ac:dyDescent="0.25">
      <c r="J9013" s="175"/>
      <c r="K9013" s="175"/>
    </row>
    <row r="9014" spans="10:11" ht="15" customHeight="1" x14ac:dyDescent="0.25">
      <c r="J9014" s="175"/>
      <c r="K9014" s="175"/>
    </row>
    <row r="9015" spans="10:11" ht="15" customHeight="1" x14ac:dyDescent="0.25">
      <c r="J9015" s="175"/>
      <c r="K9015" s="175"/>
    </row>
    <row r="9016" spans="10:11" ht="15" customHeight="1" x14ac:dyDescent="0.25">
      <c r="J9016" s="175"/>
      <c r="K9016" s="175"/>
    </row>
    <row r="9017" spans="10:11" ht="15" customHeight="1" x14ac:dyDescent="0.25">
      <c r="J9017" s="175"/>
      <c r="K9017" s="175"/>
    </row>
    <row r="9018" spans="10:11" ht="15" customHeight="1" x14ac:dyDescent="0.25">
      <c r="J9018" s="175"/>
      <c r="K9018" s="175"/>
    </row>
    <row r="9019" spans="10:11" ht="15" customHeight="1" x14ac:dyDescent="0.25">
      <c r="J9019" s="175"/>
      <c r="K9019" s="175"/>
    </row>
    <row r="9020" spans="10:11" ht="15" customHeight="1" x14ac:dyDescent="0.25">
      <c r="J9020" s="175"/>
      <c r="K9020" s="175"/>
    </row>
    <row r="9021" spans="10:11" ht="15" customHeight="1" x14ac:dyDescent="0.25">
      <c r="J9021" s="175"/>
      <c r="K9021" s="175"/>
    </row>
    <row r="9022" spans="10:11" ht="15" customHeight="1" x14ac:dyDescent="0.25">
      <c r="J9022" s="175"/>
      <c r="K9022" s="175"/>
    </row>
    <row r="9023" spans="10:11" ht="15" customHeight="1" x14ac:dyDescent="0.25">
      <c r="J9023" s="175"/>
      <c r="K9023" s="175"/>
    </row>
    <row r="9024" spans="10:11" ht="15" customHeight="1" x14ac:dyDescent="0.25">
      <c r="J9024" s="175"/>
      <c r="K9024" s="175"/>
    </row>
    <row r="9025" spans="10:11" ht="15" customHeight="1" x14ac:dyDescent="0.25">
      <c r="J9025" s="175"/>
      <c r="K9025" s="175"/>
    </row>
    <row r="9026" spans="10:11" ht="15" customHeight="1" x14ac:dyDescent="0.25">
      <c r="J9026" s="175"/>
      <c r="K9026" s="175"/>
    </row>
    <row r="9027" spans="10:11" ht="15" customHeight="1" x14ac:dyDescent="0.25">
      <c r="J9027" s="175"/>
      <c r="K9027" s="175"/>
    </row>
    <row r="9028" spans="10:11" ht="15" customHeight="1" x14ac:dyDescent="0.25">
      <c r="J9028" s="175"/>
      <c r="K9028" s="175"/>
    </row>
    <row r="9029" spans="10:11" ht="15" customHeight="1" x14ac:dyDescent="0.25">
      <c r="J9029" s="175"/>
      <c r="K9029" s="175"/>
    </row>
    <row r="9030" spans="10:11" ht="15" customHeight="1" x14ac:dyDescent="0.25">
      <c r="J9030" s="175"/>
      <c r="K9030" s="175"/>
    </row>
    <row r="9031" spans="10:11" ht="15" customHeight="1" x14ac:dyDescent="0.25">
      <c r="J9031" s="175"/>
      <c r="K9031" s="175"/>
    </row>
    <row r="9032" spans="10:11" ht="15" customHeight="1" x14ac:dyDescent="0.25">
      <c r="J9032" s="175"/>
      <c r="K9032" s="175"/>
    </row>
    <row r="9033" spans="10:11" ht="15" customHeight="1" x14ac:dyDescent="0.25">
      <c r="J9033" s="175"/>
      <c r="K9033" s="175"/>
    </row>
    <row r="9034" spans="10:11" ht="15" customHeight="1" x14ac:dyDescent="0.25">
      <c r="J9034" s="175"/>
      <c r="K9034" s="175"/>
    </row>
    <row r="9035" spans="10:11" ht="15" customHeight="1" x14ac:dyDescent="0.25">
      <c r="J9035" s="175"/>
      <c r="K9035" s="175"/>
    </row>
    <row r="9036" spans="10:11" ht="15" customHeight="1" x14ac:dyDescent="0.25">
      <c r="J9036" s="175"/>
      <c r="K9036" s="175"/>
    </row>
    <row r="9037" spans="10:11" ht="15" customHeight="1" x14ac:dyDescent="0.25">
      <c r="J9037" s="175"/>
      <c r="K9037" s="175"/>
    </row>
    <row r="9038" spans="10:11" ht="15" customHeight="1" x14ac:dyDescent="0.25">
      <c r="J9038" s="175"/>
      <c r="K9038" s="175"/>
    </row>
    <row r="9039" spans="10:11" ht="15" customHeight="1" x14ac:dyDescent="0.25">
      <c r="J9039" s="175"/>
      <c r="K9039" s="175"/>
    </row>
    <row r="9040" spans="10:11" ht="15" customHeight="1" x14ac:dyDescent="0.25">
      <c r="J9040" s="175"/>
      <c r="K9040" s="175"/>
    </row>
    <row r="9041" spans="10:11" ht="15" customHeight="1" x14ac:dyDescent="0.25">
      <c r="J9041" s="175"/>
      <c r="K9041" s="175"/>
    </row>
    <row r="9042" spans="10:11" ht="15" customHeight="1" x14ac:dyDescent="0.25">
      <c r="J9042" s="175"/>
      <c r="K9042" s="175"/>
    </row>
    <row r="9043" spans="10:11" ht="15" customHeight="1" x14ac:dyDescent="0.25">
      <c r="J9043" s="175"/>
      <c r="K9043" s="175"/>
    </row>
    <row r="9044" spans="10:11" ht="15" customHeight="1" x14ac:dyDescent="0.25">
      <c r="J9044" s="175"/>
      <c r="K9044" s="175"/>
    </row>
    <row r="9045" spans="10:11" ht="15" customHeight="1" x14ac:dyDescent="0.25">
      <c r="J9045" s="175"/>
      <c r="K9045" s="175"/>
    </row>
    <row r="9046" spans="10:11" ht="15" customHeight="1" x14ac:dyDescent="0.25">
      <c r="J9046" s="175"/>
      <c r="K9046" s="175"/>
    </row>
    <row r="9047" spans="10:11" ht="15" customHeight="1" x14ac:dyDescent="0.25">
      <c r="J9047" s="175"/>
      <c r="K9047" s="175"/>
    </row>
    <row r="9048" spans="10:11" ht="15" customHeight="1" x14ac:dyDescent="0.25">
      <c r="J9048" s="175"/>
      <c r="K9048" s="175"/>
    </row>
    <row r="9049" spans="10:11" ht="15" customHeight="1" x14ac:dyDescent="0.25">
      <c r="J9049" s="175"/>
      <c r="K9049" s="175"/>
    </row>
    <row r="9050" spans="10:11" ht="15" customHeight="1" x14ac:dyDescent="0.25">
      <c r="J9050" s="175"/>
      <c r="K9050" s="175"/>
    </row>
    <row r="9051" spans="10:11" ht="15" customHeight="1" x14ac:dyDescent="0.25">
      <c r="J9051" s="175"/>
      <c r="K9051" s="175"/>
    </row>
    <row r="9052" spans="10:11" ht="15" customHeight="1" x14ac:dyDescent="0.25">
      <c r="J9052" s="175"/>
      <c r="K9052" s="175"/>
    </row>
    <row r="9053" spans="10:11" ht="15" customHeight="1" x14ac:dyDescent="0.25">
      <c r="J9053" s="175"/>
      <c r="K9053" s="175"/>
    </row>
    <row r="9054" spans="10:11" ht="15" customHeight="1" x14ac:dyDescent="0.25">
      <c r="J9054" s="175"/>
      <c r="K9054" s="175"/>
    </row>
    <row r="9055" spans="10:11" ht="15" customHeight="1" x14ac:dyDescent="0.25">
      <c r="J9055" s="175"/>
      <c r="K9055" s="175"/>
    </row>
    <row r="9056" spans="10:11" ht="15" customHeight="1" x14ac:dyDescent="0.25">
      <c r="J9056" s="175"/>
      <c r="K9056" s="175"/>
    </row>
    <row r="9057" spans="10:11" ht="15" customHeight="1" x14ac:dyDescent="0.25">
      <c r="J9057" s="175"/>
      <c r="K9057" s="175"/>
    </row>
    <row r="9058" spans="10:11" ht="15" customHeight="1" x14ac:dyDescent="0.25">
      <c r="J9058" s="175"/>
      <c r="K9058" s="175"/>
    </row>
    <row r="9059" spans="10:11" ht="15" customHeight="1" x14ac:dyDescent="0.25">
      <c r="J9059" s="175"/>
      <c r="K9059" s="175"/>
    </row>
    <row r="9060" spans="10:11" ht="15" customHeight="1" x14ac:dyDescent="0.25">
      <c r="J9060" s="175"/>
      <c r="K9060" s="175"/>
    </row>
    <row r="9061" spans="10:11" ht="15" customHeight="1" x14ac:dyDescent="0.25">
      <c r="J9061" s="175"/>
      <c r="K9061" s="175"/>
    </row>
    <row r="9062" spans="10:11" ht="15" customHeight="1" x14ac:dyDescent="0.25">
      <c r="J9062" s="175"/>
      <c r="K9062" s="175"/>
    </row>
    <row r="9063" spans="10:11" ht="15" customHeight="1" x14ac:dyDescent="0.25">
      <c r="J9063" s="175"/>
      <c r="K9063" s="175"/>
    </row>
    <row r="9064" spans="10:11" ht="15" customHeight="1" x14ac:dyDescent="0.25">
      <c r="J9064" s="175"/>
      <c r="K9064" s="175"/>
    </row>
    <row r="9065" spans="10:11" ht="15" customHeight="1" x14ac:dyDescent="0.25">
      <c r="J9065" s="175"/>
      <c r="K9065" s="175"/>
    </row>
    <row r="9066" spans="10:11" ht="15" customHeight="1" x14ac:dyDescent="0.25">
      <c r="J9066" s="175"/>
      <c r="K9066" s="175"/>
    </row>
    <row r="9067" spans="10:11" ht="15" customHeight="1" x14ac:dyDescent="0.25">
      <c r="J9067" s="175"/>
      <c r="K9067" s="175"/>
    </row>
    <row r="9068" spans="10:11" ht="15" customHeight="1" x14ac:dyDescent="0.25">
      <c r="J9068" s="175"/>
      <c r="K9068" s="175"/>
    </row>
    <row r="9069" spans="10:11" ht="15" customHeight="1" x14ac:dyDescent="0.25">
      <c r="J9069" s="175"/>
      <c r="K9069" s="175"/>
    </row>
    <row r="9070" spans="10:11" ht="15" customHeight="1" x14ac:dyDescent="0.25">
      <c r="J9070" s="175"/>
      <c r="K9070" s="175"/>
    </row>
    <row r="9071" spans="10:11" ht="15" customHeight="1" x14ac:dyDescent="0.25">
      <c r="J9071" s="175"/>
      <c r="K9071" s="175"/>
    </row>
    <row r="9072" spans="10:11" ht="15" customHeight="1" x14ac:dyDescent="0.25">
      <c r="J9072" s="175"/>
      <c r="K9072" s="175"/>
    </row>
    <row r="9073" spans="10:11" ht="15" customHeight="1" x14ac:dyDescent="0.25">
      <c r="J9073" s="175"/>
      <c r="K9073" s="175"/>
    </row>
    <row r="9074" spans="10:11" ht="15" customHeight="1" x14ac:dyDescent="0.25">
      <c r="J9074" s="175"/>
      <c r="K9074" s="175"/>
    </row>
    <row r="9075" spans="10:11" ht="15" customHeight="1" x14ac:dyDescent="0.25">
      <c r="J9075" s="175"/>
      <c r="K9075" s="175"/>
    </row>
    <row r="9076" spans="10:11" ht="15" customHeight="1" x14ac:dyDescent="0.25">
      <c r="J9076" s="175"/>
      <c r="K9076" s="175"/>
    </row>
    <row r="9077" spans="10:11" ht="15" customHeight="1" x14ac:dyDescent="0.25">
      <c r="J9077" s="175"/>
      <c r="K9077" s="175"/>
    </row>
    <row r="9078" spans="10:11" ht="15" customHeight="1" x14ac:dyDescent="0.25">
      <c r="J9078" s="175"/>
      <c r="K9078" s="175"/>
    </row>
    <row r="9079" spans="10:11" ht="15" customHeight="1" x14ac:dyDescent="0.25">
      <c r="J9079" s="175"/>
      <c r="K9079" s="175"/>
    </row>
    <row r="9080" spans="10:11" ht="15" customHeight="1" x14ac:dyDescent="0.25">
      <c r="J9080" s="175"/>
      <c r="K9080" s="175"/>
    </row>
    <row r="9081" spans="10:11" ht="15" customHeight="1" x14ac:dyDescent="0.25">
      <c r="J9081" s="175"/>
      <c r="K9081" s="175"/>
    </row>
    <row r="9082" spans="10:11" ht="15" customHeight="1" x14ac:dyDescent="0.25">
      <c r="J9082" s="175"/>
      <c r="K9082" s="175"/>
    </row>
    <row r="9083" spans="10:11" ht="15" customHeight="1" x14ac:dyDescent="0.25">
      <c r="J9083" s="175"/>
      <c r="K9083" s="175"/>
    </row>
    <row r="9084" spans="10:11" ht="15" customHeight="1" x14ac:dyDescent="0.25">
      <c r="J9084" s="175"/>
      <c r="K9084" s="175"/>
    </row>
    <row r="9085" spans="10:11" ht="15" customHeight="1" x14ac:dyDescent="0.25">
      <c r="J9085" s="175"/>
      <c r="K9085" s="175"/>
    </row>
    <row r="9086" spans="10:11" ht="15" customHeight="1" x14ac:dyDescent="0.25">
      <c r="J9086" s="175"/>
      <c r="K9086" s="175"/>
    </row>
    <row r="9087" spans="10:11" ht="15" customHeight="1" x14ac:dyDescent="0.25">
      <c r="J9087" s="175"/>
      <c r="K9087" s="175"/>
    </row>
    <row r="9088" spans="10:11" ht="15" customHeight="1" x14ac:dyDescent="0.25">
      <c r="J9088" s="175"/>
      <c r="K9088" s="175"/>
    </row>
    <row r="9089" spans="10:11" ht="15" customHeight="1" x14ac:dyDescent="0.25">
      <c r="J9089" s="175"/>
      <c r="K9089" s="175"/>
    </row>
    <row r="9090" spans="10:11" ht="15" customHeight="1" x14ac:dyDescent="0.25">
      <c r="J9090" s="175"/>
      <c r="K9090" s="175"/>
    </row>
    <row r="9091" spans="10:11" ht="15" customHeight="1" x14ac:dyDescent="0.25">
      <c r="J9091" s="175"/>
      <c r="K9091" s="175"/>
    </row>
    <row r="9092" spans="10:11" ht="15" customHeight="1" x14ac:dyDescent="0.25">
      <c r="J9092" s="175"/>
      <c r="K9092" s="175"/>
    </row>
    <row r="9093" spans="10:11" ht="15" customHeight="1" x14ac:dyDescent="0.25">
      <c r="J9093" s="175"/>
      <c r="K9093" s="175"/>
    </row>
    <row r="9094" spans="10:11" ht="15" customHeight="1" x14ac:dyDescent="0.25">
      <c r="J9094" s="175"/>
      <c r="K9094" s="175"/>
    </row>
    <row r="9095" spans="10:11" ht="15" customHeight="1" x14ac:dyDescent="0.25">
      <c r="J9095" s="175"/>
      <c r="K9095" s="175"/>
    </row>
    <row r="9096" spans="10:11" ht="15" customHeight="1" x14ac:dyDescent="0.25">
      <c r="J9096" s="175"/>
      <c r="K9096" s="175"/>
    </row>
    <row r="9097" spans="10:11" ht="15" customHeight="1" x14ac:dyDescent="0.25">
      <c r="J9097" s="175"/>
      <c r="K9097" s="175"/>
    </row>
    <row r="9098" spans="10:11" ht="15" customHeight="1" x14ac:dyDescent="0.25">
      <c r="J9098" s="175"/>
      <c r="K9098" s="175"/>
    </row>
    <row r="9099" spans="10:11" ht="15" customHeight="1" x14ac:dyDescent="0.25">
      <c r="J9099" s="175"/>
      <c r="K9099" s="175"/>
    </row>
    <row r="9100" spans="10:11" ht="15" customHeight="1" x14ac:dyDescent="0.25">
      <c r="J9100" s="175"/>
      <c r="K9100" s="175"/>
    </row>
    <row r="9101" spans="10:11" ht="15" customHeight="1" x14ac:dyDescent="0.25">
      <c r="J9101" s="175"/>
      <c r="K9101" s="175"/>
    </row>
    <row r="9102" spans="10:11" ht="15" customHeight="1" x14ac:dyDescent="0.25">
      <c r="J9102" s="175"/>
      <c r="K9102" s="175"/>
    </row>
    <row r="9103" spans="10:11" ht="15" customHeight="1" x14ac:dyDescent="0.25">
      <c r="J9103" s="175"/>
      <c r="K9103" s="175"/>
    </row>
    <row r="9104" spans="10:11" ht="15" customHeight="1" x14ac:dyDescent="0.25">
      <c r="J9104" s="175"/>
      <c r="K9104" s="175"/>
    </row>
    <row r="9105" spans="10:11" ht="15" customHeight="1" x14ac:dyDescent="0.25">
      <c r="J9105" s="175"/>
      <c r="K9105" s="175"/>
    </row>
    <row r="9106" spans="10:11" ht="15" customHeight="1" x14ac:dyDescent="0.25">
      <c r="J9106" s="175"/>
      <c r="K9106" s="175"/>
    </row>
    <row r="9107" spans="10:11" ht="15" customHeight="1" x14ac:dyDescent="0.25">
      <c r="J9107" s="175"/>
      <c r="K9107" s="175"/>
    </row>
    <row r="9108" spans="10:11" ht="15" customHeight="1" x14ac:dyDescent="0.25">
      <c r="J9108" s="175"/>
      <c r="K9108" s="175"/>
    </row>
    <row r="9109" spans="10:11" ht="15" customHeight="1" x14ac:dyDescent="0.25">
      <c r="J9109" s="175"/>
      <c r="K9109" s="175"/>
    </row>
    <row r="9110" spans="10:11" ht="15" customHeight="1" x14ac:dyDescent="0.25">
      <c r="J9110" s="175"/>
      <c r="K9110" s="175"/>
    </row>
    <row r="9111" spans="10:11" ht="15" customHeight="1" x14ac:dyDescent="0.25">
      <c r="J9111" s="175"/>
      <c r="K9111" s="175"/>
    </row>
    <row r="9112" spans="10:11" ht="15" customHeight="1" x14ac:dyDescent="0.25">
      <c r="J9112" s="175"/>
      <c r="K9112" s="175"/>
    </row>
    <row r="9113" spans="10:11" ht="15" customHeight="1" x14ac:dyDescent="0.25">
      <c r="J9113" s="175"/>
      <c r="K9113" s="175"/>
    </row>
    <row r="9114" spans="10:11" ht="15" customHeight="1" x14ac:dyDescent="0.25">
      <c r="J9114" s="175"/>
      <c r="K9114" s="175"/>
    </row>
    <row r="9115" spans="10:11" ht="15" customHeight="1" x14ac:dyDescent="0.25">
      <c r="J9115" s="175"/>
      <c r="K9115" s="175"/>
    </row>
    <row r="9116" spans="10:11" ht="15" customHeight="1" x14ac:dyDescent="0.25">
      <c r="J9116" s="175"/>
      <c r="K9116" s="175"/>
    </row>
    <row r="9117" spans="10:11" ht="15" customHeight="1" x14ac:dyDescent="0.25">
      <c r="J9117" s="175"/>
      <c r="K9117" s="175"/>
    </row>
    <row r="9118" spans="10:11" ht="15" customHeight="1" x14ac:dyDescent="0.25">
      <c r="J9118" s="175"/>
      <c r="K9118" s="175"/>
    </row>
    <row r="9119" spans="10:11" ht="15" customHeight="1" x14ac:dyDescent="0.25">
      <c r="J9119" s="175"/>
      <c r="K9119" s="175"/>
    </row>
    <row r="9120" spans="10:11" ht="15" customHeight="1" x14ac:dyDescent="0.25">
      <c r="J9120" s="175"/>
      <c r="K9120" s="175"/>
    </row>
    <row r="9121" spans="10:11" ht="15" customHeight="1" x14ac:dyDescent="0.25">
      <c r="J9121" s="175"/>
      <c r="K9121" s="175"/>
    </row>
    <row r="9122" spans="10:11" ht="15" customHeight="1" x14ac:dyDescent="0.25">
      <c r="J9122" s="175"/>
      <c r="K9122" s="175"/>
    </row>
    <row r="9123" spans="10:11" ht="15" customHeight="1" x14ac:dyDescent="0.25">
      <c r="J9123" s="175"/>
      <c r="K9123" s="175"/>
    </row>
    <row r="9124" spans="10:11" ht="15" customHeight="1" x14ac:dyDescent="0.25">
      <c r="J9124" s="175"/>
      <c r="K9124" s="175"/>
    </row>
    <row r="9125" spans="10:11" ht="15" customHeight="1" x14ac:dyDescent="0.25">
      <c r="J9125" s="175"/>
      <c r="K9125" s="175"/>
    </row>
    <row r="9126" spans="10:11" ht="15" customHeight="1" x14ac:dyDescent="0.25">
      <c r="J9126" s="175"/>
      <c r="K9126" s="175"/>
    </row>
    <row r="9127" spans="10:11" ht="15" customHeight="1" x14ac:dyDescent="0.25">
      <c r="J9127" s="175"/>
      <c r="K9127" s="175"/>
    </row>
    <row r="9128" spans="10:11" ht="15" customHeight="1" x14ac:dyDescent="0.25">
      <c r="J9128" s="175"/>
      <c r="K9128" s="175"/>
    </row>
    <row r="9129" spans="10:11" ht="15" customHeight="1" x14ac:dyDescent="0.25">
      <c r="J9129" s="175"/>
      <c r="K9129" s="175"/>
    </row>
    <row r="9130" spans="10:11" ht="15" customHeight="1" x14ac:dyDescent="0.25">
      <c r="J9130" s="175"/>
      <c r="K9130" s="175"/>
    </row>
    <row r="9131" spans="10:11" ht="15" customHeight="1" x14ac:dyDescent="0.25">
      <c r="J9131" s="175"/>
      <c r="K9131" s="175"/>
    </row>
    <row r="9132" spans="10:11" ht="15" customHeight="1" x14ac:dyDescent="0.25">
      <c r="J9132" s="175"/>
      <c r="K9132" s="175"/>
    </row>
    <row r="9133" spans="10:11" ht="15" customHeight="1" x14ac:dyDescent="0.25">
      <c r="J9133" s="175"/>
      <c r="K9133" s="175"/>
    </row>
    <row r="9134" spans="10:11" ht="15" customHeight="1" x14ac:dyDescent="0.25">
      <c r="J9134" s="175"/>
      <c r="K9134" s="175"/>
    </row>
    <row r="9135" spans="10:11" ht="15" customHeight="1" x14ac:dyDescent="0.25">
      <c r="J9135" s="175"/>
      <c r="K9135" s="175"/>
    </row>
    <row r="9136" spans="10:11" ht="15" customHeight="1" x14ac:dyDescent="0.25">
      <c r="J9136" s="175"/>
      <c r="K9136" s="175"/>
    </row>
    <row r="9137" spans="10:11" ht="15" customHeight="1" x14ac:dyDescent="0.25">
      <c r="J9137" s="175"/>
      <c r="K9137" s="175"/>
    </row>
    <row r="9138" spans="10:11" ht="15" customHeight="1" x14ac:dyDescent="0.25">
      <c r="J9138" s="175"/>
      <c r="K9138" s="175"/>
    </row>
    <row r="9139" spans="10:11" ht="15" customHeight="1" x14ac:dyDescent="0.25">
      <c r="J9139" s="175"/>
      <c r="K9139" s="175"/>
    </row>
    <row r="9140" spans="10:11" ht="15" customHeight="1" x14ac:dyDescent="0.25">
      <c r="J9140" s="175"/>
      <c r="K9140" s="175"/>
    </row>
    <row r="9141" spans="10:11" ht="15" customHeight="1" x14ac:dyDescent="0.25">
      <c r="J9141" s="175"/>
      <c r="K9141" s="175"/>
    </row>
    <row r="9142" spans="10:11" ht="15" customHeight="1" x14ac:dyDescent="0.25">
      <c r="J9142" s="175"/>
      <c r="K9142" s="175"/>
    </row>
    <row r="9143" spans="10:11" ht="15" customHeight="1" x14ac:dyDescent="0.25">
      <c r="J9143" s="175"/>
      <c r="K9143" s="175"/>
    </row>
    <row r="9144" spans="10:11" ht="15" customHeight="1" x14ac:dyDescent="0.25">
      <c r="J9144" s="175"/>
      <c r="K9144" s="175"/>
    </row>
    <row r="9145" spans="10:11" ht="15" customHeight="1" x14ac:dyDescent="0.25">
      <c r="J9145" s="175"/>
      <c r="K9145" s="175"/>
    </row>
    <row r="9146" spans="10:11" ht="15" customHeight="1" x14ac:dyDescent="0.25">
      <c r="J9146" s="175"/>
      <c r="K9146" s="175"/>
    </row>
    <row r="9147" spans="10:11" ht="15" customHeight="1" x14ac:dyDescent="0.25">
      <c r="J9147" s="175"/>
      <c r="K9147" s="175"/>
    </row>
    <row r="9148" spans="10:11" ht="15" customHeight="1" x14ac:dyDescent="0.25">
      <c r="J9148" s="175"/>
      <c r="K9148" s="175"/>
    </row>
    <row r="9149" spans="10:11" ht="15" customHeight="1" x14ac:dyDescent="0.25">
      <c r="J9149" s="175"/>
      <c r="K9149" s="175"/>
    </row>
    <row r="9150" spans="10:11" ht="15" customHeight="1" x14ac:dyDescent="0.25">
      <c r="J9150" s="175"/>
      <c r="K9150" s="175"/>
    </row>
    <row r="9151" spans="10:11" ht="15" customHeight="1" x14ac:dyDescent="0.25">
      <c r="J9151" s="175"/>
      <c r="K9151" s="175"/>
    </row>
    <row r="9152" spans="10:11" ht="15" customHeight="1" x14ac:dyDescent="0.25">
      <c r="J9152" s="175"/>
      <c r="K9152" s="175"/>
    </row>
    <row r="9153" spans="10:11" ht="15" customHeight="1" x14ac:dyDescent="0.25">
      <c r="J9153" s="175"/>
      <c r="K9153" s="175"/>
    </row>
    <row r="9154" spans="10:11" ht="15" customHeight="1" x14ac:dyDescent="0.25">
      <c r="J9154" s="175"/>
      <c r="K9154" s="175"/>
    </row>
    <row r="9155" spans="10:11" ht="15" customHeight="1" x14ac:dyDescent="0.25">
      <c r="J9155" s="175"/>
      <c r="K9155" s="175"/>
    </row>
    <row r="9156" spans="10:11" ht="15" customHeight="1" x14ac:dyDescent="0.25">
      <c r="J9156" s="175"/>
      <c r="K9156" s="175"/>
    </row>
    <row r="9157" spans="10:11" ht="15" customHeight="1" x14ac:dyDescent="0.25">
      <c r="J9157" s="175"/>
      <c r="K9157" s="175"/>
    </row>
    <row r="9158" spans="10:11" ht="15" customHeight="1" x14ac:dyDescent="0.25">
      <c r="J9158" s="175"/>
      <c r="K9158" s="175"/>
    </row>
    <row r="9159" spans="10:11" ht="15" customHeight="1" x14ac:dyDescent="0.25">
      <c r="J9159" s="175"/>
      <c r="K9159" s="175"/>
    </row>
    <row r="9160" spans="10:11" ht="15" customHeight="1" x14ac:dyDescent="0.25">
      <c r="J9160" s="175"/>
      <c r="K9160" s="175"/>
    </row>
    <row r="9161" spans="10:11" ht="15" customHeight="1" x14ac:dyDescent="0.25">
      <c r="J9161" s="175"/>
      <c r="K9161" s="175"/>
    </row>
    <row r="9162" spans="10:11" ht="15" customHeight="1" x14ac:dyDescent="0.25">
      <c r="J9162" s="175"/>
      <c r="K9162" s="175"/>
    </row>
    <row r="9163" spans="10:11" ht="15" customHeight="1" x14ac:dyDescent="0.25">
      <c r="J9163" s="175"/>
      <c r="K9163" s="175"/>
    </row>
    <row r="9164" spans="10:11" ht="15" customHeight="1" x14ac:dyDescent="0.25">
      <c r="J9164" s="175"/>
      <c r="K9164" s="175"/>
    </row>
    <row r="9165" spans="10:11" ht="15" customHeight="1" x14ac:dyDescent="0.25">
      <c r="J9165" s="175"/>
      <c r="K9165" s="175"/>
    </row>
    <row r="9166" spans="10:11" ht="15" customHeight="1" x14ac:dyDescent="0.25">
      <c r="J9166" s="175"/>
      <c r="K9166" s="175"/>
    </row>
    <row r="9167" spans="10:11" ht="15" customHeight="1" x14ac:dyDescent="0.25">
      <c r="J9167" s="175"/>
      <c r="K9167" s="175"/>
    </row>
    <row r="9168" spans="10:11" ht="15" customHeight="1" x14ac:dyDescent="0.25">
      <c r="J9168" s="175"/>
      <c r="K9168" s="175"/>
    </row>
    <row r="9169" spans="10:11" ht="15" customHeight="1" x14ac:dyDescent="0.25">
      <c r="J9169" s="175"/>
      <c r="K9169" s="175"/>
    </row>
    <row r="9170" spans="10:11" ht="15" customHeight="1" x14ac:dyDescent="0.25">
      <c r="J9170" s="175"/>
      <c r="K9170" s="175"/>
    </row>
    <row r="9171" spans="10:11" ht="15" customHeight="1" x14ac:dyDescent="0.25">
      <c r="J9171" s="175"/>
      <c r="K9171" s="175"/>
    </row>
    <row r="9172" spans="10:11" ht="15" customHeight="1" x14ac:dyDescent="0.25">
      <c r="J9172" s="175"/>
      <c r="K9172" s="175"/>
    </row>
    <row r="9173" spans="10:11" ht="15" customHeight="1" x14ac:dyDescent="0.25">
      <c r="J9173" s="175"/>
      <c r="K9173" s="175"/>
    </row>
    <row r="9174" spans="10:11" ht="15" customHeight="1" x14ac:dyDescent="0.25">
      <c r="J9174" s="175"/>
      <c r="K9174" s="175"/>
    </row>
    <row r="9175" spans="10:11" ht="15" customHeight="1" x14ac:dyDescent="0.25">
      <c r="J9175" s="175"/>
      <c r="K9175" s="175"/>
    </row>
    <row r="9176" spans="10:11" ht="15" customHeight="1" x14ac:dyDescent="0.25">
      <c r="J9176" s="175"/>
      <c r="K9176" s="175"/>
    </row>
    <row r="9177" spans="10:11" ht="15" customHeight="1" x14ac:dyDescent="0.25">
      <c r="J9177" s="175"/>
      <c r="K9177" s="175"/>
    </row>
    <row r="9178" spans="10:11" ht="15" customHeight="1" x14ac:dyDescent="0.25">
      <c r="J9178" s="175"/>
      <c r="K9178" s="175"/>
    </row>
    <row r="9179" spans="10:11" ht="15" customHeight="1" x14ac:dyDescent="0.25">
      <c r="J9179" s="175"/>
      <c r="K9179" s="175"/>
    </row>
    <row r="9180" spans="10:11" ht="15" customHeight="1" x14ac:dyDescent="0.25">
      <c r="J9180" s="175"/>
      <c r="K9180" s="175"/>
    </row>
    <row r="9181" spans="10:11" ht="15" customHeight="1" x14ac:dyDescent="0.25">
      <c r="J9181" s="175"/>
      <c r="K9181" s="175"/>
    </row>
    <row r="9182" spans="10:11" ht="15" customHeight="1" x14ac:dyDescent="0.25">
      <c r="J9182" s="175"/>
      <c r="K9182" s="175"/>
    </row>
    <row r="9183" spans="10:11" ht="15" customHeight="1" x14ac:dyDescent="0.25">
      <c r="J9183" s="175"/>
      <c r="K9183" s="175"/>
    </row>
    <row r="9184" spans="10:11" ht="15" customHeight="1" x14ac:dyDescent="0.25">
      <c r="J9184" s="175"/>
      <c r="K9184" s="175"/>
    </row>
    <row r="9185" spans="10:11" ht="15" customHeight="1" x14ac:dyDescent="0.25">
      <c r="J9185" s="175"/>
      <c r="K9185" s="175"/>
    </row>
    <row r="9186" spans="10:11" ht="15" customHeight="1" x14ac:dyDescent="0.25">
      <c r="J9186" s="175"/>
      <c r="K9186" s="175"/>
    </row>
    <row r="9187" spans="10:11" ht="15" customHeight="1" x14ac:dyDescent="0.25">
      <c r="J9187" s="175"/>
      <c r="K9187" s="175"/>
    </row>
    <row r="9188" spans="10:11" ht="15" customHeight="1" x14ac:dyDescent="0.25">
      <c r="J9188" s="175"/>
      <c r="K9188" s="175"/>
    </row>
    <row r="9189" spans="10:11" ht="15" customHeight="1" x14ac:dyDescent="0.25">
      <c r="J9189" s="175"/>
      <c r="K9189" s="175"/>
    </row>
    <row r="9190" spans="10:11" ht="15" customHeight="1" x14ac:dyDescent="0.25">
      <c r="J9190" s="175"/>
      <c r="K9190" s="175"/>
    </row>
    <row r="9191" spans="10:11" ht="15" customHeight="1" x14ac:dyDescent="0.25">
      <c r="J9191" s="175"/>
      <c r="K9191" s="175"/>
    </row>
    <row r="9192" spans="10:11" ht="15" customHeight="1" x14ac:dyDescent="0.25">
      <c r="J9192" s="175"/>
      <c r="K9192" s="175"/>
    </row>
    <row r="9193" spans="10:11" ht="15" customHeight="1" x14ac:dyDescent="0.25">
      <c r="J9193" s="175"/>
      <c r="K9193" s="175"/>
    </row>
    <row r="9194" spans="10:11" ht="15" customHeight="1" x14ac:dyDescent="0.25">
      <c r="J9194" s="175"/>
      <c r="K9194" s="175"/>
    </row>
    <row r="9195" spans="10:11" ht="15" customHeight="1" x14ac:dyDescent="0.25">
      <c r="J9195" s="175"/>
      <c r="K9195" s="175"/>
    </row>
    <row r="9196" spans="10:11" ht="15" customHeight="1" x14ac:dyDescent="0.25">
      <c r="J9196" s="175"/>
      <c r="K9196" s="175"/>
    </row>
    <row r="9197" spans="10:11" ht="15" customHeight="1" x14ac:dyDescent="0.25">
      <c r="J9197" s="175"/>
      <c r="K9197" s="175"/>
    </row>
    <row r="9198" spans="10:11" ht="15" customHeight="1" x14ac:dyDescent="0.25">
      <c r="J9198" s="175"/>
      <c r="K9198" s="175"/>
    </row>
    <row r="9199" spans="10:11" ht="15" customHeight="1" x14ac:dyDescent="0.25">
      <c r="J9199" s="175"/>
      <c r="K9199" s="175"/>
    </row>
    <row r="9200" spans="10:11" ht="15" customHeight="1" x14ac:dyDescent="0.25">
      <c r="J9200" s="175"/>
      <c r="K9200" s="175"/>
    </row>
    <row r="9201" spans="10:11" ht="15" customHeight="1" x14ac:dyDescent="0.25">
      <c r="J9201" s="175"/>
      <c r="K9201" s="175"/>
    </row>
    <row r="9202" spans="10:11" ht="15" customHeight="1" x14ac:dyDescent="0.25">
      <c r="J9202" s="175"/>
      <c r="K9202" s="175"/>
    </row>
    <row r="9203" spans="10:11" ht="15" customHeight="1" x14ac:dyDescent="0.25">
      <c r="J9203" s="175"/>
      <c r="K9203" s="175"/>
    </row>
    <row r="9204" spans="10:11" ht="15" customHeight="1" x14ac:dyDescent="0.25">
      <c r="J9204" s="175"/>
      <c r="K9204" s="175"/>
    </row>
    <row r="9205" spans="10:11" ht="15" customHeight="1" x14ac:dyDescent="0.25">
      <c r="J9205" s="175"/>
      <c r="K9205" s="175"/>
    </row>
    <row r="9206" spans="10:11" ht="15" customHeight="1" x14ac:dyDescent="0.25">
      <c r="J9206" s="175"/>
      <c r="K9206" s="175"/>
    </row>
    <row r="9207" spans="10:11" ht="15" customHeight="1" x14ac:dyDescent="0.25">
      <c r="J9207" s="175"/>
      <c r="K9207" s="175"/>
    </row>
    <row r="9208" spans="10:11" ht="15" customHeight="1" x14ac:dyDescent="0.25">
      <c r="J9208" s="175"/>
      <c r="K9208" s="175"/>
    </row>
    <row r="9209" spans="10:11" ht="15" customHeight="1" x14ac:dyDescent="0.25">
      <c r="J9209" s="175"/>
      <c r="K9209" s="175"/>
    </row>
    <row r="9210" spans="10:11" ht="15" customHeight="1" x14ac:dyDescent="0.25">
      <c r="J9210" s="175"/>
      <c r="K9210" s="175"/>
    </row>
    <row r="9211" spans="10:11" ht="15" customHeight="1" x14ac:dyDescent="0.25">
      <c r="J9211" s="175"/>
      <c r="K9211" s="175"/>
    </row>
    <row r="9212" spans="10:11" ht="15" customHeight="1" x14ac:dyDescent="0.25">
      <c r="J9212" s="175"/>
      <c r="K9212" s="175"/>
    </row>
    <row r="9213" spans="10:11" ht="15" customHeight="1" x14ac:dyDescent="0.25">
      <c r="J9213" s="175"/>
      <c r="K9213" s="175"/>
    </row>
    <row r="9214" spans="10:11" ht="15" customHeight="1" x14ac:dyDescent="0.25">
      <c r="J9214" s="175"/>
      <c r="K9214" s="175"/>
    </row>
    <row r="9215" spans="10:11" ht="15" customHeight="1" x14ac:dyDescent="0.25">
      <c r="J9215" s="175"/>
      <c r="K9215" s="175"/>
    </row>
    <row r="9216" spans="10:11" ht="15" customHeight="1" x14ac:dyDescent="0.25">
      <c r="J9216" s="175"/>
      <c r="K9216" s="175"/>
    </row>
    <row r="9217" spans="10:11" ht="15" customHeight="1" x14ac:dyDescent="0.25">
      <c r="J9217" s="175"/>
      <c r="K9217" s="175"/>
    </row>
    <row r="9218" spans="10:11" ht="15" customHeight="1" x14ac:dyDescent="0.25">
      <c r="J9218" s="175"/>
      <c r="K9218" s="175"/>
    </row>
    <row r="9219" spans="10:11" ht="15" customHeight="1" x14ac:dyDescent="0.25">
      <c r="J9219" s="175"/>
      <c r="K9219" s="175"/>
    </row>
    <row r="9220" spans="10:11" ht="15" customHeight="1" x14ac:dyDescent="0.25">
      <c r="J9220" s="175"/>
      <c r="K9220" s="175"/>
    </row>
    <row r="9221" spans="10:11" ht="15" customHeight="1" x14ac:dyDescent="0.25">
      <c r="J9221" s="175"/>
      <c r="K9221" s="175"/>
    </row>
    <row r="9222" spans="10:11" ht="15" customHeight="1" x14ac:dyDescent="0.25">
      <c r="J9222" s="175"/>
      <c r="K9222" s="175"/>
    </row>
    <row r="9223" spans="10:11" ht="15" customHeight="1" x14ac:dyDescent="0.25">
      <c r="J9223" s="175"/>
      <c r="K9223" s="175"/>
    </row>
    <row r="9224" spans="10:11" ht="15" customHeight="1" x14ac:dyDescent="0.25">
      <c r="J9224" s="175"/>
      <c r="K9224" s="175"/>
    </row>
    <row r="9225" spans="10:11" ht="15" customHeight="1" x14ac:dyDescent="0.25">
      <c r="J9225" s="175"/>
      <c r="K9225" s="175"/>
    </row>
    <row r="9226" spans="10:11" ht="15" customHeight="1" x14ac:dyDescent="0.25">
      <c r="J9226" s="175"/>
      <c r="K9226" s="175"/>
    </row>
    <row r="9227" spans="10:11" ht="15" customHeight="1" x14ac:dyDescent="0.25">
      <c r="J9227" s="175"/>
      <c r="K9227" s="175"/>
    </row>
    <row r="9228" spans="10:11" ht="15" customHeight="1" x14ac:dyDescent="0.25">
      <c r="J9228" s="175"/>
      <c r="K9228" s="175"/>
    </row>
    <row r="9229" spans="10:11" ht="15" customHeight="1" x14ac:dyDescent="0.25">
      <c r="J9229" s="175"/>
      <c r="K9229" s="175"/>
    </row>
    <row r="9230" spans="10:11" ht="15" customHeight="1" x14ac:dyDescent="0.25">
      <c r="J9230" s="175"/>
      <c r="K9230" s="175"/>
    </row>
    <row r="9231" spans="10:11" ht="15" customHeight="1" x14ac:dyDescent="0.25">
      <c r="J9231" s="175"/>
      <c r="K9231" s="175"/>
    </row>
    <row r="9232" spans="10:11" ht="15" customHeight="1" x14ac:dyDescent="0.25">
      <c r="J9232" s="175"/>
      <c r="K9232" s="175"/>
    </row>
    <row r="9233" spans="10:11" ht="15" customHeight="1" x14ac:dyDescent="0.25">
      <c r="J9233" s="175"/>
      <c r="K9233" s="175"/>
    </row>
    <row r="9234" spans="10:11" ht="15" customHeight="1" x14ac:dyDescent="0.25">
      <c r="J9234" s="175"/>
      <c r="K9234" s="175"/>
    </row>
    <row r="9235" spans="10:11" ht="15" customHeight="1" x14ac:dyDescent="0.25">
      <c r="J9235" s="175"/>
      <c r="K9235" s="175"/>
    </row>
    <row r="9236" spans="10:11" ht="15" customHeight="1" x14ac:dyDescent="0.25">
      <c r="J9236" s="175"/>
      <c r="K9236" s="175"/>
    </row>
    <row r="9237" spans="10:11" ht="15" customHeight="1" x14ac:dyDescent="0.25">
      <c r="J9237" s="175"/>
      <c r="K9237" s="175"/>
    </row>
    <row r="9238" spans="10:11" ht="15" customHeight="1" x14ac:dyDescent="0.25">
      <c r="J9238" s="175"/>
      <c r="K9238" s="175"/>
    </row>
    <row r="9239" spans="10:11" ht="15" customHeight="1" x14ac:dyDescent="0.25">
      <c r="J9239" s="175"/>
      <c r="K9239" s="175"/>
    </row>
    <row r="9240" spans="10:11" ht="15" customHeight="1" x14ac:dyDescent="0.25">
      <c r="J9240" s="175"/>
      <c r="K9240" s="175"/>
    </row>
    <row r="9241" spans="10:11" ht="15" customHeight="1" x14ac:dyDescent="0.25">
      <c r="J9241" s="175"/>
      <c r="K9241" s="175"/>
    </row>
    <row r="9242" spans="10:11" ht="15" customHeight="1" x14ac:dyDescent="0.25">
      <c r="J9242" s="175"/>
      <c r="K9242" s="175"/>
    </row>
    <row r="9243" spans="10:11" ht="15" customHeight="1" x14ac:dyDescent="0.25">
      <c r="J9243" s="175"/>
      <c r="K9243" s="175"/>
    </row>
    <row r="9244" spans="10:11" ht="15" customHeight="1" x14ac:dyDescent="0.25">
      <c r="J9244" s="175"/>
      <c r="K9244" s="175"/>
    </row>
    <row r="9245" spans="10:11" ht="15" customHeight="1" x14ac:dyDescent="0.25">
      <c r="J9245" s="175"/>
      <c r="K9245" s="175"/>
    </row>
    <row r="9246" spans="10:11" ht="15" customHeight="1" x14ac:dyDescent="0.25">
      <c r="J9246" s="175"/>
      <c r="K9246" s="175"/>
    </row>
    <row r="9247" spans="10:11" ht="15" customHeight="1" x14ac:dyDescent="0.25">
      <c r="J9247" s="175"/>
      <c r="K9247" s="175"/>
    </row>
    <row r="9248" spans="10:11" ht="15" customHeight="1" x14ac:dyDescent="0.25">
      <c r="J9248" s="175"/>
      <c r="K9248" s="175"/>
    </row>
    <row r="9249" spans="10:11" ht="15" customHeight="1" x14ac:dyDescent="0.25">
      <c r="J9249" s="175"/>
      <c r="K9249" s="175"/>
    </row>
    <row r="9250" spans="10:11" ht="15" customHeight="1" x14ac:dyDescent="0.25">
      <c r="J9250" s="175"/>
      <c r="K9250" s="175"/>
    </row>
    <row r="9251" spans="10:11" ht="15" customHeight="1" x14ac:dyDescent="0.25">
      <c r="J9251" s="175"/>
      <c r="K9251" s="175"/>
    </row>
    <row r="9252" spans="10:11" ht="15" customHeight="1" x14ac:dyDescent="0.25">
      <c r="J9252" s="175"/>
      <c r="K9252" s="175"/>
    </row>
    <row r="9253" spans="10:11" ht="15" customHeight="1" x14ac:dyDescent="0.25">
      <c r="J9253" s="175"/>
      <c r="K9253" s="175"/>
    </row>
    <row r="9254" spans="10:11" ht="15" customHeight="1" x14ac:dyDescent="0.25">
      <c r="J9254" s="175"/>
      <c r="K9254" s="175"/>
    </row>
    <row r="9255" spans="10:11" ht="15" customHeight="1" x14ac:dyDescent="0.25">
      <c r="J9255" s="175"/>
      <c r="K9255" s="175"/>
    </row>
    <row r="9256" spans="10:11" ht="15" customHeight="1" x14ac:dyDescent="0.25">
      <c r="J9256" s="175"/>
      <c r="K9256" s="175"/>
    </row>
    <row r="9257" spans="10:11" ht="15" customHeight="1" x14ac:dyDescent="0.25">
      <c r="J9257" s="175"/>
      <c r="K9257" s="175"/>
    </row>
    <row r="9258" spans="10:11" ht="15" customHeight="1" x14ac:dyDescent="0.25">
      <c r="J9258" s="175"/>
      <c r="K9258" s="175"/>
    </row>
    <row r="9259" spans="10:11" ht="15" customHeight="1" x14ac:dyDescent="0.25">
      <c r="J9259" s="175"/>
      <c r="K9259" s="175"/>
    </row>
    <row r="9260" spans="10:11" ht="15" customHeight="1" x14ac:dyDescent="0.25">
      <c r="J9260" s="175"/>
      <c r="K9260" s="175"/>
    </row>
    <row r="9261" spans="10:11" ht="15" customHeight="1" x14ac:dyDescent="0.25">
      <c r="J9261" s="175"/>
      <c r="K9261" s="175"/>
    </row>
    <row r="9262" spans="10:11" ht="15" customHeight="1" x14ac:dyDescent="0.25">
      <c r="J9262" s="175"/>
      <c r="K9262" s="175"/>
    </row>
    <row r="9263" spans="10:11" ht="15" customHeight="1" x14ac:dyDescent="0.25">
      <c r="J9263" s="175"/>
      <c r="K9263" s="175"/>
    </row>
    <row r="9264" spans="10:11" ht="15" customHeight="1" x14ac:dyDescent="0.25">
      <c r="J9264" s="175"/>
      <c r="K9264" s="175"/>
    </row>
    <row r="9265" spans="10:11" ht="15" customHeight="1" x14ac:dyDescent="0.25">
      <c r="J9265" s="175"/>
      <c r="K9265" s="175"/>
    </row>
    <row r="9266" spans="10:11" ht="15" customHeight="1" x14ac:dyDescent="0.25">
      <c r="J9266" s="175"/>
      <c r="K9266" s="175"/>
    </row>
    <row r="9267" spans="10:11" ht="15" customHeight="1" x14ac:dyDescent="0.25">
      <c r="J9267" s="175"/>
      <c r="K9267" s="175"/>
    </row>
    <row r="9268" spans="10:11" ht="15" customHeight="1" x14ac:dyDescent="0.25">
      <c r="J9268" s="175"/>
      <c r="K9268" s="175"/>
    </row>
    <row r="9269" spans="10:11" ht="15" customHeight="1" x14ac:dyDescent="0.25">
      <c r="J9269" s="175"/>
      <c r="K9269" s="175"/>
    </row>
    <row r="9270" spans="10:11" ht="15" customHeight="1" x14ac:dyDescent="0.25">
      <c r="J9270" s="175"/>
      <c r="K9270" s="175"/>
    </row>
    <row r="9271" spans="10:11" ht="15" customHeight="1" x14ac:dyDescent="0.25">
      <c r="J9271" s="175"/>
      <c r="K9271" s="175"/>
    </row>
    <row r="9272" spans="10:11" ht="15" customHeight="1" x14ac:dyDescent="0.25">
      <c r="J9272" s="175"/>
      <c r="K9272" s="175"/>
    </row>
    <row r="9273" spans="10:11" ht="15" customHeight="1" x14ac:dyDescent="0.25">
      <c r="J9273" s="175"/>
      <c r="K9273" s="175"/>
    </row>
    <row r="9274" spans="10:11" ht="15" customHeight="1" x14ac:dyDescent="0.25">
      <c r="J9274" s="175"/>
      <c r="K9274" s="175"/>
    </row>
    <row r="9275" spans="10:11" ht="15" customHeight="1" x14ac:dyDescent="0.25">
      <c r="J9275" s="175"/>
      <c r="K9275" s="175"/>
    </row>
    <row r="9276" spans="10:11" ht="15" customHeight="1" x14ac:dyDescent="0.25">
      <c r="J9276" s="175"/>
      <c r="K9276" s="175"/>
    </row>
    <row r="9277" spans="10:11" ht="15" customHeight="1" x14ac:dyDescent="0.25">
      <c r="J9277" s="175"/>
      <c r="K9277" s="175"/>
    </row>
    <row r="9278" spans="10:11" ht="15" customHeight="1" x14ac:dyDescent="0.25">
      <c r="J9278" s="175"/>
      <c r="K9278" s="175"/>
    </row>
    <row r="9279" spans="10:11" ht="15" customHeight="1" x14ac:dyDescent="0.25">
      <c r="J9279" s="175"/>
      <c r="K9279" s="175"/>
    </row>
    <row r="9280" spans="10:11" ht="15" customHeight="1" x14ac:dyDescent="0.25">
      <c r="J9280" s="175"/>
      <c r="K9280" s="175"/>
    </row>
    <row r="9281" spans="10:11" ht="15" customHeight="1" x14ac:dyDescent="0.25">
      <c r="J9281" s="175"/>
      <c r="K9281" s="175"/>
    </row>
    <row r="9282" spans="10:11" ht="15" customHeight="1" x14ac:dyDescent="0.25">
      <c r="J9282" s="175"/>
      <c r="K9282" s="175"/>
    </row>
    <row r="9283" spans="10:11" ht="15" customHeight="1" x14ac:dyDescent="0.25">
      <c r="J9283" s="175"/>
      <c r="K9283" s="175"/>
    </row>
    <row r="9284" spans="10:11" ht="15" customHeight="1" x14ac:dyDescent="0.25">
      <c r="J9284" s="175"/>
      <c r="K9284" s="175"/>
    </row>
    <row r="9285" spans="10:11" ht="15" customHeight="1" x14ac:dyDescent="0.25">
      <c r="J9285" s="175"/>
      <c r="K9285" s="175"/>
    </row>
    <row r="9286" spans="10:11" ht="15" customHeight="1" x14ac:dyDescent="0.25">
      <c r="J9286" s="175"/>
      <c r="K9286" s="175"/>
    </row>
    <row r="9287" spans="10:11" ht="15" customHeight="1" x14ac:dyDescent="0.25">
      <c r="J9287" s="175"/>
      <c r="K9287" s="175"/>
    </row>
    <row r="9288" spans="10:11" ht="15" customHeight="1" x14ac:dyDescent="0.25">
      <c r="J9288" s="175"/>
      <c r="K9288" s="175"/>
    </row>
    <row r="9289" spans="10:11" ht="15" customHeight="1" x14ac:dyDescent="0.25">
      <c r="J9289" s="175"/>
      <c r="K9289" s="175"/>
    </row>
    <row r="9290" spans="10:11" ht="15" customHeight="1" x14ac:dyDescent="0.25">
      <c r="J9290" s="175"/>
      <c r="K9290" s="175"/>
    </row>
    <row r="9291" spans="10:11" ht="15" customHeight="1" x14ac:dyDescent="0.25">
      <c r="J9291" s="175"/>
      <c r="K9291" s="175"/>
    </row>
    <row r="9292" spans="10:11" ht="15" customHeight="1" x14ac:dyDescent="0.25">
      <c r="J9292" s="175"/>
      <c r="K9292" s="175"/>
    </row>
    <row r="9293" spans="10:11" ht="15" customHeight="1" x14ac:dyDescent="0.25">
      <c r="J9293" s="175"/>
      <c r="K9293" s="175"/>
    </row>
    <row r="9294" spans="10:11" ht="15" customHeight="1" x14ac:dyDescent="0.25">
      <c r="J9294" s="175"/>
      <c r="K9294" s="175"/>
    </row>
    <row r="9295" spans="10:11" ht="15" customHeight="1" x14ac:dyDescent="0.25">
      <c r="J9295" s="175"/>
      <c r="K9295" s="175"/>
    </row>
    <row r="9296" spans="10:11" ht="15" customHeight="1" x14ac:dyDescent="0.25">
      <c r="J9296" s="175"/>
      <c r="K9296" s="175"/>
    </row>
    <row r="9297" spans="10:11" ht="15" customHeight="1" x14ac:dyDescent="0.25">
      <c r="J9297" s="175"/>
      <c r="K9297" s="175"/>
    </row>
    <row r="9298" spans="10:11" ht="15" customHeight="1" x14ac:dyDescent="0.25">
      <c r="J9298" s="175"/>
      <c r="K9298" s="175"/>
    </row>
    <row r="9299" spans="10:11" ht="15" customHeight="1" x14ac:dyDescent="0.25">
      <c r="J9299" s="175"/>
      <c r="K9299" s="175"/>
    </row>
    <row r="9300" spans="10:11" ht="15" customHeight="1" x14ac:dyDescent="0.25">
      <c r="J9300" s="175"/>
      <c r="K9300" s="175"/>
    </row>
    <row r="9301" spans="10:11" ht="15" customHeight="1" x14ac:dyDescent="0.25">
      <c r="J9301" s="175"/>
      <c r="K9301" s="175"/>
    </row>
    <row r="9302" spans="10:11" ht="15" customHeight="1" x14ac:dyDescent="0.25">
      <c r="J9302" s="175"/>
      <c r="K9302" s="175"/>
    </row>
    <row r="9303" spans="10:11" ht="15" customHeight="1" x14ac:dyDescent="0.25">
      <c r="J9303" s="175"/>
      <c r="K9303" s="175"/>
    </row>
    <row r="9304" spans="10:11" ht="15" customHeight="1" x14ac:dyDescent="0.25">
      <c r="J9304" s="175"/>
      <c r="K9304" s="175"/>
    </row>
    <row r="9305" spans="10:11" ht="15" customHeight="1" x14ac:dyDescent="0.25">
      <c r="J9305" s="175"/>
      <c r="K9305" s="175"/>
    </row>
    <row r="9306" spans="10:11" ht="15" customHeight="1" x14ac:dyDescent="0.25">
      <c r="J9306" s="175"/>
      <c r="K9306" s="175"/>
    </row>
    <row r="9307" spans="10:11" ht="15" customHeight="1" x14ac:dyDescent="0.25">
      <c r="J9307" s="175"/>
      <c r="K9307" s="175"/>
    </row>
    <row r="9308" spans="10:11" ht="15" customHeight="1" x14ac:dyDescent="0.25">
      <c r="J9308" s="175"/>
      <c r="K9308" s="175"/>
    </row>
    <row r="9309" spans="10:11" ht="15" customHeight="1" x14ac:dyDescent="0.25">
      <c r="J9309" s="175"/>
      <c r="K9309" s="175"/>
    </row>
    <row r="9310" spans="10:11" ht="15" customHeight="1" x14ac:dyDescent="0.25">
      <c r="J9310" s="175"/>
      <c r="K9310" s="175"/>
    </row>
    <row r="9311" spans="10:11" ht="15" customHeight="1" x14ac:dyDescent="0.25">
      <c r="J9311" s="175"/>
      <c r="K9311" s="175"/>
    </row>
    <row r="9312" spans="10:11" ht="15" customHeight="1" x14ac:dyDescent="0.25">
      <c r="J9312" s="175"/>
      <c r="K9312" s="175"/>
    </row>
    <row r="9313" spans="10:11" ht="15" customHeight="1" x14ac:dyDescent="0.25">
      <c r="J9313" s="175"/>
      <c r="K9313" s="175"/>
    </row>
    <row r="9314" spans="10:11" ht="15" customHeight="1" x14ac:dyDescent="0.25">
      <c r="J9314" s="175"/>
      <c r="K9314" s="175"/>
    </row>
    <row r="9315" spans="10:11" ht="15" customHeight="1" x14ac:dyDescent="0.25">
      <c r="J9315" s="175"/>
      <c r="K9315" s="175"/>
    </row>
    <row r="9316" spans="10:11" ht="15" customHeight="1" x14ac:dyDescent="0.25">
      <c r="J9316" s="175"/>
      <c r="K9316" s="175"/>
    </row>
    <row r="9317" spans="10:11" ht="15" customHeight="1" x14ac:dyDescent="0.25">
      <c r="J9317" s="175"/>
      <c r="K9317" s="175"/>
    </row>
    <row r="9318" spans="10:11" ht="15" customHeight="1" x14ac:dyDescent="0.25">
      <c r="J9318" s="175"/>
      <c r="K9318" s="175"/>
    </row>
    <row r="9319" spans="10:11" ht="15" customHeight="1" x14ac:dyDescent="0.25">
      <c r="J9319" s="175"/>
      <c r="K9319" s="175"/>
    </row>
    <row r="9320" spans="10:11" ht="15" customHeight="1" x14ac:dyDescent="0.25">
      <c r="J9320" s="175"/>
      <c r="K9320" s="175"/>
    </row>
    <row r="9321" spans="10:11" ht="15" customHeight="1" x14ac:dyDescent="0.25">
      <c r="J9321" s="175"/>
      <c r="K9321" s="175"/>
    </row>
    <row r="9322" spans="10:11" ht="15" customHeight="1" x14ac:dyDescent="0.25">
      <c r="J9322" s="175"/>
      <c r="K9322" s="175"/>
    </row>
    <row r="9323" spans="10:11" ht="15" customHeight="1" x14ac:dyDescent="0.25">
      <c r="J9323" s="175"/>
      <c r="K9323" s="175"/>
    </row>
    <row r="9324" spans="10:11" ht="15" customHeight="1" x14ac:dyDescent="0.25">
      <c r="J9324" s="175"/>
      <c r="K9324" s="175"/>
    </row>
    <row r="9325" spans="10:11" ht="15" customHeight="1" x14ac:dyDescent="0.25">
      <c r="J9325" s="175"/>
      <c r="K9325" s="175"/>
    </row>
    <row r="9326" spans="10:11" ht="15" customHeight="1" x14ac:dyDescent="0.25">
      <c r="J9326" s="175"/>
      <c r="K9326" s="175"/>
    </row>
    <row r="9327" spans="10:11" ht="15" customHeight="1" x14ac:dyDescent="0.25">
      <c r="J9327" s="175"/>
      <c r="K9327" s="175"/>
    </row>
    <row r="9328" spans="10:11" ht="15" customHeight="1" x14ac:dyDescent="0.25">
      <c r="J9328" s="175"/>
      <c r="K9328" s="175"/>
    </row>
    <row r="9329" spans="10:11" ht="15" customHeight="1" x14ac:dyDescent="0.25">
      <c r="J9329" s="175"/>
      <c r="K9329" s="175"/>
    </row>
    <row r="9330" spans="10:11" ht="15" customHeight="1" x14ac:dyDescent="0.25">
      <c r="J9330" s="175"/>
      <c r="K9330" s="175"/>
    </row>
    <row r="9331" spans="10:11" ht="15" customHeight="1" x14ac:dyDescent="0.25">
      <c r="J9331" s="175"/>
      <c r="K9331" s="175"/>
    </row>
    <row r="9332" spans="10:11" ht="15" customHeight="1" x14ac:dyDescent="0.25">
      <c r="J9332" s="175"/>
      <c r="K9332" s="175"/>
    </row>
    <row r="9333" spans="10:11" ht="15" customHeight="1" x14ac:dyDescent="0.25">
      <c r="J9333" s="175"/>
      <c r="K9333" s="175"/>
    </row>
    <row r="9334" spans="10:11" ht="15" customHeight="1" x14ac:dyDescent="0.25">
      <c r="J9334" s="175"/>
      <c r="K9334" s="175"/>
    </row>
    <row r="9335" spans="10:11" ht="15" customHeight="1" x14ac:dyDescent="0.25">
      <c r="J9335" s="175"/>
      <c r="K9335" s="175"/>
    </row>
    <row r="9336" spans="10:11" ht="15" customHeight="1" x14ac:dyDescent="0.25">
      <c r="J9336" s="175"/>
      <c r="K9336" s="175"/>
    </row>
    <row r="9337" spans="10:11" ht="15" customHeight="1" x14ac:dyDescent="0.25">
      <c r="J9337" s="175"/>
      <c r="K9337" s="175"/>
    </row>
    <row r="9338" spans="10:11" ht="15" customHeight="1" x14ac:dyDescent="0.25">
      <c r="J9338" s="175"/>
      <c r="K9338" s="175"/>
    </row>
    <row r="9339" spans="10:11" ht="15" customHeight="1" x14ac:dyDescent="0.25">
      <c r="J9339" s="175"/>
      <c r="K9339" s="175"/>
    </row>
    <row r="9340" spans="10:11" ht="15" customHeight="1" x14ac:dyDescent="0.25">
      <c r="J9340" s="175"/>
      <c r="K9340" s="175"/>
    </row>
    <row r="9341" spans="10:11" ht="15" customHeight="1" x14ac:dyDescent="0.25">
      <c r="J9341" s="175"/>
      <c r="K9341" s="175"/>
    </row>
    <row r="9342" spans="10:11" ht="15" customHeight="1" x14ac:dyDescent="0.25">
      <c r="J9342" s="175"/>
      <c r="K9342" s="175"/>
    </row>
    <row r="9343" spans="10:11" ht="15" customHeight="1" x14ac:dyDescent="0.25">
      <c r="J9343" s="175"/>
      <c r="K9343" s="175"/>
    </row>
    <row r="9344" spans="10:11" ht="15" customHeight="1" x14ac:dyDescent="0.25">
      <c r="J9344" s="175"/>
      <c r="K9344" s="175"/>
    </row>
    <row r="9345" spans="10:11" ht="15" customHeight="1" x14ac:dyDescent="0.25">
      <c r="J9345" s="175"/>
      <c r="K9345" s="175"/>
    </row>
    <row r="9346" spans="10:11" ht="15" customHeight="1" x14ac:dyDescent="0.25">
      <c r="J9346" s="175"/>
      <c r="K9346" s="175"/>
    </row>
    <row r="9347" spans="10:11" ht="15" customHeight="1" x14ac:dyDescent="0.25">
      <c r="J9347" s="175"/>
      <c r="K9347" s="175"/>
    </row>
    <row r="9348" spans="10:11" ht="15" customHeight="1" x14ac:dyDescent="0.25">
      <c r="J9348" s="175"/>
      <c r="K9348" s="175"/>
    </row>
    <row r="9349" spans="10:11" ht="15" customHeight="1" x14ac:dyDescent="0.25">
      <c r="J9349" s="175"/>
      <c r="K9349" s="175"/>
    </row>
    <row r="9350" spans="10:11" ht="15" customHeight="1" x14ac:dyDescent="0.25">
      <c r="J9350" s="175"/>
      <c r="K9350" s="175"/>
    </row>
    <row r="9351" spans="10:11" ht="15" customHeight="1" x14ac:dyDescent="0.25">
      <c r="J9351" s="175"/>
      <c r="K9351" s="175"/>
    </row>
    <row r="9352" spans="10:11" ht="15" customHeight="1" x14ac:dyDescent="0.25">
      <c r="J9352" s="175"/>
      <c r="K9352" s="175"/>
    </row>
    <row r="9353" spans="10:11" ht="15" customHeight="1" x14ac:dyDescent="0.25">
      <c r="J9353" s="175"/>
      <c r="K9353" s="175"/>
    </row>
    <row r="9354" spans="10:11" ht="15" customHeight="1" x14ac:dyDescent="0.25">
      <c r="J9354" s="175"/>
      <c r="K9354" s="175"/>
    </row>
    <row r="9355" spans="10:11" ht="15" customHeight="1" x14ac:dyDescent="0.25">
      <c r="J9355" s="175"/>
      <c r="K9355" s="175"/>
    </row>
    <row r="9356" spans="10:11" ht="15" customHeight="1" x14ac:dyDescent="0.25">
      <c r="J9356" s="175"/>
      <c r="K9356" s="175"/>
    </row>
    <row r="9357" spans="10:11" ht="15" customHeight="1" x14ac:dyDescent="0.25">
      <c r="J9357" s="175"/>
      <c r="K9357" s="175"/>
    </row>
    <row r="9358" spans="10:11" ht="15" customHeight="1" x14ac:dyDescent="0.25">
      <c r="J9358" s="175"/>
      <c r="K9358" s="175"/>
    </row>
    <row r="9359" spans="10:11" ht="15" customHeight="1" x14ac:dyDescent="0.25">
      <c r="J9359" s="175"/>
      <c r="K9359" s="175"/>
    </row>
    <row r="9360" spans="10:11" ht="15" customHeight="1" x14ac:dyDescent="0.25">
      <c r="J9360" s="175"/>
      <c r="K9360" s="175"/>
    </row>
    <row r="9361" spans="10:11" ht="15" customHeight="1" x14ac:dyDescent="0.25">
      <c r="J9361" s="175"/>
      <c r="K9361" s="175"/>
    </row>
    <row r="9362" spans="10:11" ht="15" customHeight="1" x14ac:dyDescent="0.25">
      <c r="J9362" s="175"/>
      <c r="K9362" s="175"/>
    </row>
    <row r="9363" spans="10:11" ht="15" customHeight="1" x14ac:dyDescent="0.25">
      <c r="J9363" s="175"/>
      <c r="K9363" s="175"/>
    </row>
    <row r="9364" spans="10:11" ht="15" customHeight="1" x14ac:dyDescent="0.25">
      <c r="J9364" s="175"/>
      <c r="K9364" s="175"/>
    </row>
    <row r="9365" spans="10:11" ht="15" customHeight="1" x14ac:dyDescent="0.25">
      <c r="J9365" s="175"/>
      <c r="K9365" s="175"/>
    </row>
    <row r="9366" spans="10:11" ht="15" customHeight="1" x14ac:dyDescent="0.25">
      <c r="J9366" s="175"/>
      <c r="K9366" s="175"/>
    </row>
    <row r="9367" spans="10:11" ht="15" customHeight="1" x14ac:dyDescent="0.25">
      <c r="J9367" s="175"/>
      <c r="K9367" s="175"/>
    </row>
    <row r="9368" spans="10:11" ht="15" customHeight="1" x14ac:dyDescent="0.25">
      <c r="J9368" s="175"/>
      <c r="K9368" s="175"/>
    </row>
    <row r="9369" spans="10:11" ht="15" customHeight="1" x14ac:dyDescent="0.25">
      <c r="J9369" s="175"/>
      <c r="K9369" s="175"/>
    </row>
    <row r="9370" spans="10:11" ht="15" customHeight="1" x14ac:dyDescent="0.25">
      <c r="J9370" s="175"/>
      <c r="K9370" s="175"/>
    </row>
    <row r="9371" spans="10:11" ht="15" customHeight="1" x14ac:dyDescent="0.25">
      <c r="J9371" s="175"/>
      <c r="K9371" s="175"/>
    </row>
    <row r="9372" spans="10:11" ht="15" customHeight="1" x14ac:dyDescent="0.25">
      <c r="J9372" s="175"/>
      <c r="K9372" s="175"/>
    </row>
    <row r="9373" spans="10:11" ht="15" customHeight="1" x14ac:dyDescent="0.25">
      <c r="J9373" s="175"/>
      <c r="K9373" s="175"/>
    </row>
    <row r="9374" spans="10:11" ht="15" customHeight="1" x14ac:dyDescent="0.25">
      <c r="J9374" s="175"/>
      <c r="K9374" s="175"/>
    </row>
    <row r="9375" spans="10:11" ht="15" customHeight="1" x14ac:dyDescent="0.25">
      <c r="J9375" s="175"/>
      <c r="K9375" s="175"/>
    </row>
    <row r="9376" spans="10:11" ht="15" customHeight="1" x14ac:dyDescent="0.25">
      <c r="J9376" s="175"/>
      <c r="K9376" s="175"/>
    </row>
    <row r="9377" spans="10:11" ht="15" customHeight="1" x14ac:dyDescent="0.25">
      <c r="J9377" s="175"/>
      <c r="K9377" s="175"/>
    </row>
    <row r="9378" spans="10:11" ht="15" customHeight="1" x14ac:dyDescent="0.25">
      <c r="J9378" s="175"/>
      <c r="K9378" s="175"/>
    </row>
    <row r="9379" spans="10:11" ht="15" customHeight="1" x14ac:dyDescent="0.25">
      <c r="J9379" s="175"/>
      <c r="K9379" s="175"/>
    </row>
    <row r="9380" spans="10:11" ht="15" customHeight="1" x14ac:dyDescent="0.25">
      <c r="J9380" s="175"/>
      <c r="K9380" s="175"/>
    </row>
    <row r="9381" spans="10:11" ht="15" customHeight="1" x14ac:dyDescent="0.25">
      <c r="J9381" s="175"/>
      <c r="K9381" s="175"/>
    </row>
    <row r="9382" spans="10:11" ht="15" customHeight="1" x14ac:dyDescent="0.25">
      <c r="J9382" s="175"/>
      <c r="K9382" s="175"/>
    </row>
    <row r="9383" spans="10:11" ht="15" customHeight="1" x14ac:dyDescent="0.25">
      <c r="J9383" s="175"/>
      <c r="K9383" s="175"/>
    </row>
    <row r="9384" spans="10:11" ht="15" customHeight="1" x14ac:dyDescent="0.25">
      <c r="J9384" s="175"/>
      <c r="K9384" s="175"/>
    </row>
    <row r="9385" spans="10:11" ht="15" customHeight="1" x14ac:dyDescent="0.25">
      <c r="J9385" s="175"/>
      <c r="K9385" s="175"/>
    </row>
    <row r="9386" spans="10:11" ht="15" customHeight="1" x14ac:dyDescent="0.25">
      <c r="J9386" s="175"/>
      <c r="K9386" s="175"/>
    </row>
    <row r="9387" spans="10:11" ht="15" customHeight="1" x14ac:dyDescent="0.25">
      <c r="J9387" s="175"/>
      <c r="K9387" s="175"/>
    </row>
    <row r="9388" spans="10:11" ht="15" customHeight="1" x14ac:dyDescent="0.25">
      <c r="J9388" s="175"/>
      <c r="K9388" s="175"/>
    </row>
    <row r="9389" spans="10:11" ht="15" customHeight="1" x14ac:dyDescent="0.25">
      <c r="J9389" s="175"/>
      <c r="K9389" s="175"/>
    </row>
    <row r="9390" spans="10:11" ht="15" customHeight="1" x14ac:dyDescent="0.25">
      <c r="J9390" s="175"/>
      <c r="K9390" s="175"/>
    </row>
    <row r="9391" spans="10:11" ht="15" customHeight="1" x14ac:dyDescent="0.25">
      <c r="J9391" s="175"/>
      <c r="K9391" s="175"/>
    </row>
    <row r="9392" spans="10:11" ht="15" customHeight="1" x14ac:dyDescent="0.25">
      <c r="J9392" s="175"/>
      <c r="K9392" s="175"/>
    </row>
    <row r="9393" spans="10:11" ht="15" customHeight="1" x14ac:dyDescent="0.25">
      <c r="J9393" s="175"/>
      <c r="K9393" s="175"/>
    </row>
    <row r="9394" spans="10:11" ht="15" customHeight="1" x14ac:dyDescent="0.25">
      <c r="J9394" s="175"/>
      <c r="K9394" s="175"/>
    </row>
    <row r="9395" spans="10:11" ht="15" customHeight="1" x14ac:dyDescent="0.25">
      <c r="J9395" s="175"/>
      <c r="K9395" s="175"/>
    </row>
    <row r="9396" spans="10:11" ht="15" customHeight="1" x14ac:dyDescent="0.25">
      <c r="J9396" s="175"/>
      <c r="K9396" s="175"/>
    </row>
    <row r="9397" spans="10:11" ht="15" customHeight="1" x14ac:dyDescent="0.25">
      <c r="J9397" s="175"/>
      <c r="K9397" s="175"/>
    </row>
    <row r="9398" spans="10:11" ht="15" customHeight="1" x14ac:dyDescent="0.25">
      <c r="J9398" s="175"/>
      <c r="K9398" s="175"/>
    </row>
    <row r="9399" spans="10:11" ht="15" customHeight="1" x14ac:dyDescent="0.25">
      <c r="J9399" s="175"/>
      <c r="K9399" s="175"/>
    </row>
    <row r="9400" spans="10:11" ht="15" customHeight="1" x14ac:dyDescent="0.25">
      <c r="J9400" s="175"/>
      <c r="K9400" s="175"/>
    </row>
    <row r="9401" spans="10:11" ht="15" customHeight="1" x14ac:dyDescent="0.25">
      <c r="J9401" s="175"/>
      <c r="K9401" s="175"/>
    </row>
    <row r="9402" spans="10:11" ht="15" customHeight="1" x14ac:dyDescent="0.25">
      <c r="J9402" s="175"/>
      <c r="K9402" s="175"/>
    </row>
    <row r="9403" spans="10:11" ht="15" customHeight="1" x14ac:dyDescent="0.25">
      <c r="J9403" s="175"/>
      <c r="K9403" s="175"/>
    </row>
    <row r="9404" spans="10:11" ht="15" customHeight="1" x14ac:dyDescent="0.25">
      <c r="J9404" s="175"/>
      <c r="K9404" s="175"/>
    </row>
    <row r="9405" spans="10:11" ht="15" customHeight="1" x14ac:dyDescent="0.25">
      <c r="J9405" s="175"/>
      <c r="K9405" s="175"/>
    </row>
    <row r="9406" spans="10:11" ht="15" customHeight="1" x14ac:dyDescent="0.25">
      <c r="J9406" s="175"/>
      <c r="K9406" s="175"/>
    </row>
    <row r="9407" spans="10:11" ht="15" customHeight="1" x14ac:dyDescent="0.25">
      <c r="J9407" s="175"/>
      <c r="K9407" s="175"/>
    </row>
    <row r="9408" spans="10:11" ht="15" customHeight="1" x14ac:dyDescent="0.25">
      <c r="J9408" s="175"/>
      <c r="K9408" s="175"/>
    </row>
    <row r="9409" spans="10:11" ht="15" customHeight="1" x14ac:dyDescent="0.25">
      <c r="J9409" s="175"/>
      <c r="K9409" s="175"/>
    </row>
    <row r="9410" spans="10:11" ht="15" customHeight="1" x14ac:dyDescent="0.25">
      <c r="J9410" s="175"/>
      <c r="K9410" s="175"/>
    </row>
    <row r="9411" spans="10:11" ht="15" customHeight="1" x14ac:dyDescent="0.25">
      <c r="J9411" s="175"/>
      <c r="K9411" s="175"/>
    </row>
    <row r="9412" spans="10:11" ht="15" customHeight="1" x14ac:dyDescent="0.25">
      <c r="J9412" s="175"/>
      <c r="K9412" s="175"/>
    </row>
    <row r="9413" spans="10:11" ht="15" customHeight="1" x14ac:dyDescent="0.25">
      <c r="J9413" s="175"/>
      <c r="K9413" s="175"/>
    </row>
    <row r="9414" spans="10:11" ht="15" customHeight="1" x14ac:dyDescent="0.25">
      <c r="J9414" s="175"/>
      <c r="K9414" s="175"/>
    </row>
    <row r="9415" spans="10:11" ht="15" customHeight="1" x14ac:dyDescent="0.25">
      <c r="J9415" s="175"/>
      <c r="K9415" s="175"/>
    </row>
    <row r="9416" spans="10:11" ht="15" customHeight="1" x14ac:dyDescent="0.25">
      <c r="J9416" s="175"/>
      <c r="K9416" s="175"/>
    </row>
    <row r="9417" spans="10:11" ht="15" customHeight="1" x14ac:dyDescent="0.25">
      <c r="J9417" s="175"/>
      <c r="K9417" s="175"/>
    </row>
    <row r="9418" spans="10:11" ht="15" customHeight="1" x14ac:dyDescent="0.25">
      <c r="J9418" s="175"/>
      <c r="K9418" s="175"/>
    </row>
    <row r="9419" spans="10:11" ht="15" customHeight="1" x14ac:dyDescent="0.25">
      <c r="J9419" s="175"/>
      <c r="K9419" s="175"/>
    </row>
    <row r="9420" spans="10:11" ht="15" customHeight="1" x14ac:dyDescent="0.25">
      <c r="J9420" s="175"/>
      <c r="K9420" s="175"/>
    </row>
    <row r="9421" spans="10:11" ht="15" customHeight="1" x14ac:dyDescent="0.25">
      <c r="J9421" s="175"/>
      <c r="K9421" s="175"/>
    </row>
    <row r="9422" spans="10:11" ht="15" customHeight="1" x14ac:dyDescent="0.25">
      <c r="J9422" s="175"/>
      <c r="K9422" s="175"/>
    </row>
    <row r="9423" spans="10:11" ht="15" customHeight="1" x14ac:dyDescent="0.25">
      <c r="J9423" s="175"/>
      <c r="K9423" s="175"/>
    </row>
    <row r="9424" spans="10:11" ht="15" customHeight="1" x14ac:dyDescent="0.25">
      <c r="J9424" s="175"/>
      <c r="K9424" s="175"/>
    </row>
    <row r="9425" spans="10:11" ht="15" customHeight="1" x14ac:dyDescent="0.25">
      <c r="J9425" s="175"/>
      <c r="K9425" s="175"/>
    </row>
    <row r="9426" spans="10:11" ht="15" customHeight="1" x14ac:dyDescent="0.25">
      <c r="J9426" s="175"/>
      <c r="K9426" s="175"/>
    </row>
    <row r="9427" spans="10:11" ht="15" customHeight="1" x14ac:dyDescent="0.25">
      <c r="J9427" s="175"/>
      <c r="K9427" s="175"/>
    </row>
    <row r="9428" spans="10:11" ht="15" customHeight="1" x14ac:dyDescent="0.25">
      <c r="J9428" s="175"/>
      <c r="K9428" s="175"/>
    </row>
    <row r="9429" spans="10:11" ht="15" customHeight="1" x14ac:dyDescent="0.25">
      <c r="J9429" s="175"/>
      <c r="K9429" s="175"/>
    </row>
    <row r="9430" spans="10:11" ht="15" customHeight="1" x14ac:dyDescent="0.25">
      <c r="J9430" s="175"/>
      <c r="K9430" s="175"/>
    </row>
    <row r="9431" spans="10:11" ht="15" customHeight="1" x14ac:dyDescent="0.25">
      <c r="J9431" s="175"/>
      <c r="K9431" s="175"/>
    </row>
    <row r="9432" spans="10:11" ht="15" customHeight="1" x14ac:dyDescent="0.25">
      <c r="J9432" s="175"/>
      <c r="K9432" s="175"/>
    </row>
    <row r="9433" spans="10:11" ht="15" customHeight="1" x14ac:dyDescent="0.25">
      <c r="J9433" s="175"/>
      <c r="K9433" s="175"/>
    </row>
    <row r="9434" spans="10:11" ht="15" customHeight="1" x14ac:dyDescent="0.25">
      <c r="J9434" s="175"/>
      <c r="K9434" s="175"/>
    </row>
    <row r="9435" spans="10:11" ht="15" customHeight="1" x14ac:dyDescent="0.25">
      <c r="J9435" s="175"/>
      <c r="K9435" s="175"/>
    </row>
    <row r="9436" spans="10:11" ht="15" customHeight="1" x14ac:dyDescent="0.25">
      <c r="J9436" s="175"/>
      <c r="K9436" s="175"/>
    </row>
    <row r="9437" spans="10:11" ht="15" customHeight="1" x14ac:dyDescent="0.25">
      <c r="J9437" s="175"/>
      <c r="K9437" s="175"/>
    </row>
    <row r="9438" spans="10:11" ht="15" customHeight="1" x14ac:dyDescent="0.25">
      <c r="J9438" s="175"/>
      <c r="K9438" s="175"/>
    </row>
    <row r="9439" spans="10:11" ht="15" customHeight="1" x14ac:dyDescent="0.25">
      <c r="J9439" s="175"/>
      <c r="K9439" s="175"/>
    </row>
    <row r="9440" spans="10:11" ht="15" customHeight="1" x14ac:dyDescent="0.25">
      <c r="J9440" s="175"/>
      <c r="K9440" s="175"/>
    </row>
    <row r="9441" spans="10:11" ht="15" customHeight="1" x14ac:dyDescent="0.25">
      <c r="J9441" s="175"/>
      <c r="K9441" s="175"/>
    </row>
    <row r="9442" spans="10:11" ht="15" customHeight="1" x14ac:dyDescent="0.25">
      <c r="J9442" s="175"/>
      <c r="K9442" s="175"/>
    </row>
    <row r="9443" spans="10:11" ht="15" customHeight="1" x14ac:dyDescent="0.25">
      <c r="J9443" s="175"/>
      <c r="K9443" s="175"/>
    </row>
    <row r="9444" spans="10:11" ht="15" customHeight="1" x14ac:dyDescent="0.25">
      <c r="J9444" s="175"/>
      <c r="K9444" s="175"/>
    </row>
    <row r="9445" spans="10:11" ht="15" customHeight="1" x14ac:dyDescent="0.25">
      <c r="J9445" s="175"/>
      <c r="K9445" s="175"/>
    </row>
    <row r="9446" spans="10:11" ht="15" customHeight="1" x14ac:dyDescent="0.25">
      <c r="J9446" s="175"/>
      <c r="K9446" s="175"/>
    </row>
    <row r="9447" spans="10:11" ht="15" customHeight="1" x14ac:dyDescent="0.25">
      <c r="J9447" s="175"/>
      <c r="K9447" s="175"/>
    </row>
    <row r="9448" spans="10:11" ht="15" customHeight="1" x14ac:dyDescent="0.25">
      <c r="J9448" s="175"/>
      <c r="K9448" s="175"/>
    </row>
    <row r="9449" spans="10:11" ht="15" customHeight="1" x14ac:dyDescent="0.25">
      <c r="J9449" s="175"/>
      <c r="K9449" s="175"/>
    </row>
    <row r="9450" spans="10:11" ht="15" customHeight="1" x14ac:dyDescent="0.25">
      <c r="J9450" s="175"/>
      <c r="K9450" s="175"/>
    </row>
    <row r="9451" spans="10:11" ht="15" customHeight="1" x14ac:dyDescent="0.25">
      <c r="J9451" s="175"/>
      <c r="K9451" s="175"/>
    </row>
    <row r="9452" spans="10:11" ht="15" customHeight="1" x14ac:dyDescent="0.25">
      <c r="J9452" s="175"/>
      <c r="K9452" s="175"/>
    </row>
    <row r="9453" spans="10:11" ht="15" customHeight="1" x14ac:dyDescent="0.25">
      <c r="J9453" s="175"/>
      <c r="K9453" s="175"/>
    </row>
    <row r="9454" spans="10:11" ht="15" customHeight="1" x14ac:dyDescent="0.25">
      <c r="J9454" s="175"/>
      <c r="K9454" s="175"/>
    </row>
    <row r="9455" spans="10:11" ht="15" customHeight="1" x14ac:dyDescent="0.25">
      <c r="J9455" s="175"/>
      <c r="K9455" s="175"/>
    </row>
    <row r="9456" spans="10:11" ht="15" customHeight="1" x14ac:dyDescent="0.25">
      <c r="J9456" s="175"/>
      <c r="K9456" s="175"/>
    </row>
    <row r="9457" spans="10:11" ht="15" customHeight="1" x14ac:dyDescent="0.25">
      <c r="J9457" s="175"/>
      <c r="K9457" s="175"/>
    </row>
    <row r="9458" spans="10:11" ht="15" customHeight="1" x14ac:dyDescent="0.25">
      <c r="J9458" s="175"/>
      <c r="K9458" s="175"/>
    </row>
    <row r="9459" spans="10:11" ht="15" customHeight="1" x14ac:dyDescent="0.25">
      <c r="J9459" s="175"/>
      <c r="K9459" s="175"/>
    </row>
    <row r="9460" spans="10:11" ht="15" customHeight="1" x14ac:dyDescent="0.25">
      <c r="J9460" s="175"/>
      <c r="K9460" s="175"/>
    </row>
    <row r="9461" spans="10:11" ht="15" customHeight="1" x14ac:dyDescent="0.25">
      <c r="J9461" s="175"/>
      <c r="K9461" s="175"/>
    </row>
    <row r="9462" spans="10:11" ht="15" customHeight="1" x14ac:dyDescent="0.25">
      <c r="J9462" s="175"/>
      <c r="K9462" s="175"/>
    </row>
    <row r="9463" spans="10:11" ht="15" customHeight="1" x14ac:dyDescent="0.25">
      <c r="J9463" s="175"/>
      <c r="K9463" s="175"/>
    </row>
    <row r="9464" spans="10:11" ht="15" customHeight="1" x14ac:dyDescent="0.25">
      <c r="J9464" s="175"/>
      <c r="K9464" s="175"/>
    </row>
    <row r="9465" spans="10:11" ht="15" customHeight="1" x14ac:dyDescent="0.25">
      <c r="J9465" s="175"/>
      <c r="K9465" s="175"/>
    </row>
    <row r="9466" spans="10:11" ht="15" customHeight="1" x14ac:dyDescent="0.25">
      <c r="J9466" s="175"/>
      <c r="K9466" s="175"/>
    </row>
    <row r="9467" spans="10:11" ht="15" customHeight="1" x14ac:dyDescent="0.25">
      <c r="J9467" s="175"/>
      <c r="K9467" s="175"/>
    </row>
    <row r="9468" spans="10:11" ht="15" customHeight="1" x14ac:dyDescent="0.25">
      <c r="J9468" s="175"/>
      <c r="K9468" s="175"/>
    </row>
    <row r="9469" spans="10:11" ht="15" customHeight="1" x14ac:dyDescent="0.25">
      <c r="J9469" s="175"/>
      <c r="K9469" s="175"/>
    </row>
    <row r="9470" spans="10:11" ht="15" customHeight="1" x14ac:dyDescent="0.25">
      <c r="J9470" s="175"/>
      <c r="K9470" s="175"/>
    </row>
    <row r="9471" spans="10:11" ht="15" customHeight="1" x14ac:dyDescent="0.25">
      <c r="J9471" s="175"/>
      <c r="K9471" s="175"/>
    </row>
    <row r="9472" spans="10:11" ht="15" customHeight="1" x14ac:dyDescent="0.25">
      <c r="J9472" s="175"/>
      <c r="K9472" s="175"/>
    </row>
    <row r="9473" spans="10:11" ht="15" customHeight="1" x14ac:dyDescent="0.25">
      <c r="J9473" s="175"/>
      <c r="K9473" s="175"/>
    </row>
    <row r="9474" spans="10:11" ht="15" customHeight="1" x14ac:dyDescent="0.25">
      <c r="J9474" s="175"/>
      <c r="K9474" s="175"/>
    </row>
    <row r="9475" spans="10:11" ht="15" customHeight="1" x14ac:dyDescent="0.25">
      <c r="J9475" s="175"/>
      <c r="K9475" s="175"/>
    </row>
    <row r="9476" spans="10:11" ht="15" customHeight="1" x14ac:dyDescent="0.25">
      <c r="J9476" s="175"/>
      <c r="K9476" s="175"/>
    </row>
    <row r="9477" spans="10:11" ht="15" customHeight="1" x14ac:dyDescent="0.25">
      <c r="J9477" s="175"/>
      <c r="K9477" s="175"/>
    </row>
    <row r="9478" spans="10:11" ht="15" customHeight="1" x14ac:dyDescent="0.25">
      <c r="J9478" s="175"/>
      <c r="K9478" s="175"/>
    </row>
    <row r="9479" spans="10:11" ht="15" customHeight="1" x14ac:dyDescent="0.25">
      <c r="J9479" s="175"/>
      <c r="K9479" s="175"/>
    </row>
    <row r="9480" spans="10:11" ht="15" customHeight="1" x14ac:dyDescent="0.25">
      <c r="J9480" s="175"/>
      <c r="K9480" s="175"/>
    </row>
    <row r="9481" spans="10:11" ht="15" customHeight="1" x14ac:dyDescent="0.25">
      <c r="J9481" s="175"/>
      <c r="K9481" s="175"/>
    </row>
    <row r="9482" spans="10:11" ht="15" customHeight="1" x14ac:dyDescent="0.25">
      <c r="J9482" s="175"/>
      <c r="K9482" s="175"/>
    </row>
    <row r="9483" spans="10:11" ht="15" customHeight="1" x14ac:dyDescent="0.25">
      <c r="J9483" s="175"/>
      <c r="K9483" s="175"/>
    </row>
    <row r="9484" spans="10:11" ht="15" customHeight="1" x14ac:dyDescent="0.25">
      <c r="J9484" s="175"/>
      <c r="K9484" s="175"/>
    </row>
    <row r="9485" spans="10:11" ht="15" customHeight="1" x14ac:dyDescent="0.25">
      <c r="J9485" s="175"/>
      <c r="K9485" s="175"/>
    </row>
    <row r="9486" spans="10:11" ht="15" customHeight="1" x14ac:dyDescent="0.25">
      <c r="J9486" s="175"/>
      <c r="K9486" s="175"/>
    </row>
    <row r="9487" spans="10:11" ht="15" customHeight="1" x14ac:dyDescent="0.25">
      <c r="J9487" s="175"/>
      <c r="K9487" s="175"/>
    </row>
    <row r="9488" spans="10:11" ht="15" customHeight="1" x14ac:dyDescent="0.25">
      <c r="J9488" s="175"/>
      <c r="K9488" s="175"/>
    </row>
    <row r="9489" spans="10:11" ht="15" customHeight="1" x14ac:dyDescent="0.25">
      <c r="J9489" s="175"/>
      <c r="K9489" s="175"/>
    </row>
    <row r="9490" spans="10:11" ht="15" customHeight="1" x14ac:dyDescent="0.25">
      <c r="J9490" s="175"/>
      <c r="K9490" s="175"/>
    </row>
    <row r="9491" spans="10:11" ht="15" customHeight="1" x14ac:dyDescent="0.25">
      <c r="J9491" s="175"/>
      <c r="K9491" s="175"/>
    </row>
    <row r="9492" spans="10:11" ht="15" customHeight="1" x14ac:dyDescent="0.25">
      <c r="J9492" s="175"/>
      <c r="K9492" s="175"/>
    </row>
    <row r="9493" spans="10:11" ht="15" customHeight="1" x14ac:dyDescent="0.25">
      <c r="J9493" s="175"/>
      <c r="K9493" s="175"/>
    </row>
    <row r="9494" spans="10:11" ht="15" customHeight="1" x14ac:dyDescent="0.25">
      <c r="J9494" s="175"/>
      <c r="K9494" s="175"/>
    </row>
    <row r="9495" spans="10:11" ht="15" customHeight="1" x14ac:dyDescent="0.25">
      <c r="J9495" s="175"/>
      <c r="K9495" s="175"/>
    </row>
    <row r="9496" spans="10:11" ht="15" customHeight="1" x14ac:dyDescent="0.25">
      <c r="J9496" s="175"/>
      <c r="K9496" s="175"/>
    </row>
    <row r="9497" spans="10:11" ht="15" customHeight="1" x14ac:dyDescent="0.25">
      <c r="J9497" s="175"/>
      <c r="K9497" s="175"/>
    </row>
    <row r="9498" spans="10:11" ht="15" customHeight="1" x14ac:dyDescent="0.25">
      <c r="J9498" s="175"/>
      <c r="K9498" s="175"/>
    </row>
    <row r="9499" spans="10:11" ht="15" customHeight="1" x14ac:dyDescent="0.25">
      <c r="J9499" s="175"/>
      <c r="K9499" s="175"/>
    </row>
    <row r="9500" spans="10:11" ht="15" customHeight="1" x14ac:dyDescent="0.25">
      <c r="J9500" s="175"/>
      <c r="K9500" s="175"/>
    </row>
    <row r="9501" spans="10:11" ht="15" customHeight="1" x14ac:dyDescent="0.25">
      <c r="J9501" s="175"/>
      <c r="K9501" s="175"/>
    </row>
    <row r="9502" spans="10:11" ht="15" customHeight="1" x14ac:dyDescent="0.25">
      <c r="J9502" s="175"/>
      <c r="K9502" s="175"/>
    </row>
    <row r="9503" spans="10:11" ht="15" customHeight="1" x14ac:dyDescent="0.25">
      <c r="J9503" s="175"/>
      <c r="K9503" s="175"/>
    </row>
    <row r="9504" spans="10:11" ht="15" customHeight="1" x14ac:dyDescent="0.25">
      <c r="J9504" s="175"/>
      <c r="K9504" s="175"/>
    </row>
    <row r="9505" spans="10:11" ht="15" customHeight="1" x14ac:dyDescent="0.25">
      <c r="J9505" s="175"/>
      <c r="K9505" s="175"/>
    </row>
    <row r="9506" spans="10:11" ht="15" customHeight="1" x14ac:dyDescent="0.25">
      <c r="J9506" s="175"/>
      <c r="K9506" s="175"/>
    </row>
    <row r="9507" spans="10:11" ht="15" customHeight="1" x14ac:dyDescent="0.25">
      <c r="J9507" s="175"/>
      <c r="K9507" s="175"/>
    </row>
    <row r="9508" spans="10:11" ht="15" customHeight="1" x14ac:dyDescent="0.25">
      <c r="J9508" s="175"/>
      <c r="K9508" s="175"/>
    </row>
    <row r="9509" spans="10:11" ht="15" customHeight="1" x14ac:dyDescent="0.25">
      <c r="J9509" s="175"/>
      <c r="K9509" s="175"/>
    </row>
    <row r="9510" spans="10:11" ht="15" customHeight="1" x14ac:dyDescent="0.25">
      <c r="J9510" s="175"/>
      <c r="K9510" s="175"/>
    </row>
    <row r="9511" spans="10:11" ht="15" customHeight="1" x14ac:dyDescent="0.25">
      <c r="J9511" s="175"/>
      <c r="K9511" s="175"/>
    </row>
    <row r="9512" spans="10:11" ht="15" customHeight="1" x14ac:dyDescent="0.25">
      <c r="J9512" s="175"/>
      <c r="K9512" s="175"/>
    </row>
    <row r="9513" spans="10:11" ht="15" customHeight="1" x14ac:dyDescent="0.25">
      <c r="J9513" s="175"/>
      <c r="K9513" s="175"/>
    </row>
    <row r="9514" spans="10:11" ht="15" customHeight="1" x14ac:dyDescent="0.25">
      <c r="J9514" s="175"/>
      <c r="K9514" s="175"/>
    </row>
    <row r="9515" spans="10:11" ht="15" customHeight="1" x14ac:dyDescent="0.25">
      <c r="J9515" s="175"/>
      <c r="K9515" s="175"/>
    </row>
    <row r="9516" spans="10:11" ht="15" customHeight="1" x14ac:dyDescent="0.25">
      <c r="J9516" s="175"/>
      <c r="K9516" s="175"/>
    </row>
    <row r="9517" spans="10:11" ht="15" customHeight="1" x14ac:dyDescent="0.25">
      <c r="J9517" s="175"/>
      <c r="K9517" s="175"/>
    </row>
    <row r="9518" spans="10:11" ht="15" customHeight="1" x14ac:dyDescent="0.25">
      <c r="J9518" s="175"/>
      <c r="K9518" s="175"/>
    </row>
    <row r="9519" spans="10:11" ht="15" customHeight="1" x14ac:dyDescent="0.25">
      <c r="J9519" s="175"/>
      <c r="K9519" s="175"/>
    </row>
    <row r="9520" spans="10:11" ht="15" customHeight="1" x14ac:dyDescent="0.25">
      <c r="J9520" s="175"/>
      <c r="K9520" s="175"/>
    </row>
    <row r="9521" spans="10:11" ht="15" customHeight="1" x14ac:dyDescent="0.25">
      <c r="J9521" s="175"/>
      <c r="K9521" s="175"/>
    </row>
    <row r="9522" spans="10:11" ht="15" customHeight="1" x14ac:dyDescent="0.25">
      <c r="J9522" s="175"/>
      <c r="K9522" s="175"/>
    </row>
    <row r="9523" spans="10:11" ht="15" customHeight="1" x14ac:dyDescent="0.25">
      <c r="J9523" s="175"/>
      <c r="K9523" s="175"/>
    </row>
    <row r="9524" spans="10:11" ht="15" customHeight="1" x14ac:dyDescent="0.25">
      <c r="J9524" s="175"/>
      <c r="K9524" s="175"/>
    </row>
    <row r="9525" spans="10:11" ht="15" customHeight="1" x14ac:dyDescent="0.25">
      <c r="J9525" s="175"/>
      <c r="K9525" s="175"/>
    </row>
    <row r="9526" spans="10:11" ht="15" customHeight="1" x14ac:dyDescent="0.25">
      <c r="J9526" s="175"/>
      <c r="K9526" s="175"/>
    </row>
    <row r="9527" spans="10:11" ht="15" customHeight="1" x14ac:dyDescent="0.25">
      <c r="J9527" s="175"/>
      <c r="K9527" s="175"/>
    </row>
    <row r="9528" spans="10:11" ht="15" customHeight="1" x14ac:dyDescent="0.25">
      <c r="J9528" s="175"/>
      <c r="K9528" s="175"/>
    </row>
    <row r="9529" spans="10:11" ht="15" customHeight="1" x14ac:dyDescent="0.25">
      <c r="J9529" s="175"/>
      <c r="K9529" s="175"/>
    </row>
    <row r="9530" spans="10:11" ht="15" customHeight="1" x14ac:dyDescent="0.25">
      <c r="J9530" s="175"/>
      <c r="K9530" s="175"/>
    </row>
    <row r="9531" spans="10:11" ht="15" customHeight="1" x14ac:dyDescent="0.25">
      <c r="J9531" s="175"/>
      <c r="K9531" s="175"/>
    </row>
    <row r="9532" spans="10:11" ht="15" customHeight="1" x14ac:dyDescent="0.25">
      <c r="J9532" s="175"/>
      <c r="K9532" s="175"/>
    </row>
    <row r="9533" spans="10:11" ht="15" customHeight="1" x14ac:dyDescent="0.25">
      <c r="J9533" s="175"/>
      <c r="K9533" s="175"/>
    </row>
    <row r="9534" spans="10:11" ht="15" customHeight="1" x14ac:dyDescent="0.25">
      <c r="J9534" s="175"/>
      <c r="K9534" s="175"/>
    </row>
    <row r="9535" spans="10:11" ht="15" customHeight="1" x14ac:dyDescent="0.25">
      <c r="J9535" s="175"/>
      <c r="K9535" s="175"/>
    </row>
    <row r="9536" spans="10:11" ht="15" customHeight="1" x14ac:dyDescent="0.25">
      <c r="J9536" s="175"/>
      <c r="K9536" s="175"/>
    </row>
    <row r="9537" spans="10:11" ht="15" customHeight="1" x14ac:dyDescent="0.25">
      <c r="J9537" s="175"/>
      <c r="K9537" s="175"/>
    </row>
    <row r="9538" spans="10:11" ht="15" customHeight="1" x14ac:dyDescent="0.25">
      <c r="J9538" s="175"/>
      <c r="K9538" s="175"/>
    </row>
    <row r="9539" spans="10:11" ht="15" customHeight="1" x14ac:dyDescent="0.25">
      <c r="J9539" s="175"/>
      <c r="K9539" s="175"/>
    </row>
    <row r="9540" spans="10:11" ht="15" customHeight="1" x14ac:dyDescent="0.25">
      <c r="J9540" s="175"/>
      <c r="K9540" s="175"/>
    </row>
    <row r="9541" spans="10:11" ht="15" customHeight="1" x14ac:dyDescent="0.25">
      <c r="J9541" s="175"/>
      <c r="K9541" s="175"/>
    </row>
    <row r="9542" spans="10:11" ht="15" customHeight="1" x14ac:dyDescent="0.25">
      <c r="J9542" s="175"/>
      <c r="K9542" s="175"/>
    </row>
    <row r="9543" spans="10:11" ht="15" customHeight="1" x14ac:dyDescent="0.25">
      <c r="J9543" s="175"/>
      <c r="K9543" s="175"/>
    </row>
    <row r="9544" spans="10:11" ht="15" customHeight="1" x14ac:dyDescent="0.25">
      <c r="J9544" s="175"/>
      <c r="K9544" s="175"/>
    </row>
    <row r="9545" spans="10:11" ht="15" customHeight="1" x14ac:dyDescent="0.25">
      <c r="J9545" s="175"/>
      <c r="K9545" s="175"/>
    </row>
    <row r="9546" spans="10:11" ht="15" customHeight="1" x14ac:dyDescent="0.25">
      <c r="J9546" s="175"/>
      <c r="K9546" s="175"/>
    </row>
    <row r="9547" spans="10:11" ht="15" customHeight="1" x14ac:dyDescent="0.25">
      <c r="J9547" s="175"/>
      <c r="K9547" s="175"/>
    </row>
    <row r="9548" spans="10:11" ht="15" customHeight="1" x14ac:dyDescent="0.25">
      <c r="J9548" s="175"/>
      <c r="K9548" s="175"/>
    </row>
    <row r="9549" spans="10:11" ht="15" customHeight="1" x14ac:dyDescent="0.25">
      <c r="J9549" s="175"/>
      <c r="K9549" s="175"/>
    </row>
    <row r="9550" spans="10:11" ht="15" customHeight="1" x14ac:dyDescent="0.25">
      <c r="J9550" s="175"/>
      <c r="K9550" s="175"/>
    </row>
    <row r="9551" spans="10:11" ht="15" customHeight="1" x14ac:dyDescent="0.25">
      <c r="J9551" s="175"/>
      <c r="K9551" s="175"/>
    </row>
    <row r="9552" spans="10:11" ht="15" customHeight="1" x14ac:dyDescent="0.25">
      <c r="J9552" s="175"/>
      <c r="K9552" s="175"/>
    </row>
    <row r="9553" spans="10:11" ht="15" customHeight="1" x14ac:dyDescent="0.25">
      <c r="J9553" s="175"/>
      <c r="K9553" s="175"/>
    </row>
    <row r="9554" spans="10:11" ht="15" customHeight="1" x14ac:dyDescent="0.25">
      <c r="J9554" s="175"/>
      <c r="K9554" s="175"/>
    </row>
    <row r="9555" spans="10:11" ht="15" customHeight="1" x14ac:dyDescent="0.25">
      <c r="J9555" s="175"/>
      <c r="K9555" s="175"/>
    </row>
    <row r="9556" spans="10:11" ht="15" customHeight="1" x14ac:dyDescent="0.25">
      <c r="J9556" s="175"/>
      <c r="K9556" s="175"/>
    </row>
    <row r="9557" spans="10:11" ht="15" customHeight="1" x14ac:dyDescent="0.25">
      <c r="J9557" s="175"/>
      <c r="K9557" s="175"/>
    </row>
    <row r="9558" spans="10:11" ht="15" customHeight="1" x14ac:dyDescent="0.25">
      <c r="J9558" s="175"/>
      <c r="K9558" s="175"/>
    </row>
    <row r="9559" spans="10:11" ht="15" customHeight="1" x14ac:dyDescent="0.25">
      <c r="J9559" s="175"/>
      <c r="K9559" s="175"/>
    </row>
    <row r="9560" spans="10:11" ht="15" customHeight="1" x14ac:dyDescent="0.25">
      <c r="J9560" s="175"/>
      <c r="K9560" s="175"/>
    </row>
    <row r="9561" spans="10:11" ht="15" customHeight="1" x14ac:dyDescent="0.25">
      <c r="J9561" s="175"/>
      <c r="K9561" s="175"/>
    </row>
    <row r="9562" spans="10:11" ht="15" customHeight="1" x14ac:dyDescent="0.25">
      <c r="J9562" s="175"/>
      <c r="K9562" s="175"/>
    </row>
    <row r="9563" spans="10:11" ht="15" customHeight="1" x14ac:dyDescent="0.25">
      <c r="J9563" s="175"/>
      <c r="K9563" s="175"/>
    </row>
    <row r="9564" spans="10:11" ht="15" customHeight="1" x14ac:dyDescent="0.25">
      <c r="J9564" s="175"/>
      <c r="K9564" s="175"/>
    </row>
    <row r="9565" spans="10:11" ht="15" customHeight="1" x14ac:dyDescent="0.25">
      <c r="J9565" s="175"/>
      <c r="K9565" s="175"/>
    </row>
    <row r="9566" spans="10:11" ht="15" customHeight="1" x14ac:dyDescent="0.25">
      <c r="J9566" s="175"/>
      <c r="K9566" s="175"/>
    </row>
    <row r="9567" spans="10:11" ht="15" customHeight="1" x14ac:dyDescent="0.25">
      <c r="J9567" s="175"/>
      <c r="K9567" s="175"/>
    </row>
    <row r="9568" spans="10:11" ht="15" customHeight="1" x14ac:dyDescent="0.25">
      <c r="J9568" s="175"/>
      <c r="K9568" s="175"/>
    </row>
    <row r="9569" spans="10:11" ht="15" customHeight="1" x14ac:dyDescent="0.25">
      <c r="J9569" s="175"/>
      <c r="K9569" s="175"/>
    </row>
    <row r="9570" spans="10:11" ht="15" customHeight="1" x14ac:dyDescent="0.25">
      <c r="J9570" s="175"/>
      <c r="K9570" s="175"/>
    </row>
    <row r="9571" spans="10:11" ht="15" customHeight="1" x14ac:dyDescent="0.25">
      <c r="J9571" s="175"/>
      <c r="K9571" s="175"/>
    </row>
    <row r="9572" spans="10:11" ht="15" customHeight="1" x14ac:dyDescent="0.25">
      <c r="J9572" s="175"/>
      <c r="K9572" s="175"/>
    </row>
    <row r="9573" spans="10:11" ht="15" customHeight="1" x14ac:dyDescent="0.25">
      <c r="J9573" s="175"/>
      <c r="K9573" s="175"/>
    </row>
    <row r="9574" spans="10:11" ht="15" customHeight="1" x14ac:dyDescent="0.25">
      <c r="J9574" s="175"/>
      <c r="K9574" s="175"/>
    </row>
    <row r="9575" spans="10:11" ht="15" customHeight="1" x14ac:dyDescent="0.25">
      <c r="J9575" s="175"/>
      <c r="K9575" s="175"/>
    </row>
    <row r="9576" spans="10:11" ht="15" customHeight="1" x14ac:dyDescent="0.25">
      <c r="J9576" s="175"/>
      <c r="K9576" s="175"/>
    </row>
    <row r="9577" spans="10:11" ht="15" customHeight="1" x14ac:dyDescent="0.25">
      <c r="J9577" s="175"/>
      <c r="K9577" s="175"/>
    </row>
    <row r="9578" spans="10:11" ht="15" customHeight="1" x14ac:dyDescent="0.25">
      <c r="J9578" s="175"/>
      <c r="K9578" s="175"/>
    </row>
    <row r="9579" spans="10:11" ht="15" customHeight="1" x14ac:dyDescent="0.25">
      <c r="J9579" s="175"/>
      <c r="K9579" s="175"/>
    </row>
    <row r="9580" spans="10:11" ht="15" customHeight="1" x14ac:dyDescent="0.25">
      <c r="J9580" s="175"/>
      <c r="K9580" s="175"/>
    </row>
    <row r="9581" spans="10:11" ht="15" customHeight="1" x14ac:dyDescent="0.25">
      <c r="J9581" s="175"/>
      <c r="K9581" s="175"/>
    </row>
    <row r="9582" spans="10:11" ht="15" customHeight="1" x14ac:dyDescent="0.25">
      <c r="J9582" s="175"/>
      <c r="K9582" s="175"/>
    </row>
    <row r="9583" spans="10:11" ht="15" customHeight="1" x14ac:dyDescent="0.25">
      <c r="J9583" s="175"/>
      <c r="K9583" s="175"/>
    </row>
    <row r="9584" spans="10:11" ht="15" customHeight="1" x14ac:dyDescent="0.25">
      <c r="J9584" s="175"/>
      <c r="K9584" s="175"/>
    </row>
    <row r="9585" spans="10:11" ht="15" customHeight="1" x14ac:dyDescent="0.25">
      <c r="J9585" s="175"/>
      <c r="K9585" s="175"/>
    </row>
    <row r="9586" spans="10:11" ht="15" customHeight="1" x14ac:dyDescent="0.25">
      <c r="J9586" s="175"/>
      <c r="K9586" s="175"/>
    </row>
    <row r="9587" spans="10:11" ht="15" customHeight="1" x14ac:dyDescent="0.25">
      <c r="J9587" s="175"/>
      <c r="K9587" s="175"/>
    </row>
    <row r="9588" spans="10:11" ht="15" customHeight="1" x14ac:dyDescent="0.25">
      <c r="J9588" s="175"/>
      <c r="K9588" s="175"/>
    </row>
    <row r="9589" spans="10:11" ht="15" customHeight="1" x14ac:dyDescent="0.25">
      <c r="J9589" s="175"/>
      <c r="K9589" s="175"/>
    </row>
    <row r="9590" spans="10:11" ht="15" customHeight="1" x14ac:dyDescent="0.25">
      <c r="J9590" s="175"/>
      <c r="K9590" s="175"/>
    </row>
    <row r="9591" spans="10:11" ht="15" customHeight="1" x14ac:dyDescent="0.25">
      <c r="J9591" s="175"/>
      <c r="K9591" s="175"/>
    </row>
    <row r="9592" spans="10:11" ht="15" customHeight="1" x14ac:dyDescent="0.25">
      <c r="J9592" s="175"/>
      <c r="K9592" s="175"/>
    </row>
    <row r="9593" spans="10:11" ht="15" customHeight="1" x14ac:dyDescent="0.25">
      <c r="J9593" s="175"/>
      <c r="K9593" s="175"/>
    </row>
    <row r="9594" spans="10:11" ht="15" customHeight="1" x14ac:dyDescent="0.25">
      <c r="J9594" s="175"/>
      <c r="K9594" s="175"/>
    </row>
    <row r="9595" spans="10:11" ht="15" customHeight="1" x14ac:dyDescent="0.25">
      <c r="J9595" s="175"/>
      <c r="K9595" s="175"/>
    </row>
    <row r="9596" spans="10:11" ht="15" customHeight="1" x14ac:dyDescent="0.25">
      <c r="J9596" s="175"/>
      <c r="K9596" s="175"/>
    </row>
    <row r="9597" spans="10:11" ht="15" customHeight="1" x14ac:dyDescent="0.25">
      <c r="J9597" s="175"/>
      <c r="K9597" s="175"/>
    </row>
    <row r="9598" spans="10:11" ht="15" customHeight="1" x14ac:dyDescent="0.25">
      <c r="J9598" s="175"/>
      <c r="K9598" s="175"/>
    </row>
    <row r="9599" spans="10:11" ht="15" customHeight="1" x14ac:dyDescent="0.25">
      <c r="J9599" s="175"/>
      <c r="K9599" s="175"/>
    </row>
    <row r="9600" spans="10:11" ht="15" customHeight="1" x14ac:dyDescent="0.25">
      <c r="J9600" s="175"/>
      <c r="K9600" s="175"/>
    </row>
    <row r="9601" spans="10:11" ht="15" customHeight="1" x14ac:dyDescent="0.25">
      <c r="J9601" s="175"/>
      <c r="K9601" s="175"/>
    </row>
    <row r="9602" spans="10:11" ht="15" customHeight="1" x14ac:dyDescent="0.25">
      <c r="J9602" s="175"/>
      <c r="K9602" s="175"/>
    </row>
    <row r="9603" spans="10:11" ht="15" customHeight="1" x14ac:dyDescent="0.25">
      <c r="J9603" s="175"/>
      <c r="K9603" s="175"/>
    </row>
    <row r="9604" spans="10:11" ht="15" customHeight="1" x14ac:dyDescent="0.25">
      <c r="J9604" s="175"/>
      <c r="K9604" s="175"/>
    </row>
    <row r="9605" spans="10:11" ht="15" customHeight="1" x14ac:dyDescent="0.25">
      <c r="J9605" s="175"/>
      <c r="K9605" s="175"/>
    </row>
    <row r="9606" spans="10:11" ht="15" customHeight="1" x14ac:dyDescent="0.25">
      <c r="J9606" s="175"/>
      <c r="K9606" s="175"/>
    </row>
    <row r="9607" spans="10:11" ht="15" customHeight="1" x14ac:dyDescent="0.25">
      <c r="J9607" s="175"/>
      <c r="K9607" s="175"/>
    </row>
    <row r="9608" spans="10:11" ht="15" customHeight="1" x14ac:dyDescent="0.25">
      <c r="J9608" s="175"/>
      <c r="K9608" s="175"/>
    </row>
    <row r="9609" spans="10:11" ht="15" customHeight="1" x14ac:dyDescent="0.25">
      <c r="J9609" s="175"/>
      <c r="K9609" s="175"/>
    </row>
    <row r="9610" spans="10:11" ht="15" customHeight="1" x14ac:dyDescent="0.25">
      <c r="J9610" s="175"/>
      <c r="K9610" s="175"/>
    </row>
    <row r="9611" spans="10:11" ht="15" customHeight="1" x14ac:dyDescent="0.25">
      <c r="J9611" s="175"/>
      <c r="K9611" s="175"/>
    </row>
    <row r="9612" spans="10:11" ht="15" customHeight="1" x14ac:dyDescent="0.25">
      <c r="J9612" s="175"/>
      <c r="K9612" s="175"/>
    </row>
    <row r="9613" spans="10:11" ht="15" customHeight="1" x14ac:dyDescent="0.25">
      <c r="J9613" s="175"/>
      <c r="K9613" s="175"/>
    </row>
    <row r="9614" spans="10:11" ht="15" customHeight="1" x14ac:dyDescent="0.25">
      <c r="J9614" s="175"/>
      <c r="K9614" s="175"/>
    </row>
    <row r="9615" spans="10:11" ht="15" customHeight="1" x14ac:dyDescent="0.25">
      <c r="J9615" s="175"/>
      <c r="K9615" s="175"/>
    </row>
    <row r="9616" spans="10:11" ht="15" customHeight="1" x14ac:dyDescent="0.25">
      <c r="J9616" s="175"/>
      <c r="K9616" s="175"/>
    </row>
    <row r="9617" spans="10:11" ht="15" customHeight="1" x14ac:dyDescent="0.25">
      <c r="J9617" s="175"/>
      <c r="K9617" s="175"/>
    </row>
    <row r="9618" spans="10:11" ht="15" customHeight="1" x14ac:dyDescent="0.25">
      <c r="J9618" s="175"/>
      <c r="K9618" s="175"/>
    </row>
    <row r="9619" spans="10:11" ht="15" customHeight="1" x14ac:dyDescent="0.25">
      <c r="J9619" s="175"/>
      <c r="K9619" s="175"/>
    </row>
    <row r="9620" spans="10:11" ht="15" customHeight="1" x14ac:dyDescent="0.25">
      <c r="J9620" s="175"/>
      <c r="K9620" s="175"/>
    </row>
    <row r="9621" spans="10:11" ht="15" customHeight="1" x14ac:dyDescent="0.25">
      <c r="J9621" s="175"/>
      <c r="K9621" s="175"/>
    </row>
    <row r="9622" spans="10:11" ht="15" customHeight="1" x14ac:dyDescent="0.25">
      <c r="J9622" s="175"/>
      <c r="K9622" s="175"/>
    </row>
    <row r="9623" spans="10:11" ht="15" customHeight="1" x14ac:dyDescent="0.25">
      <c r="J9623" s="175"/>
      <c r="K9623" s="175"/>
    </row>
    <row r="9624" spans="10:11" ht="15" customHeight="1" x14ac:dyDescent="0.25">
      <c r="J9624" s="175"/>
      <c r="K9624" s="175"/>
    </row>
    <row r="9625" spans="10:11" ht="15" customHeight="1" x14ac:dyDescent="0.25">
      <c r="J9625" s="175"/>
      <c r="K9625" s="175"/>
    </row>
    <row r="9626" spans="10:11" ht="15" customHeight="1" x14ac:dyDescent="0.25">
      <c r="J9626" s="175"/>
      <c r="K9626" s="175"/>
    </row>
    <row r="9627" spans="10:11" ht="15" customHeight="1" x14ac:dyDescent="0.25">
      <c r="J9627" s="175"/>
      <c r="K9627" s="175"/>
    </row>
    <row r="9628" spans="10:11" ht="15" customHeight="1" x14ac:dyDescent="0.25">
      <c r="J9628" s="175"/>
      <c r="K9628" s="175"/>
    </row>
    <row r="9629" spans="10:11" ht="15" customHeight="1" x14ac:dyDescent="0.25">
      <c r="J9629" s="175"/>
      <c r="K9629" s="175"/>
    </row>
    <row r="9630" spans="10:11" ht="15" customHeight="1" x14ac:dyDescent="0.25">
      <c r="J9630" s="175"/>
      <c r="K9630" s="175"/>
    </row>
    <row r="9631" spans="10:11" ht="15" customHeight="1" x14ac:dyDescent="0.25">
      <c r="J9631" s="175"/>
      <c r="K9631" s="175"/>
    </row>
    <row r="9632" spans="10:11" ht="15" customHeight="1" x14ac:dyDescent="0.25">
      <c r="J9632" s="175"/>
      <c r="K9632" s="175"/>
    </row>
    <row r="9633" spans="10:11" ht="15" customHeight="1" x14ac:dyDescent="0.25">
      <c r="J9633" s="175"/>
      <c r="K9633" s="175"/>
    </row>
    <row r="9634" spans="10:11" ht="15" customHeight="1" x14ac:dyDescent="0.25">
      <c r="J9634" s="175"/>
      <c r="K9634" s="175"/>
    </row>
    <row r="9635" spans="10:11" ht="15" customHeight="1" x14ac:dyDescent="0.25">
      <c r="J9635" s="175"/>
      <c r="K9635" s="175"/>
    </row>
    <row r="9636" spans="10:11" ht="15" customHeight="1" x14ac:dyDescent="0.25">
      <c r="J9636" s="175"/>
      <c r="K9636" s="175"/>
    </row>
    <row r="9637" spans="10:11" ht="15" customHeight="1" x14ac:dyDescent="0.25">
      <c r="J9637" s="175"/>
      <c r="K9637" s="175"/>
    </row>
    <row r="9638" spans="10:11" ht="15" customHeight="1" x14ac:dyDescent="0.25">
      <c r="J9638" s="175"/>
      <c r="K9638" s="175"/>
    </row>
    <row r="9639" spans="10:11" ht="15" customHeight="1" x14ac:dyDescent="0.25">
      <c r="J9639" s="175"/>
      <c r="K9639" s="175"/>
    </row>
    <row r="9640" spans="10:11" ht="15" customHeight="1" x14ac:dyDescent="0.25">
      <c r="J9640" s="175"/>
      <c r="K9640" s="175"/>
    </row>
    <row r="9641" spans="10:11" ht="15" customHeight="1" x14ac:dyDescent="0.25">
      <c r="J9641" s="175"/>
      <c r="K9641" s="175"/>
    </row>
    <row r="9642" spans="10:11" ht="15" customHeight="1" x14ac:dyDescent="0.25">
      <c r="J9642" s="175"/>
      <c r="K9642" s="175"/>
    </row>
    <row r="9643" spans="10:11" ht="15" customHeight="1" x14ac:dyDescent="0.25">
      <c r="J9643" s="175"/>
      <c r="K9643" s="175"/>
    </row>
    <row r="9644" spans="10:11" ht="15" customHeight="1" x14ac:dyDescent="0.25">
      <c r="J9644" s="175"/>
      <c r="K9644" s="175"/>
    </row>
    <row r="9645" spans="10:11" ht="15" customHeight="1" x14ac:dyDescent="0.25">
      <c r="J9645" s="175"/>
      <c r="K9645" s="175"/>
    </row>
    <row r="9646" spans="10:11" ht="15" customHeight="1" x14ac:dyDescent="0.25">
      <c r="J9646" s="175"/>
      <c r="K9646" s="175"/>
    </row>
    <row r="9647" spans="10:11" ht="15" customHeight="1" x14ac:dyDescent="0.25">
      <c r="J9647" s="175"/>
      <c r="K9647" s="175"/>
    </row>
    <row r="9648" spans="10:11" ht="15" customHeight="1" x14ac:dyDescent="0.25">
      <c r="J9648" s="175"/>
      <c r="K9648" s="175"/>
    </row>
    <row r="9649" spans="10:11" ht="15" customHeight="1" x14ac:dyDescent="0.25">
      <c r="J9649" s="175"/>
      <c r="K9649" s="175"/>
    </row>
    <row r="9650" spans="10:11" ht="15" customHeight="1" x14ac:dyDescent="0.25">
      <c r="J9650" s="175"/>
      <c r="K9650" s="175"/>
    </row>
    <row r="9651" spans="10:11" ht="15" customHeight="1" x14ac:dyDescent="0.25">
      <c r="J9651" s="175"/>
      <c r="K9651" s="175"/>
    </row>
    <row r="9652" spans="10:11" ht="15" customHeight="1" x14ac:dyDescent="0.25">
      <c r="J9652" s="175"/>
      <c r="K9652" s="175"/>
    </row>
    <row r="9653" spans="10:11" ht="15" customHeight="1" x14ac:dyDescent="0.25">
      <c r="J9653" s="175"/>
      <c r="K9653" s="175"/>
    </row>
    <row r="9654" spans="10:11" ht="15" customHeight="1" x14ac:dyDescent="0.25">
      <c r="J9654" s="175"/>
      <c r="K9654" s="175"/>
    </row>
    <row r="9655" spans="10:11" ht="15" customHeight="1" x14ac:dyDescent="0.25">
      <c r="J9655" s="175"/>
      <c r="K9655" s="175"/>
    </row>
    <row r="9656" spans="10:11" ht="15" customHeight="1" x14ac:dyDescent="0.25">
      <c r="J9656" s="175"/>
      <c r="K9656" s="175"/>
    </row>
    <row r="9657" spans="10:11" ht="15" customHeight="1" x14ac:dyDescent="0.25">
      <c r="J9657" s="175"/>
      <c r="K9657" s="175"/>
    </row>
    <row r="9658" spans="10:11" ht="15" customHeight="1" x14ac:dyDescent="0.25">
      <c r="J9658" s="175"/>
      <c r="K9658" s="175"/>
    </row>
    <row r="9659" spans="10:11" ht="15" customHeight="1" x14ac:dyDescent="0.25">
      <c r="J9659" s="175"/>
      <c r="K9659" s="175"/>
    </row>
    <row r="9660" spans="10:11" ht="15" customHeight="1" x14ac:dyDescent="0.25">
      <c r="J9660" s="175"/>
      <c r="K9660" s="175"/>
    </row>
    <row r="9661" spans="10:11" ht="15" customHeight="1" x14ac:dyDescent="0.25">
      <c r="J9661" s="175"/>
      <c r="K9661" s="175"/>
    </row>
    <row r="9662" spans="10:11" ht="15" customHeight="1" x14ac:dyDescent="0.25">
      <c r="J9662" s="175"/>
      <c r="K9662" s="175"/>
    </row>
    <row r="9663" spans="10:11" ht="15" customHeight="1" x14ac:dyDescent="0.25">
      <c r="J9663" s="175"/>
      <c r="K9663" s="175"/>
    </row>
    <row r="9664" spans="10:11" ht="15" customHeight="1" x14ac:dyDescent="0.25">
      <c r="J9664" s="175"/>
      <c r="K9664" s="175"/>
    </row>
    <row r="9665" spans="10:11" ht="15" customHeight="1" x14ac:dyDescent="0.25">
      <c r="J9665" s="175"/>
      <c r="K9665" s="175"/>
    </row>
    <row r="9666" spans="10:11" ht="15" customHeight="1" x14ac:dyDescent="0.25">
      <c r="J9666" s="175"/>
      <c r="K9666" s="175"/>
    </row>
    <row r="9667" spans="10:11" ht="15" customHeight="1" x14ac:dyDescent="0.25">
      <c r="J9667" s="175"/>
      <c r="K9667" s="175"/>
    </row>
    <row r="9668" spans="10:11" ht="15" customHeight="1" x14ac:dyDescent="0.25">
      <c r="J9668" s="175"/>
      <c r="K9668" s="175"/>
    </row>
    <row r="9669" spans="10:11" ht="15" customHeight="1" x14ac:dyDescent="0.25">
      <c r="J9669" s="175"/>
      <c r="K9669" s="175"/>
    </row>
    <row r="9670" spans="10:11" ht="15" customHeight="1" x14ac:dyDescent="0.25">
      <c r="J9670" s="175"/>
      <c r="K9670" s="175"/>
    </row>
    <row r="9671" spans="10:11" ht="15" customHeight="1" x14ac:dyDescent="0.25">
      <c r="J9671" s="175"/>
      <c r="K9671" s="175"/>
    </row>
    <row r="9672" spans="10:11" ht="15" customHeight="1" x14ac:dyDescent="0.25">
      <c r="J9672" s="175"/>
      <c r="K9672" s="175"/>
    </row>
    <row r="9673" spans="10:11" ht="15" customHeight="1" x14ac:dyDescent="0.25">
      <c r="J9673" s="175"/>
      <c r="K9673" s="175"/>
    </row>
    <row r="9674" spans="10:11" ht="15" customHeight="1" x14ac:dyDescent="0.25">
      <c r="J9674" s="175"/>
      <c r="K9674" s="175"/>
    </row>
    <row r="9675" spans="10:11" ht="15" customHeight="1" x14ac:dyDescent="0.25">
      <c r="J9675" s="175"/>
      <c r="K9675" s="175"/>
    </row>
    <row r="9676" spans="10:11" ht="15" customHeight="1" x14ac:dyDescent="0.25">
      <c r="J9676" s="175"/>
      <c r="K9676" s="175"/>
    </row>
    <row r="9677" spans="10:11" ht="15" customHeight="1" x14ac:dyDescent="0.25">
      <c r="J9677" s="175"/>
      <c r="K9677" s="175"/>
    </row>
    <row r="9678" spans="10:11" ht="15" customHeight="1" x14ac:dyDescent="0.25">
      <c r="J9678" s="175"/>
      <c r="K9678" s="175"/>
    </row>
    <row r="9679" spans="10:11" ht="15" customHeight="1" x14ac:dyDescent="0.25">
      <c r="J9679" s="175"/>
      <c r="K9679" s="175"/>
    </row>
    <row r="9680" spans="10:11" ht="15" customHeight="1" x14ac:dyDescent="0.25">
      <c r="J9680" s="175"/>
      <c r="K9680" s="175"/>
    </row>
    <row r="9681" spans="10:11" ht="15" customHeight="1" x14ac:dyDescent="0.25">
      <c r="J9681" s="175"/>
      <c r="K9681" s="175"/>
    </row>
    <row r="9682" spans="10:11" ht="15" customHeight="1" x14ac:dyDescent="0.25">
      <c r="J9682" s="175"/>
      <c r="K9682" s="175"/>
    </row>
    <row r="9683" spans="10:11" ht="15" customHeight="1" x14ac:dyDescent="0.25">
      <c r="J9683" s="175"/>
      <c r="K9683" s="175"/>
    </row>
    <row r="9684" spans="10:11" ht="15" customHeight="1" x14ac:dyDescent="0.25">
      <c r="J9684" s="175"/>
      <c r="K9684" s="175"/>
    </row>
    <row r="9685" spans="10:11" ht="15" customHeight="1" x14ac:dyDescent="0.25">
      <c r="J9685" s="175"/>
      <c r="K9685" s="175"/>
    </row>
    <row r="9686" spans="10:11" ht="15" customHeight="1" x14ac:dyDescent="0.25">
      <c r="J9686" s="175"/>
      <c r="K9686" s="175"/>
    </row>
    <row r="9687" spans="10:11" ht="15" customHeight="1" x14ac:dyDescent="0.25">
      <c r="J9687" s="175"/>
      <c r="K9687" s="175"/>
    </row>
    <row r="9688" spans="10:11" ht="15" customHeight="1" x14ac:dyDescent="0.25">
      <c r="J9688" s="175"/>
      <c r="K9688" s="175"/>
    </row>
    <row r="9689" spans="10:11" ht="15" customHeight="1" x14ac:dyDescent="0.25">
      <c r="J9689" s="175"/>
      <c r="K9689" s="175"/>
    </row>
    <row r="9690" spans="10:11" ht="15" customHeight="1" x14ac:dyDescent="0.25">
      <c r="J9690" s="175"/>
      <c r="K9690" s="175"/>
    </row>
    <row r="9691" spans="10:11" ht="15" customHeight="1" x14ac:dyDescent="0.25">
      <c r="J9691" s="175"/>
      <c r="K9691" s="175"/>
    </row>
    <row r="9692" spans="10:11" ht="15" customHeight="1" x14ac:dyDescent="0.25">
      <c r="J9692" s="175"/>
      <c r="K9692" s="175"/>
    </row>
    <row r="9693" spans="10:11" ht="15" customHeight="1" x14ac:dyDescent="0.25">
      <c r="J9693" s="175"/>
      <c r="K9693" s="175"/>
    </row>
    <row r="9694" spans="10:11" ht="15" customHeight="1" x14ac:dyDescent="0.25">
      <c r="J9694" s="175"/>
      <c r="K9694" s="175"/>
    </row>
    <row r="9695" spans="10:11" ht="15" customHeight="1" x14ac:dyDescent="0.25">
      <c r="J9695" s="175"/>
      <c r="K9695" s="175"/>
    </row>
    <row r="9696" spans="10:11" ht="15" customHeight="1" x14ac:dyDescent="0.25">
      <c r="J9696" s="175"/>
      <c r="K9696" s="175"/>
    </row>
    <row r="9697" spans="10:11" ht="15" customHeight="1" x14ac:dyDescent="0.25">
      <c r="J9697" s="175"/>
      <c r="K9697" s="175"/>
    </row>
    <row r="9698" spans="10:11" ht="15" customHeight="1" x14ac:dyDescent="0.25">
      <c r="J9698" s="175"/>
      <c r="K9698" s="175"/>
    </row>
    <row r="9699" spans="10:11" ht="15" customHeight="1" x14ac:dyDescent="0.25">
      <c r="J9699" s="175"/>
      <c r="K9699" s="175"/>
    </row>
    <row r="9700" spans="10:11" ht="15" customHeight="1" x14ac:dyDescent="0.25">
      <c r="J9700" s="175"/>
      <c r="K9700" s="175"/>
    </row>
    <row r="9701" spans="10:11" ht="15" customHeight="1" x14ac:dyDescent="0.25">
      <c r="J9701" s="175"/>
      <c r="K9701" s="175"/>
    </row>
    <row r="9702" spans="10:11" ht="15" customHeight="1" x14ac:dyDescent="0.25">
      <c r="J9702" s="175"/>
      <c r="K9702" s="175"/>
    </row>
    <row r="9703" spans="10:11" ht="15" customHeight="1" x14ac:dyDescent="0.25">
      <c r="J9703" s="175"/>
      <c r="K9703" s="175"/>
    </row>
    <row r="9704" spans="10:11" ht="15" customHeight="1" x14ac:dyDescent="0.25">
      <c r="J9704" s="175"/>
      <c r="K9704" s="175"/>
    </row>
    <row r="9705" spans="10:11" ht="15" customHeight="1" x14ac:dyDescent="0.25">
      <c r="J9705" s="175"/>
      <c r="K9705" s="175"/>
    </row>
    <row r="9706" spans="10:11" ht="15" customHeight="1" x14ac:dyDescent="0.25">
      <c r="J9706" s="175"/>
      <c r="K9706" s="175"/>
    </row>
    <row r="9707" spans="10:11" ht="15" customHeight="1" x14ac:dyDescent="0.25">
      <c r="J9707" s="175"/>
      <c r="K9707" s="175"/>
    </row>
    <row r="9708" spans="10:11" ht="15" customHeight="1" x14ac:dyDescent="0.25">
      <c r="J9708" s="175"/>
      <c r="K9708" s="175"/>
    </row>
    <row r="9709" spans="10:11" ht="15" customHeight="1" x14ac:dyDescent="0.25">
      <c r="J9709" s="175"/>
      <c r="K9709" s="175"/>
    </row>
    <row r="9710" spans="10:11" ht="15" customHeight="1" x14ac:dyDescent="0.25">
      <c r="J9710" s="175"/>
      <c r="K9710" s="175"/>
    </row>
    <row r="9711" spans="10:11" ht="15" customHeight="1" x14ac:dyDescent="0.25">
      <c r="J9711" s="175"/>
      <c r="K9711" s="175"/>
    </row>
    <row r="9712" spans="10:11" ht="15" customHeight="1" x14ac:dyDescent="0.25">
      <c r="J9712" s="175"/>
      <c r="K9712" s="175"/>
    </row>
    <row r="9713" spans="10:11" ht="15" customHeight="1" x14ac:dyDescent="0.25">
      <c r="J9713" s="175"/>
      <c r="K9713" s="175"/>
    </row>
    <row r="9714" spans="10:11" ht="15" customHeight="1" x14ac:dyDescent="0.25">
      <c r="J9714" s="175"/>
      <c r="K9714" s="175"/>
    </row>
    <row r="9715" spans="10:11" ht="15" customHeight="1" x14ac:dyDescent="0.25">
      <c r="J9715" s="175"/>
      <c r="K9715" s="175"/>
    </row>
    <row r="9716" spans="10:11" ht="15" customHeight="1" x14ac:dyDescent="0.25">
      <c r="J9716" s="175"/>
      <c r="K9716" s="175"/>
    </row>
    <row r="9717" spans="10:11" ht="15" customHeight="1" x14ac:dyDescent="0.25">
      <c r="J9717" s="175"/>
      <c r="K9717" s="175"/>
    </row>
    <row r="9718" spans="10:11" ht="15" customHeight="1" x14ac:dyDescent="0.25">
      <c r="J9718" s="175"/>
      <c r="K9718" s="175"/>
    </row>
    <row r="9719" spans="10:11" ht="15" customHeight="1" x14ac:dyDescent="0.25">
      <c r="J9719" s="175"/>
      <c r="K9719" s="175"/>
    </row>
    <row r="9720" spans="10:11" ht="15" customHeight="1" x14ac:dyDescent="0.25">
      <c r="J9720" s="175"/>
      <c r="K9720" s="175"/>
    </row>
    <row r="9721" spans="10:11" ht="15" customHeight="1" x14ac:dyDescent="0.25">
      <c r="J9721" s="175"/>
      <c r="K9721" s="175"/>
    </row>
    <row r="9722" spans="10:11" ht="15" customHeight="1" x14ac:dyDescent="0.25">
      <c r="J9722" s="175"/>
      <c r="K9722" s="175"/>
    </row>
    <row r="9723" spans="10:11" ht="15" customHeight="1" x14ac:dyDescent="0.25">
      <c r="J9723" s="175"/>
      <c r="K9723" s="175"/>
    </row>
    <row r="9724" spans="10:11" ht="15" customHeight="1" x14ac:dyDescent="0.25">
      <c r="J9724" s="175"/>
      <c r="K9724" s="175"/>
    </row>
    <row r="9725" spans="10:11" ht="15" customHeight="1" x14ac:dyDescent="0.25">
      <c r="J9725" s="175"/>
      <c r="K9725" s="175"/>
    </row>
    <row r="9726" spans="10:11" ht="15" customHeight="1" x14ac:dyDescent="0.25">
      <c r="J9726" s="175"/>
      <c r="K9726" s="175"/>
    </row>
    <row r="9727" spans="10:11" ht="15" customHeight="1" x14ac:dyDescent="0.25">
      <c r="J9727" s="175"/>
      <c r="K9727" s="175"/>
    </row>
    <row r="9728" spans="10:11" ht="15" customHeight="1" x14ac:dyDescent="0.25">
      <c r="J9728" s="175"/>
      <c r="K9728" s="175"/>
    </row>
    <row r="9729" spans="10:11" ht="15" customHeight="1" x14ac:dyDescent="0.25">
      <c r="J9729" s="175"/>
      <c r="K9729" s="175"/>
    </row>
    <row r="9730" spans="10:11" ht="15" customHeight="1" x14ac:dyDescent="0.25">
      <c r="J9730" s="175"/>
      <c r="K9730" s="175"/>
    </row>
    <row r="9731" spans="10:11" ht="15" customHeight="1" x14ac:dyDescent="0.25">
      <c r="J9731" s="175"/>
      <c r="K9731" s="175"/>
    </row>
    <row r="9732" spans="10:11" ht="15" customHeight="1" x14ac:dyDescent="0.25">
      <c r="J9732" s="175"/>
      <c r="K9732" s="175"/>
    </row>
    <row r="9733" spans="10:11" ht="15" customHeight="1" x14ac:dyDescent="0.25">
      <c r="J9733" s="175"/>
      <c r="K9733" s="175"/>
    </row>
    <row r="9734" spans="10:11" ht="15" customHeight="1" x14ac:dyDescent="0.25">
      <c r="J9734" s="175"/>
      <c r="K9734" s="175"/>
    </row>
    <row r="9735" spans="10:11" ht="15" customHeight="1" x14ac:dyDescent="0.25">
      <c r="J9735" s="175"/>
      <c r="K9735" s="175"/>
    </row>
    <row r="9736" spans="10:11" ht="15" customHeight="1" x14ac:dyDescent="0.25">
      <c r="J9736" s="175"/>
      <c r="K9736" s="175"/>
    </row>
    <row r="9737" spans="10:11" ht="15" customHeight="1" x14ac:dyDescent="0.25">
      <c r="J9737" s="175"/>
      <c r="K9737" s="175"/>
    </row>
    <row r="9738" spans="10:11" ht="15" customHeight="1" x14ac:dyDescent="0.25">
      <c r="J9738" s="175"/>
      <c r="K9738" s="175"/>
    </row>
    <row r="9739" spans="10:11" ht="15" customHeight="1" x14ac:dyDescent="0.25">
      <c r="J9739" s="175"/>
      <c r="K9739" s="175"/>
    </row>
    <row r="9740" spans="10:11" ht="15" customHeight="1" x14ac:dyDescent="0.25">
      <c r="J9740" s="175"/>
      <c r="K9740" s="175"/>
    </row>
    <row r="9741" spans="10:11" ht="15" customHeight="1" x14ac:dyDescent="0.25">
      <c r="J9741" s="175"/>
      <c r="K9741" s="175"/>
    </row>
    <row r="9742" spans="10:11" ht="15" customHeight="1" x14ac:dyDescent="0.25">
      <c r="J9742" s="175"/>
      <c r="K9742" s="175"/>
    </row>
    <row r="9743" spans="10:11" ht="15" customHeight="1" x14ac:dyDescent="0.25">
      <c r="J9743" s="175"/>
      <c r="K9743" s="175"/>
    </row>
    <row r="9744" spans="10:11" ht="15" customHeight="1" x14ac:dyDescent="0.25">
      <c r="J9744" s="175"/>
      <c r="K9744" s="175"/>
    </row>
    <row r="9745" spans="10:11" ht="15" customHeight="1" x14ac:dyDescent="0.25">
      <c r="J9745" s="175"/>
      <c r="K9745" s="175"/>
    </row>
    <row r="9746" spans="10:11" ht="15" customHeight="1" x14ac:dyDescent="0.25">
      <c r="J9746" s="175"/>
      <c r="K9746" s="175"/>
    </row>
    <row r="9747" spans="10:11" ht="15" customHeight="1" x14ac:dyDescent="0.25">
      <c r="J9747" s="175"/>
      <c r="K9747" s="175"/>
    </row>
    <row r="9748" spans="10:11" ht="15" customHeight="1" x14ac:dyDescent="0.25">
      <c r="J9748" s="175"/>
      <c r="K9748" s="175"/>
    </row>
    <row r="9749" spans="10:11" ht="15" customHeight="1" x14ac:dyDescent="0.25">
      <c r="J9749" s="175"/>
      <c r="K9749" s="175"/>
    </row>
    <row r="9750" spans="10:11" ht="15" customHeight="1" x14ac:dyDescent="0.25">
      <c r="J9750" s="175"/>
      <c r="K9750" s="175"/>
    </row>
    <row r="9751" spans="10:11" ht="15" customHeight="1" x14ac:dyDescent="0.25">
      <c r="J9751" s="175"/>
      <c r="K9751" s="175"/>
    </row>
    <row r="9752" spans="10:11" ht="15" customHeight="1" x14ac:dyDescent="0.25">
      <c r="J9752" s="175"/>
      <c r="K9752" s="175"/>
    </row>
    <row r="9753" spans="10:11" ht="15" customHeight="1" x14ac:dyDescent="0.25">
      <c r="J9753" s="175"/>
      <c r="K9753" s="175"/>
    </row>
    <row r="9754" spans="10:11" ht="15" customHeight="1" x14ac:dyDescent="0.25">
      <c r="J9754" s="175"/>
      <c r="K9754" s="175"/>
    </row>
    <row r="9755" spans="10:11" ht="15" customHeight="1" x14ac:dyDescent="0.25">
      <c r="J9755" s="175"/>
      <c r="K9755" s="175"/>
    </row>
    <row r="9756" spans="10:11" ht="15" customHeight="1" x14ac:dyDescent="0.25">
      <c r="J9756" s="175"/>
      <c r="K9756" s="175"/>
    </row>
    <row r="9757" spans="10:11" ht="15" customHeight="1" x14ac:dyDescent="0.25">
      <c r="J9757" s="175"/>
      <c r="K9757" s="175"/>
    </row>
    <row r="9758" spans="10:11" ht="15" customHeight="1" x14ac:dyDescent="0.25">
      <c r="J9758" s="175"/>
      <c r="K9758" s="175"/>
    </row>
    <row r="9759" spans="10:11" ht="15" customHeight="1" x14ac:dyDescent="0.25">
      <c r="J9759" s="175"/>
      <c r="K9759" s="175"/>
    </row>
    <row r="9760" spans="10:11" ht="15" customHeight="1" x14ac:dyDescent="0.25">
      <c r="J9760" s="175"/>
      <c r="K9760" s="175"/>
    </row>
    <row r="9761" spans="10:11" ht="15" customHeight="1" x14ac:dyDescent="0.25">
      <c r="J9761" s="175"/>
      <c r="K9761" s="175"/>
    </row>
    <row r="9762" spans="10:11" ht="15" customHeight="1" x14ac:dyDescent="0.25">
      <c r="J9762" s="175"/>
      <c r="K9762" s="175"/>
    </row>
    <row r="9763" spans="10:11" ht="15" customHeight="1" x14ac:dyDescent="0.25">
      <c r="J9763" s="175"/>
      <c r="K9763" s="175"/>
    </row>
    <row r="9764" spans="10:11" ht="15" customHeight="1" x14ac:dyDescent="0.25">
      <c r="J9764" s="175"/>
      <c r="K9764" s="175"/>
    </row>
    <row r="9765" spans="10:11" ht="15" customHeight="1" x14ac:dyDescent="0.25">
      <c r="J9765" s="175"/>
      <c r="K9765" s="175"/>
    </row>
    <row r="9766" spans="10:11" ht="15" customHeight="1" x14ac:dyDescent="0.25">
      <c r="J9766" s="175"/>
      <c r="K9766" s="175"/>
    </row>
    <row r="9767" spans="10:11" ht="15" customHeight="1" x14ac:dyDescent="0.25">
      <c r="J9767" s="175"/>
      <c r="K9767" s="175"/>
    </row>
    <row r="9768" spans="10:11" ht="15" customHeight="1" x14ac:dyDescent="0.25">
      <c r="J9768" s="175"/>
      <c r="K9768" s="175"/>
    </row>
    <row r="9769" spans="10:11" ht="15" customHeight="1" x14ac:dyDescent="0.25">
      <c r="J9769" s="175"/>
      <c r="K9769" s="175"/>
    </row>
    <row r="9770" spans="10:11" ht="15" customHeight="1" x14ac:dyDescent="0.25">
      <c r="J9770" s="175"/>
      <c r="K9770" s="175"/>
    </row>
    <row r="9771" spans="10:11" ht="15" customHeight="1" x14ac:dyDescent="0.25">
      <c r="J9771" s="175"/>
      <c r="K9771" s="175"/>
    </row>
    <row r="9772" spans="10:11" ht="15" customHeight="1" x14ac:dyDescent="0.25">
      <c r="J9772" s="175"/>
      <c r="K9772" s="175"/>
    </row>
    <row r="9773" spans="10:11" ht="15" customHeight="1" x14ac:dyDescent="0.25">
      <c r="J9773" s="175"/>
      <c r="K9773" s="175"/>
    </row>
    <row r="9774" spans="10:11" ht="15" customHeight="1" x14ac:dyDescent="0.25">
      <c r="J9774" s="175"/>
      <c r="K9774" s="175"/>
    </row>
    <row r="9775" spans="10:11" ht="15" customHeight="1" x14ac:dyDescent="0.25">
      <c r="J9775" s="175"/>
      <c r="K9775" s="175"/>
    </row>
    <row r="9776" spans="10:11" ht="15" customHeight="1" x14ac:dyDescent="0.25">
      <c r="J9776" s="175"/>
      <c r="K9776" s="175"/>
    </row>
    <row r="9777" spans="10:11" ht="15" customHeight="1" x14ac:dyDescent="0.25">
      <c r="J9777" s="175"/>
      <c r="K9777" s="175"/>
    </row>
    <row r="9778" spans="10:11" ht="15" customHeight="1" x14ac:dyDescent="0.25">
      <c r="J9778" s="175"/>
      <c r="K9778" s="175"/>
    </row>
    <row r="9779" spans="10:11" ht="15" customHeight="1" x14ac:dyDescent="0.25">
      <c r="J9779" s="175"/>
      <c r="K9779" s="175"/>
    </row>
    <row r="9780" spans="10:11" ht="15" customHeight="1" x14ac:dyDescent="0.25">
      <c r="J9780" s="175"/>
      <c r="K9780" s="175"/>
    </row>
    <row r="9781" spans="10:11" ht="15" customHeight="1" x14ac:dyDescent="0.25">
      <c r="J9781" s="175"/>
      <c r="K9781" s="175"/>
    </row>
    <row r="9782" spans="10:11" ht="15" customHeight="1" x14ac:dyDescent="0.25">
      <c r="J9782" s="175"/>
      <c r="K9782" s="175"/>
    </row>
    <row r="9783" spans="10:11" ht="15" customHeight="1" x14ac:dyDescent="0.25">
      <c r="J9783" s="175"/>
      <c r="K9783" s="175"/>
    </row>
    <row r="9784" spans="10:11" ht="15" customHeight="1" x14ac:dyDescent="0.25">
      <c r="J9784" s="175"/>
      <c r="K9784" s="175"/>
    </row>
    <row r="9785" spans="10:11" ht="15" customHeight="1" x14ac:dyDescent="0.25">
      <c r="J9785" s="175"/>
      <c r="K9785" s="175"/>
    </row>
    <row r="9786" spans="10:11" ht="15" customHeight="1" x14ac:dyDescent="0.25">
      <c r="J9786" s="175"/>
      <c r="K9786" s="175"/>
    </row>
    <row r="9787" spans="10:11" ht="15" customHeight="1" x14ac:dyDescent="0.25">
      <c r="J9787" s="175"/>
      <c r="K9787" s="175"/>
    </row>
    <row r="9788" spans="10:11" ht="15" customHeight="1" x14ac:dyDescent="0.25">
      <c r="J9788" s="175"/>
      <c r="K9788" s="175"/>
    </row>
    <row r="9789" spans="10:11" ht="15" customHeight="1" x14ac:dyDescent="0.25">
      <c r="J9789" s="175"/>
      <c r="K9789" s="175"/>
    </row>
    <row r="9790" spans="10:11" ht="15" customHeight="1" x14ac:dyDescent="0.25">
      <c r="J9790" s="175"/>
      <c r="K9790" s="175"/>
    </row>
    <row r="9791" spans="10:11" ht="15" customHeight="1" x14ac:dyDescent="0.25">
      <c r="J9791" s="175"/>
      <c r="K9791" s="175"/>
    </row>
    <row r="9792" spans="10:11" ht="15" customHeight="1" x14ac:dyDescent="0.25">
      <c r="J9792" s="175"/>
      <c r="K9792" s="175"/>
    </row>
    <row r="9793" spans="10:11" ht="15" customHeight="1" x14ac:dyDescent="0.25">
      <c r="J9793" s="175"/>
      <c r="K9793" s="175"/>
    </row>
    <row r="9794" spans="10:11" ht="15" customHeight="1" x14ac:dyDescent="0.25">
      <c r="J9794" s="175"/>
      <c r="K9794" s="175"/>
    </row>
    <row r="9795" spans="10:11" ht="15" customHeight="1" x14ac:dyDescent="0.25">
      <c r="J9795" s="175"/>
      <c r="K9795" s="175"/>
    </row>
    <row r="9796" spans="10:11" ht="15" customHeight="1" x14ac:dyDescent="0.25">
      <c r="J9796" s="175"/>
      <c r="K9796" s="175"/>
    </row>
    <row r="9797" spans="10:11" ht="15" customHeight="1" x14ac:dyDescent="0.25">
      <c r="J9797" s="175"/>
      <c r="K9797" s="175"/>
    </row>
    <row r="9798" spans="10:11" ht="15" customHeight="1" x14ac:dyDescent="0.25">
      <c r="J9798" s="175"/>
      <c r="K9798" s="175"/>
    </row>
    <row r="9799" spans="10:11" ht="15" customHeight="1" x14ac:dyDescent="0.25">
      <c r="J9799" s="175"/>
      <c r="K9799" s="175"/>
    </row>
    <row r="9800" spans="10:11" ht="15" customHeight="1" x14ac:dyDescent="0.25">
      <c r="J9800" s="175"/>
      <c r="K9800" s="175"/>
    </row>
    <row r="9801" spans="10:11" ht="15" customHeight="1" x14ac:dyDescent="0.25">
      <c r="J9801" s="175"/>
      <c r="K9801" s="175"/>
    </row>
    <row r="9802" spans="10:11" ht="15" customHeight="1" x14ac:dyDescent="0.25">
      <c r="J9802" s="175"/>
      <c r="K9802" s="175"/>
    </row>
    <row r="9803" spans="10:11" ht="15" customHeight="1" x14ac:dyDescent="0.25">
      <c r="J9803" s="175"/>
      <c r="K9803" s="175"/>
    </row>
    <row r="9804" spans="10:11" ht="15" customHeight="1" x14ac:dyDescent="0.25">
      <c r="J9804" s="175"/>
      <c r="K9804" s="175"/>
    </row>
    <row r="9805" spans="10:11" ht="15" customHeight="1" x14ac:dyDescent="0.25">
      <c r="J9805" s="175"/>
      <c r="K9805" s="175"/>
    </row>
    <row r="9806" spans="10:11" ht="15" customHeight="1" x14ac:dyDescent="0.25">
      <c r="J9806" s="175"/>
      <c r="K9806" s="175"/>
    </row>
    <row r="9807" spans="10:11" ht="15" customHeight="1" x14ac:dyDescent="0.25">
      <c r="J9807" s="175"/>
      <c r="K9807" s="175"/>
    </row>
    <row r="9808" spans="10:11" ht="15" customHeight="1" x14ac:dyDescent="0.25">
      <c r="J9808" s="175"/>
      <c r="K9808" s="175"/>
    </row>
    <row r="9809" spans="10:11" ht="15" customHeight="1" x14ac:dyDescent="0.25">
      <c r="J9809" s="175"/>
      <c r="K9809" s="175"/>
    </row>
    <row r="9810" spans="10:11" ht="15" customHeight="1" x14ac:dyDescent="0.25">
      <c r="J9810" s="175"/>
      <c r="K9810" s="175"/>
    </row>
    <row r="9811" spans="10:11" ht="15" customHeight="1" x14ac:dyDescent="0.25">
      <c r="J9811" s="175"/>
      <c r="K9811" s="175"/>
    </row>
    <row r="9812" spans="10:11" ht="15" customHeight="1" x14ac:dyDescent="0.25">
      <c r="J9812" s="175"/>
      <c r="K9812" s="175"/>
    </row>
    <row r="9813" spans="10:11" ht="15" customHeight="1" x14ac:dyDescent="0.25">
      <c r="J9813" s="175"/>
      <c r="K9813" s="175"/>
    </row>
    <row r="9814" spans="10:11" ht="15" customHeight="1" x14ac:dyDescent="0.25">
      <c r="J9814" s="175"/>
      <c r="K9814" s="175"/>
    </row>
    <row r="9815" spans="10:11" ht="15" customHeight="1" x14ac:dyDescent="0.25">
      <c r="J9815" s="175"/>
      <c r="K9815" s="175"/>
    </row>
    <row r="9816" spans="10:11" ht="15" customHeight="1" x14ac:dyDescent="0.25">
      <c r="J9816" s="175"/>
      <c r="K9816" s="175"/>
    </row>
    <row r="9817" spans="10:11" ht="15" customHeight="1" x14ac:dyDescent="0.25">
      <c r="J9817" s="175"/>
      <c r="K9817" s="175"/>
    </row>
    <row r="9818" spans="10:11" ht="15" customHeight="1" x14ac:dyDescent="0.25">
      <c r="J9818" s="175"/>
      <c r="K9818" s="175"/>
    </row>
    <row r="9819" spans="10:11" ht="15" customHeight="1" x14ac:dyDescent="0.25">
      <c r="J9819" s="175"/>
      <c r="K9819" s="175"/>
    </row>
    <row r="9820" spans="10:11" ht="15" customHeight="1" x14ac:dyDescent="0.25">
      <c r="J9820" s="175"/>
      <c r="K9820" s="175"/>
    </row>
    <row r="9821" spans="10:11" ht="15" customHeight="1" x14ac:dyDescent="0.25">
      <c r="J9821" s="175"/>
      <c r="K9821" s="175"/>
    </row>
    <row r="9822" spans="10:11" ht="15" customHeight="1" x14ac:dyDescent="0.25">
      <c r="J9822" s="175"/>
      <c r="K9822" s="175"/>
    </row>
    <row r="9823" spans="10:11" ht="15" customHeight="1" x14ac:dyDescent="0.25">
      <c r="J9823" s="175"/>
      <c r="K9823" s="175"/>
    </row>
    <row r="9824" spans="10:11" ht="15" customHeight="1" x14ac:dyDescent="0.25">
      <c r="J9824" s="175"/>
      <c r="K9824" s="175"/>
    </row>
    <row r="9825" spans="10:11" ht="15" customHeight="1" x14ac:dyDescent="0.25">
      <c r="J9825" s="175"/>
      <c r="K9825" s="175"/>
    </row>
    <row r="9826" spans="10:11" ht="15" customHeight="1" x14ac:dyDescent="0.25">
      <c r="J9826" s="175"/>
      <c r="K9826" s="175"/>
    </row>
    <row r="9827" spans="10:11" ht="15" customHeight="1" x14ac:dyDescent="0.25">
      <c r="J9827" s="175"/>
      <c r="K9827" s="175"/>
    </row>
    <row r="9828" spans="10:11" ht="15" customHeight="1" x14ac:dyDescent="0.25">
      <c r="J9828" s="175"/>
      <c r="K9828" s="175"/>
    </row>
    <row r="9829" spans="10:11" ht="15" customHeight="1" x14ac:dyDescent="0.25">
      <c r="J9829" s="175"/>
      <c r="K9829" s="175"/>
    </row>
    <row r="9830" spans="10:11" ht="15" customHeight="1" x14ac:dyDescent="0.25">
      <c r="J9830" s="175"/>
      <c r="K9830" s="175"/>
    </row>
    <row r="9831" spans="10:11" ht="15" customHeight="1" x14ac:dyDescent="0.25">
      <c r="J9831" s="175"/>
      <c r="K9831" s="175"/>
    </row>
    <row r="9832" spans="10:11" ht="15" customHeight="1" x14ac:dyDescent="0.25">
      <c r="J9832" s="175"/>
      <c r="K9832" s="175"/>
    </row>
    <row r="9833" spans="10:11" ht="15" customHeight="1" x14ac:dyDescent="0.25">
      <c r="J9833" s="175"/>
      <c r="K9833" s="175"/>
    </row>
    <row r="9834" spans="10:11" ht="15" customHeight="1" x14ac:dyDescent="0.25">
      <c r="J9834" s="175"/>
      <c r="K9834" s="175"/>
    </row>
    <row r="9835" spans="10:11" ht="15" customHeight="1" x14ac:dyDescent="0.25">
      <c r="J9835" s="175"/>
      <c r="K9835" s="175"/>
    </row>
    <row r="9836" spans="10:11" ht="15" customHeight="1" x14ac:dyDescent="0.25">
      <c r="J9836" s="175"/>
      <c r="K9836" s="175"/>
    </row>
    <row r="9837" spans="10:11" ht="15" customHeight="1" x14ac:dyDescent="0.25">
      <c r="J9837" s="175"/>
      <c r="K9837" s="175"/>
    </row>
    <row r="9838" spans="10:11" ht="15" customHeight="1" x14ac:dyDescent="0.25">
      <c r="J9838" s="175"/>
      <c r="K9838" s="175"/>
    </row>
    <row r="9839" spans="10:11" ht="15" customHeight="1" x14ac:dyDescent="0.25">
      <c r="J9839" s="175"/>
      <c r="K9839" s="175"/>
    </row>
    <row r="9840" spans="10:11" ht="15" customHeight="1" x14ac:dyDescent="0.25">
      <c r="J9840" s="175"/>
      <c r="K9840" s="175"/>
    </row>
    <row r="9841" spans="10:11" ht="15" customHeight="1" x14ac:dyDescent="0.25">
      <c r="J9841" s="175"/>
      <c r="K9841" s="175"/>
    </row>
    <row r="9842" spans="10:11" ht="15" customHeight="1" x14ac:dyDescent="0.25">
      <c r="J9842" s="175"/>
      <c r="K9842" s="175"/>
    </row>
    <row r="9843" spans="10:11" ht="15" customHeight="1" x14ac:dyDescent="0.25">
      <c r="J9843" s="175"/>
      <c r="K9843" s="175"/>
    </row>
    <row r="9844" spans="10:11" ht="15" customHeight="1" x14ac:dyDescent="0.25">
      <c r="J9844" s="175"/>
      <c r="K9844" s="175"/>
    </row>
    <row r="9845" spans="10:11" ht="15" customHeight="1" x14ac:dyDescent="0.25">
      <c r="J9845" s="175"/>
      <c r="K9845" s="175"/>
    </row>
    <row r="9846" spans="10:11" ht="15" customHeight="1" x14ac:dyDescent="0.25">
      <c r="J9846" s="175"/>
      <c r="K9846" s="175"/>
    </row>
    <row r="9847" spans="10:11" ht="15" customHeight="1" x14ac:dyDescent="0.25">
      <c r="J9847" s="175"/>
      <c r="K9847" s="175"/>
    </row>
    <row r="9848" spans="10:11" ht="15" customHeight="1" x14ac:dyDescent="0.25">
      <c r="J9848" s="175"/>
      <c r="K9848" s="175"/>
    </row>
    <row r="9849" spans="10:11" ht="15" customHeight="1" x14ac:dyDescent="0.25">
      <c r="J9849" s="175"/>
      <c r="K9849" s="175"/>
    </row>
    <row r="9850" spans="10:11" ht="15" customHeight="1" x14ac:dyDescent="0.25">
      <c r="J9850" s="175"/>
      <c r="K9850" s="175"/>
    </row>
    <row r="9851" spans="10:11" ht="15" customHeight="1" x14ac:dyDescent="0.25">
      <c r="J9851" s="175"/>
      <c r="K9851" s="175"/>
    </row>
    <row r="9852" spans="10:11" ht="15" customHeight="1" x14ac:dyDescent="0.25">
      <c r="J9852" s="175"/>
      <c r="K9852" s="175"/>
    </row>
    <row r="9853" spans="10:11" ht="15" customHeight="1" x14ac:dyDescent="0.25">
      <c r="J9853" s="175"/>
      <c r="K9853" s="175"/>
    </row>
    <row r="9854" spans="10:11" ht="15" customHeight="1" x14ac:dyDescent="0.25">
      <c r="J9854" s="175"/>
      <c r="K9854" s="175"/>
    </row>
    <row r="9855" spans="10:11" ht="15" customHeight="1" x14ac:dyDescent="0.25">
      <c r="J9855" s="175"/>
      <c r="K9855" s="175"/>
    </row>
    <row r="9856" spans="10:11" ht="15" customHeight="1" x14ac:dyDescent="0.25">
      <c r="J9856" s="175"/>
      <c r="K9856" s="175"/>
    </row>
    <row r="9857" spans="10:11" ht="15" customHeight="1" x14ac:dyDescent="0.25">
      <c r="J9857" s="175"/>
      <c r="K9857" s="175"/>
    </row>
    <row r="9858" spans="10:11" ht="15" customHeight="1" x14ac:dyDescent="0.25">
      <c r="J9858" s="175"/>
      <c r="K9858" s="175"/>
    </row>
    <row r="9859" spans="10:11" ht="15" customHeight="1" x14ac:dyDescent="0.25">
      <c r="J9859" s="175"/>
      <c r="K9859" s="175"/>
    </row>
    <row r="9860" spans="10:11" ht="15" customHeight="1" x14ac:dyDescent="0.25">
      <c r="J9860" s="175"/>
      <c r="K9860" s="175"/>
    </row>
    <row r="9861" spans="10:11" ht="15" customHeight="1" x14ac:dyDescent="0.25">
      <c r="J9861" s="175"/>
      <c r="K9861" s="175"/>
    </row>
    <row r="9862" spans="10:11" ht="15" customHeight="1" x14ac:dyDescent="0.25">
      <c r="J9862" s="175"/>
      <c r="K9862" s="175"/>
    </row>
    <row r="9863" spans="10:11" ht="15" customHeight="1" x14ac:dyDescent="0.25">
      <c r="J9863" s="175"/>
      <c r="K9863" s="175"/>
    </row>
    <row r="9864" spans="10:11" ht="15" customHeight="1" x14ac:dyDescent="0.25">
      <c r="J9864" s="175"/>
      <c r="K9864" s="175"/>
    </row>
    <row r="9865" spans="10:11" ht="15" customHeight="1" x14ac:dyDescent="0.25">
      <c r="J9865" s="175"/>
      <c r="K9865" s="175"/>
    </row>
    <row r="9866" spans="10:11" ht="15" customHeight="1" x14ac:dyDescent="0.25">
      <c r="J9866" s="175"/>
      <c r="K9866" s="175"/>
    </row>
    <row r="9867" spans="10:11" ht="15" customHeight="1" x14ac:dyDescent="0.25">
      <c r="J9867" s="175"/>
      <c r="K9867" s="175"/>
    </row>
    <row r="9868" spans="10:11" ht="15" customHeight="1" x14ac:dyDescent="0.25">
      <c r="J9868" s="175"/>
      <c r="K9868" s="175"/>
    </row>
    <row r="9869" spans="10:11" ht="15" customHeight="1" x14ac:dyDescent="0.25">
      <c r="J9869" s="175"/>
      <c r="K9869" s="175"/>
    </row>
    <row r="9870" spans="10:11" ht="15" customHeight="1" x14ac:dyDescent="0.25">
      <c r="J9870" s="175"/>
      <c r="K9870" s="175"/>
    </row>
    <row r="9871" spans="10:11" ht="15" customHeight="1" x14ac:dyDescent="0.25">
      <c r="J9871" s="175"/>
      <c r="K9871" s="175"/>
    </row>
    <row r="9872" spans="10:11" ht="15" customHeight="1" x14ac:dyDescent="0.25">
      <c r="J9872" s="175"/>
      <c r="K9872" s="175"/>
    </row>
    <row r="9873" spans="10:11" ht="15" customHeight="1" x14ac:dyDescent="0.25">
      <c r="J9873" s="175"/>
      <c r="K9873" s="175"/>
    </row>
    <row r="9874" spans="10:11" ht="15" customHeight="1" x14ac:dyDescent="0.25">
      <c r="J9874" s="175"/>
      <c r="K9874" s="175"/>
    </row>
    <row r="9875" spans="10:11" ht="15" customHeight="1" x14ac:dyDescent="0.25">
      <c r="J9875" s="175"/>
      <c r="K9875" s="175"/>
    </row>
    <row r="9876" spans="10:11" ht="15" customHeight="1" x14ac:dyDescent="0.25">
      <c r="J9876" s="175"/>
      <c r="K9876" s="175"/>
    </row>
    <row r="9877" spans="10:11" ht="15" customHeight="1" x14ac:dyDescent="0.25">
      <c r="J9877" s="175"/>
      <c r="K9877" s="175"/>
    </row>
    <row r="9878" spans="10:11" ht="15" customHeight="1" x14ac:dyDescent="0.25">
      <c r="J9878" s="175"/>
      <c r="K9878" s="175"/>
    </row>
    <row r="9879" spans="10:11" ht="15" customHeight="1" x14ac:dyDescent="0.25">
      <c r="J9879" s="175"/>
      <c r="K9879" s="175"/>
    </row>
    <row r="9880" spans="10:11" ht="15" customHeight="1" x14ac:dyDescent="0.25">
      <c r="J9880" s="175"/>
      <c r="K9880" s="175"/>
    </row>
    <row r="9881" spans="10:11" ht="15" customHeight="1" x14ac:dyDescent="0.25">
      <c r="J9881" s="175"/>
      <c r="K9881" s="175"/>
    </row>
    <row r="9882" spans="10:11" ht="15" customHeight="1" x14ac:dyDescent="0.25">
      <c r="J9882" s="175"/>
      <c r="K9882" s="175"/>
    </row>
    <row r="9883" spans="10:11" ht="15" customHeight="1" x14ac:dyDescent="0.25">
      <c r="J9883" s="175"/>
      <c r="K9883" s="175"/>
    </row>
    <row r="9884" spans="10:11" ht="15" customHeight="1" x14ac:dyDescent="0.25">
      <c r="J9884" s="175"/>
      <c r="K9884" s="175"/>
    </row>
    <row r="9885" spans="10:11" ht="15" customHeight="1" x14ac:dyDescent="0.25">
      <c r="J9885" s="175"/>
      <c r="K9885" s="175"/>
    </row>
    <row r="9886" spans="10:11" ht="15" customHeight="1" x14ac:dyDescent="0.25">
      <c r="J9886" s="175"/>
      <c r="K9886" s="175"/>
    </row>
    <row r="9887" spans="10:11" ht="15" customHeight="1" x14ac:dyDescent="0.25">
      <c r="J9887" s="175"/>
      <c r="K9887" s="175"/>
    </row>
    <row r="9888" spans="10:11" ht="15" customHeight="1" x14ac:dyDescent="0.25">
      <c r="J9888" s="175"/>
      <c r="K9888" s="175"/>
    </row>
    <row r="9889" spans="10:11" ht="15" customHeight="1" x14ac:dyDescent="0.25">
      <c r="J9889" s="175"/>
      <c r="K9889" s="175"/>
    </row>
    <row r="9890" spans="10:11" ht="15" customHeight="1" x14ac:dyDescent="0.25">
      <c r="J9890" s="175"/>
      <c r="K9890" s="175"/>
    </row>
    <row r="9891" spans="10:11" ht="15" customHeight="1" x14ac:dyDescent="0.25">
      <c r="J9891" s="175"/>
      <c r="K9891" s="175"/>
    </row>
    <row r="9892" spans="10:11" ht="15" customHeight="1" x14ac:dyDescent="0.25">
      <c r="J9892" s="175"/>
      <c r="K9892" s="175"/>
    </row>
    <row r="9893" spans="10:11" ht="15" customHeight="1" x14ac:dyDescent="0.25">
      <c r="J9893" s="175"/>
      <c r="K9893" s="175"/>
    </row>
    <row r="9894" spans="10:11" ht="15" customHeight="1" x14ac:dyDescent="0.25">
      <c r="J9894" s="175"/>
      <c r="K9894" s="175"/>
    </row>
    <row r="9895" spans="10:11" ht="15" customHeight="1" x14ac:dyDescent="0.25">
      <c r="J9895" s="175"/>
      <c r="K9895" s="175"/>
    </row>
    <row r="9896" spans="10:11" ht="15" customHeight="1" x14ac:dyDescent="0.25">
      <c r="J9896" s="175"/>
      <c r="K9896" s="175"/>
    </row>
    <row r="9897" spans="10:11" ht="15" customHeight="1" x14ac:dyDescent="0.25">
      <c r="J9897" s="175"/>
      <c r="K9897" s="175"/>
    </row>
    <row r="9898" spans="10:11" ht="15" customHeight="1" x14ac:dyDescent="0.25">
      <c r="J9898" s="175"/>
      <c r="K9898" s="175"/>
    </row>
    <row r="9899" spans="10:11" ht="15" customHeight="1" x14ac:dyDescent="0.25">
      <c r="J9899" s="175"/>
      <c r="K9899" s="175"/>
    </row>
    <row r="9900" spans="10:11" ht="15" customHeight="1" x14ac:dyDescent="0.25">
      <c r="J9900" s="175"/>
      <c r="K9900" s="175"/>
    </row>
    <row r="9901" spans="10:11" ht="15" customHeight="1" x14ac:dyDescent="0.25">
      <c r="J9901" s="175"/>
      <c r="K9901" s="175"/>
    </row>
    <row r="9902" spans="10:11" ht="15" customHeight="1" x14ac:dyDescent="0.25">
      <c r="J9902" s="175"/>
      <c r="K9902" s="175"/>
    </row>
    <row r="9903" spans="10:11" ht="15" customHeight="1" x14ac:dyDescent="0.25">
      <c r="J9903" s="175"/>
      <c r="K9903" s="175"/>
    </row>
    <row r="9904" spans="10:11" ht="15" customHeight="1" x14ac:dyDescent="0.25">
      <c r="J9904" s="175"/>
      <c r="K9904" s="175"/>
    </row>
    <row r="9905" spans="10:11" ht="15" customHeight="1" x14ac:dyDescent="0.25">
      <c r="J9905" s="175"/>
      <c r="K9905" s="175"/>
    </row>
    <row r="9906" spans="10:11" ht="15" customHeight="1" x14ac:dyDescent="0.25">
      <c r="J9906" s="175"/>
      <c r="K9906" s="175"/>
    </row>
    <row r="9907" spans="10:11" ht="15" customHeight="1" x14ac:dyDescent="0.25">
      <c r="J9907" s="175"/>
      <c r="K9907" s="175"/>
    </row>
    <row r="9908" spans="10:11" ht="15" customHeight="1" x14ac:dyDescent="0.25">
      <c r="J9908" s="175"/>
      <c r="K9908" s="175"/>
    </row>
    <row r="9909" spans="10:11" ht="15" customHeight="1" x14ac:dyDescent="0.25">
      <c r="J9909" s="175"/>
      <c r="K9909" s="175"/>
    </row>
    <row r="9910" spans="10:11" ht="15" customHeight="1" x14ac:dyDescent="0.25">
      <c r="J9910" s="175"/>
      <c r="K9910" s="175"/>
    </row>
    <row r="9911" spans="10:11" ht="15" customHeight="1" x14ac:dyDescent="0.25">
      <c r="J9911" s="175"/>
      <c r="K9911" s="175"/>
    </row>
    <row r="9912" spans="10:11" ht="15" customHeight="1" x14ac:dyDescent="0.25">
      <c r="J9912" s="175"/>
      <c r="K9912" s="175"/>
    </row>
    <row r="9913" spans="10:11" ht="15" customHeight="1" x14ac:dyDescent="0.25">
      <c r="J9913" s="175"/>
      <c r="K9913" s="175"/>
    </row>
    <row r="9914" spans="10:11" ht="15" customHeight="1" x14ac:dyDescent="0.25">
      <c r="J9914" s="175"/>
      <c r="K9914" s="175"/>
    </row>
    <row r="9915" spans="10:11" ht="15" customHeight="1" x14ac:dyDescent="0.25">
      <c r="J9915" s="175"/>
      <c r="K9915" s="175"/>
    </row>
    <row r="9916" spans="10:11" ht="15" customHeight="1" x14ac:dyDescent="0.25">
      <c r="J9916" s="175"/>
      <c r="K9916" s="175"/>
    </row>
    <row r="9917" spans="10:11" ht="15" customHeight="1" x14ac:dyDescent="0.25">
      <c r="J9917" s="175"/>
      <c r="K9917" s="175"/>
    </row>
    <row r="9918" spans="10:11" ht="15" customHeight="1" x14ac:dyDescent="0.25">
      <c r="J9918" s="175"/>
      <c r="K9918" s="175"/>
    </row>
    <row r="9919" spans="10:11" ht="15" customHeight="1" x14ac:dyDescent="0.25">
      <c r="J9919" s="175"/>
      <c r="K9919" s="175"/>
    </row>
    <row r="9920" spans="10:11" ht="15" customHeight="1" x14ac:dyDescent="0.25">
      <c r="J9920" s="175"/>
      <c r="K9920" s="175"/>
    </row>
    <row r="9921" spans="10:11" ht="15" customHeight="1" x14ac:dyDescent="0.25">
      <c r="J9921" s="175"/>
      <c r="K9921" s="175"/>
    </row>
    <row r="9922" spans="10:11" ht="15" customHeight="1" x14ac:dyDescent="0.25">
      <c r="J9922" s="175"/>
      <c r="K9922" s="175"/>
    </row>
    <row r="9923" spans="10:11" ht="15" customHeight="1" x14ac:dyDescent="0.25">
      <c r="J9923" s="175"/>
      <c r="K9923" s="175"/>
    </row>
    <row r="9924" spans="10:11" ht="15" customHeight="1" x14ac:dyDescent="0.25">
      <c r="J9924" s="175"/>
      <c r="K9924" s="175"/>
    </row>
    <row r="9925" spans="10:11" ht="15" customHeight="1" x14ac:dyDescent="0.25">
      <c r="J9925" s="175"/>
      <c r="K9925" s="175"/>
    </row>
    <row r="9926" spans="10:11" ht="15" customHeight="1" x14ac:dyDescent="0.25">
      <c r="J9926" s="175"/>
      <c r="K9926" s="175"/>
    </row>
    <row r="9927" spans="10:11" ht="15" customHeight="1" x14ac:dyDescent="0.25">
      <c r="J9927" s="175"/>
      <c r="K9927" s="175"/>
    </row>
    <row r="9928" spans="10:11" ht="15" customHeight="1" x14ac:dyDescent="0.25">
      <c r="J9928" s="175"/>
      <c r="K9928" s="175"/>
    </row>
    <row r="9929" spans="10:11" ht="15" customHeight="1" x14ac:dyDescent="0.25">
      <c r="J9929" s="175"/>
      <c r="K9929" s="175"/>
    </row>
    <row r="9930" spans="10:11" ht="15" customHeight="1" x14ac:dyDescent="0.25">
      <c r="J9930" s="175"/>
      <c r="K9930" s="175"/>
    </row>
    <row r="9931" spans="10:11" ht="15" customHeight="1" x14ac:dyDescent="0.25">
      <c r="J9931" s="175"/>
      <c r="K9931" s="175"/>
    </row>
    <row r="9932" spans="10:11" ht="15" customHeight="1" x14ac:dyDescent="0.25">
      <c r="J9932" s="175"/>
      <c r="K9932" s="175"/>
    </row>
    <row r="9933" spans="10:11" ht="15" customHeight="1" x14ac:dyDescent="0.25">
      <c r="J9933" s="175"/>
      <c r="K9933" s="175"/>
    </row>
    <row r="9934" spans="10:11" ht="15" customHeight="1" x14ac:dyDescent="0.25">
      <c r="J9934" s="175"/>
      <c r="K9934" s="175"/>
    </row>
    <row r="9935" spans="10:11" ht="15" customHeight="1" x14ac:dyDescent="0.25">
      <c r="J9935" s="175"/>
      <c r="K9935" s="175"/>
    </row>
    <row r="9936" spans="10:11" ht="15" customHeight="1" x14ac:dyDescent="0.25">
      <c r="J9936" s="175"/>
      <c r="K9936" s="175"/>
    </row>
    <row r="9937" spans="10:11" ht="15" customHeight="1" x14ac:dyDescent="0.25">
      <c r="J9937" s="175"/>
      <c r="K9937" s="175"/>
    </row>
    <row r="9938" spans="10:11" ht="15" customHeight="1" x14ac:dyDescent="0.25">
      <c r="J9938" s="175"/>
      <c r="K9938" s="175"/>
    </row>
    <row r="9939" spans="10:11" ht="15" customHeight="1" x14ac:dyDescent="0.25">
      <c r="J9939" s="175"/>
      <c r="K9939" s="175"/>
    </row>
    <row r="9940" spans="10:11" ht="15" customHeight="1" x14ac:dyDescent="0.25">
      <c r="J9940" s="175"/>
      <c r="K9940" s="175"/>
    </row>
    <row r="9941" spans="10:11" ht="15" customHeight="1" x14ac:dyDescent="0.25">
      <c r="J9941" s="175"/>
      <c r="K9941" s="175"/>
    </row>
    <row r="9942" spans="10:11" ht="15" customHeight="1" x14ac:dyDescent="0.25">
      <c r="J9942" s="175"/>
      <c r="K9942" s="175"/>
    </row>
    <row r="9943" spans="10:11" ht="15" customHeight="1" x14ac:dyDescent="0.25">
      <c r="J9943" s="175"/>
      <c r="K9943" s="175"/>
    </row>
    <row r="9944" spans="10:11" ht="15" customHeight="1" x14ac:dyDescent="0.25">
      <c r="J9944" s="175"/>
      <c r="K9944" s="175"/>
    </row>
    <row r="9945" spans="10:11" ht="15" customHeight="1" x14ac:dyDescent="0.25">
      <c r="J9945" s="175"/>
      <c r="K9945" s="175"/>
    </row>
    <row r="9946" spans="10:11" ht="15" customHeight="1" x14ac:dyDescent="0.25">
      <c r="J9946" s="175"/>
      <c r="K9946" s="175"/>
    </row>
    <row r="9947" spans="10:11" ht="15" customHeight="1" x14ac:dyDescent="0.25">
      <c r="J9947" s="175"/>
      <c r="K9947" s="175"/>
    </row>
    <row r="9948" spans="10:11" ht="15" customHeight="1" x14ac:dyDescent="0.25">
      <c r="J9948" s="175"/>
      <c r="K9948" s="175"/>
    </row>
    <row r="9949" spans="10:11" ht="15" customHeight="1" x14ac:dyDescent="0.25">
      <c r="J9949" s="175"/>
      <c r="K9949" s="175"/>
    </row>
    <row r="9950" spans="10:11" ht="15" customHeight="1" x14ac:dyDescent="0.25">
      <c r="J9950" s="175"/>
      <c r="K9950" s="175"/>
    </row>
    <row r="9951" spans="10:11" ht="15" customHeight="1" x14ac:dyDescent="0.25">
      <c r="J9951" s="175"/>
      <c r="K9951" s="175"/>
    </row>
    <row r="9952" spans="10:11" ht="15" customHeight="1" x14ac:dyDescent="0.25">
      <c r="J9952" s="175"/>
      <c r="K9952" s="175"/>
    </row>
    <row r="9953" spans="10:11" ht="15" customHeight="1" x14ac:dyDescent="0.25">
      <c r="J9953" s="175"/>
      <c r="K9953" s="175"/>
    </row>
    <row r="9954" spans="10:11" ht="15" customHeight="1" x14ac:dyDescent="0.25">
      <c r="J9954" s="175"/>
      <c r="K9954" s="175"/>
    </row>
    <row r="9955" spans="10:11" ht="15" customHeight="1" x14ac:dyDescent="0.25">
      <c r="J9955" s="175"/>
      <c r="K9955" s="175"/>
    </row>
    <row r="9956" spans="10:11" ht="15" customHeight="1" x14ac:dyDescent="0.25">
      <c r="J9956" s="175"/>
      <c r="K9956" s="175"/>
    </row>
    <row r="9957" spans="10:11" ht="15" customHeight="1" x14ac:dyDescent="0.25">
      <c r="J9957" s="175"/>
      <c r="K9957" s="175"/>
    </row>
    <row r="9958" spans="10:11" ht="15" customHeight="1" x14ac:dyDescent="0.25">
      <c r="J9958" s="175"/>
      <c r="K9958" s="175"/>
    </row>
    <row r="9959" spans="10:11" ht="15" customHeight="1" x14ac:dyDescent="0.25">
      <c r="J9959" s="175"/>
      <c r="K9959" s="175"/>
    </row>
    <row r="9960" spans="10:11" ht="15" customHeight="1" x14ac:dyDescent="0.25">
      <c r="J9960" s="175"/>
      <c r="K9960" s="175"/>
    </row>
    <row r="9961" spans="10:11" ht="15" customHeight="1" x14ac:dyDescent="0.25">
      <c r="J9961" s="175"/>
      <c r="K9961" s="175"/>
    </row>
    <row r="9962" spans="10:11" ht="15" customHeight="1" x14ac:dyDescent="0.25">
      <c r="J9962" s="175"/>
      <c r="K9962" s="175"/>
    </row>
    <row r="9963" spans="10:11" ht="15" customHeight="1" x14ac:dyDescent="0.25">
      <c r="J9963" s="175"/>
      <c r="K9963" s="175"/>
    </row>
    <row r="9964" spans="10:11" ht="15" customHeight="1" x14ac:dyDescent="0.25">
      <c r="J9964" s="175"/>
      <c r="K9964" s="175"/>
    </row>
    <row r="9965" spans="10:11" ht="15" customHeight="1" x14ac:dyDescent="0.25">
      <c r="J9965" s="175"/>
      <c r="K9965" s="175"/>
    </row>
    <row r="9966" spans="10:11" ht="15" customHeight="1" x14ac:dyDescent="0.25">
      <c r="J9966" s="175"/>
      <c r="K9966" s="175"/>
    </row>
    <row r="9967" spans="10:11" ht="15" customHeight="1" x14ac:dyDescent="0.25">
      <c r="J9967" s="175"/>
      <c r="K9967" s="175"/>
    </row>
    <row r="9968" spans="10:11" ht="15" customHeight="1" x14ac:dyDescent="0.25">
      <c r="J9968" s="175"/>
      <c r="K9968" s="175"/>
    </row>
    <row r="9969" spans="10:11" ht="15" customHeight="1" x14ac:dyDescent="0.25">
      <c r="J9969" s="175"/>
      <c r="K9969" s="175"/>
    </row>
    <row r="9970" spans="10:11" ht="15" customHeight="1" x14ac:dyDescent="0.25">
      <c r="J9970" s="175"/>
      <c r="K9970" s="175"/>
    </row>
    <row r="9971" spans="10:11" ht="15" customHeight="1" x14ac:dyDescent="0.25">
      <c r="J9971" s="175"/>
      <c r="K9971" s="175"/>
    </row>
    <row r="9972" spans="10:11" ht="15" customHeight="1" x14ac:dyDescent="0.25">
      <c r="J9972" s="175"/>
      <c r="K9972" s="175"/>
    </row>
    <row r="9973" spans="10:11" ht="15" customHeight="1" x14ac:dyDescent="0.25">
      <c r="J9973" s="175"/>
      <c r="K9973" s="175"/>
    </row>
    <row r="9974" spans="10:11" ht="15" customHeight="1" x14ac:dyDescent="0.25">
      <c r="J9974" s="175"/>
      <c r="K9974" s="175"/>
    </row>
    <row r="9975" spans="10:11" ht="15" customHeight="1" x14ac:dyDescent="0.25">
      <c r="J9975" s="175"/>
      <c r="K9975" s="175"/>
    </row>
    <row r="9976" spans="10:11" ht="15" customHeight="1" x14ac:dyDescent="0.25">
      <c r="J9976" s="175"/>
      <c r="K9976" s="175"/>
    </row>
    <row r="9977" spans="10:11" ht="15" customHeight="1" x14ac:dyDescent="0.25">
      <c r="J9977" s="175"/>
      <c r="K9977" s="175"/>
    </row>
    <row r="9978" spans="10:11" ht="15" customHeight="1" x14ac:dyDescent="0.25">
      <c r="J9978" s="175"/>
      <c r="K9978" s="175"/>
    </row>
    <row r="9979" spans="10:11" ht="15" customHeight="1" x14ac:dyDescent="0.25">
      <c r="J9979" s="175"/>
      <c r="K9979" s="175"/>
    </row>
    <row r="9980" spans="10:11" ht="15" customHeight="1" x14ac:dyDescent="0.25">
      <c r="J9980" s="175"/>
      <c r="K9980" s="175"/>
    </row>
    <row r="9981" spans="10:11" ht="15" customHeight="1" x14ac:dyDescent="0.25">
      <c r="J9981" s="175"/>
      <c r="K9981" s="175"/>
    </row>
    <row r="9982" spans="10:11" ht="15" customHeight="1" x14ac:dyDescent="0.25">
      <c r="J9982" s="175"/>
      <c r="K9982" s="175"/>
    </row>
    <row r="9983" spans="10:11" ht="15" customHeight="1" x14ac:dyDescent="0.25">
      <c r="J9983" s="175"/>
      <c r="K9983" s="175"/>
    </row>
    <row r="9984" spans="10:11" ht="15" customHeight="1" x14ac:dyDescent="0.25">
      <c r="J9984" s="175"/>
      <c r="K9984" s="175"/>
    </row>
    <row r="9985" spans="10:11" ht="15" customHeight="1" x14ac:dyDescent="0.25">
      <c r="J9985" s="175"/>
      <c r="K9985" s="175"/>
    </row>
    <row r="9986" spans="10:11" ht="15" customHeight="1" x14ac:dyDescent="0.25">
      <c r="J9986" s="175"/>
      <c r="K9986" s="175"/>
    </row>
    <row r="9987" spans="10:11" ht="15" customHeight="1" x14ac:dyDescent="0.25">
      <c r="J9987" s="175"/>
      <c r="K9987" s="175"/>
    </row>
    <row r="9988" spans="10:11" ht="15" customHeight="1" x14ac:dyDescent="0.25">
      <c r="J9988" s="175"/>
      <c r="K9988" s="175"/>
    </row>
    <row r="9989" spans="10:11" ht="15" customHeight="1" x14ac:dyDescent="0.25">
      <c r="J9989" s="175"/>
      <c r="K9989" s="175"/>
    </row>
    <row r="9990" spans="10:11" ht="15" customHeight="1" x14ac:dyDescent="0.25">
      <c r="J9990" s="175"/>
      <c r="K9990" s="175"/>
    </row>
    <row r="9991" spans="10:11" ht="15" customHeight="1" x14ac:dyDescent="0.25">
      <c r="J9991" s="175"/>
      <c r="K9991" s="175"/>
    </row>
    <row r="9992" spans="10:11" ht="15" customHeight="1" x14ac:dyDescent="0.25">
      <c r="J9992" s="175"/>
      <c r="K9992" s="175"/>
    </row>
    <row r="9993" spans="10:11" ht="15" customHeight="1" x14ac:dyDescent="0.25">
      <c r="J9993" s="175"/>
      <c r="K9993" s="175"/>
    </row>
    <row r="9994" spans="10:11" ht="15" customHeight="1" x14ac:dyDescent="0.25">
      <c r="J9994" s="175"/>
      <c r="K9994" s="175"/>
    </row>
    <row r="9995" spans="10:11" ht="15" customHeight="1" x14ac:dyDescent="0.25">
      <c r="J9995" s="175"/>
      <c r="K9995" s="175"/>
    </row>
    <row r="9996" spans="10:11" ht="15" customHeight="1" x14ac:dyDescent="0.25">
      <c r="J9996" s="175"/>
      <c r="K9996" s="175"/>
    </row>
    <row r="9997" spans="10:11" ht="15" customHeight="1" x14ac:dyDescent="0.25">
      <c r="J9997" s="175"/>
      <c r="K9997" s="175"/>
    </row>
    <row r="9998" spans="10:11" ht="15" customHeight="1" x14ac:dyDescent="0.25">
      <c r="J9998" s="175"/>
      <c r="K9998" s="175"/>
    </row>
    <row r="9999" spans="10:11" ht="15" customHeight="1" x14ac:dyDescent="0.25">
      <c r="J9999" s="175"/>
      <c r="K9999" s="175"/>
    </row>
    <row r="10000" spans="10:11" ht="15" customHeight="1" x14ac:dyDescent="0.25">
      <c r="J10000" s="175"/>
      <c r="K10000" s="175"/>
    </row>
  </sheetData>
  <sheetProtection sheet="1" objects="1" scenarios="1" selectLockedCells="1"/>
  <sortState ref="B12:F12">
    <sortCondition ref="D12"/>
    <sortCondition ref="E12"/>
  </sortState>
  <mergeCells count="2">
    <mergeCell ref="B4:C4"/>
    <mergeCell ref="X36:Y36"/>
  </mergeCells>
  <pageMargins left="0.7" right="0.7" top="0.75" bottom="0.75" header="0.3" footer="0.3"/>
  <pageSetup paperSize="0" orientation="portrait" r:id="rId1"/>
  <customProperties>
    <customPr name="ORB_SHEETNAME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72572" r:id="rId5" name="condFormDropDown">
              <controlPr defaultSize="0" autoLine="0" autoPict="0">
                <anchor moveWithCells="1">
                  <from>
                    <xdr:col>13</xdr:col>
                    <xdr:colOff>552450</xdr:colOff>
                    <xdr:row>33</xdr:row>
                    <xdr:rowOff>47625</xdr:rowOff>
                  </from>
                  <to>
                    <xdr:col>14</xdr:col>
                    <xdr:colOff>819150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73" r:id="rId6" name="drmaw_1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20</xdr:row>
                    <xdr:rowOff>19050</xdr:rowOff>
                  </from>
                  <to>
                    <xdr:col>11</xdr:col>
                    <xdr:colOff>104775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74" r:id="rId7" name="compareDatesDD">
              <controlPr defaultSize="0" autoLine="0" autoPict="0" macro="[0]!comparisonDatesChange">
                <anchor moveWithCells="1">
                  <from>
                    <xdr:col>13</xdr:col>
                    <xdr:colOff>95250</xdr:colOff>
                    <xdr:row>14</xdr:row>
                    <xdr:rowOff>38100</xdr:rowOff>
                  </from>
                  <to>
                    <xdr:col>15</xdr:col>
                    <xdr:colOff>180975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75" r:id="rId8" name="drmaw_2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21</xdr:row>
                    <xdr:rowOff>123825</xdr:rowOff>
                  </from>
                  <to>
                    <xdr:col>11</xdr:col>
                    <xdr:colOff>104775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76" r:id="rId9" name="drmaw_3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23</xdr:row>
                    <xdr:rowOff>47625</xdr:rowOff>
                  </from>
                  <to>
                    <xdr:col>11</xdr:col>
                    <xdr:colOff>104775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77" r:id="rId10" name="createChartsCB">
              <controlPr defaultSize="0" autoFill="0" autoLine="0" autoPict="0">
                <anchor moveWithCells="1">
                  <from>
                    <xdr:col>12</xdr:col>
                    <xdr:colOff>247650</xdr:colOff>
                    <xdr:row>31</xdr:row>
                    <xdr:rowOff>47625</xdr:rowOff>
                  </from>
                  <to>
                    <xdr:col>13</xdr:col>
                    <xdr:colOff>447675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78" r:id="rId11" name="drmaw_4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24</xdr:row>
                    <xdr:rowOff>152400</xdr:rowOff>
                  </from>
                  <to>
                    <xdr:col>11</xdr:col>
                    <xdr:colOff>104775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79" r:id="rId12" name="drmaw_5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26</xdr:row>
                    <xdr:rowOff>66675</xdr:rowOff>
                  </from>
                  <to>
                    <xdr:col>11</xdr:col>
                    <xdr:colOff>104775</xdr:colOff>
                    <xdr:row>27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0" r:id="rId13" name="drmaw_6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27</xdr:row>
                    <xdr:rowOff>180975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1" r:id="rId14" name="drmaw_7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29</xdr:row>
                    <xdr:rowOff>95250</xdr:rowOff>
                  </from>
                  <to>
                    <xdr:col>11</xdr:col>
                    <xdr:colOff>104775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2" r:id="rId15" name="drsdaw_1">
              <controlPr defaultSize="0" autoLine="0" autoPict="0" macro="[0]!updateVisibilitydrsdaw">
                <anchor moveWithCells="1">
                  <from>
                    <xdr:col>9</xdr:col>
                    <xdr:colOff>38100</xdr:colOff>
                    <xdr:row>12</xdr:row>
                    <xdr:rowOff>57150</xdr:rowOff>
                  </from>
                  <to>
                    <xdr:col>11</xdr:col>
                    <xdr:colOff>133350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3" r:id="rId16" name="drdaw_1">
              <controlPr defaultSize="0" autoLine="0" autoPict="0" macro="[0]!updateVisibilitydrdaw">
                <anchor moveWithCells="1">
                  <from>
                    <xdr:col>6</xdr:col>
                    <xdr:colOff>333375</xdr:colOff>
                    <xdr:row>19</xdr:row>
                    <xdr:rowOff>152400</xdr:rowOff>
                  </from>
                  <to>
                    <xdr:col>8</xdr:col>
                    <xdr:colOff>447675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4" r:id="rId17" name="drdaw_2">
              <controlPr defaultSize="0" autoLine="0" autoPict="0" macro="[0]!updateVisibilitydrdaw">
                <anchor moveWithCells="1">
                  <from>
                    <xdr:col>6</xdr:col>
                    <xdr:colOff>333375</xdr:colOff>
                    <xdr:row>21</xdr:row>
                    <xdr:rowOff>66675</xdr:rowOff>
                  </from>
                  <to>
                    <xdr:col>8</xdr:col>
                    <xdr:colOff>447675</xdr:colOff>
                    <xdr:row>22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5" r:id="rId18" name="drdaw_3">
              <controlPr defaultSize="0" autoLine="0" autoPict="0" macro="[0]!updateVisibilitydrdaw">
                <anchor moveWithCells="1">
                  <from>
                    <xdr:col>6</xdr:col>
                    <xdr:colOff>333375</xdr:colOff>
                    <xdr:row>22</xdr:row>
                    <xdr:rowOff>180975</xdr:rowOff>
                  </from>
                  <to>
                    <xdr:col>8</xdr:col>
                    <xdr:colOff>447675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6" r:id="rId19" name="drdaw_4">
              <controlPr defaultSize="0" autoLine="0" autoPict="0" macro="[0]!updateVisibilitydrdaw">
                <anchor moveWithCells="1">
                  <from>
                    <xdr:col>6</xdr:col>
                    <xdr:colOff>333375</xdr:colOff>
                    <xdr:row>24</xdr:row>
                    <xdr:rowOff>95250</xdr:rowOff>
                  </from>
                  <to>
                    <xdr:col>8</xdr:col>
                    <xdr:colOff>447675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7" r:id="rId20" name="drdaw_5">
              <controlPr defaultSize="0" autoLine="0" autoPict="0" macro="[0]!updateVisibilitydrdaw">
                <anchor moveWithCells="1">
                  <from>
                    <xdr:col>6</xdr:col>
                    <xdr:colOff>333375</xdr:colOff>
                    <xdr:row>26</xdr:row>
                    <xdr:rowOff>9525</xdr:rowOff>
                  </from>
                  <to>
                    <xdr:col>8</xdr:col>
                    <xdr:colOff>447675</xdr:colOff>
                    <xdr:row>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8" r:id="rId21" name="sdCategoriesDropdown">
              <controlPr defaultSize="0" autoLine="0" autoPict="0">
                <anchor moveWithCells="1">
                  <from>
                    <xdr:col>10</xdr:col>
                    <xdr:colOff>200025</xdr:colOff>
                    <xdr:row>15</xdr:row>
                    <xdr:rowOff>104775</xdr:rowOff>
                  </from>
                  <to>
                    <xdr:col>11</xdr:col>
                    <xdr:colOff>133350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89" r:id="rId22" name="drsdaw_2">
              <controlPr defaultSize="0" autoLine="0" autoPict="0" macro="[0]!updateVisibilitydrsdaw">
                <anchor moveWithCells="1">
                  <from>
                    <xdr:col>9</xdr:col>
                    <xdr:colOff>38100</xdr:colOff>
                    <xdr:row>13</xdr:row>
                    <xdr:rowOff>171450</xdr:rowOff>
                  </from>
                  <to>
                    <xdr:col>11</xdr:col>
                    <xdr:colOff>133350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0" r:id="rId23" name="drdaw_6">
              <controlPr defaultSize="0" autoLine="0" autoPict="0" macro="[0]!updateVisibilitydrdaw">
                <anchor moveWithCells="1">
                  <from>
                    <xdr:col>6</xdr:col>
                    <xdr:colOff>333375</xdr:colOff>
                    <xdr:row>27</xdr:row>
                    <xdr:rowOff>123825</xdr:rowOff>
                  </from>
                  <to>
                    <xdr:col>8</xdr:col>
                    <xdr:colOff>447675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1" r:id="rId24" name="drmaw_8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31</xdr:row>
                    <xdr:rowOff>9525</xdr:rowOff>
                  </from>
                  <to>
                    <xdr:col>11</xdr:col>
                    <xdr:colOff>104775</xdr:colOff>
                    <xdr:row>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2" r:id="rId25" name="drmaw_9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32</xdr:row>
                    <xdr:rowOff>123825</xdr:rowOff>
                  </from>
                  <to>
                    <xdr:col>11</xdr:col>
                    <xdr:colOff>104775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3" r:id="rId26" name="drmaw_10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34</xdr:row>
                    <xdr:rowOff>38100</xdr:rowOff>
                  </from>
                  <to>
                    <xdr:col>11</xdr:col>
                    <xdr:colOff>104775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4" r:id="rId27" name="drmaw_11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35</xdr:row>
                    <xdr:rowOff>142875</xdr:rowOff>
                  </from>
                  <to>
                    <xdr:col>11</xdr:col>
                    <xdr:colOff>104775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5" r:id="rId28" name="drmaw_12">
              <controlPr defaultSize="0" autoLine="0" autoPict="0" macro="[0]!updateVisibilitydrmaw">
                <anchor moveWithCells="1">
                  <from>
                    <xdr:col>9</xdr:col>
                    <xdr:colOff>28575</xdr:colOff>
                    <xdr:row>37</xdr:row>
                    <xdr:rowOff>66675</xdr:rowOff>
                  </from>
                  <to>
                    <xdr:col>11</xdr:col>
                    <xdr:colOff>104775</xdr:colOff>
                    <xdr:row>38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6" r:id="rId29" name="groupingDD">
              <controlPr defaultSize="0" autoLine="0" autoPict="0">
                <anchor moveWithCells="1">
                  <from>
                    <xdr:col>13</xdr:col>
                    <xdr:colOff>552450</xdr:colOff>
                    <xdr:row>35</xdr:row>
                    <xdr:rowOff>76200</xdr:rowOff>
                  </from>
                  <to>
                    <xdr:col>14</xdr:col>
                    <xdr:colOff>819150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7" r:id="rId30" name="dateRangeTypeDD">
              <controlPr defaultSize="0" autoLine="0" autoPict="0" macro="[0]!dateRangeTypeChangeAW">
                <anchor moveWithCells="1">
                  <from>
                    <xdr:col>12</xdr:col>
                    <xdr:colOff>114300</xdr:colOff>
                    <xdr:row>9</xdr:row>
                    <xdr:rowOff>9525</xdr:rowOff>
                  </from>
                  <to>
                    <xdr:col>14</xdr:col>
                    <xdr:colOff>57150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8" r:id="rId31" name="includeCurrentCB">
              <controlPr defaultSize="0" autoFill="0" autoLine="0" autoPict="0" macro="[0]!dateRangeTypeChange">
                <anchor moveWithCells="1">
                  <from>
                    <xdr:col>14</xdr:col>
                    <xdr:colOff>123825</xdr:colOff>
                    <xdr:row>10</xdr:row>
                    <xdr:rowOff>76200</xdr:rowOff>
                  </from>
                  <to>
                    <xdr:col>15</xdr:col>
                    <xdr:colOff>590550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599" r:id="rId32" name="comparisonValueTypeDD">
              <controlPr defaultSize="0" autoLine="0" autoPict="0" macro="[0]!comparisonDatesChange">
                <anchor moveWithCells="1">
                  <from>
                    <xdr:col>13</xdr:col>
                    <xdr:colOff>95250</xdr:colOff>
                    <xdr:row>15</xdr:row>
                    <xdr:rowOff>142875</xdr:rowOff>
                  </from>
                  <to>
                    <xdr:col>15</xdr:col>
                    <xdr:colOff>180975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602" r:id="rId33" name="rawData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19050</xdr:colOff>
                    <xdr:row>28</xdr:row>
                    <xdr:rowOff>57150</xdr:rowOff>
                  </from>
                  <to>
                    <xdr:col>13</xdr:col>
                    <xdr:colOff>790575</xdr:colOff>
                    <xdr:row>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603" r:id="rId34" name="formatted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19050</xdr:colOff>
                    <xdr:row>29</xdr:row>
                    <xdr:rowOff>152400</xdr:rowOff>
                  </from>
                  <to>
                    <xdr:col>13</xdr:col>
                    <xdr:colOff>790575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604" r:id="rId35" name="rowLimitDD">
              <controlPr defaultSize="0" autoLine="0" autoPict="0">
                <anchor moveWithCells="1">
                  <from>
                    <xdr:col>12</xdr:col>
                    <xdr:colOff>342900</xdr:colOff>
                    <xdr:row>40</xdr:row>
                    <xdr:rowOff>114300</xdr:rowOff>
                  </from>
                  <to>
                    <xdr:col>14</xdr:col>
                    <xdr:colOff>400050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606" r:id="rId36" name="avoidSamplingCB">
              <controlPr defaultSize="0" autoFill="0" autoLine="0" autoPict="0">
                <anchor moveWithCells="1">
                  <from>
                    <xdr:col>12</xdr:col>
                    <xdr:colOff>76200</xdr:colOff>
                    <xdr:row>42</xdr:row>
                    <xdr:rowOff>57150</xdr:rowOff>
                  </from>
                  <to>
                    <xdr:col>14</xdr:col>
                    <xdr:colOff>590550</xdr:colOff>
                    <xdr:row>44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ingAds">
    <tabColor rgb="FF005F9A"/>
  </sheetPr>
  <dimension ref="A1:Y10000"/>
  <sheetViews>
    <sheetView showRowColHeaders="0" zoomScale="80" zoomScaleNormal="80" workbookViewId="0">
      <pane ySplit="7" topLeftCell="A8" activePane="bottomLeft" state="frozen"/>
      <selection pane="bottomLeft" activeCell="B12" sqref="B12"/>
    </sheetView>
  </sheetViews>
  <sheetFormatPr defaultRowHeight="15" customHeight="1" x14ac:dyDescent="0.25"/>
  <cols>
    <col min="1" max="1" width="0.85546875" style="175" customWidth="1"/>
    <col min="2" max="2" width="2.5703125" style="175" customWidth="1"/>
    <col min="3" max="3" width="7.140625" style="170" customWidth="1"/>
    <col min="4" max="4" width="14.28515625" style="175" customWidth="1"/>
    <col min="5" max="5" width="35.28515625" style="176" customWidth="1"/>
    <col min="6" max="6" width="9.28515625" style="171" customWidth="1"/>
    <col min="7" max="7" width="14.5703125" style="212" customWidth="1"/>
    <col min="8" max="8" width="14.5703125" style="176" customWidth="1"/>
    <col min="9" max="10" width="14.5703125" style="163" customWidth="1"/>
    <col min="11" max="11" width="14.5703125" style="177" customWidth="1"/>
    <col min="12" max="12" width="10.28515625" style="175" customWidth="1"/>
    <col min="13" max="18" width="14.5703125" style="175" customWidth="1"/>
    <col min="19" max="16384" width="9.140625" style="175"/>
  </cols>
  <sheetData>
    <row r="1" spans="1:23" s="164" customFormat="1" ht="15" customHeight="1" x14ac:dyDescent="0.35">
      <c r="C1" s="165"/>
      <c r="D1" s="166"/>
      <c r="E1" s="166"/>
      <c r="F1" s="165"/>
      <c r="G1" s="212"/>
      <c r="H1" s="167"/>
      <c r="I1" s="162"/>
      <c r="J1" s="162"/>
      <c r="K1" s="168"/>
    </row>
    <row r="2" spans="1:23" s="164" customFormat="1" ht="15" customHeight="1" x14ac:dyDescent="0.35">
      <c r="C2" s="165"/>
      <c r="D2" s="166"/>
      <c r="E2" s="166"/>
      <c r="F2" s="165"/>
      <c r="G2" s="212"/>
      <c r="H2" s="167"/>
      <c r="I2" s="162"/>
      <c r="J2" s="162"/>
      <c r="K2" s="168"/>
    </row>
    <row r="3" spans="1:23" s="164" customFormat="1" ht="15" customHeight="1" x14ac:dyDescent="0.25">
      <c r="B3" s="169"/>
      <c r="C3" s="170"/>
      <c r="E3" s="167"/>
      <c r="F3" s="171"/>
      <c r="G3" s="212"/>
      <c r="H3" s="167"/>
      <c r="I3" s="162"/>
      <c r="J3" s="162"/>
      <c r="K3" s="168"/>
    </row>
    <row r="4" spans="1:23" s="164" customFormat="1" ht="15" customHeight="1" x14ac:dyDescent="0.25">
      <c r="B4" s="294"/>
      <c r="C4" s="294"/>
      <c r="D4" s="172"/>
      <c r="E4" s="173"/>
      <c r="F4" s="171"/>
      <c r="G4" s="212"/>
      <c r="H4" s="174"/>
      <c r="I4" s="162"/>
      <c r="J4" s="162"/>
      <c r="K4" s="168"/>
    </row>
    <row r="5" spans="1:23" s="164" customFormat="1" ht="15" customHeight="1" x14ac:dyDescent="0.25">
      <c r="C5" s="170"/>
      <c r="E5" s="167"/>
      <c r="F5" s="171"/>
      <c r="G5" s="212"/>
      <c r="H5" s="167"/>
      <c r="I5" s="162"/>
      <c r="J5" s="162"/>
      <c r="K5" s="168"/>
    </row>
    <row r="6" spans="1:23" ht="15" customHeight="1" x14ac:dyDescent="0.3">
      <c r="H6" s="175"/>
      <c r="I6" s="176"/>
      <c r="K6" s="163"/>
      <c r="L6" s="177"/>
      <c r="M6" s="178"/>
      <c r="W6" s="178"/>
    </row>
    <row r="7" spans="1:23" s="178" customFormat="1" ht="15" customHeight="1" x14ac:dyDescent="0.3">
      <c r="A7" s="175"/>
      <c r="C7" s="179"/>
      <c r="G7" s="213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23" ht="15" customHeight="1" x14ac:dyDescent="0.35">
      <c r="B8" s="161"/>
      <c r="C8" s="180"/>
      <c r="D8" s="181"/>
      <c r="E8" s="182"/>
      <c r="F8" s="183"/>
      <c r="H8" s="175"/>
      <c r="I8" s="175"/>
      <c r="J8" s="175"/>
      <c r="K8" s="175"/>
    </row>
    <row r="9" spans="1:23" ht="15" customHeight="1" x14ac:dyDescent="0.25">
      <c r="B9" s="184"/>
      <c r="C9" s="180"/>
      <c r="D9" s="185"/>
      <c r="E9" s="185"/>
      <c r="F9" s="185"/>
      <c r="H9" s="175"/>
      <c r="I9" s="175"/>
      <c r="J9" s="175"/>
      <c r="K9" s="175"/>
    </row>
    <row r="10" spans="1:23" ht="15" customHeight="1" x14ac:dyDescent="0.25">
      <c r="B10" s="184"/>
      <c r="C10" s="180"/>
      <c r="D10" s="185"/>
      <c r="E10" s="185"/>
      <c r="F10" s="185"/>
      <c r="H10" s="175"/>
      <c r="I10" s="175"/>
      <c r="J10" s="175"/>
      <c r="K10" s="175"/>
    </row>
    <row r="11" spans="1:23" ht="15" customHeight="1" x14ac:dyDescent="0.35">
      <c r="B11" s="205"/>
      <c r="C11" s="206" t="s">
        <v>1766</v>
      </c>
      <c r="D11" s="206" t="s">
        <v>6</v>
      </c>
      <c r="E11" s="208"/>
      <c r="F11" s="208"/>
      <c r="G11" s="216"/>
      <c r="H11" s="209"/>
      <c r="I11" s="209"/>
      <c r="J11" s="175"/>
      <c r="K11" s="175"/>
      <c r="O11" s="186"/>
      <c r="P11" s="187"/>
    </row>
    <row r="12" spans="1:23" ht="15" customHeight="1" x14ac:dyDescent="0.3">
      <c r="B12" s="203"/>
      <c r="C12" s="204"/>
      <c r="D12" s="204"/>
      <c r="E12" s="204"/>
      <c r="F12" s="204"/>
      <c r="G12" s="216" t="s">
        <v>2378</v>
      </c>
      <c r="H12" s="209"/>
      <c r="I12" s="209"/>
      <c r="J12" s="175"/>
      <c r="K12" s="175"/>
      <c r="O12" s="188"/>
      <c r="P12" s="187"/>
    </row>
    <row r="13" spans="1:23" ht="15" customHeight="1" x14ac:dyDescent="0.3">
      <c r="B13" s="203"/>
      <c r="C13" s="204"/>
      <c r="D13" s="204"/>
      <c r="E13" s="204"/>
      <c r="F13" s="204"/>
      <c r="G13" s="216" t="s">
        <v>2378</v>
      </c>
      <c r="H13" s="209"/>
      <c r="I13" s="209"/>
      <c r="J13" s="175"/>
      <c r="K13" s="175"/>
      <c r="O13" s="188"/>
      <c r="P13" s="187"/>
    </row>
    <row r="14" spans="1:23" ht="15" customHeight="1" x14ac:dyDescent="0.25">
      <c r="B14" s="203"/>
      <c r="C14" s="204"/>
      <c r="D14" s="204"/>
      <c r="E14" s="204"/>
      <c r="F14" s="204"/>
      <c r="G14" s="212" t="s">
        <v>2378</v>
      </c>
      <c r="H14" s="175"/>
      <c r="I14" s="175"/>
      <c r="J14" s="175"/>
      <c r="K14" s="175"/>
      <c r="O14" s="189"/>
      <c r="P14" s="189"/>
    </row>
    <row r="15" spans="1:23" ht="15" customHeight="1" x14ac:dyDescent="0.25">
      <c r="B15" s="211"/>
      <c r="C15" s="210"/>
      <c r="D15" s="210"/>
      <c r="E15" s="210"/>
      <c r="F15" s="210"/>
      <c r="G15" s="212" t="s">
        <v>2378</v>
      </c>
      <c r="H15" s="175"/>
      <c r="I15" s="175"/>
      <c r="J15" s="175"/>
      <c r="K15" s="175"/>
      <c r="O15" s="189"/>
      <c r="P15" s="189"/>
    </row>
    <row r="16" spans="1:23" ht="15" customHeight="1" x14ac:dyDescent="0.25">
      <c r="B16" s="211"/>
      <c r="C16" s="210"/>
      <c r="D16" s="210"/>
      <c r="E16" s="210"/>
      <c r="F16" s="210"/>
      <c r="G16" s="212" t="s">
        <v>2378</v>
      </c>
      <c r="H16" s="175"/>
      <c r="I16" s="175"/>
      <c r="J16" s="175"/>
      <c r="K16" s="175"/>
      <c r="O16" s="190"/>
      <c r="P16" s="191"/>
    </row>
    <row r="17" spans="2:25" ht="15" customHeight="1" x14ac:dyDescent="0.25">
      <c r="B17" s="211"/>
      <c r="C17" s="210"/>
      <c r="D17" s="210"/>
      <c r="E17" s="210"/>
      <c r="F17" s="210"/>
      <c r="G17" s="212" t="s">
        <v>2378</v>
      </c>
      <c r="H17" s="175"/>
      <c r="I17" s="175"/>
      <c r="J17" s="175"/>
      <c r="K17" s="175"/>
      <c r="O17" s="190"/>
      <c r="P17" s="191"/>
    </row>
    <row r="18" spans="2:25" ht="15" customHeight="1" x14ac:dyDescent="0.25">
      <c r="B18" s="211"/>
      <c r="C18" s="210"/>
      <c r="D18" s="210"/>
      <c r="E18" s="210"/>
      <c r="F18" s="210"/>
      <c r="G18" s="212" t="s">
        <v>2378</v>
      </c>
      <c r="H18" s="175"/>
      <c r="I18" s="175"/>
      <c r="J18" s="175"/>
      <c r="K18" s="175"/>
      <c r="O18" s="190"/>
      <c r="P18" s="192"/>
    </row>
    <row r="19" spans="2:25" ht="15" customHeight="1" x14ac:dyDescent="0.25">
      <c r="B19" s="211"/>
      <c r="C19" s="210"/>
      <c r="D19" s="210"/>
      <c r="E19" s="210"/>
      <c r="F19" s="210"/>
      <c r="G19" s="212" t="s">
        <v>2378</v>
      </c>
      <c r="H19" s="175"/>
      <c r="I19" s="175"/>
      <c r="J19" s="175"/>
      <c r="K19" s="175"/>
      <c r="O19" s="190"/>
      <c r="P19" s="192"/>
    </row>
    <row r="20" spans="2:25" ht="15" customHeight="1" x14ac:dyDescent="0.25">
      <c r="B20" s="211"/>
      <c r="C20" s="210"/>
      <c r="D20" s="210"/>
      <c r="E20" s="210"/>
      <c r="F20" s="210"/>
      <c r="G20" s="212" t="s">
        <v>2378</v>
      </c>
      <c r="H20" s="175"/>
      <c r="I20" s="175"/>
      <c r="J20" s="175"/>
      <c r="K20" s="175"/>
      <c r="O20" s="190"/>
      <c r="P20" s="190"/>
    </row>
    <row r="21" spans="2:25" ht="15" customHeight="1" x14ac:dyDescent="0.25">
      <c r="B21" s="211"/>
      <c r="C21" s="210"/>
      <c r="D21" s="210"/>
      <c r="E21" s="210"/>
      <c r="F21" s="210"/>
      <c r="G21" s="212" t="s">
        <v>2378</v>
      </c>
      <c r="H21" s="175"/>
      <c r="I21" s="175"/>
      <c r="J21" s="175"/>
      <c r="K21" s="175"/>
      <c r="O21" s="190"/>
      <c r="P21" s="190"/>
    </row>
    <row r="22" spans="2:25" ht="15" customHeight="1" x14ac:dyDescent="0.25">
      <c r="B22" s="211"/>
      <c r="C22" s="210"/>
      <c r="D22" s="210"/>
      <c r="E22" s="210"/>
      <c r="F22" s="210"/>
      <c r="G22" s="212" t="s">
        <v>2378</v>
      </c>
      <c r="H22" s="175"/>
      <c r="I22" s="175"/>
      <c r="J22" s="175"/>
      <c r="K22" s="175"/>
    </row>
    <row r="23" spans="2:25" ht="15" customHeight="1" x14ac:dyDescent="0.25">
      <c r="B23" s="211"/>
      <c r="C23" s="210"/>
      <c r="D23" s="210"/>
      <c r="E23" s="210"/>
      <c r="F23" s="210"/>
      <c r="G23" s="212" t="s">
        <v>2378</v>
      </c>
      <c r="H23" s="175"/>
      <c r="I23" s="175"/>
      <c r="J23" s="175"/>
      <c r="K23" s="175"/>
    </row>
    <row r="24" spans="2:25" ht="15" customHeight="1" x14ac:dyDescent="0.25">
      <c r="B24" s="211"/>
      <c r="C24" s="210"/>
      <c r="D24" s="210"/>
      <c r="E24" s="210"/>
      <c r="F24" s="210"/>
      <c r="G24" s="212" t="s">
        <v>2378</v>
      </c>
      <c r="H24" s="175"/>
      <c r="I24" s="175"/>
      <c r="J24" s="175"/>
      <c r="K24" s="175"/>
    </row>
    <row r="25" spans="2:25" ht="15" customHeight="1" x14ac:dyDescent="0.35">
      <c r="B25" s="211"/>
      <c r="C25" s="210"/>
      <c r="D25" s="210"/>
      <c r="E25" s="210"/>
      <c r="F25" s="210"/>
      <c r="G25" s="212" t="s">
        <v>2378</v>
      </c>
      <c r="H25" s="175"/>
      <c r="I25" s="175"/>
      <c r="J25" s="175"/>
      <c r="K25" s="175"/>
      <c r="X25" s="193"/>
      <c r="Y25" s="189"/>
    </row>
    <row r="26" spans="2:25" ht="15" customHeight="1" x14ac:dyDescent="0.25">
      <c r="B26" s="211"/>
      <c r="C26" s="210"/>
      <c r="D26" s="210"/>
      <c r="E26" s="210"/>
      <c r="F26" s="210"/>
      <c r="G26" s="212" t="s">
        <v>2378</v>
      </c>
      <c r="H26" s="175"/>
      <c r="I26" s="175"/>
      <c r="J26" s="175"/>
      <c r="K26" s="175"/>
      <c r="X26" s="194"/>
      <c r="Y26" s="194"/>
    </row>
    <row r="27" spans="2:25" ht="15" customHeight="1" x14ac:dyDescent="0.25">
      <c r="B27" s="211"/>
      <c r="C27" s="210"/>
      <c r="D27" s="210"/>
      <c r="E27" s="210"/>
      <c r="F27" s="210"/>
      <c r="G27" s="212" t="s">
        <v>2378</v>
      </c>
      <c r="H27" s="175"/>
      <c r="I27" s="175"/>
      <c r="J27" s="175"/>
      <c r="K27" s="175"/>
      <c r="X27" s="194"/>
      <c r="Y27" s="194"/>
    </row>
    <row r="28" spans="2:25" ht="15" customHeight="1" x14ac:dyDescent="0.25">
      <c r="B28" s="211"/>
      <c r="C28" s="210"/>
      <c r="D28" s="210"/>
      <c r="E28" s="210"/>
      <c r="F28" s="210"/>
      <c r="G28" s="212" t="s">
        <v>2378</v>
      </c>
      <c r="H28" s="175"/>
      <c r="I28" s="175"/>
      <c r="J28" s="175"/>
      <c r="K28" s="175"/>
    </row>
    <row r="29" spans="2:25" ht="15" customHeight="1" x14ac:dyDescent="0.25">
      <c r="B29" s="211"/>
      <c r="C29" s="210"/>
      <c r="D29" s="210"/>
      <c r="E29" s="210"/>
      <c r="F29" s="210"/>
      <c r="G29" s="212" t="s">
        <v>2378</v>
      </c>
      <c r="H29" s="175"/>
      <c r="I29" s="175"/>
      <c r="J29" s="175"/>
      <c r="K29" s="175"/>
    </row>
    <row r="30" spans="2:25" ht="15" customHeight="1" x14ac:dyDescent="0.25">
      <c r="B30" s="211"/>
      <c r="C30" s="210"/>
      <c r="D30" s="210"/>
      <c r="E30" s="210"/>
      <c r="F30" s="210"/>
      <c r="G30" s="212" t="s">
        <v>2378</v>
      </c>
      <c r="H30" s="175"/>
      <c r="I30" s="175"/>
      <c r="J30" s="175"/>
      <c r="K30" s="175"/>
    </row>
    <row r="31" spans="2:25" ht="15" customHeight="1" x14ac:dyDescent="0.25">
      <c r="B31" s="211"/>
      <c r="C31" s="210"/>
      <c r="D31" s="210"/>
      <c r="E31" s="210"/>
      <c r="F31" s="210"/>
      <c r="G31" s="212" t="s">
        <v>2378</v>
      </c>
      <c r="H31" s="175"/>
      <c r="I31" s="175"/>
      <c r="J31" s="175"/>
      <c r="K31" s="175"/>
    </row>
    <row r="32" spans="2:25" ht="15" customHeight="1" x14ac:dyDescent="0.25">
      <c r="B32" s="211"/>
      <c r="C32" s="210"/>
      <c r="D32" s="210"/>
      <c r="E32" s="210"/>
      <c r="F32" s="210"/>
      <c r="G32" s="212" t="s">
        <v>2378</v>
      </c>
      <c r="H32" s="175"/>
      <c r="I32" s="175"/>
      <c r="J32" s="175"/>
      <c r="K32" s="175"/>
    </row>
    <row r="33" spans="1:25" ht="15" customHeight="1" x14ac:dyDescent="0.25">
      <c r="B33" s="211"/>
      <c r="C33" s="210"/>
      <c r="D33" s="210"/>
      <c r="E33" s="210"/>
      <c r="F33" s="210"/>
      <c r="G33" s="212" t="s">
        <v>2378</v>
      </c>
      <c r="H33" s="175"/>
      <c r="I33" s="175"/>
      <c r="J33" s="175"/>
      <c r="K33" s="175"/>
    </row>
    <row r="34" spans="1:25" ht="15" customHeight="1" x14ac:dyDescent="0.25">
      <c r="B34" s="211"/>
      <c r="C34" s="210"/>
      <c r="D34" s="210"/>
      <c r="E34" s="210"/>
      <c r="F34" s="210"/>
      <c r="G34" s="212" t="s">
        <v>2378</v>
      </c>
      <c r="H34" s="175"/>
      <c r="I34" s="175"/>
      <c r="J34" s="175"/>
      <c r="K34" s="175"/>
    </row>
    <row r="35" spans="1:25" ht="15" customHeight="1" x14ac:dyDescent="0.25">
      <c r="B35" s="211"/>
      <c r="C35" s="210"/>
      <c r="D35" s="210"/>
      <c r="E35" s="210"/>
      <c r="F35" s="210"/>
      <c r="G35" s="212" t="s">
        <v>2378</v>
      </c>
      <c r="H35" s="175"/>
      <c r="I35" s="175"/>
      <c r="J35" s="175"/>
      <c r="K35" s="175"/>
    </row>
    <row r="36" spans="1:25" ht="15" customHeight="1" x14ac:dyDescent="0.25">
      <c r="B36" s="211"/>
      <c r="C36" s="210"/>
      <c r="D36" s="210"/>
      <c r="E36" s="210"/>
      <c r="F36" s="210"/>
      <c r="G36" s="212" t="s">
        <v>2378</v>
      </c>
      <c r="H36" s="175"/>
      <c r="I36" s="175"/>
      <c r="J36" s="175"/>
      <c r="K36" s="175"/>
      <c r="X36" s="295"/>
      <c r="Y36" s="295"/>
    </row>
    <row r="37" spans="1:25" ht="15" customHeight="1" x14ac:dyDescent="0.25">
      <c r="B37" s="211"/>
      <c r="C37" s="210"/>
      <c r="D37" s="210"/>
      <c r="E37" s="210"/>
      <c r="F37" s="210"/>
      <c r="G37" s="212" t="s">
        <v>2378</v>
      </c>
      <c r="H37" s="175"/>
      <c r="I37" s="175"/>
      <c r="J37" s="175"/>
      <c r="K37" s="175"/>
      <c r="X37" s="194"/>
      <c r="Y37" s="194"/>
    </row>
    <row r="38" spans="1:25" ht="15" customHeight="1" x14ac:dyDescent="0.25">
      <c r="B38" s="211"/>
      <c r="C38" s="210"/>
      <c r="D38" s="210"/>
      <c r="E38" s="210"/>
      <c r="F38" s="210"/>
      <c r="G38" s="212" t="s">
        <v>2378</v>
      </c>
      <c r="H38" s="175"/>
      <c r="I38" s="175"/>
      <c r="J38" s="175"/>
      <c r="K38" s="175"/>
      <c r="X38" s="194"/>
      <c r="Y38" s="194"/>
    </row>
    <row r="39" spans="1:25" ht="15" customHeight="1" x14ac:dyDescent="0.25">
      <c r="B39" s="211"/>
      <c r="C39" s="210"/>
      <c r="D39" s="210"/>
      <c r="E39" s="210"/>
      <c r="F39" s="210"/>
      <c r="G39" s="212" t="s">
        <v>2378</v>
      </c>
      <c r="H39" s="175"/>
      <c r="I39" s="175"/>
      <c r="J39" s="175"/>
      <c r="K39" s="175"/>
      <c r="X39" s="207"/>
      <c r="Y39" s="207"/>
    </row>
    <row r="40" spans="1:25" ht="15" customHeight="1" x14ac:dyDescent="0.25">
      <c r="B40" s="211"/>
      <c r="C40" s="210"/>
      <c r="D40" s="210"/>
      <c r="E40" s="210"/>
      <c r="F40" s="210"/>
      <c r="G40" s="212" t="s">
        <v>2378</v>
      </c>
      <c r="H40" s="175"/>
      <c r="I40" s="175"/>
      <c r="J40" s="175"/>
      <c r="K40" s="175"/>
      <c r="X40" s="194"/>
      <c r="Y40" s="194"/>
    </row>
    <row r="41" spans="1:25" ht="15" customHeight="1" x14ac:dyDescent="0.25">
      <c r="B41" s="211"/>
      <c r="C41" s="210"/>
      <c r="D41" s="210"/>
      <c r="E41" s="210"/>
      <c r="F41" s="210"/>
      <c r="G41" s="212" t="s">
        <v>2378</v>
      </c>
      <c r="H41" s="175"/>
      <c r="I41" s="175"/>
      <c r="J41" s="175"/>
      <c r="K41" s="175"/>
      <c r="X41" s="194"/>
      <c r="Y41" s="194"/>
    </row>
    <row r="42" spans="1:25" ht="15" customHeight="1" x14ac:dyDescent="0.25">
      <c r="B42" s="211"/>
      <c r="C42" s="210"/>
      <c r="D42" s="210"/>
      <c r="E42" s="210"/>
      <c r="F42" s="210"/>
      <c r="G42" s="212" t="s">
        <v>2378</v>
      </c>
    </row>
    <row r="43" spans="1:25" ht="15" customHeight="1" x14ac:dyDescent="0.25">
      <c r="B43" s="211"/>
      <c r="C43" s="210"/>
      <c r="D43" s="210"/>
      <c r="E43" s="210"/>
      <c r="F43" s="210"/>
      <c r="G43" s="212" t="s">
        <v>2378</v>
      </c>
      <c r="H43" s="175"/>
      <c r="I43" s="175"/>
      <c r="J43" s="175"/>
      <c r="K43" s="175"/>
    </row>
    <row r="44" spans="1:25" ht="15" customHeight="1" x14ac:dyDescent="0.25">
      <c r="B44" s="211"/>
      <c r="C44" s="210"/>
      <c r="D44" s="210"/>
      <c r="E44" s="210"/>
      <c r="F44" s="210"/>
      <c r="G44" s="212" t="s">
        <v>2378</v>
      </c>
      <c r="H44" s="175"/>
      <c r="I44" s="175"/>
      <c r="J44" s="196"/>
      <c r="K44" s="196"/>
      <c r="L44" s="196"/>
      <c r="M44" s="196"/>
      <c r="P44" s="196"/>
      <c r="Q44" s="196"/>
      <c r="R44" s="196"/>
      <c r="S44" s="196"/>
    </row>
    <row r="45" spans="1:25" ht="15" customHeight="1" x14ac:dyDescent="0.25">
      <c r="B45" s="211"/>
      <c r="C45" s="210"/>
      <c r="D45" s="210"/>
      <c r="E45" s="210"/>
      <c r="F45" s="210"/>
      <c r="G45" s="212" t="s">
        <v>2378</v>
      </c>
      <c r="H45" s="175"/>
      <c r="I45" s="175"/>
      <c r="J45" s="175"/>
      <c r="K45" s="175"/>
      <c r="N45" s="196"/>
      <c r="O45" s="196"/>
    </row>
    <row r="46" spans="1:25" ht="15" customHeight="1" x14ac:dyDescent="0.25">
      <c r="B46" s="211"/>
      <c r="C46" s="210"/>
      <c r="D46" s="210"/>
      <c r="E46" s="210"/>
      <c r="F46" s="210"/>
      <c r="G46" s="212" t="s">
        <v>2378</v>
      </c>
      <c r="H46" s="175"/>
      <c r="I46" s="175"/>
      <c r="J46" s="175"/>
      <c r="K46" s="175"/>
      <c r="T46" s="196"/>
    </row>
    <row r="47" spans="1:25" ht="15" customHeight="1" x14ac:dyDescent="0.25">
      <c r="B47" s="211"/>
      <c r="C47" s="210"/>
      <c r="D47" s="210"/>
      <c r="E47" s="210"/>
      <c r="F47" s="210"/>
      <c r="G47" s="212" t="s">
        <v>2378</v>
      </c>
      <c r="H47" s="175"/>
      <c r="I47" s="175"/>
      <c r="J47" s="175"/>
      <c r="K47" s="175"/>
      <c r="U47" s="196"/>
      <c r="V47" s="196"/>
      <c r="W47" s="196"/>
    </row>
    <row r="48" spans="1:25" s="196" customFormat="1" ht="15" customHeight="1" x14ac:dyDescent="0.25">
      <c r="A48" s="175"/>
      <c r="B48" s="211"/>
      <c r="C48" s="210"/>
      <c r="D48" s="210"/>
      <c r="E48" s="210"/>
      <c r="F48" s="210"/>
      <c r="G48" s="214" t="s">
        <v>2378</v>
      </c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</row>
    <row r="49" spans="2:11" ht="15" customHeight="1" x14ac:dyDescent="0.25">
      <c r="B49" s="211"/>
      <c r="C49" s="210"/>
      <c r="D49" s="210"/>
      <c r="E49" s="210"/>
      <c r="F49" s="210"/>
      <c r="G49" s="212" t="s">
        <v>2378</v>
      </c>
      <c r="H49" s="175"/>
      <c r="I49" s="175"/>
      <c r="J49" s="175"/>
      <c r="K49" s="175"/>
    </row>
    <row r="50" spans="2:11" ht="15" customHeight="1" x14ac:dyDescent="0.25">
      <c r="B50" s="211"/>
      <c r="C50" s="210"/>
      <c r="D50" s="210"/>
      <c r="E50" s="210"/>
      <c r="F50" s="210"/>
      <c r="G50" s="212" t="s">
        <v>2378</v>
      </c>
      <c r="H50" s="175"/>
      <c r="I50" s="175"/>
      <c r="J50" s="175"/>
      <c r="K50" s="175"/>
    </row>
    <row r="51" spans="2:11" ht="15" customHeight="1" x14ac:dyDescent="0.25">
      <c r="B51" s="211"/>
      <c r="C51" s="210"/>
      <c r="D51" s="210"/>
      <c r="E51" s="210"/>
      <c r="F51" s="210"/>
      <c r="G51" s="212" t="s">
        <v>2378</v>
      </c>
      <c r="H51" s="175"/>
      <c r="I51" s="175"/>
      <c r="J51" s="175"/>
      <c r="K51" s="175"/>
    </row>
    <row r="52" spans="2:11" ht="15" customHeight="1" x14ac:dyDescent="0.25">
      <c r="B52" s="211"/>
      <c r="C52" s="210"/>
      <c r="D52" s="210"/>
      <c r="E52" s="210"/>
      <c r="F52" s="210"/>
      <c r="G52" s="212" t="s">
        <v>2378</v>
      </c>
      <c r="H52" s="175"/>
      <c r="I52" s="175"/>
      <c r="J52" s="175"/>
      <c r="K52" s="175"/>
    </row>
    <row r="53" spans="2:11" ht="15" customHeight="1" x14ac:dyDescent="0.25">
      <c r="B53" s="211"/>
      <c r="C53" s="210"/>
      <c r="D53" s="210"/>
      <c r="E53" s="210"/>
      <c r="F53" s="210"/>
      <c r="G53" s="212" t="s">
        <v>2378</v>
      </c>
      <c r="H53" s="175"/>
      <c r="I53" s="175"/>
      <c r="J53" s="175"/>
      <c r="K53" s="175"/>
    </row>
    <row r="54" spans="2:11" ht="15" customHeight="1" x14ac:dyDescent="0.25">
      <c r="B54" s="211"/>
      <c r="C54" s="210"/>
      <c r="D54" s="210"/>
      <c r="E54" s="210"/>
      <c r="F54" s="210"/>
      <c r="G54" s="212" t="s">
        <v>2378</v>
      </c>
      <c r="H54" s="175"/>
      <c r="I54" s="175"/>
      <c r="J54" s="175"/>
      <c r="K54" s="175"/>
    </row>
    <row r="55" spans="2:11" ht="15" customHeight="1" x14ac:dyDescent="0.25">
      <c r="B55" s="211"/>
      <c r="C55" s="210"/>
      <c r="D55" s="210"/>
      <c r="E55" s="210"/>
      <c r="F55" s="210"/>
      <c r="G55" s="212" t="s">
        <v>2378</v>
      </c>
      <c r="H55" s="175"/>
      <c r="I55" s="175"/>
      <c r="J55" s="175"/>
      <c r="K55" s="175"/>
    </row>
    <row r="56" spans="2:11" ht="15" customHeight="1" x14ac:dyDescent="0.25">
      <c r="B56" s="211"/>
      <c r="C56" s="210"/>
      <c r="D56" s="210"/>
      <c r="E56" s="210"/>
      <c r="F56" s="210"/>
      <c r="G56" s="212" t="s">
        <v>2378</v>
      </c>
      <c r="H56" s="175"/>
      <c r="I56" s="175"/>
      <c r="J56" s="175"/>
      <c r="K56" s="175"/>
    </row>
    <row r="57" spans="2:11" ht="15" customHeight="1" x14ac:dyDescent="0.25">
      <c r="B57" s="211"/>
      <c r="C57" s="210"/>
      <c r="D57" s="210"/>
      <c r="E57" s="210"/>
      <c r="F57" s="210"/>
      <c r="G57" s="212" t="s">
        <v>2378</v>
      </c>
      <c r="H57" s="175"/>
      <c r="I57" s="175"/>
      <c r="J57" s="175"/>
      <c r="K57" s="175"/>
    </row>
    <row r="58" spans="2:11" ht="15" customHeight="1" x14ac:dyDescent="0.25">
      <c r="B58" s="211"/>
      <c r="C58" s="210"/>
      <c r="D58" s="210"/>
      <c r="E58" s="210"/>
      <c r="F58" s="210"/>
      <c r="G58" s="212" t="s">
        <v>2378</v>
      </c>
      <c r="H58" s="175"/>
      <c r="I58" s="175"/>
      <c r="J58" s="175"/>
      <c r="K58" s="175"/>
    </row>
    <row r="59" spans="2:11" ht="15" customHeight="1" x14ac:dyDescent="0.25">
      <c r="B59" s="211"/>
      <c r="C59" s="210"/>
      <c r="D59" s="210"/>
      <c r="E59" s="210"/>
      <c r="F59" s="210"/>
      <c r="G59" s="212" t="s">
        <v>2378</v>
      </c>
      <c r="H59" s="175"/>
      <c r="I59" s="175"/>
      <c r="J59" s="175"/>
      <c r="K59" s="175"/>
    </row>
    <row r="60" spans="2:11" ht="15" customHeight="1" x14ac:dyDescent="0.25">
      <c r="B60" s="211"/>
      <c r="C60" s="210"/>
      <c r="D60" s="210"/>
      <c r="E60" s="210"/>
      <c r="F60" s="210"/>
      <c r="G60" s="212" t="s">
        <v>2378</v>
      </c>
      <c r="H60" s="175"/>
      <c r="I60" s="175"/>
      <c r="J60" s="175"/>
      <c r="K60" s="175"/>
    </row>
    <row r="61" spans="2:11" ht="15" customHeight="1" x14ac:dyDescent="0.25">
      <c r="B61" s="211"/>
      <c r="C61" s="210"/>
      <c r="D61" s="210"/>
      <c r="E61" s="210"/>
      <c r="F61" s="210"/>
      <c r="G61" s="212" t="s">
        <v>2378</v>
      </c>
      <c r="H61" s="175"/>
      <c r="I61" s="175"/>
      <c r="J61" s="175"/>
      <c r="K61" s="175"/>
    </row>
    <row r="62" spans="2:11" ht="15" customHeight="1" x14ac:dyDescent="0.25">
      <c r="B62" s="211"/>
      <c r="C62" s="210"/>
      <c r="D62" s="210"/>
      <c r="E62" s="210"/>
      <c r="F62" s="210"/>
      <c r="G62" s="212" t="s">
        <v>2378</v>
      </c>
      <c r="H62" s="175"/>
      <c r="I62" s="175"/>
      <c r="J62" s="175"/>
      <c r="K62" s="175"/>
    </row>
    <row r="63" spans="2:11" ht="15" customHeight="1" x14ac:dyDescent="0.25">
      <c r="B63" s="211"/>
      <c r="C63" s="210"/>
      <c r="D63" s="210"/>
      <c r="E63" s="210"/>
      <c r="F63" s="210"/>
      <c r="G63" s="212" t="s">
        <v>2378</v>
      </c>
      <c r="H63" s="175"/>
      <c r="I63" s="175"/>
      <c r="J63" s="175"/>
      <c r="K63" s="175"/>
    </row>
    <row r="64" spans="2:11" ht="15" customHeight="1" x14ac:dyDescent="0.25">
      <c r="B64" s="211"/>
      <c r="C64" s="210"/>
      <c r="D64" s="210"/>
      <c r="E64" s="210"/>
      <c r="F64" s="210"/>
      <c r="G64" s="212" t="s">
        <v>2378</v>
      </c>
      <c r="H64" s="175"/>
      <c r="I64" s="175"/>
      <c r="J64" s="175"/>
      <c r="K64" s="175"/>
    </row>
    <row r="65" spans="2:12" ht="15" customHeight="1" x14ac:dyDescent="0.25">
      <c r="B65" s="211"/>
      <c r="C65" s="210"/>
      <c r="D65" s="210"/>
      <c r="E65" s="210"/>
      <c r="F65" s="210"/>
      <c r="G65" s="212" t="s">
        <v>2378</v>
      </c>
      <c r="H65" s="175"/>
      <c r="I65" s="175"/>
      <c r="J65" s="197"/>
      <c r="K65" s="197"/>
      <c r="L65" s="198"/>
    </row>
    <row r="66" spans="2:12" ht="15" customHeight="1" x14ac:dyDescent="0.25">
      <c r="B66" s="211"/>
      <c r="C66" s="210"/>
      <c r="D66" s="210"/>
      <c r="E66" s="210"/>
      <c r="F66" s="210"/>
      <c r="G66" s="212" t="s">
        <v>2378</v>
      </c>
      <c r="H66" s="175"/>
      <c r="I66" s="175"/>
      <c r="J66" s="197"/>
      <c r="K66" s="197"/>
      <c r="L66" s="198"/>
    </row>
    <row r="67" spans="2:12" ht="15" customHeight="1" x14ac:dyDescent="0.25">
      <c r="B67" s="211"/>
      <c r="C67" s="210"/>
      <c r="D67" s="210"/>
      <c r="E67" s="210"/>
      <c r="F67" s="210"/>
      <c r="G67" s="212" t="s">
        <v>2378</v>
      </c>
      <c r="H67" s="175"/>
      <c r="I67" s="175"/>
      <c r="J67" s="197"/>
      <c r="K67" s="197"/>
      <c r="L67" s="198"/>
    </row>
    <row r="68" spans="2:12" ht="15" customHeight="1" x14ac:dyDescent="0.25">
      <c r="B68" s="211"/>
      <c r="C68" s="210"/>
      <c r="D68" s="210"/>
      <c r="E68" s="210"/>
      <c r="F68" s="210"/>
      <c r="G68" s="212" t="s">
        <v>2378</v>
      </c>
      <c r="H68" s="175"/>
      <c r="I68" s="175"/>
      <c r="J68" s="197"/>
      <c r="K68" s="198"/>
    </row>
    <row r="69" spans="2:12" ht="15" customHeight="1" x14ac:dyDescent="0.25">
      <c r="B69" s="211"/>
      <c r="C69" s="210"/>
      <c r="D69" s="210"/>
      <c r="E69" s="210"/>
      <c r="F69" s="210"/>
      <c r="G69" s="212" t="s">
        <v>2378</v>
      </c>
      <c r="H69" s="175"/>
      <c r="I69" s="175"/>
      <c r="J69" s="197"/>
      <c r="K69" s="198"/>
    </row>
    <row r="70" spans="2:12" ht="15" customHeight="1" x14ac:dyDescent="0.25">
      <c r="B70" s="211"/>
      <c r="C70" s="210"/>
      <c r="D70" s="210"/>
      <c r="E70" s="210"/>
      <c r="F70" s="210"/>
      <c r="G70" s="212" t="s">
        <v>2378</v>
      </c>
      <c r="H70" s="175"/>
      <c r="I70" s="175"/>
      <c r="J70" s="197"/>
      <c r="K70" s="198"/>
    </row>
    <row r="71" spans="2:12" ht="15" customHeight="1" x14ac:dyDescent="0.25">
      <c r="B71" s="211"/>
      <c r="C71" s="210"/>
      <c r="D71" s="210"/>
      <c r="E71" s="210"/>
      <c r="F71" s="210"/>
      <c r="G71" s="212" t="s">
        <v>2378</v>
      </c>
      <c r="H71" s="175"/>
      <c r="I71" s="175"/>
      <c r="J71" s="197"/>
      <c r="K71" s="198"/>
    </row>
    <row r="72" spans="2:12" ht="15" customHeight="1" x14ac:dyDescent="0.25">
      <c r="B72" s="211"/>
      <c r="C72" s="210"/>
      <c r="D72" s="210"/>
      <c r="E72" s="210"/>
      <c r="F72" s="210"/>
      <c r="G72" s="212" t="s">
        <v>2378</v>
      </c>
      <c r="H72" s="175"/>
      <c r="I72" s="175"/>
      <c r="J72" s="197"/>
      <c r="K72" s="198"/>
    </row>
    <row r="73" spans="2:12" ht="15" customHeight="1" x14ac:dyDescent="0.25">
      <c r="B73" s="211"/>
      <c r="C73" s="210"/>
      <c r="D73" s="210"/>
      <c r="E73" s="210"/>
      <c r="F73" s="210"/>
      <c r="G73" s="212" t="s">
        <v>2378</v>
      </c>
      <c r="H73" s="175"/>
      <c r="I73" s="175"/>
      <c r="J73" s="197"/>
      <c r="K73" s="198"/>
    </row>
    <row r="74" spans="2:12" ht="15" customHeight="1" x14ac:dyDescent="0.25">
      <c r="B74" s="211"/>
      <c r="C74" s="210"/>
      <c r="D74" s="210"/>
      <c r="E74" s="210"/>
      <c r="F74" s="210"/>
      <c r="G74" s="212" t="s">
        <v>2378</v>
      </c>
      <c r="H74" s="175"/>
      <c r="I74" s="175"/>
      <c r="J74" s="197"/>
      <c r="K74" s="198"/>
    </row>
    <row r="75" spans="2:12" ht="15" customHeight="1" x14ac:dyDescent="0.25">
      <c r="B75" s="211"/>
      <c r="C75" s="210"/>
      <c r="D75" s="210"/>
      <c r="E75" s="210"/>
      <c r="F75" s="210"/>
      <c r="G75" s="212" t="s">
        <v>2378</v>
      </c>
      <c r="H75" s="175"/>
      <c r="I75" s="175"/>
      <c r="J75" s="197"/>
      <c r="K75" s="198"/>
    </row>
    <row r="76" spans="2:12" ht="15" customHeight="1" x14ac:dyDescent="0.25">
      <c r="B76" s="211"/>
      <c r="C76" s="210"/>
      <c r="D76" s="210"/>
      <c r="E76" s="210"/>
      <c r="F76" s="210"/>
      <c r="G76" s="212" t="s">
        <v>2378</v>
      </c>
      <c r="H76" s="175"/>
      <c r="I76" s="175"/>
      <c r="J76" s="197"/>
      <c r="K76" s="198"/>
    </row>
    <row r="77" spans="2:12" ht="15" customHeight="1" x14ac:dyDescent="0.25">
      <c r="B77" s="211"/>
      <c r="C77" s="210"/>
      <c r="D77" s="210"/>
      <c r="E77" s="210"/>
      <c r="F77" s="210"/>
      <c r="G77" s="212" t="s">
        <v>2378</v>
      </c>
      <c r="H77" s="175"/>
      <c r="I77" s="175"/>
      <c r="J77" s="197"/>
      <c r="K77" s="198"/>
    </row>
    <row r="78" spans="2:12" ht="15" customHeight="1" x14ac:dyDescent="0.25">
      <c r="B78" s="211"/>
      <c r="C78" s="210"/>
      <c r="D78" s="210"/>
      <c r="E78" s="210"/>
      <c r="F78" s="210"/>
      <c r="G78" s="212" t="s">
        <v>2378</v>
      </c>
      <c r="H78" s="175"/>
      <c r="I78" s="175"/>
      <c r="J78" s="197"/>
      <c r="K78" s="198"/>
    </row>
    <row r="79" spans="2:12" ht="15" customHeight="1" x14ac:dyDescent="0.25">
      <c r="B79" s="211"/>
      <c r="C79" s="210"/>
      <c r="D79" s="210"/>
      <c r="E79" s="210"/>
      <c r="F79" s="210"/>
      <c r="G79" s="212" t="s">
        <v>2378</v>
      </c>
      <c r="H79" s="175"/>
      <c r="I79" s="175"/>
      <c r="J79" s="197"/>
      <c r="K79" s="198"/>
    </row>
    <row r="80" spans="2:12" ht="15" customHeight="1" x14ac:dyDescent="0.25">
      <c r="B80" s="211"/>
      <c r="C80" s="210"/>
      <c r="D80" s="210"/>
      <c r="E80" s="210"/>
      <c r="F80" s="210"/>
      <c r="G80" s="212" t="s">
        <v>2378</v>
      </c>
      <c r="H80" s="175"/>
      <c r="I80" s="175"/>
      <c r="J80" s="197"/>
      <c r="K80" s="198"/>
    </row>
    <row r="81" spans="2:11" ht="15" customHeight="1" x14ac:dyDescent="0.25">
      <c r="B81" s="211"/>
      <c r="C81" s="210"/>
      <c r="D81" s="210"/>
      <c r="E81" s="210"/>
      <c r="F81" s="210"/>
      <c r="G81" s="212" t="s">
        <v>2378</v>
      </c>
      <c r="H81" s="175"/>
      <c r="I81" s="175"/>
      <c r="J81" s="197"/>
      <c r="K81" s="198"/>
    </row>
    <row r="82" spans="2:11" ht="15" customHeight="1" x14ac:dyDescent="0.25">
      <c r="B82" s="211"/>
      <c r="C82" s="210"/>
      <c r="D82" s="210"/>
      <c r="E82" s="210"/>
      <c r="F82" s="210"/>
      <c r="G82" s="212" t="s">
        <v>2378</v>
      </c>
      <c r="H82" s="175"/>
      <c r="I82" s="175"/>
      <c r="J82" s="197"/>
      <c r="K82" s="198"/>
    </row>
    <row r="83" spans="2:11" ht="15" customHeight="1" x14ac:dyDescent="0.25">
      <c r="B83" s="211"/>
      <c r="C83" s="210"/>
      <c r="D83" s="210"/>
      <c r="E83" s="210"/>
      <c r="F83" s="210"/>
      <c r="G83" s="212" t="s">
        <v>2378</v>
      </c>
      <c r="H83" s="175"/>
      <c r="I83" s="175"/>
      <c r="J83" s="197"/>
      <c r="K83" s="198"/>
    </row>
    <row r="84" spans="2:11" ht="15" customHeight="1" x14ac:dyDescent="0.25">
      <c r="B84" s="211"/>
      <c r="C84" s="210"/>
      <c r="D84" s="210"/>
      <c r="E84" s="210"/>
      <c r="F84" s="210"/>
      <c r="G84" s="212" t="s">
        <v>2378</v>
      </c>
      <c r="H84" s="175"/>
      <c r="I84" s="175"/>
      <c r="J84" s="197"/>
      <c r="K84" s="198"/>
    </row>
    <row r="85" spans="2:11" ht="15" customHeight="1" x14ac:dyDescent="0.25">
      <c r="B85" s="211"/>
      <c r="C85" s="210"/>
      <c r="D85" s="210"/>
      <c r="E85" s="210"/>
      <c r="F85" s="210"/>
      <c r="G85" s="212" t="s">
        <v>2378</v>
      </c>
      <c r="H85" s="175"/>
      <c r="I85" s="175"/>
      <c r="J85" s="197"/>
      <c r="K85" s="198"/>
    </row>
    <row r="86" spans="2:11" ht="15" customHeight="1" x14ac:dyDescent="0.25">
      <c r="B86" s="211"/>
      <c r="C86" s="210"/>
      <c r="D86" s="210"/>
      <c r="E86" s="210"/>
      <c r="F86" s="210"/>
      <c r="G86" s="212" t="s">
        <v>2378</v>
      </c>
      <c r="H86" s="175"/>
      <c r="I86" s="175"/>
      <c r="J86" s="197"/>
      <c r="K86" s="198"/>
    </row>
    <row r="87" spans="2:11" ht="15" customHeight="1" x14ac:dyDescent="0.25">
      <c r="B87" s="211"/>
      <c r="C87" s="210"/>
      <c r="D87" s="210"/>
      <c r="E87" s="210"/>
      <c r="F87" s="210"/>
      <c r="G87" s="212" t="s">
        <v>2378</v>
      </c>
      <c r="H87" s="175"/>
      <c r="I87" s="175"/>
      <c r="J87" s="197"/>
      <c r="K87" s="198"/>
    </row>
    <row r="88" spans="2:11" ht="15" customHeight="1" x14ac:dyDescent="0.25">
      <c r="B88" s="211"/>
      <c r="C88" s="210"/>
      <c r="D88" s="210"/>
      <c r="E88" s="210"/>
      <c r="F88" s="210"/>
      <c r="G88" s="212" t="s">
        <v>2378</v>
      </c>
      <c r="H88" s="175"/>
      <c r="I88" s="175"/>
      <c r="J88" s="197"/>
      <c r="K88" s="198"/>
    </row>
    <row r="89" spans="2:11" ht="15" customHeight="1" x14ac:dyDescent="0.25">
      <c r="B89" s="211"/>
      <c r="C89" s="210"/>
      <c r="D89" s="210"/>
      <c r="E89" s="210"/>
      <c r="F89" s="210"/>
      <c r="G89" s="212" t="s">
        <v>2378</v>
      </c>
      <c r="H89" s="175"/>
      <c r="I89" s="175"/>
      <c r="J89" s="197"/>
      <c r="K89" s="198"/>
    </row>
    <row r="90" spans="2:11" ht="15" customHeight="1" x14ac:dyDescent="0.25">
      <c r="B90" s="211"/>
      <c r="C90" s="210"/>
      <c r="D90" s="210"/>
      <c r="E90" s="210"/>
      <c r="F90" s="210"/>
      <c r="G90" s="212" t="s">
        <v>2378</v>
      </c>
      <c r="H90" s="175"/>
      <c r="I90" s="175"/>
      <c r="J90" s="197"/>
      <c r="K90" s="198"/>
    </row>
    <row r="91" spans="2:11" ht="15" customHeight="1" x14ac:dyDescent="0.25">
      <c r="B91" s="211"/>
      <c r="C91" s="210"/>
      <c r="D91" s="210"/>
      <c r="E91" s="210"/>
      <c r="F91" s="210"/>
      <c r="G91" s="212" t="s">
        <v>2378</v>
      </c>
      <c r="H91" s="175"/>
      <c r="I91" s="175"/>
      <c r="J91" s="197"/>
      <c r="K91" s="198"/>
    </row>
    <row r="92" spans="2:11" ht="15" customHeight="1" x14ac:dyDescent="0.25">
      <c r="B92" s="211"/>
      <c r="C92" s="210"/>
      <c r="D92" s="210"/>
      <c r="E92" s="210"/>
      <c r="F92" s="210"/>
      <c r="G92" s="212" t="s">
        <v>2378</v>
      </c>
      <c r="H92" s="175"/>
      <c r="I92" s="175"/>
      <c r="J92" s="197"/>
      <c r="K92" s="198"/>
    </row>
    <row r="93" spans="2:11" ht="15" customHeight="1" x14ac:dyDescent="0.25">
      <c r="B93" s="211"/>
      <c r="C93" s="210"/>
      <c r="D93" s="210"/>
      <c r="E93" s="210"/>
      <c r="F93" s="210"/>
      <c r="G93" s="212" t="s">
        <v>2378</v>
      </c>
      <c r="H93" s="175"/>
      <c r="I93" s="175"/>
      <c r="J93" s="197"/>
      <c r="K93" s="198"/>
    </row>
    <row r="94" spans="2:11" ht="15" customHeight="1" x14ac:dyDescent="0.25">
      <c r="B94" s="211"/>
      <c r="C94" s="210"/>
      <c r="D94" s="210"/>
      <c r="E94" s="210"/>
      <c r="F94" s="210"/>
      <c r="G94" s="212" t="s">
        <v>2378</v>
      </c>
      <c r="H94" s="175"/>
      <c r="I94" s="175"/>
      <c r="J94" s="197"/>
      <c r="K94" s="198"/>
    </row>
    <row r="95" spans="2:11" ht="15" customHeight="1" x14ac:dyDescent="0.25">
      <c r="B95" s="211"/>
      <c r="C95" s="210"/>
      <c r="D95" s="210"/>
      <c r="E95" s="210"/>
      <c r="F95" s="210"/>
      <c r="G95" s="212" t="s">
        <v>2378</v>
      </c>
      <c r="H95" s="175"/>
      <c r="I95" s="175"/>
      <c r="J95" s="197"/>
      <c r="K95" s="198"/>
    </row>
    <row r="96" spans="2:11" ht="15" customHeight="1" x14ac:dyDescent="0.25">
      <c r="B96" s="211"/>
      <c r="C96" s="210"/>
      <c r="D96" s="210"/>
      <c r="E96" s="210"/>
      <c r="F96" s="210"/>
      <c r="G96" s="212" t="s">
        <v>2378</v>
      </c>
      <c r="H96" s="175"/>
      <c r="I96" s="175"/>
      <c r="J96" s="197"/>
      <c r="K96" s="198"/>
    </row>
    <row r="97" spans="2:11" ht="15" customHeight="1" x14ac:dyDescent="0.25">
      <c r="B97" s="199"/>
      <c r="C97" s="200"/>
      <c r="D97" s="201"/>
      <c r="E97" s="201"/>
      <c r="F97" s="201"/>
      <c r="G97" s="212" t="s">
        <v>2378</v>
      </c>
      <c r="H97" s="175"/>
      <c r="I97" s="175"/>
      <c r="J97" s="197"/>
      <c r="K97" s="198"/>
    </row>
    <row r="98" spans="2:11" ht="15" customHeight="1" x14ac:dyDescent="0.25">
      <c r="B98" s="199"/>
      <c r="C98" s="200"/>
      <c r="D98" s="201"/>
      <c r="E98" s="201"/>
      <c r="F98" s="201"/>
      <c r="G98" s="212" t="s">
        <v>2378</v>
      </c>
      <c r="H98" s="175"/>
      <c r="I98" s="175"/>
      <c r="J98" s="197"/>
      <c r="K98" s="198"/>
    </row>
    <row r="99" spans="2:11" ht="15" customHeight="1" x14ac:dyDescent="0.25">
      <c r="B99" s="199"/>
      <c r="C99" s="200"/>
      <c r="D99" s="201"/>
      <c r="E99" s="201"/>
      <c r="F99" s="201"/>
      <c r="G99" s="212" t="s">
        <v>2378</v>
      </c>
      <c r="H99" s="175"/>
      <c r="I99" s="175"/>
      <c r="J99" s="197"/>
      <c r="K99" s="198"/>
    </row>
    <row r="100" spans="2:11" ht="15" customHeight="1" x14ac:dyDescent="0.25">
      <c r="B100" s="199"/>
      <c r="C100" s="200"/>
      <c r="D100" s="201"/>
      <c r="E100" s="201"/>
      <c r="F100" s="201"/>
      <c r="G100" s="212" t="s">
        <v>2378</v>
      </c>
      <c r="H100" s="175"/>
      <c r="I100" s="175"/>
      <c r="J100" s="197"/>
      <c r="K100" s="198"/>
    </row>
    <row r="101" spans="2:11" ht="15" customHeight="1" x14ac:dyDescent="0.25">
      <c r="B101" s="199"/>
      <c r="C101" s="200"/>
      <c r="D101" s="201"/>
      <c r="E101" s="201"/>
      <c r="F101" s="201"/>
      <c r="H101" s="175"/>
      <c r="I101" s="175"/>
      <c r="J101" s="197"/>
      <c r="K101" s="198"/>
    </row>
    <row r="102" spans="2:11" ht="15" customHeight="1" x14ac:dyDescent="0.25">
      <c r="B102" s="199"/>
      <c r="C102" s="200"/>
      <c r="D102" s="201"/>
      <c r="E102" s="201"/>
      <c r="F102" s="201"/>
      <c r="H102" s="175"/>
      <c r="I102" s="175"/>
      <c r="J102" s="197"/>
      <c r="K102" s="198"/>
    </row>
    <row r="103" spans="2:11" ht="15" customHeight="1" x14ac:dyDescent="0.25">
      <c r="B103" s="199"/>
      <c r="C103" s="200"/>
      <c r="D103" s="201"/>
      <c r="E103" s="201"/>
      <c r="F103" s="201"/>
      <c r="H103" s="175"/>
      <c r="I103" s="175"/>
      <c r="J103" s="197"/>
      <c r="K103" s="198"/>
    </row>
    <row r="104" spans="2:11" ht="15" customHeight="1" x14ac:dyDescent="0.25">
      <c r="B104" s="199"/>
      <c r="C104" s="200"/>
      <c r="D104" s="201"/>
      <c r="E104" s="201"/>
      <c r="F104" s="201"/>
      <c r="H104" s="175"/>
      <c r="I104" s="175"/>
      <c r="J104" s="197"/>
      <c r="K104" s="198"/>
    </row>
    <row r="105" spans="2:11" ht="15" customHeight="1" x14ac:dyDescent="0.25">
      <c r="B105" s="199"/>
      <c r="C105" s="200"/>
      <c r="D105" s="201"/>
      <c r="E105" s="201"/>
      <c r="F105" s="201"/>
      <c r="H105" s="175"/>
      <c r="I105" s="175"/>
      <c r="J105" s="197"/>
      <c r="K105" s="198"/>
    </row>
    <row r="106" spans="2:11" ht="15" customHeight="1" x14ac:dyDescent="0.25">
      <c r="B106" s="199"/>
      <c r="C106" s="200"/>
      <c r="D106" s="201"/>
      <c r="E106" s="201"/>
      <c r="F106" s="201"/>
      <c r="H106" s="175"/>
      <c r="I106" s="175"/>
      <c r="J106" s="197"/>
      <c r="K106" s="198"/>
    </row>
    <row r="107" spans="2:11" ht="15" customHeight="1" x14ac:dyDescent="0.25">
      <c r="B107" s="199"/>
      <c r="C107" s="200"/>
      <c r="D107" s="201"/>
      <c r="E107" s="201"/>
      <c r="F107" s="201"/>
      <c r="H107" s="175"/>
      <c r="I107" s="175"/>
      <c r="J107" s="197"/>
      <c r="K107" s="198"/>
    </row>
    <row r="108" spans="2:11" ht="15" customHeight="1" x14ac:dyDescent="0.25">
      <c r="B108" s="199"/>
      <c r="C108" s="200"/>
      <c r="D108" s="201"/>
      <c r="E108" s="201"/>
      <c r="F108" s="201"/>
      <c r="G108" s="215"/>
      <c r="H108" s="201"/>
      <c r="I108" s="201"/>
      <c r="J108" s="197"/>
      <c r="K108" s="198"/>
    </row>
    <row r="109" spans="2:11" ht="15" customHeight="1" x14ac:dyDescent="0.25">
      <c r="E109" s="199"/>
      <c r="F109" s="200"/>
      <c r="G109" s="215"/>
      <c r="H109" s="201"/>
      <c r="I109" s="201"/>
      <c r="J109" s="197"/>
      <c r="K109" s="198"/>
    </row>
    <row r="110" spans="2:11" ht="15" customHeight="1" x14ac:dyDescent="0.25">
      <c r="E110" s="199"/>
      <c r="F110" s="200"/>
      <c r="G110" s="215"/>
      <c r="H110" s="201"/>
      <c r="I110" s="201"/>
      <c r="J110" s="197"/>
      <c r="K110" s="198"/>
    </row>
    <row r="111" spans="2:11" ht="15" customHeight="1" x14ac:dyDescent="0.25">
      <c r="E111" s="199"/>
      <c r="F111" s="200"/>
      <c r="G111" s="215"/>
      <c r="H111" s="201"/>
      <c r="I111" s="201"/>
      <c r="J111" s="197"/>
      <c r="K111" s="198"/>
    </row>
    <row r="112" spans="2:11" ht="15" customHeight="1" x14ac:dyDescent="0.25">
      <c r="E112" s="199"/>
      <c r="F112" s="200"/>
      <c r="G112" s="215"/>
      <c r="H112" s="201"/>
      <c r="I112" s="201"/>
      <c r="J112" s="197"/>
      <c r="K112" s="198"/>
    </row>
    <row r="113" spans="3:11" ht="15" customHeight="1" x14ac:dyDescent="0.25">
      <c r="C113" s="175"/>
      <c r="E113" s="199"/>
      <c r="F113" s="200"/>
      <c r="G113" s="215"/>
      <c r="H113" s="201"/>
      <c r="I113" s="201"/>
      <c r="J113" s="197"/>
      <c r="K113" s="198"/>
    </row>
    <row r="114" spans="3:11" ht="15" customHeight="1" x14ac:dyDescent="0.25">
      <c r="C114" s="175"/>
      <c r="E114" s="199"/>
      <c r="F114" s="200"/>
      <c r="G114" s="215"/>
      <c r="H114" s="201"/>
      <c r="I114" s="201"/>
      <c r="J114" s="197"/>
      <c r="K114" s="198"/>
    </row>
    <row r="115" spans="3:11" ht="15" customHeight="1" x14ac:dyDescent="0.25">
      <c r="C115" s="175"/>
      <c r="E115" s="199"/>
      <c r="F115" s="200"/>
      <c r="G115" s="215"/>
      <c r="H115" s="201"/>
      <c r="I115" s="201"/>
      <c r="J115" s="197"/>
      <c r="K115" s="198"/>
    </row>
    <row r="116" spans="3:11" ht="15" customHeight="1" x14ac:dyDescent="0.25">
      <c r="C116" s="175"/>
      <c r="E116" s="199"/>
      <c r="F116" s="200"/>
      <c r="G116" s="215"/>
      <c r="H116" s="201"/>
      <c r="I116" s="201"/>
      <c r="J116" s="197"/>
      <c r="K116" s="198"/>
    </row>
    <row r="117" spans="3:11" ht="15" customHeight="1" x14ac:dyDescent="0.25">
      <c r="C117" s="175"/>
      <c r="E117" s="199"/>
      <c r="F117" s="200"/>
      <c r="G117" s="215"/>
      <c r="H117" s="201"/>
      <c r="I117" s="201"/>
      <c r="J117" s="197"/>
      <c r="K117" s="198"/>
    </row>
    <row r="118" spans="3:11" ht="15" customHeight="1" x14ac:dyDescent="0.25">
      <c r="C118" s="175"/>
      <c r="E118" s="199"/>
      <c r="F118" s="200"/>
      <c r="G118" s="215"/>
      <c r="H118" s="201"/>
      <c r="I118" s="201"/>
      <c r="J118" s="197"/>
      <c r="K118" s="198"/>
    </row>
    <row r="119" spans="3:11" ht="15" customHeight="1" x14ac:dyDescent="0.25">
      <c r="C119" s="175"/>
      <c r="E119" s="199"/>
      <c r="F119" s="200"/>
      <c r="G119" s="215"/>
      <c r="H119" s="201"/>
      <c r="I119" s="201"/>
      <c r="J119" s="197"/>
      <c r="K119" s="198"/>
    </row>
    <row r="120" spans="3:11" ht="15" customHeight="1" x14ac:dyDescent="0.25">
      <c r="C120" s="175"/>
      <c r="E120" s="199"/>
      <c r="F120" s="200"/>
      <c r="G120" s="215"/>
      <c r="H120" s="201"/>
      <c r="I120" s="201"/>
      <c r="J120" s="197"/>
      <c r="K120" s="198"/>
    </row>
    <row r="121" spans="3:11" ht="15" customHeight="1" x14ac:dyDescent="0.25">
      <c r="C121" s="175"/>
      <c r="E121" s="199"/>
      <c r="F121" s="200"/>
      <c r="G121" s="215"/>
      <c r="H121" s="201"/>
      <c r="I121" s="201"/>
      <c r="J121" s="197"/>
      <c r="K121" s="198"/>
    </row>
    <row r="122" spans="3:11" ht="15" customHeight="1" x14ac:dyDescent="0.25">
      <c r="C122" s="175"/>
      <c r="E122" s="199"/>
      <c r="F122" s="200"/>
      <c r="G122" s="215"/>
      <c r="H122" s="201"/>
      <c r="I122" s="201"/>
      <c r="J122" s="197"/>
      <c r="K122" s="198"/>
    </row>
    <row r="123" spans="3:11" ht="15" customHeight="1" x14ac:dyDescent="0.25">
      <c r="C123" s="175"/>
      <c r="E123" s="199"/>
      <c r="F123" s="200"/>
      <c r="G123" s="215"/>
      <c r="H123" s="201"/>
      <c r="I123" s="201"/>
      <c r="J123" s="197"/>
      <c r="K123" s="198"/>
    </row>
    <row r="124" spans="3:11" ht="15" customHeight="1" x14ac:dyDescent="0.25">
      <c r="C124" s="175"/>
      <c r="E124" s="199"/>
      <c r="F124" s="200"/>
      <c r="G124" s="215"/>
      <c r="H124" s="201"/>
      <c r="I124" s="201"/>
      <c r="J124" s="197"/>
      <c r="K124" s="198"/>
    </row>
    <row r="125" spans="3:11" ht="15" customHeight="1" x14ac:dyDescent="0.25">
      <c r="C125" s="175"/>
      <c r="E125" s="199"/>
      <c r="F125" s="200"/>
      <c r="G125" s="215"/>
      <c r="H125" s="201"/>
      <c r="I125" s="201"/>
      <c r="J125" s="197"/>
      <c r="K125" s="198"/>
    </row>
    <row r="126" spans="3:11" ht="15" customHeight="1" x14ac:dyDescent="0.25">
      <c r="C126" s="175"/>
      <c r="E126" s="199"/>
      <c r="F126" s="200"/>
      <c r="G126" s="215"/>
      <c r="H126" s="201"/>
      <c r="I126" s="201"/>
      <c r="J126" s="197"/>
      <c r="K126" s="198"/>
    </row>
    <row r="127" spans="3:11" ht="15" customHeight="1" x14ac:dyDescent="0.25">
      <c r="C127" s="175"/>
      <c r="E127" s="199"/>
      <c r="F127" s="200"/>
      <c r="G127" s="215"/>
      <c r="H127" s="201"/>
      <c r="I127" s="201"/>
      <c r="J127" s="197"/>
      <c r="K127" s="198"/>
    </row>
    <row r="128" spans="3:11" ht="15" customHeight="1" x14ac:dyDescent="0.25">
      <c r="C128" s="175"/>
      <c r="E128" s="199"/>
      <c r="F128" s="200"/>
      <c r="G128" s="215"/>
      <c r="H128" s="201"/>
      <c r="I128" s="201"/>
      <c r="J128" s="197"/>
      <c r="K128" s="198"/>
    </row>
    <row r="129" spans="3:11" ht="15" customHeight="1" x14ac:dyDescent="0.25">
      <c r="C129" s="175"/>
      <c r="E129" s="199"/>
      <c r="F129" s="200"/>
      <c r="G129" s="215"/>
      <c r="H129" s="201"/>
      <c r="I129" s="201"/>
      <c r="J129" s="197"/>
      <c r="K129" s="198"/>
    </row>
    <row r="130" spans="3:11" ht="15" customHeight="1" x14ac:dyDescent="0.25">
      <c r="C130" s="175"/>
      <c r="E130" s="199"/>
      <c r="F130" s="200"/>
      <c r="G130" s="215"/>
      <c r="H130" s="201"/>
      <c r="I130" s="201"/>
      <c r="J130" s="197"/>
      <c r="K130" s="198"/>
    </row>
    <row r="131" spans="3:11" ht="15" customHeight="1" x14ac:dyDescent="0.25">
      <c r="C131" s="175"/>
      <c r="E131" s="199"/>
      <c r="F131" s="200"/>
      <c r="G131" s="215"/>
      <c r="H131" s="201"/>
      <c r="I131" s="201"/>
      <c r="J131" s="197"/>
      <c r="K131" s="198"/>
    </row>
    <row r="132" spans="3:11" ht="15" customHeight="1" x14ac:dyDescent="0.25">
      <c r="C132" s="175"/>
      <c r="E132" s="199"/>
      <c r="F132" s="200"/>
      <c r="G132" s="215"/>
      <c r="H132" s="201"/>
      <c r="I132" s="201"/>
      <c r="J132" s="197"/>
      <c r="K132" s="198"/>
    </row>
    <row r="133" spans="3:11" ht="15" customHeight="1" x14ac:dyDescent="0.25">
      <c r="C133" s="175"/>
      <c r="E133" s="199"/>
      <c r="F133" s="200"/>
      <c r="G133" s="215"/>
      <c r="H133" s="201"/>
      <c r="I133" s="201"/>
      <c r="J133" s="197"/>
      <c r="K133" s="198"/>
    </row>
    <row r="134" spans="3:11" ht="15" customHeight="1" x14ac:dyDescent="0.25">
      <c r="C134" s="175"/>
      <c r="E134" s="199"/>
      <c r="F134" s="200"/>
      <c r="G134" s="215"/>
      <c r="H134" s="201"/>
      <c r="I134" s="201"/>
      <c r="J134" s="197"/>
      <c r="K134" s="198"/>
    </row>
    <row r="135" spans="3:11" ht="15" customHeight="1" x14ac:dyDescent="0.25">
      <c r="C135" s="175"/>
      <c r="E135" s="199"/>
      <c r="F135" s="200"/>
      <c r="G135" s="215"/>
      <c r="H135" s="201"/>
      <c r="I135" s="201"/>
      <c r="J135" s="197"/>
      <c r="K135" s="198"/>
    </row>
    <row r="136" spans="3:11" ht="15" customHeight="1" x14ac:dyDescent="0.25">
      <c r="C136" s="175"/>
      <c r="E136" s="199"/>
      <c r="F136" s="200"/>
      <c r="G136" s="215"/>
      <c r="H136" s="201"/>
      <c r="I136" s="201"/>
      <c r="J136" s="197"/>
      <c r="K136" s="198"/>
    </row>
    <row r="137" spans="3:11" ht="15" customHeight="1" x14ac:dyDescent="0.25">
      <c r="C137" s="175"/>
      <c r="E137" s="199"/>
      <c r="F137" s="200"/>
      <c r="G137" s="215"/>
      <c r="H137" s="201"/>
      <c r="I137" s="201"/>
      <c r="J137" s="197"/>
      <c r="K137" s="198"/>
    </row>
    <row r="138" spans="3:11" ht="15" customHeight="1" x14ac:dyDescent="0.25">
      <c r="C138" s="175"/>
      <c r="E138" s="199"/>
      <c r="F138" s="200"/>
      <c r="G138" s="215"/>
      <c r="H138" s="201"/>
      <c r="I138" s="201"/>
      <c r="J138" s="197"/>
      <c r="K138" s="198"/>
    </row>
    <row r="139" spans="3:11" ht="15" customHeight="1" x14ac:dyDescent="0.25">
      <c r="C139" s="175"/>
      <c r="E139" s="199"/>
      <c r="F139" s="200"/>
      <c r="G139" s="215"/>
      <c r="H139" s="201"/>
      <c r="I139" s="201"/>
      <c r="J139" s="197"/>
      <c r="K139" s="198"/>
    </row>
    <row r="140" spans="3:11" ht="15" customHeight="1" x14ac:dyDescent="0.25">
      <c r="C140" s="175"/>
      <c r="E140" s="199"/>
      <c r="F140" s="200"/>
      <c r="G140" s="215"/>
      <c r="H140" s="201"/>
      <c r="I140" s="201"/>
      <c r="J140" s="197"/>
      <c r="K140" s="198"/>
    </row>
    <row r="141" spans="3:11" ht="15" customHeight="1" x14ac:dyDescent="0.25">
      <c r="C141" s="175"/>
      <c r="E141" s="199"/>
      <c r="F141" s="200"/>
      <c r="G141" s="215"/>
      <c r="H141" s="201"/>
      <c r="I141" s="201"/>
      <c r="J141" s="197"/>
      <c r="K141" s="198"/>
    </row>
    <row r="142" spans="3:11" ht="15" customHeight="1" x14ac:dyDescent="0.25">
      <c r="C142" s="175"/>
      <c r="E142" s="199"/>
      <c r="F142" s="200"/>
      <c r="G142" s="215"/>
      <c r="H142" s="201"/>
      <c r="I142" s="201"/>
      <c r="J142" s="197"/>
      <c r="K142" s="198"/>
    </row>
    <row r="143" spans="3:11" ht="15" customHeight="1" x14ac:dyDescent="0.25">
      <c r="C143" s="175"/>
      <c r="E143" s="199"/>
      <c r="F143" s="200"/>
      <c r="G143" s="215"/>
      <c r="H143" s="201"/>
      <c r="I143" s="201"/>
      <c r="J143" s="197"/>
      <c r="K143" s="198"/>
    </row>
    <row r="144" spans="3:11" ht="15" customHeight="1" x14ac:dyDescent="0.25">
      <c r="C144" s="175"/>
      <c r="E144" s="199"/>
      <c r="F144" s="200"/>
      <c r="G144" s="215"/>
      <c r="H144" s="201"/>
      <c r="I144" s="201"/>
      <c r="J144" s="197"/>
      <c r="K144" s="198"/>
    </row>
    <row r="145" spans="3:11" ht="15" customHeight="1" x14ac:dyDescent="0.25">
      <c r="C145" s="175"/>
      <c r="E145" s="199"/>
      <c r="F145" s="200"/>
      <c r="G145" s="215"/>
      <c r="H145" s="201"/>
      <c r="I145" s="201"/>
      <c r="J145" s="197"/>
      <c r="K145" s="198"/>
    </row>
    <row r="146" spans="3:11" ht="15" customHeight="1" x14ac:dyDescent="0.25">
      <c r="C146" s="175"/>
      <c r="E146" s="199"/>
      <c r="F146" s="200"/>
      <c r="G146" s="215"/>
      <c r="H146" s="201"/>
      <c r="I146" s="201"/>
      <c r="J146" s="197"/>
      <c r="K146" s="198"/>
    </row>
    <row r="147" spans="3:11" ht="15" customHeight="1" x14ac:dyDescent="0.25">
      <c r="C147" s="175"/>
      <c r="E147" s="199"/>
      <c r="F147" s="200"/>
      <c r="G147" s="215"/>
      <c r="H147" s="201"/>
      <c r="I147" s="201"/>
      <c r="J147" s="197"/>
      <c r="K147" s="198"/>
    </row>
    <row r="148" spans="3:11" ht="15" customHeight="1" x14ac:dyDescent="0.25">
      <c r="C148" s="175"/>
      <c r="E148" s="199"/>
      <c r="F148" s="200"/>
      <c r="G148" s="215"/>
      <c r="H148" s="201"/>
      <c r="I148" s="201"/>
      <c r="J148" s="197"/>
      <c r="K148" s="198"/>
    </row>
    <row r="149" spans="3:11" ht="15" customHeight="1" x14ac:dyDescent="0.25">
      <c r="C149" s="175"/>
      <c r="E149" s="199"/>
      <c r="F149" s="200"/>
      <c r="G149" s="215"/>
      <c r="H149" s="201"/>
      <c r="I149" s="201"/>
      <c r="J149" s="197"/>
      <c r="K149" s="198"/>
    </row>
    <row r="150" spans="3:11" ht="15" customHeight="1" x14ac:dyDescent="0.25">
      <c r="C150" s="175"/>
      <c r="E150" s="199"/>
      <c r="F150" s="200"/>
      <c r="G150" s="215"/>
      <c r="H150" s="201"/>
      <c r="I150" s="201"/>
      <c r="J150" s="197"/>
      <c r="K150" s="198"/>
    </row>
    <row r="151" spans="3:11" ht="15" customHeight="1" x14ac:dyDescent="0.25">
      <c r="C151" s="175"/>
      <c r="E151" s="199"/>
      <c r="F151" s="200"/>
      <c r="G151" s="215"/>
      <c r="H151" s="201"/>
      <c r="I151" s="201"/>
      <c r="J151" s="197"/>
      <c r="K151" s="198"/>
    </row>
    <row r="152" spans="3:11" ht="15" customHeight="1" x14ac:dyDescent="0.25">
      <c r="C152" s="175"/>
      <c r="E152" s="199"/>
      <c r="F152" s="200"/>
      <c r="G152" s="215"/>
      <c r="H152" s="201"/>
      <c r="I152" s="201"/>
      <c r="J152" s="197"/>
      <c r="K152" s="198"/>
    </row>
    <row r="153" spans="3:11" ht="15" customHeight="1" x14ac:dyDescent="0.25">
      <c r="C153" s="175"/>
      <c r="E153" s="199"/>
      <c r="F153" s="200"/>
      <c r="G153" s="215"/>
      <c r="H153" s="201"/>
      <c r="I153" s="201"/>
      <c r="J153" s="197"/>
      <c r="K153" s="198"/>
    </row>
    <row r="154" spans="3:11" ht="15" customHeight="1" x14ac:dyDescent="0.25">
      <c r="C154" s="175"/>
      <c r="E154" s="199"/>
      <c r="F154" s="200"/>
      <c r="G154" s="215"/>
      <c r="H154" s="201"/>
      <c r="I154" s="201"/>
      <c r="J154" s="197"/>
      <c r="K154" s="198"/>
    </row>
    <row r="155" spans="3:11" ht="15" customHeight="1" x14ac:dyDescent="0.25">
      <c r="C155" s="175"/>
      <c r="E155" s="199"/>
      <c r="F155" s="200"/>
      <c r="G155" s="215"/>
      <c r="H155" s="201"/>
      <c r="I155" s="201"/>
      <c r="J155" s="197"/>
      <c r="K155" s="198"/>
    </row>
    <row r="156" spans="3:11" ht="15" customHeight="1" x14ac:dyDescent="0.25">
      <c r="C156" s="175"/>
      <c r="E156" s="199"/>
      <c r="F156" s="200"/>
      <c r="G156" s="215"/>
      <c r="H156" s="201"/>
      <c r="I156" s="201"/>
      <c r="J156" s="197"/>
      <c r="K156" s="198"/>
    </row>
    <row r="157" spans="3:11" ht="15" customHeight="1" x14ac:dyDescent="0.25">
      <c r="C157" s="175"/>
      <c r="E157" s="199"/>
      <c r="F157" s="200"/>
      <c r="G157" s="215"/>
      <c r="H157" s="201"/>
      <c r="I157" s="201"/>
      <c r="J157" s="197"/>
      <c r="K157" s="198"/>
    </row>
    <row r="158" spans="3:11" ht="15" customHeight="1" x14ac:dyDescent="0.25">
      <c r="C158" s="175"/>
      <c r="E158" s="199"/>
      <c r="F158" s="200"/>
      <c r="G158" s="215"/>
      <c r="H158" s="201"/>
      <c r="I158" s="201"/>
      <c r="J158" s="197"/>
      <c r="K158" s="198"/>
    </row>
    <row r="159" spans="3:11" ht="15" customHeight="1" x14ac:dyDescent="0.25">
      <c r="C159" s="175"/>
      <c r="E159" s="199"/>
      <c r="F159" s="200"/>
      <c r="G159" s="215"/>
      <c r="H159" s="201"/>
      <c r="I159" s="201"/>
      <c r="J159" s="197"/>
      <c r="K159" s="198"/>
    </row>
    <row r="160" spans="3:11" ht="15" customHeight="1" x14ac:dyDescent="0.25">
      <c r="C160" s="175"/>
      <c r="E160" s="199"/>
      <c r="F160" s="200"/>
      <c r="G160" s="215"/>
      <c r="H160" s="201"/>
      <c r="I160" s="201"/>
      <c r="J160" s="197"/>
      <c r="K160" s="198"/>
    </row>
    <row r="161" spans="3:11" ht="15" customHeight="1" x14ac:dyDescent="0.25">
      <c r="C161" s="175"/>
      <c r="E161" s="199"/>
      <c r="F161" s="200"/>
      <c r="G161" s="215"/>
      <c r="H161" s="201"/>
      <c r="I161" s="201"/>
      <c r="J161" s="197"/>
      <c r="K161" s="198"/>
    </row>
    <row r="162" spans="3:11" ht="15" customHeight="1" x14ac:dyDescent="0.25">
      <c r="C162" s="175"/>
      <c r="E162" s="199"/>
      <c r="F162" s="200"/>
      <c r="G162" s="215"/>
      <c r="H162" s="201"/>
      <c r="I162" s="201"/>
      <c r="J162" s="197"/>
      <c r="K162" s="198"/>
    </row>
    <row r="163" spans="3:11" ht="15" customHeight="1" x14ac:dyDescent="0.25">
      <c r="C163" s="175"/>
      <c r="E163" s="199"/>
      <c r="F163" s="200"/>
      <c r="G163" s="215"/>
      <c r="H163" s="201"/>
      <c r="I163" s="201"/>
      <c r="J163" s="197"/>
      <c r="K163" s="198"/>
    </row>
    <row r="164" spans="3:11" ht="15" customHeight="1" x14ac:dyDescent="0.25">
      <c r="C164" s="175"/>
      <c r="E164" s="199"/>
      <c r="F164" s="200"/>
      <c r="G164" s="215"/>
      <c r="H164" s="201"/>
      <c r="I164" s="201"/>
      <c r="J164" s="197"/>
      <c r="K164" s="198"/>
    </row>
    <row r="165" spans="3:11" ht="15" customHeight="1" x14ac:dyDescent="0.25">
      <c r="C165" s="175"/>
      <c r="E165" s="199"/>
      <c r="F165" s="200"/>
      <c r="G165" s="215"/>
      <c r="H165" s="201"/>
      <c r="I165" s="201"/>
      <c r="J165" s="197"/>
      <c r="K165" s="198"/>
    </row>
    <row r="166" spans="3:11" ht="15" customHeight="1" x14ac:dyDescent="0.25">
      <c r="C166" s="175"/>
      <c r="E166" s="199"/>
      <c r="F166" s="200"/>
      <c r="G166" s="215"/>
      <c r="H166" s="201"/>
      <c r="I166" s="201"/>
      <c r="J166" s="197"/>
      <c r="K166" s="198"/>
    </row>
    <row r="167" spans="3:11" ht="15" customHeight="1" x14ac:dyDescent="0.25">
      <c r="C167" s="175"/>
      <c r="E167" s="199"/>
      <c r="F167" s="200"/>
      <c r="G167" s="215"/>
      <c r="H167" s="201"/>
      <c r="I167" s="201"/>
      <c r="J167" s="197"/>
      <c r="K167" s="198"/>
    </row>
    <row r="168" spans="3:11" ht="15" customHeight="1" x14ac:dyDescent="0.25">
      <c r="C168" s="175"/>
      <c r="E168" s="199"/>
      <c r="F168" s="200"/>
      <c r="G168" s="215"/>
      <c r="H168" s="201"/>
      <c r="I168" s="201"/>
      <c r="J168" s="197"/>
      <c r="K168" s="198"/>
    </row>
    <row r="169" spans="3:11" ht="15" customHeight="1" x14ac:dyDescent="0.25">
      <c r="C169" s="175"/>
      <c r="E169" s="199"/>
      <c r="F169" s="200"/>
      <c r="G169" s="215"/>
      <c r="H169" s="201"/>
      <c r="I169" s="201"/>
      <c r="J169" s="197"/>
      <c r="K169" s="198"/>
    </row>
    <row r="170" spans="3:11" ht="15" customHeight="1" x14ac:dyDescent="0.25">
      <c r="C170" s="175"/>
      <c r="E170" s="199"/>
      <c r="F170" s="200"/>
      <c r="G170" s="215"/>
      <c r="H170" s="201"/>
      <c r="I170" s="201"/>
      <c r="J170" s="197"/>
      <c r="K170" s="198"/>
    </row>
    <row r="171" spans="3:11" ht="15" customHeight="1" x14ac:dyDescent="0.25">
      <c r="C171" s="175"/>
      <c r="E171" s="199"/>
      <c r="F171" s="200"/>
      <c r="G171" s="215"/>
      <c r="H171" s="201"/>
      <c r="I171" s="201"/>
      <c r="J171" s="197"/>
      <c r="K171" s="198"/>
    </row>
    <row r="172" spans="3:11" ht="15" customHeight="1" x14ac:dyDescent="0.25">
      <c r="C172" s="175"/>
      <c r="E172" s="199"/>
      <c r="F172" s="200"/>
      <c r="G172" s="215"/>
      <c r="H172" s="201"/>
      <c r="I172" s="201"/>
      <c r="J172" s="197"/>
      <c r="K172" s="198"/>
    </row>
    <row r="173" spans="3:11" ht="15" customHeight="1" x14ac:dyDescent="0.25">
      <c r="C173" s="175"/>
      <c r="E173" s="199"/>
      <c r="F173" s="200"/>
      <c r="G173" s="215"/>
      <c r="H173" s="201"/>
      <c r="I173" s="201"/>
      <c r="J173" s="197"/>
      <c r="K173" s="198"/>
    </row>
    <row r="174" spans="3:11" ht="15" customHeight="1" x14ac:dyDescent="0.25">
      <c r="C174" s="175"/>
      <c r="E174" s="199"/>
      <c r="F174" s="200"/>
      <c r="G174" s="215"/>
      <c r="H174" s="201"/>
      <c r="I174" s="201"/>
      <c r="J174" s="197"/>
      <c r="K174" s="198"/>
    </row>
    <row r="175" spans="3:11" ht="15" customHeight="1" x14ac:dyDescent="0.25">
      <c r="C175" s="175"/>
      <c r="E175" s="199"/>
      <c r="F175" s="200"/>
      <c r="G175" s="215"/>
      <c r="H175" s="201"/>
      <c r="I175" s="201"/>
      <c r="J175" s="197"/>
      <c r="K175" s="198"/>
    </row>
    <row r="176" spans="3:11" ht="15" customHeight="1" x14ac:dyDescent="0.25">
      <c r="C176" s="175"/>
      <c r="E176" s="199"/>
      <c r="F176" s="200"/>
      <c r="G176" s="215"/>
      <c r="H176" s="201"/>
      <c r="I176" s="201"/>
      <c r="J176" s="197"/>
      <c r="K176" s="198"/>
    </row>
    <row r="177" spans="3:11" ht="15" customHeight="1" x14ac:dyDescent="0.25">
      <c r="C177" s="175"/>
      <c r="E177" s="199"/>
      <c r="F177" s="200"/>
      <c r="G177" s="215"/>
      <c r="H177" s="201"/>
      <c r="I177" s="201"/>
      <c r="J177" s="197"/>
      <c r="K177" s="198"/>
    </row>
    <row r="178" spans="3:11" ht="15" customHeight="1" x14ac:dyDescent="0.25">
      <c r="C178" s="175"/>
      <c r="E178" s="199"/>
      <c r="F178" s="200"/>
      <c r="G178" s="215"/>
      <c r="H178" s="201"/>
      <c r="I178" s="201"/>
      <c r="J178" s="197"/>
      <c r="K178" s="198"/>
    </row>
    <row r="179" spans="3:11" ht="15" customHeight="1" x14ac:dyDescent="0.25">
      <c r="C179" s="175"/>
      <c r="E179" s="199"/>
      <c r="F179" s="200"/>
      <c r="G179" s="215"/>
      <c r="H179" s="201"/>
      <c r="I179" s="201"/>
      <c r="J179" s="197"/>
      <c r="K179" s="198"/>
    </row>
    <row r="180" spans="3:11" ht="15" customHeight="1" x14ac:dyDescent="0.25">
      <c r="C180" s="175"/>
      <c r="E180" s="199"/>
      <c r="F180" s="200"/>
      <c r="G180" s="215"/>
      <c r="H180" s="201"/>
      <c r="I180" s="201"/>
      <c r="J180" s="197"/>
      <c r="K180" s="198"/>
    </row>
    <row r="181" spans="3:11" ht="15" customHeight="1" x14ac:dyDescent="0.25">
      <c r="C181" s="175"/>
      <c r="E181" s="199"/>
      <c r="F181" s="200"/>
      <c r="G181" s="215"/>
      <c r="H181" s="201"/>
      <c r="I181" s="201"/>
      <c r="J181" s="197"/>
      <c r="K181" s="198"/>
    </row>
    <row r="182" spans="3:11" ht="15" customHeight="1" x14ac:dyDescent="0.25">
      <c r="C182" s="175"/>
      <c r="E182" s="199"/>
      <c r="F182" s="200"/>
      <c r="G182" s="215"/>
      <c r="H182" s="201"/>
      <c r="I182" s="201"/>
      <c r="J182" s="197"/>
      <c r="K182" s="198"/>
    </row>
    <row r="183" spans="3:11" ht="15" customHeight="1" x14ac:dyDescent="0.25">
      <c r="C183" s="175"/>
      <c r="E183" s="199"/>
      <c r="F183" s="200"/>
      <c r="G183" s="215"/>
      <c r="H183" s="201"/>
      <c r="I183" s="201"/>
      <c r="J183" s="197"/>
      <c r="K183" s="198"/>
    </row>
    <row r="184" spans="3:11" ht="15" customHeight="1" x14ac:dyDescent="0.25">
      <c r="C184" s="175"/>
      <c r="E184" s="199"/>
      <c r="F184" s="200"/>
      <c r="G184" s="215"/>
      <c r="H184" s="201"/>
      <c r="I184" s="201"/>
      <c r="J184" s="197"/>
      <c r="K184" s="198"/>
    </row>
    <row r="185" spans="3:11" ht="15" customHeight="1" x14ac:dyDescent="0.25">
      <c r="C185" s="175"/>
      <c r="E185" s="199"/>
      <c r="F185" s="200"/>
      <c r="G185" s="215"/>
      <c r="H185" s="201"/>
      <c r="I185" s="201"/>
      <c r="J185" s="197"/>
      <c r="K185" s="198"/>
    </row>
    <row r="186" spans="3:11" ht="15" customHeight="1" x14ac:dyDescent="0.25">
      <c r="C186" s="175"/>
      <c r="E186" s="199"/>
      <c r="F186" s="200"/>
      <c r="G186" s="215"/>
      <c r="H186" s="201"/>
      <c r="I186" s="201"/>
      <c r="J186" s="197"/>
      <c r="K186" s="198"/>
    </row>
    <row r="187" spans="3:11" ht="15" customHeight="1" x14ac:dyDescent="0.25">
      <c r="C187" s="175"/>
      <c r="E187" s="199"/>
      <c r="F187" s="200"/>
      <c r="G187" s="215"/>
      <c r="H187" s="201"/>
      <c r="I187" s="201"/>
      <c r="J187" s="197"/>
      <c r="K187" s="198"/>
    </row>
    <row r="188" spans="3:11" ht="15" customHeight="1" x14ac:dyDescent="0.25">
      <c r="C188" s="175"/>
      <c r="E188" s="199"/>
      <c r="F188" s="200"/>
      <c r="G188" s="215"/>
      <c r="H188" s="201"/>
      <c r="I188" s="201"/>
      <c r="J188" s="197"/>
      <c r="K188" s="198"/>
    </row>
    <row r="189" spans="3:11" ht="15" customHeight="1" x14ac:dyDescent="0.25">
      <c r="C189" s="175"/>
      <c r="E189" s="199"/>
      <c r="F189" s="200"/>
      <c r="G189" s="215"/>
      <c r="H189" s="201"/>
      <c r="I189" s="201"/>
      <c r="J189" s="197"/>
      <c r="K189" s="198"/>
    </row>
    <row r="190" spans="3:11" ht="15" customHeight="1" x14ac:dyDescent="0.25">
      <c r="C190" s="175"/>
      <c r="E190" s="199"/>
      <c r="F190" s="200"/>
      <c r="G190" s="215"/>
      <c r="H190" s="201"/>
      <c r="I190" s="201"/>
      <c r="J190" s="197"/>
      <c r="K190" s="198"/>
    </row>
    <row r="191" spans="3:11" ht="15" customHeight="1" x14ac:dyDescent="0.25">
      <c r="C191" s="175"/>
      <c r="E191" s="199"/>
      <c r="F191" s="200"/>
      <c r="G191" s="215"/>
      <c r="H191" s="201"/>
      <c r="I191" s="201"/>
      <c r="J191" s="197"/>
      <c r="K191" s="198"/>
    </row>
    <row r="192" spans="3:11" ht="15" customHeight="1" x14ac:dyDescent="0.25">
      <c r="C192" s="175"/>
      <c r="E192" s="199"/>
      <c r="F192" s="200"/>
      <c r="G192" s="215"/>
      <c r="H192" s="201"/>
      <c r="I192" s="201"/>
      <c r="J192" s="197"/>
      <c r="K192" s="198"/>
    </row>
    <row r="193" spans="3:11" ht="15" customHeight="1" x14ac:dyDescent="0.25">
      <c r="C193" s="175"/>
      <c r="E193" s="199"/>
      <c r="F193" s="200"/>
      <c r="G193" s="215"/>
      <c r="H193" s="201"/>
      <c r="I193" s="201"/>
      <c r="J193" s="197"/>
      <c r="K193" s="198"/>
    </row>
    <row r="194" spans="3:11" ht="15" customHeight="1" x14ac:dyDescent="0.25">
      <c r="C194" s="175"/>
      <c r="E194" s="199"/>
      <c r="F194" s="200"/>
      <c r="G194" s="215"/>
      <c r="H194" s="201"/>
      <c r="I194" s="201"/>
      <c r="J194" s="197"/>
      <c r="K194" s="198"/>
    </row>
    <row r="195" spans="3:11" ht="15" customHeight="1" x14ac:dyDescent="0.25">
      <c r="C195" s="175"/>
      <c r="E195" s="199"/>
      <c r="F195" s="200"/>
      <c r="G195" s="215"/>
      <c r="H195" s="201"/>
      <c r="I195" s="201"/>
      <c r="J195" s="197"/>
      <c r="K195" s="198"/>
    </row>
    <row r="196" spans="3:11" ht="15" customHeight="1" x14ac:dyDescent="0.25">
      <c r="C196" s="175"/>
      <c r="E196" s="199"/>
      <c r="F196" s="200"/>
      <c r="G196" s="215"/>
      <c r="H196" s="201"/>
      <c r="I196" s="201"/>
      <c r="J196" s="197"/>
      <c r="K196" s="198"/>
    </row>
    <row r="197" spans="3:11" ht="15" customHeight="1" x14ac:dyDescent="0.25">
      <c r="C197" s="175"/>
      <c r="E197" s="199"/>
      <c r="F197" s="200"/>
      <c r="G197" s="215"/>
      <c r="H197" s="201"/>
      <c r="I197" s="201"/>
      <c r="J197" s="197"/>
      <c r="K197" s="198"/>
    </row>
    <row r="198" spans="3:11" ht="15" customHeight="1" x14ac:dyDescent="0.25">
      <c r="C198" s="175"/>
      <c r="E198" s="199"/>
      <c r="F198" s="200"/>
      <c r="G198" s="215"/>
      <c r="H198" s="201"/>
      <c r="I198" s="201"/>
      <c r="J198" s="197"/>
      <c r="K198" s="198"/>
    </row>
    <row r="199" spans="3:11" ht="15" customHeight="1" x14ac:dyDescent="0.25">
      <c r="C199" s="175"/>
      <c r="E199" s="199"/>
      <c r="F199" s="200"/>
      <c r="G199" s="215"/>
      <c r="H199" s="201"/>
      <c r="I199" s="201"/>
      <c r="J199" s="197"/>
      <c r="K199" s="198"/>
    </row>
    <row r="200" spans="3:11" ht="15" customHeight="1" x14ac:dyDescent="0.25">
      <c r="C200" s="175"/>
      <c r="E200" s="199"/>
      <c r="F200" s="200"/>
      <c r="G200" s="215"/>
      <c r="H200" s="201"/>
      <c r="I200" s="201"/>
      <c r="J200" s="197"/>
      <c r="K200" s="198"/>
    </row>
    <row r="201" spans="3:11" ht="15" customHeight="1" x14ac:dyDescent="0.25">
      <c r="C201" s="175"/>
      <c r="E201" s="199"/>
      <c r="F201" s="200"/>
      <c r="G201" s="215"/>
      <c r="H201" s="201"/>
      <c r="I201" s="201"/>
      <c r="J201" s="197"/>
      <c r="K201" s="198"/>
    </row>
    <row r="202" spans="3:11" ht="15" customHeight="1" x14ac:dyDescent="0.25">
      <c r="C202" s="175"/>
      <c r="E202" s="199"/>
      <c r="F202" s="200"/>
      <c r="G202" s="215"/>
      <c r="H202" s="201"/>
      <c r="I202" s="201"/>
      <c r="J202" s="197"/>
      <c r="K202" s="198"/>
    </row>
    <row r="203" spans="3:11" ht="15" customHeight="1" x14ac:dyDescent="0.25">
      <c r="C203" s="175"/>
      <c r="E203" s="199"/>
      <c r="F203" s="200"/>
      <c r="G203" s="215"/>
      <c r="H203" s="201"/>
      <c r="I203" s="201"/>
      <c r="J203" s="197"/>
      <c r="K203" s="198"/>
    </row>
    <row r="204" spans="3:11" ht="15" customHeight="1" x14ac:dyDescent="0.25">
      <c r="C204" s="175"/>
      <c r="E204" s="199"/>
      <c r="F204" s="200"/>
      <c r="G204" s="215"/>
      <c r="H204" s="201"/>
      <c r="I204" s="201"/>
      <c r="J204" s="197"/>
      <c r="K204" s="198"/>
    </row>
    <row r="205" spans="3:11" ht="15" customHeight="1" x14ac:dyDescent="0.25">
      <c r="C205" s="175"/>
      <c r="E205" s="199"/>
      <c r="F205" s="200"/>
      <c r="G205" s="215"/>
      <c r="H205" s="201"/>
      <c r="I205" s="201"/>
      <c r="J205" s="197"/>
      <c r="K205" s="198"/>
    </row>
    <row r="206" spans="3:11" ht="15" customHeight="1" x14ac:dyDescent="0.25">
      <c r="C206" s="175"/>
      <c r="E206" s="199"/>
      <c r="F206" s="200"/>
      <c r="G206" s="215"/>
      <c r="H206" s="201"/>
      <c r="I206" s="201"/>
      <c r="J206" s="197"/>
      <c r="K206" s="198"/>
    </row>
    <row r="207" spans="3:11" ht="15" customHeight="1" x14ac:dyDescent="0.25">
      <c r="C207" s="175"/>
      <c r="E207" s="199"/>
      <c r="F207" s="200"/>
      <c r="G207" s="215"/>
      <c r="H207" s="201"/>
      <c r="I207" s="201"/>
      <c r="J207" s="197"/>
      <c r="K207" s="198"/>
    </row>
    <row r="208" spans="3:11" ht="15" customHeight="1" x14ac:dyDescent="0.25">
      <c r="C208" s="175"/>
      <c r="E208" s="199"/>
      <c r="F208" s="200"/>
      <c r="G208" s="215"/>
      <c r="H208" s="201"/>
      <c r="I208" s="201"/>
      <c r="J208" s="197"/>
      <c r="K208" s="198"/>
    </row>
    <row r="209" spans="3:11" ht="15" customHeight="1" x14ac:dyDescent="0.25">
      <c r="C209" s="175"/>
      <c r="E209" s="199"/>
      <c r="F209" s="200"/>
      <c r="G209" s="215"/>
      <c r="H209" s="201"/>
      <c r="I209" s="201"/>
      <c r="J209" s="197"/>
      <c r="K209" s="198"/>
    </row>
    <row r="210" spans="3:11" ht="15" customHeight="1" x14ac:dyDescent="0.25">
      <c r="C210" s="175"/>
      <c r="E210" s="199"/>
      <c r="F210" s="200"/>
      <c r="G210" s="215"/>
      <c r="H210" s="201"/>
      <c r="I210" s="201"/>
      <c r="J210" s="197"/>
      <c r="K210" s="198"/>
    </row>
    <row r="211" spans="3:11" ht="15" customHeight="1" x14ac:dyDescent="0.25">
      <c r="C211" s="175"/>
      <c r="E211" s="199"/>
      <c r="F211" s="200"/>
      <c r="G211" s="215"/>
      <c r="H211" s="201"/>
      <c r="I211" s="201"/>
      <c r="J211" s="197"/>
      <c r="K211" s="198"/>
    </row>
    <row r="212" spans="3:11" ht="15" customHeight="1" x14ac:dyDescent="0.25">
      <c r="C212" s="175"/>
      <c r="E212" s="199"/>
      <c r="F212" s="200"/>
      <c r="G212" s="215"/>
      <c r="H212" s="201"/>
      <c r="I212" s="201"/>
      <c r="J212" s="197"/>
      <c r="K212" s="198"/>
    </row>
    <row r="213" spans="3:11" ht="15" customHeight="1" x14ac:dyDescent="0.25">
      <c r="C213" s="175"/>
      <c r="E213" s="199"/>
      <c r="F213" s="200"/>
      <c r="G213" s="215"/>
      <c r="H213" s="201"/>
      <c r="I213" s="201"/>
      <c r="J213" s="197"/>
      <c r="K213" s="198"/>
    </row>
    <row r="214" spans="3:11" ht="15" customHeight="1" x14ac:dyDescent="0.25">
      <c r="C214" s="175"/>
      <c r="E214" s="199"/>
      <c r="F214" s="200"/>
      <c r="G214" s="215"/>
      <c r="H214" s="201"/>
      <c r="I214" s="201"/>
      <c r="J214" s="197"/>
      <c r="K214" s="198"/>
    </row>
    <row r="215" spans="3:11" ht="15" customHeight="1" x14ac:dyDescent="0.25">
      <c r="C215" s="175"/>
      <c r="E215" s="199"/>
      <c r="F215" s="200"/>
      <c r="G215" s="215"/>
      <c r="H215" s="201"/>
      <c r="I215" s="201"/>
      <c r="J215" s="197"/>
      <c r="K215" s="198"/>
    </row>
    <row r="216" spans="3:11" ht="15" customHeight="1" x14ac:dyDescent="0.25">
      <c r="C216" s="175"/>
      <c r="E216" s="199"/>
      <c r="F216" s="200"/>
      <c r="G216" s="215"/>
      <c r="H216" s="201"/>
      <c r="I216" s="201"/>
      <c r="J216" s="197"/>
      <c r="K216" s="198"/>
    </row>
    <row r="217" spans="3:11" ht="15" customHeight="1" x14ac:dyDescent="0.25">
      <c r="C217" s="175"/>
      <c r="E217" s="199"/>
      <c r="F217" s="200"/>
      <c r="G217" s="215"/>
      <c r="H217" s="201"/>
      <c r="I217" s="201"/>
      <c r="J217" s="197"/>
      <c r="K217" s="198"/>
    </row>
    <row r="218" spans="3:11" ht="15" customHeight="1" x14ac:dyDescent="0.25">
      <c r="C218" s="175"/>
      <c r="E218" s="199"/>
      <c r="F218" s="200"/>
      <c r="G218" s="215"/>
      <c r="H218" s="201"/>
      <c r="I218" s="201"/>
      <c r="J218" s="197"/>
      <c r="K218" s="198"/>
    </row>
    <row r="219" spans="3:11" ht="15" customHeight="1" x14ac:dyDescent="0.25">
      <c r="C219" s="175"/>
      <c r="E219" s="199"/>
      <c r="F219" s="200"/>
      <c r="G219" s="215"/>
      <c r="H219" s="201"/>
      <c r="I219" s="201"/>
      <c r="J219" s="197"/>
      <c r="K219" s="198"/>
    </row>
    <row r="220" spans="3:11" ht="15" customHeight="1" x14ac:dyDescent="0.25">
      <c r="C220" s="175"/>
      <c r="E220" s="199"/>
      <c r="F220" s="200"/>
      <c r="G220" s="215"/>
      <c r="H220" s="201"/>
      <c r="I220" s="201"/>
      <c r="J220" s="197"/>
      <c r="K220" s="198"/>
    </row>
    <row r="221" spans="3:11" ht="15" customHeight="1" x14ac:dyDescent="0.25">
      <c r="C221" s="175"/>
      <c r="E221" s="199"/>
      <c r="F221" s="200"/>
      <c r="G221" s="215"/>
      <c r="H221" s="201"/>
      <c r="I221" s="201"/>
      <c r="J221" s="197"/>
      <c r="K221" s="198"/>
    </row>
    <row r="222" spans="3:11" ht="15" customHeight="1" x14ac:dyDescent="0.25">
      <c r="C222" s="175"/>
      <c r="E222" s="199"/>
      <c r="F222" s="200"/>
      <c r="G222" s="215"/>
      <c r="H222" s="201"/>
      <c r="I222" s="201"/>
      <c r="J222" s="197"/>
      <c r="K222" s="198"/>
    </row>
    <row r="223" spans="3:11" ht="15" customHeight="1" x14ac:dyDescent="0.25">
      <c r="C223" s="175"/>
      <c r="E223" s="199"/>
      <c r="F223" s="200"/>
      <c r="G223" s="215"/>
      <c r="H223" s="201"/>
      <c r="I223" s="201"/>
      <c r="J223" s="197"/>
      <c r="K223" s="198"/>
    </row>
    <row r="224" spans="3:11" ht="15" customHeight="1" x14ac:dyDescent="0.25">
      <c r="C224" s="175"/>
      <c r="E224" s="199"/>
      <c r="F224" s="200"/>
      <c r="G224" s="215"/>
      <c r="H224" s="201"/>
      <c r="I224" s="201"/>
      <c r="J224" s="197"/>
      <c r="K224" s="198"/>
    </row>
    <row r="225" spans="3:11" ht="15" customHeight="1" x14ac:dyDescent="0.25">
      <c r="C225" s="175"/>
      <c r="E225" s="199"/>
      <c r="F225" s="200"/>
      <c r="G225" s="215"/>
      <c r="H225" s="201"/>
      <c r="I225" s="201"/>
      <c r="J225" s="197"/>
      <c r="K225" s="198"/>
    </row>
    <row r="226" spans="3:11" ht="15" customHeight="1" x14ac:dyDescent="0.25">
      <c r="C226" s="175"/>
      <c r="E226" s="199"/>
      <c r="F226" s="200"/>
      <c r="G226" s="215"/>
      <c r="H226" s="201"/>
      <c r="I226" s="201"/>
      <c r="J226" s="197"/>
      <c r="K226" s="198"/>
    </row>
    <row r="227" spans="3:11" ht="15" customHeight="1" x14ac:dyDescent="0.25">
      <c r="C227" s="175"/>
      <c r="E227" s="199"/>
      <c r="F227" s="200"/>
      <c r="G227" s="215"/>
      <c r="H227" s="201"/>
      <c r="I227" s="201"/>
      <c r="J227" s="197"/>
      <c r="K227" s="198"/>
    </row>
    <row r="228" spans="3:11" ht="15" customHeight="1" x14ac:dyDescent="0.25">
      <c r="C228" s="175"/>
      <c r="E228" s="199"/>
      <c r="F228" s="200"/>
      <c r="G228" s="215"/>
      <c r="H228" s="201"/>
      <c r="I228" s="201"/>
      <c r="J228" s="197"/>
      <c r="K228" s="198"/>
    </row>
    <row r="229" spans="3:11" ht="15" customHeight="1" x14ac:dyDescent="0.25">
      <c r="C229" s="175"/>
      <c r="E229" s="199"/>
      <c r="F229" s="200"/>
      <c r="G229" s="215"/>
      <c r="H229" s="201"/>
      <c r="I229" s="201"/>
      <c r="J229" s="197"/>
      <c r="K229" s="198"/>
    </row>
    <row r="230" spans="3:11" ht="15" customHeight="1" x14ac:dyDescent="0.25">
      <c r="C230" s="175"/>
      <c r="E230" s="199"/>
      <c r="F230" s="200"/>
      <c r="G230" s="215"/>
      <c r="H230" s="201"/>
      <c r="I230" s="201"/>
      <c r="J230" s="197"/>
      <c r="K230" s="198"/>
    </row>
    <row r="231" spans="3:11" ht="15" customHeight="1" x14ac:dyDescent="0.25">
      <c r="C231" s="175"/>
      <c r="E231" s="199"/>
      <c r="F231" s="200"/>
      <c r="G231" s="215"/>
      <c r="H231" s="201"/>
      <c r="I231" s="201"/>
      <c r="J231" s="197"/>
      <c r="K231" s="198"/>
    </row>
    <row r="232" spans="3:11" ht="15" customHeight="1" x14ac:dyDescent="0.25">
      <c r="C232" s="175"/>
      <c r="E232" s="199"/>
      <c r="F232" s="200"/>
      <c r="G232" s="215"/>
      <c r="H232" s="201"/>
      <c r="I232" s="201"/>
      <c r="J232" s="197"/>
      <c r="K232" s="198"/>
    </row>
    <row r="233" spans="3:11" ht="15" customHeight="1" x14ac:dyDescent="0.25">
      <c r="C233" s="175"/>
      <c r="E233" s="199"/>
      <c r="F233" s="200"/>
      <c r="G233" s="215"/>
      <c r="H233" s="201"/>
      <c r="I233" s="201"/>
      <c r="J233" s="197"/>
      <c r="K233" s="198"/>
    </row>
    <row r="234" spans="3:11" ht="15" customHeight="1" x14ac:dyDescent="0.25">
      <c r="C234" s="175"/>
      <c r="E234" s="199"/>
      <c r="F234" s="200"/>
      <c r="G234" s="215"/>
      <c r="H234" s="201"/>
      <c r="I234" s="201"/>
      <c r="J234" s="197"/>
      <c r="K234" s="198"/>
    </row>
    <row r="235" spans="3:11" ht="15" customHeight="1" x14ac:dyDescent="0.25">
      <c r="C235" s="175"/>
      <c r="E235" s="199"/>
      <c r="F235" s="200"/>
      <c r="G235" s="215"/>
      <c r="H235" s="201"/>
      <c r="I235" s="201"/>
      <c r="J235" s="197"/>
      <c r="K235" s="198"/>
    </row>
    <row r="236" spans="3:11" ht="15" customHeight="1" x14ac:dyDescent="0.25">
      <c r="C236" s="175"/>
      <c r="E236" s="199"/>
      <c r="F236" s="200"/>
      <c r="G236" s="215"/>
      <c r="H236" s="201"/>
      <c r="I236" s="201"/>
      <c r="J236" s="197"/>
      <c r="K236" s="198"/>
    </row>
    <row r="237" spans="3:11" ht="15" customHeight="1" x14ac:dyDescent="0.25">
      <c r="C237" s="175"/>
      <c r="E237" s="199"/>
      <c r="F237" s="200"/>
      <c r="G237" s="215"/>
      <c r="H237" s="201"/>
      <c r="I237" s="201"/>
      <c r="J237" s="197"/>
      <c r="K237" s="198"/>
    </row>
    <row r="238" spans="3:11" ht="15" customHeight="1" x14ac:dyDescent="0.25">
      <c r="C238" s="175"/>
      <c r="E238" s="199"/>
      <c r="F238" s="200"/>
      <c r="G238" s="215"/>
      <c r="H238" s="201"/>
      <c r="I238" s="201"/>
      <c r="J238" s="197"/>
      <c r="K238" s="198"/>
    </row>
    <row r="239" spans="3:11" ht="15" customHeight="1" x14ac:dyDescent="0.25">
      <c r="C239" s="175"/>
      <c r="E239" s="199"/>
      <c r="F239" s="200"/>
      <c r="G239" s="215"/>
      <c r="H239" s="201"/>
      <c r="I239" s="201"/>
      <c r="J239" s="197"/>
      <c r="K239" s="198"/>
    </row>
    <row r="240" spans="3:11" ht="15" customHeight="1" x14ac:dyDescent="0.25">
      <c r="C240" s="175"/>
      <c r="E240" s="199"/>
      <c r="F240" s="200"/>
      <c r="G240" s="215"/>
      <c r="H240" s="201"/>
      <c r="I240" s="201"/>
      <c r="J240" s="197"/>
      <c r="K240" s="198"/>
    </row>
    <row r="241" spans="3:11" ht="15" customHeight="1" x14ac:dyDescent="0.25">
      <c r="C241" s="175"/>
      <c r="E241" s="199"/>
      <c r="F241" s="200"/>
      <c r="G241" s="215"/>
      <c r="H241" s="201"/>
      <c r="I241" s="201"/>
      <c r="J241" s="197"/>
      <c r="K241" s="198"/>
    </row>
    <row r="242" spans="3:11" ht="15" customHeight="1" x14ac:dyDescent="0.25">
      <c r="C242" s="175"/>
      <c r="E242" s="199"/>
      <c r="F242" s="200"/>
      <c r="G242" s="215"/>
      <c r="H242" s="201"/>
      <c r="I242" s="201"/>
      <c r="J242" s="197"/>
      <c r="K242" s="198"/>
    </row>
    <row r="243" spans="3:11" ht="15" customHeight="1" x14ac:dyDescent="0.25">
      <c r="C243" s="175"/>
      <c r="E243" s="199"/>
      <c r="F243" s="200"/>
      <c r="G243" s="215"/>
      <c r="H243" s="201"/>
      <c r="I243" s="201"/>
      <c r="J243" s="197"/>
      <c r="K243" s="198"/>
    </row>
    <row r="244" spans="3:11" ht="15" customHeight="1" x14ac:dyDescent="0.25">
      <c r="C244" s="175"/>
      <c r="E244" s="199"/>
      <c r="F244" s="200"/>
      <c r="G244" s="215"/>
      <c r="H244" s="201"/>
      <c r="I244" s="201"/>
      <c r="J244" s="197"/>
      <c r="K244" s="198"/>
    </row>
    <row r="245" spans="3:11" ht="15" customHeight="1" x14ac:dyDescent="0.25">
      <c r="C245" s="175"/>
      <c r="E245" s="199"/>
      <c r="F245" s="200"/>
      <c r="G245" s="215"/>
      <c r="H245" s="201"/>
      <c r="I245" s="201"/>
      <c r="J245" s="197"/>
      <c r="K245" s="198"/>
    </row>
    <row r="246" spans="3:11" ht="15" customHeight="1" x14ac:dyDescent="0.25">
      <c r="C246" s="175"/>
      <c r="E246" s="199"/>
      <c r="F246" s="200"/>
      <c r="G246" s="215"/>
      <c r="H246" s="201"/>
      <c r="I246" s="201"/>
      <c r="J246" s="197"/>
      <c r="K246" s="198"/>
    </row>
    <row r="247" spans="3:11" ht="15" customHeight="1" x14ac:dyDescent="0.25">
      <c r="C247" s="175"/>
      <c r="E247" s="199"/>
      <c r="F247" s="200"/>
      <c r="G247" s="215"/>
      <c r="H247" s="201"/>
      <c r="I247" s="201"/>
      <c r="J247" s="197"/>
      <c r="K247" s="198"/>
    </row>
    <row r="248" spans="3:11" ht="15" customHeight="1" x14ac:dyDescent="0.25">
      <c r="C248" s="175"/>
      <c r="E248" s="199"/>
      <c r="F248" s="200"/>
      <c r="G248" s="215"/>
      <c r="H248" s="201"/>
      <c r="I248" s="201"/>
      <c r="J248" s="197"/>
      <c r="K248" s="198"/>
    </row>
    <row r="249" spans="3:11" ht="15" customHeight="1" x14ac:dyDescent="0.25">
      <c r="C249" s="175"/>
      <c r="E249" s="199"/>
      <c r="F249" s="200"/>
      <c r="G249" s="215"/>
      <c r="H249" s="201"/>
      <c r="I249" s="201"/>
      <c r="J249" s="197"/>
      <c r="K249" s="198"/>
    </row>
    <row r="250" spans="3:11" ht="15" customHeight="1" x14ac:dyDescent="0.25">
      <c r="C250" s="175"/>
      <c r="E250" s="199"/>
      <c r="F250" s="200"/>
      <c r="G250" s="215"/>
      <c r="H250" s="201"/>
      <c r="I250" s="201"/>
      <c r="J250" s="197"/>
      <c r="K250" s="198"/>
    </row>
    <row r="251" spans="3:11" ht="15" customHeight="1" x14ac:dyDescent="0.25">
      <c r="C251" s="175"/>
      <c r="E251" s="199"/>
      <c r="F251" s="200"/>
      <c r="G251" s="215"/>
      <c r="H251" s="201"/>
      <c r="I251" s="201"/>
      <c r="J251" s="197"/>
      <c r="K251" s="198"/>
    </row>
    <row r="252" spans="3:11" ht="15" customHeight="1" x14ac:dyDescent="0.25">
      <c r="C252" s="175"/>
      <c r="E252" s="199"/>
      <c r="F252" s="200"/>
      <c r="G252" s="215"/>
      <c r="H252" s="201"/>
      <c r="I252" s="201"/>
      <c r="J252" s="197"/>
      <c r="K252" s="198"/>
    </row>
    <row r="253" spans="3:11" ht="15" customHeight="1" x14ac:dyDescent="0.25">
      <c r="C253" s="175"/>
      <c r="E253" s="199"/>
      <c r="F253" s="200"/>
      <c r="G253" s="215"/>
      <c r="H253" s="201"/>
      <c r="I253" s="201"/>
      <c r="J253" s="197"/>
      <c r="K253" s="198"/>
    </row>
    <row r="254" spans="3:11" ht="15" customHeight="1" x14ac:dyDescent="0.25">
      <c r="C254" s="175"/>
      <c r="E254" s="199"/>
      <c r="F254" s="200"/>
      <c r="G254" s="215"/>
      <c r="H254" s="201"/>
      <c r="I254" s="201"/>
      <c r="J254" s="197"/>
      <c r="K254" s="198"/>
    </row>
    <row r="255" spans="3:11" ht="15" customHeight="1" x14ac:dyDescent="0.25">
      <c r="C255" s="175"/>
      <c r="E255" s="199"/>
      <c r="F255" s="200"/>
      <c r="G255" s="215"/>
      <c r="H255" s="201"/>
      <c r="I255" s="201"/>
      <c r="J255" s="197"/>
      <c r="K255" s="198"/>
    </row>
    <row r="256" spans="3:11" ht="15" customHeight="1" x14ac:dyDescent="0.25">
      <c r="C256" s="175"/>
      <c r="E256" s="199"/>
      <c r="F256" s="200"/>
      <c r="G256" s="215"/>
      <c r="H256" s="201"/>
      <c r="I256" s="201"/>
      <c r="J256" s="197"/>
      <c r="K256" s="198"/>
    </row>
    <row r="257" spans="3:11" ht="15" customHeight="1" x14ac:dyDescent="0.25">
      <c r="C257" s="175"/>
      <c r="E257" s="199"/>
      <c r="F257" s="200"/>
      <c r="G257" s="215"/>
      <c r="H257" s="201"/>
      <c r="I257" s="201"/>
      <c r="J257" s="197"/>
      <c r="K257" s="198"/>
    </row>
    <row r="258" spans="3:11" ht="15" customHeight="1" x14ac:dyDescent="0.25">
      <c r="C258" s="175"/>
      <c r="E258" s="199"/>
      <c r="F258" s="200"/>
      <c r="G258" s="215"/>
      <c r="H258" s="201"/>
      <c r="I258" s="201"/>
      <c r="J258" s="197"/>
      <c r="K258" s="198"/>
    </row>
    <row r="259" spans="3:11" ht="15" customHeight="1" x14ac:dyDescent="0.25">
      <c r="C259" s="175"/>
      <c r="E259" s="199"/>
      <c r="F259" s="200"/>
      <c r="G259" s="215"/>
      <c r="H259" s="201"/>
      <c r="I259" s="201"/>
      <c r="J259" s="197"/>
      <c r="K259" s="198"/>
    </row>
    <row r="260" spans="3:11" ht="15" customHeight="1" x14ac:dyDescent="0.25">
      <c r="C260" s="175"/>
      <c r="E260" s="199"/>
      <c r="F260" s="200"/>
      <c r="G260" s="215"/>
      <c r="H260" s="201"/>
      <c r="I260" s="201"/>
      <c r="J260" s="197"/>
      <c r="K260" s="198"/>
    </row>
    <row r="261" spans="3:11" ht="15" customHeight="1" x14ac:dyDescent="0.25">
      <c r="C261" s="175"/>
      <c r="E261" s="199"/>
      <c r="F261" s="200"/>
      <c r="G261" s="215"/>
      <c r="H261" s="201"/>
      <c r="I261" s="201"/>
      <c r="J261" s="197"/>
      <c r="K261" s="198"/>
    </row>
    <row r="262" spans="3:11" ht="15" customHeight="1" x14ac:dyDescent="0.25">
      <c r="C262" s="175"/>
      <c r="E262" s="199"/>
      <c r="F262" s="200"/>
      <c r="G262" s="215"/>
      <c r="H262" s="201"/>
      <c r="I262" s="201"/>
      <c r="J262" s="197"/>
      <c r="K262" s="198"/>
    </row>
    <row r="263" spans="3:11" ht="15" customHeight="1" x14ac:dyDescent="0.25">
      <c r="C263" s="175"/>
      <c r="E263" s="199"/>
      <c r="F263" s="200"/>
      <c r="G263" s="215"/>
      <c r="H263" s="201"/>
      <c r="I263" s="201"/>
      <c r="J263" s="197"/>
      <c r="K263" s="198"/>
    </row>
    <row r="264" spans="3:11" ht="15" customHeight="1" x14ac:dyDescent="0.25">
      <c r="C264" s="175"/>
      <c r="E264" s="199"/>
      <c r="F264" s="200"/>
      <c r="G264" s="215"/>
      <c r="H264" s="201"/>
      <c r="I264" s="201"/>
      <c r="J264" s="197"/>
      <c r="K264" s="198"/>
    </row>
    <row r="265" spans="3:11" ht="15" customHeight="1" x14ac:dyDescent="0.25">
      <c r="C265" s="175"/>
      <c r="E265" s="199"/>
      <c r="F265" s="200"/>
      <c r="G265" s="215"/>
      <c r="H265" s="201"/>
      <c r="I265" s="201"/>
      <c r="J265" s="197"/>
      <c r="K265" s="198"/>
    </row>
    <row r="266" spans="3:11" ht="15" customHeight="1" x14ac:dyDescent="0.25">
      <c r="C266" s="175"/>
      <c r="E266" s="199"/>
      <c r="F266" s="200"/>
      <c r="G266" s="215"/>
      <c r="H266" s="201"/>
      <c r="I266" s="201"/>
      <c r="J266" s="197"/>
      <c r="K266" s="198"/>
    </row>
    <row r="267" spans="3:11" ht="15" customHeight="1" x14ac:dyDescent="0.25">
      <c r="C267" s="175"/>
      <c r="E267" s="199"/>
      <c r="F267" s="200"/>
      <c r="G267" s="215"/>
      <c r="H267" s="201"/>
      <c r="I267" s="201"/>
      <c r="J267" s="197"/>
      <c r="K267" s="198"/>
    </row>
    <row r="268" spans="3:11" ht="15" customHeight="1" x14ac:dyDescent="0.25">
      <c r="C268" s="175"/>
      <c r="E268" s="199"/>
      <c r="F268" s="200"/>
      <c r="G268" s="215"/>
      <c r="H268" s="201"/>
      <c r="I268" s="201"/>
      <c r="J268" s="197"/>
      <c r="K268" s="198"/>
    </row>
    <row r="269" spans="3:11" ht="15" customHeight="1" x14ac:dyDescent="0.25">
      <c r="C269" s="175"/>
      <c r="E269" s="199"/>
      <c r="F269" s="200"/>
      <c r="G269" s="215"/>
      <c r="H269" s="201"/>
      <c r="I269" s="201"/>
      <c r="J269" s="197"/>
      <c r="K269" s="198"/>
    </row>
    <row r="270" spans="3:11" ht="15" customHeight="1" x14ac:dyDescent="0.25">
      <c r="C270" s="175"/>
      <c r="E270" s="199"/>
      <c r="F270" s="200"/>
      <c r="G270" s="215"/>
      <c r="H270" s="201"/>
      <c r="I270" s="201"/>
      <c r="J270" s="197"/>
      <c r="K270" s="198"/>
    </row>
    <row r="271" spans="3:11" ht="15" customHeight="1" x14ac:dyDescent="0.25">
      <c r="C271" s="175"/>
      <c r="E271" s="199"/>
      <c r="F271" s="200"/>
      <c r="G271" s="215"/>
      <c r="H271" s="201"/>
      <c r="I271" s="201"/>
      <c r="J271" s="197"/>
      <c r="K271" s="198"/>
    </row>
    <row r="272" spans="3:11" ht="15" customHeight="1" x14ac:dyDescent="0.25">
      <c r="C272" s="175"/>
      <c r="E272" s="199"/>
      <c r="F272" s="200"/>
      <c r="G272" s="215"/>
      <c r="H272" s="201"/>
      <c r="I272" s="201"/>
      <c r="J272" s="197"/>
      <c r="K272" s="198"/>
    </row>
    <row r="273" spans="3:11" ht="15" customHeight="1" x14ac:dyDescent="0.25">
      <c r="C273" s="175"/>
      <c r="E273" s="199"/>
      <c r="F273" s="200"/>
      <c r="G273" s="215"/>
      <c r="H273" s="201"/>
      <c r="I273" s="201"/>
      <c r="J273" s="197"/>
      <c r="K273" s="198"/>
    </row>
    <row r="274" spans="3:11" ht="15" customHeight="1" x14ac:dyDescent="0.25">
      <c r="C274" s="175"/>
      <c r="E274" s="199"/>
      <c r="F274" s="200"/>
      <c r="G274" s="215"/>
      <c r="H274" s="201"/>
      <c r="I274" s="201"/>
      <c r="J274" s="197"/>
      <c r="K274" s="198"/>
    </row>
    <row r="275" spans="3:11" ht="15" customHeight="1" x14ac:dyDescent="0.25">
      <c r="C275" s="175"/>
      <c r="E275" s="199"/>
      <c r="F275" s="200"/>
      <c r="G275" s="215"/>
      <c r="H275" s="201"/>
      <c r="I275" s="201"/>
      <c r="J275" s="197"/>
      <c r="K275" s="198"/>
    </row>
    <row r="276" spans="3:11" ht="15" customHeight="1" x14ac:dyDescent="0.25">
      <c r="C276" s="175"/>
      <c r="E276" s="199"/>
      <c r="F276" s="200"/>
      <c r="G276" s="215"/>
      <c r="H276" s="201"/>
      <c r="I276" s="201"/>
      <c r="J276" s="197"/>
      <c r="K276" s="198"/>
    </row>
    <row r="277" spans="3:11" ht="15" customHeight="1" x14ac:dyDescent="0.25">
      <c r="C277" s="175"/>
      <c r="E277" s="199"/>
      <c r="F277" s="200"/>
      <c r="G277" s="215"/>
      <c r="H277" s="201"/>
      <c r="I277" s="201"/>
      <c r="J277" s="197"/>
      <c r="K277" s="198"/>
    </row>
    <row r="278" spans="3:11" ht="15" customHeight="1" x14ac:dyDescent="0.25">
      <c r="C278" s="175"/>
      <c r="E278" s="199"/>
      <c r="F278" s="200"/>
      <c r="G278" s="215"/>
      <c r="H278" s="201"/>
      <c r="I278" s="201"/>
      <c r="J278" s="197"/>
      <c r="K278" s="198"/>
    </row>
    <row r="279" spans="3:11" ht="15" customHeight="1" x14ac:dyDescent="0.25">
      <c r="C279" s="175"/>
      <c r="E279" s="199"/>
      <c r="F279" s="200"/>
      <c r="G279" s="215"/>
      <c r="H279" s="201"/>
      <c r="I279" s="201"/>
      <c r="J279" s="197"/>
      <c r="K279" s="198"/>
    </row>
    <row r="280" spans="3:11" ht="15" customHeight="1" x14ac:dyDescent="0.25">
      <c r="C280" s="175"/>
      <c r="E280" s="199"/>
      <c r="F280" s="200"/>
      <c r="G280" s="215"/>
      <c r="H280" s="201"/>
      <c r="I280" s="201"/>
      <c r="J280" s="197"/>
      <c r="K280" s="198"/>
    </row>
    <row r="281" spans="3:11" ht="15" customHeight="1" x14ac:dyDescent="0.25">
      <c r="C281" s="175"/>
      <c r="E281" s="199"/>
      <c r="F281" s="200"/>
      <c r="G281" s="215"/>
      <c r="H281" s="201"/>
      <c r="I281" s="201"/>
      <c r="J281" s="197"/>
      <c r="K281" s="198"/>
    </row>
    <row r="282" spans="3:11" ht="15" customHeight="1" x14ac:dyDescent="0.25">
      <c r="C282" s="175"/>
      <c r="E282" s="199"/>
      <c r="F282" s="200"/>
      <c r="G282" s="215"/>
      <c r="H282" s="201"/>
      <c r="I282" s="201"/>
      <c r="J282" s="197"/>
      <c r="K282" s="198"/>
    </row>
    <row r="283" spans="3:11" ht="15" customHeight="1" x14ac:dyDescent="0.25">
      <c r="C283" s="175"/>
      <c r="E283" s="199"/>
      <c r="F283" s="200"/>
      <c r="G283" s="215"/>
      <c r="H283" s="201"/>
      <c r="I283" s="201"/>
      <c r="J283" s="197"/>
      <c r="K283" s="198"/>
    </row>
    <row r="284" spans="3:11" ht="15" customHeight="1" x14ac:dyDescent="0.25">
      <c r="C284" s="175"/>
      <c r="E284" s="199"/>
      <c r="F284" s="200"/>
      <c r="G284" s="215"/>
      <c r="H284" s="201"/>
      <c r="I284" s="201"/>
      <c r="J284" s="197"/>
      <c r="K284" s="198"/>
    </row>
    <row r="285" spans="3:11" ht="15" customHeight="1" x14ac:dyDescent="0.25">
      <c r="C285" s="175"/>
      <c r="E285" s="199"/>
      <c r="F285" s="200"/>
      <c r="G285" s="215"/>
      <c r="H285" s="201"/>
      <c r="I285" s="201"/>
      <c r="J285" s="197"/>
      <c r="K285" s="198"/>
    </row>
    <row r="286" spans="3:11" ht="15" customHeight="1" x14ac:dyDescent="0.25">
      <c r="C286" s="175"/>
      <c r="E286" s="199"/>
      <c r="F286" s="200"/>
      <c r="G286" s="215"/>
      <c r="H286" s="201"/>
      <c r="I286" s="201"/>
      <c r="J286" s="197"/>
      <c r="K286" s="198"/>
    </row>
    <row r="287" spans="3:11" ht="15" customHeight="1" x14ac:dyDescent="0.25">
      <c r="C287" s="175"/>
      <c r="E287" s="199"/>
      <c r="F287" s="200"/>
      <c r="G287" s="215"/>
      <c r="H287" s="201"/>
      <c r="I287" s="201"/>
      <c r="J287" s="197"/>
      <c r="K287" s="198"/>
    </row>
    <row r="288" spans="3:11" ht="15" customHeight="1" x14ac:dyDescent="0.25">
      <c r="C288" s="175"/>
      <c r="E288" s="199"/>
      <c r="F288" s="200"/>
      <c r="G288" s="215"/>
      <c r="H288" s="201"/>
      <c r="I288" s="201"/>
      <c r="J288" s="197"/>
      <c r="K288" s="198"/>
    </row>
    <row r="289" spans="3:11" ht="15" customHeight="1" x14ac:dyDescent="0.25">
      <c r="C289" s="175"/>
      <c r="E289" s="199"/>
      <c r="F289" s="200"/>
      <c r="G289" s="215"/>
      <c r="H289" s="201"/>
      <c r="I289" s="201"/>
      <c r="J289" s="197"/>
      <c r="K289" s="198"/>
    </row>
    <row r="290" spans="3:11" ht="15" customHeight="1" x14ac:dyDescent="0.25">
      <c r="C290" s="175"/>
      <c r="E290" s="199"/>
      <c r="F290" s="200"/>
      <c r="G290" s="215"/>
      <c r="H290" s="201"/>
      <c r="I290" s="201"/>
      <c r="J290" s="197"/>
      <c r="K290" s="198"/>
    </row>
    <row r="291" spans="3:11" ht="15" customHeight="1" x14ac:dyDescent="0.25">
      <c r="C291" s="175"/>
      <c r="E291" s="199"/>
      <c r="F291" s="200"/>
      <c r="G291" s="215"/>
      <c r="H291" s="201"/>
      <c r="I291" s="201"/>
      <c r="J291" s="197"/>
      <c r="K291" s="198"/>
    </row>
    <row r="292" spans="3:11" ht="15" customHeight="1" x14ac:dyDescent="0.25">
      <c r="C292" s="175"/>
      <c r="E292" s="199"/>
      <c r="F292" s="200"/>
      <c r="G292" s="215"/>
      <c r="H292" s="201"/>
      <c r="I292" s="201"/>
      <c r="J292" s="197"/>
      <c r="K292" s="198"/>
    </row>
    <row r="293" spans="3:11" ht="15" customHeight="1" x14ac:dyDescent="0.25">
      <c r="C293" s="175"/>
      <c r="E293" s="199"/>
      <c r="F293" s="200"/>
      <c r="G293" s="215"/>
      <c r="H293" s="201"/>
      <c r="I293" s="201"/>
      <c r="J293" s="197"/>
      <c r="K293" s="198"/>
    </row>
    <row r="294" spans="3:11" ht="15" customHeight="1" x14ac:dyDescent="0.25">
      <c r="C294" s="175"/>
      <c r="E294" s="199"/>
      <c r="F294" s="200"/>
      <c r="G294" s="215"/>
      <c r="H294" s="201"/>
      <c r="I294" s="201"/>
      <c r="J294" s="197"/>
      <c r="K294" s="198"/>
    </row>
    <row r="295" spans="3:11" ht="15" customHeight="1" x14ac:dyDescent="0.25">
      <c r="C295" s="175"/>
      <c r="E295" s="199"/>
      <c r="F295" s="200"/>
      <c r="G295" s="215"/>
      <c r="H295" s="201"/>
      <c r="I295" s="201"/>
      <c r="J295" s="197"/>
      <c r="K295" s="198"/>
    </row>
    <row r="296" spans="3:11" ht="15" customHeight="1" x14ac:dyDescent="0.25">
      <c r="C296" s="175"/>
      <c r="E296" s="199"/>
      <c r="F296" s="200"/>
      <c r="G296" s="215"/>
      <c r="H296" s="201"/>
      <c r="I296" s="201"/>
      <c r="J296" s="197"/>
      <c r="K296" s="198"/>
    </row>
    <row r="297" spans="3:11" ht="15" customHeight="1" x14ac:dyDescent="0.25">
      <c r="C297" s="175"/>
      <c r="E297" s="199"/>
      <c r="F297" s="200"/>
      <c r="G297" s="215"/>
      <c r="H297" s="201"/>
      <c r="I297" s="201"/>
      <c r="J297" s="197"/>
      <c r="K297" s="198"/>
    </row>
    <row r="298" spans="3:11" ht="15" customHeight="1" x14ac:dyDescent="0.25">
      <c r="C298" s="175"/>
      <c r="E298" s="199"/>
      <c r="F298" s="200"/>
      <c r="G298" s="215"/>
      <c r="H298" s="201"/>
      <c r="I298" s="201"/>
      <c r="J298" s="197"/>
      <c r="K298" s="198"/>
    </row>
    <row r="299" spans="3:11" ht="15" customHeight="1" x14ac:dyDescent="0.25">
      <c r="C299" s="175"/>
      <c r="E299" s="199"/>
      <c r="F299" s="200"/>
      <c r="G299" s="215"/>
      <c r="H299" s="201"/>
      <c r="I299" s="201"/>
      <c r="J299" s="197"/>
      <c r="K299" s="198"/>
    </row>
    <row r="300" spans="3:11" ht="15" customHeight="1" x14ac:dyDescent="0.25">
      <c r="C300" s="175"/>
      <c r="E300" s="199"/>
      <c r="F300" s="200"/>
      <c r="G300" s="215"/>
      <c r="H300" s="201"/>
      <c r="I300" s="201"/>
      <c r="J300" s="197"/>
      <c r="K300" s="198"/>
    </row>
    <row r="301" spans="3:11" ht="15" customHeight="1" x14ac:dyDescent="0.25">
      <c r="C301" s="175"/>
      <c r="E301" s="199"/>
      <c r="F301" s="200"/>
      <c r="G301" s="215"/>
      <c r="H301" s="201"/>
      <c r="I301" s="201"/>
      <c r="J301" s="197"/>
      <c r="K301" s="198"/>
    </row>
    <row r="302" spans="3:11" ht="15" customHeight="1" x14ac:dyDescent="0.25">
      <c r="C302" s="175"/>
      <c r="E302" s="199"/>
      <c r="F302" s="200"/>
      <c r="G302" s="215"/>
      <c r="H302" s="201"/>
      <c r="I302" s="201"/>
      <c r="J302" s="197"/>
      <c r="K302" s="198"/>
    </row>
    <row r="303" spans="3:11" ht="15" customHeight="1" x14ac:dyDescent="0.25">
      <c r="C303" s="175"/>
      <c r="E303" s="199"/>
      <c r="F303" s="200"/>
      <c r="G303" s="215"/>
      <c r="H303" s="201"/>
      <c r="I303" s="201"/>
      <c r="J303" s="197"/>
      <c r="K303" s="198"/>
    </row>
    <row r="304" spans="3:11" ht="15" customHeight="1" x14ac:dyDescent="0.25">
      <c r="C304" s="175"/>
      <c r="E304" s="199"/>
      <c r="F304" s="200"/>
      <c r="G304" s="215"/>
      <c r="H304" s="201"/>
      <c r="I304" s="201"/>
      <c r="J304" s="197"/>
      <c r="K304" s="198"/>
    </row>
    <row r="305" spans="3:11" ht="15" customHeight="1" x14ac:dyDescent="0.25">
      <c r="C305" s="175"/>
      <c r="E305" s="199"/>
      <c r="F305" s="200"/>
      <c r="G305" s="215"/>
      <c r="H305" s="201"/>
      <c r="I305" s="201"/>
      <c r="J305" s="197"/>
      <c r="K305" s="198"/>
    </row>
    <row r="306" spans="3:11" ht="15" customHeight="1" x14ac:dyDescent="0.25">
      <c r="C306" s="175"/>
      <c r="E306" s="199"/>
      <c r="F306" s="200"/>
      <c r="G306" s="215"/>
      <c r="H306" s="201"/>
      <c r="I306" s="201"/>
      <c r="J306" s="197"/>
      <c r="K306" s="198"/>
    </row>
    <row r="307" spans="3:11" ht="15" customHeight="1" x14ac:dyDescent="0.25">
      <c r="C307" s="175"/>
      <c r="E307" s="199"/>
      <c r="F307" s="200"/>
      <c r="G307" s="215"/>
      <c r="H307" s="201"/>
      <c r="I307" s="201"/>
      <c r="J307" s="197"/>
      <c r="K307" s="198"/>
    </row>
    <row r="308" spans="3:11" ht="15" customHeight="1" x14ac:dyDescent="0.25">
      <c r="C308" s="175"/>
      <c r="E308" s="199"/>
      <c r="F308" s="200"/>
      <c r="G308" s="215"/>
      <c r="H308" s="201"/>
      <c r="I308" s="201"/>
      <c r="J308" s="197"/>
      <c r="K308" s="198"/>
    </row>
    <row r="309" spans="3:11" ht="15" customHeight="1" x14ac:dyDescent="0.25">
      <c r="C309" s="175"/>
      <c r="E309" s="199"/>
      <c r="F309" s="200"/>
      <c r="G309" s="215"/>
      <c r="H309" s="201"/>
      <c r="I309" s="201"/>
      <c r="J309" s="197"/>
      <c r="K309" s="198"/>
    </row>
    <row r="310" spans="3:11" ht="15" customHeight="1" x14ac:dyDescent="0.25">
      <c r="C310" s="175"/>
      <c r="E310" s="199"/>
      <c r="F310" s="200"/>
      <c r="G310" s="215"/>
      <c r="H310" s="201"/>
      <c r="I310" s="201"/>
      <c r="J310" s="197"/>
      <c r="K310" s="198"/>
    </row>
    <row r="311" spans="3:11" ht="15" customHeight="1" x14ac:dyDescent="0.25">
      <c r="C311" s="175"/>
      <c r="E311" s="199"/>
      <c r="F311" s="200"/>
      <c r="G311" s="215"/>
      <c r="H311" s="201"/>
      <c r="I311" s="201"/>
      <c r="J311" s="197"/>
      <c r="K311" s="198"/>
    </row>
    <row r="312" spans="3:11" ht="15" customHeight="1" x14ac:dyDescent="0.25">
      <c r="C312" s="175"/>
      <c r="E312" s="199"/>
      <c r="F312" s="200"/>
      <c r="G312" s="215"/>
      <c r="H312" s="201"/>
      <c r="I312" s="201"/>
      <c r="J312" s="197"/>
      <c r="K312" s="198"/>
    </row>
    <row r="313" spans="3:11" ht="15" customHeight="1" x14ac:dyDescent="0.25">
      <c r="C313" s="175"/>
      <c r="E313" s="199"/>
      <c r="F313" s="200"/>
      <c r="G313" s="215"/>
      <c r="H313" s="201"/>
      <c r="I313" s="201"/>
      <c r="J313" s="197"/>
      <c r="K313" s="198"/>
    </row>
    <row r="314" spans="3:11" ht="15" customHeight="1" x14ac:dyDescent="0.25">
      <c r="C314" s="175"/>
      <c r="E314" s="199"/>
      <c r="F314" s="200"/>
      <c r="G314" s="215"/>
      <c r="H314" s="201"/>
      <c r="I314" s="201"/>
      <c r="J314" s="197"/>
      <c r="K314" s="198"/>
    </row>
    <row r="315" spans="3:11" ht="15" customHeight="1" x14ac:dyDescent="0.25">
      <c r="C315" s="175"/>
      <c r="E315" s="199"/>
      <c r="F315" s="200"/>
      <c r="G315" s="215"/>
      <c r="H315" s="201"/>
      <c r="I315" s="201"/>
      <c r="J315" s="197"/>
      <c r="K315" s="198"/>
    </row>
    <row r="316" spans="3:11" ht="15" customHeight="1" x14ac:dyDescent="0.25">
      <c r="C316" s="175"/>
      <c r="E316" s="199"/>
      <c r="F316" s="200"/>
      <c r="G316" s="215"/>
      <c r="H316" s="201"/>
      <c r="I316" s="201"/>
      <c r="J316" s="197"/>
      <c r="K316" s="198"/>
    </row>
    <row r="317" spans="3:11" ht="15" customHeight="1" x14ac:dyDescent="0.25">
      <c r="C317" s="175"/>
      <c r="E317" s="199"/>
      <c r="F317" s="200"/>
      <c r="G317" s="215"/>
      <c r="H317" s="201"/>
      <c r="I317" s="201"/>
      <c r="J317" s="197"/>
      <c r="K317" s="198"/>
    </row>
    <row r="318" spans="3:11" ht="15" customHeight="1" x14ac:dyDescent="0.25">
      <c r="C318" s="175"/>
      <c r="E318" s="199"/>
      <c r="F318" s="200"/>
      <c r="G318" s="215"/>
      <c r="H318" s="201"/>
      <c r="I318" s="201"/>
      <c r="J318" s="197"/>
      <c r="K318" s="198"/>
    </row>
    <row r="319" spans="3:11" ht="15" customHeight="1" x14ac:dyDescent="0.25">
      <c r="C319" s="175"/>
      <c r="E319" s="199"/>
      <c r="F319" s="200"/>
      <c r="G319" s="215"/>
      <c r="H319" s="201"/>
      <c r="I319" s="201"/>
      <c r="J319" s="197"/>
      <c r="K319" s="198"/>
    </row>
    <row r="320" spans="3:11" ht="15" customHeight="1" x14ac:dyDescent="0.25">
      <c r="C320" s="175"/>
      <c r="E320" s="199"/>
      <c r="F320" s="200"/>
      <c r="G320" s="215"/>
      <c r="H320" s="201"/>
      <c r="I320" s="201"/>
      <c r="J320" s="197"/>
      <c r="K320" s="198"/>
    </row>
    <row r="321" spans="3:11" ht="15" customHeight="1" x14ac:dyDescent="0.25">
      <c r="C321" s="175"/>
      <c r="E321" s="199"/>
      <c r="F321" s="200"/>
      <c r="G321" s="215"/>
      <c r="H321" s="201"/>
      <c r="I321" s="201"/>
      <c r="J321" s="197"/>
      <c r="K321" s="198"/>
    </row>
    <row r="322" spans="3:11" ht="15" customHeight="1" x14ac:dyDescent="0.25">
      <c r="C322" s="175"/>
      <c r="E322" s="199"/>
      <c r="F322" s="200"/>
      <c r="G322" s="215"/>
      <c r="H322" s="201"/>
      <c r="I322" s="201"/>
      <c r="J322" s="197"/>
      <c r="K322" s="198"/>
    </row>
    <row r="323" spans="3:11" ht="15" customHeight="1" x14ac:dyDescent="0.25">
      <c r="C323" s="175"/>
      <c r="E323" s="199"/>
      <c r="F323" s="200"/>
      <c r="G323" s="215"/>
      <c r="H323" s="201"/>
      <c r="I323" s="201"/>
      <c r="J323" s="197"/>
      <c r="K323" s="198"/>
    </row>
    <row r="324" spans="3:11" ht="15" customHeight="1" x14ac:dyDescent="0.25">
      <c r="C324" s="175"/>
      <c r="E324" s="199"/>
      <c r="F324" s="200"/>
      <c r="G324" s="215"/>
      <c r="H324" s="201"/>
      <c r="I324" s="201"/>
      <c r="J324" s="197"/>
      <c r="K324" s="198"/>
    </row>
    <row r="325" spans="3:11" ht="15" customHeight="1" x14ac:dyDescent="0.25">
      <c r="C325" s="175"/>
      <c r="E325" s="199"/>
      <c r="F325" s="200"/>
      <c r="G325" s="215"/>
      <c r="H325" s="201"/>
      <c r="I325" s="201"/>
      <c r="J325" s="197"/>
      <c r="K325" s="198"/>
    </row>
    <row r="326" spans="3:11" ht="15" customHeight="1" x14ac:dyDescent="0.25">
      <c r="C326" s="175"/>
      <c r="E326" s="199"/>
      <c r="F326" s="200"/>
      <c r="G326" s="215"/>
      <c r="H326" s="201"/>
      <c r="I326" s="201"/>
      <c r="J326" s="197"/>
      <c r="K326" s="198"/>
    </row>
    <row r="327" spans="3:11" ht="15" customHeight="1" x14ac:dyDescent="0.25">
      <c r="C327" s="175"/>
      <c r="E327" s="199"/>
      <c r="F327" s="200"/>
      <c r="G327" s="215"/>
      <c r="H327" s="201"/>
      <c r="I327" s="201"/>
      <c r="J327" s="197"/>
      <c r="K327" s="198"/>
    </row>
    <row r="328" spans="3:11" ht="15" customHeight="1" x14ac:dyDescent="0.25">
      <c r="C328" s="175"/>
      <c r="E328" s="199"/>
      <c r="F328" s="200"/>
      <c r="G328" s="215"/>
      <c r="H328" s="201"/>
      <c r="I328" s="201"/>
      <c r="J328" s="197"/>
      <c r="K328" s="198"/>
    </row>
    <row r="329" spans="3:11" ht="15" customHeight="1" x14ac:dyDescent="0.25">
      <c r="C329" s="175"/>
      <c r="E329" s="199"/>
      <c r="F329" s="200"/>
      <c r="G329" s="215"/>
      <c r="H329" s="201"/>
      <c r="I329" s="201"/>
      <c r="J329" s="197"/>
      <c r="K329" s="198"/>
    </row>
    <row r="330" spans="3:11" ht="15" customHeight="1" x14ac:dyDescent="0.25">
      <c r="C330" s="175"/>
      <c r="E330" s="199"/>
      <c r="F330" s="200"/>
      <c r="G330" s="215"/>
      <c r="H330" s="201"/>
      <c r="I330" s="201"/>
      <c r="J330" s="197"/>
      <c r="K330" s="198"/>
    </row>
    <row r="331" spans="3:11" ht="15" customHeight="1" x14ac:dyDescent="0.25">
      <c r="C331" s="175"/>
      <c r="E331" s="199"/>
      <c r="F331" s="200"/>
      <c r="G331" s="215"/>
      <c r="H331" s="201"/>
      <c r="I331" s="201"/>
      <c r="J331" s="197"/>
      <c r="K331" s="198"/>
    </row>
    <row r="332" spans="3:11" ht="15" customHeight="1" x14ac:dyDescent="0.25">
      <c r="C332" s="175"/>
      <c r="E332" s="199"/>
      <c r="F332" s="200"/>
      <c r="G332" s="215"/>
      <c r="H332" s="201"/>
      <c r="I332" s="201"/>
      <c r="J332" s="197"/>
      <c r="K332" s="198"/>
    </row>
    <row r="333" spans="3:11" ht="15" customHeight="1" x14ac:dyDescent="0.25">
      <c r="C333" s="175"/>
      <c r="E333" s="199"/>
      <c r="F333" s="200"/>
      <c r="G333" s="215"/>
      <c r="H333" s="201"/>
      <c r="I333" s="201"/>
      <c r="J333" s="197"/>
      <c r="K333" s="198"/>
    </row>
    <row r="334" spans="3:11" ht="15" customHeight="1" x14ac:dyDescent="0.25">
      <c r="C334" s="175"/>
      <c r="E334" s="199"/>
      <c r="F334" s="200"/>
      <c r="G334" s="215"/>
      <c r="H334" s="201"/>
      <c r="I334" s="201"/>
      <c r="J334" s="197"/>
      <c r="K334" s="198"/>
    </row>
    <row r="335" spans="3:11" ht="15" customHeight="1" x14ac:dyDescent="0.25">
      <c r="C335" s="175"/>
      <c r="E335" s="199"/>
      <c r="F335" s="200"/>
      <c r="G335" s="215"/>
      <c r="H335" s="201"/>
      <c r="I335" s="201"/>
      <c r="J335" s="197"/>
      <c r="K335" s="198"/>
    </row>
    <row r="336" spans="3:11" ht="15" customHeight="1" x14ac:dyDescent="0.25">
      <c r="C336" s="175"/>
      <c r="E336" s="199"/>
      <c r="F336" s="200"/>
      <c r="G336" s="215"/>
      <c r="H336" s="201"/>
      <c r="I336" s="201"/>
      <c r="J336" s="197"/>
      <c r="K336" s="198"/>
    </row>
    <row r="337" spans="3:11" ht="15" customHeight="1" x14ac:dyDescent="0.25">
      <c r="C337" s="175"/>
      <c r="E337" s="199"/>
      <c r="F337" s="200"/>
      <c r="G337" s="215"/>
      <c r="H337" s="201"/>
      <c r="I337" s="201"/>
      <c r="J337" s="197"/>
      <c r="K337" s="198"/>
    </row>
    <row r="338" spans="3:11" ht="15" customHeight="1" x14ac:dyDescent="0.25">
      <c r="C338" s="175"/>
      <c r="E338" s="199"/>
      <c r="F338" s="200"/>
      <c r="G338" s="215"/>
      <c r="H338" s="201"/>
      <c r="I338" s="201"/>
      <c r="J338" s="197"/>
      <c r="K338" s="198"/>
    </row>
    <row r="339" spans="3:11" ht="15" customHeight="1" x14ac:dyDescent="0.25">
      <c r="C339" s="175"/>
      <c r="E339" s="199"/>
      <c r="F339" s="200"/>
      <c r="G339" s="215"/>
      <c r="H339" s="201"/>
      <c r="I339" s="201"/>
      <c r="J339" s="197"/>
      <c r="K339" s="198"/>
    </row>
    <row r="340" spans="3:11" ht="15" customHeight="1" x14ac:dyDescent="0.25">
      <c r="C340" s="175"/>
      <c r="E340" s="199"/>
      <c r="F340" s="200"/>
      <c r="G340" s="215"/>
      <c r="H340" s="201"/>
      <c r="I340" s="201"/>
      <c r="J340" s="197"/>
      <c r="K340" s="198"/>
    </row>
    <row r="341" spans="3:11" ht="15" customHeight="1" x14ac:dyDescent="0.25">
      <c r="C341" s="175"/>
      <c r="E341" s="199"/>
      <c r="F341" s="200"/>
      <c r="G341" s="215"/>
      <c r="H341" s="201"/>
      <c r="I341" s="201"/>
      <c r="J341" s="197"/>
      <c r="K341" s="198"/>
    </row>
    <row r="342" spans="3:11" ht="15" customHeight="1" x14ac:dyDescent="0.25">
      <c r="C342" s="175"/>
      <c r="E342" s="199"/>
      <c r="F342" s="200"/>
      <c r="G342" s="215"/>
      <c r="H342" s="201"/>
      <c r="I342" s="201"/>
      <c r="J342" s="197"/>
      <c r="K342" s="198"/>
    </row>
    <row r="343" spans="3:11" ht="15" customHeight="1" x14ac:dyDescent="0.25">
      <c r="C343" s="175"/>
      <c r="E343" s="199"/>
      <c r="F343" s="200"/>
      <c r="G343" s="215"/>
      <c r="H343" s="201"/>
      <c r="I343" s="201"/>
      <c r="J343" s="197"/>
      <c r="K343" s="198"/>
    </row>
    <row r="344" spans="3:11" ht="15" customHeight="1" x14ac:dyDescent="0.25">
      <c r="C344" s="175"/>
      <c r="E344" s="199"/>
      <c r="F344" s="200"/>
      <c r="G344" s="215"/>
      <c r="H344" s="201"/>
      <c r="I344" s="201"/>
      <c r="J344" s="197"/>
      <c r="K344" s="198"/>
    </row>
    <row r="345" spans="3:11" ht="15" customHeight="1" x14ac:dyDescent="0.25">
      <c r="C345" s="175"/>
      <c r="E345" s="199"/>
      <c r="F345" s="200"/>
      <c r="G345" s="215"/>
      <c r="H345" s="201"/>
      <c r="I345" s="201"/>
      <c r="J345" s="197"/>
      <c r="K345" s="198"/>
    </row>
    <row r="346" spans="3:11" ht="15" customHeight="1" x14ac:dyDescent="0.25">
      <c r="C346" s="175"/>
      <c r="E346" s="199"/>
      <c r="F346" s="200"/>
      <c r="G346" s="215"/>
      <c r="H346" s="201"/>
      <c r="I346" s="201"/>
      <c r="J346" s="197"/>
      <c r="K346" s="198"/>
    </row>
    <row r="347" spans="3:11" ht="15" customHeight="1" x14ac:dyDescent="0.25">
      <c r="C347" s="175"/>
      <c r="E347" s="199"/>
      <c r="F347" s="200"/>
      <c r="G347" s="215"/>
      <c r="H347" s="201"/>
      <c r="I347" s="201"/>
      <c r="J347" s="197"/>
      <c r="K347" s="198"/>
    </row>
    <row r="348" spans="3:11" ht="15" customHeight="1" x14ac:dyDescent="0.25">
      <c r="C348" s="175"/>
      <c r="E348" s="199"/>
      <c r="F348" s="200"/>
      <c r="G348" s="215"/>
      <c r="H348" s="201"/>
      <c r="I348" s="201"/>
      <c r="J348" s="197"/>
      <c r="K348" s="198"/>
    </row>
    <row r="349" spans="3:11" ht="15" customHeight="1" x14ac:dyDescent="0.25">
      <c r="C349" s="175"/>
      <c r="E349" s="199"/>
      <c r="F349" s="200"/>
      <c r="G349" s="215"/>
      <c r="H349" s="201"/>
      <c r="I349" s="201"/>
      <c r="J349" s="197"/>
      <c r="K349" s="198"/>
    </row>
    <row r="350" spans="3:11" ht="15" customHeight="1" x14ac:dyDescent="0.25">
      <c r="C350" s="175"/>
      <c r="E350" s="199"/>
      <c r="F350" s="200"/>
      <c r="G350" s="215"/>
      <c r="H350" s="201"/>
      <c r="I350" s="201"/>
      <c r="J350" s="197"/>
      <c r="K350" s="198"/>
    </row>
    <row r="351" spans="3:11" ht="15" customHeight="1" x14ac:dyDescent="0.25">
      <c r="C351" s="175"/>
      <c r="E351" s="199"/>
      <c r="F351" s="200"/>
      <c r="G351" s="215"/>
      <c r="H351" s="201"/>
      <c r="I351" s="201"/>
      <c r="J351" s="197"/>
      <c r="K351" s="198"/>
    </row>
    <row r="352" spans="3:11" ht="15" customHeight="1" x14ac:dyDescent="0.25">
      <c r="C352" s="175"/>
      <c r="E352" s="199"/>
      <c r="F352" s="200"/>
      <c r="G352" s="215"/>
      <c r="H352" s="201"/>
      <c r="I352" s="201"/>
      <c r="J352" s="197"/>
      <c r="K352" s="198"/>
    </row>
    <row r="353" spans="3:11" ht="15" customHeight="1" x14ac:dyDescent="0.25">
      <c r="C353" s="175"/>
      <c r="E353" s="199"/>
      <c r="F353" s="200"/>
      <c r="G353" s="215"/>
      <c r="H353" s="201"/>
      <c r="I353" s="201"/>
      <c r="J353" s="197"/>
      <c r="K353" s="198"/>
    </row>
    <row r="354" spans="3:11" ht="15" customHeight="1" x14ac:dyDescent="0.25">
      <c r="C354" s="175"/>
      <c r="E354" s="199"/>
      <c r="F354" s="200"/>
      <c r="G354" s="215"/>
      <c r="H354" s="201"/>
      <c r="I354" s="201"/>
      <c r="J354" s="197"/>
      <c r="K354" s="198"/>
    </row>
    <row r="355" spans="3:11" ht="15" customHeight="1" x14ac:dyDescent="0.25">
      <c r="C355" s="175"/>
      <c r="E355" s="199"/>
      <c r="F355" s="200"/>
      <c r="G355" s="215"/>
      <c r="H355" s="201"/>
      <c r="I355" s="201"/>
      <c r="J355" s="197"/>
      <c r="K355" s="198"/>
    </row>
    <row r="356" spans="3:11" ht="15" customHeight="1" x14ac:dyDescent="0.25">
      <c r="C356" s="175"/>
      <c r="E356" s="199"/>
      <c r="F356" s="200"/>
      <c r="G356" s="215"/>
      <c r="H356" s="201"/>
      <c r="I356" s="201"/>
      <c r="J356" s="197"/>
      <c r="K356" s="198"/>
    </row>
    <row r="357" spans="3:11" ht="15" customHeight="1" x14ac:dyDescent="0.25">
      <c r="C357" s="175"/>
      <c r="E357" s="199"/>
      <c r="F357" s="200"/>
      <c r="G357" s="215"/>
      <c r="H357" s="201"/>
      <c r="I357" s="201"/>
      <c r="J357" s="197"/>
      <c r="K357" s="198"/>
    </row>
    <row r="358" spans="3:11" ht="15" customHeight="1" x14ac:dyDescent="0.25">
      <c r="C358" s="175"/>
      <c r="E358" s="199"/>
      <c r="F358" s="200"/>
      <c r="G358" s="215"/>
      <c r="H358" s="201"/>
      <c r="I358" s="201"/>
      <c r="J358" s="197"/>
      <c r="K358" s="198"/>
    </row>
    <row r="359" spans="3:11" ht="15" customHeight="1" x14ac:dyDescent="0.25">
      <c r="C359" s="175"/>
      <c r="E359" s="199"/>
      <c r="F359" s="200"/>
      <c r="G359" s="215"/>
      <c r="H359" s="201"/>
      <c r="I359" s="201"/>
      <c r="J359" s="197"/>
      <c r="K359" s="198"/>
    </row>
    <row r="360" spans="3:11" ht="15" customHeight="1" x14ac:dyDescent="0.25">
      <c r="C360" s="175"/>
      <c r="E360" s="199"/>
      <c r="F360" s="200"/>
      <c r="G360" s="215"/>
      <c r="H360" s="201"/>
      <c r="I360" s="201"/>
      <c r="J360" s="197"/>
      <c r="K360" s="198"/>
    </row>
    <row r="361" spans="3:11" ht="15" customHeight="1" x14ac:dyDescent="0.25">
      <c r="C361" s="175"/>
      <c r="E361" s="199"/>
      <c r="F361" s="200"/>
      <c r="G361" s="215"/>
      <c r="H361" s="201"/>
      <c r="I361" s="201"/>
      <c r="J361" s="197"/>
      <c r="K361" s="198"/>
    </row>
    <row r="362" spans="3:11" ht="15" customHeight="1" x14ac:dyDescent="0.25">
      <c r="C362" s="175"/>
      <c r="E362" s="199"/>
      <c r="F362" s="200"/>
      <c r="G362" s="215"/>
      <c r="H362" s="201"/>
      <c r="I362" s="201"/>
      <c r="J362" s="197"/>
      <c r="K362" s="198"/>
    </row>
    <row r="363" spans="3:11" ht="15" customHeight="1" x14ac:dyDescent="0.25">
      <c r="C363" s="175"/>
      <c r="E363" s="199"/>
      <c r="F363" s="200"/>
      <c r="G363" s="215"/>
      <c r="H363" s="201"/>
      <c r="I363" s="201"/>
      <c r="J363" s="197"/>
      <c r="K363" s="198"/>
    </row>
    <row r="364" spans="3:11" ht="15" customHeight="1" x14ac:dyDescent="0.25">
      <c r="C364" s="175"/>
      <c r="E364" s="199"/>
      <c r="F364" s="200"/>
      <c r="G364" s="215"/>
      <c r="H364" s="201"/>
      <c r="I364" s="201"/>
      <c r="J364" s="197"/>
      <c r="K364" s="198"/>
    </row>
    <row r="365" spans="3:11" ht="15" customHeight="1" x14ac:dyDescent="0.25">
      <c r="C365" s="175"/>
      <c r="E365" s="199"/>
      <c r="F365" s="200"/>
      <c r="G365" s="215"/>
      <c r="H365" s="201"/>
      <c r="I365" s="201"/>
      <c r="J365" s="197"/>
      <c r="K365" s="198"/>
    </row>
    <row r="366" spans="3:11" ht="15" customHeight="1" x14ac:dyDescent="0.25">
      <c r="C366" s="175"/>
      <c r="E366" s="199"/>
      <c r="F366" s="200"/>
      <c r="G366" s="215"/>
      <c r="H366" s="201"/>
      <c r="I366" s="201"/>
      <c r="J366" s="197"/>
      <c r="K366" s="198"/>
    </row>
    <row r="367" spans="3:11" ht="15" customHeight="1" x14ac:dyDescent="0.25">
      <c r="C367" s="175"/>
      <c r="E367" s="199"/>
      <c r="F367" s="200"/>
      <c r="G367" s="215"/>
      <c r="H367" s="201"/>
      <c r="I367" s="201"/>
      <c r="J367" s="197"/>
      <c r="K367" s="198"/>
    </row>
    <row r="368" spans="3:11" ht="15" customHeight="1" x14ac:dyDescent="0.25">
      <c r="C368" s="175"/>
      <c r="E368" s="199"/>
      <c r="F368" s="200"/>
      <c r="G368" s="215"/>
      <c r="H368" s="201"/>
      <c r="I368" s="201"/>
      <c r="J368" s="197"/>
      <c r="K368" s="198"/>
    </row>
    <row r="369" spans="3:11" ht="15" customHeight="1" x14ac:dyDescent="0.25">
      <c r="C369" s="175"/>
      <c r="E369" s="199"/>
      <c r="F369" s="200"/>
      <c r="G369" s="215"/>
      <c r="H369" s="201"/>
      <c r="I369" s="201"/>
      <c r="J369" s="197"/>
      <c r="K369" s="198"/>
    </row>
    <row r="370" spans="3:11" ht="15" customHeight="1" x14ac:dyDescent="0.25">
      <c r="C370" s="175"/>
      <c r="E370" s="199"/>
      <c r="F370" s="200"/>
      <c r="G370" s="215"/>
      <c r="H370" s="201"/>
      <c r="I370" s="201"/>
      <c r="J370" s="197"/>
      <c r="K370" s="198"/>
    </row>
    <row r="371" spans="3:11" ht="15" customHeight="1" x14ac:dyDescent="0.25">
      <c r="C371" s="175"/>
      <c r="E371" s="199"/>
      <c r="F371" s="200"/>
      <c r="G371" s="215"/>
      <c r="H371" s="201"/>
      <c r="I371" s="201"/>
      <c r="J371" s="197"/>
      <c r="K371" s="198"/>
    </row>
    <row r="372" spans="3:11" ht="15" customHeight="1" x14ac:dyDescent="0.25">
      <c r="C372" s="175"/>
      <c r="E372" s="199"/>
      <c r="F372" s="200"/>
      <c r="G372" s="215"/>
      <c r="H372" s="201"/>
      <c r="I372" s="201"/>
      <c r="J372" s="197"/>
      <c r="K372" s="198"/>
    </row>
    <row r="373" spans="3:11" ht="15" customHeight="1" x14ac:dyDescent="0.25">
      <c r="C373" s="175"/>
      <c r="E373" s="199"/>
      <c r="F373" s="200"/>
      <c r="G373" s="215"/>
      <c r="H373" s="201"/>
      <c r="I373" s="201"/>
      <c r="J373" s="197"/>
      <c r="K373" s="198"/>
    </row>
    <row r="374" spans="3:11" ht="15" customHeight="1" x14ac:dyDescent="0.25">
      <c r="C374" s="175"/>
      <c r="E374" s="199"/>
      <c r="F374" s="200"/>
      <c r="G374" s="215"/>
      <c r="H374" s="201"/>
      <c r="I374" s="201"/>
      <c r="J374" s="197"/>
      <c r="K374" s="198"/>
    </row>
    <row r="375" spans="3:11" ht="15" customHeight="1" x14ac:dyDescent="0.25">
      <c r="C375" s="175"/>
      <c r="E375" s="199"/>
      <c r="F375" s="200"/>
      <c r="G375" s="215"/>
      <c r="H375" s="201"/>
      <c r="I375" s="201"/>
      <c r="J375" s="197"/>
      <c r="K375" s="198"/>
    </row>
    <row r="376" spans="3:11" ht="15" customHeight="1" x14ac:dyDescent="0.25">
      <c r="C376" s="175"/>
      <c r="E376" s="199"/>
      <c r="F376" s="200"/>
      <c r="G376" s="215"/>
      <c r="H376" s="201"/>
      <c r="I376" s="201"/>
      <c r="J376" s="197"/>
      <c r="K376" s="198"/>
    </row>
    <row r="377" spans="3:11" ht="15" customHeight="1" x14ac:dyDescent="0.25">
      <c r="C377" s="175"/>
      <c r="E377" s="199"/>
      <c r="F377" s="200"/>
      <c r="G377" s="215"/>
      <c r="H377" s="201"/>
      <c r="I377" s="201"/>
      <c r="J377" s="197"/>
      <c r="K377" s="198"/>
    </row>
    <row r="378" spans="3:11" ht="15" customHeight="1" x14ac:dyDescent="0.25">
      <c r="C378" s="175"/>
      <c r="E378" s="199"/>
      <c r="F378" s="200"/>
      <c r="G378" s="215"/>
      <c r="H378" s="201"/>
      <c r="I378" s="201"/>
      <c r="J378" s="197"/>
      <c r="K378" s="198"/>
    </row>
    <row r="379" spans="3:11" ht="15" customHeight="1" x14ac:dyDescent="0.25">
      <c r="C379" s="175"/>
      <c r="E379" s="199"/>
      <c r="F379" s="200"/>
      <c r="G379" s="215"/>
      <c r="H379" s="201"/>
      <c r="I379" s="201"/>
      <c r="J379" s="197"/>
      <c r="K379" s="198"/>
    </row>
    <row r="380" spans="3:11" ht="15" customHeight="1" x14ac:dyDescent="0.25">
      <c r="C380" s="175"/>
      <c r="E380" s="199"/>
      <c r="F380" s="200"/>
      <c r="G380" s="215"/>
      <c r="H380" s="201"/>
      <c r="I380" s="201"/>
      <c r="J380" s="197"/>
      <c r="K380" s="198"/>
    </row>
    <row r="381" spans="3:11" ht="15" customHeight="1" x14ac:dyDescent="0.25">
      <c r="C381" s="175"/>
      <c r="E381" s="199"/>
      <c r="F381" s="200"/>
      <c r="G381" s="215"/>
      <c r="H381" s="201"/>
      <c r="I381" s="201"/>
      <c r="J381" s="197"/>
      <c r="K381" s="198"/>
    </row>
    <row r="382" spans="3:11" ht="15" customHeight="1" x14ac:dyDescent="0.25">
      <c r="C382" s="175"/>
      <c r="E382" s="199"/>
      <c r="F382" s="200"/>
      <c r="G382" s="215"/>
      <c r="H382" s="201"/>
      <c r="I382" s="201"/>
      <c r="J382" s="197"/>
      <c r="K382" s="198"/>
    </row>
    <row r="383" spans="3:11" ht="15" customHeight="1" x14ac:dyDescent="0.25">
      <c r="C383" s="175"/>
      <c r="E383" s="199"/>
      <c r="F383" s="200"/>
      <c r="G383" s="215"/>
      <c r="H383" s="201"/>
      <c r="I383" s="201"/>
      <c r="J383" s="197"/>
      <c r="K383" s="198"/>
    </row>
    <row r="384" spans="3:11" ht="15" customHeight="1" x14ac:dyDescent="0.25">
      <c r="C384" s="175"/>
      <c r="E384" s="199"/>
      <c r="F384" s="200"/>
      <c r="G384" s="215"/>
      <c r="H384" s="201"/>
      <c r="I384" s="201"/>
      <c r="J384" s="197"/>
      <c r="K384" s="198"/>
    </row>
    <row r="385" spans="3:11" ht="15" customHeight="1" x14ac:dyDescent="0.25">
      <c r="C385" s="175"/>
      <c r="E385" s="199"/>
      <c r="F385" s="200"/>
      <c r="G385" s="215"/>
      <c r="H385" s="201"/>
      <c r="I385" s="201"/>
      <c r="J385" s="197"/>
      <c r="K385" s="198"/>
    </row>
    <row r="386" spans="3:11" ht="15" customHeight="1" x14ac:dyDescent="0.25">
      <c r="C386" s="175"/>
      <c r="E386" s="199"/>
      <c r="F386" s="200"/>
      <c r="G386" s="215"/>
      <c r="H386" s="201"/>
      <c r="I386" s="201"/>
      <c r="J386" s="197"/>
      <c r="K386" s="198"/>
    </row>
    <row r="387" spans="3:11" ht="15" customHeight="1" x14ac:dyDescent="0.25">
      <c r="C387" s="175"/>
      <c r="E387" s="199"/>
      <c r="F387" s="200"/>
      <c r="G387" s="215"/>
      <c r="H387" s="201"/>
      <c r="I387" s="201"/>
      <c r="J387" s="197"/>
      <c r="K387" s="198"/>
    </row>
    <row r="388" spans="3:11" ht="15" customHeight="1" x14ac:dyDescent="0.25">
      <c r="C388" s="175"/>
      <c r="E388" s="199"/>
      <c r="F388" s="200"/>
      <c r="G388" s="215"/>
      <c r="H388" s="201"/>
      <c r="I388" s="201"/>
      <c r="J388" s="197"/>
      <c r="K388" s="198"/>
    </row>
    <row r="389" spans="3:11" ht="15" customHeight="1" x14ac:dyDescent="0.25">
      <c r="C389" s="175"/>
      <c r="E389" s="199"/>
      <c r="F389" s="200"/>
      <c r="G389" s="215"/>
      <c r="H389" s="201"/>
      <c r="I389" s="201"/>
      <c r="J389" s="197"/>
      <c r="K389" s="198"/>
    </row>
    <row r="390" spans="3:11" ht="15" customHeight="1" x14ac:dyDescent="0.25">
      <c r="C390" s="175"/>
      <c r="E390" s="199"/>
      <c r="F390" s="200"/>
      <c r="G390" s="215"/>
      <c r="H390" s="201"/>
      <c r="I390" s="201"/>
      <c r="J390" s="197"/>
      <c r="K390" s="198"/>
    </row>
    <row r="391" spans="3:11" ht="15" customHeight="1" x14ac:dyDescent="0.25">
      <c r="C391" s="175"/>
      <c r="E391" s="199"/>
      <c r="F391" s="200"/>
      <c r="G391" s="215"/>
      <c r="H391" s="201"/>
      <c r="I391" s="201"/>
      <c r="J391" s="197"/>
      <c r="K391" s="198"/>
    </row>
    <row r="392" spans="3:11" ht="15" customHeight="1" x14ac:dyDescent="0.25">
      <c r="C392" s="175"/>
      <c r="E392" s="199"/>
      <c r="F392" s="200"/>
      <c r="G392" s="215"/>
      <c r="H392" s="201"/>
      <c r="I392" s="201"/>
      <c r="J392" s="197"/>
      <c r="K392" s="198"/>
    </row>
    <row r="393" spans="3:11" ht="15" customHeight="1" x14ac:dyDescent="0.25">
      <c r="C393" s="175"/>
      <c r="E393" s="199"/>
      <c r="F393" s="200"/>
      <c r="G393" s="215"/>
      <c r="H393" s="201"/>
      <c r="I393" s="201"/>
      <c r="J393" s="197"/>
      <c r="K393" s="198"/>
    </row>
    <row r="394" spans="3:11" ht="15" customHeight="1" x14ac:dyDescent="0.25">
      <c r="C394" s="175"/>
      <c r="E394" s="199"/>
      <c r="F394" s="200"/>
      <c r="G394" s="215"/>
      <c r="H394" s="201"/>
      <c r="I394" s="201"/>
      <c r="J394" s="197"/>
      <c r="K394" s="198"/>
    </row>
    <row r="395" spans="3:11" ht="15" customHeight="1" x14ac:dyDescent="0.25">
      <c r="C395" s="175"/>
      <c r="E395" s="199"/>
      <c r="F395" s="200"/>
      <c r="G395" s="215"/>
      <c r="H395" s="201"/>
      <c r="I395" s="201"/>
      <c r="J395" s="197"/>
      <c r="K395" s="198"/>
    </row>
    <row r="396" spans="3:11" ht="15" customHeight="1" x14ac:dyDescent="0.25">
      <c r="C396" s="175"/>
      <c r="E396" s="199"/>
      <c r="F396" s="200"/>
      <c r="G396" s="215"/>
      <c r="H396" s="201"/>
      <c r="I396" s="201"/>
      <c r="J396" s="197"/>
      <c r="K396" s="198"/>
    </row>
    <row r="397" spans="3:11" ht="15" customHeight="1" x14ac:dyDescent="0.25">
      <c r="C397" s="175"/>
      <c r="E397" s="199"/>
      <c r="F397" s="200"/>
      <c r="G397" s="215"/>
      <c r="H397" s="201"/>
      <c r="I397" s="201"/>
      <c r="J397" s="197"/>
      <c r="K397" s="198"/>
    </row>
    <row r="398" spans="3:11" ht="15" customHeight="1" x14ac:dyDescent="0.25">
      <c r="C398" s="175"/>
      <c r="E398" s="199"/>
      <c r="F398" s="200"/>
      <c r="G398" s="215"/>
      <c r="H398" s="201"/>
      <c r="I398" s="201"/>
      <c r="J398" s="197"/>
      <c r="K398" s="198"/>
    </row>
    <row r="399" spans="3:11" ht="15" customHeight="1" x14ac:dyDescent="0.25">
      <c r="C399" s="175"/>
      <c r="E399" s="199"/>
      <c r="F399" s="200"/>
      <c r="G399" s="215"/>
      <c r="H399" s="201"/>
      <c r="I399" s="201"/>
      <c r="J399" s="197"/>
      <c r="K399" s="198"/>
    </row>
    <row r="400" spans="3:11" ht="15" customHeight="1" x14ac:dyDescent="0.25">
      <c r="C400" s="175"/>
      <c r="E400" s="199"/>
      <c r="F400" s="200"/>
      <c r="G400" s="215"/>
      <c r="H400" s="201"/>
      <c r="I400" s="201"/>
      <c r="J400" s="197"/>
      <c r="K400" s="198"/>
    </row>
    <row r="401" spans="3:11" ht="15" customHeight="1" x14ac:dyDescent="0.25">
      <c r="C401" s="175"/>
      <c r="E401" s="199"/>
      <c r="F401" s="200"/>
      <c r="G401" s="215"/>
      <c r="H401" s="201"/>
      <c r="I401" s="201"/>
      <c r="J401" s="197"/>
      <c r="K401" s="198"/>
    </row>
    <row r="402" spans="3:11" ht="15" customHeight="1" x14ac:dyDescent="0.25">
      <c r="C402" s="175"/>
      <c r="E402" s="199"/>
      <c r="F402" s="200"/>
      <c r="G402" s="215"/>
      <c r="H402" s="201"/>
      <c r="I402" s="201"/>
      <c r="J402" s="197"/>
      <c r="K402" s="198"/>
    </row>
    <row r="403" spans="3:11" ht="15" customHeight="1" x14ac:dyDescent="0.25">
      <c r="C403" s="175"/>
      <c r="E403" s="199"/>
      <c r="F403" s="200"/>
      <c r="G403" s="215"/>
      <c r="H403" s="201"/>
      <c r="I403" s="201"/>
      <c r="J403" s="197"/>
      <c r="K403" s="198"/>
    </row>
    <row r="404" spans="3:11" ht="15" customHeight="1" x14ac:dyDescent="0.25">
      <c r="C404" s="175"/>
      <c r="E404" s="199"/>
      <c r="F404" s="200"/>
      <c r="G404" s="215"/>
      <c r="H404" s="201"/>
      <c r="I404" s="201"/>
      <c r="J404" s="197"/>
      <c r="K404" s="198"/>
    </row>
    <row r="405" spans="3:11" ht="15" customHeight="1" x14ac:dyDescent="0.25">
      <c r="C405" s="175"/>
      <c r="E405" s="199"/>
      <c r="F405" s="200"/>
      <c r="G405" s="215"/>
      <c r="H405" s="201"/>
      <c r="I405" s="201"/>
      <c r="J405" s="197"/>
      <c r="K405" s="198"/>
    </row>
    <row r="406" spans="3:11" ht="15" customHeight="1" x14ac:dyDescent="0.25">
      <c r="C406" s="175"/>
      <c r="E406" s="199"/>
      <c r="F406" s="200"/>
      <c r="G406" s="215"/>
      <c r="H406" s="201"/>
      <c r="I406" s="201"/>
      <c r="J406" s="197"/>
      <c r="K406" s="198"/>
    </row>
    <row r="407" spans="3:11" ht="15" customHeight="1" x14ac:dyDescent="0.25">
      <c r="C407" s="175"/>
      <c r="E407" s="199"/>
      <c r="F407" s="200"/>
      <c r="G407" s="215"/>
      <c r="H407" s="201"/>
      <c r="I407" s="201"/>
      <c r="J407" s="197"/>
      <c r="K407" s="198"/>
    </row>
    <row r="408" spans="3:11" ht="15" customHeight="1" x14ac:dyDescent="0.25">
      <c r="C408" s="175"/>
      <c r="E408" s="199"/>
      <c r="F408" s="200"/>
      <c r="G408" s="215"/>
      <c r="H408" s="201"/>
      <c r="I408" s="201"/>
      <c r="J408" s="197"/>
      <c r="K408" s="198"/>
    </row>
    <row r="409" spans="3:11" ht="15" customHeight="1" x14ac:dyDescent="0.25">
      <c r="C409" s="175"/>
      <c r="E409" s="199"/>
      <c r="F409" s="200"/>
      <c r="G409" s="215"/>
      <c r="H409" s="201"/>
      <c r="I409" s="201"/>
      <c r="J409" s="197"/>
      <c r="K409" s="198"/>
    </row>
    <row r="410" spans="3:11" ht="15" customHeight="1" x14ac:dyDescent="0.25">
      <c r="C410" s="175"/>
      <c r="E410" s="199"/>
      <c r="F410" s="200"/>
      <c r="G410" s="215"/>
      <c r="H410" s="201"/>
      <c r="I410" s="201"/>
      <c r="J410" s="197"/>
      <c r="K410" s="198"/>
    </row>
    <row r="411" spans="3:11" ht="15" customHeight="1" x14ac:dyDescent="0.25">
      <c r="C411" s="175"/>
      <c r="E411" s="199"/>
      <c r="F411" s="200"/>
      <c r="G411" s="215"/>
      <c r="H411" s="201"/>
      <c r="I411" s="201"/>
      <c r="J411" s="197"/>
      <c r="K411" s="198"/>
    </row>
    <row r="412" spans="3:11" ht="15" customHeight="1" x14ac:dyDescent="0.25">
      <c r="C412" s="175"/>
      <c r="E412" s="199"/>
      <c r="F412" s="200"/>
      <c r="G412" s="215"/>
      <c r="H412" s="201"/>
      <c r="I412" s="201"/>
      <c r="J412" s="197"/>
      <c r="K412" s="198"/>
    </row>
    <row r="413" spans="3:11" ht="15" customHeight="1" x14ac:dyDescent="0.25">
      <c r="C413" s="175"/>
      <c r="E413" s="199"/>
      <c r="F413" s="200"/>
      <c r="G413" s="215"/>
      <c r="H413" s="201"/>
      <c r="I413" s="201"/>
      <c r="J413" s="197"/>
      <c r="K413" s="198"/>
    </row>
    <row r="414" spans="3:11" ht="15" customHeight="1" x14ac:dyDescent="0.25">
      <c r="C414" s="175"/>
      <c r="E414" s="199"/>
      <c r="F414" s="200"/>
      <c r="G414" s="215"/>
      <c r="H414" s="201"/>
      <c r="I414" s="201"/>
      <c r="J414" s="197"/>
      <c r="K414" s="198"/>
    </row>
    <row r="415" spans="3:11" ht="15" customHeight="1" x14ac:dyDescent="0.25">
      <c r="C415" s="175"/>
      <c r="E415" s="199"/>
      <c r="F415" s="200"/>
      <c r="G415" s="215"/>
      <c r="H415" s="201"/>
      <c r="I415" s="201"/>
      <c r="J415" s="197"/>
      <c r="K415" s="198"/>
    </row>
    <row r="416" spans="3:11" ht="15" customHeight="1" x14ac:dyDescent="0.25">
      <c r="C416" s="175"/>
      <c r="E416" s="199"/>
      <c r="F416" s="200"/>
      <c r="G416" s="215"/>
      <c r="H416" s="201"/>
      <c r="I416" s="201"/>
      <c r="J416" s="197"/>
      <c r="K416" s="198"/>
    </row>
    <row r="417" spans="3:11" ht="15" customHeight="1" x14ac:dyDescent="0.25">
      <c r="C417" s="175"/>
      <c r="E417" s="199"/>
      <c r="F417" s="200"/>
      <c r="G417" s="215"/>
      <c r="H417" s="201"/>
      <c r="I417" s="201"/>
      <c r="J417" s="202"/>
      <c r="K417" s="198"/>
    </row>
    <row r="418" spans="3:11" ht="15" customHeight="1" x14ac:dyDescent="0.25">
      <c r="C418" s="175"/>
      <c r="E418" s="199"/>
      <c r="F418" s="200"/>
      <c r="G418" s="215"/>
      <c r="H418" s="201"/>
      <c r="I418" s="201"/>
      <c r="J418" s="202"/>
      <c r="K418" s="198"/>
    </row>
    <row r="419" spans="3:11" ht="15" customHeight="1" x14ac:dyDescent="0.25">
      <c r="C419" s="175"/>
      <c r="E419" s="199"/>
      <c r="F419" s="200"/>
      <c r="G419" s="215"/>
      <c r="H419" s="201"/>
      <c r="I419" s="201"/>
      <c r="J419" s="202"/>
      <c r="K419" s="198"/>
    </row>
    <row r="420" spans="3:11" ht="15" customHeight="1" x14ac:dyDescent="0.25">
      <c r="C420" s="175"/>
      <c r="E420" s="199"/>
      <c r="F420" s="200"/>
      <c r="G420" s="215"/>
      <c r="H420" s="201"/>
      <c r="I420" s="201"/>
      <c r="J420" s="202"/>
      <c r="K420" s="198"/>
    </row>
    <row r="421" spans="3:11" ht="15" customHeight="1" x14ac:dyDescent="0.25">
      <c r="C421" s="175"/>
      <c r="E421" s="199"/>
      <c r="F421" s="200"/>
      <c r="G421" s="215"/>
      <c r="H421" s="201"/>
      <c r="I421" s="201"/>
      <c r="J421" s="202"/>
      <c r="K421" s="198"/>
    </row>
    <row r="422" spans="3:11" ht="15" customHeight="1" x14ac:dyDescent="0.25">
      <c r="C422" s="175"/>
      <c r="E422" s="199"/>
      <c r="F422" s="200"/>
      <c r="G422" s="215"/>
      <c r="H422" s="201"/>
      <c r="I422" s="201"/>
      <c r="J422" s="202"/>
      <c r="K422" s="198"/>
    </row>
    <row r="423" spans="3:11" ht="15" customHeight="1" x14ac:dyDescent="0.25">
      <c r="C423" s="175"/>
      <c r="E423" s="199"/>
      <c r="F423" s="200"/>
      <c r="G423" s="215"/>
      <c r="H423" s="201"/>
      <c r="I423" s="201"/>
      <c r="J423" s="202"/>
      <c r="K423" s="198"/>
    </row>
    <row r="424" spans="3:11" ht="15" customHeight="1" x14ac:dyDescent="0.25">
      <c r="C424" s="175"/>
      <c r="E424" s="199"/>
      <c r="F424" s="200"/>
      <c r="G424" s="215"/>
      <c r="H424" s="201"/>
      <c r="I424" s="201"/>
      <c r="J424" s="202"/>
      <c r="K424" s="198"/>
    </row>
    <row r="425" spans="3:11" ht="15" customHeight="1" x14ac:dyDescent="0.25">
      <c r="C425" s="175"/>
      <c r="E425" s="199"/>
      <c r="F425" s="200"/>
      <c r="G425" s="215"/>
      <c r="H425" s="201"/>
      <c r="I425" s="201"/>
      <c r="J425" s="202"/>
      <c r="K425" s="198"/>
    </row>
    <row r="426" spans="3:11" ht="15" customHeight="1" x14ac:dyDescent="0.25">
      <c r="C426" s="175"/>
      <c r="E426" s="199"/>
      <c r="F426" s="200"/>
      <c r="G426" s="215"/>
      <c r="H426" s="201"/>
      <c r="I426" s="201"/>
      <c r="J426" s="202"/>
      <c r="K426" s="198"/>
    </row>
    <row r="427" spans="3:11" ht="15" customHeight="1" x14ac:dyDescent="0.25">
      <c r="C427" s="175"/>
      <c r="E427" s="199"/>
      <c r="F427" s="200"/>
      <c r="G427" s="215"/>
      <c r="H427" s="201"/>
      <c r="I427" s="201"/>
      <c r="J427" s="202"/>
      <c r="K427" s="198"/>
    </row>
    <row r="428" spans="3:11" ht="15" customHeight="1" x14ac:dyDescent="0.25">
      <c r="C428" s="175"/>
      <c r="E428" s="199"/>
      <c r="F428" s="200"/>
      <c r="G428" s="215"/>
      <c r="H428" s="201"/>
      <c r="I428" s="201"/>
      <c r="J428" s="202"/>
      <c r="K428" s="198"/>
    </row>
    <row r="429" spans="3:11" ht="15" customHeight="1" x14ac:dyDescent="0.25">
      <c r="C429" s="175"/>
      <c r="E429" s="199"/>
      <c r="F429" s="200"/>
      <c r="G429" s="215"/>
      <c r="H429" s="201"/>
      <c r="I429" s="201"/>
      <c r="J429" s="202"/>
      <c r="K429" s="198"/>
    </row>
    <row r="430" spans="3:11" ht="15" customHeight="1" x14ac:dyDescent="0.25">
      <c r="C430" s="175"/>
      <c r="E430" s="199"/>
      <c r="F430" s="200"/>
      <c r="G430" s="215"/>
      <c r="H430" s="201"/>
      <c r="I430" s="201"/>
      <c r="J430" s="202"/>
      <c r="K430" s="198"/>
    </row>
    <row r="431" spans="3:11" ht="15" customHeight="1" x14ac:dyDescent="0.25">
      <c r="C431" s="175"/>
      <c r="E431" s="199"/>
      <c r="F431" s="200"/>
      <c r="G431" s="215"/>
      <c r="H431" s="201"/>
      <c r="I431" s="201"/>
      <c r="J431" s="202"/>
      <c r="K431" s="198"/>
    </row>
    <row r="432" spans="3:11" ht="15" customHeight="1" x14ac:dyDescent="0.25">
      <c r="C432" s="175"/>
      <c r="E432" s="199"/>
      <c r="F432" s="200"/>
      <c r="G432" s="215"/>
      <c r="H432" s="201"/>
      <c r="I432" s="201"/>
      <c r="J432" s="202"/>
      <c r="K432" s="198"/>
    </row>
    <row r="433" spans="3:11" ht="15" customHeight="1" x14ac:dyDescent="0.25">
      <c r="C433" s="175"/>
      <c r="E433" s="199"/>
      <c r="F433" s="200"/>
      <c r="G433" s="215"/>
      <c r="H433" s="201"/>
      <c r="I433" s="201"/>
      <c r="J433" s="202"/>
      <c r="K433" s="198"/>
    </row>
    <row r="434" spans="3:11" ht="15" customHeight="1" x14ac:dyDescent="0.25">
      <c r="C434" s="175"/>
      <c r="E434" s="199"/>
      <c r="F434" s="200"/>
      <c r="G434" s="215"/>
      <c r="H434" s="201"/>
      <c r="I434" s="201"/>
      <c r="J434" s="202"/>
      <c r="K434" s="198"/>
    </row>
    <row r="435" spans="3:11" ht="15" customHeight="1" x14ac:dyDescent="0.25">
      <c r="C435" s="175"/>
      <c r="E435" s="199"/>
      <c r="F435" s="200"/>
      <c r="G435" s="215"/>
      <c r="H435" s="201"/>
      <c r="I435" s="201"/>
      <c r="J435" s="202"/>
      <c r="K435" s="198"/>
    </row>
    <row r="436" spans="3:11" ht="15" customHeight="1" x14ac:dyDescent="0.25">
      <c r="C436" s="175"/>
      <c r="E436" s="199"/>
      <c r="F436" s="200"/>
      <c r="G436" s="215"/>
      <c r="H436" s="201"/>
      <c r="I436" s="201"/>
      <c r="J436" s="202"/>
      <c r="K436" s="198"/>
    </row>
    <row r="437" spans="3:11" ht="15" customHeight="1" x14ac:dyDescent="0.25">
      <c r="C437" s="175"/>
      <c r="E437" s="199"/>
      <c r="F437" s="200"/>
      <c r="G437" s="215"/>
      <c r="H437" s="201"/>
      <c r="I437" s="201"/>
      <c r="J437" s="202"/>
      <c r="K437" s="198"/>
    </row>
    <row r="438" spans="3:11" ht="15" customHeight="1" x14ac:dyDescent="0.25">
      <c r="C438" s="175"/>
      <c r="E438" s="199"/>
      <c r="F438" s="200"/>
      <c r="G438" s="215"/>
      <c r="H438" s="201"/>
      <c r="I438" s="201"/>
      <c r="J438" s="202"/>
      <c r="K438" s="198"/>
    </row>
    <row r="439" spans="3:11" ht="15" customHeight="1" x14ac:dyDescent="0.25">
      <c r="C439" s="175"/>
      <c r="E439" s="199"/>
      <c r="F439" s="200"/>
      <c r="G439" s="215"/>
      <c r="H439" s="201"/>
      <c r="I439" s="201"/>
      <c r="J439" s="202"/>
      <c r="K439" s="198"/>
    </row>
    <row r="440" spans="3:11" ht="15" customHeight="1" x14ac:dyDescent="0.25">
      <c r="C440" s="175"/>
      <c r="E440" s="199"/>
      <c r="F440" s="200"/>
      <c r="G440" s="215"/>
      <c r="H440" s="201"/>
      <c r="I440" s="201"/>
      <c r="J440" s="202"/>
      <c r="K440" s="198"/>
    </row>
    <row r="441" spans="3:11" ht="15" customHeight="1" x14ac:dyDescent="0.25">
      <c r="C441" s="175"/>
      <c r="E441" s="199"/>
      <c r="F441" s="200"/>
      <c r="G441" s="215"/>
      <c r="H441" s="201"/>
      <c r="I441" s="201"/>
      <c r="J441" s="202"/>
      <c r="K441" s="198"/>
    </row>
    <row r="442" spans="3:11" ht="15" customHeight="1" x14ac:dyDescent="0.25">
      <c r="C442" s="175"/>
      <c r="E442" s="199"/>
      <c r="F442" s="200"/>
      <c r="G442" s="215"/>
      <c r="H442" s="201"/>
      <c r="I442" s="201"/>
      <c r="J442" s="202"/>
      <c r="K442" s="198"/>
    </row>
    <row r="443" spans="3:11" ht="15" customHeight="1" x14ac:dyDescent="0.25">
      <c r="C443" s="175"/>
      <c r="E443" s="199"/>
      <c r="F443" s="200"/>
      <c r="G443" s="215"/>
      <c r="H443" s="201"/>
      <c r="I443" s="201"/>
      <c r="J443" s="202"/>
      <c r="K443" s="198"/>
    </row>
    <row r="444" spans="3:11" ht="15" customHeight="1" x14ac:dyDescent="0.25">
      <c r="C444" s="175"/>
      <c r="E444" s="199"/>
      <c r="F444" s="200"/>
      <c r="G444" s="215"/>
      <c r="H444" s="201"/>
      <c r="I444" s="201"/>
      <c r="J444" s="202"/>
      <c r="K444" s="198"/>
    </row>
    <row r="445" spans="3:11" ht="15" customHeight="1" x14ac:dyDescent="0.25">
      <c r="C445" s="175"/>
      <c r="E445" s="199"/>
      <c r="F445" s="200"/>
      <c r="G445" s="215"/>
      <c r="H445" s="201"/>
      <c r="I445" s="201"/>
      <c r="J445" s="202"/>
      <c r="K445" s="198"/>
    </row>
    <row r="446" spans="3:11" ht="15" customHeight="1" x14ac:dyDescent="0.25">
      <c r="C446" s="175"/>
      <c r="E446" s="199"/>
      <c r="F446" s="200"/>
      <c r="G446" s="215"/>
      <c r="H446" s="201"/>
      <c r="I446" s="201"/>
      <c r="J446" s="202"/>
      <c r="K446" s="198"/>
    </row>
    <row r="447" spans="3:11" ht="15" customHeight="1" x14ac:dyDescent="0.25">
      <c r="C447" s="175"/>
      <c r="E447" s="199"/>
      <c r="F447" s="200"/>
      <c r="G447" s="215"/>
      <c r="H447" s="201"/>
      <c r="I447" s="201"/>
      <c r="J447" s="202"/>
      <c r="K447" s="198"/>
    </row>
    <row r="448" spans="3:11" ht="15" customHeight="1" x14ac:dyDescent="0.25">
      <c r="C448" s="175"/>
      <c r="E448" s="199"/>
      <c r="F448" s="200"/>
      <c r="G448" s="215"/>
      <c r="H448" s="201"/>
      <c r="I448" s="201"/>
      <c r="J448" s="202"/>
      <c r="K448" s="198"/>
    </row>
    <row r="449" spans="3:11" ht="15" customHeight="1" x14ac:dyDescent="0.25">
      <c r="C449" s="175"/>
      <c r="E449" s="199"/>
      <c r="F449" s="200"/>
      <c r="G449" s="215"/>
      <c r="H449" s="201"/>
      <c r="I449" s="201"/>
      <c r="J449" s="202"/>
      <c r="K449" s="198"/>
    </row>
    <row r="450" spans="3:11" ht="15" customHeight="1" x14ac:dyDescent="0.25">
      <c r="C450" s="175"/>
      <c r="E450" s="199"/>
      <c r="F450" s="200"/>
      <c r="G450" s="215"/>
      <c r="H450" s="201"/>
      <c r="I450" s="201"/>
      <c r="J450" s="202"/>
      <c r="K450" s="198"/>
    </row>
    <row r="451" spans="3:11" ht="15" customHeight="1" x14ac:dyDescent="0.25">
      <c r="C451" s="175"/>
      <c r="E451" s="199"/>
      <c r="F451" s="200"/>
      <c r="G451" s="215"/>
      <c r="H451" s="201"/>
      <c r="I451" s="201"/>
      <c r="J451" s="202"/>
      <c r="K451" s="198"/>
    </row>
    <row r="452" spans="3:11" ht="15" customHeight="1" x14ac:dyDescent="0.25">
      <c r="C452" s="175"/>
      <c r="E452" s="199"/>
      <c r="F452" s="200"/>
      <c r="G452" s="215"/>
      <c r="H452" s="201"/>
      <c r="I452" s="201"/>
      <c r="J452" s="202"/>
      <c r="K452" s="198"/>
    </row>
    <row r="453" spans="3:11" ht="15" customHeight="1" x14ac:dyDescent="0.25">
      <c r="C453" s="175"/>
      <c r="E453" s="199"/>
      <c r="F453" s="200"/>
      <c r="G453" s="215"/>
      <c r="H453" s="201"/>
      <c r="I453" s="201"/>
      <c r="J453" s="202"/>
      <c r="K453" s="198"/>
    </row>
    <row r="454" spans="3:11" ht="15" customHeight="1" x14ac:dyDescent="0.25">
      <c r="C454" s="175"/>
      <c r="E454" s="199"/>
      <c r="F454" s="200"/>
      <c r="G454" s="215"/>
      <c r="H454" s="201"/>
      <c r="I454" s="201"/>
      <c r="J454" s="202"/>
      <c r="K454" s="198"/>
    </row>
    <row r="455" spans="3:11" ht="15" customHeight="1" x14ac:dyDescent="0.25">
      <c r="C455" s="175"/>
      <c r="E455" s="199"/>
      <c r="F455" s="200"/>
      <c r="G455" s="215"/>
      <c r="H455" s="201"/>
      <c r="I455" s="201"/>
      <c r="J455" s="202"/>
      <c r="K455" s="198"/>
    </row>
    <row r="456" spans="3:11" ht="15" customHeight="1" x14ac:dyDescent="0.25">
      <c r="C456" s="175"/>
      <c r="E456" s="199"/>
      <c r="F456" s="200"/>
      <c r="G456" s="215"/>
      <c r="H456" s="201"/>
      <c r="I456" s="201"/>
      <c r="J456" s="202"/>
      <c r="K456" s="198"/>
    </row>
    <row r="457" spans="3:11" ht="15" customHeight="1" x14ac:dyDescent="0.25">
      <c r="C457" s="175"/>
      <c r="E457" s="199"/>
      <c r="F457" s="200"/>
      <c r="G457" s="215"/>
      <c r="H457" s="201"/>
      <c r="I457" s="201"/>
      <c r="J457" s="202"/>
      <c r="K457" s="198"/>
    </row>
    <row r="458" spans="3:11" ht="15" customHeight="1" x14ac:dyDescent="0.25">
      <c r="C458" s="175"/>
      <c r="E458" s="199"/>
      <c r="F458" s="200"/>
      <c r="G458" s="215"/>
      <c r="H458" s="201"/>
      <c r="I458" s="201"/>
      <c r="J458" s="202"/>
      <c r="K458" s="198"/>
    </row>
    <row r="459" spans="3:11" ht="15" customHeight="1" x14ac:dyDescent="0.25">
      <c r="C459" s="175"/>
      <c r="E459" s="199"/>
      <c r="F459" s="200"/>
      <c r="G459" s="215"/>
      <c r="H459" s="201"/>
      <c r="I459" s="201"/>
      <c r="J459" s="202"/>
      <c r="K459" s="198"/>
    </row>
    <row r="460" spans="3:11" ht="15" customHeight="1" x14ac:dyDescent="0.25">
      <c r="C460" s="175"/>
      <c r="E460" s="199"/>
      <c r="F460" s="200"/>
      <c r="G460" s="215"/>
      <c r="H460" s="201"/>
      <c r="I460" s="201"/>
      <c r="J460" s="202"/>
      <c r="K460" s="198"/>
    </row>
    <row r="461" spans="3:11" ht="15" customHeight="1" x14ac:dyDescent="0.25">
      <c r="C461" s="175"/>
      <c r="E461" s="199"/>
      <c r="F461" s="200"/>
      <c r="G461" s="215"/>
      <c r="H461" s="201"/>
      <c r="I461" s="201"/>
      <c r="J461" s="202"/>
      <c r="K461" s="198"/>
    </row>
    <row r="462" spans="3:11" ht="15" customHeight="1" x14ac:dyDescent="0.25">
      <c r="C462" s="175"/>
      <c r="E462" s="199"/>
      <c r="F462" s="200"/>
      <c r="G462" s="215"/>
      <c r="H462" s="201"/>
      <c r="I462" s="201"/>
      <c r="J462" s="202"/>
      <c r="K462" s="198"/>
    </row>
    <row r="463" spans="3:11" ht="15" customHeight="1" x14ac:dyDescent="0.25">
      <c r="C463" s="175"/>
      <c r="E463" s="199"/>
      <c r="F463" s="200"/>
      <c r="G463" s="215"/>
      <c r="H463" s="201"/>
      <c r="I463" s="201"/>
      <c r="J463" s="202"/>
      <c r="K463" s="198"/>
    </row>
    <row r="464" spans="3:11" ht="15" customHeight="1" x14ac:dyDescent="0.25">
      <c r="C464" s="175"/>
      <c r="E464" s="199"/>
      <c r="F464" s="200"/>
      <c r="G464" s="215"/>
      <c r="H464" s="201"/>
      <c r="I464" s="201"/>
      <c r="J464" s="202"/>
      <c r="K464" s="198"/>
    </row>
    <row r="465" spans="3:11" ht="15" customHeight="1" x14ac:dyDescent="0.25">
      <c r="C465" s="175"/>
      <c r="E465" s="199"/>
      <c r="F465" s="200"/>
      <c r="G465" s="215"/>
      <c r="H465" s="201"/>
      <c r="I465" s="201"/>
      <c r="J465" s="202"/>
      <c r="K465" s="198"/>
    </row>
    <row r="466" spans="3:11" ht="15" customHeight="1" x14ac:dyDescent="0.25">
      <c r="C466" s="175"/>
      <c r="E466" s="199"/>
      <c r="F466" s="200"/>
      <c r="G466" s="215"/>
      <c r="H466" s="201"/>
      <c r="I466" s="201"/>
      <c r="J466" s="202"/>
      <c r="K466" s="198"/>
    </row>
    <row r="467" spans="3:11" ht="15" customHeight="1" x14ac:dyDescent="0.25">
      <c r="C467" s="175"/>
      <c r="E467" s="199"/>
      <c r="F467" s="200"/>
      <c r="G467" s="215"/>
      <c r="H467" s="201"/>
      <c r="I467" s="201"/>
      <c r="J467" s="202"/>
      <c r="K467" s="198"/>
    </row>
    <row r="468" spans="3:11" ht="15" customHeight="1" x14ac:dyDescent="0.25">
      <c r="C468" s="175"/>
      <c r="E468" s="199"/>
      <c r="F468" s="200"/>
      <c r="G468" s="215"/>
      <c r="H468" s="201"/>
      <c r="I468" s="201"/>
      <c r="J468" s="202"/>
      <c r="K468" s="198"/>
    </row>
    <row r="469" spans="3:11" ht="15" customHeight="1" x14ac:dyDescent="0.25">
      <c r="C469" s="175"/>
      <c r="E469" s="199"/>
      <c r="F469" s="200"/>
      <c r="G469" s="215"/>
      <c r="H469" s="201"/>
      <c r="I469" s="201"/>
      <c r="J469" s="202"/>
      <c r="K469" s="198"/>
    </row>
    <row r="470" spans="3:11" ht="15" customHeight="1" x14ac:dyDescent="0.25">
      <c r="C470" s="175"/>
      <c r="E470" s="199"/>
      <c r="F470" s="200"/>
      <c r="G470" s="215"/>
      <c r="H470" s="201"/>
      <c r="I470" s="201"/>
      <c r="J470" s="202"/>
      <c r="K470" s="198"/>
    </row>
    <row r="471" spans="3:11" ht="15" customHeight="1" x14ac:dyDescent="0.25">
      <c r="C471" s="175"/>
      <c r="E471" s="199"/>
      <c r="F471" s="200"/>
      <c r="G471" s="215"/>
      <c r="H471" s="201"/>
      <c r="I471" s="201"/>
      <c r="J471" s="202"/>
      <c r="K471" s="198"/>
    </row>
    <row r="472" spans="3:11" ht="15" customHeight="1" x14ac:dyDescent="0.25">
      <c r="C472" s="175"/>
      <c r="E472" s="199"/>
      <c r="F472" s="200"/>
      <c r="G472" s="215"/>
      <c r="H472" s="201"/>
      <c r="I472" s="201"/>
      <c r="J472" s="202"/>
      <c r="K472" s="198"/>
    </row>
    <row r="473" spans="3:11" ht="15" customHeight="1" x14ac:dyDescent="0.25">
      <c r="C473" s="175"/>
      <c r="E473" s="199"/>
      <c r="F473" s="200"/>
      <c r="G473" s="215"/>
      <c r="H473" s="201"/>
      <c r="I473" s="201"/>
      <c r="J473" s="202"/>
      <c r="K473" s="198"/>
    </row>
    <row r="474" spans="3:11" ht="15" customHeight="1" x14ac:dyDescent="0.25">
      <c r="C474" s="175"/>
      <c r="E474" s="199"/>
      <c r="F474" s="200"/>
      <c r="G474" s="215"/>
      <c r="H474" s="201"/>
      <c r="I474" s="201"/>
      <c r="J474" s="202"/>
      <c r="K474" s="198"/>
    </row>
    <row r="475" spans="3:11" ht="15" customHeight="1" x14ac:dyDescent="0.25">
      <c r="C475" s="175"/>
      <c r="E475" s="199"/>
      <c r="F475" s="200"/>
      <c r="G475" s="215"/>
      <c r="H475" s="201"/>
      <c r="I475" s="201"/>
      <c r="J475" s="202"/>
      <c r="K475" s="198"/>
    </row>
    <row r="476" spans="3:11" ht="15" customHeight="1" x14ac:dyDescent="0.25">
      <c r="C476" s="175"/>
      <c r="E476" s="199"/>
      <c r="F476" s="200"/>
      <c r="G476" s="215"/>
      <c r="H476" s="201"/>
      <c r="I476" s="201"/>
      <c r="J476" s="202"/>
      <c r="K476" s="198"/>
    </row>
    <row r="477" spans="3:11" ht="15" customHeight="1" x14ac:dyDescent="0.25">
      <c r="C477" s="175"/>
      <c r="E477" s="199"/>
      <c r="F477" s="200"/>
      <c r="G477" s="215"/>
      <c r="H477" s="201"/>
      <c r="I477" s="201"/>
      <c r="J477" s="202"/>
      <c r="K477" s="198"/>
    </row>
    <row r="478" spans="3:11" ht="15" customHeight="1" x14ac:dyDescent="0.25">
      <c r="C478" s="175"/>
      <c r="E478" s="199"/>
      <c r="F478" s="200"/>
      <c r="G478" s="215"/>
      <c r="H478" s="201"/>
      <c r="I478" s="201"/>
      <c r="J478" s="202"/>
      <c r="K478" s="198"/>
    </row>
    <row r="479" spans="3:11" ht="15" customHeight="1" x14ac:dyDescent="0.25">
      <c r="C479" s="175"/>
      <c r="E479" s="199"/>
      <c r="F479" s="200"/>
      <c r="G479" s="215"/>
      <c r="H479" s="201"/>
      <c r="I479" s="201"/>
      <c r="J479" s="202"/>
      <c r="K479" s="198"/>
    </row>
    <row r="480" spans="3:11" ht="15" customHeight="1" x14ac:dyDescent="0.25">
      <c r="C480" s="175"/>
      <c r="E480" s="199"/>
      <c r="F480" s="200"/>
      <c r="G480" s="215"/>
      <c r="H480" s="201"/>
      <c r="I480" s="201"/>
      <c r="J480" s="202"/>
      <c r="K480" s="198"/>
    </row>
    <row r="481" spans="3:11" ht="15" customHeight="1" x14ac:dyDescent="0.25">
      <c r="C481" s="175"/>
      <c r="E481" s="199"/>
      <c r="F481" s="200"/>
      <c r="G481" s="215"/>
      <c r="H481" s="201"/>
      <c r="I481" s="201"/>
      <c r="J481" s="202"/>
      <c r="K481" s="198"/>
    </row>
    <row r="482" spans="3:11" ht="15" customHeight="1" x14ac:dyDescent="0.25">
      <c r="C482" s="175"/>
      <c r="E482" s="199"/>
      <c r="F482" s="200"/>
      <c r="G482" s="215"/>
      <c r="H482" s="201"/>
      <c r="I482" s="201"/>
      <c r="J482" s="202"/>
      <c r="K482" s="198"/>
    </row>
    <row r="483" spans="3:11" ht="15" customHeight="1" x14ac:dyDescent="0.25">
      <c r="C483" s="175"/>
      <c r="E483" s="199"/>
      <c r="F483" s="200"/>
      <c r="G483" s="215"/>
      <c r="H483" s="201"/>
      <c r="I483" s="201"/>
      <c r="J483" s="202"/>
      <c r="K483" s="198"/>
    </row>
    <row r="484" spans="3:11" ht="15" customHeight="1" x14ac:dyDescent="0.25">
      <c r="C484" s="175"/>
      <c r="E484" s="199"/>
      <c r="F484" s="200"/>
      <c r="G484" s="215"/>
      <c r="H484" s="201"/>
      <c r="I484" s="201"/>
      <c r="J484" s="202"/>
      <c r="K484" s="198"/>
    </row>
    <row r="485" spans="3:11" ht="15" customHeight="1" x14ac:dyDescent="0.25">
      <c r="C485" s="175"/>
      <c r="E485" s="199"/>
      <c r="F485" s="200"/>
      <c r="G485" s="215"/>
      <c r="H485" s="201"/>
      <c r="I485" s="201"/>
      <c r="J485" s="202"/>
      <c r="K485" s="198"/>
    </row>
    <row r="486" spans="3:11" ht="15" customHeight="1" x14ac:dyDescent="0.25">
      <c r="C486" s="175"/>
      <c r="E486" s="199"/>
      <c r="F486" s="200"/>
      <c r="G486" s="215"/>
      <c r="H486" s="201"/>
      <c r="I486" s="201"/>
      <c r="J486" s="202"/>
      <c r="K486" s="198"/>
    </row>
    <row r="487" spans="3:11" ht="15" customHeight="1" x14ac:dyDescent="0.25">
      <c r="C487" s="175"/>
      <c r="E487" s="199"/>
      <c r="F487" s="200"/>
      <c r="G487" s="215"/>
      <c r="H487" s="201"/>
      <c r="I487" s="201"/>
      <c r="J487" s="202"/>
      <c r="K487" s="198"/>
    </row>
    <row r="488" spans="3:11" ht="15" customHeight="1" x14ac:dyDescent="0.25">
      <c r="C488" s="175"/>
      <c r="E488" s="199"/>
      <c r="F488" s="200"/>
      <c r="G488" s="215"/>
      <c r="H488" s="201"/>
      <c r="I488" s="201"/>
      <c r="J488" s="202"/>
      <c r="K488" s="198"/>
    </row>
    <row r="489" spans="3:11" ht="15" customHeight="1" x14ac:dyDescent="0.25">
      <c r="C489" s="175"/>
      <c r="E489" s="199"/>
      <c r="F489" s="200"/>
      <c r="G489" s="215"/>
      <c r="H489" s="201"/>
      <c r="I489" s="201"/>
      <c r="J489" s="202"/>
      <c r="K489" s="198"/>
    </row>
    <row r="490" spans="3:11" ht="15" customHeight="1" x14ac:dyDescent="0.25">
      <c r="C490" s="175"/>
      <c r="E490" s="199"/>
      <c r="F490" s="200"/>
      <c r="G490" s="215"/>
      <c r="H490" s="201"/>
      <c r="I490" s="201"/>
      <c r="J490" s="202"/>
      <c r="K490" s="198"/>
    </row>
    <row r="491" spans="3:11" ht="15" customHeight="1" x14ac:dyDescent="0.25">
      <c r="C491" s="175"/>
      <c r="E491" s="199"/>
      <c r="F491" s="200"/>
      <c r="G491" s="215"/>
      <c r="H491" s="201"/>
      <c r="I491" s="201"/>
      <c r="J491" s="202"/>
      <c r="K491" s="198"/>
    </row>
    <row r="492" spans="3:11" ht="15" customHeight="1" x14ac:dyDescent="0.25">
      <c r="C492" s="175"/>
      <c r="E492" s="199"/>
      <c r="F492" s="200"/>
      <c r="G492" s="215"/>
      <c r="H492" s="201"/>
      <c r="I492" s="201"/>
      <c r="J492" s="202"/>
      <c r="K492" s="198"/>
    </row>
    <row r="493" spans="3:11" ht="15" customHeight="1" x14ac:dyDescent="0.25">
      <c r="C493" s="175"/>
      <c r="E493" s="199"/>
      <c r="F493" s="200"/>
      <c r="G493" s="215"/>
      <c r="H493" s="201"/>
      <c r="I493" s="201"/>
      <c r="J493" s="202"/>
      <c r="K493" s="198"/>
    </row>
    <row r="494" spans="3:11" ht="15" customHeight="1" x14ac:dyDescent="0.25">
      <c r="C494" s="175"/>
      <c r="E494" s="199"/>
      <c r="F494" s="200"/>
      <c r="G494" s="215"/>
      <c r="H494" s="201"/>
      <c r="I494" s="201"/>
      <c r="J494" s="202"/>
      <c r="K494" s="198"/>
    </row>
    <row r="495" spans="3:11" ht="15" customHeight="1" x14ac:dyDescent="0.25">
      <c r="C495" s="175"/>
      <c r="E495" s="199"/>
      <c r="F495" s="200"/>
      <c r="G495" s="215"/>
      <c r="H495" s="201"/>
      <c r="I495" s="201"/>
      <c r="J495" s="202"/>
      <c r="K495" s="198"/>
    </row>
    <row r="496" spans="3:11" ht="15" customHeight="1" x14ac:dyDescent="0.25">
      <c r="C496" s="175"/>
      <c r="E496" s="199"/>
      <c r="F496" s="200"/>
      <c r="G496" s="215"/>
      <c r="H496" s="201"/>
      <c r="I496" s="201"/>
      <c r="J496" s="202"/>
      <c r="K496" s="198"/>
    </row>
    <row r="497" spans="3:11" ht="15" customHeight="1" x14ac:dyDescent="0.25">
      <c r="C497" s="175"/>
      <c r="E497" s="199"/>
      <c r="F497" s="200"/>
      <c r="G497" s="215"/>
      <c r="H497" s="201"/>
      <c r="I497" s="201"/>
      <c r="J497" s="202"/>
      <c r="K497" s="198"/>
    </row>
    <row r="498" spans="3:11" ht="15" customHeight="1" x14ac:dyDescent="0.25">
      <c r="C498" s="175"/>
      <c r="E498" s="199"/>
      <c r="F498" s="200"/>
      <c r="G498" s="215"/>
      <c r="H498" s="201"/>
      <c r="I498" s="201"/>
      <c r="J498" s="202"/>
      <c r="K498" s="198"/>
    </row>
    <row r="499" spans="3:11" ht="15" customHeight="1" x14ac:dyDescent="0.25">
      <c r="C499" s="175"/>
      <c r="E499" s="199"/>
      <c r="F499" s="200"/>
      <c r="G499" s="215"/>
      <c r="H499" s="201"/>
      <c r="I499" s="201"/>
      <c r="J499" s="202"/>
      <c r="K499" s="198"/>
    </row>
    <row r="500" spans="3:11" ht="15" customHeight="1" x14ac:dyDescent="0.25">
      <c r="C500" s="175"/>
      <c r="E500" s="199"/>
      <c r="F500" s="200"/>
      <c r="G500" s="215"/>
      <c r="H500" s="201"/>
      <c r="I500" s="201"/>
      <c r="J500" s="202"/>
      <c r="K500" s="198"/>
    </row>
    <row r="501" spans="3:11" ht="15" customHeight="1" x14ac:dyDescent="0.25">
      <c r="C501" s="175"/>
      <c r="E501" s="199"/>
      <c r="F501" s="200"/>
      <c r="G501" s="215"/>
      <c r="H501" s="201"/>
      <c r="I501" s="201"/>
      <c r="J501" s="202"/>
      <c r="K501" s="198"/>
    </row>
    <row r="502" spans="3:11" ht="15" customHeight="1" x14ac:dyDescent="0.25">
      <c r="C502" s="175"/>
      <c r="E502" s="199"/>
      <c r="F502" s="200"/>
      <c r="G502" s="215"/>
      <c r="H502" s="201"/>
      <c r="I502" s="201"/>
      <c r="J502" s="202"/>
      <c r="K502" s="198"/>
    </row>
    <row r="503" spans="3:11" ht="15" customHeight="1" x14ac:dyDescent="0.25">
      <c r="C503" s="175"/>
      <c r="E503" s="199"/>
      <c r="F503" s="200"/>
      <c r="G503" s="215"/>
      <c r="H503" s="201"/>
      <c r="I503" s="201"/>
      <c r="J503" s="202"/>
      <c r="K503" s="198"/>
    </row>
    <row r="504" spans="3:11" ht="15" customHeight="1" x14ac:dyDescent="0.25">
      <c r="C504" s="175"/>
      <c r="E504" s="199"/>
      <c r="F504" s="200"/>
      <c r="G504" s="215"/>
      <c r="H504" s="201"/>
      <c r="I504" s="201"/>
      <c r="J504" s="202"/>
      <c r="K504" s="198"/>
    </row>
    <row r="505" spans="3:11" ht="15" customHeight="1" x14ac:dyDescent="0.25">
      <c r="C505" s="175"/>
      <c r="E505" s="199"/>
      <c r="F505" s="200"/>
      <c r="G505" s="215"/>
      <c r="H505" s="201"/>
      <c r="I505" s="201"/>
      <c r="J505" s="202"/>
      <c r="K505" s="198"/>
    </row>
    <row r="506" spans="3:11" ht="15" customHeight="1" x14ac:dyDescent="0.25">
      <c r="C506" s="175"/>
      <c r="E506" s="199"/>
      <c r="F506" s="200"/>
      <c r="G506" s="215"/>
      <c r="H506" s="201"/>
      <c r="I506" s="201"/>
      <c r="J506" s="202"/>
      <c r="K506" s="198"/>
    </row>
    <row r="507" spans="3:11" ht="15" customHeight="1" x14ac:dyDescent="0.25">
      <c r="C507" s="175"/>
      <c r="E507" s="199"/>
      <c r="F507" s="200"/>
      <c r="G507" s="215"/>
      <c r="H507" s="201"/>
      <c r="I507" s="201"/>
      <c r="J507" s="202"/>
      <c r="K507" s="198"/>
    </row>
    <row r="508" spans="3:11" ht="15" customHeight="1" x14ac:dyDescent="0.25">
      <c r="C508" s="175"/>
      <c r="E508" s="199"/>
      <c r="F508" s="200"/>
      <c r="G508" s="215"/>
      <c r="H508" s="201"/>
      <c r="I508" s="201"/>
      <c r="J508" s="202"/>
      <c r="K508" s="198"/>
    </row>
    <row r="509" spans="3:11" ht="15" customHeight="1" x14ac:dyDescent="0.25">
      <c r="C509" s="175"/>
      <c r="E509" s="199"/>
      <c r="F509" s="200"/>
      <c r="G509" s="215"/>
      <c r="H509" s="201"/>
      <c r="I509" s="201"/>
      <c r="J509" s="202"/>
      <c r="K509" s="198"/>
    </row>
    <row r="510" spans="3:11" ht="15" customHeight="1" x14ac:dyDescent="0.25">
      <c r="C510" s="175"/>
      <c r="E510" s="199"/>
      <c r="F510" s="200"/>
      <c r="G510" s="215"/>
      <c r="H510" s="201"/>
      <c r="I510" s="201"/>
      <c r="J510" s="202"/>
      <c r="K510" s="198"/>
    </row>
    <row r="511" spans="3:11" ht="15" customHeight="1" x14ac:dyDescent="0.25">
      <c r="C511" s="175"/>
      <c r="E511" s="199"/>
      <c r="F511" s="200"/>
      <c r="G511" s="215"/>
      <c r="H511" s="201"/>
      <c r="I511" s="201"/>
      <c r="J511" s="202"/>
      <c r="K511" s="198"/>
    </row>
    <row r="512" spans="3:11" ht="15" customHeight="1" x14ac:dyDescent="0.25">
      <c r="C512" s="175"/>
      <c r="E512" s="199"/>
      <c r="F512" s="200"/>
      <c r="G512" s="215"/>
      <c r="H512" s="201"/>
      <c r="I512" s="201"/>
      <c r="J512" s="202"/>
      <c r="K512" s="198"/>
    </row>
    <row r="513" spans="3:11" ht="15" customHeight="1" x14ac:dyDescent="0.25">
      <c r="C513" s="175"/>
      <c r="E513" s="199"/>
      <c r="F513" s="200"/>
      <c r="G513" s="215"/>
      <c r="H513" s="201"/>
      <c r="I513" s="201"/>
      <c r="J513" s="202"/>
      <c r="K513" s="198"/>
    </row>
    <row r="514" spans="3:11" ht="15" customHeight="1" x14ac:dyDescent="0.25">
      <c r="C514" s="175"/>
      <c r="E514" s="199"/>
      <c r="F514" s="200"/>
      <c r="G514" s="215"/>
      <c r="H514" s="201"/>
      <c r="I514" s="201"/>
      <c r="J514" s="202"/>
      <c r="K514" s="198"/>
    </row>
    <row r="515" spans="3:11" ht="15" customHeight="1" x14ac:dyDescent="0.25">
      <c r="C515" s="175"/>
      <c r="E515" s="199"/>
      <c r="F515" s="200"/>
      <c r="G515" s="215"/>
      <c r="H515" s="201"/>
      <c r="I515" s="201"/>
      <c r="J515" s="202"/>
      <c r="K515" s="198"/>
    </row>
    <row r="516" spans="3:11" ht="15" customHeight="1" x14ac:dyDescent="0.25">
      <c r="C516" s="175"/>
      <c r="E516" s="199"/>
      <c r="F516" s="200"/>
      <c r="G516" s="215"/>
      <c r="H516" s="201"/>
      <c r="I516" s="201"/>
      <c r="J516" s="202"/>
      <c r="K516" s="198"/>
    </row>
    <row r="517" spans="3:11" ht="15" customHeight="1" x14ac:dyDescent="0.25">
      <c r="C517" s="175"/>
      <c r="E517" s="199"/>
      <c r="F517" s="200"/>
      <c r="G517" s="215"/>
      <c r="H517" s="201"/>
      <c r="I517" s="201"/>
      <c r="J517" s="202"/>
      <c r="K517" s="198"/>
    </row>
    <row r="518" spans="3:11" ht="15" customHeight="1" x14ac:dyDescent="0.25">
      <c r="C518" s="175"/>
      <c r="E518" s="199"/>
      <c r="F518" s="200"/>
      <c r="G518" s="215"/>
      <c r="H518" s="201"/>
      <c r="I518" s="201"/>
      <c r="J518" s="202"/>
      <c r="K518" s="198"/>
    </row>
    <row r="519" spans="3:11" ht="15" customHeight="1" x14ac:dyDescent="0.25">
      <c r="C519" s="175"/>
      <c r="E519" s="199"/>
      <c r="F519" s="200"/>
      <c r="G519" s="215"/>
      <c r="H519" s="201"/>
      <c r="I519" s="201"/>
      <c r="J519" s="202"/>
      <c r="K519" s="198"/>
    </row>
    <row r="520" spans="3:11" ht="15" customHeight="1" x14ac:dyDescent="0.25">
      <c r="C520" s="175"/>
      <c r="E520" s="199"/>
      <c r="F520" s="200"/>
      <c r="G520" s="215"/>
      <c r="H520" s="201"/>
      <c r="I520" s="201"/>
      <c r="J520" s="202"/>
      <c r="K520" s="198"/>
    </row>
    <row r="521" spans="3:11" ht="15" customHeight="1" x14ac:dyDescent="0.25">
      <c r="C521" s="175"/>
      <c r="E521" s="199"/>
      <c r="F521" s="200"/>
      <c r="G521" s="215"/>
      <c r="H521" s="201"/>
      <c r="I521" s="201"/>
      <c r="J521" s="202"/>
      <c r="K521" s="198"/>
    </row>
    <row r="522" spans="3:11" ht="15" customHeight="1" x14ac:dyDescent="0.25">
      <c r="C522" s="175"/>
      <c r="E522" s="199"/>
      <c r="F522" s="200"/>
      <c r="G522" s="215"/>
      <c r="H522" s="201"/>
      <c r="I522" s="201"/>
      <c r="J522" s="202"/>
      <c r="K522" s="198"/>
    </row>
    <row r="523" spans="3:11" ht="15" customHeight="1" x14ac:dyDescent="0.25">
      <c r="C523" s="175"/>
      <c r="E523" s="199"/>
      <c r="F523" s="200"/>
      <c r="G523" s="215"/>
      <c r="H523" s="201"/>
      <c r="I523" s="201"/>
      <c r="J523" s="202"/>
      <c r="K523" s="198"/>
    </row>
    <row r="524" spans="3:11" ht="15" customHeight="1" x14ac:dyDescent="0.25">
      <c r="C524" s="175"/>
      <c r="E524" s="199"/>
      <c r="F524" s="200"/>
      <c r="G524" s="215"/>
      <c r="H524" s="201"/>
      <c r="I524" s="201"/>
      <c r="J524" s="202"/>
      <c r="K524" s="198"/>
    </row>
    <row r="525" spans="3:11" ht="15" customHeight="1" x14ac:dyDescent="0.25">
      <c r="C525" s="175"/>
      <c r="E525" s="199"/>
      <c r="F525" s="200"/>
      <c r="G525" s="215"/>
      <c r="H525" s="201"/>
      <c r="I525" s="201"/>
      <c r="J525" s="202"/>
      <c r="K525" s="198"/>
    </row>
    <row r="526" spans="3:11" ht="15" customHeight="1" x14ac:dyDescent="0.25">
      <c r="C526" s="175"/>
      <c r="E526" s="199"/>
      <c r="F526" s="200"/>
      <c r="G526" s="215"/>
      <c r="H526" s="201"/>
      <c r="I526" s="201"/>
      <c r="J526" s="202"/>
      <c r="K526" s="198"/>
    </row>
    <row r="527" spans="3:11" ht="15" customHeight="1" x14ac:dyDescent="0.25">
      <c r="C527" s="175"/>
      <c r="E527" s="199"/>
      <c r="F527" s="200"/>
      <c r="G527" s="215"/>
      <c r="H527" s="201"/>
      <c r="I527" s="201"/>
      <c r="J527" s="202"/>
      <c r="K527" s="198"/>
    </row>
    <row r="528" spans="3:11" ht="15" customHeight="1" x14ac:dyDescent="0.25">
      <c r="C528" s="175"/>
      <c r="E528" s="199"/>
      <c r="F528" s="200"/>
      <c r="G528" s="215"/>
      <c r="H528" s="201"/>
      <c r="I528" s="201"/>
      <c r="J528" s="202"/>
      <c r="K528" s="198"/>
    </row>
    <row r="529" spans="3:11" ht="15" customHeight="1" x14ac:dyDescent="0.25">
      <c r="C529" s="175"/>
      <c r="E529" s="199"/>
      <c r="F529" s="200"/>
      <c r="G529" s="215"/>
      <c r="H529" s="201"/>
      <c r="I529" s="201"/>
      <c r="J529" s="202"/>
      <c r="K529" s="198"/>
    </row>
    <row r="530" spans="3:11" ht="15" customHeight="1" x14ac:dyDescent="0.25">
      <c r="C530" s="175"/>
      <c r="E530" s="199"/>
      <c r="F530" s="200"/>
      <c r="G530" s="215"/>
      <c r="H530" s="201"/>
      <c r="I530" s="201"/>
      <c r="J530" s="202"/>
      <c r="K530" s="198"/>
    </row>
    <row r="531" spans="3:11" ht="15" customHeight="1" x14ac:dyDescent="0.25">
      <c r="C531" s="175"/>
      <c r="E531" s="199"/>
      <c r="F531" s="200"/>
      <c r="G531" s="215"/>
      <c r="H531" s="201"/>
      <c r="I531" s="201"/>
      <c r="J531" s="202"/>
      <c r="K531" s="198"/>
    </row>
    <row r="532" spans="3:11" ht="15" customHeight="1" x14ac:dyDescent="0.25">
      <c r="C532" s="175"/>
      <c r="E532" s="199"/>
      <c r="F532" s="200"/>
      <c r="G532" s="215"/>
      <c r="H532" s="201"/>
      <c r="I532" s="201"/>
      <c r="J532" s="202"/>
      <c r="K532" s="198"/>
    </row>
    <row r="533" spans="3:11" ht="15" customHeight="1" x14ac:dyDescent="0.25">
      <c r="C533" s="175"/>
      <c r="E533" s="199"/>
      <c r="F533" s="200"/>
      <c r="G533" s="215"/>
      <c r="H533" s="201"/>
      <c r="I533" s="201"/>
      <c r="J533" s="202"/>
      <c r="K533" s="198"/>
    </row>
    <row r="534" spans="3:11" ht="15" customHeight="1" x14ac:dyDescent="0.25">
      <c r="C534" s="175"/>
      <c r="E534" s="199"/>
      <c r="F534" s="200"/>
      <c r="G534" s="215"/>
      <c r="H534" s="201"/>
      <c r="I534" s="201"/>
      <c r="J534" s="202"/>
      <c r="K534" s="198"/>
    </row>
    <row r="535" spans="3:11" ht="15" customHeight="1" x14ac:dyDescent="0.25">
      <c r="C535" s="175"/>
      <c r="E535" s="199"/>
      <c r="F535" s="200"/>
      <c r="G535" s="215"/>
      <c r="H535" s="201"/>
      <c r="I535" s="201"/>
      <c r="J535" s="202"/>
      <c r="K535" s="198"/>
    </row>
    <row r="536" spans="3:11" ht="15" customHeight="1" x14ac:dyDescent="0.25">
      <c r="C536" s="175"/>
      <c r="E536" s="199"/>
      <c r="F536" s="200"/>
      <c r="G536" s="215"/>
      <c r="H536" s="201"/>
      <c r="I536" s="201"/>
      <c r="J536" s="202"/>
      <c r="K536" s="198"/>
    </row>
    <row r="537" spans="3:11" ht="15" customHeight="1" x14ac:dyDescent="0.25">
      <c r="C537" s="175"/>
      <c r="E537" s="199"/>
      <c r="F537" s="200"/>
      <c r="G537" s="215"/>
      <c r="H537" s="201"/>
      <c r="I537" s="201"/>
      <c r="J537" s="202"/>
      <c r="K537" s="198"/>
    </row>
    <row r="538" spans="3:11" ht="15" customHeight="1" x14ac:dyDescent="0.25">
      <c r="C538" s="175"/>
      <c r="E538" s="199"/>
      <c r="F538" s="200"/>
      <c r="G538" s="215"/>
      <c r="H538" s="201"/>
      <c r="I538" s="201"/>
      <c r="J538" s="202"/>
      <c r="K538" s="198"/>
    </row>
    <row r="539" spans="3:11" ht="15" customHeight="1" x14ac:dyDescent="0.25">
      <c r="C539" s="175"/>
      <c r="E539" s="199"/>
      <c r="F539" s="200"/>
      <c r="G539" s="215"/>
      <c r="H539" s="201"/>
      <c r="I539" s="201"/>
      <c r="J539" s="202"/>
      <c r="K539" s="198"/>
    </row>
    <row r="540" spans="3:11" ht="15" customHeight="1" x14ac:dyDescent="0.25">
      <c r="C540" s="175"/>
      <c r="E540" s="199"/>
      <c r="F540" s="200"/>
      <c r="G540" s="215"/>
      <c r="H540" s="201"/>
      <c r="I540" s="201"/>
      <c r="J540" s="202"/>
      <c r="K540" s="198"/>
    </row>
    <row r="541" spans="3:11" ht="15" customHeight="1" x14ac:dyDescent="0.25">
      <c r="C541" s="175"/>
      <c r="E541" s="199"/>
      <c r="F541" s="200"/>
      <c r="G541" s="215"/>
      <c r="H541" s="201"/>
      <c r="I541" s="201"/>
      <c r="J541" s="202"/>
      <c r="K541" s="198"/>
    </row>
    <row r="542" spans="3:11" ht="15" customHeight="1" x14ac:dyDescent="0.25">
      <c r="C542" s="175"/>
      <c r="E542" s="199"/>
      <c r="F542" s="200"/>
      <c r="G542" s="215"/>
      <c r="H542" s="201"/>
      <c r="I542" s="201"/>
      <c r="J542" s="202"/>
      <c r="K542" s="198"/>
    </row>
    <row r="543" spans="3:11" ht="15" customHeight="1" x14ac:dyDescent="0.25">
      <c r="C543" s="175"/>
      <c r="E543" s="199"/>
      <c r="F543" s="200"/>
      <c r="G543" s="215"/>
      <c r="H543" s="201"/>
      <c r="I543" s="201"/>
      <c r="J543" s="202"/>
      <c r="K543" s="198"/>
    </row>
    <row r="544" spans="3:11" ht="15" customHeight="1" x14ac:dyDescent="0.25">
      <c r="C544" s="175"/>
      <c r="E544" s="199"/>
      <c r="F544" s="200"/>
      <c r="G544" s="215"/>
      <c r="H544" s="201"/>
      <c r="I544" s="201"/>
      <c r="J544" s="202"/>
      <c r="K544" s="198"/>
    </row>
    <row r="545" spans="3:11" ht="15" customHeight="1" x14ac:dyDescent="0.25">
      <c r="C545" s="175"/>
      <c r="E545" s="199"/>
      <c r="F545" s="200"/>
      <c r="G545" s="215"/>
      <c r="H545" s="201"/>
      <c r="I545" s="201"/>
      <c r="J545" s="202"/>
      <c r="K545" s="198"/>
    </row>
    <row r="546" spans="3:11" ht="15" customHeight="1" x14ac:dyDescent="0.25">
      <c r="C546" s="175"/>
      <c r="E546" s="199"/>
      <c r="F546" s="200"/>
      <c r="G546" s="215"/>
      <c r="H546" s="201"/>
      <c r="I546" s="201"/>
      <c r="J546" s="202"/>
      <c r="K546" s="198"/>
    </row>
    <row r="547" spans="3:11" ht="15" customHeight="1" x14ac:dyDescent="0.25">
      <c r="C547" s="175"/>
      <c r="E547" s="199"/>
      <c r="F547" s="200"/>
      <c r="G547" s="215"/>
      <c r="H547" s="201"/>
      <c r="I547" s="201"/>
      <c r="J547" s="202"/>
      <c r="K547" s="198"/>
    </row>
    <row r="548" spans="3:11" ht="15" customHeight="1" x14ac:dyDescent="0.25">
      <c r="C548" s="175"/>
      <c r="E548" s="199"/>
      <c r="F548" s="200"/>
      <c r="G548" s="215"/>
      <c r="H548" s="201"/>
      <c r="I548" s="201"/>
      <c r="J548" s="202"/>
      <c r="K548" s="198"/>
    </row>
    <row r="549" spans="3:11" ht="15" customHeight="1" x14ac:dyDescent="0.25">
      <c r="C549" s="175"/>
      <c r="E549" s="199"/>
      <c r="F549" s="200"/>
      <c r="G549" s="215"/>
      <c r="H549" s="201"/>
      <c r="I549" s="201"/>
      <c r="J549" s="202"/>
      <c r="K549" s="198"/>
    </row>
    <row r="550" spans="3:11" ht="15" customHeight="1" x14ac:dyDescent="0.25">
      <c r="C550" s="175"/>
      <c r="E550" s="199"/>
      <c r="F550" s="200"/>
      <c r="G550" s="215"/>
      <c r="H550" s="201"/>
      <c r="I550" s="201"/>
      <c r="J550" s="202"/>
      <c r="K550" s="198"/>
    </row>
    <row r="551" spans="3:11" ht="15" customHeight="1" x14ac:dyDescent="0.25">
      <c r="C551" s="175"/>
      <c r="E551" s="199"/>
      <c r="F551" s="200"/>
      <c r="G551" s="215"/>
      <c r="H551" s="201"/>
      <c r="I551" s="201"/>
      <c r="J551" s="202"/>
      <c r="K551" s="198"/>
    </row>
    <row r="552" spans="3:11" ht="15" customHeight="1" x14ac:dyDescent="0.25">
      <c r="C552" s="175"/>
      <c r="E552" s="199"/>
      <c r="F552" s="200"/>
      <c r="G552" s="215"/>
      <c r="H552" s="201"/>
      <c r="I552" s="201"/>
      <c r="J552" s="202"/>
      <c r="K552" s="198"/>
    </row>
    <row r="553" spans="3:11" ht="15" customHeight="1" x14ac:dyDescent="0.25">
      <c r="C553" s="175"/>
      <c r="E553" s="199"/>
      <c r="F553" s="200"/>
      <c r="G553" s="215"/>
      <c r="H553" s="201"/>
      <c r="I553" s="201"/>
      <c r="J553" s="202"/>
      <c r="K553" s="198"/>
    </row>
    <row r="554" spans="3:11" ht="15" customHeight="1" x14ac:dyDescent="0.25">
      <c r="C554" s="175"/>
      <c r="E554" s="199"/>
      <c r="F554" s="200"/>
      <c r="G554" s="215"/>
      <c r="H554" s="201"/>
      <c r="I554" s="201"/>
      <c r="J554" s="202"/>
      <c r="K554" s="198"/>
    </row>
    <row r="555" spans="3:11" ht="15" customHeight="1" x14ac:dyDescent="0.25">
      <c r="C555" s="175"/>
      <c r="E555" s="199"/>
      <c r="F555" s="200"/>
      <c r="G555" s="215"/>
      <c r="H555" s="201"/>
      <c r="I555" s="201"/>
      <c r="J555" s="202"/>
      <c r="K555" s="198"/>
    </row>
    <row r="556" spans="3:11" ht="15" customHeight="1" x14ac:dyDescent="0.25">
      <c r="C556" s="175"/>
      <c r="E556" s="199"/>
      <c r="F556" s="200"/>
      <c r="G556" s="215"/>
      <c r="H556" s="201"/>
      <c r="I556" s="201"/>
      <c r="J556" s="202"/>
      <c r="K556" s="198"/>
    </row>
    <row r="557" spans="3:11" ht="15" customHeight="1" x14ac:dyDescent="0.25">
      <c r="C557" s="175"/>
      <c r="E557" s="199"/>
      <c r="F557" s="200"/>
      <c r="G557" s="215"/>
      <c r="H557" s="201"/>
      <c r="I557" s="201"/>
      <c r="J557" s="202"/>
      <c r="K557" s="198"/>
    </row>
    <row r="558" spans="3:11" ht="15" customHeight="1" x14ac:dyDescent="0.25">
      <c r="C558" s="175"/>
      <c r="E558" s="199"/>
      <c r="F558" s="200"/>
      <c r="G558" s="215"/>
      <c r="H558" s="201"/>
      <c r="I558" s="201"/>
      <c r="J558" s="202"/>
      <c r="K558" s="198"/>
    </row>
    <row r="559" spans="3:11" ht="15" customHeight="1" x14ac:dyDescent="0.25">
      <c r="C559" s="175"/>
      <c r="E559" s="199"/>
      <c r="F559" s="200"/>
      <c r="G559" s="215"/>
      <c r="H559" s="201"/>
      <c r="I559" s="201"/>
      <c r="J559" s="202"/>
      <c r="K559" s="198"/>
    </row>
    <row r="560" spans="3:11" ht="15" customHeight="1" x14ac:dyDescent="0.25">
      <c r="C560" s="175"/>
      <c r="E560" s="199"/>
      <c r="F560" s="200"/>
      <c r="G560" s="215"/>
      <c r="H560" s="201"/>
      <c r="I560" s="201"/>
      <c r="J560" s="202"/>
      <c r="K560" s="198"/>
    </row>
    <row r="561" spans="3:11" ht="15" customHeight="1" x14ac:dyDescent="0.25">
      <c r="C561" s="175"/>
      <c r="E561" s="199"/>
      <c r="F561" s="200"/>
      <c r="G561" s="215"/>
      <c r="H561" s="201"/>
      <c r="I561" s="201"/>
      <c r="J561" s="202"/>
      <c r="K561" s="198"/>
    </row>
    <row r="562" spans="3:11" ht="15" customHeight="1" x14ac:dyDescent="0.25">
      <c r="C562" s="175"/>
      <c r="E562" s="199"/>
      <c r="F562" s="200"/>
      <c r="G562" s="215"/>
      <c r="H562" s="201"/>
      <c r="I562" s="201"/>
      <c r="J562" s="202"/>
      <c r="K562" s="198"/>
    </row>
    <row r="563" spans="3:11" ht="15" customHeight="1" x14ac:dyDescent="0.25">
      <c r="C563" s="175"/>
      <c r="E563" s="199"/>
      <c r="F563" s="200"/>
      <c r="G563" s="215"/>
      <c r="H563" s="201"/>
      <c r="I563" s="201"/>
      <c r="J563" s="202"/>
      <c r="K563" s="198"/>
    </row>
    <row r="564" spans="3:11" ht="15" customHeight="1" x14ac:dyDescent="0.25">
      <c r="C564" s="175"/>
      <c r="E564" s="199"/>
      <c r="F564" s="200"/>
      <c r="G564" s="215"/>
      <c r="H564" s="201"/>
      <c r="I564" s="201"/>
      <c r="J564" s="202"/>
      <c r="K564" s="198"/>
    </row>
    <row r="565" spans="3:11" ht="15" customHeight="1" x14ac:dyDescent="0.25">
      <c r="C565" s="175"/>
      <c r="E565" s="199"/>
      <c r="F565" s="200"/>
      <c r="G565" s="215"/>
      <c r="H565" s="201"/>
      <c r="I565" s="201"/>
      <c r="J565" s="202"/>
      <c r="K565" s="198"/>
    </row>
    <row r="566" spans="3:11" ht="15" customHeight="1" x14ac:dyDescent="0.25">
      <c r="C566" s="175"/>
      <c r="E566" s="199"/>
      <c r="F566" s="200"/>
      <c r="G566" s="215"/>
      <c r="H566" s="201"/>
      <c r="I566" s="201"/>
      <c r="J566" s="202"/>
      <c r="K566" s="198"/>
    </row>
    <row r="567" spans="3:11" ht="15" customHeight="1" x14ac:dyDescent="0.25">
      <c r="C567" s="175"/>
      <c r="E567" s="199"/>
      <c r="F567" s="200"/>
      <c r="G567" s="215"/>
      <c r="H567" s="201"/>
      <c r="I567" s="201"/>
      <c r="J567" s="202"/>
      <c r="K567" s="198"/>
    </row>
    <row r="568" spans="3:11" ht="15" customHeight="1" x14ac:dyDescent="0.25">
      <c r="C568" s="175"/>
      <c r="E568" s="199"/>
      <c r="F568" s="200"/>
      <c r="G568" s="215"/>
      <c r="H568" s="201"/>
      <c r="I568" s="201"/>
      <c r="J568" s="202"/>
      <c r="K568" s="198"/>
    </row>
    <row r="569" spans="3:11" ht="15" customHeight="1" x14ac:dyDescent="0.25">
      <c r="C569" s="175"/>
      <c r="E569" s="199"/>
      <c r="F569" s="200"/>
      <c r="G569" s="215"/>
      <c r="H569" s="201"/>
      <c r="I569" s="201"/>
      <c r="J569" s="202"/>
      <c r="K569" s="198"/>
    </row>
    <row r="570" spans="3:11" ht="15" customHeight="1" x14ac:dyDescent="0.25">
      <c r="C570" s="175"/>
      <c r="E570" s="199"/>
      <c r="F570" s="200"/>
      <c r="G570" s="215"/>
      <c r="H570" s="201"/>
      <c r="I570" s="201"/>
      <c r="J570" s="202"/>
      <c r="K570" s="198"/>
    </row>
    <row r="571" spans="3:11" ht="15" customHeight="1" x14ac:dyDescent="0.25">
      <c r="C571" s="175"/>
      <c r="E571" s="199"/>
      <c r="F571" s="200"/>
      <c r="G571" s="215"/>
      <c r="H571" s="201"/>
      <c r="I571" s="201"/>
      <c r="J571" s="202"/>
      <c r="K571" s="198"/>
    </row>
    <row r="572" spans="3:11" ht="15" customHeight="1" x14ac:dyDescent="0.25">
      <c r="C572" s="175"/>
      <c r="E572" s="199"/>
      <c r="F572" s="200"/>
      <c r="G572" s="215"/>
      <c r="H572" s="201"/>
      <c r="I572" s="201"/>
      <c r="J572" s="202"/>
      <c r="K572" s="198"/>
    </row>
    <row r="573" spans="3:11" ht="15" customHeight="1" x14ac:dyDescent="0.25">
      <c r="C573" s="175"/>
      <c r="E573" s="199"/>
      <c r="F573" s="200"/>
      <c r="G573" s="215"/>
      <c r="H573" s="201"/>
      <c r="I573" s="201"/>
      <c r="J573" s="202"/>
      <c r="K573" s="198"/>
    </row>
    <row r="574" spans="3:11" ht="15" customHeight="1" x14ac:dyDescent="0.25">
      <c r="C574" s="175"/>
      <c r="E574" s="199"/>
      <c r="F574" s="200"/>
      <c r="G574" s="215"/>
      <c r="H574" s="201"/>
      <c r="I574" s="201"/>
      <c r="J574" s="202"/>
      <c r="K574" s="198"/>
    </row>
    <row r="575" spans="3:11" ht="15" customHeight="1" x14ac:dyDescent="0.25">
      <c r="C575" s="175"/>
      <c r="E575" s="199"/>
      <c r="F575" s="200"/>
      <c r="G575" s="215"/>
      <c r="H575" s="201"/>
      <c r="I575" s="201"/>
      <c r="J575" s="202"/>
      <c r="K575" s="198"/>
    </row>
    <row r="576" spans="3:11" ht="15" customHeight="1" x14ac:dyDescent="0.25">
      <c r="C576" s="175"/>
      <c r="E576" s="199"/>
      <c r="F576" s="200"/>
      <c r="G576" s="215"/>
      <c r="H576" s="201"/>
      <c r="I576" s="201"/>
      <c r="J576" s="202"/>
      <c r="K576" s="198"/>
    </row>
    <row r="577" spans="3:11" ht="15" customHeight="1" x14ac:dyDescent="0.25">
      <c r="C577" s="175"/>
      <c r="E577" s="199"/>
      <c r="F577" s="200"/>
      <c r="G577" s="215"/>
      <c r="H577" s="201"/>
      <c r="I577" s="201"/>
      <c r="J577" s="202"/>
      <c r="K577" s="198"/>
    </row>
    <row r="578" spans="3:11" ht="15" customHeight="1" x14ac:dyDescent="0.25">
      <c r="C578" s="175"/>
      <c r="E578" s="199"/>
      <c r="F578" s="200"/>
      <c r="G578" s="215"/>
      <c r="H578" s="201"/>
      <c r="I578" s="201"/>
      <c r="J578" s="202"/>
      <c r="K578" s="198"/>
    </row>
    <row r="579" spans="3:11" ht="15" customHeight="1" x14ac:dyDescent="0.25">
      <c r="C579" s="175"/>
      <c r="E579" s="199"/>
      <c r="F579" s="200"/>
      <c r="G579" s="215"/>
      <c r="H579" s="201"/>
      <c r="I579" s="201"/>
      <c r="J579" s="202"/>
      <c r="K579" s="198"/>
    </row>
    <row r="580" spans="3:11" ht="15" customHeight="1" x14ac:dyDescent="0.25">
      <c r="C580" s="175"/>
      <c r="E580" s="199"/>
      <c r="F580" s="200"/>
      <c r="G580" s="215"/>
      <c r="H580" s="201"/>
      <c r="I580" s="201"/>
      <c r="J580" s="202"/>
      <c r="K580" s="198"/>
    </row>
    <row r="581" spans="3:11" ht="15" customHeight="1" x14ac:dyDescent="0.25">
      <c r="C581" s="175"/>
      <c r="E581" s="199"/>
      <c r="F581" s="200"/>
      <c r="G581" s="215"/>
      <c r="H581" s="201"/>
      <c r="I581" s="201"/>
      <c r="J581" s="202"/>
      <c r="K581" s="198"/>
    </row>
    <row r="582" spans="3:11" ht="15" customHeight="1" x14ac:dyDescent="0.25">
      <c r="C582" s="175"/>
      <c r="E582" s="199"/>
      <c r="F582" s="200"/>
      <c r="G582" s="215"/>
      <c r="H582" s="201"/>
      <c r="I582" s="201"/>
      <c r="J582" s="202"/>
      <c r="K582" s="198"/>
    </row>
    <row r="583" spans="3:11" ht="15" customHeight="1" x14ac:dyDescent="0.25">
      <c r="C583" s="175"/>
      <c r="E583" s="199"/>
      <c r="F583" s="200"/>
      <c r="G583" s="215"/>
      <c r="H583" s="201"/>
      <c r="I583" s="201"/>
      <c r="J583" s="202"/>
      <c r="K583" s="198"/>
    </row>
    <row r="584" spans="3:11" ht="15" customHeight="1" x14ac:dyDescent="0.25">
      <c r="C584" s="175"/>
      <c r="E584" s="199"/>
      <c r="F584" s="200"/>
      <c r="G584" s="215"/>
      <c r="H584" s="201"/>
      <c r="I584" s="201"/>
      <c r="J584" s="202"/>
      <c r="K584" s="198"/>
    </row>
    <row r="585" spans="3:11" ht="15" customHeight="1" x14ac:dyDescent="0.25">
      <c r="C585" s="175"/>
      <c r="E585" s="199"/>
      <c r="F585" s="200"/>
      <c r="G585" s="215"/>
      <c r="H585" s="201"/>
      <c r="I585" s="201"/>
      <c r="J585" s="202"/>
      <c r="K585" s="198"/>
    </row>
    <row r="586" spans="3:11" ht="15" customHeight="1" x14ac:dyDescent="0.25">
      <c r="C586" s="175"/>
      <c r="E586" s="199"/>
      <c r="F586" s="200"/>
      <c r="G586" s="215"/>
      <c r="H586" s="201"/>
      <c r="I586" s="201"/>
      <c r="J586" s="202"/>
      <c r="K586" s="198"/>
    </row>
    <row r="587" spans="3:11" ht="15" customHeight="1" x14ac:dyDescent="0.25">
      <c r="C587" s="175"/>
      <c r="E587" s="199"/>
      <c r="F587" s="200"/>
      <c r="G587" s="215"/>
      <c r="H587" s="201"/>
      <c r="I587" s="201"/>
      <c r="J587" s="202"/>
      <c r="K587" s="198"/>
    </row>
    <row r="588" spans="3:11" ht="15" customHeight="1" x14ac:dyDescent="0.25">
      <c r="C588" s="175"/>
      <c r="E588" s="199"/>
      <c r="F588" s="200"/>
      <c r="G588" s="215"/>
      <c r="H588" s="201"/>
      <c r="I588" s="201"/>
      <c r="J588" s="202"/>
      <c r="K588" s="198"/>
    </row>
    <row r="589" spans="3:11" ht="15" customHeight="1" x14ac:dyDescent="0.25">
      <c r="C589" s="175"/>
      <c r="E589" s="199"/>
      <c r="F589" s="200"/>
      <c r="G589" s="215"/>
      <c r="H589" s="201"/>
      <c r="I589" s="201"/>
      <c r="J589" s="202"/>
      <c r="K589" s="198"/>
    </row>
    <row r="590" spans="3:11" ht="15" customHeight="1" x14ac:dyDescent="0.25">
      <c r="C590" s="175"/>
      <c r="E590" s="199"/>
      <c r="F590" s="200"/>
      <c r="G590" s="215"/>
      <c r="H590" s="201"/>
      <c r="I590" s="201"/>
      <c r="J590" s="202"/>
      <c r="K590" s="198"/>
    </row>
    <row r="591" spans="3:11" ht="15" customHeight="1" x14ac:dyDescent="0.25">
      <c r="C591" s="175"/>
      <c r="E591" s="199"/>
      <c r="F591" s="200"/>
      <c r="G591" s="215"/>
      <c r="H591" s="201"/>
      <c r="I591" s="201"/>
      <c r="J591" s="202"/>
      <c r="K591" s="198"/>
    </row>
    <row r="592" spans="3:11" ht="15" customHeight="1" x14ac:dyDescent="0.25">
      <c r="C592" s="175"/>
      <c r="E592" s="199"/>
      <c r="F592" s="200"/>
      <c r="G592" s="215"/>
      <c r="H592" s="201"/>
      <c r="I592" s="201"/>
      <c r="J592" s="202"/>
      <c r="K592" s="198"/>
    </row>
    <row r="593" spans="3:11" ht="15" customHeight="1" x14ac:dyDescent="0.25">
      <c r="C593" s="175"/>
      <c r="E593" s="199"/>
      <c r="F593" s="200"/>
      <c r="G593" s="215"/>
      <c r="H593" s="201"/>
      <c r="I593" s="201"/>
      <c r="J593" s="202"/>
      <c r="K593" s="198"/>
    </row>
    <row r="594" spans="3:11" ht="15" customHeight="1" x14ac:dyDescent="0.25">
      <c r="C594" s="175"/>
      <c r="E594" s="199"/>
      <c r="F594" s="200"/>
      <c r="G594" s="215"/>
      <c r="H594" s="201"/>
      <c r="I594" s="201"/>
      <c r="J594" s="202"/>
      <c r="K594" s="198"/>
    </row>
    <row r="595" spans="3:11" ht="15" customHeight="1" x14ac:dyDescent="0.25">
      <c r="C595" s="175"/>
      <c r="E595" s="199"/>
      <c r="F595" s="200"/>
      <c r="G595" s="215"/>
      <c r="H595" s="201"/>
      <c r="I595" s="201"/>
      <c r="J595" s="202"/>
      <c r="K595" s="198"/>
    </row>
    <row r="596" spans="3:11" ht="15" customHeight="1" x14ac:dyDescent="0.25">
      <c r="C596" s="175"/>
      <c r="E596" s="199"/>
      <c r="F596" s="200"/>
      <c r="G596" s="215"/>
      <c r="H596" s="201"/>
      <c r="I596" s="201"/>
      <c r="J596" s="202"/>
      <c r="K596" s="198"/>
    </row>
    <row r="597" spans="3:11" ht="15" customHeight="1" x14ac:dyDescent="0.25">
      <c r="C597" s="175"/>
      <c r="E597" s="199"/>
      <c r="F597" s="200"/>
      <c r="G597" s="215"/>
      <c r="H597" s="201"/>
      <c r="I597" s="201"/>
      <c r="J597" s="202"/>
      <c r="K597" s="198"/>
    </row>
    <row r="598" spans="3:11" ht="15" customHeight="1" x14ac:dyDescent="0.25">
      <c r="C598" s="175"/>
      <c r="E598" s="199"/>
      <c r="F598" s="200"/>
      <c r="G598" s="215"/>
      <c r="H598" s="201"/>
      <c r="I598" s="201"/>
      <c r="J598" s="202"/>
      <c r="K598" s="198"/>
    </row>
    <row r="599" spans="3:11" ht="15" customHeight="1" x14ac:dyDescent="0.25">
      <c r="C599" s="175"/>
      <c r="E599" s="199"/>
      <c r="F599" s="200"/>
      <c r="G599" s="215"/>
      <c r="H599" s="201"/>
      <c r="I599" s="201"/>
      <c r="J599" s="202"/>
      <c r="K599" s="198"/>
    </row>
    <row r="600" spans="3:11" ht="15" customHeight="1" x14ac:dyDescent="0.25">
      <c r="C600" s="175"/>
      <c r="E600" s="199"/>
      <c r="F600" s="200"/>
      <c r="G600" s="215"/>
      <c r="H600" s="201"/>
      <c r="I600" s="201"/>
      <c r="J600" s="202"/>
      <c r="K600" s="198"/>
    </row>
    <row r="601" spans="3:11" ht="15" customHeight="1" x14ac:dyDescent="0.25">
      <c r="C601" s="175"/>
      <c r="E601" s="199"/>
      <c r="F601" s="200"/>
      <c r="G601" s="215"/>
      <c r="H601" s="201"/>
      <c r="I601" s="201"/>
      <c r="J601" s="202"/>
      <c r="K601" s="198"/>
    </row>
    <row r="602" spans="3:11" ht="15" customHeight="1" x14ac:dyDescent="0.25">
      <c r="C602" s="175"/>
      <c r="E602" s="199"/>
      <c r="F602" s="200"/>
      <c r="G602" s="215"/>
      <c r="H602" s="201"/>
      <c r="I602" s="201"/>
      <c r="J602" s="202"/>
      <c r="K602" s="198"/>
    </row>
    <row r="603" spans="3:11" ht="15" customHeight="1" x14ac:dyDescent="0.25">
      <c r="C603" s="175"/>
      <c r="E603" s="199"/>
      <c r="F603" s="200"/>
      <c r="G603" s="215"/>
      <c r="H603" s="201"/>
      <c r="I603" s="201"/>
      <c r="J603" s="202"/>
      <c r="K603" s="198"/>
    </row>
    <row r="604" spans="3:11" ht="15" customHeight="1" x14ac:dyDescent="0.25">
      <c r="C604" s="175"/>
      <c r="E604" s="199"/>
      <c r="F604" s="200"/>
      <c r="G604" s="215"/>
      <c r="H604" s="201"/>
      <c r="I604" s="201"/>
      <c r="J604" s="202"/>
      <c r="K604" s="198"/>
    </row>
    <row r="605" spans="3:11" ht="15" customHeight="1" x14ac:dyDescent="0.25">
      <c r="C605" s="175"/>
      <c r="E605" s="199"/>
      <c r="F605" s="200"/>
      <c r="G605" s="215"/>
      <c r="H605" s="201"/>
      <c r="I605" s="201"/>
      <c r="J605" s="202"/>
      <c r="K605" s="198"/>
    </row>
    <row r="606" spans="3:11" ht="15" customHeight="1" x14ac:dyDescent="0.25">
      <c r="C606" s="175"/>
      <c r="E606" s="199"/>
      <c r="F606" s="200"/>
      <c r="G606" s="215"/>
      <c r="H606" s="201"/>
      <c r="I606" s="201"/>
      <c r="J606" s="202"/>
      <c r="K606" s="198"/>
    </row>
    <row r="607" spans="3:11" ht="15" customHeight="1" x14ac:dyDescent="0.25">
      <c r="C607" s="175"/>
      <c r="E607" s="199"/>
      <c r="F607" s="200"/>
      <c r="G607" s="215"/>
      <c r="H607" s="201"/>
      <c r="I607" s="201"/>
      <c r="J607" s="202"/>
      <c r="K607" s="198"/>
    </row>
    <row r="608" spans="3:11" ht="15" customHeight="1" x14ac:dyDescent="0.25">
      <c r="C608" s="175"/>
      <c r="E608" s="199"/>
      <c r="F608" s="200"/>
      <c r="G608" s="215"/>
      <c r="H608" s="201"/>
      <c r="I608" s="201"/>
      <c r="J608" s="202"/>
      <c r="K608" s="198"/>
    </row>
    <row r="609" spans="3:11" ht="15" customHeight="1" x14ac:dyDescent="0.25">
      <c r="C609" s="175"/>
      <c r="E609" s="199"/>
      <c r="F609" s="200"/>
      <c r="G609" s="215"/>
      <c r="H609" s="201"/>
      <c r="I609" s="201"/>
      <c r="J609" s="202"/>
      <c r="K609" s="198"/>
    </row>
    <row r="610" spans="3:11" ht="15" customHeight="1" x14ac:dyDescent="0.25">
      <c r="C610" s="175"/>
      <c r="E610" s="199"/>
      <c r="F610" s="200"/>
      <c r="G610" s="215"/>
      <c r="H610" s="201"/>
      <c r="I610" s="201"/>
      <c r="J610" s="202"/>
      <c r="K610" s="198"/>
    </row>
    <row r="611" spans="3:11" ht="15" customHeight="1" x14ac:dyDescent="0.25">
      <c r="C611" s="175"/>
      <c r="E611" s="199"/>
      <c r="F611" s="200"/>
      <c r="G611" s="215"/>
      <c r="H611" s="201"/>
      <c r="I611" s="201"/>
      <c r="J611" s="202"/>
      <c r="K611" s="198"/>
    </row>
    <row r="612" spans="3:11" ht="15" customHeight="1" x14ac:dyDescent="0.25">
      <c r="C612" s="175"/>
      <c r="E612" s="199"/>
      <c r="F612" s="200"/>
      <c r="G612" s="215"/>
      <c r="H612" s="201"/>
      <c r="I612" s="201"/>
      <c r="J612" s="202"/>
      <c r="K612" s="198"/>
    </row>
    <row r="613" spans="3:11" ht="15" customHeight="1" x14ac:dyDescent="0.25">
      <c r="C613" s="175"/>
      <c r="E613" s="199"/>
      <c r="F613" s="200"/>
      <c r="G613" s="215"/>
      <c r="H613" s="201"/>
      <c r="I613" s="201"/>
      <c r="J613" s="202"/>
      <c r="K613" s="198"/>
    </row>
    <row r="614" spans="3:11" ht="15" customHeight="1" x14ac:dyDescent="0.25">
      <c r="C614" s="175"/>
      <c r="E614" s="199"/>
      <c r="F614" s="200"/>
      <c r="G614" s="215"/>
      <c r="H614" s="201"/>
      <c r="I614" s="201"/>
      <c r="J614" s="202"/>
      <c r="K614" s="198"/>
    </row>
    <row r="615" spans="3:11" ht="15" customHeight="1" x14ac:dyDescent="0.25">
      <c r="C615" s="175"/>
      <c r="E615" s="199"/>
      <c r="F615" s="200"/>
      <c r="G615" s="215"/>
      <c r="H615" s="201"/>
      <c r="I615" s="201"/>
      <c r="J615" s="202"/>
      <c r="K615" s="198"/>
    </row>
    <row r="616" spans="3:11" ht="15" customHeight="1" x14ac:dyDescent="0.25">
      <c r="C616" s="175"/>
      <c r="E616" s="199"/>
      <c r="F616" s="200"/>
      <c r="G616" s="215"/>
      <c r="H616" s="201"/>
      <c r="I616" s="201"/>
      <c r="J616" s="202"/>
      <c r="K616" s="198"/>
    </row>
    <row r="617" spans="3:11" ht="15" customHeight="1" x14ac:dyDescent="0.25">
      <c r="C617" s="175"/>
      <c r="E617" s="199"/>
      <c r="F617" s="200"/>
      <c r="G617" s="215"/>
      <c r="H617" s="201"/>
      <c r="I617" s="201"/>
      <c r="J617" s="202"/>
      <c r="K617" s="198"/>
    </row>
    <row r="618" spans="3:11" ht="15" customHeight="1" x14ac:dyDescent="0.25">
      <c r="C618" s="175"/>
      <c r="E618" s="199"/>
      <c r="F618" s="200"/>
      <c r="G618" s="215"/>
      <c r="H618" s="201"/>
      <c r="I618" s="201"/>
      <c r="J618" s="202"/>
      <c r="K618" s="198"/>
    </row>
    <row r="619" spans="3:11" ht="15" customHeight="1" x14ac:dyDescent="0.25">
      <c r="C619" s="175"/>
      <c r="E619" s="199"/>
      <c r="F619" s="200"/>
      <c r="G619" s="215"/>
      <c r="H619" s="201"/>
      <c r="I619" s="201"/>
      <c r="J619" s="202"/>
      <c r="K619" s="198"/>
    </row>
    <row r="620" spans="3:11" ht="15" customHeight="1" x14ac:dyDescent="0.25">
      <c r="C620" s="175"/>
      <c r="E620" s="199"/>
      <c r="F620" s="200"/>
      <c r="G620" s="215"/>
      <c r="H620" s="201"/>
      <c r="I620" s="201"/>
      <c r="J620" s="202"/>
      <c r="K620" s="198"/>
    </row>
    <row r="621" spans="3:11" ht="15" customHeight="1" x14ac:dyDescent="0.25">
      <c r="C621" s="175"/>
      <c r="E621" s="199"/>
      <c r="F621" s="200"/>
      <c r="G621" s="215"/>
      <c r="H621" s="201"/>
      <c r="I621" s="201"/>
      <c r="J621" s="202"/>
      <c r="K621" s="198"/>
    </row>
    <row r="622" spans="3:11" ht="15" customHeight="1" x14ac:dyDescent="0.25">
      <c r="C622" s="175"/>
      <c r="E622" s="199"/>
      <c r="F622" s="200"/>
      <c r="G622" s="215"/>
      <c r="H622" s="201"/>
      <c r="I622" s="201"/>
      <c r="J622" s="202"/>
      <c r="K622" s="198"/>
    </row>
    <row r="623" spans="3:11" ht="15" customHeight="1" x14ac:dyDescent="0.25">
      <c r="C623" s="175"/>
      <c r="E623" s="199"/>
      <c r="F623" s="200"/>
      <c r="G623" s="215"/>
      <c r="H623" s="201"/>
      <c r="I623" s="201"/>
      <c r="J623" s="202"/>
      <c r="K623" s="198"/>
    </row>
    <row r="624" spans="3:11" ht="15" customHeight="1" x14ac:dyDescent="0.25">
      <c r="C624" s="175"/>
      <c r="E624" s="199"/>
      <c r="F624" s="200"/>
      <c r="G624" s="215"/>
      <c r="H624" s="201"/>
      <c r="I624" s="201"/>
      <c r="J624" s="202"/>
      <c r="K624" s="198"/>
    </row>
    <row r="625" spans="3:11" ht="15" customHeight="1" x14ac:dyDescent="0.25">
      <c r="C625" s="175"/>
      <c r="E625" s="199"/>
      <c r="F625" s="200"/>
      <c r="G625" s="215"/>
      <c r="H625" s="201"/>
      <c r="I625" s="201"/>
      <c r="J625" s="202"/>
      <c r="K625" s="198"/>
    </row>
    <row r="626" spans="3:11" ht="15" customHeight="1" x14ac:dyDescent="0.25">
      <c r="C626" s="175"/>
      <c r="E626" s="199"/>
      <c r="F626" s="200"/>
      <c r="G626" s="215"/>
      <c r="H626" s="201"/>
      <c r="I626" s="201"/>
      <c r="J626" s="202"/>
      <c r="K626" s="198"/>
    </row>
    <row r="627" spans="3:11" ht="15" customHeight="1" x14ac:dyDescent="0.25">
      <c r="C627" s="175"/>
      <c r="E627" s="199"/>
      <c r="F627" s="200"/>
      <c r="G627" s="215"/>
      <c r="H627" s="201"/>
      <c r="I627" s="201"/>
      <c r="J627" s="202"/>
      <c r="K627" s="198"/>
    </row>
    <row r="628" spans="3:11" ht="15" customHeight="1" x14ac:dyDescent="0.25">
      <c r="C628" s="175"/>
      <c r="E628" s="199"/>
      <c r="F628" s="200"/>
      <c r="G628" s="215"/>
      <c r="H628" s="201"/>
      <c r="I628" s="201"/>
      <c r="J628" s="202"/>
      <c r="K628" s="198"/>
    </row>
    <row r="629" spans="3:11" ht="15" customHeight="1" x14ac:dyDescent="0.25">
      <c r="C629" s="175"/>
      <c r="E629" s="199"/>
      <c r="F629" s="200"/>
      <c r="G629" s="215"/>
      <c r="H629" s="201"/>
      <c r="I629" s="201"/>
      <c r="J629" s="202"/>
      <c r="K629" s="198"/>
    </row>
    <row r="630" spans="3:11" ht="15" customHeight="1" x14ac:dyDescent="0.25">
      <c r="C630" s="175"/>
      <c r="E630" s="199"/>
      <c r="F630" s="200"/>
      <c r="G630" s="215"/>
      <c r="H630" s="201"/>
      <c r="I630" s="201"/>
      <c r="J630" s="202"/>
      <c r="K630" s="198"/>
    </row>
    <row r="631" spans="3:11" ht="15" customHeight="1" x14ac:dyDescent="0.25">
      <c r="C631" s="175"/>
      <c r="E631" s="199"/>
      <c r="F631" s="200"/>
      <c r="G631" s="215"/>
      <c r="H631" s="201"/>
      <c r="I631" s="201"/>
      <c r="J631" s="202"/>
      <c r="K631" s="198"/>
    </row>
    <row r="632" spans="3:11" ht="15" customHeight="1" x14ac:dyDescent="0.25">
      <c r="C632" s="175"/>
      <c r="E632" s="199"/>
      <c r="F632" s="200"/>
      <c r="G632" s="215"/>
      <c r="H632" s="201"/>
      <c r="I632" s="201"/>
      <c r="J632" s="202"/>
      <c r="K632" s="198"/>
    </row>
    <row r="633" spans="3:11" ht="15" customHeight="1" x14ac:dyDescent="0.25">
      <c r="C633" s="175"/>
      <c r="E633" s="199"/>
      <c r="F633" s="200"/>
      <c r="G633" s="215"/>
      <c r="H633" s="201"/>
      <c r="I633" s="201"/>
      <c r="J633" s="202"/>
      <c r="K633" s="198"/>
    </row>
    <row r="634" spans="3:11" ht="15" customHeight="1" x14ac:dyDescent="0.25">
      <c r="C634" s="175"/>
      <c r="E634" s="199"/>
      <c r="F634" s="200"/>
      <c r="G634" s="215"/>
      <c r="H634" s="201"/>
      <c r="I634" s="201"/>
      <c r="J634" s="202"/>
      <c r="K634" s="198"/>
    </row>
    <row r="635" spans="3:11" ht="15" customHeight="1" x14ac:dyDescent="0.25">
      <c r="C635" s="175"/>
      <c r="E635" s="199"/>
      <c r="F635" s="200"/>
      <c r="G635" s="215"/>
      <c r="H635" s="201"/>
      <c r="I635" s="201"/>
      <c r="J635" s="202"/>
      <c r="K635" s="198"/>
    </row>
    <row r="636" spans="3:11" ht="15" customHeight="1" x14ac:dyDescent="0.25">
      <c r="C636" s="175"/>
      <c r="E636" s="199"/>
      <c r="F636" s="200"/>
      <c r="G636" s="215"/>
      <c r="H636" s="201"/>
      <c r="I636" s="201"/>
      <c r="J636" s="202"/>
      <c r="K636" s="198"/>
    </row>
    <row r="637" spans="3:11" ht="15" customHeight="1" x14ac:dyDescent="0.25">
      <c r="C637" s="175"/>
      <c r="E637" s="199"/>
      <c r="F637" s="200"/>
      <c r="G637" s="215"/>
      <c r="H637" s="201"/>
      <c r="I637" s="201"/>
      <c r="J637" s="202"/>
      <c r="K637" s="198"/>
    </row>
    <row r="638" spans="3:11" ht="15" customHeight="1" x14ac:dyDescent="0.25">
      <c r="C638" s="175"/>
      <c r="E638" s="199"/>
      <c r="F638" s="200"/>
      <c r="G638" s="215"/>
      <c r="H638" s="201"/>
      <c r="I638" s="201"/>
      <c r="J638" s="202"/>
      <c r="K638" s="198"/>
    </row>
    <row r="639" spans="3:11" ht="15" customHeight="1" x14ac:dyDescent="0.25">
      <c r="C639" s="175"/>
      <c r="E639" s="199"/>
      <c r="F639" s="200"/>
      <c r="G639" s="215"/>
      <c r="H639" s="201"/>
      <c r="I639" s="201"/>
      <c r="J639" s="202"/>
      <c r="K639" s="198"/>
    </row>
    <row r="640" spans="3:11" ht="15" customHeight="1" x14ac:dyDescent="0.25">
      <c r="C640" s="175"/>
      <c r="E640" s="199"/>
      <c r="F640" s="200"/>
      <c r="G640" s="215"/>
      <c r="H640" s="201"/>
      <c r="I640" s="201"/>
      <c r="J640" s="202"/>
      <c r="K640" s="198"/>
    </row>
    <row r="641" spans="3:11" ht="15" customHeight="1" x14ac:dyDescent="0.25">
      <c r="C641" s="175"/>
      <c r="E641" s="199"/>
      <c r="F641" s="200"/>
      <c r="G641" s="215"/>
      <c r="H641" s="201"/>
      <c r="I641" s="201"/>
      <c r="J641" s="202"/>
      <c r="K641" s="198"/>
    </row>
    <row r="642" spans="3:11" ht="15" customHeight="1" x14ac:dyDescent="0.25">
      <c r="C642" s="175"/>
      <c r="E642" s="199"/>
      <c r="F642" s="200"/>
      <c r="G642" s="215"/>
      <c r="H642" s="201"/>
      <c r="I642" s="201"/>
      <c r="J642" s="202"/>
      <c r="K642" s="198"/>
    </row>
    <row r="643" spans="3:11" ht="15" customHeight="1" x14ac:dyDescent="0.25">
      <c r="C643" s="175"/>
      <c r="E643" s="199"/>
      <c r="F643" s="200"/>
      <c r="G643" s="215"/>
      <c r="H643" s="201"/>
      <c r="I643" s="201"/>
      <c r="J643" s="202"/>
      <c r="K643" s="198"/>
    </row>
    <row r="644" spans="3:11" ht="15" customHeight="1" x14ac:dyDescent="0.25">
      <c r="C644" s="175"/>
      <c r="E644" s="199"/>
      <c r="F644" s="200"/>
      <c r="G644" s="215"/>
      <c r="H644" s="201"/>
      <c r="I644" s="201"/>
      <c r="J644" s="202"/>
      <c r="K644" s="198"/>
    </row>
    <row r="645" spans="3:11" ht="15" customHeight="1" x14ac:dyDescent="0.25">
      <c r="C645" s="175"/>
      <c r="E645" s="199"/>
      <c r="F645" s="200"/>
      <c r="G645" s="215"/>
      <c r="H645" s="201"/>
      <c r="I645" s="201"/>
      <c r="J645" s="202"/>
      <c r="K645" s="198"/>
    </row>
    <row r="646" spans="3:11" ht="15" customHeight="1" x14ac:dyDescent="0.25">
      <c r="C646" s="175"/>
      <c r="E646" s="199"/>
      <c r="F646" s="200"/>
      <c r="G646" s="215"/>
      <c r="H646" s="201"/>
      <c r="I646" s="201"/>
      <c r="J646" s="202"/>
      <c r="K646" s="198"/>
    </row>
    <row r="647" spans="3:11" ht="15" customHeight="1" x14ac:dyDescent="0.25">
      <c r="C647" s="175"/>
      <c r="E647" s="199"/>
      <c r="F647" s="200"/>
      <c r="G647" s="215"/>
      <c r="H647" s="201"/>
      <c r="I647" s="201"/>
      <c r="J647" s="202"/>
      <c r="K647" s="198"/>
    </row>
    <row r="648" spans="3:11" ht="15" customHeight="1" x14ac:dyDescent="0.25">
      <c r="C648" s="175"/>
      <c r="E648" s="199"/>
      <c r="F648" s="200"/>
      <c r="G648" s="215"/>
      <c r="H648" s="201"/>
      <c r="I648" s="201"/>
      <c r="J648" s="202"/>
      <c r="K648" s="198"/>
    </row>
    <row r="649" spans="3:11" ht="15" customHeight="1" x14ac:dyDescent="0.25">
      <c r="C649" s="175"/>
      <c r="E649" s="199"/>
      <c r="F649" s="200"/>
      <c r="G649" s="215"/>
      <c r="H649" s="201"/>
      <c r="I649" s="201"/>
      <c r="J649" s="202"/>
      <c r="K649" s="198"/>
    </row>
    <row r="650" spans="3:11" ht="15" customHeight="1" x14ac:dyDescent="0.25">
      <c r="C650" s="175"/>
      <c r="E650" s="199"/>
      <c r="F650" s="200"/>
      <c r="G650" s="215"/>
      <c r="H650" s="201"/>
      <c r="I650" s="201"/>
      <c r="J650" s="202"/>
      <c r="K650" s="198"/>
    </row>
    <row r="651" spans="3:11" ht="15" customHeight="1" x14ac:dyDescent="0.25">
      <c r="C651" s="175"/>
      <c r="E651" s="199"/>
      <c r="F651" s="200"/>
      <c r="G651" s="215"/>
      <c r="H651" s="201"/>
      <c r="I651" s="201"/>
      <c r="J651" s="202"/>
      <c r="K651" s="198"/>
    </row>
    <row r="652" spans="3:11" ht="15" customHeight="1" x14ac:dyDescent="0.25">
      <c r="C652" s="175"/>
      <c r="E652" s="199"/>
      <c r="F652" s="200"/>
      <c r="G652" s="215"/>
      <c r="H652" s="201"/>
      <c r="I652" s="201"/>
      <c r="J652" s="202"/>
      <c r="K652" s="198"/>
    </row>
    <row r="653" spans="3:11" ht="15" customHeight="1" x14ac:dyDescent="0.25">
      <c r="C653" s="175"/>
      <c r="E653" s="199"/>
      <c r="F653" s="200"/>
      <c r="G653" s="215"/>
      <c r="H653" s="201"/>
      <c r="I653" s="201"/>
      <c r="J653" s="202"/>
      <c r="K653" s="198"/>
    </row>
    <row r="654" spans="3:11" ht="15" customHeight="1" x14ac:dyDescent="0.25">
      <c r="C654" s="175"/>
      <c r="E654" s="199"/>
      <c r="F654" s="200"/>
      <c r="G654" s="215"/>
      <c r="H654" s="201"/>
      <c r="I654" s="201"/>
      <c r="J654" s="202"/>
      <c r="K654" s="198"/>
    </row>
    <row r="655" spans="3:11" ht="15" customHeight="1" x14ac:dyDescent="0.25">
      <c r="C655" s="175"/>
      <c r="E655" s="199"/>
      <c r="F655" s="200"/>
      <c r="G655" s="215"/>
      <c r="H655" s="201"/>
      <c r="I655" s="201"/>
      <c r="J655" s="202"/>
      <c r="K655" s="198"/>
    </row>
    <row r="656" spans="3:11" ht="15" customHeight="1" x14ac:dyDescent="0.25">
      <c r="C656" s="175"/>
      <c r="E656" s="199"/>
      <c r="F656" s="200"/>
      <c r="G656" s="215"/>
      <c r="H656" s="201"/>
      <c r="I656" s="201"/>
      <c r="J656" s="202"/>
      <c r="K656" s="198"/>
    </row>
    <row r="657" spans="3:11" ht="15" customHeight="1" x14ac:dyDescent="0.25">
      <c r="C657" s="175"/>
      <c r="E657" s="199"/>
      <c r="F657" s="200"/>
      <c r="G657" s="215"/>
      <c r="H657" s="201"/>
      <c r="I657" s="201"/>
      <c r="J657" s="202"/>
      <c r="K657" s="198"/>
    </row>
    <row r="658" spans="3:11" ht="15" customHeight="1" x14ac:dyDescent="0.25">
      <c r="C658" s="175"/>
      <c r="E658" s="199"/>
      <c r="F658" s="200"/>
      <c r="G658" s="215"/>
      <c r="H658" s="201"/>
      <c r="I658" s="201"/>
      <c r="J658" s="202"/>
      <c r="K658" s="198"/>
    </row>
    <row r="659" spans="3:11" ht="15" customHeight="1" x14ac:dyDescent="0.25">
      <c r="C659" s="175"/>
      <c r="E659" s="199"/>
      <c r="F659" s="200"/>
      <c r="G659" s="215"/>
      <c r="H659" s="201"/>
      <c r="I659" s="201"/>
      <c r="J659" s="202"/>
      <c r="K659" s="198"/>
    </row>
    <row r="660" spans="3:11" ht="15" customHeight="1" x14ac:dyDescent="0.25">
      <c r="C660" s="175"/>
      <c r="E660" s="199"/>
      <c r="F660" s="200"/>
      <c r="G660" s="215"/>
      <c r="H660" s="201"/>
      <c r="I660" s="201"/>
      <c r="J660" s="202"/>
      <c r="K660" s="198"/>
    </row>
    <row r="661" spans="3:11" ht="15" customHeight="1" x14ac:dyDescent="0.25">
      <c r="C661" s="175"/>
      <c r="E661" s="199"/>
      <c r="F661" s="200"/>
      <c r="G661" s="215"/>
      <c r="H661" s="201"/>
      <c r="I661" s="201"/>
      <c r="J661" s="202"/>
      <c r="K661" s="198"/>
    </row>
    <row r="662" spans="3:11" ht="15" customHeight="1" x14ac:dyDescent="0.25">
      <c r="C662" s="175"/>
      <c r="E662" s="199"/>
      <c r="F662" s="200"/>
      <c r="G662" s="215"/>
      <c r="H662" s="201"/>
      <c r="I662" s="201"/>
      <c r="J662" s="202"/>
      <c r="K662" s="198"/>
    </row>
    <row r="663" spans="3:11" ht="15" customHeight="1" x14ac:dyDescent="0.25">
      <c r="C663" s="175"/>
      <c r="E663" s="199"/>
      <c r="F663" s="200"/>
      <c r="G663" s="215"/>
      <c r="H663" s="201"/>
      <c r="I663" s="201"/>
      <c r="J663" s="202"/>
      <c r="K663" s="198"/>
    </row>
    <row r="664" spans="3:11" ht="15" customHeight="1" x14ac:dyDescent="0.25">
      <c r="C664" s="175"/>
      <c r="E664" s="199"/>
      <c r="F664" s="200"/>
      <c r="G664" s="215"/>
      <c r="H664" s="201"/>
      <c r="I664" s="201"/>
      <c r="J664" s="202"/>
      <c r="K664" s="198"/>
    </row>
    <row r="665" spans="3:11" ht="15" customHeight="1" x14ac:dyDescent="0.25">
      <c r="C665" s="175"/>
      <c r="E665" s="199"/>
      <c r="F665" s="200"/>
      <c r="G665" s="215"/>
      <c r="H665" s="201"/>
      <c r="I665" s="201"/>
      <c r="J665" s="202"/>
      <c r="K665" s="198"/>
    </row>
    <row r="666" spans="3:11" ht="15" customHeight="1" x14ac:dyDescent="0.25">
      <c r="C666" s="175"/>
      <c r="E666" s="199"/>
      <c r="F666" s="200"/>
      <c r="G666" s="215"/>
      <c r="H666" s="201"/>
      <c r="I666" s="201"/>
      <c r="J666" s="202"/>
      <c r="K666" s="198"/>
    </row>
    <row r="667" spans="3:11" ht="15" customHeight="1" x14ac:dyDescent="0.25">
      <c r="C667" s="175"/>
      <c r="E667" s="199"/>
      <c r="F667" s="200"/>
      <c r="G667" s="215"/>
      <c r="H667" s="201"/>
      <c r="I667" s="201"/>
      <c r="J667" s="202"/>
      <c r="K667" s="198"/>
    </row>
    <row r="668" spans="3:11" ht="15" customHeight="1" x14ac:dyDescent="0.25">
      <c r="C668" s="175"/>
      <c r="E668" s="199"/>
      <c r="F668" s="200"/>
      <c r="G668" s="215"/>
      <c r="H668" s="201"/>
      <c r="I668" s="201"/>
      <c r="J668" s="202"/>
      <c r="K668" s="198"/>
    </row>
    <row r="669" spans="3:11" ht="15" customHeight="1" x14ac:dyDescent="0.25">
      <c r="C669" s="175"/>
      <c r="E669" s="199"/>
      <c r="F669" s="200"/>
      <c r="G669" s="215"/>
      <c r="H669" s="201"/>
      <c r="I669" s="201"/>
      <c r="J669" s="202"/>
      <c r="K669" s="198"/>
    </row>
    <row r="670" spans="3:11" ht="15" customHeight="1" x14ac:dyDescent="0.25">
      <c r="C670" s="175"/>
      <c r="E670" s="199"/>
      <c r="F670" s="200"/>
      <c r="G670" s="215"/>
      <c r="H670" s="201"/>
      <c r="I670" s="201"/>
      <c r="J670" s="202"/>
      <c r="K670" s="198"/>
    </row>
    <row r="671" spans="3:11" ht="15" customHeight="1" x14ac:dyDescent="0.25">
      <c r="C671" s="175"/>
      <c r="E671" s="199"/>
      <c r="F671" s="200"/>
      <c r="G671" s="215"/>
      <c r="H671" s="201"/>
      <c r="I671" s="201"/>
      <c r="J671" s="202"/>
      <c r="K671" s="198"/>
    </row>
    <row r="672" spans="3:11" ht="15" customHeight="1" x14ac:dyDescent="0.25">
      <c r="C672" s="175"/>
      <c r="E672" s="199"/>
      <c r="F672" s="200"/>
      <c r="G672" s="215"/>
      <c r="H672" s="201"/>
      <c r="I672" s="201"/>
      <c r="J672" s="202"/>
      <c r="K672" s="198"/>
    </row>
    <row r="673" spans="3:11" ht="15" customHeight="1" x14ac:dyDescent="0.25">
      <c r="C673" s="175"/>
      <c r="E673" s="199"/>
      <c r="F673" s="200"/>
      <c r="G673" s="215"/>
      <c r="H673" s="201"/>
      <c r="I673" s="201"/>
      <c r="J673" s="202"/>
      <c r="K673" s="198"/>
    </row>
    <row r="674" spans="3:11" ht="15" customHeight="1" x14ac:dyDescent="0.25">
      <c r="C674" s="175"/>
      <c r="E674" s="199"/>
      <c r="F674" s="200"/>
      <c r="G674" s="215"/>
      <c r="H674" s="201"/>
      <c r="I674" s="201"/>
      <c r="J674" s="202"/>
      <c r="K674" s="198"/>
    </row>
    <row r="675" spans="3:11" ht="15" customHeight="1" x14ac:dyDescent="0.25">
      <c r="C675" s="175"/>
      <c r="E675" s="199"/>
      <c r="F675" s="200"/>
      <c r="G675" s="215"/>
      <c r="H675" s="201"/>
      <c r="I675" s="201"/>
      <c r="J675" s="202"/>
      <c r="K675" s="198"/>
    </row>
    <row r="676" spans="3:11" ht="15" customHeight="1" x14ac:dyDescent="0.25">
      <c r="C676" s="175"/>
      <c r="E676" s="199"/>
      <c r="F676" s="200"/>
      <c r="G676" s="215"/>
      <c r="H676" s="201"/>
      <c r="I676" s="201"/>
      <c r="J676" s="202"/>
      <c r="K676" s="198"/>
    </row>
    <row r="677" spans="3:11" ht="15" customHeight="1" x14ac:dyDescent="0.25">
      <c r="C677" s="175"/>
      <c r="E677" s="199"/>
      <c r="F677" s="200"/>
      <c r="G677" s="215"/>
      <c r="H677" s="201"/>
      <c r="I677" s="201"/>
      <c r="J677" s="202"/>
      <c r="K677" s="198"/>
    </row>
    <row r="678" spans="3:11" ht="15" customHeight="1" x14ac:dyDescent="0.25">
      <c r="C678" s="175"/>
      <c r="E678" s="199"/>
      <c r="F678" s="200"/>
      <c r="G678" s="215"/>
      <c r="H678" s="201"/>
      <c r="I678" s="201"/>
      <c r="J678" s="202"/>
      <c r="K678" s="198"/>
    </row>
    <row r="679" spans="3:11" ht="15" customHeight="1" x14ac:dyDescent="0.25">
      <c r="C679" s="175"/>
      <c r="E679" s="199"/>
      <c r="F679" s="200"/>
      <c r="G679" s="215"/>
      <c r="H679" s="201"/>
      <c r="I679" s="201"/>
      <c r="J679" s="202"/>
      <c r="K679" s="198"/>
    </row>
    <row r="680" spans="3:11" ht="15" customHeight="1" x14ac:dyDescent="0.25">
      <c r="C680" s="175"/>
      <c r="E680" s="199"/>
      <c r="F680" s="200"/>
      <c r="G680" s="215"/>
      <c r="H680" s="201"/>
      <c r="I680" s="201"/>
      <c r="J680" s="202"/>
      <c r="K680" s="198"/>
    </row>
    <row r="681" spans="3:11" ht="15" customHeight="1" x14ac:dyDescent="0.25">
      <c r="C681" s="175"/>
      <c r="E681" s="199"/>
      <c r="F681" s="200"/>
      <c r="G681" s="215"/>
      <c r="H681" s="201"/>
      <c r="I681" s="201"/>
      <c r="J681" s="202"/>
      <c r="K681" s="198"/>
    </row>
    <row r="682" spans="3:11" ht="15" customHeight="1" x14ac:dyDescent="0.25">
      <c r="C682" s="175"/>
      <c r="E682" s="199"/>
      <c r="F682" s="200"/>
      <c r="G682" s="215"/>
      <c r="H682" s="201"/>
      <c r="I682" s="201"/>
      <c r="J682" s="202"/>
      <c r="K682" s="198"/>
    </row>
    <row r="683" spans="3:11" ht="15" customHeight="1" x14ac:dyDescent="0.25">
      <c r="C683" s="175"/>
      <c r="E683" s="199"/>
      <c r="F683" s="200"/>
      <c r="G683" s="215"/>
      <c r="H683" s="201"/>
      <c r="I683" s="201"/>
      <c r="J683" s="202"/>
      <c r="K683" s="198"/>
    </row>
    <row r="684" spans="3:11" ht="15" customHeight="1" x14ac:dyDescent="0.25">
      <c r="C684" s="175"/>
      <c r="E684" s="199"/>
      <c r="F684" s="200"/>
      <c r="G684" s="215"/>
      <c r="H684" s="201"/>
      <c r="I684" s="201"/>
      <c r="J684" s="202"/>
      <c r="K684" s="198"/>
    </row>
    <row r="685" spans="3:11" ht="15" customHeight="1" x14ac:dyDescent="0.25">
      <c r="C685" s="175"/>
      <c r="E685" s="199"/>
      <c r="F685" s="200"/>
      <c r="G685" s="215"/>
      <c r="H685" s="201"/>
      <c r="I685" s="201"/>
      <c r="J685" s="202"/>
      <c r="K685" s="198"/>
    </row>
    <row r="686" spans="3:11" ht="15" customHeight="1" x14ac:dyDescent="0.25">
      <c r="C686" s="175"/>
      <c r="E686" s="199"/>
      <c r="F686" s="200"/>
      <c r="G686" s="215"/>
      <c r="H686" s="201"/>
      <c r="I686" s="201"/>
      <c r="J686" s="202"/>
      <c r="K686" s="198"/>
    </row>
    <row r="687" spans="3:11" ht="15" customHeight="1" x14ac:dyDescent="0.25">
      <c r="C687" s="175"/>
      <c r="E687" s="199"/>
      <c r="F687" s="200"/>
      <c r="G687" s="215"/>
      <c r="H687" s="201"/>
      <c r="I687" s="201"/>
      <c r="J687" s="202"/>
      <c r="K687" s="198"/>
    </row>
    <row r="688" spans="3:11" ht="15" customHeight="1" x14ac:dyDescent="0.25">
      <c r="C688" s="175"/>
      <c r="E688" s="199"/>
      <c r="F688" s="200"/>
      <c r="G688" s="215"/>
      <c r="H688" s="201"/>
      <c r="I688" s="201"/>
      <c r="J688" s="202"/>
      <c r="K688" s="198"/>
    </row>
    <row r="689" spans="3:11" ht="15" customHeight="1" x14ac:dyDescent="0.25">
      <c r="C689" s="175"/>
      <c r="E689" s="199"/>
      <c r="F689" s="200"/>
      <c r="G689" s="215"/>
      <c r="H689" s="201"/>
      <c r="I689" s="201"/>
      <c r="J689" s="202"/>
      <c r="K689" s="198"/>
    </row>
    <row r="690" spans="3:11" ht="15" customHeight="1" x14ac:dyDescent="0.25">
      <c r="C690" s="175"/>
      <c r="E690" s="199"/>
      <c r="F690" s="200"/>
      <c r="G690" s="215"/>
      <c r="H690" s="201"/>
      <c r="I690" s="201"/>
      <c r="J690" s="202"/>
      <c r="K690" s="198"/>
    </row>
    <row r="691" spans="3:11" ht="15" customHeight="1" x14ac:dyDescent="0.25">
      <c r="C691" s="175"/>
      <c r="E691" s="199"/>
      <c r="F691" s="200"/>
      <c r="G691" s="215"/>
      <c r="H691" s="201"/>
      <c r="I691" s="201"/>
      <c r="J691" s="202"/>
      <c r="K691" s="198"/>
    </row>
    <row r="692" spans="3:11" ht="15" customHeight="1" x14ac:dyDescent="0.25">
      <c r="C692" s="175"/>
      <c r="E692" s="199"/>
      <c r="F692" s="200"/>
      <c r="G692" s="215"/>
      <c r="H692" s="201"/>
      <c r="I692" s="201"/>
      <c r="J692" s="202"/>
      <c r="K692" s="198"/>
    </row>
    <row r="693" spans="3:11" ht="15" customHeight="1" x14ac:dyDescent="0.25">
      <c r="C693" s="175"/>
      <c r="E693" s="199"/>
      <c r="F693" s="200"/>
      <c r="G693" s="215"/>
      <c r="H693" s="201"/>
      <c r="I693" s="201"/>
      <c r="J693" s="202"/>
      <c r="K693" s="198"/>
    </row>
    <row r="694" spans="3:11" ht="15" customHeight="1" x14ac:dyDescent="0.25">
      <c r="C694" s="175"/>
      <c r="E694" s="199"/>
      <c r="F694" s="200"/>
      <c r="G694" s="215"/>
      <c r="H694" s="201"/>
      <c r="I694" s="201"/>
      <c r="J694" s="202"/>
      <c r="K694" s="198"/>
    </row>
    <row r="695" spans="3:11" ht="15" customHeight="1" x14ac:dyDescent="0.25">
      <c r="C695" s="175"/>
      <c r="E695" s="199"/>
      <c r="F695" s="200"/>
      <c r="G695" s="215"/>
      <c r="H695" s="201"/>
      <c r="I695" s="201"/>
      <c r="J695" s="202"/>
      <c r="K695" s="198"/>
    </row>
    <row r="696" spans="3:11" ht="15" customHeight="1" x14ac:dyDescent="0.25">
      <c r="C696" s="175"/>
      <c r="E696" s="199"/>
      <c r="F696" s="200"/>
      <c r="G696" s="215"/>
      <c r="H696" s="201"/>
      <c r="I696" s="201"/>
      <c r="J696" s="202"/>
      <c r="K696" s="198"/>
    </row>
    <row r="697" spans="3:11" ht="15" customHeight="1" x14ac:dyDescent="0.25">
      <c r="C697" s="175"/>
      <c r="E697" s="199"/>
      <c r="F697" s="200"/>
      <c r="G697" s="215"/>
      <c r="H697" s="201"/>
      <c r="I697" s="201"/>
      <c r="J697" s="202"/>
      <c r="K697" s="198"/>
    </row>
    <row r="698" spans="3:11" ht="15" customHeight="1" x14ac:dyDescent="0.25">
      <c r="C698" s="175"/>
      <c r="E698" s="199"/>
      <c r="F698" s="200"/>
      <c r="G698" s="215"/>
      <c r="H698" s="201"/>
      <c r="I698" s="201"/>
      <c r="J698" s="202"/>
      <c r="K698" s="198"/>
    </row>
    <row r="699" spans="3:11" ht="15" customHeight="1" x14ac:dyDescent="0.25">
      <c r="C699" s="175"/>
      <c r="E699" s="199"/>
      <c r="F699" s="200"/>
      <c r="G699" s="215"/>
      <c r="H699" s="201"/>
      <c r="I699" s="201"/>
      <c r="J699" s="202"/>
      <c r="K699" s="198"/>
    </row>
    <row r="700" spans="3:11" ht="15" customHeight="1" x14ac:dyDescent="0.25">
      <c r="C700" s="175"/>
      <c r="E700" s="199"/>
      <c r="F700" s="200"/>
      <c r="G700" s="215"/>
      <c r="H700" s="201"/>
      <c r="I700" s="201"/>
      <c r="J700" s="202"/>
      <c r="K700" s="198"/>
    </row>
    <row r="701" spans="3:11" ht="15" customHeight="1" x14ac:dyDescent="0.25">
      <c r="C701" s="175"/>
      <c r="E701" s="199"/>
      <c r="F701" s="200"/>
      <c r="G701" s="215"/>
      <c r="H701" s="201"/>
      <c r="I701" s="201"/>
      <c r="J701" s="202"/>
      <c r="K701" s="198"/>
    </row>
    <row r="702" spans="3:11" ht="15" customHeight="1" x14ac:dyDescent="0.25">
      <c r="C702" s="175"/>
      <c r="E702" s="199"/>
      <c r="F702" s="200"/>
      <c r="G702" s="215"/>
      <c r="H702" s="201"/>
      <c r="I702" s="201"/>
      <c r="J702" s="202"/>
      <c r="K702" s="198"/>
    </row>
    <row r="703" spans="3:11" ht="15" customHeight="1" x14ac:dyDescent="0.25">
      <c r="C703" s="175"/>
      <c r="E703" s="199"/>
      <c r="F703" s="200"/>
      <c r="G703" s="215"/>
      <c r="H703" s="201"/>
      <c r="I703" s="201"/>
      <c r="J703" s="202"/>
      <c r="K703" s="198"/>
    </row>
    <row r="704" spans="3:11" ht="15" customHeight="1" x14ac:dyDescent="0.25">
      <c r="C704" s="175"/>
      <c r="E704" s="199"/>
      <c r="F704" s="200"/>
      <c r="G704" s="215"/>
      <c r="H704" s="201"/>
      <c r="I704" s="201"/>
      <c r="J704" s="202"/>
      <c r="K704" s="198"/>
    </row>
    <row r="705" spans="3:11" ht="15" customHeight="1" x14ac:dyDescent="0.25">
      <c r="C705" s="175"/>
      <c r="E705" s="199"/>
      <c r="F705" s="200"/>
      <c r="G705" s="215"/>
      <c r="H705" s="201"/>
      <c r="I705" s="201"/>
      <c r="J705" s="202"/>
      <c r="K705" s="198"/>
    </row>
    <row r="706" spans="3:11" ht="15" customHeight="1" x14ac:dyDescent="0.25">
      <c r="C706" s="175"/>
      <c r="E706" s="199"/>
      <c r="F706" s="200"/>
      <c r="G706" s="215"/>
      <c r="H706" s="201"/>
      <c r="I706" s="201"/>
      <c r="J706" s="202"/>
      <c r="K706" s="198"/>
    </row>
    <row r="707" spans="3:11" ht="15" customHeight="1" x14ac:dyDescent="0.25">
      <c r="C707" s="175"/>
      <c r="E707" s="199"/>
      <c r="F707" s="200"/>
      <c r="G707" s="215"/>
      <c r="H707" s="201"/>
      <c r="I707" s="201"/>
      <c r="J707" s="202"/>
      <c r="K707" s="198"/>
    </row>
    <row r="708" spans="3:11" ht="15" customHeight="1" x14ac:dyDescent="0.25">
      <c r="C708" s="175"/>
      <c r="E708" s="199"/>
      <c r="F708" s="200"/>
      <c r="G708" s="215"/>
      <c r="H708" s="201"/>
      <c r="I708" s="201"/>
      <c r="J708" s="202"/>
      <c r="K708" s="198"/>
    </row>
    <row r="709" spans="3:11" ht="15" customHeight="1" x14ac:dyDescent="0.25">
      <c r="C709" s="175"/>
      <c r="E709" s="199"/>
      <c r="F709" s="200"/>
      <c r="G709" s="215"/>
      <c r="H709" s="201"/>
      <c r="I709" s="201"/>
      <c r="J709" s="202"/>
      <c r="K709" s="198"/>
    </row>
    <row r="710" spans="3:11" ht="15" customHeight="1" x14ac:dyDescent="0.25">
      <c r="C710" s="175"/>
      <c r="E710" s="199"/>
      <c r="F710" s="200"/>
      <c r="G710" s="215"/>
      <c r="H710" s="201"/>
      <c r="I710" s="201"/>
      <c r="J710" s="202"/>
      <c r="K710" s="198"/>
    </row>
    <row r="711" spans="3:11" ht="15" customHeight="1" x14ac:dyDescent="0.25">
      <c r="C711" s="175"/>
      <c r="E711" s="199"/>
      <c r="F711" s="200"/>
      <c r="G711" s="215"/>
      <c r="H711" s="201"/>
      <c r="I711" s="201"/>
      <c r="J711" s="202"/>
      <c r="K711" s="198"/>
    </row>
    <row r="712" spans="3:11" ht="15" customHeight="1" x14ac:dyDescent="0.25">
      <c r="C712" s="175"/>
      <c r="E712" s="199"/>
      <c r="F712" s="200"/>
      <c r="G712" s="215"/>
      <c r="H712" s="201"/>
      <c r="I712" s="201"/>
      <c r="J712" s="202"/>
      <c r="K712" s="198"/>
    </row>
    <row r="713" spans="3:11" ht="15" customHeight="1" x14ac:dyDescent="0.25">
      <c r="C713" s="175"/>
      <c r="E713" s="199"/>
      <c r="F713" s="200"/>
      <c r="G713" s="215"/>
      <c r="H713" s="201"/>
      <c r="I713" s="201"/>
      <c r="J713" s="202"/>
      <c r="K713" s="198"/>
    </row>
    <row r="714" spans="3:11" ht="15" customHeight="1" x14ac:dyDescent="0.25">
      <c r="C714" s="175"/>
      <c r="E714" s="199"/>
      <c r="F714" s="200"/>
      <c r="G714" s="215"/>
      <c r="H714" s="201"/>
      <c r="I714" s="201"/>
      <c r="J714" s="202"/>
      <c r="K714" s="198"/>
    </row>
    <row r="715" spans="3:11" ht="15" customHeight="1" x14ac:dyDescent="0.25">
      <c r="C715" s="175"/>
      <c r="E715" s="199"/>
      <c r="F715" s="200"/>
      <c r="G715" s="215"/>
      <c r="H715" s="201"/>
      <c r="I715" s="201"/>
      <c r="J715" s="202"/>
      <c r="K715" s="198"/>
    </row>
    <row r="716" spans="3:11" ht="15" customHeight="1" x14ac:dyDescent="0.25">
      <c r="C716" s="175"/>
      <c r="E716" s="199"/>
      <c r="F716" s="200"/>
      <c r="G716" s="215"/>
      <c r="H716" s="201"/>
      <c r="I716" s="201"/>
      <c r="J716" s="202"/>
      <c r="K716" s="198"/>
    </row>
    <row r="717" spans="3:11" ht="15" customHeight="1" x14ac:dyDescent="0.25">
      <c r="C717" s="175"/>
      <c r="E717" s="199"/>
      <c r="F717" s="200"/>
      <c r="G717" s="215"/>
      <c r="H717" s="201"/>
      <c r="I717" s="201"/>
      <c r="J717" s="202"/>
      <c r="K717" s="198"/>
    </row>
    <row r="718" spans="3:11" ht="15" customHeight="1" x14ac:dyDescent="0.25">
      <c r="C718" s="175"/>
      <c r="E718" s="199"/>
      <c r="F718" s="200"/>
      <c r="G718" s="215"/>
      <c r="H718" s="201"/>
      <c r="I718" s="201"/>
      <c r="J718" s="202"/>
      <c r="K718" s="198"/>
    </row>
    <row r="719" spans="3:11" ht="15" customHeight="1" x14ac:dyDescent="0.25">
      <c r="C719" s="175"/>
      <c r="E719" s="199"/>
      <c r="F719" s="200"/>
      <c r="G719" s="215"/>
      <c r="H719" s="201"/>
      <c r="I719" s="201"/>
      <c r="J719" s="202"/>
      <c r="K719" s="198"/>
    </row>
    <row r="720" spans="3:11" ht="15" customHeight="1" x14ac:dyDescent="0.25">
      <c r="C720" s="175"/>
      <c r="E720" s="199"/>
      <c r="F720" s="200"/>
      <c r="G720" s="215"/>
      <c r="H720" s="201"/>
      <c r="I720" s="201"/>
      <c r="J720" s="202"/>
      <c r="K720" s="198"/>
    </row>
    <row r="721" spans="3:11" ht="15" customHeight="1" x14ac:dyDescent="0.25">
      <c r="C721" s="175"/>
      <c r="E721" s="199"/>
      <c r="F721" s="200"/>
      <c r="G721" s="215"/>
      <c r="H721" s="201"/>
      <c r="I721" s="201"/>
      <c r="J721" s="202"/>
      <c r="K721" s="198"/>
    </row>
    <row r="722" spans="3:11" ht="15" customHeight="1" x14ac:dyDescent="0.25">
      <c r="C722" s="175"/>
      <c r="E722" s="199"/>
      <c r="F722" s="200"/>
      <c r="G722" s="215"/>
      <c r="H722" s="201"/>
      <c r="I722" s="201"/>
      <c r="J722" s="202"/>
      <c r="K722" s="198"/>
    </row>
    <row r="723" spans="3:11" ht="15" customHeight="1" x14ac:dyDescent="0.25">
      <c r="C723" s="175"/>
      <c r="E723" s="199"/>
      <c r="F723" s="200"/>
      <c r="G723" s="215"/>
      <c r="H723" s="201"/>
      <c r="I723" s="201"/>
      <c r="J723" s="202"/>
      <c r="K723" s="198"/>
    </row>
    <row r="724" spans="3:11" ht="15" customHeight="1" x14ac:dyDescent="0.25">
      <c r="C724" s="175"/>
      <c r="E724" s="199"/>
      <c r="F724" s="200"/>
      <c r="G724" s="215"/>
      <c r="H724" s="201"/>
      <c r="I724" s="201"/>
      <c r="J724" s="202"/>
      <c r="K724" s="198"/>
    </row>
    <row r="725" spans="3:11" ht="15" customHeight="1" x14ac:dyDescent="0.25">
      <c r="C725" s="175"/>
      <c r="E725" s="199"/>
      <c r="F725" s="200"/>
      <c r="G725" s="215"/>
      <c r="H725" s="201"/>
      <c r="I725" s="201"/>
      <c r="J725" s="202"/>
      <c r="K725" s="198"/>
    </row>
    <row r="726" spans="3:11" ht="15" customHeight="1" x14ac:dyDescent="0.25">
      <c r="C726" s="175"/>
      <c r="E726" s="199"/>
      <c r="F726" s="200"/>
      <c r="G726" s="215"/>
      <c r="H726" s="201"/>
      <c r="I726" s="201"/>
      <c r="J726" s="202"/>
      <c r="K726" s="198"/>
    </row>
    <row r="727" spans="3:11" ht="15" customHeight="1" x14ac:dyDescent="0.25">
      <c r="C727" s="175"/>
      <c r="E727" s="199"/>
      <c r="F727" s="200"/>
      <c r="G727" s="215"/>
      <c r="H727" s="201"/>
      <c r="I727" s="201"/>
      <c r="J727" s="202"/>
      <c r="K727" s="198"/>
    </row>
    <row r="728" spans="3:11" ht="15" customHeight="1" x14ac:dyDescent="0.25">
      <c r="C728" s="175"/>
      <c r="E728" s="199"/>
      <c r="F728" s="200"/>
      <c r="G728" s="215"/>
      <c r="H728" s="201"/>
      <c r="I728" s="201"/>
      <c r="J728" s="202"/>
      <c r="K728" s="198"/>
    </row>
    <row r="729" spans="3:11" ht="15" customHeight="1" x14ac:dyDescent="0.25">
      <c r="C729" s="175"/>
      <c r="E729" s="199"/>
      <c r="F729" s="200"/>
      <c r="G729" s="215"/>
      <c r="H729" s="201"/>
      <c r="I729" s="201"/>
      <c r="J729" s="202"/>
      <c r="K729" s="198"/>
    </row>
    <row r="730" spans="3:11" ht="15" customHeight="1" x14ac:dyDescent="0.25">
      <c r="C730" s="175"/>
      <c r="E730" s="199"/>
      <c r="F730" s="200"/>
      <c r="G730" s="215"/>
      <c r="H730" s="201"/>
      <c r="I730" s="201"/>
      <c r="J730" s="202"/>
      <c r="K730" s="198"/>
    </row>
    <row r="731" spans="3:11" ht="15" customHeight="1" x14ac:dyDescent="0.25">
      <c r="C731" s="175"/>
      <c r="E731" s="199"/>
      <c r="F731" s="200"/>
      <c r="G731" s="215"/>
      <c r="H731" s="201"/>
      <c r="I731" s="201"/>
      <c r="J731" s="202"/>
      <c r="K731" s="198"/>
    </row>
    <row r="732" spans="3:11" ht="15" customHeight="1" x14ac:dyDescent="0.25">
      <c r="C732" s="175"/>
      <c r="E732" s="199"/>
      <c r="F732" s="200"/>
      <c r="G732" s="215"/>
      <c r="H732" s="201"/>
      <c r="I732" s="201"/>
      <c r="J732" s="202"/>
      <c r="K732" s="198"/>
    </row>
    <row r="733" spans="3:11" ht="15" customHeight="1" x14ac:dyDescent="0.25">
      <c r="C733" s="175"/>
      <c r="E733" s="199"/>
      <c r="F733" s="200"/>
      <c r="G733" s="215"/>
      <c r="H733" s="201"/>
      <c r="I733" s="201"/>
      <c r="J733" s="202"/>
      <c r="K733" s="198"/>
    </row>
    <row r="734" spans="3:11" ht="15" customHeight="1" x14ac:dyDescent="0.25">
      <c r="C734" s="175"/>
      <c r="E734" s="199"/>
      <c r="F734" s="200"/>
      <c r="G734" s="215"/>
      <c r="H734" s="201"/>
      <c r="I734" s="201"/>
      <c r="J734" s="202"/>
      <c r="K734" s="198"/>
    </row>
    <row r="735" spans="3:11" ht="15" customHeight="1" x14ac:dyDescent="0.25">
      <c r="C735" s="175"/>
      <c r="E735" s="199"/>
      <c r="F735" s="200"/>
      <c r="G735" s="215"/>
      <c r="H735" s="201"/>
      <c r="I735" s="201"/>
      <c r="J735" s="202"/>
      <c r="K735" s="198"/>
    </row>
    <row r="736" spans="3:11" ht="15" customHeight="1" x14ac:dyDescent="0.25">
      <c r="C736" s="175"/>
      <c r="E736" s="199"/>
      <c r="F736" s="200"/>
      <c r="G736" s="215"/>
      <c r="H736" s="201"/>
      <c r="I736" s="201"/>
      <c r="J736" s="202"/>
      <c r="K736" s="198"/>
    </row>
    <row r="737" spans="3:11" ht="15" customHeight="1" x14ac:dyDescent="0.25">
      <c r="C737" s="175"/>
      <c r="E737" s="199"/>
      <c r="F737" s="200"/>
      <c r="G737" s="215"/>
      <c r="H737" s="201"/>
      <c r="I737" s="201"/>
      <c r="J737" s="202"/>
      <c r="K737" s="198"/>
    </row>
    <row r="738" spans="3:11" ht="15" customHeight="1" x14ac:dyDescent="0.25">
      <c r="C738" s="175"/>
      <c r="E738" s="199"/>
      <c r="F738" s="200"/>
      <c r="G738" s="215"/>
      <c r="H738" s="201"/>
      <c r="I738" s="201"/>
      <c r="J738" s="202"/>
      <c r="K738" s="198"/>
    </row>
    <row r="739" spans="3:11" ht="15" customHeight="1" x14ac:dyDescent="0.25">
      <c r="C739" s="175"/>
      <c r="E739" s="199"/>
      <c r="F739" s="200"/>
      <c r="G739" s="215"/>
      <c r="H739" s="201"/>
      <c r="I739" s="201"/>
      <c r="J739" s="202"/>
      <c r="K739" s="198"/>
    </row>
    <row r="740" spans="3:11" ht="15" customHeight="1" x14ac:dyDescent="0.25">
      <c r="C740" s="175"/>
      <c r="E740" s="199"/>
      <c r="F740" s="200"/>
      <c r="G740" s="215"/>
      <c r="H740" s="201"/>
      <c r="I740" s="201"/>
      <c r="J740" s="202"/>
      <c r="K740" s="198"/>
    </row>
    <row r="741" spans="3:11" ht="15" customHeight="1" x14ac:dyDescent="0.25">
      <c r="C741" s="175"/>
      <c r="E741" s="199"/>
      <c r="F741" s="200"/>
      <c r="G741" s="215"/>
      <c r="H741" s="201"/>
      <c r="I741" s="201"/>
      <c r="J741" s="202"/>
      <c r="K741" s="198"/>
    </row>
    <row r="742" spans="3:11" ht="15" customHeight="1" x14ac:dyDescent="0.25">
      <c r="C742" s="175"/>
      <c r="E742" s="199"/>
      <c r="F742" s="200"/>
      <c r="G742" s="215"/>
      <c r="H742" s="201"/>
      <c r="I742" s="201"/>
      <c r="J742" s="202"/>
      <c r="K742" s="198"/>
    </row>
    <row r="743" spans="3:11" ht="15" customHeight="1" x14ac:dyDescent="0.25">
      <c r="C743" s="175"/>
      <c r="E743" s="199"/>
      <c r="F743" s="200"/>
      <c r="G743" s="215"/>
      <c r="H743" s="201"/>
      <c r="I743" s="201"/>
      <c r="J743" s="202"/>
      <c r="K743" s="198"/>
    </row>
    <row r="744" spans="3:11" ht="15" customHeight="1" x14ac:dyDescent="0.25">
      <c r="C744" s="175"/>
      <c r="E744" s="199"/>
      <c r="F744" s="200"/>
      <c r="G744" s="215"/>
      <c r="H744" s="201"/>
      <c r="I744" s="201"/>
      <c r="J744" s="202"/>
      <c r="K744" s="198"/>
    </row>
    <row r="745" spans="3:11" ht="15" customHeight="1" x14ac:dyDescent="0.25">
      <c r="C745" s="175"/>
      <c r="E745" s="199"/>
      <c r="F745" s="200"/>
      <c r="G745" s="215"/>
      <c r="H745" s="201"/>
      <c r="I745" s="201"/>
      <c r="J745" s="202"/>
      <c r="K745" s="198"/>
    </row>
    <row r="746" spans="3:11" ht="15" customHeight="1" x14ac:dyDescent="0.25">
      <c r="C746" s="175"/>
      <c r="E746" s="199"/>
      <c r="F746" s="200"/>
      <c r="G746" s="215"/>
      <c r="H746" s="201"/>
      <c r="I746" s="201"/>
      <c r="J746" s="202"/>
      <c r="K746" s="198"/>
    </row>
    <row r="747" spans="3:11" ht="15" customHeight="1" x14ac:dyDescent="0.25">
      <c r="C747" s="175"/>
      <c r="E747" s="199"/>
      <c r="F747" s="200"/>
      <c r="G747" s="215"/>
      <c r="H747" s="201"/>
      <c r="I747" s="201"/>
      <c r="J747" s="202"/>
      <c r="K747" s="198"/>
    </row>
    <row r="748" spans="3:11" ht="15" customHeight="1" x14ac:dyDescent="0.25">
      <c r="C748" s="175"/>
      <c r="E748" s="199"/>
      <c r="F748" s="200"/>
      <c r="G748" s="215"/>
      <c r="H748" s="201"/>
      <c r="I748" s="201"/>
      <c r="J748" s="202"/>
      <c r="K748" s="198"/>
    </row>
    <row r="749" spans="3:11" ht="15" customHeight="1" x14ac:dyDescent="0.25">
      <c r="C749" s="175"/>
      <c r="E749" s="199"/>
      <c r="F749" s="200"/>
      <c r="G749" s="215"/>
      <c r="H749" s="201"/>
      <c r="I749" s="201"/>
      <c r="J749" s="202"/>
      <c r="K749" s="198"/>
    </row>
    <row r="750" spans="3:11" ht="15" customHeight="1" x14ac:dyDescent="0.25">
      <c r="C750" s="175"/>
      <c r="E750" s="199"/>
      <c r="F750" s="200"/>
      <c r="G750" s="215"/>
      <c r="H750" s="201"/>
      <c r="I750" s="201"/>
      <c r="J750" s="202"/>
      <c r="K750" s="198"/>
    </row>
    <row r="751" spans="3:11" ht="15" customHeight="1" x14ac:dyDescent="0.25">
      <c r="C751" s="175"/>
      <c r="E751" s="199"/>
      <c r="F751" s="200"/>
      <c r="G751" s="215"/>
      <c r="H751" s="201"/>
      <c r="I751" s="201"/>
      <c r="J751" s="202"/>
      <c r="K751" s="198"/>
    </row>
    <row r="752" spans="3:11" ht="15" customHeight="1" x14ac:dyDescent="0.25">
      <c r="C752" s="175"/>
      <c r="E752" s="199"/>
      <c r="F752" s="200"/>
      <c r="G752" s="215"/>
      <c r="H752" s="201"/>
      <c r="I752" s="201"/>
      <c r="J752" s="202"/>
      <c r="K752" s="198"/>
    </row>
    <row r="753" spans="3:11" ht="15" customHeight="1" x14ac:dyDescent="0.25">
      <c r="C753" s="175"/>
      <c r="E753" s="199"/>
      <c r="F753" s="200"/>
      <c r="G753" s="215"/>
      <c r="H753" s="201"/>
      <c r="I753" s="201"/>
      <c r="J753" s="202"/>
      <c r="K753" s="198"/>
    </row>
    <row r="754" spans="3:11" ht="15" customHeight="1" x14ac:dyDescent="0.25">
      <c r="C754" s="175"/>
      <c r="E754" s="199"/>
      <c r="F754" s="200"/>
      <c r="G754" s="215"/>
      <c r="H754" s="201"/>
      <c r="I754" s="201"/>
      <c r="J754" s="202"/>
      <c r="K754" s="198"/>
    </row>
    <row r="755" spans="3:11" ht="15" customHeight="1" x14ac:dyDescent="0.25">
      <c r="C755" s="175"/>
      <c r="E755" s="199"/>
      <c r="F755" s="200"/>
      <c r="G755" s="215"/>
      <c r="H755" s="201"/>
      <c r="I755" s="201"/>
      <c r="J755" s="202"/>
      <c r="K755" s="198"/>
    </row>
    <row r="756" spans="3:11" ht="15" customHeight="1" x14ac:dyDescent="0.25">
      <c r="C756" s="175"/>
      <c r="E756" s="199"/>
      <c r="F756" s="200"/>
      <c r="G756" s="215"/>
      <c r="H756" s="201"/>
      <c r="I756" s="201"/>
      <c r="J756" s="202"/>
      <c r="K756" s="198"/>
    </row>
    <row r="757" spans="3:11" ht="15" customHeight="1" x14ac:dyDescent="0.25">
      <c r="C757" s="175"/>
      <c r="E757" s="199"/>
      <c r="F757" s="200"/>
      <c r="G757" s="215"/>
      <c r="H757" s="201"/>
      <c r="I757" s="201"/>
      <c r="J757" s="202"/>
      <c r="K757" s="198"/>
    </row>
    <row r="758" spans="3:11" ht="15" customHeight="1" x14ac:dyDescent="0.25">
      <c r="C758" s="175"/>
      <c r="E758" s="199"/>
      <c r="F758" s="200"/>
      <c r="G758" s="215"/>
      <c r="H758" s="201"/>
      <c r="I758" s="201"/>
      <c r="J758" s="202"/>
      <c r="K758" s="198"/>
    </row>
    <row r="759" spans="3:11" ht="15" customHeight="1" x14ac:dyDescent="0.25">
      <c r="C759" s="175"/>
      <c r="E759" s="199"/>
      <c r="F759" s="200"/>
      <c r="G759" s="215"/>
      <c r="H759" s="201"/>
      <c r="I759" s="201"/>
      <c r="J759" s="202"/>
      <c r="K759" s="198"/>
    </row>
    <row r="760" spans="3:11" ht="15" customHeight="1" x14ac:dyDescent="0.25">
      <c r="C760" s="175"/>
      <c r="E760" s="199"/>
      <c r="F760" s="200"/>
      <c r="G760" s="215"/>
      <c r="H760" s="201"/>
      <c r="I760" s="201"/>
      <c r="J760" s="202"/>
      <c r="K760" s="198"/>
    </row>
    <row r="761" spans="3:11" ht="15" customHeight="1" x14ac:dyDescent="0.25">
      <c r="C761" s="175"/>
      <c r="E761" s="199"/>
      <c r="F761" s="200"/>
      <c r="G761" s="215"/>
      <c r="H761" s="201"/>
      <c r="I761" s="201"/>
      <c r="J761" s="202"/>
      <c r="K761" s="198"/>
    </row>
    <row r="762" spans="3:11" ht="15" customHeight="1" x14ac:dyDescent="0.25">
      <c r="C762" s="175"/>
      <c r="E762" s="199"/>
      <c r="F762" s="200"/>
      <c r="G762" s="215"/>
      <c r="H762" s="201"/>
      <c r="I762" s="201"/>
      <c r="J762" s="202"/>
      <c r="K762" s="198"/>
    </row>
    <row r="763" spans="3:11" ht="15" customHeight="1" x14ac:dyDescent="0.25">
      <c r="C763" s="175"/>
      <c r="E763" s="199"/>
      <c r="F763" s="200"/>
      <c r="G763" s="215"/>
      <c r="H763" s="201"/>
      <c r="I763" s="201"/>
      <c r="J763" s="202"/>
      <c r="K763" s="198"/>
    </row>
    <row r="764" spans="3:11" ht="15" customHeight="1" x14ac:dyDescent="0.25">
      <c r="C764" s="175"/>
      <c r="E764" s="199"/>
      <c r="F764" s="200"/>
      <c r="G764" s="215"/>
      <c r="H764" s="201"/>
      <c r="I764" s="201"/>
      <c r="J764" s="202"/>
      <c r="K764" s="198"/>
    </row>
    <row r="765" spans="3:11" ht="15" customHeight="1" x14ac:dyDescent="0.25">
      <c r="C765" s="175"/>
      <c r="E765" s="199"/>
      <c r="F765" s="200"/>
      <c r="G765" s="215"/>
      <c r="H765" s="201"/>
      <c r="I765" s="201"/>
      <c r="J765" s="202"/>
      <c r="K765" s="198"/>
    </row>
    <row r="766" spans="3:11" ht="15" customHeight="1" x14ac:dyDescent="0.25">
      <c r="C766" s="175"/>
      <c r="E766" s="199"/>
      <c r="F766" s="200"/>
      <c r="G766" s="215"/>
      <c r="H766" s="201"/>
      <c r="I766" s="201"/>
      <c r="J766" s="202"/>
      <c r="K766" s="198"/>
    </row>
    <row r="767" spans="3:11" ht="15" customHeight="1" x14ac:dyDescent="0.25">
      <c r="C767" s="175"/>
      <c r="E767" s="199"/>
      <c r="F767" s="200"/>
      <c r="G767" s="215"/>
      <c r="H767" s="201"/>
      <c r="I767" s="201"/>
      <c r="J767" s="202"/>
      <c r="K767" s="198"/>
    </row>
    <row r="768" spans="3:11" ht="15" customHeight="1" x14ac:dyDescent="0.25">
      <c r="C768" s="175"/>
      <c r="E768" s="199"/>
      <c r="F768" s="200"/>
      <c r="G768" s="215"/>
      <c r="H768" s="201"/>
      <c r="I768" s="201"/>
      <c r="J768" s="202"/>
      <c r="K768" s="198"/>
    </row>
    <row r="769" spans="3:11" ht="15" customHeight="1" x14ac:dyDescent="0.25">
      <c r="C769" s="175"/>
      <c r="E769" s="199"/>
      <c r="F769" s="200"/>
      <c r="G769" s="215"/>
      <c r="H769" s="201"/>
      <c r="I769" s="201"/>
      <c r="J769" s="202"/>
      <c r="K769" s="198"/>
    </row>
    <row r="770" spans="3:11" ht="15" customHeight="1" x14ac:dyDescent="0.25">
      <c r="C770" s="175"/>
      <c r="E770" s="199"/>
      <c r="F770" s="200"/>
      <c r="G770" s="215"/>
      <c r="H770" s="201"/>
      <c r="I770" s="201"/>
      <c r="J770" s="202"/>
      <c r="K770" s="198"/>
    </row>
    <row r="771" spans="3:11" ht="15" customHeight="1" x14ac:dyDescent="0.25">
      <c r="C771" s="175"/>
      <c r="E771" s="199"/>
      <c r="F771" s="200"/>
      <c r="G771" s="215"/>
      <c r="H771" s="201"/>
      <c r="I771" s="201"/>
      <c r="J771" s="202"/>
      <c r="K771" s="198"/>
    </row>
    <row r="772" spans="3:11" ht="15" customHeight="1" x14ac:dyDescent="0.25">
      <c r="C772" s="175"/>
      <c r="E772" s="199"/>
      <c r="F772" s="200"/>
      <c r="G772" s="215"/>
      <c r="H772" s="201"/>
      <c r="I772" s="201"/>
      <c r="J772" s="202"/>
      <c r="K772" s="198"/>
    </row>
    <row r="773" spans="3:11" ht="15" customHeight="1" x14ac:dyDescent="0.25">
      <c r="C773" s="175"/>
      <c r="E773" s="199"/>
      <c r="F773" s="200"/>
      <c r="G773" s="215"/>
      <c r="H773" s="201"/>
      <c r="I773" s="201"/>
      <c r="J773" s="202"/>
      <c r="K773" s="198"/>
    </row>
    <row r="774" spans="3:11" ht="15" customHeight="1" x14ac:dyDescent="0.25">
      <c r="C774" s="175"/>
      <c r="E774" s="199"/>
      <c r="F774" s="200"/>
      <c r="G774" s="215"/>
      <c r="H774" s="201"/>
      <c r="I774" s="201"/>
      <c r="J774" s="202"/>
      <c r="K774" s="198"/>
    </row>
    <row r="775" spans="3:11" ht="15" customHeight="1" x14ac:dyDescent="0.25">
      <c r="C775" s="175"/>
      <c r="E775" s="199"/>
      <c r="F775" s="200"/>
      <c r="G775" s="215"/>
      <c r="H775" s="201"/>
      <c r="I775" s="201"/>
      <c r="J775" s="202"/>
      <c r="K775" s="198"/>
    </row>
    <row r="776" spans="3:11" ht="15" customHeight="1" x14ac:dyDescent="0.25">
      <c r="C776" s="175"/>
      <c r="E776" s="199"/>
      <c r="F776" s="200"/>
      <c r="G776" s="215"/>
      <c r="H776" s="201"/>
      <c r="I776" s="201"/>
      <c r="J776" s="202"/>
      <c r="K776" s="198"/>
    </row>
    <row r="777" spans="3:11" ht="15" customHeight="1" x14ac:dyDescent="0.25">
      <c r="C777" s="175"/>
      <c r="E777" s="199"/>
      <c r="F777" s="200"/>
      <c r="G777" s="215"/>
      <c r="H777" s="201"/>
      <c r="I777" s="201"/>
      <c r="J777" s="202"/>
      <c r="K777" s="198"/>
    </row>
    <row r="778" spans="3:11" ht="15" customHeight="1" x14ac:dyDescent="0.25">
      <c r="C778" s="175"/>
      <c r="E778" s="199"/>
      <c r="F778" s="200"/>
      <c r="G778" s="215"/>
      <c r="H778" s="201"/>
      <c r="I778" s="201"/>
      <c r="J778" s="202"/>
      <c r="K778" s="198"/>
    </row>
    <row r="779" spans="3:11" ht="15" customHeight="1" x14ac:dyDescent="0.25">
      <c r="C779" s="175"/>
      <c r="E779" s="199"/>
      <c r="F779" s="200"/>
      <c r="G779" s="215"/>
      <c r="H779" s="201"/>
      <c r="I779" s="201"/>
      <c r="J779" s="202"/>
      <c r="K779" s="198"/>
    </row>
    <row r="780" spans="3:11" ht="15" customHeight="1" x14ac:dyDescent="0.25">
      <c r="C780" s="175"/>
      <c r="E780" s="199"/>
      <c r="F780" s="200"/>
      <c r="G780" s="215"/>
      <c r="H780" s="201"/>
      <c r="I780" s="201"/>
      <c r="J780" s="202"/>
      <c r="K780" s="198"/>
    </row>
    <row r="781" spans="3:11" ht="15" customHeight="1" x14ac:dyDescent="0.25">
      <c r="C781" s="175"/>
      <c r="E781" s="199"/>
      <c r="F781" s="200"/>
      <c r="G781" s="215"/>
      <c r="H781" s="201"/>
      <c r="I781" s="201"/>
      <c r="J781" s="202"/>
      <c r="K781" s="198"/>
    </row>
    <row r="782" spans="3:11" ht="15" customHeight="1" x14ac:dyDescent="0.25">
      <c r="C782" s="175"/>
      <c r="E782" s="199"/>
      <c r="F782" s="200"/>
      <c r="G782" s="215"/>
      <c r="H782" s="201"/>
      <c r="I782" s="201"/>
      <c r="J782" s="202"/>
      <c r="K782" s="198"/>
    </row>
    <row r="783" spans="3:11" ht="15" customHeight="1" x14ac:dyDescent="0.25">
      <c r="C783" s="175"/>
      <c r="E783" s="199"/>
      <c r="F783" s="200"/>
      <c r="G783" s="215"/>
      <c r="H783" s="201"/>
      <c r="I783" s="201"/>
      <c r="J783" s="202"/>
      <c r="K783" s="198"/>
    </row>
    <row r="784" spans="3:11" ht="15" customHeight="1" x14ac:dyDescent="0.25">
      <c r="C784" s="175"/>
      <c r="E784" s="199"/>
      <c r="F784" s="200"/>
      <c r="G784" s="215"/>
      <c r="H784" s="201"/>
      <c r="I784" s="201"/>
      <c r="J784" s="202"/>
      <c r="K784" s="198"/>
    </row>
    <row r="785" spans="3:11" ht="15" customHeight="1" x14ac:dyDescent="0.25">
      <c r="C785" s="175"/>
      <c r="E785" s="199"/>
      <c r="F785" s="200"/>
      <c r="G785" s="215"/>
      <c r="H785" s="201"/>
      <c r="I785" s="201"/>
      <c r="J785" s="202"/>
      <c r="K785" s="198"/>
    </row>
    <row r="786" spans="3:11" ht="15" customHeight="1" x14ac:dyDescent="0.25">
      <c r="C786" s="175"/>
      <c r="E786" s="199"/>
      <c r="F786" s="200"/>
      <c r="G786" s="215"/>
      <c r="H786" s="201"/>
      <c r="I786" s="201"/>
      <c r="J786" s="202"/>
      <c r="K786" s="198"/>
    </row>
    <row r="787" spans="3:11" ht="15" customHeight="1" x14ac:dyDescent="0.25">
      <c r="C787" s="175"/>
      <c r="E787" s="199"/>
      <c r="F787" s="200"/>
      <c r="G787" s="215"/>
      <c r="H787" s="201"/>
      <c r="I787" s="201"/>
      <c r="J787" s="202"/>
      <c r="K787" s="198"/>
    </row>
    <row r="788" spans="3:11" ht="15" customHeight="1" x14ac:dyDescent="0.25">
      <c r="C788" s="175"/>
      <c r="E788" s="199"/>
      <c r="F788" s="200"/>
      <c r="G788" s="215"/>
      <c r="H788" s="201"/>
      <c r="I788" s="201"/>
      <c r="J788" s="202"/>
      <c r="K788" s="198"/>
    </row>
    <row r="789" spans="3:11" ht="15" customHeight="1" x14ac:dyDescent="0.25">
      <c r="C789" s="175"/>
      <c r="E789" s="199"/>
      <c r="F789" s="200"/>
      <c r="G789" s="215"/>
      <c r="H789" s="201"/>
      <c r="I789" s="201"/>
      <c r="J789" s="202"/>
      <c r="K789" s="198"/>
    </row>
    <row r="790" spans="3:11" ht="15" customHeight="1" x14ac:dyDescent="0.25">
      <c r="C790" s="175"/>
      <c r="E790" s="199"/>
      <c r="F790" s="200"/>
      <c r="G790" s="215"/>
      <c r="H790" s="201"/>
      <c r="I790" s="201"/>
      <c r="J790" s="202"/>
      <c r="K790" s="198"/>
    </row>
    <row r="791" spans="3:11" ht="15" customHeight="1" x14ac:dyDescent="0.25">
      <c r="C791" s="175"/>
      <c r="E791" s="199"/>
      <c r="F791" s="200"/>
      <c r="G791" s="215"/>
      <c r="H791" s="201"/>
      <c r="I791" s="201"/>
      <c r="J791" s="202"/>
      <c r="K791" s="198"/>
    </row>
    <row r="792" spans="3:11" ht="15" customHeight="1" x14ac:dyDescent="0.25">
      <c r="C792" s="175"/>
      <c r="E792" s="199"/>
      <c r="F792" s="200"/>
      <c r="G792" s="215"/>
      <c r="H792" s="201"/>
      <c r="I792" s="201"/>
      <c r="J792" s="202"/>
      <c r="K792" s="198"/>
    </row>
    <row r="793" spans="3:11" ht="15" customHeight="1" x14ac:dyDescent="0.25">
      <c r="C793" s="175"/>
      <c r="E793" s="199"/>
      <c r="F793" s="200"/>
      <c r="G793" s="215"/>
      <c r="H793" s="201"/>
      <c r="I793" s="201"/>
      <c r="J793" s="202"/>
      <c r="K793" s="198"/>
    </row>
    <row r="794" spans="3:11" ht="15" customHeight="1" x14ac:dyDescent="0.25">
      <c r="C794" s="175"/>
      <c r="E794" s="199"/>
      <c r="F794" s="200"/>
      <c r="G794" s="215"/>
      <c r="H794" s="201"/>
      <c r="I794" s="201"/>
      <c r="J794" s="202"/>
      <c r="K794" s="198"/>
    </row>
    <row r="795" spans="3:11" ht="15" customHeight="1" x14ac:dyDescent="0.25">
      <c r="C795" s="175"/>
      <c r="E795" s="199"/>
      <c r="F795" s="200"/>
      <c r="G795" s="215"/>
      <c r="H795" s="201"/>
      <c r="I795" s="201"/>
      <c r="J795" s="202"/>
      <c r="K795" s="198"/>
    </row>
    <row r="796" spans="3:11" ht="15" customHeight="1" x14ac:dyDescent="0.25">
      <c r="C796" s="175"/>
      <c r="E796" s="199"/>
      <c r="F796" s="200"/>
      <c r="G796" s="215"/>
      <c r="H796" s="201"/>
      <c r="I796" s="201"/>
      <c r="J796" s="202"/>
      <c r="K796" s="198"/>
    </row>
    <row r="797" spans="3:11" ht="15" customHeight="1" x14ac:dyDescent="0.25">
      <c r="C797" s="175"/>
      <c r="E797" s="199"/>
      <c r="F797" s="200"/>
      <c r="G797" s="215"/>
      <c r="H797" s="201"/>
      <c r="I797" s="201"/>
      <c r="J797" s="202"/>
      <c r="K797" s="198"/>
    </row>
    <row r="798" spans="3:11" ht="15" customHeight="1" x14ac:dyDescent="0.25">
      <c r="C798" s="175"/>
      <c r="E798" s="199"/>
      <c r="F798" s="200"/>
      <c r="G798" s="215"/>
      <c r="H798" s="201"/>
      <c r="I798" s="201"/>
      <c r="J798" s="202"/>
      <c r="K798" s="198"/>
    </row>
    <row r="799" spans="3:11" ht="15" customHeight="1" x14ac:dyDescent="0.25">
      <c r="C799" s="175"/>
      <c r="E799" s="199"/>
      <c r="F799" s="200"/>
      <c r="G799" s="215"/>
      <c r="H799" s="201"/>
      <c r="I799" s="201"/>
      <c r="J799" s="202"/>
      <c r="K799" s="198"/>
    </row>
    <row r="800" spans="3:11" ht="15" customHeight="1" x14ac:dyDescent="0.25">
      <c r="C800" s="175"/>
      <c r="E800" s="199"/>
      <c r="F800" s="200"/>
      <c r="G800" s="215"/>
      <c r="H800" s="201"/>
      <c r="I800" s="201"/>
      <c r="J800" s="202"/>
      <c r="K800" s="198"/>
    </row>
    <row r="801" spans="3:11" ht="15" customHeight="1" x14ac:dyDescent="0.25">
      <c r="C801" s="175"/>
      <c r="E801" s="199"/>
      <c r="F801" s="200"/>
      <c r="G801" s="215"/>
      <c r="H801" s="201"/>
      <c r="I801" s="201"/>
      <c r="J801" s="202"/>
      <c r="K801" s="198"/>
    </row>
    <row r="802" spans="3:11" ht="15" customHeight="1" x14ac:dyDescent="0.25">
      <c r="C802" s="175"/>
      <c r="E802" s="199"/>
      <c r="F802" s="200"/>
      <c r="G802" s="215"/>
      <c r="H802" s="201"/>
      <c r="I802" s="201"/>
      <c r="J802" s="202"/>
      <c r="K802" s="198"/>
    </row>
    <row r="803" spans="3:11" ht="15" customHeight="1" x14ac:dyDescent="0.25">
      <c r="C803" s="175"/>
      <c r="E803" s="199"/>
      <c r="F803" s="200"/>
      <c r="G803" s="215"/>
      <c r="H803" s="201"/>
      <c r="I803" s="201"/>
      <c r="J803" s="202"/>
      <c r="K803" s="198"/>
    </row>
    <row r="804" spans="3:11" ht="15" customHeight="1" x14ac:dyDescent="0.25">
      <c r="C804" s="175"/>
      <c r="E804" s="199"/>
      <c r="F804" s="200"/>
      <c r="G804" s="215"/>
      <c r="H804" s="201"/>
      <c r="I804" s="201"/>
      <c r="J804" s="202"/>
      <c r="K804" s="198"/>
    </row>
    <row r="805" spans="3:11" ht="15" customHeight="1" x14ac:dyDescent="0.25">
      <c r="C805" s="175"/>
      <c r="E805" s="199"/>
      <c r="F805" s="200"/>
      <c r="G805" s="215"/>
      <c r="H805" s="201"/>
      <c r="I805" s="201"/>
      <c r="J805" s="202"/>
      <c r="K805" s="198"/>
    </row>
    <row r="806" spans="3:11" ht="15" customHeight="1" x14ac:dyDescent="0.25">
      <c r="C806" s="175"/>
      <c r="E806" s="199"/>
      <c r="F806" s="200"/>
      <c r="G806" s="215"/>
      <c r="H806" s="201"/>
      <c r="I806" s="201"/>
      <c r="J806" s="202"/>
      <c r="K806" s="198"/>
    </row>
    <row r="807" spans="3:11" ht="15" customHeight="1" x14ac:dyDescent="0.25">
      <c r="C807" s="175"/>
      <c r="E807" s="199"/>
      <c r="F807" s="200"/>
      <c r="G807" s="215"/>
      <c r="H807" s="201"/>
      <c r="I807" s="201"/>
      <c r="J807" s="202"/>
      <c r="K807" s="198"/>
    </row>
    <row r="808" spans="3:11" ht="15" customHeight="1" x14ac:dyDescent="0.25">
      <c r="C808" s="175"/>
      <c r="E808" s="199"/>
      <c r="F808" s="200"/>
      <c r="G808" s="215"/>
      <c r="H808" s="201"/>
      <c r="I808" s="201"/>
      <c r="J808" s="202"/>
      <c r="K808" s="198"/>
    </row>
    <row r="809" spans="3:11" ht="15" customHeight="1" x14ac:dyDescent="0.25">
      <c r="C809" s="175"/>
      <c r="E809" s="199"/>
      <c r="F809" s="200"/>
      <c r="G809" s="215"/>
      <c r="H809" s="201"/>
      <c r="I809" s="201"/>
      <c r="J809" s="202"/>
      <c r="K809" s="198"/>
    </row>
    <row r="810" spans="3:11" ht="15" customHeight="1" x14ac:dyDescent="0.25">
      <c r="C810" s="175"/>
      <c r="E810" s="199"/>
      <c r="F810" s="200"/>
      <c r="G810" s="215"/>
      <c r="H810" s="201"/>
      <c r="I810" s="201"/>
      <c r="J810" s="202"/>
      <c r="K810" s="198"/>
    </row>
    <row r="811" spans="3:11" ht="15" customHeight="1" x14ac:dyDescent="0.25">
      <c r="C811" s="175"/>
      <c r="E811" s="199"/>
      <c r="F811" s="200"/>
      <c r="G811" s="215"/>
      <c r="H811" s="201"/>
      <c r="I811" s="201"/>
      <c r="J811" s="202"/>
      <c r="K811" s="198"/>
    </row>
    <row r="812" spans="3:11" ht="15" customHeight="1" x14ac:dyDescent="0.25">
      <c r="C812" s="175"/>
      <c r="E812" s="199"/>
      <c r="F812" s="200"/>
      <c r="G812" s="215"/>
      <c r="H812" s="201"/>
      <c r="I812" s="201"/>
      <c r="J812" s="202"/>
      <c r="K812" s="198"/>
    </row>
    <row r="813" spans="3:11" ht="15" customHeight="1" x14ac:dyDescent="0.25">
      <c r="C813" s="175"/>
      <c r="E813" s="199"/>
      <c r="F813" s="200"/>
      <c r="G813" s="215"/>
      <c r="H813" s="201"/>
      <c r="I813" s="201"/>
      <c r="J813" s="202"/>
      <c r="K813" s="198"/>
    </row>
    <row r="814" spans="3:11" ht="15" customHeight="1" x14ac:dyDescent="0.25">
      <c r="C814" s="175"/>
      <c r="E814" s="199"/>
      <c r="F814" s="200"/>
      <c r="G814" s="215"/>
      <c r="H814" s="201"/>
      <c r="I814" s="201"/>
      <c r="J814" s="202"/>
      <c r="K814" s="198"/>
    </row>
    <row r="815" spans="3:11" ht="15" customHeight="1" x14ac:dyDescent="0.25">
      <c r="C815" s="175"/>
      <c r="E815" s="199"/>
      <c r="F815" s="200"/>
      <c r="G815" s="215"/>
      <c r="H815" s="201"/>
      <c r="I815" s="201"/>
      <c r="J815" s="202"/>
      <c r="K815" s="198"/>
    </row>
    <row r="816" spans="3:11" ht="15" customHeight="1" x14ac:dyDescent="0.25">
      <c r="C816" s="175"/>
      <c r="E816" s="199"/>
      <c r="F816" s="200"/>
      <c r="G816" s="215"/>
      <c r="H816" s="201"/>
      <c r="I816" s="201"/>
      <c r="J816" s="202"/>
      <c r="K816" s="198"/>
    </row>
    <row r="817" spans="3:11" ht="15" customHeight="1" x14ac:dyDescent="0.25">
      <c r="C817" s="175"/>
      <c r="E817" s="199"/>
      <c r="F817" s="200"/>
      <c r="G817" s="215"/>
      <c r="H817" s="201"/>
      <c r="I817" s="201"/>
      <c r="J817" s="202"/>
      <c r="K817" s="198"/>
    </row>
    <row r="818" spans="3:11" ht="15" customHeight="1" x14ac:dyDescent="0.25">
      <c r="C818" s="175"/>
      <c r="E818" s="199"/>
      <c r="F818" s="200"/>
      <c r="G818" s="215"/>
      <c r="H818" s="201"/>
      <c r="I818" s="201"/>
      <c r="J818" s="202"/>
      <c r="K818" s="198"/>
    </row>
    <row r="819" spans="3:11" ht="15" customHeight="1" x14ac:dyDescent="0.25">
      <c r="C819" s="175"/>
      <c r="E819" s="199"/>
      <c r="F819" s="200"/>
      <c r="G819" s="215"/>
      <c r="H819" s="201"/>
      <c r="I819" s="201"/>
      <c r="J819" s="202"/>
      <c r="K819" s="198"/>
    </row>
    <row r="820" spans="3:11" ht="15" customHeight="1" x14ac:dyDescent="0.25">
      <c r="C820" s="175"/>
      <c r="E820" s="199"/>
      <c r="F820" s="200"/>
      <c r="G820" s="215"/>
      <c r="H820" s="201"/>
      <c r="I820" s="201"/>
      <c r="J820" s="202"/>
      <c r="K820" s="198"/>
    </row>
    <row r="821" spans="3:11" ht="15" customHeight="1" x14ac:dyDescent="0.25">
      <c r="C821" s="175"/>
      <c r="E821" s="199"/>
      <c r="F821" s="200"/>
      <c r="G821" s="215"/>
      <c r="H821" s="201"/>
      <c r="I821" s="201"/>
      <c r="J821" s="202"/>
      <c r="K821" s="198"/>
    </row>
    <row r="822" spans="3:11" ht="15" customHeight="1" x14ac:dyDescent="0.25">
      <c r="C822" s="175"/>
      <c r="E822" s="199"/>
      <c r="F822" s="200"/>
      <c r="G822" s="215"/>
      <c r="H822" s="201"/>
      <c r="I822" s="201"/>
      <c r="J822" s="202"/>
      <c r="K822" s="198"/>
    </row>
    <row r="823" spans="3:11" ht="15" customHeight="1" x14ac:dyDescent="0.25">
      <c r="C823" s="175"/>
      <c r="E823" s="199"/>
      <c r="F823" s="200"/>
      <c r="G823" s="215"/>
      <c r="H823" s="201"/>
      <c r="I823" s="201"/>
      <c r="J823" s="202"/>
      <c r="K823" s="198"/>
    </row>
    <row r="824" spans="3:11" ht="15" customHeight="1" x14ac:dyDescent="0.25">
      <c r="C824" s="175"/>
      <c r="E824" s="199"/>
      <c r="F824" s="200"/>
      <c r="G824" s="215"/>
      <c r="H824" s="201"/>
      <c r="I824" s="201"/>
      <c r="J824" s="202"/>
      <c r="K824" s="198"/>
    </row>
    <row r="825" spans="3:11" ht="15" customHeight="1" x14ac:dyDescent="0.25">
      <c r="C825" s="175"/>
      <c r="E825" s="199"/>
      <c r="F825" s="200"/>
      <c r="G825" s="215"/>
      <c r="H825" s="201"/>
      <c r="I825" s="201"/>
      <c r="J825" s="202"/>
      <c r="K825" s="198"/>
    </row>
    <row r="826" spans="3:11" ht="15" customHeight="1" x14ac:dyDescent="0.25">
      <c r="C826" s="175"/>
      <c r="E826" s="199"/>
      <c r="F826" s="200"/>
      <c r="G826" s="215"/>
      <c r="H826" s="201"/>
      <c r="I826" s="201"/>
      <c r="J826" s="202"/>
      <c r="K826" s="198"/>
    </row>
    <row r="827" spans="3:11" ht="15" customHeight="1" x14ac:dyDescent="0.25">
      <c r="C827" s="175"/>
      <c r="E827" s="199"/>
      <c r="F827" s="200"/>
      <c r="G827" s="215"/>
      <c r="H827" s="201"/>
      <c r="I827" s="201"/>
      <c r="J827" s="202"/>
      <c r="K827" s="198"/>
    </row>
    <row r="828" spans="3:11" ht="15" customHeight="1" x14ac:dyDescent="0.25">
      <c r="C828" s="175"/>
      <c r="E828" s="199"/>
      <c r="F828" s="200"/>
      <c r="G828" s="215"/>
      <c r="H828" s="201"/>
      <c r="I828" s="201"/>
      <c r="J828" s="202"/>
      <c r="K828" s="198"/>
    </row>
    <row r="829" spans="3:11" ht="15" customHeight="1" x14ac:dyDescent="0.25">
      <c r="C829" s="175"/>
      <c r="E829" s="199"/>
      <c r="F829" s="200"/>
      <c r="G829" s="215"/>
      <c r="H829" s="201"/>
      <c r="I829" s="201"/>
      <c r="J829" s="202"/>
      <c r="K829" s="198"/>
    </row>
    <row r="830" spans="3:11" ht="15" customHeight="1" x14ac:dyDescent="0.25">
      <c r="C830" s="175"/>
      <c r="E830" s="199"/>
      <c r="F830" s="200"/>
      <c r="G830" s="215"/>
      <c r="H830" s="201"/>
      <c r="I830" s="201"/>
      <c r="J830" s="202"/>
      <c r="K830" s="198"/>
    </row>
    <row r="831" spans="3:11" ht="15" customHeight="1" x14ac:dyDescent="0.25">
      <c r="C831" s="175"/>
      <c r="E831" s="199"/>
      <c r="F831" s="200"/>
      <c r="G831" s="215"/>
      <c r="H831" s="201"/>
      <c r="I831" s="201"/>
      <c r="J831" s="202"/>
      <c r="K831" s="198"/>
    </row>
    <row r="832" spans="3:11" ht="15" customHeight="1" x14ac:dyDescent="0.25">
      <c r="C832" s="175"/>
      <c r="E832" s="199"/>
      <c r="F832" s="200"/>
      <c r="G832" s="215"/>
      <c r="H832" s="201"/>
      <c r="I832" s="201"/>
      <c r="J832" s="202"/>
      <c r="K832" s="198"/>
    </row>
    <row r="833" spans="3:11" ht="15" customHeight="1" x14ac:dyDescent="0.25">
      <c r="C833" s="175"/>
      <c r="E833" s="199"/>
      <c r="F833" s="200"/>
      <c r="G833" s="215"/>
      <c r="H833" s="201"/>
      <c r="I833" s="201"/>
      <c r="J833" s="202"/>
      <c r="K833" s="198"/>
    </row>
    <row r="834" spans="3:11" ht="15" customHeight="1" x14ac:dyDescent="0.25">
      <c r="C834" s="175"/>
      <c r="E834" s="199"/>
      <c r="F834" s="200"/>
      <c r="G834" s="215"/>
      <c r="H834" s="201"/>
      <c r="I834" s="201"/>
      <c r="J834" s="202"/>
      <c r="K834" s="198"/>
    </row>
    <row r="835" spans="3:11" ht="15" customHeight="1" x14ac:dyDescent="0.25">
      <c r="C835" s="175"/>
      <c r="E835" s="199"/>
      <c r="F835" s="200"/>
      <c r="G835" s="215"/>
      <c r="H835" s="201"/>
      <c r="I835" s="201"/>
      <c r="J835" s="202"/>
      <c r="K835" s="198"/>
    </row>
    <row r="836" spans="3:11" ht="15" customHeight="1" x14ac:dyDescent="0.25">
      <c r="C836" s="175"/>
      <c r="E836" s="199"/>
      <c r="F836" s="200"/>
      <c r="G836" s="215"/>
      <c r="H836" s="201"/>
      <c r="I836" s="201"/>
      <c r="J836" s="202"/>
      <c r="K836" s="198"/>
    </row>
    <row r="837" spans="3:11" ht="15" customHeight="1" x14ac:dyDescent="0.25">
      <c r="C837" s="175"/>
      <c r="E837" s="199"/>
      <c r="F837" s="200"/>
      <c r="G837" s="215"/>
      <c r="H837" s="201"/>
      <c r="I837" s="201"/>
      <c r="J837" s="202"/>
      <c r="K837" s="198"/>
    </row>
    <row r="838" spans="3:11" ht="15" customHeight="1" x14ac:dyDescent="0.25">
      <c r="C838" s="175"/>
      <c r="E838" s="199"/>
      <c r="F838" s="200"/>
      <c r="G838" s="215"/>
      <c r="H838" s="201"/>
      <c r="I838" s="201"/>
      <c r="J838" s="202"/>
      <c r="K838" s="198"/>
    </row>
    <row r="839" spans="3:11" ht="15" customHeight="1" x14ac:dyDescent="0.25">
      <c r="C839" s="175"/>
      <c r="E839" s="199"/>
      <c r="F839" s="200"/>
      <c r="G839" s="215"/>
      <c r="H839" s="201"/>
      <c r="I839" s="201"/>
      <c r="J839" s="202"/>
      <c r="K839" s="198"/>
    </row>
    <row r="840" spans="3:11" ht="15" customHeight="1" x14ac:dyDescent="0.25">
      <c r="C840" s="175"/>
      <c r="E840" s="199"/>
      <c r="F840" s="200"/>
      <c r="G840" s="215"/>
      <c r="H840" s="201"/>
      <c r="I840" s="201"/>
      <c r="J840" s="202"/>
      <c r="K840" s="198"/>
    </row>
    <row r="841" spans="3:11" ht="15" customHeight="1" x14ac:dyDescent="0.25">
      <c r="C841" s="175"/>
      <c r="E841" s="199"/>
      <c r="F841" s="200"/>
      <c r="G841" s="215"/>
      <c r="H841" s="201"/>
      <c r="I841" s="201"/>
      <c r="J841" s="202"/>
      <c r="K841" s="198"/>
    </row>
    <row r="842" spans="3:11" ht="15" customHeight="1" x14ac:dyDescent="0.25">
      <c r="C842" s="175"/>
      <c r="E842" s="199"/>
      <c r="F842" s="200"/>
      <c r="G842" s="215"/>
      <c r="H842" s="201"/>
      <c r="I842" s="201"/>
      <c r="J842" s="202"/>
      <c r="K842" s="198"/>
    </row>
    <row r="843" spans="3:11" ht="15" customHeight="1" x14ac:dyDescent="0.25">
      <c r="C843" s="175"/>
      <c r="E843" s="199"/>
      <c r="F843" s="200"/>
      <c r="G843" s="215"/>
      <c r="H843" s="201"/>
      <c r="I843" s="201"/>
      <c r="J843" s="202"/>
      <c r="K843" s="198"/>
    </row>
    <row r="844" spans="3:11" ht="15" customHeight="1" x14ac:dyDescent="0.25">
      <c r="C844" s="175"/>
      <c r="E844" s="199"/>
      <c r="F844" s="200"/>
      <c r="G844" s="215"/>
      <c r="H844" s="201"/>
      <c r="I844" s="201"/>
      <c r="J844" s="202"/>
      <c r="K844" s="198"/>
    </row>
    <row r="845" spans="3:11" ht="15" customHeight="1" x14ac:dyDescent="0.25">
      <c r="C845" s="175"/>
      <c r="E845" s="199"/>
      <c r="F845" s="200"/>
      <c r="G845" s="215"/>
      <c r="H845" s="201"/>
      <c r="I845" s="201"/>
      <c r="J845" s="202"/>
      <c r="K845" s="198"/>
    </row>
    <row r="846" spans="3:11" ht="15" customHeight="1" x14ac:dyDescent="0.25">
      <c r="C846" s="175"/>
      <c r="E846" s="199"/>
      <c r="F846" s="200"/>
      <c r="G846" s="215"/>
      <c r="H846" s="201"/>
      <c r="I846" s="201"/>
      <c r="J846" s="202"/>
      <c r="K846" s="198"/>
    </row>
    <row r="847" spans="3:11" ht="15" customHeight="1" x14ac:dyDescent="0.25">
      <c r="C847" s="175"/>
      <c r="E847" s="199"/>
      <c r="F847" s="200"/>
      <c r="G847" s="215"/>
      <c r="H847" s="201"/>
      <c r="I847" s="201"/>
      <c r="J847" s="202"/>
      <c r="K847" s="198"/>
    </row>
    <row r="848" spans="3:11" ht="15" customHeight="1" x14ac:dyDescent="0.25">
      <c r="C848" s="175"/>
      <c r="E848" s="199"/>
      <c r="F848" s="200"/>
      <c r="G848" s="215"/>
      <c r="H848" s="201"/>
      <c r="I848" s="201"/>
      <c r="J848" s="202"/>
      <c r="K848" s="198"/>
    </row>
    <row r="849" spans="3:11" ht="15" customHeight="1" x14ac:dyDescent="0.25">
      <c r="C849" s="175"/>
      <c r="E849" s="199"/>
      <c r="F849" s="200"/>
      <c r="G849" s="215"/>
      <c r="H849" s="201"/>
      <c r="I849" s="201"/>
      <c r="J849" s="202"/>
      <c r="K849" s="198"/>
    </row>
    <row r="850" spans="3:11" ht="15" customHeight="1" x14ac:dyDescent="0.25">
      <c r="C850" s="175"/>
      <c r="E850" s="199"/>
      <c r="F850" s="200"/>
      <c r="G850" s="215"/>
      <c r="H850" s="201"/>
      <c r="I850" s="201"/>
      <c r="J850" s="202"/>
      <c r="K850" s="198"/>
    </row>
    <row r="851" spans="3:11" ht="15" customHeight="1" x14ac:dyDescent="0.25">
      <c r="C851" s="175"/>
      <c r="E851" s="199"/>
      <c r="F851" s="200"/>
      <c r="G851" s="215"/>
      <c r="H851" s="201"/>
      <c r="I851" s="201"/>
      <c r="J851" s="202"/>
      <c r="K851" s="198"/>
    </row>
    <row r="852" spans="3:11" ht="15" customHeight="1" x14ac:dyDescent="0.25">
      <c r="C852" s="175"/>
      <c r="E852" s="199"/>
      <c r="F852" s="200"/>
      <c r="G852" s="215"/>
      <c r="H852" s="201"/>
      <c r="I852" s="201"/>
      <c r="J852" s="202"/>
      <c r="K852" s="198"/>
    </row>
    <row r="853" spans="3:11" ht="15" customHeight="1" x14ac:dyDescent="0.25">
      <c r="C853" s="175"/>
      <c r="E853" s="199"/>
      <c r="F853" s="200"/>
      <c r="G853" s="215"/>
      <c r="H853" s="201"/>
      <c r="I853" s="201"/>
      <c r="J853" s="202"/>
      <c r="K853" s="198"/>
    </row>
    <row r="854" spans="3:11" ht="15" customHeight="1" x14ac:dyDescent="0.25">
      <c r="C854" s="175"/>
      <c r="E854" s="199"/>
      <c r="F854" s="200"/>
      <c r="G854" s="215"/>
      <c r="H854" s="201"/>
      <c r="I854" s="201"/>
      <c r="J854" s="202"/>
      <c r="K854" s="198"/>
    </row>
    <row r="855" spans="3:11" ht="15" customHeight="1" x14ac:dyDescent="0.25">
      <c r="C855" s="175"/>
      <c r="E855" s="199"/>
      <c r="F855" s="200"/>
      <c r="G855" s="215"/>
      <c r="H855" s="201"/>
      <c r="I855" s="201"/>
      <c r="J855" s="202"/>
      <c r="K855" s="198"/>
    </row>
    <row r="856" spans="3:11" ht="15" customHeight="1" x14ac:dyDescent="0.25">
      <c r="C856" s="175"/>
      <c r="E856" s="199"/>
      <c r="F856" s="200"/>
      <c r="G856" s="215"/>
      <c r="H856" s="201"/>
      <c r="I856" s="201"/>
      <c r="J856" s="202"/>
      <c r="K856" s="198"/>
    </row>
    <row r="857" spans="3:11" ht="15" customHeight="1" x14ac:dyDescent="0.25">
      <c r="C857" s="175"/>
      <c r="E857" s="199"/>
      <c r="F857" s="200"/>
      <c r="G857" s="215"/>
      <c r="H857" s="201"/>
      <c r="I857" s="201"/>
      <c r="J857" s="202"/>
      <c r="K857" s="198"/>
    </row>
    <row r="858" spans="3:11" ht="15" customHeight="1" x14ac:dyDescent="0.25">
      <c r="C858" s="175"/>
      <c r="E858" s="199"/>
      <c r="F858" s="200"/>
      <c r="G858" s="215"/>
      <c r="H858" s="201"/>
      <c r="I858" s="201"/>
      <c r="J858" s="202"/>
      <c r="K858" s="198"/>
    </row>
    <row r="859" spans="3:11" ht="15" customHeight="1" x14ac:dyDescent="0.25">
      <c r="C859" s="175"/>
      <c r="E859" s="199"/>
      <c r="F859" s="200"/>
      <c r="G859" s="215"/>
      <c r="H859" s="201"/>
      <c r="I859" s="201"/>
      <c r="J859" s="202"/>
      <c r="K859" s="198"/>
    </row>
    <row r="860" spans="3:11" ht="15" customHeight="1" x14ac:dyDescent="0.25">
      <c r="C860" s="175"/>
      <c r="E860" s="199"/>
      <c r="F860" s="200"/>
      <c r="G860" s="215"/>
      <c r="H860" s="201"/>
      <c r="I860" s="201"/>
      <c r="J860" s="202"/>
      <c r="K860" s="198"/>
    </row>
    <row r="861" spans="3:11" ht="15" customHeight="1" x14ac:dyDescent="0.25">
      <c r="C861" s="175"/>
      <c r="E861" s="199"/>
      <c r="F861" s="200"/>
      <c r="G861" s="215"/>
      <c r="H861" s="201"/>
      <c r="I861" s="201"/>
      <c r="J861" s="202"/>
      <c r="K861" s="198"/>
    </row>
    <row r="862" spans="3:11" ht="15" customHeight="1" x14ac:dyDescent="0.25">
      <c r="C862" s="175"/>
      <c r="E862" s="199"/>
      <c r="F862" s="200"/>
      <c r="G862" s="215"/>
      <c r="H862" s="201"/>
      <c r="I862" s="201"/>
      <c r="J862" s="202"/>
      <c r="K862" s="198"/>
    </row>
    <row r="863" spans="3:11" ht="15" customHeight="1" x14ac:dyDescent="0.25">
      <c r="C863" s="175"/>
      <c r="E863" s="199"/>
      <c r="F863" s="200"/>
      <c r="G863" s="215"/>
      <c r="H863" s="201"/>
      <c r="I863" s="201"/>
      <c r="J863" s="202"/>
      <c r="K863" s="198"/>
    </row>
    <row r="864" spans="3:11" ht="15" customHeight="1" x14ac:dyDescent="0.25">
      <c r="C864" s="175"/>
      <c r="E864" s="199"/>
      <c r="F864" s="200"/>
      <c r="G864" s="215"/>
      <c r="H864" s="201"/>
      <c r="I864" s="201"/>
      <c r="J864" s="202"/>
      <c r="K864" s="198"/>
    </row>
    <row r="865" spans="3:11" ht="15" customHeight="1" x14ac:dyDescent="0.25">
      <c r="C865" s="175"/>
      <c r="E865" s="199"/>
      <c r="F865" s="200"/>
      <c r="G865" s="215"/>
      <c r="H865" s="201"/>
      <c r="I865" s="201"/>
      <c r="J865" s="202"/>
      <c r="K865" s="198"/>
    </row>
    <row r="866" spans="3:11" ht="15" customHeight="1" x14ac:dyDescent="0.25">
      <c r="C866" s="175"/>
      <c r="E866" s="199"/>
      <c r="F866" s="200"/>
      <c r="G866" s="215"/>
      <c r="H866" s="201"/>
      <c r="I866" s="201"/>
      <c r="J866" s="202"/>
      <c r="K866" s="198"/>
    </row>
    <row r="867" spans="3:11" ht="15" customHeight="1" x14ac:dyDescent="0.25">
      <c r="C867" s="175"/>
      <c r="E867" s="199"/>
      <c r="F867" s="200"/>
      <c r="G867" s="215"/>
      <c r="H867" s="201"/>
      <c r="I867" s="201"/>
      <c r="J867" s="202"/>
      <c r="K867" s="198"/>
    </row>
    <row r="868" spans="3:11" ht="15" customHeight="1" x14ac:dyDescent="0.25">
      <c r="C868" s="175"/>
      <c r="E868" s="199"/>
      <c r="F868" s="200"/>
      <c r="G868" s="215"/>
      <c r="H868" s="201"/>
      <c r="I868" s="201"/>
      <c r="J868" s="202"/>
      <c r="K868" s="198"/>
    </row>
    <row r="869" spans="3:11" ht="15" customHeight="1" x14ac:dyDescent="0.25">
      <c r="C869" s="175"/>
      <c r="E869" s="199"/>
      <c r="F869" s="200"/>
      <c r="G869" s="215"/>
      <c r="H869" s="201"/>
      <c r="I869" s="201"/>
      <c r="J869" s="202"/>
      <c r="K869" s="198"/>
    </row>
    <row r="870" spans="3:11" ht="15" customHeight="1" x14ac:dyDescent="0.25">
      <c r="C870" s="175"/>
      <c r="E870" s="199"/>
      <c r="F870" s="200"/>
      <c r="G870" s="215"/>
      <c r="H870" s="201"/>
      <c r="I870" s="201"/>
      <c r="J870" s="202"/>
      <c r="K870" s="198"/>
    </row>
    <row r="871" spans="3:11" ht="15" customHeight="1" x14ac:dyDescent="0.25">
      <c r="C871" s="175"/>
      <c r="E871" s="199"/>
      <c r="F871" s="200"/>
      <c r="G871" s="215"/>
      <c r="H871" s="201"/>
      <c r="I871" s="201"/>
      <c r="J871" s="202"/>
      <c r="K871" s="198"/>
    </row>
    <row r="872" spans="3:11" ht="15" customHeight="1" x14ac:dyDescent="0.25">
      <c r="C872" s="175"/>
      <c r="E872" s="199"/>
      <c r="F872" s="200"/>
      <c r="G872" s="215"/>
      <c r="H872" s="201"/>
      <c r="I872" s="201"/>
      <c r="J872" s="202"/>
      <c r="K872" s="198"/>
    </row>
    <row r="873" spans="3:11" ht="15" customHeight="1" x14ac:dyDescent="0.25">
      <c r="C873" s="175"/>
      <c r="E873" s="199"/>
      <c r="F873" s="200"/>
      <c r="G873" s="215"/>
      <c r="H873" s="201"/>
      <c r="I873" s="201"/>
      <c r="J873" s="202"/>
      <c r="K873" s="198"/>
    </row>
    <row r="874" spans="3:11" ht="15" customHeight="1" x14ac:dyDescent="0.25">
      <c r="C874" s="175"/>
      <c r="E874" s="199"/>
      <c r="F874" s="200"/>
      <c r="G874" s="215"/>
      <c r="H874" s="201"/>
      <c r="I874" s="201"/>
      <c r="J874" s="202"/>
      <c r="K874" s="198"/>
    </row>
    <row r="875" spans="3:11" ht="15" customHeight="1" x14ac:dyDescent="0.25">
      <c r="C875" s="175"/>
      <c r="E875" s="199"/>
      <c r="F875" s="200"/>
      <c r="G875" s="215"/>
      <c r="H875" s="201"/>
      <c r="I875" s="201"/>
      <c r="J875" s="202"/>
      <c r="K875" s="198"/>
    </row>
    <row r="876" spans="3:11" ht="15" customHeight="1" x14ac:dyDescent="0.25">
      <c r="C876" s="175"/>
      <c r="E876" s="199"/>
      <c r="F876" s="200"/>
      <c r="G876" s="215"/>
      <c r="H876" s="201"/>
      <c r="I876" s="201"/>
      <c r="J876" s="202"/>
      <c r="K876" s="198"/>
    </row>
    <row r="877" spans="3:11" ht="15" customHeight="1" x14ac:dyDescent="0.25">
      <c r="C877" s="175"/>
      <c r="E877" s="199"/>
      <c r="F877" s="200"/>
      <c r="G877" s="215"/>
      <c r="H877" s="201"/>
      <c r="I877" s="201"/>
      <c r="J877" s="202"/>
      <c r="K877" s="198"/>
    </row>
    <row r="878" spans="3:11" ht="15" customHeight="1" x14ac:dyDescent="0.25">
      <c r="C878" s="175"/>
      <c r="E878" s="199"/>
      <c r="F878" s="200"/>
      <c r="G878" s="215"/>
      <c r="H878" s="201"/>
      <c r="I878" s="201"/>
      <c r="J878" s="202"/>
      <c r="K878" s="198"/>
    </row>
    <row r="879" spans="3:11" ht="15" customHeight="1" x14ac:dyDescent="0.25">
      <c r="C879" s="175"/>
      <c r="E879" s="199"/>
      <c r="F879" s="200"/>
      <c r="G879" s="215"/>
      <c r="H879" s="201"/>
      <c r="I879" s="201"/>
      <c r="J879" s="202"/>
      <c r="K879" s="198"/>
    </row>
    <row r="880" spans="3:11" ht="15" customHeight="1" x14ac:dyDescent="0.25">
      <c r="C880" s="175"/>
      <c r="E880" s="199"/>
      <c r="F880" s="200"/>
      <c r="G880" s="215"/>
      <c r="H880" s="201"/>
      <c r="I880" s="201"/>
      <c r="J880" s="202"/>
      <c r="K880" s="198"/>
    </row>
    <row r="881" spans="3:11" ht="15" customHeight="1" x14ac:dyDescent="0.25">
      <c r="C881" s="175"/>
      <c r="E881" s="199"/>
      <c r="F881" s="200"/>
      <c r="G881" s="215"/>
      <c r="H881" s="201"/>
      <c r="I881" s="201"/>
      <c r="J881" s="202"/>
      <c r="K881" s="198"/>
    </row>
    <row r="882" spans="3:11" ht="15" customHeight="1" x14ac:dyDescent="0.25">
      <c r="C882" s="175"/>
      <c r="E882" s="199"/>
      <c r="F882" s="200"/>
      <c r="G882" s="215"/>
      <c r="H882" s="201"/>
      <c r="I882" s="201"/>
      <c r="J882" s="202"/>
      <c r="K882" s="198"/>
    </row>
    <row r="883" spans="3:11" ht="15" customHeight="1" x14ac:dyDescent="0.25">
      <c r="C883" s="175"/>
      <c r="E883" s="199"/>
      <c r="F883" s="200"/>
      <c r="G883" s="215"/>
      <c r="H883" s="201"/>
      <c r="I883" s="201"/>
      <c r="J883" s="202"/>
      <c r="K883" s="198"/>
    </row>
    <row r="884" spans="3:11" ht="15" customHeight="1" x14ac:dyDescent="0.25">
      <c r="C884" s="175"/>
      <c r="E884" s="199"/>
      <c r="F884" s="200"/>
      <c r="G884" s="215"/>
      <c r="H884" s="201"/>
      <c r="I884" s="201"/>
      <c r="J884" s="202"/>
      <c r="K884" s="198"/>
    </row>
    <row r="885" spans="3:11" ht="15" customHeight="1" x14ac:dyDescent="0.25">
      <c r="C885" s="175"/>
      <c r="E885" s="199"/>
      <c r="F885" s="200"/>
      <c r="G885" s="215"/>
      <c r="H885" s="201"/>
      <c r="I885" s="201"/>
      <c r="J885" s="202"/>
      <c r="K885" s="198"/>
    </row>
    <row r="886" spans="3:11" ht="15" customHeight="1" x14ac:dyDescent="0.25">
      <c r="C886" s="175"/>
      <c r="E886" s="199"/>
      <c r="F886" s="200"/>
      <c r="G886" s="215"/>
      <c r="H886" s="201"/>
      <c r="I886" s="201"/>
      <c r="J886" s="202"/>
      <c r="K886" s="198"/>
    </row>
    <row r="887" spans="3:11" ht="15" customHeight="1" x14ac:dyDescent="0.25">
      <c r="C887" s="175"/>
      <c r="E887" s="199"/>
      <c r="F887" s="200"/>
      <c r="G887" s="215"/>
      <c r="H887" s="201"/>
      <c r="I887" s="201"/>
      <c r="J887" s="202"/>
      <c r="K887" s="198"/>
    </row>
    <row r="888" spans="3:11" ht="15" customHeight="1" x14ac:dyDescent="0.25">
      <c r="C888" s="175"/>
      <c r="E888" s="199"/>
      <c r="F888" s="200"/>
      <c r="G888" s="215"/>
      <c r="H888" s="201"/>
      <c r="I888" s="201"/>
      <c r="J888" s="202"/>
      <c r="K888" s="198"/>
    </row>
    <row r="889" spans="3:11" ht="15" customHeight="1" x14ac:dyDescent="0.25">
      <c r="C889" s="175"/>
      <c r="E889" s="199"/>
      <c r="F889" s="200"/>
      <c r="G889" s="215"/>
      <c r="H889" s="201"/>
      <c r="I889" s="201"/>
      <c r="J889" s="202"/>
      <c r="K889" s="198"/>
    </row>
    <row r="890" spans="3:11" ht="15" customHeight="1" x14ac:dyDescent="0.25">
      <c r="C890" s="175"/>
      <c r="E890" s="199"/>
      <c r="F890" s="200"/>
      <c r="G890" s="215"/>
      <c r="H890" s="201"/>
      <c r="I890" s="201"/>
      <c r="J890" s="202"/>
      <c r="K890" s="198"/>
    </row>
    <row r="891" spans="3:11" ht="15" customHeight="1" x14ac:dyDescent="0.25">
      <c r="C891" s="175"/>
      <c r="E891" s="199"/>
      <c r="F891" s="200"/>
      <c r="G891" s="215"/>
      <c r="H891" s="201"/>
      <c r="I891" s="201"/>
      <c r="J891" s="202"/>
      <c r="K891" s="198"/>
    </row>
    <row r="892" spans="3:11" ht="15" customHeight="1" x14ac:dyDescent="0.25">
      <c r="C892" s="175"/>
      <c r="E892" s="199"/>
      <c r="F892" s="200"/>
      <c r="G892" s="215"/>
      <c r="H892" s="201"/>
      <c r="I892" s="201"/>
      <c r="J892" s="202"/>
      <c r="K892" s="198"/>
    </row>
    <row r="893" spans="3:11" ht="15" customHeight="1" x14ac:dyDescent="0.25">
      <c r="C893" s="175"/>
      <c r="J893" s="202"/>
      <c r="K893" s="198"/>
    </row>
    <row r="894" spans="3:11" ht="15" customHeight="1" x14ac:dyDescent="0.25">
      <c r="C894" s="175"/>
      <c r="J894" s="202"/>
      <c r="K894" s="198"/>
    </row>
    <row r="895" spans="3:11" ht="15" customHeight="1" x14ac:dyDescent="0.25">
      <c r="C895" s="175"/>
      <c r="J895" s="202"/>
      <c r="K895" s="198"/>
    </row>
    <row r="896" spans="3:11" ht="15" customHeight="1" x14ac:dyDescent="0.25">
      <c r="C896" s="175"/>
      <c r="J896" s="202"/>
      <c r="K896" s="198"/>
    </row>
    <row r="897" spans="3:11" ht="15" customHeight="1" x14ac:dyDescent="0.25">
      <c r="C897" s="175"/>
      <c r="J897" s="202"/>
      <c r="K897" s="198"/>
    </row>
    <row r="898" spans="3:11" ht="15" customHeight="1" x14ac:dyDescent="0.25">
      <c r="C898" s="175"/>
      <c r="J898" s="202"/>
      <c r="K898" s="198"/>
    </row>
    <row r="899" spans="3:11" ht="15" customHeight="1" x14ac:dyDescent="0.25">
      <c r="C899" s="175"/>
      <c r="J899" s="202"/>
      <c r="K899" s="198"/>
    </row>
    <row r="900" spans="3:11" ht="15" customHeight="1" x14ac:dyDescent="0.25">
      <c r="C900" s="175"/>
      <c r="E900" s="175"/>
      <c r="H900" s="175"/>
      <c r="I900" s="175"/>
      <c r="J900" s="202"/>
      <c r="K900" s="198"/>
    </row>
    <row r="901" spans="3:11" ht="15" customHeight="1" x14ac:dyDescent="0.25">
      <c r="C901" s="175"/>
      <c r="E901" s="175"/>
      <c r="H901" s="175"/>
      <c r="I901" s="175"/>
      <c r="J901" s="202"/>
      <c r="K901" s="198"/>
    </row>
    <row r="902" spans="3:11" ht="15" customHeight="1" x14ac:dyDescent="0.25">
      <c r="C902" s="175"/>
      <c r="E902" s="175"/>
      <c r="H902" s="175"/>
      <c r="I902" s="175"/>
      <c r="J902" s="202"/>
      <c r="K902" s="198"/>
    </row>
    <row r="903" spans="3:11" ht="15" customHeight="1" x14ac:dyDescent="0.25">
      <c r="C903" s="175"/>
      <c r="E903" s="175"/>
      <c r="H903" s="175"/>
      <c r="I903" s="175"/>
      <c r="J903" s="202"/>
      <c r="K903" s="198"/>
    </row>
    <row r="904" spans="3:11" ht="15" customHeight="1" x14ac:dyDescent="0.25">
      <c r="C904" s="175"/>
      <c r="E904" s="175"/>
      <c r="H904" s="175"/>
      <c r="I904" s="175"/>
      <c r="J904" s="202"/>
      <c r="K904" s="198"/>
    </row>
    <row r="905" spans="3:11" ht="15" customHeight="1" x14ac:dyDescent="0.25">
      <c r="C905" s="175"/>
      <c r="E905" s="175"/>
      <c r="H905" s="175"/>
      <c r="I905" s="175"/>
      <c r="J905" s="202"/>
      <c r="K905" s="198"/>
    </row>
    <row r="906" spans="3:11" ht="15" customHeight="1" x14ac:dyDescent="0.25">
      <c r="C906" s="175"/>
      <c r="E906" s="175"/>
      <c r="H906" s="175"/>
      <c r="I906" s="175"/>
      <c r="J906" s="202"/>
      <c r="K906" s="198"/>
    </row>
    <row r="907" spans="3:11" ht="15" customHeight="1" x14ac:dyDescent="0.25">
      <c r="C907" s="175"/>
      <c r="E907" s="175"/>
      <c r="H907" s="175"/>
      <c r="I907" s="175"/>
      <c r="J907" s="202"/>
      <c r="K907" s="198"/>
    </row>
    <row r="908" spans="3:11" ht="15" customHeight="1" x14ac:dyDescent="0.25">
      <c r="C908" s="175"/>
      <c r="E908" s="175"/>
      <c r="H908" s="175"/>
      <c r="I908" s="175"/>
      <c r="J908" s="202"/>
      <c r="K908" s="198"/>
    </row>
    <row r="909" spans="3:11" ht="15" customHeight="1" x14ac:dyDescent="0.25">
      <c r="C909" s="175"/>
      <c r="E909" s="175"/>
      <c r="H909" s="175"/>
      <c r="I909" s="175"/>
      <c r="J909" s="202"/>
      <c r="K909" s="198"/>
    </row>
    <row r="910" spans="3:11" ht="15" customHeight="1" x14ac:dyDescent="0.25">
      <c r="C910" s="175"/>
      <c r="E910" s="175"/>
      <c r="H910" s="175"/>
      <c r="I910" s="175"/>
      <c r="J910" s="202"/>
      <c r="K910" s="198"/>
    </row>
    <row r="911" spans="3:11" ht="15" customHeight="1" x14ac:dyDescent="0.25">
      <c r="C911" s="175"/>
      <c r="E911" s="175"/>
      <c r="H911" s="175"/>
      <c r="I911" s="175"/>
      <c r="J911" s="202"/>
      <c r="K911" s="198"/>
    </row>
    <row r="912" spans="3:11" ht="15" customHeight="1" x14ac:dyDescent="0.25">
      <c r="C912" s="175"/>
      <c r="E912" s="175"/>
      <c r="H912" s="175"/>
      <c r="I912" s="175"/>
      <c r="J912" s="202"/>
      <c r="K912" s="198"/>
    </row>
    <row r="913" spans="3:11" ht="15" customHeight="1" x14ac:dyDescent="0.25">
      <c r="C913" s="175"/>
      <c r="E913" s="175"/>
      <c r="H913" s="175"/>
      <c r="I913" s="175"/>
      <c r="J913" s="202"/>
      <c r="K913" s="198"/>
    </row>
    <row r="914" spans="3:11" ht="15" customHeight="1" x14ac:dyDescent="0.25">
      <c r="C914" s="175"/>
      <c r="E914" s="175"/>
      <c r="H914" s="175"/>
      <c r="I914" s="175"/>
      <c r="J914" s="202"/>
      <c r="K914" s="198"/>
    </row>
    <row r="915" spans="3:11" ht="15" customHeight="1" x14ac:dyDescent="0.25">
      <c r="C915" s="175"/>
      <c r="E915" s="175"/>
      <c r="H915" s="175"/>
      <c r="I915" s="175"/>
      <c r="J915" s="202"/>
      <c r="K915" s="198"/>
    </row>
    <row r="916" spans="3:11" ht="15" customHeight="1" x14ac:dyDescent="0.25">
      <c r="C916" s="175"/>
      <c r="E916" s="175"/>
      <c r="H916" s="175"/>
      <c r="I916" s="175"/>
      <c r="J916" s="202"/>
      <c r="K916" s="198"/>
    </row>
    <row r="917" spans="3:11" ht="15" customHeight="1" x14ac:dyDescent="0.25">
      <c r="C917" s="175"/>
      <c r="E917" s="175"/>
      <c r="H917" s="175"/>
      <c r="I917" s="175"/>
      <c r="J917" s="202"/>
      <c r="K917" s="198"/>
    </row>
    <row r="918" spans="3:11" ht="15" customHeight="1" x14ac:dyDescent="0.25">
      <c r="C918" s="175"/>
      <c r="E918" s="175"/>
      <c r="H918" s="175"/>
      <c r="I918" s="175"/>
      <c r="J918" s="202"/>
      <c r="K918" s="198"/>
    </row>
    <row r="919" spans="3:11" ht="15" customHeight="1" x14ac:dyDescent="0.25">
      <c r="C919" s="175"/>
      <c r="E919" s="175"/>
      <c r="H919" s="175"/>
      <c r="I919" s="175"/>
      <c r="J919" s="202"/>
      <c r="K919" s="198"/>
    </row>
    <row r="920" spans="3:11" ht="15" customHeight="1" x14ac:dyDescent="0.25">
      <c r="C920" s="175"/>
      <c r="E920" s="175"/>
      <c r="H920" s="175"/>
      <c r="I920" s="175"/>
      <c r="J920" s="202"/>
      <c r="K920" s="198"/>
    </row>
    <row r="921" spans="3:11" ht="15" customHeight="1" x14ac:dyDescent="0.25">
      <c r="C921" s="175"/>
      <c r="E921" s="175"/>
      <c r="H921" s="175"/>
      <c r="I921" s="175"/>
      <c r="J921" s="202"/>
      <c r="K921" s="198"/>
    </row>
    <row r="922" spans="3:11" ht="15" customHeight="1" x14ac:dyDescent="0.25">
      <c r="C922" s="175"/>
      <c r="E922" s="175"/>
      <c r="H922" s="175"/>
      <c r="I922" s="175"/>
      <c r="J922" s="202"/>
      <c r="K922" s="198"/>
    </row>
    <row r="923" spans="3:11" ht="15" customHeight="1" x14ac:dyDescent="0.25">
      <c r="C923" s="175"/>
      <c r="E923" s="175"/>
      <c r="H923" s="175"/>
      <c r="I923" s="175"/>
      <c r="J923" s="202"/>
      <c r="K923" s="198"/>
    </row>
    <row r="924" spans="3:11" ht="15" customHeight="1" x14ac:dyDescent="0.25">
      <c r="C924" s="175"/>
      <c r="E924" s="175"/>
      <c r="H924" s="175"/>
      <c r="I924" s="175"/>
      <c r="J924" s="202"/>
      <c r="K924" s="198"/>
    </row>
    <row r="925" spans="3:11" ht="15" customHeight="1" x14ac:dyDescent="0.25">
      <c r="C925" s="175"/>
      <c r="E925" s="175"/>
      <c r="H925" s="175"/>
      <c r="I925" s="175"/>
      <c r="J925" s="202"/>
      <c r="K925" s="198"/>
    </row>
    <row r="926" spans="3:11" ht="15" customHeight="1" x14ac:dyDescent="0.25">
      <c r="C926" s="175"/>
      <c r="E926" s="175"/>
      <c r="H926" s="175"/>
      <c r="I926" s="175"/>
      <c r="J926" s="202"/>
      <c r="K926" s="198"/>
    </row>
    <row r="927" spans="3:11" ht="15" customHeight="1" x14ac:dyDescent="0.25">
      <c r="C927" s="175"/>
      <c r="E927" s="175"/>
      <c r="H927" s="175"/>
      <c r="I927" s="175"/>
      <c r="J927" s="202"/>
      <c r="K927" s="198"/>
    </row>
    <row r="928" spans="3:11" ht="15" customHeight="1" x14ac:dyDescent="0.25">
      <c r="C928" s="175"/>
      <c r="E928" s="175"/>
      <c r="H928" s="175"/>
      <c r="I928" s="175"/>
      <c r="J928" s="202"/>
      <c r="K928" s="198"/>
    </row>
    <row r="929" spans="3:11" ht="15" customHeight="1" x14ac:dyDescent="0.25">
      <c r="C929" s="175"/>
      <c r="E929" s="175"/>
      <c r="H929" s="175"/>
      <c r="I929" s="175"/>
      <c r="J929" s="202"/>
      <c r="K929" s="198"/>
    </row>
    <row r="930" spans="3:11" ht="15" customHeight="1" x14ac:dyDescent="0.25">
      <c r="C930" s="175"/>
      <c r="E930" s="175"/>
      <c r="H930" s="175"/>
      <c r="I930" s="175"/>
      <c r="J930" s="202"/>
      <c r="K930" s="198"/>
    </row>
    <row r="931" spans="3:11" ht="15" customHeight="1" x14ac:dyDescent="0.25">
      <c r="C931" s="175"/>
      <c r="E931" s="175"/>
      <c r="H931" s="175"/>
      <c r="I931" s="175"/>
      <c r="J931" s="202"/>
      <c r="K931" s="198"/>
    </row>
    <row r="932" spans="3:11" ht="15" customHeight="1" x14ac:dyDescent="0.25">
      <c r="C932" s="175"/>
      <c r="E932" s="175"/>
      <c r="H932" s="175"/>
      <c r="I932" s="175"/>
      <c r="J932" s="202"/>
      <c r="K932" s="198"/>
    </row>
    <row r="933" spans="3:11" ht="15" customHeight="1" x14ac:dyDescent="0.25">
      <c r="C933" s="175"/>
      <c r="E933" s="175"/>
      <c r="H933" s="175"/>
      <c r="I933" s="175"/>
      <c r="J933" s="202"/>
      <c r="K933" s="198"/>
    </row>
    <row r="934" spans="3:11" ht="15" customHeight="1" x14ac:dyDescent="0.25">
      <c r="C934" s="175"/>
      <c r="E934" s="175"/>
      <c r="H934" s="175"/>
      <c r="I934" s="175"/>
      <c r="J934" s="202"/>
      <c r="K934" s="198"/>
    </row>
    <row r="935" spans="3:11" ht="15" customHeight="1" x14ac:dyDescent="0.25">
      <c r="C935" s="175"/>
      <c r="E935" s="175"/>
      <c r="H935" s="175"/>
      <c r="I935" s="175"/>
      <c r="J935" s="202"/>
      <c r="K935" s="198"/>
    </row>
    <row r="936" spans="3:11" ht="15" customHeight="1" x14ac:dyDescent="0.25">
      <c r="C936" s="175"/>
      <c r="E936" s="175"/>
      <c r="H936" s="175"/>
      <c r="I936" s="175"/>
      <c r="J936" s="202"/>
      <c r="K936" s="198"/>
    </row>
    <row r="937" spans="3:11" ht="15" customHeight="1" x14ac:dyDescent="0.25">
      <c r="C937" s="175"/>
      <c r="E937" s="175"/>
      <c r="H937" s="175"/>
      <c r="I937" s="175"/>
      <c r="J937" s="202"/>
      <c r="K937" s="198"/>
    </row>
    <row r="938" spans="3:11" ht="15" customHeight="1" x14ac:dyDescent="0.25">
      <c r="C938" s="175"/>
      <c r="E938" s="175"/>
      <c r="H938" s="175"/>
      <c r="I938" s="175"/>
      <c r="J938" s="202"/>
      <c r="K938" s="198"/>
    </row>
    <row r="939" spans="3:11" ht="15" customHeight="1" x14ac:dyDescent="0.25">
      <c r="C939" s="175"/>
      <c r="E939" s="175"/>
      <c r="H939" s="175"/>
      <c r="I939" s="175"/>
      <c r="J939" s="202"/>
      <c r="K939" s="198"/>
    </row>
    <row r="940" spans="3:11" ht="15" customHeight="1" x14ac:dyDescent="0.25">
      <c r="C940" s="175"/>
      <c r="E940" s="175"/>
      <c r="H940" s="175"/>
      <c r="I940" s="175"/>
      <c r="J940" s="202"/>
      <c r="K940" s="198"/>
    </row>
    <row r="941" spans="3:11" ht="15" customHeight="1" x14ac:dyDescent="0.25">
      <c r="C941" s="175"/>
      <c r="E941" s="175"/>
      <c r="H941" s="175"/>
      <c r="I941" s="175"/>
      <c r="J941" s="202"/>
      <c r="K941" s="198"/>
    </row>
    <row r="942" spans="3:11" ht="15" customHeight="1" x14ac:dyDescent="0.25">
      <c r="C942" s="175"/>
      <c r="E942" s="175"/>
      <c r="H942" s="175"/>
      <c r="I942" s="175"/>
      <c r="J942" s="202"/>
      <c r="K942" s="198"/>
    </row>
    <row r="943" spans="3:11" ht="15" customHeight="1" x14ac:dyDescent="0.25">
      <c r="C943" s="175"/>
      <c r="E943" s="175"/>
      <c r="H943" s="175"/>
      <c r="I943" s="175"/>
      <c r="J943" s="202"/>
      <c r="K943" s="198"/>
    </row>
    <row r="944" spans="3:11" ht="15" customHeight="1" x14ac:dyDescent="0.25">
      <c r="C944" s="175"/>
      <c r="E944" s="175"/>
      <c r="H944" s="175"/>
      <c r="I944" s="175"/>
      <c r="J944" s="202"/>
      <c r="K944" s="198"/>
    </row>
    <row r="945" spans="3:11" ht="15" customHeight="1" x14ac:dyDescent="0.25">
      <c r="C945" s="175"/>
      <c r="E945" s="175"/>
      <c r="H945" s="175"/>
      <c r="I945" s="175"/>
      <c r="J945" s="202"/>
      <c r="K945" s="198"/>
    </row>
    <row r="946" spans="3:11" ht="15" customHeight="1" x14ac:dyDescent="0.25">
      <c r="C946" s="175"/>
      <c r="E946" s="175"/>
      <c r="H946" s="175"/>
      <c r="I946" s="175"/>
      <c r="J946" s="202"/>
      <c r="K946" s="198"/>
    </row>
    <row r="947" spans="3:11" ht="15" customHeight="1" x14ac:dyDescent="0.25">
      <c r="C947" s="175"/>
      <c r="E947" s="175"/>
      <c r="H947" s="175"/>
      <c r="I947" s="175"/>
      <c r="J947" s="202"/>
      <c r="K947" s="198"/>
    </row>
    <row r="948" spans="3:11" ht="15" customHeight="1" x14ac:dyDescent="0.25">
      <c r="C948" s="175"/>
      <c r="E948" s="175"/>
      <c r="H948" s="175"/>
      <c r="I948" s="175"/>
      <c r="J948" s="202"/>
      <c r="K948" s="198"/>
    </row>
    <row r="949" spans="3:11" ht="15" customHeight="1" x14ac:dyDescent="0.25">
      <c r="C949" s="175"/>
      <c r="E949" s="175"/>
      <c r="H949" s="175"/>
      <c r="I949" s="175"/>
      <c r="J949" s="202"/>
      <c r="K949" s="198"/>
    </row>
    <row r="950" spans="3:11" ht="15" customHeight="1" x14ac:dyDescent="0.25">
      <c r="C950" s="175"/>
      <c r="E950" s="175"/>
      <c r="H950" s="175"/>
      <c r="I950" s="175"/>
      <c r="J950" s="202"/>
      <c r="K950" s="198"/>
    </row>
    <row r="951" spans="3:11" ht="15" customHeight="1" x14ac:dyDescent="0.25">
      <c r="C951" s="175"/>
      <c r="E951" s="175"/>
      <c r="H951" s="175"/>
      <c r="I951" s="175"/>
      <c r="J951" s="202"/>
      <c r="K951" s="198"/>
    </row>
    <row r="952" spans="3:11" ht="15" customHeight="1" x14ac:dyDescent="0.25">
      <c r="C952" s="175"/>
      <c r="E952" s="175"/>
      <c r="H952" s="175"/>
      <c r="I952" s="175"/>
      <c r="J952" s="202"/>
      <c r="K952" s="198"/>
    </row>
    <row r="953" spans="3:11" ht="15" customHeight="1" x14ac:dyDescent="0.25">
      <c r="C953" s="175"/>
      <c r="E953" s="175"/>
      <c r="H953" s="175"/>
      <c r="I953" s="175"/>
      <c r="J953" s="202"/>
      <c r="K953" s="198"/>
    </row>
    <row r="954" spans="3:11" ht="15" customHeight="1" x14ac:dyDescent="0.25">
      <c r="C954" s="175"/>
      <c r="E954" s="175"/>
      <c r="H954" s="175"/>
      <c r="I954" s="175"/>
      <c r="J954" s="202"/>
      <c r="K954" s="198"/>
    </row>
    <row r="955" spans="3:11" ht="15" customHeight="1" x14ac:dyDescent="0.25">
      <c r="C955" s="175"/>
      <c r="E955" s="175"/>
      <c r="H955" s="175"/>
      <c r="I955" s="175"/>
      <c r="J955" s="202"/>
      <c r="K955" s="198"/>
    </row>
    <row r="956" spans="3:11" ht="15" customHeight="1" x14ac:dyDescent="0.25">
      <c r="C956" s="175"/>
      <c r="E956" s="175"/>
      <c r="H956" s="175"/>
      <c r="I956" s="175"/>
      <c r="J956" s="202"/>
      <c r="K956" s="198"/>
    </row>
    <row r="957" spans="3:11" ht="15" customHeight="1" x14ac:dyDescent="0.25">
      <c r="C957" s="175"/>
      <c r="E957" s="175"/>
      <c r="H957" s="175"/>
      <c r="I957" s="175"/>
      <c r="J957" s="202"/>
      <c r="K957" s="198"/>
    </row>
    <row r="958" spans="3:11" ht="15" customHeight="1" x14ac:dyDescent="0.25">
      <c r="C958" s="175"/>
      <c r="E958" s="175"/>
      <c r="H958" s="175"/>
      <c r="I958" s="175"/>
      <c r="J958" s="202"/>
      <c r="K958" s="198"/>
    </row>
    <row r="959" spans="3:11" ht="15" customHeight="1" x14ac:dyDescent="0.25">
      <c r="C959" s="175"/>
      <c r="E959" s="175"/>
      <c r="H959" s="175"/>
      <c r="I959" s="175"/>
      <c r="J959" s="202"/>
      <c r="K959" s="198"/>
    </row>
    <row r="960" spans="3:11" ht="15" customHeight="1" x14ac:dyDescent="0.25">
      <c r="C960" s="175"/>
      <c r="E960" s="175"/>
      <c r="H960" s="175"/>
      <c r="I960" s="175"/>
      <c r="J960" s="202"/>
      <c r="K960" s="198"/>
    </row>
    <row r="961" spans="3:11" ht="15" customHeight="1" x14ac:dyDescent="0.25">
      <c r="C961" s="175"/>
      <c r="E961" s="175"/>
      <c r="H961" s="175"/>
      <c r="I961" s="175"/>
      <c r="J961" s="202"/>
      <c r="K961" s="198"/>
    </row>
    <row r="962" spans="3:11" ht="15" customHeight="1" x14ac:dyDescent="0.25">
      <c r="C962" s="175"/>
      <c r="E962" s="175"/>
      <c r="H962" s="175"/>
      <c r="I962" s="175"/>
      <c r="J962" s="202"/>
      <c r="K962" s="198"/>
    </row>
    <row r="963" spans="3:11" ht="15" customHeight="1" x14ac:dyDescent="0.25">
      <c r="C963" s="175"/>
      <c r="E963" s="175"/>
      <c r="H963" s="175"/>
      <c r="I963" s="175"/>
      <c r="J963" s="202"/>
      <c r="K963" s="198"/>
    </row>
    <row r="964" spans="3:11" ht="15" customHeight="1" x14ac:dyDescent="0.25">
      <c r="C964" s="175"/>
      <c r="E964" s="175"/>
      <c r="H964" s="175"/>
      <c r="I964" s="175"/>
      <c r="J964" s="202"/>
      <c r="K964" s="198"/>
    </row>
    <row r="965" spans="3:11" ht="15" customHeight="1" x14ac:dyDescent="0.25">
      <c r="C965" s="175"/>
      <c r="E965" s="175"/>
      <c r="H965" s="175"/>
      <c r="I965" s="175"/>
      <c r="J965" s="202"/>
      <c r="K965" s="198"/>
    </row>
    <row r="966" spans="3:11" ht="15" customHeight="1" x14ac:dyDescent="0.25">
      <c r="C966" s="175"/>
      <c r="E966" s="175"/>
      <c r="H966" s="175"/>
      <c r="I966" s="175"/>
      <c r="J966" s="202"/>
      <c r="K966" s="198"/>
    </row>
    <row r="967" spans="3:11" ht="15" customHeight="1" x14ac:dyDescent="0.25">
      <c r="C967" s="175"/>
      <c r="E967" s="175"/>
      <c r="H967" s="175"/>
      <c r="I967" s="175"/>
      <c r="J967" s="202"/>
      <c r="K967" s="198"/>
    </row>
    <row r="968" spans="3:11" ht="15" customHeight="1" x14ac:dyDescent="0.25">
      <c r="C968" s="175"/>
      <c r="E968" s="175"/>
      <c r="H968" s="175"/>
      <c r="I968" s="175"/>
      <c r="J968" s="202"/>
      <c r="K968" s="198"/>
    </row>
    <row r="969" spans="3:11" ht="15" customHeight="1" x14ac:dyDescent="0.25">
      <c r="C969" s="175"/>
      <c r="E969" s="175"/>
      <c r="H969" s="175"/>
      <c r="I969" s="175"/>
      <c r="J969" s="202"/>
      <c r="K969" s="198"/>
    </row>
    <row r="970" spans="3:11" ht="15" customHeight="1" x14ac:dyDescent="0.25">
      <c r="C970" s="175"/>
      <c r="E970" s="175"/>
      <c r="H970" s="175"/>
      <c r="I970" s="175"/>
      <c r="J970" s="202"/>
      <c r="K970" s="198"/>
    </row>
    <row r="971" spans="3:11" ht="15" customHeight="1" x14ac:dyDescent="0.25">
      <c r="C971" s="175"/>
      <c r="E971" s="175"/>
      <c r="H971" s="175"/>
      <c r="I971" s="175"/>
      <c r="J971" s="202"/>
      <c r="K971" s="198"/>
    </row>
    <row r="972" spans="3:11" ht="15" customHeight="1" x14ac:dyDescent="0.25">
      <c r="C972" s="175"/>
      <c r="E972" s="175"/>
      <c r="H972" s="175"/>
      <c r="I972" s="175"/>
      <c r="J972" s="202"/>
      <c r="K972" s="198"/>
    </row>
    <row r="973" spans="3:11" ht="15" customHeight="1" x14ac:dyDescent="0.25">
      <c r="C973" s="175"/>
      <c r="E973" s="175"/>
      <c r="H973" s="175"/>
      <c r="I973" s="175"/>
      <c r="J973" s="202"/>
      <c r="K973" s="198"/>
    </row>
    <row r="974" spans="3:11" ht="15" customHeight="1" x14ac:dyDescent="0.25">
      <c r="C974" s="175"/>
      <c r="E974" s="175"/>
      <c r="H974" s="175"/>
      <c r="I974" s="175"/>
      <c r="J974" s="202"/>
      <c r="K974" s="198"/>
    </row>
    <row r="975" spans="3:11" ht="15" customHeight="1" x14ac:dyDescent="0.25">
      <c r="C975" s="175"/>
      <c r="E975" s="175"/>
      <c r="H975" s="175"/>
      <c r="I975" s="175"/>
      <c r="J975" s="202"/>
      <c r="K975" s="198"/>
    </row>
    <row r="976" spans="3:11" ht="15" customHeight="1" x14ac:dyDescent="0.25">
      <c r="C976" s="175"/>
      <c r="E976" s="175"/>
      <c r="H976" s="175"/>
      <c r="I976" s="175"/>
      <c r="J976" s="202"/>
      <c r="K976" s="198"/>
    </row>
    <row r="977" spans="3:11" ht="15" customHeight="1" x14ac:dyDescent="0.25">
      <c r="C977" s="175"/>
      <c r="E977" s="175"/>
      <c r="H977" s="175"/>
      <c r="I977" s="175"/>
      <c r="J977" s="202"/>
      <c r="K977" s="198"/>
    </row>
    <row r="978" spans="3:11" ht="15" customHeight="1" x14ac:dyDescent="0.25">
      <c r="C978" s="175"/>
      <c r="E978" s="175"/>
      <c r="H978" s="175"/>
      <c r="I978" s="175"/>
      <c r="J978" s="202"/>
      <c r="K978" s="198"/>
    </row>
    <row r="979" spans="3:11" ht="15" customHeight="1" x14ac:dyDescent="0.25">
      <c r="C979" s="175"/>
      <c r="E979" s="175"/>
      <c r="H979" s="175"/>
      <c r="I979" s="175"/>
      <c r="J979" s="202"/>
      <c r="K979" s="198"/>
    </row>
    <row r="980" spans="3:11" ht="15" customHeight="1" x14ac:dyDescent="0.25">
      <c r="C980" s="175"/>
      <c r="E980" s="175"/>
      <c r="H980" s="175"/>
      <c r="I980" s="175"/>
      <c r="J980" s="202"/>
      <c r="K980" s="198"/>
    </row>
    <row r="981" spans="3:11" ht="15" customHeight="1" x14ac:dyDescent="0.25">
      <c r="C981" s="175"/>
      <c r="E981" s="175"/>
      <c r="H981" s="175"/>
      <c r="I981" s="175"/>
      <c r="J981" s="202"/>
      <c r="K981" s="198"/>
    </row>
    <row r="982" spans="3:11" ht="15" customHeight="1" x14ac:dyDescent="0.25">
      <c r="C982" s="175"/>
      <c r="E982" s="175"/>
      <c r="H982" s="175"/>
      <c r="I982" s="175"/>
      <c r="J982" s="202"/>
      <c r="K982" s="198"/>
    </row>
    <row r="983" spans="3:11" ht="15" customHeight="1" x14ac:dyDescent="0.25">
      <c r="C983" s="175"/>
      <c r="E983" s="175"/>
      <c r="H983" s="175"/>
      <c r="I983" s="175"/>
      <c r="J983" s="202"/>
      <c r="K983" s="198"/>
    </row>
    <row r="984" spans="3:11" ht="15" customHeight="1" x14ac:dyDescent="0.25">
      <c r="C984" s="175"/>
      <c r="E984" s="175"/>
      <c r="H984" s="175"/>
      <c r="I984" s="175"/>
      <c r="J984" s="202"/>
      <c r="K984" s="198"/>
    </row>
    <row r="985" spans="3:11" ht="15" customHeight="1" x14ac:dyDescent="0.25">
      <c r="C985" s="175"/>
      <c r="E985" s="175"/>
      <c r="H985" s="175"/>
      <c r="I985" s="175"/>
      <c r="J985" s="202"/>
      <c r="K985" s="198"/>
    </row>
    <row r="986" spans="3:11" ht="15" customHeight="1" x14ac:dyDescent="0.25">
      <c r="C986" s="175"/>
      <c r="E986" s="175"/>
      <c r="H986" s="175"/>
      <c r="I986" s="175"/>
      <c r="J986" s="202"/>
      <c r="K986" s="198"/>
    </row>
    <row r="987" spans="3:11" ht="15" customHeight="1" x14ac:dyDescent="0.25">
      <c r="C987" s="175"/>
      <c r="E987" s="175"/>
      <c r="H987" s="175"/>
      <c r="I987" s="175"/>
      <c r="J987" s="202"/>
      <c r="K987" s="198"/>
    </row>
    <row r="988" spans="3:11" ht="15" customHeight="1" x14ac:dyDescent="0.25">
      <c r="C988" s="175"/>
      <c r="E988" s="175"/>
      <c r="H988" s="175"/>
      <c r="I988" s="175"/>
      <c r="J988" s="202"/>
      <c r="K988" s="198"/>
    </row>
    <row r="989" spans="3:11" ht="15" customHeight="1" x14ac:dyDescent="0.25">
      <c r="C989" s="175"/>
      <c r="E989" s="175"/>
      <c r="H989" s="175"/>
      <c r="I989" s="175"/>
      <c r="J989" s="202"/>
      <c r="K989" s="198"/>
    </row>
    <row r="990" spans="3:11" ht="15" customHeight="1" x14ac:dyDescent="0.25">
      <c r="C990" s="175"/>
      <c r="E990" s="175"/>
      <c r="H990" s="175"/>
      <c r="I990" s="175"/>
      <c r="J990" s="202"/>
      <c r="K990" s="198"/>
    </row>
    <row r="991" spans="3:11" ht="15" customHeight="1" x14ac:dyDescent="0.25">
      <c r="C991" s="175"/>
      <c r="E991" s="175"/>
      <c r="H991" s="175"/>
      <c r="I991" s="175"/>
      <c r="J991" s="202"/>
      <c r="K991" s="198"/>
    </row>
    <row r="992" spans="3:11" ht="15" customHeight="1" x14ac:dyDescent="0.25">
      <c r="C992" s="175"/>
      <c r="E992" s="175"/>
      <c r="H992" s="175"/>
      <c r="I992" s="175"/>
      <c r="J992" s="202"/>
      <c r="K992" s="198"/>
    </row>
    <row r="993" spans="3:11" ht="15" customHeight="1" x14ac:dyDescent="0.25">
      <c r="C993" s="175"/>
      <c r="E993" s="175"/>
      <c r="H993" s="175"/>
      <c r="I993" s="175"/>
      <c r="J993" s="202"/>
      <c r="K993" s="198"/>
    </row>
    <row r="994" spans="3:11" ht="15" customHeight="1" x14ac:dyDescent="0.25">
      <c r="C994" s="175"/>
      <c r="E994" s="175"/>
      <c r="H994" s="175"/>
      <c r="I994" s="175"/>
      <c r="J994" s="202"/>
      <c r="K994" s="198"/>
    </row>
    <row r="995" spans="3:11" ht="15" customHeight="1" x14ac:dyDescent="0.25">
      <c r="C995" s="175"/>
      <c r="E995" s="175"/>
      <c r="H995" s="175"/>
      <c r="I995" s="175"/>
      <c r="J995" s="202"/>
      <c r="K995" s="198"/>
    </row>
    <row r="996" spans="3:11" ht="15" customHeight="1" x14ac:dyDescent="0.25">
      <c r="C996" s="175"/>
      <c r="E996" s="175"/>
      <c r="H996" s="175"/>
      <c r="I996" s="175"/>
      <c r="J996" s="202"/>
      <c r="K996" s="198"/>
    </row>
    <row r="997" spans="3:11" ht="15" customHeight="1" x14ac:dyDescent="0.25">
      <c r="C997" s="175"/>
      <c r="E997" s="175"/>
      <c r="H997" s="175"/>
      <c r="I997" s="175"/>
      <c r="J997" s="202"/>
      <c r="K997" s="198"/>
    </row>
    <row r="998" spans="3:11" ht="15" customHeight="1" x14ac:dyDescent="0.25">
      <c r="C998" s="175"/>
      <c r="E998" s="175"/>
      <c r="H998" s="175"/>
      <c r="I998" s="175"/>
      <c r="J998" s="202"/>
      <c r="K998" s="198"/>
    </row>
    <row r="999" spans="3:11" ht="15" customHeight="1" x14ac:dyDescent="0.25">
      <c r="C999" s="175"/>
      <c r="E999" s="175"/>
      <c r="H999" s="175"/>
      <c r="I999" s="175"/>
      <c r="J999" s="202"/>
      <c r="K999" s="198"/>
    </row>
    <row r="1000" spans="3:11" ht="15" customHeight="1" x14ac:dyDescent="0.25">
      <c r="C1000" s="175"/>
      <c r="E1000" s="175"/>
      <c r="H1000" s="175"/>
      <c r="I1000" s="175"/>
      <c r="J1000" s="202"/>
      <c r="K1000" s="198"/>
    </row>
    <row r="1001" spans="3:11" ht="15" customHeight="1" x14ac:dyDescent="0.25">
      <c r="C1001" s="175"/>
      <c r="E1001" s="175"/>
      <c r="H1001" s="175"/>
      <c r="I1001" s="175"/>
      <c r="J1001" s="202"/>
      <c r="K1001" s="198"/>
    </row>
    <row r="1002" spans="3:11" ht="15" customHeight="1" x14ac:dyDescent="0.25">
      <c r="C1002" s="175"/>
      <c r="E1002" s="175"/>
      <c r="H1002" s="175"/>
      <c r="I1002" s="175"/>
      <c r="J1002" s="202"/>
      <c r="K1002" s="198"/>
    </row>
    <row r="1003" spans="3:11" ht="15" customHeight="1" x14ac:dyDescent="0.25">
      <c r="C1003" s="175"/>
      <c r="E1003" s="175"/>
      <c r="H1003" s="175"/>
      <c r="I1003" s="175"/>
      <c r="J1003" s="202"/>
      <c r="K1003" s="198"/>
    </row>
    <row r="1004" spans="3:11" ht="15" customHeight="1" x14ac:dyDescent="0.25">
      <c r="C1004" s="175"/>
      <c r="E1004" s="175"/>
      <c r="H1004" s="175"/>
      <c r="I1004" s="175"/>
      <c r="J1004" s="202"/>
      <c r="K1004" s="198"/>
    </row>
    <row r="1005" spans="3:11" ht="15" customHeight="1" x14ac:dyDescent="0.25">
      <c r="C1005" s="175"/>
      <c r="E1005" s="175"/>
      <c r="H1005" s="175"/>
      <c r="I1005" s="175"/>
      <c r="J1005" s="202"/>
      <c r="K1005" s="198"/>
    </row>
    <row r="1006" spans="3:11" ht="15" customHeight="1" x14ac:dyDescent="0.25">
      <c r="C1006" s="175"/>
      <c r="E1006" s="175"/>
      <c r="H1006" s="175"/>
      <c r="I1006" s="175"/>
      <c r="J1006" s="202"/>
      <c r="K1006" s="198"/>
    </row>
    <row r="1007" spans="3:11" ht="15" customHeight="1" x14ac:dyDescent="0.25">
      <c r="C1007" s="175"/>
      <c r="E1007" s="175"/>
      <c r="H1007" s="175"/>
      <c r="I1007" s="175"/>
      <c r="J1007" s="202"/>
      <c r="K1007" s="198"/>
    </row>
    <row r="1008" spans="3:11" ht="15" customHeight="1" x14ac:dyDescent="0.25">
      <c r="C1008" s="175"/>
      <c r="E1008" s="175"/>
      <c r="H1008" s="175"/>
      <c r="I1008" s="175"/>
      <c r="J1008" s="202"/>
      <c r="K1008" s="198"/>
    </row>
    <row r="1009" spans="3:11" ht="15" customHeight="1" x14ac:dyDescent="0.25">
      <c r="C1009" s="175"/>
      <c r="E1009" s="175"/>
      <c r="H1009" s="175"/>
      <c r="I1009" s="175"/>
      <c r="J1009" s="202"/>
      <c r="K1009" s="198"/>
    </row>
    <row r="1010" spans="3:11" ht="15" customHeight="1" x14ac:dyDescent="0.25">
      <c r="C1010" s="175"/>
      <c r="E1010" s="175"/>
      <c r="H1010" s="175"/>
      <c r="I1010" s="175"/>
      <c r="J1010" s="202"/>
      <c r="K1010" s="198"/>
    </row>
    <row r="1011" spans="3:11" ht="15" customHeight="1" x14ac:dyDescent="0.25">
      <c r="C1011" s="175"/>
      <c r="E1011" s="175"/>
      <c r="H1011" s="175"/>
      <c r="I1011" s="175"/>
      <c r="J1011" s="202"/>
      <c r="K1011" s="198"/>
    </row>
    <row r="1012" spans="3:11" ht="15" customHeight="1" x14ac:dyDescent="0.25">
      <c r="C1012" s="175"/>
      <c r="E1012" s="175"/>
      <c r="H1012" s="175"/>
      <c r="I1012" s="175"/>
      <c r="J1012" s="202"/>
      <c r="K1012" s="198"/>
    </row>
    <row r="1013" spans="3:11" ht="15" customHeight="1" x14ac:dyDescent="0.25">
      <c r="C1013" s="175"/>
      <c r="E1013" s="175"/>
      <c r="H1013" s="175"/>
      <c r="I1013" s="175"/>
      <c r="J1013" s="202"/>
      <c r="K1013" s="198"/>
    </row>
    <row r="1014" spans="3:11" ht="15" customHeight="1" x14ac:dyDescent="0.25">
      <c r="C1014" s="175"/>
      <c r="E1014" s="175"/>
      <c r="H1014" s="175"/>
      <c r="I1014" s="175"/>
      <c r="J1014" s="202"/>
      <c r="K1014" s="198"/>
    </row>
    <row r="1015" spans="3:11" ht="15" customHeight="1" x14ac:dyDescent="0.25">
      <c r="C1015" s="175"/>
      <c r="E1015" s="175"/>
      <c r="H1015" s="175"/>
      <c r="I1015" s="175"/>
      <c r="J1015" s="202"/>
      <c r="K1015" s="198"/>
    </row>
    <row r="1016" spans="3:11" ht="15" customHeight="1" x14ac:dyDescent="0.25">
      <c r="C1016" s="175"/>
      <c r="E1016" s="175"/>
      <c r="H1016" s="175"/>
      <c r="I1016" s="175"/>
      <c r="J1016" s="202"/>
      <c r="K1016" s="198"/>
    </row>
    <row r="1017" spans="3:11" ht="15" customHeight="1" x14ac:dyDescent="0.25">
      <c r="C1017" s="175"/>
      <c r="E1017" s="175"/>
      <c r="H1017" s="175"/>
      <c r="I1017" s="175"/>
      <c r="J1017" s="202"/>
      <c r="K1017" s="198"/>
    </row>
    <row r="1018" spans="3:11" ht="15" customHeight="1" x14ac:dyDescent="0.25">
      <c r="C1018" s="175"/>
      <c r="E1018" s="175"/>
      <c r="H1018" s="175"/>
      <c r="I1018" s="175"/>
      <c r="J1018" s="202"/>
      <c r="K1018" s="198"/>
    </row>
    <row r="1019" spans="3:11" ht="15" customHeight="1" x14ac:dyDescent="0.25">
      <c r="C1019" s="175"/>
      <c r="E1019" s="175"/>
      <c r="H1019" s="175"/>
      <c r="I1019" s="175"/>
      <c r="J1019" s="202"/>
      <c r="K1019" s="198"/>
    </row>
    <row r="1020" spans="3:11" ht="15" customHeight="1" x14ac:dyDescent="0.25">
      <c r="C1020" s="175"/>
      <c r="E1020" s="175"/>
      <c r="H1020" s="175"/>
      <c r="I1020" s="175"/>
      <c r="J1020" s="202"/>
      <c r="K1020" s="198"/>
    </row>
    <row r="1021" spans="3:11" ht="15" customHeight="1" x14ac:dyDescent="0.25">
      <c r="C1021" s="175"/>
      <c r="E1021" s="175"/>
      <c r="H1021" s="175"/>
      <c r="I1021" s="175"/>
      <c r="J1021" s="202"/>
      <c r="K1021" s="198"/>
    </row>
    <row r="1022" spans="3:11" ht="15" customHeight="1" x14ac:dyDescent="0.25">
      <c r="C1022" s="175"/>
      <c r="E1022" s="175"/>
      <c r="H1022" s="175"/>
      <c r="I1022" s="175"/>
      <c r="J1022" s="202"/>
      <c r="K1022" s="198"/>
    </row>
    <row r="1023" spans="3:11" ht="15" customHeight="1" x14ac:dyDescent="0.25">
      <c r="C1023" s="175"/>
      <c r="E1023" s="175"/>
      <c r="H1023" s="175"/>
      <c r="I1023" s="175"/>
      <c r="J1023" s="202"/>
      <c r="K1023" s="198"/>
    </row>
    <row r="1024" spans="3:11" ht="15" customHeight="1" x14ac:dyDescent="0.25">
      <c r="C1024" s="175"/>
      <c r="E1024" s="175"/>
      <c r="H1024" s="175"/>
      <c r="I1024" s="175"/>
      <c r="J1024" s="202"/>
      <c r="K1024" s="198"/>
    </row>
    <row r="1025" spans="3:11" ht="15" customHeight="1" x14ac:dyDescent="0.25">
      <c r="C1025" s="175"/>
      <c r="E1025" s="175"/>
      <c r="H1025" s="175"/>
      <c r="I1025" s="175"/>
      <c r="J1025" s="202"/>
      <c r="K1025" s="198"/>
    </row>
    <row r="1026" spans="3:11" ht="15" customHeight="1" x14ac:dyDescent="0.25">
      <c r="C1026" s="175"/>
      <c r="E1026" s="175"/>
      <c r="H1026" s="175"/>
      <c r="I1026" s="175"/>
      <c r="J1026" s="202"/>
      <c r="K1026" s="198"/>
    </row>
    <row r="1027" spans="3:11" ht="15" customHeight="1" x14ac:dyDescent="0.25">
      <c r="C1027" s="175"/>
      <c r="E1027" s="175"/>
      <c r="H1027" s="175"/>
      <c r="I1027" s="175"/>
      <c r="J1027" s="202"/>
      <c r="K1027" s="198"/>
    </row>
    <row r="1028" spans="3:11" ht="15" customHeight="1" x14ac:dyDescent="0.25">
      <c r="C1028" s="175"/>
      <c r="E1028" s="175"/>
      <c r="H1028" s="175"/>
      <c r="I1028" s="175"/>
      <c r="J1028" s="202"/>
      <c r="K1028" s="198"/>
    </row>
    <row r="1029" spans="3:11" ht="15" customHeight="1" x14ac:dyDescent="0.25">
      <c r="C1029" s="175"/>
      <c r="E1029" s="175"/>
      <c r="H1029" s="175"/>
      <c r="I1029" s="175"/>
      <c r="J1029" s="202"/>
      <c r="K1029" s="198"/>
    </row>
    <row r="1030" spans="3:11" ht="15" customHeight="1" x14ac:dyDescent="0.25">
      <c r="C1030" s="175"/>
      <c r="E1030" s="175"/>
      <c r="H1030" s="175"/>
      <c r="I1030" s="175"/>
      <c r="J1030" s="202"/>
      <c r="K1030" s="198"/>
    </row>
    <row r="1031" spans="3:11" ht="15" customHeight="1" x14ac:dyDescent="0.25">
      <c r="C1031" s="175"/>
      <c r="E1031" s="175"/>
      <c r="H1031" s="175"/>
      <c r="I1031" s="175"/>
      <c r="J1031" s="202"/>
      <c r="K1031" s="198"/>
    </row>
    <row r="1032" spans="3:11" ht="15" customHeight="1" x14ac:dyDescent="0.25">
      <c r="C1032" s="175"/>
      <c r="E1032" s="175"/>
      <c r="H1032" s="175"/>
      <c r="I1032" s="175"/>
      <c r="J1032" s="202"/>
      <c r="K1032" s="198"/>
    </row>
    <row r="1033" spans="3:11" ht="15" customHeight="1" x14ac:dyDescent="0.25">
      <c r="C1033" s="175"/>
      <c r="E1033" s="175"/>
      <c r="H1033" s="175"/>
      <c r="I1033" s="175"/>
      <c r="J1033" s="202"/>
      <c r="K1033" s="198"/>
    </row>
    <row r="1034" spans="3:11" ht="15" customHeight="1" x14ac:dyDescent="0.25">
      <c r="C1034" s="175"/>
      <c r="E1034" s="175"/>
      <c r="H1034" s="175"/>
      <c r="I1034" s="175"/>
      <c r="J1034" s="202"/>
      <c r="K1034" s="198"/>
    </row>
    <row r="1035" spans="3:11" ht="15" customHeight="1" x14ac:dyDescent="0.25">
      <c r="C1035" s="175"/>
      <c r="E1035" s="175"/>
      <c r="H1035" s="175"/>
      <c r="I1035" s="175"/>
      <c r="J1035" s="202"/>
      <c r="K1035" s="198"/>
    </row>
    <row r="1036" spans="3:11" ht="15" customHeight="1" x14ac:dyDescent="0.25">
      <c r="C1036" s="175"/>
      <c r="E1036" s="175"/>
      <c r="H1036" s="175"/>
      <c r="I1036" s="175"/>
      <c r="J1036" s="202"/>
      <c r="K1036" s="198"/>
    </row>
    <row r="1037" spans="3:11" ht="15" customHeight="1" x14ac:dyDescent="0.25">
      <c r="C1037" s="175"/>
      <c r="E1037" s="175"/>
      <c r="H1037" s="175"/>
      <c r="I1037" s="175"/>
      <c r="J1037" s="202"/>
      <c r="K1037" s="198"/>
    </row>
    <row r="1038" spans="3:11" ht="15" customHeight="1" x14ac:dyDescent="0.25">
      <c r="C1038" s="175"/>
      <c r="E1038" s="175"/>
      <c r="H1038" s="175"/>
      <c r="I1038" s="175"/>
      <c r="J1038" s="202"/>
      <c r="K1038" s="198"/>
    </row>
    <row r="1039" spans="3:11" ht="15" customHeight="1" x14ac:dyDescent="0.25">
      <c r="C1039" s="175"/>
      <c r="E1039" s="175"/>
      <c r="H1039" s="175"/>
      <c r="I1039" s="175"/>
      <c r="J1039" s="202"/>
      <c r="K1039" s="198"/>
    </row>
    <row r="1040" spans="3:11" ht="15" customHeight="1" x14ac:dyDescent="0.25">
      <c r="C1040" s="175"/>
      <c r="E1040" s="175"/>
      <c r="H1040" s="175"/>
      <c r="I1040" s="175"/>
      <c r="J1040" s="202"/>
      <c r="K1040" s="198"/>
    </row>
    <row r="1041" spans="3:11" ht="15" customHeight="1" x14ac:dyDescent="0.25">
      <c r="C1041" s="175"/>
      <c r="E1041" s="175"/>
      <c r="H1041" s="175"/>
      <c r="I1041" s="175"/>
      <c r="J1041" s="202"/>
      <c r="K1041" s="198"/>
    </row>
    <row r="1042" spans="3:11" ht="15" customHeight="1" x14ac:dyDescent="0.25">
      <c r="C1042" s="175"/>
      <c r="E1042" s="175"/>
      <c r="H1042" s="175"/>
      <c r="I1042" s="175"/>
      <c r="J1042" s="202"/>
      <c r="K1042" s="198"/>
    </row>
    <row r="1043" spans="3:11" ht="15" customHeight="1" x14ac:dyDescent="0.25">
      <c r="C1043" s="175"/>
      <c r="E1043" s="175"/>
      <c r="H1043" s="175"/>
      <c r="I1043" s="175"/>
      <c r="J1043" s="202"/>
      <c r="K1043" s="198"/>
    </row>
    <row r="1044" spans="3:11" ht="15" customHeight="1" x14ac:dyDescent="0.25">
      <c r="C1044" s="175"/>
      <c r="E1044" s="175"/>
      <c r="H1044" s="175"/>
      <c r="I1044" s="175"/>
      <c r="J1044" s="202"/>
      <c r="K1044" s="198"/>
    </row>
    <row r="1045" spans="3:11" ht="15" customHeight="1" x14ac:dyDescent="0.25">
      <c r="C1045" s="175"/>
      <c r="E1045" s="175"/>
      <c r="H1045" s="175"/>
      <c r="I1045" s="175"/>
      <c r="J1045" s="202"/>
      <c r="K1045" s="198"/>
    </row>
    <row r="1046" spans="3:11" ht="15" customHeight="1" x14ac:dyDescent="0.25">
      <c r="C1046" s="175"/>
      <c r="E1046" s="175"/>
      <c r="H1046" s="175"/>
      <c r="I1046" s="175"/>
      <c r="J1046" s="202"/>
      <c r="K1046" s="198"/>
    </row>
    <row r="1047" spans="3:11" ht="15" customHeight="1" x14ac:dyDescent="0.25">
      <c r="C1047" s="175"/>
      <c r="E1047" s="175"/>
      <c r="H1047" s="175"/>
      <c r="I1047" s="175"/>
      <c r="J1047" s="202"/>
      <c r="K1047" s="198"/>
    </row>
    <row r="1048" spans="3:11" ht="15" customHeight="1" x14ac:dyDescent="0.25">
      <c r="C1048" s="175"/>
      <c r="E1048" s="175"/>
      <c r="H1048" s="175"/>
      <c r="I1048" s="175"/>
      <c r="J1048" s="202"/>
      <c r="K1048" s="198"/>
    </row>
    <row r="1049" spans="3:11" ht="15" customHeight="1" x14ac:dyDescent="0.25">
      <c r="C1049" s="175"/>
      <c r="E1049" s="175"/>
      <c r="H1049" s="175"/>
      <c r="I1049" s="175"/>
      <c r="J1049" s="202"/>
      <c r="K1049" s="198"/>
    </row>
    <row r="1050" spans="3:11" ht="15" customHeight="1" x14ac:dyDescent="0.25">
      <c r="C1050" s="175"/>
      <c r="E1050" s="175"/>
      <c r="H1050" s="175"/>
      <c r="I1050" s="175"/>
      <c r="J1050" s="202"/>
      <c r="K1050" s="198"/>
    </row>
    <row r="1051" spans="3:11" ht="15" customHeight="1" x14ac:dyDescent="0.25">
      <c r="C1051" s="175"/>
      <c r="E1051" s="175"/>
      <c r="H1051" s="175"/>
      <c r="I1051" s="175"/>
      <c r="J1051" s="202"/>
      <c r="K1051" s="198"/>
    </row>
    <row r="1052" spans="3:11" ht="15" customHeight="1" x14ac:dyDescent="0.25">
      <c r="C1052" s="175"/>
      <c r="E1052" s="175"/>
      <c r="H1052" s="175"/>
      <c r="I1052" s="175"/>
      <c r="J1052" s="202"/>
      <c r="K1052" s="198"/>
    </row>
    <row r="1053" spans="3:11" ht="15" customHeight="1" x14ac:dyDescent="0.25">
      <c r="C1053" s="175"/>
      <c r="E1053" s="175"/>
      <c r="H1053" s="175"/>
      <c r="I1053" s="175"/>
      <c r="J1053" s="202"/>
      <c r="K1053" s="198"/>
    </row>
    <row r="1054" spans="3:11" ht="15" customHeight="1" x14ac:dyDescent="0.25">
      <c r="C1054" s="175"/>
      <c r="E1054" s="175"/>
      <c r="H1054" s="175"/>
      <c r="I1054" s="175"/>
      <c r="J1054" s="202"/>
      <c r="K1054" s="198"/>
    </row>
    <row r="1055" spans="3:11" ht="15" customHeight="1" x14ac:dyDescent="0.25">
      <c r="C1055" s="175"/>
      <c r="E1055" s="175"/>
      <c r="H1055" s="175"/>
      <c r="I1055" s="175"/>
      <c r="J1055" s="202"/>
      <c r="K1055" s="198"/>
    </row>
    <row r="1056" spans="3:11" ht="15" customHeight="1" x14ac:dyDescent="0.25">
      <c r="C1056" s="175"/>
      <c r="E1056" s="175"/>
      <c r="H1056" s="175"/>
      <c r="I1056" s="175"/>
      <c r="J1056" s="202"/>
      <c r="K1056" s="198"/>
    </row>
    <row r="1057" spans="3:11" ht="15" customHeight="1" x14ac:dyDescent="0.25">
      <c r="C1057" s="175"/>
      <c r="E1057" s="175"/>
      <c r="H1057" s="175"/>
      <c r="I1057" s="175"/>
      <c r="J1057" s="202"/>
      <c r="K1057" s="198"/>
    </row>
    <row r="1058" spans="3:11" ht="15" customHeight="1" x14ac:dyDescent="0.25">
      <c r="C1058" s="175"/>
      <c r="E1058" s="175"/>
      <c r="H1058" s="175"/>
      <c r="I1058" s="175"/>
      <c r="J1058" s="202"/>
      <c r="K1058" s="198"/>
    </row>
    <row r="1059" spans="3:11" ht="15" customHeight="1" x14ac:dyDescent="0.25">
      <c r="C1059" s="175"/>
      <c r="E1059" s="175"/>
      <c r="H1059" s="175"/>
      <c r="I1059" s="175"/>
      <c r="J1059" s="202"/>
      <c r="K1059" s="198"/>
    </row>
    <row r="1060" spans="3:11" ht="15" customHeight="1" x14ac:dyDescent="0.25">
      <c r="C1060" s="175"/>
      <c r="E1060" s="175"/>
      <c r="H1060" s="175"/>
      <c r="I1060" s="175"/>
      <c r="J1060" s="202"/>
      <c r="K1060" s="198"/>
    </row>
    <row r="1061" spans="3:11" ht="15" customHeight="1" x14ac:dyDescent="0.25">
      <c r="C1061" s="175"/>
      <c r="E1061" s="175"/>
      <c r="H1061" s="175"/>
      <c r="I1061" s="175"/>
      <c r="J1061" s="202"/>
      <c r="K1061" s="198"/>
    </row>
    <row r="1062" spans="3:11" ht="15" customHeight="1" x14ac:dyDescent="0.25">
      <c r="C1062" s="175"/>
      <c r="E1062" s="175"/>
      <c r="H1062" s="175"/>
      <c r="I1062" s="175"/>
      <c r="J1062" s="202"/>
      <c r="K1062" s="198"/>
    </row>
    <row r="1063" spans="3:11" ht="15" customHeight="1" x14ac:dyDescent="0.25">
      <c r="C1063" s="175"/>
      <c r="E1063" s="175"/>
      <c r="H1063" s="175"/>
      <c r="I1063" s="175"/>
      <c r="J1063" s="202"/>
      <c r="K1063" s="198"/>
    </row>
    <row r="1064" spans="3:11" ht="15" customHeight="1" x14ac:dyDescent="0.25">
      <c r="C1064" s="175"/>
      <c r="E1064" s="175"/>
      <c r="H1064" s="175"/>
      <c r="I1064" s="175"/>
      <c r="J1064" s="202"/>
      <c r="K1064" s="198"/>
    </row>
    <row r="1065" spans="3:11" ht="15" customHeight="1" x14ac:dyDescent="0.25">
      <c r="C1065" s="175"/>
      <c r="E1065" s="175"/>
      <c r="H1065" s="175"/>
      <c r="I1065" s="175"/>
      <c r="J1065" s="202"/>
      <c r="K1065" s="198"/>
    </row>
    <row r="1066" spans="3:11" ht="15" customHeight="1" x14ac:dyDescent="0.25">
      <c r="C1066" s="175"/>
      <c r="E1066" s="175"/>
      <c r="H1066" s="175"/>
      <c r="I1066" s="175"/>
      <c r="J1066" s="202"/>
      <c r="K1066" s="198"/>
    </row>
    <row r="1067" spans="3:11" ht="15" customHeight="1" x14ac:dyDescent="0.25">
      <c r="C1067" s="175"/>
      <c r="E1067" s="175"/>
      <c r="H1067" s="175"/>
      <c r="I1067" s="175"/>
      <c r="J1067" s="202"/>
      <c r="K1067" s="198"/>
    </row>
    <row r="1068" spans="3:11" ht="15" customHeight="1" x14ac:dyDescent="0.25">
      <c r="C1068" s="175"/>
      <c r="E1068" s="175"/>
      <c r="H1068" s="175"/>
      <c r="I1068" s="175"/>
      <c r="J1068" s="202"/>
      <c r="K1068" s="198"/>
    </row>
    <row r="1069" spans="3:11" ht="15" customHeight="1" x14ac:dyDescent="0.25">
      <c r="C1069" s="175"/>
      <c r="E1069" s="175"/>
      <c r="H1069" s="175"/>
      <c r="I1069" s="175"/>
      <c r="J1069" s="202"/>
      <c r="K1069" s="198"/>
    </row>
    <row r="1070" spans="3:11" ht="15" customHeight="1" x14ac:dyDescent="0.25">
      <c r="C1070" s="175"/>
      <c r="E1070" s="175"/>
      <c r="H1070" s="175"/>
      <c r="I1070" s="175"/>
      <c r="J1070" s="202"/>
      <c r="K1070" s="198"/>
    </row>
    <row r="1071" spans="3:11" ht="15" customHeight="1" x14ac:dyDescent="0.25">
      <c r="C1071" s="175"/>
      <c r="E1071" s="175"/>
      <c r="H1071" s="175"/>
      <c r="I1071" s="175"/>
      <c r="J1071" s="202"/>
      <c r="K1071" s="198"/>
    </row>
    <row r="1072" spans="3:11" ht="15" customHeight="1" x14ac:dyDescent="0.25">
      <c r="C1072" s="175"/>
      <c r="E1072" s="175"/>
      <c r="H1072" s="175"/>
      <c r="I1072" s="175"/>
      <c r="J1072" s="202"/>
      <c r="K1072" s="198"/>
    </row>
    <row r="1073" spans="3:11" ht="15" customHeight="1" x14ac:dyDescent="0.25">
      <c r="C1073" s="175"/>
      <c r="E1073" s="175"/>
      <c r="H1073" s="175"/>
      <c r="I1073" s="175"/>
      <c r="J1073" s="202"/>
      <c r="K1073" s="198"/>
    </row>
    <row r="1074" spans="3:11" ht="15" customHeight="1" x14ac:dyDescent="0.25">
      <c r="C1074" s="175"/>
      <c r="E1074" s="175"/>
      <c r="H1074" s="175"/>
      <c r="I1074" s="175"/>
      <c r="J1074" s="202"/>
      <c r="K1074" s="198"/>
    </row>
    <row r="1075" spans="3:11" ht="15" customHeight="1" x14ac:dyDescent="0.25">
      <c r="C1075" s="175"/>
      <c r="E1075" s="175"/>
      <c r="H1075" s="175"/>
      <c r="I1075" s="175"/>
      <c r="J1075" s="202"/>
      <c r="K1075" s="198"/>
    </row>
    <row r="1076" spans="3:11" ht="15" customHeight="1" x14ac:dyDescent="0.25">
      <c r="C1076" s="175"/>
      <c r="E1076" s="175"/>
      <c r="H1076" s="175"/>
      <c r="I1076" s="175"/>
      <c r="J1076" s="202"/>
      <c r="K1076" s="198"/>
    </row>
    <row r="1077" spans="3:11" ht="15" customHeight="1" x14ac:dyDescent="0.25">
      <c r="C1077" s="175"/>
      <c r="E1077" s="175"/>
      <c r="H1077" s="175"/>
      <c r="I1077" s="175"/>
      <c r="J1077" s="202"/>
      <c r="K1077" s="198"/>
    </row>
    <row r="1078" spans="3:11" ht="15" customHeight="1" x14ac:dyDescent="0.25">
      <c r="C1078" s="175"/>
      <c r="E1078" s="175"/>
      <c r="H1078" s="175"/>
      <c r="I1078" s="175"/>
      <c r="J1078" s="202"/>
      <c r="K1078" s="198"/>
    </row>
    <row r="1079" spans="3:11" ht="15" customHeight="1" x14ac:dyDescent="0.25">
      <c r="C1079" s="175"/>
      <c r="E1079" s="175"/>
      <c r="H1079" s="175"/>
      <c r="I1079" s="175"/>
      <c r="J1079" s="202"/>
      <c r="K1079" s="198"/>
    </row>
    <row r="1080" spans="3:11" ht="15" customHeight="1" x14ac:dyDescent="0.25">
      <c r="C1080" s="175"/>
      <c r="E1080" s="175"/>
      <c r="H1080" s="175"/>
      <c r="I1080" s="175"/>
      <c r="J1080" s="202"/>
      <c r="K1080" s="198"/>
    </row>
    <row r="1081" spans="3:11" ht="15" customHeight="1" x14ac:dyDescent="0.25">
      <c r="C1081" s="175"/>
      <c r="E1081" s="175"/>
      <c r="H1081" s="175"/>
      <c r="I1081" s="175"/>
      <c r="J1081" s="202"/>
      <c r="K1081" s="198"/>
    </row>
    <row r="1082" spans="3:11" ht="15" customHeight="1" x14ac:dyDescent="0.25">
      <c r="C1082" s="175"/>
      <c r="E1082" s="175"/>
      <c r="H1082" s="175"/>
      <c r="I1082" s="175"/>
      <c r="J1082" s="202"/>
      <c r="K1082" s="198"/>
    </row>
    <row r="1083" spans="3:11" ht="15" customHeight="1" x14ac:dyDescent="0.25">
      <c r="C1083" s="175"/>
      <c r="E1083" s="175"/>
      <c r="H1083" s="175"/>
      <c r="I1083" s="175"/>
      <c r="J1083" s="202"/>
      <c r="K1083" s="198"/>
    </row>
    <row r="1084" spans="3:11" ht="15" customHeight="1" x14ac:dyDescent="0.25">
      <c r="C1084" s="175"/>
      <c r="E1084" s="175"/>
      <c r="H1084" s="175"/>
      <c r="I1084" s="175"/>
      <c r="J1084" s="202"/>
      <c r="K1084" s="198"/>
    </row>
    <row r="1085" spans="3:11" ht="15" customHeight="1" x14ac:dyDescent="0.25">
      <c r="C1085" s="175"/>
      <c r="E1085" s="175"/>
      <c r="H1085" s="175"/>
      <c r="I1085" s="175"/>
      <c r="J1085" s="202"/>
      <c r="K1085" s="198"/>
    </row>
    <row r="1086" spans="3:11" ht="15" customHeight="1" x14ac:dyDescent="0.25">
      <c r="C1086" s="175"/>
      <c r="E1086" s="175"/>
      <c r="H1086" s="175"/>
      <c r="I1086" s="175"/>
      <c r="J1086" s="202"/>
      <c r="K1086" s="198"/>
    </row>
    <row r="1087" spans="3:11" ht="15" customHeight="1" x14ac:dyDescent="0.25">
      <c r="C1087" s="175"/>
      <c r="E1087" s="175"/>
      <c r="H1087" s="175"/>
      <c r="I1087" s="175"/>
      <c r="J1087" s="202"/>
      <c r="K1087" s="198"/>
    </row>
    <row r="1088" spans="3:11" ht="15" customHeight="1" x14ac:dyDescent="0.25">
      <c r="C1088" s="175"/>
      <c r="E1088" s="175"/>
      <c r="H1088" s="175"/>
      <c r="I1088" s="175"/>
      <c r="J1088" s="202"/>
      <c r="K1088" s="198"/>
    </row>
    <row r="1089" spans="3:11" ht="15" customHeight="1" x14ac:dyDescent="0.25">
      <c r="C1089" s="175"/>
      <c r="E1089" s="175"/>
      <c r="H1089" s="175"/>
      <c r="I1089" s="175"/>
      <c r="J1089" s="202"/>
      <c r="K1089" s="198"/>
    </row>
    <row r="1090" spans="3:11" ht="15" customHeight="1" x14ac:dyDescent="0.25">
      <c r="C1090" s="175"/>
      <c r="E1090" s="175"/>
      <c r="H1090" s="175"/>
      <c r="I1090" s="175"/>
      <c r="J1090" s="202"/>
      <c r="K1090" s="198"/>
    </row>
    <row r="1091" spans="3:11" ht="15" customHeight="1" x14ac:dyDescent="0.25">
      <c r="C1091" s="175"/>
      <c r="E1091" s="175"/>
      <c r="H1091" s="175"/>
      <c r="I1091" s="175"/>
      <c r="J1091" s="202"/>
      <c r="K1091" s="198"/>
    </row>
    <row r="1092" spans="3:11" ht="15" customHeight="1" x14ac:dyDescent="0.25">
      <c r="C1092" s="175"/>
      <c r="E1092" s="175"/>
      <c r="H1092" s="175"/>
      <c r="I1092" s="175"/>
      <c r="J1092" s="202"/>
      <c r="K1092" s="198"/>
    </row>
    <row r="1093" spans="3:11" ht="15" customHeight="1" x14ac:dyDescent="0.25">
      <c r="C1093" s="175"/>
      <c r="E1093" s="175"/>
      <c r="H1093" s="175"/>
      <c r="I1093" s="175"/>
      <c r="J1093" s="202"/>
      <c r="K1093" s="198"/>
    </row>
    <row r="1094" spans="3:11" ht="15" customHeight="1" x14ac:dyDescent="0.25">
      <c r="C1094" s="175"/>
      <c r="E1094" s="175"/>
      <c r="H1094" s="175"/>
      <c r="I1094" s="175"/>
      <c r="J1094" s="202"/>
      <c r="K1094" s="198"/>
    </row>
    <row r="1095" spans="3:11" ht="15" customHeight="1" x14ac:dyDescent="0.25">
      <c r="C1095" s="175"/>
      <c r="E1095" s="175"/>
      <c r="H1095" s="175"/>
      <c r="I1095" s="175"/>
      <c r="J1095" s="202"/>
      <c r="K1095" s="198"/>
    </row>
    <row r="1096" spans="3:11" ht="15" customHeight="1" x14ac:dyDescent="0.25">
      <c r="C1096" s="175"/>
      <c r="E1096" s="175"/>
      <c r="H1096" s="175"/>
      <c r="I1096" s="175"/>
      <c r="J1096" s="202"/>
      <c r="K1096" s="198"/>
    </row>
    <row r="1097" spans="3:11" ht="15" customHeight="1" x14ac:dyDescent="0.25">
      <c r="C1097" s="175"/>
      <c r="E1097" s="175"/>
      <c r="H1097" s="175"/>
      <c r="I1097" s="175"/>
      <c r="J1097" s="202"/>
      <c r="K1097" s="198"/>
    </row>
    <row r="1098" spans="3:11" ht="15" customHeight="1" x14ac:dyDescent="0.25">
      <c r="C1098" s="175"/>
      <c r="E1098" s="175"/>
      <c r="H1098" s="175"/>
      <c r="I1098" s="175"/>
      <c r="J1098" s="202"/>
      <c r="K1098" s="198"/>
    </row>
    <row r="1099" spans="3:11" ht="15" customHeight="1" x14ac:dyDescent="0.25">
      <c r="C1099" s="175"/>
      <c r="E1099" s="175"/>
      <c r="H1099" s="175"/>
      <c r="I1099" s="175"/>
      <c r="J1099" s="202"/>
      <c r="K1099" s="198"/>
    </row>
    <row r="1100" spans="3:11" ht="15" customHeight="1" x14ac:dyDescent="0.25">
      <c r="C1100" s="175"/>
      <c r="E1100" s="175"/>
      <c r="H1100" s="175"/>
      <c r="I1100" s="175"/>
      <c r="J1100" s="202"/>
      <c r="K1100" s="198"/>
    </row>
    <row r="1101" spans="3:11" ht="15" customHeight="1" x14ac:dyDescent="0.25">
      <c r="C1101" s="175"/>
      <c r="E1101" s="175"/>
      <c r="H1101" s="175"/>
      <c r="I1101" s="175"/>
      <c r="J1101" s="202"/>
      <c r="K1101" s="198"/>
    </row>
    <row r="1102" spans="3:11" ht="15" customHeight="1" x14ac:dyDescent="0.25">
      <c r="C1102" s="175"/>
      <c r="E1102" s="175"/>
      <c r="H1102" s="175"/>
      <c r="I1102" s="175"/>
      <c r="J1102" s="202"/>
      <c r="K1102" s="198"/>
    </row>
    <row r="1103" spans="3:11" ht="15" customHeight="1" x14ac:dyDescent="0.25">
      <c r="C1103" s="175"/>
      <c r="E1103" s="175"/>
      <c r="H1103" s="175"/>
      <c r="I1103" s="175"/>
      <c r="J1103" s="202"/>
      <c r="K1103" s="198"/>
    </row>
    <row r="1104" spans="3:11" ht="15" customHeight="1" x14ac:dyDescent="0.25">
      <c r="C1104" s="175"/>
      <c r="E1104" s="175"/>
      <c r="H1104" s="175"/>
      <c r="I1104" s="175"/>
      <c r="J1104" s="202"/>
      <c r="K1104" s="198"/>
    </row>
    <row r="1105" spans="3:11" ht="15" customHeight="1" x14ac:dyDescent="0.25">
      <c r="C1105" s="175"/>
      <c r="E1105" s="175"/>
      <c r="H1105" s="175"/>
      <c r="I1105" s="175"/>
      <c r="J1105" s="202"/>
      <c r="K1105" s="198"/>
    </row>
    <row r="1106" spans="3:11" ht="15" customHeight="1" x14ac:dyDescent="0.25">
      <c r="C1106" s="175"/>
      <c r="E1106" s="175"/>
      <c r="H1106" s="175"/>
      <c r="I1106" s="175"/>
      <c r="J1106" s="202"/>
      <c r="K1106" s="198"/>
    </row>
    <row r="1107" spans="3:11" ht="15" customHeight="1" x14ac:dyDescent="0.25">
      <c r="C1107" s="175"/>
      <c r="E1107" s="175"/>
      <c r="H1107" s="175"/>
      <c r="I1107" s="175"/>
      <c r="J1107" s="202"/>
      <c r="K1107" s="198"/>
    </row>
    <row r="1108" spans="3:11" ht="15" customHeight="1" x14ac:dyDescent="0.25">
      <c r="C1108" s="175"/>
      <c r="E1108" s="175"/>
      <c r="H1108" s="175"/>
      <c r="I1108" s="175"/>
      <c r="J1108" s="202"/>
      <c r="K1108" s="198"/>
    </row>
    <row r="1109" spans="3:11" ht="15" customHeight="1" x14ac:dyDescent="0.25">
      <c r="C1109" s="175"/>
      <c r="E1109" s="175"/>
      <c r="H1109" s="175"/>
      <c r="I1109" s="175"/>
      <c r="J1109" s="202"/>
      <c r="K1109" s="198"/>
    </row>
    <row r="1110" spans="3:11" ht="15" customHeight="1" x14ac:dyDescent="0.25">
      <c r="C1110" s="175"/>
      <c r="E1110" s="175"/>
      <c r="H1110" s="175"/>
      <c r="I1110" s="175"/>
      <c r="J1110" s="202"/>
      <c r="K1110" s="198"/>
    </row>
    <row r="1111" spans="3:11" ht="15" customHeight="1" x14ac:dyDescent="0.25">
      <c r="C1111" s="175"/>
      <c r="E1111" s="175"/>
      <c r="H1111" s="175"/>
      <c r="I1111" s="175"/>
      <c r="J1111" s="202"/>
      <c r="K1111" s="198"/>
    </row>
    <row r="1112" spans="3:11" ht="15" customHeight="1" x14ac:dyDescent="0.25">
      <c r="C1112" s="175"/>
      <c r="E1112" s="175"/>
      <c r="H1112" s="175"/>
      <c r="I1112" s="175"/>
      <c r="J1112" s="202"/>
      <c r="K1112" s="198"/>
    </row>
    <row r="1113" spans="3:11" ht="15" customHeight="1" x14ac:dyDescent="0.25">
      <c r="C1113" s="175"/>
      <c r="E1113" s="175"/>
      <c r="H1113" s="175"/>
      <c r="I1113" s="175"/>
      <c r="J1113" s="202"/>
      <c r="K1113" s="198"/>
    </row>
    <row r="1114" spans="3:11" ht="15" customHeight="1" x14ac:dyDescent="0.25">
      <c r="C1114" s="175"/>
      <c r="E1114" s="175"/>
      <c r="H1114" s="175"/>
      <c r="I1114" s="175"/>
      <c r="J1114" s="202"/>
      <c r="K1114" s="198"/>
    </row>
    <row r="1115" spans="3:11" ht="15" customHeight="1" x14ac:dyDescent="0.25">
      <c r="C1115" s="175"/>
      <c r="E1115" s="175"/>
      <c r="H1115" s="175"/>
      <c r="I1115" s="175"/>
      <c r="J1115" s="202"/>
      <c r="K1115" s="198"/>
    </row>
    <row r="1116" spans="3:11" ht="15" customHeight="1" x14ac:dyDescent="0.25">
      <c r="C1116" s="175"/>
      <c r="E1116" s="175"/>
      <c r="H1116" s="175"/>
      <c r="I1116" s="175"/>
      <c r="J1116" s="202"/>
      <c r="K1116" s="198"/>
    </row>
    <row r="1117" spans="3:11" ht="15" customHeight="1" x14ac:dyDescent="0.25">
      <c r="C1117" s="175"/>
      <c r="E1117" s="175"/>
      <c r="H1117" s="175"/>
      <c r="I1117" s="175"/>
      <c r="J1117" s="202"/>
      <c r="K1117" s="198"/>
    </row>
    <row r="1118" spans="3:11" ht="15" customHeight="1" x14ac:dyDescent="0.25">
      <c r="C1118" s="175"/>
      <c r="E1118" s="175"/>
      <c r="H1118" s="175"/>
      <c r="I1118" s="175"/>
      <c r="J1118" s="202"/>
      <c r="K1118" s="198"/>
    </row>
    <row r="1119" spans="3:11" ht="15" customHeight="1" x14ac:dyDescent="0.25">
      <c r="C1119" s="175"/>
      <c r="E1119" s="175"/>
      <c r="H1119" s="175"/>
      <c r="I1119" s="175"/>
      <c r="J1119" s="202"/>
      <c r="K1119" s="198"/>
    </row>
    <row r="1120" spans="3:11" ht="15" customHeight="1" x14ac:dyDescent="0.25">
      <c r="C1120" s="175"/>
      <c r="E1120" s="175"/>
      <c r="H1120" s="175"/>
      <c r="I1120" s="175"/>
      <c r="J1120" s="202"/>
      <c r="K1120" s="198"/>
    </row>
    <row r="1121" spans="3:11" ht="15" customHeight="1" x14ac:dyDescent="0.25">
      <c r="C1121" s="175"/>
      <c r="E1121" s="175"/>
      <c r="H1121" s="175"/>
      <c r="I1121" s="175"/>
      <c r="J1121" s="202"/>
      <c r="K1121" s="198"/>
    </row>
    <row r="1122" spans="3:11" ht="15" customHeight="1" x14ac:dyDescent="0.25">
      <c r="C1122" s="175"/>
      <c r="E1122" s="175"/>
      <c r="H1122" s="175"/>
      <c r="I1122" s="175"/>
      <c r="J1122" s="202"/>
      <c r="K1122" s="198"/>
    </row>
    <row r="1123" spans="3:11" ht="15" customHeight="1" x14ac:dyDescent="0.25">
      <c r="C1123" s="175"/>
      <c r="E1123" s="175"/>
      <c r="H1123" s="175"/>
      <c r="I1123" s="175"/>
      <c r="J1123" s="202"/>
      <c r="K1123" s="198"/>
    </row>
    <row r="1124" spans="3:11" ht="15" customHeight="1" x14ac:dyDescent="0.25">
      <c r="C1124" s="175"/>
      <c r="E1124" s="175"/>
      <c r="H1124" s="175"/>
      <c r="I1124" s="175"/>
      <c r="J1124" s="202"/>
      <c r="K1124" s="198"/>
    </row>
    <row r="1125" spans="3:11" ht="15" customHeight="1" x14ac:dyDescent="0.25">
      <c r="C1125" s="175"/>
      <c r="E1125" s="175"/>
      <c r="H1125" s="175"/>
      <c r="I1125" s="175"/>
      <c r="J1125" s="202"/>
      <c r="K1125" s="198"/>
    </row>
    <row r="1126" spans="3:11" ht="15" customHeight="1" x14ac:dyDescent="0.25">
      <c r="C1126" s="175"/>
      <c r="E1126" s="175"/>
      <c r="H1126" s="175"/>
      <c r="I1126" s="175"/>
      <c r="J1126" s="202"/>
      <c r="K1126" s="198"/>
    </row>
    <row r="1127" spans="3:11" ht="15" customHeight="1" x14ac:dyDescent="0.25">
      <c r="C1127" s="175"/>
      <c r="E1127" s="175"/>
      <c r="H1127" s="175"/>
      <c r="I1127" s="175"/>
      <c r="J1127" s="202"/>
      <c r="K1127" s="198"/>
    </row>
    <row r="1128" spans="3:11" ht="15" customHeight="1" x14ac:dyDescent="0.25">
      <c r="C1128" s="175"/>
      <c r="E1128" s="175"/>
      <c r="H1128" s="175"/>
      <c r="I1128" s="175"/>
      <c r="J1128" s="202"/>
      <c r="K1128" s="198"/>
    </row>
    <row r="1129" spans="3:11" ht="15" customHeight="1" x14ac:dyDescent="0.25">
      <c r="C1129" s="175"/>
      <c r="E1129" s="175"/>
      <c r="H1129" s="175"/>
      <c r="I1129" s="175"/>
      <c r="J1129" s="202"/>
      <c r="K1129" s="198"/>
    </row>
    <row r="1130" spans="3:11" ht="15" customHeight="1" x14ac:dyDescent="0.25">
      <c r="C1130" s="175"/>
      <c r="E1130" s="175"/>
      <c r="H1130" s="175"/>
      <c r="I1130" s="175"/>
      <c r="J1130" s="202"/>
      <c r="K1130" s="198"/>
    </row>
    <row r="1131" spans="3:11" ht="15" customHeight="1" x14ac:dyDescent="0.25">
      <c r="C1131" s="175"/>
      <c r="E1131" s="175"/>
      <c r="H1131" s="175"/>
      <c r="I1131" s="175"/>
      <c r="J1131" s="202"/>
      <c r="K1131" s="198"/>
    </row>
    <row r="1132" spans="3:11" ht="15" customHeight="1" x14ac:dyDescent="0.25">
      <c r="C1132" s="175"/>
      <c r="E1132" s="175"/>
      <c r="H1132" s="175"/>
      <c r="I1132" s="175"/>
      <c r="J1132" s="202"/>
      <c r="K1132" s="198"/>
    </row>
    <row r="1133" spans="3:11" ht="15" customHeight="1" x14ac:dyDescent="0.25">
      <c r="C1133" s="175"/>
      <c r="E1133" s="175"/>
      <c r="H1133" s="175"/>
      <c r="I1133" s="175"/>
      <c r="J1133" s="202"/>
      <c r="K1133" s="198"/>
    </row>
    <row r="1134" spans="3:11" ht="15" customHeight="1" x14ac:dyDescent="0.25">
      <c r="C1134" s="175"/>
      <c r="E1134" s="175"/>
      <c r="H1134" s="175"/>
      <c r="I1134" s="175"/>
      <c r="J1134" s="202"/>
      <c r="K1134" s="198"/>
    </row>
    <row r="1135" spans="3:11" ht="15" customHeight="1" x14ac:dyDescent="0.25">
      <c r="C1135" s="175"/>
      <c r="E1135" s="175"/>
      <c r="H1135" s="175"/>
      <c r="I1135" s="175"/>
      <c r="J1135" s="202"/>
      <c r="K1135" s="198"/>
    </row>
    <row r="1136" spans="3:11" ht="15" customHeight="1" x14ac:dyDescent="0.25">
      <c r="C1136" s="175"/>
      <c r="E1136" s="175"/>
      <c r="H1136" s="175"/>
      <c r="I1136" s="175"/>
      <c r="J1136" s="202"/>
      <c r="K1136" s="198"/>
    </row>
    <row r="1137" spans="3:11" ht="15" customHeight="1" x14ac:dyDescent="0.25">
      <c r="C1137" s="175"/>
      <c r="E1137" s="175"/>
      <c r="H1137" s="175"/>
      <c r="I1137" s="175"/>
      <c r="J1137" s="202"/>
      <c r="K1137" s="198"/>
    </row>
    <row r="1138" spans="3:11" ht="15" customHeight="1" x14ac:dyDescent="0.25">
      <c r="C1138" s="175"/>
      <c r="E1138" s="175"/>
      <c r="H1138" s="175"/>
      <c r="I1138" s="175"/>
      <c r="J1138" s="202"/>
      <c r="K1138" s="198"/>
    </row>
    <row r="1139" spans="3:11" ht="15" customHeight="1" x14ac:dyDescent="0.25">
      <c r="C1139" s="175"/>
      <c r="E1139" s="175"/>
      <c r="H1139" s="175"/>
      <c r="I1139" s="175"/>
      <c r="J1139" s="202"/>
      <c r="K1139" s="198"/>
    </row>
    <row r="1140" spans="3:11" ht="15" customHeight="1" x14ac:dyDescent="0.25">
      <c r="C1140" s="175"/>
      <c r="E1140" s="175"/>
      <c r="H1140" s="175"/>
      <c r="I1140" s="175"/>
      <c r="J1140" s="202"/>
      <c r="K1140" s="198"/>
    </row>
    <row r="1141" spans="3:11" ht="15" customHeight="1" x14ac:dyDescent="0.25">
      <c r="C1141" s="175"/>
      <c r="E1141" s="175"/>
      <c r="H1141" s="175"/>
      <c r="I1141" s="175"/>
      <c r="J1141" s="202"/>
      <c r="K1141" s="198"/>
    </row>
    <row r="1142" spans="3:11" ht="15" customHeight="1" x14ac:dyDescent="0.25">
      <c r="C1142" s="175"/>
      <c r="E1142" s="175"/>
      <c r="H1142" s="175"/>
      <c r="I1142" s="175"/>
      <c r="J1142" s="202"/>
      <c r="K1142" s="198"/>
    </row>
    <row r="1143" spans="3:11" ht="15" customHeight="1" x14ac:dyDescent="0.25">
      <c r="C1143" s="175"/>
      <c r="E1143" s="175"/>
      <c r="H1143" s="175"/>
      <c r="I1143" s="175"/>
      <c r="J1143" s="202"/>
      <c r="K1143" s="198"/>
    </row>
    <row r="1144" spans="3:11" ht="15" customHeight="1" x14ac:dyDescent="0.25">
      <c r="C1144" s="175"/>
      <c r="E1144" s="175"/>
      <c r="H1144" s="175"/>
      <c r="I1144" s="175"/>
      <c r="J1144" s="202"/>
      <c r="K1144" s="198"/>
    </row>
    <row r="1145" spans="3:11" ht="15" customHeight="1" x14ac:dyDescent="0.25">
      <c r="C1145" s="175"/>
      <c r="E1145" s="175"/>
      <c r="H1145" s="175"/>
      <c r="I1145" s="175"/>
      <c r="J1145" s="202"/>
      <c r="K1145" s="198"/>
    </row>
    <row r="1146" spans="3:11" ht="15" customHeight="1" x14ac:dyDescent="0.25">
      <c r="C1146" s="175"/>
      <c r="E1146" s="175"/>
      <c r="H1146" s="175"/>
      <c r="I1146" s="175"/>
      <c r="J1146" s="202"/>
      <c r="K1146" s="198"/>
    </row>
    <row r="1147" spans="3:11" ht="15" customHeight="1" x14ac:dyDescent="0.25">
      <c r="C1147" s="175"/>
      <c r="E1147" s="175"/>
      <c r="H1147" s="175"/>
      <c r="I1147" s="175"/>
      <c r="J1147" s="202"/>
      <c r="K1147" s="198"/>
    </row>
    <row r="1148" spans="3:11" ht="15" customHeight="1" x14ac:dyDescent="0.25">
      <c r="C1148" s="175"/>
      <c r="E1148" s="175"/>
      <c r="H1148" s="175"/>
      <c r="I1148" s="175"/>
      <c r="J1148" s="202"/>
      <c r="K1148" s="198"/>
    </row>
    <row r="1149" spans="3:11" ht="15" customHeight="1" x14ac:dyDescent="0.25">
      <c r="C1149" s="175"/>
      <c r="E1149" s="175"/>
      <c r="H1149" s="175"/>
      <c r="I1149" s="175"/>
      <c r="J1149" s="202"/>
      <c r="K1149" s="198"/>
    </row>
    <row r="1150" spans="3:11" ht="15" customHeight="1" x14ac:dyDescent="0.25">
      <c r="C1150" s="175"/>
      <c r="E1150" s="175"/>
      <c r="H1150" s="175"/>
      <c r="I1150" s="175"/>
      <c r="J1150" s="202"/>
      <c r="K1150" s="198"/>
    </row>
    <row r="1151" spans="3:11" ht="15" customHeight="1" x14ac:dyDescent="0.25">
      <c r="C1151" s="175"/>
      <c r="E1151" s="175"/>
      <c r="H1151" s="175"/>
      <c r="I1151" s="175"/>
      <c r="J1151" s="202"/>
      <c r="K1151" s="198"/>
    </row>
    <row r="1152" spans="3:11" ht="15" customHeight="1" x14ac:dyDescent="0.25">
      <c r="C1152" s="175"/>
      <c r="E1152" s="175"/>
      <c r="H1152" s="175"/>
      <c r="I1152" s="175"/>
      <c r="J1152" s="202"/>
      <c r="K1152" s="198"/>
    </row>
    <row r="1153" spans="3:11" ht="15" customHeight="1" x14ac:dyDescent="0.25">
      <c r="C1153" s="175"/>
      <c r="E1153" s="175"/>
      <c r="H1153" s="175"/>
      <c r="I1153" s="175"/>
      <c r="J1153" s="202"/>
      <c r="K1153" s="198"/>
    </row>
    <row r="1154" spans="3:11" ht="15" customHeight="1" x14ac:dyDescent="0.25">
      <c r="C1154" s="175"/>
      <c r="E1154" s="175"/>
      <c r="H1154" s="175"/>
      <c r="I1154" s="175"/>
      <c r="J1154" s="202"/>
      <c r="K1154" s="198"/>
    </row>
    <row r="1155" spans="3:11" ht="15" customHeight="1" x14ac:dyDescent="0.25">
      <c r="C1155" s="175"/>
      <c r="E1155" s="175"/>
      <c r="H1155" s="175"/>
      <c r="I1155" s="175"/>
      <c r="J1155" s="202"/>
      <c r="K1155" s="198"/>
    </row>
    <row r="1156" spans="3:11" ht="15" customHeight="1" x14ac:dyDescent="0.25">
      <c r="C1156" s="175"/>
      <c r="E1156" s="175"/>
      <c r="H1156" s="175"/>
      <c r="I1156" s="175"/>
      <c r="J1156" s="202"/>
      <c r="K1156" s="198"/>
    </row>
    <row r="1157" spans="3:11" ht="15" customHeight="1" x14ac:dyDescent="0.25">
      <c r="C1157" s="175"/>
      <c r="E1157" s="175"/>
      <c r="H1157" s="175"/>
      <c r="I1157" s="175"/>
      <c r="J1157" s="202"/>
      <c r="K1157" s="198"/>
    </row>
    <row r="1158" spans="3:11" ht="15" customHeight="1" x14ac:dyDescent="0.25">
      <c r="C1158" s="175"/>
      <c r="E1158" s="175"/>
      <c r="H1158" s="175"/>
      <c r="I1158" s="175"/>
      <c r="J1158" s="202"/>
      <c r="K1158" s="198"/>
    </row>
    <row r="1159" spans="3:11" ht="15" customHeight="1" x14ac:dyDescent="0.25">
      <c r="C1159" s="175"/>
      <c r="E1159" s="175"/>
      <c r="H1159" s="175"/>
      <c r="I1159" s="175"/>
      <c r="J1159" s="202"/>
      <c r="K1159" s="198"/>
    </row>
    <row r="1160" spans="3:11" ht="15" customHeight="1" x14ac:dyDescent="0.25">
      <c r="C1160" s="175"/>
      <c r="E1160" s="175"/>
      <c r="H1160" s="175"/>
      <c r="I1160" s="175"/>
      <c r="J1160" s="202"/>
      <c r="K1160" s="198"/>
    </row>
    <row r="1161" spans="3:11" ht="15" customHeight="1" x14ac:dyDescent="0.25">
      <c r="C1161" s="175"/>
      <c r="E1161" s="175"/>
      <c r="H1161" s="175"/>
      <c r="I1161" s="175"/>
      <c r="J1161" s="202"/>
      <c r="K1161" s="198"/>
    </row>
    <row r="1162" spans="3:11" ht="15" customHeight="1" x14ac:dyDescent="0.25">
      <c r="C1162" s="175"/>
      <c r="E1162" s="175"/>
      <c r="H1162" s="175"/>
      <c r="I1162" s="175"/>
      <c r="J1162" s="202"/>
      <c r="K1162" s="198"/>
    </row>
    <row r="1163" spans="3:11" ht="15" customHeight="1" x14ac:dyDescent="0.25">
      <c r="C1163" s="175"/>
      <c r="E1163" s="175"/>
      <c r="H1163" s="175"/>
      <c r="I1163" s="175"/>
      <c r="J1163" s="202"/>
      <c r="K1163" s="198"/>
    </row>
    <row r="1164" spans="3:11" ht="15" customHeight="1" x14ac:dyDescent="0.25">
      <c r="C1164" s="175"/>
      <c r="E1164" s="175"/>
      <c r="H1164" s="175"/>
      <c r="I1164" s="175"/>
      <c r="J1164" s="202"/>
      <c r="K1164" s="198"/>
    </row>
    <row r="1165" spans="3:11" ht="15" customHeight="1" x14ac:dyDescent="0.25">
      <c r="C1165" s="175"/>
      <c r="E1165" s="175"/>
      <c r="H1165" s="175"/>
      <c r="I1165" s="175"/>
      <c r="J1165" s="202"/>
      <c r="K1165" s="198"/>
    </row>
    <row r="1166" spans="3:11" ht="15" customHeight="1" x14ac:dyDescent="0.25">
      <c r="C1166" s="175"/>
      <c r="E1166" s="175"/>
      <c r="H1166" s="175"/>
      <c r="I1166" s="175"/>
      <c r="J1166" s="202"/>
      <c r="K1166" s="198"/>
    </row>
    <row r="1167" spans="3:11" ht="15" customHeight="1" x14ac:dyDescent="0.25">
      <c r="C1167" s="175"/>
      <c r="E1167" s="175"/>
      <c r="H1167" s="175"/>
      <c r="I1167" s="175"/>
      <c r="J1167" s="202"/>
      <c r="K1167" s="198"/>
    </row>
    <row r="1168" spans="3:11" ht="15" customHeight="1" x14ac:dyDescent="0.25">
      <c r="C1168" s="175"/>
      <c r="E1168" s="175"/>
      <c r="H1168" s="175"/>
      <c r="I1168" s="175"/>
      <c r="J1168" s="202"/>
      <c r="K1168" s="198"/>
    </row>
    <row r="1169" spans="3:11" ht="15" customHeight="1" x14ac:dyDescent="0.25">
      <c r="C1169" s="175"/>
      <c r="E1169" s="175"/>
      <c r="H1169" s="175"/>
      <c r="I1169" s="175"/>
      <c r="J1169" s="202"/>
      <c r="K1169" s="198"/>
    </row>
    <row r="1170" spans="3:11" ht="15" customHeight="1" x14ac:dyDescent="0.25">
      <c r="C1170" s="175"/>
      <c r="E1170" s="175"/>
      <c r="H1170" s="175"/>
      <c r="I1170" s="175"/>
      <c r="J1170" s="202"/>
      <c r="K1170" s="198"/>
    </row>
    <row r="1171" spans="3:11" ht="15" customHeight="1" x14ac:dyDescent="0.25">
      <c r="C1171" s="175"/>
      <c r="E1171" s="175"/>
      <c r="H1171" s="175"/>
      <c r="I1171" s="175"/>
      <c r="J1171" s="202"/>
      <c r="K1171" s="198"/>
    </row>
    <row r="1172" spans="3:11" ht="15" customHeight="1" x14ac:dyDescent="0.25">
      <c r="C1172" s="175"/>
      <c r="E1172" s="175"/>
      <c r="H1172" s="175"/>
      <c r="I1172" s="175"/>
      <c r="J1172" s="202"/>
      <c r="K1172" s="198"/>
    </row>
    <row r="1173" spans="3:11" ht="15" customHeight="1" x14ac:dyDescent="0.25">
      <c r="C1173" s="175"/>
      <c r="E1173" s="175"/>
      <c r="H1173" s="175"/>
      <c r="I1173" s="175"/>
      <c r="J1173" s="202"/>
      <c r="K1173" s="198"/>
    </row>
    <row r="1174" spans="3:11" ht="15" customHeight="1" x14ac:dyDescent="0.25">
      <c r="C1174" s="175"/>
      <c r="E1174" s="175"/>
      <c r="H1174" s="175"/>
      <c r="I1174" s="175"/>
      <c r="J1174" s="202"/>
      <c r="K1174" s="198"/>
    </row>
    <row r="1175" spans="3:11" ht="15" customHeight="1" x14ac:dyDescent="0.25">
      <c r="C1175" s="175"/>
      <c r="E1175" s="175"/>
      <c r="H1175" s="175"/>
      <c r="I1175" s="175"/>
      <c r="J1175" s="202"/>
      <c r="K1175" s="198"/>
    </row>
    <row r="1176" spans="3:11" ht="15" customHeight="1" x14ac:dyDescent="0.25">
      <c r="C1176" s="175"/>
      <c r="E1176" s="175"/>
      <c r="H1176" s="175"/>
      <c r="I1176" s="175"/>
      <c r="J1176" s="202"/>
      <c r="K1176" s="198"/>
    </row>
    <row r="1177" spans="3:11" ht="15" customHeight="1" x14ac:dyDescent="0.25">
      <c r="C1177" s="175"/>
      <c r="E1177" s="175"/>
      <c r="H1177" s="175"/>
      <c r="I1177" s="175"/>
      <c r="J1177" s="202"/>
      <c r="K1177" s="198"/>
    </row>
    <row r="1178" spans="3:11" ht="15" customHeight="1" x14ac:dyDescent="0.25">
      <c r="C1178" s="175"/>
      <c r="E1178" s="175"/>
      <c r="H1178" s="175"/>
      <c r="I1178" s="175"/>
      <c r="J1178" s="202"/>
      <c r="K1178" s="198"/>
    </row>
    <row r="1179" spans="3:11" ht="15" customHeight="1" x14ac:dyDescent="0.25">
      <c r="C1179" s="175"/>
      <c r="E1179" s="175"/>
      <c r="H1179" s="175"/>
      <c r="I1179" s="175"/>
      <c r="J1179" s="202"/>
      <c r="K1179" s="198"/>
    </row>
    <row r="1180" spans="3:11" ht="15" customHeight="1" x14ac:dyDescent="0.25">
      <c r="C1180" s="175"/>
      <c r="E1180" s="175"/>
      <c r="H1180" s="175"/>
      <c r="I1180" s="175"/>
      <c r="J1180" s="202"/>
      <c r="K1180" s="198"/>
    </row>
    <row r="1181" spans="3:11" ht="15" customHeight="1" x14ac:dyDescent="0.25">
      <c r="C1181" s="175"/>
      <c r="E1181" s="175"/>
      <c r="H1181" s="175"/>
      <c r="I1181" s="175"/>
      <c r="J1181" s="202"/>
      <c r="K1181" s="198"/>
    </row>
    <row r="1182" spans="3:11" ht="15" customHeight="1" x14ac:dyDescent="0.25">
      <c r="C1182" s="175"/>
      <c r="E1182" s="175"/>
      <c r="H1182" s="175"/>
      <c r="I1182" s="175"/>
      <c r="J1182" s="202"/>
      <c r="K1182" s="198"/>
    </row>
    <row r="1183" spans="3:11" ht="15" customHeight="1" x14ac:dyDescent="0.25">
      <c r="C1183" s="175"/>
      <c r="E1183" s="175"/>
      <c r="H1183" s="175"/>
      <c r="I1183" s="175"/>
      <c r="J1183" s="202"/>
      <c r="K1183" s="198"/>
    </row>
    <row r="1184" spans="3:11" ht="15" customHeight="1" x14ac:dyDescent="0.25">
      <c r="C1184" s="175"/>
      <c r="E1184" s="175"/>
      <c r="H1184" s="175"/>
      <c r="I1184" s="175"/>
      <c r="J1184" s="202"/>
      <c r="K1184" s="198"/>
    </row>
    <row r="1185" spans="3:11" ht="15" customHeight="1" x14ac:dyDescent="0.25">
      <c r="C1185" s="175"/>
      <c r="E1185" s="175"/>
      <c r="H1185" s="175"/>
      <c r="I1185" s="175"/>
      <c r="J1185" s="202"/>
      <c r="K1185" s="198"/>
    </row>
    <row r="1186" spans="3:11" ht="15" customHeight="1" x14ac:dyDescent="0.25">
      <c r="C1186" s="175"/>
      <c r="E1186" s="175"/>
      <c r="H1186" s="175"/>
      <c r="I1186" s="175"/>
      <c r="J1186" s="202"/>
      <c r="K1186" s="198"/>
    </row>
    <row r="1187" spans="3:11" ht="15" customHeight="1" x14ac:dyDescent="0.25">
      <c r="C1187" s="175"/>
      <c r="E1187" s="175"/>
      <c r="H1187" s="175"/>
      <c r="I1187" s="175"/>
      <c r="J1187" s="202"/>
      <c r="K1187" s="198"/>
    </row>
    <row r="1188" spans="3:11" ht="15" customHeight="1" x14ac:dyDescent="0.25">
      <c r="C1188" s="175"/>
      <c r="E1188" s="175"/>
      <c r="H1188" s="175"/>
      <c r="I1188" s="175"/>
      <c r="J1188" s="202"/>
      <c r="K1188" s="198"/>
    </row>
    <row r="1189" spans="3:11" ht="15" customHeight="1" x14ac:dyDescent="0.25">
      <c r="C1189" s="175"/>
      <c r="E1189" s="175"/>
      <c r="H1189" s="175"/>
      <c r="I1189" s="175"/>
      <c r="J1189" s="202"/>
      <c r="K1189" s="198"/>
    </row>
    <row r="1190" spans="3:11" ht="15" customHeight="1" x14ac:dyDescent="0.25">
      <c r="C1190" s="175"/>
      <c r="E1190" s="175"/>
      <c r="H1190" s="175"/>
      <c r="I1190" s="175"/>
      <c r="J1190" s="202"/>
      <c r="K1190" s="198"/>
    </row>
    <row r="1191" spans="3:11" ht="15" customHeight="1" x14ac:dyDescent="0.25">
      <c r="C1191" s="175"/>
      <c r="E1191" s="175"/>
      <c r="H1191" s="175"/>
      <c r="I1191" s="175"/>
      <c r="J1191" s="202"/>
      <c r="K1191" s="198"/>
    </row>
    <row r="1192" spans="3:11" ht="15" customHeight="1" x14ac:dyDescent="0.25">
      <c r="C1192" s="175"/>
      <c r="E1192" s="175"/>
      <c r="H1192" s="175"/>
      <c r="I1192" s="175"/>
      <c r="J1192" s="202"/>
      <c r="K1192" s="198"/>
    </row>
    <row r="1193" spans="3:11" ht="15" customHeight="1" x14ac:dyDescent="0.25">
      <c r="C1193" s="175"/>
      <c r="E1193" s="175"/>
      <c r="H1193" s="175"/>
      <c r="I1193" s="175"/>
      <c r="J1193" s="202"/>
      <c r="K1193" s="198"/>
    </row>
    <row r="1194" spans="3:11" ht="15" customHeight="1" x14ac:dyDescent="0.25">
      <c r="C1194" s="175"/>
      <c r="E1194" s="175"/>
      <c r="H1194" s="175"/>
      <c r="I1194" s="175"/>
      <c r="J1194" s="202"/>
      <c r="K1194" s="198"/>
    </row>
    <row r="1195" spans="3:11" ht="15" customHeight="1" x14ac:dyDescent="0.25">
      <c r="C1195" s="175"/>
      <c r="E1195" s="175"/>
      <c r="H1195" s="175"/>
      <c r="I1195" s="175"/>
      <c r="J1195" s="202"/>
      <c r="K1195" s="198"/>
    </row>
    <row r="1196" spans="3:11" ht="15" customHeight="1" x14ac:dyDescent="0.25">
      <c r="C1196" s="175"/>
      <c r="E1196" s="175"/>
      <c r="H1196" s="175"/>
      <c r="I1196" s="175"/>
      <c r="J1196" s="202"/>
      <c r="K1196" s="198"/>
    </row>
    <row r="1197" spans="3:11" ht="15" customHeight="1" x14ac:dyDescent="0.25">
      <c r="C1197" s="175"/>
      <c r="E1197" s="175"/>
      <c r="H1197" s="175"/>
      <c r="I1197" s="175"/>
      <c r="J1197" s="202"/>
      <c r="K1197" s="198"/>
    </row>
    <row r="1198" spans="3:11" ht="15" customHeight="1" x14ac:dyDescent="0.25">
      <c r="C1198" s="175"/>
      <c r="E1198" s="175"/>
      <c r="H1198" s="175"/>
      <c r="I1198" s="175"/>
      <c r="J1198" s="202"/>
      <c r="K1198" s="198"/>
    </row>
    <row r="1199" spans="3:11" ht="15" customHeight="1" x14ac:dyDescent="0.25">
      <c r="C1199" s="175"/>
      <c r="E1199" s="175"/>
      <c r="H1199" s="175"/>
      <c r="I1199" s="175"/>
      <c r="J1199" s="202"/>
      <c r="K1199" s="198"/>
    </row>
    <row r="1200" spans="3:11" ht="15" customHeight="1" x14ac:dyDescent="0.25">
      <c r="C1200" s="175"/>
      <c r="E1200" s="175"/>
      <c r="H1200" s="175"/>
      <c r="I1200" s="175"/>
      <c r="J1200" s="202"/>
      <c r="K1200" s="198"/>
    </row>
    <row r="1201" spans="3:11" ht="15" customHeight="1" x14ac:dyDescent="0.25">
      <c r="C1201" s="175"/>
      <c r="E1201" s="175"/>
      <c r="H1201" s="175"/>
      <c r="I1201" s="175"/>
      <c r="J1201" s="202"/>
      <c r="K1201" s="198"/>
    </row>
    <row r="1202" spans="3:11" ht="15" customHeight="1" x14ac:dyDescent="0.25">
      <c r="C1202" s="175"/>
      <c r="E1202" s="175"/>
      <c r="H1202" s="175"/>
      <c r="I1202" s="175"/>
      <c r="J1202" s="202"/>
      <c r="K1202" s="198"/>
    </row>
    <row r="1203" spans="3:11" ht="15" customHeight="1" x14ac:dyDescent="0.25">
      <c r="C1203" s="175"/>
      <c r="E1203" s="175"/>
      <c r="H1203" s="175"/>
      <c r="I1203" s="175"/>
      <c r="J1203" s="202"/>
      <c r="K1203" s="198"/>
    </row>
    <row r="1204" spans="3:11" ht="15" customHeight="1" x14ac:dyDescent="0.25">
      <c r="C1204" s="175"/>
      <c r="E1204" s="175"/>
      <c r="H1204" s="175"/>
      <c r="I1204" s="175"/>
      <c r="J1204" s="202"/>
      <c r="K1204" s="198"/>
    </row>
    <row r="1205" spans="3:11" ht="15" customHeight="1" x14ac:dyDescent="0.25">
      <c r="C1205" s="175"/>
      <c r="E1205" s="175"/>
      <c r="H1205" s="175"/>
      <c r="I1205" s="175"/>
      <c r="J1205" s="202"/>
      <c r="K1205" s="198"/>
    </row>
    <row r="1206" spans="3:11" ht="15" customHeight="1" x14ac:dyDescent="0.25">
      <c r="C1206" s="175"/>
      <c r="E1206" s="175"/>
      <c r="H1206" s="175"/>
      <c r="I1206" s="175"/>
      <c r="J1206" s="202"/>
      <c r="K1206" s="198"/>
    </row>
    <row r="1207" spans="3:11" ht="15" customHeight="1" x14ac:dyDescent="0.25">
      <c r="C1207" s="175"/>
      <c r="E1207" s="175"/>
      <c r="H1207" s="175"/>
      <c r="I1207" s="175"/>
      <c r="J1207" s="202"/>
      <c r="K1207" s="198"/>
    </row>
    <row r="1208" spans="3:11" ht="15" customHeight="1" x14ac:dyDescent="0.25">
      <c r="C1208" s="175"/>
      <c r="E1208" s="175"/>
      <c r="H1208" s="175"/>
      <c r="I1208" s="175"/>
      <c r="J1208" s="202"/>
      <c r="K1208" s="198"/>
    </row>
    <row r="1209" spans="3:11" ht="15" customHeight="1" x14ac:dyDescent="0.25">
      <c r="C1209" s="175"/>
      <c r="E1209" s="175"/>
      <c r="H1209" s="175"/>
      <c r="I1209" s="175"/>
      <c r="J1209" s="202"/>
      <c r="K1209" s="198"/>
    </row>
    <row r="1210" spans="3:11" ht="15" customHeight="1" x14ac:dyDescent="0.25">
      <c r="C1210" s="175"/>
      <c r="E1210" s="175"/>
      <c r="H1210" s="175"/>
      <c r="I1210" s="175"/>
      <c r="J1210" s="202"/>
      <c r="K1210" s="198"/>
    </row>
    <row r="1211" spans="3:11" ht="15" customHeight="1" x14ac:dyDescent="0.25">
      <c r="C1211" s="175"/>
      <c r="E1211" s="175"/>
      <c r="H1211" s="175"/>
      <c r="I1211" s="175"/>
      <c r="J1211" s="202"/>
      <c r="K1211" s="198"/>
    </row>
    <row r="1212" spans="3:11" ht="15" customHeight="1" x14ac:dyDescent="0.25">
      <c r="C1212" s="175"/>
      <c r="E1212" s="175"/>
      <c r="H1212" s="175"/>
      <c r="I1212" s="175"/>
      <c r="J1212" s="202"/>
      <c r="K1212" s="198"/>
    </row>
    <row r="1213" spans="3:11" ht="15" customHeight="1" x14ac:dyDescent="0.25">
      <c r="C1213" s="175"/>
      <c r="E1213" s="175"/>
      <c r="H1213" s="175"/>
      <c r="I1213" s="175"/>
      <c r="J1213" s="202"/>
      <c r="K1213" s="198"/>
    </row>
    <row r="1214" spans="3:11" ht="15" customHeight="1" x14ac:dyDescent="0.25">
      <c r="C1214" s="175"/>
      <c r="E1214" s="175"/>
      <c r="H1214" s="175"/>
      <c r="I1214" s="175"/>
      <c r="J1214" s="202"/>
      <c r="K1214" s="198"/>
    </row>
    <row r="1215" spans="3:11" ht="15" customHeight="1" x14ac:dyDescent="0.25">
      <c r="C1215" s="175"/>
      <c r="E1215" s="175"/>
      <c r="H1215" s="175"/>
      <c r="I1215" s="175"/>
      <c r="J1215" s="202"/>
      <c r="K1215" s="198"/>
    </row>
    <row r="1216" spans="3:11" ht="15" customHeight="1" x14ac:dyDescent="0.25">
      <c r="C1216" s="175"/>
      <c r="E1216" s="175"/>
      <c r="H1216" s="175"/>
      <c r="I1216" s="175"/>
      <c r="J1216" s="202"/>
      <c r="K1216" s="198"/>
    </row>
    <row r="1217" spans="3:11" ht="15" customHeight="1" x14ac:dyDescent="0.25">
      <c r="C1217" s="175"/>
      <c r="E1217" s="175"/>
      <c r="H1217" s="175"/>
      <c r="I1217" s="175"/>
      <c r="J1217" s="202"/>
      <c r="K1217" s="198"/>
    </row>
    <row r="1218" spans="3:11" ht="15" customHeight="1" x14ac:dyDescent="0.25">
      <c r="C1218" s="175"/>
      <c r="E1218" s="175"/>
      <c r="H1218" s="175"/>
      <c r="I1218" s="175"/>
      <c r="J1218" s="202"/>
      <c r="K1218" s="198"/>
    </row>
    <row r="1219" spans="3:11" ht="15" customHeight="1" x14ac:dyDescent="0.25">
      <c r="C1219" s="175"/>
      <c r="E1219" s="175"/>
      <c r="H1219" s="175"/>
      <c r="I1219" s="175"/>
      <c r="J1219" s="202"/>
      <c r="K1219" s="198"/>
    </row>
    <row r="1220" spans="3:11" ht="15" customHeight="1" x14ac:dyDescent="0.25">
      <c r="C1220" s="175"/>
      <c r="E1220" s="175"/>
      <c r="H1220" s="175"/>
      <c r="I1220" s="175"/>
      <c r="J1220" s="202"/>
      <c r="K1220" s="198"/>
    </row>
    <row r="1221" spans="3:11" ht="15" customHeight="1" x14ac:dyDescent="0.25">
      <c r="C1221" s="175"/>
      <c r="E1221" s="175"/>
      <c r="H1221" s="175"/>
      <c r="I1221" s="175"/>
      <c r="J1221" s="202"/>
      <c r="K1221" s="198"/>
    </row>
    <row r="1222" spans="3:11" ht="15" customHeight="1" x14ac:dyDescent="0.25">
      <c r="C1222" s="175"/>
      <c r="E1222" s="175"/>
      <c r="H1222" s="175"/>
      <c r="I1222" s="175"/>
      <c r="J1222" s="202"/>
      <c r="K1222" s="198"/>
    </row>
    <row r="1223" spans="3:11" ht="15" customHeight="1" x14ac:dyDescent="0.25">
      <c r="C1223" s="175"/>
      <c r="E1223" s="175"/>
      <c r="H1223" s="175"/>
      <c r="I1223" s="175"/>
      <c r="J1223" s="202"/>
      <c r="K1223" s="198"/>
    </row>
    <row r="1224" spans="3:11" ht="15" customHeight="1" x14ac:dyDescent="0.25">
      <c r="C1224" s="175"/>
      <c r="E1224" s="175"/>
      <c r="H1224" s="175"/>
      <c r="I1224" s="175"/>
      <c r="J1224" s="202"/>
      <c r="K1224" s="198"/>
    </row>
    <row r="1225" spans="3:11" ht="15" customHeight="1" x14ac:dyDescent="0.25">
      <c r="C1225" s="175"/>
      <c r="E1225" s="175"/>
      <c r="H1225" s="175"/>
      <c r="I1225" s="175"/>
      <c r="J1225" s="202"/>
      <c r="K1225" s="198"/>
    </row>
    <row r="1226" spans="3:11" ht="15" customHeight="1" x14ac:dyDescent="0.25">
      <c r="C1226" s="175"/>
      <c r="E1226" s="175"/>
      <c r="H1226" s="175"/>
      <c r="I1226" s="175"/>
      <c r="J1226" s="202"/>
      <c r="K1226" s="198"/>
    </row>
    <row r="1227" spans="3:11" ht="15" customHeight="1" x14ac:dyDescent="0.25">
      <c r="C1227" s="175"/>
      <c r="E1227" s="175"/>
      <c r="H1227" s="175"/>
      <c r="I1227" s="175"/>
      <c r="J1227" s="202"/>
      <c r="K1227" s="198"/>
    </row>
    <row r="1228" spans="3:11" ht="15" customHeight="1" x14ac:dyDescent="0.25">
      <c r="C1228" s="175"/>
      <c r="E1228" s="175"/>
      <c r="H1228" s="175"/>
      <c r="I1228" s="175"/>
      <c r="J1228" s="202"/>
      <c r="K1228" s="198"/>
    </row>
    <row r="1229" spans="3:11" ht="15" customHeight="1" x14ac:dyDescent="0.25">
      <c r="C1229" s="175"/>
      <c r="E1229" s="175"/>
      <c r="H1229" s="175"/>
      <c r="I1229" s="175"/>
      <c r="J1229" s="202"/>
      <c r="K1229" s="198"/>
    </row>
    <row r="1230" spans="3:11" ht="15" customHeight="1" x14ac:dyDescent="0.25">
      <c r="C1230" s="175"/>
      <c r="E1230" s="175"/>
      <c r="H1230" s="175"/>
      <c r="I1230" s="175"/>
      <c r="J1230" s="202"/>
      <c r="K1230" s="198"/>
    </row>
    <row r="1231" spans="3:11" ht="15" customHeight="1" x14ac:dyDescent="0.25">
      <c r="C1231" s="175"/>
      <c r="E1231" s="175"/>
      <c r="H1231" s="175"/>
      <c r="I1231" s="175"/>
      <c r="J1231" s="202"/>
      <c r="K1231" s="198"/>
    </row>
    <row r="1232" spans="3:11" ht="15" customHeight="1" x14ac:dyDescent="0.25">
      <c r="C1232" s="175"/>
      <c r="E1232" s="175"/>
      <c r="H1232" s="175"/>
      <c r="I1232" s="175"/>
      <c r="J1232" s="202"/>
      <c r="K1232" s="198"/>
    </row>
    <row r="1233" spans="3:11" ht="15" customHeight="1" x14ac:dyDescent="0.25">
      <c r="C1233" s="175"/>
      <c r="E1233" s="175"/>
      <c r="H1233" s="175"/>
      <c r="I1233" s="175"/>
      <c r="J1233" s="202"/>
      <c r="K1233" s="198"/>
    </row>
    <row r="1234" spans="3:11" ht="15" customHeight="1" x14ac:dyDescent="0.25">
      <c r="C1234" s="175"/>
      <c r="E1234" s="175"/>
      <c r="H1234" s="175"/>
      <c r="I1234" s="175"/>
      <c r="J1234" s="202"/>
      <c r="K1234" s="198"/>
    </row>
    <row r="1235" spans="3:11" ht="15" customHeight="1" x14ac:dyDescent="0.25">
      <c r="C1235" s="175"/>
      <c r="E1235" s="175"/>
      <c r="H1235" s="175"/>
      <c r="I1235" s="175"/>
      <c r="J1235" s="202"/>
      <c r="K1235" s="198"/>
    </row>
    <row r="1236" spans="3:11" ht="15" customHeight="1" x14ac:dyDescent="0.25">
      <c r="C1236" s="175"/>
      <c r="E1236" s="175"/>
      <c r="H1236" s="175"/>
      <c r="I1236" s="175"/>
      <c r="J1236" s="202"/>
      <c r="K1236" s="198"/>
    </row>
    <row r="1237" spans="3:11" ht="15" customHeight="1" x14ac:dyDescent="0.25">
      <c r="C1237" s="175"/>
      <c r="E1237" s="175"/>
      <c r="H1237" s="175"/>
      <c r="I1237" s="175"/>
      <c r="J1237" s="202"/>
      <c r="K1237" s="198"/>
    </row>
    <row r="1238" spans="3:11" ht="15" customHeight="1" x14ac:dyDescent="0.25">
      <c r="C1238" s="175"/>
      <c r="E1238" s="175"/>
      <c r="H1238" s="175"/>
      <c r="I1238" s="175"/>
      <c r="J1238" s="202"/>
      <c r="K1238" s="198"/>
    </row>
    <row r="1239" spans="3:11" ht="15" customHeight="1" x14ac:dyDescent="0.25">
      <c r="C1239" s="175"/>
      <c r="E1239" s="175"/>
      <c r="H1239" s="175"/>
      <c r="I1239" s="175"/>
      <c r="J1239" s="202"/>
      <c r="K1239" s="198"/>
    </row>
    <row r="1240" spans="3:11" ht="15" customHeight="1" x14ac:dyDescent="0.25">
      <c r="C1240" s="175"/>
      <c r="E1240" s="175"/>
      <c r="H1240" s="175"/>
      <c r="I1240" s="175"/>
      <c r="J1240" s="202"/>
      <c r="K1240" s="198"/>
    </row>
    <row r="1241" spans="3:11" ht="15" customHeight="1" x14ac:dyDescent="0.25">
      <c r="C1241" s="175"/>
      <c r="E1241" s="175"/>
      <c r="H1241" s="175"/>
      <c r="I1241" s="175"/>
      <c r="J1241" s="202"/>
      <c r="K1241" s="198"/>
    </row>
    <row r="1242" spans="3:11" ht="15" customHeight="1" x14ac:dyDescent="0.25">
      <c r="C1242" s="175"/>
      <c r="E1242" s="175"/>
      <c r="H1242" s="175"/>
      <c r="I1242" s="175"/>
      <c r="J1242" s="202"/>
      <c r="K1242" s="198"/>
    </row>
    <row r="1243" spans="3:11" ht="15" customHeight="1" x14ac:dyDescent="0.25">
      <c r="C1243" s="175"/>
      <c r="E1243" s="175"/>
      <c r="H1243" s="175"/>
      <c r="I1243" s="175"/>
      <c r="J1243" s="202"/>
      <c r="K1243" s="198"/>
    </row>
    <row r="1244" spans="3:11" ht="15" customHeight="1" x14ac:dyDescent="0.25">
      <c r="C1244" s="175"/>
      <c r="E1244" s="175"/>
      <c r="H1244" s="175"/>
      <c r="I1244" s="175"/>
      <c r="J1244" s="202"/>
      <c r="K1244" s="198"/>
    </row>
    <row r="1245" spans="3:11" ht="15" customHeight="1" x14ac:dyDescent="0.25">
      <c r="C1245" s="175"/>
      <c r="E1245" s="175"/>
      <c r="H1245" s="175"/>
      <c r="I1245" s="175"/>
      <c r="J1245" s="202"/>
      <c r="K1245" s="198"/>
    </row>
    <row r="1246" spans="3:11" ht="15" customHeight="1" x14ac:dyDescent="0.25">
      <c r="C1246" s="175"/>
      <c r="E1246" s="175"/>
      <c r="H1246" s="175"/>
      <c r="I1246" s="175"/>
      <c r="J1246" s="202"/>
      <c r="K1246" s="198"/>
    </row>
    <row r="1247" spans="3:11" ht="15" customHeight="1" x14ac:dyDescent="0.25">
      <c r="C1247" s="175"/>
      <c r="E1247" s="175"/>
      <c r="H1247" s="175"/>
      <c r="I1247" s="175"/>
      <c r="J1247" s="202"/>
      <c r="K1247" s="198"/>
    </row>
    <row r="1248" spans="3:11" ht="15" customHeight="1" x14ac:dyDescent="0.25">
      <c r="C1248" s="175"/>
      <c r="E1248" s="175"/>
      <c r="H1248" s="175"/>
      <c r="I1248" s="175"/>
      <c r="J1248" s="202"/>
      <c r="K1248" s="198"/>
    </row>
    <row r="1249" spans="3:11" ht="15" customHeight="1" x14ac:dyDescent="0.25">
      <c r="C1249" s="175"/>
      <c r="E1249" s="175"/>
      <c r="H1249" s="175"/>
      <c r="I1249" s="175"/>
      <c r="J1249" s="202"/>
      <c r="K1249" s="198"/>
    </row>
    <row r="1250" spans="3:11" ht="15" customHeight="1" x14ac:dyDescent="0.25">
      <c r="C1250" s="175"/>
      <c r="E1250" s="175"/>
      <c r="H1250" s="175"/>
      <c r="I1250" s="175"/>
      <c r="J1250" s="202"/>
      <c r="K1250" s="198"/>
    </row>
    <row r="1251" spans="3:11" ht="15" customHeight="1" x14ac:dyDescent="0.25">
      <c r="C1251" s="175"/>
      <c r="E1251" s="175"/>
      <c r="H1251" s="175"/>
      <c r="I1251" s="175"/>
      <c r="J1251" s="202"/>
      <c r="K1251" s="198"/>
    </row>
    <row r="1252" spans="3:11" ht="15" customHeight="1" x14ac:dyDescent="0.25">
      <c r="C1252" s="175"/>
      <c r="E1252" s="175"/>
      <c r="H1252" s="175"/>
      <c r="I1252" s="175"/>
      <c r="J1252" s="202"/>
      <c r="K1252" s="198"/>
    </row>
    <row r="1253" spans="3:11" ht="15" customHeight="1" x14ac:dyDescent="0.25">
      <c r="C1253" s="175"/>
      <c r="E1253" s="175"/>
      <c r="H1253" s="175"/>
      <c r="I1253" s="175"/>
      <c r="J1253" s="202"/>
      <c r="K1253" s="198"/>
    </row>
    <row r="1254" spans="3:11" ht="15" customHeight="1" x14ac:dyDescent="0.25">
      <c r="C1254" s="175"/>
      <c r="E1254" s="175"/>
      <c r="H1254" s="175"/>
      <c r="I1254" s="175"/>
      <c r="J1254" s="202"/>
      <c r="K1254" s="198"/>
    </row>
    <row r="1255" spans="3:11" ht="15" customHeight="1" x14ac:dyDescent="0.25">
      <c r="C1255" s="175"/>
      <c r="E1255" s="175"/>
      <c r="H1255" s="175"/>
      <c r="I1255" s="175"/>
      <c r="J1255" s="202"/>
      <c r="K1255" s="198"/>
    </row>
    <row r="1256" spans="3:11" ht="15" customHeight="1" x14ac:dyDescent="0.25">
      <c r="C1256" s="175"/>
      <c r="E1256" s="175"/>
      <c r="H1256" s="175"/>
      <c r="I1256" s="175"/>
      <c r="J1256" s="202"/>
      <c r="K1256" s="198"/>
    </row>
    <row r="1257" spans="3:11" ht="15" customHeight="1" x14ac:dyDescent="0.25">
      <c r="C1257" s="175"/>
      <c r="E1257" s="175"/>
      <c r="H1257" s="175"/>
      <c r="I1257" s="175"/>
      <c r="J1257" s="202"/>
      <c r="K1257" s="198"/>
    </row>
    <row r="1258" spans="3:11" ht="15" customHeight="1" x14ac:dyDescent="0.25">
      <c r="C1258" s="175"/>
      <c r="E1258" s="175"/>
      <c r="H1258" s="175"/>
      <c r="I1258" s="175"/>
      <c r="J1258" s="202"/>
      <c r="K1258" s="198"/>
    </row>
    <row r="1259" spans="3:11" ht="15" customHeight="1" x14ac:dyDescent="0.25">
      <c r="C1259" s="175"/>
      <c r="E1259" s="175"/>
      <c r="H1259" s="175"/>
      <c r="I1259" s="175"/>
      <c r="J1259" s="202"/>
      <c r="K1259" s="198"/>
    </row>
    <row r="1260" spans="3:11" ht="15" customHeight="1" x14ac:dyDescent="0.25">
      <c r="C1260" s="175"/>
      <c r="E1260" s="175"/>
      <c r="H1260" s="175"/>
      <c r="I1260" s="175"/>
      <c r="J1260" s="202"/>
      <c r="K1260" s="198"/>
    </row>
    <row r="1261" spans="3:11" ht="15" customHeight="1" x14ac:dyDescent="0.25">
      <c r="C1261" s="175"/>
      <c r="E1261" s="175"/>
      <c r="H1261" s="175"/>
      <c r="I1261" s="175"/>
      <c r="J1261" s="202"/>
      <c r="K1261" s="198"/>
    </row>
    <row r="1262" spans="3:11" ht="15" customHeight="1" x14ac:dyDescent="0.25">
      <c r="C1262" s="175"/>
      <c r="E1262" s="175"/>
      <c r="H1262" s="175"/>
      <c r="I1262" s="175"/>
      <c r="J1262" s="202"/>
      <c r="K1262" s="198"/>
    </row>
    <row r="1263" spans="3:11" ht="15" customHeight="1" x14ac:dyDescent="0.25">
      <c r="C1263" s="175"/>
      <c r="E1263" s="175"/>
      <c r="H1263" s="175"/>
      <c r="I1263" s="175"/>
      <c r="J1263" s="202"/>
      <c r="K1263" s="198"/>
    </row>
    <row r="1264" spans="3:11" ht="15" customHeight="1" x14ac:dyDescent="0.25">
      <c r="C1264" s="175"/>
      <c r="E1264" s="175"/>
      <c r="H1264" s="175"/>
      <c r="I1264" s="175"/>
      <c r="J1264" s="202"/>
      <c r="K1264" s="198"/>
    </row>
    <row r="1265" spans="3:11" ht="15" customHeight="1" x14ac:dyDescent="0.25">
      <c r="C1265" s="175"/>
      <c r="E1265" s="175"/>
      <c r="H1265" s="175"/>
      <c r="I1265" s="175"/>
      <c r="J1265" s="202"/>
      <c r="K1265" s="198"/>
    </row>
    <row r="1266" spans="3:11" ht="15" customHeight="1" x14ac:dyDescent="0.25">
      <c r="C1266" s="175"/>
      <c r="E1266" s="175"/>
      <c r="H1266" s="175"/>
      <c r="I1266" s="175"/>
      <c r="J1266" s="202"/>
      <c r="K1266" s="198"/>
    </row>
    <row r="1267" spans="3:11" ht="15" customHeight="1" x14ac:dyDescent="0.25">
      <c r="C1267" s="175"/>
      <c r="E1267" s="175"/>
      <c r="H1267" s="175"/>
      <c r="I1267" s="175"/>
      <c r="J1267" s="202"/>
      <c r="K1267" s="198"/>
    </row>
    <row r="1268" spans="3:11" ht="15" customHeight="1" x14ac:dyDescent="0.25">
      <c r="C1268" s="175"/>
      <c r="E1268" s="175"/>
      <c r="H1268" s="175"/>
      <c r="I1268" s="175"/>
      <c r="J1268" s="202"/>
      <c r="K1268" s="198"/>
    </row>
    <row r="1269" spans="3:11" ht="15" customHeight="1" x14ac:dyDescent="0.25">
      <c r="C1269" s="175"/>
      <c r="E1269" s="175"/>
      <c r="H1269" s="175"/>
      <c r="I1269" s="175"/>
      <c r="J1269" s="202"/>
      <c r="K1269" s="198"/>
    </row>
    <row r="1270" spans="3:11" ht="15" customHeight="1" x14ac:dyDescent="0.25">
      <c r="C1270" s="175"/>
      <c r="E1270" s="175"/>
      <c r="H1270" s="175"/>
      <c r="I1270" s="175"/>
      <c r="J1270" s="202"/>
      <c r="K1270" s="198"/>
    </row>
    <row r="1271" spans="3:11" ht="15" customHeight="1" x14ac:dyDescent="0.25">
      <c r="C1271" s="175"/>
      <c r="E1271" s="175"/>
      <c r="H1271" s="175"/>
      <c r="I1271" s="175"/>
      <c r="J1271" s="202"/>
      <c r="K1271" s="198"/>
    </row>
    <row r="1272" spans="3:11" ht="15" customHeight="1" x14ac:dyDescent="0.25">
      <c r="C1272" s="175"/>
      <c r="E1272" s="175"/>
      <c r="H1272" s="175"/>
      <c r="I1272" s="175"/>
      <c r="J1272" s="202"/>
      <c r="K1272" s="198"/>
    </row>
    <row r="1273" spans="3:11" ht="15" customHeight="1" x14ac:dyDescent="0.25">
      <c r="C1273" s="175"/>
      <c r="E1273" s="175"/>
      <c r="H1273" s="175"/>
      <c r="I1273" s="175"/>
      <c r="J1273" s="202"/>
      <c r="K1273" s="198"/>
    </row>
    <row r="1274" spans="3:11" ht="15" customHeight="1" x14ac:dyDescent="0.25">
      <c r="C1274" s="175"/>
      <c r="E1274" s="175"/>
      <c r="H1274" s="175"/>
      <c r="I1274" s="175"/>
      <c r="J1274" s="202"/>
      <c r="K1274" s="198"/>
    </row>
    <row r="1275" spans="3:11" ht="15" customHeight="1" x14ac:dyDescent="0.25">
      <c r="C1275" s="175"/>
      <c r="E1275" s="175"/>
      <c r="H1275" s="175"/>
      <c r="I1275" s="175"/>
      <c r="J1275" s="202"/>
      <c r="K1275" s="198"/>
    </row>
    <row r="1276" spans="3:11" ht="15" customHeight="1" x14ac:dyDescent="0.25">
      <c r="C1276" s="175"/>
      <c r="E1276" s="175"/>
      <c r="H1276" s="175"/>
      <c r="I1276" s="175"/>
      <c r="J1276" s="202"/>
      <c r="K1276" s="198"/>
    </row>
    <row r="1277" spans="3:11" ht="15" customHeight="1" x14ac:dyDescent="0.25">
      <c r="C1277" s="175"/>
      <c r="E1277" s="175"/>
      <c r="H1277" s="175"/>
      <c r="I1277" s="175"/>
      <c r="J1277" s="202"/>
      <c r="K1277" s="198"/>
    </row>
    <row r="1278" spans="3:11" ht="15" customHeight="1" x14ac:dyDescent="0.25">
      <c r="C1278" s="175"/>
      <c r="E1278" s="175"/>
      <c r="H1278" s="175"/>
      <c r="I1278" s="175"/>
      <c r="J1278" s="202"/>
      <c r="K1278" s="198"/>
    </row>
    <row r="1279" spans="3:11" ht="15" customHeight="1" x14ac:dyDescent="0.25">
      <c r="C1279" s="175"/>
      <c r="E1279" s="175"/>
      <c r="H1279" s="175"/>
      <c r="I1279" s="175"/>
      <c r="J1279" s="202"/>
      <c r="K1279" s="198"/>
    </row>
    <row r="1280" spans="3:11" ht="15" customHeight="1" x14ac:dyDescent="0.25">
      <c r="C1280" s="175"/>
      <c r="E1280" s="175"/>
      <c r="H1280" s="175"/>
      <c r="I1280" s="175"/>
      <c r="J1280" s="202"/>
      <c r="K1280" s="198"/>
    </row>
    <row r="1281" spans="3:11" ht="15" customHeight="1" x14ac:dyDescent="0.25">
      <c r="C1281" s="175"/>
      <c r="E1281" s="175"/>
      <c r="H1281" s="175"/>
      <c r="I1281" s="175"/>
      <c r="J1281" s="202"/>
      <c r="K1281" s="198"/>
    </row>
    <row r="1282" spans="3:11" ht="15" customHeight="1" x14ac:dyDescent="0.25">
      <c r="C1282" s="175"/>
      <c r="E1282" s="175"/>
      <c r="H1282" s="175"/>
      <c r="I1282" s="175"/>
      <c r="J1282" s="202"/>
      <c r="K1282" s="198"/>
    </row>
    <row r="1283" spans="3:11" ht="15" customHeight="1" x14ac:dyDescent="0.25">
      <c r="C1283" s="175"/>
      <c r="E1283" s="175"/>
      <c r="H1283" s="175"/>
      <c r="I1283" s="175"/>
      <c r="J1283" s="202"/>
      <c r="K1283" s="198"/>
    </row>
    <row r="1284" spans="3:11" ht="15" customHeight="1" x14ac:dyDescent="0.25">
      <c r="C1284" s="175"/>
      <c r="E1284" s="175"/>
      <c r="H1284" s="175"/>
      <c r="I1284" s="175"/>
      <c r="J1284" s="202"/>
      <c r="K1284" s="198"/>
    </row>
    <row r="1285" spans="3:11" ht="15" customHeight="1" x14ac:dyDescent="0.25">
      <c r="C1285" s="175"/>
      <c r="E1285" s="175"/>
      <c r="H1285" s="175"/>
      <c r="I1285" s="175"/>
      <c r="J1285" s="202"/>
      <c r="K1285" s="198"/>
    </row>
    <row r="1286" spans="3:11" ht="15" customHeight="1" x14ac:dyDescent="0.25">
      <c r="C1286" s="175"/>
      <c r="E1286" s="175"/>
      <c r="H1286" s="175"/>
      <c r="I1286" s="175"/>
      <c r="J1286" s="202"/>
      <c r="K1286" s="198"/>
    </row>
    <row r="1287" spans="3:11" ht="15" customHeight="1" x14ac:dyDescent="0.25">
      <c r="C1287" s="175"/>
      <c r="E1287" s="175"/>
      <c r="H1287" s="175"/>
      <c r="I1287" s="175"/>
      <c r="J1287" s="202"/>
      <c r="K1287" s="198"/>
    </row>
    <row r="1288" spans="3:11" ht="15" customHeight="1" x14ac:dyDescent="0.25">
      <c r="C1288" s="175"/>
      <c r="E1288" s="175"/>
      <c r="H1288" s="175"/>
      <c r="I1288" s="175"/>
      <c r="J1288" s="202"/>
      <c r="K1288" s="198"/>
    </row>
    <row r="1289" spans="3:11" ht="15" customHeight="1" x14ac:dyDescent="0.25">
      <c r="C1289" s="175"/>
      <c r="E1289" s="175"/>
      <c r="H1289" s="175"/>
      <c r="I1289" s="175"/>
      <c r="J1289" s="202"/>
      <c r="K1289" s="198"/>
    </row>
    <row r="1290" spans="3:11" ht="15" customHeight="1" x14ac:dyDescent="0.25">
      <c r="C1290" s="175"/>
      <c r="E1290" s="175"/>
      <c r="H1290" s="175"/>
      <c r="I1290" s="175"/>
      <c r="J1290" s="202"/>
      <c r="K1290" s="198"/>
    </row>
    <row r="1291" spans="3:11" ht="15" customHeight="1" x14ac:dyDescent="0.25">
      <c r="C1291" s="175"/>
      <c r="E1291" s="175"/>
      <c r="H1291" s="175"/>
      <c r="I1291" s="175"/>
      <c r="J1291" s="202"/>
      <c r="K1291" s="198"/>
    </row>
    <row r="1292" spans="3:11" ht="15" customHeight="1" x14ac:dyDescent="0.25">
      <c r="C1292" s="175"/>
      <c r="E1292" s="175"/>
      <c r="H1292" s="175"/>
      <c r="I1292" s="175"/>
      <c r="J1292" s="202"/>
      <c r="K1292" s="198"/>
    </row>
    <row r="1293" spans="3:11" ht="15" customHeight="1" x14ac:dyDescent="0.25">
      <c r="C1293" s="175"/>
      <c r="E1293" s="175"/>
      <c r="H1293" s="175"/>
      <c r="I1293" s="175"/>
      <c r="J1293" s="202"/>
      <c r="K1293" s="198"/>
    </row>
    <row r="1294" spans="3:11" ht="15" customHeight="1" x14ac:dyDescent="0.25">
      <c r="C1294" s="175"/>
      <c r="E1294" s="175"/>
      <c r="H1294" s="175"/>
      <c r="I1294" s="175"/>
      <c r="J1294" s="202"/>
      <c r="K1294" s="198"/>
    </row>
    <row r="1295" spans="3:11" ht="15" customHeight="1" x14ac:dyDescent="0.25">
      <c r="C1295" s="175"/>
      <c r="E1295" s="175"/>
      <c r="H1295" s="175"/>
      <c r="I1295" s="175"/>
      <c r="J1295" s="202"/>
      <c r="K1295" s="198"/>
    </row>
    <row r="1296" spans="3:11" ht="15" customHeight="1" x14ac:dyDescent="0.25">
      <c r="C1296" s="175"/>
      <c r="E1296" s="175"/>
      <c r="H1296" s="175"/>
      <c r="I1296" s="175"/>
      <c r="J1296" s="202"/>
      <c r="K1296" s="198"/>
    </row>
    <row r="1297" spans="3:11" ht="15" customHeight="1" x14ac:dyDescent="0.25">
      <c r="C1297" s="175"/>
      <c r="E1297" s="175"/>
      <c r="H1297" s="175"/>
      <c r="I1297" s="175"/>
      <c r="J1297" s="202"/>
      <c r="K1297" s="198"/>
    </row>
    <row r="1298" spans="3:11" ht="15" customHeight="1" x14ac:dyDescent="0.25">
      <c r="C1298" s="175"/>
      <c r="E1298" s="175"/>
      <c r="H1298" s="175"/>
      <c r="I1298" s="175"/>
      <c r="J1298" s="202"/>
      <c r="K1298" s="198"/>
    </row>
    <row r="1299" spans="3:11" ht="15" customHeight="1" x14ac:dyDescent="0.25">
      <c r="C1299" s="175"/>
      <c r="E1299" s="175"/>
      <c r="H1299" s="175"/>
      <c r="I1299" s="175"/>
      <c r="J1299" s="202"/>
      <c r="K1299" s="198"/>
    </row>
    <row r="1300" spans="3:11" ht="15" customHeight="1" x14ac:dyDescent="0.25">
      <c r="C1300" s="175"/>
      <c r="E1300" s="175"/>
      <c r="H1300" s="175"/>
      <c r="I1300" s="175"/>
      <c r="J1300" s="202"/>
      <c r="K1300" s="198"/>
    </row>
    <row r="1301" spans="3:11" ht="15" customHeight="1" x14ac:dyDescent="0.25">
      <c r="C1301" s="175"/>
      <c r="E1301" s="175"/>
      <c r="H1301" s="175"/>
      <c r="I1301" s="175"/>
      <c r="J1301" s="202"/>
      <c r="K1301" s="198"/>
    </row>
    <row r="1302" spans="3:11" ht="15" customHeight="1" x14ac:dyDescent="0.25">
      <c r="C1302" s="175"/>
      <c r="E1302" s="175"/>
      <c r="H1302" s="175"/>
      <c r="I1302" s="175"/>
      <c r="J1302" s="202"/>
      <c r="K1302" s="198"/>
    </row>
    <row r="1303" spans="3:11" ht="15" customHeight="1" x14ac:dyDescent="0.25">
      <c r="C1303" s="175"/>
      <c r="E1303" s="175"/>
      <c r="H1303" s="175"/>
      <c r="I1303" s="175"/>
      <c r="J1303" s="202"/>
      <c r="K1303" s="198"/>
    </row>
    <row r="1304" spans="3:11" ht="15" customHeight="1" x14ac:dyDescent="0.25">
      <c r="C1304" s="175"/>
      <c r="E1304" s="175"/>
      <c r="H1304" s="175"/>
      <c r="I1304" s="175"/>
      <c r="J1304" s="202"/>
      <c r="K1304" s="198"/>
    </row>
    <row r="1305" spans="3:11" ht="15" customHeight="1" x14ac:dyDescent="0.25">
      <c r="C1305" s="175"/>
      <c r="E1305" s="175"/>
      <c r="H1305" s="175"/>
      <c r="I1305" s="175"/>
      <c r="J1305" s="202"/>
      <c r="K1305" s="198"/>
    </row>
    <row r="1306" spans="3:11" ht="15" customHeight="1" x14ac:dyDescent="0.25">
      <c r="C1306" s="175"/>
      <c r="E1306" s="175"/>
      <c r="H1306" s="175"/>
      <c r="I1306" s="175"/>
      <c r="J1306" s="202"/>
      <c r="K1306" s="198"/>
    </row>
    <row r="1307" spans="3:11" ht="15" customHeight="1" x14ac:dyDescent="0.25">
      <c r="C1307" s="175"/>
      <c r="E1307" s="175"/>
      <c r="H1307" s="175"/>
      <c r="I1307" s="175"/>
      <c r="J1307" s="202"/>
      <c r="K1307" s="198"/>
    </row>
    <row r="1308" spans="3:11" ht="15" customHeight="1" x14ac:dyDescent="0.25">
      <c r="C1308" s="175"/>
      <c r="E1308" s="175"/>
      <c r="H1308" s="175"/>
      <c r="I1308" s="175"/>
      <c r="J1308" s="202"/>
      <c r="K1308" s="198"/>
    </row>
    <row r="1309" spans="3:11" ht="15" customHeight="1" x14ac:dyDescent="0.25">
      <c r="C1309" s="175"/>
      <c r="E1309" s="175"/>
      <c r="H1309" s="175"/>
      <c r="I1309" s="175"/>
      <c r="J1309" s="202"/>
      <c r="K1309" s="198"/>
    </row>
    <row r="1310" spans="3:11" ht="15" customHeight="1" x14ac:dyDescent="0.25">
      <c r="C1310" s="175"/>
      <c r="E1310" s="175"/>
      <c r="H1310" s="175"/>
      <c r="I1310" s="175"/>
      <c r="J1310" s="202"/>
      <c r="K1310" s="198"/>
    </row>
    <row r="1311" spans="3:11" ht="15" customHeight="1" x14ac:dyDescent="0.25">
      <c r="C1311" s="175"/>
      <c r="E1311" s="175"/>
      <c r="H1311" s="175"/>
      <c r="I1311" s="175"/>
      <c r="J1311" s="202"/>
      <c r="K1311" s="198"/>
    </row>
    <row r="1312" spans="3:11" ht="15" customHeight="1" x14ac:dyDescent="0.25">
      <c r="C1312" s="175"/>
      <c r="E1312" s="175"/>
      <c r="H1312" s="175"/>
      <c r="I1312" s="175"/>
      <c r="J1312" s="202"/>
      <c r="K1312" s="198"/>
    </row>
    <row r="1313" spans="3:11" ht="15" customHeight="1" x14ac:dyDescent="0.25">
      <c r="C1313" s="175"/>
      <c r="E1313" s="175"/>
      <c r="H1313" s="175"/>
      <c r="I1313" s="175"/>
      <c r="J1313" s="202"/>
      <c r="K1313" s="198"/>
    </row>
    <row r="1314" spans="3:11" ht="15" customHeight="1" x14ac:dyDescent="0.25">
      <c r="C1314" s="175"/>
      <c r="E1314" s="175"/>
      <c r="H1314" s="175"/>
      <c r="I1314" s="175"/>
      <c r="J1314" s="202"/>
      <c r="K1314" s="198"/>
    </row>
    <row r="1315" spans="3:11" ht="15" customHeight="1" x14ac:dyDescent="0.25">
      <c r="C1315" s="175"/>
      <c r="E1315" s="175"/>
      <c r="H1315" s="175"/>
      <c r="I1315" s="175"/>
      <c r="J1315" s="202"/>
      <c r="K1315" s="198"/>
    </row>
    <row r="1316" spans="3:11" ht="15" customHeight="1" x14ac:dyDescent="0.25">
      <c r="C1316" s="175"/>
      <c r="E1316" s="175"/>
      <c r="H1316" s="175"/>
      <c r="I1316" s="175"/>
      <c r="J1316" s="202"/>
      <c r="K1316" s="198"/>
    </row>
    <row r="1317" spans="3:11" ht="15" customHeight="1" x14ac:dyDescent="0.25">
      <c r="C1317" s="175"/>
      <c r="E1317" s="175"/>
      <c r="H1317" s="175"/>
      <c r="I1317" s="175"/>
      <c r="J1317" s="202"/>
      <c r="K1317" s="198"/>
    </row>
    <row r="1318" spans="3:11" ht="15" customHeight="1" x14ac:dyDescent="0.25">
      <c r="C1318" s="175"/>
      <c r="E1318" s="175"/>
      <c r="H1318" s="175"/>
      <c r="I1318" s="175"/>
      <c r="J1318" s="202"/>
      <c r="K1318" s="198"/>
    </row>
    <row r="1319" spans="3:11" ht="15" customHeight="1" x14ac:dyDescent="0.25">
      <c r="C1319" s="175"/>
      <c r="E1319" s="175"/>
      <c r="H1319" s="175"/>
      <c r="I1319" s="175"/>
      <c r="J1319" s="202"/>
      <c r="K1319" s="198"/>
    </row>
    <row r="1320" spans="3:11" ht="15" customHeight="1" x14ac:dyDescent="0.25">
      <c r="C1320" s="175"/>
      <c r="E1320" s="175"/>
      <c r="H1320" s="175"/>
      <c r="I1320" s="175"/>
      <c r="J1320" s="202"/>
      <c r="K1320" s="198"/>
    </row>
    <row r="1321" spans="3:11" ht="15" customHeight="1" x14ac:dyDescent="0.25">
      <c r="C1321" s="175"/>
      <c r="E1321" s="175"/>
      <c r="H1321" s="175"/>
      <c r="I1321" s="175"/>
      <c r="J1321" s="202"/>
      <c r="K1321" s="198"/>
    </row>
    <row r="1322" spans="3:11" ht="15" customHeight="1" x14ac:dyDescent="0.25">
      <c r="C1322" s="175"/>
      <c r="E1322" s="175"/>
      <c r="H1322" s="175"/>
      <c r="I1322" s="175"/>
      <c r="J1322" s="202"/>
      <c r="K1322" s="198"/>
    </row>
    <row r="1323" spans="3:11" ht="15" customHeight="1" x14ac:dyDescent="0.25">
      <c r="C1323" s="175"/>
      <c r="E1323" s="175"/>
      <c r="H1323" s="175"/>
      <c r="I1323" s="175"/>
      <c r="J1323" s="202"/>
      <c r="K1323" s="198"/>
    </row>
    <row r="1324" spans="3:11" ht="15" customHeight="1" x14ac:dyDescent="0.25">
      <c r="C1324" s="175"/>
      <c r="E1324" s="175"/>
      <c r="H1324" s="175"/>
      <c r="I1324" s="175"/>
      <c r="J1324" s="202"/>
      <c r="K1324" s="198"/>
    </row>
    <row r="1325" spans="3:11" ht="15" customHeight="1" x14ac:dyDescent="0.25">
      <c r="C1325" s="175"/>
      <c r="E1325" s="175"/>
      <c r="H1325" s="175"/>
      <c r="I1325" s="175"/>
      <c r="J1325" s="202"/>
      <c r="K1325" s="198"/>
    </row>
    <row r="1326" spans="3:11" ht="15" customHeight="1" x14ac:dyDescent="0.25">
      <c r="C1326" s="175"/>
      <c r="E1326" s="175"/>
      <c r="H1326" s="175"/>
      <c r="I1326" s="175"/>
      <c r="J1326" s="202"/>
      <c r="K1326" s="198"/>
    </row>
    <row r="1327" spans="3:11" ht="15" customHeight="1" x14ac:dyDescent="0.25">
      <c r="C1327" s="175"/>
      <c r="E1327" s="175"/>
      <c r="H1327" s="175"/>
      <c r="I1327" s="175"/>
      <c r="J1327" s="202"/>
      <c r="K1327" s="198"/>
    </row>
    <row r="1328" spans="3:11" ht="15" customHeight="1" x14ac:dyDescent="0.25">
      <c r="C1328" s="175"/>
      <c r="E1328" s="175"/>
      <c r="H1328" s="175"/>
      <c r="I1328" s="175"/>
      <c r="J1328" s="202"/>
      <c r="K1328" s="198"/>
    </row>
    <row r="1329" spans="3:11" ht="15" customHeight="1" x14ac:dyDescent="0.25">
      <c r="C1329" s="175"/>
      <c r="E1329" s="175"/>
      <c r="H1329" s="175"/>
      <c r="I1329" s="175"/>
      <c r="J1329" s="202"/>
      <c r="K1329" s="198"/>
    </row>
    <row r="1330" spans="3:11" ht="15" customHeight="1" x14ac:dyDescent="0.25">
      <c r="C1330" s="175"/>
      <c r="E1330" s="175"/>
      <c r="H1330" s="175"/>
      <c r="I1330" s="175"/>
      <c r="J1330" s="202"/>
      <c r="K1330" s="198"/>
    </row>
    <row r="1331" spans="3:11" ht="15" customHeight="1" x14ac:dyDescent="0.25">
      <c r="C1331" s="175"/>
      <c r="E1331" s="175"/>
      <c r="H1331" s="175"/>
      <c r="I1331" s="175"/>
      <c r="J1331" s="202"/>
      <c r="K1331" s="198"/>
    </row>
    <row r="1332" spans="3:11" ht="15" customHeight="1" x14ac:dyDescent="0.25">
      <c r="C1332" s="175"/>
      <c r="E1332" s="175"/>
      <c r="H1332" s="175"/>
      <c r="I1332" s="175"/>
      <c r="J1332" s="202"/>
      <c r="K1332" s="198"/>
    </row>
    <row r="1333" spans="3:11" ht="15" customHeight="1" x14ac:dyDescent="0.25">
      <c r="C1333" s="175"/>
      <c r="E1333" s="175"/>
      <c r="H1333" s="175"/>
      <c r="I1333" s="175"/>
      <c r="J1333" s="202"/>
      <c r="K1333" s="198"/>
    </row>
    <row r="1334" spans="3:11" ht="15" customHeight="1" x14ac:dyDescent="0.25">
      <c r="C1334" s="175"/>
      <c r="E1334" s="175"/>
      <c r="H1334" s="175"/>
      <c r="I1334" s="175"/>
      <c r="J1334" s="202"/>
      <c r="K1334" s="198"/>
    </row>
    <row r="1335" spans="3:11" ht="15" customHeight="1" x14ac:dyDescent="0.25">
      <c r="C1335" s="175"/>
      <c r="E1335" s="175"/>
      <c r="H1335" s="175"/>
      <c r="I1335" s="175"/>
      <c r="J1335" s="202"/>
      <c r="K1335" s="198"/>
    </row>
    <row r="1336" spans="3:11" ht="15" customHeight="1" x14ac:dyDescent="0.25">
      <c r="C1336" s="175"/>
      <c r="E1336" s="175"/>
      <c r="H1336" s="175"/>
      <c r="I1336" s="175"/>
      <c r="J1336" s="202"/>
      <c r="K1336" s="198"/>
    </row>
    <row r="1337" spans="3:11" ht="15" customHeight="1" x14ac:dyDescent="0.25">
      <c r="C1337" s="175"/>
      <c r="E1337" s="175"/>
      <c r="H1337" s="175"/>
      <c r="I1337" s="175"/>
      <c r="J1337" s="202"/>
      <c r="K1337" s="198"/>
    </row>
    <row r="1338" spans="3:11" ht="15" customHeight="1" x14ac:dyDescent="0.25">
      <c r="C1338" s="175"/>
      <c r="E1338" s="175"/>
      <c r="H1338" s="175"/>
      <c r="I1338" s="175"/>
      <c r="J1338" s="202"/>
      <c r="K1338" s="198"/>
    </row>
    <row r="1339" spans="3:11" ht="15" customHeight="1" x14ac:dyDescent="0.25">
      <c r="C1339" s="175"/>
      <c r="E1339" s="175"/>
      <c r="H1339" s="175"/>
      <c r="I1339" s="175"/>
      <c r="J1339" s="202"/>
      <c r="K1339" s="198"/>
    </row>
    <row r="1340" spans="3:11" ht="15" customHeight="1" x14ac:dyDescent="0.25">
      <c r="C1340" s="175"/>
      <c r="E1340" s="175"/>
      <c r="H1340" s="175"/>
      <c r="I1340" s="175"/>
      <c r="J1340" s="202"/>
      <c r="K1340" s="198"/>
    </row>
    <row r="1341" spans="3:11" ht="15" customHeight="1" x14ac:dyDescent="0.25">
      <c r="C1341" s="175"/>
      <c r="E1341" s="175"/>
      <c r="H1341" s="175"/>
      <c r="I1341" s="175"/>
      <c r="J1341" s="202"/>
      <c r="K1341" s="198"/>
    </row>
    <row r="1342" spans="3:11" ht="15" customHeight="1" x14ac:dyDescent="0.25">
      <c r="C1342" s="175"/>
      <c r="E1342" s="175"/>
      <c r="H1342" s="175"/>
      <c r="I1342" s="175"/>
      <c r="J1342" s="202"/>
      <c r="K1342" s="198"/>
    </row>
    <row r="1343" spans="3:11" ht="15" customHeight="1" x14ac:dyDescent="0.25">
      <c r="C1343" s="175"/>
      <c r="E1343" s="175"/>
      <c r="H1343" s="175"/>
      <c r="I1343" s="175"/>
      <c r="J1343" s="202"/>
      <c r="K1343" s="198"/>
    </row>
    <row r="1344" spans="3:11" ht="15" customHeight="1" x14ac:dyDescent="0.25">
      <c r="C1344" s="175"/>
      <c r="E1344" s="175"/>
      <c r="H1344" s="175"/>
      <c r="I1344" s="175"/>
      <c r="J1344" s="202"/>
      <c r="K1344" s="198"/>
    </row>
    <row r="1345" spans="3:11" ht="15" customHeight="1" x14ac:dyDescent="0.25">
      <c r="C1345" s="175"/>
      <c r="E1345" s="175"/>
      <c r="H1345" s="175"/>
      <c r="I1345" s="175"/>
      <c r="J1345" s="202"/>
      <c r="K1345" s="198"/>
    </row>
    <row r="1346" spans="3:11" ht="15" customHeight="1" x14ac:dyDescent="0.25">
      <c r="C1346" s="175"/>
      <c r="E1346" s="175"/>
      <c r="H1346" s="175"/>
      <c r="I1346" s="175"/>
      <c r="J1346" s="202"/>
      <c r="K1346" s="198"/>
    </row>
    <row r="1347" spans="3:11" ht="15" customHeight="1" x14ac:dyDescent="0.25">
      <c r="C1347" s="175"/>
      <c r="E1347" s="175"/>
      <c r="H1347" s="175"/>
      <c r="I1347" s="175"/>
      <c r="J1347" s="202"/>
      <c r="K1347" s="198"/>
    </row>
    <row r="1348" spans="3:11" ht="15" customHeight="1" x14ac:dyDescent="0.25">
      <c r="C1348" s="175"/>
      <c r="E1348" s="175"/>
      <c r="H1348" s="175"/>
      <c r="I1348" s="175"/>
      <c r="J1348" s="202"/>
      <c r="K1348" s="198"/>
    </row>
    <row r="1349" spans="3:11" ht="15" customHeight="1" x14ac:dyDescent="0.25">
      <c r="C1349" s="175"/>
      <c r="E1349" s="175"/>
      <c r="H1349" s="175"/>
      <c r="I1349" s="175"/>
      <c r="J1349" s="202"/>
      <c r="K1349" s="198"/>
    </row>
    <row r="1350" spans="3:11" ht="15" customHeight="1" x14ac:dyDescent="0.25">
      <c r="C1350" s="175"/>
      <c r="E1350" s="175"/>
      <c r="H1350" s="175"/>
      <c r="I1350" s="175"/>
      <c r="J1350" s="202"/>
      <c r="K1350" s="198"/>
    </row>
    <row r="1351" spans="3:11" ht="15" customHeight="1" x14ac:dyDescent="0.25">
      <c r="C1351" s="175"/>
      <c r="E1351" s="175"/>
      <c r="H1351" s="175"/>
      <c r="I1351" s="175"/>
      <c r="J1351" s="202"/>
      <c r="K1351" s="198"/>
    </row>
    <row r="1352" spans="3:11" ht="15" customHeight="1" x14ac:dyDescent="0.25">
      <c r="C1352" s="175"/>
      <c r="E1352" s="175"/>
      <c r="H1352" s="175"/>
      <c r="I1352" s="175"/>
      <c r="J1352" s="202"/>
      <c r="K1352" s="198"/>
    </row>
    <row r="1353" spans="3:11" ht="15" customHeight="1" x14ac:dyDescent="0.25">
      <c r="C1353" s="175"/>
      <c r="E1353" s="175"/>
      <c r="H1353" s="175"/>
      <c r="I1353" s="175"/>
      <c r="J1353" s="202"/>
      <c r="K1353" s="198"/>
    </row>
    <row r="1354" spans="3:11" ht="15" customHeight="1" x14ac:dyDescent="0.25">
      <c r="C1354" s="175"/>
      <c r="E1354" s="175"/>
      <c r="H1354" s="175"/>
      <c r="I1354" s="175"/>
      <c r="J1354" s="202"/>
      <c r="K1354" s="198"/>
    </row>
    <row r="1355" spans="3:11" ht="15" customHeight="1" x14ac:dyDescent="0.25">
      <c r="C1355" s="175"/>
      <c r="E1355" s="175"/>
      <c r="H1355" s="175"/>
      <c r="I1355" s="175"/>
      <c r="J1355" s="202"/>
      <c r="K1355" s="198"/>
    </row>
    <row r="1356" spans="3:11" ht="15" customHeight="1" x14ac:dyDescent="0.25">
      <c r="C1356" s="175"/>
      <c r="E1356" s="175"/>
      <c r="H1356" s="175"/>
      <c r="I1356" s="175"/>
      <c r="J1356" s="202"/>
      <c r="K1356" s="198"/>
    </row>
    <row r="1357" spans="3:11" ht="15" customHeight="1" x14ac:dyDescent="0.25">
      <c r="C1357" s="175"/>
      <c r="E1357" s="175"/>
      <c r="H1357" s="175"/>
      <c r="I1357" s="175"/>
      <c r="J1357" s="202"/>
      <c r="K1357" s="198"/>
    </row>
    <row r="1358" spans="3:11" ht="15" customHeight="1" x14ac:dyDescent="0.25">
      <c r="C1358" s="175"/>
      <c r="E1358" s="175"/>
      <c r="H1358" s="175"/>
      <c r="I1358" s="175"/>
      <c r="J1358" s="202"/>
      <c r="K1358" s="198"/>
    </row>
    <row r="1359" spans="3:11" ht="15" customHeight="1" x14ac:dyDescent="0.25">
      <c r="C1359" s="175"/>
      <c r="E1359" s="175"/>
      <c r="H1359" s="175"/>
      <c r="I1359" s="175"/>
      <c r="J1359" s="202"/>
      <c r="K1359" s="198"/>
    </row>
    <row r="1360" spans="3:11" ht="15" customHeight="1" x14ac:dyDescent="0.25">
      <c r="C1360" s="175"/>
      <c r="E1360" s="175"/>
      <c r="H1360" s="175"/>
      <c r="I1360" s="175"/>
      <c r="J1360" s="202"/>
      <c r="K1360" s="198"/>
    </row>
    <row r="1361" spans="3:11" ht="15" customHeight="1" x14ac:dyDescent="0.25">
      <c r="C1361" s="175"/>
      <c r="E1361" s="175"/>
      <c r="H1361" s="175"/>
      <c r="I1361" s="175"/>
      <c r="J1361" s="202"/>
      <c r="K1361" s="198"/>
    </row>
    <row r="1362" spans="3:11" ht="15" customHeight="1" x14ac:dyDescent="0.25">
      <c r="C1362" s="175"/>
      <c r="E1362" s="175"/>
      <c r="H1362" s="175"/>
      <c r="I1362" s="175"/>
      <c r="J1362" s="202"/>
      <c r="K1362" s="198"/>
    </row>
    <row r="1363" spans="3:11" ht="15" customHeight="1" x14ac:dyDescent="0.25">
      <c r="C1363" s="175"/>
      <c r="E1363" s="175"/>
      <c r="H1363" s="175"/>
      <c r="I1363" s="175"/>
      <c r="J1363" s="202"/>
      <c r="K1363" s="198"/>
    </row>
    <row r="1364" spans="3:11" ht="15" customHeight="1" x14ac:dyDescent="0.25">
      <c r="C1364" s="175"/>
      <c r="E1364" s="175"/>
      <c r="H1364" s="175"/>
      <c r="I1364" s="175"/>
      <c r="J1364" s="202"/>
      <c r="K1364" s="198"/>
    </row>
    <row r="1365" spans="3:11" ht="15" customHeight="1" x14ac:dyDescent="0.25">
      <c r="C1365" s="175"/>
      <c r="E1365" s="175"/>
      <c r="H1365" s="175"/>
      <c r="I1365" s="175"/>
      <c r="J1365" s="202"/>
      <c r="K1365" s="198"/>
    </row>
    <row r="1366" spans="3:11" ht="15" customHeight="1" x14ac:dyDescent="0.25">
      <c r="C1366" s="175"/>
      <c r="E1366" s="175"/>
      <c r="H1366" s="175"/>
      <c r="I1366" s="175"/>
      <c r="J1366" s="202"/>
      <c r="K1366" s="198"/>
    </row>
    <row r="1367" spans="3:11" ht="15" customHeight="1" x14ac:dyDescent="0.25">
      <c r="C1367" s="175"/>
      <c r="E1367" s="175"/>
      <c r="H1367" s="175"/>
      <c r="I1367" s="175"/>
      <c r="J1367" s="202"/>
      <c r="K1367" s="198"/>
    </row>
    <row r="1368" spans="3:11" ht="15" customHeight="1" x14ac:dyDescent="0.25">
      <c r="C1368" s="175"/>
      <c r="E1368" s="175"/>
      <c r="H1368" s="175"/>
      <c r="I1368" s="175"/>
      <c r="J1368" s="202"/>
      <c r="K1368" s="198"/>
    </row>
    <row r="1369" spans="3:11" ht="15" customHeight="1" x14ac:dyDescent="0.25">
      <c r="C1369" s="175"/>
      <c r="E1369" s="175"/>
      <c r="H1369" s="175"/>
      <c r="I1369" s="175"/>
      <c r="J1369" s="202"/>
      <c r="K1369" s="198"/>
    </row>
    <row r="1370" spans="3:11" ht="15" customHeight="1" x14ac:dyDescent="0.25">
      <c r="C1370" s="175"/>
      <c r="E1370" s="175"/>
      <c r="H1370" s="175"/>
      <c r="I1370" s="175"/>
      <c r="J1370" s="202"/>
      <c r="K1370" s="198"/>
    </row>
    <row r="1371" spans="3:11" ht="15" customHeight="1" x14ac:dyDescent="0.25">
      <c r="C1371" s="175"/>
      <c r="E1371" s="175"/>
      <c r="H1371" s="175"/>
      <c r="I1371" s="175"/>
      <c r="J1371" s="202"/>
      <c r="K1371" s="198"/>
    </row>
    <row r="1372" spans="3:11" ht="15" customHeight="1" x14ac:dyDescent="0.25">
      <c r="C1372" s="175"/>
      <c r="E1372" s="175"/>
      <c r="H1372" s="175"/>
      <c r="I1372" s="175"/>
      <c r="J1372" s="202"/>
      <c r="K1372" s="198"/>
    </row>
    <row r="1373" spans="3:11" ht="15" customHeight="1" x14ac:dyDescent="0.25">
      <c r="C1373" s="175"/>
      <c r="E1373" s="175"/>
      <c r="H1373" s="175"/>
      <c r="I1373" s="175"/>
      <c r="J1373" s="202"/>
      <c r="K1373" s="198"/>
    </row>
    <row r="1374" spans="3:11" ht="15" customHeight="1" x14ac:dyDescent="0.25">
      <c r="C1374" s="175"/>
      <c r="E1374" s="175"/>
      <c r="H1374" s="175"/>
      <c r="I1374" s="175"/>
      <c r="J1374" s="202"/>
      <c r="K1374" s="198"/>
    </row>
    <row r="1375" spans="3:11" ht="15" customHeight="1" x14ac:dyDescent="0.25">
      <c r="C1375" s="175"/>
      <c r="E1375" s="175"/>
      <c r="H1375" s="175"/>
      <c r="I1375" s="175"/>
      <c r="J1375" s="202"/>
      <c r="K1375" s="198"/>
    </row>
    <row r="1376" spans="3:11" ht="15" customHeight="1" x14ac:dyDescent="0.25">
      <c r="C1376" s="175"/>
      <c r="E1376" s="175"/>
      <c r="H1376" s="175"/>
      <c r="I1376" s="175"/>
      <c r="J1376" s="202"/>
      <c r="K1376" s="198"/>
    </row>
    <row r="1377" spans="3:11" ht="15" customHeight="1" x14ac:dyDescent="0.25">
      <c r="C1377" s="175"/>
      <c r="E1377" s="175"/>
      <c r="H1377" s="175"/>
      <c r="I1377" s="175"/>
      <c r="J1377" s="202"/>
      <c r="K1377" s="198"/>
    </row>
    <row r="1378" spans="3:11" ht="15" customHeight="1" x14ac:dyDescent="0.25">
      <c r="C1378" s="175"/>
      <c r="E1378" s="175"/>
      <c r="H1378" s="175"/>
      <c r="I1378" s="175"/>
      <c r="J1378" s="202"/>
      <c r="K1378" s="198"/>
    </row>
    <row r="1379" spans="3:11" ht="15" customHeight="1" x14ac:dyDescent="0.25">
      <c r="C1379" s="175"/>
      <c r="E1379" s="175"/>
      <c r="H1379" s="175"/>
      <c r="I1379" s="175"/>
      <c r="J1379" s="202"/>
      <c r="K1379" s="198"/>
    </row>
    <row r="1380" spans="3:11" ht="15" customHeight="1" x14ac:dyDescent="0.25">
      <c r="C1380" s="175"/>
      <c r="E1380" s="175"/>
      <c r="H1380" s="175"/>
      <c r="I1380" s="175"/>
      <c r="J1380" s="202"/>
      <c r="K1380" s="198"/>
    </row>
    <row r="1381" spans="3:11" ht="15" customHeight="1" x14ac:dyDescent="0.25">
      <c r="C1381" s="175"/>
      <c r="E1381" s="175"/>
      <c r="H1381" s="175"/>
      <c r="I1381" s="175"/>
      <c r="J1381" s="202"/>
      <c r="K1381" s="198"/>
    </row>
    <row r="1382" spans="3:11" ht="15" customHeight="1" x14ac:dyDescent="0.25">
      <c r="C1382" s="175"/>
      <c r="E1382" s="175"/>
      <c r="H1382" s="175"/>
      <c r="I1382" s="175"/>
      <c r="J1382" s="202"/>
      <c r="K1382" s="198"/>
    </row>
    <row r="1383" spans="3:11" ht="15" customHeight="1" x14ac:dyDescent="0.25">
      <c r="C1383" s="175"/>
      <c r="E1383" s="175"/>
      <c r="H1383" s="175"/>
      <c r="I1383" s="175"/>
      <c r="J1383" s="202"/>
      <c r="K1383" s="198"/>
    </row>
    <row r="1384" spans="3:11" ht="15" customHeight="1" x14ac:dyDescent="0.25">
      <c r="C1384" s="175"/>
      <c r="E1384" s="175"/>
      <c r="H1384" s="175"/>
      <c r="I1384" s="175"/>
      <c r="J1384" s="202"/>
      <c r="K1384" s="198"/>
    </row>
    <row r="1385" spans="3:11" ht="15" customHeight="1" x14ac:dyDescent="0.25">
      <c r="C1385" s="175"/>
      <c r="E1385" s="175"/>
      <c r="H1385" s="175"/>
      <c r="I1385" s="175"/>
      <c r="J1385" s="202"/>
      <c r="K1385" s="198"/>
    </row>
    <row r="1386" spans="3:11" ht="15" customHeight="1" x14ac:dyDescent="0.25">
      <c r="C1386" s="175"/>
      <c r="E1386" s="175"/>
      <c r="H1386" s="175"/>
      <c r="I1386" s="175"/>
      <c r="J1386" s="202"/>
      <c r="K1386" s="198"/>
    </row>
    <row r="1387" spans="3:11" ht="15" customHeight="1" x14ac:dyDescent="0.25">
      <c r="C1387" s="175"/>
      <c r="E1387" s="175"/>
      <c r="H1387" s="175"/>
      <c r="I1387" s="175"/>
      <c r="J1387" s="202"/>
      <c r="K1387" s="198"/>
    </row>
    <row r="1388" spans="3:11" ht="15" customHeight="1" x14ac:dyDescent="0.25">
      <c r="C1388" s="175"/>
      <c r="E1388" s="175"/>
      <c r="H1388" s="175"/>
      <c r="I1388" s="175"/>
      <c r="J1388" s="202"/>
      <c r="K1388" s="198"/>
    </row>
    <row r="1389" spans="3:11" ht="15" customHeight="1" x14ac:dyDescent="0.25">
      <c r="C1389" s="175"/>
      <c r="E1389" s="175"/>
      <c r="H1389" s="175"/>
      <c r="I1389" s="175"/>
      <c r="J1389" s="202"/>
      <c r="K1389" s="198"/>
    </row>
    <row r="1390" spans="3:11" ht="15" customHeight="1" x14ac:dyDescent="0.25">
      <c r="C1390" s="175"/>
      <c r="E1390" s="175"/>
      <c r="H1390" s="175"/>
      <c r="I1390" s="175"/>
      <c r="J1390" s="202"/>
      <c r="K1390" s="198"/>
    </row>
    <row r="1391" spans="3:11" ht="15" customHeight="1" x14ac:dyDescent="0.25">
      <c r="C1391" s="175"/>
      <c r="E1391" s="175"/>
      <c r="H1391" s="175"/>
      <c r="I1391" s="175"/>
      <c r="J1391" s="202"/>
      <c r="K1391" s="198"/>
    </row>
    <row r="1392" spans="3:11" ht="15" customHeight="1" x14ac:dyDescent="0.25">
      <c r="C1392" s="175"/>
      <c r="E1392" s="175"/>
      <c r="H1392" s="175"/>
      <c r="I1392" s="175"/>
      <c r="J1392" s="202"/>
      <c r="K1392" s="198"/>
    </row>
    <row r="1393" spans="3:11" ht="15" customHeight="1" x14ac:dyDescent="0.25">
      <c r="C1393" s="175"/>
      <c r="E1393" s="175"/>
      <c r="H1393" s="175"/>
      <c r="I1393" s="175"/>
      <c r="J1393" s="202"/>
      <c r="K1393" s="198"/>
    </row>
    <row r="1394" spans="3:11" ht="15" customHeight="1" x14ac:dyDescent="0.25">
      <c r="C1394" s="175"/>
      <c r="E1394" s="175"/>
      <c r="H1394" s="175"/>
      <c r="I1394" s="175"/>
      <c r="J1394" s="202"/>
      <c r="K1394" s="198"/>
    </row>
    <row r="1395" spans="3:11" ht="15" customHeight="1" x14ac:dyDescent="0.25">
      <c r="C1395" s="175"/>
      <c r="E1395" s="175"/>
      <c r="H1395" s="175"/>
      <c r="I1395" s="175"/>
      <c r="J1395" s="202"/>
      <c r="K1395" s="198"/>
    </row>
    <row r="1396" spans="3:11" ht="15" customHeight="1" x14ac:dyDescent="0.25">
      <c r="C1396" s="175"/>
      <c r="E1396" s="175"/>
      <c r="H1396" s="175"/>
      <c r="I1396" s="175"/>
      <c r="J1396" s="202"/>
      <c r="K1396" s="198"/>
    </row>
    <row r="1397" spans="3:11" ht="15" customHeight="1" x14ac:dyDescent="0.25">
      <c r="C1397" s="175"/>
      <c r="E1397" s="175"/>
      <c r="H1397" s="175"/>
      <c r="I1397" s="175"/>
      <c r="J1397" s="202"/>
      <c r="K1397" s="198"/>
    </row>
    <row r="1398" spans="3:11" ht="15" customHeight="1" x14ac:dyDescent="0.25">
      <c r="C1398" s="175"/>
      <c r="E1398" s="175"/>
      <c r="H1398" s="175"/>
      <c r="I1398" s="175"/>
      <c r="J1398" s="202"/>
      <c r="K1398" s="198"/>
    </row>
    <row r="1399" spans="3:11" ht="15" customHeight="1" x14ac:dyDescent="0.25">
      <c r="C1399" s="175"/>
      <c r="E1399" s="175"/>
      <c r="H1399" s="175"/>
      <c r="I1399" s="175"/>
      <c r="J1399" s="202"/>
      <c r="K1399" s="198"/>
    </row>
    <row r="1400" spans="3:11" ht="15" customHeight="1" x14ac:dyDescent="0.25">
      <c r="C1400" s="175"/>
      <c r="E1400" s="175"/>
      <c r="H1400" s="175"/>
      <c r="I1400" s="175"/>
      <c r="J1400" s="202"/>
      <c r="K1400" s="198"/>
    </row>
    <row r="1401" spans="3:11" ht="15" customHeight="1" x14ac:dyDescent="0.25">
      <c r="C1401" s="175"/>
      <c r="E1401" s="175"/>
      <c r="H1401" s="175"/>
      <c r="I1401" s="175"/>
      <c r="J1401" s="202"/>
      <c r="K1401" s="198"/>
    </row>
    <row r="1402" spans="3:11" ht="15" customHeight="1" x14ac:dyDescent="0.25">
      <c r="C1402" s="175"/>
      <c r="E1402" s="175"/>
      <c r="H1402" s="175"/>
      <c r="I1402" s="175"/>
      <c r="J1402" s="202"/>
      <c r="K1402" s="198"/>
    </row>
    <row r="1403" spans="3:11" ht="15" customHeight="1" x14ac:dyDescent="0.25">
      <c r="C1403" s="175"/>
      <c r="E1403" s="175"/>
      <c r="H1403" s="175"/>
      <c r="I1403" s="175"/>
      <c r="J1403" s="202"/>
      <c r="K1403" s="198"/>
    </row>
    <row r="1404" spans="3:11" ht="15" customHeight="1" x14ac:dyDescent="0.25">
      <c r="C1404" s="175"/>
      <c r="E1404" s="175"/>
      <c r="H1404" s="175"/>
      <c r="I1404" s="175"/>
      <c r="J1404" s="202"/>
      <c r="K1404" s="198"/>
    </row>
    <row r="1405" spans="3:11" ht="15" customHeight="1" x14ac:dyDescent="0.25">
      <c r="C1405" s="175"/>
      <c r="E1405" s="175"/>
      <c r="H1405" s="175"/>
      <c r="I1405" s="175"/>
      <c r="J1405" s="202"/>
      <c r="K1405" s="198"/>
    </row>
    <row r="1406" spans="3:11" ht="15" customHeight="1" x14ac:dyDescent="0.25">
      <c r="C1406" s="175"/>
      <c r="E1406" s="175"/>
      <c r="H1406" s="175"/>
      <c r="I1406" s="175"/>
      <c r="J1406" s="202"/>
      <c r="K1406" s="198"/>
    </row>
    <row r="1407" spans="3:11" ht="15" customHeight="1" x14ac:dyDescent="0.25">
      <c r="C1407" s="175"/>
      <c r="E1407" s="175"/>
      <c r="H1407" s="175"/>
      <c r="I1407" s="175"/>
      <c r="J1407" s="202"/>
      <c r="K1407" s="198"/>
    </row>
    <row r="1408" spans="3:11" ht="15" customHeight="1" x14ac:dyDescent="0.25">
      <c r="C1408" s="175"/>
      <c r="E1408" s="175"/>
      <c r="H1408" s="175"/>
      <c r="I1408" s="175"/>
      <c r="J1408" s="202"/>
      <c r="K1408" s="198"/>
    </row>
    <row r="1409" spans="3:11" ht="15" customHeight="1" x14ac:dyDescent="0.25">
      <c r="C1409" s="175"/>
      <c r="E1409" s="175"/>
      <c r="H1409" s="175"/>
      <c r="I1409" s="175"/>
      <c r="J1409" s="202"/>
      <c r="K1409" s="198"/>
    </row>
    <row r="1410" spans="3:11" ht="15" customHeight="1" x14ac:dyDescent="0.25">
      <c r="C1410" s="175"/>
      <c r="E1410" s="175"/>
      <c r="H1410" s="175"/>
      <c r="I1410" s="175"/>
      <c r="J1410" s="202"/>
      <c r="K1410" s="198"/>
    </row>
    <row r="1411" spans="3:11" ht="15" customHeight="1" x14ac:dyDescent="0.25">
      <c r="C1411" s="175"/>
      <c r="E1411" s="175"/>
      <c r="H1411" s="175"/>
      <c r="I1411" s="175"/>
      <c r="J1411" s="202"/>
      <c r="K1411" s="198"/>
    </row>
    <row r="1412" spans="3:11" ht="15" customHeight="1" x14ac:dyDescent="0.25">
      <c r="C1412" s="175"/>
      <c r="E1412" s="175"/>
      <c r="H1412" s="175"/>
      <c r="I1412" s="175"/>
      <c r="J1412" s="202"/>
      <c r="K1412" s="198"/>
    </row>
    <row r="1413" spans="3:11" ht="15" customHeight="1" x14ac:dyDescent="0.25">
      <c r="C1413" s="175"/>
      <c r="E1413" s="175"/>
      <c r="H1413" s="175"/>
      <c r="I1413" s="175"/>
      <c r="J1413" s="202"/>
      <c r="K1413" s="198"/>
    </row>
    <row r="1414" spans="3:11" ht="15" customHeight="1" x14ac:dyDescent="0.25">
      <c r="C1414" s="175"/>
      <c r="E1414" s="175"/>
      <c r="H1414" s="175"/>
      <c r="I1414" s="175"/>
      <c r="J1414" s="202"/>
      <c r="K1414" s="198"/>
    </row>
    <row r="1415" spans="3:11" ht="15" customHeight="1" x14ac:dyDescent="0.25">
      <c r="C1415" s="175"/>
      <c r="E1415" s="175"/>
      <c r="H1415" s="175"/>
      <c r="I1415" s="175"/>
      <c r="J1415" s="202"/>
      <c r="K1415" s="198"/>
    </row>
    <row r="1416" spans="3:11" ht="15" customHeight="1" x14ac:dyDescent="0.25">
      <c r="C1416" s="175"/>
      <c r="E1416" s="175"/>
      <c r="H1416" s="175"/>
      <c r="I1416" s="175"/>
      <c r="J1416" s="202"/>
      <c r="K1416" s="198"/>
    </row>
    <row r="1417" spans="3:11" ht="15" customHeight="1" x14ac:dyDescent="0.25">
      <c r="C1417" s="175"/>
      <c r="E1417" s="175"/>
      <c r="H1417" s="175"/>
      <c r="I1417" s="175"/>
      <c r="J1417" s="202"/>
      <c r="K1417" s="198"/>
    </row>
    <row r="1418" spans="3:11" ht="15" customHeight="1" x14ac:dyDescent="0.25">
      <c r="C1418" s="175"/>
      <c r="E1418" s="175"/>
      <c r="H1418" s="175"/>
      <c r="I1418" s="175"/>
      <c r="J1418" s="202"/>
      <c r="K1418" s="198"/>
    </row>
    <row r="1419" spans="3:11" ht="15" customHeight="1" x14ac:dyDescent="0.25">
      <c r="C1419" s="175"/>
      <c r="E1419" s="175"/>
      <c r="H1419" s="175"/>
      <c r="I1419" s="175"/>
      <c r="J1419" s="202"/>
      <c r="K1419" s="198"/>
    </row>
    <row r="1420" spans="3:11" ht="15" customHeight="1" x14ac:dyDescent="0.25">
      <c r="C1420" s="175"/>
      <c r="E1420" s="175"/>
      <c r="H1420" s="175"/>
      <c r="I1420" s="175"/>
      <c r="J1420" s="202"/>
      <c r="K1420" s="198"/>
    </row>
    <row r="1421" spans="3:11" ht="15" customHeight="1" x14ac:dyDescent="0.25">
      <c r="C1421" s="175"/>
      <c r="E1421" s="175"/>
      <c r="H1421" s="175"/>
      <c r="I1421" s="175"/>
      <c r="J1421" s="202"/>
      <c r="K1421" s="198"/>
    </row>
    <row r="1422" spans="3:11" ht="15" customHeight="1" x14ac:dyDescent="0.25">
      <c r="C1422" s="175"/>
      <c r="E1422" s="175"/>
      <c r="H1422" s="175"/>
      <c r="I1422" s="175"/>
      <c r="J1422" s="202"/>
      <c r="K1422" s="198"/>
    </row>
    <row r="1423" spans="3:11" ht="15" customHeight="1" x14ac:dyDescent="0.25">
      <c r="C1423" s="175"/>
      <c r="E1423" s="175"/>
      <c r="H1423" s="175"/>
      <c r="I1423" s="175"/>
      <c r="J1423" s="202"/>
      <c r="K1423" s="198"/>
    </row>
    <row r="1424" spans="3:11" ht="15" customHeight="1" x14ac:dyDescent="0.25">
      <c r="C1424" s="175"/>
      <c r="E1424" s="175"/>
      <c r="H1424" s="175"/>
      <c r="I1424" s="175"/>
      <c r="J1424" s="202"/>
      <c r="K1424" s="198"/>
    </row>
    <row r="1425" spans="3:11" ht="15" customHeight="1" x14ac:dyDescent="0.25">
      <c r="C1425" s="175"/>
      <c r="E1425" s="175"/>
      <c r="H1425" s="175"/>
      <c r="I1425" s="175"/>
      <c r="J1425" s="202"/>
      <c r="K1425" s="198"/>
    </row>
    <row r="1426" spans="3:11" ht="15" customHeight="1" x14ac:dyDescent="0.25">
      <c r="C1426" s="175"/>
      <c r="E1426" s="175"/>
      <c r="H1426" s="175"/>
      <c r="I1426" s="175"/>
      <c r="J1426" s="202"/>
      <c r="K1426" s="198"/>
    </row>
    <row r="1427" spans="3:11" ht="15" customHeight="1" x14ac:dyDescent="0.25">
      <c r="C1427" s="175"/>
      <c r="E1427" s="175"/>
      <c r="H1427" s="175"/>
      <c r="I1427" s="175"/>
      <c r="J1427" s="202"/>
      <c r="K1427" s="198"/>
    </row>
    <row r="1428" spans="3:11" ht="15" customHeight="1" x14ac:dyDescent="0.25">
      <c r="C1428" s="175"/>
      <c r="E1428" s="175"/>
      <c r="H1428" s="175"/>
      <c r="I1428" s="175"/>
      <c r="J1428" s="202"/>
      <c r="K1428" s="198"/>
    </row>
    <row r="1429" spans="3:11" ht="15" customHeight="1" x14ac:dyDescent="0.25">
      <c r="C1429" s="175"/>
      <c r="E1429" s="175"/>
      <c r="H1429" s="175"/>
      <c r="I1429" s="175"/>
      <c r="J1429" s="202"/>
      <c r="K1429" s="198"/>
    </row>
    <row r="1430" spans="3:11" ht="15" customHeight="1" x14ac:dyDescent="0.25">
      <c r="C1430" s="175"/>
      <c r="E1430" s="175"/>
      <c r="H1430" s="175"/>
      <c r="I1430" s="175"/>
      <c r="J1430" s="202"/>
      <c r="K1430" s="198"/>
    </row>
    <row r="1431" spans="3:11" ht="15" customHeight="1" x14ac:dyDescent="0.25">
      <c r="C1431" s="175"/>
      <c r="E1431" s="175"/>
      <c r="H1431" s="175"/>
      <c r="I1431" s="175"/>
      <c r="J1431" s="202"/>
      <c r="K1431" s="198"/>
    </row>
    <row r="1432" spans="3:11" ht="15" customHeight="1" x14ac:dyDescent="0.25">
      <c r="C1432" s="175"/>
      <c r="E1432" s="175"/>
      <c r="H1432" s="175"/>
      <c r="I1432" s="175"/>
      <c r="J1432" s="202"/>
      <c r="K1432" s="198"/>
    </row>
    <row r="1433" spans="3:11" ht="15" customHeight="1" x14ac:dyDescent="0.25">
      <c r="C1433" s="175"/>
      <c r="E1433" s="175"/>
      <c r="H1433" s="175"/>
      <c r="I1433" s="175"/>
      <c r="J1433" s="202"/>
      <c r="K1433" s="198"/>
    </row>
    <row r="1434" spans="3:11" ht="15" customHeight="1" x14ac:dyDescent="0.25">
      <c r="C1434" s="175"/>
      <c r="E1434" s="175"/>
      <c r="H1434" s="175"/>
      <c r="I1434" s="175"/>
      <c r="J1434" s="202"/>
      <c r="K1434" s="198"/>
    </row>
    <row r="1435" spans="3:11" ht="15" customHeight="1" x14ac:dyDescent="0.25">
      <c r="C1435" s="175"/>
      <c r="E1435" s="175"/>
      <c r="H1435" s="175"/>
      <c r="I1435" s="175"/>
      <c r="J1435" s="202"/>
      <c r="K1435" s="198"/>
    </row>
    <row r="1436" spans="3:11" ht="15" customHeight="1" x14ac:dyDescent="0.25">
      <c r="C1436" s="175"/>
      <c r="E1436" s="175"/>
      <c r="H1436" s="175"/>
      <c r="I1436" s="175"/>
      <c r="J1436" s="202"/>
      <c r="K1436" s="198"/>
    </row>
    <row r="1437" spans="3:11" ht="15" customHeight="1" x14ac:dyDescent="0.25">
      <c r="C1437" s="175"/>
      <c r="E1437" s="175"/>
      <c r="H1437" s="175"/>
      <c r="I1437" s="175"/>
      <c r="J1437" s="202"/>
      <c r="K1437" s="198"/>
    </row>
    <row r="1438" spans="3:11" ht="15" customHeight="1" x14ac:dyDescent="0.25">
      <c r="C1438" s="175"/>
      <c r="E1438" s="175"/>
      <c r="H1438" s="175"/>
      <c r="I1438" s="175"/>
      <c r="J1438" s="202"/>
      <c r="K1438" s="198"/>
    </row>
    <row r="1439" spans="3:11" ht="15" customHeight="1" x14ac:dyDescent="0.25">
      <c r="C1439" s="175"/>
      <c r="E1439" s="175"/>
      <c r="H1439" s="175"/>
      <c r="I1439" s="175"/>
      <c r="J1439" s="202"/>
      <c r="K1439" s="198"/>
    </row>
    <row r="1440" spans="3:11" ht="15" customHeight="1" x14ac:dyDescent="0.25">
      <c r="C1440" s="175"/>
      <c r="E1440" s="175"/>
      <c r="H1440" s="175"/>
      <c r="I1440" s="175"/>
      <c r="J1440" s="202"/>
      <c r="K1440" s="198"/>
    </row>
    <row r="1441" spans="3:11" ht="15" customHeight="1" x14ac:dyDescent="0.25">
      <c r="C1441" s="175"/>
      <c r="E1441" s="175"/>
      <c r="H1441" s="175"/>
      <c r="I1441" s="175"/>
      <c r="J1441" s="202"/>
      <c r="K1441" s="198"/>
    </row>
    <row r="1442" spans="3:11" ht="15" customHeight="1" x14ac:dyDescent="0.25">
      <c r="C1442" s="175"/>
      <c r="E1442" s="175"/>
      <c r="H1442" s="175"/>
      <c r="I1442" s="175"/>
      <c r="J1442" s="202"/>
      <c r="K1442" s="198"/>
    </row>
    <row r="1443" spans="3:11" ht="15" customHeight="1" x14ac:dyDescent="0.25">
      <c r="C1443" s="175"/>
      <c r="E1443" s="175"/>
      <c r="H1443" s="175"/>
      <c r="I1443" s="175"/>
      <c r="J1443" s="202"/>
      <c r="K1443" s="198"/>
    </row>
    <row r="1444" spans="3:11" ht="15" customHeight="1" x14ac:dyDescent="0.25">
      <c r="C1444" s="175"/>
      <c r="E1444" s="175"/>
      <c r="H1444" s="175"/>
      <c r="I1444" s="175"/>
      <c r="J1444" s="202"/>
      <c r="K1444" s="198"/>
    </row>
    <row r="1445" spans="3:11" ht="15" customHeight="1" x14ac:dyDescent="0.25">
      <c r="C1445" s="175"/>
      <c r="E1445" s="175"/>
      <c r="H1445" s="175"/>
      <c r="I1445" s="175"/>
      <c r="J1445" s="202"/>
      <c r="K1445" s="198"/>
    </row>
    <row r="1446" spans="3:11" ht="15" customHeight="1" x14ac:dyDescent="0.25">
      <c r="C1446" s="175"/>
      <c r="E1446" s="175"/>
      <c r="H1446" s="175"/>
      <c r="I1446" s="175"/>
      <c r="J1446" s="202"/>
      <c r="K1446" s="198"/>
    </row>
    <row r="1447" spans="3:11" ht="15" customHeight="1" x14ac:dyDescent="0.25">
      <c r="C1447" s="175"/>
      <c r="E1447" s="175"/>
      <c r="H1447" s="175"/>
      <c r="I1447" s="175"/>
      <c r="J1447" s="202"/>
      <c r="K1447" s="198"/>
    </row>
    <row r="1448" spans="3:11" ht="15" customHeight="1" x14ac:dyDescent="0.25">
      <c r="C1448" s="175"/>
      <c r="E1448" s="175"/>
      <c r="H1448" s="175"/>
      <c r="I1448" s="175"/>
      <c r="J1448" s="202"/>
      <c r="K1448" s="198"/>
    </row>
    <row r="1449" spans="3:11" ht="15" customHeight="1" x14ac:dyDescent="0.25">
      <c r="C1449" s="175"/>
      <c r="E1449" s="175"/>
      <c r="H1449" s="175"/>
      <c r="I1449" s="175"/>
      <c r="J1449" s="202"/>
      <c r="K1449" s="198"/>
    </row>
    <row r="1450" spans="3:11" ht="15" customHeight="1" x14ac:dyDescent="0.25">
      <c r="C1450" s="175"/>
      <c r="E1450" s="175"/>
      <c r="H1450" s="175"/>
      <c r="I1450" s="175"/>
      <c r="J1450" s="202"/>
      <c r="K1450" s="198"/>
    </row>
    <row r="1451" spans="3:11" ht="15" customHeight="1" x14ac:dyDescent="0.25">
      <c r="C1451" s="175"/>
      <c r="E1451" s="175"/>
      <c r="H1451" s="175"/>
      <c r="I1451" s="175"/>
      <c r="J1451" s="202"/>
      <c r="K1451" s="198"/>
    </row>
    <row r="1452" spans="3:11" ht="15" customHeight="1" x14ac:dyDescent="0.25">
      <c r="C1452" s="175"/>
      <c r="E1452" s="175"/>
      <c r="H1452" s="175"/>
      <c r="I1452" s="175"/>
      <c r="J1452" s="202"/>
      <c r="K1452" s="198"/>
    </row>
    <row r="1453" spans="3:11" ht="15" customHeight="1" x14ac:dyDescent="0.25">
      <c r="C1453" s="175"/>
      <c r="E1453" s="175"/>
      <c r="H1453" s="175"/>
      <c r="I1453" s="175"/>
      <c r="J1453" s="202"/>
      <c r="K1453" s="198"/>
    </row>
    <row r="1454" spans="3:11" ht="15" customHeight="1" x14ac:dyDescent="0.25">
      <c r="C1454" s="175"/>
      <c r="E1454" s="175"/>
      <c r="H1454" s="175"/>
      <c r="I1454" s="175"/>
      <c r="J1454" s="202"/>
      <c r="K1454" s="198"/>
    </row>
    <row r="1455" spans="3:11" ht="15" customHeight="1" x14ac:dyDescent="0.25">
      <c r="C1455" s="175"/>
      <c r="E1455" s="175"/>
      <c r="H1455" s="175"/>
      <c r="I1455" s="175"/>
      <c r="J1455" s="202"/>
      <c r="K1455" s="198"/>
    </row>
    <row r="1456" spans="3:11" ht="15" customHeight="1" x14ac:dyDescent="0.25">
      <c r="C1456" s="175"/>
      <c r="E1456" s="175"/>
      <c r="H1456" s="175"/>
      <c r="I1456" s="175"/>
      <c r="J1456" s="202"/>
      <c r="K1456" s="198"/>
    </row>
    <row r="1457" spans="3:11" ht="15" customHeight="1" x14ac:dyDescent="0.25">
      <c r="C1457" s="175"/>
      <c r="E1457" s="175"/>
      <c r="H1457" s="175"/>
      <c r="I1457" s="175"/>
      <c r="J1457" s="202"/>
      <c r="K1457" s="198"/>
    </row>
    <row r="1458" spans="3:11" ht="15" customHeight="1" x14ac:dyDescent="0.25">
      <c r="C1458" s="175"/>
      <c r="E1458" s="175"/>
      <c r="H1458" s="175"/>
      <c r="I1458" s="175"/>
      <c r="J1458" s="202"/>
      <c r="K1458" s="198"/>
    </row>
    <row r="1459" spans="3:11" ht="15" customHeight="1" x14ac:dyDescent="0.25">
      <c r="C1459" s="175"/>
      <c r="E1459" s="175"/>
      <c r="H1459" s="175"/>
      <c r="I1459" s="175"/>
      <c r="J1459" s="202"/>
      <c r="K1459" s="198"/>
    </row>
    <row r="1460" spans="3:11" ht="15" customHeight="1" x14ac:dyDescent="0.25">
      <c r="C1460" s="175"/>
      <c r="E1460" s="175"/>
      <c r="H1460" s="175"/>
      <c r="I1460" s="175"/>
      <c r="J1460" s="202"/>
      <c r="K1460" s="198"/>
    </row>
    <row r="1461" spans="3:11" ht="15" customHeight="1" x14ac:dyDescent="0.25">
      <c r="C1461" s="175"/>
      <c r="E1461" s="175"/>
      <c r="H1461" s="175"/>
      <c r="I1461" s="175"/>
      <c r="J1461" s="202"/>
      <c r="K1461" s="198"/>
    </row>
    <row r="1462" spans="3:11" ht="15" customHeight="1" x14ac:dyDescent="0.25">
      <c r="C1462" s="175"/>
      <c r="E1462" s="175"/>
      <c r="H1462" s="175"/>
      <c r="I1462" s="175"/>
      <c r="J1462" s="202"/>
      <c r="K1462" s="198"/>
    </row>
    <row r="1463" spans="3:11" ht="15" customHeight="1" x14ac:dyDescent="0.25">
      <c r="C1463" s="175"/>
      <c r="E1463" s="175"/>
      <c r="H1463" s="175"/>
      <c r="I1463" s="175"/>
      <c r="J1463" s="202"/>
      <c r="K1463" s="198"/>
    </row>
    <row r="1464" spans="3:11" ht="15" customHeight="1" x14ac:dyDescent="0.25">
      <c r="C1464" s="175"/>
      <c r="E1464" s="175"/>
      <c r="H1464" s="175"/>
      <c r="I1464" s="175"/>
      <c r="J1464" s="202"/>
      <c r="K1464" s="198"/>
    </row>
    <row r="1465" spans="3:11" ht="15" customHeight="1" x14ac:dyDescent="0.25">
      <c r="C1465" s="175"/>
      <c r="E1465" s="175"/>
      <c r="H1465" s="175"/>
      <c r="I1465" s="175"/>
      <c r="J1465" s="202"/>
      <c r="K1465" s="198"/>
    </row>
    <row r="1466" spans="3:11" ht="15" customHeight="1" x14ac:dyDescent="0.25">
      <c r="C1466" s="175"/>
      <c r="E1466" s="175"/>
      <c r="H1466" s="175"/>
      <c r="I1466" s="175"/>
      <c r="J1466" s="202"/>
      <c r="K1466" s="198"/>
    </row>
    <row r="1467" spans="3:11" ht="15" customHeight="1" x14ac:dyDescent="0.25">
      <c r="C1467" s="175"/>
      <c r="E1467" s="175"/>
      <c r="H1467" s="175"/>
      <c r="I1467" s="175"/>
      <c r="J1467" s="202"/>
      <c r="K1467" s="198"/>
    </row>
    <row r="1468" spans="3:11" ht="15" customHeight="1" x14ac:dyDescent="0.25">
      <c r="C1468" s="175"/>
      <c r="E1468" s="175"/>
      <c r="H1468" s="175"/>
      <c r="I1468" s="175"/>
      <c r="J1468" s="202"/>
      <c r="K1468" s="198"/>
    </row>
    <row r="1469" spans="3:11" ht="15" customHeight="1" x14ac:dyDescent="0.25">
      <c r="C1469" s="175"/>
      <c r="E1469" s="175"/>
      <c r="H1469" s="175"/>
      <c r="I1469" s="175"/>
      <c r="J1469" s="202"/>
      <c r="K1469" s="198"/>
    </row>
    <row r="1470" spans="3:11" ht="15" customHeight="1" x14ac:dyDescent="0.25">
      <c r="C1470" s="175"/>
      <c r="E1470" s="175"/>
      <c r="H1470" s="175"/>
      <c r="I1470" s="175"/>
      <c r="J1470" s="202"/>
      <c r="K1470" s="198"/>
    </row>
    <row r="1471" spans="3:11" ht="15" customHeight="1" x14ac:dyDescent="0.25">
      <c r="C1471" s="175"/>
      <c r="E1471" s="175"/>
      <c r="H1471" s="175"/>
      <c r="I1471" s="175"/>
      <c r="J1471" s="202"/>
      <c r="K1471" s="198"/>
    </row>
    <row r="1472" spans="3:11" ht="15" customHeight="1" x14ac:dyDescent="0.25">
      <c r="C1472" s="175"/>
      <c r="E1472" s="175"/>
      <c r="H1472" s="175"/>
      <c r="I1472" s="175"/>
      <c r="J1472" s="202"/>
      <c r="K1472" s="198"/>
    </row>
    <row r="1473" spans="3:11" ht="15" customHeight="1" x14ac:dyDescent="0.25">
      <c r="C1473" s="175"/>
      <c r="E1473" s="175"/>
      <c r="H1473" s="175"/>
      <c r="I1473" s="175"/>
      <c r="J1473" s="202"/>
      <c r="K1473" s="198"/>
    </row>
    <row r="1474" spans="3:11" ht="15" customHeight="1" x14ac:dyDescent="0.25">
      <c r="C1474" s="175"/>
      <c r="E1474" s="175"/>
      <c r="H1474" s="175"/>
      <c r="I1474" s="175"/>
      <c r="J1474" s="202"/>
      <c r="K1474" s="198"/>
    </row>
    <row r="1475" spans="3:11" ht="15" customHeight="1" x14ac:dyDescent="0.25">
      <c r="C1475" s="175"/>
      <c r="E1475" s="175"/>
      <c r="H1475" s="175"/>
      <c r="I1475" s="175"/>
      <c r="J1475" s="202"/>
      <c r="K1475" s="198"/>
    </row>
    <row r="1476" spans="3:11" ht="15" customHeight="1" x14ac:dyDescent="0.25">
      <c r="C1476" s="175"/>
      <c r="E1476" s="175"/>
      <c r="H1476" s="175"/>
      <c r="I1476" s="175"/>
      <c r="J1476" s="202"/>
      <c r="K1476" s="198"/>
    </row>
    <row r="1477" spans="3:11" ht="15" customHeight="1" x14ac:dyDescent="0.25">
      <c r="C1477" s="175"/>
      <c r="E1477" s="175"/>
      <c r="H1477" s="175"/>
      <c r="I1477" s="175"/>
      <c r="J1477" s="202"/>
      <c r="K1477" s="198"/>
    </row>
    <row r="1478" spans="3:11" ht="15" customHeight="1" x14ac:dyDescent="0.25">
      <c r="C1478" s="175"/>
      <c r="E1478" s="175"/>
      <c r="H1478" s="175"/>
      <c r="I1478" s="175"/>
      <c r="J1478" s="202"/>
      <c r="K1478" s="198"/>
    </row>
    <row r="1479" spans="3:11" ht="15" customHeight="1" x14ac:dyDescent="0.25">
      <c r="C1479" s="175"/>
      <c r="E1479" s="175"/>
      <c r="H1479" s="175"/>
      <c r="I1479" s="175"/>
      <c r="J1479" s="202"/>
      <c r="K1479" s="198"/>
    </row>
    <row r="1480" spans="3:11" ht="15" customHeight="1" x14ac:dyDescent="0.25">
      <c r="C1480" s="175"/>
      <c r="E1480" s="175"/>
      <c r="H1480" s="175"/>
      <c r="I1480" s="175"/>
      <c r="J1480" s="202"/>
      <c r="K1480" s="198"/>
    </row>
    <row r="1481" spans="3:11" ht="15" customHeight="1" x14ac:dyDescent="0.25">
      <c r="C1481" s="175"/>
      <c r="E1481" s="175"/>
      <c r="H1481" s="175"/>
      <c r="I1481" s="175"/>
      <c r="J1481" s="202"/>
      <c r="K1481" s="198"/>
    </row>
    <row r="1482" spans="3:11" ht="15" customHeight="1" x14ac:dyDescent="0.25">
      <c r="C1482" s="175"/>
      <c r="E1482" s="175"/>
      <c r="H1482" s="175"/>
      <c r="I1482" s="175"/>
      <c r="J1482" s="202"/>
      <c r="K1482" s="198"/>
    </row>
    <row r="1483" spans="3:11" ht="15" customHeight="1" x14ac:dyDescent="0.25">
      <c r="C1483" s="175"/>
      <c r="E1483" s="175"/>
      <c r="H1483" s="175"/>
      <c r="I1483" s="175"/>
      <c r="J1483" s="202"/>
      <c r="K1483" s="198"/>
    </row>
    <row r="1484" spans="3:11" ht="15" customHeight="1" x14ac:dyDescent="0.25">
      <c r="C1484" s="175"/>
      <c r="E1484" s="175"/>
      <c r="H1484" s="175"/>
      <c r="I1484" s="175"/>
      <c r="J1484" s="202"/>
      <c r="K1484" s="198"/>
    </row>
    <row r="1485" spans="3:11" ht="15" customHeight="1" x14ac:dyDescent="0.25">
      <c r="C1485" s="175"/>
      <c r="E1485" s="175"/>
      <c r="H1485" s="175"/>
      <c r="I1485" s="175"/>
      <c r="J1485" s="202"/>
      <c r="K1485" s="198"/>
    </row>
    <row r="1486" spans="3:11" ht="15" customHeight="1" x14ac:dyDescent="0.25">
      <c r="C1486" s="175"/>
      <c r="E1486" s="175"/>
      <c r="H1486" s="175"/>
      <c r="I1486" s="175"/>
      <c r="J1486" s="202"/>
      <c r="K1486" s="198"/>
    </row>
    <row r="1487" spans="3:11" ht="15" customHeight="1" x14ac:dyDescent="0.25">
      <c r="C1487" s="175"/>
      <c r="E1487" s="175"/>
      <c r="H1487" s="175"/>
      <c r="I1487" s="175"/>
      <c r="J1487" s="202"/>
      <c r="K1487" s="198"/>
    </row>
    <row r="1488" spans="3:11" ht="15" customHeight="1" x14ac:dyDescent="0.25">
      <c r="C1488" s="175"/>
      <c r="E1488" s="175"/>
      <c r="H1488" s="175"/>
      <c r="I1488" s="175"/>
      <c r="J1488" s="202"/>
      <c r="K1488" s="198"/>
    </row>
    <row r="1489" spans="3:11" ht="15" customHeight="1" x14ac:dyDescent="0.25">
      <c r="C1489" s="175"/>
      <c r="E1489" s="175"/>
      <c r="H1489" s="175"/>
      <c r="I1489" s="175"/>
      <c r="J1489" s="202"/>
      <c r="K1489" s="198"/>
    </row>
    <row r="1490" spans="3:11" ht="15" customHeight="1" x14ac:dyDescent="0.25">
      <c r="C1490" s="175"/>
      <c r="E1490" s="175"/>
      <c r="H1490" s="175"/>
      <c r="I1490" s="175"/>
      <c r="J1490" s="202"/>
      <c r="K1490" s="198"/>
    </row>
    <row r="1491" spans="3:11" ht="15" customHeight="1" x14ac:dyDescent="0.25">
      <c r="C1491" s="175"/>
      <c r="E1491" s="175"/>
      <c r="H1491" s="175"/>
      <c r="I1491" s="175"/>
      <c r="J1491" s="202"/>
      <c r="K1491" s="198"/>
    </row>
    <row r="1492" spans="3:11" ht="15" customHeight="1" x14ac:dyDescent="0.25">
      <c r="C1492" s="175"/>
      <c r="E1492" s="175"/>
      <c r="H1492" s="175"/>
      <c r="I1492" s="175"/>
      <c r="J1492" s="202"/>
      <c r="K1492" s="198"/>
    </row>
    <row r="1493" spans="3:11" ht="15" customHeight="1" x14ac:dyDescent="0.25">
      <c r="C1493" s="175"/>
      <c r="E1493" s="175"/>
      <c r="H1493" s="175"/>
      <c r="I1493" s="175"/>
      <c r="J1493" s="202"/>
      <c r="K1493" s="198"/>
    </row>
    <row r="1494" spans="3:11" ht="15" customHeight="1" x14ac:dyDescent="0.25">
      <c r="C1494" s="175"/>
      <c r="E1494" s="175"/>
      <c r="H1494" s="175"/>
      <c r="I1494" s="175"/>
      <c r="J1494" s="202"/>
      <c r="K1494" s="198"/>
    </row>
    <row r="1495" spans="3:11" ht="15" customHeight="1" x14ac:dyDescent="0.25">
      <c r="C1495" s="175"/>
      <c r="E1495" s="175"/>
      <c r="H1495" s="175"/>
      <c r="I1495" s="175"/>
      <c r="J1495" s="202"/>
      <c r="K1495" s="198"/>
    </row>
    <row r="1496" spans="3:11" ht="15" customHeight="1" x14ac:dyDescent="0.25">
      <c r="C1496" s="175"/>
      <c r="E1496" s="175"/>
      <c r="H1496" s="175"/>
      <c r="I1496" s="175"/>
      <c r="J1496" s="202"/>
      <c r="K1496" s="198"/>
    </row>
    <row r="1497" spans="3:11" ht="15" customHeight="1" x14ac:dyDescent="0.25">
      <c r="C1497" s="175"/>
      <c r="E1497" s="175"/>
      <c r="H1497" s="175"/>
      <c r="I1497" s="175"/>
      <c r="J1497" s="202"/>
      <c r="K1497" s="198"/>
    </row>
    <row r="1498" spans="3:11" ht="15" customHeight="1" x14ac:dyDescent="0.25">
      <c r="C1498" s="175"/>
      <c r="E1498" s="175"/>
      <c r="H1498" s="175"/>
      <c r="I1498" s="175"/>
      <c r="J1498" s="202"/>
      <c r="K1498" s="198"/>
    </row>
    <row r="1499" spans="3:11" ht="15" customHeight="1" x14ac:dyDescent="0.25">
      <c r="C1499" s="175"/>
      <c r="E1499" s="175"/>
      <c r="H1499" s="175"/>
      <c r="I1499" s="175"/>
      <c r="J1499" s="202"/>
      <c r="K1499" s="198"/>
    </row>
    <row r="1500" spans="3:11" ht="15" customHeight="1" x14ac:dyDescent="0.25">
      <c r="C1500" s="175"/>
      <c r="E1500" s="175"/>
      <c r="H1500" s="175"/>
      <c r="I1500" s="175"/>
      <c r="J1500" s="202"/>
      <c r="K1500" s="198"/>
    </row>
    <row r="1501" spans="3:11" ht="15" customHeight="1" x14ac:dyDescent="0.25">
      <c r="C1501" s="175"/>
      <c r="E1501" s="175"/>
      <c r="H1501" s="175"/>
      <c r="I1501" s="175"/>
      <c r="J1501" s="202"/>
      <c r="K1501" s="198"/>
    </row>
    <row r="1502" spans="3:11" ht="15" customHeight="1" x14ac:dyDescent="0.25">
      <c r="C1502" s="175"/>
      <c r="E1502" s="175"/>
      <c r="H1502" s="175"/>
      <c r="I1502" s="175"/>
      <c r="J1502" s="202"/>
      <c r="K1502" s="198"/>
    </row>
    <row r="1503" spans="3:11" ht="15" customHeight="1" x14ac:dyDescent="0.25">
      <c r="C1503" s="175"/>
      <c r="E1503" s="175"/>
      <c r="H1503" s="175"/>
      <c r="I1503" s="175"/>
      <c r="J1503" s="202"/>
      <c r="K1503" s="198"/>
    </row>
    <row r="1504" spans="3:11" ht="15" customHeight="1" x14ac:dyDescent="0.25">
      <c r="C1504" s="175"/>
      <c r="E1504" s="175"/>
      <c r="H1504" s="175"/>
      <c r="I1504" s="175"/>
      <c r="J1504" s="202"/>
      <c r="K1504" s="198"/>
    </row>
    <row r="1505" spans="3:11" ht="15" customHeight="1" x14ac:dyDescent="0.25">
      <c r="C1505" s="175"/>
      <c r="E1505" s="175"/>
      <c r="H1505" s="175"/>
      <c r="I1505" s="175"/>
      <c r="J1505" s="202"/>
      <c r="K1505" s="198"/>
    </row>
    <row r="1506" spans="3:11" ht="15" customHeight="1" x14ac:dyDescent="0.25">
      <c r="C1506" s="175"/>
      <c r="E1506" s="175"/>
      <c r="H1506" s="175"/>
      <c r="I1506" s="175"/>
      <c r="J1506" s="202"/>
      <c r="K1506" s="198"/>
    </row>
    <row r="1507" spans="3:11" ht="15" customHeight="1" x14ac:dyDescent="0.25">
      <c r="C1507" s="175"/>
      <c r="E1507" s="175"/>
      <c r="H1507" s="175"/>
      <c r="I1507" s="175"/>
      <c r="J1507" s="202"/>
      <c r="K1507" s="198"/>
    </row>
    <row r="1508" spans="3:11" ht="15" customHeight="1" x14ac:dyDescent="0.25">
      <c r="C1508" s="175"/>
      <c r="E1508" s="175"/>
      <c r="H1508" s="175"/>
      <c r="I1508" s="175"/>
      <c r="J1508" s="202"/>
      <c r="K1508" s="198"/>
    </row>
    <row r="1509" spans="3:11" ht="15" customHeight="1" x14ac:dyDescent="0.25">
      <c r="C1509" s="175"/>
      <c r="E1509" s="175"/>
      <c r="H1509" s="175"/>
      <c r="I1509" s="175"/>
      <c r="J1509" s="202"/>
      <c r="K1509" s="198"/>
    </row>
    <row r="1510" spans="3:11" ht="15" customHeight="1" x14ac:dyDescent="0.25">
      <c r="C1510" s="175"/>
      <c r="E1510" s="175"/>
      <c r="H1510" s="175"/>
      <c r="I1510" s="175"/>
      <c r="J1510" s="202"/>
      <c r="K1510" s="198"/>
    </row>
    <row r="1511" spans="3:11" ht="15" customHeight="1" x14ac:dyDescent="0.25">
      <c r="C1511" s="175"/>
      <c r="E1511" s="175"/>
      <c r="H1511" s="175"/>
      <c r="I1511" s="175"/>
      <c r="J1511" s="202"/>
      <c r="K1511" s="198"/>
    </row>
    <row r="1512" spans="3:11" ht="15" customHeight="1" x14ac:dyDescent="0.25">
      <c r="C1512" s="175"/>
      <c r="E1512" s="175"/>
      <c r="H1512" s="175"/>
      <c r="I1512" s="175"/>
      <c r="J1512" s="202"/>
      <c r="K1512" s="198"/>
    </row>
    <row r="1513" spans="3:11" ht="15" customHeight="1" x14ac:dyDescent="0.25">
      <c r="C1513" s="175"/>
      <c r="E1513" s="175"/>
      <c r="H1513" s="175"/>
      <c r="I1513" s="175"/>
      <c r="J1513" s="202"/>
      <c r="K1513" s="198"/>
    </row>
    <row r="1514" spans="3:11" ht="15" customHeight="1" x14ac:dyDescent="0.25">
      <c r="C1514" s="175"/>
      <c r="E1514" s="175"/>
      <c r="H1514" s="175"/>
      <c r="I1514" s="175"/>
      <c r="J1514" s="202"/>
      <c r="K1514" s="198"/>
    </row>
    <row r="1515" spans="3:11" ht="15" customHeight="1" x14ac:dyDescent="0.25">
      <c r="C1515" s="175"/>
      <c r="E1515" s="175"/>
      <c r="H1515" s="175"/>
      <c r="I1515" s="175"/>
      <c r="J1515" s="202"/>
      <c r="K1515" s="198"/>
    </row>
    <row r="1516" spans="3:11" ht="15" customHeight="1" x14ac:dyDescent="0.25">
      <c r="C1516" s="175"/>
      <c r="E1516" s="175"/>
      <c r="H1516" s="175"/>
      <c r="I1516" s="175"/>
      <c r="J1516" s="202"/>
      <c r="K1516" s="198"/>
    </row>
    <row r="1517" spans="3:11" ht="15" customHeight="1" x14ac:dyDescent="0.25">
      <c r="C1517" s="175"/>
      <c r="E1517" s="175"/>
      <c r="H1517" s="175"/>
      <c r="I1517" s="175"/>
      <c r="J1517" s="202"/>
      <c r="K1517" s="198"/>
    </row>
    <row r="1518" spans="3:11" ht="15" customHeight="1" x14ac:dyDescent="0.25">
      <c r="C1518" s="175"/>
      <c r="E1518" s="175"/>
      <c r="H1518" s="175"/>
      <c r="I1518" s="175"/>
      <c r="J1518" s="202"/>
      <c r="K1518" s="198"/>
    </row>
    <row r="1519" spans="3:11" ht="15" customHeight="1" x14ac:dyDescent="0.25">
      <c r="C1519" s="175"/>
      <c r="E1519" s="175"/>
      <c r="H1519" s="175"/>
      <c r="I1519" s="175"/>
      <c r="J1519" s="202"/>
      <c r="K1519" s="198"/>
    </row>
    <row r="1520" spans="3:11" ht="15" customHeight="1" x14ac:dyDescent="0.25">
      <c r="C1520" s="175"/>
      <c r="E1520" s="175"/>
      <c r="H1520" s="175"/>
      <c r="I1520" s="175"/>
      <c r="J1520" s="202"/>
      <c r="K1520" s="198"/>
    </row>
    <row r="1521" spans="3:11" ht="15" customHeight="1" x14ac:dyDescent="0.25">
      <c r="C1521" s="175"/>
      <c r="E1521" s="175"/>
      <c r="H1521" s="175"/>
      <c r="I1521" s="175"/>
      <c r="J1521" s="202"/>
      <c r="K1521" s="198"/>
    </row>
    <row r="1522" spans="3:11" ht="15" customHeight="1" x14ac:dyDescent="0.25">
      <c r="C1522" s="175"/>
      <c r="E1522" s="175"/>
      <c r="H1522" s="175"/>
      <c r="I1522" s="175"/>
      <c r="J1522" s="202"/>
      <c r="K1522" s="198"/>
    </row>
    <row r="1523" spans="3:11" ht="15" customHeight="1" x14ac:dyDescent="0.25">
      <c r="C1523" s="175"/>
      <c r="E1523" s="175"/>
      <c r="H1523" s="175"/>
      <c r="I1523" s="175"/>
      <c r="J1523" s="202"/>
      <c r="K1523" s="198"/>
    </row>
    <row r="1524" spans="3:11" ht="15" customHeight="1" x14ac:dyDescent="0.25">
      <c r="C1524" s="175"/>
      <c r="E1524" s="175"/>
      <c r="H1524" s="175"/>
      <c r="I1524" s="175"/>
      <c r="J1524" s="202"/>
      <c r="K1524" s="198"/>
    </row>
    <row r="1525" spans="3:11" ht="15" customHeight="1" x14ac:dyDescent="0.25">
      <c r="C1525" s="175"/>
      <c r="E1525" s="175"/>
      <c r="H1525" s="175"/>
      <c r="I1525" s="175"/>
      <c r="J1525" s="202"/>
      <c r="K1525" s="198"/>
    </row>
    <row r="1526" spans="3:11" ht="15" customHeight="1" x14ac:dyDescent="0.25">
      <c r="C1526" s="175"/>
      <c r="E1526" s="175"/>
      <c r="H1526" s="175"/>
      <c r="I1526" s="175"/>
      <c r="J1526" s="202"/>
      <c r="K1526" s="198"/>
    </row>
    <row r="1527" spans="3:11" ht="15" customHeight="1" x14ac:dyDescent="0.25">
      <c r="C1527" s="175"/>
      <c r="E1527" s="175"/>
      <c r="H1527" s="175"/>
      <c r="I1527" s="175"/>
      <c r="J1527" s="202"/>
      <c r="K1527" s="198"/>
    </row>
    <row r="1528" spans="3:11" ht="15" customHeight="1" x14ac:dyDescent="0.25">
      <c r="C1528" s="175"/>
      <c r="E1528" s="175"/>
      <c r="H1528" s="175"/>
      <c r="I1528" s="175"/>
      <c r="J1528" s="202"/>
      <c r="K1528" s="198"/>
    </row>
    <row r="1529" spans="3:11" ht="15" customHeight="1" x14ac:dyDescent="0.25">
      <c r="C1529" s="175"/>
      <c r="E1529" s="175"/>
      <c r="H1529" s="175"/>
      <c r="I1529" s="175"/>
      <c r="J1529" s="202"/>
      <c r="K1529" s="198"/>
    </row>
    <row r="1530" spans="3:11" ht="15" customHeight="1" x14ac:dyDescent="0.25">
      <c r="C1530" s="175"/>
      <c r="E1530" s="175"/>
      <c r="H1530" s="175"/>
      <c r="I1530" s="175"/>
      <c r="J1530" s="202"/>
      <c r="K1530" s="198"/>
    </row>
    <row r="1531" spans="3:11" ht="15" customHeight="1" x14ac:dyDescent="0.25">
      <c r="C1531" s="175"/>
      <c r="E1531" s="175"/>
      <c r="H1531" s="175"/>
      <c r="I1531" s="175"/>
      <c r="J1531" s="202"/>
      <c r="K1531" s="198"/>
    </row>
    <row r="1532" spans="3:11" ht="15" customHeight="1" x14ac:dyDescent="0.25">
      <c r="C1532" s="175"/>
      <c r="E1532" s="175"/>
      <c r="H1532" s="175"/>
      <c r="I1532" s="175"/>
      <c r="J1532" s="202"/>
      <c r="K1532" s="198"/>
    </row>
    <row r="1533" spans="3:11" ht="15" customHeight="1" x14ac:dyDescent="0.25">
      <c r="C1533" s="175"/>
      <c r="E1533" s="175"/>
      <c r="H1533" s="175"/>
      <c r="I1533" s="175"/>
      <c r="J1533" s="202"/>
      <c r="K1533" s="198"/>
    </row>
    <row r="1534" spans="3:11" ht="15" customHeight="1" x14ac:dyDescent="0.25">
      <c r="C1534" s="175"/>
      <c r="E1534" s="175"/>
      <c r="H1534" s="175"/>
      <c r="I1534" s="175"/>
      <c r="J1534" s="202"/>
      <c r="K1534" s="198"/>
    </row>
    <row r="1535" spans="3:11" ht="15" customHeight="1" x14ac:dyDescent="0.25">
      <c r="C1535" s="175"/>
      <c r="E1535" s="175"/>
      <c r="H1535" s="175"/>
      <c r="I1535" s="175"/>
      <c r="J1535" s="202"/>
      <c r="K1535" s="198"/>
    </row>
    <row r="1536" spans="3:11" ht="15" customHeight="1" x14ac:dyDescent="0.25">
      <c r="C1536" s="175"/>
      <c r="E1536" s="175"/>
      <c r="H1536" s="175"/>
      <c r="I1536" s="175"/>
      <c r="J1536" s="202"/>
      <c r="K1536" s="198"/>
    </row>
    <row r="1537" spans="3:11" ht="15" customHeight="1" x14ac:dyDescent="0.25">
      <c r="C1537" s="175"/>
      <c r="E1537" s="175"/>
      <c r="H1537" s="175"/>
      <c r="I1537" s="175"/>
      <c r="J1537" s="202"/>
      <c r="K1537" s="198"/>
    </row>
    <row r="1538" spans="3:11" ht="15" customHeight="1" x14ac:dyDescent="0.25">
      <c r="C1538" s="175"/>
      <c r="E1538" s="175"/>
      <c r="H1538" s="175"/>
      <c r="I1538" s="175"/>
      <c r="J1538" s="202"/>
      <c r="K1538" s="198"/>
    </row>
    <row r="1539" spans="3:11" ht="15" customHeight="1" x14ac:dyDescent="0.25">
      <c r="C1539" s="175"/>
      <c r="E1539" s="175"/>
      <c r="H1539" s="175"/>
      <c r="I1539" s="175"/>
      <c r="J1539" s="202"/>
      <c r="K1539" s="198"/>
    </row>
    <row r="1540" spans="3:11" ht="15" customHeight="1" x14ac:dyDescent="0.25">
      <c r="C1540" s="175"/>
      <c r="E1540" s="175"/>
      <c r="H1540" s="175"/>
      <c r="I1540" s="175"/>
      <c r="J1540" s="202"/>
      <c r="K1540" s="198"/>
    </row>
    <row r="1541" spans="3:11" ht="15" customHeight="1" x14ac:dyDescent="0.25">
      <c r="C1541" s="175"/>
      <c r="E1541" s="175"/>
      <c r="H1541" s="175"/>
      <c r="I1541" s="175"/>
      <c r="J1541" s="202"/>
      <c r="K1541" s="198"/>
    </row>
    <row r="1542" spans="3:11" ht="15" customHeight="1" x14ac:dyDescent="0.25">
      <c r="C1542" s="175"/>
      <c r="E1542" s="175"/>
      <c r="H1542" s="175"/>
      <c r="I1542" s="175"/>
      <c r="J1542" s="202"/>
      <c r="K1542" s="198"/>
    </row>
    <row r="1543" spans="3:11" ht="15" customHeight="1" x14ac:dyDescent="0.25">
      <c r="C1543" s="175"/>
      <c r="E1543" s="175"/>
      <c r="H1543" s="175"/>
      <c r="I1543" s="175"/>
      <c r="J1543" s="202"/>
      <c r="K1543" s="198"/>
    </row>
    <row r="1544" spans="3:11" ht="15" customHeight="1" x14ac:dyDescent="0.25">
      <c r="C1544" s="175"/>
      <c r="E1544" s="175"/>
      <c r="H1544" s="175"/>
      <c r="I1544" s="175"/>
      <c r="J1544" s="202"/>
      <c r="K1544" s="198"/>
    </row>
    <row r="1545" spans="3:11" ht="15" customHeight="1" x14ac:dyDescent="0.25">
      <c r="C1545" s="175"/>
      <c r="E1545" s="175"/>
      <c r="H1545" s="175"/>
      <c r="I1545" s="175"/>
      <c r="J1545" s="202"/>
      <c r="K1545" s="198"/>
    </row>
    <row r="1546" spans="3:11" ht="15" customHeight="1" x14ac:dyDescent="0.25">
      <c r="C1546" s="175"/>
      <c r="E1546" s="175"/>
      <c r="H1546" s="175"/>
      <c r="I1546" s="175"/>
      <c r="J1546" s="202"/>
      <c r="K1546" s="198"/>
    </row>
    <row r="1547" spans="3:11" ht="15" customHeight="1" x14ac:dyDescent="0.25">
      <c r="C1547" s="175"/>
      <c r="E1547" s="175"/>
      <c r="H1547" s="175"/>
      <c r="I1547" s="175"/>
      <c r="J1547" s="202"/>
      <c r="K1547" s="198"/>
    </row>
    <row r="1548" spans="3:11" ht="15" customHeight="1" x14ac:dyDescent="0.25">
      <c r="C1548" s="175"/>
      <c r="E1548" s="175"/>
      <c r="H1548" s="175"/>
      <c r="I1548" s="175"/>
      <c r="J1548" s="202"/>
      <c r="K1548" s="198"/>
    </row>
    <row r="1549" spans="3:11" ht="15" customHeight="1" x14ac:dyDescent="0.25">
      <c r="C1549" s="175"/>
      <c r="E1549" s="175"/>
      <c r="H1549" s="175"/>
      <c r="I1549" s="175"/>
      <c r="J1549" s="202"/>
      <c r="K1549" s="198"/>
    </row>
    <row r="1550" spans="3:11" ht="15" customHeight="1" x14ac:dyDescent="0.25">
      <c r="C1550" s="175"/>
      <c r="E1550" s="175"/>
      <c r="H1550" s="175"/>
      <c r="I1550" s="175"/>
      <c r="J1550" s="202"/>
      <c r="K1550" s="198"/>
    </row>
    <row r="1551" spans="3:11" ht="15" customHeight="1" x14ac:dyDescent="0.25">
      <c r="C1551" s="175"/>
      <c r="E1551" s="175"/>
      <c r="H1551" s="175"/>
      <c r="I1551" s="175"/>
      <c r="J1551" s="202"/>
      <c r="K1551" s="198"/>
    </row>
    <row r="1552" spans="3:11" ht="15" customHeight="1" x14ac:dyDescent="0.25">
      <c r="C1552" s="175"/>
      <c r="E1552" s="175"/>
      <c r="H1552" s="175"/>
      <c r="I1552" s="175"/>
      <c r="J1552" s="202"/>
      <c r="K1552" s="198"/>
    </row>
    <row r="1553" spans="3:11" ht="15" customHeight="1" x14ac:dyDescent="0.25">
      <c r="C1553" s="175"/>
      <c r="E1553" s="175"/>
      <c r="H1553" s="175"/>
      <c r="I1553" s="175"/>
      <c r="J1553" s="202"/>
      <c r="K1553" s="198"/>
    </row>
    <row r="1554" spans="3:11" ht="15" customHeight="1" x14ac:dyDescent="0.25">
      <c r="C1554" s="175"/>
      <c r="E1554" s="175"/>
      <c r="H1554" s="175"/>
      <c r="I1554" s="175"/>
      <c r="J1554" s="202"/>
      <c r="K1554" s="198"/>
    </row>
    <row r="1555" spans="3:11" ht="15" customHeight="1" x14ac:dyDescent="0.25">
      <c r="C1555" s="175"/>
      <c r="E1555" s="175"/>
      <c r="H1555" s="175"/>
      <c r="I1555" s="175"/>
      <c r="J1555" s="202"/>
      <c r="K1555" s="198"/>
    </row>
    <row r="1556" spans="3:11" ht="15" customHeight="1" x14ac:dyDescent="0.25">
      <c r="C1556" s="175"/>
      <c r="E1556" s="175"/>
      <c r="H1556" s="175"/>
      <c r="I1556" s="175"/>
      <c r="J1556" s="202"/>
      <c r="K1556" s="198"/>
    </row>
    <row r="1557" spans="3:11" ht="15" customHeight="1" x14ac:dyDescent="0.25">
      <c r="C1557" s="175"/>
      <c r="E1557" s="175"/>
      <c r="H1557" s="175"/>
      <c r="I1557" s="175"/>
      <c r="J1557" s="202"/>
      <c r="K1557" s="198"/>
    </row>
    <row r="1558" spans="3:11" ht="15" customHeight="1" x14ac:dyDescent="0.25">
      <c r="C1558" s="175"/>
      <c r="E1558" s="175"/>
      <c r="H1558" s="175"/>
      <c r="I1558" s="175"/>
      <c r="J1558" s="202"/>
      <c r="K1558" s="198"/>
    </row>
    <row r="1559" spans="3:11" ht="15" customHeight="1" x14ac:dyDescent="0.25">
      <c r="C1559" s="175"/>
      <c r="E1559" s="175"/>
      <c r="H1559" s="175"/>
      <c r="I1559" s="175"/>
      <c r="J1559" s="202"/>
      <c r="K1559" s="198"/>
    </row>
    <row r="1560" spans="3:11" ht="15" customHeight="1" x14ac:dyDescent="0.25">
      <c r="C1560" s="175"/>
      <c r="E1560" s="175"/>
      <c r="H1560" s="175"/>
      <c r="I1560" s="175"/>
      <c r="J1560" s="202"/>
      <c r="K1560" s="198"/>
    </row>
    <row r="1561" spans="3:11" ht="15" customHeight="1" x14ac:dyDescent="0.25">
      <c r="C1561" s="175"/>
      <c r="E1561" s="175"/>
      <c r="H1561" s="175"/>
      <c r="I1561" s="175"/>
      <c r="J1561" s="202"/>
      <c r="K1561" s="198"/>
    </row>
    <row r="1562" spans="3:11" ht="15" customHeight="1" x14ac:dyDescent="0.25">
      <c r="C1562" s="175"/>
      <c r="E1562" s="175"/>
      <c r="H1562" s="175"/>
      <c r="I1562" s="175"/>
      <c r="J1562" s="202"/>
      <c r="K1562" s="198"/>
    </row>
    <row r="1563" spans="3:11" ht="15" customHeight="1" x14ac:dyDescent="0.25">
      <c r="C1563" s="175"/>
      <c r="E1563" s="175"/>
      <c r="H1563" s="175"/>
      <c r="I1563" s="175"/>
      <c r="J1563" s="202"/>
      <c r="K1563" s="198"/>
    </row>
    <row r="1564" spans="3:11" ht="15" customHeight="1" x14ac:dyDescent="0.25">
      <c r="C1564" s="175"/>
      <c r="E1564" s="175"/>
      <c r="H1564" s="175"/>
      <c r="I1564" s="175"/>
      <c r="J1564" s="202"/>
      <c r="K1564" s="198"/>
    </row>
    <row r="1565" spans="3:11" ht="15" customHeight="1" x14ac:dyDescent="0.25">
      <c r="C1565" s="175"/>
      <c r="E1565" s="175"/>
      <c r="H1565" s="175"/>
      <c r="I1565" s="175"/>
      <c r="J1565" s="202"/>
      <c r="K1565" s="198"/>
    </row>
    <row r="1566" spans="3:11" ht="15" customHeight="1" x14ac:dyDescent="0.25">
      <c r="C1566" s="175"/>
      <c r="E1566" s="175"/>
      <c r="H1566" s="175"/>
      <c r="I1566" s="175"/>
      <c r="J1566" s="202"/>
      <c r="K1566" s="198"/>
    </row>
    <row r="1567" spans="3:11" ht="15" customHeight="1" x14ac:dyDescent="0.25">
      <c r="C1567" s="175"/>
      <c r="E1567" s="175"/>
      <c r="H1567" s="175"/>
      <c r="I1567" s="175"/>
      <c r="J1567" s="202"/>
      <c r="K1567" s="198"/>
    </row>
    <row r="1568" spans="3:11" ht="15" customHeight="1" x14ac:dyDescent="0.25">
      <c r="C1568" s="175"/>
      <c r="E1568" s="175"/>
      <c r="H1568" s="175"/>
      <c r="I1568" s="175"/>
      <c r="J1568" s="202"/>
      <c r="K1568" s="198"/>
    </row>
    <row r="1569" spans="3:11" ht="15" customHeight="1" x14ac:dyDescent="0.25">
      <c r="C1569" s="175"/>
      <c r="E1569" s="175"/>
      <c r="H1569" s="175"/>
      <c r="I1569" s="175"/>
      <c r="J1569" s="202"/>
      <c r="K1569" s="198"/>
    </row>
    <row r="1570" spans="3:11" ht="15" customHeight="1" x14ac:dyDescent="0.25">
      <c r="C1570" s="175"/>
      <c r="E1570" s="175"/>
      <c r="H1570" s="175"/>
      <c r="I1570" s="175"/>
      <c r="J1570" s="202"/>
      <c r="K1570" s="198"/>
    </row>
    <row r="1571" spans="3:11" ht="15" customHeight="1" x14ac:dyDescent="0.25">
      <c r="C1571" s="175"/>
      <c r="E1571" s="175"/>
      <c r="H1571" s="175"/>
      <c r="I1571" s="175"/>
      <c r="J1571" s="202"/>
      <c r="K1571" s="198"/>
    </row>
    <row r="1572" spans="3:11" ht="15" customHeight="1" x14ac:dyDescent="0.25">
      <c r="C1572" s="175"/>
      <c r="E1572" s="175"/>
      <c r="H1572" s="175"/>
      <c r="I1572" s="175"/>
      <c r="J1572" s="202"/>
      <c r="K1572" s="198"/>
    </row>
    <row r="1573" spans="3:11" ht="15" customHeight="1" x14ac:dyDescent="0.25">
      <c r="C1573" s="175"/>
      <c r="E1573" s="175"/>
      <c r="H1573" s="175"/>
      <c r="I1573" s="175"/>
      <c r="J1573" s="202"/>
      <c r="K1573" s="198"/>
    </row>
    <row r="1574" spans="3:11" ht="15" customHeight="1" x14ac:dyDescent="0.25">
      <c r="C1574" s="175"/>
      <c r="E1574" s="175"/>
      <c r="H1574" s="175"/>
      <c r="I1574" s="175"/>
      <c r="J1574" s="202"/>
      <c r="K1574" s="198"/>
    </row>
    <row r="1575" spans="3:11" ht="15" customHeight="1" x14ac:dyDescent="0.25">
      <c r="C1575" s="175"/>
      <c r="E1575" s="175"/>
      <c r="H1575" s="175"/>
      <c r="I1575" s="175"/>
      <c r="J1575" s="202"/>
      <c r="K1575" s="198"/>
    </row>
    <row r="1576" spans="3:11" ht="15" customHeight="1" x14ac:dyDescent="0.25">
      <c r="C1576" s="175"/>
      <c r="E1576" s="175"/>
      <c r="H1576" s="175"/>
      <c r="I1576" s="175"/>
      <c r="J1576" s="202"/>
      <c r="K1576" s="198"/>
    </row>
    <row r="1577" spans="3:11" ht="15" customHeight="1" x14ac:dyDescent="0.25">
      <c r="C1577" s="175"/>
      <c r="E1577" s="175"/>
      <c r="H1577" s="175"/>
      <c r="I1577" s="175"/>
      <c r="J1577" s="202"/>
      <c r="K1577" s="198"/>
    </row>
    <row r="1578" spans="3:11" ht="15" customHeight="1" x14ac:dyDescent="0.25">
      <c r="C1578" s="175"/>
      <c r="E1578" s="175"/>
      <c r="H1578" s="175"/>
      <c r="I1578" s="175"/>
      <c r="J1578" s="202"/>
      <c r="K1578" s="198"/>
    </row>
    <row r="1579" spans="3:11" ht="15" customHeight="1" x14ac:dyDescent="0.25">
      <c r="C1579" s="175"/>
      <c r="E1579" s="175"/>
      <c r="H1579" s="175"/>
      <c r="I1579" s="175"/>
      <c r="J1579" s="202"/>
      <c r="K1579" s="198"/>
    </row>
    <row r="1580" spans="3:11" ht="15" customHeight="1" x14ac:dyDescent="0.25">
      <c r="C1580" s="175"/>
      <c r="E1580" s="175"/>
      <c r="H1580" s="175"/>
      <c r="I1580" s="175"/>
      <c r="J1580" s="202"/>
      <c r="K1580" s="198"/>
    </row>
    <row r="1581" spans="3:11" ht="15" customHeight="1" x14ac:dyDescent="0.25">
      <c r="C1581" s="175"/>
      <c r="E1581" s="175"/>
      <c r="H1581" s="175"/>
      <c r="I1581" s="175"/>
      <c r="J1581" s="202"/>
      <c r="K1581" s="198"/>
    </row>
    <row r="1582" spans="3:11" ht="15" customHeight="1" x14ac:dyDescent="0.25">
      <c r="C1582" s="175"/>
      <c r="E1582" s="175"/>
      <c r="H1582" s="175"/>
      <c r="I1582" s="175"/>
      <c r="J1582" s="202"/>
      <c r="K1582" s="198"/>
    </row>
    <row r="1583" spans="3:11" ht="15" customHeight="1" x14ac:dyDescent="0.25">
      <c r="C1583" s="175"/>
      <c r="E1583" s="175"/>
      <c r="H1583" s="175"/>
      <c r="I1583" s="175"/>
      <c r="J1583" s="202"/>
      <c r="K1583" s="198"/>
    </row>
    <row r="1584" spans="3:11" ht="15" customHeight="1" x14ac:dyDescent="0.25">
      <c r="C1584" s="175"/>
      <c r="E1584" s="175"/>
      <c r="H1584" s="175"/>
      <c r="I1584" s="175"/>
      <c r="J1584" s="202"/>
      <c r="K1584" s="198"/>
    </row>
    <row r="1585" spans="3:11" ht="15" customHeight="1" x14ac:dyDescent="0.25">
      <c r="C1585" s="175"/>
      <c r="E1585" s="175"/>
      <c r="H1585" s="175"/>
      <c r="I1585" s="175"/>
      <c r="J1585" s="202"/>
      <c r="K1585" s="198"/>
    </row>
    <row r="1586" spans="3:11" ht="15" customHeight="1" x14ac:dyDescent="0.25">
      <c r="C1586" s="175"/>
      <c r="E1586" s="175"/>
      <c r="H1586" s="175"/>
      <c r="I1586" s="175"/>
      <c r="J1586" s="202"/>
      <c r="K1586" s="198"/>
    </row>
    <row r="1587" spans="3:11" ht="15" customHeight="1" x14ac:dyDescent="0.25">
      <c r="C1587" s="175"/>
      <c r="E1587" s="175"/>
      <c r="H1587" s="175"/>
      <c r="I1587" s="175"/>
      <c r="J1587" s="202"/>
      <c r="K1587" s="198"/>
    </row>
    <row r="1588" spans="3:11" ht="15" customHeight="1" x14ac:dyDescent="0.25">
      <c r="C1588" s="175"/>
      <c r="E1588" s="175"/>
      <c r="H1588" s="175"/>
      <c r="I1588" s="175"/>
      <c r="J1588" s="202"/>
      <c r="K1588" s="198"/>
    </row>
    <row r="1589" spans="3:11" ht="15" customHeight="1" x14ac:dyDescent="0.25">
      <c r="C1589" s="175"/>
      <c r="E1589" s="175"/>
      <c r="H1589" s="175"/>
      <c r="I1589" s="175"/>
      <c r="J1589" s="202"/>
      <c r="K1589" s="198"/>
    </row>
    <row r="1590" spans="3:11" ht="15" customHeight="1" x14ac:dyDescent="0.25">
      <c r="C1590" s="175"/>
      <c r="E1590" s="175"/>
      <c r="H1590" s="175"/>
      <c r="I1590" s="175"/>
      <c r="J1590" s="202"/>
      <c r="K1590" s="198"/>
    </row>
    <row r="1591" spans="3:11" ht="15" customHeight="1" x14ac:dyDescent="0.25">
      <c r="C1591" s="175"/>
      <c r="E1591" s="175"/>
      <c r="H1591" s="175"/>
      <c r="I1591" s="175"/>
      <c r="J1591" s="202"/>
      <c r="K1591" s="198"/>
    </row>
    <row r="1592" spans="3:11" ht="15" customHeight="1" x14ac:dyDescent="0.25">
      <c r="C1592" s="175"/>
      <c r="E1592" s="175"/>
      <c r="H1592" s="175"/>
      <c r="I1592" s="175"/>
      <c r="J1592" s="202"/>
      <c r="K1592" s="198"/>
    </row>
    <row r="1593" spans="3:11" ht="15" customHeight="1" x14ac:dyDescent="0.25">
      <c r="C1593" s="175"/>
      <c r="E1593" s="175"/>
      <c r="H1593" s="175"/>
      <c r="I1593" s="175"/>
      <c r="J1593" s="202"/>
      <c r="K1593" s="198"/>
    </row>
    <row r="1594" spans="3:11" ht="15" customHeight="1" x14ac:dyDescent="0.25">
      <c r="C1594" s="175"/>
      <c r="E1594" s="175"/>
      <c r="H1594" s="175"/>
      <c r="I1594" s="175"/>
      <c r="J1594" s="202"/>
      <c r="K1594" s="198"/>
    </row>
    <row r="1595" spans="3:11" ht="15" customHeight="1" x14ac:dyDescent="0.25">
      <c r="C1595" s="175"/>
      <c r="E1595" s="175"/>
      <c r="H1595" s="175"/>
      <c r="I1595" s="175"/>
      <c r="J1595" s="202"/>
      <c r="K1595" s="198"/>
    </row>
    <row r="1596" spans="3:11" ht="15" customHeight="1" x14ac:dyDescent="0.25">
      <c r="C1596" s="175"/>
      <c r="E1596" s="175"/>
      <c r="H1596" s="175"/>
      <c r="I1596" s="175"/>
      <c r="J1596" s="202"/>
      <c r="K1596" s="198"/>
    </row>
    <row r="1597" spans="3:11" ht="15" customHeight="1" x14ac:dyDescent="0.25">
      <c r="C1597" s="175"/>
      <c r="E1597" s="175"/>
      <c r="H1597" s="175"/>
      <c r="I1597" s="175"/>
      <c r="J1597" s="202"/>
      <c r="K1597" s="198"/>
    </row>
    <row r="1598" spans="3:11" ht="15" customHeight="1" x14ac:dyDescent="0.25">
      <c r="C1598" s="175"/>
      <c r="E1598" s="175"/>
      <c r="H1598" s="175"/>
      <c r="I1598" s="175"/>
      <c r="J1598" s="202"/>
      <c r="K1598" s="198"/>
    </row>
    <row r="1599" spans="3:11" ht="15" customHeight="1" x14ac:dyDescent="0.25">
      <c r="C1599" s="175"/>
      <c r="E1599" s="175"/>
      <c r="H1599" s="175"/>
      <c r="I1599" s="175"/>
      <c r="J1599" s="202"/>
      <c r="K1599" s="198"/>
    </row>
    <row r="1600" spans="3:11" ht="15" customHeight="1" x14ac:dyDescent="0.25">
      <c r="C1600" s="175"/>
      <c r="E1600" s="175"/>
      <c r="H1600" s="175"/>
      <c r="I1600" s="175"/>
      <c r="J1600" s="202"/>
      <c r="K1600" s="198"/>
    </row>
    <row r="1601" spans="3:11" ht="15" customHeight="1" x14ac:dyDescent="0.25">
      <c r="C1601" s="175"/>
      <c r="E1601" s="175"/>
      <c r="H1601" s="175"/>
      <c r="I1601" s="175"/>
      <c r="J1601" s="202"/>
      <c r="K1601" s="198"/>
    </row>
    <row r="1602" spans="3:11" ht="15" customHeight="1" x14ac:dyDescent="0.25">
      <c r="C1602" s="175"/>
      <c r="E1602" s="175"/>
      <c r="H1602" s="175"/>
      <c r="I1602" s="175"/>
      <c r="J1602" s="202"/>
      <c r="K1602" s="198"/>
    </row>
    <row r="1603" spans="3:11" ht="15" customHeight="1" x14ac:dyDescent="0.25">
      <c r="C1603" s="175"/>
      <c r="E1603" s="175"/>
      <c r="H1603" s="175"/>
      <c r="I1603" s="175"/>
      <c r="J1603" s="202"/>
      <c r="K1603" s="198"/>
    </row>
    <row r="1604" spans="3:11" ht="15" customHeight="1" x14ac:dyDescent="0.25">
      <c r="C1604" s="175"/>
      <c r="E1604" s="175"/>
      <c r="H1604" s="175"/>
      <c r="I1604" s="175"/>
      <c r="J1604" s="202"/>
      <c r="K1604" s="198"/>
    </row>
    <row r="1605" spans="3:11" ht="15" customHeight="1" x14ac:dyDescent="0.25">
      <c r="C1605" s="175"/>
      <c r="E1605" s="175"/>
      <c r="H1605" s="175"/>
      <c r="I1605" s="175"/>
      <c r="J1605" s="202"/>
      <c r="K1605" s="198"/>
    </row>
    <row r="1606" spans="3:11" ht="15" customHeight="1" x14ac:dyDescent="0.25">
      <c r="C1606" s="175"/>
      <c r="E1606" s="175"/>
      <c r="H1606" s="175"/>
      <c r="I1606" s="175"/>
      <c r="J1606" s="202"/>
      <c r="K1606" s="198"/>
    </row>
    <row r="1607" spans="3:11" ht="15" customHeight="1" x14ac:dyDescent="0.25">
      <c r="C1607" s="175"/>
      <c r="E1607" s="175"/>
      <c r="H1607" s="175"/>
      <c r="I1607" s="175"/>
      <c r="J1607" s="202"/>
      <c r="K1607" s="198"/>
    </row>
    <row r="1608" spans="3:11" ht="15" customHeight="1" x14ac:dyDescent="0.25">
      <c r="C1608" s="175"/>
      <c r="E1608" s="175"/>
      <c r="H1608" s="175"/>
      <c r="I1608" s="175"/>
      <c r="J1608" s="202"/>
      <c r="K1608" s="198"/>
    </row>
    <row r="1609" spans="3:11" ht="15" customHeight="1" x14ac:dyDescent="0.25">
      <c r="C1609" s="175"/>
      <c r="E1609" s="175"/>
      <c r="H1609" s="175"/>
      <c r="I1609" s="175"/>
      <c r="J1609" s="202"/>
      <c r="K1609" s="198"/>
    </row>
    <row r="1610" spans="3:11" ht="15" customHeight="1" x14ac:dyDescent="0.25">
      <c r="C1610" s="175"/>
      <c r="E1610" s="175"/>
      <c r="H1610" s="175"/>
      <c r="I1610" s="175"/>
      <c r="J1610" s="202"/>
      <c r="K1610" s="198"/>
    </row>
    <row r="1611" spans="3:11" ht="15" customHeight="1" x14ac:dyDescent="0.25">
      <c r="C1611" s="175"/>
      <c r="E1611" s="175"/>
      <c r="H1611" s="175"/>
      <c r="I1611" s="175"/>
      <c r="J1611" s="202"/>
      <c r="K1611" s="198"/>
    </row>
    <row r="1612" spans="3:11" ht="15" customHeight="1" x14ac:dyDescent="0.25">
      <c r="C1612" s="175"/>
      <c r="E1612" s="175"/>
      <c r="H1612" s="175"/>
      <c r="I1612" s="175"/>
      <c r="J1612" s="202"/>
      <c r="K1612" s="198"/>
    </row>
    <row r="1613" spans="3:11" ht="15" customHeight="1" x14ac:dyDescent="0.25">
      <c r="C1613" s="175"/>
      <c r="E1613" s="175"/>
      <c r="H1613" s="175"/>
      <c r="I1613" s="175"/>
      <c r="J1613" s="202"/>
      <c r="K1613" s="198"/>
    </row>
    <row r="1614" spans="3:11" ht="15" customHeight="1" x14ac:dyDescent="0.25">
      <c r="C1614" s="175"/>
      <c r="E1614" s="175"/>
      <c r="H1614" s="175"/>
      <c r="I1614" s="175"/>
      <c r="J1614" s="202"/>
      <c r="K1614" s="198"/>
    </row>
    <row r="1615" spans="3:11" ht="15" customHeight="1" x14ac:dyDescent="0.25">
      <c r="C1615" s="175"/>
      <c r="E1615" s="175"/>
      <c r="H1615" s="175"/>
      <c r="I1615" s="175"/>
      <c r="J1615" s="202"/>
      <c r="K1615" s="198"/>
    </row>
    <row r="1616" spans="3:11" ht="15" customHeight="1" x14ac:dyDescent="0.25">
      <c r="C1616" s="175"/>
      <c r="E1616" s="175"/>
      <c r="H1616" s="175"/>
      <c r="I1616" s="175"/>
      <c r="J1616" s="202"/>
      <c r="K1616" s="198"/>
    </row>
    <row r="1617" spans="3:11" ht="15" customHeight="1" x14ac:dyDescent="0.25">
      <c r="C1617" s="175"/>
      <c r="E1617" s="175"/>
      <c r="H1617" s="175"/>
      <c r="I1617" s="175"/>
      <c r="J1617" s="202"/>
      <c r="K1617" s="198"/>
    </row>
    <row r="1618" spans="3:11" ht="15" customHeight="1" x14ac:dyDescent="0.25">
      <c r="C1618" s="175"/>
      <c r="E1618" s="175"/>
      <c r="H1618" s="175"/>
      <c r="I1618" s="175"/>
      <c r="J1618" s="202"/>
      <c r="K1618" s="198"/>
    </row>
    <row r="1619" spans="3:11" ht="15" customHeight="1" x14ac:dyDescent="0.25">
      <c r="C1619" s="175"/>
      <c r="E1619" s="175"/>
      <c r="H1619" s="175"/>
      <c r="I1619" s="175"/>
      <c r="J1619" s="202"/>
      <c r="K1619" s="198"/>
    </row>
    <row r="1620" spans="3:11" ht="15" customHeight="1" x14ac:dyDescent="0.25">
      <c r="C1620" s="175"/>
      <c r="E1620" s="175"/>
      <c r="H1620" s="175"/>
      <c r="I1620" s="175"/>
      <c r="J1620" s="202"/>
      <c r="K1620" s="198"/>
    </row>
    <row r="1621" spans="3:11" ht="15" customHeight="1" x14ac:dyDescent="0.25">
      <c r="C1621" s="175"/>
      <c r="E1621" s="175"/>
      <c r="H1621" s="175"/>
      <c r="I1621" s="175"/>
      <c r="J1621" s="202"/>
      <c r="K1621" s="198"/>
    </row>
    <row r="1622" spans="3:11" ht="15" customHeight="1" x14ac:dyDescent="0.25">
      <c r="C1622" s="175"/>
      <c r="E1622" s="175"/>
      <c r="H1622" s="175"/>
      <c r="I1622" s="175"/>
      <c r="J1622" s="202"/>
      <c r="K1622" s="198"/>
    </row>
    <row r="1623" spans="3:11" ht="15" customHeight="1" x14ac:dyDescent="0.25">
      <c r="C1623" s="175"/>
      <c r="E1623" s="175"/>
      <c r="H1623" s="175"/>
      <c r="I1623" s="175"/>
      <c r="J1623" s="202"/>
      <c r="K1623" s="198"/>
    </row>
    <row r="1624" spans="3:11" ht="15" customHeight="1" x14ac:dyDescent="0.25">
      <c r="C1624" s="175"/>
      <c r="E1624" s="175"/>
      <c r="H1624" s="175"/>
      <c r="I1624" s="175"/>
      <c r="J1624" s="202"/>
      <c r="K1624" s="198"/>
    </row>
    <row r="1625" spans="3:11" ht="15" customHeight="1" x14ac:dyDescent="0.25">
      <c r="C1625" s="175"/>
      <c r="E1625" s="175"/>
      <c r="H1625" s="175"/>
      <c r="I1625" s="175"/>
      <c r="J1625" s="202"/>
      <c r="K1625" s="198"/>
    </row>
    <row r="1626" spans="3:11" ht="15" customHeight="1" x14ac:dyDescent="0.25">
      <c r="C1626" s="175"/>
      <c r="E1626" s="175"/>
      <c r="H1626" s="175"/>
      <c r="I1626" s="175"/>
      <c r="J1626" s="202"/>
      <c r="K1626" s="198"/>
    </row>
    <row r="1627" spans="3:11" ht="15" customHeight="1" x14ac:dyDescent="0.25">
      <c r="C1627" s="175"/>
      <c r="E1627" s="175"/>
      <c r="H1627" s="175"/>
      <c r="I1627" s="175"/>
      <c r="J1627" s="202"/>
      <c r="K1627" s="198"/>
    </row>
    <row r="1628" spans="3:11" ht="15" customHeight="1" x14ac:dyDescent="0.25">
      <c r="C1628" s="175"/>
      <c r="E1628" s="175"/>
      <c r="H1628" s="175"/>
      <c r="I1628" s="175"/>
      <c r="J1628" s="202"/>
      <c r="K1628" s="198"/>
    </row>
    <row r="1629" spans="3:11" ht="15" customHeight="1" x14ac:dyDescent="0.25">
      <c r="C1629" s="175"/>
      <c r="E1629" s="175"/>
      <c r="H1629" s="175"/>
      <c r="I1629" s="175"/>
      <c r="J1629" s="202"/>
      <c r="K1629" s="198"/>
    </row>
    <row r="1630" spans="3:11" ht="15" customHeight="1" x14ac:dyDescent="0.25">
      <c r="C1630" s="175"/>
      <c r="E1630" s="175"/>
      <c r="H1630" s="175"/>
      <c r="I1630" s="175"/>
      <c r="J1630" s="202"/>
      <c r="K1630" s="198"/>
    </row>
    <row r="1631" spans="3:11" ht="15" customHeight="1" x14ac:dyDescent="0.25">
      <c r="C1631" s="175"/>
      <c r="E1631" s="175"/>
      <c r="H1631" s="175"/>
      <c r="I1631" s="175"/>
      <c r="J1631" s="202"/>
      <c r="K1631" s="198"/>
    </row>
    <row r="1632" spans="3:11" ht="15" customHeight="1" x14ac:dyDescent="0.25">
      <c r="C1632" s="175"/>
      <c r="E1632" s="175"/>
      <c r="H1632" s="175"/>
      <c r="I1632" s="175"/>
      <c r="J1632" s="202"/>
      <c r="K1632" s="198"/>
    </row>
    <row r="1633" spans="3:11" ht="15" customHeight="1" x14ac:dyDescent="0.25">
      <c r="C1633" s="175"/>
      <c r="E1633" s="175"/>
      <c r="H1633" s="175"/>
      <c r="I1633" s="175"/>
      <c r="J1633" s="202"/>
      <c r="K1633" s="198"/>
    </row>
    <row r="1634" spans="3:11" ht="15" customHeight="1" x14ac:dyDescent="0.25">
      <c r="C1634" s="175"/>
      <c r="E1634" s="175"/>
      <c r="H1634" s="175"/>
      <c r="I1634" s="175"/>
      <c r="J1634" s="202"/>
      <c r="K1634" s="198"/>
    </row>
    <row r="1635" spans="3:11" ht="15" customHeight="1" x14ac:dyDescent="0.25">
      <c r="C1635" s="175"/>
      <c r="E1635" s="175"/>
      <c r="H1635" s="175"/>
      <c r="I1635" s="175"/>
      <c r="J1635" s="202"/>
      <c r="K1635" s="198"/>
    </row>
    <row r="1636" spans="3:11" ht="15" customHeight="1" x14ac:dyDescent="0.25">
      <c r="C1636" s="175"/>
      <c r="E1636" s="175"/>
      <c r="H1636" s="175"/>
      <c r="I1636" s="175"/>
      <c r="J1636" s="202"/>
      <c r="K1636" s="198"/>
    </row>
    <row r="1637" spans="3:11" ht="15" customHeight="1" x14ac:dyDescent="0.25">
      <c r="C1637" s="175"/>
      <c r="E1637" s="175"/>
      <c r="H1637" s="175"/>
      <c r="I1637" s="175"/>
      <c r="J1637" s="202"/>
      <c r="K1637" s="198"/>
    </row>
    <row r="1638" spans="3:11" ht="15" customHeight="1" x14ac:dyDescent="0.25">
      <c r="C1638" s="175"/>
      <c r="E1638" s="175"/>
      <c r="H1638" s="175"/>
      <c r="I1638" s="175"/>
      <c r="J1638" s="202"/>
      <c r="K1638" s="198"/>
    </row>
    <row r="1639" spans="3:11" ht="15" customHeight="1" x14ac:dyDescent="0.25">
      <c r="C1639" s="175"/>
      <c r="E1639" s="175"/>
      <c r="H1639" s="175"/>
      <c r="I1639" s="175"/>
      <c r="J1639" s="202"/>
      <c r="K1639" s="198"/>
    </row>
    <row r="1640" spans="3:11" ht="15" customHeight="1" x14ac:dyDescent="0.25">
      <c r="C1640" s="175"/>
      <c r="E1640" s="175"/>
      <c r="H1640" s="175"/>
      <c r="I1640" s="175"/>
      <c r="J1640" s="202"/>
      <c r="K1640" s="198"/>
    </row>
    <row r="1641" spans="3:11" ht="15" customHeight="1" x14ac:dyDescent="0.25">
      <c r="C1641" s="175"/>
      <c r="E1641" s="175"/>
      <c r="H1641" s="175"/>
      <c r="I1641" s="175"/>
      <c r="J1641" s="202"/>
      <c r="K1641" s="198"/>
    </row>
    <row r="1642" spans="3:11" ht="15" customHeight="1" x14ac:dyDescent="0.25">
      <c r="C1642" s="175"/>
      <c r="E1642" s="175"/>
      <c r="H1642" s="175"/>
      <c r="I1642" s="175"/>
      <c r="J1642" s="202"/>
      <c r="K1642" s="198"/>
    </row>
    <row r="1643" spans="3:11" ht="15" customHeight="1" x14ac:dyDescent="0.25">
      <c r="C1643" s="175"/>
      <c r="E1643" s="175"/>
      <c r="H1643" s="175"/>
      <c r="I1643" s="175"/>
      <c r="J1643" s="202"/>
      <c r="K1643" s="198"/>
    </row>
    <row r="1644" spans="3:11" ht="15" customHeight="1" x14ac:dyDescent="0.25">
      <c r="C1644" s="175"/>
      <c r="E1644" s="175"/>
      <c r="H1644" s="175"/>
      <c r="I1644" s="175"/>
      <c r="J1644" s="202"/>
      <c r="K1644" s="198"/>
    </row>
    <row r="1645" spans="3:11" ht="15" customHeight="1" x14ac:dyDescent="0.25">
      <c r="C1645" s="175"/>
      <c r="E1645" s="175"/>
      <c r="H1645" s="175"/>
      <c r="I1645" s="175"/>
      <c r="J1645" s="202"/>
      <c r="K1645" s="198"/>
    </row>
    <row r="1646" spans="3:11" ht="15" customHeight="1" x14ac:dyDescent="0.25">
      <c r="C1646" s="175"/>
      <c r="E1646" s="175"/>
      <c r="H1646" s="175"/>
      <c r="I1646" s="175"/>
      <c r="J1646" s="202"/>
      <c r="K1646" s="198"/>
    </row>
    <row r="1647" spans="3:11" ht="15" customHeight="1" x14ac:dyDescent="0.25">
      <c r="C1647" s="175"/>
      <c r="E1647" s="175"/>
      <c r="H1647" s="175"/>
      <c r="I1647" s="175"/>
      <c r="J1647" s="202"/>
      <c r="K1647" s="198"/>
    </row>
    <row r="1648" spans="3:11" ht="15" customHeight="1" x14ac:dyDescent="0.25">
      <c r="C1648" s="175"/>
      <c r="E1648" s="175"/>
      <c r="H1648" s="175"/>
      <c r="I1648" s="175"/>
      <c r="J1648" s="202"/>
      <c r="K1648" s="198"/>
    </row>
    <row r="1649" spans="3:11" ht="15" customHeight="1" x14ac:dyDescent="0.25">
      <c r="C1649" s="175"/>
      <c r="E1649" s="175"/>
      <c r="H1649" s="175"/>
      <c r="I1649" s="175"/>
      <c r="J1649" s="202"/>
      <c r="K1649" s="198"/>
    </row>
    <row r="1650" spans="3:11" ht="15" customHeight="1" x14ac:dyDescent="0.25">
      <c r="C1650" s="175"/>
      <c r="E1650" s="175"/>
      <c r="H1650" s="175"/>
      <c r="I1650" s="175"/>
      <c r="J1650" s="202"/>
      <c r="K1650" s="198"/>
    </row>
    <row r="1651" spans="3:11" ht="15" customHeight="1" x14ac:dyDescent="0.25">
      <c r="C1651" s="175"/>
      <c r="E1651" s="175"/>
      <c r="H1651" s="175"/>
      <c r="I1651" s="175"/>
      <c r="J1651" s="202"/>
      <c r="K1651" s="198"/>
    </row>
    <row r="1652" spans="3:11" ht="15" customHeight="1" x14ac:dyDescent="0.25">
      <c r="C1652" s="175"/>
      <c r="E1652" s="175"/>
      <c r="H1652" s="175"/>
      <c r="I1652" s="175"/>
      <c r="J1652" s="202"/>
      <c r="K1652" s="198"/>
    </row>
    <row r="1653" spans="3:11" ht="15" customHeight="1" x14ac:dyDescent="0.25">
      <c r="C1653" s="175"/>
      <c r="E1653" s="175"/>
      <c r="H1653" s="175"/>
      <c r="I1653" s="175"/>
      <c r="J1653" s="202"/>
      <c r="K1653" s="198"/>
    </row>
    <row r="1654" spans="3:11" ht="15" customHeight="1" x14ac:dyDescent="0.25">
      <c r="C1654" s="175"/>
      <c r="E1654" s="175"/>
      <c r="H1654" s="175"/>
      <c r="I1654" s="175"/>
      <c r="J1654" s="202"/>
      <c r="K1654" s="198"/>
    </row>
    <row r="1655" spans="3:11" ht="15" customHeight="1" x14ac:dyDescent="0.25">
      <c r="C1655" s="175"/>
      <c r="E1655" s="175"/>
      <c r="H1655" s="175"/>
      <c r="I1655" s="175"/>
      <c r="J1655" s="202"/>
      <c r="K1655" s="198"/>
    </row>
    <row r="1656" spans="3:11" ht="15" customHeight="1" x14ac:dyDescent="0.25">
      <c r="C1656" s="175"/>
      <c r="E1656" s="175"/>
      <c r="H1656" s="175"/>
      <c r="I1656" s="175"/>
      <c r="J1656" s="202"/>
      <c r="K1656" s="198"/>
    </row>
    <row r="1657" spans="3:11" ht="15" customHeight="1" x14ac:dyDescent="0.25">
      <c r="C1657" s="175"/>
      <c r="E1657" s="175"/>
      <c r="H1657" s="175"/>
      <c r="I1657" s="175"/>
      <c r="J1657" s="202"/>
      <c r="K1657" s="198"/>
    </row>
    <row r="1658" spans="3:11" ht="15" customHeight="1" x14ac:dyDescent="0.25">
      <c r="C1658" s="175"/>
      <c r="E1658" s="175"/>
      <c r="H1658" s="175"/>
      <c r="I1658" s="175"/>
      <c r="J1658" s="202"/>
      <c r="K1658" s="198"/>
    </row>
    <row r="1659" spans="3:11" ht="15" customHeight="1" x14ac:dyDescent="0.25">
      <c r="C1659" s="175"/>
      <c r="E1659" s="175"/>
      <c r="H1659" s="175"/>
      <c r="I1659" s="175"/>
      <c r="J1659" s="202"/>
      <c r="K1659" s="198"/>
    </row>
    <row r="1660" spans="3:11" ht="15" customHeight="1" x14ac:dyDescent="0.25">
      <c r="C1660" s="175"/>
      <c r="E1660" s="175"/>
      <c r="H1660" s="175"/>
      <c r="I1660" s="175"/>
      <c r="J1660" s="202"/>
      <c r="K1660" s="198"/>
    </row>
    <row r="1661" spans="3:11" ht="15" customHeight="1" x14ac:dyDescent="0.25">
      <c r="C1661" s="175"/>
      <c r="E1661" s="175"/>
      <c r="H1661" s="175"/>
      <c r="I1661" s="175"/>
      <c r="J1661" s="202"/>
      <c r="K1661" s="198"/>
    </row>
    <row r="1662" spans="3:11" ht="15" customHeight="1" x14ac:dyDescent="0.25">
      <c r="C1662" s="175"/>
      <c r="E1662" s="175"/>
      <c r="H1662" s="175"/>
      <c r="I1662" s="175"/>
      <c r="J1662" s="202"/>
      <c r="K1662" s="198"/>
    </row>
    <row r="1663" spans="3:11" ht="15" customHeight="1" x14ac:dyDescent="0.25">
      <c r="C1663" s="175"/>
      <c r="E1663" s="175"/>
      <c r="H1663" s="175"/>
      <c r="I1663" s="175"/>
      <c r="J1663" s="202"/>
      <c r="K1663" s="198"/>
    </row>
    <row r="1664" spans="3:11" ht="15" customHeight="1" x14ac:dyDescent="0.25">
      <c r="C1664" s="175"/>
      <c r="E1664" s="175"/>
      <c r="H1664" s="175"/>
      <c r="I1664" s="175"/>
      <c r="J1664" s="202"/>
      <c r="K1664" s="198"/>
    </row>
    <row r="1665" spans="3:11" ht="15" customHeight="1" x14ac:dyDescent="0.25">
      <c r="C1665" s="175"/>
      <c r="E1665" s="175"/>
      <c r="H1665" s="175"/>
      <c r="I1665" s="175"/>
      <c r="J1665" s="202"/>
      <c r="K1665" s="198"/>
    </row>
    <row r="1666" spans="3:11" ht="15" customHeight="1" x14ac:dyDescent="0.25">
      <c r="C1666" s="175"/>
      <c r="E1666" s="175"/>
      <c r="H1666" s="175"/>
      <c r="I1666" s="175"/>
      <c r="J1666" s="202"/>
      <c r="K1666" s="198"/>
    </row>
    <row r="1667" spans="3:11" ht="15" customHeight="1" x14ac:dyDescent="0.25">
      <c r="C1667" s="175"/>
      <c r="E1667" s="175"/>
      <c r="H1667" s="175"/>
      <c r="I1667" s="175"/>
      <c r="J1667" s="202"/>
      <c r="K1667" s="198"/>
    </row>
    <row r="1668" spans="3:11" ht="15" customHeight="1" x14ac:dyDescent="0.25">
      <c r="C1668" s="175"/>
      <c r="E1668" s="175"/>
      <c r="H1668" s="175"/>
      <c r="I1668" s="175"/>
      <c r="J1668" s="202"/>
      <c r="K1668" s="198"/>
    </row>
    <row r="1669" spans="3:11" ht="15" customHeight="1" x14ac:dyDescent="0.25">
      <c r="C1669" s="175"/>
      <c r="E1669" s="175"/>
      <c r="H1669" s="175"/>
      <c r="I1669" s="175"/>
      <c r="J1669" s="202"/>
      <c r="K1669" s="198"/>
    </row>
    <row r="1670" spans="3:11" ht="15" customHeight="1" x14ac:dyDescent="0.25">
      <c r="C1670" s="175"/>
      <c r="E1670" s="175"/>
      <c r="H1670" s="175"/>
      <c r="I1670" s="175"/>
      <c r="J1670" s="202"/>
      <c r="K1670" s="198"/>
    </row>
    <row r="1671" spans="3:11" ht="15" customHeight="1" x14ac:dyDescent="0.25">
      <c r="C1671" s="175"/>
      <c r="E1671" s="175"/>
      <c r="H1671" s="175"/>
      <c r="I1671" s="175"/>
      <c r="J1671" s="202"/>
      <c r="K1671" s="198"/>
    </row>
    <row r="1672" spans="3:11" ht="15" customHeight="1" x14ac:dyDescent="0.25">
      <c r="C1672" s="175"/>
      <c r="E1672" s="175"/>
      <c r="H1672" s="175"/>
      <c r="I1672" s="175"/>
      <c r="J1672" s="202"/>
      <c r="K1672" s="198"/>
    </row>
    <row r="1673" spans="3:11" ht="15" customHeight="1" x14ac:dyDescent="0.25">
      <c r="C1673" s="175"/>
      <c r="E1673" s="175"/>
      <c r="H1673" s="175"/>
      <c r="I1673" s="175"/>
      <c r="J1673" s="202"/>
      <c r="K1673" s="198"/>
    </row>
    <row r="1674" spans="3:11" ht="15" customHeight="1" x14ac:dyDescent="0.25">
      <c r="C1674" s="175"/>
      <c r="E1674" s="175"/>
      <c r="H1674" s="175"/>
      <c r="I1674" s="175"/>
      <c r="J1674" s="202"/>
      <c r="K1674" s="198"/>
    </row>
    <row r="1675" spans="3:11" ht="15" customHeight="1" x14ac:dyDescent="0.25">
      <c r="C1675" s="175"/>
      <c r="E1675" s="175"/>
      <c r="H1675" s="175"/>
      <c r="I1675" s="175"/>
      <c r="J1675" s="202"/>
      <c r="K1675" s="198"/>
    </row>
    <row r="1676" spans="3:11" ht="15" customHeight="1" x14ac:dyDescent="0.25">
      <c r="C1676" s="175"/>
      <c r="E1676" s="175"/>
      <c r="H1676" s="175"/>
      <c r="I1676" s="175"/>
      <c r="J1676" s="202"/>
      <c r="K1676" s="198"/>
    </row>
    <row r="1677" spans="3:11" ht="15" customHeight="1" x14ac:dyDescent="0.25">
      <c r="C1677" s="175"/>
      <c r="E1677" s="175"/>
      <c r="H1677" s="175"/>
      <c r="I1677" s="175"/>
      <c r="J1677" s="202"/>
      <c r="K1677" s="198"/>
    </row>
    <row r="1678" spans="3:11" ht="15" customHeight="1" x14ac:dyDescent="0.25">
      <c r="C1678" s="175"/>
      <c r="E1678" s="175"/>
      <c r="H1678" s="175"/>
      <c r="I1678" s="175"/>
      <c r="J1678" s="202"/>
      <c r="K1678" s="198"/>
    </row>
    <row r="1679" spans="3:11" ht="15" customHeight="1" x14ac:dyDescent="0.25">
      <c r="C1679" s="175"/>
      <c r="E1679" s="175"/>
      <c r="H1679" s="175"/>
      <c r="I1679" s="175"/>
      <c r="J1679" s="202"/>
      <c r="K1679" s="198"/>
    </row>
    <row r="1680" spans="3:11" ht="15" customHeight="1" x14ac:dyDescent="0.25">
      <c r="C1680" s="175"/>
      <c r="E1680" s="175"/>
      <c r="H1680" s="175"/>
      <c r="I1680" s="175"/>
      <c r="J1680" s="202"/>
      <c r="K1680" s="198"/>
    </row>
    <row r="1681" spans="3:11" ht="15" customHeight="1" x14ac:dyDescent="0.25">
      <c r="C1681" s="175"/>
      <c r="E1681" s="175"/>
      <c r="H1681" s="175"/>
      <c r="I1681" s="175"/>
      <c r="J1681" s="202"/>
      <c r="K1681" s="198"/>
    </row>
    <row r="1682" spans="3:11" ht="15" customHeight="1" x14ac:dyDescent="0.25">
      <c r="C1682" s="175"/>
      <c r="E1682" s="175"/>
      <c r="H1682" s="175"/>
      <c r="I1682" s="175"/>
      <c r="J1682" s="202"/>
      <c r="K1682" s="198"/>
    </row>
    <row r="1683" spans="3:11" ht="15" customHeight="1" x14ac:dyDescent="0.25">
      <c r="C1683" s="175"/>
      <c r="E1683" s="175"/>
      <c r="H1683" s="175"/>
      <c r="I1683" s="175"/>
      <c r="J1683" s="202"/>
      <c r="K1683" s="198"/>
    </row>
    <row r="1684" spans="3:11" ht="15" customHeight="1" x14ac:dyDescent="0.25">
      <c r="C1684" s="175"/>
      <c r="E1684" s="175"/>
      <c r="H1684" s="175"/>
      <c r="I1684" s="175"/>
      <c r="J1684" s="202"/>
      <c r="K1684" s="198"/>
    </row>
    <row r="1685" spans="3:11" ht="15" customHeight="1" x14ac:dyDescent="0.25">
      <c r="C1685" s="175"/>
      <c r="E1685" s="175"/>
      <c r="H1685" s="175"/>
      <c r="I1685" s="175"/>
      <c r="J1685" s="202"/>
      <c r="K1685" s="198"/>
    </row>
    <row r="1686" spans="3:11" ht="15" customHeight="1" x14ac:dyDescent="0.25">
      <c r="C1686" s="175"/>
      <c r="E1686" s="175"/>
      <c r="H1686" s="175"/>
      <c r="I1686" s="175"/>
      <c r="J1686" s="202"/>
      <c r="K1686" s="198"/>
    </row>
    <row r="1687" spans="3:11" ht="15" customHeight="1" x14ac:dyDescent="0.25">
      <c r="C1687" s="175"/>
      <c r="E1687" s="175"/>
      <c r="H1687" s="175"/>
      <c r="I1687" s="175"/>
      <c r="J1687" s="202"/>
      <c r="K1687" s="198"/>
    </row>
    <row r="1688" spans="3:11" ht="15" customHeight="1" x14ac:dyDescent="0.25">
      <c r="C1688" s="175"/>
      <c r="E1688" s="175"/>
      <c r="H1688" s="175"/>
      <c r="I1688" s="175"/>
      <c r="J1688" s="202"/>
      <c r="K1688" s="198"/>
    </row>
    <row r="1689" spans="3:11" ht="15" customHeight="1" x14ac:dyDescent="0.25">
      <c r="C1689" s="175"/>
      <c r="E1689" s="175"/>
      <c r="H1689" s="175"/>
      <c r="I1689" s="175"/>
      <c r="J1689" s="202"/>
      <c r="K1689" s="198"/>
    </row>
    <row r="1690" spans="3:11" ht="15" customHeight="1" x14ac:dyDescent="0.25">
      <c r="C1690" s="175"/>
      <c r="E1690" s="175"/>
      <c r="H1690" s="175"/>
      <c r="I1690" s="175"/>
      <c r="J1690" s="202"/>
      <c r="K1690" s="198"/>
    </row>
    <row r="1691" spans="3:11" ht="15" customHeight="1" x14ac:dyDescent="0.25">
      <c r="C1691" s="175"/>
      <c r="E1691" s="175"/>
      <c r="H1691" s="175"/>
      <c r="I1691" s="175"/>
      <c r="J1691" s="202"/>
      <c r="K1691" s="198"/>
    </row>
    <row r="1692" spans="3:11" ht="15" customHeight="1" x14ac:dyDescent="0.25">
      <c r="C1692" s="175"/>
      <c r="E1692" s="175"/>
      <c r="H1692" s="175"/>
      <c r="I1692" s="175"/>
      <c r="J1692" s="202"/>
      <c r="K1692" s="198"/>
    </row>
    <row r="1693" spans="3:11" ht="15" customHeight="1" x14ac:dyDescent="0.25">
      <c r="C1693" s="175"/>
      <c r="E1693" s="175"/>
      <c r="H1693" s="175"/>
      <c r="I1693" s="175"/>
      <c r="J1693" s="202"/>
      <c r="K1693" s="198"/>
    </row>
    <row r="1694" spans="3:11" ht="15" customHeight="1" x14ac:dyDescent="0.25">
      <c r="C1694" s="175"/>
      <c r="E1694" s="175"/>
      <c r="H1694" s="175"/>
      <c r="I1694" s="175"/>
      <c r="J1694" s="202"/>
      <c r="K1694" s="198"/>
    </row>
    <row r="1695" spans="3:11" ht="15" customHeight="1" x14ac:dyDescent="0.25">
      <c r="C1695" s="175"/>
      <c r="E1695" s="175"/>
      <c r="H1695" s="175"/>
      <c r="I1695" s="175"/>
      <c r="J1695" s="202"/>
      <c r="K1695" s="198"/>
    </row>
    <row r="1696" spans="3:11" ht="15" customHeight="1" x14ac:dyDescent="0.25">
      <c r="C1696" s="175"/>
      <c r="E1696" s="175"/>
      <c r="H1696" s="175"/>
      <c r="I1696" s="175"/>
      <c r="J1696" s="202"/>
      <c r="K1696" s="198"/>
    </row>
    <row r="1697" spans="3:11" ht="15" customHeight="1" x14ac:dyDescent="0.25">
      <c r="C1697" s="175"/>
      <c r="E1697" s="175"/>
      <c r="H1697" s="175"/>
      <c r="I1697" s="175"/>
      <c r="J1697" s="202"/>
      <c r="K1697" s="198"/>
    </row>
    <row r="1698" spans="3:11" ht="15" customHeight="1" x14ac:dyDescent="0.25">
      <c r="C1698" s="175"/>
      <c r="E1698" s="175"/>
      <c r="H1698" s="175"/>
      <c r="I1698" s="175"/>
      <c r="J1698" s="202"/>
      <c r="K1698" s="198"/>
    </row>
    <row r="1699" spans="3:11" ht="15" customHeight="1" x14ac:dyDescent="0.25">
      <c r="C1699" s="175"/>
      <c r="E1699" s="175"/>
      <c r="H1699" s="175"/>
      <c r="I1699" s="175"/>
      <c r="J1699" s="202"/>
      <c r="K1699" s="198"/>
    </row>
    <row r="1700" spans="3:11" ht="15" customHeight="1" x14ac:dyDescent="0.25">
      <c r="C1700" s="175"/>
      <c r="E1700" s="175"/>
      <c r="H1700" s="175"/>
      <c r="I1700" s="175"/>
      <c r="J1700" s="202"/>
      <c r="K1700" s="198"/>
    </row>
    <row r="1701" spans="3:11" ht="15" customHeight="1" x14ac:dyDescent="0.25">
      <c r="C1701" s="175"/>
      <c r="E1701" s="175"/>
      <c r="H1701" s="175"/>
      <c r="I1701" s="175"/>
      <c r="J1701" s="202"/>
      <c r="K1701" s="198"/>
    </row>
    <row r="1702" spans="3:11" ht="15" customHeight="1" x14ac:dyDescent="0.25">
      <c r="C1702" s="175"/>
      <c r="E1702" s="175"/>
      <c r="H1702" s="175"/>
      <c r="I1702" s="175"/>
      <c r="J1702" s="202"/>
      <c r="K1702" s="198"/>
    </row>
    <row r="1703" spans="3:11" ht="15" customHeight="1" x14ac:dyDescent="0.25">
      <c r="C1703" s="175"/>
      <c r="E1703" s="175"/>
      <c r="H1703" s="175"/>
      <c r="I1703" s="175"/>
      <c r="J1703" s="202"/>
      <c r="K1703" s="198"/>
    </row>
    <row r="1704" spans="3:11" ht="15" customHeight="1" x14ac:dyDescent="0.25">
      <c r="C1704" s="175"/>
      <c r="E1704" s="175"/>
      <c r="H1704" s="175"/>
      <c r="I1704" s="175"/>
      <c r="J1704" s="202"/>
      <c r="K1704" s="198"/>
    </row>
    <row r="1705" spans="3:11" ht="15" customHeight="1" x14ac:dyDescent="0.25">
      <c r="C1705" s="175"/>
      <c r="E1705" s="175"/>
      <c r="H1705" s="175"/>
      <c r="I1705" s="175"/>
      <c r="J1705" s="202"/>
      <c r="K1705" s="198"/>
    </row>
    <row r="1706" spans="3:11" ht="15" customHeight="1" x14ac:dyDescent="0.25">
      <c r="C1706" s="175"/>
      <c r="E1706" s="175"/>
      <c r="H1706" s="175"/>
      <c r="I1706" s="175"/>
      <c r="J1706" s="202"/>
      <c r="K1706" s="198"/>
    </row>
    <row r="1707" spans="3:11" ht="15" customHeight="1" x14ac:dyDescent="0.25">
      <c r="C1707" s="175"/>
      <c r="E1707" s="175"/>
      <c r="H1707" s="175"/>
      <c r="I1707" s="175"/>
      <c r="J1707" s="202"/>
      <c r="K1707" s="198"/>
    </row>
    <row r="1708" spans="3:11" ht="15" customHeight="1" x14ac:dyDescent="0.25">
      <c r="C1708" s="175"/>
      <c r="E1708" s="175"/>
      <c r="H1708" s="175"/>
      <c r="I1708" s="175"/>
      <c r="J1708" s="202"/>
      <c r="K1708" s="198"/>
    </row>
    <row r="1709" spans="3:11" ht="15" customHeight="1" x14ac:dyDescent="0.25">
      <c r="C1709" s="175"/>
      <c r="E1709" s="175"/>
      <c r="H1709" s="175"/>
      <c r="I1709" s="175"/>
      <c r="J1709" s="202"/>
      <c r="K1709" s="198"/>
    </row>
    <row r="1710" spans="3:11" ht="15" customHeight="1" x14ac:dyDescent="0.25">
      <c r="C1710" s="175"/>
      <c r="E1710" s="175"/>
      <c r="H1710" s="175"/>
      <c r="I1710" s="175"/>
      <c r="J1710" s="202"/>
      <c r="K1710" s="198"/>
    </row>
    <row r="1711" spans="3:11" ht="15" customHeight="1" x14ac:dyDescent="0.25">
      <c r="C1711" s="175"/>
      <c r="E1711" s="175"/>
      <c r="H1711" s="175"/>
      <c r="I1711" s="175"/>
      <c r="J1711" s="202"/>
      <c r="K1711" s="198"/>
    </row>
    <row r="1712" spans="3:11" ht="15" customHeight="1" x14ac:dyDescent="0.25">
      <c r="C1712" s="175"/>
      <c r="E1712" s="175"/>
      <c r="H1712" s="175"/>
      <c r="I1712" s="175"/>
      <c r="J1712" s="202"/>
      <c r="K1712" s="198"/>
    </row>
    <row r="1713" spans="3:11" ht="15" customHeight="1" x14ac:dyDescent="0.25">
      <c r="C1713" s="175"/>
      <c r="E1713" s="175"/>
      <c r="H1713" s="175"/>
      <c r="I1713" s="175"/>
      <c r="J1713" s="202"/>
      <c r="K1713" s="198"/>
    </row>
    <row r="1714" spans="3:11" ht="15" customHeight="1" x14ac:dyDescent="0.25">
      <c r="C1714" s="175"/>
      <c r="E1714" s="175"/>
      <c r="H1714" s="175"/>
      <c r="I1714" s="175"/>
      <c r="J1714" s="202"/>
      <c r="K1714" s="198"/>
    </row>
    <row r="1715" spans="3:11" ht="15" customHeight="1" x14ac:dyDescent="0.25">
      <c r="C1715" s="175"/>
      <c r="E1715" s="175"/>
      <c r="H1715" s="175"/>
      <c r="I1715" s="175"/>
      <c r="J1715" s="202"/>
      <c r="K1715" s="198"/>
    </row>
    <row r="1716" spans="3:11" ht="15" customHeight="1" x14ac:dyDescent="0.25">
      <c r="C1716" s="175"/>
      <c r="E1716" s="175"/>
      <c r="H1716" s="175"/>
      <c r="I1716" s="175"/>
      <c r="J1716" s="202"/>
      <c r="K1716" s="198"/>
    </row>
    <row r="1717" spans="3:11" ht="15" customHeight="1" x14ac:dyDescent="0.25">
      <c r="C1717" s="175"/>
      <c r="E1717" s="175"/>
      <c r="H1717" s="175"/>
      <c r="I1717" s="175"/>
      <c r="J1717" s="202"/>
      <c r="K1717" s="198"/>
    </row>
    <row r="1718" spans="3:11" ht="15" customHeight="1" x14ac:dyDescent="0.25">
      <c r="C1718" s="175"/>
      <c r="E1718" s="175"/>
      <c r="H1718" s="175"/>
      <c r="I1718" s="175"/>
      <c r="J1718" s="202"/>
      <c r="K1718" s="198"/>
    </row>
    <row r="1719" spans="3:11" ht="15" customHeight="1" x14ac:dyDescent="0.25">
      <c r="C1719" s="175"/>
      <c r="E1719" s="175"/>
      <c r="H1719" s="175"/>
      <c r="I1719" s="175"/>
      <c r="J1719" s="202"/>
      <c r="K1719" s="198"/>
    </row>
    <row r="1720" spans="3:11" ht="15" customHeight="1" x14ac:dyDescent="0.25">
      <c r="C1720" s="175"/>
      <c r="E1720" s="175"/>
      <c r="H1720" s="175"/>
      <c r="I1720" s="175"/>
      <c r="J1720" s="202"/>
      <c r="K1720" s="198"/>
    </row>
    <row r="1721" spans="3:11" ht="15" customHeight="1" x14ac:dyDescent="0.25">
      <c r="C1721" s="175"/>
      <c r="E1721" s="175"/>
      <c r="H1721" s="175"/>
      <c r="I1721" s="175"/>
      <c r="J1721" s="202"/>
      <c r="K1721" s="198"/>
    </row>
    <row r="1722" spans="3:11" ht="15" customHeight="1" x14ac:dyDescent="0.25">
      <c r="C1722" s="175"/>
      <c r="E1722" s="175"/>
      <c r="H1722" s="175"/>
      <c r="I1722" s="175"/>
      <c r="J1722" s="202"/>
      <c r="K1722" s="198"/>
    </row>
    <row r="1723" spans="3:11" ht="15" customHeight="1" x14ac:dyDescent="0.25">
      <c r="C1723" s="175"/>
      <c r="E1723" s="175"/>
      <c r="H1723" s="175"/>
      <c r="I1723" s="175"/>
      <c r="J1723" s="202"/>
      <c r="K1723" s="198"/>
    </row>
    <row r="1724" spans="3:11" ht="15" customHeight="1" x14ac:dyDescent="0.25">
      <c r="C1724" s="175"/>
      <c r="E1724" s="175"/>
      <c r="H1724" s="175"/>
      <c r="I1724" s="175"/>
      <c r="J1724" s="202"/>
      <c r="K1724" s="198"/>
    </row>
    <row r="1725" spans="3:11" ht="15" customHeight="1" x14ac:dyDescent="0.25">
      <c r="C1725" s="175"/>
      <c r="E1725" s="175"/>
      <c r="H1725" s="175"/>
      <c r="I1725" s="175"/>
      <c r="J1725" s="202"/>
      <c r="K1725" s="198"/>
    </row>
    <row r="1726" spans="3:11" ht="15" customHeight="1" x14ac:dyDescent="0.25">
      <c r="C1726" s="175"/>
      <c r="E1726" s="175"/>
      <c r="H1726" s="175"/>
      <c r="I1726" s="175"/>
      <c r="J1726" s="202"/>
      <c r="K1726" s="198"/>
    </row>
    <row r="1727" spans="3:11" ht="15" customHeight="1" x14ac:dyDescent="0.25">
      <c r="C1727" s="175"/>
      <c r="E1727" s="175"/>
      <c r="H1727" s="175"/>
      <c r="I1727" s="175"/>
      <c r="J1727" s="202"/>
      <c r="K1727" s="198"/>
    </row>
    <row r="1728" spans="3:11" ht="15" customHeight="1" x14ac:dyDescent="0.25">
      <c r="C1728" s="175"/>
      <c r="E1728" s="175"/>
      <c r="H1728" s="175"/>
      <c r="I1728" s="175"/>
      <c r="J1728" s="202"/>
      <c r="K1728" s="198"/>
    </row>
    <row r="1729" spans="3:11" ht="15" customHeight="1" x14ac:dyDescent="0.25">
      <c r="C1729" s="175"/>
      <c r="E1729" s="175"/>
      <c r="H1729" s="175"/>
      <c r="I1729" s="175"/>
      <c r="J1729" s="202"/>
      <c r="K1729" s="198"/>
    </row>
    <row r="1730" spans="3:11" ht="15" customHeight="1" x14ac:dyDescent="0.25">
      <c r="C1730" s="175"/>
      <c r="E1730" s="175"/>
      <c r="H1730" s="175"/>
      <c r="I1730" s="175"/>
      <c r="J1730" s="202"/>
      <c r="K1730" s="198"/>
    </row>
    <row r="1731" spans="3:11" ht="15" customHeight="1" x14ac:dyDescent="0.25">
      <c r="C1731" s="175"/>
      <c r="E1731" s="175"/>
      <c r="H1731" s="175"/>
      <c r="I1731" s="175"/>
      <c r="J1731" s="202"/>
      <c r="K1731" s="198"/>
    </row>
    <row r="1732" spans="3:11" ht="15" customHeight="1" x14ac:dyDescent="0.25">
      <c r="C1732" s="175"/>
      <c r="E1732" s="175"/>
      <c r="H1732" s="175"/>
      <c r="I1732" s="175"/>
      <c r="J1732" s="202"/>
      <c r="K1732" s="198"/>
    </row>
    <row r="1733" spans="3:11" ht="15" customHeight="1" x14ac:dyDescent="0.25">
      <c r="C1733" s="175"/>
      <c r="E1733" s="175"/>
      <c r="H1733" s="175"/>
      <c r="I1733" s="175"/>
      <c r="J1733" s="202"/>
      <c r="K1733" s="198"/>
    </row>
    <row r="1734" spans="3:11" ht="15" customHeight="1" x14ac:dyDescent="0.25">
      <c r="C1734" s="175"/>
      <c r="E1734" s="175"/>
      <c r="H1734" s="175"/>
      <c r="I1734" s="175"/>
      <c r="J1734" s="202"/>
      <c r="K1734" s="198"/>
    </row>
    <row r="1735" spans="3:11" ht="15" customHeight="1" x14ac:dyDescent="0.25">
      <c r="C1735" s="175"/>
      <c r="E1735" s="175"/>
      <c r="H1735" s="175"/>
      <c r="I1735" s="175"/>
      <c r="J1735" s="202"/>
      <c r="K1735" s="198"/>
    </row>
    <row r="1736" spans="3:11" ht="15" customHeight="1" x14ac:dyDescent="0.25">
      <c r="C1736" s="175"/>
      <c r="E1736" s="175"/>
      <c r="H1736" s="175"/>
      <c r="I1736" s="175"/>
      <c r="J1736" s="202"/>
      <c r="K1736" s="198"/>
    </row>
    <row r="1737" spans="3:11" ht="15" customHeight="1" x14ac:dyDescent="0.25">
      <c r="C1737" s="175"/>
      <c r="E1737" s="175"/>
      <c r="H1737" s="175"/>
      <c r="I1737" s="175"/>
      <c r="J1737" s="202"/>
      <c r="K1737" s="198"/>
    </row>
    <row r="1738" spans="3:11" ht="15" customHeight="1" x14ac:dyDescent="0.25">
      <c r="C1738" s="175"/>
      <c r="E1738" s="175"/>
      <c r="H1738" s="175"/>
      <c r="I1738" s="175"/>
      <c r="J1738" s="202"/>
      <c r="K1738" s="198"/>
    </row>
    <row r="1739" spans="3:11" ht="15" customHeight="1" x14ac:dyDescent="0.25">
      <c r="C1739" s="175"/>
      <c r="E1739" s="175"/>
      <c r="H1739" s="175"/>
      <c r="I1739" s="175"/>
      <c r="J1739" s="202"/>
      <c r="K1739" s="198"/>
    </row>
    <row r="1740" spans="3:11" ht="15" customHeight="1" x14ac:dyDescent="0.25">
      <c r="C1740" s="175"/>
      <c r="E1740" s="175"/>
      <c r="H1740" s="175"/>
      <c r="I1740" s="175"/>
      <c r="J1740" s="202"/>
      <c r="K1740" s="198"/>
    </row>
    <row r="1741" spans="3:11" ht="15" customHeight="1" x14ac:dyDescent="0.25">
      <c r="C1741" s="175"/>
      <c r="E1741" s="175"/>
      <c r="H1741" s="175"/>
      <c r="I1741" s="175"/>
      <c r="J1741" s="202"/>
      <c r="K1741" s="198"/>
    </row>
    <row r="1742" spans="3:11" ht="15" customHeight="1" x14ac:dyDescent="0.25">
      <c r="C1742" s="175"/>
      <c r="E1742" s="175"/>
      <c r="H1742" s="175"/>
      <c r="I1742" s="175"/>
      <c r="J1742" s="202"/>
      <c r="K1742" s="198"/>
    </row>
    <row r="1743" spans="3:11" ht="15" customHeight="1" x14ac:dyDescent="0.25">
      <c r="C1743" s="175"/>
      <c r="E1743" s="175"/>
      <c r="H1743" s="175"/>
      <c r="I1743" s="175"/>
      <c r="J1743" s="202"/>
      <c r="K1743" s="198"/>
    </row>
    <row r="1744" spans="3:11" ht="15" customHeight="1" x14ac:dyDescent="0.25">
      <c r="C1744" s="175"/>
      <c r="E1744" s="175"/>
      <c r="H1744" s="175"/>
      <c r="I1744" s="175"/>
      <c r="J1744" s="202"/>
      <c r="K1744" s="198"/>
    </row>
    <row r="1745" spans="3:11" ht="15" customHeight="1" x14ac:dyDescent="0.25">
      <c r="C1745" s="175"/>
      <c r="E1745" s="175"/>
      <c r="H1745" s="175"/>
      <c r="I1745" s="175"/>
      <c r="J1745" s="202"/>
      <c r="K1745" s="198"/>
    </row>
    <row r="1746" spans="3:11" ht="15" customHeight="1" x14ac:dyDescent="0.25">
      <c r="C1746" s="175"/>
      <c r="E1746" s="175"/>
      <c r="H1746" s="175"/>
      <c r="I1746" s="175"/>
      <c r="J1746" s="202"/>
      <c r="K1746" s="198"/>
    </row>
    <row r="1747" spans="3:11" ht="15" customHeight="1" x14ac:dyDescent="0.25">
      <c r="C1747" s="175"/>
      <c r="E1747" s="175"/>
      <c r="H1747" s="175"/>
      <c r="I1747" s="175"/>
      <c r="J1747" s="202"/>
      <c r="K1747" s="198"/>
    </row>
    <row r="1748" spans="3:11" ht="15" customHeight="1" x14ac:dyDescent="0.25">
      <c r="C1748" s="175"/>
      <c r="E1748" s="175"/>
      <c r="H1748" s="175"/>
      <c r="I1748" s="175"/>
      <c r="J1748" s="202"/>
      <c r="K1748" s="198"/>
    </row>
    <row r="1749" spans="3:11" ht="15" customHeight="1" x14ac:dyDescent="0.25">
      <c r="C1749" s="175"/>
      <c r="E1749" s="175"/>
      <c r="H1749" s="175"/>
      <c r="I1749" s="175"/>
      <c r="J1749" s="202"/>
      <c r="K1749" s="198"/>
    </row>
    <row r="1750" spans="3:11" ht="15" customHeight="1" x14ac:dyDescent="0.25">
      <c r="C1750" s="175"/>
      <c r="E1750" s="175"/>
      <c r="H1750" s="175"/>
      <c r="I1750" s="175"/>
      <c r="J1750" s="202"/>
      <c r="K1750" s="198"/>
    </row>
    <row r="1751" spans="3:11" ht="15" customHeight="1" x14ac:dyDescent="0.25">
      <c r="C1751" s="175"/>
      <c r="E1751" s="175"/>
      <c r="H1751" s="175"/>
      <c r="I1751" s="175"/>
      <c r="J1751" s="202"/>
      <c r="K1751" s="198"/>
    </row>
    <row r="1752" spans="3:11" ht="15" customHeight="1" x14ac:dyDescent="0.25">
      <c r="C1752" s="175"/>
      <c r="E1752" s="175"/>
      <c r="H1752" s="175"/>
      <c r="I1752" s="175"/>
      <c r="J1752" s="202"/>
      <c r="K1752" s="198"/>
    </row>
    <row r="1753" spans="3:11" ht="15" customHeight="1" x14ac:dyDescent="0.25">
      <c r="C1753" s="175"/>
      <c r="E1753" s="175"/>
      <c r="H1753" s="175"/>
      <c r="I1753" s="175"/>
      <c r="J1753" s="202"/>
      <c r="K1753" s="198"/>
    </row>
    <row r="1754" spans="3:11" ht="15" customHeight="1" x14ac:dyDescent="0.25">
      <c r="C1754" s="175"/>
      <c r="E1754" s="175"/>
      <c r="H1754" s="175"/>
      <c r="I1754" s="175"/>
      <c r="J1754" s="202"/>
      <c r="K1754" s="198"/>
    </row>
    <row r="1755" spans="3:11" ht="15" customHeight="1" x14ac:dyDescent="0.25">
      <c r="C1755" s="175"/>
      <c r="E1755" s="175"/>
      <c r="H1755" s="175"/>
      <c r="I1755" s="175"/>
      <c r="J1755" s="202"/>
      <c r="K1755" s="198"/>
    </row>
    <row r="1756" spans="3:11" ht="15" customHeight="1" x14ac:dyDescent="0.25">
      <c r="C1756" s="175"/>
      <c r="E1756" s="175"/>
      <c r="H1756" s="175"/>
      <c r="I1756" s="175"/>
      <c r="J1756" s="202"/>
      <c r="K1756" s="198"/>
    </row>
    <row r="1757" spans="3:11" ht="15" customHeight="1" x14ac:dyDescent="0.25">
      <c r="C1757" s="175"/>
      <c r="E1757" s="175"/>
      <c r="H1757" s="175"/>
      <c r="I1757" s="175"/>
      <c r="J1757" s="202"/>
      <c r="K1757" s="198"/>
    </row>
    <row r="1758" spans="3:11" ht="15" customHeight="1" x14ac:dyDescent="0.25">
      <c r="C1758" s="175"/>
      <c r="E1758" s="175"/>
      <c r="H1758" s="175"/>
      <c r="I1758" s="175"/>
      <c r="J1758" s="202"/>
      <c r="K1758" s="198"/>
    </row>
    <row r="1759" spans="3:11" ht="15" customHeight="1" x14ac:dyDescent="0.25">
      <c r="C1759" s="175"/>
      <c r="E1759" s="175"/>
      <c r="H1759" s="175"/>
      <c r="I1759" s="175"/>
      <c r="J1759" s="202"/>
      <c r="K1759" s="198"/>
    </row>
    <row r="1760" spans="3:11" ht="15" customHeight="1" x14ac:dyDescent="0.25">
      <c r="C1760" s="175"/>
      <c r="E1760" s="175"/>
      <c r="H1760" s="175"/>
      <c r="I1760" s="175"/>
      <c r="J1760" s="202"/>
      <c r="K1760" s="198"/>
    </row>
    <row r="1761" spans="3:11" ht="15" customHeight="1" x14ac:dyDescent="0.25">
      <c r="C1761" s="175"/>
      <c r="E1761" s="175"/>
      <c r="H1761" s="175"/>
      <c r="I1761" s="175"/>
      <c r="J1761" s="202"/>
      <c r="K1761" s="198"/>
    </row>
    <row r="1762" spans="3:11" ht="15" customHeight="1" x14ac:dyDescent="0.25">
      <c r="C1762" s="175"/>
      <c r="E1762" s="175"/>
      <c r="H1762" s="175"/>
      <c r="I1762" s="175"/>
      <c r="J1762" s="202"/>
      <c r="K1762" s="198"/>
    </row>
    <row r="1763" spans="3:11" ht="15" customHeight="1" x14ac:dyDescent="0.25">
      <c r="C1763" s="175"/>
      <c r="E1763" s="175"/>
      <c r="H1763" s="175"/>
      <c r="I1763" s="175"/>
      <c r="J1763" s="202"/>
      <c r="K1763" s="198"/>
    </row>
    <row r="1764" spans="3:11" ht="15" customHeight="1" x14ac:dyDescent="0.25">
      <c r="C1764" s="175"/>
      <c r="E1764" s="175"/>
      <c r="H1764" s="175"/>
      <c r="I1764" s="175"/>
      <c r="J1764" s="202"/>
      <c r="K1764" s="198"/>
    </row>
    <row r="1765" spans="3:11" ht="15" customHeight="1" x14ac:dyDescent="0.25">
      <c r="C1765" s="175"/>
      <c r="E1765" s="175"/>
      <c r="H1765" s="175"/>
      <c r="I1765" s="175"/>
      <c r="J1765" s="202"/>
      <c r="K1765" s="198"/>
    </row>
    <row r="1766" spans="3:11" ht="15" customHeight="1" x14ac:dyDescent="0.25">
      <c r="C1766" s="175"/>
      <c r="E1766" s="175"/>
      <c r="H1766" s="175"/>
      <c r="I1766" s="175"/>
      <c r="J1766" s="202"/>
      <c r="K1766" s="198"/>
    </row>
    <row r="1767" spans="3:11" ht="15" customHeight="1" x14ac:dyDescent="0.25">
      <c r="C1767" s="175"/>
      <c r="E1767" s="175"/>
      <c r="H1767" s="175"/>
      <c r="I1767" s="175"/>
      <c r="J1767" s="202"/>
      <c r="K1767" s="198"/>
    </row>
    <row r="1768" spans="3:11" ht="15" customHeight="1" x14ac:dyDescent="0.25">
      <c r="C1768" s="175"/>
      <c r="E1768" s="175"/>
      <c r="H1768" s="175"/>
      <c r="I1768" s="175"/>
      <c r="J1768" s="202"/>
      <c r="K1768" s="198"/>
    </row>
    <row r="1769" spans="3:11" ht="15" customHeight="1" x14ac:dyDescent="0.25">
      <c r="C1769" s="175"/>
      <c r="E1769" s="175"/>
      <c r="H1769" s="175"/>
      <c r="I1769" s="175"/>
      <c r="J1769" s="202"/>
      <c r="K1769" s="198"/>
    </row>
    <row r="1770" spans="3:11" ht="15" customHeight="1" x14ac:dyDescent="0.25">
      <c r="C1770" s="175"/>
      <c r="E1770" s="175"/>
      <c r="H1770" s="175"/>
      <c r="I1770" s="175"/>
      <c r="J1770" s="202"/>
      <c r="K1770" s="198"/>
    </row>
    <row r="1771" spans="3:11" ht="15" customHeight="1" x14ac:dyDescent="0.25">
      <c r="C1771" s="175"/>
      <c r="E1771" s="175"/>
      <c r="H1771" s="175"/>
      <c r="I1771" s="175"/>
      <c r="J1771" s="202"/>
      <c r="K1771" s="198"/>
    </row>
    <row r="1772" spans="3:11" ht="15" customHeight="1" x14ac:dyDescent="0.25">
      <c r="C1772" s="175"/>
      <c r="E1772" s="175"/>
      <c r="H1772" s="175"/>
      <c r="I1772" s="175"/>
      <c r="J1772" s="202"/>
      <c r="K1772" s="198"/>
    </row>
    <row r="1773" spans="3:11" ht="15" customHeight="1" x14ac:dyDescent="0.25">
      <c r="C1773" s="175"/>
      <c r="E1773" s="175"/>
      <c r="H1773" s="175"/>
      <c r="I1773" s="175"/>
      <c r="J1773" s="202"/>
      <c r="K1773" s="198"/>
    </row>
    <row r="1774" spans="3:11" ht="15" customHeight="1" x14ac:dyDescent="0.25">
      <c r="C1774" s="175"/>
      <c r="E1774" s="175"/>
      <c r="H1774" s="175"/>
      <c r="I1774" s="175"/>
      <c r="J1774" s="202"/>
      <c r="K1774" s="198"/>
    </row>
    <row r="1775" spans="3:11" ht="15" customHeight="1" x14ac:dyDescent="0.25">
      <c r="C1775" s="175"/>
      <c r="E1775" s="175"/>
      <c r="H1775" s="175"/>
      <c r="I1775" s="175"/>
      <c r="J1775" s="202"/>
      <c r="K1775" s="198"/>
    </row>
    <row r="1776" spans="3:11" ht="15" customHeight="1" x14ac:dyDescent="0.25">
      <c r="C1776" s="175"/>
      <c r="E1776" s="175"/>
      <c r="H1776" s="175"/>
      <c r="I1776" s="175"/>
      <c r="J1776" s="202"/>
      <c r="K1776" s="198"/>
    </row>
    <row r="1777" spans="3:11" ht="15" customHeight="1" x14ac:dyDescent="0.25">
      <c r="C1777" s="175"/>
      <c r="E1777" s="175"/>
      <c r="H1777" s="175"/>
      <c r="I1777" s="175"/>
      <c r="J1777" s="202"/>
      <c r="K1777" s="198"/>
    </row>
    <row r="1778" spans="3:11" ht="15" customHeight="1" x14ac:dyDescent="0.25">
      <c r="C1778" s="175"/>
      <c r="E1778" s="175"/>
      <c r="H1778" s="175"/>
      <c r="I1778" s="175"/>
      <c r="J1778" s="202"/>
      <c r="K1778" s="198"/>
    </row>
    <row r="1779" spans="3:11" ht="15" customHeight="1" x14ac:dyDescent="0.25">
      <c r="C1779" s="175"/>
      <c r="E1779" s="175"/>
      <c r="H1779" s="175"/>
      <c r="I1779" s="175"/>
      <c r="J1779" s="202"/>
      <c r="K1779" s="198"/>
    </row>
    <row r="1780" spans="3:11" ht="15" customHeight="1" x14ac:dyDescent="0.25">
      <c r="C1780" s="175"/>
      <c r="E1780" s="175"/>
      <c r="H1780" s="175"/>
      <c r="I1780" s="175"/>
      <c r="J1780" s="202"/>
      <c r="K1780" s="198"/>
    </row>
    <row r="1781" spans="3:11" ht="15" customHeight="1" x14ac:dyDescent="0.25">
      <c r="C1781" s="175"/>
      <c r="E1781" s="175"/>
      <c r="H1781" s="175"/>
      <c r="I1781" s="175"/>
      <c r="J1781" s="202"/>
      <c r="K1781" s="198"/>
    </row>
    <row r="1782" spans="3:11" ht="15" customHeight="1" x14ac:dyDescent="0.25">
      <c r="C1782" s="175"/>
      <c r="E1782" s="175"/>
      <c r="H1782" s="175"/>
      <c r="I1782" s="175"/>
      <c r="J1782" s="202"/>
      <c r="K1782" s="198"/>
    </row>
    <row r="1783" spans="3:11" ht="15" customHeight="1" x14ac:dyDescent="0.25">
      <c r="C1783" s="175"/>
      <c r="E1783" s="175"/>
      <c r="H1783" s="175"/>
      <c r="I1783" s="175"/>
      <c r="J1783" s="202"/>
      <c r="K1783" s="198"/>
    </row>
    <row r="1784" spans="3:11" ht="15" customHeight="1" x14ac:dyDescent="0.25">
      <c r="C1784" s="175"/>
      <c r="E1784" s="175"/>
      <c r="H1784" s="175"/>
      <c r="I1784" s="175"/>
      <c r="J1784" s="202"/>
      <c r="K1784" s="198"/>
    </row>
    <row r="1785" spans="3:11" ht="15" customHeight="1" x14ac:dyDescent="0.25">
      <c r="C1785" s="175"/>
      <c r="E1785" s="175"/>
      <c r="H1785" s="175"/>
      <c r="I1785" s="175"/>
      <c r="J1785" s="202"/>
      <c r="K1785" s="198"/>
    </row>
    <row r="1786" spans="3:11" ht="15" customHeight="1" x14ac:dyDescent="0.25">
      <c r="C1786" s="175"/>
      <c r="E1786" s="175"/>
      <c r="H1786" s="175"/>
      <c r="I1786" s="175"/>
      <c r="J1786" s="202"/>
      <c r="K1786" s="198"/>
    </row>
    <row r="1787" spans="3:11" ht="15" customHeight="1" x14ac:dyDescent="0.25">
      <c r="C1787" s="175"/>
      <c r="E1787" s="175"/>
      <c r="H1787" s="175"/>
      <c r="I1787" s="175"/>
      <c r="J1787" s="202"/>
      <c r="K1787" s="198"/>
    </row>
    <row r="1788" spans="3:11" ht="15" customHeight="1" x14ac:dyDescent="0.25">
      <c r="C1788" s="175"/>
      <c r="E1788" s="175"/>
      <c r="H1788" s="175"/>
      <c r="I1788" s="175"/>
      <c r="J1788" s="202"/>
      <c r="K1788" s="198"/>
    </row>
    <row r="1789" spans="3:11" ht="15" customHeight="1" x14ac:dyDescent="0.25">
      <c r="C1789" s="175"/>
      <c r="E1789" s="175"/>
      <c r="H1789" s="175"/>
      <c r="I1789" s="175"/>
      <c r="J1789" s="202"/>
      <c r="K1789" s="198"/>
    </row>
    <row r="1790" spans="3:11" ht="15" customHeight="1" x14ac:dyDescent="0.25">
      <c r="C1790" s="175"/>
      <c r="E1790" s="175"/>
      <c r="H1790" s="175"/>
      <c r="I1790" s="175"/>
      <c r="J1790" s="202"/>
      <c r="K1790" s="198"/>
    </row>
    <row r="1791" spans="3:11" ht="15" customHeight="1" x14ac:dyDescent="0.25">
      <c r="C1791" s="175"/>
      <c r="E1791" s="175"/>
      <c r="H1791" s="175"/>
      <c r="I1791" s="175"/>
      <c r="J1791" s="202"/>
      <c r="K1791" s="198"/>
    </row>
    <row r="1792" spans="3:11" ht="15" customHeight="1" x14ac:dyDescent="0.25">
      <c r="C1792" s="175"/>
      <c r="E1792" s="175"/>
      <c r="H1792" s="175"/>
      <c r="I1792" s="175"/>
      <c r="J1792" s="202"/>
      <c r="K1792" s="198"/>
    </row>
    <row r="1793" spans="3:11" ht="15" customHeight="1" x14ac:dyDescent="0.25">
      <c r="C1793" s="175"/>
      <c r="E1793" s="175"/>
      <c r="H1793" s="175"/>
      <c r="I1793" s="175"/>
      <c r="J1793" s="202"/>
      <c r="K1793" s="198"/>
    </row>
    <row r="1794" spans="3:11" ht="15" customHeight="1" x14ac:dyDescent="0.25">
      <c r="C1794" s="175"/>
      <c r="E1794" s="175"/>
      <c r="H1794" s="175"/>
      <c r="I1794" s="175"/>
      <c r="J1794" s="202"/>
      <c r="K1794" s="198"/>
    </row>
    <row r="1795" spans="3:11" ht="15" customHeight="1" x14ac:dyDescent="0.25">
      <c r="C1795" s="175"/>
      <c r="E1795" s="175"/>
      <c r="H1795" s="175"/>
      <c r="I1795" s="175"/>
      <c r="J1795" s="202"/>
      <c r="K1795" s="198"/>
    </row>
    <row r="1796" spans="3:11" ht="15" customHeight="1" x14ac:dyDescent="0.25">
      <c r="C1796" s="175"/>
      <c r="E1796" s="175"/>
      <c r="H1796" s="175"/>
      <c r="I1796" s="175"/>
      <c r="J1796" s="202"/>
      <c r="K1796" s="198"/>
    </row>
    <row r="1797" spans="3:11" ht="15" customHeight="1" x14ac:dyDescent="0.25">
      <c r="C1797" s="175"/>
      <c r="E1797" s="175"/>
      <c r="H1797" s="175"/>
      <c r="I1797" s="175"/>
      <c r="J1797" s="202"/>
      <c r="K1797" s="198"/>
    </row>
    <row r="1798" spans="3:11" ht="15" customHeight="1" x14ac:dyDescent="0.25">
      <c r="C1798" s="175"/>
      <c r="E1798" s="175"/>
      <c r="H1798" s="175"/>
      <c r="I1798" s="175"/>
      <c r="J1798" s="202"/>
      <c r="K1798" s="198"/>
    </row>
    <row r="1799" spans="3:11" ht="15" customHeight="1" x14ac:dyDescent="0.25">
      <c r="C1799" s="175"/>
      <c r="E1799" s="175"/>
      <c r="H1799" s="175"/>
      <c r="I1799" s="175"/>
      <c r="J1799" s="202"/>
      <c r="K1799" s="198"/>
    </row>
    <row r="1800" spans="3:11" ht="15" customHeight="1" x14ac:dyDescent="0.25">
      <c r="C1800" s="175"/>
      <c r="E1800" s="175"/>
      <c r="H1800" s="175"/>
      <c r="I1800" s="175"/>
      <c r="J1800" s="202"/>
      <c r="K1800" s="198"/>
    </row>
    <row r="1801" spans="3:11" ht="15" customHeight="1" x14ac:dyDescent="0.25">
      <c r="C1801" s="175"/>
      <c r="E1801" s="175"/>
      <c r="H1801" s="175"/>
      <c r="I1801" s="175"/>
      <c r="J1801" s="202"/>
      <c r="K1801" s="198"/>
    </row>
    <row r="1802" spans="3:11" ht="15" customHeight="1" x14ac:dyDescent="0.25">
      <c r="C1802" s="175"/>
      <c r="E1802" s="175"/>
      <c r="H1802" s="175"/>
      <c r="I1802" s="175"/>
      <c r="J1802" s="202"/>
      <c r="K1802" s="198"/>
    </row>
    <row r="1803" spans="3:11" ht="15" customHeight="1" x14ac:dyDescent="0.25">
      <c r="C1803" s="175"/>
      <c r="E1803" s="175"/>
      <c r="H1803" s="175"/>
      <c r="I1803" s="175"/>
      <c r="J1803" s="202"/>
      <c r="K1803" s="198"/>
    </row>
    <row r="1804" spans="3:11" ht="15" customHeight="1" x14ac:dyDescent="0.25">
      <c r="C1804" s="175"/>
      <c r="E1804" s="175"/>
      <c r="H1804" s="175"/>
      <c r="I1804" s="175"/>
      <c r="J1804" s="202"/>
      <c r="K1804" s="198"/>
    </row>
    <row r="1805" spans="3:11" ht="15" customHeight="1" x14ac:dyDescent="0.25">
      <c r="C1805" s="175"/>
      <c r="E1805" s="175"/>
      <c r="H1805" s="175"/>
      <c r="I1805" s="175"/>
      <c r="J1805" s="202"/>
      <c r="K1805" s="198"/>
    </row>
    <row r="1806" spans="3:11" ht="15" customHeight="1" x14ac:dyDescent="0.25">
      <c r="C1806" s="175"/>
      <c r="E1806" s="175"/>
      <c r="H1806" s="175"/>
      <c r="I1806" s="175"/>
      <c r="J1806" s="202"/>
      <c r="K1806" s="198"/>
    </row>
    <row r="1807" spans="3:11" ht="15" customHeight="1" x14ac:dyDescent="0.25">
      <c r="C1807" s="175"/>
      <c r="E1807" s="175"/>
      <c r="H1807" s="175"/>
      <c r="I1807" s="175"/>
      <c r="J1807" s="202"/>
      <c r="K1807" s="198"/>
    </row>
    <row r="1808" spans="3:11" ht="15" customHeight="1" x14ac:dyDescent="0.25">
      <c r="C1808" s="175"/>
      <c r="E1808" s="175"/>
      <c r="H1808" s="175"/>
      <c r="I1808" s="175"/>
      <c r="J1808" s="202"/>
      <c r="K1808" s="198"/>
    </row>
    <row r="1809" spans="3:11" ht="15" customHeight="1" x14ac:dyDescent="0.25">
      <c r="C1809" s="175"/>
      <c r="E1809" s="175"/>
      <c r="H1809" s="175"/>
      <c r="I1809" s="175"/>
      <c r="J1809" s="202"/>
      <c r="K1809" s="198"/>
    </row>
    <row r="1810" spans="3:11" ht="15" customHeight="1" x14ac:dyDescent="0.25">
      <c r="C1810" s="175"/>
      <c r="E1810" s="175"/>
      <c r="H1810" s="175"/>
      <c r="I1810" s="175"/>
      <c r="J1810" s="202"/>
      <c r="K1810" s="198"/>
    </row>
    <row r="1811" spans="3:11" ht="15" customHeight="1" x14ac:dyDescent="0.25">
      <c r="C1811" s="175"/>
      <c r="E1811" s="175"/>
      <c r="H1811" s="175"/>
      <c r="I1811" s="175"/>
      <c r="J1811" s="202"/>
      <c r="K1811" s="198"/>
    </row>
    <row r="1812" spans="3:11" ht="15" customHeight="1" x14ac:dyDescent="0.25">
      <c r="C1812" s="175"/>
      <c r="E1812" s="175"/>
      <c r="H1812" s="175"/>
      <c r="I1812" s="175"/>
      <c r="J1812" s="202"/>
      <c r="K1812" s="198"/>
    </row>
    <row r="1813" spans="3:11" ht="15" customHeight="1" x14ac:dyDescent="0.25">
      <c r="C1813" s="175"/>
      <c r="E1813" s="175"/>
      <c r="H1813" s="175"/>
      <c r="I1813" s="175"/>
      <c r="J1813" s="202"/>
      <c r="K1813" s="198"/>
    </row>
    <row r="1814" spans="3:11" ht="15" customHeight="1" x14ac:dyDescent="0.25">
      <c r="C1814" s="175"/>
      <c r="E1814" s="175"/>
      <c r="H1814" s="175"/>
      <c r="I1814" s="175"/>
      <c r="J1814" s="202"/>
      <c r="K1814" s="198"/>
    </row>
    <row r="1815" spans="3:11" ht="15" customHeight="1" x14ac:dyDescent="0.25">
      <c r="C1815" s="175"/>
      <c r="E1815" s="175"/>
      <c r="H1815" s="175"/>
      <c r="I1815" s="175"/>
      <c r="J1815" s="202"/>
      <c r="K1815" s="198"/>
    </row>
    <row r="1816" spans="3:11" ht="15" customHeight="1" x14ac:dyDescent="0.25">
      <c r="C1816" s="175"/>
      <c r="E1816" s="175"/>
      <c r="H1816" s="175"/>
      <c r="I1816" s="175"/>
      <c r="J1816" s="202"/>
      <c r="K1816" s="198"/>
    </row>
    <row r="1817" spans="3:11" ht="15" customHeight="1" x14ac:dyDescent="0.25">
      <c r="C1817" s="175"/>
      <c r="E1817" s="175"/>
      <c r="H1817" s="175"/>
      <c r="I1817" s="175"/>
      <c r="J1817" s="202"/>
      <c r="K1817" s="198"/>
    </row>
    <row r="1818" spans="3:11" ht="15" customHeight="1" x14ac:dyDescent="0.25">
      <c r="C1818" s="175"/>
      <c r="E1818" s="175"/>
      <c r="H1818" s="175"/>
      <c r="I1818" s="175"/>
      <c r="J1818" s="202"/>
      <c r="K1818" s="198"/>
    </row>
    <row r="1819" spans="3:11" ht="15" customHeight="1" x14ac:dyDescent="0.25">
      <c r="C1819" s="175"/>
      <c r="E1819" s="175"/>
      <c r="H1819" s="175"/>
      <c r="I1819" s="175"/>
      <c r="J1819" s="202"/>
      <c r="K1819" s="198"/>
    </row>
    <row r="1820" spans="3:11" ht="15" customHeight="1" x14ac:dyDescent="0.25">
      <c r="C1820" s="175"/>
      <c r="E1820" s="175"/>
      <c r="H1820" s="175"/>
      <c r="I1820" s="175"/>
      <c r="J1820" s="202"/>
      <c r="K1820" s="198"/>
    </row>
    <row r="1821" spans="3:11" ht="15" customHeight="1" x14ac:dyDescent="0.25">
      <c r="C1821" s="175"/>
      <c r="E1821" s="175"/>
      <c r="H1821" s="175"/>
      <c r="I1821" s="175"/>
      <c r="J1821" s="202"/>
      <c r="K1821" s="198"/>
    </row>
    <row r="1822" spans="3:11" ht="15" customHeight="1" x14ac:dyDescent="0.25">
      <c r="C1822" s="175"/>
      <c r="E1822" s="175"/>
      <c r="H1822" s="175"/>
      <c r="I1822" s="175"/>
      <c r="J1822" s="202"/>
      <c r="K1822" s="198"/>
    </row>
    <row r="1823" spans="3:11" ht="15" customHeight="1" x14ac:dyDescent="0.25">
      <c r="C1823" s="175"/>
      <c r="E1823" s="175"/>
      <c r="H1823" s="175"/>
      <c r="I1823" s="175"/>
      <c r="J1823" s="202"/>
      <c r="K1823" s="198"/>
    </row>
    <row r="1824" spans="3:11" ht="15" customHeight="1" x14ac:dyDescent="0.25">
      <c r="C1824" s="175"/>
      <c r="E1824" s="175"/>
      <c r="H1824" s="175"/>
      <c r="I1824" s="175"/>
      <c r="J1824" s="202"/>
      <c r="K1824" s="198"/>
    </row>
    <row r="1825" spans="3:11" ht="15" customHeight="1" x14ac:dyDescent="0.25">
      <c r="C1825" s="175"/>
      <c r="E1825" s="175"/>
      <c r="H1825" s="175"/>
      <c r="I1825" s="175"/>
      <c r="J1825" s="202"/>
      <c r="K1825" s="198"/>
    </row>
    <row r="1826" spans="3:11" ht="15" customHeight="1" x14ac:dyDescent="0.25">
      <c r="C1826" s="175"/>
      <c r="E1826" s="175"/>
      <c r="H1826" s="175"/>
      <c r="I1826" s="175"/>
      <c r="J1826" s="202"/>
      <c r="K1826" s="198"/>
    </row>
    <row r="1827" spans="3:11" ht="15" customHeight="1" x14ac:dyDescent="0.25">
      <c r="C1827" s="175"/>
      <c r="E1827" s="175"/>
      <c r="H1827" s="175"/>
      <c r="I1827" s="175"/>
      <c r="J1827" s="202"/>
      <c r="K1827" s="198"/>
    </row>
    <row r="1828" spans="3:11" ht="15" customHeight="1" x14ac:dyDescent="0.25">
      <c r="C1828" s="175"/>
      <c r="E1828" s="175"/>
      <c r="H1828" s="175"/>
      <c r="I1828" s="175"/>
      <c r="J1828" s="202"/>
      <c r="K1828" s="198"/>
    </row>
    <row r="1829" spans="3:11" ht="15" customHeight="1" x14ac:dyDescent="0.25">
      <c r="C1829" s="175"/>
      <c r="E1829" s="175"/>
      <c r="H1829" s="175"/>
      <c r="I1829" s="175"/>
      <c r="J1829" s="202"/>
      <c r="K1829" s="198"/>
    </row>
    <row r="1830" spans="3:11" ht="15" customHeight="1" x14ac:dyDescent="0.25">
      <c r="C1830" s="175"/>
      <c r="E1830" s="175"/>
      <c r="H1830" s="175"/>
      <c r="I1830" s="175"/>
      <c r="J1830" s="202"/>
      <c r="K1830" s="198"/>
    </row>
    <row r="1831" spans="3:11" ht="15" customHeight="1" x14ac:dyDescent="0.25">
      <c r="C1831" s="175"/>
      <c r="E1831" s="175"/>
      <c r="H1831" s="175"/>
      <c r="I1831" s="175"/>
      <c r="J1831" s="202"/>
      <c r="K1831" s="198"/>
    </row>
    <row r="1832" spans="3:11" ht="15" customHeight="1" x14ac:dyDescent="0.25">
      <c r="C1832" s="175"/>
      <c r="E1832" s="175"/>
      <c r="H1832" s="175"/>
      <c r="I1832" s="175"/>
      <c r="J1832" s="202"/>
      <c r="K1832" s="198"/>
    </row>
    <row r="1833" spans="3:11" ht="15" customHeight="1" x14ac:dyDescent="0.25">
      <c r="C1833" s="175"/>
      <c r="E1833" s="175"/>
      <c r="H1833" s="175"/>
      <c r="I1833" s="175"/>
      <c r="J1833" s="202"/>
      <c r="K1833" s="198"/>
    </row>
    <row r="1834" spans="3:11" ht="15" customHeight="1" x14ac:dyDescent="0.25">
      <c r="C1834" s="175"/>
      <c r="E1834" s="175"/>
      <c r="H1834" s="175"/>
      <c r="I1834" s="175"/>
      <c r="J1834" s="202"/>
      <c r="K1834" s="198"/>
    </row>
    <row r="1835" spans="3:11" ht="15" customHeight="1" x14ac:dyDescent="0.25">
      <c r="C1835" s="175"/>
      <c r="E1835" s="175"/>
      <c r="H1835" s="175"/>
      <c r="I1835" s="175"/>
      <c r="J1835" s="202"/>
      <c r="K1835" s="198"/>
    </row>
    <row r="1836" spans="3:11" ht="15" customHeight="1" x14ac:dyDescent="0.25">
      <c r="C1836" s="175"/>
      <c r="E1836" s="175"/>
      <c r="H1836" s="175"/>
      <c r="I1836" s="175"/>
      <c r="J1836" s="202"/>
      <c r="K1836" s="198"/>
    </row>
    <row r="1837" spans="3:11" ht="15" customHeight="1" x14ac:dyDescent="0.25">
      <c r="C1837" s="175"/>
      <c r="E1837" s="175"/>
      <c r="H1837" s="175"/>
      <c r="I1837" s="175"/>
      <c r="J1837" s="202"/>
      <c r="K1837" s="198"/>
    </row>
    <row r="1838" spans="3:11" ht="15" customHeight="1" x14ac:dyDescent="0.25">
      <c r="C1838" s="175"/>
      <c r="E1838" s="175"/>
      <c r="H1838" s="175"/>
      <c r="I1838" s="175"/>
      <c r="J1838" s="202"/>
      <c r="K1838" s="198"/>
    </row>
    <row r="1839" spans="3:11" ht="15" customHeight="1" x14ac:dyDescent="0.25">
      <c r="C1839" s="175"/>
      <c r="E1839" s="175"/>
      <c r="H1839" s="175"/>
      <c r="I1839" s="175"/>
      <c r="J1839" s="202"/>
      <c r="K1839" s="198"/>
    </row>
    <row r="1840" spans="3:11" ht="15" customHeight="1" x14ac:dyDescent="0.25">
      <c r="C1840" s="175"/>
      <c r="E1840" s="175"/>
      <c r="H1840" s="175"/>
      <c r="I1840" s="175"/>
      <c r="J1840" s="202"/>
      <c r="K1840" s="198"/>
    </row>
    <row r="1841" spans="3:11" ht="15" customHeight="1" x14ac:dyDescent="0.25">
      <c r="C1841" s="175"/>
      <c r="E1841" s="175"/>
      <c r="H1841" s="175"/>
      <c r="I1841" s="175"/>
      <c r="J1841" s="202"/>
      <c r="K1841" s="198"/>
    </row>
    <row r="1842" spans="3:11" ht="15" customHeight="1" x14ac:dyDescent="0.25">
      <c r="C1842" s="175"/>
      <c r="E1842" s="175"/>
      <c r="H1842" s="175"/>
      <c r="I1842" s="175"/>
      <c r="J1842" s="202"/>
      <c r="K1842" s="198"/>
    </row>
    <row r="1843" spans="3:11" ht="15" customHeight="1" x14ac:dyDescent="0.25">
      <c r="C1843" s="175"/>
      <c r="E1843" s="175"/>
      <c r="H1843" s="175"/>
      <c r="I1843" s="175"/>
      <c r="J1843" s="202"/>
      <c r="K1843" s="198"/>
    </row>
    <row r="1844" spans="3:11" ht="15" customHeight="1" x14ac:dyDescent="0.25">
      <c r="C1844" s="175"/>
      <c r="E1844" s="175"/>
      <c r="H1844" s="175"/>
      <c r="I1844" s="175"/>
      <c r="J1844" s="202"/>
      <c r="K1844" s="198"/>
    </row>
    <row r="1845" spans="3:11" ht="15" customHeight="1" x14ac:dyDescent="0.25">
      <c r="C1845" s="175"/>
      <c r="E1845" s="175"/>
      <c r="H1845" s="175"/>
      <c r="I1845" s="175"/>
      <c r="J1845" s="202"/>
      <c r="K1845" s="198"/>
    </row>
    <row r="1846" spans="3:11" ht="15" customHeight="1" x14ac:dyDescent="0.25">
      <c r="C1846" s="175"/>
      <c r="E1846" s="175"/>
      <c r="H1846" s="175"/>
      <c r="I1846" s="175"/>
      <c r="J1846" s="202"/>
      <c r="K1846" s="198"/>
    </row>
    <row r="1847" spans="3:11" ht="15" customHeight="1" x14ac:dyDescent="0.25">
      <c r="C1847" s="175"/>
      <c r="E1847" s="175"/>
      <c r="H1847" s="175"/>
      <c r="I1847" s="175"/>
      <c r="J1847" s="202"/>
      <c r="K1847" s="198"/>
    </row>
    <row r="1848" spans="3:11" ht="15" customHeight="1" x14ac:dyDescent="0.25">
      <c r="C1848" s="175"/>
      <c r="E1848" s="175"/>
      <c r="H1848" s="175"/>
      <c r="I1848" s="175"/>
      <c r="J1848" s="202"/>
      <c r="K1848" s="198"/>
    </row>
    <row r="1849" spans="3:11" ht="15" customHeight="1" x14ac:dyDescent="0.25">
      <c r="C1849" s="175"/>
      <c r="E1849" s="175"/>
      <c r="H1849" s="175"/>
      <c r="I1849" s="175"/>
      <c r="J1849" s="202"/>
      <c r="K1849" s="198"/>
    </row>
    <row r="1850" spans="3:11" ht="15" customHeight="1" x14ac:dyDescent="0.25">
      <c r="C1850" s="175"/>
      <c r="E1850" s="175"/>
      <c r="H1850" s="175"/>
      <c r="I1850" s="175"/>
      <c r="J1850" s="202"/>
      <c r="K1850" s="198"/>
    </row>
    <row r="1851" spans="3:11" ht="15" customHeight="1" x14ac:dyDescent="0.25">
      <c r="C1851" s="175"/>
      <c r="E1851" s="175"/>
      <c r="H1851" s="175"/>
      <c r="I1851" s="175"/>
      <c r="J1851" s="202"/>
      <c r="K1851" s="198"/>
    </row>
    <row r="1852" spans="3:11" ht="15" customHeight="1" x14ac:dyDescent="0.25">
      <c r="C1852" s="175"/>
      <c r="E1852" s="175"/>
      <c r="H1852" s="175"/>
      <c r="I1852" s="175"/>
      <c r="J1852" s="202"/>
      <c r="K1852" s="198"/>
    </row>
    <row r="1853" spans="3:11" ht="15" customHeight="1" x14ac:dyDescent="0.25">
      <c r="C1853" s="175"/>
      <c r="E1853" s="175"/>
      <c r="H1853" s="175"/>
      <c r="I1853" s="175"/>
      <c r="J1853" s="202"/>
      <c r="K1853" s="198"/>
    </row>
    <row r="1854" spans="3:11" ht="15" customHeight="1" x14ac:dyDescent="0.25">
      <c r="C1854" s="175"/>
      <c r="E1854" s="175"/>
      <c r="H1854" s="175"/>
      <c r="I1854" s="175"/>
      <c r="J1854" s="202"/>
      <c r="K1854" s="198"/>
    </row>
    <row r="1855" spans="3:11" ht="15" customHeight="1" x14ac:dyDescent="0.25">
      <c r="C1855" s="175"/>
      <c r="E1855" s="175"/>
      <c r="H1855" s="175"/>
      <c r="I1855" s="175"/>
      <c r="J1855" s="202"/>
      <c r="K1855" s="198"/>
    </row>
    <row r="1856" spans="3:11" ht="15" customHeight="1" x14ac:dyDescent="0.25">
      <c r="C1856" s="175"/>
      <c r="E1856" s="175"/>
      <c r="H1856" s="175"/>
      <c r="I1856" s="175"/>
      <c r="J1856" s="202"/>
      <c r="K1856" s="198"/>
    </row>
    <row r="1857" spans="3:11" ht="15" customHeight="1" x14ac:dyDescent="0.25">
      <c r="C1857" s="175"/>
      <c r="E1857" s="175"/>
      <c r="H1857" s="175"/>
      <c r="I1857" s="175"/>
      <c r="J1857" s="202"/>
      <c r="K1857" s="198"/>
    </row>
    <row r="1858" spans="3:11" ht="15" customHeight="1" x14ac:dyDescent="0.25">
      <c r="C1858" s="175"/>
      <c r="E1858" s="175"/>
      <c r="H1858" s="175"/>
      <c r="I1858" s="175"/>
      <c r="J1858" s="202"/>
      <c r="K1858" s="198"/>
    </row>
    <row r="1859" spans="3:11" ht="15" customHeight="1" x14ac:dyDescent="0.25">
      <c r="C1859" s="175"/>
      <c r="E1859" s="175"/>
      <c r="H1859" s="175"/>
      <c r="I1859" s="175"/>
      <c r="J1859" s="202"/>
      <c r="K1859" s="198"/>
    </row>
    <row r="1860" spans="3:11" ht="15" customHeight="1" x14ac:dyDescent="0.25">
      <c r="C1860" s="175"/>
      <c r="E1860" s="175"/>
      <c r="H1860" s="175"/>
      <c r="I1860" s="175"/>
      <c r="J1860" s="202"/>
      <c r="K1860" s="198"/>
    </row>
    <row r="1861" spans="3:11" ht="15" customHeight="1" x14ac:dyDescent="0.25">
      <c r="C1861" s="175"/>
      <c r="E1861" s="175"/>
      <c r="H1861" s="175"/>
      <c r="I1861" s="175"/>
      <c r="J1861" s="202"/>
      <c r="K1861" s="198"/>
    </row>
    <row r="1862" spans="3:11" ht="15" customHeight="1" x14ac:dyDescent="0.25">
      <c r="C1862" s="175"/>
      <c r="E1862" s="175"/>
      <c r="H1862" s="175"/>
      <c r="I1862" s="175"/>
      <c r="J1862" s="202"/>
      <c r="K1862" s="198"/>
    </row>
    <row r="1863" spans="3:11" ht="15" customHeight="1" x14ac:dyDescent="0.25">
      <c r="C1863" s="175"/>
      <c r="E1863" s="175"/>
      <c r="H1863" s="175"/>
      <c r="I1863" s="175"/>
      <c r="J1863" s="202"/>
      <c r="K1863" s="198"/>
    </row>
    <row r="1864" spans="3:11" ht="15" customHeight="1" x14ac:dyDescent="0.25">
      <c r="C1864" s="175"/>
      <c r="E1864" s="175"/>
      <c r="H1864" s="175"/>
      <c r="I1864" s="175"/>
      <c r="J1864" s="202"/>
      <c r="K1864" s="198"/>
    </row>
    <row r="1865" spans="3:11" ht="15" customHeight="1" x14ac:dyDescent="0.25">
      <c r="C1865" s="175"/>
      <c r="E1865" s="175"/>
      <c r="H1865" s="175"/>
      <c r="I1865" s="175"/>
      <c r="J1865" s="202"/>
      <c r="K1865" s="198"/>
    </row>
    <row r="1866" spans="3:11" ht="15" customHeight="1" x14ac:dyDescent="0.25">
      <c r="C1866" s="175"/>
      <c r="E1866" s="175"/>
      <c r="H1866" s="175"/>
      <c r="I1866" s="175"/>
      <c r="J1866" s="202"/>
      <c r="K1866" s="198"/>
    </row>
    <row r="1867" spans="3:11" ht="15" customHeight="1" x14ac:dyDescent="0.25">
      <c r="C1867" s="175"/>
      <c r="E1867" s="175"/>
      <c r="H1867" s="175"/>
      <c r="I1867" s="175"/>
      <c r="J1867" s="202"/>
      <c r="K1867" s="198"/>
    </row>
    <row r="1868" spans="3:11" ht="15" customHeight="1" x14ac:dyDescent="0.25">
      <c r="C1868" s="175"/>
      <c r="E1868" s="175"/>
      <c r="H1868" s="175"/>
      <c r="I1868" s="175"/>
      <c r="J1868" s="202"/>
      <c r="K1868" s="198"/>
    </row>
    <row r="1869" spans="3:11" ht="15" customHeight="1" x14ac:dyDescent="0.25">
      <c r="C1869" s="175"/>
      <c r="E1869" s="175"/>
      <c r="H1869" s="175"/>
      <c r="I1869" s="175"/>
      <c r="J1869" s="202"/>
      <c r="K1869" s="198"/>
    </row>
    <row r="1870" spans="3:11" ht="15" customHeight="1" x14ac:dyDescent="0.25">
      <c r="C1870" s="175"/>
      <c r="E1870" s="175"/>
      <c r="H1870" s="175"/>
      <c r="I1870" s="175"/>
      <c r="J1870" s="202"/>
      <c r="K1870" s="198"/>
    </row>
    <row r="1871" spans="3:11" ht="15" customHeight="1" x14ac:dyDescent="0.25">
      <c r="C1871" s="175"/>
      <c r="E1871" s="175"/>
      <c r="H1871" s="175"/>
      <c r="I1871" s="175"/>
      <c r="J1871" s="202"/>
      <c r="K1871" s="198"/>
    </row>
    <row r="1872" spans="3:11" ht="15" customHeight="1" x14ac:dyDescent="0.25">
      <c r="C1872" s="175"/>
      <c r="E1872" s="175"/>
      <c r="H1872" s="175"/>
      <c r="I1872" s="175"/>
      <c r="J1872" s="202"/>
      <c r="K1872" s="198"/>
    </row>
    <row r="1873" spans="3:11" ht="15" customHeight="1" x14ac:dyDescent="0.25">
      <c r="C1873" s="175"/>
      <c r="E1873" s="175"/>
      <c r="H1873" s="175"/>
      <c r="I1873" s="175"/>
      <c r="J1873" s="202"/>
      <c r="K1873" s="198"/>
    </row>
    <row r="1874" spans="3:11" ht="15" customHeight="1" x14ac:dyDescent="0.25">
      <c r="C1874" s="175"/>
      <c r="E1874" s="175"/>
      <c r="H1874" s="175"/>
      <c r="I1874" s="175"/>
      <c r="J1874" s="202"/>
      <c r="K1874" s="198"/>
    </row>
    <row r="1875" spans="3:11" ht="15" customHeight="1" x14ac:dyDescent="0.25">
      <c r="C1875" s="175"/>
      <c r="E1875" s="175"/>
      <c r="H1875" s="175"/>
      <c r="I1875" s="175"/>
      <c r="J1875" s="202"/>
      <c r="K1875" s="198"/>
    </row>
    <row r="1876" spans="3:11" ht="15" customHeight="1" x14ac:dyDescent="0.25">
      <c r="C1876" s="175"/>
      <c r="E1876" s="175"/>
      <c r="H1876" s="175"/>
      <c r="I1876" s="175"/>
      <c r="J1876" s="202"/>
      <c r="K1876" s="198"/>
    </row>
    <row r="1877" spans="3:11" ht="15" customHeight="1" x14ac:dyDescent="0.25">
      <c r="C1877" s="175"/>
      <c r="E1877" s="175"/>
      <c r="H1877" s="175"/>
      <c r="I1877" s="175"/>
      <c r="J1877" s="202"/>
      <c r="K1877" s="198"/>
    </row>
    <row r="1878" spans="3:11" ht="15" customHeight="1" x14ac:dyDescent="0.25">
      <c r="C1878" s="175"/>
      <c r="E1878" s="175"/>
      <c r="H1878" s="175"/>
      <c r="I1878" s="175"/>
      <c r="J1878" s="202"/>
      <c r="K1878" s="198"/>
    </row>
    <row r="1879" spans="3:11" ht="15" customHeight="1" x14ac:dyDescent="0.25">
      <c r="C1879" s="175"/>
      <c r="E1879" s="175"/>
      <c r="H1879" s="175"/>
      <c r="I1879" s="175"/>
      <c r="J1879" s="202"/>
      <c r="K1879" s="198"/>
    </row>
    <row r="1880" spans="3:11" ht="15" customHeight="1" x14ac:dyDescent="0.25">
      <c r="C1880" s="175"/>
      <c r="E1880" s="175"/>
      <c r="H1880" s="175"/>
      <c r="I1880" s="175"/>
      <c r="J1880" s="202"/>
      <c r="K1880" s="198"/>
    </row>
    <row r="1881" spans="3:11" ht="15" customHeight="1" x14ac:dyDescent="0.25">
      <c r="C1881" s="175"/>
      <c r="E1881" s="175"/>
      <c r="H1881" s="175"/>
      <c r="I1881" s="175"/>
      <c r="J1881" s="202"/>
      <c r="K1881" s="198"/>
    </row>
    <row r="1882" spans="3:11" ht="15" customHeight="1" x14ac:dyDescent="0.25">
      <c r="C1882" s="175"/>
      <c r="E1882" s="175"/>
      <c r="H1882" s="175"/>
      <c r="I1882" s="175"/>
      <c r="J1882" s="202"/>
      <c r="K1882" s="198"/>
    </row>
    <row r="1883" spans="3:11" ht="15" customHeight="1" x14ac:dyDescent="0.25">
      <c r="C1883" s="175"/>
      <c r="E1883" s="175"/>
      <c r="H1883" s="175"/>
      <c r="I1883" s="175"/>
      <c r="J1883" s="202"/>
      <c r="K1883" s="198"/>
    </row>
    <row r="1884" spans="3:11" ht="15" customHeight="1" x14ac:dyDescent="0.25">
      <c r="C1884" s="175"/>
      <c r="E1884" s="175"/>
      <c r="H1884" s="175"/>
      <c r="I1884" s="175"/>
      <c r="J1884" s="202"/>
      <c r="K1884" s="198"/>
    </row>
    <row r="1885" spans="3:11" ht="15" customHeight="1" x14ac:dyDescent="0.25">
      <c r="C1885" s="175"/>
      <c r="E1885" s="175"/>
      <c r="H1885" s="175"/>
      <c r="I1885" s="175"/>
      <c r="J1885" s="202"/>
      <c r="K1885" s="198"/>
    </row>
    <row r="1886" spans="3:11" ht="15" customHeight="1" x14ac:dyDescent="0.25">
      <c r="C1886" s="175"/>
      <c r="E1886" s="175"/>
      <c r="H1886" s="175"/>
      <c r="I1886" s="175"/>
      <c r="J1886" s="202"/>
      <c r="K1886" s="198"/>
    </row>
    <row r="1887" spans="3:11" ht="15" customHeight="1" x14ac:dyDescent="0.25">
      <c r="C1887" s="175"/>
      <c r="E1887" s="175"/>
      <c r="H1887" s="175"/>
      <c r="I1887" s="175"/>
      <c r="J1887" s="202"/>
      <c r="K1887" s="198"/>
    </row>
    <row r="1888" spans="3:11" ht="15" customHeight="1" x14ac:dyDescent="0.25">
      <c r="C1888" s="175"/>
      <c r="E1888" s="175"/>
      <c r="H1888" s="175"/>
      <c r="I1888" s="175"/>
      <c r="J1888" s="202"/>
      <c r="K1888" s="198"/>
    </row>
    <row r="1889" spans="3:11" ht="15" customHeight="1" x14ac:dyDescent="0.25">
      <c r="C1889" s="175"/>
      <c r="E1889" s="175"/>
      <c r="H1889" s="175"/>
      <c r="I1889" s="175"/>
      <c r="J1889" s="202"/>
      <c r="K1889" s="198"/>
    </row>
    <row r="1890" spans="3:11" ht="15" customHeight="1" x14ac:dyDescent="0.25">
      <c r="C1890" s="175"/>
      <c r="E1890" s="175"/>
      <c r="H1890" s="175"/>
      <c r="I1890" s="175"/>
      <c r="J1890" s="202"/>
      <c r="K1890" s="198"/>
    </row>
    <row r="1891" spans="3:11" ht="15" customHeight="1" x14ac:dyDescent="0.25">
      <c r="C1891" s="175"/>
      <c r="E1891" s="175"/>
      <c r="H1891" s="175"/>
      <c r="I1891" s="175"/>
      <c r="J1891" s="202"/>
      <c r="K1891" s="198"/>
    </row>
    <row r="1892" spans="3:11" ht="15" customHeight="1" x14ac:dyDescent="0.25">
      <c r="C1892" s="175"/>
      <c r="E1892" s="175"/>
      <c r="H1892" s="175"/>
      <c r="I1892" s="175"/>
      <c r="J1892" s="202"/>
      <c r="K1892" s="198"/>
    </row>
    <row r="1893" spans="3:11" ht="15" customHeight="1" x14ac:dyDescent="0.25">
      <c r="C1893" s="175"/>
      <c r="E1893" s="175"/>
      <c r="H1893" s="175"/>
      <c r="I1893" s="175"/>
      <c r="J1893" s="202"/>
      <c r="K1893" s="198"/>
    </row>
    <row r="1894" spans="3:11" ht="15" customHeight="1" x14ac:dyDescent="0.25">
      <c r="C1894" s="175"/>
      <c r="E1894" s="175"/>
      <c r="H1894" s="175"/>
      <c r="I1894" s="175"/>
      <c r="J1894" s="202"/>
      <c r="K1894" s="198"/>
    </row>
    <row r="1895" spans="3:11" ht="15" customHeight="1" x14ac:dyDescent="0.25">
      <c r="C1895" s="175"/>
      <c r="E1895" s="175"/>
      <c r="H1895" s="175"/>
      <c r="I1895" s="175"/>
      <c r="J1895" s="202"/>
      <c r="K1895" s="198"/>
    </row>
    <row r="1896" spans="3:11" ht="15" customHeight="1" x14ac:dyDescent="0.25">
      <c r="C1896" s="175"/>
      <c r="E1896" s="175"/>
      <c r="H1896" s="175"/>
      <c r="I1896" s="175"/>
      <c r="J1896" s="202"/>
      <c r="K1896" s="198"/>
    </row>
    <row r="1897" spans="3:11" ht="15" customHeight="1" x14ac:dyDescent="0.25">
      <c r="C1897" s="175"/>
      <c r="E1897" s="175"/>
      <c r="H1897" s="175"/>
      <c r="I1897" s="175"/>
      <c r="J1897" s="202"/>
      <c r="K1897" s="198"/>
    </row>
    <row r="1898" spans="3:11" ht="15" customHeight="1" x14ac:dyDescent="0.25">
      <c r="C1898" s="175"/>
      <c r="E1898" s="175"/>
      <c r="H1898" s="175"/>
      <c r="I1898" s="175"/>
      <c r="J1898" s="202"/>
      <c r="K1898" s="198"/>
    </row>
    <row r="1899" spans="3:11" ht="15" customHeight="1" x14ac:dyDescent="0.25">
      <c r="C1899" s="175"/>
      <c r="E1899" s="175"/>
      <c r="H1899" s="175"/>
      <c r="I1899" s="175"/>
      <c r="J1899" s="202"/>
      <c r="K1899" s="198"/>
    </row>
    <row r="1900" spans="3:11" ht="15" customHeight="1" x14ac:dyDescent="0.25">
      <c r="C1900" s="175"/>
      <c r="E1900" s="175"/>
      <c r="H1900" s="175"/>
      <c r="I1900" s="175"/>
      <c r="J1900" s="202"/>
      <c r="K1900" s="198"/>
    </row>
    <row r="1901" spans="3:11" ht="15" customHeight="1" x14ac:dyDescent="0.25">
      <c r="C1901" s="175"/>
      <c r="E1901" s="175"/>
      <c r="H1901" s="175"/>
      <c r="I1901" s="175"/>
      <c r="J1901" s="202"/>
      <c r="K1901" s="198"/>
    </row>
    <row r="1902" spans="3:11" ht="15" customHeight="1" x14ac:dyDescent="0.25">
      <c r="C1902" s="175"/>
      <c r="E1902" s="175"/>
      <c r="H1902" s="175"/>
      <c r="I1902" s="175"/>
      <c r="J1902" s="202"/>
      <c r="K1902" s="198"/>
    </row>
    <row r="1903" spans="3:11" ht="15" customHeight="1" x14ac:dyDescent="0.25">
      <c r="C1903" s="175"/>
      <c r="E1903" s="175"/>
      <c r="H1903" s="175"/>
      <c r="I1903" s="175"/>
      <c r="J1903" s="202"/>
      <c r="K1903" s="198"/>
    </row>
    <row r="1904" spans="3:11" ht="15" customHeight="1" x14ac:dyDescent="0.25">
      <c r="C1904" s="175"/>
      <c r="E1904" s="175"/>
      <c r="H1904" s="175"/>
      <c r="I1904" s="175"/>
      <c r="J1904" s="202"/>
      <c r="K1904" s="198"/>
    </row>
    <row r="1905" spans="3:11" ht="15" customHeight="1" x14ac:dyDescent="0.25">
      <c r="C1905" s="175"/>
      <c r="E1905" s="175"/>
      <c r="H1905" s="175"/>
      <c r="I1905" s="175"/>
      <c r="J1905" s="202"/>
      <c r="K1905" s="198"/>
    </row>
    <row r="1906" spans="3:11" ht="15" customHeight="1" x14ac:dyDescent="0.25">
      <c r="C1906" s="175"/>
      <c r="E1906" s="175"/>
      <c r="H1906" s="175"/>
      <c r="I1906" s="175"/>
      <c r="J1906" s="202"/>
      <c r="K1906" s="198"/>
    </row>
    <row r="1907" spans="3:11" ht="15" customHeight="1" x14ac:dyDescent="0.25">
      <c r="C1907" s="175"/>
      <c r="E1907" s="175"/>
      <c r="H1907" s="175"/>
      <c r="I1907" s="175"/>
      <c r="J1907" s="202"/>
      <c r="K1907" s="198"/>
    </row>
    <row r="1908" spans="3:11" ht="15" customHeight="1" x14ac:dyDescent="0.25">
      <c r="C1908" s="175"/>
      <c r="E1908" s="175"/>
      <c r="H1908" s="175"/>
      <c r="I1908" s="175"/>
      <c r="J1908" s="202"/>
      <c r="K1908" s="198"/>
    </row>
    <row r="1909" spans="3:11" ht="15" customHeight="1" x14ac:dyDescent="0.25">
      <c r="C1909" s="175"/>
      <c r="E1909" s="175"/>
      <c r="H1909" s="175"/>
      <c r="I1909" s="175"/>
      <c r="J1909" s="202"/>
      <c r="K1909" s="198"/>
    </row>
    <row r="1910" spans="3:11" ht="15" customHeight="1" x14ac:dyDescent="0.25">
      <c r="C1910" s="175"/>
      <c r="E1910" s="175"/>
      <c r="H1910" s="175"/>
      <c r="I1910" s="175"/>
      <c r="J1910" s="202"/>
      <c r="K1910" s="198"/>
    </row>
    <row r="1911" spans="3:11" ht="15" customHeight="1" x14ac:dyDescent="0.25">
      <c r="C1911" s="175"/>
      <c r="E1911" s="175"/>
      <c r="H1911" s="175"/>
      <c r="I1911" s="175"/>
      <c r="J1911" s="202"/>
      <c r="K1911" s="198"/>
    </row>
    <row r="1912" spans="3:11" ht="15" customHeight="1" x14ac:dyDescent="0.25">
      <c r="C1912" s="175"/>
      <c r="E1912" s="175"/>
      <c r="H1912" s="175"/>
      <c r="I1912" s="175"/>
      <c r="J1912" s="202"/>
      <c r="K1912" s="198"/>
    </row>
    <row r="1913" spans="3:11" ht="15" customHeight="1" x14ac:dyDescent="0.25">
      <c r="C1913" s="175"/>
      <c r="E1913" s="175"/>
      <c r="H1913" s="175"/>
      <c r="I1913" s="175"/>
      <c r="J1913" s="202"/>
      <c r="K1913" s="198"/>
    </row>
    <row r="1914" spans="3:11" ht="15" customHeight="1" x14ac:dyDescent="0.25">
      <c r="C1914" s="175"/>
      <c r="E1914" s="175"/>
      <c r="H1914" s="175"/>
      <c r="I1914" s="175"/>
      <c r="J1914" s="202"/>
      <c r="K1914" s="198"/>
    </row>
    <row r="1915" spans="3:11" ht="15" customHeight="1" x14ac:dyDescent="0.25">
      <c r="C1915" s="175"/>
      <c r="E1915" s="175"/>
      <c r="H1915" s="175"/>
      <c r="I1915" s="175"/>
      <c r="J1915" s="202"/>
      <c r="K1915" s="198"/>
    </row>
    <row r="1916" spans="3:11" ht="15" customHeight="1" x14ac:dyDescent="0.25">
      <c r="C1916" s="175"/>
      <c r="E1916" s="175"/>
      <c r="H1916" s="175"/>
      <c r="I1916" s="175"/>
      <c r="J1916" s="202"/>
      <c r="K1916" s="198"/>
    </row>
    <row r="1917" spans="3:11" ht="15" customHeight="1" x14ac:dyDescent="0.25">
      <c r="C1917" s="175"/>
      <c r="E1917" s="175"/>
      <c r="H1917" s="175"/>
      <c r="I1917" s="175"/>
      <c r="J1917" s="202"/>
      <c r="K1917" s="198"/>
    </row>
    <row r="1918" spans="3:11" ht="15" customHeight="1" x14ac:dyDescent="0.25">
      <c r="C1918" s="175"/>
      <c r="E1918" s="175"/>
      <c r="H1918" s="175"/>
      <c r="I1918" s="175"/>
      <c r="J1918" s="202"/>
      <c r="K1918" s="198"/>
    </row>
    <row r="1919" spans="3:11" ht="15" customHeight="1" x14ac:dyDescent="0.25">
      <c r="C1919" s="175"/>
      <c r="E1919" s="175"/>
      <c r="H1919" s="175"/>
      <c r="I1919" s="175"/>
      <c r="J1919" s="202"/>
      <c r="K1919" s="198"/>
    </row>
    <row r="1920" spans="3:11" ht="15" customHeight="1" x14ac:dyDescent="0.25">
      <c r="C1920" s="175"/>
      <c r="E1920" s="175"/>
      <c r="H1920" s="175"/>
      <c r="I1920" s="175"/>
      <c r="J1920" s="202"/>
      <c r="K1920" s="198"/>
    </row>
    <row r="1921" spans="3:11" ht="15" customHeight="1" x14ac:dyDescent="0.25">
      <c r="C1921" s="175"/>
      <c r="E1921" s="175"/>
      <c r="H1921" s="175"/>
      <c r="I1921" s="175"/>
      <c r="J1921" s="202"/>
      <c r="K1921" s="198"/>
    </row>
    <row r="1922" spans="3:11" ht="15" customHeight="1" x14ac:dyDescent="0.25">
      <c r="C1922" s="175"/>
      <c r="E1922" s="175"/>
      <c r="H1922" s="175"/>
      <c r="I1922" s="175"/>
      <c r="J1922" s="202"/>
      <c r="K1922" s="198"/>
    </row>
    <row r="1923" spans="3:11" ht="15" customHeight="1" x14ac:dyDescent="0.25">
      <c r="C1923" s="175"/>
      <c r="E1923" s="175"/>
      <c r="H1923" s="175"/>
      <c r="I1923" s="175"/>
      <c r="J1923" s="202"/>
      <c r="K1923" s="198"/>
    </row>
    <row r="1924" spans="3:11" ht="15" customHeight="1" x14ac:dyDescent="0.25">
      <c r="C1924" s="175"/>
      <c r="E1924" s="175"/>
      <c r="H1924" s="175"/>
      <c r="I1924" s="175"/>
      <c r="J1924" s="202"/>
      <c r="K1924" s="198"/>
    </row>
    <row r="1925" spans="3:11" ht="15" customHeight="1" x14ac:dyDescent="0.25">
      <c r="C1925" s="175"/>
      <c r="E1925" s="175"/>
      <c r="H1925" s="175"/>
      <c r="I1925" s="175"/>
      <c r="J1925" s="202"/>
      <c r="K1925" s="198"/>
    </row>
    <row r="1926" spans="3:11" ht="15" customHeight="1" x14ac:dyDescent="0.25">
      <c r="C1926" s="175"/>
      <c r="E1926" s="175"/>
      <c r="H1926" s="175"/>
      <c r="I1926" s="175"/>
      <c r="J1926" s="202"/>
      <c r="K1926" s="198"/>
    </row>
    <row r="1927" spans="3:11" ht="15" customHeight="1" x14ac:dyDescent="0.25">
      <c r="C1927" s="175"/>
      <c r="E1927" s="175"/>
      <c r="H1927" s="175"/>
      <c r="I1927" s="175"/>
      <c r="J1927" s="202"/>
      <c r="K1927" s="198"/>
    </row>
    <row r="1928" spans="3:11" ht="15" customHeight="1" x14ac:dyDescent="0.25">
      <c r="C1928" s="175"/>
      <c r="E1928" s="175"/>
      <c r="H1928" s="175"/>
      <c r="I1928" s="175"/>
      <c r="J1928" s="202"/>
      <c r="K1928" s="198"/>
    </row>
    <row r="1929" spans="3:11" ht="15" customHeight="1" x14ac:dyDescent="0.25">
      <c r="C1929" s="175"/>
      <c r="E1929" s="175"/>
      <c r="H1929" s="175"/>
      <c r="I1929" s="175"/>
      <c r="J1929" s="202"/>
      <c r="K1929" s="198"/>
    </row>
    <row r="1930" spans="3:11" ht="15" customHeight="1" x14ac:dyDescent="0.25">
      <c r="C1930" s="175"/>
      <c r="E1930" s="175"/>
      <c r="H1930" s="175"/>
      <c r="I1930" s="175"/>
      <c r="J1930" s="202"/>
      <c r="K1930" s="198"/>
    </row>
    <row r="1931" spans="3:11" ht="15" customHeight="1" x14ac:dyDescent="0.25">
      <c r="C1931" s="175"/>
      <c r="E1931" s="175"/>
      <c r="H1931" s="175"/>
      <c r="I1931" s="175"/>
      <c r="J1931" s="202"/>
      <c r="K1931" s="198"/>
    </row>
    <row r="1932" spans="3:11" ht="15" customHeight="1" x14ac:dyDescent="0.25">
      <c r="C1932" s="175"/>
      <c r="E1932" s="175"/>
      <c r="H1932" s="175"/>
      <c r="I1932" s="175"/>
      <c r="J1932" s="202"/>
      <c r="K1932" s="198"/>
    </row>
    <row r="1933" spans="3:11" ht="15" customHeight="1" x14ac:dyDescent="0.25">
      <c r="C1933" s="175"/>
      <c r="E1933" s="175"/>
      <c r="H1933" s="175"/>
      <c r="I1933" s="175"/>
      <c r="J1933" s="202"/>
      <c r="K1933" s="198"/>
    </row>
    <row r="1934" spans="3:11" ht="15" customHeight="1" x14ac:dyDescent="0.25">
      <c r="C1934" s="175"/>
      <c r="E1934" s="175"/>
      <c r="H1934" s="175"/>
      <c r="I1934" s="175"/>
      <c r="J1934" s="202"/>
      <c r="K1934" s="198"/>
    </row>
    <row r="1935" spans="3:11" ht="15" customHeight="1" x14ac:dyDescent="0.25">
      <c r="C1935" s="175"/>
      <c r="E1935" s="175"/>
      <c r="H1935" s="175"/>
      <c r="I1935" s="175"/>
      <c r="J1935" s="202"/>
      <c r="K1935" s="198"/>
    </row>
    <row r="1936" spans="3:11" ht="15" customHeight="1" x14ac:dyDescent="0.25">
      <c r="C1936" s="175"/>
      <c r="E1936" s="175"/>
      <c r="H1936" s="175"/>
      <c r="I1936" s="175"/>
      <c r="J1936" s="202"/>
      <c r="K1936" s="198"/>
    </row>
    <row r="1937" spans="3:11" ht="15" customHeight="1" x14ac:dyDescent="0.25">
      <c r="C1937" s="175"/>
      <c r="E1937" s="175"/>
      <c r="H1937" s="175"/>
      <c r="I1937" s="175"/>
      <c r="J1937" s="202"/>
      <c r="K1937" s="198"/>
    </row>
    <row r="1938" spans="3:11" ht="15" customHeight="1" x14ac:dyDescent="0.25">
      <c r="C1938" s="175"/>
      <c r="E1938" s="175"/>
      <c r="H1938" s="175"/>
      <c r="I1938" s="175"/>
      <c r="J1938" s="202"/>
      <c r="K1938" s="198"/>
    </row>
    <row r="1939" spans="3:11" ht="15" customHeight="1" x14ac:dyDescent="0.25">
      <c r="C1939" s="175"/>
      <c r="E1939" s="175"/>
      <c r="H1939" s="175"/>
      <c r="I1939" s="175"/>
      <c r="J1939" s="202"/>
      <c r="K1939" s="198"/>
    </row>
    <row r="1940" spans="3:11" ht="15" customHeight="1" x14ac:dyDescent="0.25">
      <c r="C1940" s="175"/>
      <c r="E1940" s="175"/>
      <c r="H1940" s="175"/>
      <c r="I1940" s="175"/>
      <c r="J1940" s="202"/>
      <c r="K1940" s="198"/>
    </row>
    <row r="1941" spans="3:11" ht="15" customHeight="1" x14ac:dyDescent="0.25">
      <c r="C1941" s="175"/>
      <c r="E1941" s="175"/>
      <c r="H1941" s="175"/>
      <c r="I1941" s="175"/>
      <c r="J1941" s="202"/>
      <c r="K1941" s="198"/>
    </row>
    <row r="1942" spans="3:11" ht="15" customHeight="1" x14ac:dyDescent="0.25">
      <c r="C1942" s="175"/>
      <c r="E1942" s="175"/>
      <c r="H1942" s="175"/>
      <c r="I1942" s="175"/>
      <c r="J1942" s="202"/>
      <c r="K1942" s="198"/>
    </row>
    <row r="1943" spans="3:11" ht="15" customHeight="1" x14ac:dyDescent="0.25">
      <c r="C1943" s="175"/>
      <c r="E1943" s="175"/>
      <c r="H1943" s="175"/>
      <c r="I1943" s="175"/>
      <c r="J1943" s="202"/>
      <c r="K1943" s="198"/>
    </row>
    <row r="1944" spans="3:11" ht="15" customHeight="1" x14ac:dyDescent="0.25">
      <c r="C1944" s="175"/>
      <c r="E1944" s="175"/>
      <c r="H1944" s="175"/>
      <c r="I1944" s="175"/>
      <c r="J1944" s="202"/>
      <c r="K1944" s="198"/>
    </row>
    <row r="1945" spans="3:11" ht="15" customHeight="1" x14ac:dyDescent="0.25">
      <c r="C1945" s="175"/>
      <c r="E1945" s="175"/>
      <c r="H1945" s="175"/>
      <c r="I1945" s="175"/>
      <c r="J1945" s="202"/>
      <c r="K1945" s="198"/>
    </row>
    <row r="1946" spans="3:11" ht="15" customHeight="1" x14ac:dyDescent="0.25">
      <c r="C1946" s="175"/>
      <c r="E1946" s="175"/>
      <c r="H1946" s="175"/>
      <c r="I1946" s="175"/>
      <c r="J1946" s="202"/>
      <c r="K1946" s="198"/>
    </row>
    <row r="1947" spans="3:11" ht="15" customHeight="1" x14ac:dyDescent="0.25">
      <c r="C1947" s="175"/>
      <c r="E1947" s="175"/>
      <c r="H1947" s="175"/>
      <c r="I1947" s="175"/>
      <c r="J1947" s="202"/>
      <c r="K1947" s="198"/>
    </row>
    <row r="1948" spans="3:11" ht="15" customHeight="1" x14ac:dyDescent="0.25">
      <c r="C1948" s="175"/>
      <c r="E1948" s="175"/>
      <c r="H1948" s="175"/>
      <c r="I1948" s="175"/>
      <c r="J1948" s="202"/>
      <c r="K1948" s="198"/>
    </row>
    <row r="1949" spans="3:11" ht="15" customHeight="1" x14ac:dyDescent="0.25">
      <c r="C1949" s="175"/>
      <c r="E1949" s="175"/>
      <c r="H1949" s="175"/>
      <c r="I1949" s="175"/>
      <c r="J1949" s="202"/>
      <c r="K1949" s="198"/>
    </row>
    <row r="1950" spans="3:11" ht="15" customHeight="1" x14ac:dyDescent="0.25">
      <c r="C1950" s="175"/>
      <c r="E1950" s="175"/>
      <c r="H1950" s="175"/>
      <c r="I1950" s="175"/>
      <c r="J1950" s="202"/>
      <c r="K1950" s="198"/>
    </row>
    <row r="1951" spans="3:11" ht="15" customHeight="1" x14ac:dyDescent="0.25">
      <c r="C1951" s="175"/>
      <c r="E1951" s="175"/>
      <c r="H1951" s="175"/>
      <c r="I1951" s="175"/>
      <c r="J1951" s="202"/>
      <c r="K1951" s="198"/>
    </row>
    <row r="1952" spans="3:11" ht="15" customHeight="1" x14ac:dyDescent="0.25">
      <c r="C1952" s="175"/>
      <c r="E1952" s="175"/>
      <c r="H1952" s="175"/>
      <c r="I1952" s="175"/>
      <c r="J1952" s="202"/>
      <c r="K1952" s="198"/>
    </row>
    <row r="1953" spans="3:11" ht="15" customHeight="1" x14ac:dyDescent="0.25">
      <c r="C1953" s="175"/>
      <c r="E1953" s="175"/>
      <c r="H1953" s="175"/>
      <c r="I1953" s="175"/>
      <c r="J1953" s="202"/>
      <c r="K1953" s="198"/>
    </row>
    <row r="1954" spans="3:11" ht="15" customHeight="1" x14ac:dyDescent="0.25">
      <c r="C1954" s="175"/>
      <c r="E1954" s="175"/>
      <c r="H1954" s="175"/>
      <c r="I1954" s="175"/>
      <c r="J1954" s="202"/>
      <c r="K1954" s="198"/>
    </row>
    <row r="1955" spans="3:11" ht="15" customHeight="1" x14ac:dyDescent="0.25">
      <c r="C1955" s="175"/>
      <c r="E1955" s="175"/>
      <c r="H1955" s="175"/>
      <c r="I1955" s="175"/>
      <c r="J1955" s="202"/>
      <c r="K1955" s="198"/>
    </row>
    <row r="1956" spans="3:11" ht="15" customHeight="1" x14ac:dyDescent="0.25">
      <c r="C1956" s="175"/>
      <c r="E1956" s="175"/>
      <c r="H1956" s="175"/>
      <c r="I1956" s="175"/>
      <c r="J1956" s="202"/>
      <c r="K1956" s="198"/>
    </row>
    <row r="1957" spans="3:11" ht="15" customHeight="1" x14ac:dyDescent="0.25">
      <c r="C1957" s="175"/>
      <c r="E1957" s="175"/>
      <c r="H1957" s="175"/>
      <c r="I1957" s="175"/>
      <c r="J1957" s="202"/>
      <c r="K1957" s="198"/>
    </row>
    <row r="1958" spans="3:11" ht="15" customHeight="1" x14ac:dyDescent="0.25">
      <c r="C1958" s="175"/>
      <c r="E1958" s="175"/>
      <c r="H1958" s="175"/>
      <c r="I1958" s="175"/>
      <c r="J1958" s="202"/>
      <c r="K1958" s="198"/>
    </row>
    <row r="1959" spans="3:11" ht="15" customHeight="1" x14ac:dyDescent="0.25">
      <c r="C1959" s="175"/>
      <c r="E1959" s="175"/>
      <c r="H1959" s="175"/>
      <c r="I1959" s="175"/>
      <c r="J1959" s="202"/>
      <c r="K1959" s="198"/>
    </row>
    <row r="1960" spans="3:11" ht="15" customHeight="1" x14ac:dyDescent="0.25">
      <c r="C1960" s="175"/>
      <c r="E1960" s="175"/>
      <c r="H1960" s="175"/>
      <c r="I1960" s="175"/>
      <c r="J1960" s="202"/>
      <c r="K1960" s="198"/>
    </row>
    <row r="1961" spans="3:11" ht="15" customHeight="1" x14ac:dyDescent="0.25">
      <c r="C1961" s="175"/>
      <c r="E1961" s="175"/>
      <c r="H1961" s="175"/>
      <c r="I1961" s="175"/>
      <c r="J1961" s="202"/>
      <c r="K1961" s="198"/>
    </row>
    <row r="1962" spans="3:11" ht="15" customHeight="1" x14ac:dyDescent="0.25">
      <c r="C1962" s="175"/>
      <c r="E1962" s="175"/>
      <c r="H1962" s="175"/>
      <c r="I1962" s="175"/>
      <c r="J1962" s="202"/>
      <c r="K1962" s="198"/>
    </row>
    <row r="1963" spans="3:11" ht="15" customHeight="1" x14ac:dyDescent="0.25">
      <c r="C1963" s="175"/>
      <c r="E1963" s="175"/>
      <c r="H1963" s="175"/>
      <c r="I1963" s="175"/>
      <c r="J1963" s="202"/>
      <c r="K1963" s="198"/>
    </row>
    <row r="1964" spans="3:11" ht="15" customHeight="1" x14ac:dyDescent="0.25">
      <c r="C1964" s="175"/>
      <c r="E1964" s="175"/>
      <c r="H1964" s="175"/>
      <c r="I1964" s="175"/>
      <c r="J1964" s="202"/>
      <c r="K1964" s="198"/>
    </row>
    <row r="1965" spans="3:11" ht="15" customHeight="1" x14ac:dyDescent="0.25">
      <c r="C1965" s="175"/>
      <c r="E1965" s="175"/>
      <c r="H1965" s="175"/>
      <c r="I1965" s="175"/>
      <c r="J1965" s="202"/>
      <c r="K1965" s="198"/>
    </row>
    <row r="1966" spans="3:11" ht="15" customHeight="1" x14ac:dyDescent="0.25">
      <c r="C1966" s="175"/>
      <c r="E1966" s="175"/>
      <c r="H1966" s="175"/>
      <c r="I1966" s="175"/>
      <c r="J1966" s="202"/>
      <c r="K1966" s="198"/>
    </row>
    <row r="1967" spans="3:11" ht="15" customHeight="1" x14ac:dyDescent="0.25">
      <c r="C1967" s="175"/>
      <c r="E1967" s="175"/>
      <c r="H1967" s="175"/>
      <c r="I1967" s="175"/>
      <c r="J1967" s="202"/>
      <c r="K1967" s="198"/>
    </row>
    <row r="1968" spans="3:11" ht="15" customHeight="1" x14ac:dyDescent="0.25">
      <c r="C1968" s="175"/>
      <c r="E1968" s="175"/>
      <c r="H1968" s="175"/>
      <c r="I1968" s="175"/>
      <c r="J1968" s="202"/>
      <c r="K1968" s="198"/>
    </row>
    <row r="1969" spans="3:11" ht="15" customHeight="1" x14ac:dyDescent="0.25">
      <c r="C1969" s="175"/>
      <c r="E1969" s="175"/>
      <c r="H1969" s="175"/>
      <c r="I1969" s="175"/>
      <c r="J1969" s="202"/>
      <c r="K1969" s="198"/>
    </row>
    <row r="1970" spans="3:11" ht="15" customHeight="1" x14ac:dyDescent="0.25">
      <c r="C1970" s="175"/>
      <c r="E1970" s="175"/>
      <c r="H1970" s="175"/>
      <c r="I1970" s="175"/>
      <c r="J1970" s="202"/>
      <c r="K1970" s="198"/>
    </row>
    <row r="1971" spans="3:11" ht="15" customHeight="1" x14ac:dyDescent="0.25">
      <c r="C1971" s="175"/>
      <c r="E1971" s="175"/>
      <c r="H1971" s="175"/>
      <c r="I1971" s="175"/>
      <c r="J1971" s="202"/>
      <c r="K1971" s="198"/>
    </row>
    <row r="1972" spans="3:11" ht="15" customHeight="1" x14ac:dyDescent="0.25">
      <c r="C1972" s="175"/>
      <c r="E1972" s="175"/>
      <c r="H1972" s="175"/>
      <c r="I1972" s="175"/>
      <c r="J1972" s="202"/>
      <c r="K1972" s="198"/>
    </row>
    <row r="1973" spans="3:11" ht="15" customHeight="1" x14ac:dyDescent="0.25">
      <c r="C1973" s="175"/>
      <c r="E1973" s="175"/>
      <c r="H1973" s="175"/>
      <c r="I1973" s="175"/>
      <c r="J1973" s="202"/>
      <c r="K1973" s="198"/>
    </row>
    <row r="1974" spans="3:11" ht="15" customHeight="1" x14ac:dyDescent="0.25">
      <c r="C1974" s="175"/>
      <c r="E1974" s="175"/>
      <c r="H1974" s="175"/>
      <c r="I1974" s="175"/>
      <c r="J1974" s="202"/>
      <c r="K1974" s="198"/>
    </row>
    <row r="1975" spans="3:11" ht="15" customHeight="1" x14ac:dyDescent="0.25">
      <c r="C1975" s="175"/>
      <c r="E1975" s="175"/>
      <c r="H1975" s="175"/>
      <c r="I1975" s="175"/>
      <c r="J1975" s="202"/>
      <c r="K1975" s="198"/>
    </row>
    <row r="1976" spans="3:11" ht="15" customHeight="1" x14ac:dyDescent="0.25">
      <c r="C1976" s="175"/>
      <c r="E1976" s="175"/>
      <c r="H1976" s="175"/>
      <c r="I1976" s="175"/>
      <c r="J1976" s="202"/>
      <c r="K1976" s="198"/>
    </row>
    <row r="1977" spans="3:11" ht="15" customHeight="1" x14ac:dyDescent="0.25">
      <c r="C1977" s="175"/>
      <c r="E1977" s="175"/>
      <c r="H1977" s="175"/>
      <c r="I1977" s="175"/>
      <c r="J1977" s="202"/>
      <c r="K1977" s="198"/>
    </row>
    <row r="1978" spans="3:11" ht="15" customHeight="1" x14ac:dyDescent="0.25">
      <c r="C1978" s="175"/>
      <c r="E1978" s="175"/>
      <c r="H1978" s="175"/>
      <c r="I1978" s="175"/>
      <c r="J1978" s="202"/>
      <c r="K1978" s="198"/>
    </row>
    <row r="1979" spans="3:11" ht="15" customHeight="1" x14ac:dyDescent="0.25">
      <c r="C1979" s="175"/>
      <c r="E1979" s="175"/>
      <c r="H1979" s="175"/>
      <c r="I1979" s="175"/>
      <c r="J1979" s="202"/>
      <c r="K1979" s="198"/>
    </row>
    <row r="1980" spans="3:11" ht="15" customHeight="1" x14ac:dyDescent="0.25">
      <c r="C1980" s="175"/>
      <c r="E1980" s="175"/>
      <c r="H1980" s="175"/>
      <c r="I1980" s="175"/>
      <c r="J1980" s="202"/>
      <c r="K1980" s="198"/>
    </row>
    <row r="1981" spans="3:11" ht="15" customHeight="1" x14ac:dyDescent="0.25">
      <c r="C1981" s="175"/>
      <c r="E1981" s="175"/>
      <c r="H1981" s="175"/>
      <c r="I1981" s="175"/>
      <c r="J1981" s="202"/>
      <c r="K1981" s="198"/>
    </row>
    <row r="1982" spans="3:11" ht="15" customHeight="1" x14ac:dyDescent="0.25">
      <c r="C1982" s="175"/>
      <c r="E1982" s="175"/>
      <c r="H1982" s="175"/>
      <c r="I1982" s="175"/>
      <c r="J1982" s="202"/>
      <c r="K1982" s="198"/>
    </row>
    <row r="1983" spans="3:11" ht="15" customHeight="1" x14ac:dyDescent="0.25">
      <c r="C1983" s="175"/>
      <c r="E1983" s="175"/>
      <c r="H1983" s="175"/>
      <c r="I1983" s="175"/>
      <c r="J1983" s="202"/>
      <c r="K1983" s="198"/>
    </row>
    <row r="1984" spans="3:11" ht="15" customHeight="1" x14ac:dyDescent="0.25">
      <c r="C1984" s="175"/>
      <c r="E1984" s="175"/>
      <c r="H1984" s="175"/>
      <c r="I1984" s="175"/>
      <c r="J1984" s="202"/>
      <c r="K1984" s="198"/>
    </row>
    <row r="1985" spans="3:11" ht="15" customHeight="1" x14ac:dyDescent="0.25">
      <c r="C1985" s="175"/>
      <c r="E1985" s="175"/>
      <c r="H1985" s="175"/>
      <c r="I1985" s="175"/>
      <c r="J1985" s="202"/>
      <c r="K1985" s="198"/>
    </row>
    <row r="1986" spans="3:11" ht="15" customHeight="1" x14ac:dyDescent="0.25">
      <c r="C1986" s="175"/>
      <c r="E1986" s="175"/>
      <c r="H1986" s="175"/>
      <c r="I1986" s="175"/>
      <c r="J1986" s="202"/>
      <c r="K1986" s="198"/>
    </row>
    <row r="1987" spans="3:11" ht="15" customHeight="1" x14ac:dyDescent="0.25">
      <c r="C1987" s="175"/>
      <c r="E1987" s="175"/>
      <c r="H1987" s="175"/>
      <c r="I1987" s="175"/>
      <c r="J1987" s="202"/>
      <c r="K1987" s="198"/>
    </row>
    <row r="1988" spans="3:11" ht="15" customHeight="1" x14ac:dyDescent="0.25">
      <c r="C1988" s="175"/>
      <c r="E1988" s="175"/>
      <c r="H1988" s="175"/>
      <c r="I1988" s="175"/>
      <c r="J1988" s="202"/>
      <c r="K1988" s="198"/>
    </row>
    <row r="1989" spans="3:11" ht="15" customHeight="1" x14ac:dyDescent="0.25">
      <c r="C1989" s="175"/>
      <c r="E1989" s="175"/>
      <c r="H1989" s="175"/>
      <c r="I1989" s="175"/>
      <c r="J1989" s="202"/>
      <c r="K1989" s="198"/>
    </row>
    <row r="1990" spans="3:11" ht="15" customHeight="1" x14ac:dyDescent="0.25">
      <c r="C1990" s="175"/>
      <c r="E1990" s="175"/>
      <c r="H1990" s="175"/>
      <c r="I1990" s="175"/>
      <c r="J1990" s="202"/>
      <c r="K1990" s="198"/>
    </row>
    <row r="1991" spans="3:11" ht="15" customHeight="1" x14ac:dyDescent="0.25">
      <c r="C1991" s="175"/>
      <c r="E1991" s="175"/>
      <c r="H1991" s="175"/>
      <c r="I1991" s="175"/>
      <c r="J1991" s="202"/>
      <c r="K1991" s="198"/>
    </row>
    <row r="1992" spans="3:11" ht="15" customHeight="1" x14ac:dyDescent="0.25">
      <c r="C1992" s="175"/>
      <c r="E1992" s="175"/>
      <c r="H1992" s="175"/>
      <c r="I1992" s="175"/>
      <c r="J1992" s="202"/>
      <c r="K1992" s="198"/>
    </row>
    <row r="1993" spans="3:11" ht="15" customHeight="1" x14ac:dyDescent="0.25">
      <c r="C1993" s="175"/>
      <c r="E1993" s="175"/>
      <c r="H1993" s="175"/>
      <c r="I1993" s="175"/>
      <c r="J1993" s="202"/>
      <c r="K1993" s="198"/>
    </row>
    <row r="1994" spans="3:11" ht="15" customHeight="1" x14ac:dyDescent="0.25">
      <c r="C1994" s="175"/>
      <c r="E1994" s="175"/>
      <c r="H1994" s="175"/>
      <c r="I1994" s="175"/>
      <c r="J1994" s="202"/>
      <c r="K1994" s="198"/>
    </row>
    <row r="1995" spans="3:11" ht="15" customHeight="1" x14ac:dyDescent="0.25">
      <c r="C1995" s="175"/>
      <c r="E1995" s="175"/>
      <c r="H1995" s="175"/>
      <c r="I1995" s="175"/>
      <c r="J1995" s="202"/>
      <c r="K1995" s="198"/>
    </row>
    <row r="1996" spans="3:11" ht="15" customHeight="1" x14ac:dyDescent="0.25">
      <c r="C1996" s="175"/>
      <c r="E1996" s="175"/>
      <c r="H1996" s="175"/>
      <c r="I1996" s="175"/>
      <c r="J1996" s="202"/>
      <c r="K1996" s="198"/>
    </row>
    <row r="1997" spans="3:11" ht="15" customHeight="1" x14ac:dyDescent="0.25">
      <c r="C1997" s="175"/>
      <c r="E1997" s="175"/>
      <c r="H1997" s="175"/>
      <c r="I1997" s="175"/>
      <c r="J1997" s="202"/>
      <c r="K1997" s="198"/>
    </row>
    <row r="1998" spans="3:11" ht="15" customHeight="1" x14ac:dyDescent="0.25">
      <c r="C1998" s="175"/>
      <c r="E1998" s="175"/>
      <c r="H1998" s="175"/>
      <c r="I1998" s="175"/>
      <c r="J1998" s="202"/>
      <c r="K1998" s="198"/>
    </row>
    <row r="1999" spans="3:11" ht="15" customHeight="1" x14ac:dyDescent="0.25">
      <c r="C1999" s="175"/>
      <c r="E1999" s="175"/>
      <c r="H1999" s="175"/>
      <c r="I1999" s="175"/>
      <c r="J1999" s="202"/>
      <c r="K1999" s="198"/>
    </row>
    <row r="2000" spans="3:11" ht="15" customHeight="1" x14ac:dyDescent="0.25">
      <c r="C2000" s="175"/>
      <c r="E2000" s="175"/>
      <c r="H2000" s="175"/>
      <c r="I2000" s="175"/>
      <c r="J2000" s="202"/>
      <c r="K2000" s="198"/>
    </row>
    <row r="2001" spans="3:11" ht="15" customHeight="1" x14ac:dyDescent="0.25">
      <c r="C2001" s="175"/>
      <c r="E2001" s="175"/>
      <c r="H2001" s="175"/>
      <c r="I2001" s="175"/>
      <c r="J2001" s="202"/>
      <c r="K2001" s="198"/>
    </row>
    <row r="2002" spans="3:11" ht="15" customHeight="1" x14ac:dyDescent="0.25">
      <c r="C2002" s="175"/>
      <c r="E2002" s="175"/>
      <c r="H2002" s="175"/>
      <c r="I2002" s="175"/>
      <c r="J2002" s="202"/>
      <c r="K2002" s="198"/>
    </row>
    <row r="2003" spans="3:11" ht="15" customHeight="1" x14ac:dyDescent="0.25">
      <c r="C2003" s="175"/>
      <c r="E2003" s="175"/>
      <c r="H2003" s="175"/>
      <c r="I2003" s="175"/>
      <c r="J2003" s="202"/>
      <c r="K2003" s="198"/>
    </row>
    <row r="2004" spans="3:11" ht="15" customHeight="1" x14ac:dyDescent="0.25">
      <c r="C2004" s="175"/>
      <c r="E2004" s="175"/>
      <c r="H2004" s="175"/>
      <c r="I2004" s="175"/>
      <c r="J2004" s="202"/>
      <c r="K2004" s="198"/>
    </row>
    <row r="2005" spans="3:11" ht="15" customHeight="1" x14ac:dyDescent="0.25">
      <c r="C2005" s="175"/>
      <c r="E2005" s="175"/>
      <c r="H2005" s="175"/>
      <c r="I2005" s="175"/>
      <c r="J2005" s="202"/>
      <c r="K2005" s="198"/>
    </row>
    <row r="2006" spans="3:11" ht="15" customHeight="1" x14ac:dyDescent="0.25">
      <c r="C2006" s="175"/>
      <c r="E2006" s="175"/>
      <c r="H2006" s="175"/>
      <c r="I2006" s="175"/>
      <c r="J2006" s="202"/>
      <c r="K2006" s="198"/>
    </row>
    <row r="2007" spans="3:11" ht="15" customHeight="1" x14ac:dyDescent="0.25">
      <c r="C2007" s="175"/>
      <c r="E2007" s="175"/>
      <c r="H2007" s="175"/>
      <c r="I2007" s="175"/>
      <c r="J2007" s="202"/>
      <c r="K2007" s="198"/>
    </row>
    <row r="2008" spans="3:11" ht="15" customHeight="1" x14ac:dyDescent="0.25">
      <c r="C2008" s="175"/>
      <c r="E2008" s="175"/>
      <c r="H2008" s="175"/>
      <c r="I2008" s="175"/>
      <c r="J2008" s="202"/>
      <c r="K2008" s="198"/>
    </row>
    <row r="2009" spans="3:11" ht="15" customHeight="1" x14ac:dyDescent="0.25">
      <c r="C2009" s="175"/>
      <c r="E2009" s="175"/>
      <c r="H2009" s="175"/>
      <c r="I2009" s="175"/>
      <c r="J2009" s="202"/>
      <c r="K2009" s="198"/>
    </row>
    <row r="2010" spans="3:11" ht="15" customHeight="1" x14ac:dyDescent="0.25">
      <c r="C2010" s="175"/>
      <c r="E2010" s="175"/>
      <c r="H2010" s="175"/>
      <c r="I2010" s="175"/>
      <c r="J2010" s="202"/>
      <c r="K2010" s="198"/>
    </row>
    <row r="2011" spans="3:11" ht="15" customHeight="1" x14ac:dyDescent="0.25">
      <c r="C2011" s="175"/>
      <c r="E2011" s="175"/>
      <c r="H2011" s="175"/>
      <c r="I2011" s="175"/>
      <c r="J2011" s="202"/>
      <c r="K2011" s="198"/>
    </row>
    <row r="2012" spans="3:11" ht="15" customHeight="1" x14ac:dyDescent="0.25">
      <c r="C2012" s="175"/>
      <c r="E2012" s="175"/>
      <c r="H2012" s="175"/>
      <c r="I2012" s="175"/>
      <c r="J2012" s="202"/>
      <c r="K2012" s="198"/>
    </row>
    <row r="2013" spans="3:11" ht="15" customHeight="1" x14ac:dyDescent="0.25">
      <c r="C2013" s="175"/>
      <c r="E2013" s="175"/>
      <c r="H2013" s="175"/>
      <c r="I2013" s="175"/>
      <c r="J2013" s="202"/>
      <c r="K2013" s="198"/>
    </row>
    <row r="2014" spans="3:11" ht="15" customHeight="1" x14ac:dyDescent="0.25">
      <c r="C2014" s="175"/>
      <c r="E2014" s="175"/>
      <c r="H2014" s="175"/>
      <c r="I2014" s="175"/>
      <c r="J2014" s="202"/>
      <c r="K2014" s="198"/>
    </row>
    <row r="2015" spans="3:11" ht="15" customHeight="1" x14ac:dyDescent="0.25">
      <c r="C2015" s="175"/>
      <c r="E2015" s="175"/>
      <c r="H2015" s="175"/>
      <c r="I2015" s="175"/>
      <c r="J2015" s="202"/>
      <c r="K2015" s="198"/>
    </row>
    <row r="2016" spans="3:11" ht="15" customHeight="1" x14ac:dyDescent="0.25">
      <c r="C2016" s="175"/>
      <c r="E2016" s="175"/>
      <c r="H2016" s="175"/>
      <c r="I2016" s="175"/>
      <c r="J2016" s="202"/>
      <c r="K2016" s="198"/>
    </row>
    <row r="2017" spans="3:11" ht="15" customHeight="1" x14ac:dyDescent="0.25">
      <c r="C2017" s="175"/>
      <c r="E2017" s="175"/>
      <c r="H2017" s="175"/>
      <c r="I2017" s="175"/>
      <c r="J2017" s="202"/>
      <c r="K2017" s="198"/>
    </row>
    <row r="2018" spans="3:11" ht="15" customHeight="1" x14ac:dyDescent="0.25">
      <c r="C2018" s="175"/>
      <c r="E2018" s="175"/>
      <c r="H2018" s="175"/>
      <c r="I2018" s="175"/>
      <c r="J2018" s="202"/>
      <c r="K2018" s="198"/>
    </row>
    <row r="2019" spans="3:11" ht="15" customHeight="1" x14ac:dyDescent="0.25">
      <c r="C2019" s="175"/>
      <c r="E2019" s="175"/>
      <c r="H2019" s="175"/>
      <c r="I2019" s="175"/>
      <c r="J2019" s="202"/>
      <c r="K2019" s="198"/>
    </row>
    <row r="2020" spans="3:11" ht="15" customHeight="1" x14ac:dyDescent="0.25">
      <c r="C2020" s="175"/>
      <c r="E2020" s="175"/>
      <c r="H2020" s="175"/>
      <c r="I2020" s="175"/>
      <c r="J2020" s="202"/>
      <c r="K2020" s="198"/>
    </row>
    <row r="2021" spans="3:11" ht="15" customHeight="1" x14ac:dyDescent="0.25">
      <c r="C2021" s="175"/>
      <c r="E2021" s="175"/>
      <c r="H2021" s="175"/>
      <c r="I2021" s="175"/>
      <c r="J2021" s="202"/>
      <c r="K2021" s="198"/>
    </row>
    <row r="2022" spans="3:11" ht="15" customHeight="1" x14ac:dyDescent="0.25">
      <c r="C2022" s="175"/>
      <c r="E2022" s="175"/>
      <c r="H2022" s="175"/>
      <c r="I2022" s="175"/>
      <c r="J2022" s="202"/>
      <c r="K2022" s="198"/>
    </row>
    <row r="2023" spans="3:11" ht="15" customHeight="1" x14ac:dyDescent="0.25">
      <c r="C2023" s="175"/>
      <c r="E2023" s="175"/>
      <c r="H2023" s="175"/>
      <c r="I2023" s="175"/>
      <c r="J2023" s="202"/>
      <c r="K2023" s="198"/>
    </row>
    <row r="2024" spans="3:11" ht="15" customHeight="1" x14ac:dyDescent="0.25">
      <c r="C2024" s="175"/>
      <c r="E2024" s="175"/>
      <c r="H2024" s="175"/>
      <c r="I2024" s="175"/>
      <c r="J2024" s="202"/>
      <c r="K2024" s="198"/>
    </row>
    <row r="2025" spans="3:11" ht="15" customHeight="1" x14ac:dyDescent="0.25">
      <c r="C2025" s="175"/>
      <c r="E2025" s="175"/>
      <c r="H2025" s="175"/>
      <c r="I2025" s="175"/>
      <c r="J2025" s="202"/>
      <c r="K2025" s="198"/>
    </row>
    <row r="2026" spans="3:11" ht="15" customHeight="1" x14ac:dyDescent="0.25">
      <c r="C2026" s="175"/>
      <c r="E2026" s="175"/>
      <c r="H2026" s="175"/>
      <c r="I2026" s="175"/>
      <c r="J2026" s="202"/>
      <c r="K2026" s="198"/>
    </row>
    <row r="2027" spans="3:11" ht="15" customHeight="1" x14ac:dyDescent="0.25">
      <c r="C2027" s="175"/>
      <c r="E2027" s="175"/>
      <c r="H2027" s="175"/>
      <c r="I2027" s="175"/>
      <c r="J2027" s="202"/>
      <c r="K2027" s="198"/>
    </row>
    <row r="2028" spans="3:11" ht="15" customHeight="1" x14ac:dyDescent="0.25">
      <c r="C2028" s="175"/>
      <c r="E2028" s="175"/>
      <c r="H2028" s="175"/>
      <c r="I2028" s="175"/>
      <c r="J2028" s="202"/>
      <c r="K2028" s="198"/>
    </row>
    <row r="2029" spans="3:11" ht="15" customHeight="1" x14ac:dyDescent="0.25">
      <c r="C2029" s="175"/>
      <c r="E2029" s="175"/>
      <c r="H2029" s="175"/>
      <c r="I2029" s="175"/>
      <c r="J2029" s="202"/>
      <c r="K2029" s="198"/>
    </row>
    <row r="2030" spans="3:11" ht="15" customHeight="1" x14ac:dyDescent="0.25">
      <c r="C2030" s="175"/>
      <c r="E2030" s="175"/>
      <c r="H2030" s="175"/>
      <c r="I2030" s="175"/>
      <c r="J2030" s="202"/>
      <c r="K2030" s="198"/>
    </row>
    <row r="2031" spans="3:11" ht="15" customHeight="1" x14ac:dyDescent="0.25">
      <c r="C2031" s="175"/>
      <c r="E2031" s="175"/>
      <c r="H2031" s="175"/>
      <c r="I2031" s="175"/>
      <c r="J2031" s="202"/>
      <c r="K2031" s="198"/>
    </row>
    <row r="2032" spans="3:11" ht="15" customHeight="1" x14ac:dyDescent="0.25">
      <c r="C2032" s="175"/>
      <c r="E2032" s="175"/>
      <c r="H2032" s="175"/>
      <c r="I2032" s="175"/>
      <c r="J2032" s="202"/>
      <c r="K2032" s="198"/>
    </row>
    <row r="2033" spans="3:11" ht="15" customHeight="1" x14ac:dyDescent="0.25">
      <c r="C2033" s="175"/>
      <c r="E2033" s="175"/>
      <c r="H2033" s="175"/>
      <c r="I2033" s="175"/>
      <c r="J2033" s="202"/>
      <c r="K2033" s="198"/>
    </row>
    <row r="2034" spans="3:11" ht="15" customHeight="1" x14ac:dyDescent="0.25">
      <c r="C2034" s="175"/>
      <c r="E2034" s="175"/>
      <c r="H2034" s="175"/>
      <c r="I2034" s="175"/>
      <c r="J2034" s="202"/>
      <c r="K2034" s="198"/>
    </row>
    <row r="2035" spans="3:11" ht="15" customHeight="1" x14ac:dyDescent="0.25">
      <c r="C2035" s="175"/>
      <c r="E2035" s="175"/>
      <c r="H2035" s="175"/>
      <c r="I2035" s="175"/>
      <c r="J2035" s="202"/>
      <c r="K2035" s="198"/>
    </row>
    <row r="2036" spans="3:11" ht="15" customHeight="1" x14ac:dyDescent="0.25">
      <c r="C2036" s="175"/>
      <c r="E2036" s="175"/>
      <c r="H2036" s="175"/>
      <c r="I2036" s="175"/>
      <c r="J2036" s="202"/>
      <c r="K2036" s="198"/>
    </row>
    <row r="2037" spans="3:11" ht="15" customHeight="1" x14ac:dyDescent="0.25">
      <c r="C2037" s="175"/>
      <c r="E2037" s="175"/>
      <c r="H2037" s="175"/>
      <c r="I2037" s="175"/>
      <c r="J2037" s="202"/>
      <c r="K2037" s="198"/>
    </row>
    <row r="2038" spans="3:11" ht="15" customHeight="1" x14ac:dyDescent="0.25">
      <c r="C2038" s="175"/>
      <c r="E2038" s="175"/>
      <c r="H2038" s="175"/>
      <c r="I2038" s="175"/>
      <c r="J2038" s="202"/>
      <c r="K2038" s="198"/>
    </row>
    <row r="2039" spans="3:11" ht="15" customHeight="1" x14ac:dyDescent="0.25">
      <c r="C2039" s="175"/>
      <c r="E2039" s="175"/>
      <c r="H2039" s="175"/>
      <c r="I2039" s="175"/>
      <c r="J2039" s="202"/>
      <c r="K2039" s="198"/>
    </row>
    <row r="2040" spans="3:11" ht="15" customHeight="1" x14ac:dyDescent="0.25">
      <c r="C2040" s="175"/>
      <c r="E2040" s="175"/>
      <c r="H2040" s="175"/>
      <c r="I2040" s="175"/>
      <c r="J2040" s="202"/>
      <c r="K2040" s="198"/>
    </row>
    <row r="2041" spans="3:11" ht="15" customHeight="1" x14ac:dyDescent="0.25">
      <c r="C2041" s="175"/>
      <c r="E2041" s="175"/>
      <c r="H2041" s="175"/>
      <c r="I2041" s="175"/>
      <c r="J2041" s="202"/>
      <c r="K2041" s="198"/>
    </row>
    <row r="2042" spans="3:11" ht="15" customHeight="1" x14ac:dyDescent="0.25">
      <c r="C2042" s="175"/>
      <c r="E2042" s="175"/>
      <c r="H2042" s="175"/>
      <c r="I2042" s="175"/>
      <c r="J2042" s="202"/>
      <c r="K2042" s="198"/>
    </row>
    <row r="2043" spans="3:11" ht="15" customHeight="1" x14ac:dyDescent="0.25">
      <c r="C2043" s="175"/>
      <c r="E2043" s="175"/>
      <c r="H2043" s="175"/>
      <c r="I2043" s="175"/>
      <c r="J2043" s="202"/>
      <c r="K2043" s="198"/>
    </row>
    <row r="2044" spans="3:11" ht="15" customHeight="1" x14ac:dyDescent="0.25">
      <c r="C2044" s="175"/>
      <c r="E2044" s="175"/>
      <c r="H2044" s="175"/>
      <c r="I2044" s="175"/>
      <c r="J2044" s="202"/>
      <c r="K2044" s="198"/>
    </row>
    <row r="2045" spans="3:11" ht="15" customHeight="1" x14ac:dyDescent="0.25">
      <c r="C2045" s="175"/>
      <c r="E2045" s="175"/>
      <c r="H2045" s="175"/>
      <c r="I2045" s="175"/>
      <c r="J2045" s="202"/>
      <c r="K2045" s="198"/>
    </row>
    <row r="2046" spans="3:11" ht="15" customHeight="1" x14ac:dyDescent="0.25">
      <c r="C2046" s="175"/>
      <c r="E2046" s="175"/>
      <c r="H2046" s="175"/>
      <c r="I2046" s="175"/>
      <c r="J2046" s="202"/>
      <c r="K2046" s="198"/>
    </row>
    <row r="2047" spans="3:11" ht="15" customHeight="1" x14ac:dyDescent="0.25">
      <c r="C2047" s="175"/>
      <c r="E2047" s="175"/>
      <c r="H2047" s="175"/>
      <c r="I2047" s="175"/>
      <c r="J2047" s="202"/>
      <c r="K2047" s="198"/>
    </row>
    <row r="2048" spans="3:11" ht="15" customHeight="1" x14ac:dyDescent="0.25">
      <c r="C2048" s="175"/>
      <c r="E2048" s="175"/>
      <c r="H2048" s="175"/>
      <c r="I2048" s="175"/>
      <c r="J2048" s="202"/>
      <c r="K2048" s="198"/>
    </row>
    <row r="2049" spans="3:11" ht="15" customHeight="1" x14ac:dyDescent="0.25">
      <c r="C2049" s="175"/>
      <c r="E2049" s="175"/>
      <c r="H2049" s="175"/>
      <c r="I2049" s="175"/>
      <c r="J2049" s="202"/>
      <c r="K2049" s="198"/>
    </row>
    <row r="2050" spans="3:11" ht="15" customHeight="1" x14ac:dyDescent="0.25">
      <c r="C2050" s="175"/>
      <c r="E2050" s="175"/>
      <c r="H2050" s="175"/>
      <c r="I2050" s="175"/>
      <c r="J2050" s="202"/>
      <c r="K2050" s="198"/>
    </row>
    <row r="2051" spans="3:11" ht="15" customHeight="1" x14ac:dyDescent="0.25">
      <c r="C2051" s="175"/>
      <c r="E2051" s="175"/>
      <c r="H2051" s="175"/>
      <c r="I2051" s="175"/>
      <c r="J2051" s="202"/>
      <c r="K2051" s="198"/>
    </row>
    <row r="2052" spans="3:11" ht="15" customHeight="1" x14ac:dyDescent="0.25">
      <c r="C2052" s="175"/>
      <c r="E2052" s="175"/>
      <c r="H2052" s="175"/>
      <c r="I2052" s="175"/>
      <c r="J2052" s="202"/>
      <c r="K2052" s="198"/>
    </row>
    <row r="2053" spans="3:11" ht="15" customHeight="1" x14ac:dyDescent="0.25">
      <c r="C2053" s="175"/>
      <c r="E2053" s="175"/>
      <c r="H2053" s="175"/>
      <c r="I2053" s="175"/>
      <c r="J2053" s="202"/>
      <c r="K2053" s="198"/>
    </row>
    <row r="2054" spans="3:11" ht="15" customHeight="1" x14ac:dyDescent="0.25">
      <c r="C2054" s="175"/>
      <c r="E2054" s="175"/>
      <c r="H2054" s="175"/>
      <c r="I2054" s="175"/>
      <c r="J2054" s="202"/>
      <c r="K2054" s="198"/>
    </row>
    <row r="2055" spans="3:11" ht="15" customHeight="1" x14ac:dyDescent="0.25">
      <c r="C2055" s="175"/>
      <c r="E2055" s="175"/>
      <c r="H2055" s="175"/>
      <c r="I2055" s="175"/>
      <c r="J2055" s="202"/>
      <c r="K2055" s="198"/>
    </row>
    <row r="2056" spans="3:11" ht="15" customHeight="1" x14ac:dyDescent="0.25">
      <c r="C2056" s="175"/>
      <c r="E2056" s="175"/>
      <c r="H2056" s="175"/>
      <c r="I2056" s="175"/>
      <c r="J2056" s="202"/>
      <c r="K2056" s="198"/>
    </row>
    <row r="2057" spans="3:11" ht="15" customHeight="1" x14ac:dyDescent="0.25">
      <c r="C2057" s="175"/>
      <c r="E2057" s="175"/>
      <c r="H2057" s="175"/>
      <c r="I2057" s="175"/>
      <c r="J2057" s="202"/>
      <c r="K2057" s="198"/>
    </row>
    <row r="2058" spans="3:11" ht="15" customHeight="1" x14ac:dyDescent="0.25">
      <c r="C2058" s="175"/>
      <c r="E2058" s="175"/>
      <c r="H2058" s="175"/>
      <c r="I2058" s="175"/>
      <c r="J2058" s="202"/>
      <c r="K2058" s="198"/>
    </row>
    <row r="2059" spans="3:11" ht="15" customHeight="1" x14ac:dyDescent="0.25">
      <c r="C2059" s="175"/>
      <c r="E2059" s="175"/>
      <c r="H2059" s="175"/>
      <c r="I2059" s="175"/>
      <c r="J2059" s="202"/>
      <c r="K2059" s="198"/>
    </row>
    <row r="2060" spans="3:11" ht="15" customHeight="1" x14ac:dyDescent="0.25">
      <c r="C2060" s="175"/>
      <c r="E2060" s="175"/>
      <c r="H2060" s="175"/>
      <c r="I2060" s="175"/>
      <c r="J2060" s="202"/>
      <c r="K2060" s="198"/>
    </row>
    <row r="2061" spans="3:11" ht="15" customHeight="1" x14ac:dyDescent="0.25">
      <c r="C2061" s="175"/>
      <c r="E2061" s="175"/>
      <c r="H2061" s="175"/>
      <c r="I2061" s="175"/>
      <c r="J2061" s="202"/>
      <c r="K2061" s="198"/>
    </row>
    <row r="2062" spans="3:11" ht="15" customHeight="1" x14ac:dyDescent="0.25">
      <c r="C2062" s="175"/>
      <c r="E2062" s="175"/>
      <c r="H2062" s="175"/>
      <c r="I2062" s="175"/>
      <c r="J2062" s="202"/>
      <c r="K2062" s="198"/>
    </row>
    <row r="2063" spans="3:11" ht="15" customHeight="1" x14ac:dyDescent="0.25">
      <c r="C2063" s="175"/>
      <c r="E2063" s="175"/>
      <c r="H2063" s="175"/>
      <c r="I2063" s="175"/>
      <c r="J2063" s="202"/>
      <c r="K2063" s="198"/>
    </row>
    <row r="2064" spans="3:11" ht="15" customHeight="1" x14ac:dyDescent="0.25">
      <c r="C2064" s="175"/>
      <c r="E2064" s="175"/>
      <c r="H2064" s="175"/>
      <c r="I2064" s="175"/>
      <c r="J2064" s="202"/>
      <c r="K2064" s="198"/>
    </row>
    <row r="2065" spans="3:11" ht="15" customHeight="1" x14ac:dyDescent="0.25">
      <c r="C2065" s="175"/>
      <c r="E2065" s="175"/>
      <c r="H2065" s="175"/>
      <c r="I2065" s="175"/>
      <c r="J2065" s="202"/>
      <c r="K2065" s="198"/>
    </row>
    <row r="2066" spans="3:11" ht="15" customHeight="1" x14ac:dyDescent="0.25">
      <c r="C2066" s="175"/>
      <c r="E2066" s="175"/>
      <c r="H2066" s="175"/>
      <c r="I2066" s="175"/>
      <c r="J2066" s="202"/>
      <c r="K2066" s="198"/>
    </row>
    <row r="2067" spans="3:11" ht="15" customHeight="1" x14ac:dyDescent="0.25">
      <c r="C2067" s="175"/>
      <c r="E2067" s="175"/>
      <c r="H2067" s="175"/>
      <c r="I2067" s="175"/>
      <c r="J2067" s="202"/>
      <c r="K2067" s="198"/>
    </row>
    <row r="2068" spans="3:11" ht="15" customHeight="1" x14ac:dyDescent="0.25">
      <c r="C2068" s="175"/>
      <c r="E2068" s="175"/>
      <c r="H2068" s="175"/>
      <c r="I2068" s="175"/>
      <c r="J2068" s="202"/>
      <c r="K2068" s="198"/>
    </row>
    <row r="2069" spans="3:11" ht="15" customHeight="1" x14ac:dyDescent="0.25">
      <c r="C2069" s="175"/>
      <c r="E2069" s="175"/>
      <c r="H2069" s="175"/>
      <c r="I2069" s="175"/>
      <c r="J2069" s="202"/>
      <c r="K2069" s="198"/>
    </row>
    <row r="2070" spans="3:11" ht="15" customHeight="1" x14ac:dyDescent="0.25">
      <c r="C2070" s="175"/>
      <c r="E2070" s="175"/>
      <c r="H2070" s="175"/>
      <c r="I2070" s="175"/>
      <c r="J2070" s="202"/>
      <c r="K2070" s="198"/>
    </row>
    <row r="2071" spans="3:11" ht="15" customHeight="1" x14ac:dyDescent="0.25">
      <c r="C2071" s="175"/>
      <c r="E2071" s="175"/>
      <c r="H2071" s="175"/>
      <c r="I2071" s="175"/>
      <c r="J2071" s="202"/>
      <c r="K2071" s="198"/>
    </row>
    <row r="2072" spans="3:11" ht="15" customHeight="1" x14ac:dyDescent="0.25">
      <c r="C2072" s="175"/>
      <c r="E2072" s="175"/>
      <c r="H2072" s="175"/>
      <c r="I2072" s="175"/>
      <c r="J2072" s="202"/>
      <c r="K2072" s="198"/>
    </row>
    <row r="2073" spans="3:11" ht="15" customHeight="1" x14ac:dyDescent="0.25">
      <c r="C2073" s="175"/>
      <c r="E2073" s="175"/>
      <c r="H2073" s="175"/>
      <c r="I2073" s="175"/>
      <c r="J2073" s="202"/>
      <c r="K2073" s="198"/>
    </row>
    <row r="2074" spans="3:11" ht="15" customHeight="1" x14ac:dyDescent="0.25">
      <c r="C2074" s="175"/>
      <c r="E2074" s="175"/>
      <c r="H2074" s="175"/>
      <c r="I2074" s="175"/>
      <c r="J2074" s="202"/>
      <c r="K2074" s="198"/>
    </row>
    <row r="2075" spans="3:11" ht="15" customHeight="1" x14ac:dyDescent="0.25">
      <c r="C2075" s="175"/>
      <c r="E2075" s="175"/>
      <c r="H2075" s="175"/>
      <c r="I2075" s="175"/>
      <c r="J2075" s="202"/>
      <c r="K2075" s="198"/>
    </row>
    <row r="2076" spans="3:11" ht="15" customHeight="1" x14ac:dyDescent="0.25">
      <c r="C2076" s="175"/>
      <c r="E2076" s="175"/>
      <c r="H2076" s="175"/>
      <c r="I2076" s="175"/>
      <c r="J2076" s="202"/>
      <c r="K2076" s="198"/>
    </row>
    <row r="2077" spans="3:11" ht="15" customHeight="1" x14ac:dyDescent="0.25">
      <c r="C2077" s="175"/>
      <c r="E2077" s="175"/>
      <c r="H2077" s="175"/>
      <c r="I2077" s="175"/>
      <c r="J2077" s="202"/>
      <c r="K2077" s="198"/>
    </row>
    <row r="2078" spans="3:11" ht="15" customHeight="1" x14ac:dyDescent="0.25">
      <c r="C2078" s="175"/>
      <c r="E2078" s="175"/>
      <c r="H2078" s="175"/>
      <c r="I2078" s="175"/>
      <c r="J2078" s="202"/>
      <c r="K2078" s="198"/>
    </row>
    <row r="2079" spans="3:11" ht="15" customHeight="1" x14ac:dyDescent="0.25">
      <c r="C2079" s="175"/>
      <c r="E2079" s="175"/>
      <c r="H2079" s="175"/>
      <c r="I2079" s="175"/>
      <c r="J2079" s="202"/>
      <c r="K2079" s="198"/>
    </row>
    <row r="2080" spans="3:11" ht="15" customHeight="1" x14ac:dyDescent="0.25">
      <c r="C2080" s="175"/>
      <c r="E2080" s="175"/>
      <c r="H2080" s="175"/>
      <c r="I2080" s="175"/>
      <c r="J2080" s="202"/>
      <c r="K2080" s="198"/>
    </row>
    <row r="2081" spans="3:11" ht="15" customHeight="1" x14ac:dyDescent="0.25">
      <c r="C2081" s="175"/>
      <c r="E2081" s="175"/>
      <c r="H2081" s="175"/>
      <c r="I2081" s="175"/>
      <c r="J2081" s="202"/>
      <c r="K2081" s="198"/>
    </row>
    <row r="2082" spans="3:11" ht="15" customHeight="1" x14ac:dyDescent="0.25">
      <c r="C2082" s="175"/>
      <c r="E2082" s="175"/>
      <c r="H2082" s="175"/>
      <c r="I2082" s="175"/>
      <c r="J2082" s="202"/>
      <c r="K2082" s="198"/>
    </row>
    <row r="2083" spans="3:11" ht="15" customHeight="1" x14ac:dyDescent="0.25">
      <c r="C2083" s="175"/>
      <c r="E2083" s="175"/>
      <c r="H2083" s="175"/>
      <c r="I2083" s="175"/>
      <c r="J2083" s="202"/>
      <c r="K2083" s="198"/>
    </row>
    <row r="2084" spans="3:11" ht="15" customHeight="1" x14ac:dyDescent="0.25">
      <c r="C2084" s="175"/>
      <c r="E2084" s="175"/>
      <c r="H2084" s="175"/>
      <c r="I2084" s="175"/>
      <c r="J2084" s="202"/>
      <c r="K2084" s="198"/>
    </row>
    <row r="2085" spans="3:11" ht="15" customHeight="1" x14ac:dyDescent="0.25">
      <c r="C2085" s="175"/>
      <c r="E2085" s="175"/>
      <c r="H2085" s="175"/>
      <c r="I2085" s="175"/>
      <c r="J2085" s="202"/>
      <c r="K2085" s="198"/>
    </row>
    <row r="2086" spans="3:11" ht="15" customHeight="1" x14ac:dyDescent="0.25">
      <c r="C2086" s="175"/>
      <c r="E2086" s="175"/>
      <c r="H2086" s="175"/>
      <c r="I2086" s="175"/>
      <c r="J2086" s="202"/>
      <c r="K2086" s="198"/>
    </row>
    <row r="2087" spans="3:11" ht="15" customHeight="1" x14ac:dyDescent="0.25">
      <c r="C2087" s="175"/>
      <c r="E2087" s="175"/>
      <c r="H2087" s="175"/>
      <c r="I2087" s="175"/>
      <c r="J2087" s="202"/>
      <c r="K2087" s="198"/>
    </row>
    <row r="2088" spans="3:11" ht="15" customHeight="1" x14ac:dyDescent="0.25">
      <c r="C2088" s="175"/>
      <c r="E2088" s="175"/>
      <c r="H2088" s="175"/>
      <c r="I2088" s="175"/>
      <c r="J2088" s="202"/>
      <c r="K2088" s="198"/>
    </row>
    <row r="2089" spans="3:11" ht="15" customHeight="1" x14ac:dyDescent="0.25">
      <c r="C2089" s="175"/>
      <c r="E2089" s="175"/>
      <c r="H2089" s="175"/>
      <c r="I2089" s="175"/>
      <c r="J2089" s="202"/>
      <c r="K2089" s="198"/>
    </row>
    <row r="2090" spans="3:11" ht="15" customHeight="1" x14ac:dyDescent="0.25">
      <c r="C2090" s="175"/>
      <c r="E2090" s="175"/>
      <c r="H2090" s="175"/>
      <c r="I2090" s="175"/>
      <c r="J2090" s="202"/>
      <c r="K2090" s="198"/>
    </row>
    <row r="2091" spans="3:11" ht="15" customHeight="1" x14ac:dyDescent="0.25">
      <c r="C2091" s="175"/>
      <c r="E2091" s="175"/>
      <c r="H2091" s="175"/>
      <c r="I2091" s="175"/>
      <c r="J2091" s="202"/>
      <c r="K2091" s="198"/>
    </row>
    <row r="2092" spans="3:11" ht="15" customHeight="1" x14ac:dyDescent="0.25">
      <c r="C2092" s="175"/>
      <c r="E2092" s="175"/>
      <c r="H2092" s="175"/>
      <c r="I2092" s="175"/>
      <c r="J2092" s="202"/>
      <c r="K2092" s="198"/>
    </row>
    <row r="2093" spans="3:11" ht="15" customHeight="1" x14ac:dyDescent="0.25">
      <c r="C2093" s="175"/>
      <c r="E2093" s="175"/>
      <c r="H2093" s="175"/>
      <c r="I2093" s="175"/>
      <c r="J2093" s="202"/>
      <c r="K2093" s="198"/>
    </row>
    <row r="2094" spans="3:11" ht="15" customHeight="1" x14ac:dyDescent="0.25">
      <c r="C2094" s="175"/>
      <c r="E2094" s="175"/>
      <c r="H2094" s="175"/>
      <c r="I2094" s="175"/>
      <c r="J2094" s="202"/>
      <c r="K2094" s="198"/>
    </row>
    <row r="2095" spans="3:11" ht="15" customHeight="1" x14ac:dyDescent="0.25">
      <c r="C2095" s="175"/>
      <c r="E2095" s="175"/>
      <c r="H2095" s="175"/>
      <c r="I2095" s="175"/>
      <c r="J2095" s="202"/>
      <c r="K2095" s="198"/>
    </row>
    <row r="2096" spans="3:11" ht="15" customHeight="1" x14ac:dyDescent="0.25">
      <c r="C2096" s="175"/>
      <c r="E2096" s="175"/>
      <c r="H2096" s="175"/>
      <c r="I2096" s="175"/>
      <c r="J2096" s="202"/>
      <c r="K2096" s="198"/>
    </row>
    <row r="2097" spans="3:11" ht="15" customHeight="1" x14ac:dyDescent="0.25">
      <c r="C2097" s="175"/>
      <c r="E2097" s="175"/>
      <c r="H2097" s="175"/>
      <c r="I2097" s="175"/>
      <c r="J2097" s="202"/>
      <c r="K2097" s="198"/>
    </row>
    <row r="2098" spans="3:11" ht="15" customHeight="1" x14ac:dyDescent="0.25">
      <c r="C2098" s="175"/>
      <c r="E2098" s="175"/>
      <c r="H2098" s="175"/>
      <c r="I2098" s="175"/>
      <c r="J2098" s="202"/>
      <c r="K2098" s="198"/>
    </row>
    <row r="2099" spans="3:11" ht="15" customHeight="1" x14ac:dyDescent="0.25">
      <c r="C2099" s="175"/>
      <c r="E2099" s="175"/>
      <c r="H2099" s="175"/>
      <c r="I2099" s="175"/>
      <c r="J2099" s="202"/>
      <c r="K2099" s="198"/>
    </row>
    <row r="2100" spans="3:11" ht="15" customHeight="1" x14ac:dyDescent="0.25">
      <c r="C2100" s="175"/>
      <c r="E2100" s="175"/>
      <c r="H2100" s="175"/>
      <c r="I2100" s="175"/>
      <c r="J2100" s="202"/>
      <c r="K2100" s="198"/>
    </row>
    <row r="2101" spans="3:11" ht="15" customHeight="1" x14ac:dyDescent="0.25">
      <c r="C2101" s="175"/>
      <c r="E2101" s="175"/>
      <c r="H2101" s="175"/>
      <c r="I2101" s="175"/>
      <c r="J2101" s="202"/>
      <c r="K2101" s="198"/>
    </row>
    <row r="2102" spans="3:11" ht="15" customHeight="1" x14ac:dyDescent="0.25">
      <c r="C2102" s="175"/>
      <c r="E2102" s="175"/>
      <c r="H2102" s="175"/>
      <c r="I2102" s="175"/>
      <c r="J2102" s="202"/>
      <c r="K2102" s="198"/>
    </row>
    <row r="2103" spans="3:11" ht="15" customHeight="1" x14ac:dyDescent="0.25">
      <c r="C2103" s="175"/>
      <c r="E2103" s="175"/>
      <c r="H2103" s="175"/>
      <c r="I2103" s="175"/>
      <c r="J2103" s="202"/>
      <c r="K2103" s="198"/>
    </row>
    <row r="2104" spans="3:11" ht="15" customHeight="1" x14ac:dyDescent="0.25">
      <c r="C2104" s="175"/>
      <c r="E2104" s="175"/>
      <c r="H2104" s="175"/>
      <c r="I2104" s="175"/>
      <c r="J2104" s="202"/>
      <c r="K2104" s="198"/>
    </row>
    <row r="2105" spans="3:11" ht="15" customHeight="1" x14ac:dyDescent="0.25">
      <c r="C2105" s="175"/>
      <c r="E2105" s="175"/>
      <c r="H2105" s="175"/>
      <c r="I2105" s="175"/>
      <c r="J2105" s="202"/>
      <c r="K2105" s="198"/>
    </row>
    <row r="2106" spans="3:11" ht="15" customHeight="1" x14ac:dyDescent="0.25">
      <c r="C2106" s="175"/>
      <c r="E2106" s="175"/>
      <c r="H2106" s="175"/>
      <c r="I2106" s="175"/>
      <c r="J2106" s="202"/>
      <c r="K2106" s="198"/>
    </row>
    <row r="2107" spans="3:11" ht="15" customHeight="1" x14ac:dyDescent="0.25">
      <c r="C2107" s="175"/>
      <c r="E2107" s="175"/>
      <c r="H2107" s="175"/>
      <c r="I2107" s="175"/>
      <c r="J2107" s="202"/>
      <c r="K2107" s="198"/>
    </row>
    <row r="2108" spans="3:11" ht="15" customHeight="1" x14ac:dyDescent="0.25">
      <c r="C2108" s="175"/>
      <c r="E2108" s="175"/>
      <c r="H2108" s="175"/>
      <c r="I2108" s="175"/>
      <c r="J2108" s="202"/>
      <c r="K2108" s="198"/>
    </row>
    <row r="2109" spans="3:11" ht="15" customHeight="1" x14ac:dyDescent="0.25">
      <c r="C2109" s="175"/>
      <c r="E2109" s="175"/>
      <c r="H2109" s="175"/>
      <c r="I2109" s="175"/>
      <c r="J2109" s="202"/>
      <c r="K2109" s="198"/>
    </row>
    <row r="2110" spans="3:11" ht="15" customHeight="1" x14ac:dyDescent="0.25">
      <c r="C2110" s="175"/>
      <c r="E2110" s="175"/>
      <c r="H2110" s="175"/>
      <c r="I2110" s="175"/>
      <c r="J2110" s="202"/>
      <c r="K2110" s="198"/>
    </row>
    <row r="2111" spans="3:11" ht="15" customHeight="1" x14ac:dyDescent="0.25">
      <c r="C2111" s="175"/>
      <c r="E2111" s="175"/>
      <c r="H2111" s="175"/>
      <c r="I2111" s="175"/>
      <c r="J2111" s="202"/>
      <c r="K2111" s="198"/>
    </row>
    <row r="2112" spans="3:11" ht="15" customHeight="1" x14ac:dyDescent="0.25">
      <c r="C2112" s="175"/>
      <c r="E2112" s="175"/>
      <c r="H2112" s="175"/>
      <c r="I2112" s="175"/>
      <c r="J2112" s="202"/>
      <c r="K2112" s="198"/>
    </row>
    <row r="2113" spans="3:11" ht="15" customHeight="1" x14ac:dyDescent="0.25">
      <c r="C2113" s="175"/>
      <c r="E2113" s="175"/>
      <c r="H2113" s="175"/>
      <c r="I2113" s="175"/>
      <c r="J2113" s="202"/>
      <c r="K2113" s="198"/>
    </row>
    <row r="2114" spans="3:11" ht="15" customHeight="1" x14ac:dyDescent="0.25">
      <c r="C2114" s="175"/>
      <c r="E2114" s="175"/>
      <c r="H2114" s="175"/>
      <c r="I2114" s="175"/>
      <c r="J2114" s="202"/>
      <c r="K2114" s="198"/>
    </row>
    <row r="2115" spans="3:11" ht="15" customHeight="1" x14ac:dyDescent="0.25">
      <c r="C2115" s="175"/>
      <c r="E2115" s="175"/>
      <c r="H2115" s="175"/>
      <c r="I2115" s="175"/>
      <c r="J2115" s="202"/>
      <c r="K2115" s="198"/>
    </row>
    <row r="2116" spans="3:11" ht="15" customHeight="1" x14ac:dyDescent="0.25">
      <c r="C2116" s="175"/>
      <c r="E2116" s="175"/>
      <c r="H2116" s="175"/>
      <c r="I2116" s="175"/>
      <c r="J2116" s="202"/>
      <c r="K2116" s="198"/>
    </row>
    <row r="2117" spans="3:11" ht="15" customHeight="1" x14ac:dyDescent="0.25">
      <c r="C2117" s="175"/>
      <c r="E2117" s="175"/>
      <c r="H2117" s="175"/>
      <c r="I2117" s="175"/>
      <c r="J2117" s="202"/>
      <c r="K2117" s="198"/>
    </row>
    <row r="2118" spans="3:11" ht="15" customHeight="1" x14ac:dyDescent="0.25">
      <c r="C2118" s="175"/>
      <c r="E2118" s="175"/>
      <c r="H2118" s="175"/>
      <c r="I2118" s="175"/>
      <c r="J2118" s="202"/>
      <c r="K2118" s="198"/>
    </row>
    <row r="2119" spans="3:11" ht="15" customHeight="1" x14ac:dyDescent="0.25">
      <c r="C2119" s="175"/>
      <c r="E2119" s="175"/>
      <c r="H2119" s="175"/>
      <c r="I2119" s="175"/>
      <c r="J2119" s="202"/>
      <c r="K2119" s="198"/>
    </row>
    <row r="2120" spans="3:11" ht="15" customHeight="1" x14ac:dyDescent="0.25">
      <c r="C2120" s="175"/>
      <c r="E2120" s="175"/>
      <c r="H2120" s="175"/>
      <c r="I2120" s="175"/>
      <c r="J2120" s="202"/>
      <c r="K2120" s="198"/>
    </row>
    <row r="2121" spans="3:11" ht="15" customHeight="1" x14ac:dyDescent="0.25">
      <c r="C2121" s="175"/>
      <c r="E2121" s="175"/>
      <c r="H2121" s="175"/>
      <c r="I2121" s="175"/>
      <c r="J2121" s="202"/>
      <c r="K2121" s="198"/>
    </row>
    <row r="2122" spans="3:11" ht="15" customHeight="1" x14ac:dyDescent="0.25">
      <c r="C2122" s="175"/>
      <c r="E2122" s="175"/>
      <c r="H2122" s="175"/>
      <c r="I2122" s="175"/>
      <c r="J2122" s="202"/>
      <c r="K2122" s="198"/>
    </row>
    <row r="2123" spans="3:11" ht="15" customHeight="1" x14ac:dyDescent="0.25">
      <c r="C2123" s="175"/>
      <c r="E2123" s="175"/>
      <c r="H2123" s="175"/>
      <c r="I2123" s="175"/>
      <c r="J2123" s="202"/>
      <c r="K2123" s="198"/>
    </row>
    <row r="2124" spans="3:11" ht="15" customHeight="1" x14ac:dyDescent="0.25">
      <c r="C2124" s="175"/>
      <c r="E2124" s="175"/>
      <c r="H2124" s="175"/>
      <c r="I2124" s="175"/>
      <c r="J2124" s="202"/>
      <c r="K2124" s="198"/>
    </row>
    <row r="2125" spans="3:11" ht="15" customHeight="1" x14ac:dyDescent="0.25">
      <c r="C2125" s="175"/>
      <c r="E2125" s="175"/>
      <c r="H2125" s="175"/>
      <c r="I2125" s="175"/>
      <c r="J2125" s="202"/>
      <c r="K2125" s="198"/>
    </row>
    <row r="2126" spans="3:11" ht="15" customHeight="1" x14ac:dyDescent="0.25">
      <c r="C2126" s="175"/>
      <c r="E2126" s="175"/>
      <c r="H2126" s="175"/>
      <c r="I2126" s="175"/>
      <c r="J2126" s="202"/>
      <c r="K2126" s="198"/>
    </row>
    <row r="2127" spans="3:11" ht="15" customHeight="1" x14ac:dyDescent="0.25">
      <c r="C2127" s="175"/>
      <c r="E2127" s="175"/>
      <c r="H2127" s="175"/>
      <c r="I2127" s="175"/>
      <c r="J2127" s="202"/>
      <c r="K2127" s="198"/>
    </row>
    <row r="2128" spans="3:11" ht="15" customHeight="1" x14ac:dyDescent="0.25">
      <c r="C2128" s="175"/>
      <c r="E2128" s="175"/>
      <c r="H2128" s="175"/>
      <c r="I2128" s="175"/>
      <c r="J2128" s="202"/>
      <c r="K2128" s="198"/>
    </row>
    <row r="2129" spans="3:11" ht="15" customHeight="1" x14ac:dyDescent="0.25">
      <c r="C2129" s="175"/>
      <c r="E2129" s="175"/>
      <c r="H2129" s="175"/>
      <c r="I2129" s="175"/>
      <c r="J2129" s="202"/>
      <c r="K2129" s="198"/>
    </row>
    <row r="2130" spans="3:11" ht="15" customHeight="1" x14ac:dyDescent="0.25">
      <c r="C2130" s="175"/>
      <c r="E2130" s="175"/>
      <c r="H2130" s="175"/>
      <c r="I2130" s="175"/>
      <c r="J2130" s="202"/>
      <c r="K2130" s="198"/>
    </row>
    <row r="2131" spans="3:11" ht="15" customHeight="1" x14ac:dyDescent="0.25">
      <c r="C2131" s="175"/>
      <c r="E2131" s="175"/>
      <c r="H2131" s="175"/>
      <c r="I2131" s="175"/>
      <c r="J2131" s="202"/>
      <c r="K2131" s="198"/>
    </row>
    <row r="2132" spans="3:11" ht="15" customHeight="1" x14ac:dyDescent="0.25">
      <c r="C2132" s="175"/>
      <c r="E2132" s="175"/>
      <c r="H2132" s="175"/>
      <c r="I2132" s="175"/>
      <c r="J2132" s="202"/>
      <c r="K2132" s="198"/>
    </row>
    <row r="2133" spans="3:11" ht="15" customHeight="1" x14ac:dyDescent="0.25">
      <c r="C2133" s="175"/>
      <c r="E2133" s="175"/>
      <c r="H2133" s="175"/>
      <c r="I2133" s="175"/>
      <c r="J2133" s="202"/>
      <c r="K2133" s="198"/>
    </row>
    <row r="2134" spans="3:11" ht="15" customHeight="1" x14ac:dyDescent="0.25">
      <c r="C2134" s="175"/>
      <c r="E2134" s="175"/>
      <c r="H2134" s="175"/>
      <c r="I2134" s="175"/>
      <c r="J2134" s="202"/>
      <c r="K2134" s="198"/>
    </row>
    <row r="2135" spans="3:11" ht="15" customHeight="1" x14ac:dyDescent="0.25">
      <c r="C2135" s="175"/>
      <c r="E2135" s="175"/>
      <c r="H2135" s="175"/>
      <c r="I2135" s="175"/>
      <c r="J2135" s="202"/>
      <c r="K2135" s="198"/>
    </row>
    <row r="2136" spans="3:11" ht="15" customHeight="1" x14ac:dyDescent="0.25">
      <c r="C2136" s="175"/>
      <c r="E2136" s="175"/>
      <c r="H2136" s="175"/>
      <c r="I2136" s="175"/>
      <c r="J2136" s="202"/>
      <c r="K2136" s="198"/>
    </row>
    <row r="2137" spans="3:11" ht="15" customHeight="1" x14ac:dyDescent="0.25">
      <c r="C2137" s="175"/>
      <c r="E2137" s="175"/>
      <c r="H2137" s="175"/>
      <c r="I2137" s="175"/>
      <c r="J2137" s="202"/>
      <c r="K2137" s="198"/>
    </row>
    <row r="2138" spans="3:11" ht="15" customHeight="1" x14ac:dyDescent="0.25">
      <c r="C2138" s="175"/>
      <c r="E2138" s="175"/>
      <c r="H2138" s="175"/>
      <c r="I2138" s="175"/>
      <c r="J2138" s="202"/>
      <c r="K2138" s="198"/>
    </row>
    <row r="2139" spans="3:11" ht="15" customHeight="1" x14ac:dyDescent="0.25">
      <c r="C2139" s="175"/>
      <c r="E2139" s="175"/>
      <c r="H2139" s="175"/>
      <c r="I2139" s="175"/>
      <c r="J2139" s="202"/>
      <c r="K2139" s="198"/>
    </row>
    <row r="2140" spans="3:11" ht="15" customHeight="1" x14ac:dyDescent="0.25">
      <c r="C2140" s="175"/>
      <c r="E2140" s="175"/>
      <c r="H2140" s="175"/>
      <c r="I2140" s="175"/>
      <c r="J2140" s="202"/>
      <c r="K2140" s="198"/>
    </row>
    <row r="2141" spans="3:11" ht="15" customHeight="1" x14ac:dyDescent="0.25">
      <c r="C2141" s="175"/>
      <c r="E2141" s="175"/>
      <c r="H2141" s="175"/>
      <c r="I2141" s="175"/>
      <c r="J2141" s="202"/>
      <c r="K2141" s="198"/>
    </row>
    <row r="2142" spans="3:11" ht="15" customHeight="1" x14ac:dyDescent="0.25">
      <c r="C2142" s="175"/>
      <c r="E2142" s="175"/>
      <c r="H2142" s="175"/>
      <c r="I2142" s="175"/>
      <c r="J2142" s="202"/>
      <c r="K2142" s="198"/>
    </row>
    <row r="2143" spans="3:11" ht="15" customHeight="1" x14ac:dyDescent="0.25">
      <c r="C2143" s="175"/>
      <c r="E2143" s="175"/>
      <c r="H2143" s="175"/>
      <c r="I2143" s="175"/>
      <c r="J2143" s="202"/>
      <c r="K2143" s="198"/>
    </row>
    <row r="2144" spans="3:11" ht="15" customHeight="1" x14ac:dyDescent="0.25">
      <c r="C2144" s="175"/>
      <c r="E2144" s="175"/>
      <c r="H2144" s="175"/>
      <c r="I2144" s="175"/>
      <c r="J2144" s="202"/>
      <c r="K2144" s="198"/>
    </row>
    <row r="2145" spans="3:11" ht="15" customHeight="1" x14ac:dyDescent="0.25">
      <c r="C2145" s="175"/>
      <c r="E2145" s="175"/>
      <c r="H2145" s="175"/>
      <c r="I2145" s="175"/>
      <c r="J2145" s="202"/>
      <c r="K2145" s="198"/>
    </row>
    <row r="2146" spans="3:11" ht="15" customHeight="1" x14ac:dyDescent="0.25">
      <c r="C2146" s="175"/>
      <c r="E2146" s="175"/>
      <c r="H2146" s="175"/>
      <c r="I2146" s="175"/>
      <c r="J2146" s="202"/>
      <c r="K2146" s="198"/>
    </row>
    <row r="2147" spans="3:11" ht="15" customHeight="1" x14ac:dyDescent="0.25">
      <c r="C2147" s="175"/>
      <c r="E2147" s="175"/>
      <c r="H2147" s="175"/>
      <c r="I2147" s="175"/>
      <c r="J2147" s="202"/>
      <c r="K2147" s="198"/>
    </row>
    <row r="2148" spans="3:11" ht="15" customHeight="1" x14ac:dyDescent="0.25">
      <c r="C2148" s="175"/>
      <c r="E2148" s="175"/>
      <c r="H2148" s="175"/>
      <c r="I2148" s="175"/>
      <c r="J2148" s="202"/>
      <c r="K2148" s="198"/>
    </row>
    <row r="2149" spans="3:11" ht="15" customHeight="1" x14ac:dyDescent="0.25">
      <c r="C2149" s="175"/>
      <c r="E2149" s="175"/>
      <c r="H2149" s="175"/>
      <c r="I2149" s="175"/>
      <c r="J2149" s="202"/>
      <c r="K2149" s="198"/>
    </row>
    <row r="2150" spans="3:11" ht="15" customHeight="1" x14ac:dyDescent="0.25">
      <c r="C2150" s="175"/>
      <c r="E2150" s="175"/>
      <c r="H2150" s="175"/>
      <c r="I2150" s="175"/>
      <c r="J2150" s="202"/>
      <c r="K2150" s="198"/>
    </row>
    <row r="2151" spans="3:11" ht="15" customHeight="1" x14ac:dyDescent="0.25">
      <c r="C2151" s="175"/>
      <c r="E2151" s="175"/>
      <c r="H2151" s="175"/>
      <c r="I2151" s="175"/>
      <c r="J2151" s="202"/>
      <c r="K2151" s="198"/>
    </row>
    <row r="2152" spans="3:11" ht="15" customHeight="1" x14ac:dyDescent="0.25">
      <c r="C2152" s="175"/>
      <c r="E2152" s="175"/>
      <c r="H2152" s="175"/>
      <c r="I2152" s="175"/>
      <c r="J2152" s="202"/>
      <c r="K2152" s="198"/>
    </row>
    <row r="2153" spans="3:11" ht="15" customHeight="1" x14ac:dyDescent="0.25">
      <c r="C2153" s="175"/>
      <c r="E2153" s="175"/>
      <c r="H2153" s="175"/>
      <c r="I2153" s="175"/>
      <c r="J2153" s="202"/>
      <c r="K2153" s="198"/>
    </row>
    <row r="2154" spans="3:11" ht="15" customHeight="1" x14ac:dyDescent="0.25">
      <c r="C2154" s="175"/>
      <c r="E2154" s="175"/>
      <c r="H2154" s="175"/>
      <c r="I2154" s="175"/>
      <c r="J2154" s="202"/>
      <c r="K2154" s="198"/>
    </row>
    <row r="2155" spans="3:11" ht="15" customHeight="1" x14ac:dyDescent="0.25">
      <c r="C2155" s="175"/>
      <c r="E2155" s="175"/>
      <c r="H2155" s="175"/>
      <c r="I2155" s="175"/>
      <c r="J2155" s="202"/>
      <c r="K2155" s="198"/>
    </row>
    <row r="2156" spans="3:11" ht="15" customHeight="1" x14ac:dyDescent="0.25">
      <c r="C2156" s="175"/>
      <c r="E2156" s="175"/>
      <c r="H2156" s="175"/>
      <c r="I2156" s="175"/>
      <c r="J2156" s="202"/>
      <c r="K2156" s="198"/>
    </row>
    <row r="2157" spans="3:11" ht="15" customHeight="1" x14ac:dyDescent="0.25">
      <c r="C2157" s="175"/>
      <c r="E2157" s="175"/>
      <c r="H2157" s="175"/>
      <c r="I2157" s="175"/>
      <c r="J2157" s="202"/>
      <c r="K2157" s="198"/>
    </row>
    <row r="2158" spans="3:11" ht="15" customHeight="1" x14ac:dyDescent="0.25">
      <c r="C2158" s="175"/>
      <c r="E2158" s="175"/>
      <c r="H2158" s="175"/>
      <c r="I2158" s="175"/>
      <c r="J2158" s="202"/>
      <c r="K2158" s="198"/>
    </row>
    <row r="2159" spans="3:11" ht="15" customHeight="1" x14ac:dyDescent="0.25">
      <c r="C2159" s="175"/>
      <c r="E2159" s="175"/>
      <c r="H2159" s="175"/>
      <c r="I2159" s="175"/>
      <c r="J2159" s="202"/>
      <c r="K2159" s="198"/>
    </row>
    <row r="2160" spans="3:11" ht="15" customHeight="1" x14ac:dyDescent="0.25">
      <c r="C2160" s="175"/>
      <c r="E2160" s="175"/>
      <c r="H2160" s="175"/>
      <c r="I2160" s="175"/>
      <c r="J2160" s="202"/>
      <c r="K2160" s="198"/>
    </row>
    <row r="2161" spans="3:11" ht="15" customHeight="1" x14ac:dyDescent="0.25">
      <c r="C2161" s="175"/>
      <c r="E2161" s="175"/>
      <c r="H2161" s="175"/>
      <c r="I2161" s="175"/>
      <c r="J2161" s="202"/>
      <c r="K2161" s="198"/>
    </row>
    <row r="2162" spans="3:11" ht="15" customHeight="1" x14ac:dyDescent="0.25">
      <c r="C2162" s="175"/>
      <c r="E2162" s="175"/>
      <c r="H2162" s="175"/>
      <c r="I2162" s="175"/>
      <c r="J2162" s="202"/>
      <c r="K2162" s="198"/>
    </row>
    <row r="2163" spans="3:11" ht="15" customHeight="1" x14ac:dyDescent="0.25">
      <c r="C2163" s="175"/>
      <c r="E2163" s="175"/>
      <c r="H2163" s="175"/>
      <c r="I2163" s="175"/>
      <c r="J2163" s="202"/>
      <c r="K2163" s="198"/>
    </row>
    <row r="2164" spans="3:11" ht="15" customHeight="1" x14ac:dyDescent="0.25">
      <c r="C2164" s="175"/>
      <c r="E2164" s="175"/>
      <c r="H2164" s="175"/>
      <c r="I2164" s="175"/>
      <c r="J2164" s="202"/>
      <c r="K2164" s="198"/>
    </row>
    <row r="2165" spans="3:11" ht="15" customHeight="1" x14ac:dyDescent="0.25">
      <c r="C2165" s="175"/>
      <c r="E2165" s="175"/>
      <c r="H2165" s="175"/>
      <c r="I2165" s="175"/>
      <c r="J2165" s="202"/>
      <c r="K2165" s="198"/>
    </row>
    <row r="2166" spans="3:11" ht="15" customHeight="1" x14ac:dyDescent="0.25">
      <c r="C2166" s="175"/>
      <c r="E2166" s="175"/>
      <c r="H2166" s="175"/>
      <c r="I2166" s="175"/>
      <c r="J2166" s="202"/>
      <c r="K2166" s="198"/>
    </row>
    <row r="2167" spans="3:11" ht="15" customHeight="1" x14ac:dyDescent="0.25">
      <c r="C2167" s="175"/>
      <c r="E2167" s="175"/>
      <c r="H2167" s="175"/>
      <c r="I2167" s="175"/>
      <c r="J2167" s="202"/>
      <c r="K2167" s="198"/>
    </row>
    <row r="2168" spans="3:11" ht="15" customHeight="1" x14ac:dyDescent="0.25">
      <c r="C2168" s="175"/>
      <c r="E2168" s="175"/>
      <c r="H2168" s="175"/>
      <c r="I2168" s="175"/>
      <c r="J2168" s="202"/>
      <c r="K2168" s="198"/>
    </row>
    <row r="2169" spans="3:11" ht="15" customHeight="1" x14ac:dyDescent="0.25">
      <c r="C2169" s="175"/>
      <c r="E2169" s="175"/>
      <c r="H2169" s="175"/>
      <c r="I2169" s="175"/>
      <c r="J2169" s="202"/>
      <c r="K2169" s="198"/>
    </row>
    <row r="2170" spans="3:11" ht="15" customHeight="1" x14ac:dyDescent="0.25">
      <c r="C2170" s="175"/>
      <c r="E2170" s="175"/>
      <c r="H2170" s="175"/>
      <c r="I2170" s="175"/>
      <c r="J2170" s="202"/>
      <c r="K2170" s="198"/>
    </row>
    <row r="2171" spans="3:11" ht="15" customHeight="1" x14ac:dyDescent="0.25">
      <c r="C2171" s="175"/>
      <c r="E2171" s="175"/>
      <c r="H2171" s="175"/>
      <c r="I2171" s="175"/>
      <c r="J2171" s="202"/>
      <c r="K2171" s="198"/>
    </row>
    <row r="2172" spans="3:11" ht="15" customHeight="1" x14ac:dyDescent="0.25">
      <c r="C2172" s="175"/>
      <c r="E2172" s="175"/>
      <c r="H2172" s="175"/>
      <c r="I2172" s="175"/>
      <c r="J2172" s="202"/>
      <c r="K2172" s="198"/>
    </row>
    <row r="2173" spans="3:11" ht="15" customHeight="1" x14ac:dyDescent="0.25">
      <c r="C2173" s="175"/>
      <c r="E2173" s="175"/>
      <c r="H2173" s="175"/>
      <c r="I2173" s="175"/>
      <c r="J2173" s="202"/>
      <c r="K2173" s="198"/>
    </row>
    <row r="2174" spans="3:11" ht="15" customHeight="1" x14ac:dyDescent="0.25">
      <c r="C2174" s="175"/>
      <c r="E2174" s="175"/>
      <c r="H2174" s="175"/>
      <c r="I2174" s="175"/>
      <c r="J2174" s="202"/>
      <c r="K2174" s="198"/>
    </row>
    <row r="2175" spans="3:11" ht="15" customHeight="1" x14ac:dyDescent="0.25">
      <c r="C2175" s="175"/>
      <c r="E2175" s="175"/>
      <c r="H2175" s="175"/>
      <c r="I2175" s="175"/>
      <c r="J2175" s="202"/>
      <c r="K2175" s="198"/>
    </row>
    <row r="2176" spans="3:11" ht="15" customHeight="1" x14ac:dyDescent="0.25">
      <c r="C2176" s="175"/>
      <c r="E2176" s="175"/>
      <c r="H2176" s="175"/>
      <c r="I2176" s="175"/>
      <c r="J2176" s="202"/>
      <c r="K2176" s="198"/>
    </row>
    <row r="2177" spans="3:11" ht="15" customHeight="1" x14ac:dyDescent="0.25">
      <c r="C2177" s="175"/>
      <c r="E2177" s="175"/>
      <c r="H2177" s="175"/>
      <c r="I2177" s="175"/>
      <c r="J2177" s="202"/>
      <c r="K2177" s="198"/>
    </row>
    <row r="2178" spans="3:11" ht="15" customHeight="1" x14ac:dyDescent="0.25">
      <c r="C2178" s="175"/>
      <c r="E2178" s="175"/>
      <c r="H2178" s="175"/>
      <c r="I2178" s="175"/>
      <c r="J2178" s="202"/>
      <c r="K2178" s="198"/>
    </row>
    <row r="2179" spans="3:11" ht="15" customHeight="1" x14ac:dyDescent="0.25">
      <c r="C2179" s="175"/>
      <c r="E2179" s="175"/>
      <c r="H2179" s="175"/>
      <c r="I2179" s="175"/>
      <c r="J2179" s="202"/>
      <c r="K2179" s="198"/>
    </row>
    <row r="2180" spans="3:11" ht="15" customHeight="1" x14ac:dyDescent="0.25">
      <c r="C2180" s="175"/>
      <c r="E2180" s="175"/>
      <c r="H2180" s="175"/>
      <c r="I2180" s="175"/>
      <c r="J2180" s="202"/>
      <c r="K2180" s="198"/>
    </row>
    <row r="2181" spans="3:11" ht="15" customHeight="1" x14ac:dyDescent="0.25">
      <c r="C2181" s="175"/>
      <c r="E2181" s="175"/>
      <c r="H2181" s="175"/>
      <c r="I2181" s="175"/>
      <c r="J2181" s="202"/>
      <c r="K2181" s="198"/>
    </row>
    <row r="2182" spans="3:11" ht="15" customHeight="1" x14ac:dyDescent="0.25">
      <c r="C2182" s="175"/>
      <c r="E2182" s="175"/>
      <c r="H2182" s="175"/>
      <c r="I2182" s="175"/>
      <c r="J2182" s="202"/>
      <c r="K2182" s="198"/>
    </row>
    <row r="2183" spans="3:11" ht="15" customHeight="1" x14ac:dyDescent="0.25">
      <c r="C2183" s="175"/>
      <c r="E2183" s="175"/>
      <c r="H2183" s="175"/>
      <c r="I2183" s="175"/>
      <c r="J2183" s="202"/>
      <c r="K2183" s="198"/>
    </row>
    <row r="2184" spans="3:11" ht="15" customHeight="1" x14ac:dyDescent="0.25">
      <c r="C2184" s="175"/>
      <c r="E2184" s="175"/>
      <c r="H2184" s="175"/>
      <c r="I2184" s="175"/>
      <c r="J2184" s="202"/>
      <c r="K2184" s="198"/>
    </row>
    <row r="2185" spans="3:11" ht="15" customHeight="1" x14ac:dyDescent="0.25">
      <c r="C2185" s="175"/>
      <c r="E2185" s="175"/>
      <c r="H2185" s="175"/>
      <c r="I2185" s="175"/>
      <c r="J2185" s="202"/>
      <c r="K2185" s="198"/>
    </row>
    <row r="2186" spans="3:11" ht="15" customHeight="1" x14ac:dyDescent="0.25">
      <c r="C2186" s="175"/>
      <c r="E2186" s="175"/>
      <c r="H2186" s="175"/>
      <c r="I2186" s="175"/>
      <c r="J2186" s="202"/>
      <c r="K2186" s="198"/>
    </row>
    <row r="2187" spans="3:11" ht="15" customHeight="1" x14ac:dyDescent="0.25">
      <c r="C2187" s="175"/>
      <c r="E2187" s="175"/>
      <c r="H2187" s="175"/>
      <c r="I2187" s="175"/>
      <c r="J2187" s="202"/>
      <c r="K2187" s="198"/>
    </row>
    <row r="2188" spans="3:11" ht="15" customHeight="1" x14ac:dyDescent="0.25">
      <c r="C2188" s="175"/>
      <c r="E2188" s="175"/>
      <c r="H2188" s="175"/>
      <c r="I2188" s="175"/>
      <c r="J2188" s="202"/>
      <c r="K2188" s="198"/>
    </row>
    <row r="2189" spans="3:11" ht="15" customHeight="1" x14ac:dyDescent="0.25">
      <c r="C2189" s="175"/>
      <c r="E2189" s="175"/>
      <c r="H2189" s="175"/>
      <c r="I2189" s="175"/>
      <c r="J2189" s="202"/>
      <c r="K2189" s="198"/>
    </row>
    <row r="2190" spans="3:11" ht="15" customHeight="1" x14ac:dyDescent="0.25">
      <c r="C2190" s="175"/>
      <c r="E2190" s="175"/>
      <c r="H2190" s="175"/>
      <c r="I2190" s="175"/>
      <c r="J2190" s="202"/>
      <c r="K2190" s="198"/>
    </row>
    <row r="2191" spans="3:11" ht="15" customHeight="1" x14ac:dyDescent="0.25">
      <c r="C2191" s="175"/>
      <c r="E2191" s="175"/>
      <c r="H2191" s="175"/>
      <c r="I2191" s="175"/>
      <c r="J2191" s="202"/>
      <c r="K2191" s="198"/>
    </row>
    <row r="2192" spans="3:11" ht="15" customHeight="1" x14ac:dyDescent="0.25">
      <c r="C2192" s="175"/>
      <c r="E2192" s="175"/>
      <c r="H2192" s="175"/>
      <c r="I2192" s="175"/>
      <c r="J2192" s="202"/>
      <c r="K2192" s="198"/>
    </row>
    <row r="2193" spans="3:11" ht="15" customHeight="1" x14ac:dyDescent="0.25">
      <c r="C2193" s="175"/>
      <c r="E2193" s="175"/>
      <c r="H2193" s="175"/>
      <c r="I2193" s="175"/>
      <c r="J2193" s="202"/>
      <c r="K2193" s="198"/>
    </row>
    <row r="2194" spans="3:11" ht="15" customHeight="1" x14ac:dyDescent="0.25">
      <c r="C2194" s="175"/>
      <c r="E2194" s="175"/>
      <c r="H2194" s="175"/>
      <c r="I2194" s="175"/>
      <c r="J2194" s="202"/>
      <c r="K2194" s="198"/>
    </row>
    <row r="2195" spans="3:11" ht="15" customHeight="1" x14ac:dyDescent="0.25">
      <c r="C2195" s="175"/>
      <c r="E2195" s="175"/>
      <c r="H2195" s="175"/>
      <c r="I2195" s="175"/>
      <c r="J2195" s="202"/>
      <c r="K2195" s="198"/>
    </row>
    <row r="2196" spans="3:11" ht="15" customHeight="1" x14ac:dyDescent="0.25">
      <c r="C2196" s="175"/>
      <c r="E2196" s="175"/>
      <c r="H2196" s="175"/>
      <c r="I2196" s="175"/>
      <c r="J2196" s="202"/>
      <c r="K2196" s="198"/>
    </row>
    <row r="2197" spans="3:11" ht="15" customHeight="1" x14ac:dyDescent="0.25">
      <c r="C2197" s="175"/>
      <c r="E2197" s="175"/>
      <c r="H2197" s="175"/>
      <c r="I2197" s="175"/>
      <c r="J2197" s="202"/>
      <c r="K2197" s="198"/>
    </row>
    <row r="2198" spans="3:11" ht="15" customHeight="1" x14ac:dyDescent="0.25">
      <c r="C2198" s="175"/>
      <c r="E2198" s="175"/>
      <c r="H2198" s="175"/>
      <c r="I2198" s="175"/>
      <c r="J2198" s="202"/>
      <c r="K2198" s="198"/>
    </row>
    <row r="2199" spans="3:11" ht="15" customHeight="1" x14ac:dyDescent="0.25">
      <c r="C2199" s="175"/>
      <c r="E2199" s="175"/>
      <c r="H2199" s="175"/>
      <c r="I2199" s="175"/>
      <c r="J2199" s="202"/>
      <c r="K2199" s="198"/>
    </row>
    <row r="2200" spans="3:11" ht="15" customHeight="1" x14ac:dyDescent="0.25">
      <c r="C2200" s="175"/>
      <c r="E2200" s="175"/>
      <c r="H2200" s="175"/>
      <c r="I2200" s="175"/>
      <c r="J2200" s="202"/>
      <c r="K2200" s="198"/>
    </row>
    <row r="2201" spans="3:11" ht="15" customHeight="1" x14ac:dyDescent="0.25">
      <c r="C2201" s="175"/>
      <c r="E2201" s="175"/>
      <c r="H2201" s="175"/>
      <c r="I2201" s="175"/>
      <c r="J2201" s="202"/>
      <c r="K2201" s="198"/>
    </row>
    <row r="2202" spans="3:11" ht="15" customHeight="1" x14ac:dyDescent="0.25">
      <c r="C2202" s="175"/>
      <c r="E2202" s="175"/>
      <c r="H2202" s="175"/>
      <c r="I2202" s="175"/>
      <c r="J2202" s="202"/>
      <c r="K2202" s="198"/>
    </row>
    <row r="2203" spans="3:11" ht="15" customHeight="1" x14ac:dyDescent="0.25">
      <c r="C2203" s="175"/>
      <c r="E2203" s="175"/>
      <c r="H2203" s="175"/>
      <c r="I2203" s="175"/>
      <c r="J2203" s="202"/>
      <c r="K2203" s="198"/>
    </row>
    <row r="2204" spans="3:11" ht="15" customHeight="1" x14ac:dyDescent="0.25">
      <c r="C2204" s="175"/>
      <c r="E2204" s="175"/>
      <c r="H2204" s="175"/>
      <c r="I2204" s="175"/>
      <c r="J2204" s="202"/>
      <c r="K2204" s="198"/>
    </row>
    <row r="2205" spans="3:11" ht="15" customHeight="1" x14ac:dyDescent="0.25">
      <c r="C2205" s="175"/>
      <c r="E2205" s="175"/>
      <c r="H2205" s="175"/>
      <c r="I2205" s="175"/>
      <c r="J2205" s="202"/>
      <c r="K2205" s="198"/>
    </row>
    <row r="2206" spans="3:11" ht="15" customHeight="1" x14ac:dyDescent="0.25">
      <c r="C2206" s="175"/>
      <c r="E2206" s="175"/>
      <c r="H2206" s="175"/>
      <c r="I2206" s="175"/>
      <c r="J2206" s="202"/>
      <c r="K2206" s="198"/>
    </row>
    <row r="2207" spans="3:11" ht="15" customHeight="1" x14ac:dyDescent="0.25">
      <c r="C2207" s="175"/>
      <c r="E2207" s="175"/>
      <c r="H2207" s="175"/>
      <c r="I2207" s="175"/>
      <c r="J2207" s="202"/>
      <c r="K2207" s="198"/>
    </row>
    <row r="2208" spans="3:11" ht="15" customHeight="1" x14ac:dyDescent="0.25">
      <c r="C2208" s="175"/>
      <c r="E2208" s="175"/>
      <c r="H2208" s="175"/>
      <c r="I2208" s="175"/>
      <c r="J2208" s="202"/>
      <c r="K2208" s="198"/>
    </row>
    <row r="2209" spans="3:11" ht="15" customHeight="1" x14ac:dyDescent="0.25">
      <c r="C2209" s="175"/>
      <c r="E2209" s="175"/>
      <c r="H2209" s="175"/>
      <c r="I2209" s="175"/>
      <c r="J2209" s="202"/>
      <c r="K2209" s="198"/>
    </row>
    <row r="2210" spans="3:11" ht="15" customHeight="1" x14ac:dyDescent="0.25">
      <c r="C2210" s="175"/>
      <c r="E2210" s="175"/>
      <c r="H2210" s="175"/>
      <c r="I2210" s="175"/>
      <c r="J2210" s="202"/>
      <c r="K2210" s="198"/>
    </row>
    <row r="2211" spans="3:11" ht="15" customHeight="1" x14ac:dyDescent="0.25">
      <c r="C2211" s="175"/>
      <c r="E2211" s="175"/>
      <c r="H2211" s="175"/>
      <c r="I2211" s="175"/>
      <c r="J2211" s="202"/>
      <c r="K2211" s="198"/>
    </row>
    <row r="2212" spans="3:11" ht="15" customHeight="1" x14ac:dyDescent="0.25">
      <c r="C2212" s="175"/>
      <c r="E2212" s="175"/>
      <c r="H2212" s="175"/>
      <c r="I2212" s="175"/>
      <c r="J2212" s="202"/>
      <c r="K2212" s="198"/>
    </row>
    <row r="2213" spans="3:11" ht="15" customHeight="1" x14ac:dyDescent="0.25">
      <c r="C2213" s="175"/>
      <c r="E2213" s="175"/>
      <c r="H2213" s="175"/>
      <c r="I2213" s="175"/>
      <c r="J2213" s="202"/>
      <c r="K2213" s="198"/>
    </row>
    <row r="2214" spans="3:11" ht="15" customHeight="1" x14ac:dyDescent="0.25">
      <c r="C2214" s="175"/>
      <c r="E2214" s="175"/>
      <c r="H2214" s="175"/>
      <c r="I2214" s="175"/>
      <c r="J2214" s="202"/>
      <c r="K2214" s="198"/>
    </row>
    <row r="2215" spans="3:11" ht="15" customHeight="1" x14ac:dyDescent="0.25">
      <c r="C2215" s="175"/>
      <c r="E2215" s="175"/>
      <c r="H2215" s="175"/>
      <c r="I2215" s="175"/>
      <c r="J2215" s="202"/>
      <c r="K2215" s="198"/>
    </row>
    <row r="2216" spans="3:11" ht="15" customHeight="1" x14ac:dyDescent="0.25">
      <c r="C2216" s="175"/>
      <c r="E2216" s="175"/>
      <c r="H2216" s="175"/>
      <c r="I2216" s="175"/>
      <c r="J2216" s="202"/>
      <c r="K2216" s="198"/>
    </row>
    <row r="2217" spans="3:11" ht="15" customHeight="1" x14ac:dyDescent="0.25">
      <c r="C2217" s="175"/>
      <c r="E2217" s="175"/>
      <c r="H2217" s="175"/>
      <c r="I2217" s="175"/>
      <c r="J2217" s="202"/>
      <c r="K2217" s="198"/>
    </row>
    <row r="2218" spans="3:11" ht="15" customHeight="1" x14ac:dyDescent="0.25">
      <c r="C2218" s="175"/>
      <c r="E2218" s="175"/>
      <c r="H2218" s="175"/>
      <c r="I2218" s="175"/>
      <c r="J2218" s="202"/>
      <c r="K2218" s="198"/>
    </row>
    <row r="2219" spans="3:11" ht="15" customHeight="1" x14ac:dyDescent="0.25">
      <c r="C2219" s="175"/>
      <c r="E2219" s="175"/>
      <c r="H2219" s="175"/>
      <c r="I2219" s="175"/>
      <c r="J2219" s="202"/>
      <c r="K2219" s="198"/>
    </row>
    <row r="2220" spans="3:11" ht="15" customHeight="1" x14ac:dyDescent="0.25">
      <c r="C2220" s="175"/>
      <c r="E2220" s="175"/>
      <c r="H2220" s="175"/>
      <c r="I2220" s="175"/>
      <c r="J2220" s="202"/>
      <c r="K2220" s="198"/>
    </row>
    <row r="2221" spans="3:11" ht="15" customHeight="1" x14ac:dyDescent="0.25">
      <c r="C2221" s="175"/>
      <c r="E2221" s="175"/>
      <c r="H2221" s="175"/>
      <c r="I2221" s="175"/>
      <c r="J2221" s="202"/>
      <c r="K2221" s="198"/>
    </row>
    <row r="2222" spans="3:11" ht="15" customHeight="1" x14ac:dyDescent="0.25">
      <c r="C2222" s="175"/>
      <c r="E2222" s="175"/>
      <c r="H2222" s="175"/>
      <c r="I2222" s="175"/>
      <c r="J2222" s="202"/>
      <c r="K2222" s="198"/>
    </row>
    <row r="2223" spans="3:11" ht="15" customHeight="1" x14ac:dyDescent="0.25">
      <c r="C2223" s="175"/>
      <c r="E2223" s="175"/>
      <c r="H2223" s="175"/>
      <c r="I2223" s="175"/>
      <c r="J2223" s="202"/>
      <c r="K2223" s="198"/>
    </row>
    <row r="2224" spans="3:11" ht="15" customHeight="1" x14ac:dyDescent="0.25">
      <c r="C2224" s="175"/>
      <c r="E2224" s="175"/>
      <c r="H2224" s="175"/>
      <c r="I2224" s="175"/>
      <c r="J2224" s="202"/>
      <c r="K2224" s="198"/>
    </row>
    <row r="2225" spans="3:11" ht="15" customHeight="1" x14ac:dyDescent="0.25">
      <c r="C2225" s="175"/>
      <c r="E2225" s="175"/>
      <c r="H2225" s="175"/>
      <c r="I2225" s="175"/>
      <c r="J2225" s="202"/>
      <c r="K2225" s="198"/>
    </row>
    <row r="2226" spans="3:11" ht="15" customHeight="1" x14ac:dyDescent="0.25">
      <c r="C2226" s="175"/>
      <c r="E2226" s="175"/>
      <c r="H2226" s="175"/>
      <c r="I2226" s="175"/>
      <c r="J2226" s="202"/>
      <c r="K2226" s="198"/>
    </row>
    <row r="2227" spans="3:11" ht="15" customHeight="1" x14ac:dyDescent="0.25">
      <c r="C2227" s="175"/>
      <c r="E2227" s="175"/>
      <c r="H2227" s="175"/>
      <c r="I2227" s="175"/>
      <c r="J2227" s="202"/>
      <c r="K2227" s="198"/>
    </row>
    <row r="2228" spans="3:11" ht="15" customHeight="1" x14ac:dyDescent="0.25">
      <c r="C2228" s="175"/>
      <c r="E2228" s="175"/>
      <c r="H2228" s="175"/>
      <c r="I2228" s="175"/>
      <c r="J2228" s="202"/>
      <c r="K2228" s="198"/>
    </row>
    <row r="2229" spans="3:11" ht="15" customHeight="1" x14ac:dyDescent="0.25">
      <c r="C2229" s="175"/>
      <c r="E2229" s="175"/>
      <c r="H2229" s="175"/>
      <c r="I2229" s="175"/>
      <c r="J2229" s="202"/>
      <c r="K2229" s="198"/>
    </row>
    <row r="2230" spans="3:11" ht="15" customHeight="1" x14ac:dyDescent="0.25">
      <c r="C2230" s="175"/>
      <c r="E2230" s="175"/>
      <c r="H2230" s="175"/>
      <c r="I2230" s="175"/>
      <c r="J2230" s="202"/>
      <c r="K2230" s="198"/>
    </row>
    <row r="2231" spans="3:11" ht="15" customHeight="1" x14ac:dyDescent="0.25">
      <c r="C2231" s="175"/>
      <c r="E2231" s="175"/>
      <c r="H2231" s="175"/>
      <c r="I2231" s="175"/>
      <c r="J2231" s="202"/>
      <c r="K2231" s="198"/>
    </row>
    <row r="2232" spans="3:11" ht="15" customHeight="1" x14ac:dyDescent="0.25">
      <c r="C2232" s="175"/>
      <c r="E2232" s="175"/>
      <c r="H2232" s="175"/>
      <c r="I2232" s="175"/>
      <c r="J2232" s="202"/>
      <c r="K2232" s="198"/>
    </row>
    <row r="2233" spans="3:11" ht="15" customHeight="1" x14ac:dyDescent="0.25">
      <c r="C2233" s="175"/>
      <c r="E2233" s="175"/>
      <c r="H2233" s="175"/>
      <c r="I2233" s="175"/>
      <c r="J2233" s="202"/>
      <c r="K2233" s="198"/>
    </row>
    <row r="2234" spans="3:11" ht="15" customHeight="1" x14ac:dyDescent="0.25">
      <c r="C2234" s="175"/>
      <c r="E2234" s="175"/>
      <c r="H2234" s="175"/>
      <c r="I2234" s="175"/>
      <c r="J2234" s="202"/>
      <c r="K2234" s="198"/>
    </row>
    <row r="2235" spans="3:11" ht="15" customHeight="1" x14ac:dyDescent="0.25">
      <c r="C2235" s="175"/>
      <c r="E2235" s="175"/>
      <c r="H2235" s="175"/>
      <c r="I2235" s="175"/>
      <c r="J2235" s="202"/>
      <c r="K2235" s="198"/>
    </row>
    <row r="2236" spans="3:11" ht="15" customHeight="1" x14ac:dyDescent="0.25">
      <c r="C2236" s="175"/>
      <c r="E2236" s="175"/>
      <c r="H2236" s="175"/>
      <c r="I2236" s="175"/>
      <c r="J2236" s="202"/>
      <c r="K2236" s="198"/>
    </row>
    <row r="2237" spans="3:11" ht="15" customHeight="1" x14ac:dyDescent="0.25">
      <c r="C2237" s="175"/>
      <c r="E2237" s="175"/>
      <c r="H2237" s="175"/>
      <c r="I2237" s="175"/>
      <c r="J2237" s="202"/>
      <c r="K2237" s="198"/>
    </row>
    <row r="2238" spans="3:11" ht="15" customHeight="1" x14ac:dyDescent="0.25">
      <c r="C2238" s="175"/>
      <c r="E2238" s="175"/>
      <c r="H2238" s="175"/>
      <c r="I2238" s="175"/>
      <c r="J2238" s="202"/>
      <c r="K2238" s="198"/>
    </row>
    <row r="2239" spans="3:11" ht="15" customHeight="1" x14ac:dyDescent="0.25">
      <c r="C2239" s="175"/>
      <c r="E2239" s="175"/>
      <c r="H2239" s="175"/>
      <c r="I2239" s="175"/>
      <c r="J2239" s="202"/>
      <c r="K2239" s="198"/>
    </row>
    <row r="2240" spans="3:11" ht="15" customHeight="1" x14ac:dyDescent="0.25">
      <c r="C2240" s="175"/>
      <c r="E2240" s="175"/>
      <c r="H2240" s="175"/>
      <c r="I2240" s="175"/>
      <c r="J2240" s="202"/>
      <c r="K2240" s="198"/>
    </row>
    <row r="2241" spans="3:11" ht="15" customHeight="1" x14ac:dyDescent="0.25">
      <c r="C2241" s="175"/>
      <c r="E2241" s="175"/>
      <c r="H2241" s="175"/>
      <c r="I2241" s="175"/>
      <c r="J2241" s="202"/>
      <c r="K2241" s="198"/>
    </row>
    <row r="2242" spans="3:11" ht="15" customHeight="1" x14ac:dyDescent="0.25">
      <c r="C2242" s="175"/>
      <c r="E2242" s="175"/>
      <c r="H2242" s="175"/>
      <c r="I2242" s="175"/>
      <c r="J2242" s="202"/>
      <c r="K2242" s="198"/>
    </row>
    <row r="2243" spans="3:11" ht="15" customHeight="1" x14ac:dyDescent="0.25">
      <c r="C2243" s="175"/>
      <c r="E2243" s="175"/>
      <c r="H2243" s="175"/>
      <c r="I2243" s="175"/>
      <c r="J2243" s="202"/>
      <c r="K2243" s="198"/>
    </row>
    <row r="2244" spans="3:11" ht="15" customHeight="1" x14ac:dyDescent="0.25">
      <c r="C2244" s="175"/>
      <c r="E2244" s="175"/>
      <c r="H2244" s="175"/>
      <c r="I2244" s="175"/>
      <c r="J2244" s="202"/>
      <c r="K2244" s="198"/>
    </row>
    <row r="2245" spans="3:11" ht="15" customHeight="1" x14ac:dyDescent="0.25">
      <c r="C2245" s="175"/>
      <c r="E2245" s="175"/>
      <c r="H2245" s="175"/>
      <c r="I2245" s="175"/>
      <c r="J2245" s="202"/>
      <c r="K2245" s="198"/>
    </row>
    <row r="2246" spans="3:11" ht="15" customHeight="1" x14ac:dyDescent="0.25">
      <c r="C2246" s="175"/>
      <c r="E2246" s="175"/>
      <c r="H2246" s="175"/>
      <c r="I2246" s="175"/>
      <c r="J2246" s="202"/>
      <c r="K2246" s="198"/>
    </row>
    <row r="2247" spans="3:11" ht="15" customHeight="1" x14ac:dyDescent="0.25">
      <c r="C2247" s="175"/>
      <c r="E2247" s="175"/>
      <c r="H2247" s="175"/>
      <c r="I2247" s="175"/>
      <c r="J2247" s="202"/>
      <c r="K2247" s="198"/>
    </row>
    <row r="2248" spans="3:11" ht="15" customHeight="1" x14ac:dyDescent="0.25">
      <c r="C2248" s="175"/>
      <c r="E2248" s="175"/>
      <c r="H2248" s="175"/>
      <c r="I2248" s="175"/>
      <c r="J2248" s="202"/>
      <c r="K2248" s="198"/>
    </row>
    <row r="2249" spans="3:11" ht="15" customHeight="1" x14ac:dyDescent="0.25">
      <c r="C2249" s="175"/>
      <c r="E2249" s="175"/>
      <c r="H2249" s="175"/>
      <c r="I2249" s="175"/>
      <c r="J2249" s="202"/>
      <c r="K2249" s="198"/>
    </row>
    <row r="2250" spans="3:11" ht="15" customHeight="1" x14ac:dyDescent="0.25">
      <c r="C2250" s="175"/>
      <c r="E2250" s="175"/>
      <c r="H2250" s="175"/>
      <c r="I2250" s="175"/>
      <c r="J2250" s="202"/>
      <c r="K2250" s="198"/>
    </row>
    <row r="2251" spans="3:11" ht="15" customHeight="1" x14ac:dyDescent="0.25">
      <c r="C2251" s="175"/>
      <c r="E2251" s="175"/>
      <c r="H2251" s="175"/>
      <c r="I2251" s="175"/>
      <c r="J2251" s="202"/>
      <c r="K2251" s="198"/>
    </row>
    <row r="2252" spans="3:11" ht="15" customHeight="1" x14ac:dyDescent="0.25">
      <c r="C2252" s="175"/>
      <c r="E2252" s="175"/>
      <c r="H2252" s="175"/>
      <c r="I2252" s="175"/>
      <c r="J2252" s="202"/>
      <c r="K2252" s="198"/>
    </row>
    <row r="2253" spans="3:11" ht="15" customHeight="1" x14ac:dyDescent="0.25">
      <c r="C2253" s="175"/>
      <c r="E2253" s="175"/>
      <c r="H2253" s="175"/>
      <c r="I2253" s="175"/>
      <c r="J2253" s="202"/>
      <c r="K2253" s="198"/>
    </row>
    <row r="2254" spans="3:11" ht="15" customHeight="1" x14ac:dyDescent="0.25">
      <c r="C2254" s="175"/>
      <c r="E2254" s="175"/>
      <c r="H2254" s="175"/>
      <c r="I2254" s="175"/>
      <c r="J2254" s="202"/>
      <c r="K2254" s="198"/>
    </row>
    <row r="2255" spans="3:11" ht="15" customHeight="1" x14ac:dyDescent="0.25">
      <c r="C2255" s="175"/>
      <c r="E2255" s="175"/>
      <c r="H2255" s="175"/>
      <c r="I2255" s="175"/>
      <c r="J2255" s="202"/>
      <c r="K2255" s="198"/>
    </row>
    <row r="2256" spans="3:11" ht="15" customHeight="1" x14ac:dyDescent="0.25">
      <c r="C2256" s="175"/>
      <c r="E2256" s="175"/>
      <c r="H2256" s="175"/>
      <c r="I2256" s="175"/>
      <c r="J2256" s="202"/>
      <c r="K2256" s="198"/>
    </row>
    <row r="2257" spans="3:11" ht="15" customHeight="1" x14ac:dyDescent="0.25">
      <c r="C2257" s="175"/>
      <c r="E2257" s="175"/>
      <c r="H2257" s="175"/>
      <c r="I2257" s="175"/>
      <c r="J2257" s="202"/>
      <c r="K2257" s="198"/>
    </row>
    <row r="2258" spans="3:11" ht="15" customHeight="1" x14ac:dyDescent="0.25">
      <c r="C2258" s="175"/>
      <c r="E2258" s="175"/>
      <c r="H2258" s="175"/>
      <c r="I2258" s="175"/>
      <c r="J2258" s="202"/>
      <c r="K2258" s="198"/>
    </row>
    <row r="2259" spans="3:11" ht="15" customHeight="1" x14ac:dyDescent="0.25">
      <c r="C2259" s="175"/>
      <c r="E2259" s="175"/>
      <c r="H2259" s="175"/>
      <c r="I2259" s="175"/>
      <c r="J2259" s="202"/>
      <c r="K2259" s="198"/>
    </row>
    <row r="2260" spans="3:11" ht="15" customHeight="1" x14ac:dyDescent="0.25">
      <c r="C2260" s="175"/>
      <c r="E2260" s="175"/>
      <c r="H2260" s="175"/>
      <c r="I2260" s="175"/>
      <c r="J2260" s="202"/>
      <c r="K2260" s="198"/>
    </row>
    <row r="2261" spans="3:11" ht="15" customHeight="1" x14ac:dyDescent="0.25">
      <c r="C2261" s="175"/>
      <c r="E2261" s="175"/>
      <c r="H2261" s="175"/>
      <c r="I2261" s="175"/>
      <c r="J2261" s="202"/>
      <c r="K2261" s="198"/>
    </row>
    <row r="2262" spans="3:11" ht="15" customHeight="1" x14ac:dyDescent="0.25">
      <c r="C2262" s="175"/>
      <c r="E2262" s="175"/>
      <c r="H2262" s="175"/>
      <c r="I2262" s="175"/>
      <c r="J2262" s="202"/>
      <c r="K2262" s="198"/>
    </row>
    <row r="2263" spans="3:11" ht="15" customHeight="1" x14ac:dyDescent="0.25">
      <c r="C2263" s="175"/>
      <c r="E2263" s="175"/>
      <c r="H2263" s="175"/>
      <c r="I2263" s="175"/>
      <c r="J2263" s="202"/>
      <c r="K2263" s="198"/>
    </row>
    <row r="2264" spans="3:11" ht="15" customHeight="1" x14ac:dyDescent="0.25">
      <c r="C2264" s="175"/>
      <c r="E2264" s="175"/>
      <c r="H2264" s="175"/>
      <c r="I2264" s="175"/>
      <c r="J2264" s="202"/>
      <c r="K2264" s="198"/>
    </row>
    <row r="2265" spans="3:11" ht="15" customHeight="1" x14ac:dyDescent="0.25">
      <c r="C2265" s="175"/>
      <c r="E2265" s="175"/>
      <c r="H2265" s="175"/>
      <c r="I2265" s="175"/>
      <c r="J2265" s="202"/>
      <c r="K2265" s="198"/>
    </row>
    <row r="2266" spans="3:11" ht="15" customHeight="1" x14ac:dyDescent="0.25">
      <c r="C2266" s="175"/>
      <c r="E2266" s="175"/>
      <c r="H2266" s="175"/>
      <c r="I2266" s="175"/>
      <c r="J2266" s="202"/>
      <c r="K2266" s="198"/>
    </row>
    <row r="2267" spans="3:11" ht="15" customHeight="1" x14ac:dyDescent="0.25">
      <c r="C2267" s="175"/>
      <c r="E2267" s="175"/>
      <c r="H2267" s="175"/>
      <c r="I2267" s="175"/>
      <c r="J2267" s="202"/>
      <c r="K2267" s="198"/>
    </row>
    <row r="2268" spans="3:11" ht="15" customHeight="1" x14ac:dyDescent="0.25">
      <c r="C2268" s="175"/>
      <c r="E2268" s="175"/>
      <c r="H2268" s="175"/>
      <c r="I2268" s="175"/>
      <c r="J2268" s="202"/>
      <c r="K2268" s="198"/>
    </row>
    <row r="2269" spans="3:11" ht="15" customHeight="1" x14ac:dyDescent="0.25">
      <c r="C2269" s="175"/>
      <c r="E2269" s="175"/>
      <c r="H2269" s="175"/>
      <c r="I2269" s="175"/>
      <c r="J2269" s="202"/>
      <c r="K2269" s="198"/>
    </row>
    <row r="2270" spans="3:11" ht="15" customHeight="1" x14ac:dyDescent="0.25">
      <c r="C2270" s="175"/>
      <c r="E2270" s="175"/>
      <c r="H2270" s="175"/>
      <c r="I2270" s="175"/>
      <c r="J2270" s="202"/>
      <c r="K2270" s="198"/>
    </row>
    <row r="2271" spans="3:11" ht="15" customHeight="1" x14ac:dyDescent="0.25">
      <c r="C2271" s="175"/>
      <c r="E2271" s="175"/>
      <c r="H2271" s="175"/>
      <c r="I2271" s="175"/>
      <c r="J2271" s="202"/>
      <c r="K2271" s="198"/>
    </row>
    <row r="2272" spans="3:11" ht="15" customHeight="1" x14ac:dyDescent="0.25">
      <c r="C2272" s="175"/>
      <c r="E2272" s="175"/>
      <c r="H2272" s="175"/>
      <c r="I2272" s="175"/>
      <c r="J2272" s="202"/>
      <c r="K2272" s="198"/>
    </row>
    <row r="2273" spans="3:11" ht="15" customHeight="1" x14ac:dyDescent="0.25">
      <c r="C2273" s="175"/>
      <c r="E2273" s="175"/>
      <c r="H2273" s="175"/>
      <c r="I2273" s="175"/>
      <c r="J2273" s="202"/>
      <c r="K2273" s="198"/>
    </row>
    <row r="2274" spans="3:11" ht="15" customHeight="1" x14ac:dyDescent="0.25">
      <c r="C2274" s="175"/>
      <c r="E2274" s="175"/>
      <c r="H2274" s="175"/>
      <c r="I2274" s="175"/>
      <c r="J2274" s="202"/>
      <c r="K2274" s="198"/>
    </row>
    <row r="2275" spans="3:11" ht="15" customHeight="1" x14ac:dyDescent="0.25">
      <c r="C2275" s="175"/>
      <c r="E2275" s="175"/>
      <c r="H2275" s="175"/>
      <c r="I2275" s="175"/>
      <c r="J2275" s="202"/>
      <c r="K2275" s="198"/>
    </row>
    <row r="2276" spans="3:11" ht="15" customHeight="1" x14ac:dyDescent="0.25">
      <c r="C2276" s="175"/>
      <c r="E2276" s="175"/>
      <c r="H2276" s="175"/>
      <c r="I2276" s="175"/>
      <c r="J2276" s="202"/>
      <c r="K2276" s="198"/>
    </row>
    <row r="2277" spans="3:11" ht="15" customHeight="1" x14ac:dyDescent="0.25">
      <c r="C2277" s="175"/>
      <c r="E2277" s="175"/>
      <c r="H2277" s="175"/>
      <c r="I2277" s="175"/>
      <c r="J2277" s="202"/>
      <c r="K2277" s="198"/>
    </row>
    <row r="2278" spans="3:11" ht="15" customHeight="1" x14ac:dyDescent="0.25">
      <c r="C2278" s="175"/>
      <c r="E2278" s="175"/>
      <c r="H2278" s="175"/>
      <c r="I2278" s="175"/>
      <c r="J2278" s="202"/>
      <c r="K2278" s="198"/>
    </row>
    <row r="2279" spans="3:11" ht="15" customHeight="1" x14ac:dyDescent="0.25">
      <c r="C2279" s="175"/>
      <c r="E2279" s="175"/>
      <c r="H2279" s="175"/>
      <c r="I2279" s="175"/>
      <c r="J2279" s="202"/>
      <c r="K2279" s="198"/>
    </row>
    <row r="2280" spans="3:11" ht="15" customHeight="1" x14ac:dyDescent="0.25">
      <c r="C2280" s="175"/>
      <c r="E2280" s="175"/>
      <c r="H2280" s="175"/>
      <c r="I2280" s="175"/>
      <c r="J2280" s="202"/>
      <c r="K2280" s="198"/>
    </row>
    <row r="2281" spans="3:11" ht="15" customHeight="1" x14ac:dyDescent="0.25">
      <c r="C2281" s="175"/>
      <c r="E2281" s="175"/>
      <c r="H2281" s="175"/>
      <c r="I2281" s="175"/>
      <c r="J2281" s="202"/>
      <c r="K2281" s="198"/>
    </row>
    <row r="2282" spans="3:11" ht="15" customHeight="1" x14ac:dyDescent="0.25">
      <c r="C2282" s="175"/>
      <c r="E2282" s="175"/>
      <c r="H2282" s="175"/>
      <c r="I2282" s="175"/>
      <c r="J2282" s="202"/>
      <c r="K2282" s="198"/>
    </row>
    <row r="2283" spans="3:11" ht="15" customHeight="1" x14ac:dyDescent="0.25">
      <c r="C2283" s="175"/>
      <c r="E2283" s="175"/>
      <c r="H2283" s="175"/>
      <c r="I2283" s="175"/>
      <c r="J2283" s="202"/>
      <c r="K2283" s="198"/>
    </row>
    <row r="2284" spans="3:11" ht="15" customHeight="1" x14ac:dyDescent="0.25">
      <c r="C2284" s="175"/>
      <c r="E2284" s="175"/>
      <c r="H2284" s="175"/>
      <c r="I2284" s="175"/>
      <c r="J2284" s="202"/>
      <c r="K2284" s="198"/>
    </row>
    <row r="2285" spans="3:11" ht="15" customHeight="1" x14ac:dyDescent="0.25">
      <c r="C2285" s="175"/>
      <c r="E2285" s="175"/>
      <c r="H2285" s="175"/>
      <c r="I2285" s="175"/>
      <c r="J2285" s="202"/>
      <c r="K2285" s="198"/>
    </row>
    <row r="2286" spans="3:11" ht="15" customHeight="1" x14ac:dyDescent="0.25">
      <c r="C2286" s="175"/>
      <c r="E2286" s="175"/>
      <c r="H2286" s="175"/>
      <c r="I2286" s="175"/>
      <c r="J2286" s="202"/>
      <c r="K2286" s="198"/>
    </row>
    <row r="2287" spans="3:11" ht="15" customHeight="1" x14ac:dyDescent="0.25">
      <c r="C2287" s="175"/>
      <c r="E2287" s="175"/>
      <c r="H2287" s="175"/>
      <c r="I2287" s="175"/>
      <c r="J2287" s="202"/>
      <c r="K2287" s="198"/>
    </row>
    <row r="2288" spans="3:11" ht="15" customHeight="1" x14ac:dyDescent="0.25">
      <c r="C2288" s="175"/>
      <c r="E2288" s="175"/>
      <c r="H2288" s="175"/>
      <c r="I2288" s="175"/>
      <c r="J2288" s="202"/>
      <c r="K2288" s="198"/>
    </row>
    <row r="2289" spans="3:11" ht="15" customHeight="1" x14ac:dyDescent="0.25">
      <c r="C2289" s="175"/>
      <c r="E2289" s="175"/>
      <c r="H2289" s="175"/>
      <c r="I2289" s="175"/>
      <c r="J2289" s="202"/>
      <c r="K2289" s="198"/>
    </row>
    <row r="2290" spans="3:11" ht="15" customHeight="1" x14ac:dyDescent="0.25">
      <c r="C2290" s="175"/>
      <c r="E2290" s="175"/>
      <c r="H2290" s="175"/>
      <c r="I2290" s="175"/>
      <c r="J2290" s="202"/>
      <c r="K2290" s="198"/>
    </row>
    <row r="2291" spans="3:11" ht="15" customHeight="1" x14ac:dyDescent="0.25">
      <c r="C2291" s="175"/>
      <c r="E2291" s="175"/>
      <c r="H2291" s="175"/>
      <c r="I2291" s="175"/>
      <c r="J2291" s="202"/>
      <c r="K2291" s="198"/>
    </row>
    <row r="2292" spans="3:11" ht="15" customHeight="1" x14ac:dyDescent="0.25">
      <c r="C2292" s="175"/>
      <c r="E2292" s="175"/>
      <c r="H2292" s="175"/>
      <c r="I2292" s="175"/>
      <c r="J2292" s="202"/>
      <c r="K2292" s="198"/>
    </row>
    <row r="2293" spans="3:11" ht="15" customHeight="1" x14ac:dyDescent="0.25">
      <c r="C2293" s="175"/>
      <c r="E2293" s="175"/>
      <c r="H2293" s="175"/>
      <c r="I2293" s="175"/>
      <c r="J2293" s="202"/>
      <c r="K2293" s="198"/>
    </row>
    <row r="2294" spans="3:11" ht="15" customHeight="1" x14ac:dyDescent="0.25">
      <c r="C2294" s="175"/>
      <c r="E2294" s="175"/>
      <c r="H2294" s="175"/>
      <c r="I2294" s="175"/>
      <c r="J2294" s="202"/>
      <c r="K2294" s="198"/>
    </row>
    <row r="2295" spans="3:11" ht="15" customHeight="1" x14ac:dyDescent="0.25">
      <c r="C2295" s="175"/>
      <c r="E2295" s="175"/>
      <c r="H2295" s="175"/>
      <c r="I2295" s="175"/>
      <c r="J2295" s="202"/>
      <c r="K2295" s="198"/>
    </row>
    <row r="2296" spans="3:11" ht="15" customHeight="1" x14ac:dyDescent="0.25">
      <c r="C2296" s="175"/>
      <c r="E2296" s="175"/>
      <c r="H2296" s="175"/>
      <c r="I2296" s="175"/>
      <c r="J2296" s="202"/>
      <c r="K2296" s="198"/>
    </row>
    <row r="2297" spans="3:11" ht="15" customHeight="1" x14ac:dyDescent="0.25">
      <c r="C2297" s="175"/>
      <c r="E2297" s="175"/>
      <c r="H2297" s="175"/>
      <c r="I2297" s="175"/>
      <c r="J2297" s="202"/>
      <c r="K2297" s="198"/>
    </row>
    <row r="2298" spans="3:11" ht="15" customHeight="1" x14ac:dyDescent="0.25">
      <c r="C2298" s="175"/>
      <c r="E2298" s="175"/>
      <c r="H2298" s="175"/>
      <c r="I2298" s="175"/>
      <c r="J2298" s="202"/>
      <c r="K2298" s="198"/>
    </row>
    <row r="2299" spans="3:11" ht="15" customHeight="1" x14ac:dyDescent="0.25">
      <c r="C2299" s="175"/>
      <c r="E2299" s="175"/>
      <c r="H2299" s="175"/>
      <c r="I2299" s="175"/>
      <c r="J2299" s="202"/>
      <c r="K2299" s="198"/>
    </row>
    <row r="2300" spans="3:11" ht="15" customHeight="1" x14ac:dyDescent="0.25">
      <c r="C2300" s="175"/>
      <c r="E2300" s="175"/>
      <c r="H2300" s="175"/>
      <c r="I2300" s="175"/>
      <c r="J2300" s="202"/>
      <c r="K2300" s="198"/>
    </row>
    <row r="2301" spans="3:11" ht="15" customHeight="1" x14ac:dyDescent="0.25">
      <c r="C2301" s="175"/>
      <c r="E2301" s="175"/>
      <c r="H2301" s="175"/>
      <c r="I2301" s="175"/>
      <c r="J2301" s="202"/>
      <c r="K2301" s="198"/>
    </row>
    <row r="2302" spans="3:11" ht="15" customHeight="1" x14ac:dyDescent="0.25">
      <c r="C2302" s="175"/>
      <c r="E2302" s="175"/>
      <c r="H2302" s="175"/>
      <c r="I2302" s="175"/>
      <c r="J2302" s="202"/>
      <c r="K2302" s="198"/>
    </row>
    <row r="2303" spans="3:11" ht="15" customHeight="1" x14ac:dyDescent="0.25">
      <c r="C2303" s="175"/>
      <c r="E2303" s="175"/>
      <c r="H2303" s="175"/>
      <c r="I2303" s="175"/>
      <c r="J2303" s="202"/>
      <c r="K2303" s="198"/>
    </row>
    <row r="2304" spans="3:11" ht="15" customHeight="1" x14ac:dyDescent="0.25">
      <c r="C2304" s="175"/>
      <c r="E2304" s="175"/>
      <c r="H2304" s="175"/>
      <c r="I2304" s="175"/>
      <c r="J2304" s="202"/>
      <c r="K2304" s="198"/>
    </row>
    <row r="2305" spans="3:11" ht="15" customHeight="1" x14ac:dyDescent="0.25">
      <c r="C2305" s="175"/>
      <c r="E2305" s="175"/>
      <c r="H2305" s="175"/>
      <c r="I2305" s="175"/>
      <c r="J2305" s="202"/>
      <c r="K2305" s="198"/>
    </row>
    <row r="2306" spans="3:11" ht="15" customHeight="1" x14ac:dyDescent="0.25">
      <c r="C2306" s="175"/>
      <c r="E2306" s="175"/>
      <c r="H2306" s="175"/>
      <c r="I2306" s="175"/>
      <c r="J2306" s="202"/>
      <c r="K2306" s="198"/>
    </row>
    <row r="2307" spans="3:11" ht="15" customHeight="1" x14ac:dyDescent="0.25">
      <c r="C2307" s="175"/>
      <c r="E2307" s="175"/>
      <c r="H2307" s="175"/>
      <c r="I2307" s="175"/>
      <c r="J2307" s="202"/>
      <c r="K2307" s="198"/>
    </row>
    <row r="2308" spans="3:11" ht="15" customHeight="1" x14ac:dyDescent="0.25">
      <c r="C2308" s="175"/>
      <c r="E2308" s="175"/>
      <c r="H2308" s="175"/>
      <c r="I2308" s="175"/>
      <c r="J2308" s="202"/>
      <c r="K2308" s="198"/>
    </row>
    <row r="2309" spans="3:11" ht="15" customHeight="1" x14ac:dyDescent="0.25">
      <c r="C2309" s="175"/>
      <c r="E2309" s="175"/>
      <c r="H2309" s="175"/>
      <c r="I2309" s="175"/>
      <c r="J2309" s="202"/>
      <c r="K2309" s="198"/>
    </row>
    <row r="2310" spans="3:11" ht="15" customHeight="1" x14ac:dyDescent="0.25">
      <c r="C2310" s="175"/>
      <c r="E2310" s="175"/>
      <c r="H2310" s="175"/>
      <c r="I2310" s="175"/>
      <c r="J2310" s="202"/>
      <c r="K2310" s="198"/>
    </row>
    <row r="2311" spans="3:11" ht="15" customHeight="1" x14ac:dyDescent="0.25">
      <c r="C2311" s="175"/>
      <c r="E2311" s="175"/>
      <c r="H2311" s="175"/>
      <c r="I2311" s="175"/>
      <c r="J2311" s="202"/>
      <c r="K2311" s="198"/>
    </row>
    <row r="2312" spans="3:11" ht="15" customHeight="1" x14ac:dyDescent="0.25">
      <c r="C2312" s="175"/>
      <c r="E2312" s="175"/>
      <c r="H2312" s="175"/>
      <c r="I2312" s="175"/>
      <c r="J2312" s="202"/>
      <c r="K2312" s="198"/>
    </row>
    <row r="2313" spans="3:11" ht="15" customHeight="1" x14ac:dyDescent="0.25">
      <c r="C2313" s="175"/>
      <c r="E2313" s="175"/>
      <c r="H2313" s="175"/>
      <c r="I2313" s="175"/>
      <c r="J2313" s="202"/>
      <c r="K2313" s="198"/>
    </row>
    <row r="2314" spans="3:11" ht="15" customHeight="1" x14ac:dyDescent="0.25">
      <c r="C2314" s="175"/>
      <c r="E2314" s="175"/>
      <c r="H2314" s="175"/>
      <c r="I2314" s="175"/>
      <c r="J2314" s="202"/>
      <c r="K2314" s="198"/>
    </row>
    <row r="2315" spans="3:11" ht="15" customHeight="1" x14ac:dyDescent="0.25">
      <c r="C2315" s="175"/>
      <c r="E2315" s="175"/>
      <c r="H2315" s="175"/>
      <c r="I2315" s="175"/>
      <c r="J2315" s="202"/>
      <c r="K2315" s="198"/>
    </row>
    <row r="2316" spans="3:11" ht="15" customHeight="1" x14ac:dyDescent="0.25">
      <c r="C2316" s="175"/>
      <c r="E2316" s="175"/>
      <c r="H2316" s="175"/>
      <c r="I2316" s="175"/>
      <c r="J2316" s="202"/>
      <c r="K2316" s="198"/>
    </row>
    <row r="2317" spans="3:11" ht="15" customHeight="1" x14ac:dyDescent="0.25">
      <c r="C2317" s="175"/>
      <c r="E2317" s="175"/>
      <c r="H2317" s="175"/>
      <c r="I2317" s="175"/>
      <c r="J2317" s="202"/>
      <c r="K2317" s="198"/>
    </row>
    <row r="2318" spans="3:11" ht="15" customHeight="1" x14ac:dyDescent="0.25">
      <c r="C2318" s="175"/>
      <c r="E2318" s="175"/>
      <c r="H2318" s="175"/>
      <c r="I2318" s="175"/>
      <c r="J2318" s="202"/>
      <c r="K2318" s="198"/>
    </row>
    <row r="2319" spans="3:11" ht="15" customHeight="1" x14ac:dyDescent="0.25">
      <c r="C2319" s="175"/>
      <c r="E2319" s="175"/>
      <c r="H2319" s="175"/>
      <c r="I2319" s="175"/>
      <c r="J2319" s="202"/>
      <c r="K2319" s="198"/>
    </row>
    <row r="2320" spans="3:11" ht="15" customHeight="1" x14ac:dyDescent="0.25">
      <c r="C2320" s="175"/>
      <c r="E2320" s="175"/>
      <c r="H2320" s="175"/>
      <c r="I2320" s="175"/>
      <c r="J2320" s="202"/>
      <c r="K2320" s="198"/>
    </row>
    <row r="2321" spans="3:11" ht="15" customHeight="1" x14ac:dyDescent="0.25">
      <c r="C2321" s="175"/>
      <c r="E2321" s="175"/>
      <c r="H2321" s="175"/>
      <c r="I2321" s="175"/>
      <c r="J2321" s="202"/>
      <c r="K2321" s="198"/>
    </row>
    <row r="2322" spans="3:11" ht="15" customHeight="1" x14ac:dyDescent="0.25">
      <c r="C2322" s="175"/>
      <c r="E2322" s="175"/>
      <c r="H2322" s="175"/>
      <c r="I2322" s="175"/>
      <c r="J2322" s="202"/>
      <c r="K2322" s="198"/>
    </row>
    <row r="2323" spans="3:11" ht="15" customHeight="1" x14ac:dyDescent="0.25">
      <c r="C2323" s="175"/>
      <c r="E2323" s="175"/>
      <c r="H2323" s="175"/>
      <c r="I2323" s="175"/>
      <c r="J2323" s="202"/>
      <c r="K2323" s="198"/>
    </row>
    <row r="2324" spans="3:11" ht="15" customHeight="1" x14ac:dyDescent="0.25">
      <c r="C2324" s="175"/>
      <c r="E2324" s="175"/>
      <c r="H2324" s="175"/>
      <c r="I2324" s="175"/>
      <c r="J2324" s="202"/>
      <c r="K2324" s="198"/>
    </row>
    <row r="2325" spans="3:11" ht="15" customHeight="1" x14ac:dyDescent="0.25">
      <c r="C2325" s="175"/>
      <c r="E2325" s="175"/>
      <c r="H2325" s="175"/>
      <c r="I2325" s="175"/>
      <c r="J2325" s="202"/>
      <c r="K2325" s="198"/>
    </row>
    <row r="2326" spans="3:11" ht="15" customHeight="1" x14ac:dyDescent="0.25">
      <c r="C2326" s="175"/>
      <c r="E2326" s="175"/>
      <c r="H2326" s="175"/>
      <c r="I2326" s="175"/>
      <c r="J2326" s="202"/>
      <c r="K2326" s="198"/>
    </row>
    <row r="2327" spans="3:11" ht="15" customHeight="1" x14ac:dyDescent="0.25">
      <c r="C2327" s="175"/>
      <c r="E2327" s="175"/>
      <c r="H2327" s="175"/>
      <c r="I2327" s="175"/>
      <c r="J2327" s="202"/>
      <c r="K2327" s="198"/>
    </row>
    <row r="2328" spans="3:11" ht="15" customHeight="1" x14ac:dyDescent="0.25">
      <c r="C2328" s="175"/>
      <c r="E2328" s="175"/>
      <c r="H2328" s="175"/>
      <c r="I2328" s="175"/>
      <c r="J2328" s="202"/>
      <c r="K2328" s="198"/>
    </row>
    <row r="2329" spans="3:11" ht="15" customHeight="1" x14ac:dyDescent="0.25">
      <c r="C2329" s="175"/>
      <c r="E2329" s="175"/>
      <c r="H2329" s="175"/>
      <c r="I2329" s="175"/>
      <c r="J2329" s="202"/>
      <c r="K2329" s="198"/>
    </row>
    <row r="2330" spans="3:11" ht="15" customHeight="1" x14ac:dyDescent="0.25">
      <c r="C2330" s="175"/>
      <c r="E2330" s="175"/>
      <c r="H2330" s="175"/>
      <c r="I2330" s="175"/>
      <c r="J2330" s="202"/>
      <c r="K2330" s="198"/>
    </row>
    <row r="2331" spans="3:11" ht="15" customHeight="1" x14ac:dyDescent="0.25">
      <c r="C2331" s="175"/>
      <c r="E2331" s="175"/>
      <c r="H2331" s="175"/>
      <c r="I2331" s="175"/>
      <c r="J2331" s="202"/>
      <c r="K2331" s="198"/>
    </row>
    <row r="2332" spans="3:11" ht="15" customHeight="1" x14ac:dyDescent="0.25">
      <c r="C2332" s="175"/>
      <c r="E2332" s="175"/>
      <c r="H2332" s="175"/>
      <c r="I2332" s="175"/>
      <c r="J2332" s="202"/>
      <c r="K2332" s="198"/>
    </row>
    <row r="2333" spans="3:11" ht="15" customHeight="1" x14ac:dyDescent="0.25">
      <c r="C2333" s="175"/>
      <c r="E2333" s="175"/>
      <c r="H2333" s="175"/>
      <c r="I2333" s="175"/>
      <c r="J2333" s="202"/>
      <c r="K2333" s="198"/>
    </row>
    <row r="2334" spans="3:11" ht="15" customHeight="1" x14ac:dyDescent="0.25">
      <c r="C2334" s="175"/>
      <c r="E2334" s="175"/>
      <c r="H2334" s="175"/>
      <c r="I2334" s="175"/>
      <c r="J2334" s="202"/>
      <c r="K2334" s="198"/>
    </row>
    <row r="2335" spans="3:11" ht="15" customHeight="1" x14ac:dyDescent="0.25">
      <c r="C2335" s="175"/>
      <c r="E2335" s="175"/>
      <c r="H2335" s="175"/>
      <c r="I2335" s="175"/>
      <c r="J2335" s="202"/>
      <c r="K2335" s="198"/>
    </row>
    <row r="2336" spans="3:11" ht="15" customHeight="1" x14ac:dyDescent="0.25">
      <c r="C2336" s="175"/>
      <c r="E2336" s="175"/>
      <c r="H2336" s="175"/>
      <c r="I2336" s="175"/>
      <c r="J2336" s="202"/>
      <c r="K2336" s="198"/>
    </row>
    <row r="2337" spans="3:11" ht="15" customHeight="1" x14ac:dyDescent="0.25">
      <c r="C2337" s="175"/>
      <c r="E2337" s="175"/>
      <c r="H2337" s="175"/>
      <c r="I2337" s="175"/>
      <c r="J2337" s="202"/>
      <c r="K2337" s="198"/>
    </row>
    <row r="2338" spans="3:11" ht="15" customHeight="1" x14ac:dyDescent="0.25">
      <c r="C2338" s="175"/>
      <c r="E2338" s="175"/>
      <c r="H2338" s="175"/>
      <c r="I2338" s="175"/>
      <c r="J2338" s="202"/>
      <c r="K2338" s="198"/>
    </row>
    <row r="2339" spans="3:11" ht="15" customHeight="1" x14ac:dyDescent="0.25">
      <c r="C2339" s="175"/>
      <c r="E2339" s="175"/>
      <c r="H2339" s="175"/>
      <c r="I2339" s="175"/>
      <c r="J2339" s="202"/>
      <c r="K2339" s="198"/>
    </row>
    <row r="2340" spans="3:11" ht="15" customHeight="1" x14ac:dyDescent="0.25">
      <c r="C2340" s="175"/>
      <c r="E2340" s="175"/>
      <c r="H2340" s="175"/>
      <c r="I2340" s="175"/>
      <c r="J2340" s="202"/>
      <c r="K2340" s="198"/>
    </row>
    <row r="2341" spans="3:11" ht="15" customHeight="1" x14ac:dyDescent="0.25">
      <c r="C2341" s="175"/>
      <c r="E2341" s="175"/>
      <c r="H2341" s="175"/>
      <c r="I2341" s="175"/>
      <c r="J2341" s="202"/>
      <c r="K2341" s="198"/>
    </row>
    <row r="2342" spans="3:11" ht="15" customHeight="1" x14ac:dyDescent="0.25">
      <c r="C2342" s="175"/>
      <c r="E2342" s="175"/>
      <c r="H2342" s="175"/>
      <c r="I2342" s="175"/>
      <c r="J2342" s="202"/>
      <c r="K2342" s="198"/>
    </row>
    <row r="2343" spans="3:11" ht="15" customHeight="1" x14ac:dyDescent="0.25">
      <c r="C2343" s="175"/>
      <c r="E2343" s="175"/>
      <c r="H2343" s="175"/>
      <c r="I2343" s="175"/>
      <c r="J2343" s="202"/>
      <c r="K2343" s="198"/>
    </row>
    <row r="2344" spans="3:11" ht="15" customHeight="1" x14ac:dyDescent="0.25">
      <c r="C2344" s="175"/>
      <c r="E2344" s="175"/>
      <c r="H2344" s="175"/>
      <c r="I2344" s="175"/>
      <c r="J2344" s="202"/>
      <c r="K2344" s="198"/>
    </row>
    <row r="2345" spans="3:11" ht="15" customHeight="1" x14ac:dyDescent="0.25">
      <c r="C2345" s="175"/>
      <c r="E2345" s="175"/>
      <c r="H2345" s="175"/>
      <c r="I2345" s="175"/>
      <c r="J2345" s="202"/>
      <c r="K2345" s="198"/>
    </row>
    <row r="2346" spans="3:11" ht="15" customHeight="1" x14ac:dyDescent="0.25">
      <c r="C2346" s="175"/>
      <c r="E2346" s="175"/>
      <c r="H2346" s="175"/>
      <c r="I2346" s="175"/>
      <c r="J2346" s="202"/>
      <c r="K2346" s="198"/>
    </row>
    <row r="2347" spans="3:11" ht="15" customHeight="1" x14ac:dyDescent="0.25">
      <c r="C2347" s="175"/>
      <c r="E2347" s="175"/>
      <c r="H2347" s="175"/>
      <c r="I2347" s="175"/>
      <c r="J2347" s="202"/>
      <c r="K2347" s="198"/>
    </row>
    <row r="2348" spans="3:11" ht="15" customHeight="1" x14ac:dyDescent="0.25">
      <c r="C2348" s="175"/>
      <c r="E2348" s="175"/>
      <c r="H2348" s="175"/>
      <c r="I2348" s="175"/>
      <c r="J2348" s="202"/>
      <c r="K2348" s="198"/>
    </row>
    <row r="2349" spans="3:11" ht="15" customHeight="1" x14ac:dyDescent="0.25">
      <c r="C2349" s="175"/>
      <c r="E2349" s="175"/>
      <c r="H2349" s="175"/>
      <c r="I2349" s="175"/>
      <c r="J2349" s="202"/>
      <c r="K2349" s="198"/>
    </row>
    <row r="2350" spans="3:11" ht="15" customHeight="1" x14ac:dyDescent="0.25">
      <c r="C2350" s="175"/>
      <c r="E2350" s="175"/>
      <c r="H2350" s="175"/>
      <c r="I2350" s="175"/>
      <c r="J2350" s="202"/>
      <c r="K2350" s="198"/>
    </row>
    <row r="2351" spans="3:11" ht="15" customHeight="1" x14ac:dyDescent="0.25">
      <c r="C2351" s="175"/>
      <c r="E2351" s="175"/>
      <c r="H2351" s="175"/>
      <c r="I2351" s="175"/>
      <c r="J2351" s="202"/>
      <c r="K2351" s="198"/>
    </row>
    <row r="2352" spans="3:11" ht="15" customHeight="1" x14ac:dyDescent="0.25">
      <c r="C2352" s="175"/>
      <c r="E2352" s="175"/>
      <c r="H2352" s="175"/>
      <c r="I2352" s="175"/>
      <c r="J2352" s="202"/>
      <c r="K2352" s="198"/>
    </row>
    <row r="2353" spans="3:11" ht="15" customHeight="1" x14ac:dyDescent="0.25">
      <c r="C2353" s="175"/>
      <c r="E2353" s="175"/>
      <c r="H2353" s="175"/>
      <c r="I2353" s="175"/>
      <c r="J2353" s="202"/>
      <c r="K2353" s="198"/>
    </row>
    <row r="2354" spans="3:11" ht="15" customHeight="1" x14ac:dyDescent="0.25">
      <c r="C2354" s="175"/>
      <c r="E2354" s="175"/>
      <c r="H2354" s="175"/>
      <c r="I2354" s="175"/>
      <c r="J2354" s="202"/>
      <c r="K2354" s="198"/>
    </row>
    <row r="2355" spans="3:11" ht="15" customHeight="1" x14ac:dyDescent="0.25">
      <c r="C2355" s="175"/>
      <c r="E2355" s="175"/>
      <c r="H2355" s="175"/>
      <c r="I2355" s="175"/>
      <c r="J2355" s="202"/>
      <c r="K2355" s="198"/>
    </row>
    <row r="2356" spans="3:11" ht="15" customHeight="1" x14ac:dyDescent="0.25">
      <c r="C2356" s="175"/>
      <c r="E2356" s="175"/>
      <c r="H2356" s="175"/>
      <c r="I2356" s="175"/>
      <c r="J2356" s="202"/>
      <c r="K2356" s="198"/>
    </row>
    <row r="2357" spans="3:11" ht="15" customHeight="1" x14ac:dyDescent="0.25">
      <c r="C2357" s="175"/>
      <c r="E2357" s="175"/>
      <c r="H2357" s="175"/>
      <c r="I2357" s="175"/>
      <c r="J2357" s="202"/>
      <c r="K2357" s="198"/>
    </row>
    <row r="2358" spans="3:11" ht="15" customHeight="1" x14ac:dyDescent="0.25">
      <c r="C2358" s="175"/>
      <c r="E2358" s="175"/>
      <c r="H2358" s="175"/>
      <c r="I2358" s="175"/>
      <c r="J2358" s="202"/>
      <c r="K2358" s="198"/>
    </row>
    <row r="2359" spans="3:11" ht="15" customHeight="1" x14ac:dyDescent="0.25">
      <c r="C2359" s="175"/>
      <c r="E2359" s="175"/>
      <c r="H2359" s="175"/>
      <c r="I2359" s="175"/>
      <c r="J2359" s="202"/>
      <c r="K2359" s="198"/>
    </row>
    <row r="2360" spans="3:11" ht="15" customHeight="1" x14ac:dyDescent="0.25">
      <c r="C2360" s="175"/>
      <c r="E2360" s="175"/>
      <c r="H2360" s="175"/>
      <c r="I2360" s="175"/>
      <c r="J2360" s="202"/>
      <c r="K2360" s="198"/>
    </row>
    <row r="2361" spans="3:11" ht="15" customHeight="1" x14ac:dyDescent="0.25">
      <c r="C2361" s="175"/>
      <c r="E2361" s="175"/>
      <c r="H2361" s="175"/>
      <c r="I2361" s="175"/>
      <c r="J2361" s="202"/>
      <c r="K2361" s="198"/>
    </row>
    <row r="2362" spans="3:11" ht="15" customHeight="1" x14ac:dyDescent="0.25">
      <c r="C2362" s="175"/>
      <c r="E2362" s="175"/>
      <c r="H2362" s="175"/>
      <c r="I2362" s="175"/>
      <c r="J2362" s="202"/>
      <c r="K2362" s="198"/>
    </row>
    <row r="2363" spans="3:11" ht="15" customHeight="1" x14ac:dyDescent="0.25">
      <c r="C2363" s="175"/>
      <c r="E2363" s="175"/>
      <c r="H2363" s="175"/>
      <c r="I2363" s="175"/>
      <c r="J2363" s="202"/>
      <c r="K2363" s="198"/>
    </row>
    <row r="2364" spans="3:11" ht="15" customHeight="1" x14ac:dyDescent="0.25">
      <c r="C2364" s="175"/>
      <c r="E2364" s="175"/>
      <c r="H2364" s="175"/>
      <c r="I2364" s="175"/>
      <c r="J2364" s="202"/>
      <c r="K2364" s="198"/>
    </row>
    <row r="2365" spans="3:11" ht="15" customHeight="1" x14ac:dyDescent="0.25">
      <c r="C2365" s="175"/>
      <c r="E2365" s="175"/>
      <c r="H2365" s="175"/>
      <c r="I2365" s="175"/>
      <c r="J2365" s="202"/>
      <c r="K2365" s="198"/>
    </row>
    <row r="2366" spans="3:11" ht="15" customHeight="1" x14ac:dyDescent="0.25">
      <c r="C2366" s="175"/>
      <c r="E2366" s="175"/>
      <c r="H2366" s="175"/>
      <c r="I2366" s="175"/>
      <c r="J2366" s="202"/>
      <c r="K2366" s="198"/>
    </row>
    <row r="2367" spans="3:11" ht="15" customHeight="1" x14ac:dyDescent="0.25">
      <c r="C2367" s="175"/>
      <c r="E2367" s="175"/>
      <c r="H2367" s="175"/>
      <c r="I2367" s="175"/>
      <c r="J2367" s="202"/>
      <c r="K2367" s="198"/>
    </row>
    <row r="2368" spans="3:11" ht="15" customHeight="1" x14ac:dyDescent="0.25">
      <c r="C2368" s="175"/>
      <c r="E2368" s="175"/>
      <c r="H2368" s="175"/>
      <c r="I2368" s="175"/>
      <c r="J2368" s="202"/>
      <c r="K2368" s="198"/>
    </row>
    <row r="2369" spans="3:11" ht="15" customHeight="1" x14ac:dyDescent="0.25">
      <c r="C2369" s="175"/>
      <c r="E2369" s="175"/>
      <c r="H2369" s="175"/>
      <c r="I2369" s="175"/>
      <c r="J2369" s="202"/>
      <c r="K2369" s="198"/>
    </row>
    <row r="2370" spans="3:11" ht="15" customHeight="1" x14ac:dyDescent="0.25">
      <c r="C2370" s="175"/>
      <c r="E2370" s="175"/>
      <c r="H2370" s="175"/>
      <c r="I2370" s="175"/>
      <c r="J2370" s="202"/>
      <c r="K2370" s="198"/>
    </row>
    <row r="2371" spans="3:11" ht="15" customHeight="1" x14ac:dyDescent="0.25">
      <c r="C2371" s="175"/>
      <c r="E2371" s="175"/>
      <c r="H2371" s="175"/>
      <c r="I2371" s="175"/>
      <c r="J2371" s="202"/>
      <c r="K2371" s="198"/>
    </row>
    <row r="2372" spans="3:11" ht="15" customHeight="1" x14ac:dyDescent="0.25">
      <c r="C2372" s="175"/>
      <c r="E2372" s="175"/>
      <c r="H2372" s="175"/>
      <c r="I2372" s="175"/>
      <c r="J2372" s="202"/>
      <c r="K2372" s="198"/>
    </row>
    <row r="2373" spans="3:11" ht="15" customHeight="1" x14ac:dyDescent="0.25">
      <c r="C2373" s="175"/>
      <c r="E2373" s="175"/>
      <c r="H2373" s="175"/>
      <c r="I2373" s="175"/>
      <c r="J2373" s="202"/>
      <c r="K2373" s="198"/>
    </row>
    <row r="2374" spans="3:11" ht="15" customHeight="1" x14ac:dyDescent="0.25">
      <c r="C2374" s="175"/>
      <c r="E2374" s="175"/>
      <c r="H2374" s="175"/>
      <c r="I2374" s="175"/>
      <c r="J2374" s="202"/>
      <c r="K2374" s="198"/>
    </row>
    <row r="2375" spans="3:11" ht="15" customHeight="1" x14ac:dyDescent="0.25">
      <c r="C2375" s="175"/>
      <c r="E2375" s="175"/>
      <c r="H2375" s="175"/>
      <c r="I2375" s="175"/>
      <c r="J2375" s="202"/>
      <c r="K2375" s="198"/>
    </row>
    <row r="2376" spans="3:11" ht="15" customHeight="1" x14ac:dyDescent="0.25">
      <c r="C2376" s="175"/>
      <c r="E2376" s="175"/>
      <c r="H2376" s="175"/>
      <c r="I2376" s="175"/>
      <c r="J2376" s="202"/>
      <c r="K2376" s="198"/>
    </row>
    <row r="2377" spans="3:11" ht="15" customHeight="1" x14ac:dyDescent="0.25">
      <c r="C2377" s="175"/>
      <c r="E2377" s="175"/>
      <c r="H2377" s="175"/>
      <c r="I2377" s="175"/>
      <c r="J2377" s="202"/>
      <c r="K2377" s="198"/>
    </row>
    <row r="2378" spans="3:11" ht="15" customHeight="1" x14ac:dyDescent="0.25">
      <c r="C2378" s="175"/>
      <c r="E2378" s="175"/>
      <c r="H2378" s="175"/>
      <c r="I2378" s="175"/>
      <c r="J2378" s="202"/>
      <c r="K2378" s="198"/>
    </row>
    <row r="2379" spans="3:11" ht="15" customHeight="1" x14ac:dyDescent="0.25">
      <c r="C2379" s="175"/>
      <c r="E2379" s="175"/>
      <c r="H2379" s="175"/>
      <c r="I2379" s="175"/>
      <c r="J2379" s="202"/>
      <c r="K2379" s="198"/>
    </row>
    <row r="2380" spans="3:11" ht="15" customHeight="1" x14ac:dyDescent="0.25">
      <c r="C2380" s="175"/>
      <c r="E2380" s="175"/>
      <c r="H2380" s="175"/>
      <c r="I2380" s="175"/>
      <c r="J2380" s="202"/>
      <c r="K2380" s="198"/>
    </row>
    <row r="2381" spans="3:11" ht="15" customHeight="1" x14ac:dyDescent="0.25">
      <c r="C2381" s="175"/>
      <c r="E2381" s="175"/>
      <c r="H2381" s="175"/>
      <c r="I2381" s="175"/>
      <c r="J2381" s="202"/>
      <c r="K2381" s="198"/>
    </row>
    <row r="2382" spans="3:11" ht="15" customHeight="1" x14ac:dyDescent="0.25">
      <c r="C2382" s="175"/>
      <c r="E2382" s="175"/>
      <c r="H2382" s="175"/>
      <c r="I2382" s="175"/>
      <c r="J2382" s="202"/>
      <c r="K2382" s="198"/>
    </row>
    <row r="2383" spans="3:11" ht="15" customHeight="1" x14ac:dyDescent="0.25">
      <c r="C2383" s="175"/>
      <c r="E2383" s="175"/>
      <c r="H2383" s="175"/>
      <c r="I2383" s="175"/>
      <c r="J2383" s="202"/>
      <c r="K2383" s="198"/>
    </row>
    <row r="2384" spans="3:11" ht="15" customHeight="1" x14ac:dyDescent="0.25">
      <c r="C2384" s="175"/>
      <c r="E2384" s="175"/>
      <c r="H2384" s="175"/>
      <c r="I2384" s="175"/>
      <c r="J2384" s="202"/>
      <c r="K2384" s="198"/>
    </row>
    <row r="2385" spans="3:11" ht="15" customHeight="1" x14ac:dyDescent="0.25">
      <c r="C2385" s="175"/>
      <c r="E2385" s="175"/>
      <c r="H2385" s="175"/>
      <c r="I2385" s="175"/>
      <c r="J2385" s="202"/>
      <c r="K2385" s="198"/>
    </row>
    <row r="2386" spans="3:11" ht="15" customHeight="1" x14ac:dyDescent="0.25">
      <c r="C2386" s="175"/>
      <c r="E2386" s="175"/>
      <c r="H2386" s="175"/>
      <c r="I2386" s="175"/>
      <c r="J2386" s="202"/>
      <c r="K2386" s="198"/>
    </row>
    <row r="2387" spans="3:11" ht="15" customHeight="1" x14ac:dyDescent="0.25">
      <c r="C2387" s="175"/>
      <c r="E2387" s="175"/>
      <c r="H2387" s="175"/>
      <c r="I2387" s="175"/>
      <c r="J2387" s="202"/>
      <c r="K2387" s="198"/>
    </row>
    <row r="2388" spans="3:11" ht="15" customHeight="1" x14ac:dyDescent="0.25">
      <c r="C2388" s="175"/>
      <c r="E2388" s="175"/>
      <c r="H2388" s="175"/>
      <c r="I2388" s="175"/>
      <c r="J2388" s="202"/>
      <c r="K2388" s="198"/>
    </row>
    <row r="2389" spans="3:11" ht="15" customHeight="1" x14ac:dyDescent="0.25">
      <c r="C2389" s="175"/>
      <c r="E2389" s="175"/>
      <c r="H2389" s="175"/>
      <c r="I2389" s="175"/>
      <c r="J2389" s="202"/>
      <c r="K2389" s="198"/>
    </row>
    <row r="2390" spans="3:11" ht="15" customHeight="1" x14ac:dyDescent="0.25">
      <c r="C2390" s="175"/>
      <c r="E2390" s="175"/>
      <c r="H2390" s="175"/>
      <c r="I2390" s="175"/>
      <c r="J2390" s="202"/>
      <c r="K2390" s="198"/>
    </row>
    <row r="2391" spans="3:11" ht="15" customHeight="1" x14ac:dyDescent="0.25">
      <c r="C2391" s="175"/>
      <c r="E2391" s="175"/>
      <c r="H2391" s="175"/>
      <c r="I2391" s="175"/>
      <c r="J2391" s="202"/>
      <c r="K2391" s="198"/>
    </row>
    <row r="2392" spans="3:11" ht="15" customHeight="1" x14ac:dyDescent="0.25">
      <c r="C2392" s="175"/>
      <c r="E2392" s="175"/>
      <c r="H2392" s="175"/>
      <c r="I2392" s="175"/>
      <c r="J2392" s="202"/>
      <c r="K2392" s="198"/>
    </row>
    <row r="2393" spans="3:11" ht="15" customHeight="1" x14ac:dyDescent="0.25">
      <c r="C2393" s="175"/>
      <c r="E2393" s="175"/>
      <c r="H2393" s="175"/>
      <c r="I2393" s="175"/>
      <c r="J2393" s="202"/>
      <c r="K2393" s="198"/>
    </row>
    <row r="2394" spans="3:11" ht="15" customHeight="1" x14ac:dyDescent="0.25">
      <c r="C2394" s="175"/>
      <c r="E2394" s="175"/>
      <c r="H2394" s="175"/>
      <c r="I2394" s="175"/>
      <c r="J2394" s="202"/>
      <c r="K2394" s="198"/>
    </row>
    <row r="2395" spans="3:11" ht="15" customHeight="1" x14ac:dyDescent="0.25">
      <c r="C2395" s="175"/>
      <c r="E2395" s="175"/>
      <c r="H2395" s="175"/>
      <c r="I2395" s="175"/>
      <c r="J2395" s="202"/>
      <c r="K2395" s="198"/>
    </row>
    <row r="2396" spans="3:11" ht="15" customHeight="1" x14ac:dyDescent="0.25">
      <c r="C2396" s="175"/>
      <c r="E2396" s="175"/>
      <c r="H2396" s="175"/>
      <c r="I2396" s="175"/>
      <c r="J2396" s="202"/>
      <c r="K2396" s="198"/>
    </row>
    <row r="2397" spans="3:11" ht="15" customHeight="1" x14ac:dyDescent="0.25">
      <c r="C2397" s="175"/>
      <c r="E2397" s="175"/>
      <c r="H2397" s="175"/>
      <c r="I2397" s="175"/>
      <c r="J2397" s="202"/>
      <c r="K2397" s="198"/>
    </row>
    <row r="2398" spans="3:11" ht="15" customHeight="1" x14ac:dyDescent="0.25">
      <c r="C2398" s="175"/>
      <c r="E2398" s="175"/>
      <c r="H2398" s="175"/>
      <c r="I2398" s="175"/>
      <c r="J2398" s="202"/>
      <c r="K2398" s="198"/>
    </row>
    <row r="2399" spans="3:11" ht="15" customHeight="1" x14ac:dyDescent="0.25">
      <c r="C2399" s="175"/>
      <c r="E2399" s="175"/>
      <c r="H2399" s="175"/>
      <c r="I2399" s="175"/>
      <c r="J2399" s="202"/>
      <c r="K2399" s="198"/>
    </row>
    <row r="2400" spans="3:11" ht="15" customHeight="1" x14ac:dyDescent="0.25">
      <c r="C2400" s="175"/>
      <c r="E2400" s="175"/>
      <c r="H2400" s="175"/>
      <c r="I2400" s="175"/>
      <c r="J2400" s="202"/>
      <c r="K2400" s="198"/>
    </row>
    <row r="2401" spans="3:11" ht="15" customHeight="1" x14ac:dyDescent="0.25">
      <c r="C2401" s="175"/>
      <c r="E2401" s="175"/>
      <c r="H2401" s="175"/>
      <c r="I2401" s="175"/>
      <c r="J2401" s="202"/>
      <c r="K2401" s="198"/>
    </row>
    <row r="2402" spans="3:11" ht="15" customHeight="1" x14ac:dyDescent="0.25">
      <c r="C2402" s="175"/>
      <c r="E2402" s="175"/>
      <c r="H2402" s="175"/>
      <c r="I2402" s="175"/>
      <c r="J2402" s="202"/>
      <c r="K2402" s="198"/>
    </row>
    <row r="2403" spans="3:11" ht="15" customHeight="1" x14ac:dyDescent="0.25">
      <c r="C2403" s="175"/>
      <c r="E2403" s="175"/>
      <c r="H2403" s="175"/>
      <c r="I2403" s="175"/>
      <c r="J2403" s="202"/>
      <c r="K2403" s="198"/>
    </row>
    <row r="2404" spans="3:11" ht="15" customHeight="1" x14ac:dyDescent="0.25">
      <c r="C2404" s="175"/>
      <c r="E2404" s="175"/>
      <c r="H2404" s="175"/>
      <c r="I2404" s="175"/>
      <c r="J2404" s="202"/>
      <c r="K2404" s="198"/>
    </row>
    <row r="2405" spans="3:11" ht="15" customHeight="1" x14ac:dyDescent="0.25">
      <c r="C2405" s="175"/>
      <c r="E2405" s="175"/>
      <c r="H2405" s="175"/>
      <c r="I2405" s="175"/>
      <c r="J2405" s="202"/>
      <c r="K2405" s="198"/>
    </row>
    <row r="2406" spans="3:11" ht="15" customHeight="1" x14ac:dyDescent="0.25">
      <c r="C2406" s="175"/>
      <c r="E2406" s="175"/>
      <c r="H2406" s="175"/>
      <c r="I2406" s="175"/>
      <c r="J2406" s="202"/>
      <c r="K2406" s="198"/>
    </row>
    <row r="2407" spans="3:11" ht="15" customHeight="1" x14ac:dyDescent="0.25">
      <c r="C2407" s="175"/>
      <c r="E2407" s="175"/>
      <c r="H2407" s="175"/>
      <c r="I2407" s="175"/>
      <c r="J2407" s="202"/>
      <c r="K2407" s="198"/>
    </row>
    <row r="2408" spans="3:11" ht="15" customHeight="1" x14ac:dyDescent="0.25">
      <c r="C2408" s="175"/>
      <c r="E2408" s="175"/>
      <c r="H2408" s="175"/>
      <c r="I2408" s="175"/>
      <c r="J2408" s="202"/>
      <c r="K2408" s="198"/>
    </row>
    <row r="2409" spans="3:11" ht="15" customHeight="1" x14ac:dyDescent="0.25">
      <c r="C2409" s="175"/>
      <c r="E2409" s="175"/>
      <c r="H2409" s="175"/>
      <c r="I2409" s="175"/>
      <c r="J2409" s="202"/>
      <c r="K2409" s="198"/>
    </row>
    <row r="2410" spans="3:11" ht="15" customHeight="1" x14ac:dyDescent="0.25">
      <c r="C2410" s="175"/>
      <c r="E2410" s="175"/>
      <c r="H2410" s="175"/>
      <c r="I2410" s="175"/>
      <c r="J2410" s="202"/>
      <c r="K2410" s="198"/>
    </row>
    <row r="2411" spans="3:11" ht="15" customHeight="1" x14ac:dyDescent="0.25">
      <c r="C2411" s="175"/>
      <c r="E2411" s="175"/>
      <c r="H2411" s="175"/>
      <c r="I2411" s="175"/>
      <c r="J2411" s="202"/>
      <c r="K2411" s="198"/>
    </row>
    <row r="2412" spans="3:11" ht="15" customHeight="1" x14ac:dyDescent="0.25">
      <c r="C2412" s="175"/>
      <c r="E2412" s="175"/>
      <c r="H2412" s="175"/>
      <c r="I2412" s="175"/>
      <c r="J2412" s="202"/>
      <c r="K2412" s="198"/>
    </row>
    <row r="2413" spans="3:11" ht="15" customHeight="1" x14ac:dyDescent="0.25">
      <c r="C2413" s="175"/>
      <c r="E2413" s="175"/>
      <c r="H2413" s="175"/>
      <c r="I2413" s="175"/>
      <c r="J2413" s="202"/>
      <c r="K2413" s="198"/>
    </row>
    <row r="2414" spans="3:11" ht="15" customHeight="1" x14ac:dyDescent="0.25">
      <c r="C2414" s="175"/>
      <c r="E2414" s="175"/>
      <c r="H2414" s="175"/>
      <c r="I2414" s="175"/>
      <c r="J2414" s="202"/>
      <c r="K2414" s="198"/>
    </row>
    <row r="2415" spans="3:11" ht="15" customHeight="1" x14ac:dyDescent="0.25">
      <c r="C2415" s="175"/>
      <c r="E2415" s="175"/>
      <c r="H2415" s="175"/>
      <c r="I2415" s="175"/>
      <c r="J2415" s="202"/>
      <c r="K2415" s="198"/>
    </row>
    <row r="2416" spans="3:11" ht="15" customHeight="1" x14ac:dyDescent="0.25">
      <c r="C2416" s="175"/>
      <c r="E2416" s="175"/>
      <c r="H2416" s="175"/>
      <c r="I2416" s="175"/>
      <c r="J2416" s="202"/>
      <c r="K2416" s="198"/>
    </row>
    <row r="2417" spans="3:11" ht="15" customHeight="1" x14ac:dyDescent="0.25">
      <c r="C2417" s="175"/>
      <c r="E2417" s="175"/>
      <c r="H2417" s="175"/>
      <c r="I2417" s="175"/>
      <c r="J2417" s="202"/>
      <c r="K2417" s="198"/>
    </row>
    <row r="2418" spans="3:11" ht="15" customHeight="1" x14ac:dyDescent="0.25">
      <c r="C2418" s="175"/>
      <c r="E2418" s="175"/>
      <c r="H2418" s="175"/>
      <c r="I2418" s="175"/>
      <c r="J2418" s="202"/>
      <c r="K2418" s="198"/>
    </row>
    <row r="2419" spans="3:11" ht="15" customHeight="1" x14ac:dyDescent="0.25">
      <c r="C2419" s="175"/>
      <c r="E2419" s="175"/>
      <c r="H2419" s="175"/>
      <c r="I2419" s="175"/>
      <c r="J2419" s="202"/>
      <c r="K2419" s="198"/>
    </row>
    <row r="2420" spans="3:11" ht="15" customHeight="1" x14ac:dyDescent="0.25">
      <c r="C2420" s="175"/>
      <c r="E2420" s="175"/>
      <c r="H2420" s="175"/>
      <c r="I2420" s="175"/>
      <c r="J2420" s="202"/>
      <c r="K2420" s="198"/>
    </row>
    <row r="2421" spans="3:11" ht="15" customHeight="1" x14ac:dyDescent="0.25">
      <c r="C2421" s="175"/>
      <c r="E2421" s="175"/>
      <c r="H2421" s="175"/>
      <c r="I2421" s="175"/>
      <c r="J2421" s="202"/>
      <c r="K2421" s="198"/>
    </row>
    <row r="2422" spans="3:11" ht="15" customHeight="1" x14ac:dyDescent="0.25">
      <c r="C2422" s="175"/>
      <c r="E2422" s="175"/>
      <c r="H2422" s="175"/>
      <c r="I2422" s="175"/>
      <c r="J2422" s="202"/>
      <c r="K2422" s="198"/>
    </row>
    <row r="2423" spans="3:11" ht="15" customHeight="1" x14ac:dyDescent="0.25">
      <c r="C2423" s="175"/>
      <c r="E2423" s="175"/>
      <c r="H2423" s="175"/>
      <c r="I2423" s="175"/>
      <c r="J2423" s="202"/>
      <c r="K2423" s="198"/>
    </row>
    <row r="2424" spans="3:11" ht="15" customHeight="1" x14ac:dyDescent="0.25">
      <c r="C2424" s="175"/>
      <c r="E2424" s="175"/>
      <c r="H2424" s="175"/>
      <c r="I2424" s="175"/>
      <c r="J2424" s="202"/>
      <c r="K2424" s="198"/>
    </row>
    <row r="2425" spans="3:11" ht="15" customHeight="1" x14ac:dyDescent="0.25">
      <c r="C2425" s="175"/>
      <c r="E2425" s="175"/>
      <c r="H2425" s="175"/>
      <c r="I2425" s="175"/>
      <c r="J2425" s="202"/>
      <c r="K2425" s="198"/>
    </row>
    <row r="2426" spans="3:11" ht="15" customHeight="1" x14ac:dyDescent="0.25">
      <c r="C2426" s="175"/>
      <c r="E2426" s="175"/>
      <c r="H2426" s="175"/>
      <c r="I2426" s="175"/>
      <c r="J2426" s="202"/>
      <c r="K2426" s="198"/>
    </row>
    <row r="2427" spans="3:11" ht="15" customHeight="1" x14ac:dyDescent="0.25">
      <c r="C2427" s="175"/>
      <c r="E2427" s="175"/>
      <c r="H2427" s="175"/>
      <c r="I2427" s="175"/>
      <c r="J2427" s="202"/>
      <c r="K2427" s="198"/>
    </row>
    <row r="2428" spans="3:11" ht="15" customHeight="1" x14ac:dyDescent="0.25">
      <c r="C2428" s="175"/>
      <c r="E2428" s="175"/>
      <c r="H2428" s="175"/>
      <c r="I2428" s="175"/>
      <c r="J2428" s="202"/>
      <c r="K2428" s="198"/>
    </row>
    <row r="2429" spans="3:11" ht="15" customHeight="1" x14ac:dyDescent="0.25">
      <c r="C2429" s="175"/>
      <c r="E2429" s="175"/>
      <c r="H2429" s="175"/>
      <c r="I2429" s="175"/>
      <c r="J2429" s="202"/>
      <c r="K2429" s="198"/>
    </row>
    <row r="2430" spans="3:11" ht="15" customHeight="1" x14ac:dyDescent="0.25">
      <c r="C2430" s="175"/>
      <c r="E2430" s="175"/>
      <c r="H2430" s="175"/>
      <c r="I2430" s="175"/>
      <c r="J2430" s="202"/>
      <c r="K2430" s="198"/>
    </row>
    <row r="2431" spans="3:11" ht="15" customHeight="1" x14ac:dyDescent="0.25">
      <c r="C2431" s="175"/>
      <c r="E2431" s="175"/>
      <c r="H2431" s="175"/>
      <c r="I2431" s="175"/>
      <c r="J2431" s="202"/>
      <c r="K2431" s="198"/>
    </row>
    <row r="2432" spans="3:11" ht="15" customHeight="1" x14ac:dyDescent="0.25">
      <c r="C2432" s="175"/>
      <c r="E2432" s="175"/>
      <c r="H2432" s="175"/>
      <c r="I2432" s="175"/>
      <c r="J2432" s="202"/>
      <c r="K2432" s="198"/>
    </row>
    <row r="2433" spans="3:11" ht="15" customHeight="1" x14ac:dyDescent="0.25">
      <c r="C2433" s="175"/>
      <c r="E2433" s="175"/>
      <c r="H2433" s="175"/>
      <c r="I2433" s="175"/>
      <c r="J2433" s="202"/>
      <c r="K2433" s="198"/>
    </row>
    <row r="2434" spans="3:11" ht="15" customHeight="1" x14ac:dyDescent="0.25">
      <c r="C2434" s="175"/>
      <c r="E2434" s="175"/>
      <c r="H2434" s="175"/>
      <c r="I2434" s="175"/>
      <c r="J2434" s="202"/>
      <c r="K2434" s="198"/>
    </row>
    <row r="2435" spans="3:11" ht="15" customHeight="1" x14ac:dyDescent="0.25">
      <c r="C2435" s="175"/>
      <c r="E2435" s="175"/>
      <c r="H2435" s="175"/>
      <c r="I2435" s="175"/>
      <c r="J2435" s="202"/>
      <c r="K2435" s="198"/>
    </row>
    <row r="2436" spans="3:11" ht="15" customHeight="1" x14ac:dyDescent="0.25">
      <c r="C2436" s="175"/>
      <c r="E2436" s="175"/>
      <c r="H2436" s="175"/>
      <c r="I2436" s="175"/>
      <c r="J2436" s="202"/>
      <c r="K2436" s="198"/>
    </row>
    <row r="2437" spans="3:11" ht="15" customHeight="1" x14ac:dyDescent="0.25">
      <c r="C2437" s="175"/>
      <c r="E2437" s="175"/>
      <c r="H2437" s="175"/>
      <c r="I2437" s="175"/>
      <c r="J2437" s="202"/>
      <c r="K2437" s="198"/>
    </row>
    <row r="2438" spans="3:11" ht="15" customHeight="1" x14ac:dyDescent="0.25">
      <c r="C2438" s="175"/>
      <c r="E2438" s="175"/>
      <c r="H2438" s="175"/>
      <c r="I2438" s="175"/>
      <c r="J2438" s="202"/>
      <c r="K2438" s="198"/>
    </row>
    <row r="2439" spans="3:11" ht="15" customHeight="1" x14ac:dyDescent="0.25">
      <c r="C2439" s="175"/>
      <c r="E2439" s="175"/>
      <c r="H2439" s="175"/>
      <c r="I2439" s="175"/>
      <c r="J2439" s="202"/>
      <c r="K2439" s="198"/>
    </row>
    <row r="2440" spans="3:11" ht="15" customHeight="1" x14ac:dyDescent="0.25">
      <c r="C2440" s="175"/>
      <c r="E2440" s="175"/>
      <c r="H2440" s="175"/>
      <c r="I2440" s="175"/>
      <c r="J2440" s="202"/>
      <c r="K2440" s="198"/>
    </row>
    <row r="2441" spans="3:11" ht="15" customHeight="1" x14ac:dyDescent="0.25">
      <c r="C2441" s="175"/>
      <c r="E2441" s="175"/>
      <c r="H2441" s="175"/>
      <c r="I2441" s="175"/>
      <c r="J2441" s="202"/>
      <c r="K2441" s="198"/>
    </row>
    <row r="2442" spans="3:11" ht="15" customHeight="1" x14ac:dyDescent="0.25">
      <c r="C2442" s="175"/>
      <c r="E2442" s="175"/>
      <c r="H2442" s="175"/>
      <c r="I2442" s="175"/>
      <c r="J2442" s="202"/>
      <c r="K2442" s="198"/>
    </row>
    <row r="2443" spans="3:11" ht="15" customHeight="1" x14ac:dyDescent="0.25">
      <c r="C2443" s="175"/>
      <c r="E2443" s="175"/>
      <c r="H2443" s="175"/>
      <c r="I2443" s="175"/>
      <c r="J2443" s="202"/>
      <c r="K2443" s="198"/>
    </row>
    <row r="2444" spans="3:11" ht="15" customHeight="1" x14ac:dyDescent="0.25">
      <c r="C2444" s="175"/>
      <c r="E2444" s="175"/>
      <c r="H2444" s="175"/>
      <c r="I2444" s="175"/>
      <c r="J2444" s="202"/>
      <c r="K2444" s="198"/>
    </row>
    <row r="2445" spans="3:11" ht="15" customHeight="1" x14ac:dyDescent="0.25">
      <c r="C2445" s="175"/>
      <c r="E2445" s="175"/>
      <c r="H2445" s="175"/>
      <c r="I2445" s="175"/>
      <c r="J2445" s="202"/>
      <c r="K2445" s="198"/>
    </row>
    <row r="2446" spans="3:11" ht="15" customHeight="1" x14ac:dyDescent="0.25">
      <c r="C2446" s="175"/>
      <c r="E2446" s="175"/>
      <c r="H2446" s="175"/>
      <c r="I2446" s="175"/>
      <c r="J2446" s="202"/>
      <c r="K2446" s="198"/>
    </row>
    <row r="2447" spans="3:11" ht="15" customHeight="1" x14ac:dyDescent="0.25">
      <c r="C2447" s="175"/>
      <c r="E2447" s="175"/>
      <c r="H2447" s="175"/>
      <c r="I2447" s="175"/>
      <c r="J2447" s="202"/>
      <c r="K2447" s="198"/>
    </row>
    <row r="2448" spans="3:11" ht="15" customHeight="1" x14ac:dyDescent="0.25">
      <c r="C2448" s="175"/>
      <c r="E2448" s="175"/>
      <c r="H2448" s="175"/>
      <c r="I2448" s="175"/>
      <c r="J2448" s="202"/>
      <c r="K2448" s="198"/>
    </row>
    <row r="2449" spans="3:11" ht="15" customHeight="1" x14ac:dyDescent="0.25">
      <c r="C2449" s="175"/>
      <c r="E2449" s="175"/>
      <c r="H2449" s="175"/>
      <c r="I2449" s="175"/>
      <c r="J2449" s="202"/>
      <c r="K2449" s="198"/>
    </row>
    <row r="2450" spans="3:11" ht="15" customHeight="1" x14ac:dyDescent="0.25">
      <c r="C2450" s="175"/>
      <c r="E2450" s="175"/>
      <c r="H2450" s="175"/>
      <c r="I2450" s="175"/>
      <c r="J2450" s="202"/>
      <c r="K2450" s="198"/>
    </row>
    <row r="2451" spans="3:11" ht="15" customHeight="1" x14ac:dyDescent="0.25">
      <c r="C2451" s="175"/>
      <c r="E2451" s="175"/>
      <c r="H2451" s="175"/>
      <c r="I2451" s="175"/>
      <c r="J2451" s="202"/>
      <c r="K2451" s="198"/>
    </row>
    <row r="2452" spans="3:11" ht="15" customHeight="1" x14ac:dyDescent="0.25">
      <c r="C2452" s="175"/>
      <c r="E2452" s="175"/>
      <c r="H2452" s="175"/>
      <c r="I2452" s="175"/>
      <c r="J2452" s="202"/>
      <c r="K2452" s="198"/>
    </row>
    <row r="2453" spans="3:11" ht="15" customHeight="1" x14ac:dyDescent="0.25">
      <c r="C2453" s="175"/>
      <c r="E2453" s="175"/>
      <c r="H2453" s="175"/>
      <c r="I2453" s="175"/>
      <c r="J2453" s="202"/>
      <c r="K2453" s="198"/>
    </row>
    <row r="2454" spans="3:11" ht="15" customHeight="1" x14ac:dyDescent="0.25">
      <c r="C2454" s="175"/>
      <c r="E2454" s="175"/>
      <c r="H2454" s="175"/>
      <c r="I2454" s="175"/>
      <c r="J2454" s="202"/>
      <c r="K2454" s="198"/>
    </row>
    <row r="2455" spans="3:11" ht="15" customHeight="1" x14ac:dyDescent="0.25">
      <c r="C2455" s="175"/>
      <c r="E2455" s="175"/>
      <c r="H2455" s="175"/>
      <c r="I2455" s="175"/>
      <c r="J2455" s="202"/>
      <c r="K2455" s="198"/>
    </row>
    <row r="2456" spans="3:11" ht="15" customHeight="1" x14ac:dyDescent="0.25">
      <c r="C2456" s="175"/>
      <c r="E2456" s="175"/>
      <c r="H2456" s="175"/>
      <c r="I2456" s="175"/>
      <c r="J2456" s="202"/>
      <c r="K2456" s="198"/>
    </row>
    <row r="2457" spans="3:11" ht="15" customHeight="1" x14ac:dyDescent="0.25">
      <c r="C2457" s="175"/>
      <c r="E2457" s="175"/>
      <c r="H2457" s="175"/>
      <c r="I2457" s="175"/>
      <c r="J2457" s="202"/>
      <c r="K2457" s="198"/>
    </row>
    <row r="2458" spans="3:11" ht="15" customHeight="1" x14ac:dyDescent="0.25">
      <c r="C2458" s="175"/>
      <c r="E2458" s="175"/>
      <c r="H2458" s="175"/>
      <c r="I2458" s="175"/>
      <c r="J2458" s="202"/>
      <c r="K2458" s="198"/>
    </row>
    <row r="2459" spans="3:11" ht="15" customHeight="1" x14ac:dyDescent="0.25">
      <c r="C2459" s="175"/>
      <c r="E2459" s="175"/>
      <c r="H2459" s="175"/>
      <c r="I2459" s="175"/>
      <c r="J2459" s="202"/>
      <c r="K2459" s="198"/>
    </row>
    <row r="2460" spans="3:11" ht="15" customHeight="1" x14ac:dyDescent="0.25">
      <c r="C2460" s="175"/>
      <c r="E2460" s="175"/>
      <c r="H2460" s="175"/>
      <c r="I2460" s="175"/>
      <c r="J2460" s="202"/>
      <c r="K2460" s="198"/>
    </row>
    <row r="2461" spans="3:11" ht="15" customHeight="1" x14ac:dyDescent="0.25">
      <c r="C2461" s="175"/>
      <c r="E2461" s="175"/>
      <c r="H2461" s="175"/>
      <c r="I2461" s="175"/>
      <c r="J2461" s="202"/>
      <c r="K2461" s="198"/>
    </row>
    <row r="2462" spans="3:11" ht="15" customHeight="1" x14ac:dyDescent="0.25">
      <c r="C2462" s="175"/>
      <c r="E2462" s="175"/>
      <c r="H2462" s="175"/>
      <c r="I2462" s="175"/>
      <c r="J2462" s="202"/>
      <c r="K2462" s="198"/>
    </row>
    <row r="2463" spans="3:11" ht="15" customHeight="1" x14ac:dyDescent="0.25">
      <c r="C2463" s="175"/>
      <c r="E2463" s="175"/>
      <c r="H2463" s="175"/>
      <c r="I2463" s="175"/>
      <c r="J2463" s="202"/>
      <c r="K2463" s="198"/>
    </row>
    <row r="2464" spans="3:11" ht="15" customHeight="1" x14ac:dyDescent="0.25">
      <c r="C2464" s="175"/>
      <c r="E2464" s="175"/>
      <c r="H2464" s="175"/>
      <c r="I2464" s="175"/>
      <c r="J2464" s="202"/>
      <c r="K2464" s="198"/>
    </row>
    <row r="2465" spans="3:11" ht="15" customHeight="1" x14ac:dyDescent="0.25">
      <c r="C2465" s="175"/>
      <c r="E2465" s="175"/>
      <c r="H2465" s="175"/>
      <c r="I2465" s="175"/>
      <c r="J2465" s="202"/>
      <c r="K2465" s="198"/>
    </row>
    <row r="2466" spans="3:11" ht="15" customHeight="1" x14ac:dyDescent="0.25">
      <c r="C2466" s="175"/>
      <c r="E2466" s="175"/>
      <c r="H2466" s="175"/>
      <c r="I2466" s="175"/>
      <c r="J2466" s="202"/>
      <c r="K2466" s="198"/>
    </row>
    <row r="2467" spans="3:11" ht="15" customHeight="1" x14ac:dyDescent="0.25">
      <c r="C2467" s="175"/>
      <c r="E2467" s="175"/>
      <c r="H2467" s="175"/>
      <c r="I2467" s="175"/>
      <c r="J2467" s="202"/>
      <c r="K2467" s="198"/>
    </row>
    <row r="2468" spans="3:11" ht="15" customHeight="1" x14ac:dyDescent="0.25">
      <c r="C2468" s="175"/>
      <c r="E2468" s="175"/>
      <c r="H2468" s="175"/>
      <c r="I2468" s="175"/>
      <c r="J2468" s="202"/>
      <c r="K2468" s="198"/>
    </row>
    <row r="2469" spans="3:11" ht="15" customHeight="1" x14ac:dyDescent="0.25">
      <c r="C2469" s="175"/>
      <c r="E2469" s="175"/>
      <c r="H2469" s="175"/>
      <c r="I2469" s="175"/>
      <c r="J2469" s="202"/>
      <c r="K2469" s="198"/>
    </row>
    <row r="2470" spans="3:11" ht="15" customHeight="1" x14ac:dyDescent="0.25">
      <c r="C2470" s="175"/>
      <c r="E2470" s="175"/>
      <c r="H2470" s="175"/>
      <c r="I2470" s="175"/>
      <c r="J2470" s="202"/>
      <c r="K2470" s="198"/>
    </row>
    <row r="2471" spans="3:11" ht="15" customHeight="1" x14ac:dyDescent="0.25">
      <c r="C2471" s="175"/>
      <c r="E2471" s="175"/>
      <c r="H2471" s="175"/>
      <c r="I2471" s="175"/>
      <c r="J2471" s="202"/>
      <c r="K2471" s="198"/>
    </row>
    <row r="2472" spans="3:11" ht="15" customHeight="1" x14ac:dyDescent="0.25">
      <c r="C2472" s="175"/>
      <c r="E2472" s="175"/>
      <c r="H2472" s="175"/>
      <c r="I2472" s="175"/>
      <c r="J2472" s="202"/>
      <c r="K2472" s="198"/>
    </row>
    <row r="2473" spans="3:11" ht="15" customHeight="1" x14ac:dyDescent="0.25">
      <c r="C2473" s="175"/>
      <c r="E2473" s="175"/>
      <c r="H2473" s="175"/>
      <c r="I2473" s="175"/>
      <c r="J2473" s="202"/>
      <c r="K2473" s="198"/>
    </row>
    <row r="2474" spans="3:11" ht="15" customHeight="1" x14ac:dyDescent="0.25">
      <c r="C2474" s="175"/>
      <c r="E2474" s="175"/>
      <c r="H2474" s="175"/>
      <c r="I2474" s="175"/>
      <c r="J2474" s="202"/>
      <c r="K2474" s="198"/>
    </row>
    <row r="2475" spans="3:11" ht="15" customHeight="1" x14ac:dyDescent="0.25">
      <c r="C2475" s="175"/>
      <c r="E2475" s="175"/>
      <c r="H2475" s="175"/>
      <c r="I2475" s="175"/>
      <c r="J2475" s="202"/>
      <c r="K2475" s="198"/>
    </row>
    <row r="2476" spans="3:11" ht="15" customHeight="1" x14ac:dyDescent="0.25">
      <c r="C2476" s="175"/>
      <c r="E2476" s="175"/>
      <c r="H2476" s="175"/>
      <c r="I2476" s="175"/>
      <c r="J2476" s="202"/>
      <c r="K2476" s="198"/>
    </row>
    <row r="2477" spans="3:11" ht="15" customHeight="1" x14ac:dyDescent="0.25">
      <c r="C2477" s="175"/>
      <c r="E2477" s="175"/>
      <c r="H2477" s="175"/>
      <c r="I2477" s="175"/>
      <c r="J2477" s="202"/>
      <c r="K2477" s="198"/>
    </row>
    <row r="2478" spans="3:11" ht="15" customHeight="1" x14ac:dyDescent="0.25">
      <c r="C2478" s="175"/>
      <c r="E2478" s="175"/>
      <c r="H2478" s="175"/>
      <c r="I2478" s="175"/>
      <c r="J2478" s="202"/>
      <c r="K2478" s="198"/>
    </row>
    <row r="2479" spans="3:11" ht="15" customHeight="1" x14ac:dyDescent="0.25">
      <c r="C2479" s="175"/>
      <c r="E2479" s="175"/>
      <c r="H2479" s="175"/>
      <c r="I2479" s="175"/>
      <c r="J2479" s="202"/>
      <c r="K2479" s="198"/>
    </row>
    <row r="2480" spans="3:11" ht="15" customHeight="1" x14ac:dyDescent="0.25">
      <c r="C2480" s="175"/>
      <c r="E2480" s="175"/>
      <c r="H2480" s="175"/>
      <c r="I2480" s="175"/>
      <c r="J2480" s="202"/>
      <c r="K2480" s="198"/>
    </row>
    <row r="2481" spans="3:11" ht="15" customHeight="1" x14ac:dyDescent="0.25">
      <c r="C2481" s="175"/>
      <c r="E2481" s="175"/>
      <c r="H2481" s="175"/>
      <c r="I2481" s="175"/>
      <c r="J2481" s="202"/>
      <c r="K2481" s="198"/>
    </row>
    <row r="2482" spans="3:11" ht="15" customHeight="1" x14ac:dyDescent="0.25">
      <c r="C2482" s="175"/>
      <c r="E2482" s="175"/>
      <c r="H2482" s="175"/>
      <c r="I2482" s="175"/>
      <c r="J2482" s="202"/>
      <c r="K2482" s="198"/>
    </row>
    <row r="2483" spans="3:11" ht="15" customHeight="1" x14ac:dyDescent="0.25">
      <c r="C2483" s="175"/>
      <c r="E2483" s="175"/>
      <c r="H2483" s="175"/>
      <c r="I2483" s="175"/>
      <c r="J2483" s="202"/>
      <c r="K2483" s="198"/>
    </row>
    <row r="2484" spans="3:11" ht="15" customHeight="1" x14ac:dyDescent="0.25">
      <c r="C2484" s="175"/>
      <c r="E2484" s="175"/>
      <c r="H2484" s="175"/>
      <c r="I2484" s="175"/>
      <c r="J2484" s="202"/>
      <c r="K2484" s="198"/>
    </row>
    <row r="2485" spans="3:11" ht="15" customHeight="1" x14ac:dyDescent="0.25">
      <c r="C2485" s="175"/>
      <c r="E2485" s="175"/>
      <c r="H2485" s="175"/>
      <c r="I2485" s="175"/>
      <c r="J2485" s="202"/>
      <c r="K2485" s="198"/>
    </row>
    <row r="2486" spans="3:11" ht="15" customHeight="1" x14ac:dyDescent="0.25">
      <c r="C2486" s="175"/>
      <c r="E2486" s="175"/>
      <c r="H2486" s="175"/>
      <c r="I2486" s="175"/>
      <c r="J2486" s="202"/>
      <c r="K2486" s="198"/>
    </row>
    <row r="2487" spans="3:11" ht="15" customHeight="1" x14ac:dyDescent="0.25">
      <c r="C2487" s="175"/>
      <c r="E2487" s="175"/>
      <c r="H2487" s="175"/>
      <c r="I2487" s="175"/>
      <c r="J2487" s="202"/>
      <c r="K2487" s="198"/>
    </row>
    <row r="2488" spans="3:11" ht="15" customHeight="1" x14ac:dyDescent="0.25">
      <c r="C2488" s="175"/>
      <c r="E2488" s="175"/>
      <c r="H2488" s="175"/>
      <c r="I2488" s="175"/>
      <c r="J2488" s="202"/>
      <c r="K2488" s="198"/>
    </row>
    <row r="2489" spans="3:11" ht="15" customHeight="1" x14ac:dyDescent="0.25">
      <c r="C2489" s="175"/>
      <c r="E2489" s="175"/>
      <c r="H2489" s="175"/>
      <c r="I2489" s="175"/>
      <c r="J2489" s="202"/>
      <c r="K2489" s="198"/>
    </row>
    <row r="2490" spans="3:11" ht="15" customHeight="1" x14ac:dyDescent="0.25">
      <c r="C2490" s="175"/>
      <c r="E2490" s="175"/>
      <c r="H2490" s="175"/>
      <c r="I2490" s="175"/>
      <c r="J2490" s="202"/>
      <c r="K2490" s="198"/>
    </row>
    <row r="2491" spans="3:11" ht="15" customHeight="1" x14ac:dyDescent="0.25">
      <c r="C2491" s="175"/>
      <c r="E2491" s="175"/>
      <c r="H2491" s="175"/>
      <c r="I2491" s="175"/>
      <c r="J2491" s="202"/>
      <c r="K2491" s="198"/>
    </row>
    <row r="2492" spans="3:11" ht="15" customHeight="1" x14ac:dyDescent="0.25">
      <c r="C2492" s="175"/>
      <c r="E2492" s="175"/>
      <c r="H2492" s="175"/>
      <c r="I2492" s="175"/>
      <c r="J2492" s="202"/>
      <c r="K2492" s="198"/>
    </row>
    <row r="2493" spans="3:11" ht="15" customHeight="1" x14ac:dyDescent="0.25">
      <c r="C2493" s="175"/>
      <c r="E2493" s="175"/>
      <c r="H2493" s="175"/>
      <c r="I2493" s="175"/>
      <c r="J2493" s="202"/>
      <c r="K2493" s="198"/>
    </row>
    <row r="2494" spans="3:11" ht="15" customHeight="1" x14ac:dyDescent="0.25">
      <c r="C2494" s="175"/>
      <c r="E2494" s="175"/>
      <c r="H2494" s="175"/>
      <c r="I2494" s="175"/>
      <c r="J2494" s="202"/>
      <c r="K2494" s="198"/>
    </row>
    <row r="2495" spans="3:11" ht="15" customHeight="1" x14ac:dyDescent="0.25">
      <c r="C2495" s="175"/>
      <c r="E2495" s="175"/>
      <c r="H2495" s="175"/>
      <c r="I2495" s="175"/>
      <c r="J2495" s="202"/>
      <c r="K2495" s="198"/>
    </row>
    <row r="2496" spans="3:11" ht="15" customHeight="1" x14ac:dyDescent="0.25">
      <c r="C2496" s="175"/>
      <c r="E2496" s="175"/>
      <c r="H2496" s="175"/>
      <c r="I2496" s="175"/>
      <c r="J2496" s="202"/>
      <c r="K2496" s="198"/>
    </row>
    <row r="2497" spans="3:11" ht="15" customHeight="1" x14ac:dyDescent="0.25">
      <c r="C2497" s="175"/>
      <c r="E2497" s="175"/>
      <c r="H2497" s="175"/>
      <c r="I2497" s="175"/>
      <c r="J2497" s="202"/>
      <c r="K2497" s="198"/>
    </row>
    <row r="2498" spans="3:11" ht="15" customHeight="1" x14ac:dyDescent="0.25">
      <c r="C2498" s="175"/>
      <c r="E2498" s="175"/>
      <c r="H2498" s="175"/>
      <c r="I2498" s="175"/>
      <c r="J2498" s="202"/>
      <c r="K2498" s="198"/>
    </row>
    <row r="2499" spans="3:11" ht="15" customHeight="1" x14ac:dyDescent="0.25">
      <c r="C2499" s="175"/>
      <c r="E2499" s="175"/>
      <c r="H2499" s="175"/>
      <c r="I2499" s="175"/>
      <c r="J2499" s="202"/>
      <c r="K2499" s="198"/>
    </row>
    <row r="2500" spans="3:11" ht="15" customHeight="1" x14ac:dyDescent="0.25">
      <c r="C2500" s="175"/>
      <c r="E2500" s="175"/>
      <c r="H2500" s="175"/>
      <c r="I2500" s="175"/>
      <c r="J2500" s="202"/>
      <c r="K2500" s="198"/>
    </row>
    <row r="2501" spans="3:11" ht="15" customHeight="1" x14ac:dyDescent="0.25">
      <c r="C2501" s="175"/>
      <c r="E2501" s="175"/>
      <c r="H2501" s="175"/>
      <c r="I2501" s="175"/>
      <c r="J2501" s="202"/>
      <c r="K2501" s="198"/>
    </row>
    <row r="2502" spans="3:11" ht="15" customHeight="1" x14ac:dyDescent="0.25">
      <c r="C2502" s="175"/>
      <c r="E2502" s="175"/>
      <c r="H2502" s="175"/>
      <c r="I2502" s="175"/>
      <c r="J2502" s="202"/>
      <c r="K2502" s="198"/>
    </row>
    <row r="2503" spans="3:11" ht="15" customHeight="1" x14ac:dyDescent="0.25">
      <c r="C2503" s="175"/>
      <c r="E2503" s="175"/>
      <c r="H2503" s="175"/>
      <c r="I2503" s="175"/>
      <c r="J2503" s="202"/>
      <c r="K2503" s="198"/>
    </row>
    <row r="2504" spans="3:11" ht="15" customHeight="1" x14ac:dyDescent="0.25">
      <c r="C2504" s="175"/>
      <c r="E2504" s="175"/>
      <c r="H2504" s="175"/>
      <c r="I2504" s="175"/>
      <c r="J2504" s="202"/>
      <c r="K2504" s="198"/>
    </row>
    <row r="2505" spans="3:11" ht="15" customHeight="1" x14ac:dyDescent="0.25">
      <c r="C2505" s="175"/>
      <c r="E2505" s="175"/>
      <c r="H2505" s="175"/>
      <c r="I2505" s="175"/>
      <c r="J2505" s="202"/>
      <c r="K2505" s="198"/>
    </row>
    <row r="2506" spans="3:11" ht="15" customHeight="1" x14ac:dyDescent="0.25">
      <c r="C2506" s="175"/>
      <c r="E2506" s="175"/>
      <c r="H2506" s="175"/>
      <c r="I2506" s="175"/>
      <c r="J2506" s="202"/>
      <c r="K2506" s="198"/>
    </row>
    <row r="2507" spans="3:11" ht="15" customHeight="1" x14ac:dyDescent="0.25">
      <c r="C2507" s="175"/>
      <c r="E2507" s="175"/>
      <c r="H2507" s="175"/>
      <c r="I2507" s="175"/>
      <c r="J2507" s="202"/>
      <c r="K2507" s="198"/>
    </row>
    <row r="2508" spans="3:11" ht="15" customHeight="1" x14ac:dyDescent="0.25">
      <c r="C2508" s="175"/>
      <c r="E2508" s="175"/>
      <c r="H2508" s="175"/>
      <c r="I2508" s="175"/>
      <c r="J2508" s="202"/>
      <c r="K2508" s="198"/>
    </row>
    <row r="2509" spans="3:11" ht="15" customHeight="1" x14ac:dyDescent="0.25">
      <c r="C2509" s="175"/>
      <c r="E2509" s="175"/>
      <c r="H2509" s="175"/>
      <c r="I2509" s="175"/>
      <c r="J2509" s="202"/>
      <c r="K2509" s="198"/>
    </row>
    <row r="2510" spans="3:11" ht="15" customHeight="1" x14ac:dyDescent="0.25">
      <c r="C2510" s="175"/>
      <c r="E2510" s="175"/>
      <c r="H2510" s="175"/>
      <c r="I2510" s="175"/>
      <c r="J2510" s="202"/>
      <c r="K2510" s="198"/>
    </row>
    <row r="2511" spans="3:11" ht="15" customHeight="1" x14ac:dyDescent="0.25">
      <c r="C2511" s="175"/>
      <c r="E2511" s="175"/>
      <c r="H2511" s="175"/>
      <c r="I2511" s="175"/>
      <c r="J2511" s="202"/>
      <c r="K2511" s="198"/>
    </row>
    <row r="2512" spans="3:11" ht="15" customHeight="1" x14ac:dyDescent="0.25">
      <c r="C2512" s="175"/>
      <c r="E2512" s="175"/>
      <c r="H2512" s="175"/>
      <c r="I2512" s="175"/>
      <c r="J2512" s="202"/>
      <c r="K2512" s="198"/>
    </row>
    <row r="2513" spans="3:11" ht="15" customHeight="1" x14ac:dyDescent="0.25">
      <c r="C2513" s="175"/>
      <c r="E2513" s="175"/>
      <c r="H2513" s="175"/>
      <c r="I2513" s="175"/>
      <c r="J2513" s="202"/>
      <c r="K2513" s="198"/>
    </row>
    <row r="2514" spans="3:11" ht="15" customHeight="1" x14ac:dyDescent="0.25">
      <c r="C2514" s="175"/>
      <c r="E2514" s="175"/>
      <c r="H2514" s="175"/>
      <c r="I2514" s="175"/>
      <c r="J2514" s="202"/>
      <c r="K2514" s="198"/>
    </row>
    <row r="2515" spans="3:11" ht="15" customHeight="1" x14ac:dyDescent="0.25">
      <c r="C2515" s="175"/>
      <c r="E2515" s="175"/>
      <c r="H2515" s="175"/>
      <c r="I2515" s="175"/>
      <c r="J2515" s="202"/>
      <c r="K2515" s="198"/>
    </row>
    <row r="2516" spans="3:11" ht="15" customHeight="1" x14ac:dyDescent="0.25">
      <c r="C2516" s="175"/>
      <c r="E2516" s="175"/>
      <c r="H2516" s="175"/>
      <c r="I2516" s="175"/>
      <c r="J2516" s="202"/>
      <c r="K2516" s="198"/>
    </row>
    <row r="2517" spans="3:11" ht="15" customHeight="1" x14ac:dyDescent="0.25">
      <c r="C2517" s="175"/>
      <c r="E2517" s="175"/>
      <c r="H2517" s="175"/>
      <c r="I2517" s="175"/>
      <c r="J2517" s="202"/>
      <c r="K2517" s="198"/>
    </row>
    <row r="2518" spans="3:11" ht="15" customHeight="1" x14ac:dyDescent="0.25">
      <c r="C2518" s="175"/>
      <c r="E2518" s="175"/>
      <c r="H2518" s="175"/>
      <c r="I2518" s="175"/>
      <c r="J2518" s="202"/>
      <c r="K2518" s="198"/>
    </row>
    <row r="2519" spans="3:11" ht="15" customHeight="1" x14ac:dyDescent="0.25">
      <c r="C2519" s="175"/>
      <c r="E2519" s="175"/>
      <c r="H2519" s="175"/>
      <c r="I2519" s="175"/>
      <c r="J2519" s="202"/>
      <c r="K2519" s="198"/>
    </row>
    <row r="2520" spans="3:11" ht="15" customHeight="1" x14ac:dyDescent="0.25">
      <c r="C2520" s="175"/>
      <c r="E2520" s="175"/>
      <c r="H2520" s="175"/>
      <c r="I2520" s="175"/>
      <c r="J2520" s="202"/>
      <c r="K2520" s="198"/>
    </row>
    <row r="2521" spans="3:11" ht="15" customHeight="1" x14ac:dyDescent="0.25">
      <c r="C2521" s="175"/>
      <c r="E2521" s="175"/>
      <c r="H2521" s="175"/>
      <c r="I2521" s="175"/>
      <c r="J2521" s="202"/>
      <c r="K2521" s="198"/>
    </row>
    <row r="2522" spans="3:11" ht="15" customHeight="1" x14ac:dyDescent="0.25">
      <c r="C2522" s="175"/>
      <c r="E2522" s="175"/>
      <c r="H2522" s="175"/>
      <c r="I2522" s="175"/>
      <c r="J2522" s="202"/>
      <c r="K2522" s="198"/>
    </row>
    <row r="2523" spans="3:11" ht="15" customHeight="1" x14ac:dyDescent="0.25">
      <c r="C2523" s="175"/>
      <c r="E2523" s="175"/>
      <c r="H2523" s="175"/>
      <c r="I2523" s="175"/>
      <c r="J2523" s="202"/>
      <c r="K2523" s="198"/>
    </row>
    <row r="2524" spans="3:11" ht="15" customHeight="1" x14ac:dyDescent="0.25">
      <c r="C2524" s="175"/>
      <c r="E2524" s="175"/>
      <c r="H2524" s="175"/>
      <c r="I2524" s="175"/>
      <c r="J2524" s="202"/>
      <c r="K2524" s="198"/>
    </row>
    <row r="2525" spans="3:11" ht="15" customHeight="1" x14ac:dyDescent="0.25">
      <c r="C2525" s="175"/>
      <c r="E2525" s="175"/>
      <c r="H2525" s="175"/>
      <c r="I2525" s="175"/>
      <c r="J2525" s="202"/>
      <c r="K2525" s="198"/>
    </row>
    <row r="2526" spans="3:11" ht="15" customHeight="1" x14ac:dyDescent="0.25">
      <c r="C2526" s="175"/>
      <c r="E2526" s="175"/>
      <c r="H2526" s="175"/>
      <c r="I2526" s="175"/>
      <c r="J2526" s="202"/>
      <c r="K2526" s="198"/>
    </row>
    <row r="2527" spans="3:11" ht="15" customHeight="1" x14ac:dyDescent="0.25">
      <c r="C2527" s="175"/>
      <c r="E2527" s="175"/>
      <c r="H2527" s="175"/>
      <c r="I2527" s="175"/>
      <c r="J2527" s="202"/>
      <c r="K2527" s="198"/>
    </row>
    <row r="2528" spans="3:11" ht="15" customHeight="1" x14ac:dyDescent="0.25">
      <c r="C2528" s="175"/>
      <c r="E2528" s="175"/>
      <c r="H2528" s="175"/>
      <c r="I2528" s="175"/>
      <c r="J2528" s="202"/>
      <c r="K2528" s="198"/>
    </row>
    <row r="2529" spans="3:11" ht="15" customHeight="1" x14ac:dyDescent="0.25">
      <c r="C2529" s="175"/>
      <c r="E2529" s="175"/>
      <c r="H2529" s="175"/>
      <c r="I2529" s="175"/>
      <c r="J2529" s="202"/>
      <c r="K2529" s="198"/>
    </row>
    <row r="2530" spans="3:11" ht="15" customHeight="1" x14ac:dyDescent="0.25">
      <c r="C2530" s="175"/>
      <c r="E2530" s="175"/>
      <c r="H2530" s="175"/>
      <c r="I2530" s="175"/>
      <c r="J2530" s="202"/>
      <c r="K2530" s="198"/>
    </row>
    <row r="2531" spans="3:11" ht="15" customHeight="1" x14ac:dyDescent="0.25">
      <c r="C2531" s="175"/>
      <c r="E2531" s="175"/>
      <c r="H2531" s="175"/>
      <c r="I2531" s="175"/>
      <c r="J2531" s="202"/>
      <c r="K2531" s="198"/>
    </row>
    <row r="2532" spans="3:11" ht="15" customHeight="1" x14ac:dyDescent="0.25">
      <c r="C2532" s="175"/>
      <c r="E2532" s="175"/>
      <c r="H2532" s="175"/>
      <c r="I2532" s="175"/>
      <c r="J2532" s="202"/>
      <c r="K2532" s="198"/>
    </row>
    <row r="2533" spans="3:11" ht="15" customHeight="1" x14ac:dyDescent="0.25">
      <c r="C2533" s="175"/>
      <c r="E2533" s="175"/>
      <c r="H2533" s="175"/>
      <c r="I2533" s="175"/>
      <c r="J2533" s="202"/>
      <c r="K2533" s="198"/>
    </row>
    <row r="2534" spans="3:11" ht="15" customHeight="1" x14ac:dyDescent="0.25">
      <c r="C2534" s="175"/>
      <c r="E2534" s="175"/>
      <c r="H2534" s="175"/>
      <c r="I2534" s="175"/>
      <c r="J2534" s="202"/>
      <c r="K2534" s="198"/>
    </row>
    <row r="2535" spans="3:11" ht="15" customHeight="1" x14ac:dyDescent="0.25">
      <c r="C2535" s="175"/>
      <c r="E2535" s="175"/>
      <c r="H2535" s="175"/>
      <c r="I2535" s="175"/>
      <c r="J2535" s="202"/>
      <c r="K2535" s="198"/>
    </row>
    <row r="2536" spans="3:11" ht="15" customHeight="1" x14ac:dyDescent="0.25">
      <c r="C2536" s="175"/>
      <c r="E2536" s="175"/>
      <c r="H2536" s="175"/>
      <c r="I2536" s="175"/>
      <c r="J2536" s="202"/>
      <c r="K2536" s="198"/>
    </row>
    <row r="2537" spans="3:11" ht="15" customHeight="1" x14ac:dyDescent="0.25">
      <c r="C2537" s="175"/>
      <c r="E2537" s="175"/>
      <c r="H2537" s="175"/>
      <c r="I2537" s="175"/>
      <c r="J2537" s="202"/>
      <c r="K2537" s="198"/>
    </row>
    <row r="2538" spans="3:11" ht="15" customHeight="1" x14ac:dyDescent="0.25">
      <c r="C2538" s="175"/>
      <c r="E2538" s="175"/>
      <c r="H2538" s="175"/>
      <c r="I2538" s="175"/>
      <c r="J2538" s="202"/>
      <c r="K2538" s="198"/>
    </row>
    <row r="2539" spans="3:11" ht="15" customHeight="1" x14ac:dyDescent="0.25">
      <c r="C2539" s="175"/>
      <c r="E2539" s="175"/>
      <c r="H2539" s="175"/>
      <c r="I2539" s="175"/>
      <c r="J2539" s="202"/>
      <c r="K2539" s="198"/>
    </row>
    <row r="2540" spans="3:11" ht="15" customHeight="1" x14ac:dyDescent="0.25">
      <c r="C2540" s="175"/>
      <c r="E2540" s="175"/>
      <c r="H2540" s="175"/>
      <c r="I2540" s="175"/>
      <c r="J2540" s="202"/>
      <c r="K2540" s="198"/>
    </row>
    <row r="2541" spans="3:11" ht="15" customHeight="1" x14ac:dyDescent="0.25">
      <c r="C2541" s="175"/>
      <c r="E2541" s="175"/>
      <c r="H2541" s="175"/>
      <c r="I2541" s="175"/>
      <c r="J2541" s="202"/>
      <c r="K2541" s="198"/>
    </row>
    <row r="2542" spans="3:11" ht="15" customHeight="1" x14ac:dyDescent="0.25">
      <c r="C2542" s="175"/>
      <c r="E2542" s="175"/>
      <c r="H2542" s="175"/>
      <c r="I2542" s="175"/>
      <c r="J2542" s="202"/>
      <c r="K2542" s="198"/>
    </row>
    <row r="2543" spans="3:11" ht="15" customHeight="1" x14ac:dyDescent="0.25">
      <c r="C2543" s="175"/>
      <c r="E2543" s="175"/>
      <c r="H2543" s="175"/>
      <c r="I2543" s="175"/>
      <c r="J2543" s="202"/>
      <c r="K2543" s="198"/>
    </row>
    <row r="2544" spans="3:11" ht="15" customHeight="1" x14ac:dyDescent="0.25">
      <c r="C2544" s="175"/>
      <c r="E2544" s="175"/>
      <c r="H2544" s="175"/>
      <c r="I2544" s="175"/>
      <c r="J2544" s="202"/>
      <c r="K2544" s="198"/>
    </row>
    <row r="2545" spans="3:11" ht="15" customHeight="1" x14ac:dyDescent="0.25">
      <c r="C2545" s="175"/>
      <c r="E2545" s="175"/>
      <c r="H2545" s="175"/>
      <c r="I2545" s="175"/>
      <c r="J2545" s="202"/>
      <c r="K2545" s="198"/>
    </row>
    <row r="2546" spans="3:11" ht="15" customHeight="1" x14ac:dyDescent="0.25">
      <c r="C2546" s="175"/>
      <c r="E2546" s="175"/>
      <c r="H2546" s="175"/>
      <c r="I2546" s="175"/>
      <c r="J2546" s="202"/>
      <c r="K2546" s="198"/>
    </row>
    <row r="2547" spans="3:11" ht="15" customHeight="1" x14ac:dyDescent="0.25">
      <c r="C2547" s="175"/>
      <c r="E2547" s="175"/>
      <c r="H2547" s="175"/>
      <c r="I2547" s="175"/>
      <c r="J2547" s="202"/>
      <c r="K2547" s="198"/>
    </row>
    <row r="2548" spans="3:11" ht="15" customHeight="1" x14ac:dyDescent="0.25">
      <c r="C2548" s="175"/>
      <c r="E2548" s="175"/>
      <c r="H2548" s="175"/>
      <c r="I2548" s="175"/>
      <c r="J2548" s="202"/>
      <c r="K2548" s="198"/>
    </row>
    <row r="2549" spans="3:11" ht="15" customHeight="1" x14ac:dyDescent="0.25">
      <c r="C2549" s="175"/>
      <c r="E2549" s="175"/>
      <c r="H2549" s="175"/>
      <c r="I2549" s="175"/>
      <c r="J2549" s="202"/>
      <c r="K2549" s="198"/>
    </row>
    <row r="2550" spans="3:11" ht="15" customHeight="1" x14ac:dyDescent="0.25">
      <c r="C2550" s="175"/>
      <c r="E2550" s="175"/>
      <c r="H2550" s="175"/>
      <c r="I2550" s="175"/>
      <c r="J2550" s="202"/>
      <c r="K2550" s="198"/>
    </row>
    <row r="2551" spans="3:11" ht="15" customHeight="1" x14ac:dyDescent="0.25">
      <c r="C2551" s="175"/>
      <c r="E2551" s="175"/>
      <c r="H2551" s="175"/>
      <c r="I2551" s="175"/>
      <c r="J2551" s="202"/>
      <c r="K2551" s="198"/>
    </row>
    <row r="2552" spans="3:11" ht="15" customHeight="1" x14ac:dyDescent="0.25">
      <c r="C2552" s="175"/>
      <c r="E2552" s="175"/>
      <c r="H2552" s="175"/>
      <c r="I2552" s="175"/>
      <c r="J2552" s="202"/>
      <c r="K2552" s="198"/>
    </row>
    <row r="2553" spans="3:11" ht="15" customHeight="1" x14ac:dyDescent="0.25">
      <c r="C2553" s="175"/>
      <c r="E2553" s="175"/>
      <c r="H2553" s="175"/>
      <c r="I2553" s="175"/>
      <c r="J2553" s="202"/>
      <c r="K2553" s="198"/>
    </row>
    <row r="2554" spans="3:11" ht="15" customHeight="1" x14ac:dyDescent="0.25">
      <c r="C2554" s="175"/>
      <c r="E2554" s="175"/>
      <c r="H2554" s="175"/>
      <c r="I2554" s="175"/>
      <c r="J2554" s="202"/>
      <c r="K2554" s="198"/>
    </row>
    <row r="2555" spans="3:11" ht="15" customHeight="1" x14ac:dyDescent="0.25">
      <c r="C2555" s="175"/>
      <c r="E2555" s="175"/>
      <c r="H2555" s="175"/>
      <c r="I2555" s="175"/>
      <c r="J2555" s="202"/>
      <c r="K2555" s="198"/>
    </row>
    <row r="2556" spans="3:11" ht="15" customHeight="1" x14ac:dyDescent="0.25">
      <c r="C2556" s="175"/>
      <c r="E2556" s="175"/>
      <c r="H2556" s="175"/>
      <c r="I2556" s="175"/>
      <c r="J2556" s="202"/>
      <c r="K2556" s="198"/>
    </row>
    <row r="2557" spans="3:11" ht="15" customHeight="1" x14ac:dyDescent="0.25">
      <c r="C2557" s="175"/>
      <c r="E2557" s="175"/>
      <c r="H2557" s="175"/>
      <c r="I2557" s="175"/>
      <c r="J2557" s="202"/>
      <c r="K2557" s="198"/>
    </row>
    <row r="2558" spans="3:11" ht="15" customHeight="1" x14ac:dyDescent="0.25">
      <c r="C2558" s="175"/>
      <c r="E2558" s="175"/>
      <c r="H2558" s="175"/>
      <c r="I2558" s="175"/>
      <c r="J2558" s="202"/>
      <c r="K2558" s="198"/>
    </row>
    <row r="2559" spans="3:11" ht="15" customHeight="1" x14ac:dyDescent="0.25">
      <c r="C2559" s="175"/>
      <c r="E2559" s="175"/>
      <c r="H2559" s="175"/>
      <c r="I2559" s="175"/>
      <c r="J2559" s="202"/>
      <c r="K2559" s="198"/>
    </row>
    <row r="2560" spans="3:11" ht="15" customHeight="1" x14ac:dyDescent="0.25">
      <c r="C2560" s="175"/>
      <c r="E2560" s="175"/>
      <c r="H2560" s="175"/>
      <c r="I2560" s="175"/>
      <c r="J2560" s="202"/>
      <c r="K2560" s="198"/>
    </row>
    <row r="2561" spans="3:11" ht="15" customHeight="1" x14ac:dyDescent="0.25">
      <c r="C2561" s="175"/>
      <c r="E2561" s="175"/>
      <c r="H2561" s="175"/>
      <c r="I2561" s="175"/>
      <c r="J2561" s="202"/>
      <c r="K2561" s="198"/>
    </row>
    <row r="2562" spans="3:11" ht="15" customHeight="1" x14ac:dyDescent="0.25">
      <c r="C2562" s="175"/>
      <c r="E2562" s="175"/>
      <c r="H2562" s="175"/>
      <c r="I2562" s="175"/>
      <c r="J2562" s="202"/>
      <c r="K2562" s="198"/>
    </row>
    <row r="2563" spans="3:11" ht="15" customHeight="1" x14ac:dyDescent="0.25">
      <c r="C2563" s="175"/>
      <c r="E2563" s="175"/>
      <c r="H2563" s="175"/>
      <c r="I2563" s="175"/>
      <c r="J2563" s="202"/>
      <c r="K2563" s="198"/>
    </row>
    <row r="2564" spans="3:11" ht="15" customHeight="1" x14ac:dyDescent="0.25">
      <c r="C2564" s="175"/>
      <c r="E2564" s="175"/>
      <c r="H2564" s="175"/>
      <c r="I2564" s="175"/>
      <c r="J2564" s="202"/>
      <c r="K2564" s="198"/>
    </row>
    <row r="2565" spans="3:11" ht="15" customHeight="1" x14ac:dyDescent="0.25">
      <c r="C2565" s="175"/>
      <c r="E2565" s="175"/>
      <c r="H2565" s="175"/>
      <c r="I2565" s="175"/>
      <c r="J2565" s="202"/>
      <c r="K2565" s="198"/>
    </row>
    <row r="2566" spans="3:11" ht="15" customHeight="1" x14ac:dyDescent="0.25">
      <c r="C2566" s="175"/>
      <c r="E2566" s="175"/>
      <c r="H2566" s="175"/>
      <c r="I2566" s="175"/>
      <c r="J2566" s="202"/>
      <c r="K2566" s="198"/>
    </row>
    <row r="2567" spans="3:11" ht="15" customHeight="1" x14ac:dyDescent="0.25">
      <c r="C2567" s="175"/>
      <c r="E2567" s="175"/>
      <c r="H2567" s="175"/>
      <c r="I2567" s="175"/>
      <c r="J2567" s="202"/>
      <c r="K2567" s="198"/>
    </row>
    <row r="2568" spans="3:11" ht="15" customHeight="1" x14ac:dyDescent="0.25">
      <c r="C2568" s="175"/>
      <c r="E2568" s="175"/>
      <c r="H2568" s="175"/>
      <c r="I2568" s="175"/>
      <c r="J2568" s="202"/>
      <c r="K2568" s="198"/>
    </row>
    <row r="2569" spans="3:11" ht="15" customHeight="1" x14ac:dyDescent="0.25">
      <c r="C2569" s="175"/>
      <c r="E2569" s="175"/>
      <c r="H2569" s="175"/>
      <c r="I2569" s="175"/>
      <c r="J2569" s="202"/>
      <c r="K2569" s="198"/>
    </row>
    <row r="2570" spans="3:11" ht="15" customHeight="1" x14ac:dyDescent="0.25">
      <c r="C2570" s="175"/>
      <c r="E2570" s="175"/>
      <c r="H2570" s="175"/>
      <c r="I2570" s="175"/>
      <c r="J2570" s="202"/>
      <c r="K2570" s="198"/>
    </row>
    <row r="2571" spans="3:11" ht="15" customHeight="1" x14ac:dyDescent="0.25">
      <c r="C2571" s="175"/>
      <c r="E2571" s="175"/>
      <c r="H2571" s="175"/>
      <c r="I2571" s="175"/>
      <c r="J2571" s="202"/>
      <c r="K2571" s="198"/>
    </row>
    <row r="2572" spans="3:11" ht="15" customHeight="1" x14ac:dyDescent="0.25">
      <c r="C2572" s="175"/>
      <c r="E2572" s="175"/>
      <c r="H2572" s="175"/>
      <c r="I2572" s="175"/>
      <c r="J2572" s="202"/>
      <c r="K2572" s="198"/>
    </row>
    <row r="2573" spans="3:11" ht="15" customHeight="1" x14ac:dyDescent="0.25">
      <c r="C2573" s="175"/>
      <c r="E2573" s="175"/>
      <c r="H2573" s="175"/>
      <c r="I2573" s="175"/>
      <c r="J2573" s="202"/>
      <c r="K2573" s="198"/>
    </row>
    <row r="2574" spans="3:11" ht="15" customHeight="1" x14ac:dyDescent="0.25">
      <c r="C2574" s="175"/>
      <c r="E2574" s="175"/>
      <c r="H2574" s="175"/>
      <c r="I2574" s="175"/>
      <c r="J2574" s="202"/>
      <c r="K2574" s="198"/>
    </row>
    <row r="2575" spans="3:11" ht="15" customHeight="1" x14ac:dyDescent="0.25">
      <c r="C2575" s="175"/>
      <c r="E2575" s="175"/>
      <c r="H2575" s="175"/>
      <c r="I2575" s="175"/>
      <c r="J2575" s="202"/>
      <c r="K2575" s="198"/>
    </row>
    <row r="2576" spans="3:11" ht="15" customHeight="1" x14ac:dyDescent="0.25">
      <c r="C2576" s="175"/>
      <c r="E2576" s="175"/>
      <c r="H2576" s="175"/>
      <c r="I2576" s="175"/>
      <c r="J2576" s="202"/>
      <c r="K2576" s="198"/>
    </row>
    <row r="2577" spans="3:11" ht="15" customHeight="1" x14ac:dyDescent="0.25">
      <c r="C2577" s="175"/>
      <c r="E2577" s="175"/>
      <c r="H2577" s="175"/>
      <c r="I2577" s="175"/>
      <c r="J2577" s="202"/>
      <c r="K2577" s="198"/>
    </row>
    <row r="2578" spans="3:11" ht="15" customHeight="1" x14ac:dyDescent="0.25">
      <c r="C2578" s="175"/>
      <c r="E2578" s="175"/>
      <c r="H2578" s="175"/>
      <c r="I2578" s="175"/>
      <c r="J2578" s="202"/>
      <c r="K2578" s="198"/>
    </row>
    <row r="2579" spans="3:11" ht="15" customHeight="1" x14ac:dyDescent="0.25">
      <c r="C2579" s="175"/>
      <c r="E2579" s="175"/>
      <c r="H2579" s="175"/>
      <c r="I2579" s="175"/>
      <c r="J2579" s="202"/>
      <c r="K2579" s="198"/>
    </row>
    <row r="2580" spans="3:11" ht="15" customHeight="1" x14ac:dyDescent="0.25">
      <c r="C2580" s="175"/>
      <c r="E2580" s="175"/>
      <c r="H2580" s="175"/>
      <c r="I2580" s="175"/>
      <c r="J2580" s="202"/>
      <c r="K2580" s="198"/>
    </row>
    <row r="2581" spans="3:11" ht="15" customHeight="1" x14ac:dyDescent="0.25">
      <c r="C2581" s="175"/>
      <c r="E2581" s="175"/>
      <c r="H2581" s="175"/>
      <c r="I2581" s="175"/>
      <c r="J2581" s="202"/>
      <c r="K2581" s="198"/>
    </row>
    <row r="2582" spans="3:11" ht="15" customHeight="1" x14ac:dyDescent="0.25">
      <c r="C2582" s="175"/>
      <c r="E2582" s="175"/>
      <c r="H2582" s="175"/>
      <c r="I2582" s="175"/>
      <c r="J2582" s="202"/>
      <c r="K2582" s="198"/>
    </row>
    <row r="2583" spans="3:11" ht="15" customHeight="1" x14ac:dyDescent="0.25">
      <c r="C2583" s="175"/>
      <c r="E2583" s="175"/>
      <c r="H2583" s="175"/>
      <c r="I2583" s="175"/>
      <c r="J2583" s="202"/>
      <c r="K2583" s="198"/>
    </row>
    <row r="2584" spans="3:11" ht="15" customHeight="1" x14ac:dyDescent="0.25">
      <c r="C2584" s="175"/>
      <c r="E2584" s="175"/>
      <c r="H2584" s="175"/>
      <c r="I2584" s="175"/>
      <c r="J2584" s="202"/>
      <c r="K2584" s="198"/>
    </row>
    <row r="2585" spans="3:11" ht="15" customHeight="1" x14ac:dyDescent="0.25">
      <c r="C2585" s="175"/>
      <c r="E2585" s="175"/>
      <c r="H2585" s="175"/>
      <c r="I2585" s="175"/>
      <c r="J2585" s="202"/>
      <c r="K2585" s="198"/>
    </row>
    <row r="2586" spans="3:11" ht="15" customHeight="1" x14ac:dyDescent="0.25">
      <c r="C2586" s="175"/>
      <c r="E2586" s="175"/>
      <c r="H2586" s="175"/>
      <c r="I2586" s="175"/>
      <c r="J2586" s="202"/>
      <c r="K2586" s="198"/>
    </row>
    <row r="2587" spans="3:11" ht="15" customHeight="1" x14ac:dyDescent="0.25">
      <c r="C2587" s="175"/>
      <c r="E2587" s="175"/>
      <c r="H2587" s="175"/>
      <c r="I2587" s="175"/>
      <c r="J2587" s="202"/>
      <c r="K2587" s="198"/>
    </row>
    <row r="2588" spans="3:11" ht="15" customHeight="1" x14ac:dyDescent="0.25">
      <c r="C2588" s="175"/>
      <c r="E2588" s="175"/>
      <c r="H2588" s="175"/>
      <c r="I2588" s="175"/>
      <c r="J2588" s="202"/>
      <c r="K2588" s="198"/>
    </row>
    <row r="2589" spans="3:11" ht="15" customHeight="1" x14ac:dyDescent="0.25">
      <c r="C2589" s="175"/>
      <c r="E2589" s="175"/>
      <c r="H2589" s="175"/>
      <c r="I2589" s="175"/>
      <c r="J2589" s="202"/>
      <c r="K2589" s="198"/>
    </row>
    <row r="2590" spans="3:11" ht="15" customHeight="1" x14ac:dyDescent="0.25">
      <c r="C2590" s="175"/>
      <c r="E2590" s="175"/>
      <c r="H2590" s="175"/>
      <c r="I2590" s="175"/>
      <c r="J2590" s="202"/>
      <c r="K2590" s="198"/>
    </row>
    <row r="2591" spans="3:11" ht="15" customHeight="1" x14ac:dyDescent="0.25">
      <c r="C2591" s="175"/>
      <c r="E2591" s="175"/>
      <c r="H2591" s="175"/>
      <c r="I2591" s="175"/>
      <c r="J2591" s="202"/>
      <c r="K2591" s="198"/>
    </row>
    <row r="2592" spans="3:11" ht="15" customHeight="1" x14ac:dyDescent="0.25">
      <c r="C2592" s="175"/>
      <c r="E2592" s="175"/>
      <c r="H2592" s="175"/>
      <c r="I2592" s="175"/>
      <c r="J2592" s="202"/>
      <c r="K2592" s="198"/>
    </row>
    <row r="2593" spans="3:11" ht="15" customHeight="1" x14ac:dyDescent="0.25">
      <c r="C2593" s="175"/>
      <c r="E2593" s="175"/>
      <c r="H2593" s="175"/>
      <c r="I2593" s="175"/>
      <c r="J2593" s="202"/>
      <c r="K2593" s="198"/>
    </row>
    <row r="2594" spans="3:11" ht="15" customHeight="1" x14ac:dyDescent="0.25">
      <c r="C2594" s="175"/>
      <c r="E2594" s="175"/>
      <c r="H2594" s="175"/>
      <c r="I2594" s="175"/>
      <c r="J2594" s="202"/>
      <c r="K2594" s="198"/>
    </row>
    <row r="2595" spans="3:11" ht="15" customHeight="1" x14ac:dyDescent="0.25">
      <c r="C2595" s="175"/>
      <c r="E2595" s="175"/>
      <c r="H2595" s="175"/>
      <c r="I2595" s="175"/>
      <c r="J2595" s="202"/>
      <c r="K2595" s="198"/>
    </row>
    <row r="2596" spans="3:11" ht="15" customHeight="1" x14ac:dyDescent="0.25">
      <c r="C2596" s="175"/>
      <c r="E2596" s="175"/>
      <c r="H2596" s="175"/>
      <c r="I2596" s="175"/>
      <c r="J2596" s="202"/>
      <c r="K2596" s="198"/>
    </row>
    <row r="2597" spans="3:11" ht="15" customHeight="1" x14ac:dyDescent="0.25">
      <c r="C2597" s="175"/>
      <c r="E2597" s="175"/>
      <c r="H2597" s="175"/>
      <c r="I2597" s="175"/>
      <c r="J2597" s="202"/>
      <c r="K2597" s="198"/>
    </row>
    <row r="2598" spans="3:11" ht="15" customHeight="1" x14ac:dyDescent="0.25">
      <c r="C2598" s="175"/>
      <c r="E2598" s="175"/>
      <c r="H2598" s="175"/>
      <c r="I2598" s="175"/>
      <c r="J2598" s="202"/>
      <c r="K2598" s="198"/>
    </row>
    <row r="2599" spans="3:11" ht="15" customHeight="1" x14ac:dyDescent="0.25">
      <c r="C2599" s="175"/>
      <c r="E2599" s="175"/>
      <c r="H2599" s="175"/>
      <c r="I2599" s="175"/>
      <c r="J2599" s="202"/>
      <c r="K2599" s="198"/>
    </row>
    <row r="2600" spans="3:11" ht="15" customHeight="1" x14ac:dyDescent="0.25">
      <c r="C2600" s="175"/>
      <c r="E2600" s="175"/>
      <c r="H2600" s="175"/>
      <c r="I2600" s="175"/>
      <c r="J2600" s="202"/>
      <c r="K2600" s="198"/>
    </row>
    <row r="2601" spans="3:11" ht="15" customHeight="1" x14ac:dyDescent="0.25">
      <c r="C2601" s="175"/>
      <c r="E2601" s="175"/>
      <c r="H2601" s="175"/>
      <c r="I2601" s="175"/>
      <c r="J2601" s="202"/>
      <c r="K2601" s="198"/>
    </row>
    <row r="2602" spans="3:11" ht="15" customHeight="1" x14ac:dyDescent="0.25">
      <c r="C2602" s="175"/>
      <c r="E2602" s="175"/>
      <c r="H2602" s="175"/>
      <c r="I2602" s="175"/>
      <c r="J2602" s="202"/>
      <c r="K2602" s="198"/>
    </row>
    <row r="2603" spans="3:11" ht="15" customHeight="1" x14ac:dyDescent="0.25">
      <c r="C2603" s="175"/>
      <c r="E2603" s="175"/>
      <c r="H2603" s="175"/>
      <c r="I2603" s="175"/>
      <c r="J2603" s="202"/>
      <c r="K2603" s="198"/>
    </row>
    <row r="2604" spans="3:11" ht="15" customHeight="1" x14ac:dyDescent="0.25">
      <c r="C2604" s="175"/>
      <c r="E2604" s="175"/>
      <c r="H2604" s="175"/>
      <c r="I2604" s="175"/>
      <c r="J2604" s="202"/>
      <c r="K2604" s="198"/>
    </row>
    <row r="2605" spans="3:11" ht="15" customHeight="1" x14ac:dyDescent="0.25">
      <c r="C2605" s="175"/>
      <c r="E2605" s="175"/>
      <c r="H2605" s="175"/>
      <c r="I2605" s="175"/>
      <c r="J2605" s="202"/>
      <c r="K2605" s="198"/>
    </row>
    <row r="2606" spans="3:11" ht="15" customHeight="1" x14ac:dyDescent="0.25">
      <c r="C2606" s="175"/>
      <c r="E2606" s="175"/>
      <c r="H2606" s="175"/>
      <c r="I2606" s="175"/>
      <c r="J2606" s="202"/>
      <c r="K2606" s="198"/>
    </row>
    <row r="2607" spans="3:11" ht="15" customHeight="1" x14ac:dyDescent="0.25">
      <c r="C2607" s="175"/>
      <c r="E2607" s="175"/>
      <c r="H2607" s="175"/>
      <c r="I2607" s="175"/>
      <c r="J2607" s="202"/>
      <c r="K2607" s="198"/>
    </row>
    <row r="2608" spans="3:11" ht="15" customHeight="1" x14ac:dyDescent="0.25">
      <c r="C2608" s="175"/>
      <c r="E2608" s="175"/>
      <c r="H2608" s="175"/>
      <c r="I2608" s="175"/>
      <c r="J2608" s="202"/>
      <c r="K2608" s="198"/>
    </row>
    <row r="2609" spans="3:11" ht="15" customHeight="1" x14ac:dyDescent="0.25">
      <c r="C2609" s="175"/>
      <c r="E2609" s="175"/>
      <c r="H2609" s="175"/>
      <c r="I2609" s="175"/>
      <c r="J2609" s="202"/>
      <c r="K2609" s="198"/>
    </row>
    <row r="2610" spans="3:11" ht="15" customHeight="1" x14ac:dyDescent="0.25">
      <c r="C2610" s="175"/>
      <c r="E2610" s="175"/>
      <c r="H2610" s="175"/>
      <c r="I2610" s="175"/>
      <c r="J2610" s="202"/>
      <c r="K2610" s="198"/>
    </row>
    <row r="2611" spans="3:11" ht="15" customHeight="1" x14ac:dyDescent="0.25">
      <c r="C2611" s="175"/>
      <c r="E2611" s="175"/>
      <c r="H2611" s="175"/>
      <c r="I2611" s="175"/>
      <c r="J2611" s="202"/>
      <c r="K2611" s="198"/>
    </row>
    <row r="2612" spans="3:11" ht="15" customHeight="1" x14ac:dyDescent="0.25">
      <c r="C2612" s="175"/>
      <c r="E2612" s="175"/>
      <c r="H2612" s="175"/>
      <c r="I2612" s="175"/>
      <c r="J2612" s="202"/>
      <c r="K2612" s="198"/>
    </row>
    <row r="2613" spans="3:11" ht="15" customHeight="1" x14ac:dyDescent="0.25">
      <c r="C2613" s="175"/>
      <c r="E2613" s="175"/>
      <c r="H2613" s="175"/>
      <c r="I2613" s="175"/>
      <c r="J2613" s="202"/>
      <c r="K2613" s="198"/>
    </row>
    <row r="2614" spans="3:11" ht="15" customHeight="1" x14ac:dyDescent="0.25">
      <c r="C2614" s="175"/>
      <c r="E2614" s="175"/>
      <c r="H2614" s="175"/>
      <c r="I2614" s="175"/>
      <c r="J2614" s="202"/>
      <c r="K2614" s="198"/>
    </row>
    <row r="2615" spans="3:11" ht="15" customHeight="1" x14ac:dyDescent="0.25">
      <c r="C2615" s="175"/>
      <c r="E2615" s="175"/>
      <c r="H2615" s="175"/>
      <c r="I2615" s="175"/>
      <c r="J2615" s="202"/>
      <c r="K2615" s="198"/>
    </row>
    <row r="2616" spans="3:11" ht="15" customHeight="1" x14ac:dyDescent="0.25">
      <c r="C2616" s="175"/>
      <c r="E2616" s="175"/>
      <c r="H2616" s="175"/>
      <c r="I2616" s="175"/>
      <c r="J2616" s="202"/>
      <c r="K2616" s="198"/>
    </row>
    <row r="2617" spans="3:11" ht="15" customHeight="1" x14ac:dyDescent="0.25">
      <c r="C2617" s="175"/>
      <c r="E2617" s="175"/>
      <c r="H2617" s="175"/>
      <c r="I2617" s="175"/>
      <c r="J2617" s="202"/>
      <c r="K2617" s="198"/>
    </row>
    <row r="2618" spans="3:11" ht="15" customHeight="1" x14ac:dyDescent="0.25">
      <c r="C2618" s="175"/>
      <c r="E2618" s="175"/>
      <c r="H2618" s="175"/>
      <c r="I2618" s="175"/>
      <c r="J2618" s="202"/>
      <c r="K2618" s="198"/>
    </row>
    <row r="2619" spans="3:11" ht="15" customHeight="1" x14ac:dyDescent="0.25">
      <c r="C2619" s="175"/>
      <c r="E2619" s="175"/>
      <c r="H2619" s="175"/>
      <c r="I2619" s="175"/>
      <c r="J2619" s="202"/>
      <c r="K2619" s="198"/>
    </row>
    <row r="2620" spans="3:11" ht="15" customHeight="1" x14ac:dyDescent="0.25">
      <c r="C2620" s="175"/>
      <c r="E2620" s="175"/>
      <c r="H2620" s="175"/>
      <c r="I2620" s="175"/>
      <c r="J2620" s="202"/>
      <c r="K2620" s="198"/>
    </row>
    <row r="2621" spans="3:11" ht="15" customHeight="1" x14ac:dyDescent="0.25">
      <c r="C2621" s="175"/>
      <c r="E2621" s="175"/>
      <c r="H2621" s="175"/>
      <c r="I2621" s="175"/>
      <c r="J2621" s="202"/>
      <c r="K2621" s="198"/>
    </row>
    <row r="2622" spans="3:11" ht="15" customHeight="1" x14ac:dyDescent="0.25">
      <c r="C2622" s="175"/>
      <c r="E2622" s="175"/>
      <c r="H2622" s="175"/>
      <c r="I2622" s="175"/>
      <c r="J2622" s="202"/>
      <c r="K2622" s="198"/>
    </row>
    <row r="2623" spans="3:11" ht="15" customHeight="1" x14ac:dyDescent="0.25">
      <c r="C2623" s="175"/>
      <c r="E2623" s="175"/>
      <c r="H2623" s="175"/>
      <c r="I2623" s="175"/>
      <c r="J2623" s="202"/>
      <c r="K2623" s="198"/>
    </row>
    <row r="2624" spans="3:11" ht="15" customHeight="1" x14ac:dyDescent="0.25">
      <c r="C2624" s="175"/>
      <c r="E2624" s="175"/>
      <c r="H2624" s="175"/>
      <c r="I2624" s="175"/>
      <c r="J2624" s="202"/>
      <c r="K2624" s="198"/>
    </row>
    <row r="2625" spans="3:11" ht="15" customHeight="1" x14ac:dyDescent="0.25">
      <c r="C2625" s="175"/>
      <c r="E2625" s="175"/>
      <c r="H2625" s="175"/>
      <c r="I2625" s="175"/>
      <c r="J2625" s="202"/>
      <c r="K2625" s="198"/>
    </row>
    <row r="2626" spans="3:11" ht="15" customHeight="1" x14ac:dyDescent="0.25">
      <c r="C2626" s="175"/>
      <c r="E2626" s="175"/>
      <c r="H2626" s="175"/>
      <c r="I2626" s="175"/>
      <c r="J2626" s="202"/>
      <c r="K2626" s="198"/>
    </row>
    <row r="2627" spans="3:11" ht="15" customHeight="1" x14ac:dyDescent="0.25">
      <c r="C2627" s="175"/>
      <c r="E2627" s="175"/>
      <c r="H2627" s="175"/>
      <c r="I2627" s="175"/>
      <c r="J2627" s="202"/>
      <c r="K2627" s="198"/>
    </row>
    <row r="2628" spans="3:11" ht="15" customHeight="1" x14ac:dyDescent="0.25">
      <c r="C2628" s="175"/>
      <c r="E2628" s="175"/>
      <c r="H2628" s="175"/>
      <c r="I2628" s="175"/>
      <c r="J2628" s="202"/>
      <c r="K2628" s="198"/>
    </row>
    <row r="2629" spans="3:11" ht="15" customHeight="1" x14ac:dyDescent="0.25">
      <c r="C2629" s="175"/>
      <c r="E2629" s="175"/>
      <c r="H2629" s="175"/>
      <c r="I2629" s="175"/>
      <c r="J2629" s="202"/>
      <c r="K2629" s="198"/>
    </row>
    <row r="2630" spans="3:11" ht="15" customHeight="1" x14ac:dyDescent="0.25">
      <c r="C2630" s="175"/>
      <c r="E2630" s="175"/>
      <c r="H2630" s="175"/>
      <c r="I2630" s="175"/>
      <c r="J2630" s="202"/>
      <c r="K2630" s="198"/>
    </row>
    <row r="2631" spans="3:11" ht="15" customHeight="1" x14ac:dyDescent="0.25">
      <c r="C2631" s="175"/>
      <c r="E2631" s="175"/>
      <c r="H2631" s="175"/>
      <c r="I2631" s="175"/>
      <c r="J2631" s="202"/>
      <c r="K2631" s="198"/>
    </row>
    <row r="2632" spans="3:11" ht="15" customHeight="1" x14ac:dyDescent="0.25">
      <c r="C2632" s="175"/>
      <c r="E2632" s="175"/>
      <c r="H2632" s="175"/>
      <c r="I2632" s="175"/>
      <c r="J2632" s="202"/>
      <c r="K2632" s="198"/>
    </row>
    <row r="2633" spans="3:11" ht="15" customHeight="1" x14ac:dyDescent="0.25">
      <c r="C2633" s="175"/>
      <c r="E2633" s="175"/>
      <c r="H2633" s="175"/>
      <c r="I2633" s="175"/>
      <c r="J2633" s="202"/>
      <c r="K2633" s="198"/>
    </row>
    <row r="2634" spans="3:11" ht="15" customHeight="1" x14ac:dyDescent="0.25">
      <c r="C2634" s="175"/>
      <c r="E2634" s="175"/>
      <c r="H2634" s="175"/>
      <c r="I2634" s="175"/>
      <c r="J2634" s="202"/>
      <c r="K2634" s="198"/>
    </row>
    <row r="2635" spans="3:11" ht="15" customHeight="1" x14ac:dyDescent="0.25">
      <c r="C2635" s="175"/>
      <c r="E2635" s="175"/>
      <c r="H2635" s="175"/>
      <c r="I2635" s="175"/>
      <c r="J2635" s="202"/>
      <c r="K2635" s="198"/>
    </row>
    <row r="2636" spans="3:11" ht="15" customHeight="1" x14ac:dyDescent="0.25">
      <c r="C2636" s="175"/>
      <c r="E2636" s="175"/>
      <c r="H2636" s="175"/>
      <c r="I2636" s="175"/>
      <c r="J2636" s="202"/>
      <c r="K2636" s="198"/>
    </row>
    <row r="2637" spans="3:11" ht="15" customHeight="1" x14ac:dyDescent="0.25">
      <c r="C2637" s="175"/>
      <c r="E2637" s="175"/>
      <c r="H2637" s="175"/>
      <c r="I2637" s="175"/>
      <c r="J2637" s="202"/>
      <c r="K2637" s="198"/>
    </row>
    <row r="2638" spans="3:11" ht="15" customHeight="1" x14ac:dyDescent="0.25">
      <c r="C2638" s="175"/>
      <c r="E2638" s="175"/>
      <c r="H2638" s="175"/>
      <c r="I2638" s="175"/>
      <c r="J2638" s="202"/>
      <c r="K2638" s="198"/>
    </row>
    <row r="2639" spans="3:11" ht="15" customHeight="1" x14ac:dyDescent="0.25">
      <c r="C2639" s="175"/>
      <c r="E2639" s="175"/>
      <c r="H2639" s="175"/>
      <c r="I2639" s="175"/>
      <c r="J2639" s="202"/>
      <c r="K2639" s="198"/>
    </row>
    <row r="2640" spans="3:11" ht="15" customHeight="1" x14ac:dyDescent="0.25">
      <c r="C2640" s="175"/>
      <c r="E2640" s="175"/>
      <c r="H2640" s="175"/>
      <c r="I2640" s="175"/>
      <c r="J2640" s="202"/>
      <c r="K2640" s="198"/>
    </row>
    <row r="2641" spans="3:11" ht="15" customHeight="1" x14ac:dyDescent="0.25">
      <c r="C2641" s="175"/>
      <c r="E2641" s="175"/>
      <c r="H2641" s="175"/>
      <c r="I2641" s="175"/>
      <c r="J2641" s="202"/>
      <c r="K2641" s="198"/>
    </row>
    <row r="2642" spans="3:11" ht="15" customHeight="1" x14ac:dyDescent="0.25">
      <c r="C2642" s="175"/>
      <c r="E2642" s="175"/>
      <c r="H2642" s="175"/>
      <c r="I2642" s="175"/>
      <c r="J2642" s="202"/>
      <c r="K2642" s="198"/>
    </row>
    <row r="2643" spans="3:11" ht="15" customHeight="1" x14ac:dyDescent="0.25">
      <c r="C2643" s="175"/>
      <c r="E2643" s="175"/>
      <c r="H2643" s="175"/>
      <c r="I2643" s="175"/>
      <c r="J2643" s="202"/>
      <c r="K2643" s="198"/>
    </row>
    <row r="2644" spans="3:11" ht="15" customHeight="1" x14ac:dyDescent="0.25">
      <c r="C2644" s="175"/>
      <c r="E2644" s="175"/>
      <c r="H2644" s="175"/>
      <c r="I2644" s="175"/>
      <c r="J2644" s="202"/>
      <c r="K2644" s="198"/>
    </row>
    <row r="2645" spans="3:11" ht="15" customHeight="1" x14ac:dyDescent="0.25">
      <c r="C2645" s="175"/>
      <c r="E2645" s="175"/>
      <c r="H2645" s="175"/>
      <c r="I2645" s="175"/>
      <c r="J2645" s="202"/>
      <c r="K2645" s="198"/>
    </row>
    <row r="2646" spans="3:11" ht="15" customHeight="1" x14ac:dyDescent="0.25">
      <c r="C2646" s="175"/>
      <c r="E2646" s="175"/>
      <c r="H2646" s="175"/>
      <c r="I2646" s="175"/>
      <c r="J2646" s="202"/>
      <c r="K2646" s="198"/>
    </row>
    <row r="2647" spans="3:11" ht="15" customHeight="1" x14ac:dyDescent="0.25">
      <c r="C2647" s="175"/>
      <c r="E2647" s="175"/>
      <c r="H2647" s="175"/>
      <c r="I2647" s="175"/>
      <c r="J2647" s="202"/>
      <c r="K2647" s="198"/>
    </row>
    <row r="2648" spans="3:11" ht="15" customHeight="1" x14ac:dyDescent="0.25">
      <c r="C2648" s="175"/>
      <c r="E2648" s="175"/>
      <c r="H2648" s="175"/>
      <c r="I2648" s="175"/>
      <c r="J2648" s="202"/>
      <c r="K2648" s="198"/>
    </row>
    <row r="2649" spans="3:11" ht="15" customHeight="1" x14ac:dyDescent="0.25">
      <c r="C2649" s="175"/>
      <c r="E2649" s="175"/>
      <c r="H2649" s="175"/>
      <c r="I2649" s="175"/>
      <c r="J2649" s="202"/>
      <c r="K2649" s="198"/>
    </row>
    <row r="2650" spans="3:11" ht="15" customHeight="1" x14ac:dyDescent="0.25">
      <c r="C2650" s="175"/>
      <c r="E2650" s="175"/>
      <c r="H2650" s="175"/>
      <c r="I2650" s="175"/>
      <c r="J2650" s="202"/>
      <c r="K2650" s="198"/>
    </row>
    <row r="2651" spans="3:11" ht="15" customHeight="1" x14ac:dyDescent="0.25">
      <c r="C2651" s="175"/>
      <c r="E2651" s="175"/>
      <c r="H2651" s="175"/>
      <c r="I2651" s="175"/>
      <c r="J2651" s="202"/>
      <c r="K2651" s="198"/>
    </row>
    <row r="2652" spans="3:11" ht="15" customHeight="1" x14ac:dyDescent="0.25">
      <c r="C2652" s="175"/>
      <c r="E2652" s="175"/>
      <c r="H2652" s="175"/>
      <c r="I2652" s="175"/>
      <c r="J2652" s="202"/>
      <c r="K2652" s="198"/>
    </row>
    <row r="2653" spans="3:11" ht="15" customHeight="1" x14ac:dyDescent="0.25">
      <c r="C2653" s="175"/>
      <c r="E2653" s="175"/>
      <c r="H2653" s="175"/>
      <c r="I2653" s="175"/>
      <c r="J2653" s="202"/>
      <c r="K2653" s="198"/>
    </row>
    <row r="2654" spans="3:11" ht="15" customHeight="1" x14ac:dyDescent="0.25">
      <c r="C2654" s="175"/>
      <c r="E2654" s="175"/>
      <c r="H2654" s="175"/>
      <c r="I2654" s="175"/>
      <c r="J2654" s="202"/>
      <c r="K2654" s="198"/>
    </row>
    <row r="2655" spans="3:11" ht="15" customHeight="1" x14ac:dyDescent="0.25">
      <c r="C2655" s="175"/>
      <c r="E2655" s="175"/>
      <c r="H2655" s="175"/>
      <c r="I2655" s="175"/>
      <c r="J2655" s="202"/>
      <c r="K2655" s="198"/>
    </row>
    <row r="2656" spans="3:11" ht="15" customHeight="1" x14ac:dyDescent="0.25">
      <c r="C2656" s="175"/>
      <c r="E2656" s="175"/>
      <c r="H2656" s="175"/>
      <c r="I2656" s="175"/>
      <c r="J2656" s="202"/>
      <c r="K2656" s="198"/>
    </row>
    <row r="2657" spans="3:11" ht="15" customHeight="1" x14ac:dyDescent="0.25">
      <c r="C2657" s="175"/>
      <c r="E2657" s="175"/>
      <c r="H2657" s="175"/>
      <c r="I2657" s="175"/>
      <c r="J2657" s="202"/>
      <c r="K2657" s="198"/>
    </row>
    <row r="2658" spans="3:11" ht="15" customHeight="1" x14ac:dyDescent="0.25">
      <c r="C2658" s="175"/>
      <c r="E2658" s="175"/>
      <c r="H2658" s="175"/>
      <c r="I2658" s="175"/>
      <c r="J2658" s="202"/>
      <c r="K2658" s="198"/>
    </row>
    <row r="2659" spans="3:11" ht="15" customHeight="1" x14ac:dyDescent="0.25">
      <c r="C2659" s="175"/>
      <c r="E2659" s="175"/>
      <c r="H2659" s="175"/>
      <c r="I2659" s="175"/>
      <c r="J2659" s="202"/>
      <c r="K2659" s="198"/>
    </row>
    <row r="2660" spans="3:11" ht="15" customHeight="1" x14ac:dyDescent="0.25">
      <c r="C2660" s="175"/>
      <c r="E2660" s="175"/>
      <c r="H2660" s="175"/>
      <c r="I2660" s="175"/>
      <c r="J2660" s="202"/>
      <c r="K2660" s="198"/>
    </row>
    <row r="2661" spans="3:11" ht="15" customHeight="1" x14ac:dyDescent="0.25">
      <c r="C2661" s="175"/>
      <c r="E2661" s="175"/>
      <c r="H2661" s="175"/>
      <c r="I2661" s="175"/>
      <c r="J2661" s="202"/>
      <c r="K2661" s="198"/>
    </row>
    <row r="2662" spans="3:11" ht="15" customHeight="1" x14ac:dyDescent="0.25">
      <c r="C2662" s="175"/>
      <c r="E2662" s="175"/>
      <c r="H2662" s="175"/>
      <c r="I2662" s="175"/>
      <c r="J2662" s="202"/>
      <c r="K2662" s="198"/>
    </row>
    <row r="2663" spans="3:11" ht="15" customHeight="1" x14ac:dyDescent="0.25">
      <c r="C2663" s="175"/>
      <c r="E2663" s="175"/>
      <c r="H2663" s="175"/>
      <c r="I2663" s="175"/>
      <c r="J2663" s="202"/>
      <c r="K2663" s="198"/>
    </row>
    <row r="2664" spans="3:11" ht="15" customHeight="1" x14ac:dyDescent="0.25">
      <c r="C2664" s="175"/>
      <c r="E2664" s="175"/>
      <c r="H2664" s="175"/>
      <c r="I2664" s="175"/>
      <c r="J2664" s="202"/>
      <c r="K2664" s="198"/>
    </row>
    <row r="2665" spans="3:11" ht="15" customHeight="1" x14ac:dyDescent="0.25">
      <c r="C2665" s="175"/>
      <c r="E2665" s="175"/>
      <c r="H2665" s="175"/>
      <c r="I2665" s="175"/>
      <c r="J2665" s="202"/>
      <c r="K2665" s="198"/>
    </row>
    <row r="2666" spans="3:11" ht="15" customHeight="1" x14ac:dyDescent="0.25">
      <c r="C2666" s="175"/>
      <c r="E2666" s="175"/>
      <c r="H2666" s="175"/>
      <c r="I2666" s="175"/>
      <c r="J2666" s="202"/>
      <c r="K2666" s="198"/>
    </row>
    <row r="2667" spans="3:11" ht="15" customHeight="1" x14ac:dyDescent="0.25">
      <c r="C2667" s="175"/>
      <c r="E2667" s="175"/>
      <c r="H2667" s="175"/>
      <c r="I2667" s="175"/>
      <c r="J2667" s="202"/>
      <c r="K2667" s="198"/>
    </row>
    <row r="2668" spans="3:11" ht="15" customHeight="1" x14ac:dyDescent="0.25">
      <c r="C2668" s="175"/>
      <c r="E2668" s="175"/>
      <c r="H2668" s="175"/>
      <c r="I2668" s="175"/>
      <c r="J2668" s="202"/>
      <c r="K2668" s="198"/>
    </row>
    <row r="2669" spans="3:11" ht="15" customHeight="1" x14ac:dyDescent="0.25">
      <c r="C2669" s="175"/>
      <c r="E2669" s="175"/>
      <c r="H2669" s="175"/>
      <c r="I2669" s="175"/>
      <c r="J2669" s="202"/>
      <c r="K2669" s="198"/>
    </row>
    <row r="2670" spans="3:11" ht="15" customHeight="1" x14ac:dyDescent="0.25">
      <c r="C2670" s="175"/>
      <c r="E2670" s="175"/>
      <c r="H2670" s="175"/>
      <c r="I2670" s="175"/>
      <c r="J2670" s="202"/>
      <c r="K2670" s="198"/>
    </row>
    <row r="2671" spans="3:11" ht="15" customHeight="1" x14ac:dyDescent="0.25">
      <c r="C2671" s="175"/>
      <c r="E2671" s="175"/>
      <c r="H2671" s="175"/>
      <c r="I2671" s="175"/>
      <c r="J2671" s="202"/>
      <c r="K2671" s="198"/>
    </row>
    <row r="2672" spans="3:11" ht="15" customHeight="1" x14ac:dyDescent="0.25">
      <c r="C2672" s="175"/>
      <c r="E2672" s="175"/>
      <c r="H2672" s="175"/>
      <c r="I2672" s="175"/>
      <c r="J2672" s="202"/>
      <c r="K2672" s="198"/>
    </row>
    <row r="2673" spans="3:11" ht="15" customHeight="1" x14ac:dyDescent="0.25">
      <c r="C2673" s="175"/>
      <c r="E2673" s="175"/>
      <c r="H2673" s="175"/>
      <c r="I2673" s="175"/>
      <c r="J2673" s="202"/>
      <c r="K2673" s="198"/>
    </row>
    <row r="2674" spans="3:11" ht="15" customHeight="1" x14ac:dyDescent="0.25">
      <c r="C2674" s="175"/>
      <c r="E2674" s="175"/>
      <c r="H2674" s="175"/>
      <c r="I2674" s="175"/>
      <c r="J2674" s="202"/>
      <c r="K2674" s="198"/>
    </row>
    <row r="2675" spans="3:11" ht="15" customHeight="1" x14ac:dyDescent="0.25">
      <c r="C2675" s="175"/>
      <c r="E2675" s="175"/>
      <c r="H2675" s="175"/>
      <c r="I2675" s="175"/>
      <c r="J2675" s="202"/>
      <c r="K2675" s="198"/>
    </row>
    <row r="2676" spans="3:11" ht="15" customHeight="1" x14ac:dyDescent="0.25">
      <c r="C2676" s="175"/>
      <c r="E2676" s="175"/>
      <c r="H2676" s="175"/>
      <c r="I2676" s="175"/>
      <c r="J2676" s="202"/>
      <c r="K2676" s="198"/>
    </row>
    <row r="2677" spans="3:11" ht="15" customHeight="1" x14ac:dyDescent="0.25">
      <c r="C2677" s="175"/>
      <c r="E2677" s="175"/>
      <c r="H2677" s="175"/>
      <c r="I2677" s="175"/>
      <c r="J2677" s="202"/>
      <c r="K2677" s="198"/>
    </row>
    <row r="2678" spans="3:11" ht="15" customHeight="1" x14ac:dyDescent="0.25">
      <c r="C2678" s="175"/>
      <c r="E2678" s="175"/>
      <c r="H2678" s="175"/>
      <c r="I2678" s="175"/>
      <c r="J2678" s="202"/>
      <c r="K2678" s="198"/>
    </row>
    <row r="2679" spans="3:11" ht="15" customHeight="1" x14ac:dyDescent="0.25">
      <c r="C2679" s="175"/>
      <c r="E2679" s="175"/>
      <c r="H2679" s="175"/>
      <c r="I2679" s="175"/>
      <c r="J2679" s="202"/>
      <c r="K2679" s="198"/>
    </row>
    <row r="2680" spans="3:11" ht="15" customHeight="1" x14ac:dyDescent="0.25">
      <c r="C2680" s="175"/>
      <c r="E2680" s="175"/>
      <c r="H2680" s="175"/>
      <c r="I2680" s="175"/>
      <c r="J2680" s="202"/>
      <c r="K2680" s="198"/>
    </row>
    <row r="2681" spans="3:11" ht="15" customHeight="1" x14ac:dyDescent="0.25">
      <c r="C2681" s="175"/>
      <c r="E2681" s="175"/>
      <c r="H2681" s="175"/>
      <c r="I2681" s="175"/>
      <c r="J2681" s="202"/>
      <c r="K2681" s="198"/>
    </row>
    <row r="2682" spans="3:11" ht="15" customHeight="1" x14ac:dyDescent="0.25">
      <c r="C2682" s="175"/>
      <c r="E2682" s="175"/>
      <c r="H2682" s="175"/>
      <c r="I2682" s="175"/>
      <c r="J2682" s="202"/>
      <c r="K2682" s="198"/>
    </row>
    <row r="2683" spans="3:11" ht="15" customHeight="1" x14ac:dyDescent="0.25">
      <c r="C2683" s="175"/>
      <c r="E2683" s="175"/>
      <c r="H2683" s="175"/>
      <c r="I2683" s="175"/>
      <c r="J2683" s="202"/>
      <c r="K2683" s="198"/>
    </row>
    <row r="2684" spans="3:11" ht="15" customHeight="1" x14ac:dyDescent="0.25">
      <c r="C2684" s="175"/>
      <c r="E2684" s="175"/>
      <c r="H2684" s="175"/>
      <c r="I2684" s="175"/>
      <c r="J2684" s="202"/>
      <c r="K2684" s="198"/>
    </row>
    <row r="2685" spans="3:11" ht="15" customHeight="1" x14ac:dyDescent="0.25">
      <c r="C2685" s="175"/>
      <c r="E2685" s="175"/>
      <c r="H2685" s="175"/>
      <c r="I2685" s="175"/>
      <c r="J2685" s="202"/>
      <c r="K2685" s="198"/>
    </row>
    <row r="2686" spans="3:11" ht="15" customHeight="1" x14ac:dyDescent="0.25">
      <c r="C2686" s="175"/>
      <c r="E2686" s="175"/>
      <c r="H2686" s="175"/>
      <c r="I2686" s="175"/>
      <c r="J2686" s="202"/>
      <c r="K2686" s="198"/>
    </row>
    <row r="2687" spans="3:11" ht="15" customHeight="1" x14ac:dyDescent="0.25">
      <c r="C2687" s="175"/>
      <c r="E2687" s="175"/>
      <c r="H2687" s="175"/>
      <c r="I2687" s="175"/>
      <c r="J2687" s="202"/>
      <c r="K2687" s="198"/>
    </row>
    <row r="2688" spans="3:11" ht="15" customHeight="1" x14ac:dyDescent="0.25">
      <c r="C2688" s="175"/>
      <c r="E2688" s="175"/>
      <c r="H2688" s="175"/>
      <c r="I2688" s="175"/>
      <c r="J2688" s="202"/>
      <c r="K2688" s="198"/>
    </row>
    <row r="2689" spans="3:11" ht="15" customHeight="1" x14ac:dyDescent="0.25">
      <c r="C2689" s="175"/>
      <c r="E2689" s="175"/>
      <c r="H2689" s="175"/>
      <c r="I2689" s="175"/>
      <c r="J2689" s="202"/>
      <c r="K2689" s="198"/>
    </row>
    <row r="2690" spans="3:11" ht="15" customHeight="1" x14ac:dyDescent="0.25">
      <c r="C2690" s="175"/>
      <c r="E2690" s="175"/>
      <c r="H2690" s="175"/>
      <c r="I2690" s="175"/>
      <c r="J2690" s="202"/>
      <c r="K2690" s="198"/>
    </row>
    <row r="2691" spans="3:11" ht="15" customHeight="1" x14ac:dyDescent="0.25">
      <c r="C2691" s="175"/>
      <c r="E2691" s="175"/>
      <c r="H2691" s="175"/>
      <c r="I2691" s="175"/>
      <c r="J2691" s="202"/>
      <c r="K2691" s="198"/>
    </row>
    <row r="2692" spans="3:11" ht="15" customHeight="1" x14ac:dyDescent="0.25">
      <c r="C2692" s="175"/>
      <c r="E2692" s="175"/>
      <c r="H2692" s="175"/>
      <c r="I2692" s="175"/>
      <c r="J2692" s="202"/>
      <c r="K2692" s="198"/>
    </row>
    <row r="2693" spans="3:11" ht="15" customHeight="1" x14ac:dyDescent="0.25">
      <c r="C2693" s="175"/>
      <c r="E2693" s="175"/>
      <c r="H2693" s="175"/>
      <c r="I2693" s="175"/>
      <c r="J2693" s="202"/>
      <c r="K2693" s="198"/>
    </row>
    <row r="2694" spans="3:11" ht="15" customHeight="1" x14ac:dyDescent="0.25">
      <c r="C2694" s="175"/>
      <c r="E2694" s="175"/>
      <c r="H2694" s="175"/>
      <c r="I2694" s="175"/>
      <c r="J2694" s="202"/>
      <c r="K2694" s="198"/>
    </row>
    <row r="2695" spans="3:11" ht="15" customHeight="1" x14ac:dyDescent="0.25">
      <c r="C2695" s="175"/>
      <c r="E2695" s="175"/>
      <c r="H2695" s="175"/>
      <c r="I2695" s="175"/>
      <c r="J2695" s="202"/>
      <c r="K2695" s="198"/>
    </row>
    <row r="2696" spans="3:11" ht="15" customHeight="1" x14ac:dyDescent="0.25">
      <c r="C2696" s="175"/>
      <c r="E2696" s="175"/>
      <c r="H2696" s="175"/>
      <c r="I2696" s="175"/>
      <c r="J2696" s="202"/>
      <c r="K2696" s="198"/>
    </row>
    <row r="2697" spans="3:11" ht="15" customHeight="1" x14ac:dyDescent="0.25">
      <c r="C2697" s="175"/>
      <c r="E2697" s="175"/>
      <c r="H2697" s="175"/>
      <c r="I2697" s="175"/>
      <c r="J2697" s="202"/>
      <c r="K2697" s="198"/>
    </row>
    <row r="2698" spans="3:11" ht="15" customHeight="1" x14ac:dyDescent="0.25">
      <c r="C2698" s="175"/>
      <c r="E2698" s="175"/>
      <c r="H2698" s="175"/>
      <c r="I2698" s="175"/>
      <c r="J2698" s="202"/>
      <c r="K2698" s="198"/>
    </row>
    <row r="2699" spans="3:11" ht="15" customHeight="1" x14ac:dyDescent="0.25">
      <c r="C2699" s="175"/>
      <c r="E2699" s="175"/>
      <c r="H2699" s="175"/>
      <c r="I2699" s="175"/>
      <c r="J2699" s="202"/>
      <c r="K2699" s="198"/>
    </row>
    <row r="2700" spans="3:11" ht="15" customHeight="1" x14ac:dyDescent="0.25">
      <c r="C2700" s="175"/>
      <c r="E2700" s="175"/>
      <c r="H2700" s="175"/>
      <c r="I2700" s="175"/>
      <c r="J2700" s="202"/>
      <c r="K2700" s="198"/>
    </row>
    <row r="2701" spans="3:11" ht="15" customHeight="1" x14ac:dyDescent="0.25">
      <c r="C2701" s="175"/>
      <c r="E2701" s="175"/>
      <c r="H2701" s="175"/>
      <c r="I2701" s="175"/>
      <c r="J2701" s="202"/>
      <c r="K2701" s="198"/>
    </row>
    <row r="2702" spans="3:11" ht="15" customHeight="1" x14ac:dyDescent="0.25">
      <c r="C2702" s="175"/>
      <c r="E2702" s="175"/>
      <c r="H2702" s="175"/>
      <c r="I2702" s="175"/>
      <c r="J2702" s="202"/>
      <c r="K2702" s="198"/>
    </row>
    <row r="2703" spans="3:11" ht="15" customHeight="1" x14ac:dyDescent="0.25">
      <c r="C2703" s="175"/>
      <c r="E2703" s="175"/>
      <c r="H2703" s="175"/>
      <c r="I2703" s="175"/>
      <c r="J2703" s="202"/>
      <c r="K2703" s="198"/>
    </row>
    <row r="2704" spans="3:11" ht="15" customHeight="1" x14ac:dyDescent="0.25">
      <c r="C2704" s="175"/>
      <c r="E2704" s="175"/>
      <c r="H2704" s="175"/>
      <c r="I2704" s="175"/>
      <c r="J2704" s="202"/>
      <c r="K2704" s="198"/>
    </row>
    <row r="2705" spans="3:11" ht="15" customHeight="1" x14ac:dyDescent="0.25">
      <c r="C2705" s="175"/>
      <c r="E2705" s="175"/>
      <c r="H2705" s="175"/>
      <c r="I2705" s="175"/>
      <c r="J2705" s="202"/>
      <c r="K2705" s="198"/>
    </row>
    <row r="2706" spans="3:11" ht="15" customHeight="1" x14ac:dyDescent="0.25">
      <c r="C2706" s="175"/>
      <c r="E2706" s="175"/>
      <c r="H2706" s="175"/>
      <c r="I2706" s="175"/>
      <c r="J2706" s="202"/>
      <c r="K2706" s="198"/>
    </row>
    <row r="2707" spans="3:11" ht="15" customHeight="1" x14ac:dyDescent="0.25">
      <c r="C2707" s="175"/>
      <c r="E2707" s="175"/>
      <c r="H2707" s="175"/>
      <c r="I2707" s="175"/>
      <c r="J2707" s="202"/>
      <c r="K2707" s="198"/>
    </row>
    <row r="2708" spans="3:11" ht="15" customHeight="1" x14ac:dyDescent="0.25">
      <c r="C2708" s="175"/>
      <c r="E2708" s="175"/>
      <c r="H2708" s="175"/>
      <c r="I2708" s="175"/>
      <c r="J2708" s="202"/>
      <c r="K2708" s="198"/>
    </row>
    <row r="2709" spans="3:11" ht="15" customHeight="1" x14ac:dyDescent="0.25">
      <c r="C2709" s="175"/>
      <c r="E2709" s="175"/>
      <c r="H2709" s="175"/>
      <c r="I2709" s="175"/>
      <c r="J2709" s="202"/>
      <c r="K2709" s="198"/>
    </row>
    <row r="2710" spans="3:11" ht="15" customHeight="1" x14ac:dyDescent="0.25">
      <c r="C2710" s="175"/>
      <c r="E2710" s="175"/>
      <c r="H2710" s="175"/>
      <c r="I2710" s="175"/>
      <c r="J2710" s="202"/>
      <c r="K2710" s="198"/>
    </row>
    <row r="2711" spans="3:11" ht="15" customHeight="1" x14ac:dyDescent="0.25">
      <c r="C2711" s="175"/>
      <c r="E2711" s="175"/>
      <c r="H2711" s="175"/>
      <c r="I2711" s="175"/>
      <c r="J2711" s="202"/>
      <c r="K2711" s="198"/>
    </row>
    <row r="2712" spans="3:11" ht="15" customHeight="1" x14ac:dyDescent="0.25">
      <c r="C2712" s="175"/>
      <c r="E2712" s="175"/>
      <c r="H2712" s="175"/>
      <c r="I2712" s="175"/>
      <c r="J2712" s="202"/>
      <c r="K2712" s="198"/>
    </row>
    <row r="2713" spans="3:11" ht="15" customHeight="1" x14ac:dyDescent="0.25">
      <c r="C2713" s="175"/>
      <c r="E2713" s="175"/>
      <c r="H2713" s="175"/>
      <c r="I2713" s="175"/>
      <c r="J2713" s="202"/>
      <c r="K2713" s="198"/>
    </row>
    <row r="2714" spans="3:11" ht="15" customHeight="1" x14ac:dyDescent="0.25">
      <c r="C2714" s="175"/>
      <c r="E2714" s="175"/>
      <c r="H2714" s="175"/>
      <c r="I2714" s="175"/>
      <c r="J2714" s="202"/>
      <c r="K2714" s="198"/>
    </row>
    <row r="2715" spans="3:11" ht="15" customHeight="1" x14ac:dyDescent="0.25">
      <c r="C2715" s="175"/>
      <c r="E2715" s="175"/>
      <c r="H2715" s="175"/>
      <c r="I2715" s="175"/>
      <c r="J2715" s="202"/>
      <c r="K2715" s="198"/>
    </row>
    <row r="2716" spans="3:11" ht="15" customHeight="1" x14ac:dyDescent="0.25">
      <c r="C2716" s="175"/>
      <c r="E2716" s="175"/>
      <c r="H2716" s="175"/>
      <c r="I2716" s="175"/>
      <c r="J2716" s="202"/>
      <c r="K2716" s="198"/>
    </row>
    <row r="2717" spans="3:11" ht="15" customHeight="1" x14ac:dyDescent="0.25">
      <c r="C2717" s="175"/>
      <c r="E2717" s="175"/>
      <c r="H2717" s="175"/>
      <c r="I2717" s="175"/>
      <c r="J2717" s="202"/>
      <c r="K2717" s="198"/>
    </row>
    <row r="2718" spans="3:11" ht="15" customHeight="1" x14ac:dyDescent="0.25">
      <c r="C2718" s="175"/>
      <c r="E2718" s="175"/>
      <c r="H2718" s="175"/>
      <c r="I2718" s="175"/>
      <c r="J2718" s="202"/>
      <c r="K2718" s="198"/>
    </row>
    <row r="2719" spans="3:11" ht="15" customHeight="1" x14ac:dyDescent="0.25">
      <c r="C2719" s="175"/>
      <c r="E2719" s="175"/>
      <c r="H2719" s="175"/>
      <c r="I2719" s="175"/>
      <c r="J2719" s="202"/>
      <c r="K2719" s="198"/>
    </row>
    <row r="2720" spans="3:11" ht="15" customHeight="1" x14ac:dyDescent="0.25">
      <c r="C2720" s="175"/>
      <c r="E2720" s="175"/>
      <c r="H2720" s="175"/>
      <c r="I2720" s="175"/>
      <c r="J2720" s="202"/>
      <c r="K2720" s="198"/>
    </row>
    <row r="2721" spans="3:11" ht="15" customHeight="1" x14ac:dyDescent="0.25">
      <c r="C2721" s="175"/>
      <c r="E2721" s="175"/>
      <c r="H2721" s="175"/>
      <c r="I2721" s="175"/>
      <c r="J2721" s="202"/>
      <c r="K2721" s="198"/>
    </row>
    <row r="2722" spans="3:11" ht="15" customHeight="1" x14ac:dyDescent="0.25">
      <c r="C2722" s="175"/>
      <c r="E2722" s="175"/>
      <c r="H2722" s="175"/>
      <c r="I2722" s="175"/>
      <c r="J2722" s="202"/>
      <c r="K2722" s="198"/>
    </row>
    <row r="2723" spans="3:11" ht="15" customHeight="1" x14ac:dyDescent="0.25">
      <c r="C2723" s="175"/>
      <c r="E2723" s="175"/>
      <c r="H2723" s="175"/>
      <c r="I2723" s="175"/>
      <c r="J2723" s="202"/>
      <c r="K2723" s="198"/>
    </row>
    <row r="2724" spans="3:11" ht="15" customHeight="1" x14ac:dyDescent="0.25">
      <c r="C2724" s="175"/>
      <c r="E2724" s="175"/>
      <c r="H2724" s="175"/>
      <c r="I2724" s="175"/>
      <c r="J2724" s="202"/>
      <c r="K2724" s="198"/>
    </row>
    <row r="2725" spans="3:11" ht="15" customHeight="1" x14ac:dyDescent="0.25">
      <c r="C2725" s="175"/>
      <c r="E2725" s="175"/>
      <c r="H2725" s="175"/>
      <c r="I2725" s="175"/>
      <c r="J2725" s="202"/>
      <c r="K2725" s="198"/>
    </row>
    <row r="2726" spans="3:11" ht="15" customHeight="1" x14ac:dyDescent="0.25">
      <c r="C2726" s="175"/>
      <c r="E2726" s="175"/>
      <c r="H2726" s="175"/>
      <c r="I2726" s="175"/>
      <c r="J2726" s="202"/>
      <c r="K2726" s="198"/>
    </row>
    <row r="2727" spans="3:11" ht="15" customHeight="1" x14ac:dyDescent="0.25">
      <c r="C2727" s="175"/>
      <c r="E2727" s="175"/>
      <c r="H2727" s="175"/>
      <c r="I2727" s="175"/>
      <c r="J2727" s="202"/>
      <c r="K2727" s="198"/>
    </row>
    <row r="2728" spans="3:11" ht="15" customHeight="1" x14ac:dyDescent="0.25">
      <c r="C2728" s="175"/>
      <c r="E2728" s="175"/>
      <c r="H2728" s="175"/>
      <c r="I2728" s="175"/>
      <c r="J2728" s="202"/>
      <c r="K2728" s="198"/>
    </row>
    <row r="2729" spans="3:11" ht="15" customHeight="1" x14ac:dyDescent="0.25">
      <c r="C2729" s="175"/>
      <c r="E2729" s="175"/>
      <c r="H2729" s="175"/>
      <c r="I2729" s="175"/>
      <c r="J2729" s="202"/>
      <c r="K2729" s="198"/>
    </row>
    <row r="2730" spans="3:11" ht="15" customHeight="1" x14ac:dyDescent="0.25">
      <c r="C2730" s="175"/>
      <c r="E2730" s="175"/>
      <c r="H2730" s="175"/>
      <c r="I2730" s="175"/>
      <c r="J2730" s="202"/>
      <c r="K2730" s="198"/>
    </row>
    <row r="2731" spans="3:11" ht="15" customHeight="1" x14ac:dyDescent="0.25">
      <c r="C2731" s="175"/>
      <c r="E2731" s="175"/>
      <c r="H2731" s="175"/>
      <c r="I2731" s="175"/>
      <c r="J2731" s="202"/>
      <c r="K2731" s="198"/>
    </row>
    <row r="2732" spans="3:11" ht="15" customHeight="1" x14ac:dyDescent="0.25">
      <c r="C2732" s="175"/>
      <c r="E2732" s="175"/>
      <c r="H2732" s="175"/>
      <c r="I2732" s="175"/>
      <c r="J2732" s="202"/>
      <c r="K2732" s="198"/>
    </row>
    <row r="2733" spans="3:11" ht="15" customHeight="1" x14ac:dyDescent="0.25">
      <c r="C2733" s="175"/>
      <c r="E2733" s="175"/>
      <c r="H2733" s="175"/>
      <c r="I2733" s="175"/>
      <c r="J2733" s="202"/>
      <c r="K2733" s="198"/>
    </row>
    <row r="2734" spans="3:11" ht="15" customHeight="1" x14ac:dyDescent="0.25">
      <c r="C2734" s="175"/>
      <c r="E2734" s="175"/>
      <c r="H2734" s="175"/>
      <c r="I2734" s="175"/>
      <c r="J2734" s="202"/>
      <c r="K2734" s="198"/>
    </row>
    <row r="2735" spans="3:11" ht="15" customHeight="1" x14ac:dyDescent="0.25">
      <c r="C2735" s="175"/>
      <c r="E2735" s="175"/>
      <c r="H2735" s="175"/>
      <c r="I2735" s="175"/>
      <c r="J2735" s="202"/>
      <c r="K2735" s="198"/>
    </row>
    <row r="2736" spans="3:11" ht="15" customHeight="1" x14ac:dyDescent="0.25">
      <c r="C2736" s="175"/>
      <c r="E2736" s="175"/>
      <c r="H2736" s="175"/>
      <c r="I2736" s="175"/>
      <c r="J2736" s="202"/>
      <c r="K2736" s="198"/>
    </row>
    <row r="2737" spans="3:11" ht="15" customHeight="1" x14ac:dyDescent="0.25">
      <c r="C2737" s="175"/>
      <c r="E2737" s="175"/>
      <c r="H2737" s="175"/>
      <c r="I2737" s="175"/>
      <c r="J2737" s="202"/>
      <c r="K2737" s="198"/>
    </row>
    <row r="2738" spans="3:11" ht="15" customHeight="1" x14ac:dyDescent="0.25">
      <c r="C2738" s="175"/>
      <c r="E2738" s="175"/>
      <c r="H2738" s="175"/>
      <c r="I2738" s="175"/>
      <c r="J2738" s="202"/>
      <c r="K2738" s="198"/>
    </row>
    <row r="2739" spans="3:11" ht="15" customHeight="1" x14ac:dyDescent="0.25">
      <c r="C2739" s="175"/>
      <c r="E2739" s="175"/>
      <c r="H2739" s="175"/>
      <c r="I2739" s="175"/>
      <c r="J2739" s="202"/>
      <c r="K2739" s="198"/>
    </row>
    <row r="2740" spans="3:11" ht="15" customHeight="1" x14ac:dyDescent="0.25">
      <c r="C2740" s="175"/>
      <c r="E2740" s="175"/>
      <c r="H2740" s="175"/>
      <c r="I2740" s="175"/>
      <c r="J2740" s="202"/>
      <c r="K2740" s="198"/>
    </row>
    <row r="2741" spans="3:11" ht="15" customHeight="1" x14ac:dyDescent="0.25">
      <c r="C2741" s="175"/>
      <c r="E2741" s="175"/>
      <c r="H2741" s="175"/>
      <c r="I2741" s="175"/>
      <c r="J2741" s="202"/>
      <c r="K2741" s="198"/>
    </row>
    <row r="2742" spans="3:11" ht="15" customHeight="1" x14ac:dyDescent="0.25">
      <c r="C2742" s="175"/>
      <c r="E2742" s="175"/>
      <c r="H2742" s="175"/>
      <c r="I2742" s="175"/>
      <c r="J2742" s="202"/>
      <c r="K2742" s="198"/>
    </row>
    <row r="2743" spans="3:11" ht="15" customHeight="1" x14ac:dyDescent="0.25">
      <c r="C2743" s="175"/>
      <c r="E2743" s="175"/>
      <c r="H2743" s="175"/>
      <c r="I2743" s="175"/>
      <c r="J2743" s="202"/>
      <c r="K2743" s="198"/>
    </row>
    <row r="2744" spans="3:11" ht="15" customHeight="1" x14ac:dyDescent="0.25">
      <c r="C2744" s="175"/>
      <c r="E2744" s="175"/>
      <c r="H2744" s="175"/>
      <c r="I2744" s="175"/>
      <c r="J2744" s="202"/>
      <c r="K2744" s="198"/>
    </row>
    <row r="2745" spans="3:11" ht="15" customHeight="1" x14ac:dyDescent="0.25">
      <c r="C2745" s="175"/>
      <c r="E2745" s="175"/>
      <c r="H2745" s="175"/>
      <c r="I2745" s="175"/>
      <c r="J2745" s="202"/>
      <c r="K2745" s="198"/>
    </row>
    <row r="2746" spans="3:11" ht="15" customHeight="1" x14ac:dyDescent="0.25">
      <c r="C2746" s="175"/>
      <c r="E2746" s="175"/>
      <c r="H2746" s="175"/>
      <c r="I2746" s="175"/>
      <c r="J2746" s="202"/>
      <c r="K2746" s="198"/>
    </row>
    <row r="2747" spans="3:11" ht="15" customHeight="1" x14ac:dyDescent="0.25">
      <c r="C2747" s="175"/>
      <c r="E2747" s="175"/>
      <c r="H2747" s="175"/>
      <c r="I2747" s="175"/>
      <c r="J2747" s="202"/>
      <c r="K2747" s="198"/>
    </row>
    <row r="2748" spans="3:11" ht="15" customHeight="1" x14ac:dyDescent="0.25">
      <c r="C2748" s="175"/>
      <c r="E2748" s="175"/>
      <c r="H2748" s="175"/>
      <c r="I2748" s="175"/>
      <c r="J2748" s="202"/>
      <c r="K2748" s="198"/>
    </row>
    <row r="2749" spans="3:11" ht="15" customHeight="1" x14ac:dyDescent="0.25">
      <c r="C2749" s="175"/>
      <c r="E2749" s="175"/>
      <c r="H2749" s="175"/>
      <c r="I2749" s="175"/>
      <c r="J2749" s="202"/>
      <c r="K2749" s="198"/>
    </row>
    <row r="2750" spans="3:11" ht="15" customHeight="1" x14ac:dyDescent="0.25">
      <c r="C2750" s="175"/>
      <c r="E2750" s="175"/>
      <c r="H2750" s="175"/>
      <c r="I2750" s="175"/>
      <c r="J2750" s="202"/>
      <c r="K2750" s="198"/>
    </row>
    <row r="2751" spans="3:11" ht="15" customHeight="1" x14ac:dyDescent="0.25">
      <c r="C2751" s="175"/>
      <c r="E2751" s="175"/>
      <c r="H2751" s="175"/>
      <c r="I2751" s="175"/>
      <c r="J2751" s="202"/>
      <c r="K2751" s="198"/>
    </row>
    <row r="2752" spans="3:11" ht="15" customHeight="1" x14ac:dyDescent="0.25">
      <c r="C2752" s="175"/>
      <c r="E2752" s="175"/>
      <c r="H2752" s="175"/>
      <c r="I2752" s="175"/>
      <c r="J2752" s="202"/>
      <c r="K2752" s="198"/>
    </row>
    <row r="2753" spans="3:11" ht="15" customHeight="1" x14ac:dyDescent="0.25">
      <c r="C2753" s="175"/>
      <c r="E2753" s="175"/>
      <c r="H2753" s="175"/>
      <c r="I2753" s="175"/>
      <c r="J2753" s="202"/>
      <c r="K2753" s="198"/>
    </row>
    <row r="2754" spans="3:11" ht="15" customHeight="1" x14ac:dyDescent="0.25">
      <c r="C2754" s="175"/>
      <c r="E2754" s="175"/>
      <c r="H2754" s="175"/>
      <c r="I2754" s="175"/>
      <c r="J2754" s="202"/>
      <c r="K2754" s="198"/>
    </row>
    <row r="2755" spans="3:11" ht="15" customHeight="1" x14ac:dyDescent="0.25">
      <c r="C2755" s="175"/>
      <c r="E2755" s="175"/>
      <c r="H2755" s="175"/>
      <c r="I2755" s="175"/>
      <c r="J2755" s="202"/>
      <c r="K2755" s="198"/>
    </row>
    <row r="2756" spans="3:11" ht="15" customHeight="1" x14ac:dyDescent="0.25">
      <c r="C2756" s="175"/>
      <c r="E2756" s="175"/>
      <c r="H2756" s="175"/>
      <c r="I2756" s="175"/>
      <c r="J2756" s="202"/>
      <c r="K2756" s="198"/>
    </row>
    <row r="2757" spans="3:11" ht="15" customHeight="1" x14ac:dyDescent="0.25">
      <c r="C2757" s="175"/>
      <c r="E2757" s="175"/>
      <c r="H2757" s="175"/>
      <c r="I2757" s="175"/>
      <c r="J2757" s="202"/>
      <c r="K2757" s="198"/>
    </row>
    <row r="2758" spans="3:11" ht="15" customHeight="1" x14ac:dyDescent="0.25">
      <c r="C2758" s="175"/>
      <c r="E2758" s="175"/>
      <c r="H2758" s="175"/>
      <c r="I2758" s="175"/>
      <c r="J2758" s="202"/>
      <c r="K2758" s="198"/>
    </row>
    <row r="2759" spans="3:11" ht="15" customHeight="1" x14ac:dyDescent="0.25">
      <c r="C2759" s="175"/>
      <c r="E2759" s="175"/>
      <c r="H2759" s="175"/>
      <c r="I2759" s="175"/>
      <c r="J2759" s="202"/>
      <c r="K2759" s="198"/>
    </row>
    <row r="2760" spans="3:11" ht="15" customHeight="1" x14ac:dyDescent="0.25">
      <c r="C2760" s="175"/>
      <c r="E2760" s="175"/>
      <c r="H2760" s="175"/>
      <c r="I2760" s="175"/>
      <c r="J2760" s="202"/>
      <c r="K2760" s="198"/>
    </row>
    <row r="2761" spans="3:11" ht="15" customHeight="1" x14ac:dyDescent="0.25">
      <c r="C2761" s="175"/>
      <c r="E2761" s="175"/>
      <c r="H2761" s="175"/>
      <c r="I2761" s="175"/>
      <c r="J2761" s="202"/>
      <c r="K2761" s="198"/>
    </row>
    <row r="2762" spans="3:11" ht="15" customHeight="1" x14ac:dyDescent="0.25">
      <c r="C2762" s="175"/>
      <c r="E2762" s="175"/>
      <c r="H2762" s="175"/>
      <c r="I2762" s="175"/>
      <c r="J2762" s="202"/>
      <c r="K2762" s="198"/>
    </row>
    <row r="2763" spans="3:11" ht="15" customHeight="1" x14ac:dyDescent="0.25">
      <c r="C2763" s="175"/>
      <c r="E2763" s="175"/>
      <c r="H2763" s="175"/>
      <c r="I2763" s="175"/>
      <c r="J2763" s="202"/>
      <c r="K2763" s="198"/>
    </row>
    <row r="2764" spans="3:11" ht="15" customHeight="1" x14ac:dyDescent="0.25">
      <c r="C2764" s="175"/>
      <c r="E2764" s="175"/>
      <c r="H2764" s="175"/>
      <c r="I2764" s="175"/>
      <c r="J2764" s="202"/>
      <c r="K2764" s="198"/>
    </row>
    <row r="2765" spans="3:11" ht="15" customHeight="1" x14ac:dyDescent="0.25">
      <c r="C2765" s="175"/>
      <c r="E2765" s="175"/>
      <c r="H2765" s="175"/>
      <c r="I2765" s="175"/>
      <c r="J2765" s="202"/>
      <c r="K2765" s="198"/>
    </row>
    <row r="2766" spans="3:11" ht="15" customHeight="1" x14ac:dyDescent="0.25">
      <c r="C2766" s="175"/>
      <c r="E2766" s="175"/>
      <c r="H2766" s="175"/>
      <c r="I2766" s="175"/>
      <c r="J2766" s="202"/>
      <c r="K2766" s="198"/>
    </row>
    <row r="2767" spans="3:11" ht="15" customHeight="1" x14ac:dyDescent="0.25">
      <c r="C2767" s="175"/>
      <c r="E2767" s="175"/>
      <c r="H2767" s="175"/>
      <c r="I2767" s="175"/>
      <c r="J2767" s="202"/>
      <c r="K2767" s="198"/>
    </row>
    <row r="2768" spans="3:11" ht="15" customHeight="1" x14ac:dyDescent="0.25">
      <c r="C2768" s="175"/>
      <c r="E2768" s="175"/>
      <c r="H2768" s="175"/>
      <c r="I2768" s="175"/>
      <c r="J2768" s="202"/>
      <c r="K2768" s="198"/>
    </row>
    <row r="2769" spans="3:11" ht="15" customHeight="1" x14ac:dyDescent="0.25">
      <c r="C2769" s="175"/>
      <c r="E2769" s="175"/>
      <c r="H2769" s="175"/>
      <c r="I2769" s="175"/>
      <c r="J2769" s="202"/>
      <c r="K2769" s="198"/>
    </row>
    <row r="2770" spans="3:11" ht="15" customHeight="1" x14ac:dyDescent="0.25">
      <c r="C2770" s="175"/>
      <c r="E2770" s="175"/>
      <c r="H2770" s="175"/>
      <c r="I2770" s="175"/>
      <c r="J2770" s="202"/>
      <c r="K2770" s="198"/>
    </row>
    <row r="2771" spans="3:11" ht="15" customHeight="1" x14ac:dyDescent="0.25">
      <c r="C2771" s="175"/>
      <c r="E2771" s="175"/>
      <c r="H2771" s="175"/>
      <c r="I2771" s="175"/>
      <c r="J2771" s="202"/>
      <c r="K2771" s="198"/>
    </row>
    <row r="2772" spans="3:11" ht="15" customHeight="1" x14ac:dyDescent="0.25">
      <c r="C2772" s="175"/>
      <c r="E2772" s="175"/>
      <c r="H2772" s="175"/>
      <c r="I2772" s="175"/>
      <c r="J2772" s="202"/>
      <c r="K2772" s="198"/>
    </row>
    <row r="2773" spans="3:11" ht="15" customHeight="1" x14ac:dyDescent="0.25">
      <c r="C2773" s="175"/>
      <c r="E2773" s="175"/>
      <c r="H2773" s="175"/>
      <c r="I2773" s="175"/>
      <c r="J2773" s="202"/>
      <c r="K2773" s="198"/>
    </row>
    <row r="2774" spans="3:11" ht="15" customHeight="1" x14ac:dyDescent="0.25">
      <c r="C2774" s="175"/>
      <c r="E2774" s="175"/>
      <c r="H2774" s="175"/>
      <c r="I2774" s="175"/>
      <c r="J2774" s="202"/>
      <c r="K2774" s="198"/>
    </row>
    <row r="2775" spans="3:11" ht="15" customHeight="1" x14ac:dyDescent="0.25">
      <c r="C2775" s="175"/>
      <c r="E2775" s="175"/>
      <c r="H2775" s="175"/>
      <c r="I2775" s="175"/>
      <c r="J2775" s="202"/>
      <c r="K2775" s="198"/>
    </row>
    <row r="2776" spans="3:11" ht="15" customHeight="1" x14ac:dyDescent="0.25">
      <c r="C2776" s="175"/>
      <c r="E2776" s="175"/>
      <c r="H2776" s="175"/>
      <c r="I2776" s="175"/>
      <c r="J2776" s="202"/>
      <c r="K2776" s="198"/>
    </row>
    <row r="2777" spans="3:11" ht="15" customHeight="1" x14ac:dyDescent="0.25">
      <c r="C2777" s="175"/>
      <c r="E2777" s="175"/>
      <c r="H2777" s="175"/>
      <c r="I2777" s="175"/>
      <c r="J2777" s="202"/>
      <c r="K2777" s="198"/>
    </row>
    <row r="2778" spans="3:11" ht="15" customHeight="1" x14ac:dyDescent="0.25">
      <c r="C2778" s="175"/>
      <c r="E2778" s="175"/>
      <c r="H2778" s="175"/>
      <c r="I2778" s="175"/>
      <c r="J2778" s="202"/>
      <c r="K2778" s="198"/>
    </row>
    <row r="2779" spans="3:11" ht="15" customHeight="1" x14ac:dyDescent="0.25">
      <c r="C2779" s="175"/>
      <c r="E2779" s="175"/>
      <c r="H2779" s="175"/>
      <c r="I2779" s="175"/>
      <c r="J2779" s="202"/>
      <c r="K2779" s="198"/>
    </row>
    <row r="2780" spans="3:11" ht="15" customHeight="1" x14ac:dyDescent="0.25">
      <c r="C2780" s="175"/>
      <c r="E2780" s="175"/>
      <c r="H2780" s="175"/>
      <c r="I2780" s="175"/>
      <c r="J2780" s="202"/>
      <c r="K2780" s="198"/>
    </row>
    <row r="2781" spans="3:11" ht="15" customHeight="1" x14ac:dyDescent="0.25">
      <c r="C2781" s="175"/>
      <c r="E2781" s="175"/>
      <c r="H2781" s="175"/>
      <c r="I2781" s="175"/>
      <c r="J2781" s="202"/>
      <c r="K2781" s="198"/>
    </row>
    <row r="2782" spans="3:11" ht="15" customHeight="1" x14ac:dyDescent="0.25">
      <c r="C2782" s="175"/>
      <c r="E2782" s="175"/>
      <c r="H2782" s="175"/>
      <c r="I2782" s="175"/>
      <c r="J2782" s="202"/>
      <c r="K2782" s="198"/>
    </row>
    <row r="2783" spans="3:11" ht="15" customHeight="1" x14ac:dyDescent="0.25">
      <c r="C2783" s="175"/>
      <c r="E2783" s="175"/>
      <c r="H2783" s="175"/>
      <c r="I2783" s="175"/>
      <c r="J2783" s="202"/>
      <c r="K2783" s="198"/>
    </row>
    <row r="2784" spans="3:11" ht="15" customHeight="1" x14ac:dyDescent="0.25">
      <c r="C2784" s="175"/>
      <c r="E2784" s="175"/>
      <c r="H2784" s="175"/>
      <c r="I2784" s="175"/>
      <c r="J2784" s="202"/>
      <c r="K2784" s="198"/>
    </row>
    <row r="2785" spans="3:11" ht="15" customHeight="1" x14ac:dyDescent="0.25">
      <c r="C2785" s="175"/>
      <c r="E2785" s="175"/>
      <c r="H2785" s="175"/>
      <c r="I2785" s="175"/>
      <c r="J2785" s="202"/>
      <c r="K2785" s="198"/>
    </row>
    <row r="2786" spans="3:11" ht="15" customHeight="1" x14ac:dyDescent="0.25">
      <c r="C2786" s="175"/>
      <c r="E2786" s="175"/>
      <c r="H2786" s="175"/>
      <c r="I2786" s="175"/>
      <c r="J2786" s="202"/>
      <c r="K2786" s="198"/>
    </row>
    <row r="2787" spans="3:11" ht="15" customHeight="1" x14ac:dyDescent="0.25">
      <c r="C2787" s="175"/>
      <c r="E2787" s="175"/>
      <c r="H2787" s="175"/>
      <c r="I2787" s="175"/>
      <c r="J2787" s="202"/>
      <c r="K2787" s="198"/>
    </row>
    <row r="2788" spans="3:11" ht="15" customHeight="1" x14ac:dyDescent="0.25">
      <c r="C2788" s="175"/>
      <c r="E2788" s="175"/>
      <c r="H2788" s="175"/>
      <c r="I2788" s="175"/>
      <c r="J2788" s="202"/>
      <c r="K2788" s="198"/>
    </row>
    <row r="2789" spans="3:11" ht="15" customHeight="1" x14ac:dyDescent="0.25">
      <c r="C2789" s="175"/>
      <c r="E2789" s="175"/>
      <c r="H2789" s="175"/>
      <c r="I2789" s="175"/>
      <c r="J2789" s="202"/>
      <c r="K2789" s="198"/>
    </row>
    <row r="2790" spans="3:11" ht="15" customHeight="1" x14ac:dyDescent="0.25">
      <c r="C2790" s="175"/>
      <c r="E2790" s="175"/>
      <c r="H2790" s="175"/>
      <c r="I2790" s="175"/>
      <c r="J2790" s="202"/>
      <c r="K2790" s="198"/>
    </row>
    <row r="2791" spans="3:11" ht="15" customHeight="1" x14ac:dyDescent="0.25">
      <c r="C2791" s="175"/>
      <c r="E2791" s="175"/>
      <c r="H2791" s="175"/>
      <c r="I2791" s="175"/>
      <c r="J2791" s="202"/>
      <c r="K2791" s="198"/>
    </row>
    <row r="2792" spans="3:11" ht="15" customHeight="1" x14ac:dyDescent="0.25">
      <c r="C2792" s="175"/>
      <c r="E2792" s="175"/>
      <c r="H2792" s="175"/>
      <c r="I2792" s="175"/>
      <c r="J2792" s="202"/>
      <c r="K2792" s="198"/>
    </row>
    <row r="2793" spans="3:11" ht="15" customHeight="1" x14ac:dyDescent="0.25">
      <c r="C2793" s="175"/>
      <c r="E2793" s="175"/>
      <c r="H2793" s="175"/>
      <c r="I2793" s="175"/>
      <c r="J2793" s="202"/>
      <c r="K2793" s="198"/>
    </row>
    <row r="2794" spans="3:11" ht="15" customHeight="1" x14ac:dyDescent="0.25">
      <c r="C2794" s="175"/>
      <c r="E2794" s="175"/>
      <c r="H2794" s="175"/>
      <c r="I2794" s="175"/>
      <c r="J2794" s="202"/>
      <c r="K2794" s="198"/>
    </row>
    <row r="2795" spans="3:11" ht="15" customHeight="1" x14ac:dyDescent="0.25">
      <c r="C2795" s="175"/>
      <c r="E2795" s="175"/>
      <c r="H2795" s="175"/>
      <c r="I2795" s="175"/>
      <c r="J2795" s="202"/>
      <c r="K2795" s="198"/>
    </row>
    <row r="2796" spans="3:11" ht="15" customHeight="1" x14ac:dyDescent="0.25">
      <c r="C2796" s="175"/>
      <c r="E2796" s="175"/>
      <c r="H2796" s="175"/>
      <c r="I2796" s="175"/>
      <c r="J2796" s="202"/>
      <c r="K2796" s="198"/>
    </row>
    <row r="2797" spans="3:11" ht="15" customHeight="1" x14ac:dyDescent="0.25">
      <c r="C2797" s="175"/>
      <c r="E2797" s="175"/>
      <c r="H2797" s="175"/>
      <c r="I2797" s="175"/>
      <c r="J2797" s="202"/>
      <c r="K2797" s="198"/>
    </row>
    <row r="2798" spans="3:11" ht="15" customHeight="1" x14ac:dyDescent="0.25">
      <c r="C2798" s="175"/>
      <c r="E2798" s="175"/>
      <c r="H2798" s="175"/>
      <c r="I2798" s="175"/>
      <c r="J2798" s="202"/>
      <c r="K2798" s="198"/>
    </row>
    <row r="2799" spans="3:11" ht="15" customHeight="1" x14ac:dyDescent="0.25">
      <c r="C2799" s="175"/>
      <c r="E2799" s="175"/>
      <c r="H2799" s="175"/>
      <c r="I2799" s="175"/>
      <c r="J2799" s="202"/>
      <c r="K2799" s="198"/>
    </row>
    <row r="2800" spans="3:11" ht="15" customHeight="1" x14ac:dyDescent="0.25">
      <c r="C2800" s="175"/>
      <c r="E2800" s="175"/>
      <c r="H2800" s="175"/>
      <c r="I2800" s="175"/>
      <c r="J2800" s="202"/>
      <c r="K2800" s="198"/>
    </row>
    <row r="2801" spans="3:11" ht="15" customHeight="1" x14ac:dyDescent="0.25">
      <c r="C2801" s="175"/>
      <c r="E2801" s="175"/>
      <c r="H2801" s="175"/>
      <c r="I2801" s="175"/>
      <c r="J2801" s="202"/>
      <c r="K2801" s="198"/>
    </row>
    <row r="2802" spans="3:11" ht="15" customHeight="1" x14ac:dyDescent="0.25">
      <c r="C2802" s="175"/>
      <c r="E2802" s="175"/>
      <c r="H2802" s="175"/>
      <c r="I2802" s="175"/>
      <c r="J2802" s="202"/>
      <c r="K2802" s="198"/>
    </row>
    <row r="2803" spans="3:11" ht="15" customHeight="1" x14ac:dyDescent="0.25">
      <c r="C2803" s="175"/>
      <c r="E2803" s="175"/>
      <c r="H2803" s="175"/>
      <c r="I2803" s="175"/>
      <c r="J2803" s="202"/>
      <c r="K2803" s="198"/>
    </row>
    <row r="2804" spans="3:11" ht="15" customHeight="1" x14ac:dyDescent="0.25">
      <c r="C2804" s="175"/>
      <c r="E2804" s="175"/>
      <c r="H2804" s="175"/>
      <c r="I2804" s="175"/>
      <c r="J2804" s="202"/>
      <c r="K2804" s="198"/>
    </row>
    <row r="2805" spans="3:11" ht="15" customHeight="1" x14ac:dyDescent="0.25">
      <c r="C2805" s="175"/>
      <c r="E2805" s="175"/>
      <c r="H2805" s="175"/>
      <c r="I2805" s="175"/>
      <c r="J2805" s="202"/>
      <c r="K2805" s="198"/>
    </row>
    <row r="2806" spans="3:11" ht="15" customHeight="1" x14ac:dyDescent="0.25">
      <c r="C2806" s="175"/>
      <c r="E2806" s="175"/>
      <c r="H2806" s="175"/>
      <c r="I2806" s="175"/>
      <c r="J2806" s="202"/>
      <c r="K2806" s="198"/>
    </row>
    <row r="2807" spans="3:11" ht="15" customHeight="1" x14ac:dyDescent="0.25">
      <c r="C2807" s="175"/>
      <c r="E2807" s="175"/>
      <c r="H2807" s="175"/>
      <c r="I2807" s="175"/>
      <c r="J2807" s="202"/>
      <c r="K2807" s="198"/>
    </row>
    <row r="2808" spans="3:11" ht="15" customHeight="1" x14ac:dyDescent="0.25">
      <c r="C2808" s="175"/>
      <c r="E2808" s="175"/>
      <c r="H2808" s="175"/>
      <c r="I2808" s="175"/>
      <c r="J2808" s="202"/>
      <c r="K2808" s="198"/>
    </row>
    <row r="2809" spans="3:11" ht="15" customHeight="1" x14ac:dyDescent="0.25">
      <c r="C2809" s="175"/>
      <c r="E2809" s="175"/>
      <c r="H2809" s="175"/>
      <c r="I2809" s="175"/>
      <c r="J2809" s="202"/>
      <c r="K2809" s="198"/>
    </row>
    <row r="2810" spans="3:11" ht="15" customHeight="1" x14ac:dyDescent="0.25">
      <c r="C2810" s="175"/>
      <c r="E2810" s="175"/>
      <c r="H2810" s="175"/>
      <c r="I2810" s="175"/>
      <c r="J2810" s="202"/>
      <c r="K2810" s="198"/>
    </row>
    <row r="2811" spans="3:11" ht="15" customHeight="1" x14ac:dyDescent="0.25">
      <c r="C2811" s="175"/>
      <c r="E2811" s="175"/>
      <c r="H2811" s="175"/>
      <c r="I2811" s="175"/>
      <c r="J2811" s="202"/>
      <c r="K2811" s="198"/>
    </row>
    <row r="2812" spans="3:11" ht="15" customHeight="1" x14ac:dyDescent="0.25">
      <c r="C2812" s="175"/>
      <c r="E2812" s="175"/>
      <c r="H2812" s="175"/>
      <c r="I2812" s="175"/>
      <c r="J2812" s="202"/>
      <c r="K2812" s="198"/>
    </row>
    <row r="2813" spans="3:11" ht="15" customHeight="1" x14ac:dyDescent="0.25">
      <c r="C2813" s="175"/>
      <c r="E2813" s="175"/>
      <c r="H2813" s="175"/>
      <c r="I2813" s="175"/>
      <c r="J2813" s="202"/>
      <c r="K2813" s="198"/>
    </row>
    <row r="2814" spans="3:11" ht="15" customHeight="1" x14ac:dyDescent="0.25">
      <c r="C2814" s="175"/>
      <c r="E2814" s="175"/>
      <c r="H2814" s="175"/>
      <c r="I2814" s="175"/>
      <c r="J2814" s="202"/>
      <c r="K2814" s="198"/>
    </row>
    <row r="2815" spans="3:11" ht="15" customHeight="1" x14ac:dyDescent="0.25">
      <c r="C2815" s="175"/>
      <c r="E2815" s="175"/>
      <c r="H2815" s="175"/>
      <c r="I2815" s="175"/>
      <c r="J2815" s="202"/>
      <c r="K2815" s="198"/>
    </row>
    <row r="2816" spans="3:11" ht="15" customHeight="1" x14ac:dyDescent="0.25">
      <c r="C2816" s="175"/>
      <c r="E2816" s="175"/>
      <c r="H2816" s="175"/>
      <c r="I2816" s="175"/>
      <c r="J2816" s="202"/>
      <c r="K2816" s="198"/>
    </row>
    <row r="2817" spans="3:11" ht="15" customHeight="1" x14ac:dyDescent="0.25">
      <c r="C2817" s="175"/>
      <c r="E2817" s="175"/>
      <c r="H2817" s="175"/>
      <c r="I2817" s="175"/>
      <c r="J2817" s="202"/>
      <c r="K2817" s="198"/>
    </row>
    <row r="2818" spans="3:11" ht="15" customHeight="1" x14ac:dyDescent="0.25">
      <c r="C2818" s="175"/>
      <c r="E2818" s="175"/>
      <c r="H2818" s="175"/>
      <c r="I2818" s="175"/>
      <c r="J2818" s="202"/>
      <c r="K2818" s="198"/>
    </row>
    <row r="2819" spans="3:11" ht="15" customHeight="1" x14ac:dyDescent="0.25">
      <c r="C2819" s="175"/>
      <c r="E2819" s="175"/>
      <c r="H2819" s="175"/>
      <c r="I2819" s="175"/>
      <c r="J2819" s="202"/>
      <c r="K2819" s="198"/>
    </row>
    <row r="2820" spans="3:11" ht="15" customHeight="1" x14ac:dyDescent="0.25">
      <c r="C2820" s="175"/>
      <c r="E2820" s="175"/>
      <c r="H2820" s="175"/>
      <c r="I2820" s="175"/>
      <c r="J2820" s="202"/>
      <c r="K2820" s="198"/>
    </row>
    <row r="2821" spans="3:11" ht="15" customHeight="1" x14ac:dyDescent="0.25">
      <c r="C2821" s="175"/>
      <c r="E2821" s="175"/>
      <c r="H2821" s="175"/>
      <c r="I2821" s="175"/>
      <c r="J2821" s="202"/>
      <c r="K2821" s="198"/>
    </row>
    <row r="2822" spans="3:11" ht="15" customHeight="1" x14ac:dyDescent="0.25">
      <c r="C2822" s="175"/>
      <c r="E2822" s="175"/>
      <c r="H2822" s="175"/>
      <c r="I2822" s="175"/>
      <c r="J2822" s="202"/>
      <c r="K2822" s="198"/>
    </row>
    <row r="2823" spans="3:11" ht="15" customHeight="1" x14ac:dyDescent="0.25">
      <c r="C2823" s="175"/>
      <c r="E2823" s="175"/>
      <c r="H2823" s="175"/>
      <c r="I2823" s="175"/>
      <c r="J2823" s="202"/>
      <c r="K2823" s="198"/>
    </row>
    <row r="2824" spans="3:11" ht="15" customHeight="1" x14ac:dyDescent="0.25">
      <c r="C2824" s="175"/>
      <c r="E2824" s="175"/>
      <c r="H2824" s="175"/>
      <c r="I2824" s="175"/>
      <c r="J2824" s="202"/>
      <c r="K2824" s="198"/>
    </row>
    <row r="2825" spans="3:11" ht="15" customHeight="1" x14ac:dyDescent="0.25">
      <c r="C2825" s="175"/>
      <c r="E2825" s="175"/>
      <c r="H2825" s="175"/>
      <c r="I2825" s="175"/>
      <c r="J2825" s="202"/>
      <c r="K2825" s="198"/>
    </row>
    <row r="2826" spans="3:11" ht="15" customHeight="1" x14ac:dyDescent="0.25">
      <c r="C2826" s="175"/>
      <c r="E2826" s="175"/>
      <c r="H2826" s="175"/>
      <c r="I2826" s="175"/>
      <c r="J2826" s="202"/>
      <c r="K2826" s="198"/>
    </row>
    <row r="2827" spans="3:11" ht="15" customHeight="1" x14ac:dyDescent="0.25">
      <c r="C2827" s="175"/>
      <c r="E2827" s="175"/>
      <c r="H2827" s="175"/>
      <c r="I2827" s="175"/>
      <c r="J2827" s="202"/>
      <c r="K2827" s="198"/>
    </row>
    <row r="2828" spans="3:11" ht="15" customHeight="1" x14ac:dyDescent="0.25">
      <c r="C2828" s="175"/>
      <c r="E2828" s="175"/>
      <c r="H2828" s="175"/>
      <c r="I2828" s="175"/>
      <c r="J2828" s="202"/>
      <c r="K2828" s="198"/>
    </row>
    <row r="2829" spans="3:11" ht="15" customHeight="1" x14ac:dyDescent="0.25">
      <c r="C2829" s="175"/>
      <c r="E2829" s="175"/>
      <c r="H2829" s="175"/>
      <c r="I2829" s="175"/>
      <c r="J2829" s="202"/>
      <c r="K2829" s="198"/>
    </row>
    <row r="2830" spans="3:11" ht="15" customHeight="1" x14ac:dyDescent="0.25">
      <c r="C2830" s="175"/>
      <c r="E2830" s="175"/>
      <c r="H2830" s="175"/>
      <c r="I2830" s="175"/>
      <c r="J2830" s="202"/>
      <c r="K2830" s="198"/>
    </row>
    <row r="2831" spans="3:11" ht="15" customHeight="1" x14ac:dyDescent="0.25">
      <c r="C2831" s="175"/>
      <c r="E2831" s="175"/>
      <c r="H2831" s="175"/>
      <c r="I2831" s="175"/>
      <c r="J2831" s="202"/>
      <c r="K2831" s="198"/>
    </row>
    <row r="2832" spans="3:11" ht="15" customHeight="1" x14ac:dyDescent="0.25">
      <c r="C2832" s="175"/>
      <c r="E2832" s="175"/>
      <c r="H2832" s="175"/>
      <c r="I2832" s="175"/>
      <c r="J2832" s="202"/>
      <c r="K2832" s="198"/>
    </row>
    <row r="2833" spans="3:11" ht="15" customHeight="1" x14ac:dyDescent="0.25">
      <c r="C2833" s="175"/>
      <c r="E2833" s="175"/>
      <c r="H2833" s="175"/>
      <c r="I2833" s="175"/>
      <c r="J2833" s="202"/>
      <c r="K2833" s="198"/>
    </row>
    <row r="2834" spans="3:11" ht="15" customHeight="1" x14ac:dyDescent="0.25">
      <c r="C2834" s="175"/>
      <c r="E2834" s="175"/>
      <c r="H2834" s="175"/>
      <c r="I2834" s="175"/>
      <c r="J2834" s="202"/>
      <c r="K2834" s="198"/>
    </row>
    <row r="2835" spans="3:11" ht="15" customHeight="1" x14ac:dyDescent="0.25">
      <c r="C2835" s="175"/>
      <c r="E2835" s="175"/>
      <c r="H2835" s="175"/>
      <c r="I2835" s="175"/>
      <c r="J2835" s="202"/>
      <c r="K2835" s="198"/>
    </row>
    <row r="2836" spans="3:11" ht="15" customHeight="1" x14ac:dyDescent="0.25">
      <c r="C2836" s="175"/>
      <c r="E2836" s="175"/>
      <c r="H2836" s="175"/>
      <c r="I2836" s="175"/>
      <c r="J2836" s="202"/>
      <c r="K2836" s="198"/>
    </row>
    <row r="2837" spans="3:11" ht="15" customHeight="1" x14ac:dyDescent="0.25">
      <c r="C2837" s="175"/>
      <c r="E2837" s="175"/>
      <c r="H2837" s="175"/>
      <c r="I2837" s="175"/>
      <c r="J2837" s="202"/>
      <c r="K2837" s="198"/>
    </row>
    <row r="2838" spans="3:11" ht="15" customHeight="1" x14ac:dyDescent="0.25">
      <c r="C2838" s="175"/>
      <c r="E2838" s="175"/>
      <c r="H2838" s="175"/>
      <c r="I2838" s="175"/>
      <c r="J2838" s="202"/>
      <c r="K2838" s="198"/>
    </row>
    <row r="2839" spans="3:11" ht="15" customHeight="1" x14ac:dyDescent="0.25">
      <c r="C2839" s="175"/>
      <c r="E2839" s="175"/>
      <c r="H2839" s="175"/>
      <c r="I2839" s="175"/>
      <c r="J2839" s="202"/>
      <c r="K2839" s="198"/>
    </row>
    <row r="2840" spans="3:11" ht="15" customHeight="1" x14ac:dyDescent="0.25">
      <c r="C2840" s="175"/>
      <c r="E2840" s="175"/>
      <c r="H2840" s="175"/>
      <c r="I2840" s="175"/>
      <c r="J2840" s="202"/>
      <c r="K2840" s="198"/>
    </row>
    <row r="2841" spans="3:11" ht="15" customHeight="1" x14ac:dyDescent="0.25">
      <c r="C2841" s="175"/>
      <c r="E2841" s="175"/>
      <c r="H2841" s="175"/>
      <c r="I2841" s="175"/>
      <c r="J2841" s="202"/>
      <c r="K2841" s="198"/>
    </row>
    <row r="2842" spans="3:11" ht="15" customHeight="1" x14ac:dyDescent="0.25">
      <c r="C2842" s="175"/>
      <c r="E2842" s="175"/>
      <c r="H2842" s="175"/>
      <c r="I2842" s="175"/>
      <c r="J2842" s="202"/>
      <c r="K2842" s="198"/>
    </row>
    <row r="2843" spans="3:11" ht="15" customHeight="1" x14ac:dyDescent="0.25">
      <c r="C2843" s="175"/>
      <c r="E2843" s="175"/>
      <c r="H2843" s="175"/>
      <c r="I2843" s="175"/>
      <c r="J2843" s="202"/>
      <c r="K2843" s="198"/>
    </row>
    <row r="2844" spans="3:11" ht="15" customHeight="1" x14ac:dyDescent="0.25">
      <c r="C2844" s="175"/>
      <c r="E2844" s="175"/>
      <c r="H2844" s="175"/>
      <c r="I2844" s="175"/>
      <c r="J2844" s="202"/>
      <c r="K2844" s="198"/>
    </row>
    <row r="2845" spans="3:11" ht="15" customHeight="1" x14ac:dyDescent="0.25">
      <c r="C2845" s="175"/>
      <c r="E2845" s="175"/>
      <c r="H2845" s="175"/>
      <c r="I2845" s="175"/>
      <c r="J2845" s="202"/>
      <c r="K2845" s="198"/>
    </row>
    <row r="2846" spans="3:11" ht="15" customHeight="1" x14ac:dyDescent="0.25">
      <c r="C2846" s="175"/>
      <c r="E2846" s="175"/>
      <c r="H2846" s="175"/>
      <c r="I2846" s="175"/>
      <c r="J2846" s="202"/>
      <c r="K2846" s="198"/>
    </row>
    <row r="2847" spans="3:11" ht="15" customHeight="1" x14ac:dyDescent="0.25">
      <c r="C2847" s="175"/>
      <c r="E2847" s="175"/>
      <c r="H2847" s="175"/>
      <c r="I2847" s="175"/>
      <c r="J2847" s="202"/>
      <c r="K2847" s="198"/>
    </row>
    <row r="2848" spans="3:11" ht="15" customHeight="1" x14ac:dyDescent="0.25">
      <c r="C2848" s="175"/>
      <c r="E2848" s="175"/>
      <c r="H2848" s="175"/>
      <c r="I2848" s="175"/>
      <c r="J2848" s="202"/>
      <c r="K2848" s="198"/>
    </row>
    <row r="2849" spans="3:11" ht="15" customHeight="1" x14ac:dyDescent="0.25">
      <c r="C2849" s="175"/>
      <c r="E2849" s="175"/>
      <c r="H2849" s="175"/>
      <c r="I2849" s="175"/>
      <c r="J2849" s="202"/>
      <c r="K2849" s="198"/>
    </row>
    <row r="2850" spans="3:11" ht="15" customHeight="1" x14ac:dyDescent="0.25">
      <c r="C2850" s="175"/>
      <c r="E2850" s="175"/>
      <c r="H2850" s="175"/>
      <c r="I2850" s="175"/>
      <c r="J2850" s="202"/>
      <c r="K2850" s="198"/>
    </row>
    <row r="2851" spans="3:11" ht="15" customHeight="1" x14ac:dyDescent="0.25">
      <c r="C2851" s="175"/>
      <c r="E2851" s="175"/>
      <c r="H2851" s="175"/>
      <c r="I2851" s="175"/>
      <c r="J2851" s="202"/>
      <c r="K2851" s="198"/>
    </row>
    <row r="2852" spans="3:11" ht="15" customHeight="1" x14ac:dyDescent="0.25">
      <c r="C2852" s="175"/>
      <c r="E2852" s="175"/>
      <c r="H2852" s="175"/>
      <c r="I2852" s="175"/>
      <c r="J2852" s="202"/>
      <c r="K2852" s="198"/>
    </row>
    <row r="2853" spans="3:11" ht="15" customHeight="1" x14ac:dyDescent="0.25">
      <c r="C2853" s="175"/>
      <c r="E2853" s="175"/>
      <c r="H2853" s="175"/>
      <c r="I2853" s="175"/>
      <c r="J2853" s="202"/>
      <c r="K2853" s="198"/>
    </row>
    <row r="2854" spans="3:11" ht="15" customHeight="1" x14ac:dyDescent="0.25">
      <c r="C2854" s="175"/>
      <c r="E2854" s="175"/>
      <c r="H2854" s="175"/>
      <c r="I2854" s="175"/>
      <c r="J2854" s="202"/>
      <c r="K2854" s="198"/>
    </row>
    <row r="2855" spans="3:11" ht="15" customHeight="1" x14ac:dyDescent="0.25">
      <c r="C2855" s="175"/>
      <c r="E2855" s="175"/>
      <c r="H2855" s="175"/>
      <c r="I2855" s="175"/>
      <c r="J2855" s="202"/>
      <c r="K2855" s="198"/>
    </row>
    <row r="2856" spans="3:11" ht="15" customHeight="1" x14ac:dyDescent="0.25">
      <c r="C2856" s="175"/>
      <c r="E2856" s="175"/>
      <c r="H2856" s="175"/>
      <c r="I2856" s="175"/>
      <c r="J2856" s="202"/>
      <c r="K2856" s="198"/>
    </row>
    <row r="2857" spans="3:11" ht="15" customHeight="1" x14ac:dyDescent="0.25">
      <c r="C2857" s="175"/>
      <c r="E2857" s="175"/>
      <c r="H2857" s="175"/>
      <c r="I2857" s="175"/>
      <c r="J2857" s="202"/>
      <c r="K2857" s="198"/>
    </row>
    <row r="2858" spans="3:11" ht="15" customHeight="1" x14ac:dyDescent="0.25">
      <c r="C2858" s="175"/>
      <c r="E2858" s="175"/>
      <c r="H2858" s="175"/>
      <c r="I2858" s="175"/>
      <c r="J2858" s="202"/>
      <c r="K2858" s="198"/>
    </row>
    <row r="2859" spans="3:11" ht="15" customHeight="1" x14ac:dyDescent="0.25">
      <c r="C2859" s="175"/>
      <c r="E2859" s="175"/>
      <c r="H2859" s="175"/>
      <c r="I2859" s="175"/>
      <c r="J2859" s="202"/>
      <c r="K2859" s="198"/>
    </row>
    <row r="2860" spans="3:11" ht="15" customHeight="1" x14ac:dyDescent="0.25">
      <c r="C2860" s="175"/>
      <c r="E2860" s="175"/>
      <c r="H2860" s="175"/>
      <c r="I2860" s="175"/>
      <c r="J2860" s="202"/>
      <c r="K2860" s="198"/>
    </row>
    <row r="2861" spans="3:11" ht="15" customHeight="1" x14ac:dyDescent="0.25">
      <c r="C2861" s="175"/>
      <c r="E2861" s="175"/>
      <c r="H2861" s="175"/>
      <c r="I2861" s="175"/>
      <c r="J2861" s="202"/>
      <c r="K2861" s="198"/>
    </row>
    <row r="2862" spans="3:11" ht="15" customHeight="1" x14ac:dyDescent="0.25">
      <c r="C2862" s="175"/>
      <c r="E2862" s="175"/>
      <c r="H2862" s="175"/>
      <c r="I2862" s="175"/>
      <c r="J2862" s="202"/>
      <c r="K2862" s="198"/>
    </row>
    <row r="2863" spans="3:11" ht="15" customHeight="1" x14ac:dyDescent="0.25">
      <c r="C2863" s="175"/>
      <c r="E2863" s="175"/>
      <c r="H2863" s="175"/>
      <c r="I2863" s="175"/>
      <c r="J2863" s="202"/>
      <c r="K2863" s="198"/>
    </row>
    <row r="2864" spans="3:11" ht="15" customHeight="1" x14ac:dyDescent="0.25">
      <c r="C2864" s="175"/>
      <c r="E2864" s="175"/>
      <c r="H2864" s="175"/>
      <c r="I2864" s="175"/>
      <c r="J2864" s="202"/>
      <c r="K2864" s="198"/>
    </row>
    <row r="2865" spans="3:11" ht="15" customHeight="1" x14ac:dyDescent="0.25">
      <c r="C2865" s="175"/>
      <c r="E2865" s="175"/>
      <c r="H2865" s="175"/>
      <c r="I2865" s="175"/>
      <c r="J2865" s="202"/>
      <c r="K2865" s="198"/>
    </row>
    <row r="2866" spans="3:11" ht="15" customHeight="1" x14ac:dyDescent="0.25">
      <c r="C2866" s="175"/>
      <c r="E2866" s="175"/>
      <c r="H2866" s="175"/>
      <c r="I2866" s="175"/>
      <c r="J2866" s="202"/>
      <c r="K2866" s="198"/>
    </row>
    <row r="2867" spans="3:11" ht="15" customHeight="1" x14ac:dyDescent="0.25">
      <c r="C2867" s="175"/>
      <c r="E2867" s="175"/>
      <c r="H2867" s="175"/>
      <c r="I2867" s="175"/>
      <c r="J2867" s="202"/>
      <c r="K2867" s="198"/>
    </row>
    <row r="2868" spans="3:11" ht="15" customHeight="1" x14ac:dyDescent="0.25">
      <c r="C2868" s="175"/>
      <c r="E2868" s="175"/>
      <c r="H2868" s="175"/>
      <c r="I2868" s="175"/>
      <c r="J2868" s="202"/>
      <c r="K2868" s="198"/>
    </row>
    <row r="2869" spans="3:11" ht="15" customHeight="1" x14ac:dyDescent="0.25">
      <c r="C2869" s="175"/>
      <c r="E2869" s="175"/>
      <c r="H2869" s="175"/>
      <c r="I2869" s="175"/>
      <c r="J2869" s="202"/>
      <c r="K2869" s="198"/>
    </row>
    <row r="2870" spans="3:11" ht="15" customHeight="1" x14ac:dyDescent="0.25">
      <c r="C2870" s="175"/>
      <c r="E2870" s="175"/>
      <c r="H2870" s="175"/>
      <c r="I2870" s="175"/>
      <c r="J2870" s="202"/>
      <c r="K2870" s="198"/>
    </row>
    <row r="2871" spans="3:11" ht="15" customHeight="1" x14ac:dyDescent="0.25">
      <c r="C2871" s="175"/>
      <c r="E2871" s="175"/>
      <c r="H2871" s="175"/>
      <c r="I2871" s="175"/>
      <c r="J2871" s="202"/>
      <c r="K2871" s="198"/>
    </row>
    <row r="2872" spans="3:11" ht="15" customHeight="1" x14ac:dyDescent="0.25">
      <c r="C2872" s="175"/>
      <c r="E2872" s="175"/>
      <c r="H2872" s="175"/>
      <c r="I2872" s="175"/>
      <c r="J2872" s="202"/>
      <c r="K2872" s="198"/>
    </row>
    <row r="2873" spans="3:11" ht="15" customHeight="1" x14ac:dyDescent="0.25">
      <c r="C2873" s="175"/>
      <c r="E2873" s="175"/>
      <c r="H2873" s="175"/>
      <c r="I2873" s="175"/>
      <c r="J2873" s="202"/>
      <c r="K2873" s="198"/>
    </row>
    <row r="2874" spans="3:11" ht="15" customHeight="1" x14ac:dyDescent="0.25">
      <c r="C2874" s="175"/>
      <c r="E2874" s="175"/>
      <c r="H2874" s="175"/>
      <c r="I2874" s="175"/>
      <c r="J2874" s="202"/>
      <c r="K2874" s="198"/>
    </row>
    <row r="2875" spans="3:11" ht="15" customHeight="1" x14ac:dyDescent="0.25">
      <c r="C2875" s="175"/>
      <c r="E2875" s="175"/>
      <c r="H2875" s="175"/>
      <c r="I2875" s="175"/>
      <c r="J2875" s="202"/>
      <c r="K2875" s="198"/>
    </row>
    <row r="2876" spans="3:11" ht="15" customHeight="1" x14ac:dyDescent="0.25">
      <c r="C2876" s="175"/>
      <c r="E2876" s="175"/>
      <c r="H2876" s="175"/>
      <c r="I2876" s="175"/>
      <c r="J2876" s="202"/>
      <c r="K2876" s="198"/>
    </row>
    <row r="2877" spans="3:11" ht="15" customHeight="1" x14ac:dyDescent="0.25">
      <c r="C2877" s="175"/>
      <c r="E2877" s="175"/>
      <c r="H2877" s="175"/>
      <c r="I2877" s="175"/>
      <c r="J2877" s="202"/>
      <c r="K2877" s="198"/>
    </row>
    <row r="2878" spans="3:11" ht="15" customHeight="1" x14ac:dyDescent="0.25">
      <c r="C2878" s="175"/>
      <c r="E2878" s="175"/>
      <c r="H2878" s="175"/>
      <c r="I2878" s="175"/>
      <c r="J2878" s="202"/>
      <c r="K2878" s="198"/>
    </row>
    <row r="2879" spans="3:11" ht="15" customHeight="1" x14ac:dyDescent="0.25">
      <c r="C2879" s="175"/>
      <c r="E2879" s="175"/>
      <c r="H2879" s="175"/>
      <c r="I2879" s="175"/>
      <c r="J2879" s="202"/>
      <c r="K2879" s="198"/>
    </row>
    <row r="2880" spans="3:11" ht="15" customHeight="1" x14ac:dyDescent="0.25">
      <c r="C2880" s="175"/>
      <c r="E2880" s="175"/>
      <c r="H2880" s="175"/>
      <c r="I2880" s="175"/>
      <c r="J2880" s="202"/>
      <c r="K2880" s="198"/>
    </row>
    <row r="2881" spans="3:11" ht="15" customHeight="1" x14ac:dyDescent="0.25">
      <c r="C2881" s="175"/>
      <c r="E2881" s="175"/>
      <c r="H2881" s="175"/>
      <c r="I2881" s="175"/>
      <c r="J2881" s="202"/>
      <c r="K2881" s="198"/>
    </row>
    <row r="2882" spans="3:11" ht="15" customHeight="1" x14ac:dyDescent="0.25">
      <c r="C2882" s="175"/>
      <c r="E2882" s="175"/>
      <c r="H2882" s="175"/>
      <c r="I2882" s="175"/>
      <c r="J2882" s="202"/>
      <c r="K2882" s="198"/>
    </row>
    <row r="2883" spans="3:11" ht="15" customHeight="1" x14ac:dyDescent="0.25">
      <c r="C2883" s="175"/>
      <c r="E2883" s="175"/>
      <c r="H2883" s="175"/>
      <c r="I2883" s="175"/>
      <c r="J2883" s="202"/>
      <c r="K2883" s="198"/>
    </row>
    <row r="2884" spans="3:11" ht="15" customHeight="1" x14ac:dyDescent="0.25">
      <c r="C2884" s="175"/>
      <c r="E2884" s="175"/>
      <c r="H2884" s="175"/>
      <c r="I2884" s="175"/>
      <c r="J2884" s="202"/>
      <c r="K2884" s="198"/>
    </row>
    <row r="2885" spans="3:11" ht="15" customHeight="1" x14ac:dyDescent="0.25">
      <c r="C2885" s="175"/>
      <c r="E2885" s="175"/>
      <c r="H2885" s="175"/>
      <c r="I2885" s="175"/>
      <c r="J2885" s="202"/>
      <c r="K2885" s="198"/>
    </row>
    <row r="2886" spans="3:11" ht="15" customHeight="1" x14ac:dyDescent="0.25">
      <c r="C2886" s="175"/>
      <c r="E2886" s="175"/>
      <c r="H2886" s="175"/>
      <c r="I2886" s="175"/>
      <c r="J2886" s="202"/>
      <c r="K2886" s="198"/>
    </row>
    <row r="2887" spans="3:11" ht="15" customHeight="1" x14ac:dyDescent="0.25">
      <c r="C2887" s="175"/>
      <c r="E2887" s="175"/>
      <c r="H2887" s="175"/>
      <c r="I2887" s="175"/>
      <c r="J2887" s="202"/>
      <c r="K2887" s="198"/>
    </row>
    <row r="2888" spans="3:11" ht="15" customHeight="1" x14ac:dyDescent="0.25">
      <c r="C2888" s="175"/>
      <c r="E2888" s="175"/>
      <c r="H2888" s="175"/>
      <c r="I2888" s="175"/>
      <c r="J2888" s="202"/>
      <c r="K2888" s="198"/>
    </row>
    <row r="2889" spans="3:11" ht="15" customHeight="1" x14ac:dyDescent="0.25">
      <c r="C2889" s="175"/>
      <c r="E2889" s="175"/>
      <c r="H2889" s="175"/>
      <c r="I2889" s="175"/>
      <c r="J2889" s="202"/>
      <c r="K2889" s="198"/>
    </row>
    <row r="2890" spans="3:11" ht="15" customHeight="1" x14ac:dyDescent="0.25">
      <c r="C2890" s="175"/>
      <c r="E2890" s="175"/>
      <c r="H2890" s="175"/>
      <c r="I2890" s="175"/>
      <c r="J2890" s="202"/>
      <c r="K2890" s="198"/>
    </row>
    <row r="2891" spans="3:11" ht="15" customHeight="1" x14ac:dyDescent="0.25">
      <c r="C2891" s="175"/>
      <c r="E2891" s="175"/>
      <c r="H2891" s="175"/>
      <c r="I2891" s="175"/>
      <c r="J2891" s="202"/>
      <c r="K2891" s="198"/>
    </row>
    <row r="2892" spans="3:11" ht="15" customHeight="1" x14ac:dyDescent="0.25">
      <c r="C2892" s="175"/>
      <c r="E2892" s="175"/>
      <c r="H2892" s="175"/>
      <c r="I2892" s="175"/>
      <c r="J2892" s="202"/>
      <c r="K2892" s="198"/>
    </row>
    <row r="2893" spans="3:11" ht="15" customHeight="1" x14ac:dyDescent="0.25">
      <c r="C2893" s="175"/>
      <c r="E2893" s="175"/>
      <c r="H2893" s="175"/>
      <c r="I2893" s="175"/>
      <c r="J2893" s="202"/>
      <c r="K2893" s="198"/>
    </row>
    <row r="2894" spans="3:11" ht="15" customHeight="1" x14ac:dyDescent="0.25">
      <c r="C2894" s="175"/>
      <c r="E2894" s="175"/>
      <c r="H2894" s="175"/>
      <c r="I2894" s="175"/>
      <c r="J2894" s="202"/>
      <c r="K2894" s="198"/>
    </row>
    <row r="2895" spans="3:11" ht="15" customHeight="1" x14ac:dyDescent="0.25">
      <c r="C2895" s="175"/>
      <c r="E2895" s="175"/>
      <c r="H2895" s="175"/>
      <c r="I2895" s="175"/>
      <c r="J2895" s="202"/>
      <c r="K2895" s="198"/>
    </row>
    <row r="2896" spans="3:11" ht="15" customHeight="1" x14ac:dyDescent="0.25">
      <c r="C2896" s="175"/>
      <c r="E2896" s="175"/>
      <c r="H2896" s="175"/>
      <c r="I2896" s="175"/>
      <c r="J2896" s="202"/>
      <c r="K2896" s="198"/>
    </row>
    <row r="2897" spans="3:11" ht="15" customHeight="1" x14ac:dyDescent="0.25">
      <c r="C2897" s="175"/>
      <c r="E2897" s="175"/>
      <c r="H2897" s="175"/>
      <c r="I2897" s="175"/>
      <c r="J2897" s="202"/>
      <c r="K2897" s="198"/>
    </row>
    <row r="2898" spans="3:11" ht="15" customHeight="1" x14ac:dyDescent="0.25">
      <c r="C2898" s="175"/>
      <c r="E2898" s="175"/>
      <c r="H2898" s="175"/>
      <c r="I2898" s="175"/>
      <c r="J2898" s="202"/>
      <c r="K2898" s="198"/>
    </row>
    <row r="2899" spans="3:11" ht="15" customHeight="1" x14ac:dyDescent="0.25">
      <c r="C2899" s="175"/>
      <c r="E2899" s="175"/>
      <c r="H2899" s="175"/>
      <c r="I2899" s="175"/>
      <c r="J2899" s="202"/>
      <c r="K2899" s="198"/>
    </row>
    <row r="2900" spans="3:11" ht="15" customHeight="1" x14ac:dyDescent="0.25">
      <c r="C2900" s="175"/>
      <c r="E2900" s="175"/>
      <c r="H2900" s="175"/>
      <c r="I2900" s="175"/>
      <c r="J2900" s="202"/>
      <c r="K2900" s="198"/>
    </row>
    <row r="2901" spans="3:11" ht="15" customHeight="1" x14ac:dyDescent="0.25">
      <c r="C2901" s="175"/>
      <c r="E2901" s="175"/>
      <c r="H2901" s="175"/>
      <c r="I2901" s="175"/>
      <c r="J2901" s="202"/>
      <c r="K2901" s="198"/>
    </row>
    <row r="2902" spans="3:11" ht="15" customHeight="1" x14ac:dyDescent="0.25">
      <c r="C2902" s="175"/>
      <c r="E2902" s="175"/>
      <c r="H2902" s="175"/>
      <c r="I2902" s="175"/>
      <c r="J2902" s="202"/>
      <c r="K2902" s="198"/>
    </row>
    <row r="2903" spans="3:11" ht="15" customHeight="1" x14ac:dyDescent="0.25">
      <c r="C2903" s="175"/>
      <c r="E2903" s="175"/>
      <c r="H2903" s="175"/>
      <c r="I2903" s="175"/>
      <c r="J2903" s="202"/>
      <c r="K2903" s="198"/>
    </row>
    <row r="2904" spans="3:11" ht="15" customHeight="1" x14ac:dyDescent="0.25">
      <c r="C2904" s="175"/>
      <c r="E2904" s="175"/>
      <c r="H2904" s="175"/>
      <c r="I2904" s="175"/>
      <c r="J2904" s="202"/>
      <c r="K2904" s="198"/>
    </row>
    <row r="2905" spans="3:11" ht="15" customHeight="1" x14ac:dyDescent="0.25">
      <c r="C2905" s="175"/>
      <c r="E2905" s="175"/>
      <c r="H2905" s="175"/>
      <c r="I2905" s="175"/>
      <c r="J2905" s="202"/>
      <c r="K2905" s="198"/>
    </row>
    <row r="2906" spans="3:11" ht="15" customHeight="1" x14ac:dyDescent="0.25">
      <c r="C2906" s="175"/>
      <c r="E2906" s="175"/>
      <c r="H2906" s="175"/>
      <c r="I2906" s="175"/>
      <c r="J2906" s="202"/>
      <c r="K2906" s="198"/>
    </row>
    <row r="2907" spans="3:11" ht="15" customHeight="1" x14ac:dyDescent="0.25">
      <c r="C2907" s="175"/>
      <c r="E2907" s="175"/>
      <c r="H2907" s="175"/>
      <c r="I2907" s="175"/>
      <c r="J2907" s="202"/>
      <c r="K2907" s="198"/>
    </row>
    <row r="2908" spans="3:11" ht="15" customHeight="1" x14ac:dyDescent="0.25">
      <c r="C2908" s="175"/>
      <c r="E2908" s="175"/>
      <c r="H2908" s="175"/>
      <c r="I2908" s="175"/>
      <c r="J2908" s="202"/>
      <c r="K2908" s="198"/>
    </row>
    <row r="2909" spans="3:11" ht="15" customHeight="1" x14ac:dyDescent="0.25">
      <c r="C2909" s="175"/>
      <c r="E2909" s="175"/>
      <c r="H2909" s="175"/>
      <c r="I2909" s="175"/>
      <c r="J2909" s="202"/>
      <c r="K2909" s="198"/>
    </row>
    <row r="2910" spans="3:11" ht="15" customHeight="1" x14ac:dyDescent="0.25">
      <c r="C2910" s="175"/>
      <c r="E2910" s="175"/>
      <c r="H2910" s="175"/>
      <c r="I2910" s="175"/>
      <c r="J2910" s="202"/>
      <c r="K2910" s="198"/>
    </row>
    <row r="2911" spans="3:11" ht="15" customHeight="1" x14ac:dyDescent="0.25">
      <c r="C2911" s="175"/>
      <c r="E2911" s="175"/>
      <c r="H2911" s="175"/>
      <c r="I2911" s="175"/>
      <c r="J2911" s="202"/>
      <c r="K2911" s="198"/>
    </row>
    <row r="2912" spans="3:11" ht="15" customHeight="1" x14ac:dyDescent="0.25">
      <c r="C2912" s="175"/>
      <c r="E2912" s="175"/>
      <c r="H2912" s="175"/>
      <c r="I2912" s="175"/>
      <c r="J2912" s="202"/>
      <c r="K2912" s="198"/>
    </row>
    <row r="2913" spans="3:11" ht="15" customHeight="1" x14ac:dyDescent="0.25">
      <c r="C2913" s="175"/>
      <c r="E2913" s="175"/>
      <c r="H2913" s="175"/>
      <c r="I2913" s="175"/>
      <c r="J2913" s="202"/>
      <c r="K2913" s="198"/>
    </row>
    <row r="2914" spans="3:11" ht="15" customHeight="1" x14ac:dyDescent="0.25">
      <c r="C2914" s="175"/>
      <c r="E2914" s="175"/>
      <c r="H2914" s="175"/>
      <c r="I2914" s="175"/>
      <c r="J2914" s="202"/>
      <c r="K2914" s="198"/>
    </row>
    <row r="2915" spans="3:11" ht="15" customHeight="1" x14ac:dyDescent="0.25">
      <c r="C2915" s="175"/>
      <c r="E2915" s="175"/>
      <c r="H2915" s="175"/>
      <c r="I2915" s="175"/>
      <c r="J2915" s="202"/>
      <c r="K2915" s="198"/>
    </row>
    <row r="2916" spans="3:11" ht="15" customHeight="1" x14ac:dyDescent="0.25">
      <c r="C2916" s="175"/>
      <c r="E2916" s="175"/>
      <c r="H2916" s="175"/>
      <c r="I2916" s="175"/>
      <c r="J2916" s="202"/>
      <c r="K2916" s="198"/>
    </row>
    <row r="2917" spans="3:11" ht="15" customHeight="1" x14ac:dyDescent="0.25">
      <c r="C2917" s="175"/>
      <c r="E2917" s="175"/>
      <c r="H2917" s="175"/>
      <c r="I2917" s="175"/>
      <c r="J2917" s="202"/>
      <c r="K2917" s="198"/>
    </row>
    <row r="2918" spans="3:11" ht="15" customHeight="1" x14ac:dyDescent="0.25">
      <c r="C2918" s="175"/>
      <c r="E2918" s="175"/>
      <c r="H2918" s="175"/>
      <c r="I2918" s="175"/>
      <c r="J2918" s="202"/>
      <c r="K2918" s="198"/>
    </row>
    <row r="2919" spans="3:11" ht="15" customHeight="1" x14ac:dyDescent="0.25">
      <c r="C2919" s="175"/>
      <c r="E2919" s="175"/>
      <c r="H2919" s="175"/>
      <c r="I2919" s="175"/>
      <c r="J2919" s="202"/>
      <c r="K2919" s="198"/>
    </row>
    <row r="2920" spans="3:11" ht="15" customHeight="1" x14ac:dyDescent="0.25">
      <c r="C2920" s="175"/>
      <c r="E2920" s="175"/>
      <c r="H2920" s="175"/>
      <c r="I2920" s="175"/>
      <c r="J2920" s="202"/>
      <c r="K2920" s="198"/>
    </row>
    <row r="2921" spans="3:11" ht="15" customHeight="1" x14ac:dyDescent="0.25">
      <c r="C2921" s="175"/>
      <c r="E2921" s="175"/>
      <c r="H2921" s="175"/>
      <c r="I2921" s="175"/>
      <c r="J2921" s="202"/>
      <c r="K2921" s="198"/>
    </row>
    <row r="2922" spans="3:11" ht="15" customHeight="1" x14ac:dyDescent="0.25">
      <c r="C2922" s="175"/>
      <c r="E2922" s="175"/>
      <c r="H2922" s="175"/>
      <c r="I2922" s="175"/>
      <c r="J2922" s="202"/>
      <c r="K2922" s="198"/>
    </row>
    <row r="2923" spans="3:11" ht="15" customHeight="1" x14ac:dyDescent="0.25">
      <c r="C2923" s="175"/>
      <c r="E2923" s="175"/>
      <c r="H2923" s="175"/>
      <c r="I2923" s="175"/>
      <c r="J2923" s="202"/>
      <c r="K2923" s="198"/>
    </row>
    <row r="2924" spans="3:11" ht="15" customHeight="1" x14ac:dyDescent="0.25">
      <c r="C2924" s="175"/>
      <c r="E2924" s="175"/>
      <c r="H2924" s="175"/>
      <c r="I2924" s="175"/>
      <c r="J2924" s="202"/>
      <c r="K2924" s="198"/>
    </row>
    <row r="2925" spans="3:11" ht="15" customHeight="1" x14ac:dyDescent="0.25">
      <c r="C2925" s="175"/>
      <c r="E2925" s="175"/>
      <c r="H2925" s="175"/>
      <c r="I2925" s="175"/>
      <c r="J2925" s="202"/>
      <c r="K2925" s="198"/>
    </row>
    <row r="2926" spans="3:11" ht="15" customHeight="1" x14ac:dyDescent="0.25">
      <c r="C2926" s="175"/>
      <c r="E2926" s="175"/>
      <c r="H2926" s="175"/>
      <c r="I2926" s="175"/>
      <c r="J2926" s="202"/>
      <c r="K2926" s="198"/>
    </row>
    <row r="2927" spans="3:11" ht="15" customHeight="1" x14ac:dyDescent="0.25">
      <c r="C2927" s="175"/>
      <c r="E2927" s="175"/>
      <c r="H2927" s="175"/>
      <c r="I2927" s="175"/>
      <c r="J2927" s="202"/>
      <c r="K2927" s="198"/>
    </row>
    <row r="2928" spans="3:11" ht="15" customHeight="1" x14ac:dyDescent="0.25">
      <c r="C2928" s="175"/>
      <c r="E2928" s="175"/>
      <c r="H2928" s="175"/>
      <c r="I2928" s="175"/>
      <c r="J2928" s="202"/>
      <c r="K2928" s="198"/>
    </row>
    <row r="2929" spans="3:11" ht="15" customHeight="1" x14ac:dyDescent="0.25">
      <c r="C2929" s="175"/>
      <c r="E2929" s="175"/>
      <c r="H2929" s="175"/>
      <c r="I2929" s="175"/>
      <c r="J2929" s="202"/>
      <c r="K2929" s="198"/>
    </row>
    <row r="2930" spans="3:11" ht="15" customHeight="1" x14ac:dyDescent="0.25">
      <c r="C2930" s="175"/>
      <c r="E2930" s="175"/>
      <c r="H2930" s="175"/>
      <c r="I2930" s="175"/>
      <c r="J2930" s="202"/>
      <c r="K2930" s="198"/>
    </row>
    <row r="2931" spans="3:11" ht="15" customHeight="1" x14ac:dyDescent="0.25">
      <c r="C2931" s="175"/>
      <c r="E2931" s="175"/>
      <c r="H2931" s="175"/>
      <c r="I2931" s="175"/>
      <c r="J2931" s="202"/>
      <c r="K2931" s="198"/>
    </row>
    <row r="2932" spans="3:11" ht="15" customHeight="1" x14ac:dyDescent="0.25">
      <c r="C2932" s="175"/>
      <c r="E2932" s="175"/>
      <c r="H2932" s="175"/>
      <c r="I2932" s="175"/>
      <c r="J2932" s="202"/>
      <c r="K2932" s="198"/>
    </row>
    <row r="2933" spans="3:11" ht="15" customHeight="1" x14ac:dyDescent="0.25">
      <c r="C2933" s="175"/>
      <c r="E2933" s="175"/>
      <c r="H2933" s="175"/>
      <c r="I2933" s="175"/>
      <c r="J2933" s="202"/>
      <c r="K2933" s="198"/>
    </row>
    <row r="2934" spans="3:11" ht="15" customHeight="1" x14ac:dyDescent="0.25">
      <c r="C2934" s="175"/>
      <c r="E2934" s="175"/>
      <c r="H2934" s="175"/>
      <c r="I2934" s="175"/>
      <c r="J2934" s="202"/>
      <c r="K2934" s="198"/>
    </row>
    <row r="2935" spans="3:11" ht="15" customHeight="1" x14ac:dyDescent="0.25">
      <c r="C2935" s="175"/>
      <c r="E2935" s="175"/>
      <c r="H2935" s="175"/>
      <c r="I2935" s="175"/>
      <c r="J2935" s="202"/>
      <c r="K2935" s="198"/>
    </row>
    <row r="2936" spans="3:11" ht="15" customHeight="1" x14ac:dyDescent="0.25">
      <c r="C2936" s="175"/>
      <c r="E2936" s="175"/>
      <c r="H2936" s="175"/>
      <c r="I2936" s="175"/>
      <c r="J2936" s="202"/>
      <c r="K2936" s="198"/>
    </row>
    <row r="2937" spans="3:11" ht="15" customHeight="1" x14ac:dyDescent="0.25">
      <c r="C2937" s="175"/>
      <c r="E2937" s="175"/>
      <c r="H2937" s="175"/>
      <c r="I2937" s="175"/>
      <c r="J2937" s="202"/>
      <c r="K2937" s="198"/>
    </row>
    <row r="2938" spans="3:11" ht="15" customHeight="1" x14ac:dyDescent="0.25">
      <c r="C2938" s="175"/>
      <c r="E2938" s="175"/>
      <c r="H2938" s="175"/>
      <c r="I2938" s="175"/>
      <c r="J2938" s="202"/>
      <c r="K2938" s="198"/>
    </row>
    <row r="2939" spans="3:11" ht="15" customHeight="1" x14ac:dyDescent="0.25">
      <c r="C2939" s="175"/>
      <c r="E2939" s="175"/>
      <c r="H2939" s="175"/>
      <c r="I2939" s="175"/>
      <c r="J2939" s="202"/>
      <c r="K2939" s="198"/>
    </row>
    <row r="2940" spans="3:11" ht="15" customHeight="1" x14ac:dyDescent="0.25">
      <c r="C2940" s="175"/>
      <c r="E2940" s="175"/>
      <c r="H2940" s="175"/>
      <c r="I2940" s="175"/>
      <c r="J2940" s="202"/>
      <c r="K2940" s="198"/>
    </row>
    <row r="2941" spans="3:11" ht="15" customHeight="1" x14ac:dyDescent="0.25">
      <c r="C2941" s="175"/>
      <c r="E2941" s="175"/>
      <c r="H2941" s="175"/>
      <c r="I2941" s="175"/>
      <c r="J2941" s="202"/>
      <c r="K2941" s="198"/>
    </row>
    <row r="2942" spans="3:11" ht="15" customHeight="1" x14ac:dyDescent="0.25">
      <c r="C2942" s="175"/>
      <c r="E2942" s="175"/>
      <c r="H2942" s="175"/>
      <c r="I2942" s="175"/>
      <c r="J2942" s="202"/>
      <c r="K2942" s="198"/>
    </row>
    <row r="2943" spans="3:11" ht="15" customHeight="1" x14ac:dyDescent="0.25">
      <c r="C2943" s="175"/>
      <c r="E2943" s="175"/>
      <c r="H2943" s="175"/>
      <c r="I2943" s="175"/>
      <c r="J2943" s="202"/>
      <c r="K2943" s="198"/>
    </row>
    <row r="2944" spans="3:11" ht="15" customHeight="1" x14ac:dyDescent="0.25">
      <c r="C2944" s="175"/>
      <c r="E2944" s="175"/>
      <c r="H2944" s="175"/>
      <c r="I2944" s="175"/>
      <c r="J2944" s="202"/>
      <c r="K2944" s="198"/>
    </row>
    <row r="2945" spans="3:11" ht="15" customHeight="1" x14ac:dyDescent="0.25">
      <c r="C2945" s="175"/>
      <c r="E2945" s="175"/>
      <c r="H2945" s="175"/>
      <c r="I2945" s="175"/>
      <c r="J2945" s="202"/>
      <c r="K2945" s="198"/>
    </row>
    <row r="2946" spans="3:11" ht="15" customHeight="1" x14ac:dyDescent="0.25">
      <c r="C2946" s="175"/>
      <c r="E2946" s="175"/>
      <c r="H2946" s="175"/>
      <c r="I2946" s="175"/>
      <c r="J2946" s="202"/>
      <c r="K2946" s="198"/>
    </row>
    <row r="2947" spans="3:11" ht="15" customHeight="1" x14ac:dyDescent="0.25">
      <c r="C2947" s="175"/>
      <c r="E2947" s="175"/>
      <c r="H2947" s="175"/>
      <c r="I2947" s="175"/>
      <c r="J2947" s="202"/>
      <c r="K2947" s="198"/>
    </row>
    <row r="2948" spans="3:11" ht="15" customHeight="1" x14ac:dyDescent="0.25">
      <c r="C2948" s="175"/>
      <c r="E2948" s="175"/>
      <c r="H2948" s="175"/>
      <c r="I2948" s="175"/>
      <c r="J2948" s="202"/>
      <c r="K2948" s="198"/>
    </row>
    <row r="2949" spans="3:11" ht="15" customHeight="1" x14ac:dyDescent="0.25">
      <c r="C2949" s="175"/>
      <c r="E2949" s="175"/>
      <c r="H2949" s="175"/>
      <c r="I2949" s="175"/>
      <c r="J2949" s="202"/>
      <c r="K2949" s="198"/>
    </row>
    <row r="2950" spans="3:11" ht="15" customHeight="1" x14ac:dyDescent="0.25">
      <c r="C2950" s="175"/>
      <c r="E2950" s="175"/>
      <c r="H2950" s="175"/>
      <c r="I2950" s="175"/>
      <c r="J2950" s="202"/>
      <c r="K2950" s="198"/>
    </row>
    <row r="2951" spans="3:11" ht="15" customHeight="1" x14ac:dyDescent="0.25">
      <c r="C2951" s="175"/>
      <c r="E2951" s="175"/>
      <c r="H2951" s="175"/>
      <c r="I2951" s="175"/>
      <c r="J2951" s="202"/>
      <c r="K2951" s="198"/>
    </row>
    <row r="2952" spans="3:11" ht="15" customHeight="1" x14ac:dyDescent="0.25">
      <c r="C2952" s="175"/>
      <c r="E2952" s="175"/>
      <c r="H2952" s="175"/>
      <c r="I2952" s="175"/>
      <c r="J2952" s="202"/>
      <c r="K2952" s="198"/>
    </row>
    <row r="2953" spans="3:11" ht="15" customHeight="1" x14ac:dyDescent="0.25">
      <c r="C2953" s="175"/>
      <c r="E2953" s="175"/>
      <c r="H2953" s="175"/>
      <c r="I2953" s="175"/>
      <c r="J2953" s="202"/>
      <c r="K2953" s="198"/>
    </row>
    <row r="2954" spans="3:11" ht="15" customHeight="1" x14ac:dyDescent="0.25">
      <c r="C2954" s="175"/>
      <c r="E2954" s="175"/>
      <c r="H2954" s="175"/>
      <c r="I2954" s="175"/>
      <c r="J2954" s="202"/>
      <c r="K2954" s="198"/>
    </row>
    <row r="2955" spans="3:11" ht="15" customHeight="1" x14ac:dyDescent="0.25">
      <c r="C2955" s="175"/>
      <c r="E2955" s="175"/>
      <c r="H2955" s="175"/>
      <c r="I2955" s="175"/>
      <c r="J2955" s="202"/>
      <c r="K2955" s="198"/>
    </row>
    <row r="2956" spans="3:11" ht="15" customHeight="1" x14ac:dyDescent="0.25">
      <c r="C2956" s="175"/>
      <c r="E2956" s="175"/>
      <c r="H2956" s="175"/>
      <c r="I2956" s="175"/>
      <c r="J2956" s="202"/>
      <c r="K2956" s="198"/>
    </row>
    <row r="2957" spans="3:11" ht="15" customHeight="1" x14ac:dyDescent="0.25">
      <c r="C2957" s="175"/>
      <c r="E2957" s="175"/>
      <c r="H2957" s="175"/>
      <c r="I2957" s="175"/>
      <c r="J2957" s="202"/>
      <c r="K2957" s="198"/>
    </row>
    <row r="2958" spans="3:11" ht="15" customHeight="1" x14ac:dyDescent="0.25">
      <c r="C2958" s="175"/>
      <c r="E2958" s="175"/>
      <c r="H2958" s="175"/>
      <c r="I2958" s="175"/>
      <c r="J2958" s="202"/>
      <c r="K2958" s="198"/>
    </row>
    <row r="2959" spans="3:11" ht="15" customHeight="1" x14ac:dyDescent="0.25">
      <c r="C2959" s="175"/>
      <c r="E2959" s="175"/>
      <c r="H2959" s="175"/>
      <c r="I2959" s="175"/>
      <c r="J2959" s="202"/>
      <c r="K2959" s="198"/>
    </row>
    <row r="2960" spans="3:11" ht="15" customHeight="1" x14ac:dyDescent="0.25">
      <c r="C2960" s="175"/>
      <c r="E2960" s="175"/>
      <c r="H2960" s="175"/>
      <c r="I2960" s="175"/>
      <c r="J2960" s="202"/>
      <c r="K2960" s="198"/>
    </row>
    <row r="2961" spans="3:11" ht="15" customHeight="1" x14ac:dyDescent="0.25">
      <c r="C2961" s="175"/>
      <c r="E2961" s="175"/>
      <c r="H2961" s="175"/>
      <c r="I2961" s="175"/>
      <c r="J2961" s="202"/>
      <c r="K2961" s="198"/>
    </row>
    <row r="2962" spans="3:11" ht="15" customHeight="1" x14ac:dyDescent="0.25">
      <c r="C2962" s="175"/>
      <c r="E2962" s="175"/>
      <c r="H2962" s="175"/>
      <c r="I2962" s="175"/>
      <c r="J2962" s="202"/>
      <c r="K2962" s="198"/>
    </row>
    <row r="2963" spans="3:11" ht="15" customHeight="1" x14ac:dyDescent="0.25">
      <c r="C2963" s="175"/>
      <c r="E2963" s="175"/>
      <c r="H2963" s="175"/>
      <c r="I2963" s="175"/>
      <c r="J2963" s="202"/>
      <c r="K2963" s="198"/>
    </row>
    <row r="2964" spans="3:11" ht="15" customHeight="1" x14ac:dyDescent="0.25">
      <c r="C2964" s="175"/>
      <c r="E2964" s="175"/>
      <c r="H2964" s="175"/>
      <c r="I2964" s="175"/>
      <c r="J2964" s="202"/>
      <c r="K2964" s="198"/>
    </row>
    <row r="2965" spans="3:11" ht="15" customHeight="1" x14ac:dyDescent="0.25">
      <c r="C2965" s="175"/>
      <c r="E2965" s="175"/>
      <c r="H2965" s="175"/>
      <c r="I2965" s="175"/>
      <c r="J2965" s="202"/>
      <c r="K2965" s="198"/>
    </row>
    <row r="2966" spans="3:11" ht="15" customHeight="1" x14ac:dyDescent="0.25">
      <c r="C2966" s="175"/>
      <c r="E2966" s="175"/>
      <c r="H2966" s="175"/>
      <c r="I2966" s="175"/>
      <c r="J2966" s="202"/>
      <c r="K2966" s="198"/>
    </row>
    <row r="2967" spans="3:11" ht="15" customHeight="1" x14ac:dyDescent="0.25">
      <c r="C2967" s="175"/>
      <c r="E2967" s="175"/>
      <c r="H2967" s="175"/>
      <c r="I2967" s="175"/>
      <c r="J2967" s="202"/>
      <c r="K2967" s="198"/>
    </row>
    <row r="2968" spans="3:11" ht="15" customHeight="1" x14ac:dyDescent="0.25">
      <c r="C2968" s="175"/>
      <c r="E2968" s="175"/>
      <c r="H2968" s="175"/>
      <c r="I2968" s="175"/>
      <c r="J2968" s="202"/>
      <c r="K2968" s="198"/>
    </row>
    <row r="2969" spans="3:11" ht="15" customHeight="1" x14ac:dyDescent="0.25">
      <c r="C2969" s="175"/>
      <c r="E2969" s="175"/>
      <c r="H2969" s="175"/>
      <c r="I2969" s="175"/>
      <c r="J2969" s="202"/>
      <c r="K2969" s="198"/>
    </row>
    <row r="2970" spans="3:11" ht="15" customHeight="1" x14ac:dyDescent="0.25">
      <c r="C2970" s="175"/>
      <c r="E2970" s="175"/>
      <c r="H2970" s="175"/>
      <c r="I2970" s="175"/>
      <c r="J2970" s="202"/>
      <c r="K2970" s="198"/>
    </row>
    <row r="2971" spans="3:11" ht="15" customHeight="1" x14ac:dyDescent="0.25">
      <c r="C2971" s="175"/>
      <c r="E2971" s="175"/>
      <c r="H2971" s="175"/>
      <c r="I2971" s="175"/>
      <c r="J2971" s="202"/>
      <c r="K2971" s="198"/>
    </row>
    <row r="2972" spans="3:11" ht="15" customHeight="1" x14ac:dyDescent="0.25">
      <c r="C2972" s="175"/>
      <c r="E2972" s="175"/>
      <c r="H2972" s="175"/>
      <c r="I2972" s="175"/>
      <c r="J2972" s="202"/>
      <c r="K2972" s="198"/>
    </row>
    <row r="2973" spans="3:11" ht="15" customHeight="1" x14ac:dyDescent="0.25">
      <c r="C2973" s="175"/>
      <c r="E2973" s="175"/>
      <c r="H2973" s="175"/>
      <c r="I2973" s="175"/>
      <c r="J2973" s="202"/>
      <c r="K2973" s="198"/>
    </row>
    <row r="2974" spans="3:11" ht="15" customHeight="1" x14ac:dyDescent="0.25">
      <c r="C2974" s="175"/>
      <c r="E2974" s="175"/>
      <c r="H2974" s="175"/>
      <c r="I2974" s="175"/>
      <c r="J2974" s="202"/>
      <c r="K2974" s="198"/>
    </row>
    <row r="2975" spans="3:11" ht="15" customHeight="1" x14ac:dyDescent="0.25">
      <c r="C2975" s="175"/>
      <c r="E2975" s="175"/>
      <c r="H2975" s="175"/>
      <c r="I2975" s="175"/>
      <c r="J2975" s="202"/>
      <c r="K2975" s="198"/>
    </row>
    <row r="2976" spans="3:11" ht="15" customHeight="1" x14ac:dyDescent="0.25">
      <c r="C2976" s="175"/>
      <c r="E2976" s="175"/>
      <c r="H2976" s="175"/>
      <c r="I2976" s="175"/>
      <c r="J2976" s="202"/>
      <c r="K2976" s="198"/>
    </row>
    <row r="2977" spans="3:11" ht="15" customHeight="1" x14ac:dyDescent="0.25">
      <c r="C2977" s="175"/>
      <c r="E2977" s="175"/>
      <c r="H2977" s="175"/>
      <c r="I2977" s="175"/>
      <c r="J2977" s="202"/>
      <c r="K2977" s="198"/>
    </row>
    <row r="2978" spans="3:11" ht="15" customHeight="1" x14ac:dyDescent="0.25">
      <c r="C2978" s="175"/>
      <c r="E2978" s="175"/>
      <c r="H2978" s="175"/>
      <c r="I2978" s="175"/>
      <c r="J2978" s="202"/>
      <c r="K2978" s="198"/>
    </row>
    <row r="2979" spans="3:11" ht="15" customHeight="1" x14ac:dyDescent="0.25">
      <c r="C2979" s="175"/>
      <c r="E2979" s="175"/>
      <c r="H2979" s="175"/>
      <c r="I2979" s="175"/>
      <c r="J2979" s="202"/>
      <c r="K2979" s="198"/>
    </row>
    <row r="2980" spans="3:11" ht="15" customHeight="1" x14ac:dyDescent="0.25">
      <c r="C2980" s="175"/>
      <c r="E2980" s="175"/>
      <c r="H2980" s="175"/>
      <c r="I2980" s="175"/>
      <c r="J2980" s="202"/>
      <c r="K2980" s="198"/>
    </row>
    <row r="2981" spans="3:11" ht="15" customHeight="1" x14ac:dyDescent="0.25">
      <c r="C2981" s="175"/>
      <c r="E2981" s="175"/>
      <c r="H2981" s="175"/>
      <c r="I2981" s="175"/>
      <c r="J2981" s="202"/>
      <c r="K2981" s="198"/>
    </row>
    <row r="2982" spans="3:11" ht="15" customHeight="1" x14ac:dyDescent="0.25">
      <c r="C2982" s="175"/>
      <c r="E2982" s="175"/>
      <c r="H2982" s="175"/>
      <c r="I2982" s="175"/>
      <c r="J2982" s="202"/>
      <c r="K2982" s="198"/>
    </row>
    <row r="2983" spans="3:11" ht="15" customHeight="1" x14ac:dyDescent="0.25">
      <c r="C2983" s="175"/>
      <c r="E2983" s="175"/>
      <c r="H2983" s="175"/>
      <c r="I2983" s="175"/>
      <c r="J2983" s="202"/>
      <c r="K2983" s="198"/>
    </row>
    <row r="2984" spans="3:11" ht="15" customHeight="1" x14ac:dyDescent="0.25">
      <c r="C2984" s="175"/>
      <c r="E2984" s="175"/>
      <c r="H2984" s="175"/>
      <c r="I2984" s="175"/>
      <c r="J2984" s="202"/>
      <c r="K2984" s="198"/>
    </row>
    <row r="2985" spans="3:11" ht="15" customHeight="1" x14ac:dyDescent="0.25">
      <c r="C2985" s="175"/>
      <c r="E2985" s="175"/>
      <c r="H2985" s="175"/>
      <c r="I2985" s="175"/>
      <c r="J2985" s="202"/>
      <c r="K2985" s="198"/>
    </row>
    <row r="2986" spans="3:11" ht="15" customHeight="1" x14ac:dyDescent="0.25">
      <c r="C2986" s="175"/>
      <c r="E2986" s="175"/>
      <c r="H2986" s="175"/>
      <c r="I2986" s="175"/>
      <c r="J2986" s="202"/>
      <c r="K2986" s="198"/>
    </row>
    <row r="2987" spans="3:11" ht="15" customHeight="1" x14ac:dyDescent="0.25">
      <c r="C2987" s="175"/>
      <c r="E2987" s="175"/>
      <c r="H2987" s="175"/>
      <c r="I2987" s="175"/>
      <c r="J2987" s="202"/>
      <c r="K2987" s="198"/>
    </row>
    <row r="2988" spans="3:11" ht="15" customHeight="1" x14ac:dyDescent="0.25">
      <c r="C2988" s="175"/>
      <c r="E2988" s="175"/>
      <c r="H2988" s="175"/>
      <c r="I2988" s="175"/>
      <c r="J2988" s="202"/>
      <c r="K2988" s="198"/>
    </row>
    <row r="2989" spans="3:11" ht="15" customHeight="1" x14ac:dyDescent="0.25">
      <c r="C2989" s="175"/>
      <c r="E2989" s="175"/>
      <c r="H2989" s="175"/>
      <c r="I2989" s="175"/>
      <c r="J2989" s="202"/>
      <c r="K2989" s="198"/>
    </row>
    <row r="2990" spans="3:11" ht="15" customHeight="1" x14ac:dyDescent="0.25">
      <c r="C2990" s="175"/>
      <c r="E2990" s="175"/>
      <c r="H2990" s="175"/>
      <c r="I2990" s="175"/>
      <c r="J2990" s="202"/>
      <c r="K2990" s="198"/>
    </row>
    <row r="2991" spans="3:11" ht="15" customHeight="1" x14ac:dyDescent="0.25">
      <c r="C2991" s="175"/>
      <c r="E2991" s="175"/>
      <c r="H2991" s="175"/>
      <c r="I2991" s="175"/>
      <c r="J2991" s="202"/>
      <c r="K2991" s="198"/>
    </row>
    <row r="2992" spans="3:11" ht="15" customHeight="1" x14ac:dyDescent="0.25">
      <c r="C2992" s="175"/>
      <c r="E2992" s="175"/>
      <c r="H2992" s="175"/>
      <c r="I2992" s="175"/>
      <c r="J2992" s="202"/>
      <c r="K2992" s="198"/>
    </row>
    <row r="2993" spans="3:11" ht="15" customHeight="1" x14ac:dyDescent="0.25">
      <c r="C2993" s="175"/>
      <c r="E2993" s="175"/>
      <c r="H2993" s="175"/>
      <c r="I2993" s="175"/>
      <c r="J2993" s="202"/>
      <c r="K2993" s="198"/>
    </row>
    <row r="2994" spans="3:11" ht="15" customHeight="1" x14ac:dyDescent="0.25">
      <c r="C2994" s="175"/>
      <c r="E2994" s="175"/>
      <c r="H2994" s="175"/>
      <c r="I2994" s="175"/>
      <c r="J2994" s="202"/>
      <c r="K2994" s="198"/>
    </row>
    <row r="2995" spans="3:11" ht="15" customHeight="1" x14ac:dyDescent="0.25">
      <c r="C2995" s="175"/>
      <c r="E2995" s="175"/>
      <c r="H2995" s="175"/>
      <c r="I2995" s="175"/>
      <c r="J2995" s="202"/>
      <c r="K2995" s="198"/>
    </row>
    <row r="2996" spans="3:11" ht="15" customHeight="1" x14ac:dyDescent="0.25">
      <c r="C2996" s="175"/>
      <c r="E2996" s="175"/>
      <c r="H2996" s="175"/>
      <c r="I2996" s="175"/>
      <c r="J2996" s="202"/>
      <c r="K2996" s="198"/>
    </row>
    <row r="2997" spans="3:11" ht="15" customHeight="1" x14ac:dyDescent="0.25">
      <c r="C2997" s="175"/>
      <c r="E2997" s="175"/>
      <c r="H2997" s="175"/>
      <c r="I2997" s="175"/>
      <c r="J2997" s="202"/>
      <c r="K2997" s="198"/>
    </row>
    <row r="2998" spans="3:11" ht="15" customHeight="1" x14ac:dyDescent="0.25">
      <c r="C2998" s="175"/>
      <c r="E2998" s="175"/>
      <c r="H2998" s="175"/>
      <c r="I2998" s="175"/>
      <c r="J2998" s="202"/>
      <c r="K2998" s="198"/>
    </row>
    <row r="2999" spans="3:11" ht="15" customHeight="1" x14ac:dyDescent="0.25">
      <c r="C2999" s="175"/>
      <c r="E2999" s="175"/>
      <c r="H2999" s="175"/>
      <c r="I2999" s="175"/>
      <c r="J2999" s="202"/>
      <c r="K2999" s="198"/>
    </row>
    <row r="3000" spans="3:11" ht="15" customHeight="1" x14ac:dyDescent="0.25">
      <c r="C3000" s="175"/>
      <c r="E3000" s="175"/>
      <c r="H3000" s="175"/>
      <c r="I3000" s="175"/>
      <c r="J3000" s="202"/>
      <c r="K3000" s="198"/>
    </row>
    <row r="3001" spans="3:11" ht="15" customHeight="1" x14ac:dyDescent="0.25">
      <c r="C3001" s="175"/>
      <c r="E3001" s="175"/>
      <c r="H3001" s="175"/>
      <c r="I3001" s="175"/>
      <c r="J3001" s="202"/>
      <c r="K3001" s="198"/>
    </row>
    <row r="3002" spans="3:11" ht="15" customHeight="1" x14ac:dyDescent="0.25">
      <c r="C3002" s="175"/>
      <c r="E3002" s="175"/>
      <c r="H3002" s="175"/>
      <c r="I3002" s="175"/>
      <c r="J3002" s="202"/>
      <c r="K3002" s="198"/>
    </row>
    <row r="3003" spans="3:11" ht="15" customHeight="1" x14ac:dyDescent="0.25">
      <c r="C3003" s="175"/>
      <c r="E3003" s="175"/>
      <c r="H3003" s="175"/>
      <c r="I3003" s="175"/>
      <c r="J3003" s="202"/>
      <c r="K3003" s="198"/>
    </row>
    <row r="3004" spans="3:11" ht="15" customHeight="1" x14ac:dyDescent="0.25">
      <c r="C3004" s="175"/>
      <c r="E3004" s="175"/>
      <c r="H3004" s="175"/>
      <c r="I3004" s="175"/>
      <c r="J3004" s="202"/>
      <c r="K3004" s="198"/>
    </row>
    <row r="3005" spans="3:11" ht="15" customHeight="1" x14ac:dyDescent="0.25">
      <c r="C3005" s="175"/>
      <c r="E3005" s="175"/>
      <c r="H3005" s="175"/>
      <c r="I3005" s="175"/>
      <c r="J3005" s="202"/>
      <c r="K3005" s="198"/>
    </row>
    <row r="3006" spans="3:11" ht="15" customHeight="1" x14ac:dyDescent="0.25">
      <c r="C3006" s="175"/>
      <c r="E3006" s="175"/>
      <c r="H3006" s="175"/>
      <c r="I3006" s="175"/>
      <c r="J3006" s="202"/>
      <c r="K3006" s="198"/>
    </row>
    <row r="3007" spans="3:11" ht="15" customHeight="1" x14ac:dyDescent="0.25">
      <c r="C3007" s="175"/>
      <c r="E3007" s="175"/>
      <c r="H3007" s="175"/>
      <c r="I3007" s="175"/>
      <c r="J3007" s="202"/>
      <c r="K3007" s="198"/>
    </row>
    <row r="3008" spans="3:11" ht="15" customHeight="1" x14ac:dyDescent="0.25">
      <c r="C3008" s="175"/>
      <c r="E3008" s="175"/>
      <c r="H3008" s="175"/>
      <c r="I3008" s="175"/>
      <c r="J3008" s="202"/>
      <c r="K3008" s="198"/>
    </row>
    <row r="3009" spans="3:11" ht="15" customHeight="1" x14ac:dyDescent="0.25">
      <c r="C3009" s="175"/>
      <c r="E3009" s="175"/>
      <c r="H3009" s="175"/>
      <c r="I3009" s="175"/>
      <c r="J3009" s="202"/>
      <c r="K3009" s="198"/>
    </row>
    <row r="3010" spans="3:11" ht="15" customHeight="1" x14ac:dyDescent="0.25">
      <c r="C3010" s="175"/>
      <c r="E3010" s="175"/>
      <c r="H3010" s="175"/>
      <c r="I3010" s="175"/>
      <c r="J3010" s="202"/>
      <c r="K3010" s="198"/>
    </row>
    <row r="3011" spans="3:11" ht="15" customHeight="1" x14ac:dyDescent="0.25">
      <c r="C3011" s="175"/>
      <c r="E3011" s="175"/>
      <c r="H3011" s="175"/>
      <c r="I3011" s="175"/>
      <c r="J3011" s="202"/>
      <c r="K3011" s="198"/>
    </row>
    <row r="3012" spans="3:11" ht="15" customHeight="1" x14ac:dyDescent="0.25">
      <c r="C3012" s="175"/>
      <c r="E3012" s="175"/>
      <c r="H3012" s="175"/>
      <c r="I3012" s="175"/>
      <c r="J3012" s="202"/>
      <c r="K3012" s="198"/>
    </row>
    <row r="3013" spans="3:11" ht="15" customHeight="1" x14ac:dyDescent="0.25">
      <c r="C3013" s="175"/>
      <c r="E3013" s="175"/>
      <c r="H3013" s="175"/>
      <c r="I3013" s="175"/>
      <c r="J3013" s="202"/>
      <c r="K3013" s="198"/>
    </row>
    <row r="3014" spans="3:11" ht="15" customHeight="1" x14ac:dyDescent="0.25">
      <c r="C3014" s="175"/>
      <c r="E3014" s="175"/>
      <c r="H3014" s="175"/>
      <c r="I3014" s="175"/>
      <c r="J3014" s="202"/>
      <c r="K3014" s="198"/>
    </row>
    <row r="3015" spans="3:11" ht="15" customHeight="1" x14ac:dyDescent="0.25">
      <c r="C3015" s="175"/>
      <c r="E3015" s="175"/>
      <c r="H3015" s="175"/>
      <c r="I3015" s="175"/>
      <c r="J3015" s="202"/>
      <c r="K3015" s="198"/>
    </row>
    <row r="3016" spans="3:11" ht="15" customHeight="1" x14ac:dyDescent="0.25">
      <c r="C3016" s="175"/>
      <c r="E3016" s="175"/>
      <c r="H3016" s="175"/>
      <c r="I3016" s="175"/>
      <c r="J3016" s="202"/>
      <c r="K3016" s="198"/>
    </row>
    <row r="3017" spans="3:11" ht="15" customHeight="1" x14ac:dyDescent="0.25">
      <c r="C3017" s="175"/>
      <c r="E3017" s="175"/>
      <c r="H3017" s="175"/>
      <c r="I3017" s="175"/>
      <c r="J3017" s="202"/>
      <c r="K3017" s="198"/>
    </row>
    <row r="3018" spans="3:11" ht="15" customHeight="1" x14ac:dyDescent="0.25">
      <c r="C3018" s="175"/>
      <c r="E3018" s="175"/>
      <c r="H3018" s="175"/>
      <c r="I3018" s="175"/>
      <c r="J3018" s="202"/>
      <c r="K3018" s="198"/>
    </row>
    <row r="3019" spans="3:11" ht="15" customHeight="1" x14ac:dyDescent="0.25">
      <c r="C3019" s="175"/>
      <c r="E3019" s="175"/>
      <c r="H3019" s="175"/>
      <c r="I3019" s="175"/>
      <c r="J3019" s="202"/>
      <c r="K3019" s="198"/>
    </row>
    <row r="3020" spans="3:11" ht="15" customHeight="1" x14ac:dyDescent="0.25">
      <c r="C3020" s="175"/>
      <c r="E3020" s="175"/>
      <c r="H3020" s="175"/>
      <c r="I3020" s="175"/>
      <c r="J3020" s="202"/>
      <c r="K3020" s="198"/>
    </row>
    <row r="3021" spans="3:11" ht="15" customHeight="1" x14ac:dyDescent="0.25">
      <c r="C3021" s="175"/>
      <c r="E3021" s="175"/>
      <c r="H3021" s="175"/>
      <c r="I3021" s="175"/>
      <c r="J3021" s="202"/>
      <c r="K3021" s="198"/>
    </row>
    <row r="3022" spans="3:11" ht="15" customHeight="1" x14ac:dyDescent="0.25">
      <c r="C3022" s="175"/>
      <c r="E3022" s="175"/>
      <c r="H3022" s="175"/>
      <c r="I3022" s="175"/>
      <c r="J3022" s="202"/>
      <c r="K3022" s="198"/>
    </row>
    <row r="3023" spans="3:11" ht="15" customHeight="1" x14ac:dyDescent="0.25">
      <c r="C3023" s="175"/>
      <c r="E3023" s="175"/>
      <c r="H3023" s="175"/>
      <c r="I3023" s="175"/>
      <c r="J3023" s="202"/>
      <c r="K3023" s="198"/>
    </row>
    <row r="3024" spans="3:11" ht="15" customHeight="1" x14ac:dyDescent="0.25">
      <c r="C3024" s="175"/>
      <c r="E3024" s="175"/>
      <c r="H3024" s="175"/>
      <c r="I3024" s="175"/>
      <c r="J3024" s="202"/>
      <c r="K3024" s="198"/>
    </row>
    <row r="3025" spans="3:11" ht="15" customHeight="1" x14ac:dyDescent="0.25">
      <c r="C3025" s="175"/>
      <c r="E3025" s="175"/>
      <c r="H3025" s="175"/>
      <c r="I3025" s="175"/>
      <c r="J3025" s="202"/>
      <c r="K3025" s="198"/>
    </row>
    <row r="3026" spans="3:11" ht="15" customHeight="1" x14ac:dyDescent="0.25">
      <c r="C3026" s="175"/>
      <c r="E3026" s="175"/>
      <c r="H3026" s="175"/>
      <c r="I3026" s="175"/>
      <c r="J3026" s="202"/>
      <c r="K3026" s="198"/>
    </row>
    <row r="3027" spans="3:11" ht="15" customHeight="1" x14ac:dyDescent="0.25">
      <c r="C3027" s="175"/>
      <c r="E3027" s="175"/>
      <c r="H3027" s="175"/>
      <c r="I3027" s="175"/>
      <c r="J3027" s="202"/>
      <c r="K3027" s="198"/>
    </row>
    <row r="3028" spans="3:11" ht="15" customHeight="1" x14ac:dyDescent="0.25">
      <c r="C3028" s="175"/>
      <c r="E3028" s="175"/>
      <c r="H3028" s="175"/>
      <c r="I3028" s="175"/>
      <c r="J3028" s="202"/>
      <c r="K3028" s="198"/>
    </row>
    <row r="3029" spans="3:11" ht="15" customHeight="1" x14ac:dyDescent="0.25">
      <c r="C3029" s="175"/>
      <c r="E3029" s="175"/>
      <c r="H3029" s="175"/>
      <c r="I3029" s="175"/>
      <c r="J3029" s="202"/>
      <c r="K3029" s="198"/>
    </row>
    <row r="3030" spans="3:11" ht="15" customHeight="1" x14ac:dyDescent="0.25">
      <c r="C3030" s="175"/>
      <c r="E3030" s="175"/>
      <c r="H3030" s="175"/>
      <c r="I3030" s="175"/>
      <c r="J3030" s="202"/>
      <c r="K3030" s="198"/>
    </row>
    <row r="3031" spans="3:11" ht="15" customHeight="1" x14ac:dyDescent="0.25">
      <c r="C3031" s="175"/>
      <c r="E3031" s="175"/>
      <c r="H3031" s="175"/>
      <c r="I3031" s="175"/>
      <c r="J3031" s="202"/>
      <c r="K3031" s="198"/>
    </row>
    <row r="3032" spans="3:11" ht="15" customHeight="1" x14ac:dyDescent="0.25">
      <c r="C3032" s="175"/>
      <c r="E3032" s="175"/>
      <c r="H3032" s="175"/>
      <c r="I3032" s="175"/>
      <c r="J3032" s="202"/>
      <c r="K3032" s="198"/>
    </row>
    <row r="3033" spans="3:11" ht="15" customHeight="1" x14ac:dyDescent="0.25">
      <c r="C3033" s="175"/>
      <c r="E3033" s="175"/>
      <c r="H3033" s="175"/>
      <c r="I3033" s="175"/>
      <c r="J3033" s="202"/>
      <c r="K3033" s="198"/>
    </row>
    <row r="3034" spans="3:11" ht="15" customHeight="1" x14ac:dyDescent="0.25">
      <c r="C3034" s="175"/>
      <c r="E3034" s="175"/>
      <c r="H3034" s="175"/>
      <c r="I3034" s="175"/>
      <c r="J3034" s="202"/>
      <c r="K3034" s="198"/>
    </row>
    <row r="3035" spans="3:11" ht="15" customHeight="1" x14ac:dyDescent="0.25">
      <c r="C3035" s="175"/>
      <c r="E3035" s="175"/>
      <c r="H3035" s="175"/>
      <c r="I3035" s="175"/>
      <c r="J3035" s="202"/>
      <c r="K3035" s="198"/>
    </row>
    <row r="3036" spans="3:11" ht="15" customHeight="1" x14ac:dyDescent="0.25">
      <c r="C3036" s="175"/>
      <c r="E3036" s="175"/>
      <c r="H3036" s="175"/>
      <c r="I3036" s="175"/>
      <c r="J3036" s="202"/>
      <c r="K3036" s="198"/>
    </row>
    <row r="3037" spans="3:11" ht="15" customHeight="1" x14ac:dyDescent="0.25">
      <c r="C3037" s="175"/>
      <c r="E3037" s="175"/>
      <c r="H3037" s="175"/>
      <c r="I3037" s="175"/>
      <c r="J3037" s="202"/>
      <c r="K3037" s="198"/>
    </row>
    <row r="3038" spans="3:11" ht="15" customHeight="1" x14ac:dyDescent="0.25">
      <c r="C3038" s="175"/>
      <c r="E3038" s="175"/>
      <c r="H3038" s="175"/>
      <c r="I3038" s="175"/>
      <c r="J3038" s="202"/>
      <c r="K3038" s="198"/>
    </row>
    <row r="3039" spans="3:11" ht="15" customHeight="1" x14ac:dyDescent="0.25">
      <c r="C3039" s="175"/>
      <c r="E3039" s="175"/>
      <c r="H3039" s="175"/>
      <c r="I3039" s="175"/>
      <c r="J3039" s="202"/>
      <c r="K3039" s="198"/>
    </row>
    <row r="3040" spans="3:11" ht="15" customHeight="1" x14ac:dyDescent="0.25">
      <c r="C3040" s="175"/>
      <c r="E3040" s="175"/>
      <c r="H3040" s="175"/>
      <c r="I3040" s="175"/>
      <c r="J3040" s="202"/>
      <c r="K3040" s="198"/>
    </row>
    <row r="3041" spans="3:11" ht="15" customHeight="1" x14ac:dyDescent="0.25">
      <c r="C3041" s="175"/>
      <c r="E3041" s="175"/>
      <c r="H3041" s="175"/>
      <c r="I3041" s="175"/>
      <c r="J3041" s="202"/>
      <c r="K3041" s="198"/>
    </row>
    <row r="3042" spans="3:11" ht="15" customHeight="1" x14ac:dyDescent="0.25">
      <c r="C3042" s="175"/>
      <c r="E3042" s="175"/>
      <c r="H3042" s="175"/>
      <c r="I3042" s="175"/>
      <c r="J3042" s="202"/>
      <c r="K3042" s="198"/>
    </row>
    <row r="3043" spans="3:11" ht="15" customHeight="1" x14ac:dyDescent="0.25">
      <c r="C3043" s="175"/>
      <c r="E3043" s="175"/>
      <c r="H3043" s="175"/>
      <c r="I3043" s="175"/>
      <c r="J3043" s="202"/>
      <c r="K3043" s="198"/>
    </row>
    <row r="3044" spans="3:11" ht="15" customHeight="1" x14ac:dyDescent="0.25">
      <c r="C3044" s="175"/>
      <c r="E3044" s="175"/>
      <c r="H3044" s="175"/>
      <c r="I3044" s="175"/>
      <c r="J3044" s="202"/>
      <c r="K3044" s="198"/>
    </row>
    <row r="3045" spans="3:11" ht="15" customHeight="1" x14ac:dyDescent="0.25">
      <c r="C3045" s="175"/>
      <c r="E3045" s="175"/>
      <c r="H3045" s="175"/>
      <c r="I3045" s="175"/>
      <c r="J3045" s="202"/>
      <c r="K3045" s="198"/>
    </row>
    <row r="3046" spans="3:11" ht="15" customHeight="1" x14ac:dyDescent="0.25">
      <c r="C3046" s="175"/>
      <c r="E3046" s="175"/>
      <c r="H3046" s="175"/>
      <c r="I3046" s="175"/>
      <c r="J3046" s="202"/>
      <c r="K3046" s="198"/>
    </row>
    <row r="3047" spans="3:11" ht="15" customHeight="1" x14ac:dyDescent="0.25">
      <c r="C3047" s="175"/>
      <c r="E3047" s="175"/>
      <c r="H3047" s="175"/>
      <c r="I3047" s="175"/>
      <c r="J3047" s="202"/>
      <c r="K3047" s="198"/>
    </row>
    <row r="3048" spans="3:11" ht="15" customHeight="1" x14ac:dyDescent="0.25">
      <c r="C3048" s="175"/>
      <c r="E3048" s="175"/>
      <c r="H3048" s="175"/>
      <c r="I3048" s="175"/>
      <c r="J3048" s="202"/>
      <c r="K3048" s="198"/>
    </row>
    <row r="3049" spans="3:11" ht="15" customHeight="1" x14ac:dyDescent="0.25">
      <c r="C3049" s="175"/>
      <c r="E3049" s="175"/>
      <c r="H3049" s="175"/>
      <c r="I3049" s="175"/>
      <c r="J3049" s="202"/>
      <c r="K3049" s="198"/>
    </row>
    <row r="3050" spans="3:11" ht="15" customHeight="1" x14ac:dyDescent="0.25">
      <c r="C3050" s="175"/>
      <c r="E3050" s="175"/>
      <c r="H3050" s="175"/>
      <c r="I3050" s="175"/>
      <c r="J3050" s="202"/>
      <c r="K3050" s="198"/>
    </row>
    <row r="3051" spans="3:11" ht="15" customHeight="1" x14ac:dyDescent="0.25">
      <c r="C3051" s="175"/>
      <c r="E3051" s="175"/>
      <c r="H3051" s="175"/>
      <c r="I3051" s="175"/>
      <c r="J3051" s="202"/>
      <c r="K3051" s="198"/>
    </row>
    <row r="3052" spans="3:11" ht="15" customHeight="1" x14ac:dyDescent="0.25">
      <c r="C3052" s="175"/>
      <c r="E3052" s="175"/>
      <c r="H3052" s="175"/>
      <c r="I3052" s="175"/>
      <c r="J3052" s="202"/>
      <c r="K3052" s="198"/>
    </row>
    <row r="3053" spans="3:11" ht="15" customHeight="1" x14ac:dyDescent="0.25">
      <c r="C3053" s="175"/>
      <c r="E3053" s="175"/>
      <c r="H3053" s="175"/>
      <c r="I3053" s="175"/>
      <c r="J3053" s="202"/>
      <c r="K3053" s="198"/>
    </row>
    <row r="3054" spans="3:11" ht="15" customHeight="1" x14ac:dyDescent="0.25">
      <c r="C3054" s="175"/>
      <c r="E3054" s="175"/>
      <c r="H3054" s="175"/>
      <c r="I3054" s="175"/>
      <c r="J3054" s="202"/>
      <c r="K3054" s="198"/>
    </row>
    <row r="3055" spans="3:11" ht="15" customHeight="1" x14ac:dyDescent="0.25">
      <c r="C3055" s="175"/>
      <c r="E3055" s="175"/>
      <c r="H3055" s="175"/>
      <c r="I3055" s="175"/>
      <c r="J3055" s="202"/>
      <c r="K3055" s="198"/>
    </row>
    <row r="3056" spans="3:11" ht="15" customHeight="1" x14ac:dyDescent="0.25">
      <c r="C3056" s="175"/>
      <c r="E3056" s="175"/>
      <c r="H3056" s="175"/>
      <c r="I3056" s="175"/>
      <c r="J3056" s="202"/>
      <c r="K3056" s="198"/>
    </row>
    <row r="3057" spans="3:11" ht="15" customHeight="1" x14ac:dyDescent="0.25">
      <c r="C3057" s="175"/>
      <c r="E3057" s="175"/>
      <c r="H3057" s="175"/>
      <c r="I3057" s="175"/>
      <c r="J3057" s="202"/>
      <c r="K3057" s="198"/>
    </row>
    <row r="3058" spans="3:11" ht="15" customHeight="1" x14ac:dyDescent="0.25">
      <c r="C3058" s="175"/>
      <c r="E3058" s="175"/>
      <c r="H3058" s="175"/>
      <c r="I3058" s="175"/>
      <c r="J3058" s="202"/>
      <c r="K3058" s="198"/>
    </row>
    <row r="3059" spans="3:11" ht="15" customHeight="1" x14ac:dyDescent="0.25">
      <c r="C3059" s="175"/>
      <c r="E3059" s="175"/>
      <c r="H3059" s="175"/>
      <c r="I3059" s="175"/>
      <c r="J3059" s="202"/>
      <c r="K3059" s="198"/>
    </row>
    <row r="3060" spans="3:11" ht="15" customHeight="1" x14ac:dyDescent="0.25">
      <c r="C3060" s="175"/>
      <c r="E3060" s="175"/>
      <c r="H3060" s="175"/>
      <c r="I3060" s="175"/>
      <c r="J3060" s="202"/>
      <c r="K3060" s="198"/>
    </row>
    <row r="3061" spans="3:11" ht="15" customHeight="1" x14ac:dyDescent="0.25">
      <c r="C3061" s="175"/>
      <c r="E3061" s="175"/>
      <c r="H3061" s="175"/>
      <c r="I3061" s="175"/>
      <c r="J3061" s="202"/>
      <c r="K3061" s="198"/>
    </row>
    <row r="3062" spans="3:11" ht="15" customHeight="1" x14ac:dyDescent="0.25">
      <c r="C3062" s="175"/>
      <c r="E3062" s="175"/>
      <c r="H3062" s="175"/>
      <c r="I3062" s="175"/>
      <c r="J3062" s="202"/>
      <c r="K3062" s="198"/>
    </row>
    <row r="3063" spans="3:11" ht="15" customHeight="1" x14ac:dyDescent="0.25">
      <c r="C3063" s="175"/>
      <c r="E3063" s="175"/>
      <c r="H3063" s="175"/>
      <c r="I3063" s="175"/>
      <c r="J3063" s="202"/>
      <c r="K3063" s="198"/>
    </row>
    <row r="3064" spans="3:11" ht="15" customHeight="1" x14ac:dyDescent="0.25">
      <c r="C3064" s="175"/>
      <c r="E3064" s="175"/>
      <c r="H3064" s="175"/>
      <c r="I3064" s="175"/>
      <c r="J3064" s="202"/>
      <c r="K3064" s="198"/>
    </row>
    <row r="3065" spans="3:11" ht="15" customHeight="1" x14ac:dyDescent="0.25">
      <c r="C3065" s="175"/>
      <c r="E3065" s="175"/>
      <c r="H3065" s="175"/>
      <c r="I3065" s="175"/>
      <c r="J3065" s="202"/>
      <c r="K3065" s="198"/>
    </row>
    <row r="3066" spans="3:11" ht="15" customHeight="1" x14ac:dyDescent="0.25">
      <c r="C3066" s="175"/>
      <c r="E3066" s="175"/>
      <c r="H3066" s="175"/>
      <c r="I3066" s="175"/>
      <c r="J3066" s="202"/>
      <c r="K3066" s="198"/>
    </row>
    <row r="3067" spans="3:11" ht="15" customHeight="1" x14ac:dyDescent="0.25">
      <c r="C3067" s="175"/>
      <c r="E3067" s="175"/>
      <c r="H3067" s="175"/>
      <c r="I3067" s="175"/>
      <c r="J3067" s="202"/>
      <c r="K3067" s="198"/>
    </row>
    <row r="3068" spans="3:11" ht="15" customHeight="1" x14ac:dyDescent="0.25">
      <c r="C3068" s="175"/>
      <c r="E3068" s="175"/>
      <c r="H3068" s="175"/>
      <c r="I3068" s="175"/>
      <c r="J3068" s="202"/>
      <c r="K3068" s="198"/>
    </row>
    <row r="3069" spans="3:11" ht="15" customHeight="1" x14ac:dyDescent="0.25">
      <c r="C3069" s="175"/>
      <c r="E3069" s="175"/>
      <c r="H3069" s="175"/>
      <c r="I3069" s="175"/>
      <c r="J3069" s="202"/>
      <c r="K3069" s="198"/>
    </row>
    <row r="3070" spans="3:11" ht="15" customHeight="1" x14ac:dyDescent="0.25">
      <c r="C3070" s="175"/>
      <c r="E3070" s="175"/>
      <c r="H3070" s="175"/>
      <c r="I3070" s="175"/>
      <c r="J3070" s="202"/>
      <c r="K3070" s="198"/>
    </row>
    <row r="3071" spans="3:11" ht="15" customHeight="1" x14ac:dyDescent="0.25">
      <c r="C3071" s="175"/>
      <c r="E3071" s="175"/>
      <c r="H3071" s="175"/>
      <c r="I3071" s="175"/>
      <c r="J3071" s="202"/>
      <c r="K3071" s="198"/>
    </row>
    <row r="3072" spans="3:11" ht="15" customHeight="1" x14ac:dyDescent="0.25">
      <c r="C3072" s="175"/>
      <c r="E3072" s="175"/>
      <c r="H3072" s="175"/>
      <c r="I3072" s="175"/>
      <c r="J3072" s="202"/>
      <c r="K3072" s="198"/>
    </row>
    <row r="3073" spans="3:11" ht="15" customHeight="1" x14ac:dyDescent="0.25">
      <c r="C3073" s="175"/>
      <c r="E3073" s="175"/>
      <c r="H3073" s="175"/>
      <c r="I3073" s="175"/>
      <c r="J3073" s="202"/>
      <c r="K3073" s="198"/>
    </row>
    <row r="3074" spans="3:11" ht="15" customHeight="1" x14ac:dyDescent="0.25">
      <c r="C3074" s="175"/>
      <c r="E3074" s="175"/>
      <c r="H3074" s="175"/>
      <c r="I3074" s="175"/>
      <c r="J3074" s="202"/>
      <c r="K3074" s="198"/>
    </row>
    <row r="3075" spans="3:11" ht="15" customHeight="1" x14ac:dyDescent="0.25">
      <c r="C3075" s="175"/>
      <c r="E3075" s="175"/>
      <c r="H3075" s="175"/>
      <c r="I3075" s="175"/>
      <c r="J3075" s="202"/>
      <c r="K3075" s="198"/>
    </row>
    <row r="3076" spans="3:11" ht="15" customHeight="1" x14ac:dyDescent="0.25">
      <c r="C3076" s="175"/>
      <c r="E3076" s="175"/>
      <c r="H3076" s="175"/>
      <c r="I3076" s="175"/>
      <c r="J3076" s="202"/>
      <c r="K3076" s="198"/>
    </row>
    <row r="3077" spans="3:11" ht="15" customHeight="1" x14ac:dyDescent="0.25">
      <c r="C3077" s="175"/>
      <c r="E3077" s="175"/>
      <c r="H3077" s="175"/>
      <c r="I3077" s="175"/>
      <c r="J3077" s="202"/>
      <c r="K3077" s="198"/>
    </row>
    <row r="3078" spans="3:11" ht="15" customHeight="1" x14ac:dyDescent="0.25">
      <c r="C3078" s="175"/>
      <c r="E3078" s="175"/>
      <c r="H3078" s="175"/>
      <c r="I3078" s="175"/>
      <c r="J3078" s="202"/>
      <c r="K3078" s="198"/>
    </row>
    <row r="3079" spans="3:11" ht="15" customHeight="1" x14ac:dyDescent="0.25">
      <c r="C3079" s="175"/>
      <c r="E3079" s="175"/>
      <c r="H3079" s="175"/>
      <c r="I3079" s="175"/>
      <c r="J3079" s="202"/>
      <c r="K3079" s="198"/>
    </row>
    <row r="3080" spans="3:11" ht="15" customHeight="1" x14ac:dyDescent="0.25">
      <c r="C3080" s="175"/>
      <c r="E3080" s="175"/>
      <c r="H3080" s="175"/>
      <c r="I3080" s="175"/>
      <c r="J3080" s="202"/>
      <c r="K3080" s="198"/>
    </row>
    <row r="3081" spans="3:11" ht="15" customHeight="1" x14ac:dyDescent="0.25">
      <c r="C3081" s="175"/>
      <c r="E3081" s="175"/>
      <c r="H3081" s="175"/>
      <c r="I3081" s="175"/>
      <c r="J3081" s="202"/>
      <c r="K3081" s="198"/>
    </row>
    <row r="3082" spans="3:11" ht="15" customHeight="1" x14ac:dyDescent="0.25">
      <c r="C3082" s="175"/>
      <c r="E3082" s="175"/>
      <c r="H3082" s="175"/>
      <c r="I3082" s="175"/>
      <c r="J3082" s="202"/>
      <c r="K3082" s="198"/>
    </row>
    <row r="3083" spans="3:11" ht="15" customHeight="1" x14ac:dyDescent="0.25">
      <c r="C3083" s="175"/>
      <c r="E3083" s="175"/>
      <c r="H3083" s="175"/>
      <c r="I3083" s="175"/>
      <c r="J3083" s="202"/>
      <c r="K3083" s="198"/>
    </row>
    <row r="3084" spans="3:11" ht="15" customHeight="1" x14ac:dyDescent="0.25">
      <c r="C3084" s="175"/>
      <c r="E3084" s="175"/>
      <c r="H3084" s="175"/>
      <c r="I3084" s="175"/>
      <c r="J3084" s="202"/>
      <c r="K3084" s="198"/>
    </row>
    <row r="3085" spans="3:11" ht="15" customHeight="1" x14ac:dyDescent="0.25">
      <c r="C3085" s="175"/>
      <c r="E3085" s="175"/>
      <c r="H3085" s="175"/>
      <c r="I3085" s="175"/>
      <c r="J3085" s="202"/>
      <c r="K3085" s="198"/>
    </row>
    <row r="3086" spans="3:11" ht="15" customHeight="1" x14ac:dyDescent="0.25">
      <c r="C3086" s="175"/>
      <c r="E3086" s="175"/>
      <c r="H3086" s="175"/>
      <c r="I3086" s="175"/>
      <c r="J3086" s="202"/>
      <c r="K3086" s="198"/>
    </row>
    <row r="3087" spans="3:11" ht="15" customHeight="1" x14ac:dyDescent="0.25">
      <c r="C3087" s="175"/>
      <c r="E3087" s="175"/>
      <c r="H3087" s="175"/>
      <c r="I3087" s="175"/>
      <c r="J3087" s="202"/>
      <c r="K3087" s="198"/>
    </row>
    <row r="3088" spans="3:11" ht="15" customHeight="1" x14ac:dyDescent="0.25">
      <c r="C3088" s="175"/>
      <c r="E3088" s="175"/>
      <c r="H3088" s="175"/>
      <c r="I3088" s="175"/>
      <c r="J3088" s="202"/>
      <c r="K3088" s="198"/>
    </row>
    <row r="3089" spans="3:11" ht="15" customHeight="1" x14ac:dyDescent="0.25">
      <c r="C3089" s="175"/>
      <c r="E3089" s="175"/>
      <c r="H3089" s="175"/>
      <c r="I3089" s="175"/>
      <c r="J3089" s="202"/>
      <c r="K3089" s="198"/>
    </row>
    <row r="3090" spans="3:11" ht="15" customHeight="1" x14ac:dyDescent="0.25">
      <c r="C3090" s="175"/>
      <c r="E3090" s="175"/>
      <c r="H3090" s="175"/>
      <c r="I3090" s="175"/>
      <c r="J3090" s="202"/>
      <c r="K3090" s="198"/>
    </row>
    <row r="3091" spans="3:11" ht="15" customHeight="1" x14ac:dyDescent="0.25">
      <c r="C3091" s="175"/>
      <c r="E3091" s="175"/>
      <c r="H3091" s="175"/>
      <c r="I3091" s="175"/>
      <c r="J3091" s="202"/>
      <c r="K3091" s="198"/>
    </row>
    <row r="3092" spans="3:11" ht="15" customHeight="1" x14ac:dyDescent="0.25">
      <c r="C3092" s="175"/>
      <c r="E3092" s="175"/>
      <c r="H3092" s="175"/>
      <c r="I3092" s="175"/>
      <c r="J3092" s="202"/>
      <c r="K3092" s="198"/>
    </row>
    <row r="3093" spans="3:11" ht="15" customHeight="1" x14ac:dyDescent="0.25">
      <c r="C3093" s="175"/>
      <c r="E3093" s="175"/>
      <c r="H3093" s="175"/>
      <c r="I3093" s="175"/>
      <c r="J3093" s="202"/>
      <c r="K3093" s="198"/>
    </row>
    <row r="3094" spans="3:11" ht="15" customHeight="1" x14ac:dyDescent="0.25">
      <c r="C3094" s="175"/>
      <c r="E3094" s="175"/>
      <c r="H3094" s="175"/>
      <c r="I3094" s="175"/>
      <c r="J3094" s="202"/>
      <c r="K3094" s="198"/>
    </row>
    <row r="3095" spans="3:11" ht="15" customHeight="1" x14ac:dyDescent="0.25">
      <c r="C3095" s="175"/>
      <c r="E3095" s="175"/>
      <c r="H3095" s="175"/>
      <c r="I3095" s="175"/>
      <c r="J3095" s="202"/>
      <c r="K3095" s="198"/>
    </row>
    <row r="3096" spans="3:11" ht="15" customHeight="1" x14ac:dyDescent="0.25">
      <c r="C3096" s="175"/>
      <c r="E3096" s="175"/>
      <c r="H3096" s="175"/>
      <c r="I3096" s="175"/>
      <c r="J3096" s="202"/>
      <c r="K3096" s="198"/>
    </row>
    <row r="3097" spans="3:11" ht="15" customHeight="1" x14ac:dyDescent="0.25">
      <c r="C3097" s="175"/>
      <c r="E3097" s="175"/>
      <c r="H3097" s="175"/>
      <c r="I3097" s="175"/>
      <c r="J3097" s="202"/>
      <c r="K3097" s="198"/>
    </row>
    <row r="3098" spans="3:11" ht="15" customHeight="1" x14ac:dyDescent="0.25">
      <c r="C3098" s="175"/>
      <c r="E3098" s="175"/>
      <c r="H3098" s="175"/>
      <c r="I3098" s="175"/>
      <c r="J3098" s="202"/>
      <c r="K3098" s="198"/>
    </row>
    <row r="3099" spans="3:11" ht="15" customHeight="1" x14ac:dyDescent="0.25">
      <c r="C3099" s="175"/>
      <c r="E3099" s="175"/>
      <c r="H3099" s="175"/>
      <c r="I3099" s="175"/>
      <c r="J3099" s="202"/>
      <c r="K3099" s="198"/>
    </row>
    <row r="3100" spans="3:11" ht="15" customHeight="1" x14ac:dyDescent="0.25">
      <c r="C3100" s="175"/>
      <c r="E3100" s="175"/>
      <c r="H3100" s="175"/>
      <c r="I3100" s="175"/>
      <c r="J3100" s="202"/>
      <c r="K3100" s="198"/>
    </row>
    <row r="3101" spans="3:11" ht="15" customHeight="1" x14ac:dyDescent="0.25">
      <c r="C3101" s="175"/>
      <c r="E3101" s="175"/>
      <c r="H3101" s="175"/>
      <c r="I3101" s="175"/>
      <c r="J3101" s="202"/>
      <c r="K3101" s="198"/>
    </row>
    <row r="3102" spans="3:11" ht="15" customHeight="1" x14ac:dyDescent="0.25">
      <c r="C3102" s="175"/>
      <c r="E3102" s="175"/>
      <c r="H3102" s="175"/>
      <c r="I3102" s="175"/>
      <c r="J3102" s="202"/>
      <c r="K3102" s="198"/>
    </row>
    <row r="3103" spans="3:11" ht="15" customHeight="1" x14ac:dyDescent="0.25">
      <c r="C3103" s="175"/>
      <c r="E3103" s="175"/>
      <c r="H3103" s="175"/>
      <c r="I3103" s="175"/>
      <c r="J3103" s="202"/>
      <c r="K3103" s="198"/>
    </row>
    <row r="3104" spans="3:11" ht="15" customHeight="1" x14ac:dyDescent="0.25">
      <c r="C3104" s="175"/>
      <c r="E3104" s="175"/>
      <c r="H3104" s="175"/>
      <c r="I3104" s="175"/>
      <c r="J3104" s="202"/>
      <c r="K3104" s="198"/>
    </row>
    <row r="3105" spans="3:11" ht="15" customHeight="1" x14ac:dyDescent="0.25">
      <c r="C3105" s="175"/>
      <c r="E3105" s="175"/>
      <c r="H3105" s="175"/>
      <c r="I3105" s="175"/>
      <c r="J3105" s="202"/>
      <c r="K3105" s="198"/>
    </row>
    <row r="3106" spans="3:11" ht="15" customHeight="1" x14ac:dyDescent="0.25">
      <c r="C3106" s="175"/>
      <c r="E3106" s="175"/>
      <c r="H3106" s="175"/>
      <c r="I3106" s="175"/>
      <c r="J3106" s="202"/>
      <c r="K3106" s="198"/>
    </row>
    <row r="3107" spans="3:11" ht="15" customHeight="1" x14ac:dyDescent="0.25">
      <c r="C3107" s="175"/>
      <c r="E3107" s="175"/>
      <c r="H3107" s="175"/>
      <c r="I3107" s="175"/>
      <c r="J3107" s="202"/>
      <c r="K3107" s="198"/>
    </row>
    <row r="3108" spans="3:11" ht="15" customHeight="1" x14ac:dyDescent="0.25">
      <c r="C3108" s="175"/>
      <c r="E3108" s="175"/>
      <c r="H3108" s="175"/>
      <c r="I3108" s="175"/>
      <c r="J3108" s="202"/>
      <c r="K3108" s="198"/>
    </row>
    <row r="3109" spans="3:11" ht="15" customHeight="1" x14ac:dyDescent="0.25">
      <c r="C3109" s="175"/>
      <c r="E3109" s="175"/>
      <c r="H3109" s="175"/>
      <c r="I3109" s="175"/>
      <c r="J3109" s="202"/>
      <c r="K3109" s="198"/>
    </row>
    <row r="3110" spans="3:11" ht="15" customHeight="1" x14ac:dyDescent="0.25">
      <c r="C3110" s="175"/>
      <c r="E3110" s="175"/>
      <c r="H3110" s="175"/>
      <c r="I3110" s="175"/>
      <c r="J3110" s="202"/>
      <c r="K3110" s="198"/>
    </row>
    <row r="3111" spans="3:11" ht="15" customHeight="1" x14ac:dyDescent="0.25">
      <c r="C3111" s="175"/>
      <c r="E3111" s="175"/>
      <c r="H3111" s="175"/>
      <c r="I3111" s="175"/>
      <c r="J3111" s="202"/>
      <c r="K3111" s="198"/>
    </row>
    <row r="3112" spans="3:11" ht="15" customHeight="1" x14ac:dyDescent="0.25">
      <c r="C3112" s="175"/>
      <c r="E3112" s="175"/>
      <c r="H3112" s="175"/>
      <c r="I3112" s="175"/>
      <c r="J3112" s="202"/>
      <c r="K3112" s="198"/>
    </row>
    <row r="3113" spans="3:11" ht="15" customHeight="1" x14ac:dyDescent="0.25">
      <c r="C3113" s="175"/>
      <c r="E3113" s="175"/>
      <c r="H3113" s="175"/>
      <c r="I3113" s="175"/>
      <c r="J3113" s="202"/>
      <c r="K3113" s="198"/>
    </row>
    <row r="3114" spans="3:11" ht="15" customHeight="1" x14ac:dyDescent="0.25">
      <c r="C3114" s="175"/>
      <c r="E3114" s="175"/>
      <c r="H3114" s="175"/>
      <c r="I3114" s="175"/>
      <c r="J3114" s="202"/>
      <c r="K3114" s="198"/>
    </row>
    <row r="3115" spans="3:11" ht="15" customHeight="1" x14ac:dyDescent="0.25">
      <c r="C3115" s="175"/>
      <c r="E3115" s="175"/>
      <c r="H3115" s="175"/>
      <c r="I3115" s="175"/>
      <c r="J3115" s="202"/>
      <c r="K3115" s="198"/>
    </row>
    <row r="3116" spans="3:11" ht="15" customHeight="1" x14ac:dyDescent="0.25">
      <c r="C3116" s="175"/>
      <c r="E3116" s="175"/>
      <c r="H3116" s="175"/>
      <c r="I3116" s="175"/>
      <c r="J3116" s="202"/>
      <c r="K3116" s="198"/>
    </row>
    <row r="3117" spans="3:11" ht="15" customHeight="1" x14ac:dyDescent="0.25">
      <c r="C3117" s="175"/>
      <c r="E3117" s="175"/>
      <c r="H3117" s="175"/>
      <c r="I3117" s="175"/>
      <c r="J3117" s="202"/>
      <c r="K3117" s="198"/>
    </row>
    <row r="3118" spans="3:11" ht="15" customHeight="1" x14ac:dyDescent="0.25">
      <c r="C3118" s="175"/>
      <c r="E3118" s="175"/>
      <c r="H3118" s="175"/>
      <c r="I3118" s="175"/>
      <c r="J3118" s="202"/>
      <c r="K3118" s="198"/>
    </row>
    <row r="3119" spans="3:11" ht="15" customHeight="1" x14ac:dyDescent="0.25">
      <c r="C3119" s="175"/>
      <c r="E3119" s="175"/>
      <c r="H3119" s="175"/>
      <c r="I3119" s="175"/>
      <c r="J3119" s="202"/>
      <c r="K3119" s="198"/>
    </row>
    <row r="3120" spans="3:11" ht="15" customHeight="1" x14ac:dyDescent="0.25">
      <c r="C3120" s="175"/>
      <c r="E3120" s="175"/>
      <c r="H3120" s="175"/>
      <c r="I3120" s="175"/>
      <c r="J3120" s="202"/>
      <c r="K3120" s="198"/>
    </row>
    <row r="3121" spans="3:11" ht="15" customHeight="1" x14ac:dyDescent="0.25">
      <c r="C3121" s="175"/>
      <c r="E3121" s="175"/>
      <c r="H3121" s="175"/>
      <c r="I3121" s="175"/>
      <c r="J3121" s="202"/>
      <c r="K3121" s="198"/>
    </row>
    <row r="3122" spans="3:11" ht="15" customHeight="1" x14ac:dyDescent="0.25">
      <c r="C3122" s="175"/>
      <c r="E3122" s="175"/>
      <c r="H3122" s="175"/>
      <c r="I3122" s="175"/>
      <c r="J3122" s="202"/>
      <c r="K3122" s="198"/>
    </row>
    <row r="3123" spans="3:11" ht="15" customHeight="1" x14ac:dyDescent="0.25">
      <c r="C3123" s="175"/>
      <c r="E3123" s="175"/>
      <c r="H3123" s="175"/>
      <c r="I3123" s="175"/>
      <c r="J3123" s="202"/>
      <c r="K3123" s="198"/>
    </row>
    <row r="3124" spans="3:11" ht="15" customHeight="1" x14ac:dyDescent="0.25">
      <c r="C3124" s="175"/>
      <c r="E3124" s="175"/>
      <c r="H3124" s="175"/>
      <c r="I3124" s="175"/>
      <c r="J3124" s="202"/>
      <c r="K3124" s="198"/>
    </row>
    <row r="3125" spans="3:11" ht="15" customHeight="1" x14ac:dyDescent="0.25">
      <c r="C3125" s="175"/>
      <c r="E3125" s="175"/>
      <c r="H3125" s="175"/>
      <c r="I3125" s="175"/>
      <c r="J3125" s="202"/>
      <c r="K3125" s="198"/>
    </row>
    <row r="3126" spans="3:11" ht="15" customHeight="1" x14ac:dyDescent="0.25">
      <c r="C3126" s="175"/>
      <c r="E3126" s="175"/>
      <c r="H3126" s="175"/>
      <c r="I3126" s="175"/>
      <c r="J3126" s="202"/>
      <c r="K3126" s="198"/>
    </row>
    <row r="3127" spans="3:11" ht="15" customHeight="1" x14ac:dyDescent="0.25">
      <c r="C3127" s="175"/>
      <c r="E3127" s="175"/>
      <c r="H3127" s="175"/>
      <c r="I3127" s="175"/>
      <c r="J3127" s="202"/>
      <c r="K3127" s="198"/>
    </row>
    <row r="3128" spans="3:11" ht="15" customHeight="1" x14ac:dyDescent="0.25">
      <c r="C3128" s="175"/>
      <c r="E3128" s="175"/>
      <c r="H3128" s="175"/>
      <c r="I3128" s="175"/>
      <c r="J3128" s="202"/>
      <c r="K3128" s="198"/>
    </row>
    <row r="3129" spans="3:11" ht="15" customHeight="1" x14ac:dyDescent="0.25">
      <c r="C3129" s="175"/>
      <c r="E3129" s="175"/>
      <c r="H3129" s="175"/>
      <c r="I3129" s="175"/>
      <c r="J3129" s="202"/>
      <c r="K3129" s="198"/>
    </row>
    <row r="3130" spans="3:11" ht="15" customHeight="1" x14ac:dyDescent="0.25">
      <c r="C3130" s="175"/>
      <c r="E3130" s="175"/>
      <c r="H3130" s="175"/>
      <c r="I3130" s="175"/>
      <c r="J3130" s="202"/>
      <c r="K3130" s="198"/>
    </row>
    <row r="3131" spans="3:11" ht="15" customHeight="1" x14ac:dyDescent="0.25">
      <c r="C3131" s="175"/>
      <c r="E3131" s="175"/>
      <c r="H3131" s="175"/>
      <c r="I3131" s="175"/>
      <c r="J3131" s="202"/>
      <c r="K3131" s="198"/>
    </row>
    <row r="3132" spans="3:11" ht="15" customHeight="1" x14ac:dyDescent="0.25">
      <c r="C3132" s="175"/>
      <c r="E3132" s="175"/>
      <c r="H3132" s="175"/>
      <c r="I3132" s="175"/>
      <c r="J3132" s="202"/>
      <c r="K3132" s="198"/>
    </row>
    <row r="3133" spans="3:11" ht="15" customHeight="1" x14ac:dyDescent="0.25">
      <c r="C3133" s="175"/>
      <c r="E3133" s="175"/>
      <c r="H3133" s="175"/>
      <c r="I3133" s="175"/>
      <c r="J3133" s="202"/>
      <c r="K3133" s="198"/>
    </row>
    <row r="3134" spans="3:11" ht="15" customHeight="1" x14ac:dyDescent="0.25">
      <c r="C3134" s="175"/>
      <c r="E3134" s="175"/>
      <c r="H3134" s="175"/>
      <c r="I3134" s="175"/>
      <c r="J3134" s="202"/>
      <c r="K3134" s="198"/>
    </row>
    <row r="3135" spans="3:11" ht="15" customHeight="1" x14ac:dyDescent="0.25">
      <c r="C3135" s="175"/>
      <c r="E3135" s="175"/>
      <c r="H3135" s="175"/>
      <c r="I3135" s="175"/>
      <c r="J3135" s="202"/>
      <c r="K3135" s="198"/>
    </row>
    <row r="3136" spans="3:11" ht="15" customHeight="1" x14ac:dyDescent="0.25">
      <c r="C3136" s="175"/>
      <c r="E3136" s="175"/>
      <c r="H3136" s="175"/>
      <c r="I3136" s="175"/>
      <c r="J3136" s="202"/>
      <c r="K3136" s="198"/>
    </row>
    <row r="3137" spans="3:11" ht="15" customHeight="1" x14ac:dyDescent="0.25">
      <c r="C3137" s="175"/>
      <c r="E3137" s="175"/>
      <c r="H3137" s="175"/>
      <c r="I3137" s="175"/>
      <c r="J3137" s="202"/>
      <c r="K3137" s="198"/>
    </row>
    <row r="3138" spans="3:11" ht="15" customHeight="1" x14ac:dyDescent="0.25">
      <c r="C3138" s="175"/>
      <c r="E3138" s="175"/>
      <c r="H3138" s="175"/>
      <c r="I3138" s="175"/>
      <c r="J3138" s="202"/>
      <c r="K3138" s="198"/>
    </row>
    <row r="3139" spans="3:11" ht="15" customHeight="1" x14ac:dyDescent="0.25">
      <c r="C3139" s="175"/>
      <c r="E3139" s="175"/>
      <c r="H3139" s="175"/>
      <c r="I3139" s="175"/>
      <c r="J3139" s="202"/>
      <c r="K3139" s="198"/>
    </row>
    <row r="3140" spans="3:11" ht="15" customHeight="1" x14ac:dyDescent="0.25">
      <c r="C3140" s="175"/>
      <c r="E3140" s="175"/>
      <c r="H3140" s="175"/>
      <c r="I3140" s="175"/>
      <c r="J3140" s="202"/>
      <c r="K3140" s="198"/>
    </row>
    <row r="3141" spans="3:11" ht="15" customHeight="1" x14ac:dyDescent="0.25">
      <c r="C3141" s="175"/>
      <c r="E3141" s="175"/>
      <c r="H3141" s="175"/>
      <c r="I3141" s="175"/>
      <c r="J3141" s="202"/>
      <c r="K3141" s="198"/>
    </row>
    <row r="3142" spans="3:11" ht="15" customHeight="1" x14ac:dyDescent="0.25">
      <c r="C3142" s="175"/>
      <c r="E3142" s="175"/>
      <c r="H3142" s="175"/>
      <c r="I3142" s="175"/>
      <c r="J3142" s="202"/>
      <c r="K3142" s="198"/>
    </row>
    <row r="3143" spans="3:11" ht="15" customHeight="1" x14ac:dyDescent="0.25">
      <c r="C3143" s="175"/>
      <c r="E3143" s="175"/>
      <c r="H3143" s="175"/>
      <c r="I3143" s="175"/>
      <c r="J3143" s="202"/>
      <c r="K3143" s="198"/>
    </row>
    <row r="3144" spans="3:11" ht="15" customHeight="1" x14ac:dyDescent="0.25">
      <c r="C3144" s="175"/>
      <c r="E3144" s="175"/>
      <c r="H3144" s="175"/>
      <c r="I3144" s="175"/>
      <c r="J3144" s="202"/>
      <c r="K3144" s="198"/>
    </row>
    <row r="3145" spans="3:11" ht="15" customHeight="1" x14ac:dyDescent="0.25">
      <c r="C3145" s="175"/>
      <c r="E3145" s="175"/>
      <c r="H3145" s="175"/>
      <c r="I3145" s="175"/>
      <c r="J3145" s="202"/>
      <c r="K3145" s="198"/>
    </row>
    <row r="3146" spans="3:11" ht="15" customHeight="1" x14ac:dyDescent="0.25">
      <c r="C3146" s="175"/>
      <c r="E3146" s="175"/>
      <c r="H3146" s="175"/>
      <c r="I3146" s="175"/>
      <c r="J3146" s="202"/>
      <c r="K3146" s="198"/>
    </row>
    <row r="3147" spans="3:11" ht="15" customHeight="1" x14ac:dyDescent="0.25">
      <c r="C3147" s="175"/>
      <c r="E3147" s="175"/>
      <c r="H3147" s="175"/>
      <c r="I3147" s="175"/>
      <c r="J3147" s="202"/>
      <c r="K3147" s="198"/>
    </row>
    <row r="3148" spans="3:11" ht="15" customHeight="1" x14ac:dyDescent="0.25">
      <c r="C3148" s="175"/>
      <c r="E3148" s="175"/>
      <c r="H3148" s="175"/>
      <c r="I3148" s="175"/>
      <c r="J3148" s="202"/>
      <c r="K3148" s="198"/>
    </row>
    <row r="3149" spans="3:11" ht="15" customHeight="1" x14ac:dyDescent="0.25">
      <c r="C3149" s="175"/>
      <c r="E3149" s="175"/>
      <c r="H3149" s="175"/>
      <c r="I3149" s="175"/>
      <c r="J3149" s="202"/>
      <c r="K3149" s="198"/>
    </row>
    <row r="3150" spans="3:11" ht="15" customHeight="1" x14ac:dyDescent="0.25">
      <c r="C3150" s="175"/>
      <c r="E3150" s="175"/>
      <c r="H3150" s="175"/>
      <c r="I3150" s="175"/>
      <c r="J3150" s="202"/>
      <c r="K3150" s="198"/>
    </row>
    <row r="3151" spans="3:11" ht="15" customHeight="1" x14ac:dyDescent="0.25">
      <c r="C3151" s="175"/>
      <c r="E3151" s="175"/>
      <c r="H3151" s="175"/>
      <c r="I3151" s="175"/>
      <c r="J3151" s="202"/>
      <c r="K3151" s="198"/>
    </row>
    <row r="3152" spans="3:11" ht="15" customHeight="1" x14ac:dyDescent="0.25">
      <c r="C3152" s="175"/>
      <c r="E3152" s="175"/>
      <c r="H3152" s="175"/>
      <c r="I3152" s="175"/>
      <c r="J3152" s="202"/>
      <c r="K3152" s="198"/>
    </row>
    <row r="3153" spans="3:11" ht="15" customHeight="1" x14ac:dyDescent="0.25">
      <c r="C3153" s="175"/>
      <c r="E3153" s="175"/>
      <c r="H3153" s="175"/>
      <c r="I3153" s="175"/>
      <c r="J3153" s="202"/>
      <c r="K3153" s="198"/>
    </row>
    <row r="3154" spans="3:11" ht="15" customHeight="1" x14ac:dyDescent="0.25">
      <c r="C3154" s="175"/>
      <c r="E3154" s="175"/>
      <c r="H3154" s="175"/>
      <c r="I3154" s="175"/>
      <c r="J3154" s="202"/>
      <c r="K3154" s="198"/>
    </row>
    <row r="3155" spans="3:11" ht="15" customHeight="1" x14ac:dyDescent="0.25">
      <c r="C3155" s="175"/>
      <c r="E3155" s="175"/>
      <c r="H3155" s="175"/>
      <c r="I3155" s="175"/>
      <c r="J3155" s="202"/>
      <c r="K3155" s="198"/>
    </row>
    <row r="3156" spans="3:11" ht="15" customHeight="1" x14ac:dyDescent="0.25">
      <c r="C3156" s="175"/>
      <c r="E3156" s="175"/>
      <c r="H3156" s="175"/>
      <c r="I3156" s="175"/>
      <c r="J3156" s="202"/>
      <c r="K3156" s="198"/>
    </row>
    <row r="3157" spans="3:11" ht="15" customHeight="1" x14ac:dyDescent="0.25">
      <c r="C3157" s="175"/>
      <c r="E3157" s="175"/>
      <c r="H3157" s="175"/>
      <c r="I3157" s="175"/>
      <c r="J3157" s="202"/>
      <c r="K3157" s="198"/>
    </row>
    <row r="3158" spans="3:11" ht="15" customHeight="1" x14ac:dyDescent="0.25">
      <c r="C3158" s="175"/>
      <c r="E3158" s="175"/>
      <c r="H3158" s="175"/>
      <c r="I3158" s="175"/>
      <c r="J3158" s="202"/>
      <c r="K3158" s="198"/>
    </row>
    <row r="3159" spans="3:11" ht="15" customHeight="1" x14ac:dyDescent="0.25">
      <c r="C3159" s="175"/>
      <c r="E3159" s="175"/>
      <c r="H3159" s="175"/>
      <c r="I3159" s="175"/>
      <c r="J3159" s="202"/>
      <c r="K3159" s="198"/>
    </row>
    <row r="3160" spans="3:11" ht="15" customHeight="1" x14ac:dyDescent="0.25">
      <c r="C3160" s="175"/>
      <c r="E3160" s="175"/>
      <c r="H3160" s="175"/>
      <c r="I3160" s="175"/>
      <c r="J3160" s="202"/>
      <c r="K3160" s="198"/>
    </row>
    <row r="3161" spans="3:11" ht="15" customHeight="1" x14ac:dyDescent="0.25">
      <c r="C3161" s="175"/>
      <c r="E3161" s="175"/>
      <c r="H3161" s="175"/>
      <c r="I3161" s="175"/>
      <c r="J3161" s="202"/>
      <c r="K3161" s="198"/>
    </row>
    <row r="3162" spans="3:11" ht="15" customHeight="1" x14ac:dyDescent="0.25">
      <c r="C3162" s="175"/>
      <c r="E3162" s="175"/>
      <c r="H3162" s="175"/>
      <c r="I3162" s="175"/>
      <c r="J3162" s="202"/>
      <c r="K3162" s="198"/>
    </row>
    <row r="3163" spans="3:11" ht="15" customHeight="1" x14ac:dyDescent="0.25">
      <c r="C3163" s="175"/>
      <c r="E3163" s="175"/>
      <c r="H3163" s="175"/>
      <c r="I3163" s="175"/>
      <c r="J3163" s="202"/>
      <c r="K3163" s="198"/>
    </row>
    <row r="3164" spans="3:11" ht="15" customHeight="1" x14ac:dyDescent="0.25">
      <c r="C3164" s="175"/>
      <c r="E3164" s="175"/>
      <c r="H3164" s="175"/>
      <c r="I3164" s="175"/>
      <c r="J3164" s="202"/>
      <c r="K3164" s="198"/>
    </row>
    <row r="3165" spans="3:11" ht="15" customHeight="1" x14ac:dyDescent="0.25">
      <c r="C3165" s="175"/>
      <c r="E3165" s="175"/>
      <c r="H3165" s="175"/>
      <c r="I3165" s="175"/>
      <c r="J3165" s="202"/>
      <c r="K3165" s="198"/>
    </row>
    <row r="3166" spans="3:11" ht="15" customHeight="1" x14ac:dyDescent="0.25">
      <c r="C3166" s="175"/>
      <c r="E3166" s="175"/>
      <c r="H3166" s="175"/>
      <c r="I3166" s="175"/>
      <c r="J3166" s="202"/>
      <c r="K3166" s="198"/>
    </row>
    <row r="3167" spans="3:11" ht="15" customHeight="1" x14ac:dyDescent="0.25">
      <c r="C3167" s="175"/>
      <c r="E3167" s="175"/>
      <c r="H3167" s="175"/>
      <c r="I3167" s="175"/>
      <c r="J3167" s="202"/>
      <c r="K3167" s="198"/>
    </row>
    <row r="3168" spans="3:11" ht="15" customHeight="1" x14ac:dyDescent="0.25">
      <c r="C3168" s="175"/>
      <c r="E3168" s="175"/>
      <c r="H3168" s="175"/>
      <c r="I3168" s="175"/>
      <c r="J3168" s="202"/>
      <c r="K3168" s="198"/>
    </row>
    <row r="3169" spans="3:11" ht="15" customHeight="1" x14ac:dyDescent="0.25">
      <c r="C3169" s="175"/>
      <c r="E3169" s="175"/>
      <c r="H3169" s="175"/>
      <c r="I3169" s="175"/>
      <c r="J3169" s="202"/>
      <c r="K3169" s="198"/>
    </row>
    <row r="3170" spans="3:11" ht="15" customHeight="1" x14ac:dyDescent="0.25">
      <c r="C3170" s="175"/>
      <c r="E3170" s="175"/>
      <c r="H3170" s="175"/>
      <c r="I3170" s="175"/>
      <c r="J3170" s="202"/>
      <c r="K3170" s="198"/>
    </row>
    <row r="3171" spans="3:11" ht="15" customHeight="1" x14ac:dyDescent="0.25">
      <c r="C3171" s="175"/>
      <c r="E3171" s="175"/>
      <c r="H3171" s="175"/>
      <c r="I3171" s="175"/>
      <c r="J3171" s="202"/>
      <c r="K3171" s="198"/>
    </row>
    <row r="3172" spans="3:11" ht="15" customHeight="1" x14ac:dyDescent="0.25">
      <c r="C3172" s="175"/>
      <c r="E3172" s="175"/>
      <c r="H3172" s="175"/>
      <c r="I3172" s="175"/>
      <c r="J3172" s="202"/>
      <c r="K3172" s="198"/>
    </row>
    <row r="3173" spans="3:11" ht="15" customHeight="1" x14ac:dyDescent="0.25">
      <c r="C3173" s="175"/>
      <c r="E3173" s="175"/>
      <c r="H3173" s="175"/>
      <c r="I3173" s="175"/>
      <c r="J3173" s="202"/>
      <c r="K3173" s="198"/>
    </row>
    <row r="3174" spans="3:11" ht="15" customHeight="1" x14ac:dyDescent="0.25">
      <c r="C3174" s="175"/>
      <c r="E3174" s="175"/>
      <c r="H3174" s="175"/>
      <c r="I3174" s="175"/>
      <c r="J3174" s="202"/>
      <c r="K3174" s="198"/>
    </row>
    <row r="3175" spans="3:11" ht="15" customHeight="1" x14ac:dyDescent="0.25">
      <c r="C3175" s="175"/>
      <c r="E3175" s="175"/>
      <c r="H3175" s="175"/>
      <c r="I3175" s="175"/>
      <c r="J3175" s="202"/>
      <c r="K3175" s="198"/>
    </row>
    <row r="3176" spans="3:11" ht="15" customHeight="1" x14ac:dyDescent="0.25">
      <c r="C3176" s="175"/>
      <c r="E3176" s="175"/>
      <c r="H3176" s="175"/>
      <c r="I3176" s="175"/>
      <c r="J3176" s="202"/>
      <c r="K3176" s="198"/>
    </row>
    <row r="3177" spans="3:11" ht="15" customHeight="1" x14ac:dyDescent="0.25">
      <c r="C3177" s="175"/>
      <c r="E3177" s="175"/>
      <c r="H3177" s="175"/>
      <c r="I3177" s="175"/>
      <c r="J3177" s="202"/>
      <c r="K3177" s="198"/>
    </row>
    <row r="3178" spans="3:11" ht="15" customHeight="1" x14ac:dyDescent="0.25">
      <c r="C3178" s="175"/>
      <c r="E3178" s="175"/>
      <c r="H3178" s="175"/>
      <c r="I3178" s="175"/>
      <c r="J3178" s="202"/>
      <c r="K3178" s="198"/>
    </row>
    <row r="3179" spans="3:11" ht="15" customHeight="1" x14ac:dyDescent="0.25">
      <c r="C3179" s="175"/>
      <c r="E3179" s="175"/>
      <c r="H3179" s="175"/>
      <c r="I3179" s="175"/>
      <c r="J3179" s="202"/>
      <c r="K3179" s="198"/>
    </row>
    <row r="3180" spans="3:11" ht="15" customHeight="1" x14ac:dyDescent="0.25">
      <c r="C3180" s="175"/>
      <c r="E3180" s="175"/>
      <c r="H3180" s="175"/>
      <c r="I3180" s="175"/>
      <c r="J3180" s="202"/>
      <c r="K3180" s="198"/>
    </row>
    <row r="3181" spans="3:11" ht="15" customHeight="1" x14ac:dyDescent="0.25">
      <c r="C3181" s="175"/>
      <c r="E3181" s="175"/>
      <c r="H3181" s="175"/>
      <c r="I3181" s="175"/>
      <c r="J3181" s="202"/>
      <c r="K3181" s="198"/>
    </row>
    <row r="3182" spans="3:11" ht="15" customHeight="1" x14ac:dyDescent="0.25">
      <c r="C3182" s="175"/>
      <c r="E3182" s="175"/>
      <c r="H3182" s="175"/>
      <c r="I3182" s="175"/>
      <c r="J3182" s="202"/>
      <c r="K3182" s="198"/>
    </row>
    <row r="3183" spans="3:11" ht="15" customHeight="1" x14ac:dyDescent="0.25">
      <c r="C3183" s="175"/>
      <c r="E3183" s="175"/>
      <c r="H3183" s="175"/>
      <c r="I3183" s="175"/>
      <c r="J3183" s="202"/>
      <c r="K3183" s="198"/>
    </row>
    <row r="3184" spans="3:11" ht="15" customHeight="1" x14ac:dyDescent="0.25">
      <c r="C3184" s="175"/>
      <c r="E3184" s="175"/>
      <c r="H3184" s="175"/>
      <c r="I3184" s="175"/>
      <c r="J3184" s="202"/>
      <c r="K3184" s="198"/>
    </row>
    <row r="3185" spans="3:11" ht="15" customHeight="1" x14ac:dyDescent="0.25">
      <c r="C3185" s="175"/>
      <c r="E3185" s="175"/>
      <c r="H3185" s="175"/>
      <c r="I3185" s="175"/>
      <c r="J3185" s="202"/>
      <c r="K3185" s="198"/>
    </row>
    <row r="3186" spans="3:11" ht="15" customHeight="1" x14ac:dyDescent="0.25">
      <c r="C3186" s="175"/>
      <c r="E3186" s="175"/>
      <c r="H3186" s="175"/>
      <c r="I3186" s="175"/>
      <c r="J3186" s="202"/>
      <c r="K3186" s="198"/>
    </row>
    <row r="3187" spans="3:11" ht="15" customHeight="1" x14ac:dyDescent="0.25">
      <c r="C3187" s="175"/>
      <c r="E3187" s="175"/>
      <c r="H3187" s="175"/>
      <c r="I3187" s="175"/>
      <c r="J3187" s="202"/>
      <c r="K3187" s="198"/>
    </row>
    <row r="3188" spans="3:11" ht="15" customHeight="1" x14ac:dyDescent="0.25">
      <c r="C3188" s="175"/>
      <c r="E3188" s="175"/>
      <c r="H3188" s="175"/>
      <c r="I3188" s="175"/>
      <c r="J3188" s="202"/>
      <c r="K3188" s="198"/>
    </row>
    <row r="3189" spans="3:11" ht="15" customHeight="1" x14ac:dyDescent="0.25">
      <c r="C3189" s="175"/>
      <c r="E3189" s="175"/>
      <c r="H3189" s="175"/>
      <c r="I3189" s="175"/>
      <c r="J3189" s="202"/>
      <c r="K3189" s="198"/>
    </row>
    <row r="3190" spans="3:11" ht="15" customHeight="1" x14ac:dyDescent="0.25">
      <c r="C3190" s="175"/>
      <c r="E3190" s="175"/>
      <c r="H3190" s="175"/>
      <c r="I3190" s="175"/>
      <c r="J3190" s="202"/>
      <c r="K3190" s="198"/>
    </row>
    <row r="3191" spans="3:11" ht="15" customHeight="1" x14ac:dyDescent="0.25">
      <c r="C3191" s="175"/>
      <c r="E3191" s="175"/>
      <c r="H3191" s="175"/>
      <c r="I3191" s="175"/>
      <c r="J3191" s="202"/>
      <c r="K3191" s="198"/>
    </row>
    <row r="3192" spans="3:11" ht="15" customHeight="1" x14ac:dyDescent="0.25">
      <c r="C3192" s="175"/>
      <c r="E3192" s="175"/>
      <c r="H3192" s="175"/>
      <c r="I3192" s="175"/>
      <c r="J3192" s="202"/>
      <c r="K3192" s="198"/>
    </row>
    <row r="3193" spans="3:11" ht="15" customHeight="1" x14ac:dyDescent="0.25">
      <c r="C3193" s="175"/>
      <c r="E3193" s="175"/>
      <c r="H3193" s="175"/>
      <c r="I3193" s="175"/>
      <c r="J3193" s="202"/>
      <c r="K3193" s="198"/>
    </row>
    <row r="3194" spans="3:11" ht="15" customHeight="1" x14ac:dyDescent="0.25">
      <c r="C3194" s="175"/>
      <c r="E3194" s="175"/>
      <c r="H3194" s="175"/>
      <c r="I3194" s="175"/>
      <c r="J3194" s="202"/>
      <c r="K3194" s="198"/>
    </row>
    <row r="3195" spans="3:11" ht="15" customHeight="1" x14ac:dyDescent="0.25">
      <c r="C3195" s="175"/>
      <c r="E3195" s="175"/>
      <c r="H3195" s="175"/>
      <c r="I3195" s="175"/>
      <c r="J3195" s="202"/>
      <c r="K3195" s="198"/>
    </row>
    <row r="3196" spans="3:11" ht="15" customHeight="1" x14ac:dyDescent="0.25">
      <c r="C3196" s="175"/>
      <c r="E3196" s="175"/>
      <c r="H3196" s="175"/>
      <c r="I3196" s="175"/>
      <c r="J3196" s="202"/>
      <c r="K3196" s="198"/>
    </row>
    <row r="3197" spans="3:11" ht="15" customHeight="1" x14ac:dyDescent="0.25">
      <c r="C3197" s="175"/>
      <c r="E3197" s="175"/>
      <c r="H3197" s="175"/>
      <c r="I3197" s="175"/>
      <c r="J3197" s="202"/>
      <c r="K3197" s="198"/>
    </row>
    <row r="3198" spans="3:11" ht="15" customHeight="1" x14ac:dyDescent="0.25">
      <c r="C3198" s="175"/>
      <c r="E3198" s="175"/>
      <c r="H3198" s="175"/>
      <c r="I3198" s="175"/>
      <c r="J3198" s="202"/>
      <c r="K3198" s="198"/>
    </row>
    <row r="3199" spans="3:11" ht="15" customHeight="1" x14ac:dyDescent="0.25">
      <c r="C3199" s="175"/>
      <c r="E3199" s="175"/>
      <c r="H3199" s="175"/>
      <c r="I3199" s="175"/>
      <c r="J3199" s="202"/>
      <c r="K3199" s="198"/>
    </row>
    <row r="3200" spans="3:11" ht="15" customHeight="1" x14ac:dyDescent="0.25">
      <c r="C3200" s="175"/>
      <c r="E3200" s="175"/>
      <c r="H3200" s="175"/>
      <c r="I3200" s="175"/>
      <c r="J3200" s="202"/>
      <c r="K3200" s="198"/>
    </row>
    <row r="3201" spans="3:11" ht="15" customHeight="1" x14ac:dyDescent="0.25">
      <c r="C3201" s="175"/>
      <c r="E3201" s="175"/>
      <c r="H3201" s="175"/>
      <c r="I3201" s="175"/>
      <c r="J3201" s="202"/>
      <c r="K3201" s="198"/>
    </row>
    <row r="3202" spans="3:11" ht="15" customHeight="1" x14ac:dyDescent="0.25">
      <c r="C3202" s="175"/>
      <c r="E3202" s="175"/>
      <c r="H3202" s="175"/>
      <c r="I3202" s="175"/>
      <c r="J3202" s="202"/>
      <c r="K3202" s="198"/>
    </row>
    <row r="3203" spans="3:11" ht="15" customHeight="1" x14ac:dyDescent="0.25">
      <c r="C3203" s="175"/>
      <c r="E3203" s="175"/>
      <c r="H3203" s="175"/>
      <c r="I3203" s="175"/>
      <c r="J3203" s="202"/>
      <c r="K3203" s="198"/>
    </row>
    <row r="3204" spans="3:11" ht="15" customHeight="1" x14ac:dyDescent="0.25">
      <c r="C3204" s="175"/>
      <c r="E3204" s="175"/>
      <c r="H3204" s="175"/>
      <c r="I3204" s="175"/>
      <c r="J3204" s="202"/>
      <c r="K3204" s="198"/>
    </row>
    <row r="3205" spans="3:11" ht="15" customHeight="1" x14ac:dyDescent="0.25">
      <c r="C3205" s="175"/>
      <c r="E3205" s="175"/>
      <c r="H3205" s="175"/>
      <c r="I3205" s="175"/>
      <c r="J3205" s="202"/>
      <c r="K3205" s="198"/>
    </row>
    <row r="3206" spans="3:11" ht="15" customHeight="1" x14ac:dyDescent="0.25">
      <c r="C3206" s="175"/>
      <c r="E3206" s="175"/>
      <c r="H3206" s="175"/>
      <c r="I3206" s="175"/>
      <c r="J3206" s="202"/>
      <c r="K3206" s="198"/>
    </row>
    <row r="3207" spans="3:11" ht="15" customHeight="1" x14ac:dyDescent="0.25">
      <c r="C3207" s="175"/>
      <c r="E3207" s="175"/>
      <c r="H3207" s="175"/>
      <c r="I3207" s="175"/>
      <c r="J3207" s="202"/>
      <c r="K3207" s="198"/>
    </row>
    <row r="3208" spans="3:11" ht="15" customHeight="1" x14ac:dyDescent="0.25">
      <c r="C3208" s="175"/>
      <c r="E3208" s="175"/>
      <c r="H3208" s="175"/>
      <c r="I3208" s="175"/>
      <c r="J3208" s="202"/>
      <c r="K3208" s="198"/>
    </row>
    <row r="3209" spans="3:11" ht="15" customHeight="1" x14ac:dyDescent="0.25">
      <c r="C3209" s="175"/>
      <c r="E3209" s="175"/>
      <c r="H3209" s="175"/>
      <c r="I3209" s="175"/>
      <c r="J3209" s="202"/>
      <c r="K3209" s="198"/>
    </row>
    <row r="3210" spans="3:11" ht="15" customHeight="1" x14ac:dyDescent="0.25">
      <c r="C3210" s="175"/>
      <c r="E3210" s="175"/>
      <c r="H3210" s="175"/>
      <c r="I3210" s="175"/>
      <c r="J3210" s="202"/>
      <c r="K3210" s="198"/>
    </row>
    <row r="3211" spans="3:11" ht="15" customHeight="1" x14ac:dyDescent="0.25">
      <c r="C3211" s="175"/>
      <c r="E3211" s="175"/>
      <c r="H3211" s="175"/>
      <c r="I3211" s="175"/>
      <c r="J3211" s="202"/>
      <c r="K3211" s="198"/>
    </row>
    <row r="3212" spans="3:11" ht="15" customHeight="1" x14ac:dyDescent="0.25">
      <c r="C3212" s="175"/>
      <c r="E3212" s="175"/>
      <c r="H3212" s="175"/>
      <c r="I3212" s="175"/>
      <c r="J3212" s="202"/>
      <c r="K3212" s="198"/>
    </row>
    <row r="3213" spans="3:11" ht="15" customHeight="1" x14ac:dyDescent="0.25">
      <c r="C3213" s="175"/>
      <c r="E3213" s="175"/>
      <c r="H3213" s="175"/>
      <c r="I3213" s="175"/>
      <c r="J3213" s="202"/>
      <c r="K3213" s="198"/>
    </row>
    <row r="3214" spans="3:11" ht="15" customHeight="1" x14ac:dyDescent="0.25">
      <c r="C3214" s="175"/>
      <c r="E3214" s="175"/>
      <c r="H3214" s="175"/>
      <c r="I3214" s="175"/>
      <c r="J3214" s="202"/>
      <c r="K3214" s="198"/>
    </row>
    <row r="3215" spans="3:11" ht="15" customHeight="1" x14ac:dyDescent="0.25">
      <c r="C3215" s="175"/>
      <c r="E3215" s="175"/>
      <c r="H3215" s="175"/>
      <c r="I3215" s="175"/>
      <c r="J3215" s="202"/>
      <c r="K3215" s="198"/>
    </row>
    <row r="3216" spans="3:11" ht="15" customHeight="1" x14ac:dyDescent="0.25">
      <c r="C3216" s="175"/>
      <c r="E3216" s="175"/>
      <c r="H3216" s="175"/>
      <c r="I3216" s="175"/>
      <c r="J3216" s="202"/>
      <c r="K3216" s="198"/>
    </row>
    <row r="3217" spans="3:11" ht="15" customHeight="1" x14ac:dyDescent="0.25">
      <c r="C3217" s="175"/>
      <c r="E3217" s="175"/>
      <c r="H3217" s="175"/>
      <c r="I3217" s="175"/>
      <c r="J3217" s="202"/>
      <c r="K3217" s="198"/>
    </row>
    <row r="3218" spans="3:11" ht="15" customHeight="1" x14ac:dyDescent="0.25">
      <c r="C3218" s="175"/>
      <c r="E3218" s="175"/>
      <c r="H3218" s="175"/>
      <c r="I3218" s="175"/>
      <c r="J3218" s="202"/>
      <c r="K3218" s="198"/>
    </row>
    <row r="3219" spans="3:11" ht="15" customHeight="1" x14ac:dyDescent="0.25">
      <c r="C3219" s="175"/>
      <c r="E3219" s="175"/>
      <c r="H3219" s="175"/>
      <c r="I3219" s="175"/>
      <c r="J3219" s="202"/>
      <c r="K3219" s="198"/>
    </row>
    <row r="3220" spans="3:11" ht="15" customHeight="1" x14ac:dyDescent="0.25">
      <c r="C3220" s="175"/>
      <c r="E3220" s="175"/>
      <c r="H3220" s="175"/>
      <c r="I3220" s="175"/>
      <c r="J3220" s="202"/>
      <c r="K3220" s="198"/>
    </row>
    <row r="3221" spans="3:11" ht="15" customHeight="1" x14ac:dyDescent="0.25">
      <c r="C3221" s="175"/>
      <c r="E3221" s="175"/>
      <c r="H3221" s="175"/>
      <c r="I3221" s="175"/>
      <c r="J3221" s="202"/>
      <c r="K3221" s="198"/>
    </row>
    <row r="3222" spans="3:11" ht="15" customHeight="1" x14ac:dyDescent="0.25">
      <c r="C3222" s="175"/>
      <c r="E3222" s="175"/>
      <c r="H3222" s="175"/>
      <c r="I3222" s="175"/>
      <c r="J3222" s="202"/>
      <c r="K3222" s="198"/>
    </row>
    <row r="3223" spans="3:11" ht="15" customHeight="1" x14ac:dyDescent="0.25">
      <c r="C3223" s="175"/>
      <c r="E3223" s="175"/>
      <c r="H3223" s="175"/>
      <c r="I3223" s="175"/>
      <c r="J3223" s="202"/>
      <c r="K3223" s="198"/>
    </row>
    <row r="3224" spans="3:11" ht="15" customHeight="1" x14ac:dyDescent="0.25">
      <c r="C3224" s="175"/>
      <c r="E3224" s="175"/>
      <c r="H3224" s="175"/>
      <c r="I3224" s="175"/>
      <c r="J3224" s="202"/>
      <c r="K3224" s="198"/>
    </row>
    <row r="3225" spans="3:11" ht="15" customHeight="1" x14ac:dyDescent="0.25">
      <c r="C3225" s="175"/>
      <c r="E3225" s="175"/>
      <c r="H3225" s="175"/>
      <c r="I3225" s="175"/>
      <c r="J3225" s="202"/>
      <c r="K3225" s="198"/>
    </row>
    <row r="3226" spans="3:11" ht="15" customHeight="1" x14ac:dyDescent="0.25">
      <c r="C3226" s="175"/>
      <c r="E3226" s="175"/>
      <c r="H3226" s="175"/>
      <c r="I3226" s="175"/>
      <c r="J3226" s="202"/>
      <c r="K3226" s="198"/>
    </row>
    <row r="3227" spans="3:11" ht="15" customHeight="1" x14ac:dyDescent="0.25">
      <c r="C3227" s="175"/>
      <c r="E3227" s="175"/>
      <c r="H3227" s="175"/>
      <c r="I3227" s="175"/>
      <c r="J3227" s="202"/>
      <c r="K3227" s="198"/>
    </row>
    <row r="3228" spans="3:11" ht="15" customHeight="1" x14ac:dyDescent="0.25">
      <c r="C3228" s="175"/>
      <c r="E3228" s="175"/>
      <c r="H3228" s="175"/>
      <c r="I3228" s="175"/>
      <c r="J3228" s="202"/>
      <c r="K3228" s="198"/>
    </row>
    <row r="3229" spans="3:11" ht="15" customHeight="1" x14ac:dyDescent="0.25">
      <c r="C3229" s="175"/>
      <c r="E3229" s="175"/>
      <c r="H3229" s="175"/>
      <c r="I3229" s="175"/>
      <c r="J3229" s="202"/>
      <c r="K3229" s="198"/>
    </row>
    <row r="3230" spans="3:11" ht="15" customHeight="1" x14ac:dyDescent="0.25">
      <c r="C3230" s="175"/>
      <c r="E3230" s="175"/>
      <c r="H3230" s="175"/>
      <c r="I3230" s="175"/>
      <c r="J3230" s="202"/>
      <c r="K3230" s="198"/>
    </row>
    <row r="3231" spans="3:11" ht="15" customHeight="1" x14ac:dyDescent="0.25">
      <c r="C3231" s="175"/>
      <c r="E3231" s="175"/>
      <c r="H3231" s="175"/>
      <c r="I3231" s="175"/>
      <c r="J3231" s="202"/>
      <c r="K3231" s="198"/>
    </row>
    <row r="3232" spans="3:11" ht="15" customHeight="1" x14ac:dyDescent="0.25">
      <c r="C3232" s="175"/>
      <c r="E3232" s="175"/>
      <c r="H3232" s="175"/>
      <c r="I3232" s="175"/>
      <c r="J3232" s="202"/>
      <c r="K3232" s="198"/>
    </row>
    <row r="3233" spans="3:11" ht="15" customHeight="1" x14ac:dyDescent="0.25">
      <c r="C3233" s="175"/>
      <c r="E3233" s="175"/>
      <c r="H3233" s="175"/>
      <c r="I3233" s="175"/>
      <c r="J3233" s="202"/>
      <c r="K3233" s="198"/>
    </row>
    <row r="3234" spans="3:11" ht="15" customHeight="1" x14ac:dyDescent="0.25">
      <c r="C3234" s="175"/>
      <c r="E3234" s="175"/>
      <c r="H3234" s="175"/>
      <c r="I3234" s="175"/>
      <c r="J3234" s="202"/>
      <c r="K3234" s="198"/>
    </row>
    <row r="3235" spans="3:11" ht="15" customHeight="1" x14ac:dyDescent="0.25">
      <c r="C3235" s="175"/>
      <c r="E3235" s="175"/>
      <c r="H3235" s="175"/>
      <c r="I3235" s="175"/>
      <c r="J3235" s="202"/>
      <c r="K3235" s="198"/>
    </row>
    <row r="3236" spans="3:11" ht="15" customHeight="1" x14ac:dyDescent="0.25">
      <c r="C3236" s="175"/>
      <c r="E3236" s="175"/>
      <c r="H3236" s="175"/>
      <c r="I3236" s="175"/>
      <c r="J3236" s="202"/>
      <c r="K3236" s="198"/>
    </row>
    <row r="3237" spans="3:11" ht="15" customHeight="1" x14ac:dyDescent="0.25">
      <c r="C3237" s="175"/>
      <c r="E3237" s="175"/>
      <c r="H3237" s="175"/>
      <c r="I3237" s="175"/>
      <c r="J3237" s="202"/>
      <c r="K3237" s="198"/>
    </row>
    <row r="3238" spans="3:11" ht="15" customHeight="1" x14ac:dyDescent="0.25">
      <c r="C3238" s="175"/>
      <c r="E3238" s="175"/>
      <c r="H3238" s="175"/>
      <c r="I3238" s="175"/>
      <c r="J3238" s="202"/>
      <c r="K3238" s="198"/>
    </row>
    <row r="3239" spans="3:11" ht="15" customHeight="1" x14ac:dyDescent="0.25">
      <c r="C3239" s="175"/>
      <c r="E3239" s="175"/>
      <c r="H3239" s="175"/>
      <c r="I3239" s="175"/>
      <c r="J3239" s="202"/>
      <c r="K3239" s="198"/>
    </row>
    <row r="3240" spans="3:11" ht="15" customHeight="1" x14ac:dyDescent="0.25">
      <c r="C3240" s="175"/>
      <c r="E3240" s="175"/>
      <c r="H3240" s="175"/>
      <c r="I3240" s="175"/>
      <c r="J3240" s="202"/>
      <c r="K3240" s="198"/>
    </row>
    <row r="3241" spans="3:11" ht="15" customHeight="1" x14ac:dyDescent="0.25">
      <c r="C3241" s="175"/>
      <c r="E3241" s="175"/>
      <c r="H3241" s="175"/>
      <c r="I3241" s="175"/>
      <c r="J3241" s="202"/>
      <c r="K3241" s="198"/>
    </row>
    <row r="3242" spans="3:11" ht="15" customHeight="1" x14ac:dyDescent="0.25">
      <c r="C3242" s="175"/>
      <c r="E3242" s="175"/>
      <c r="H3242" s="175"/>
      <c r="I3242" s="175"/>
      <c r="J3242" s="202"/>
      <c r="K3242" s="198"/>
    </row>
    <row r="3243" spans="3:11" ht="15" customHeight="1" x14ac:dyDescent="0.25">
      <c r="C3243" s="175"/>
      <c r="E3243" s="175"/>
      <c r="H3243" s="175"/>
      <c r="I3243" s="175"/>
      <c r="J3243" s="202"/>
      <c r="K3243" s="198"/>
    </row>
    <row r="3244" spans="3:11" ht="15" customHeight="1" x14ac:dyDescent="0.25">
      <c r="C3244" s="175"/>
      <c r="E3244" s="175"/>
      <c r="H3244" s="175"/>
      <c r="I3244" s="175"/>
      <c r="J3244" s="202"/>
      <c r="K3244" s="198"/>
    </row>
    <row r="3245" spans="3:11" ht="15" customHeight="1" x14ac:dyDescent="0.25">
      <c r="C3245" s="175"/>
      <c r="E3245" s="175"/>
      <c r="H3245" s="175"/>
      <c r="I3245" s="175"/>
      <c r="J3245" s="202"/>
      <c r="K3245" s="198"/>
    </row>
    <row r="3246" spans="3:11" ht="15" customHeight="1" x14ac:dyDescent="0.25">
      <c r="C3246" s="175"/>
      <c r="E3246" s="175"/>
      <c r="H3246" s="175"/>
      <c r="I3246" s="175"/>
      <c r="J3246" s="202"/>
      <c r="K3246" s="198"/>
    </row>
    <row r="3247" spans="3:11" ht="15" customHeight="1" x14ac:dyDescent="0.25">
      <c r="C3247" s="175"/>
      <c r="E3247" s="175"/>
      <c r="H3247" s="175"/>
      <c r="I3247" s="175"/>
      <c r="J3247" s="202"/>
      <c r="K3247" s="198"/>
    </row>
    <row r="3248" spans="3:11" ht="15" customHeight="1" x14ac:dyDescent="0.25">
      <c r="C3248" s="175"/>
      <c r="E3248" s="175"/>
      <c r="H3248" s="175"/>
      <c r="I3248" s="175"/>
      <c r="J3248" s="202"/>
      <c r="K3248" s="198"/>
    </row>
    <row r="3249" spans="3:11" ht="15" customHeight="1" x14ac:dyDescent="0.25">
      <c r="C3249" s="175"/>
      <c r="E3249" s="175"/>
      <c r="H3249" s="175"/>
      <c r="I3249" s="175"/>
      <c r="J3249" s="202"/>
      <c r="K3249" s="198"/>
    </row>
    <row r="3250" spans="3:11" ht="15" customHeight="1" x14ac:dyDescent="0.25">
      <c r="C3250" s="175"/>
      <c r="E3250" s="175"/>
      <c r="H3250" s="175"/>
      <c r="I3250" s="175"/>
      <c r="J3250" s="202"/>
      <c r="K3250" s="198"/>
    </row>
    <row r="3251" spans="3:11" ht="15" customHeight="1" x14ac:dyDescent="0.25">
      <c r="C3251" s="175"/>
      <c r="E3251" s="175"/>
      <c r="H3251" s="175"/>
      <c r="I3251" s="175"/>
      <c r="J3251" s="202"/>
      <c r="K3251" s="198"/>
    </row>
    <row r="3252" spans="3:11" ht="15" customHeight="1" x14ac:dyDescent="0.25">
      <c r="C3252" s="175"/>
      <c r="E3252" s="175"/>
      <c r="H3252" s="175"/>
      <c r="I3252" s="175"/>
      <c r="J3252" s="202"/>
      <c r="K3252" s="198"/>
    </row>
    <row r="3253" spans="3:11" ht="15" customHeight="1" x14ac:dyDescent="0.25">
      <c r="C3253" s="175"/>
      <c r="E3253" s="175"/>
      <c r="H3253" s="175"/>
      <c r="I3253" s="175"/>
      <c r="J3253" s="202"/>
      <c r="K3253" s="198"/>
    </row>
    <row r="3254" spans="3:11" ht="15" customHeight="1" x14ac:dyDescent="0.25">
      <c r="C3254" s="175"/>
      <c r="E3254" s="175"/>
      <c r="H3254" s="175"/>
      <c r="I3254" s="175"/>
      <c r="J3254" s="202"/>
      <c r="K3254" s="198"/>
    </row>
    <row r="3255" spans="3:11" ht="15" customHeight="1" x14ac:dyDescent="0.25">
      <c r="C3255" s="175"/>
      <c r="E3255" s="175"/>
      <c r="H3255" s="175"/>
      <c r="I3255" s="175"/>
      <c r="J3255" s="202"/>
      <c r="K3255" s="198"/>
    </row>
    <row r="3256" spans="3:11" ht="15" customHeight="1" x14ac:dyDescent="0.25">
      <c r="C3256" s="175"/>
      <c r="E3256" s="175"/>
      <c r="H3256" s="175"/>
      <c r="I3256" s="175"/>
      <c r="J3256" s="202"/>
      <c r="K3256" s="198"/>
    </row>
    <row r="3257" spans="3:11" ht="15" customHeight="1" x14ac:dyDescent="0.25">
      <c r="C3257" s="175"/>
      <c r="E3257" s="175"/>
      <c r="H3257" s="175"/>
      <c r="I3257" s="175"/>
      <c r="J3257" s="202"/>
      <c r="K3257" s="198"/>
    </row>
    <row r="3258" spans="3:11" ht="15" customHeight="1" x14ac:dyDescent="0.25">
      <c r="C3258" s="175"/>
      <c r="E3258" s="175"/>
      <c r="H3258" s="175"/>
      <c r="I3258" s="175"/>
      <c r="J3258" s="202"/>
      <c r="K3258" s="198"/>
    </row>
    <row r="3259" spans="3:11" ht="15" customHeight="1" x14ac:dyDescent="0.25">
      <c r="C3259" s="175"/>
      <c r="E3259" s="175"/>
      <c r="H3259" s="175"/>
      <c r="I3259" s="175"/>
      <c r="J3259" s="202"/>
      <c r="K3259" s="198"/>
    </row>
    <row r="3260" spans="3:11" ht="15" customHeight="1" x14ac:dyDescent="0.25">
      <c r="C3260" s="175"/>
      <c r="E3260" s="175"/>
      <c r="H3260" s="175"/>
      <c r="I3260" s="175"/>
      <c r="J3260" s="202"/>
      <c r="K3260" s="198"/>
    </row>
    <row r="3261" spans="3:11" ht="15" customHeight="1" x14ac:dyDescent="0.25">
      <c r="C3261" s="175"/>
      <c r="E3261" s="175"/>
      <c r="H3261" s="175"/>
      <c r="I3261" s="175"/>
      <c r="J3261" s="202"/>
      <c r="K3261" s="198"/>
    </row>
    <row r="3262" spans="3:11" ht="15" customHeight="1" x14ac:dyDescent="0.25">
      <c r="C3262" s="175"/>
      <c r="E3262" s="175"/>
      <c r="H3262" s="175"/>
      <c r="I3262" s="175"/>
      <c r="J3262" s="202"/>
      <c r="K3262" s="198"/>
    </row>
    <row r="3263" spans="3:11" ht="15" customHeight="1" x14ac:dyDescent="0.25">
      <c r="C3263" s="175"/>
      <c r="E3263" s="175"/>
      <c r="H3263" s="175"/>
      <c r="I3263" s="175"/>
      <c r="J3263" s="202"/>
      <c r="K3263" s="198"/>
    </row>
    <row r="3264" spans="3:11" ht="15" customHeight="1" x14ac:dyDescent="0.25">
      <c r="C3264" s="175"/>
      <c r="E3264" s="175"/>
      <c r="H3264" s="175"/>
      <c r="I3264" s="175"/>
      <c r="J3264" s="202"/>
      <c r="K3264" s="198"/>
    </row>
    <row r="3265" spans="3:11" ht="15" customHeight="1" x14ac:dyDescent="0.25">
      <c r="C3265" s="175"/>
      <c r="E3265" s="175"/>
      <c r="H3265" s="175"/>
      <c r="I3265" s="175"/>
      <c r="J3265" s="202"/>
      <c r="K3265" s="198"/>
    </row>
    <row r="3266" spans="3:11" ht="15" customHeight="1" x14ac:dyDescent="0.25">
      <c r="C3266" s="175"/>
      <c r="E3266" s="175"/>
      <c r="H3266" s="175"/>
      <c r="I3266" s="175"/>
      <c r="J3266" s="202"/>
      <c r="K3266" s="198"/>
    </row>
    <row r="3267" spans="3:11" ht="15" customHeight="1" x14ac:dyDescent="0.25">
      <c r="C3267" s="175"/>
      <c r="E3267" s="175"/>
      <c r="H3267" s="175"/>
      <c r="I3267" s="175"/>
      <c r="J3267" s="202"/>
      <c r="K3267" s="198"/>
    </row>
    <row r="3268" spans="3:11" ht="15" customHeight="1" x14ac:dyDescent="0.25">
      <c r="C3268" s="175"/>
      <c r="E3268" s="175"/>
      <c r="H3268" s="175"/>
      <c r="I3268" s="175"/>
      <c r="J3268" s="202"/>
      <c r="K3268" s="198"/>
    </row>
    <row r="3269" spans="3:11" ht="15" customHeight="1" x14ac:dyDescent="0.25">
      <c r="C3269" s="175"/>
      <c r="E3269" s="175"/>
      <c r="H3269" s="175"/>
      <c r="I3269" s="175"/>
      <c r="J3269" s="202"/>
      <c r="K3269" s="198"/>
    </row>
    <row r="3270" spans="3:11" ht="15" customHeight="1" x14ac:dyDescent="0.25">
      <c r="C3270" s="175"/>
      <c r="E3270" s="175"/>
      <c r="H3270" s="175"/>
      <c r="I3270" s="175"/>
      <c r="J3270" s="202"/>
      <c r="K3270" s="198"/>
    </row>
    <row r="3271" spans="3:11" ht="15" customHeight="1" x14ac:dyDescent="0.25">
      <c r="C3271" s="175"/>
      <c r="E3271" s="175"/>
      <c r="H3271" s="175"/>
      <c r="I3271" s="175"/>
      <c r="J3271" s="202"/>
      <c r="K3271" s="198"/>
    </row>
    <row r="3272" spans="3:11" ht="15" customHeight="1" x14ac:dyDescent="0.25">
      <c r="C3272" s="175"/>
      <c r="E3272" s="175"/>
      <c r="H3272" s="175"/>
      <c r="I3272" s="175"/>
      <c r="J3272" s="202"/>
      <c r="K3272" s="198"/>
    </row>
    <row r="3273" spans="3:11" ht="15" customHeight="1" x14ac:dyDescent="0.25">
      <c r="C3273" s="175"/>
      <c r="E3273" s="175"/>
      <c r="H3273" s="175"/>
      <c r="I3273" s="175"/>
      <c r="J3273" s="202"/>
      <c r="K3273" s="198"/>
    </row>
    <row r="3274" spans="3:11" ht="15" customHeight="1" x14ac:dyDescent="0.25">
      <c r="C3274" s="175"/>
      <c r="E3274" s="175"/>
      <c r="H3274" s="175"/>
      <c r="I3274" s="175"/>
      <c r="J3274" s="202"/>
      <c r="K3274" s="198"/>
    </row>
    <row r="3275" spans="3:11" ht="15" customHeight="1" x14ac:dyDescent="0.25">
      <c r="C3275" s="175"/>
      <c r="E3275" s="175"/>
      <c r="H3275" s="175"/>
      <c r="I3275" s="175"/>
      <c r="J3275" s="202"/>
      <c r="K3275" s="198"/>
    </row>
    <row r="3276" spans="3:11" ht="15" customHeight="1" x14ac:dyDescent="0.25">
      <c r="C3276" s="175"/>
      <c r="E3276" s="175"/>
      <c r="H3276" s="175"/>
      <c r="I3276" s="175"/>
      <c r="J3276" s="202"/>
      <c r="K3276" s="198"/>
    </row>
    <row r="3277" spans="3:11" ht="15" customHeight="1" x14ac:dyDescent="0.25">
      <c r="C3277" s="175"/>
      <c r="E3277" s="175"/>
      <c r="H3277" s="175"/>
      <c r="I3277" s="175"/>
      <c r="J3277" s="202"/>
      <c r="K3277" s="198"/>
    </row>
    <row r="3278" spans="3:11" ht="15" customHeight="1" x14ac:dyDescent="0.25">
      <c r="C3278" s="175"/>
      <c r="E3278" s="175"/>
      <c r="H3278" s="175"/>
      <c r="I3278" s="175"/>
      <c r="J3278" s="202"/>
      <c r="K3278" s="198"/>
    </row>
    <row r="3279" spans="3:11" ht="15" customHeight="1" x14ac:dyDescent="0.25">
      <c r="C3279" s="175"/>
      <c r="E3279" s="175"/>
      <c r="H3279" s="175"/>
      <c r="I3279" s="175"/>
      <c r="J3279" s="202"/>
      <c r="K3279" s="198"/>
    </row>
    <row r="3280" spans="3:11" ht="15" customHeight="1" x14ac:dyDescent="0.25">
      <c r="C3280" s="175"/>
      <c r="E3280" s="175"/>
      <c r="H3280" s="175"/>
      <c r="I3280" s="175"/>
      <c r="J3280" s="202"/>
      <c r="K3280" s="198"/>
    </row>
    <row r="3281" spans="3:11" ht="15" customHeight="1" x14ac:dyDescent="0.25">
      <c r="C3281" s="175"/>
      <c r="E3281" s="175"/>
      <c r="H3281" s="175"/>
      <c r="I3281" s="175"/>
      <c r="J3281" s="202"/>
      <c r="K3281" s="198"/>
    </row>
    <row r="3282" spans="3:11" ht="15" customHeight="1" x14ac:dyDescent="0.25">
      <c r="C3282" s="175"/>
      <c r="E3282" s="175"/>
      <c r="H3282" s="175"/>
      <c r="I3282" s="175"/>
      <c r="J3282" s="202"/>
      <c r="K3282" s="198"/>
    </row>
    <row r="3283" spans="3:11" ht="15" customHeight="1" x14ac:dyDescent="0.25">
      <c r="C3283" s="175"/>
      <c r="E3283" s="175"/>
      <c r="H3283" s="175"/>
      <c r="I3283" s="175"/>
      <c r="J3283" s="202"/>
      <c r="K3283" s="198"/>
    </row>
    <row r="3284" spans="3:11" ht="15" customHeight="1" x14ac:dyDescent="0.25">
      <c r="C3284" s="175"/>
      <c r="E3284" s="175"/>
      <c r="H3284" s="175"/>
      <c r="I3284" s="175"/>
      <c r="J3284" s="202"/>
      <c r="K3284" s="198"/>
    </row>
    <row r="3285" spans="3:11" ht="15" customHeight="1" x14ac:dyDescent="0.25">
      <c r="C3285" s="175"/>
      <c r="E3285" s="175"/>
      <c r="H3285" s="175"/>
      <c r="I3285" s="175"/>
      <c r="J3285" s="202"/>
      <c r="K3285" s="198"/>
    </row>
    <row r="3286" spans="3:11" ht="15" customHeight="1" x14ac:dyDescent="0.25">
      <c r="C3286" s="175"/>
      <c r="E3286" s="175"/>
      <c r="H3286" s="175"/>
      <c r="I3286" s="175"/>
      <c r="J3286" s="202"/>
      <c r="K3286" s="198"/>
    </row>
    <row r="3287" spans="3:11" ht="15" customHeight="1" x14ac:dyDescent="0.25">
      <c r="C3287" s="175"/>
      <c r="E3287" s="175"/>
      <c r="H3287" s="175"/>
      <c r="I3287" s="175"/>
      <c r="J3287" s="202"/>
      <c r="K3287" s="198"/>
    </row>
    <row r="3288" spans="3:11" ht="15" customHeight="1" x14ac:dyDescent="0.25">
      <c r="C3288" s="175"/>
      <c r="E3288" s="175"/>
      <c r="H3288" s="175"/>
      <c r="I3288" s="175"/>
      <c r="J3288" s="202"/>
      <c r="K3288" s="198"/>
    </row>
    <row r="3289" spans="3:11" ht="15" customHeight="1" x14ac:dyDescent="0.25">
      <c r="C3289" s="175"/>
      <c r="E3289" s="175"/>
      <c r="H3289" s="175"/>
      <c r="I3289" s="175"/>
      <c r="J3289" s="202"/>
      <c r="K3289" s="198"/>
    </row>
    <row r="3290" spans="3:11" ht="15" customHeight="1" x14ac:dyDescent="0.25">
      <c r="C3290" s="175"/>
      <c r="E3290" s="175"/>
      <c r="H3290" s="175"/>
      <c r="I3290" s="175"/>
      <c r="J3290" s="202"/>
      <c r="K3290" s="198"/>
    </row>
    <row r="3291" spans="3:11" ht="15" customHeight="1" x14ac:dyDescent="0.25">
      <c r="C3291" s="175"/>
      <c r="E3291" s="175"/>
      <c r="H3291" s="175"/>
      <c r="I3291" s="175"/>
      <c r="J3291" s="202"/>
      <c r="K3291" s="198"/>
    </row>
    <row r="3292" spans="3:11" ht="15" customHeight="1" x14ac:dyDescent="0.25">
      <c r="C3292" s="175"/>
      <c r="E3292" s="175"/>
      <c r="H3292" s="175"/>
      <c r="I3292" s="175"/>
      <c r="J3292" s="202"/>
      <c r="K3292" s="198"/>
    </row>
    <row r="3293" spans="3:11" ht="15" customHeight="1" x14ac:dyDescent="0.25">
      <c r="C3293" s="175"/>
      <c r="E3293" s="175"/>
      <c r="H3293" s="175"/>
      <c r="I3293" s="175"/>
      <c r="J3293" s="202"/>
      <c r="K3293" s="198"/>
    </row>
    <row r="3294" spans="3:11" ht="15" customHeight="1" x14ac:dyDescent="0.25">
      <c r="C3294" s="175"/>
      <c r="E3294" s="175"/>
      <c r="H3294" s="175"/>
      <c r="I3294" s="175"/>
      <c r="J3294" s="202"/>
      <c r="K3294" s="198"/>
    </row>
    <row r="3295" spans="3:11" ht="15" customHeight="1" x14ac:dyDescent="0.25">
      <c r="C3295" s="175"/>
      <c r="E3295" s="175"/>
      <c r="H3295" s="175"/>
      <c r="I3295" s="175"/>
      <c r="J3295" s="202"/>
      <c r="K3295" s="198"/>
    </row>
    <row r="3296" spans="3:11" ht="15" customHeight="1" x14ac:dyDescent="0.25">
      <c r="C3296" s="175"/>
      <c r="E3296" s="175"/>
      <c r="H3296" s="175"/>
      <c r="I3296" s="175"/>
      <c r="J3296" s="202"/>
      <c r="K3296" s="198"/>
    </row>
    <row r="3297" spans="3:11" ht="15" customHeight="1" x14ac:dyDescent="0.25">
      <c r="C3297" s="175"/>
      <c r="E3297" s="175"/>
      <c r="H3297" s="175"/>
      <c r="I3297" s="175"/>
      <c r="J3297" s="202"/>
      <c r="K3297" s="198"/>
    </row>
    <row r="3298" spans="3:11" ht="15" customHeight="1" x14ac:dyDescent="0.25">
      <c r="C3298" s="175"/>
      <c r="E3298" s="175"/>
      <c r="H3298" s="175"/>
      <c r="I3298" s="175"/>
      <c r="J3298" s="202"/>
      <c r="K3298" s="198"/>
    </row>
    <row r="3299" spans="3:11" ht="15" customHeight="1" x14ac:dyDescent="0.25">
      <c r="C3299" s="175"/>
      <c r="E3299" s="175"/>
      <c r="H3299" s="175"/>
      <c r="I3299" s="175"/>
      <c r="J3299" s="202"/>
      <c r="K3299" s="198"/>
    </row>
    <row r="3300" spans="3:11" ht="15" customHeight="1" x14ac:dyDescent="0.25">
      <c r="C3300" s="175"/>
      <c r="E3300" s="175"/>
      <c r="H3300" s="175"/>
      <c r="I3300" s="175"/>
      <c r="J3300" s="202"/>
      <c r="K3300" s="198"/>
    </row>
    <row r="3301" spans="3:11" ht="15" customHeight="1" x14ac:dyDescent="0.25">
      <c r="C3301" s="175"/>
      <c r="E3301" s="175"/>
      <c r="H3301" s="175"/>
      <c r="I3301" s="175"/>
      <c r="J3301" s="202"/>
      <c r="K3301" s="198"/>
    </row>
    <row r="3302" spans="3:11" ht="15" customHeight="1" x14ac:dyDescent="0.25">
      <c r="C3302" s="175"/>
      <c r="E3302" s="175"/>
      <c r="H3302" s="175"/>
      <c r="I3302" s="175"/>
      <c r="J3302" s="202"/>
      <c r="K3302" s="198"/>
    </row>
    <row r="3303" spans="3:11" ht="15" customHeight="1" x14ac:dyDescent="0.25">
      <c r="C3303" s="175"/>
      <c r="E3303" s="175"/>
      <c r="H3303" s="175"/>
      <c r="I3303" s="175"/>
      <c r="J3303" s="202"/>
      <c r="K3303" s="198"/>
    </row>
    <row r="3304" spans="3:11" ht="15" customHeight="1" x14ac:dyDescent="0.25">
      <c r="C3304" s="175"/>
      <c r="E3304" s="175"/>
      <c r="H3304" s="175"/>
      <c r="I3304" s="175"/>
      <c r="J3304" s="202"/>
      <c r="K3304" s="198"/>
    </row>
    <row r="3305" spans="3:11" ht="15" customHeight="1" x14ac:dyDescent="0.25">
      <c r="C3305" s="175"/>
      <c r="E3305" s="175"/>
      <c r="H3305" s="175"/>
      <c r="I3305" s="175"/>
      <c r="J3305" s="202"/>
      <c r="K3305" s="198"/>
    </row>
    <row r="3306" spans="3:11" ht="15" customHeight="1" x14ac:dyDescent="0.25">
      <c r="C3306" s="175"/>
      <c r="E3306" s="175"/>
      <c r="H3306" s="175"/>
      <c r="I3306" s="175"/>
      <c r="J3306" s="202"/>
      <c r="K3306" s="198"/>
    </row>
    <row r="3307" spans="3:11" ht="15" customHeight="1" x14ac:dyDescent="0.25">
      <c r="C3307" s="175"/>
      <c r="E3307" s="175"/>
      <c r="H3307" s="175"/>
      <c r="I3307" s="175"/>
      <c r="J3307" s="202"/>
      <c r="K3307" s="198"/>
    </row>
    <row r="3308" spans="3:11" ht="15" customHeight="1" x14ac:dyDescent="0.25">
      <c r="C3308" s="175"/>
      <c r="E3308" s="175"/>
      <c r="H3308" s="175"/>
      <c r="I3308" s="175"/>
      <c r="J3308" s="202"/>
      <c r="K3308" s="198"/>
    </row>
    <row r="3309" spans="3:11" ht="15" customHeight="1" x14ac:dyDescent="0.25">
      <c r="C3309" s="175"/>
      <c r="E3309" s="175"/>
      <c r="H3309" s="175"/>
      <c r="I3309" s="175"/>
      <c r="J3309" s="202"/>
      <c r="K3309" s="198"/>
    </row>
    <row r="3310" spans="3:11" ht="15" customHeight="1" x14ac:dyDescent="0.25">
      <c r="C3310" s="175"/>
      <c r="E3310" s="175"/>
      <c r="H3310" s="175"/>
      <c r="I3310" s="175"/>
      <c r="J3310" s="202"/>
      <c r="K3310" s="198"/>
    </row>
    <row r="3311" spans="3:11" ht="15" customHeight="1" x14ac:dyDescent="0.25">
      <c r="C3311" s="175"/>
      <c r="E3311" s="175"/>
      <c r="H3311" s="175"/>
      <c r="I3311" s="175"/>
      <c r="J3311" s="202"/>
      <c r="K3311" s="198"/>
    </row>
    <row r="3312" spans="3:11" ht="15" customHeight="1" x14ac:dyDescent="0.25">
      <c r="C3312" s="175"/>
      <c r="E3312" s="175"/>
      <c r="H3312" s="175"/>
      <c r="I3312" s="175"/>
      <c r="J3312" s="202"/>
      <c r="K3312" s="198"/>
    </row>
    <row r="3313" spans="3:11" ht="15" customHeight="1" x14ac:dyDescent="0.25">
      <c r="C3313" s="175"/>
      <c r="E3313" s="175"/>
      <c r="H3313" s="175"/>
      <c r="I3313" s="175"/>
      <c r="J3313" s="202"/>
      <c r="K3313" s="198"/>
    </row>
    <row r="3314" spans="3:11" ht="15" customHeight="1" x14ac:dyDescent="0.25">
      <c r="C3314" s="175"/>
      <c r="E3314" s="175"/>
      <c r="H3314" s="175"/>
      <c r="I3314" s="175"/>
      <c r="J3314" s="202"/>
      <c r="K3314" s="198"/>
    </row>
    <row r="3315" spans="3:11" ht="15" customHeight="1" x14ac:dyDescent="0.25">
      <c r="C3315" s="175"/>
      <c r="E3315" s="175"/>
      <c r="H3315" s="175"/>
      <c r="I3315" s="175"/>
      <c r="J3315" s="202"/>
      <c r="K3315" s="198"/>
    </row>
    <row r="3316" spans="3:11" ht="15" customHeight="1" x14ac:dyDescent="0.25">
      <c r="C3316" s="175"/>
      <c r="E3316" s="175"/>
      <c r="H3316" s="175"/>
      <c r="I3316" s="175"/>
      <c r="J3316" s="202"/>
      <c r="K3316" s="198"/>
    </row>
    <row r="3317" spans="3:11" ht="15" customHeight="1" x14ac:dyDescent="0.25">
      <c r="C3317" s="175"/>
      <c r="E3317" s="175"/>
      <c r="H3317" s="175"/>
      <c r="I3317" s="175"/>
      <c r="J3317" s="202"/>
      <c r="K3317" s="198"/>
    </row>
    <row r="3318" spans="3:11" ht="15" customHeight="1" x14ac:dyDescent="0.25">
      <c r="C3318" s="175"/>
      <c r="E3318" s="175"/>
      <c r="H3318" s="175"/>
      <c r="I3318" s="175"/>
      <c r="J3318" s="202"/>
      <c r="K3318" s="198"/>
    </row>
    <row r="3319" spans="3:11" ht="15" customHeight="1" x14ac:dyDescent="0.25">
      <c r="C3319" s="175"/>
      <c r="E3319" s="175"/>
      <c r="H3319" s="175"/>
      <c r="I3319" s="175"/>
      <c r="J3319" s="202"/>
      <c r="K3319" s="198"/>
    </row>
    <row r="3320" spans="3:11" ht="15" customHeight="1" x14ac:dyDescent="0.25">
      <c r="C3320" s="175"/>
      <c r="E3320" s="175"/>
      <c r="H3320" s="175"/>
      <c r="I3320" s="175"/>
      <c r="J3320" s="202"/>
      <c r="K3320" s="198"/>
    </row>
    <row r="3321" spans="3:11" ht="15" customHeight="1" x14ac:dyDescent="0.25">
      <c r="C3321" s="175"/>
      <c r="E3321" s="175"/>
      <c r="H3321" s="175"/>
      <c r="I3321" s="175"/>
      <c r="J3321" s="202"/>
      <c r="K3321" s="198"/>
    </row>
    <row r="3322" spans="3:11" ht="15" customHeight="1" x14ac:dyDescent="0.25">
      <c r="C3322" s="175"/>
      <c r="E3322" s="175"/>
      <c r="H3322" s="175"/>
      <c r="I3322" s="175"/>
      <c r="J3322" s="202"/>
      <c r="K3322" s="198"/>
    </row>
    <row r="3323" spans="3:11" ht="15" customHeight="1" x14ac:dyDescent="0.25">
      <c r="C3323" s="175"/>
      <c r="E3323" s="175"/>
      <c r="H3323" s="175"/>
      <c r="I3323" s="175"/>
      <c r="J3323" s="202"/>
      <c r="K3323" s="198"/>
    </row>
    <row r="3324" spans="3:11" ht="15" customHeight="1" x14ac:dyDescent="0.25">
      <c r="C3324" s="175"/>
      <c r="E3324" s="175"/>
      <c r="H3324" s="175"/>
      <c r="I3324" s="175"/>
      <c r="J3324" s="202"/>
      <c r="K3324" s="198"/>
    </row>
    <row r="3325" spans="3:11" ht="15" customHeight="1" x14ac:dyDescent="0.25">
      <c r="C3325" s="175"/>
      <c r="E3325" s="175"/>
      <c r="H3325" s="175"/>
      <c r="I3325" s="175"/>
      <c r="J3325" s="202"/>
      <c r="K3325" s="198"/>
    </row>
    <row r="3326" spans="3:11" ht="15" customHeight="1" x14ac:dyDescent="0.25">
      <c r="C3326" s="175"/>
      <c r="E3326" s="175"/>
      <c r="H3326" s="175"/>
      <c r="I3326" s="175"/>
      <c r="J3326" s="202"/>
      <c r="K3326" s="198"/>
    </row>
    <row r="3327" spans="3:11" ht="15" customHeight="1" x14ac:dyDescent="0.25">
      <c r="C3327" s="175"/>
      <c r="E3327" s="175"/>
      <c r="H3327" s="175"/>
      <c r="I3327" s="175"/>
      <c r="J3327" s="202"/>
      <c r="K3327" s="198"/>
    </row>
    <row r="3328" spans="3:11" ht="15" customHeight="1" x14ac:dyDescent="0.25">
      <c r="C3328" s="175"/>
      <c r="E3328" s="175"/>
      <c r="H3328" s="175"/>
      <c r="I3328" s="175"/>
      <c r="J3328" s="202"/>
      <c r="K3328" s="198"/>
    </row>
    <row r="3329" spans="3:11" ht="15" customHeight="1" x14ac:dyDescent="0.25">
      <c r="C3329" s="175"/>
      <c r="E3329" s="175"/>
      <c r="H3329" s="175"/>
      <c r="I3329" s="175"/>
      <c r="J3329" s="202"/>
      <c r="K3329" s="198"/>
    </row>
    <row r="3330" spans="3:11" ht="15" customHeight="1" x14ac:dyDescent="0.25">
      <c r="C3330" s="175"/>
      <c r="E3330" s="175"/>
      <c r="H3330" s="175"/>
      <c r="I3330" s="175"/>
      <c r="J3330" s="202"/>
      <c r="K3330" s="198"/>
    </row>
    <row r="3331" spans="3:11" ht="15" customHeight="1" x14ac:dyDescent="0.25">
      <c r="C3331" s="175"/>
      <c r="E3331" s="175"/>
      <c r="H3331" s="175"/>
      <c r="I3331" s="175"/>
      <c r="J3331" s="202"/>
      <c r="K3331" s="198"/>
    </row>
    <row r="3332" spans="3:11" ht="15" customHeight="1" x14ac:dyDescent="0.25">
      <c r="C3332" s="175"/>
      <c r="E3332" s="175"/>
      <c r="H3332" s="175"/>
      <c r="I3332" s="175"/>
      <c r="J3332" s="202"/>
      <c r="K3332" s="198"/>
    </row>
    <row r="3333" spans="3:11" ht="15" customHeight="1" x14ac:dyDescent="0.25">
      <c r="C3333" s="175"/>
      <c r="E3333" s="175"/>
      <c r="H3333" s="175"/>
      <c r="I3333" s="175"/>
      <c r="J3333" s="202"/>
      <c r="K3333" s="198"/>
    </row>
    <row r="3334" spans="3:11" ht="15" customHeight="1" x14ac:dyDescent="0.25">
      <c r="C3334" s="175"/>
      <c r="E3334" s="175"/>
      <c r="H3334" s="175"/>
      <c r="I3334" s="175"/>
      <c r="J3334" s="202"/>
      <c r="K3334" s="198"/>
    </row>
    <row r="3335" spans="3:11" ht="15" customHeight="1" x14ac:dyDescent="0.25">
      <c r="C3335" s="175"/>
      <c r="E3335" s="175"/>
      <c r="H3335" s="175"/>
      <c r="I3335" s="175"/>
      <c r="J3335" s="202"/>
      <c r="K3335" s="198"/>
    </row>
    <row r="3336" spans="3:11" ht="15" customHeight="1" x14ac:dyDescent="0.25">
      <c r="C3336" s="175"/>
      <c r="E3336" s="175"/>
      <c r="H3336" s="175"/>
      <c r="I3336" s="175"/>
      <c r="J3336" s="202"/>
      <c r="K3336" s="198"/>
    </row>
    <row r="3337" spans="3:11" ht="15" customHeight="1" x14ac:dyDescent="0.25">
      <c r="C3337" s="175"/>
      <c r="E3337" s="175"/>
      <c r="H3337" s="175"/>
      <c r="I3337" s="175"/>
      <c r="J3337" s="202"/>
      <c r="K3337" s="198"/>
    </row>
    <row r="3338" spans="3:11" ht="15" customHeight="1" x14ac:dyDescent="0.25">
      <c r="C3338" s="175"/>
      <c r="E3338" s="175"/>
      <c r="H3338" s="175"/>
      <c r="I3338" s="175"/>
      <c r="J3338" s="202"/>
      <c r="K3338" s="198"/>
    </row>
    <row r="3339" spans="3:11" ht="15" customHeight="1" x14ac:dyDescent="0.25">
      <c r="C3339" s="175"/>
      <c r="E3339" s="175"/>
      <c r="H3339" s="175"/>
      <c r="I3339" s="175"/>
      <c r="J3339" s="202"/>
      <c r="K3339" s="198"/>
    </row>
    <row r="3340" spans="3:11" ht="15" customHeight="1" x14ac:dyDescent="0.25">
      <c r="C3340" s="175"/>
      <c r="E3340" s="175"/>
      <c r="H3340" s="175"/>
      <c r="I3340" s="175"/>
      <c r="J3340" s="202"/>
      <c r="K3340" s="198"/>
    </row>
    <row r="3341" spans="3:11" ht="15" customHeight="1" x14ac:dyDescent="0.25">
      <c r="C3341" s="175"/>
      <c r="E3341" s="175"/>
      <c r="H3341" s="175"/>
      <c r="I3341" s="175"/>
      <c r="J3341" s="202"/>
      <c r="K3341" s="198"/>
    </row>
    <row r="3342" spans="3:11" ht="15" customHeight="1" x14ac:dyDescent="0.25">
      <c r="C3342" s="175"/>
      <c r="E3342" s="175"/>
      <c r="H3342" s="175"/>
      <c r="I3342" s="175"/>
      <c r="J3342" s="202"/>
      <c r="K3342" s="198"/>
    </row>
    <row r="3343" spans="3:11" ht="15" customHeight="1" x14ac:dyDescent="0.25">
      <c r="C3343" s="175"/>
      <c r="E3343" s="175"/>
      <c r="H3343" s="175"/>
      <c r="I3343" s="175"/>
      <c r="J3343" s="202"/>
      <c r="K3343" s="198"/>
    </row>
    <row r="3344" spans="3:11" ht="15" customHeight="1" x14ac:dyDescent="0.25">
      <c r="C3344" s="175"/>
      <c r="E3344" s="175"/>
      <c r="H3344" s="175"/>
      <c r="I3344" s="175"/>
      <c r="J3344" s="202"/>
      <c r="K3344" s="198"/>
    </row>
    <row r="3345" spans="3:11" ht="15" customHeight="1" x14ac:dyDescent="0.25">
      <c r="C3345" s="175"/>
      <c r="E3345" s="175"/>
      <c r="H3345" s="175"/>
      <c r="I3345" s="175"/>
      <c r="J3345" s="202"/>
      <c r="K3345" s="198"/>
    </row>
    <row r="3346" spans="3:11" ht="15" customHeight="1" x14ac:dyDescent="0.25">
      <c r="C3346" s="175"/>
      <c r="E3346" s="175"/>
      <c r="H3346" s="175"/>
      <c r="I3346" s="175"/>
      <c r="J3346" s="202"/>
      <c r="K3346" s="198"/>
    </row>
    <row r="3347" spans="3:11" ht="15" customHeight="1" x14ac:dyDescent="0.25">
      <c r="C3347" s="175"/>
      <c r="E3347" s="175"/>
      <c r="H3347" s="175"/>
      <c r="I3347" s="175"/>
      <c r="J3347" s="202"/>
      <c r="K3347" s="198"/>
    </row>
    <row r="3348" spans="3:11" ht="15" customHeight="1" x14ac:dyDescent="0.25">
      <c r="C3348" s="175"/>
      <c r="E3348" s="175"/>
      <c r="H3348" s="175"/>
      <c r="I3348" s="175"/>
      <c r="J3348" s="202"/>
      <c r="K3348" s="198"/>
    </row>
    <row r="3349" spans="3:11" ht="15" customHeight="1" x14ac:dyDescent="0.25">
      <c r="C3349" s="175"/>
      <c r="E3349" s="175"/>
      <c r="H3349" s="175"/>
      <c r="I3349" s="175"/>
      <c r="J3349" s="202"/>
      <c r="K3349" s="198"/>
    </row>
    <row r="3350" spans="3:11" ht="15" customHeight="1" x14ac:dyDescent="0.25">
      <c r="C3350" s="175"/>
      <c r="E3350" s="175"/>
      <c r="H3350" s="175"/>
      <c r="I3350" s="175"/>
      <c r="J3350" s="202"/>
      <c r="K3350" s="198"/>
    </row>
    <row r="3351" spans="3:11" ht="15" customHeight="1" x14ac:dyDescent="0.25">
      <c r="C3351" s="175"/>
      <c r="E3351" s="175"/>
      <c r="H3351" s="175"/>
      <c r="I3351" s="175"/>
      <c r="J3351" s="202"/>
      <c r="K3351" s="198"/>
    </row>
    <row r="3352" spans="3:11" ht="15" customHeight="1" x14ac:dyDescent="0.25">
      <c r="C3352" s="175"/>
      <c r="E3352" s="175"/>
      <c r="H3352" s="175"/>
      <c r="I3352" s="175"/>
      <c r="J3352" s="202"/>
      <c r="K3352" s="198"/>
    </row>
    <row r="3353" spans="3:11" ht="15" customHeight="1" x14ac:dyDescent="0.25">
      <c r="C3353" s="175"/>
      <c r="E3353" s="175"/>
      <c r="H3353" s="175"/>
      <c r="I3353" s="175"/>
      <c r="J3353" s="202"/>
      <c r="K3353" s="198"/>
    </row>
    <row r="3354" spans="3:11" ht="15" customHeight="1" x14ac:dyDescent="0.25">
      <c r="C3354" s="175"/>
      <c r="E3354" s="175"/>
      <c r="H3354" s="175"/>
      <c r="I3354" s="175"/>
      <c r="J3354" s="202"/>
      <c r="K3354" s="198"/>
    </row>
    <row r="3355" spans="3:11" ht="15" customHeight="1" x14ac:dyDescent="0.25">
      <c r="C3355" s="175"/>
      <c r="E3355" s="175"/>
      <c r="H3355" s="175"/>
      <c r="I3355" s="175"/>
      <c r="J3355" s="202"/>
      <c r="K3355" s="198"/>
    </row>
    <row r="3356" spans="3:11" ht="15" customHeight="1" x14ac:dyDescent="0.25">
      <c r="C3356" s="175"/>
      <c r="E3356" s="175"/>
      <c r="H3356" s="175"/>
      <c r="I3356" s="175"/>
      <c r="J3356" s="202"/>
      <c r="K3356" s="198"/>
    </row>
    <row r="3357" spans="3:11" ht="15" customHeight="1" x14ac:dyDescent="0.25">
      <c r="C3357" s="175"/>
      <c r="E3357" s="175"/>
      <c r="H3357" s="175"/>
      <c r="I3357" s="175"/>
      <c r="J3357" s="202"/>
      <c r="K3357" s="198"/>
    </row>
    <row r="3358" spans="3:11" ht="15" customHeight="1" x14ac:dyDescent="0.25">
      <c r="C3358" s="175"/>
      <c r="E3358" s="175"/>
      <c r="H3358" s="175"/>
      <c r="I3358" s="175"/>
      <c r="J3358" s="202"/>
      <c r="K3358" s="198"/>
    </row>
    <row r="3359" spans="3:11" ht="15" customHeight="1" x14ac:dyDescent="0.25">
      <c r="C3359" s="175"/>
      <c r="E3359" s="175"/>
      <c r="H3359" s="175"/>
      <c r="I3359" s="175"/>
      <c r="J3359" s="202"/>
      <c r="K3359" s="198"/>
    </row>
    <row r="3360" spans="3:11" ht="15" customHeight="1" x14ac:dyDescent="0.25">
      <c r="C3360" s="175"/>
      <c r="E3360" s="175"/>
      <c r="H3360" s="175"/>
      <c r="I3360" s="175"/>
      <c r="J3360" s="202"/>
      <c r="K3360" s="198"/>
    </row>
    <row r="3361" spans="3:11" ht="15" customHeight="1" x14ac:dyDescent="0.25">
      <c r="C3361" s="175"/>
      <c r="E3361" s="175"/>
      <c r="H3361" s="175"/>
      <c r="I3361" s="175"/>
      <c r="J3361" s="202"/>
      <c r="K3361" s="198"/>
    </row>
    <row r="3362" spans="3:11" ht="15" customHeight="1" x14ac:dyDescent="0.25">
      <c r="C3362" s="175"/>
      <c r="E3362" s="175"/>
      <c r="H3362" s="175"/>
      <c r="I3362" s="175"/>
      <c r="J3362" s="202"/>
      <c r="K3362" s="198"/>
    </row>
    <row r="3363" spans="3:11" ht="15" customHeight="1" x14ac:dyDescent="0.25">
      <c r="C3363" s="175"/>
      <c r="E3363" s="175"/>
      <c r="H3363" s="175"/>
      <c r="I3363" s="175"/>
      <c r="J3363" s="202"/>
      <c r="K3363" s="198"/>
    </row>
    <row r="3364" spans="3:11" ht="15" customHeight="1" x14ac:dyDescent="0.25">
      <c r="C3364" s="175"/>
      <c r="E3364" s="175"/>
      <c r="H3364" s="175"/>
      <c r="I3364" s="175"/>
      <c r="J3364" s="202"/>
      <c r="K3364" s="198"/>
    </row>
    <row r="3365" spans="3:11" ht="15" customHeight="1" x14ac:dyDescent="0.25">
      <c r="C3365" s="175"/>
      <c r="E3365" s="175"/>
      <c r="H3365" s="175"/>
      <c r="I3365" s="175"/>
      <c r="J3365" s="202"/>
      <c r="K3365" s="198"/>
    </row>
    <row r="3366" spans="3:11" ht="15" customHeight="1" x14ac:dyDescent="0.25">
      <c r="C3366" s="175"/>
      <c r="E3366" s="175"/>
      <c r="H3366" s="175"/>
      <c r="I3366" s="175"/>
      <c r="J3366" s="202"/>
      <c r="K3366" s="198"/>
    </row>
    <row r="3367" spans="3:11" ht="15" customHeight="1" x14ac:dyDescent="0.25">
      <c r="C3367" s="175"/>
      <c r="E3367" s="175"/>
      <c r="H3367" s="175"/>
      <c r="I3367" s="175"/>
      <c r="J3367" s="202"/>
      <c r="K3367" s="198"/>
    </row>
    <row r="3368" spans="3:11" ht="15" customHeight="1" x14ac:dyDescent="0.25">
      <c r="C3368" s="175"/>
      <c r="E3368" s="175"/>
      <c r="H3368" s="175"/>
      <c r="I3368" s="175"/>
      <c r="J3368" s="202"/>
      <c r="K3368" s="198"/>
    </row>
    <row r="3369" spans="3:11" ht="15" customHeight="1" x14ac:dyDescent="0.25">
      <c r="C3369" s="175"/>
      <c r="E3369" s="175"/>
      <c r="H3369" s="175"/>
      <c r="I3369" s="175"/>
      <c r="J3369" s="202"/>
      <c r="K3369" s="198"/>
    </row>
    <row r="3370" spans="3:11" ht="15" customHeight="1" x14ac:dyDescent="0.25">
      <c r="C3370" s="175"/>
      <c r="E3370" s="175"/>
      <c r="H3370" s="175"/>
      <c r="I3370" s="175"/>
      <c r="J3370" s="202"/>
      <c r="K3370" s="198"/>
    </row>
    <row r="3371" spans="3:11" ht="15" customHeight="1" x14ac:dyDescent="0.25">
      <c r="C3371" s="175"/>
      <c r="E3371" s="175"/>
      <c r="H3371" s="175"/>
      <c r="I3371" s="175"/>
      <c r="J3371" s="202"/>
      <c r="K3371" s="198"/>
    </row>
    <row r="3372" spans="3:11" ht="15" customHeight="1" x14ac:dyDescent="0.25">
      <c r="C3372" s="175"/>
      <c r="E3372" s="175"/>
      <c r="H3372" s="175"/>
      <c r="I3372" s="175"/>
      <c r="J3372" s="202"/>
      <c r="K3372" s="198"/>
    </row>
    <row r="3373" spans="3:11" ht="15" customHeight="1" x14ac:dyDescent="0.25">
      <c r="C3373" s="175"/>
      <c r="E3373" s="175"/>
      <c r="H3373" s="175"/>
      <c r="I3373" s="175"/>
      <c r="J3373" s="202"/>
      <c r="K3373" s="198"/>
    </row>
    <row r="3374" spans="3:11" ht="15" customHeight="1" x14ac:dyDescent="0.25">
      <c r="C3374" s="175"/>
      <c r="E3374" s="175"/>
      <c r="H3374" s="175"/>
      <c r="I3374" s="175"/>
      <c r="J3374" s="202"/>
      <c r="K3374" s="198"/>
    </row>
    <row r="3375" spans="3:11" ht="15" customHeight="1" x14ac:dyDescent="0.25">
      <c r="C3375" s="175"/>
      <c r="E3375" s="175"/>
      <c r="H3375" s="175"/>
      <c r="I3375" s="175"/>
      <c r="J3375" s="202"/>
      <c r="K3375" s="198"/>
    </row>
    <row r="3376" spans="3:11" ht="15" customHeight="1" x14ac:dyDescent="0.25">
      <c r="C3376" s="175"/>
      <c r="E3376" s="175"/>
      <c r="H3376" s="175"/>
      <c r="I3376" s="175"/>
      <c r="J3376" s="202"/>
      <c r="K3376" s="198"/>
    </row>
    <row r="3377" spans="3:11" ht="15" customHeight="1" x14ac:dyDescent="0.25">
      <c r="C3377" s="175"/>
      <c r="E3377" s="175"/>
      <c r="H3377" s="175"/>
      <c r="I3377" s="175"/>
      <c r="J3377" s="202"/>
      <c r="K3377" s="198"/>
    </row>
    <row r="3378" spans="3:11" ht="15" customHeight="1" x14ac:dyDescent="0.25">
      <c r="C3378" s="175"/>
      <c r="E3378" s="175"/>
      <c r="H3378" s="175"/>
      <c r="I3378" s="175"/>
      <c r="J3378" s="202"/>
      <c r="K3378" s="198"/>
    </row>
    <row r="3379" spans="3:11" ht="15" customHeight="1" x14ac:dyDescent="0.25">
      <c r="C3379" s="175"/>
      <c r="E3379" s="175"/>
      <c r="H3379" s="175"/>
      <c r="I3379" s="175"/>
      <c r="J3379" s="202"/>
      <c r="K3379" s="198"/>
    </row>
    <row r="3380" spans="3:11" ht="15" customHeight="1" x14ac:dyDescent="0.25">
      <c r="C3380" s="175"/>
      <c r="E3380" s="175"/>
      <c r="H3380" s="175"/>
      <c r="I3380" s="175"/>
      <c r="J3380" s="202"/>
      <c r="K3380" s="198"/>
    </row>
    <row r="3381" spans="3:11" ht="15" customHeight="1" x14ac:dyDescent="0.25">
      <c r="C3381" s="175"/>
      <c r="E3381" s="175"/>
      <c r="H3381" s="175"/>
      <c r="I3381" s="175"/>
      <c r="J3381" s="202"/>
      <c r="K3381" s="198"/>
    </row>
    <row r="3382" spans="3:11" ht="15" customHeight="1" x14ac:dyDescent="0.25">
      <c r="C3382" s="175"/>
      <c r="E3382" s="175"/>
      <c r="H3382" s="175"/>
      <c r="I3382" s="175"/>
      <c r="J3382" s="202"/>
      <c r="K3382" s="198"/>
    </row>
    <row r="3383" spans="3:11" ht="15" customHeight="1" x14ac:dyDescent="0.25">
      <c r="C3383" s="175"/>
      <c r="E3383" s="175"/>
      <c r="H3383" s="175"/>
      <c r="I3383" s="175"/>
      <c r="J3383" s="202"/>
      <c r="K3383" s="198"/>
    </row>
    <row r="3384" spans="3:11" ht="15" customHeight="1" x14ac:dyDescent="0.25">
      <c r="C3384" s="175"/>
      <c r="E3384" s="175"/>
      <c r="H3384" s="175"/>
      <c r="I3384" s="175"/>
      <c r="J3384" s="202"/>
      <c r="K3384" s="198"/>
    </row>
    <row r="3385" spans="3:11" ht="15" customHeight="1" x14ac:dyDescent="0.25">
      <c r="C3385" s="175"/>
      <c r="E3385" s="175"/>
      <c r="H3385" s="175"/>
      <c r="I3385" s="175"/>
      <c r="J3385" s="202"/>
      <c r="K3385" s="198"/>
    </row>
    <row r="3386" spans="3:11" ht="15" customHeight="1" x14ac:dyDescent="0.25">
      <c r="C3386" s="175"/>
      <c r="E3386" s="175"/>
      <c r="H3386" s="175"/>
      <c r="I3386" s="175"/>
      <c r="J3386" s="202"/>
      <c r="K3386" s="198"/>
    </row>
    <row r="3387" spans="3:11" ht="15" customHeight="1" x14ac:dyDescent="0.25">
      <c r="C3387" s="175"/>
      <c r="E3387" s="175"/>
      <c r="H3387" s="175"/>
      <c r="I3387" s="175"/>
      <c r="J3387" s="202"/>
      <c r="K3387" s="198"/>
    </row>
    <row r="3388" spans="3:11" ht="15" customHeight="1" x14ac:dyDescent="0.25">
      <c r="C3388" s="175"/>
      <c r="E3388" s="175"/>
      <c r="H3388" s="175"/>
      <c r="I3388" s="175"/>
      <c r="J3388" s="202"/>
      <c r="K3388" s="198"/>
    </row>
    <row r="3389" spans="3:11" ht="15" customHeight="1" x14ac:dyDescent="0.25">
      <c r="C3389" s="175"/>
      <c r="E3389" s="175"/>
      <c r="H3389" s="175"/>
      <c r="I3389" s="175"/>
      <c r="J3389" s="202"/>
      <c r="K3389" s="198"/>
    </row>
    <row r="3390" spans="3:11" ht="15" customHeight="1" x14ac:dyDescent="0.25">
      <c r="C3390" s="175"/>
      <c r="E3390" s="175"/>
      <c r="H3390" s="175"/>
      <c r="I3390" s="175"/>
      <c r="J3390" s="202"/>
      <c r="K3390" s="198"/>
    </row>
    <row r="3391" spans="3:11" ht="15" customHeight="1" x14ac:dyDescent="0.25">
      <c r="C3391" s="175"/>
      <c r="E3391" s="175"/>
      <c r="H3391" s="175"/>
      <c r="I3391" s="175"/>
      <c r="J3391" s="202"/>
      <c r="K3391" s="198"/>
    </row>
    <row r="3392" spans="3:11" ht="15" customHeight="1" x14ac:dyDescent="0.25">
      <c r="C3392" s="175"/>
      <c r="E3392" s="175"/>
      <c r="H3392" s="175"/>
      <c r="I3392" s="175"/>
      <c r="J3392" s="202"/>
      <c r="K3392" s="198"/>
    </row>
    <row r="3393" spans="3:11" ht="15" customHeight="1" x14ac:dyDescent="0.25">
      <c r="C3393" s="175"/>
      <c r="E3393" s="175"/>
      <c r="H3393" s="175"/>
      <c r="I3393" s="175"/>
      <c r="J3393" s="202"/>
      <c r="K3393" s="198"/>
    </row>
    <row r="3394" spans="3:11" ht="15" customHeight="1" x14ac:dyDescent="0.25">
      <c r="C3394" s="175"/>
      <c r="E3394" s="175"/>
      <c r="H3394" s="175"/>
      <c r="I3394" s="175"/>
      <c r="J3394" s="202"/>
      <c r="K3394" s="198"/>
    </row>
    <row r="3395" spans="3:11" ht="15" customHeight="1" x14ac:dyDescent="0.25">
      <c r="C3395" s="175"/>
      <c r="E3395" s="175"/>
      <c r="H3395" s="175"/>
      <c r="I3395" s="175"/>
      <c r="J3395" s="202"/>
      <c r="K3395" s="198"/>
    </row>
    <row r="3396" spans="3:11" ht="15" customHeight="1" x14ac:dyDescent="0.25">
      <c r="C3396" s="175"/>
      <c r="E3396" s="175"/>
      <c r="H3396" s="175"/>
      <c r="I3396" s="175"/>
      <c r="J3396" s="202"/>
      <c r="K3396" s="198"/>
    </row>
    <row r="3397" spans="3:11" ht="15" customHeight="1" x14ac:dyDescent="0.25">
      <c r="C3397" s="175"/>
      <c r="E3397" s="175"/>
      <c r="H3397" s="175"/>
      <c r="I3397" s="175"/>
      <c r="J3397" s="202"/>
      <c r="K3397" s="198"/>
    </row>
    <row r="3398" spans="3:11" ht="15" customHeight="1" x14ac:dyDescent="0.25">
      <c r="C3398" s="175"/>
      <c r="E3398" s="175"/>
      <c r="H3398" s="175"/>
      <c r="I3398" s="175"/>
      <c r="J3398" s="202"/>
      <c r="K3398" s="198"/>
    </row>
    <row r="3399" spans="3:11" ht="15" customHeight="1" x14ac:dyDescent="0.25">
      <c r="C3399" s="175"/>
      <c r="E3399" s="175"/>
      <c r="H3399" s="175"/>
      <c r="I3399" s="175"/>
      <c r="J3399" s="202"/>
      <c r="K3399" s="198"/>
    </row>
    <row r="3400" spans="3:11" ht="15" customHeight="1" x14ac:dyDescent="0.25">
      <c r="C3400" s="175"/>
      <c r="E3400" s="175"/>
      <c r="H3400" s="175"/>
      <c r="I3400" s="175"/>
      <c r="J3400" s="202"/>
      <c r="K3400" s="198"/>
    </row>
    <row r="3401" spans="3:11" ht="15" customHeight="1" x14ac:dyDescent="0.25">
      <c r="C3401" s="175"/>
      <c r="E3401" s="175"/>
      <c r="H3401" s="175"/>
      <c r="I3401" s="175"/>
      <c r="J3401" s="202"/>
      <c r="K3401" s="198"/>
    </row>
    <row r="3402" spans="3:11" ht="15" customHeight="1" x14ac:dyDescent="0.25">
      <c r="C3402" s="175"/>
      <c r="E3402" s="175"/>
      <c r="H3402" s="175"/>
      <c r="I3402" s="175"/>
      <c r="J3402" s="202"/>
      <c r="K3402" s="198"/>
    </row>
    <row r="3403" spans="3:11" ht="15" customHeight="1" x14ac:dyDescent="0.25">
      <c r="C3403" s="175"/>
      <c r="E3403" s="175"/>
      <c r="H3403" s="175"/>
      <c r="I3403" s="175"/>
      <c r="J3403" s="202"/>
      <c r="K3403" s="198"/>
    </row>
    <row r="3404" spans="3:11" ht="15" customHeight="1" x14ac:dyDescent="0.25">
      <c r="C3404" s="175"/>
      <c r="E3404" s="175"/>
      <c r="H3404" s="175"/>
      <c r="I3404" s="175"/>
      <c r="J3404" s="202"/>
      <c r="K3404" s="198"/>
    </row>
    <row r="3405" spans="3:11" ht="15" customHeight="1" x14ac:dyDescent="0.25">
      <c r="C3405" s="175"/>
      <c r="E3405" s="175"/>
      <c r="H3405" s="175"/>
      <c r="I3405" s="175"/>
      <c r="J3405" s="202"/>
      <c r="K3405" s="198"/>
    </row>
    <row r="3406" spans="3:11" ht="15" customHeight="1" x14ac:dyDescent="0.25">
      <c r="C3406" s="175"/>
      <c r="E3406" s="175"/>
      <c r="H3406" s="175"/>
      <c r="I3406" s="175"/>
      <c r="J3406" s="202"/>
      <c r="K3406" s="198"/>
    </row>
    <row r="3407" spans="3:11" ht="15" customHeight="1" x14ac:dyDescent="0.25">
      <c r="C3407" s="175"/>
      <c r="E3407" s="175"/>
      <c r="H3407" s="175"/>
      <c r="I3407" s="175"/>
      <c r="J3407" s="202"/>
      <c r="K3407" s="198"/>
    </row>
    <row r="3408" spans="3:11" ht="15" customHeight="1" x14ac:dyDescent="0.25">
      <c r="C3408" s="175"/>
      <c r="E3408" s="175"/>
      <c r="H3408" s="175"/>
      <c r="I3408" s="175"/>
      <c r="J3408" s="202"/>
      <c r="K3408" s="198"/>
    </row>
    <row r="3409" spans="3:11" ht="15" customHeight="1" x14ac:dyDescent="0.25">
      <c r="C3409" s="175"/>
      <c r="E3409" s="175"/>
      <c r="H3409" s="175"/>
      <c r="I3409" s="175"/>
      <c r="J3409" s="202"/>
      <c r="K3409" s="198"/>
    </row>
    <row r="3410" spans="3:11" ht="15" customHeight="1" x14ac:dyDescent="0.25">
      <c r="C3410" s="175"/>
      <c r="E3410" s="175"/>
      <c r="H3410" s="175"/>
      <c r="I3410" s="175"/>
      <c r="J3410" s="202"/>
      <c r="K3410" s="198"/>
    </row>
    <row r="3411" spans="3:11" ht="15" customHeight="1" x14ac:dyDescent="0.25">
      <c r="C3411" s="175"/>
      <c r="E3411" s="175"/>
      <c r="H3411" s="175"/>
      <c r="I3411" s="175"/>
      <c r="J3411" s="202"/>
      <c r="K3411" s="198"/>
    </row>
    <row r="3412" spans="3:11" ht="15" customHeight="1" x14ac:dyDescent="0.25">
      <c r="C3412" s="175"/>
      <c r="E3412" s="175"/>
      <c r="H3412" s="175"/>
      <c r="I3412" s="175"/>
      <c r="J3412" s="202"/>
      <c r="K3412" s="198"/>
    </row>
    <row r="3413" spans="3:11" ht="15" customHeight="1" x14ac:dyDescent="0.25">
      <c r="C3413" s="175"/>
      <c r="E3413" s="175"/>
      <c r="H3413" s="175"/>
      <c r="I3413" s="175"/>
      <c r="J3413" s="202"/>
      <c r="K3413" s="198"/>
    </row>
    <row r="3414" spans="3:11" ht="15" customHeight="1" x14ac:dyDescent="0.25">
      <c r="C3414" s="175"/>
      <c r="E3414" s="175"/>
      <c r="H3414" s="175"/>
      <c r="I3414" s="175"/>
      <c r="J3414" s="202"/>
      <c r="K3414" s="198"/>
    </row>
    <row r="3415" spans="3:11" ht="15" customHeight="1" x14ac:dyDescent="0.25">
      <c r="C3415" s="175"/>
      <c r="E3415" s="175"/>
      <c r="H3415" s="175"/>
      <c r="I3415" s="175"/>
      <c r="J3415" s="202"/>
      <c r="K3415" s="198"/>
    </row>
    <row r="3416" spans="3:11" ht="15" customHeight="1" x14ac:dyDescent="0.25">
      <c r="C3416" s="175"/>
      <c r="E3416" s="175"/>
      <c r="H3416" s="175"/>
      <c r="I3416" s="175"/>
      <c r="J3416" s="202"/>
      <c r="K3416" s="198"/>
    </row>
    <row r="3417" spans="3:11" ht="15" customHeight="1" x14ac:dyDescent="0.25">
      <c r="C3417" s="175"/>
      <c r="E3417" s="175"/>
      <c r="H3417" s="175"/>
      <c r="I3417" s="175"/>
      <c r="J3417" s="202"/>
      <c r="K3417" s="198"/>
    </row>
    <row r="3418" spans="3:11" ht="15" customHeight="1" x14ac:dyDescent="0.25">
      <c r="C3418" s="175"/>
      <c r="E3418" s="175"/>
      <c r="H3418" s="175"/>
      <c r="I3418" s="175"/>
      <c r="J3418" s="202"/>
      <c r="K3418" s="198"/>
    </row>
    <row r="3419" spans="3:11" ht="15" customHeight="1" x14ac:dyDescent="0.25">
      <c r="C3419" s="175"/>
      <c r="E3419" s="175"/>
      <c r="H3419" s="175"/>
      <c r="I3419" s="175"/>
      <c r="J3419" s="202"/>
      <c r="K3419" s="198"/>
    </row>
    <row r="3420" spans="3:11" ht="15" customHeight="1" x14ac:dyDescent="0.25">
      <c r="C3420" s="175"/>
      <c r="E3420" s="175"/>
      <c r="H3420" s="175"/>
      <c r="I3420" s="175"/>
      <c r="J3420" s="202"/>
      <c r="K3420" s="198"/>
    </row>
    <row r="3421" spans="3:11" ht="15" customHeight="1" x14ac:dyDescent="0.25">
      <c r="C3421" s="175"/>
      <c r="E3421" s="175"/>
      <c r="H3421" s="175"/>
      <c r="I3421" s="175"/>
      <c r="J3421" s="202"/>
      <c r="K3421" s="198"/>
    </row>
    <row r="3422" spans="3:11" ht="15" customHeight="1" x14ac:dyDescent="0.25">
      <c r="C3422" s="175"/>
      <c r="E3422" s="175"/>
      <c r="H3422" s="175"/>
      <c r="I3422" s="175"/>
      <c r="J3422" s="202"/>
      <c r="K3422" s="198"/>
    </row>
    <row r="3423" spans="3:11" ht="15" customHeight="1" x14ac:dyDescent="0.25">
      <c r="C3423" s="175"/>
      <c r="E3423" s="175"/>
      <c r="H3423" s="175"/>
      <c r="I3423" s="175"/>
      <c r="J3423" s="202"/>
      <c r="K3423" s="198"/>
    </row>
    <row r="3424" spans="3:11" ht="15" customHeight="1" x14ac:dyDescent="0.25">
      <c r="C3424" s="175"/>
      <c r="E3424" s="175"/>
      <c r="H3424" s="175"/>
      <c r="I3424" s="175"/>
      <c r="J3424" s="202"/>
      <c r="K3424" s="198"/>
    </row>
    <row r="3425" spans="3:11" ht="15" customHeight="1" x14ac:dyDescent="0.25">
      <c r="C3425" s="175"/>
      <c r="E3425" s="175"/>
      <c r="H3425" s="175"/>
      <c r="I3425" s="175"/>
      <c r="J3425" s="202"/>
      <c r="K3425" s="198"/>
    </row>
    <row r="3426" spans="3:11" ht="15" customHeight="1" x14ac:dyDescent="0.25">
      <c r="C3426" s="175"/>
      <c r="E3426" s="175"/>
      <c r="H3426" s="175"/>
      <c r="I3426" s="175"/>
      <c r="J3426" s="202"/>
      <c r="K3426" s="198"/>
    </row>
    <row r="3427" spans="3:11" ht="15" customHeight="1" x14ac:dyDescent="0.25">
      <c r="C3427" s="175"/>
      <c r="E3427" s="175"/>
      <c r="H3427" s="175"/>
      <c r="I3427" s="175"/>
      <c r="J3427" s="202"/>
      <c r="K3427" s="198"/>
    </row>
    <row r="3428" spans="3:11" ht="15" customHeight="1" x14ac:dyDescent="0.25">
      <c r="C3428" s="175"/>
      <c r="E3428" s="175"/>
      <c r="H3428" s="175"/>
      <c r="I3428" s="175"/>
      <c r="J3428" s="202"/>
      <c r="K3428" s="198"/>
    </row>
    <row r="3429" spans="3:11" ht="15" customHeight="1" x14ac:dyDescent="0.25">
      <c r="C3429" s="175"/>
      <c r="E3429" s="175"/>
      <c r="H3429" s="175"/>
      <c r="I3429" s="175"/>
      <c r="J3429" s="202"/>
      <c r="K3429" s="198"/>
    </row>
    <row r="3430" spans="3:11" ht="15" customHeight="1" x14ac:dyDescent="0.25">
      <c r="C3430" s="175"/>
      <c r="E3430" s="175"/>
      <c r="H3430" s="175"/>
      <c r="I3430" s="175"/>
      <c r="J3430" s="202"/>
      <c r="K3430" s="198"/>
    </row>
    <row r="3431" spans="3:11" ht="15" customHeight="1" x14ac:dyDescent="0.25">
      <c r="C3431" s="175"/>
      <c r="E3431" s="175"/>
      <c r="H3431" s="175"/>
      <c r="I3431" s="175"/>
      <c r="J3431" s="202"/>
      <c r="K3431" s="198"/>
    </row>
    <row r="3432" spans="3:11" ht="15" customHeight="1" x14ac:dyDescent="0.25">
      <c r="C3432" s="175"/>
      <c r="E3432" s="175"/>
      <c r="H3432" s="175"/>
      <c r="I3432" s="175"/>
      <c r="J3432" s="202"/>
      <c r="K3432" s="198"/>
    </row>
    <row r="3433" spans="3:11" ht="15" customHeight="1" x14ac:dyDescent="0.25">
      <c r="C3433" s="175"/>
      <c r="E3433" s="175"/>
      <c r="H3433" s="175"/>
      <c r="I3433" s="175"/>
      <c r="J3433" s="202"/>
      <c r="K3433" s="198"/>
    </row>
    <row r="3434" spans="3:11" ht="15" customHeight="1" x14ac:dyDescent="0.25">
      <c r="C3434" s="175"/>
      <c r="E3434" s="175"/>
      <c r="H3434" s="175"/>
      <c r="I3434" s="175"/>
      <c r="J3434" s="202"/>
      <c r="K3434" s="198"/>
    </row>
    <row r="3435" spans="3:11" ht="15" customHeight="1" x14ac:dyDescent="0.25">
      <c r="C3435" s="175"/>
      <c r="E3435" s="175"/>
      <c r="H3435" s="175"/>
      <c r="I3435" s="175"/>
      <c r="J3435" s="202"/>
      <c r="K3435" s="198"/>
    </row>
    <row r="3436" spans="3:11" ht="15" customHeight="1" x14ac:dyDescent="0.25">
      <c r="C3436" s="175"/>
      <c r="E3436" s="175"/>
      <c r="H3436" s="175"/>
      <c r="I3436" s="175"/>
      <c r="J3436" s="202"/>
      <c r="K3436" s="198"/>
    </row>
    <row r="3437" spans="3:11" ht="15" customHeight="1" x14ac:dyDescent="0.25">
      <c r="C3437" s="175"/>
      <c r="E3437" s="175"/>
      <c r="H3437" s="175"/>
      <c r="I3437" s="175"/>
      <c r="J3437" s="202"/>
      <c r="K3437" s="198"/>
    </row>
    <row r="3438" spans="3:11" ht="15" customHeight="1" x14ac:dyDescent="0.25">
      <c r="C3438" s="175"/>
      <c r="E3438" s="175"/>
      <c r="H3438" s="175"/>
      <c r="I3438" s="175"/>
      <c r="J3438" s="202"/>
      <c r="K3438" s="198"/>
    </row>
    <row r="3439" spans="3:11" ht="15" customHeight="1" x14ac:dyDescent="0.25">
      <c r="C3439" s="175"/>
      <c r="E3439" s="175"/>
      <c r="H3439" s="175"/>
      <c r="I3439" s="175"/>
      <c r="J3439" s="202"/>
      <c r="K3439" s="198"/>
    </row>
    <row r="3440" spans="3:11" ht="15" customHeight="1" x14ac:dyDescent="0.25">
      <c r="C3440" s="175"/>
      <c r="E3440" s="175"/>
      <c r="H3440" s="175"/>
      <c r="I3440" s="175"/>
      <c r="J3440" s="202"/>
      <c r="K3440" s="198"/>
    </row>
    <row r="3441" spans="3:11" ht="15" customHeight="1" x14ac:dyDescent="0.25">
      <c r="C3441" s="175"/>
      <c r="E3441" s="175"/>
      <c r="H3441" s="175"/>
      <c r="I3441" s="175"/>
      <c r="J3441" s="202"/>
      <c r="K3441" s="198"/>
    </row>
    <row r="3442" spans="3:11" ht="15" customHeight="1" x14ac:dyDescent="0.25">
      <c r="C3442" s="175"/>
      <c r="E3442" s="175"/>
      <c r="H3442" s="175"/>
      <c r="I3442" s="175"/>
      <c r="J3442" s="202"/>
      <c r="K3442" s="198"/>
    </row>
    <row r="3443" spans="3:11" ht="15" customHeight="1" x14ac:dyDescent="0.25">
      <c r="C3443" s="175"/>
      <c r="E3443" s="175"/>
      <c r="H3443" s="175"/>
      <c r="I3443" s="175"/>
      <c r="J3443" s="202"/>
      <c r="K3443" s="198"/>
    </row>
    <row r="3444" spans="3:11" ht="15" customHeight="1" x14ac:dyDescent="0.25">
      <c r="C3444" s="175"/>
      <c r="E3444" s="175"/>
      <c r="H3444" s="175"/>
      <c r="I3444" s="175"/>
      <c r="J3444" s="202"/>
      <c r="K3444" s="198"/>
    </row>
    <row r="3445" spans="3:11" ht="15" customHeight="1" x14ac:dyDescent="0.25">
      <c r="C3445" s="175"/>
      <c r="E3445" s="175"/>
      <c r="H3445" s="175"/>
      <c r="I3445" s="175"/>
      <c r="J3445" s="202"/>
      <c r="K3445" s="198"/>
    </row>
    <row r="3446" spans="3:11" ht="15" customHeight="1" x14ac:dyDescent="0.25">
      <c r="C3446" s="175"/>
      <c r="E3446" s="175"/>
      <c r="H3446" s="175"/>
      <c r="I3446" s="175"/>
      <c r="J3446" s="202"/>
      <c r="K3446" s="198"/>
    </row>
    <row r="3447" spans="3:11" ht="15" customHeight="1" x14ac:dyDescent="0.25">
      <c r="C3447" s="175"/>
      <c r="E3447" s="175"/>
      <c r="H3447" s="175"/>
      <c r="I3447" s="175"/>
      <c r="J3447" s="202"/>
      <c r="K3447" s="198"/>
    </row>
    <row r="3448" spans="3:11" ht="15" customHeight="1" x14ac:dyDescent="0.25">
      <c r="C3448" s="175"/>
      <c r="E3448" s="175"/>
      <c r="H3448" s="175"/>
      <c r="I3448" s="175"/>
      <c r="J3448" s="202"/>
      <c r="K3448" s="198"/>
    </row>
    <row r="3449" spans="3:11" ht="15" customHeight="1" x14ac:dyDescent="0.25">
      <c r="C3449" s="175"/>
      <c r="E3449" s="175"/>
      <c r="H3449" s="175"/>
      <c r="I3449" s="175"/>
      <c r="J3449" s="202"/>
      <c r="K3449" s="198"/>
    </row>
    <row r="3450" spans="3:11" ht="15" customHeight="1" x14ac:dyDescent="0.25">
      <c r="C3450" s="175"/>
      <c r="E3450" s="175"/>
      <c r="H3450" s="175"/>
      <c r="I3450" s="175"/>
      <c r="J3450" s="202"/>
      <c r="K3450" s="198"/>
    </row>
    <row r="3451" spans="3:11" ht="15" customHeight="1" x14ac:dyDescent="0.25">
      <c r="C3451" s="175"/>
      <c r="E3451" s="175"/>
      <c r="H3451" s="175"/>
      <c r="I3451" s="175"/>
      <c r="J3451" s="202"/>
      <c r="K3451" s="198"/>
    </row>
    <row r="3452" spans="3:11" ht="15" customHeight="1" x14ac:dyDescent="0.25">
      <c r="C3452" s="175"/>
      <c r="E3452" s="175"/>
      <c r="H3452" s="175"/>
      <c r="I3452" s="175"/>
      <c r="J3452" s="202"/>
      <c r="K3452" s="198"/>
    </row>
    <row r="3453" spans="3:11" ht="15" customHeight="1" x14ac:dyDescent="0.25">
      <c r="C3453" s="175"/>
      <c r="E3453" s="175"/>
      <c r="H3453" s="175"/>
      <c r="I3453" s="175"/>
      <c r="J3453" s="202"/>
      <c r="K3453" s="198"/>
    </row>
    <row r="3454" spans="3:11" ht="15" customHeight="1" x14ac:dyDescent="0.25">
      <c r="C3454" s="175"/>
      <c r="E3454" s="175"/>
      <c r="H3454" s="175"/>
      <c r="I3454" s="175"/>
      <c r="J3454" s="202"/>
      <c r="K3454" s="198"/>
    </row>
    <row r="3455" spans="3:11" ht="15" customHeight="1" x14ac:dyDescent="0.25">
      <c r="C3455" s="175"/>
      <c r="E3455" s="175"/>
      <c r="H3455" s="175"/>
      <c r="I3455" s="175"/>
      <c r="J3455" s="202"/>
      <c r="K3455" s="198"/>
    </row>
    <row r="3456" spans="3:11" ht="15" customHeight="1" x14ac:dyDescent="0.25">
      <c r="C3456" s="175"/>
      <c r="E3456" s="175"/>
      <c r="H3456" s="175"/>
      <c r="I3456" s="175"/>
      <c r="J3456" s="202"/>
      <c r="K3456" s="198"/>
    </row>
    <row r="3457" spans="3:11" ht="15" customHeight="1" x14ac:dyDescent="0.25">
      <c r="C3457" s="175"/>
      <c r="E3457" s="175"/>
      <c r="H3457" s="175"/>
      <c r="I3457" s="175"/>
      <c r="J3457" s="202"/>
      <c r="K3457" s="198"/>
    </row>
    <row r="3458" spans="3:11" ht="15" customHeight="1" x14ac:dyDescent="0.25">
      <c r="C3458" s="175"/>
      <c r="E3458" s="175"/>
      <c r="H3458" s="175"/>
      <c r="I3458" s="175"/>
      <c r="J3458" s="202"/>
      <c r="K3458" s="198"/>
    </row>
    <row r="3459" spans="3:11" ht="15" customHeight="1" x14ac:dyDescent="0.25">
      <c r="C3459" s="175"/>
      <c r="E3459" s="175"/>
      <c r="H3459" s="175"/>
      <c r="I3459" s="175"/>
      <c r="J3459" s="202"/>
      <c r="K3459" s="198"/>
    </row>
    <row r="3460" spans="3:11" ht="15" customHeight="1" x14ac:dyDescent="0.25">
      <c r="C3460" s="175"/>
      <c r="E3460" s="175"/>
      <c r="H3460" s="175"/>
      <c r="I3460" s="175"/>
      <c r="J3460" s="202"/>
      <c r="K3460" s="198"/>
    </row>
    <row r="3461" spans="3:11" ht="15" customHeight="1" x14ac:dyDescent="0.25">
      <c r="C3461" s="175"/>
      <c r="E3461" s="175"/>
      <c r="H3461" s="175"/>
      <c r="I3461" s="175"/>
      <c r="J3461" s="202"/>
      <c r="K3461" s="198"/>
    </row>
    <row r="3462" spans="3:11" ht="15" customHeight="1" x14ac:dyDescent="0.25">
      <c r="C3462" s="175"/>
      <c r="E3462" s="175"/>
      <c r="H3462" s="175"/>
      <c r="I3462" s="175"/>
      <c r="J3462" s="202"/>
      <c r="K3462" s="198"/>
    </row>
    <row r="3463" spans="3:11" ht="15" customHeight="1" x14ac:dyDescent="0.25">
      <c r="C3463" s="175"/>
      <c r="E3463" s="175"/>
      <c r="H3463" s="175"/>
      <c r="I3463" s="175"/>
      <c r="J3463" s="202"/>
      <c r="K3463" s="198"/>
    </row>
    <row r="3464" spans="3:11" ht="15" customHeight="1" x14ac:dyDescent="0.25">
      <c r="C3464" s="175"/>
      <c r="E3464" s="175"/>
      <c r="H3464" s="175"/>
      <c r="I3464" s="175"/>
      <c r="J3464" s="202"/>
      <c r="K3464" s="198"/>
    </row>
    <row r="3465" spans="3:11" ht="15" customHeight="1" x14ac:dyDescent="0.25">
      <c r="C3465" s="175"/>
      <c r="E3465" s="175"/>
      <c r="H3465" s="175"/>
      <c r="I3465" s="175"/>
      <c r="J3465" s="202"/>
      <c r="K3465" s="198"/>
    </row>
    <row r="3466" spans="3:11" ht="15" customHeight="1" x14ac:dyDescent="0.25">
      <c r="C3466" s="175"/>
      <c r="E3466" s="175"/>
      <c r="H3466" s="175"/>
      <c r="I3466" s="175"/>
      <c r="J3466" s="202"/>
      <c r="K3466" s="198"/>
    </row>
    <row r="3467" spans="3:11" ht="15" customHeight="1" x14ac:dyDescent="0.25">
      <c r="C3467" s="175"/>
      <c r="E3467" s="175"/>
      <c r="H3467" s="175"/>
      <c r="I3467" s="175"/>
      <c r="J3467" s="202"/>
      <c r="K3467" s="198"/>
    </row>
    <row r="3468" spans="3:11" ht="15" customHeight="1" x14ac:dyDescent="0.25">
      <c r="C3468" s="175"/>
      <c r="E3468" s="175"/>
      <c r="H3468" s="175"/>
      <c r="I3468" s="175"/>
      <c r="J3468" s="202"/>
      <c r="K3468" s="198"/>
    </row>
    <row r="3469" spans="3:11" ht="15" customHeight="1" x14ac:dyDescent="0.25">
      <c r="C3469" s="175"/>
      <c r="E3469" s="175"/>
      <c r="H3469" s="175"/>
      <c r="I3469" s="175"/>
      <c r="J3469" s="202"/>
      <c r="K3469" s="198"/>
    </row>
    <row r="3470" spans="3:11" ht="15" customHeight="1" x14ac:dyDescent="0.25">
      <c r="C3470" s="175"/>
      <c r="E3470" s="175"/>
      <c r="H3470" s="175"/>
      <c r="I3470" s="175"/>
      <c r="J3470" s="202"/>
      <c r="K3470" s="198"/>
    </row>
    <row r="3471" spans="3:11" ht="15" customHeight="1" x14ac:dyDescent="0.25">
      <c r="C3471" s="175"/>
      <c r="E3471" s="175"/>
      <c r="H3471" s="175"/>
      <c r="I3471" s="175"/>
      <c r="J3471" s="202"/>
      <c r="K3471" s="198"/>
    </row>
    <row r="3472" spans="3:11" ht="15" customHeight="1" x14ac:dyDescent="0.25">
      <c r="C3472" s="175"/>
      <c r="E3472" s="175"/>
      <c r="H3472" s="175"/>
      <c r="I3472" s="175"/>
      <c r="J3472" s="202"/>
      <c r="K3472" s="198"/>
    </row>
    <row r="3473" spans="3:11" ht="15" customHeight="1" x14ac:dyDescent="0.25">
      <c r="C3473" s="175"/>
      <c r="E3473" s="175"/>
      <c r="H3473" s="175"/>
      <c r="I3473" s="175"/>
      <c r="J3473" s="202"/>
      <c r="K3473" s="198"/>
    </row>
    <row r="3474" spans="3:11" ht="15" customHeight="1" x14ac:dyDescent="0.25">
      <c r="C3474" s="175"/>
      <c r="E3474" s="175"/>
      <c r="H3474" s="175"/>
      <c r="I3474" s="175"/>
      <c r="J3474" s="202"/>
      <c r="K3474" s="198"/>
    </row>
    <row r="3475" spans="3:11" ht="15" customHeight="1" x14ac:dyDescent="0.25">
      <c r="C3475" s="175"/>
      <c r="E3475" s="175"/>
      <c r="H3475" s="175"/>
      <c r="I3475" s="175"/>
      <c r="J3475" s="202"/>
      <c r="K3475" s="198"/>
    </row>
    <row r="3476" spans="3:11" ht="15" customHeight="1" x14ac:dyDescent="0.25">
      <c r="C3476" s="175"/>
      <c r="E3476" s="175"/>
      <c r="H3476" s="175"/>
      <c r="I3476" s="175"/>
      <c r="J3476" s="202"/>
      <c r="K3476" s="198"/>
    </row>
    <row r="3477" spans="3:11" ht="15" customHeight="1" x14ac:dyDescent="0.25">
      <c r="C3477" s="175"/>
      <c r="E3477" s="175"/>
      <c r="H3477" s="175"/>
      <c r="I3477" s="175"/>
      <c r="J3477" s="202"/>
      <c r="K3477" s="198"/>
    </row>
    <row r="3478" spans="3:11" ht="15" customHeight="1" x14ac:dyDescent="0.25">
      <c r="C3478" s="175"/>
      <c r="E3478" s="175"/>
      <c r="H3478" s="175"/>
      <c r="I3478" s="175"/>
      <c r="J3478" s="202"/>
      <c r="K3478" s="198"/>
    </row>
    <row r="3479" spans="3:11" ht="15" customHeight="1" x14ac:dyDescent="0.25">
      <c r="C3479" s="175"/>
      <c r="E3479" s="175"/>
      <c r="H3479" s="175"/>
      <c r="I3479" s="175"/>
      <c r="J3479" s="202"/>
      <c r="K3479" s="198"/>
    </row>
    <row r="3480" spans="3:11" ht="15" customHeight="1" x14ac:dyDescent="0.25">
      <c r="C3480" s="175"/>
      <c r="E3480" s="175"/>
      <c r="H3480" s="175"/>
      <c r="I3480" s="175"/>
      <c r="J3480" s="202"/>
      <c r="K3480" s="198"/>
    </row>
    <row r="3481" spans="3:11" ht="15" customHeight="1" x14ac:dyDescent="0.25">
      <c r="C3481" s="175"/>
      <c r="E3481" s="175"/>
      <c r="H3481" s="175"/>
      <c r="I3481" s="175"/>
      <c r="J3481" s="202"/>
      <c r="K3481" s="198"/>
    </row>
    <row r="3482" spans="3:11" ht="15" customHeight="1" x14ac:dyDescent="0.25">
      <c r="C3482" s="175"/>
      <c r="E3482" s="175"/>
      <c r="H3482" s="175"/>
      <c r="I3482" s="175"/>
      <c r="J3482" s="202"/>
      <c r="K3482" s="198"/>
    </row>
    <row r="3483" spans="3:11" ht="15" customHeight="1" x14ac:dyDescent="0.25">
      <c r="C3483" s="175"/>
      <c r="E3483" s="175"/>
      <c r="H3483" s="175"/>
      <c r="I3483" s="175"/>
      <c r="J3483" s="202"/>
      <c r="K3483" s="198"/>
    </row>
    <row r="3484" spans="3:11" ht="15" customHeight="1" x14ac:dyDescent="0.25">
      <c r="C3484" s="175"/>
      <c r="E3484" s="175"/>
      <c r="H3484" s="175"/>
      <c r="I3484" s="175"/>
      <c r="J3484" s="202"/>
      <c r="K3484" s="198"/>
    </row>
    <row r="3485" spans="3:11" ht="15" customHeight="1" x14ac:dyDescent="0.25">
      <c r="C3485" s="175"/>
      <c r="E3485" s="175"/>
      <c r="H3485" s="175"/>
      <c r="I3485" s="175"/>
      <c r="J3485" s="202"/>
      <c r="K3485" s="198"/>
    </row>
    <row r="3486" spans="3:11" ht="15" customHeight="1" x14ac:dyDescent="0.25">
      <c r="C3486" s="175"/>
      <c r="E3486" s="175"/>
      <c r="H3486" s="175"/>
      <c r="I3486" s="175"/>
      <c r="J3486" s="202"/>
      <c r="K3486" s="198"/>
    </row>
    <row r="3487" spans="3:11" ht="15" customHeight="1" x14ac:dyDescent="0.25">
      <c r="C3487" s="175"/>
      <c r="E3487" s="175"/>
      <c r="H3487" s="175"/>
      <c r="I3487" s="175"/>
      <c r="J3487" s="202"/>
      <c r="K3487" s="198"/>
    </row>
    <row r="3488" spans="3:11" ht="15" customHeight="1" x14ac:dyDescent="0.25">
      <c r="C3488" s="175"/>
      <c r="E3488" s="175"/>
      <c r="H3488" s="175"/>
      <c r="I3488" s="175"/>
      <c r="J3488" s="202"/>
      <c r="K3488" s="198"/>
    </row>
    <row r="3489" spans="3:11" ht="15" customHeight="1" x14ac:dyDescent="0.25">
      <c r="C3489" s="175"/>
      <c r="E3489" s="175"/>
      <c r="H3489" s="175"/>
      <c r="I3489" s="175"/>
      <c r="J3489" s="202"/>
      <c r="K3489" s="198"/>
    </row>
    <row r="3490" spans="3:11" ht="15" customHeight="1" x14ac:dyDescent="0.25">
      <c r="C3490" s="175"/>
      <c r="E3490" s="175"/>
      <c r="H3490" s="175"/>
      <c r="I3490" s="175"/>
      <c r="J3490" s="202"/>
      <c r="K3490" s="198"/>
    </row>
    <row r="3491" spans="3:11" ht="15" customHeight="1" x14ac:dyDescent="0.25">
      <c r="C3491" s="175"/>
      <c r="E3491" s="175"/>
      <c r="H3491" s="175"/>
      <c r="I3491" s="175"/>
      <c r="J3491" s="202"/>
      <c r="K3491" s="198"/>
    </row>
    <row r="3492" spans="3:11" ht="15" customHeight="1" x14ac:dyDescent="0.25">
      <c r="C3492" s="175"/>
      <c r="E3492" s="175"/>
      <c r="H3492" s="175"/>
      <c r="I3492" s="175"/>
      <c r="J3492" s="202"/>
      <c r="K3492" s="198"/>
    </row>
    <row r="3493" spans="3:11" ht="15" customHeight="1" x14ac:dyDescent="0.25">
      <c r="C3493" s="175"/>
      <c r="E3493" s="175"/>
      <c r="H3493" s="175"/>
      <c r="I3493" s="175"/>
      <c r="J3493" s="202"/>
      <c r="K3493" s="198"/>
    </row>
    <row r="3494" spans="3:11" ht="15" customHeight="1" x14ac:dyDescent="0.25">
      <c r="C3494" s="175"/>
      <c r="E3494" s="175"/>
      <c r="H3494" s="175"/>
      <c r="I3494" s="175"/>
      <c r="J3494" s="202"/>
      <c r="K3494" s="198"/>
    </row>
    <row r="3495" spans="3:11" ht="15" customHeight="1" x14ac:dyDescent="0.25">
      <c r="C3495" s="175"/>
      <c r="E3495" s="175"/>
      <c r="H3495" s="175"/>
      <c r="I3495" s="175"/>
      <c r="J3495" s="202"/>
      <c r="K3495" s="198"/>
    </row>
    <row r="3496" spans="3:11" ht="15" customHeight="1" x14ac:dyDescent="0.25">
      <c r="C3496" s="175"/>
      <c r="E3496" s="175"/>
      <c r="H3496" s="175"/>
      <c r="I3496" s="175"/>
      <c r="J3496" s="202"/>
      <c r="K3496" s="198"/>
    </row>
    <row r="3497" spans="3:11" ht="15" customHeight="1" x14ac:dyDescent="0.25">
      <c r="C3497" s="175"/>
      <c r="E3497" s="175"/>
      <c r="H3497" s="175"/>
      <c r="I3497" s="175"/>
      <c r="J3497" s="202"/>
      <c r="K3497" s="198"/>
    </row>
    <row r="3498" spans="3:11" ht="15" customHeight="1" x14ac:dyDescent="0.25">
      <c r="C3498" s="175"/>
      <c r="E3498" s="175"/>
      <c r="H3498" s="175"/>
      <c r="I3498" s="175"/>
      <c r="J3498" s="202"/>
      <c r="K3498" s="198"/>
    </row>
    <row r="3499" spans="3:11" ht="15" customHeight="1" x14ac:dyDescent="0.25">
      <c r="C3499" s="175"/>
      <c r="E3499" s="175"/>
      <c r="H3499" s="175"/>
      <c r="I3499" s="175"/>
      <c r="J3499" s="202"/>
      <c r="K3499" s="198"/>
    </row>
    <row r="3500" spans="3:11" ht="15" customHeight="1" x14ac:dyDescent="0.25">
      <c r="C3500" s="175"/>
      <c r="E3500" s="175"/>
      <c r="H3500" s="175"/>
      <c r="I3500" s="175"/>
      <c r="J3500" s="202"/>
      <c r="K3500" s="198"/>
    </row>
    <row r="3501" spans="3:11" ht="15" customHeight="1" x14ac:dyDescent="0.25">
      <c r="C3501" s="175"/>
      <c r="E3501" s="175"/>
      <c r="H3501" s="175"/>
      <c r="I3501" s="175"/>
      <c r="J3501" s="202"/>
      <c r="K3501" s="198"/>
    </row>
    <row r="3502" spans="3:11" ht="15" customHeight="1" x14ac:dyDescent="0.25">
      <c r="C3502" s="175"/>
      <c r="E3502" s="175"/>
      <c r="H3502" s="175"/>
      <c r="I3502" s="175"/>
      <c r="J3502" s="202"/>
      <c r="K3502" s="198"/>
    </row>
    <row r="3503" spans="3:11" ht="15" customHeight="1" x14ac:dyDescent="0.25">
      <c r="C3503" s="175"/>
      <c r="E3503" s="175"/>
      <c r="H3503" s="175"/>
      <c r="I3503" s="175"/>
      <c r="J3503" s="202"/>
      <c r="K3503" s="198"/>
    </row>
    <row r="3504" spans="3:11" ht="15" customHeight="1" x14ac:dyDescent="0.25">
      <c r="C3504" s="175"/>
      <c r="E3504" s="175"/>
      <c r="H3504" s="175"/>
      <c r="I3504" s="175"/>
      <c r="J3504" s="202"/>
      <c r="K3504" s="198"/>
    </row>
    <row r="3505" spans="3:11" ht="15" customHeight="1" x14ac:dyDescent="0.25">
      <c r="C3505" s="175"/>
      <c r="E3505" s="175"/>
      <c r="H3505" s="175"/>
      <c r="I3505" s="175"/>
      <c r="J3505" s="202"/>
      <c r="K3505" s="198"/>
    </row>
    <row r="3506" spans="3:11" ht="15" customHeight="1" x14ac:dyDescent="0.25">
      <c r="C3506" s="175"/>
      <c r="E3506" s="175"/>
      <c r="H3506" s="175"/>
      <c r="I3506" s="175"/>
      <c r="J3506" s="202"/>
      <c r="K3506" s="198"/>
    </row>
    <row r="3507" spans="3:11" ht="15" customHeight="1" x14ac:dyDescent="0.25">
      <c r="C3507" s="175"/>
      <c r="E3507" s="175"/>
      <c r="H3507" s="175"/>
      <c r="I3507" s="175"/>
      <c r="J3507" s="202"/>
      <c r="K3507" s="198"/>
    </row>
    <row r="3508" spans="3:11" ht="15" customHeight="1" x14ac:dyDescent="0.25">
      <c r="C3508" s="175"/>
      <c r="E3508" s="175"/>
      <c r="H3508" s="175"/>
      <c r="I3508" s="175"/>
      <c r="J3508" s="202"/>
      <c r="K3508" s="198"/>
    </row>
    <row r="3509" spans="3:11" ht="15" customHeight="1" x14ac:dyDescent="0.25">
      <c r="C3509" s="175"/>
      <c r="E3509" s="175"/>
      <c r="H3509" s="175"/>
      <c r="I3509" s="175"/>
      <c r="J3509" s="202"/>
      <c r="K3509" s="198"/>
    </row>
    <row r="3510" spans="3:11" ht="15" customHeight="1" x14ac:dyDescent="0.25">
      <c r="C3510" s="175"/>
      <c r="E3510" s="175"/>
      <c r="H3510" s="175"/>
      <c r="I3510" s="175"/>
      <c r="J3510" s="202"/>
      <c r="K3510" s="198"/>
    </row>
    <row r="3511" spans="3:11" ht="15" customHeight="1" x14ac:dyDescent="0.25">
      <c r="C3511" s="175"/>
      <c r="E3511" s="175"/>
      <c r="H3511" s="175"/>
      <c r="I3511" s="175"/>
      <c r="J3511" s="202"/>
      <c r="K3511" s="198"/>
    </row>
    <row r="3512" spans="3:11" ht="15" customHeight="1" x14ac:dyDescent="0.25">
      <c r="C3512" s="175"/>
      <c r="E3512" s="175"/>
      <c r="H3512" s="175"/>
      <c r="I3512" s="175"/>
      <c r="J3512" s="202"/>
      <c r="K3512" s="198"/>
    </row>
    <row r="3513" spans="3:11" ht="15" customHeight="1" x14ac:dyDescent="0.25">
      <c r="C3513" s="175"/>
      <c r="E3513" s="175"/>
      <c r="H3513" s="175"/>
      <c r="I3513" s="175"/>
      <c r="J3513" s="202"/>
      <c r="K3513" s="198"/>
    </row>
    <row r="3514" spans="3:11" ht="15" customHeight="1" x14ac:dyDescent="0.25">
      <c r="C3514" s="175"/>
      <c r="E3514" s="175"/>
      <c r="H3514" s="175"/>
      <c r="I3514" s="175"/>
      <c r="J3514" s="202"/>
      <c r="K3514" s="198"/>
    </row>
    <row r="3515" spans="3:11" ht="15" customHeight="1" x14ac:dyDescent="0.25">
      <c r="C3515" s="175"/>
      <c r="E3515" s="175"/>
      <c r="H3515" s="175"/>
      <c r="I3515" s="175"/>
      <c r="J3515" s="202"/>
      <c r="K3515" s="198"/>
    </row>
    <row r="3516" spans="3:11" ht="15" customHeight="1" x14ac:dyDescent="0.25">
      <c r="C3516" s="175"/>
      <c r="E3516" s="175"/>
      <c r="H3516" s="175"/>
      <c r="I3516" s="175"/>
      <c r="J3516" s="202"/>
      <c r="K3516" s="198"/>
    </row>
    <row r="3517" spans="3:11" ht="15" customHeight="1" x14ac:dyDescent="0.25">
      <c r="C3517" s="175"/>
      <c r="E3517" s="175"/>
      <c r="H3517" s="175"/>
      <c r="I3517" s="175"/>
      <c r="J3517" s="202"/>
      <c r="K3517" s="198"/>
    </row>
    <row r="3518" spans="3:11" ht="15" customHeight="1" x14ac:dyDescent="0.25">
      <c r="C3518" s="175"/>
      <c r="E3518" s="175"/>
      <c r="H3518" s="175"/>
      <c r="I3518" s="175"/>
      <c r="J3518" s="202"/>
      <c r="K3518" s="198"/>
    </row>
    <row r="3519" spans="3:11" ht="15" customHeight="1" x14ac:dyDescent="0.25">
      <c r="C3519" s="175"/>
      <c r="E3519" s="175"/>
      <c r="H3519" s="175"/>
      <c r="I3519" s="175"/>
      <c r="J3519" s="202"/>
      <c r="K3519" s="198"/>
    </row>
    <row r="3520" spans="3:11" ht="15" customHeight="1" x14ac:dyDescent="0.25">
      <c r="C3520" s="175"/>
      <c r="E3520" s="175"/>
      <c r="H3520" s="175"/>
      <c r="I3520" s="175"/>
      <c r="J3520" s="202"/>
      <c r="K3520" s="198"/>
    </row>
    <row r="3521" spans="3:11" ht="15" customHeight="1" x14ac:dyDescent="0.25">
      <c r="C3521" s="175"/>
      <c r="E3521" s="175"/>
      <c r="H3521" s="175"/>
      <c r="I3521" s="175"/>
      <c r="J3521" s="202"/>
      <c r="K3521" s="198"/>
    </row>
    <row r="3522" spans="3:11" ht="15" customHeight="1" x14ac:dyDescent="0.25">
      <c r="C3522" s="175"/>
      <c r="E3522" s="175"/>
      <c r="H3522" s="175"/>
      <c r="I3522" s="175"/>
      <c r="J3522" s="202"/>
      <c r="K3522" s="198"/>
    </row>
    <row r="3523" spans="3:11" ht="15" customHeight="1" x14ac:dyDescent="0.25">
      <c r="C3523" s="175"/>
      <c r="E3523" s="175"/>
      <c r="H3523" s="175"/>
      <c r="I3523" s="175"/>
      <c r="J3523" s="202"/>
      <c r="K3523" s="198"/>
    </row>
    <row r="3524" spans="3:11" ht="15" customHeight="1" x14ac:dyDescent="0.25">
      <c r="C3524" s="175"/>
      <c r="E3524" s="175"/>
      <c r="H3524" s="175"/>
      <c r="I3524" s="175"/>
      <c r="J3524" s="202"/>
      <c r="K3524" s="198"/>
    </row>
    <row r="3525" spans="3:11" ht="15" customHeight="1" x14ac:dyDescent="0.25">
      <c r="C3525" s="175"/>
      <c r="E3525" s="175"/>
      <c r="H3525" s="175"/>
      <c r="I3525" s="175"/>
      <c r="J3525" s="202"/>
      <c r="K3525" s="198"/>
    </row>
    <row r="3526" spans="3:11" ht="15" customHeight="1" x14ac:dyDescent="0.25">
      <c r="C3526" s="175"/>
      <c r="E3526" s="175"/>
      <c r="H3526" s="175"/>
      <c r="I3526" s="175"/>
      <c r="J3526" s="202"/>
      <c r="K3526" s="198"/>
    </row>
    <row r="3527" spans="3:11" ht="15" customHeight="1" x14ac:dyDescent="0.25">
      <c r="C3527" s="175"/>
      <c r="E3527" s="175"/>
      <c r="H3527" s="175"/>
      <c r="I3527" s="175"/>
      <c r="J3527" s="202"/>
      <c r="K3527" s="198"/>
    </row>
    <row r="3528" spans="3:11" ht="15" customHeight="1" x14ac:dyDescent="0.25">
      <c r="C3528" s="175"/>
      <c r="E3528" s="175"/>
      <c r="H3528" s="175"/>
      <c r="I3528" s="175"/>
      <c r="J3528" s="202"/>
      <c r="K3528" s="198"/>
    </row>
    <row r="3529" spans="3:11" ht="15" customHeight="1" x14ac:dyDescent="0.25">
      <c r="C3529" s="175"/>
      <c r="E3529" s="175"/>
      <c r="H3529" s="175"/>
      <c r="I3529" s="175"/>
      <c r="J3529" s="202"/>
      <c r="K3529" s="198"/>
    </row>
    <row r="3530" spans="3:11" ht="15" customHeight="1" x14ac:dyDescent="0.25">
      <c r="C3530" s="175"/>
      <c r="E3530" s="175"/>
      <c r="H3530" s="175"/>
      <c r="I3530" s="175"/>
      <c r="J3530" s="202"/>
      <c r="K3530" s="198"/>
    </row>
    <row r="3531" spans="3:11" ht="15" customHeight="1" x14ac:dyDescent="0.25">
      <c r="C3531" s="175"/>
      <c r="E3531" s="175"/>
      <c r="H3531" s="175"/>
      <c r="I3531" s="175"/>
      <c r="J3531" s="202"/>
      <c r="K3531" s="198"/>
    </row>
    <row r="3532" spans="3:11" ht="15" customHeight="1" x14ac:dyDescent="0.25">
      <c r="C3532" s="175"/>
      <c r="E3532" s="175"/>
      <c r="H3532" s="175"/>
      <c r="I3532" s="175"/>
      <c r="J3532" s="202"/>
      <c r="K3532" s="198"/>
    </row>
    <row r="3533" spans="3:11" ht="15" customHeight="1" x14ac:dyDescent="0.25">
      <c r="C3533" s="175"/>
      <c r="E3533" s="175"/>
      <c r="H3533" s="175"/>
      <c r="I3533" s="175"/>
      <c r="J3533" s="202"/>
      <c r="K3533" s="198"/>
    </row>
    <row r="3534" spans="3:11" ht="15" customHeight="1" x14ac:dyDescent="0.25">
      <c r="C3534" s="175"/>
      <c r="E3534" s="175"/>
      <c r="H3534" s="175"/>
      <c r="I3534" s="175"/>
      <c r="J3534" s="202"/>
      <c r="K3534" s="198"/>
    </row>
    <row r="3535" spans="3:11" ht="15" customHeight="1" x14ac:dyDescent="0.25">
      <c r="C3535" s="175"/>
      <c r="E3535" s="175"/>
      <c r="H3535" s="175"/>
      <c r="I3535" s="175"/>
      <c r="J3535" s="202"/>
      <c r="K3535" s="198"/>
    </row>
    <row r="3536" spans="3:11" ht="15" customHeight="1" x14ac:dyDescent="0.25">
      <c r="C3536" s="175"/>
      <c r="E3536" s="175"/>
      <c r="H3536" s="175"/>
      <c r="I3536" s="175"/>
      <c r="J3536" s="202"/>
      <c r="K3536" s="198"/>
    </row>
    <row r="3537" spans="3:11" ht="15" customHeight="1" x14ac:dyDescent="0.25">
      <c r="C3537" s="175"/>
      <c r="E3537" s="175"/>
      <c r="H3537" s="175"/>
      <c r="I3537" s="175"/>
      <c r="J3537" s="202"/>
      <c r="K3537" s="198"/>
    </row>
    <row r="3538" spans="3:11" ht="15" customHeight="1" x14ac:dyDescent="0.25">
      <c r="C3538" s="175"/>
      <c r="E3538" s="175"/>
      <c r="H3538" s="175"/>
      <c r="I3538" s="175"/>
      <c r="J3538" s="202"/>
      <c r="K3538" s="198"/>
    </row>
    <row r="3539" spans="3:11" ht="15" customHeight="1" x14ac:dyDescent="0.25">
      <c r="C3539" s="175"/>
      <c r="E3539" s="175"/>
      <c r="H3539" s="175"/>
      <c r="I3539" s="175"/>
      <c r="J3539" s="202"/>
      <c r="K3539" s="198"/>
    </row>
    <row r="3540" spans="3:11" ht="15" customHeight="1" x14ac:dyDescent="0.25">
      <c r="C3540" s="175"/>
      <c r="E3540" s="175"/>
      <c r="H3540" s="175"/>
      <c r="I3540" s="175"/>
      <c r="J3540" s="202"/>
      <c r="K3540" s="198"/>
    </row>
    <row r="3541" spans="3:11" ht="15" customHeight="1" x14ac:dyDescent="0.25">
      <c r="C3541" s="175"/>
      <c r="E3541" s="175"/>
      <c r="H3541" s="175"/>
      <c r="I3541" s="175"/>
      <c r="J3541" s="202"/>
      <c r="K3541" s="198"/>
    </row>
    <row r="3542" spans="3:11" ht="15" customHeight="1" x14ac:dyDescent="0.25">
      <c r="C3542" s="175"/>
      <c r="E3542" s="175"/>
      <c r="H3542" s="175"/>
      <c r="I3542" s="175"/>
      <c r="J3542" s="202"/>
      <c r="K3542" s="198"/>
    </row>
    <row r="3543" spans="3:11" ht="15" customHeight="1" x14ac:dyDescent="0.25">
      <c r="C3543" s="175"/>
      <c r="E3543" s="175"/>
      <c r="H3543" s="175"/>
      <c r="I3543" s="175"/>
      <c r="J3543" s="202"/>
      <c r="K3543" s="198"/>
    </row>
    <row r="3544" spans="3:11" ht="15" customHeight="1" x14ac:dyDescent="0.25">
      <c r="C3544" s="175"/>
      <c r="E3544" s="175"/>
      <c r="H3544" s="175"/>
      <c r="I3544" s="175"/>
      <c r="J3544" s="202"/>
      <c r="K3544" s="198"/>
    </row>
    <row r="3545" spans="3:11" ht="15" customHeight="1" x14ac:dyDescent="0.25">
      <c r="C3545" s="175"/>
      <c r="E3545" s="175"/>
      <c r="H3545" s="175"/>
      <c r="I3545" s="175"/>
      <c r="J3545" s="202"/>
      <c r="K3545" s="198"/>
    </row>
    <row r="3546" spans="3:11" ht="15" customHeight="1" x14ac:dyDescent="0.25">
      <c r="C3546" s="175"/>
      <c r="E3546" s="175"/>
      <c r="H3546" s="175"/>
      <c r="I3546" s="175"/>
      <c r="J3546" s="202"/>
      <c r="K3546" s="198"/>
    </row>
    <row r="3547" spans="3:11" ht="15" customHeight="1" x14ac:dyDescent="0.25">
      <c r="C3547" s="175"/>
      <c r="E3547" s="175"/>
      <c r="H3547" s="175"/>
      <c r="I3547" s="175"/>
      <c r="J3547" s="202"/>
      <c r="K3547" s="198"/>
    </row>
    <row r="3548" spans="3:11" ht="15" customHeight="1" x14ac:dyDescent="0.25">
      <c r="C3548" s="175"/>
      <c r="E3548" s="175"/>
      <c r="H3548" s="175"/>
      <c r="I3548" s="175"/>
      <c r="J3548" s="202"/>
      <c r="K3548" s="198"/>
    </row>
    <row r="3549" spans="3:11" ht="15" customHeight="1" x14ac:dyDescent="0.25">
      <c r="C3549" s="175"/>
      <c r="E3549" s="175"/>
      <c r="H3549" s="175"/>
      <c r="I3549" s="175"/>
      <c r="J3549" s="202"/>
      <c r="K3549" s="198"/>
    </row>
    <row r="3550" spans="3:11" ht="15" customHeight="1" x14ac:dyDescent="0.25">
      <c r="C3550" s="175"/>
      <c r="E3550" s="175"/>
      <c r="H3550" s="175"/>
      <c r="I3550" s="175"/>
      <c r="J3550" s="202"/>
      <c r="K3550" s="198"/>
    </row>
    <row r="3551" spans="3:11" ht="15" customHeight="1" x14ac:dyDescent="0.25">
      <c r="C3551" s="175"/>
      <c r="E3551" s="175"/>
      <c r="H3551" s="175"/>
      <c r="I3551" s="175"/>
      <c r="J3551" s="202"/>
      <c r="K3551" s="198"/>
    </row>
    <row r="3552" spans="3:11" ht="15" customHeight="1" x14ac:dyDescent="0.25">
      <c r="C3552" s="175"/>
      <c r="E3552" s="175"/>
      <c r="H3552" s="175"/>
      <c r="I3552" s="175"/>
      <c r="J3552" s="202"/>
      <c r="K3552" s="198"/>
    </row>
    <row r="3553" spans="3:11" ht="15" customHeight="1" x14ac:dyDescent="0.25">
      <c r="C3553" s="175"/>
      <c r="E3553" s="175"/>
      <c r="H3553" s="175"/>
      <c r="I3553" s="175"/>
      <c r="J3553" s="202"/>
      <c r="K3553" s="198"/>
    </row>
    <row r="3554" spans="3:11" ht="15" customHeight="1" x14ac:dyDescent="0.25">
      <c r="C3554" s="175"/>
      <c r="E3554" s="175"/>
      <c r="H3554" s="175"/>
      <c r="I3554" s="175"/>
      <c r="J3554" s="202"/>
      <c r="K3554" s="198"/>
    </row>
    <row r="3555" spans="3:11" ht="15" customHeight="1" x14ac:dyDescent="0.25">
      <c r="C3555" s="175"/>
      <c r="E3555" s="175"/>
      <c r="H3555" s="175"/>
      <c r="I3555" s="175"/>
      <c r="J3555" s="202"/>
      <c r="K3555" s="198"/>
    </row>
    <row r="3556" spans="3:11" ht="15" customHeight="1" x14ac:dyDescent="0.25">
      <c r="C3556" s="175"/>
      <c r="E3556" s="175"/>
      <c r="H3556" s="175"/>
      <c r="I3556" s="175"/>
      <c r="J3556" s="202"/>
      <c r="K3556" s="198"/>
    </row>
    <row r="3557" spans="3:11" ht="15" customHeight="1" x14ac:dyDescent="0.25">
      <c r="C3557" s="175"/>
      <c r="E3557" s="175"/>
      <c r="H3557" s="175"/>
      <c r="I3557" s="175"/>
      <c r="J3557" s="202"/>
      <c r="K3557" s="198"/>
    </row>
    <row r="3558" spans="3:11" ht="15" customHeight="1" x14ac:dyDescent="0.25">
      <c r="C3558" s="175"/>
      <c r="E3558" s="175"/>
      <c r="H3558" s="175"/>
      <c r="I3558" s="175"/>
      <c r="J3558" s="202"/>
      <c r="K3558" s="198"/>
    </row>
    <row r="3559" spans="3:11" ht="15" customHeight="1" x14ac:dyDescent="0.25">
      <c r="C3559" s="175"/>
      <c r="E3559" s="175"/>
      <c r="H3559" s="175"/>
      <c r="I3559" s="175"/>
      <c r="J3559" s="202"/>
      <c r="K3559" s="198"/>
    </row>
    <row r="3560" spans="3:11" ht="15" customHeight="1" x14ac:dyDescent="0.25">
      <c r="C3560" s="175"/>
      <c r="E3560" s="175"/>
      <c r="H3560" s="175"/>
      <c r="I3560" s="175"/>
      <c r="J3560" s="202"/>
      <c r="K3560" s="198"/>
    </row>
    <row r="3561" spans="3:11" ht="15" customHeight="1" x14ac:dyDescent="0.25">
      <c r="C3561" s="175"/>
      <c r="E3561" s="175"/>
      <c r="H3561" s="175"/>
      <c r="I3561" s="175"/>
      <c r="J3561" s="202"/>
      <c r="K3561" s="198"/>
    </row>
    <row r="3562" spans="3:11" ht="15" customHeight="1" x14ac:dyDescent="0.25">
      <c r="C3562" s="175"/>
      <c r="E3562" s="175"/>
      <c r="H3562" s="175"/>
      <c r="I3562" s="175"/>
      <c r="J3562" s="202"/>
      <c r="K3562" s="198"/>
    </row>
    <row r="3563" spans="3:11" ht="15" customHeight="1" x14ac:dyDescent="0.25">
      <c r="C3563" s="175"/>
      <c r="E3563" s="175"/>
      <c r="H3563" s="175"/>
      <c r="I3563" s="175"/>
      <c r="J3563" s="202"/>
      <c r="K3563" s="198"/>
    </row>
    <row r="3564" spans="3:11" ht="15" customHeight="1" x14ac:dyDescent="0.25">
      <c r="C3564" s="175"/>
      <c r="E3564" s="175"/>
      <c r="H3564" s="175"/>
      <c r="I3564" s="175"/>
      <c r="J3564" s="202"/>
      <c r="K3564" s="198"/>
    </row>
    <row r="3565" spans="3:11" ht="15" customHeight="1" x14ac:dyDescent="0.25">
      <c r="C3565" s="175"/>
      <c r="E3565" s="175"/>
      <c r="H3565" s="175"/>
      <c r="I3565" s="175"/>
      <c r="J3565" s="202"/>
      <c r="K3565" s="198"/>
    </row>
    <row r="3566" spans="3:11" ht="15" customHeight="1" x14ac:dyDescent="0.25">
      <c r="C3566" s="175"/>
      <c r="E3566" s="175"/>
      <c r="H3566" s="175"/>
      <c r="I3566" s="175"/>
      <c r="J3566" s="202"/>
      <c r="K3566" s="198"/>
    </row>
    <row r="3567" spans="3:11" ht="15" customHeight="1" x14ac:dyDescent="0.25">
      <c r="C3567" s="175"/>
      <c r="E3567" s="175"/>
      <c r="H3567" s="175"/>
      <c r="I3567" s="175"/>
      <c r="J3567" s="202"/>
      <c r="K3567" s="198"/>
    </row>
    <row r="3568" spans="3:11" ht="15" customHeight="1" x14ac:dyDescent="0.25">
      <c r="C3568" s="175"/>
      <c r="E3568" s="175"/>
      <c r="H3568" s="175"/>
      <c r="I3568" s="175"/>
      <c r="J3568" s="202"/>
      <c r="K3568" s="198"/>
    </row>
    <row r="3569" spans="3:11" ht="15" customHeight="1" x14ac:dyDescent="0.25">
      <c r="C3569" s="175"/>
      <c r="E3569" s="175"/>
      <c r="H3569" s="175"/>
      <c r="I3569" s="175"/>
      <c r="J3569" s="202"/>
      <c r="K3569" s="198"/>
    </row>
    <row r="3570" spans="3:11" ht="15" customHeight="1" x14ac:dyDescent="0.25">
      <c r="C3570" s="175"/>
      <c r="E3570" s="175"/>
      <c r="H3570" s="175"/>
      <c r="I3570" s="175"/>
      <c r="J3570" s="202"/>
      <c r="K3570" s="198"/>
    </row>
    <row r="3571" spans="3:11" ht="15" customHeight="1" x14ac:dyDescent="0.25">
      <c r="C3571" s="175"/>
      <c r="E3571" s="175"/>
      <c r="H3571" s="175"/>
      <c r="I3571" s="175"/>
      <c r="J3571" s="202"/>
      <c r="K3571" s="198"/>
    </row>
    <row r="3572" spans="3:11" ht="15" customHeight="1" x14ac:dyDescent="0.25">
      <c r="C3572" s="175"/>
      <c r="E3572" s="175"/>
      <c r="H3572" s="175"/>
      <c r="I3572" s="175"/>
      <c r="J3572" s="202"/>
      <c r="K3572" s="198"/>
    </row>
    <row r="3573" spans="3:11" ht="15" customHeight="1" x14ac:dyDescent="0.25">
      <c r="C3573" s="175"/>
      <c r="E3573" s="175"/>
      <c r="H3573" s="175"/>
      <c r="I3573" s="175"/>
      <c r="J3573" s="202"/>
      <c r="K3573" s="198"/>
    </row>
    <row r="3574" spans="3:11" ht="15" customHeight="1" x14ac:dyDescent="0.25">
      <c r="C3574" s="175"/>
      <c r="E3574" s="175"/>
      <c r="H3574" s="175"/>
      <c r="I3574" s="175"/>
      <c r="J3574" s="202"/>
      <c r="K3574" s="198"/>
    </row>
    <row r="3575" spans="3:11" ht="15" customHeight="1" x14ac:dyDescent="0.25">
      <c r="C3575" s="175"/>
      <c r="E3575" s="175"/>
      <c r="H3575" s="175"/>
      <c r="I3575" s="175"/>
      <c r="J3575" s="202"/>
      <c r="K3575" s="198"/>
    </row>
    <row r="3576" spans="3:11" ht="15" customHeight="1" x14ac:dyDescent="0.25">
      <c r="C3576" s="175"/>
      <c r="E3576" s="175"/>
      <c r="H3576" s="175"/>
      <c r="I3576" s="175"/>
      <c r="J3576" s="202"/>
      <c r="K3576" s="198"/>
    </row>
    <row r="3577" spans="3:11" ht="15" customHeight="1" x14ac:dyDescent="0.25">
      <c r="C3577" s="175"/>
      <c r="E3577" s="175"/>
      <c r="H3577" s="175"/>
      <c r="I3577" s="175"/>
      <c r="J3577" s="202"/>
      <c r="K3577" s="198"/>
    </row>
    <row r="3578" spans="3:11" ht="15" customHeight="1" x14ac:dyDescent="0.25">
      <c r="C3578" s="175"/>
      <c r="E3578" s="175"/>
      <c r="H3578" s="175"/>
      <c r="I3578" s="175"/>
      <c r="J3578" s="202"/>
      <c r="K3578" s="198"/>
    </row>
    <row r="3579" spans="3:11" ht="15" customHeight="1" x14ac:dyDescent="0.25">
      <c r="C3579" s="175"/>
      <c r="E3579" s="175"/>
      <c r="H3579" s="175"/>
      <c r="I3579" s="175"/>
      <c r="J3579" s="202"/>
      <c r="K3579" s="198"/>
    </row>
    <row r="3580" spans="3:11" ht="15" customHeight="1" x14ac:dyDescent="0.25">
      <c r="C3580" s="175"/>
      <c r="E3580" s="175"/>
      <c r="H3580" s="175"/>
      <c r="I3580" s="175"/>
      <c r="J3580" s="202"/>
      <c r="K3580" s="198"/>
    </row>
    <row r="3581" spans="3:11" ht="15" customHeight="1" x14ac:dyDescent="0.25">
      <c r="C3581" s="175"/>
      <c r="E3581" s="175"/>
      <c r="H3581" s="175"/>
      <c r="I3581" s="175"/>
      <c r="J3581" s="202"/>
      <c r="K3581" s="198"/>
    </row>
    <row r="3582" spans="3:11" ht="15" customHeight="1" x14ac:dyDescent="0.25">
      <c r="C3582" s="175"/>
      <c r="E3582" s="175"/>
      <c r="H3582" s="175"/>
      <c r="I3582" s="175"/>
      <c r="J3582" s="202"/>
      <c r="K3582" s="198"/>
    </row>
    <row r="3583" spans="3:11" ht="15" customHeight="1" x14ac:dyDescent="0.25">
      <c r="C3583" s="175"/>
      <c r="E3583" s="175"/>
      <c r="H3583" s="175"/>
      <c r="I3583" s="175"/>
      <c r="J3583" s="202"/>
      <c r="K3583" s="198"/>
    </row>
    <row r="3584" spans="3:11" ht="15" customHeight="1" x14ac:dyDescent="0.25">
      <c r="C3584" s="175"/>
      <c r="E3584" s="175"/>
      <c r="H3584" s="175"/>
      <c r="I3584" s="175"/>
      <c r="J3584" s="202"/>
      <c r="K3584" s="198"/>
    </row>
    <row r="3585" spans="3:11" ht="15" customHeight="1" x14ac:dyDescent="0.25">
      <c r="C3585" s="175"/>
      <c r="E3585" s="175"/>
      <c r="H3585" s="175"/>
      <c r="I3585" s="175"/>
      <c r="J3585" s="202"/>
      <c r="K3585" s="198"/>
    </row>
    <row r="3586" spans="3:11" ht="15" customHeight="1" x14ac:dyDescent="0.25">
      <c r="C3586" s="175"/>
      <c r="E3586" s="175"/>
      <c r="H3586" s="175"/>
      <c r="I3586" s="175"/>
      <c r="J3586" s="202"/>
      <c r="K3586" s="198"/>
    </row>
    <row r="3587" spans="3:11" ht="15" customHeight="1" x14ac:dyDescent="0.25">
      <c r="C3587" s="175"/>
      <c r="E3587" s="175"/>
      <c r="H3587" s="175"/>
      <c r="I3587" s="175"/>
      <c r="J3587" s="202"/>
      <c r="K3587" s="198"/>
    </row>
    <row r="3588" spans="3:11" ht="15" customHeight="1" x14ac:dyDescent="0.25">
      <c r="C3588" s="175"/>
      <c r="E3588" s="175"/>
      <c r="H3588" s="175"/>
      <c r="I3588" s="175"/>
      <c r="J3588" s="202"/>
      <c r="K3588" s="198"/>
    </row>
    <row r="3589" spans="3:11" ht="15" customHeight="1" x14ac:dyDescent="0.25">
      <c r="C3589" s="175"/>
      <c r="E3589" s="175"/>
      <c r="H3589" s="175"/>
      <c r="I3589" s="175"/>
      <c r="J3589" s="202"/>
      <c r="K3589" s="198"/>
    </row>
    <row r="3590" spans="3:11" ht="15" customHeight="1" x14ac:dyDescent="0.25">
      <c r="C3590" s="175"/>
      <c r="E3590" s="175"/>
      <c r="H3590" s="175"/>
      <c r="I3590" s="175"/>
      <c r="J3590" s="202"/>
      <c r="K3590" s="198"/>
    </row>
    <row r="3591" spans="3:11" ht="15" customHeight="1" x14ac:dyDescent="0.25">
      <c r="C3591" s="175"/>
      <c r="E3591" s="175"/>
      <c r="H3591" s="175"/>
      <c r="I3591" s="175"/>
      <c r="J3591" s="202"/>
      <c r="K3591" s="198"/>
    </row>
    <row r="3592" spans="3:11" ht="15" customHeight="1" x14ac:dyDescent="0.25">
      <c r="C3592" s="175"/>
      <c r="E3592" s="175"/>
      <c r="H3592" s="175"/>
      <c r="I3592" s="175"/>
      <c r="J3592" s="202"/>
      <c r="K3592" s="198"/>
    </row>
    <row r="3593" spans="3:11" ht="15" customHeight="1" x14ac:dyDescent="0.25">
      <c r="C3593" s="175"/>
      <c r="E3593" s="175"/>
      <c r="H3593" s="175"/>
      <c r="I3593" s="175"/>
      <c r="J3593" s="202"/>
      <c r="K3593" s="198"/>
    </row>
    <row r="3594" spans="3:11" ht="15" customHeight="1" x14ac:dyDescent="0.25">
      <c r="C3594" s="175"/>
      <c r="E3594" s="175"/>
      <c r="H3594" s="175"/>
      <c r="I3594" s="175"/>
      <c r="J3594" s="202"/>
      <c r="K3594" s="198"/>
    </row>
    <row r="3595" spans="3:11" ht="15" customHeight="1" x14ac:dyDescent="0.25">
      <c r="C3595" s="175"/>
      <c r="E3595" s="175"/>
      <c r="H3595" s="175"/>
      <c r="I3595" s="175"/>
      <c r="J3595" s="202"/>
      <c r="K3595" s="198"/>
    </row>
    <row r="3596" spans="3:11" ht="15" customHeight="1" x14ac:dyDescent="0.25">
      <c r="C3596" s="175"/>
      <c r="E3596" s="175"/>
      <c r="H3596" s="175"/>
      <c r="I3596" s="175"/>
      <c r="J3596" s="202"/>
      <c r="K3596" s="198"/>
    </row>
    <row r="3597" spans="3:11" ht="15" customHeight="1" x14ac:dyDescent="0.25">
      <c r="C3597" s="175"/>
      <c r="E3597" s="175"/>
      <c r="H3597" s="175"/>
      <c r="I3597" s="175"/>
      <c r="J3597" s="202"/>
      <c r="K3597" s="198"/>
    </row>
    <row r="3598" spans="3:11" ht="15" customHeight="1" x14ac:dyDescent="0.25">
      <c r="C3598" s="175"/>
      <c r="E3598" s="175"/>
      <c r="H3598" s="175"/>
      <c r="I3598" s="175"/>
      <c r="J3598" s="202"/>
      <c r="K3598" s="198"/>
    </row>
    <row r="3599" spans="3:11" ht="15" customHeight="1" x14ac:dyDescent="0.25">
      <c r="C3599" s="175"/>
      <c r="E3599" s="175"/>
      <c r="H3599" s="175"/>
      <c r="I3599" s="175"/>
      <c r="J3599" s="202"/>
      <c r="K3599" s="198"/>
    </row>
    <row r="3600" spans="3:11" ht="15" customHeight="1" x14ac:dyDescent="0.25">
      <c r="C3600" s="175"/>
      <c r="E3600" s="175"/>
      <c r="H3600" s="175"/>
      <c r="I3600" s="175"/>
      <c r="J3600" s="202"/>
      <c r="K3600" s="198"/>
    </row>
    <row r="3601" spans="3:11" ht="15" customHeight="1" x14ac:dyDescent="0.25">
      <c r="C3601" s="175"/>
      <c r="E3601" s="175"/>
      <c r="H3601" s="175"/>
      <c r="I3601" s="175"/>
      <c r="J3601" s="202"/>
      <c r="K3601" s="198"/>
    </row>
    <row r="3602" spans="3:11" ht="15" customHeight="1" x14ac:dyDescent="0.25">
      <c r="C3602" s="175"/>
      <c r="E3602" s="175"/>
      <c r="H3602" s="175"/>
      <c r="I3602" s="175"/>
      <c r="J3602" s="202"/>
      <c r="K3602" s="198"/>
    </row>
    <row r="3603" spans="3:11" ht="15" customHeight="1" x14ac:dyDescent="0.25">
      <c r="C3603" s="175"/>
      <c r="E3603" s="175"/>
      <c r="H3603" s="175"/>
      <c r="I3603" s="175"/>
      <c r="J3603" s="202"/>
      <c r="K3603" s="198"/>
    </row>
    <row r="3604" spans="3:11" ht="15" customHeight="1" x14ac:dyDescent="0.25">
      <c r="C3604" s="175"/>
      <c r="E3604" s="175"/>
      <c r="H3604" s="175"/>
      <c r="I3604" s="175"/>
      <c r="J3604" s="202"/>
      <c r="K3604" s="198"/>
    </row>
    <row r="3605" spans="3:11" ht="15" customHeight="1" x14ac:dyDescent="0.25">
      <c r="C3605" s="175"/>
      <c r="E3605" s="175"/>
      <c r="H3605" s="175"/>
      <c r="I3605" s="175"/>
      <c r="J3605" s="202"/>
      <c r="K3605" s="198"/>
    </row>
    <row r="3606" spans="3:11" ht="15" customHeight="1" x14ac:dyDescent="0.25">
      <c r="C3606" s="175"/>
      <c r="E3606" s="175"/>
      <c r="H3606" s="175"/>
      <c r="I3606" s="175"/>
      <c r="J3606" s="202"/>
      <c r="K3606" s="198"/>
    </row>
    <row r="3607" spans="3:11" ht="15" customHeight="1" x14ac:dyDescent="0.25">
      <c r="C3607" s="175"/>
      <c r="E3607" s="175"/>
      <c r="H3607" s="175"/>
      <c r="I3607" s="175"/>
      <c r="J3607" s="202"/>
      <c r="K3607" s="198"/>
    </row>
    <row r="3608" spans="3:11" ht="15" customHeight="1" x14ac:dyDescent="0.25">
      <c r="C3608" s="175"/>
      <c r="E3608" s="175"/>
      <c r="H3608" s="175"/>
      <c r="I3608" s="175"/>
      <c r="J3608" s="202"/>
      <c r="K3608" s="198"/>
    </row>
    <row r="3609" spans="3:11" ht="15" customHeight="1" x14ac:dyDescent="0.25">
      <c r="C3609" s="175"/>
      <c r="E3609" s="175"/>
      <c r="H3609" s="175"/>
      <c r="I3609" s="175"/>
      <c r="J3609" s="202"/>
      <c r="K3609" s="198"/>
    </row>
    <row r="3610" spans="3:11" ht="15" customHeight="1" x14ac:dyDescent="0.25">
      <c r="C3610" s="175"/>
      <c r="E3610" s="175"/>
      <c r="H3610" s="175"/>
      <c r="I3610" s="175"/>
      <c r="J3610" s="202"/>
      <c r="K3610" s="198"/>
    </row>
    <row r="3611" spans="3:11" ht="15" customHeight="1" x14ac:dyDescent="0.25">
      <c r="C3611" s="175"/>
      <c r="E3611" s="175"/>
      <c r="H3611" s="175"/>
      <c r="I3611" s="175"/>
      <c r="J3611" s="202"/>
      <c r="K3611" s="198"/>
    </row>
    <row r="3612" spans="3:11" ht="15" customHeight="1" x14ac:dyDescent="0.25">
      <c r="C3612" s="175"/>
      <c r="E3612" s="175"/>
      <c r="H3612" s="175"/>
      <c r="I3612" s="175"/>
      <c r="J3612" s="202"/>
      <c r="K3612" s="198"/>
    </row>
    <row r="3613" spans="3:11" ht="15" customHeight="1" x14ac:dyDescent="0.25">
      <c r="C3613" s="175"/>
      <c r="E3613" s="175"/>
      <c r="H3613" s="175"/>
      <c r="I3613" s="175"/>
      <c r="J3613" s="202"/>
      <c r="K3613" s="198"/>
    </row>
    <row r="3614" spans="3:11" ht="15" customHeight="1" x14ac:dyDescent="0.25">
      <c r="C3614" s="175"/>
      <c r="E3614" s="175"/>
      <c r="H3614" s="175"/>
      <c r="I3614" s="175"/>
      <c r="J3614" s="202"/>
      <c r="K3614" s="198"/>
    </row>
    <row r="3615" spans="3:11" ht="15" customHeight="1" x14ac:dyDescent="0.25">
      <c r="C3615" s="175"/>
      <c r="E3615" s="175"/>
      <c r="H3615" s="175"/>
      <c r="I3615" s="175"/>
      <c r="J3615" s="202"/>
      <c r="K3615" s="198"/>
    </row>
    <row r="3616" spans="3:11" ht="15" customHeight="1" x14ac:dyDescent="0.25">
      <c r="C3616" s="175"/>
      <c r="E3616" s="175"/>
      <c r="H3616" s="175"/>
      <c r="I3616" s="175"/>
      <c r="J3616" s="202"/>
      <c r="K3616" s="198"/>
    </row>
    <row r="3617" spans="3:11" ht="15" customHeight="1" x14ac:dyDescent="0.25">
      <c r="C3617" s="175"/>
      <c r="E3617" s="175"/>
      <c r="H3617" s="175"/>
      <c r="I3617" s="175"/>
      <c r="J3617" s="202"/>
      <c r="K3617" s="198"/>
    </row>
    <row r="3618" spans="3:11" ht="15" customHeight="1" x14ac:dyDescent="0.25">
      <c r="C3618" s="175"/>
      <c r="E3618" s="175"/>
      <c r="H3618" s="175"/>
      <c r="I3618" s="175"/>
      <c r="J3618" s="202"/>
      <c r="K3618" s="198"/>
    </row>
    <row r="3619" spans="3:11" ht="15" customHeight="1" x14ac:dyDescent="0.25">
      <c r="C3619" s="175"/>
      <c r="E3619" s="175"/>
      <c r="H3619" s="175"/>
      <c r="I3619" s="175"/>
      <c r="J3619" s="202"/>
      <c r="K3619" s="198"/>
    </row>
    <row r="3620" spans="3:11" ht="15" customHeight="1" x14ac:dyDescent="0.25">
      <c r="C3620" s="175"/>
      <c r="E3620" s="175"/>
      <c r="H3620" s="175"/>
      <c r="I3620" s="175"/>
      <c r="J3620" s="202"/>
      <c r="K3620" s="198"/>
    </row>
    <row r="3621" spans="3:11" ht="15" customHeight="1" x14ac:dyDescent="0.25">
      <c r="C3621" s="175"/>
      <c r="E3621" s="175"/>
      <c r="H3621" s="175"/>
      <c r="I3621" s="175"/>
      <c r="J3621" s="202"/>
      <c r="K3621" s="198"/>
    </row>
    <row r="3622" spans="3:11" ht="15" customHeight="1" x14ac:dyDescent="0.25">
      <c r="C3622" s="175"/>
      <c r="E3622" s="175"/>
      <c r="H3622" s="175"/>
      <c r="I3622" s="175"/>
      <c r="J3622" s="202"/>
      <c r="K3622" s="198"/>
    </row>
    <row r="3623" spans="3:11" ht="15" customHeight="1" x14ac:dyDescent="0.25">
      <c r="C3623" s="175"/>
      <c r="E3623" s="175"/>
      <c r="H3623" s="175"/>
      <c r="I3623" s="175"/>
      <c r="J3623" s="202"/>
      <c r="K3623" s="198"/>
    </row>
    <row r="3624" spans="3:11" ht="15" customHeight="1" x14ac:dyDescent="0.25">
      <c r="C3624" s="175"/>
      <c r="E3624" s="175"/>
      <c r="H3624" s="175"/>
      <c r="I3624" s="175"/>
      <c r="J3624" s="202"/>
      <c r="K3624" s="198"/>
    </row>
    <row r="3625" spans="3:11" ht="15" customHeight="1" x14ac:dyDescent="0.25">
      <c r="C3625" s="175"/>
      <c r="E3625" s="175"/>
      <c r="H3625" s="175"/>
      <c r="I3625" s="175"/>
      <c r="J3625" s="202"/>
      <c r="K3625" s="198"/>
    </row>
    <row r="3626" spans="3:11" ht="15" customHeight="1" x14ac:dyDescent="0.25">
      <c r="C3626" s="175"/>
      <c r="E3626" s="175"/>
      <c r="H3626" s="175"/>
      <c r="I3626" s="175"/>
      <c r="J3626" s="202"/>
      <c r="K3626" s="198"/>
    </row>
    <row r="3627" spans="3:11" ht="15" customHeight="1" x14ac:dyDescent="0.25">
      <c r="C3627" s="175"/>
      <c r="E3627" s="175"/>
      <c r="H3627" s="175"/>
      <c r="I3627" s="175"/>
      <c r="J3627" s="202"/>
      <c r="K3627" s="198"/>
    </row>
    <row r="3628" spans="3:11" ht="15" customHeight="1" x14ac:dyDescent="0.25">
      <c r="C3628" s="175"/>
      <c r="E3628" s="175"/>
      <c r="H3628" s="175"/>
      <c r="I3628" s="175"/>
      <c r="J3628" s="202"/>
      <c r="K3628" s="198"/>
    </row>
    <row r="3629" spans="3:11" ht="15" customHeight="1" x14ac:dyDescent="0.25">
      <c r="C3629" s="175"/>
      <c r="E3629" s="175"/>
      <c r="H3629" s="175"/>
      <c r="I3629" s="175"/>
      <c r="J3629" s="202"/>
      <c r="K3629" s="198"/>
    </row>
    <row r="3630" spans="3:11" ht="15" customHeight="1" x14ac:dyDescent="0.25">
      <c r="C3630" s="175"/>
      <c r="E3630" s="175"/>
      <c r="H3630" s="175"/>
      <c r="I3630" s="175"/>
      <c r="J3630" s="202"/>
      <c r="K3630" s="198"/>
    </row>
    <row r="3631" spans="3:11" ht="15" customHeight="1" x14ac:dyDescent="0.25">
      <c r="C3631" s="175"/>
      <c r="E3631" s="175"/>
      <c r="H3631" s="175"/>
      <c r="I3631" s="175"/>
      <c r="J3631" s="202"/>
      <c r="K3631" s="198"/>
    </row>
    <row r="3632" spans="3:11" ht="15" customHeight="1" x14ac:dyDescent="0.25">
      <c r="C3632" s="175"/>
      <c r="E3632" s="175"/>
      <c r="H3632" s="175"/>
      <c r="I3632" s="175"/>
      <c r="J3632" s="202"/>
      <c r="K3632" s="198"/>
    </row>
    <row r="3633" spans="3:11" ht="15" customHeight="1" x14ac:dyDescent="0.25">
      <c r="C3633" s="175"/>
      <c r="E3633" s="175"/>
      <c r="H3633" s="175"/>
      <c r="I3633" s="175"/>
      <c r="J3633" s="202"/>
      <c r="K3633" s="198"/>
    </row>
    <row r="3634" spans="3:11" ht="15" customHeight="1" x14ac:dyDescent="0.25">
      <c r="C3634" s="175"/>
      <c r="E3634" s="175"/>
      <c r="H3634" s="175"/>
      <c r="I3634" s="175"/>
      <c r="J3634" s="202"/>
      <c r="K3634" s="198"/>
    </row>
    <row r="3635" spans="3:11" ht="15" customHeight="1" x14ac:dyDescent="0.25">
      <c r="C3635" s="175"/>
      <c r="E3635" s="175"/>
      <c r="H3635" s="175"/>
      <c r="I3635" s="175"/>
      <c r="J3635" s="202"/>
      <c r="K3635" s="198"/>
    </row>
    <row r="3636" spans="3:11" ht="15" customHeight="1" x14ac:dyDescent="0.25">
      <c r="C3636" s="175"/>
      <c r="E3636" s="175"/>
      <c r="H3636" s="175"/>
      <c r="I3636" s="175"/>
      <c r="J3636" s="202"/>
      <c r="K3636" s="198"/>
    </row>
    <row r="3637" spans="3:11" ht="15" customHeight="1" x14ac:dyDescent="0.25">
      <c r="C3637" s="175"/>
      <c r="E3637" s="175"/>
      <c r="H3637" s="175"/>
      <c r="I3637" s="175"/>
      <c r="J3637" s="202"/>
      <c r="K3637" s="198"/>
    </row>
    <row r="3638" spans="3:11" ht="15" customHeight="1" x14ac:dyDescent="0.25">
      <c r="C3638" s="175"/>
      <c r="E3638" s="175"/>
      <c r="H3638" s="175"/>
      <c r="I3638" s="175"/>
      <c r="J3638" s="202"/>
      <c r="K3638" s="198"/>
    </row>
    <row r="3639" spans="3:11" ht="15" customHeight="1" x14ac:dyDescent="0.25">
      <c r="C3639" s="175"/>
      <c r="E3639" s="175"/>
      <c r="H3639" s="175"/>
      <c r="I3639" s="175"/>
      <c r="J3639" s="202"/>
      <c r="K3639" s="198"/>
    </row>
    <row r="3640" spans="3:11" ht="15" customHeight="1" x14ac:dyDescent="0.25">
      <c r="C3640" s="175"/>
      <c r="E3640" s="175"/>
      <c r="H3640" s="175"/>
      <c r="I3640" s="175"/>
      <c r="J3640" s="202"/>
      <c r="K3640" s="198"/>
    </row>
    <row r="3641" spans="3:11" ht="15" customHeight="1" x14ac:dyDescent="0.25">
      <c r="C3641" s="175"/>
      <c r="E3641" s="175"/>
      <c r="H3641" s="175"/>
      <c r="I3641" s="175"/>
      <c r="J3641" s="202"/>
      <c r="K3641" s="198"/>
    </row>
    <row r="3642" spans="3:11" ht="15" customHeight="1" x14ac:dyDescent="0.25">
      <c r="C3642" s="175"/>
      <c r="E3642" s="175"/>
      <c r="H3642" s="175"/>
      <c r="I3642" s="175"/>
      <c r="J3642" s="202"/>
      <c r="K3642" s="198"/>
    </row>
    <row r="3643" spans="3:11" ht="15" customHeight="1" x14ac:dyDescent="0.25">
      <c r="C3643" s="175"/>
      <c r="E3643" s="175"/>
      <c r="H3643" s="175"/>
      <c r="I3643" s="175"/>
      <c r="J3643" s="202"/>
      <c r="K3643" s="198"/>
    </row>
    <row r="3644" spans="3:11" ht="15" customHeight="1" x14ac:dyDescent="0.25">
      <c r="C3644" s="175"/>
      <c r="E3644" s="175"/>
      <c r="H3644" s="175"/>
      <c r="I3644" s="175"/>
      <c r="J3644" s="202"/>
      <c r="K3644" s="198"/>
    </row>
    <row r="3645" spans="3:11" ht="15" customHeight="1" x14ac:dyDescent="0.25">
      <c r="C3645" s="175"/>
      <c r="E3645" s="175"/>
      <c r="H3645" s="175"/>
      <c r="I3645" s="175"/>
      <c r="J3645" s="202"/>
      <c r="K3645" s="198"/>
    </row>
    <row r="3646" spans="3:11" ht="15" customHeight="1" x14ac:dyDescent="0.25">
      <c r="C3646" s="175"/>
      <c r="E3646" s="175"/>
      <c r="H3646" s="175"/>
      <c r="I3646" s="175"/>
      <c r="J3646" s="202"/>
      <c r="K3646" s="198"/>
    </row>
    <row r="3647" spans="3:11" ht="15" customHeight="1" x14ac:dyDescent="0.25">
      <c r="C3647" s="175"/>
      <c r="E3647" s="175"/>
      <c r="H3647" s="175"/>
      <c r="I3647" s="175"/>
      <c r="J3647" s="202"/>
      <c r="K3647" s="198"/>
    </row>
    <row r="3648" spans="3:11" ht="15" customHeight="1" x14ac:dyDescent="0.25">
      <c r="C3648" s="175"/>
      <c r="E3648" s="175"/>
      <c r="H3648" s="175"/>
      <c r="I3648" s="175"/>
      <c r="J3648" s="202"/>
      <c r="K3648" s="198"/>
    </row>
    <row r="3649" spans="3:11" ht="15" customHeight="1" x14ac:dyDescent="0.25">
      <c r="C3649" s="175"/>
      <c r="E3649" s="175"/>
      <c r="H3649" s="175"/>
      <c r="I3649" s="175"/>
      <c r="J3649" s="202"/>
      <c r="K3649" s="198"/>
    </row>
    <row r="3650" spans="3:11" ht="15" customHeight="1" x14ac:dyDescent="0.25">
      <c r="C3650" s="175"/>
      <c r="E3650" s="175"/>
      <c r="H3650" s="175"/>
      <c r="I3650" s="175"/>
      <c r="J3650" s="202"/>
      <c r="K3650" s="198"/>
    </row>
    <row r="3651" spans="3:11" ht="15" customHeight="1" x14ac:dyDescent="0.25">
      <c r="C3651" s="175"/>
      <c r="E3651" s="175"/>
      <c r="H3651" s="175"/>
      <c r="I3651" s="175"/>
      <c r="J3651" s="202"/>
      <c r="K3651" s="198"/>
    </row>
    <row r="3652" spans="3:11" ht="15" customHeight="1" x14ac:dyDescent="0.25">
      <c r="C3652" s="175"/>
      <c r="E3652" s="175"/>
      <c r="H3652" s="175"/>
      <c r="I3652" s="175"/>
      <c r="J3652" s="202"/>
      <c r="K3652" s="198"/>
    </row>
    <row r="3653" spans="3:11" ht="15" customHeight="1" x14ac:dyDescent="0.25">
      <c r="C3653" s="175"/>
      <c r="E3653" s="175"/>
      <c r="H3653" s="175"/>
      <c r="I3653" s="175"/>
      <c r="J3653" s="202"/>
      <c r="K3653" s="198"/>
    </row>
    <row r="3654" spans="3:11" ht="15" customHeight="1" x14ac:dyDescent="0.25">
      <c r="C3654" s="175"/>
      <c r="E3654" s="175"/>
      <c r="H3654" s="175"/>
      <c r="I3654" s="175"/>
      <c r="J3654" s="202"/>
      <c r="K3654" s="198"/>
    </row>
    <row r="3655" spans="3:11" ht="15" customHeight="1" x14ac:dyDescent="0.25">
      <c r="C3655" s="175"/>
      <c r="E3655" s="175"/>
      <c r="H3655" s="175"/>
      <c r="I3655" s="175"/>
      <c r="J3655" s="202"/>
      <c r="K3655" s="198"/>
    </row>
    <row r="3656" spans="3:11" ht="15" customHeight="1" x14ac:dyDescent="0.25">
      <c r="C3656" s="175"/>
      <c r="E3656" s="175"/>
      <c r="H3656" s="175"/>
      <c r="I3656" s="175"/>
      <c r="J3656" s="202"/>
      <c r="K3656" s="198"/>
    </row>
    <row r="3657" spans="3:11" ht="15" customHeight="1" x14ac:dyDescent="0.25">
      <c r="C3657" s="175"/>
      <c r="E3657" s="175"/>
      <c r="H3657" s="175"/>
      <c r="I3657" s="175"/>
      <c r="J3657" s="202"/>
      <c r="K3657" s="198"/>
    </row>
    <row r="3658" spans="3:11" ht="15" customHeight="1" x14ac:dyDescent="0.25">
      <c r="C3658" s="175"/>
      <c r="E3658" s="175"/>
      <c r="H3658" s="175"/>
      <c r="I3658" s="175"/>
      <c r="J3658" s="202"/>
      <c r="K3658" s="198"/>
    </row>
    <row r="3659" spans="3:11" ht="15" customHeight="1" x14ac:dyDescent="0.25">
      <c r="C3659" s="175"/>
      <c r="E3659" s="175"/>
      <c r="H3659" s="175"/>
      <c r="I3659" s="175"/>
      <c r="J3659" s="202"/>
      <c r="K3659" s="198"/>
    </row>
    <row r="3660" spans="3:11" ht="15" customHeight="1" x14ac:dyDescent="0.25">
      <c r="C3660" s="175"/>
      <c r="E3660" s="175"/>
      <c r="H3660" s="175"/>
      <c r="I3660" s="175"/>
      <c r="J3660" s="202"/>
      <c r="K3660" s="198"/>
    </row>
    <row r="3661" spans="3:11" ht="15" customHeight="1" x14ac:dyDescent="0.25">
      <c r="C3661" s="175"/>
      <c r="E3661" s="175"/>
      <c r="H3661" s="175"/>
      <c r="I3661" s="175"/>
      <c r="J3661" s="202"/>
      <c r="K3661" s="198"/>
    </row>
    <row r="3662" spans="3:11" ht="15" customHeight="1" x14ac:dyDescent="0.25">
      <c r="C3662" s="175"/>
      <c r="E3662" s="175"/>
      <c r="H3662" s="175"/>
      <c r="I3662" s="175"/>
      <c r="J3662" s="202"/>
      <c r="K3662" s="198"/>
    </row>
    <row r="3663" spans="3:11" ht="15" customHeight="1" x14ac:dyDescent="0.25">
      <c r="C3663" s="175"/>
      <c r="E3663" s="175"/>
      <c r="H3663" s="175"/>
      <c r="I3663" s="175"/>
      <c r="J3663" s="202"/>
      <c r="K3663" s="198"/>
    </row>
    <row r="3664" spans="3:11" ht="15" customHeight="1" x14ac:dyDescent="0.25">
      <c r="C3664" s="175"/>
      <c r="E3664" s="175"/>
      <c r="H3664" s="175"/>
      <c r="I3664" s="175"/>
      <c r="J3664" s="202"/>
      <c r="K3664" s="198"/>
    </row>
    <row r="3665" spans="3:11" ht="15" customHeight="1" x14ac:dyDescent="0.25">
      <c r="C3665" s="175"/>
      <c r="E3665" s="175"/>
      <c r="H3665" s="175"/>
      <c r="I3665" s="175"/>
      <c r="J3665" s="202"/>
      <c r="K3665" s="198"/>
    </row>
    <row r="3666" spans="3:11" ht="15" customHeight="1" x14ac:dyDescent="0.25">
      <c r="C3666" s="175"/>
      <c r="E3666" s="175"/>
      <c r="H3666" s="175"/>
      <c r="I3666" s="175"/>
      <c r="J3666" s="202"/>
      <c r="K3666" s="198"/>
    </row>
    <row r="3667" spans="3:11" ht="15" customHeight="1" x14ac:dyDescent="0.25">
      <c r="C3667" s="175"/>
      <c r="E3667" s="175"/>
      <c r="H3667" s="175"/>
      <c r="I3667" s="175"/>
      <c r="J3667" s="202"/>
      <c r="K3667" s="198"/>
    </row>
    <row r="3668" spans="3:11" ht="15" customHeight="1" x14ac:dyDescent="0.25">
      <c r="C3668" s="175"/>
      <c r="E3668" s="175"/>
      <c r="H3668" s="175"/>
      <c r="I3668" s="175"/>
      <c r="J3668" s="202"/>
      <c r="K3668" s="198"/>
    </row>
    <row r="3669" spans="3:11" ht="15" customHeight="1" x14ac:dyDescent="0.25">
      <c r="C3669" s="175"/>
      <c r="E3669" s="175"/>
      <c r="H3669" s="175"/>
      <c r="I3669" s="175"/>
      <c r="J3669" s="202"/>
      <c r="K3669" s="198"/>
    </row>
    <row r="3670" spans="3:11" ht="15" customHeight="1" x14ac:dyDescent="0.25">
      <c r="C3670" s="175"/>
      <c r="E3670" s="175"/>
      <c r="H3670" s="175"/>
      <c r="I3670" s="175"/>
      <c r="J3670" s="202"/>
      <c r="K3670" s="198"/>
    </row>
    <row r="3671" spans="3:11" ht="15" customHeight="1" x14ac:dyDescent="0.25">
      <c r="C3671" s="175"/>
      <c r="E3671" s="175"/>
      <c r="H3671" s="175"/>
      <c r="I3671" s="175"/>
      <c r="J3671" s="202"/>
      <c r="K3671" s="198"/>
    </row>
    <row r="3672" spans="3:11" ht="15" customHeight="1" x14ac:dyDescent="0.25">
      <c r="C3672" s="175"/>
      <c r="E3672" s="175"/>
      <c r="H3672" s="175"/>
      <c r="I3672" s="175"/>
      <c r="J3672" s="202"/>
      <c r="K3672" s="198"/>
    </row>
    <row r="3673" spans="3:11" ht="15" customHeight="1" x14ac:dyDescent="0.25">
      <c r="C3673" s="175"/>
      <c r="E3673" s="175"/>
      <c r="H3673" s="175"/>
      <c r="I3673" s="175"/>
      <c r="J3673" s="202"/>
      <c r="K3673" s="198"/>
    </row>
    <row r="3674" spans="3:11" ht="15" customHeight="1" x14ac:dyDescent="0.25">
      <c r="C3674" s="175"/>
      <c r="E3674" s="175"/>
      <c r="H3674" s="175"/>
      <c r="I3674" s="175"/>
      <c r="J3674" s="202"/>
      <c r="K3674" s="198"/>
    </row>
    <row r="3675" spans="3:11" ht="15" customHeight="1" x14ac:dyDescent="0.25">
      <c r="C3675" s="175"/>
      <c r="E3675" s="175"/>
      <c r="H3675" s="175"/>
      <c r="I3675" s="175"/>
      <c r="J3675" s="202"/>
      <c r="K3675" s="198"/>
    </row>
    <row r="3676" spans="3:11" ht="15" customHeight="1" x14ac:dyDescent="0.25">
      <c r="C3676" s="175"/>
      <c r="E3676" s="175"/>
      <c r="H3676" s="175"/>
      <c r="I3676" s="175"/>
      <c r="J3676" s="202"/>
      <c r="K3676" s="198"/>
    </row>
    <row r="3677" spans="3:11" ht="15" customHeight="1" x14ac:dyDescent="0.25">
      <c r="C3677" s="175"/>
      <c r="E3677" s="175"/>
      <c r="H3677" s="175"/>
      <c r="I3677" s="175"/>
      <c r="J3677" s="202"/>
      <c r="K3677" s="198"/>
    </row>
    <row r="3678" spans="3:11" ht="15" customHeight="1" x14ac:dyDescent="0.25">
      <c r="C3678" s="175"/>
      <c r="E3678" s="175"/>
      <c r="H3678" s="175"/>
      <c r="I3678" s="175"/>
      <c r="J3678" s="202"/>
      <c r="K3678" s="198"/>
    </row>
    <row r="3679" spans="3:11" ht="15" customHeight="1" x14ac:dyDescent="0.25">
      <c r="C3679" s="175"/>
      <c r="E3679" s="175"/>
      <c r="H3679" s="175"/>
      <c r="I3679" s="175"/>
      <c r="J3679" s="202"/>
      <c r="K3679" s="198"/>
    </row>
    <row r="3680" spans="3:11" ht="15" customHeight="1" x14ac:dyDescent="0.25">
      <c r="C3680" s="175"/>
      <c r="E3680" s="175"/>
      <c r="H3680" s="175"/>
      <c r="I3680" s="175"/>
      <c r="J3680" s="202"/>
      <c r="K3680" s="198"/>
    </row>
    <row r="3681" spans="3:11" ht="15" customHeight="1" x14ac:dyDescent="0.25">
      <c r="C3681" s="175"/>
      <c r="E3681" s="175"/>
      <c r="H3681" s="175"/>
      <c r="I3681" s="175"/>
      <c r="J3681" s="202"/>
      <c r="K3681" s="198"/>
    </row>
    <row r="3682" spans="3:11" ht="15" customHeight="1" x14ac:dyDescent="0.25">
      <c r="C3682" s="175"/>
      <c r="E3682" s="175"/>
      <c r="H3682" s="175"/>
      <c r="I3682" s="175"/>
      <c r="J3682" s="202"/>
      <c r="K3682" s="198"/>
    </row>
    <row r="3683" spans="3:11" ht="15" customHeight="1" x14ac:dyDescent="0.25">
      <c r="C3683" s="175"/>
      <c r="E3683" s="175"/>
      <c r="H3683" s="175"/>
      <c r="I3683" s="175"/>
      <c r="J3683" s="202"/>
      <c r="K3683" s="198"/>
    </row>
    <row r="3684" spans="3:11" ht="15" customHeight="1" x14ac:dyDescent="0.25">
      <c r="C3684" s="175"/>
      <c r="E3684" s="175"/>
      <c r="H3684" s="175"/>
      <c r="I3684" s="175"/>
      <c r="J3684" s="202"/>
      <c r="K3684" s="198"/>
    </row>
    <row r="3685" spans="3:11" ht="15" customHeight="1" x14ac:dyDescent="0.25">
      <c r="C3685" s="175"/>
      <c r="E3685" s="175"/>
      <c r="H3685" s="175"/>
      <c r="I3685" s="175"/>
      <c r="J3685" s="202"/>
      <c r="K3685" s="198"/>
    </row>
    <row r="3686" spans="3:11" ht="15" customHeight="1" x14ac:dyDescent="0.25">
      <c r="C3686" s="175"/>
      <c r="E3686" s="175"/>
      <c r="H3686" s="175"/>
      <c r="I3686" s="175"/>
      <c r="J3686" s="202"/>
      <c r="K3686" s="198"/>
    </row>
    <row r="3687" spans="3:11" ht="15" customHeight="1" x14ac:dyDescent="0.25">
      <c r="C3687" s="175"/>
      <c r="E3687" s="175"/>
      <c r="H3687" s="175"/>
      <c r="I3687" s="175"/>
      <c r="J3687" s="202"/>
      <c r="K3687" s="198"/>
    </row>
    <row r="3688" spans="3:11" ht="15" customHeight="1" x14ac:dyDescent="0.25">
      <c r="C3688" s="175"/>
      <c r="E3688" s="175"/>
      <c r="H3688" s="175"/>
      <c r="I3688" s="175"/>
      <c r="J3688" s="202"/>
      <c r="K3688" s="198"/>
    </row>
    <row r="3689" spans="3:11" ht="15" customHeight="1" x14ac:dyDescent="0.25">
      <c r="C3689" s="175"/>
      <c r="E3689" s="175"/>
      <c r="H3689" s="175"/>
      <c r="I3689" s="175"/>
      <c r="J3689" s="202"/>
      <c r="K3689" s="198"/>
    </row>
    <row r="3690" spans="3:11" ht="15" customHeight="1" x14ac:dyDescent="0.25">
      <c r="C3690" s="175"/>
      <c r="E3690" s="175"/>
      <c r="H3690" s="175"/>
      <c r="I3690" s="175"/>
      <c r="J3690" s="202"/>
      <c r="K3690" s="198"/>
    </row>
    <row r="3691" spans="3:11" ht="15" customHeight="1" x14ac:dyDescent="0.25">
      <c r="C3691" s="175"/>
      <c r="E3691" s="175"/>
      <c r="H3691" s="175"/>
      <c r="I3691" s="175"/>
      <c r="J3691" s="202"/>
      <c r="K3691" s="198"/>
    </row>
    <row r="3692" spans="3:11" ht="15" customHeight="1" x14ac:dyDescent="0.25">
      <c r="C3692" s="175"/>
      <c r="E3692" s="175"/>
      <c r="H3692" s="175"/>
      <c r="I3692" s="175"/>
      <c r="J3692" s="202"/>
      <c r="K3692" s="198"/>
    </row>
    <row r="3693" spans="3:11" ht="15" customHeight="1" x14ac:dyDescent="0.25">
      <c r="C3693" s="175"/>
      <c r="E3693" s="175"/>
      <c r="H3693" s="175"/>
      <c r="I3693" s="175"/>
      <c r="J3693" s="202"/>
      <c r="K3693" s="198"/>
    </row>
    <row r="3694" spans="3:11" ht="15" customHeight="1" x14ac:dyDescent="0.25">
      <c r="C3694" s="175"/>
      <c r="E3694" s="175"/>
      <c r="H3694" s="175"/>
      <c r="I3694" s="175"/>
      <c r="J3694" s="202"/>
      <c r="K3694" s="198"/>
    </row>
    <row r="3695" spans="3:11" ht="15" customHeight="1" x14ac:dyDescent="0.25">
      <c r="C3695" s="175"/>
      <c r="E3695" s="175"/>
      <c r="H3695" s="175"/>
      <c r="I3695" s="175"/>
      <c r="J3695" s="202"/>
      <c r="K3695" s="198"/>
    </row>
    <row r="3696" spans="3:11" ht="15" customHeight="1" x14ac:dyDescent="0.25">
      <c r="C3696" s="175"/>
      <c r="E3696" s="175"/>
      <c r="H3696" s="175"/>
      <c r="I3696" s="175"/>
      <c r="J3696" s="202"/>
      <c r="K3696" s="198"/>
    </row>
    <row r="3697" spans="3:11" ht="15" customHeight="1" x14ac:dyDescent="0.25">
      <c r="C3697" s="175"/>
      <c r="E3697" s="175"/>
      <c r="H3697" s="175"/>
      <c r="I3697" s="175"/>
      <c r="J3697" s="202"/>
      <c r="K3697" s="198"/>
    </row>
    <row r="3698" spans="3:11" ht="15" customHeight="1" x14ac:dyDescent="0.25">
      <c r="C3698" s="175"/>
      <c r="E3698" s="175"/>
      <c r="H3698" s="175"/>
      <c r="I3698" s="175"/>
      <c r="J3698" s="202"/>
      <c r="K3698" s="198"/>
    </row>
    <row r="3699" spans="3:11" ht="15" customHeight="1" x14ac:dyDescent="0.25">
      <c r="C3699" s="175"/>
      <c r="E3699" s="175"/>
      <c r="H3699" s="175"/>
      <c r="I3699" s="175"/>
      <c r="J3699" s="202"/>
      <c r="K3699" s="198"/>
    </row>
    <row r="3700" spans="3:11" ht="15" customHeight="1" x14ac:dyDescent="0.25">
      <c r="C3700" s="175"/>
      <c r="E3700" s="175"/>
      <c r="H3700" s="175"/>
      <c r="I3700" s="175"/>
      <c r="J3700" s="202"/>
      <c r="K3700" s="198"/>
    </row>
    <row r="3701" spans="3:11" ht="15" customHeight="1" x14ac:dyDescent="0.25">
      <c r="C3701" s="175"/>
      <c r="E3701" s="175"/>
      <c r="H3701" s="175"/>
      <c r="I3701" s="175"/>
      <c r="J3701" s="202"/>
      <c r="K3701" s="198"/>
    </row>
    <row r="3702" spans="3:11" ht="15" customHeight="1" x14ac:dyDescent="0.25">
      <c r="C3702" s="175"/>
      <c r="E3702" s="175"/>
      <c r="H3702" s="175"/>
      <c r="I3702" s="175"/>
      <c r="J3702" s="202"/>
      <c r="K3702" s="198"/>
    </row>
    <row r="3703" spans="3:11" ht="15" customHeight="1" x14ac:dyDescent="0.25">
      <c r="C3703" s="175"/>
      <c r="E3703" s="175"/>
      <c r="H3703" s="175"/>
      <c r="I3703" s="175"/>
      <c r="J3703" s="202"/>
      <c r="K3703" s="198"/>
    </row>
    <row r="3704" spans="3:11" ht="15" customHeight="1" x14ac:dyDescent="0.25">
      <c r="C3704" s="175"/>
      <c r="E3704" s="175"/>
      <c r="H3704" s="175"/>
      <c r="I3704" s="175"/>
      <c r="J3704" s="202"/>
      <c r="K3704" s="198"/>
    </row>
    <row r="3705" spans="3:11" ht="15" customHeight="1" x14ac:dyDescent="0.25">
      <c r="C3705" s="175"/>
      <c r="E3705" s="175"/>
      <c r="H3705" s="175"/>
      <c r="I3705" s="175"/>
      <c r="J3705" s="202"/>
      <c r="K3705" s="198"/>
    </row>
    <row r="3706" spans="3:11" ht="15" customHeight="1" x14ac:dyDescent="0.25">
      <c r="C3706" s="175"/>
      <c r="E3706" s="175"/>
      <c r="H3706" s="175"/>
      <c r="I3706" s="175"/>
      <c r="J3706" s="202"/>
      <c r="K3706" s="198"/>
    </row>
    <row r="3707" spans="3:11" ht="15" customHeight="1" x14ac:dyDescent="0.25">
      <c r="C3707" s="175"/>
      <c r="E3707" s="175"/>
      <c r="H3707" s="175"/>
      <c r="I3707" s="175"/>
      <c r="J3707" s="202"/>
      <c r="K3707" s="198"/>
    </row>
    <row r="3708" spans="3:11" ht="15" customHeight="1" x14ac:dyDescent="0.25">
      <c r="C3708" s="175"/>
      <c r="E3708" s="175"/>
      <c r="H3708" s="175"/>
      <c r="I3708" s="175"/>
      <c r="J3708" s="202"/>
      <c r="K3708" s="198"/>
    </row>
    <row r="3709" spans="3:11" ht="15" customHeight="1" x14ac:dyDescent="0.25">
      <c r="C3709" s="175"/>
      <c r="E3709" s="175"/>
      <c r="H3709" s="175"/>
      <c r="I3709" s="175"/>
      <c r="J3709" s="202"/>
      <c r="K3709" s="198"/>
    </row>
    <row r="3710" spans="3:11" ht="15" customHeight="1" x14ac:dyDescent="0.25">
      <c r="C3710" s="175"/>
      <c r="E3710" s="175"/>
      <c r="H3710" s="175"/>
      <c r="I3710" s="175"/>
      <c r="J3710" s="202"/>
      <c r="K3710" s="198"/>
    </row>
    <row r="3711" spans="3:11" ht="15" customHeight="1" x14ac:dyDescent="0.25">
      <c r="C3711" s="175"/>
      <c r="E3711" s="175"/>
      <c r="H3711" s="175"/>
      <c r="I3711" s="175"/>
      <c r="J3711" s="202"/>
      <c r="K3711" s="198"/>
    </row>
    <row r="3712" spans="3:11" ht="15" customHeight="1" x14ac:dyDescent="0.25">
      <c r="C3712" s="175"/>
      <c r="E3712" s="175"/>
      <c r="H3712" s="175"/>
      <c r="I3712" s="175"/>
      <c r="J3712" s="202"/>
      <c r="K3712" s="198"/>
    </row>
    <row r="3713" spans="3:11" ht="15" customHeight="1" x14ac:dyDescent="0.25">
      <c r="C3713" s="175"/>
      <c r="E3713" s="175"/>
      <c r="H3713" s="175"/>
      <c r="I3713" s="175"/>
      <c r="J3713" s="202"/>
      <c r="K3713" s="198"/>
    </row>
    <row r="3714" spans="3:11" ht="15" customHeight="1" x14ac:dyDescent="0.25">
      <c r="C3714" s="175"/>
      <c r="E3714" s="175"/>
      <c r="H3714" s="175"/>
      <c r="I3714" s="175"/>
      <c r="J3714" s="202"/>
      <c r="K3714" s="198"/>
    </row>
    <row r="3715" spans="3:11" ht="15" customHeight="1" x14ac:dyDescent="0.25">
      <c r="C3715" s="175"/>
      <c r="E3715" s="175"/>
      <c r="H3715" s="175"/>
      <c r="I3715" s="175"/>
      <c r="J3715" s="202"/>
      <c r="K3715" s="198"/>
    </row>
    <row r="3716" spans="3:11" ht="15" customHeight="1" x14ac:dyDescent="0.25">
      <c r="C3716" s="175"/>
      <c r="E3716" s="175"/>
      <c r="H3716" s="175"/>
      <c r="I3716" s="175"/>
      <c r="J3716" s="202"/>
      <c r="K3716" s="198"/>
    </row>
    <row r="3717" spans="3:11" ht="15" customHeight="1" x14ac:dyDescent="0.25">
      <c r="C3717" s="175"/>
      <c r="E3717" s="175"/>
      <c r="H3717" s="175"/>
      <c r="I3717" s="175"/>
      <c r="J3717" s="202"/>
      <c r="K3717" s="198"/>
    </row>
    <row r="3718" spans="3:11" ht="15" customHeight="1" x14ac:dyDescent="0.25">
      <c r="C3718" s="175"/>
      <c r="E3718" s="175"/>
      <c r="H3718" s="175"/>
      <c r="I3718" s="175"/>
      <c r="J3718" s="202"/>
      <c r="K3718" s="198"/>
    </row>
    <row r="3719" spans="3:11" ht="15" customHeight="1" x14ac:dyDescent="0.25">
      <c r="C3719" s="175"/>
      <c r="E3719" s="175"/>
      <c r="H3719" s="175"/>
      <c r="I3719" s="175"/>
      <c r="J3719" s="202"/>
      <c r="K3719" s="198"/>
    </row>
    <row r="3720" spans="3:11" ht="15" customHeight="1" x14ac:dyDescent="0.25">
      <c r="C3720" s="175"/>
      <c r="E3720" s="175"/>
      <c r="H3720" s="175"/>
      <c r="I3720" s="175"/>
      <c r="J3720" s="202"/>
      <c r="K3720" s="198"/>
    </row>
    <row r="3721" spans="3:11" ht="15" customHeight="1" x14ac:dyDescent="0.25">
      <c r="C3721" s="175"/>
      <c r="E3721" s="175"/>
      <c r="H3721" s="175"/>
      <c r="I3721" s="175"/>
      <c r="J3721" s="202"/>
      <c r="K3721" s="198"/>
    </row>
    <row r="3722" spans="3:11" ht="15" customHeight="1" x14ac:dyDescent="0.25">
      <c r="C3722" s="175"/>
      <c r="E3722" s="175"/>
      <c r="H3722" s="175"/>
      <c r="I3722" s="175"/>
      <c r="J3722" s="202"/>
      <c r="K3722" s="198"/>
    </row>
    <row r="3723" spans="3:11" ht="15" customHeight="1" x14ac:dyDescent="0.25">
      <c r="C3723" s="175"/>
      <c r="E3723" s="175"/>
      <c r="H3723" s="175"/>
      <c r="I3723" s="175"/>
      <c r="J3723" s="202"/>
      <c r="K3723" s="198"/>
    </row>
    <row r="3724" spans="3:11" ht="15" customHeight="1" x14ac:dyDescent="0.25">
      <c r="C3724" s="175"/>
      <c r="E3724" s="175"/>
      <c r="H3724" s="175"/>
      <c r="I3724" s="175"/>
      <c r="J3724" s="202"/>
      <c r="K3724" s="198"/>
    </row>
    <row r="3725" spans="3:11" ht="15" customHeight="1" x14ac:dyDescent="0.25">
      <c r="C3725" s="175"/>
      <c r="E3725" s="175"/>
      <c r="H3725" s="175"/>
      <c r="I3725" s="175"/>
      <c r="J3725" s="202"/>
      <c r="K3725" s="198"/>
    </row>
    <row r="3726" spans="3:11" ht="15" customHeight="1" x14ac:dyDescent="0.25">
      <c r="C3726" s="175"/>
      <c r="E3726" s="175"/>
      <c r="H3726" s="175"/>
      <c r="I3726" s="175"/>
      <c r="J3726" s="202"/>
      <c r="K3726" s="198"/>
    </row>
    <row r="3727" spans="3:11" ht="15" customHeight="1" x14ac:dyDescent="0.25">
      <c r="C3727" s="175"/>
      <c r="E3727" s="175"/>
      <c r="H3727" s="175"/>
      <c r="I3727" s="175"/>
      <c r="J3727" s="202"/>
      <c r="K3727" s="198"/>
    </row>
    <row r="3728" spans="3:11" ht="15" customHeight="1" x14ac:dyDescent="0.25">
      <c r="C3728" s="175"/>
      <c r="E3728" s="175"/>
      <c r="H3728" s="175"/>
      <c r="I3728" s="175"/>
      <c r="J3728" s="202"/>
      <c r="K3728" s="198"/>
    </row>
    <row r="3729" spans="3:11" ht="15" customHeight="1" x14ac:dyDescent="0.25">
      <c r="C3729" s="175"/>
      <c r="E3729" s="175"/>
      <c r="H3729" s="175"/>
      <c r="I3729" s="175"/>
      <c r="J3729" s="202"/>
      <c r="K3729" s="198"/>
    </row>
    <row r="3730" spans="3:11" ht="15" customHeight="1" x14ac:dyDescent="0.25">
      <c r="C3730" s="175"/>
      <c r="E3730" s="175"/>
      <c r="H3730" s="175"/>
      <c r="I3730" s="175"/>
      <c r="J3730" s="202"/>
      <c r="K3730" s="198"/>
    </row>
    <row r="3731" spans="3:11" ht="15" customHeight="1" x14ac:dyDescent="0.25">
      <c r="C3731" s="175"/>
      <c r="E3731" s="175"/>
      <c r="H3731" s="175"/>
      <c r="I3731" s="175"/>
      <c r="J3731" s="202"/>
      <c r="K3731" s="198"/>
    </row>
    <row r="3732" spans="3:11" ht="15" customHeight="1" x14ac:dyDescent="0.25">
      <c r="C3732" s="175"/>
      <c r="E3732" s="175"/>
      <c r="H3732" s="175"/>
      <c r="I3732" s="175"/>
      <c r="J3732" s="202"/>
      <c r="K3732" s="198"/>
    </row>
    <row r="3733" spans="3:11" ht="15" customHeight="1" x14ac:dyDescent="0.25">
      <c r="C3733" s="175"/>
      <c r="E3733" s="175"/>
      <c r="H3733" s="175"/>
      <c r="I3733" s="175"/>
      <c r="J3733" s="202"/>
      <c r="K3733" s="198"/>
    </row>
    <row r="3734" spans="3:11" ht="15" customHeight="1" x14ac:dyDescent="0.25">
      <c r="C3734" s="175"/>
      <c r="E3734" s="175"/>
      <c r="H3734" s="175"/>
      <c r="I3734" s="175"/>
      <c r="J3734" s="202"/>
      <c r="K3734" s="198"/>
    </row>
    <row r="3735" spans="3:11" ht="15" customHeight="1" x14ac:dyDescent="0.25">
      <c r="C3735" s="175"/>
      <c r="E3735" s="175"/>
      <c r="H3735" s="175"/>
      <c r="I3735" s="175"/>
      <c r="J3735" s="202"/>
      <c r="K3735" s="198"/>
    </row>
    <row r="3736" spans="3:11" ht="15" customHeight="1" x14ac:dyDescent="0.25">
      <c r="C3736" s="175"/>
      <c r="E3736" s="175"/>
      <c r="H3736" s="175"/>
      <c r="I3736" s="175"/>
      <c r="J3736" s="202"/>
      <c r="K3736" s="198"/>
    </row>
    <row r="3737" spans="3:11" ht="15" customHeight="1" x14ac:dyDescent="0.25">
      <c r="C3737" s="175"/>
      <c r="E3737" s="175"/>
      <c r="H3737" s="175"/>
      <c r="I3737" s="175"/>
      <c r="J3737" s="202"/>
      <c r="K3737" s="198"/>
    </row>
    <row r="3738" spans="3:11" ht="15" customHeight="1" x14ac:dyDescent="0.25">
      <c r="C3738" s="175"/>
      <c r="E3738" s="175"/>
      <c r="H3738" s="175"/>
      <c r="I3738" s="175"/>
      <c r="J3738" s="202"/>
      <c r="K3738" s="198"/>
    </row>
    <row r="3739" spans="3:11" ht="15" customHeight="1" x14ac:dyDescent="0.25">
      <c r="C3739" s="175"/>
      <c r="E3739" s="175"/>
      <c r="H3739" s="175"/>
      <c r="I3739" s="175"/>
      <c r="J3739" s="202"/>
      <c r="K3739" s="198"/>
    </row>
    <row r="3740" spans="3:11" ht="15" customHeight="1" x14ac:dyDescent="0.25">
      <c r="C3740" s="175"/>
      <c r="E3740" s="175"/>
      <c r="H3740" s="175"/>
      <c r="I3740" s="175"/>
      <c r="J3740" s="202"/>
      <c r="K3740" s="198"/>
    </row>
    <row r="3741" spans="3:11" ht="15" customHeight="1" x14ac:dyDescent="0.25">
      <c r="C3741" s="175"/>
      <c r="E3741" s="175"/>
      <c r="H3741" s="175"/>
      <c r="I3741" s="175"/>
      <c r="J3741" s="202"/>
      <c r="K3741" s="198"/>
    </row>
    <row r="3742" spans="3:11" ht="15" customHeight="1" x14ac:dyDescent="0.25">
      <c r="C3742" s="175"/>
      <c r="E3742" s="175"/>
      <c r="H3742" s="175"/>
      <c r="I3742" s="175"/>
      <c r="J3742" s="202"/>
      <c r="K3742" s="198"/>
    </row>
    <row r="3743" spans="3:11" ht="15" customHeight="1" x14ac:dyDescent="0.25">
      <c r="C3743" s="175"/>
      <c r="E3743" s="175"/>
      <c r="H3743" s="175"/>
      <c r="I3743" s="175"/>
      <c r="J3743" s="202"/>
      <c r="K3743" s="198"/>
    </row>
    <row r="3744" spans="3:11" ht="15" customHeight="1" x14ac:dyDescent="0.25">
      <c r="C3744" s="175"/>
      <c r="E3744" s="175"/>
      <c r="H3744" s="175"/>
      <c r="I3744" s="175"/>
      <c r="J3744" s="202"/>
      <c r="K3744" s="198"/>
    </row>
    <row r="3745" spans="3:11" ht="15" customHeight="1" x14ac:dyDescent="0.25">
      <c r="C3745" s="175"/>
      <c r="E3745" s="175"/>
      <c r="H3745" s="175"/>
      <c r="I3745" s="175"/>
      <c r="J3745" s="202"/>
      <c r="K3745" s="198"/>
    </row>
    <row r="3746" spans="3:11" ht="15" customHeight="1" x14ac:dyDescent="0.25">
      <c r="C3746" s="175"/>
      <c r="E3746" s="175"/>
      <c r="H3746" s="175"/>
      <c r="I3746" s="175"/>
      <c r="J3746" s="202"/>
      <c r="K3746" s="198"/>
    </row>
    <row r="3747" spans="3:11" ht="15" customHeight="1" x14ac:dyDescent="0.25">
      <c r="C3747" s="175"/>
      <c r="E3747" s="175"/>
      <c r="H3747" s="175"/>
      <c r="I3747" s="175"/>
      <c r="J3747" s="202"/>
      <c r="K3747" s="198"/>
    </row>
    <row r="3748" spans="3:11" ht="15" customHeight="1" x14ac:dyDescent="0.25">
      <c r="C3748" s="175"/>
      <c r="E3748" s="175"/>
      <c r="H3748" s="175"/>
      <c r="I3748" s="175"/>
      <c r="J3748" s="202"/>
      <c r="K3748" s="198"/>
    </row>
    <row r="3749" spans="3:11" ht="15" customHeight="1" x14ac:dyDescent="0.25">
      <c r="C3749" s="175"/>
      <c r="E3749" s="175"/>
      <c r="H3749" s="175"/>
      <c r="I3749" s="175"/>
      <c r="J3749" s="202"/>
      <c r="K3749" s="198"/>
    </row>
    <row r="3750" spans="3:11" ht="15" customHeight="1" x14ac:dyDescent="0.25">
      <c r="C3750" s="175"/>
      <c r="E3750" s="175"/>
      <c r="H3750" s="175"/>
      <c r="I3750" s="175"/>
      <c r="J3750" s="202"/>
      <c r="K3750" s="198"/>
    </row>
    <row r="3751" spans="3:11" ht="15" customHeight="1" x14ac:dyDescent="0.25">
      <c r="C3751" s="175"/>
      <c r="E3751" s="175"/>
      <c r="H3751" s="175"/>
      <c r="I3751" s="175"/>
      <c r="J3751" s="202"/>
      <c r="K3751" s="198"/>
    </row>
    <row r="3752" spans="3:11" ht="15" customHeight="1" x14ac:dyDescent="0.25">
      <c r="C3752" s="175"/>
      <c r="E3752" s="175"/>
      <c r="H3752" s="175"/>
      <c r="I3752" s="175"/>
      <c r="J3752" s="202"/>
      <c r="K3752" s="198"/>
    </row>
    <row r="3753" spans="3:11" ht="15" customHeight="1" x14ac:dyDescent="0.25">
      <c r="C3753" s="175"/>
      <c r="E3753" s="175"/>
      <c r="H3753" s="175"/>
      <c r="I3753" s="175"/>
      <c r="J3753" s="202"/>
      <c r="K3753" s="198"/>
    </row>
    <row r="3754" spans="3:11" ht="15" customHeight="1" x14ac:dyDescent="0.25">
      <c r="C3754" s="175"/>
      <c r="E3754" s="175"/>
      <c r="H3754" s="175"/>
      <c r="I3754" s="175"/>
      <c r="J3754" s="202"/>
      <c r="K3754" s="198"/>
    </row>
    <row r="3755" spans="3:11" ht="15" customHeight="1" x14ac:dyDescent="0.25">
      <c r="C3755" s="175"/>
      <c r="E3755" s="175"/>
      <c r="H3755" s="175"/>
      <c r="I3755" s="175"/>
      <c r="J3755" s="202"/>
      <c r="K3755" s="198"/>
    </row>
    <row r="3756" spans="3:11" ht="15" customHeight="1" x14ac:dyDescent="0.25">
      <c r="C3756" s="175"/>
      <c r="E3756" s="175"/>
      <c r="H3756" s="175"/>
      <c r="I3756" s="175"/>
      <c r="J3756" s="202"/>
      <c r="K3756" s="198"/>
    </row>
    <row r="3757" spans="3:11" ht="15" customHeight="1" x14ac:dyDescent="0.25">
      <c r="C3757" s="175"/>
      <c r="E3757" s="175"/>
      <c r="H3757" s="175"/>
      <c r="I3757" s="175"/>
      <c r="J3757" s="202"/>
      <c r="K3757" s="198"/>
    </row>
    <row r="3758" spans="3:11" ht="15" customHeight="1" x14ac:dyDescent="0.25">
      <c r="C3758" s="175"/>
      <c r="E3758" s="175"/>
      <c r="H3758" s="175"/>
      <c r="I3758" s="175"/>
      <c r="J3758" s="202"/>
      <c r="K3758" s="198"/>
    </row>
    <row r="3759" spans="3:11" ht="15" customHeight="1" x14ac:dyDescent="0.25">
      <c r="C3759" s="175"/>
      <c r="E3759" s="175"/>
      <c r="H3759" s="175"/>
      <c r="I3759" s="175"/>
      <c r="J3759" s="202"/>
      <c r="K3759" s="198"/>
    </row>
    <row r="3760" spans="3:11" ht="15" customHeight="1" x14ac:dyDescent="0.25">
      <c r="C3760" s="175"/>
      <c r="E3760" s="175"/>
      <c r="H3760" s="175"/>
      <c r="I3760" s="175"/>
      <c r="J3760" s="202"/>
      <c r="K3760" s="198"/>
    </row>
    <row r="3761" spans="3:11" ht="15" customHeight="1" x14ac:dyDescent="0.25">
      <c r="C3761" s="175"/>
      <c r="E3761" s="175"/>
      <c r="H3761" s="175"/>
      <c r="I3761" s="175"/>
      <c r="J3761" s="202"/>
      <c r="K3761" s="198"/>
    </row>
    <row r="3762" spans="3:11" ht="15" customHeight="1" x14ac:dyDescent="0.25">
      <c r="C3762" s="175"/>
      <c r="E3762" s="175"/>
      <c r="H3762" s="175"/>
      <c r="I3762" s="175"/>
      <c r="J3762" s="202"/>
      <c r="K3762" s="198"/>
    </row>
    <row r="3763" spans="3:11" ht="15" customHeight="1" x14ac:dyDescent="0.25">
      <c r="C3763" s="175"/>
      <c r="E3763" s="175"/>
      <c r="H3763" s="175"/>
      <c r="I3763" s="175"/>
      <c r="J3763" s="202"/>
      <c r="K3763" s="198"/>
    </row>
    <row r="3764" spans="3:11" ht="15" customHeight="1" x14ac:dyDescent="0.25">
      <c r="C3764" s="175"/>
      <c r="E3764" s="175"/>
      <c r="H3764" s="175"/>
      <c r="I3764" s="175"/>
      <c r="J3764" s="202"/>
      <c r="K3764" s="198"/>
    </row>
    <row r="3765" spans="3:11" ht="15" customHeight="1" x14ac:dyDescent="0.25">
      <c r="C3765" s="175"/>
      <c r="E3765" s="175"/>
      <c r="H3765" s="175"/>
      <c r="I3765" s="175"/>
      <c r="J3765" s="202"/>
      <c r="K3765" s="198"/>
    </row>
    <row r="3766" spans="3:11" ht="15" customHeight="1" x14ac:dyDescent="0.25">
      <c r="C3766" s="175"/>
      <c r="E3766" s="175"/>
      <c r="H3766" s="175"/>
      <c r="I3766" s="175"/>
      <c r="J3766" s="202"/>
      <c r="K3766" s="198"/>
    </row>
    <row r="3767" spans="3:11" ht="15" customHeight="1" x14ac:dyDescent="0.25">
      <c r="C3767" s="175"/>
      <c r="E3767" s="175"/>
      <c r="H3767" s="175"/>
      <c r="I3767" s="175"/>
      <c r="J3767" s="202"/>
      <c r="K3767" s="198"/>
    </row>
    <row r="3768" spans="3:11" ht="15" customHeight="1" x14ac:dyDescent="0.25">
      <c r="C3768" s="175"/>
      <c r="E3768" s="175"/>
      <c r="H3768" s="175"/>
      <c r="I3768" s="175"/>
      <c r="J3768" s="202"/>
      <c r="K3768" s="198"/>
    </row>
    <row r="3769" spans="3:11" ht="15" customHeight="1" x14ac:dyDescent="0.25">
      <c r="C3769" s="175"/>
      <c r="E3769" s="175"/>
      <c r="H3769" s="175"/>
      <c r="I3769" s="175"/>
      <c r="J3769" s="202"/>
      <c r="K3769" s="198"/>
    </row>
    <row r="3770" spans="3:11" ht="15" customHeight="1" x14ac:dyDescent="0.25">
      <c r="C3770" s="175"/>
      <c r="E3770" s="175"/>
      <c r="H3770" s="175"/>
      <c r="I3770" s="175"/>
      <c r="J3770" s="202"/>
      <c r="K3770" s="198"/>
    </row>
    <row r="3771" spans="3:11" ht="15" customHeight="1" x14ac:dyDescent="0.25">
      <c r="C3771" s="175"/>
      <c r="E3771" s="175"/>
      <c r="H3771" s="175"/>
      <c r="I3771" s="175"/>
      <c r="J3771" s="202"/>
      <c r="K3771" s="198"/>
    </row>
    <row r="3772" spans="3:11" ht="15" customHeight="1" x14ac:dyDescent="0.25">
      <c r="C3772" s="175"/>
      <c r="E3772" s="175"/>
      <c r="H3772" s="175"/>
      <c r="I3772" s="175"/>
      <c r="J3772" s="202"/>
      <c r="K3772" s="198"/>
    </row>
    <row r="3773" spans="3:11" ht="15" customHeight="1" x14ac:dyDescent="0.25">
      <c r="C3773" s="175"/>
      <c r="E3773" s="175"/>
      <c r="H3773" s="175"/>
      <c r="I3773" s="175"/>
      <c r="J3773" s="202"/>
      <c r="K3773" s="198"/>
    </row>
    <row r="3774" spans="3:11" ht="15" customHeight="1" x14ac:dyDescent="0.25">
      <c r="C3774" s="175"/>
      <c r="E3774" s="175"/>
      <c r="H3774" s="175"/>
      <c r="I3774" s="175"/>
      <c r="J3774" s="202"/>
      <c r="K3774" s="198"/>
    </row>
    <row r="3775" spans="3:11" ht="15" customHeight="1" x14ac:dyDescent="0.25">
      <c r="C3775" s="175"/>
      <c r="E3775" s="175"/>
      <c r="H3775" s="175"/>
      <c r="I3775" s="175"/>
      <c r="J3775" s="202"/>
      <c r="K3775" s="198"/>
    </row>
    <row r="3776" spans="3:11" ht="15" customHeight="1" x14ac:dyDescent="0.25">
      <c r="C3776" s="175"/>
      <c r="E3776" s="175"/>
      <c r="H3776" s="175"/>
      <c r="I3776" s="175"/>
      <c r="J3776" s="202"/>
      <c r="K3776" s="198"/>
    </row>
    <row r="3777" spans="3:11" ht="15" customHeight="1" x14ac:dyDescent="0.25">
      <c r="C3777" s="175"/>
      <c r="E3777" s="175"/>
      <c r="H3777" s="175"/>
      <c r="I3777" s="175"/>
      <c r="J3777" s="202"/>
      <c r="K3777" s="198"/>
    </row>
    <row r="3778" spans="3:11" ht="15" customHeight="1" x14ac:dyDescent="0.25">
      <c r="C3778" s="175"/>
      <c r="E3778" s="175"/>
      <c r="H3778" s="175"/>
      <c r="I3778" s="175"/>
      <c r="J3778" s="202"/>
      <c r="K3778" s="198"/>
    </row>
    <row r="3779" spans="3:11" ht="15" customHeight="1" x14ac:dyDescent="0.25">
      <c r="C3779" s="175"/>
      <c r="E3779" s="175"/>
      <c r="H3779" s="175"/>
      <c r="I3779" s="175"/>
      <c r="J3779" s="202"/>
      <c r="K3779" s="198"/>
    </row>
    <row r="3780" spans="3:11" ht="15" customHeight="1" x14ac:dyDescent="0.25">
      <c r="C3780" s="175"/>
      <c r="E3780" s="175"/>
      <c r="H3780" s="175"/>
      <c r="I3780" s="175"/>
      <c r="J3780" s="202"/>
      <c r="K3780" s="198"/>
    </row>
    <row r="3781" spans="3:11" ht="15" customHeight="1" x14ac:dyDescent="0.25">
      <c r="C3781" s="175"/>
      <c r="E3781" s="175"/>
      <c r="H3781" s="175"/>
      <c r="I3781" s="175"/>
      <c r="J3781" s="202"/>
      <c r="K3781" s="198"/>
    </row>
    <row r="3782" spans="3:11" ht="15" customHeight="1" x14ac:dyDescent="0.25">
      <c r="C3782" s="175"/>
      <c r="E3782" s="175"/>
      <c r="H3782" s="175"/>
      <c r="I3782" s="175"/>
      <c r="J3782" s="202"/>
      <c r="K3782" s="198"/>
    </row>
    <row r="3783" spans="3:11" ht="15" customHeight="1" x14ac:dyDescent="0.25">
      <c r="C3783" s="175"/>
      <c r="E3783" s="175"/>
      <c r="H3783" s="175"/>
      <c r="I3783" s="175"/>
      <c r="J3783" s="202"/>
      <c r="K3783" s="198"/>
    </row>
    <row r="3784" spans="3:11" ht="15" customHeight="1" x14ac:dyDescent="0.25">
      <c r="C3784" s="175"/>
      <c r="E3784" s="175"/>
      <c r="H3784" s="175"/>
      <c r="I3784" s="175"/>
      <c r="J3784" s="202"/>
      <c r="K3784" s="198"/>
    </row>
    <row r="3785" spans="3:11" ht="15" customHeight="1" x14ac:dyDescent="0.25">
      <c r="C3785" s="175"/>
      <c r="E3785" s="175"/>
      <c r="H3785" s="175"/>
      <c r="I3785" s="175"/>
      <c r="J3785" s="202"/>
      <c r="K3785" s="198"/>
    </row>
    <row r="3786" spans="3:11" ht="15" customHeight="1" x14ac:dyDescent="0.25">
      <c r="C3786" s="175"/>
      <c r="E3786" s="175"/>
      <c r="H3786" s="175"/>
      <c r="I3786" s="175"/>
      <c r="J3786" s="202"/>
      <c r="K3786" s="198"/>
    </row>
    <row r="3787" spans="3:11" ht="15" customHeight="1" x14ac:dyDescent="0.25">
      <c r="C3787" s="175"/>
      <c r="E3787" s="175"/>
      <c r="H3787" s="175"/>
      <c r="I3787" s="175"/>
      <c r="J3787" s="202"/>
      <c r="K3787" s="198"/>
    </row>
    <row r="3788" spans="3:11" ht="15" customHeight="1" x14ac:dyDescent="0.25">
      <c r="C3788" s="175"/>
      <c r="E3788" s="175"/>
      <c r="H3788" s="175"/>
      <c r="I3788" s="175"/>
      <c r="J3788" s="202"/>
      <c r="K3788" s="198"/>
    </row>
    <row r="3789" spans="3:11" ht="15" customHeight="1" x14ac:dyDescent="0.25">
      <c r="C3789" s="175"/>
      <c r="E3789" s="175"/>
      <c r="H3789" s="175"/>
      <c r="I3789" s="175"/>
      <c r="J3789" s="202"/>
      <c r="K3789" s="198"/>
    </row>
    <row r="3790" spans="3:11" ht="15" customHeight="1" x14ac:dyDescent="0.25">
      <c r="C3790" s="175"/>
      <c r="E3790" s="175"/>
      <c r="H3790" s="175"/>
      <c r="I3790" s="175"/>
      <c r="J3790" s="202"/>
      <c r="K3790" s="198"/>
    </row>
    <row r="3791" spans="3:11" ht="15" customHeight="1" x14ac:dyDescent="0.25">
      <c r="C3791" s="175"/>
      <c r="E3791" s="175"/>
      <c r="H3791" s="175"/>
      <c r="I3791" s="175"/>
      <c r="J3791" s="202"/>
      <c r="K3791" s="198"/>
    </row>
    <row r="3792" spans="3:11" ht="15" customHeight="1" x14ac:dyDescent="0.25">
      <c r="C3792" s="175"/>
      <c r="E3792" s="175"/>
      <c r="H3792" s="175"/>
      <c r="I3792" s="175"/>
      <c r="J3792" s="202"/>
      <c r="K3792" s="198"/>
    </row>
    <row r="3793" spans="3:11" ht="15" customHeight="1" x14ac:dyDescent="0.25">
      <c r="C3793" s="175"/>
      <c r="E3793" s="175"/>
      <c r="H3793" s="175"/>
      <c r="I3793" s="175"/>
      <c r="J3793" s="202"/>
      <c r="K3793" s="198"/>
    </row>
    <row r="3794" spans="3:11" ht="15" customHeight="1" x14ac:dyDescent="0.25">
      <c r="C3794" s="175"/>
      <c r="E3794" s="175"/>
      <c r="H3794" s="175"/>
      <c r="I3794" s="175"/>
      <c r="J3794" s="202"/>
      <c r="K3794" s="198"/>
    </row>
    <row r="3795" spans="3:11" ht="15" customHeight="1" x14ac:dyDescent="0.25">
      <c r="C3795" s="175"/>
      <c r="E3795" s="175"/>
      <c r="H3795" s="175"/>
      <c r="I3795" s="175"/>
      <c r="J3795" s="202"/>
      <c r="K3795" s="198"/>
    </row>
    <row r="3796" spans="3:11" ht="15" customHeight="1" x14ac:dyDescent="0.25">
      <c r="C3796" s="175"/>
      <c r="E3796" s="175"/>
      <c r="H3796" s="175"/>
      <c r="I3796" s="175"/>
      <c r="J3796" s="202"/>
      <c r="K3796" s="198"/>
    </row>
    <row r="3797" spans="3:11" ht="15" customHeight="1" x14ac:dyDescent="0.25">
      <c r="C3797" s="175"/>
      <c r="E3797" s="175"/>
      <c r="H3797" s="175"/>
      <c r="I3797" s="175"/>
      <c r="J3797" s="202"/>
      <c r="K3797" s="198"/>
    </row>
    <row r="3798" spans="3:11" ht="15" customHeight="1" x14ac:dyDescent="0.25">
      <c r="C3798" s="175"/>
      <c r="E3798" s="175"/>
      <c r="H3798" s="175"/>
      <c r="I3798" s="175"/>
      <c r="J3798" s="202"/>
      <c r="K3798" s="198"/>
    </row>
    <row r="3799" spans="3:11" ht="15" customHeight="1" x14ac:dyDescent="0.25">
      <c r="C3799" s="175"/>
      <c r="E3799" s="175"/>
      <c r="H3799" s="175"/>
      <c r="I3799" s="175"/>
      <c r="J3799" s="202"/>
      <c r="K3799" s="198"/>
    </row>
    <row r="3800" spans="3:11" ht="15" customHeight="1" x14ac:dyDescent="0.25">
      <c r="C3800" s="175"/>
      <c r="E3800" s="175"/>
      <c r="H3800" s="175"/>
      <c r="I3800" s="175"/>
      <c r="J3800" s="202"/>
      <c r="K3800" s="198"/>
    </row>
    <row r="3801" spans="3:11" ht="15" customHeight="1" x14ac:dyDescent="0.25">
      <c r="C3801" s="175"/>
      <c r="E3801" s="175"/>
      <c r="H3801" s="175"/>
      <c r="I3801" s="175"/>
      <c r="J3801" s="202"/>
      <c r="K3801" s="198"/>
    </row>
    <row r="3802" spans="3:11" ht="15" customHeight="1" x14ac:dyDescent="0.25">
      <c r="C3802" s="175"/>
      <c r="E3802" s="175"/>
      <c r="H3802" s="175"/>
      <c r="I3802" s="175"/>
      <c r="J3802" s="202"/>
      <c r="K3802" s="198"/>
    </row>
    <row r="3803" spans="3:11" ht="15" customHeight="1" x14ac:dyDescent="0.25">
      <c r="C3803" s="175"/>
      <c r="E3803" s="175"/>
      <c r="H3803" s="175"/>
      <c r="I3803" s="175"/>
      <c r="J3803" s="202"/>
      <c r="K3803" s="198"/>
    </row>
    <row r="3804" spans="3:11" ht="15" customHeight="1" x14ac:dyDescent="0.25">
      <c r="C3804" s="175"/>
      <c r="E3804" s="175"/>
      <c r="H3804" s="175"/>
      <c r="I3804" s="175"/>
      <c r="J3804" s="202"/>
      <c r="K3804" s="198"/>
    </row>
    <row r="3805" spans="3:11" ht="15" customHeight="1" x14ac:dyDescent="0.25">
      <c r="C3805" s="175"/>
      <c r="E3805" s="175"/>
      <c r="H3805" s="175"/>
      <c r="I3805" s="175"/>
      <c r="J3805" s="202"/>
      <c r="K3805" s="198"/>
    </row>
    <row r="3806" spans="3:11" ht="15" customHeight="1" x14ac:dyDescent="0.25">
      <c r="C3806" s="175"/>
      <c r="E3806" s="175"/>
      <c r="H3806" s="175"/>
      <c r="I3806" s="175"/>
      <c r="J3806" s="202"/>
      <c r="K3806" s="198"/>
    </row>
    <row r="3807" spans="3:11" ht="15" customHeight="1" x14ac:dyDescent="0.25">
      <c r="C3807" s="175"/>
      <c r="E3807" s="175"/>
      <c r="H3807" s="175"/>
      <c r="I3807" s="175"/>
      <c r="J3807" s="202"/>
      <c r="K3807" s="198"/>
    </row>
    <row r="3808" spans="3:11" ht="15" customHeight="1" x14ac:dyDescent="0.25">
      <c r="C3808" s="175"/>
      <c r="E3808" s="175"/>
      <c r="H3808" s="175"/>
      <c r="I3808" s="175"/>
      <c r="J3808" s="202"/>
      <c r="K3808" s="198"/>
    </row>
    <row r="3809" spans="3:11" ht="15" customHeight="1" x14ac:dyDescent="0.25">
      <c r="C3809" s="175"/>
      <c r="E3809" s="175"/>
      <c r="H3809" s="175"/>
      <c r="I3809" s="175"/>
      <c r="J3809" s="202"/>
      <c r="K3809" s="198"/>
    </row>
    <row r="3810" spans="3:11" ht="15" customHeight="1" x14ac:dyDescent="0.25">
      <c r="C3810" s="175"/>
      <c r="E3810" s="175"/>
      <c r="H3810" s="175"/>
      <c r="I3810" s="175"/>
      <c r="J3810" s="202"/>
      <c r="K3810" s="198"/>
    </row>
    <row r="3811" spans="3:11" ht="15" customHeight="1" x14ac:dyDescent="0.25">
      <c r="C3811" s="175"/>
      <c r="E3811" s="175"/>
      <c r="H3811" s="175"/>
      <c r="I3811" s="175"/>
      <c r="J3811" s="202"/>
      <c r="K3811" s="198"/>
    </row>
    <row r="3812" spans="3:11" ht="15" customHeight="1" x14ac:dyDescent="0.25">
      <c r="C3812" s="175"/>
      <c r="E3812" s="175"/>
      <c r="H3812" s="175"/>
      <c r="I3812" s="175"/>
      <c r="J3812" s="202"/>
      <c r="K3812" s="198"/>
    </row>
    <row r="3813" spans="3:11" ht="15" customHeight="1" x14ac:dyDescent="0.25">
      <c r="C3813" s="175"/>
      <c r="E3813" s="175"/>
      <c r="H3813" s="175"/>
      <c r="I3813" s="175"/>
      <c r="J3813" s="202"/>
      <c r="K3813" s="198"/>
    </row>
    <row r="3814" spans="3:11" ht="15" customHeight="1" x14ac:dyDescent="0.25">
      <c r="C3814" s="175"/>
      <c r="E3814" s="175"/>
      <c r="H3814" s="175"/>
      <c r="I3814" s="175"/>
      <c r="J3814" s="202"/>
      <c r="K3814" s="198"/>
    </row>
    <row r="3815" spans="3:11" ht="15" customHeight="1" x14ac:dyDescent="0.25">
      <c r="C3815" s="175"/>
      <c r="E3815" s="175"/>
      <c r="H3815" s="175"/>
      <c r="I3815" s="175"/>
      <c r="J3815" s="202"/>
      <c r="K3815" s="198"/>
    </row>
    <row r="3816" spans="3:11" ht="15" customHeight="1" x14ac:dyDescent="0.25">
      <c r="C3816" s="175"/>
      <c r="E3816" s="175"/>
      <c r="H3816" s="175"/>
      <c r="I3816" s="175"/>
      <c r="J3816" s="202"/>
      <c r="K3816" s="198"/>
    </row>
    <row r="3817" spans="3:11" ht="15" customHeight="1" x14ac:dyDescent="0.25">
      <c r="C3817" s="175"/>
      <c r="E3817" s="175"/>
      <c r="H3817" s="175"/>
      <c r="I3817" s="175"/>
      <c r="J3817" s="202"/>
      <c r="K3817" s="198"/>
    </row>
    <row r="3818" spans="3:11" ht="15" customHeight="1" x14ac:dyDescent="0.25">
      <c r="C3818" s="175"/>
      <c r="E3818" s="175"/>
      <c r="H3818" s="175"/>
      <c r="I3818" s="175"/>
      <c r="J3818" s="202"/>
      <c r="K3818" s="198"/>
    </row>
    <row r="3819" spans="3:11" ht="15" customHeight="1" x14ac:dyDescent="0.25">
      <c r="C3819" s="175"/>
      <c r="E3819" s="175"/>
      <c r="H3819" s="175"/>
      <c r="I3819" s="175"/>
      <c r="J3819" s="202"/>
      <c r="K3819" s="198"/>
    </row>
    <row r="3820" spans="3:11" ht="15" customHeight="1" x14ac:dyDescent="0.25">
      <c r="C3820" s="175"/>
      <c r="E3820" s="175"/>
      <c r="H3820" s="175"/>
      <c r="I3820" s="175"/>
      <c r="J3820" s="202"/>
      <c r="K3820" s="198"/>
    </row>
    <row r="3821" spans="3:11" ht="15" customHeight="1" x14ac:dyDescent="0.25">
      <c r="C3821" s="175"/>
      <c r="E3821" s="175"/>
      <c r="H3821" s="175"/>
      <c r="I3821" s="175"/>
      <c r="J3821" s="202"/>
      <c r="K3821" s="198"/>
    </row>
    <row r="3822" spans="3:11" ht="15" customHeight="1" x14ac:dyDescent="0.25">
      <c r="C3822" s="175"/>
      <c r="E3822" s="175"/>
      <c r="H3822" s="175"/>
      <c r="I3822" s="175"/>
      <c r="J3822" s="202"/>
      <c r="K3822" s="198"/>
    </row>
    <row r="3823" spans="3:11" ht="15" customHeight="1" x14ac:dyDescent="0.25">
      <c r="C3823" s="175"/>
      <c r="E3823" s="175"/>
      <c r="H3823" s="175"/>
      <c r="I3823" s="175"/>
      <c r="J3823" s="202"/>
      <c r="K3823" s="198"/>
    </row>
    <row r="3824" spans="3:11" ht="15" customHeight="1" x14ac:dyDescent="0.25">
      <c r="C3824" s="175"/>
      <c r="E3824" s="175"/>
      <c r="H3824" s="175"/>
      <c r="I3824" s="175"/>
      <c r="J3824" s="202"/>
      <c r="K3824" s="198"/>
    </row>
    <row r="3825" spans="3:11" ht="15" customHeight="1" x14ac:dyDescent="0.25">
      <c r="C3825" s="175"/>
      <c r="E3825" s="175"/>
      <c r="H3825" s="175"/>
      <c r="I3825" s="175"/>
      <c r="J3825" s="202"/>
      <c r="K3825" s="198"/>
    </row>
    <row r="3826" spans="3:11" ht="15" customHeight="1" x14ac:dyDescent="0.25">
      <c r="C3826" s="175"/>
      <c r="E3826" s="175"/>
      <c r="H3826" s="175"/>
      <c r="I3826" s="175"/>
      <c r="J3826" s="202"/>
      <c r="K3826" s="198"/>
    </row>
    <row r="3827" spans="3:11" ht="15" customHeight="1" x14ac:dyDescent="0.25">
      <c r="C3827" s="175"/>
      <c r="E3827" s="175"/>
      <c r="H3827" s="175"/>
      <c r="I3827" s="175"/>
      <c r="J3827" s="202"/>
      <c r="K3827" s="198"/>
    </row>
    <row r="3828" spans="3:11" ht="15" customHeight="1" x14ac:dyDescent="0.25">
      <c r="C3828" s="175"/>
      <c r="E3828" s="175"/>
      <c r="H3828" s="175"/>
      <c r="I3828" s="175"/>
      <c r="J3828" s="202"/>
      <c r="K3828" s="198"/>
    </row>
    <row r="3829" spans="3:11" ht="15" customHeight="1" x14ac:dyDescent="0.25">
      <c r="C3829" s="175"/>
      <c r="E3829" s="175"/>
      <c r="H3829" s="175"/>
      <c r="I3829" s="175"/>
      <c r="J3829" s="202"/>
      <c r="K3829" s="198"/>
    </row>
    <row r="3830" spans="3:11" ht="15" customHeight="1" x14ac:dyDescent="0.25">
      <c r="C3830" s="175"/>
      <c r="E3830" s="175"/>
      <c r="H3830" s="175"/>
      <c r="I3830" s="175"/>
      <c r="J3830" s="202"/>
      <c r="K3830" s="198"/>
    </row>
    <row r="3831" spans="3:11" ht="15" customHeight="1" x14ac:dyDescent="0.25">
      <c r="C3831" s="175"/>
      <c r="E3831" s="175"/>
      <c r="H3831" s="175"/>
      <c r="I3831" s="175"/>
      <c r="J3831" s="202"/>
      <c r="K3831" s="198"/>
    </row>
    <row r="3832" spans="3:11" ht="15" customHeight="1" x14ac:dyDescent="0.25">
      <c r="C3832" s="175"/>
      <c r="E3832" s="175"/>
      <c r="H3832" s="175"/>
      <c r="I3832" s="175"/>
      <c r="J3832" s="202"/>
      <c r="K3832" s="198"/>
    </row>
    <row r="3833" spans="3:11" ht="15" customHeight="1" x14ac:dyDescent="0.25">
      <c r="C3833" s="175"/>
      <c r="E3833" s="175"/>
      <c r="H3833" s="175"/>
      <c r="I3833" s="175"/>
      <c r="J3833" s="202"/>
      <c r="K3833" s="198"/>
    </row>
    <row r="3834" spans="3:11" ht="15" customHeight="1" x14ac:dyDescent="0.25">
      <c r="C3834" s="175"/>
      <c r="E3834" s="175"/>
      <c r="H3834" s="175"/>
      <c r="I3834" s="175"/>
      <c r="J3834" s="202"/>
      <c r="K3834" s="198"/>
    </row>
    <row r="3835" spans="3:11" ht="15" customHeight="1" x14ac:dyDescent="0.25">
      <c r="C3835" s="175"/>
      <c r="E3835" s="175"/>
      <c r="H3835" s="175"/>
      <c r="I3835" s="175"/>
      <c r="J3835" s="202"/>
      <c r="K3835" s="198"/>
    </row>
    <row r="3836" spans="3:11" ht="15" customHeight="1" x14ac:dyDescent="0.25">
      <c r="C3836" s="175"/>
      <c r="E3836" s="175"/>
      <c r="H3836" s="175"/>
      <c r="I3836" s="175"/>
      <c r="J3836" s="202"/>
      <c r="K3836" s="198"/>
    </row>
    <row r="3837" spans="3:11" ht="15" customHeight="1" x14ac:dyDescent="0.25">
      <c r="C3837" s="175"/>
      <c r="E3837" s="175"/>
      <c r="H3837" s="175"/>
      <c r="I3837" s="175"/>
      <c r="J3837" s="202"/>
      <c r="K3837" s="198"/>
    </row>
    <row r="3838" spans="3:11" ht="15" customHeight="1" x14ac:dyDescent="0.25">
      <c r="C3838" s="175"/>
      <c r="E3838" s="175"/>
      <c r="H3838" s="175"/>
      <c r="I3838" s="175"/>
      <c r="J3838" s="202"/>
      <c r="K3838" s="198"/>
    </row>
    <row r="3839" spans="3:11" ht="15" customHeight="1" x14ac:dyDescent="0.25">
      <c r="C3839" s="175"/>
      <c r="E3839" s="175"/>
      <c r="H3839" s="175"/>
      <c r="I3839" s="175"/>
      <c r="J3839" s="202"/>
      <c r="K3839" s="198"/>
    </row>
    <row r="3840" spans="3:11" ht="15" customHeight="1" x14ac:dyDescent="0.25">
      <c r="C3840" s="175"/>
      <c r="E3840" s="175"/>
      <c r="H3840" s="175"/>
      <c r="I3840" s="175"/>
      <c r="J3840" s="202"/>
      <c r="K3840" s="198"/>
    </row>
    <row r="3841" spans="3:11" ht="15" customHeight="1" x14ac:dyDescent="0.25">
      <c r="C3841" s="175"/>
      <c r="E3841" s="175"/>
      <c r="H3841" s="175"/>
      <c r="I3841" s="175"/>
      <c r="J3841" s="202"/>
      <c r="K3841" s="198"/>
    </row>
    <row r="3842" spans="3:11" ht="15" customHeight="1" x14ac:dyDescent="0.25">
      <c r="C3842" s="175"/>
      <c r="E3842" s="175"/>
      <c r="H3842" s="175"/>
      <c r="I3842" s="175"/>
      <c r="J3842" s="202"/>
      <c r="K3842" s="198"/>
    </row>
    <row r="3843" spans="3:11" ht="15" customHeight="1" x14ac:dyDescent="0.25">
      <c r="C3843" s="175"/>
      <c r="E3843" s="175"/>
      <c r="H3843" s="175"/>
      <c r="I3843" s="175"/>
      <c r="J3843" s="202"/>
      <c r="K3843" s="198"/>
    </row>
    <row r="3844" spans="3:11" ht="15" customHeight="1" x14ac:dyDescent="0.25">
      <c r="C3844" s="175"/>
      <c r="E3844" s="175"/>
      <c r="H3844" s="175"/>
      <c r="I3844" s="175"/>
      <c r="J3844" s="202"/>
      <c r="K3844" s="198"/>
    </row>
    <row r="3845" spans="3:11" ht="15" customHeight="1" x14ac:dyDescent="0.25">
      <c r="C3845" s="175"/>
      <c r="E3845" s="175"/>
      <c r="H3845" s="175"/>
      <c r="I3845" s="175"/>
      <c r="J3845" s="202"/>
      <c r="K3845" s="198"/>
    </row>
    <row r="3846" spans="3:11" ht="15" customHeight="1" x14ac:dyDescent="0.25">
      <c r="C3846" s="175"/>
      <c r="E3846" s="175"/>
      <c r="H3846" s="175"/>
      <c r="I3846" s="175"/>
      <c r="J3846" s="202"/>
      <c r="K3846" s="198"/>
    </row>
    <row r="3847" spans="3:11" ht="15" customHeight="1" x14ac:dyDescent="0.25">
      <c r="C3847" s="175"/>
      <c r="E3847" s="175"/>
      <c r="H3847" s="175"/>
      <c r="I3847" s="175"/>
      <c r="J3847" s="202"/>
      <c r="K3847" s="198"/>
    </row>
    <row r="3848" spans="3:11" ht="15" customHeight="1" x14ac:dyDescent="0.25">
      <c r="C3848" s="175"/>
      <c r="E3848" s="175"/>
      <c r="H3848" s="175"/>
      <c r="I3848" s="175"/>
      <c r="J3848" s="202"/>
      <c r="K3848" s="198"/>
    </row>
    <row r="3849" spans="3:11" ht="15" customHeight="1" x14ac:dyDescent="0.25">
      <c r="C3849" s="175"/>
      <c r="E3849" s="175"/>
      <c r="H3849" s="175"/>
      <c r="I3849" s="175"/>
      <c r="J3849" s="202"/>
      <c r="K3849" s="198"/>
    </row>
    <row r="3850" spans="3:11" ht="15" customHeight="1" x14ac:dyDescent="0.25">
      <c r="C3850" s="175"/>
      <c r="E3850" s="175"/>
      <c r="H3850" s="175"/>
      <c r="I3850" s="175"/>
      <c r="J3850" s="202"/>
      <c r="K3850" s="198"/>
    </row>
    <row r="3851" spans="3:11" ht="15" customHeight="1" x14ac:dyDescent="0.25">
      <c r="C3851" s="175"/>
      <c r="E3851" s="175"/>
      <c r="H3851" s="175"/>
      <c r="I3851" s="175"/>
      <c r="J3851" s="202"/>
      <c r="K3851" s="198"/>
    </row>
    <row r="3852" spans="3:11" ht="15" customHeight="1" x14ac:dyDescent="0.25">
      <c r="C3852" s="175"/>
      <c r="E3852" s="175"/>
      <c r="H3852" s="175"/>
      <c r="I3852" s="175"/>
      <c r="J3852" s="202"/>
      <c r="K3852" s="198"/>
    </row>
    <row r="3853" spans="3:11" ht="15" customHeight="1" x14ac:dyDescent="0.25">
      <c r="C3853" s="175"/>
      <c r="E3853" s="175"/>
      <c r="H3853" s="175"/>
      <c r="I3853" s="175"/>
      <c r="J3853" s="202"/>
      <c r="K3853" s="198"/>
    </row>
    <row r="3854" spans="3:11" ht="15" customHeight="1" x14ac:dyDescent="0.25">
      <c r="C3854" s="175"/>
      <c r="E3854" s="175"/>
      <c r="H3854" s="175"/>
      <c r="I3854" s="175"/>
      <c r="J3854" s="202"/>
      <c r="K3854" s="198"/>
    </row>
    <row r="3855" spans="3:11" ht="15" customHeight="1" x14ac:dyDescent="0.25">
      <c r="C3855" s="175"/>
      <c r="E3855" s="175"/>
      <c r="H3855" s="175"/>
      <c r="I3855" s="175"/>
      <c r="J3855" s="202"/>
      <c r="K3855" s="198"/>
    </row>
    <row r="3856" spans="3:11" ht="15" customHeight="1" x14ac:dyDescent="0.25">
      <c r="C3856" s="175"/>
      <c r="E3856" s="175"/>
      <c r="H3856" s="175"/>
      <c r="I3856" s="175"/>
      <c r="J3856" s="202"/>
      <c r="K3856" s="198"/>
    </row>
    <row r="3857" spans="3:11" ht="15" customHeight="1" x14ac:dyDescent="0.25">
      <c r="C3857" s="175"/>
      <c r="E3857" s="175"/>
      <c r="H3857" s="175"/>
      <c r="I3857" s="175"/>
      <c r="J3857" s="202"/>
      <c r="K3857" s="198"/>
    </row>
    <row r="3858" spans="3:11" ht="15" customHeight="1" x14ac:dyDescent="0.25">
      <c r="C3858" s="175"/>
      <c r="E3858" s="175"/>
      <c r="H3858" s="175"/>
      <c r="I3858" s="175"/>
      <c r="J3858" s="202"/>
      <c r="K3858" s="198"/>
    </row>
    <row r="3859" spans="3:11" ht="15" customHeight="1" x14ac:dyDescent="0.25">
      <c r="C3859" s="175"/>
      <c r="E3859" s="175"/>
      <c r="H3859" s="175"/>
      <c r="I3859" s="175"/>
      <c r="J3859" s="202"/>
      <c r="K3859" s="198"/>
    </row>
    <row r="3860" spans="3:11" ht="15" customHeight="1" x14ac:dyDescent="0.25">
      <c r="C3860" s="175"/>
      <c r="E3860" s="175"/>
      <c r="H3860" s="175"/>
      <c r="I3860" s="175"/>
      <c r="J3860" s="202"/>
      <c r="K3860" s="198"/>
    </row>
    <row r="3861" spans="3:11" ht="15" customHeight="1" x14ac:dyDescent="0.25">
      <c r="C3861" s="175"/>
      <c r="E3861" s="175"/>
      <c r="H3861" s="175"/>
      <c r="I3861" s="175"/>
      <c r="J3861" s="202"/>
      <c r="K3861" s="198"/>
    </row>
    <row r="3862" spans="3:11" ht="15" customHeight="1" x14ac:dyDescent="0.25">
      <c r="C3862" s="175"/>
      <c r="E3862" s="175"/>
      <c r="H3862" s="175"/>
      <c r="I3862" s="175"/>
      <c r="J3862" s="202"/>
      <c r="K3862" s="198"/>
    </row>
    <row r="3863" spans="3:11" ht="15" customHeight="1" x14ac:dyDescent="0.25">
      <c r="C3863" s="175"/>
      <c r="E3863" s="175"/>
      <c r="H3863" s="175"/>
      <c r="I3863" s="175"/>
      <c r="J3863" s="202"/>
      <c r="K3863" s="198"/>
    </row>
    <row r="3864" spans="3:11" ht="15" customHeight="1" x14ac:dyDescent="0.25">
      <c r="C3864" s="175"/>
      <c r="E3864" s="175"/>
      <c r="H3864" s="175"/>
      <c r="I3864" s="175"/>
      <c r="J3864" s="202"/>
      <c r="K3864" s="198"/>
    </row>
    <row r="3865" spans="3:11" ht="15" customHeight="1" x14ac:dyDescent="0.25">
      <c r="C3865" s="175"/>
      <c r="E3865" s="175"/>
      <c r="H3865" s="175"/>
      <c r="I3865" s="175"/>
      <c r="J3865" s="202"/>
      <c r="K3865" s="198"/>
    </row>
    <row r="3866" spans="3:11" ht="15" customHeight="1" x14ac:dyDescent="0.25">
      <c r="C3866" s="175"/>
      <c r="E3866" s="175"/>
      <c r="H3866" s="175"/>
      <c r="I3866" s="175"/>
      <c r="J3866" s="202"/>
      <c r="K3866" s="198"/>
    </row>
    <row r="3867" spans="3:11" ht="15" customHeight="1" x14ac:dyDescent="0.25">
      <c r="C3867" s="175"/>
      <c r="E3867" s="175"/>
      <c r="H3867" s="175"/>
      <c r="I3867" s="175"/>
      <c r="J3867" s="202"/>
      <c r="K3867" s="198"/>
    </row>
    <row r="3868" spans="3:11" ht="15" customHeight="1" x14ac:dyDescent="0.25">
      <c r="C3868" s="175"/>
      <c r="E3868" s="175"/>
      <c r="H3868" s="175"/>
      <c r="I3868" s="175"/>
      <c r="J3868" s="202"/>
      <c r="K3868" s="198"/>
    </row>
    <row r="3869" spans="3:11" ht="15" customHeight="1" x14ac:dyDescent="0.25">
      <c r="C3869" s="175"/>
      <c r="E3869" s="175"/>
      <c r="H3869" s="175"/>
      <c r="I3869" s="175"/>
      <c r="J3869" s="202"/>
      <c r="K3869" s="198"/>
    </row>
    <row r="3870" spans="3:11" ht="15" customHeight="1" x14ac:dyDescent="0.25">
      <c r="C3870" s="175"/>
      <c r="E3870" s="175"/>
      <c r="H3870" s="175"/>
      <c r="I3870" s="175"/>
      <c r="J3870" s="202"/>
      <c r="K3870" s="198"/>
    </row>
    <row r="3871" spans="3:11" ht="15" customHeight="1" x14ac:dyDescent="0.25">
      <c r="C3871" s="175"/>
      <c r="E3871" s="175"/>
      <c r="H3871" s="175"/>
      <c r="I3871" s="175"/>
      <c r="J3871" s="202"/>
      <c r="K3871" s="198"/>
    </row>
    <row r="3872" spans="3:11" ht="15" customHeight="1" x14ac:dyDescent="0.25">
      <c r="C3872" s="175"/>
      <c r="E3872" s="175"/>
      <c r="H3872" s="175"/>
      <c r="I3872" s="175"/>
      <c r="J3872" s="202"/>
      <c r="K3872" s="198"/>
    </row>
    <row r="3873" spans="3:11" ht="15" customHeight="1" x14ac:dyDescent="0.25">
      <c r="C3873" s="175"/>
      <c r="E3873" s="175"/>
      <c r="H3873" s="175"/>
      <c r="I3873" s="175"/>
      <c r="J3873" s="202"/>
      <c r="K3873" s="198"/>
    </row>
    <row r="3874" spans="3:11" ht="15" customHeight="1" x14ac:dyDescent="0.25">
      <c r="C3874" s="175"/>
      <c r="E3874" s="175"/>
      <c r="H3874" s="175"/>
      <c r="I3874" s="175"/>
      <c r="J3874" s="202"/>
      <c r="K3874" s="198"/>
    </row>
    <row r="3875" spans="3:11" ht="15" customHeight="1" x14ac:dyDescent="0.25">
      <c r="C3875" s="175"/>
      <c r="E3875" s="175"/>
      <c r="H3875" s="175"/>
      <c r="I3875" s="175"/>
      <c r="J3875" s="202"/>
      <c r="K3875" s="198"/>
    </row>
    <row r="3876" spans="3:11" ht="15" customHeight="1" x14ac:dyDescent="0.25">
      <c r="C3876" s="175"/>
      <c r="E3876" s="175"/>
      <c r="H3876" s="175"/>
      <c r="I3876" s="175"/>
      <c r="J3876" s="202"/>
      <c r="K3876" s="198"/>
    </row>
    <row r="3877" spans="3:11" ht="15" customHeight="1" x14ac:dyDescent="0.25">
      <c r="C3877" s="175"/>
      <c r="E3877" s="175"/>
      <c r="H3877" s="175"/>
      <c r="I3877" s="175"/>
      <c r="J3877" s="202"/>
      <c r="K3877" s="198"/>
    </row>
    <row r="3878" spans="3:11" ht="15" customHeight="1" x14ac:dyDescent="0.25">
      <c r="C3878" s="175"/>
      <c r="E3878" s="175"/>
      <c r="H3878" s="175"/>
      <c r="I3878" s="175"/>
      <c r="J3878" s="202"/>
      <c r="K3878" s="198"/>
    </row>
    <row r="3879" spans="3:11" ht="15" customHeight="1" x14ac:dyDescent="0.25">
      <c r="C3879" s="175"/>
      <c r="E3879" s="175"/>
      <c r="H3879" s="175"/>
      <c r="I3879" s="175"/>
      <c r="J3879" s="202"/>
      <c r="K3879" s="198"/>
    </row>
    <row r="3880" spans="3:11" ht="15" customHeight="1" x14ac:dyDescent="0.25">
      <c r="C3880" s="175"/>
      <c r="E3880" s="175"/>
      <c r="H3880" s="175"/>
      <c r="I3880" s="175"/>
      <c r="J3880" s="202"/>
      <c r="K3880" s="198"/>
    </row>
    <row r="3881" spans="3:11" ht="15" customHeight="1" x14ac:dyDescent="0.25">
      <c r="C3881" s="175"/>
      <c r="E3881" s="175"/>
      <c r="H3881" s="175"/>
      <c r="I3881" s="175"/>
      <c r="J3881" s="202"/>
      <c r="K3881" s="198"/>
    </row>
    <row r="3882" spans="3:11" ht="15" customHeight="1" x14ac:dyDescent="0.25">
      <c r="C3882" s="175"/>
      <c r="E3882" s="175"/>
      <c r="H3882" s="175"/>
      <c r="I3882" s="175"/>
      <c r="J3882" s="202"/>
      <c r="K3882" s="198"/>
    </row>
    <row r="3883" spans="3:11" ht="15" customHeight="1" x14ac:dyDescent="0.25">
      <c r="C3883" s="175"/>
      <c r="E3883" s="175"/>
      <c r="H3883" s="175"/>
      <c r="I3883" s="175"/>
      <c r="J3883" s="202"/>
      <c r="K3883" s="198"/>
    </row>
    <row r="3884" spans="3:11" ht="15" customHeight="1" x14ac:dyDescent="0.25">
      <c r="C3884" s="175"/>
      <c r="E3884" s="175"/>
      <c r="H3884" s="175"/>
      <c r="I3884" s="175"/>
      <c r="J3884" s="202"/>
      <c r="K3884" s="198"/>
    </row>
    <row r="3885" spans="3:11" ht="15" customHeight="1" x14ac:dyDescent="0.25">
      <c r="C3885" s="175"/>
      <c r="E3885" s="175"/>
      <c r="H3885" s="175"/>
      <c r="I3885" s="175"/>
      <c r="J3885" s="202"/>
      <c r="K3885" s="198"/>
    </row>
    <row r="3886" spans="3:11" ht="15" customHeight="1" x14ac:dyDescent="0.25">
      <c r="C3886" s="175"/>
      <c r="E3886" s="175"/>
      <c r="H3886" s="175"/>
      <c r="I3886" s="175"/>
      <c r="J3886" s="202"/>
      <c r="K3886" s="198"/>
    </row>
    <row r="3887" spans="3:11" ht="15" customHeight="1" x14ac:dyDescent="0.25">
      <c r="C3887" s="175"/>
      <c r="E3887" s="175"/>
      <c r="H3887" s="175"/>
      <c r="I3887" s="175"/>
      <c r="J3887" s="202"/>
      <c r="K3887" s="198"/>
    </row>
    <row r="3888" spans="3:11" ht="15" customHeight="1" x14ac:dyDescent="0.25">
      <c r="C3888" s="175"/>
      <c r="E3888" s="175"/>
      <c r="H3888" s="175"/>
      <c r="I3888" s="175"/>
      <c r="J3888" s="202"/>
      <c r="K3888" s="198"/>
    </row>
    <row r="3889" spans="3:11" ht="15" customHeight="1" x14ac:dyDescent="0.25">
      <c r="C3889" s="175"/>
      <c r="E3889" s="175"/>
      <c r="H3889" s="175"/>
      <c r="I3889" s="175"/>
      <c r="J3889" s="202"/>
      <c r="K3889" s="198"/>
    </row>
    <row r="3890" spans="3:11" ht="15" customHeight="1" x14ac:dyDescent="0.25">
      <c r="C3890" s="175"/>
      <c r="E3890" s="175"/>
      <c r="H3890" s="175"/>
      <c r="I3890" s="175"/>
      <c r="J3890" s="202"/>
      <c r="K3890" s="198"/>
    </row>
    <row r="3891" spans="3:11" ht="15" customHeight="1" x14ac:dyDescent="0.25">
      <c r="C3891" s="175"/>
      <c r="E3891" s="175"/>
      <c r="H3891" s="175"/>
      <c r="I3891" s="175"/>
      <c r="J3891" s="202"/>
      <c r="K3891" s="198"/>
    </row>
    <row r="3892" spans="3:11" ht="15" customHeight="1" x14ac:dyDescent="0.25">
      <c r="C3892" s="175"/>
      <c r="E3892" s="175"/>
      <c r="H3892" s="175"/>
      <c r="I3892" s="175"/>
      <c r="J3892" s="202"/>
      <c r="K3892" s="198"/>
    </row>
    <row r="3893" spans="3:11" ht="15" customHeight="1" x14ac:dyDescent="0.25">
      <c r="C3893" s="175"/>
      <c r="E3893" s="175"/>
      <c r="H3893" s="175"/>
      <c r="I3893" s="175"/>
      <c r="J3893" s="202"/>
      <c r="K3893" s="198"/>
    </row>
    <row r="3894" spans="3:11" ht="15" customHeight="1" x14ac:dyDescent="0.25">
      <c r="C3894" s="175"/>
      <c r="E3894" s="175"/>
      <c r="H3894" s="175"/>
      <c r="I3894" s="175"/>
      <c r="J3894" s="202"/>
      <c r="K3894" s="198"/>
    </row>
    <row r="3895" spans="3:11" ht="15" customHeight="1" x14ac:dyDescent="0.25">
      <c r="C3895" s="175"/>
      <c r="E3895" s="175"/>
      <c r="H3895" s="175"/>
      <c r="I3895" s="175"/>
      <c r="J3895" s="202"/>
      <c r="K3895" s="198"/>
    </row>
    <row r="3896" spans="3:11" ht="15" customHeight="1" x14ac:dyDescent="0.25">
      <c r="C3896" s="175"/>
      <c r="E3896" s="175"/>
      <c r="H3896" s="175"/>
      <c r="I3896" s="175"/>
      <c r="J3896" s="202"/>
      <c r="K3896" s="198"/>
    </row>
    <row r="3897" spans="3:11" ht="15" customHeight="1" x14ac:dyDescent="0.25">
      <c r="C3897" s="175"/>
      <c r="E3897" s="175"/>
      <c r="H3897" s="175"/>
      <c r="I3897" s="175"/>
      <c r="J3897" s="202"/>
      <c r="K3897" s="198"/>
    </row>
    <row r="3898" spans="3:11" ht="15" customHeight="1" x14ac:dyDescent="0.25">
      <c r="C3898" s="175"/>
      <c r="E3898" s="175"/>
      <c r="H3898" s="175"/>
      <c r="I3898" s="175"/>
      <c r="J3898" s="202"/>
      <c r="K3898" s="198"/>
    </row>
    <row r="3899" spans="3:11" ht="15" customHeight="1" x14ac:dyDescent="0.25">
      <c r="C3899" s="175"/>
      <c r="E3899" s="175"/>
      <c r="H3899" s="175"/>
      <c r="I3899" s="175"/>
      <c r="J3899" s="202"/>
      <c r="K3899" s="198"/>
    </row>
    <row r="3900" spans="3:11" ht="15" customHeight="1" x14ac:dyDescent="0.25">
      <c r="C3900" s="175"/>
      <c r="E3900" s="175"/>
      <c r="H3900" s="175"/>
      <c r="I3900" s="175"/>
      <c r="J3900" s="202"/>
      <c r="K3900" s="198"/>
    </row>
    <row r="3901" spans="3:11" ht="15" customHeight="1" x14ac:dyDescent="0.25">
      <c r="C3901" s="175"/>
      <c r="E3901" s="175"/>
      <c r="H3901" s="175"/>
      <c r="I3901" s="175"/>
      <c r="J3901" s="202"/>
      <c r="K3901" s="198"/>
    </row>
    <row r="3902" spans="3:11" ht="15" customHeight="1" x14ac:dyDescent="0.25">
      <c r="C3902" s="175"/>
      <c r="E3902" s="175"/>
      <c r="H3902" s="175"/>
      <c r="I3902" s="175"/>
      <c r="J3902" s="202"/>
      <c r="K3902" s="198"/>
    </row>
    <row r="3903" spans="3:11" ht="15" customHeight="1" x14ac:dyDescent="0.25">
      <c r="C3903" s="175"/>
      <c r="E3903" s="175"/>
      <c r="H3903" s="175"/>
      <c r="I3903" s="175"/>
      <c r="J3903" s="202"/>
      <c r="K3903" s="198"/>
    </row>
    <row r="3904" spans="3:11" ht="15" customHeight="1" x14ac:dyDescent="0.25">
      <c r="C3904" s="175"/>
      <c r="E3904" s="175"/>
      <c r="H3904" s="175"/>
      <c r="I3904" s="175"/>
      <c r="J3904" s="202"/>
      <c r="K3904" s="198"/>
    </row>
    <row r="3905" spans="3:11" ht="15" customHeight="1" x14ac:dyDescent="0.25">
      <c r="C3905" s="175"/>
      <c r="E3905" s="175"/>
      <c r="H3905" s="175"/>
      <c r="I3905" s="175"/>
      <c r="J3905" s="202"/>
      <c r="K3905" s="198"/>
    </row>
    <row r="3906" spans="3:11" ht="15" customHeight="1" x14ac:dyDescent="0.25">
      <c r="C3906" s="175"/>
      <c r="E3906" s="175"/>
      <c r="H3906" s="175"/>
      <c r="I3906" s="175"/>
      <c r="J3906" s="202"/>
      <c r="K3906" s="198"/>
    </row>
    <row r="3907" spans="3:11" ht="15" customHeight="1" x14ac:dyDescent="0.25">
      <c r="C3907" s="175"/>
      <c r="E3907" s="175"/>
      <c r="H3907" s="175"/>
      <c r="I3907" s="175"/>
      <c r="J3907" s="202"/>
      <c r="K3907" s="198"/>
    </row>
    <row r="3908" spans="3:11" ht="15" customHeight="1" x14ac:dyDescent="0.25">
      <c r="C3908" s="175"/>
      <c r="E3908" s="175"/>
      <c r="H3908" s="175"/>
      <c r="I3908" s="175"/>
      <c r="J3908" s="202"/>
      <c r="K3908" s="198"/>
    </row>
    <row r="3909" spans="3:11" ht="15" customHeight="1" x14ac:dyDescent="0.25">
      <c r="C3909" s="175"/>
      <c r="E3909" s="175"/>
      <c r="H3909" s="175"/>
      <c r="I3909" s="175"/>
      <c r="J3909" s="202"/>
      <c r="K3909" s="198"/>
    </row>
    <row r="3910" spans="3:11" ht="15" customHeight="1" x14ac:dyDescent="0.25">
      <c r="C3910" s="175"/>
      <c r="E3910" s="175"/>
      <c r="H3910" s="175"/>
      <c r="I3910" s="175"/>
      <c r="J3910" s="202"/>
      <c r="K3910" s="198"/>
    </row>
    <row r="3911" spans="3:11" ht="15" customHeight="1" x14ac:dyDescent="0.25">
      <c r="C3911" s="175"/>
      <c r="E3911" s="175"/>
      <c r="H3911" s="175"/>
      <c r="I3911" s="175"/>
      <c r="J3911" s="202"/>
      <c r="K3911" s="198"/>
    </row>
    <row r="3912" spans="3:11" ht="15" customHeight="1" x14ac:dyDescent="0.25">
      <c r="C3912" s="175"/>
      <c r="E3912" s="175"/>
      <c r="H3912" s="175"/>
      <c r="I3912" s="175"/>
      <c r="J3912" s="202"/>
      <c r="K3912" s="198"/>
    </row>
    <row r="3913" spans="3:11" ht="15" customHeight="1" x14ac:dyDescent="0.25">
      <c r="C3913" s="175"/>
      <c r="E3913" s="175"/>
      <c r="H3913" s="175"/>
      <c r="I3913" s="175"/>
      <c r="J3913" s="202"/>
      <c r="K3913" s="198"/>
    </row>
    <row r="3914" spans="3:11" ht="15" customHeight="1" x14ac:dyDescent="0.25">
      <c r="C3914" s="175"/>
      <c r="E3914" s="175"/>
      <c r="H3914" s="175"/>
      <c r="I3914" s="175"/>
      <c r="J3914" s="202"/>
      <c r="K3914" s="198"/>
    </row>
    <row r="3915" spans="3:11" ht="15" customHeight="1" x14ac:dyDescent="0.25">
      <c r="C3915" s="175"/>
      <c r="E3915" s="175"/>
      <c r="H3915" s="175"/>
      <c r="I3915" s="175"/>
      <c r="J3915" s="202"/>
      <c r="K3915" s="198"/>
    </row>
    <row r="3916" spans="3:11" ht="15" customHeight="1" x14ac:dyDescent="0.25">
      <c r="C3916" s="175"/>
      <c r="E3916" s="175"/>
      <c r="H3916" s="175"/>
      <c r="I3916" s="175"/>
      <c r="J3916" s="202"/>
      <c r="K3916" s="198"/>
    </row>
    <row r="3917" spans="3:11" ht="15" customHeight="1" x14ac:dyDescent="0.25">
      <c r="C3917" s="175"/>
      <c r="E3917" s="175"/>
      <c r="H3917" s="175"/>
      <c r="I3917" s="175"/>
      <c r="J3917" s="202"/>
      <c r="K3917" s="198"/>
    </row>
    <row r="3918" spans="3:11" ht="15" customHeight="1" x14ac:dyDescent="0.25">
      <c r="C3918" s="175"/>
      <c r="E3918" s="175"/>
      <c r="H3918" s="175"/>
      <c r="I3918" s="175"/>
      <c r="J3918" s="202"/>
      <c r="K3918" s="198"/>
    </row>
    <row r="3919" spans="3:11" ht="15" customHeight="1" x14ac:dyDescent="0.25">
      <c r="C3919" s="175"/>
      <c r="E3919" s="175"/>
      <c r="H3919" s="175"/>
      <c r="I3919" s="175"/>
      <c r="J3919" s="202"/>
      <c r="K3919" s="198"/>
    </row>
    <row r="3920" spans="3:11" ht="15" customHeight="1" x14ac:dyDescent="0.25">
      <c r="C3920" s="175"/>
      <c r="E3920" s="175"/>
      <c r="H3920" s="175"/>
      <c r="I3920" s="175"/>
      <c r="J3920" s="202"/>
      <c r="K3920" s="198"/>
    </row>
    <row r="3921" spans="3:11" ht="15" customHeight="1" x14ac:dyDescent="0.25">
      <c r="C3921" s="175"/>
      <c r="E3921" s="175"/>
      <c r="H3921" s="175"/>
      <c r="I3921" s="175"/>
      <c r="J3921" s="202"/>
      <c r="K3921" s="198"/>
    </row>
    <row r="3922" spans="3:11" ht="15" customHeight="1" x14ac:dyDescent="0.25">
      <c r="C3922" s="175"/>
      <c r="E3922" s="175"/>
      <c r="H3922" s="175"/>
      <c r="I3922" s="175"/>
      <c r="J3922" s="202"/>
      <c r="K3922" s="198"/>
    </row>
    <row r="3923" spans="3:11" ht="15" customHeight="1" x14ac:dyDescent="0.25">
      <c r="C3923" s="175"/>
      <c r="E3923" s="175"/>
      <c r="H3923" s="175"/>
      <c r="I3923" s="175"/>
      <c r="J3923" s="202"/>
      <c r="K3923" s="198"/>
    </row>
    <row r="3924" spans="3:11" ht="15" customHeight="1" x14ac:dyDescent="0.25">
      <c r="C3924" s="175"/>
      <c r="E3924" s="175"/>
      <c r="H3924" s="175"/>
      <c r="I3924" s="175"/>
      <c r="J3924" s="202"/>
      <c r="K3924" s="198"/>
    </row>
    <row r="3925" spans="3:11" ht="15" customHeight="1" x14ac:dyDescent="0.25">
      <c r="C3925" s="175"/>
      <c r="E3925" s="175"/>
      <c r="H3925" s="175"/>
      <c r="I3925" s="175"/>
      <c r="J3925" s="202"/>
      <c r="K3925" s="198"/>
    </row>
    <row r="3926" spans="3:11" ht="15" customHeight="1" x14ac:dyDescent="0.25">
      <c r="C3926" s="175"/>
      <c r="E3926" s="175"/>
      <c r="H3926" s="175"/>
      <c r="I3926" s="175"/>
      <c r="J3926" s="202"/>
      <c r="K3926" s="198"/>
    </row>
    <row r="3927" spans="3:11" ht="15" customHeight="1" x14ac:dyDescent="0.25">
      <c r="C3927" s="175"/>
      <c r="E3927" s="175"/>
      <c r="H3927" s="175"/>
      <c r="I3927" s="175"/>
      <c r="J3927" s="202"/>
      <c r="K3927" s="198"/>
    </row>
    <row r="3928" spans="3:11" ht="15" customHeight="1" x14ac:dyDescent="0.25">
      <c r="C3928" s="175"/>
      <c r="E3928" s="175"/>
      <c r="H3928" s="175"/>
      <c r="I3928" s="175"/>
      <c r="J3928" s="202"/>
      <c r="K3928" s="198"/>
    </row>
    <row r="3929" spans="3:11" ht="15" customHeight="1" x14ac:dyDescent="0.25">
      <c r="C3929" s="175"/>
      <c r="E3929" s="175"/>
      <c r="H3929" s="175"/>
      <c r="I3929" s="175"/>
      <c r="J3929" s="202"/>
      <c r="K3929" s="198"/>
    </row>
    <row r="3930" spans="3:11" ht="15" customHeight="1" x14ac:dyDescent="0.25">
      <c r="C3930" s="175"/>
      <c r="E3930" s="175"/>
      <c r="H3930" s="175"/>
      <c r="I3930" s="175"/>
      <c r="J3930" s="202"/>
      <c r="K3930" s="198"/>
    </row>
    <row r="3931" spans="3:11" ht="15" customHeight="1" x14ac:dyDescent="0.25">
      <c r="C3931" s="175"/>
      <c r="E3931" s="175"/>
      <c r="H3931" s="175"/>
      <c r="I3931" s="175"/>
      <c r="J3931" s="202"/>
      <c r="K3931" s="198"/>
    </row>
    <row r="3932" spans="3:11" ht="15" customHeight="1" x14ac:dyDescent="0.25">
      <c r="C3932" s="175"/>
      <c r="E3932" s="175"/>
      <c r="H3932" s="175"/>
      <c r="I3932" s="175"/>
      <c r="J3932" s="202"/>
      <c r="K3932" s="198"/>
    </row>
    <row r="3933" spans="3:11" ht="15" customHeight="1" x14ac:dyDescent="0.25">
      <c r="C3933" s="175"/>
      <c r="E3933" s="175"/>
      <c r="H3933" s="175"/>
      <c r="I3933" s="175"/>
      <c r="J3933" s="202"/>
      <c r="K3933" s="198"/>
    </row>
    <row r="3934" spans="3:11" ht="15" customHeight="1" x14ac:dyDescent="0.25">
      <c r="C3934" s="175"/>
      <c r="E3934" s="175"/>
      <c r="H3934" s="175"/>
      <c r="I3934" s="175"/>
      <c r="J3934" s="202"/>
      <c r="K3934" s="198"/>
    </row>
    <row r="3935" spans="3:11" ht="15" customHeight="1" x14ac:dyDescent="0.25">
      <c r="C3935" s="175"/>
      <c r="E3935" s="175"/>
      <c r="H3935" s="175"/>
      <c r="I3935" s="175"/>
      <c r="J3935" s="202"/>
      <c r="K3935" s="198"/>
    </row>
    <row r="3936" spans="3:11" ht="15" customHeight="1" x14ac:dyDescent="0.25">
      <c r="C3936" s="175"/>
      <c r="E3936" s="175"/>
      <c r="H3936" s="175"/>
      <c r="I3936" s="175"/>
      <c r="J3936" s="202"/>
      <c r="K3936" s="198"/>
    </row>
    <row r="3937" spans="3:11" ht="15" customHeight="1" x14ac:dyDescent="0.25">
      <c r="C3937" s="175"/>
      <c r="E3937" s="175"/>
      <c r="H3937" s="175"/>
      <c r="I3937" s="175"/>
      <c r="J3937" s="202"/>
      <c r="K3937" s="198"/>
    </row>
    <row r="3938" spans="3:11" ht="15" customHeight="1" x14ac:dyDescent="0.25">
      <c r="C3938" s="175"/>
      <c r="E3938" s="175"/>
      <c r="H3938" s="175"/>
      <c r="I3938" s="175"/>
      <c r="J3938" s="202"/>
      <c r="K3938" s="198"/>
    </row>
    <row r="3939" spans="3:11" ht="15" customHeight="1" x14ac:dyDescent="0.25">
      <c r="C3939" s="175"/>
      <c r="E3939" s="175"/>
      <c r="H3939" s="175"/>
      <c r="I3939" s="175"/>
      <c r="J3939" s="202"/>
      <c r="K3939" s="198"/>
    </row>
    <row r="3940" spans="3:11" ht="15" customHeight="1" x14ac:dyDescent="0.25">
      <c r="C3940" s="175"/>
      <c r="E3940" s="175"/>
      <c r="H3940" s="175"/>
      <c r="I3940" s="175"/>
      <c r="J3940" s="202"/>
      <c r="K3940" s="198"/>
    </row>
    <row r="3941" spans="3:11" ht="15" customHeight="1" x14ac:dyDescent="0.25">
      <c r="C3941" s="175"/>
      <c r="E3941" s="175"/>
      <c r="H3941" s="175"/>
      <c r="I3941" s="175"/>
      <c r="J3941" s="202"/>
      <c r="K3941" s="198"/>
    </row>
    <row r="3942" spans="3:11" ht="15" customHeight="1" x14ac:dyDescent="0.25">
      <c r="C3942" s="175"/>
      <c r="E3942" s="175"/>
      <c r="H3942" s="175"/>
      <c r="I3942" s="175"/>
      <c r="J3942" s="202"/>
      <c r="K3942" s="198"/>
    </row>
    <row r="3943" spans="3:11" ht="15" customHeight="1" x14ac:dyDescent="0.25">
      <c r="C3943" s="175"/>
      <c r="E3943" s="175"/>
      <c r="H3943" s="175"/>
      <c r="I3943" s="175"/>
      <c r="J3943" s="202"/>
      <c r="K3943" s="198"/>
    </row>
    <row r="3944" spans="3:11" ht="15" customHeight="1" x14ac:dyDescent="0.25">
      <c r="C3944" s="175"/>
      <c r="E3944" s="175"/>
      <c r="H3944" s="175"/>
      <c r="I3944" s="175"/>
      <c r="J3944" s="202"/>
      <c r="K3944" s="198"/>
    </row>
    <row r="3945" spans="3:11" ht="15" customHeight="1" x14ac:dyDescent="0.25">
      <c r="C3945" s="175"/>
      <c r="E3945" s="175"/>
      <c r="H3945" s="175"/>
      <c r="I3945" s="175"/>
      <c r="J3945" s="202"/>
      <c r="K3945" s="198"/>
    </row>
    <row r="3946" spans="3:11" ht="15" customHeight="1" x14ac:dyDescent="0.25">
      <c r="C3946" s="175"/>
      <c r="E3946" s="175"/>
      <c r="H3946" s="175"/>
      <c r="I3946" s="175"/>
      <c r="J3946" s="202"/>
      <c r="K3946" s="198"/>
    </row>
    <row r="3947" spans="3:11" ht="15" customHeight="1" x14ac:dyDescent="0.25">
      <c r="C3947" s="175"/>
      <c r="E3947" s="175"/>
      <c r="H3947" s="175"/>
      <c r="I3947" s="175"/>
      <c r="J3947" s="202"/>
      <c r="K3947" s="198"/>
    </row>
    <row r="3948" spans="3:11" ht="15" customHeight="1" x14ac:dyDescent="0.25">
      <c r="C3948" s="175"/>
      <c r="E3948" s="175"/>
      <c r="H3948" s="175"/>
      <c r="I3948" s="175"/>
      <c r="J3948" s="202"/>
      <c r="K3948" s="198"/>
    </row>
    <row r="3949" spans="3:11" ht="15" customHeight="1" x14ac:dyDescent="0.25">
      <c r="C3949" s="175"/>
      <c r="E3949" s="175"/>
      <c r="H3949" s="175"/>
      <c r="I3949" s="175"/>
      <c r="J3949" s="202"/>
      <c r="K3949" s="198"/>
    </row>
    <row r="3950" spans="3:11" ht="15" customHeight="1" x14ac:dyDescent="0.25">
      <c r="C3950" s="175"/>
      <c r="E3950" s="175"/>
      <c r="H3950" s="175"/>
      <c r="I3950" s="175"/>
      <c r="J3950" s="202"/>
      <c r="K3950" s="198"/>
    </row>
    <row r="3951" spans="3:11" ht="15" customHeight="1" x14ac:dyDescent="0.25">
      <c r="C3951" s="175"/>
      <c r="E3951" s="175"/>
      <c r="H3951" s="175"/>
      <c r="I3951" s="175"/>
      <c r="J3951" s="202"/>
      <c r="K3951" s="198"/>
    </row>
    <row r="3952" spans="3:11" ht="15" customHeight="1" x14ac:dyDescent="0.25">
      <c r="C3952" s="175"/>
      <c r="E3952" s="175"/>
      <c r="H3952" s="175"/>
      <c r="I3952" s="175"/>
      <c r="J3952" s="202"/>
      <c r="K3952" s="198"/>
    </row>
    <row r="3953" spans="3:11" ht="15" customHeight="1" x14ac:dyDescent="0.25">
      <c r="C3953" s="175"/>
      <c r="E3953" s="175"/>
      <c r="H3953" s="175"/>
      <c r="I3953" s="175"/>
      <c r="J3953" s="202"/>
      <c r="K3953" s="198"/>
    </row>
    <row r="3954" spans="3:11" ht="15" customHeight="1" x14ac:dyDescent="0.25">
      <c r="C3954" s="175"/>
      <c r="E3954" s="175"/>
      <c r="H3954" s="175"/>
      <c r="I3954" s="175"/>
      <c r="J3954" s="202"/>
      <c r="K3954" s="198"/>
    </row>
    <row r="3955" spans="3:11" ht="15" customHeight="1" x14ac:dyDescent="0.25">
      <c r="C3955" s="175"/>
      <c r="E3955" s="175"/>
      <c r="H3955" s="175"/>
      <c r="I3955" s="175"/>
      <c r="J3955" s="202"/>
      <c r="K3955" s="198"/>
    </row>
    <row r="3956" spans="3:11" ht="15" customHeight="1" x14ac:dyDescent="0.25">
      <c r="C3956" s="175"/>
      <c r="E3956" s="175"/>
      <c r="H3956" s="175"/>
      <c r="I3956" s="175"/>
      <c r="J3956" s="202"/>
      <c r="K3956" s="198"/>
    </row>
    <row r="3957" spans="3:11" ht="15" customHeight="1" x14ac:dyDescent="0.25">
      <c r="C3957" s="175"/>
      <c r="E3957" s="175"/>
      <c r="H3957" s="175"/>
      <c r="I3957" s="175"/>
      <c r="J3957" s="202"/>
      <c r="K3957" s="198"/>
    </row>
    <row r="3958" spans="3:11" ht="15" customHeight="1" x14ac:dyDescent="0.25">
      <c r="C3958" s="175"/>
      <c r="E3958" s="175"/>
      <c r="H3958" s="175"/>
      <c r="I3958" s="175"/>
      <c r="J3958" s="202"/>
      <c r="K3958" s="198"/>
    </row>
    <row r="3959" spans="3:11" ht="15" customHeight="1" x14ac:dyDescent="0.25">
      <c r="C3959" s="175"/>
      <c r="E3959" s="175"/>
      <c r="H3959" s="175"/>
      <c r="I3959" s="175"/>
      <c r="J3959" s="202"/>
      <c r="K3959" s="198"/>
    </row>
    <row r="3960" spans="3:11" ht="15" customHeight="1" x14ac:dyDescent="0.25">
      <c r="C3960" s="175"/>
      <c r="E3960" s="175"/>
      <c r="H3960" s="175"/>
      <c r="I3960" s="175"/>
      <c r="J3960" s="202"/>
      <c r="K3960" s="198"/>
    </row>
    <row r="3961" spans="3:11" ht="15" customHeight="1" x14ac:dyDescent="0.25">
      <c r="C3961" s="175"/>
      <c r="E3961" s="175"/>
      <c r="H3961" s="175"/>
      <c r="I3961" s="175"/>
      <c r="J3961" s="202"/>
      <c r="K3961" s="198"/>
    </row>
    <row r="3962" spans="3:11" ht="15" customHeight="1" x14ac:dyDescent="0.25">
      <c r="C3962" s="175"/>
      <c r="E3962" s="175"/>
      <c r="H3962" s="175"/>
      <c r="I3962" s="175"/>
      <c r="J3962" s="202"/>
      <c r="K3962" s="198"/>
    </row>
    <row r="3963" spans="3:11" ht="15" customHeight="1" x14ac:dyDescent="0.25">
      <c r="C3963" s="175"/>
      <c r="E3963" s="175"/>
      <c r="H3963" s="175"/>
      <c r="I3963" s="175"/>
      <c r="J3963" s="202"/>
      <c r="K3963" s="198"/>
    </row>
    <row r="3964" spans="3:11" ht="15" customHeight="1" x14ac:dyDescent="0.25">
      <c r="C3964" s="175"/>
      <c r="E3964" s="175"/>
      <c r="H3964" s="175"/>
      <c r="I3964" s="175"/>
      <c r="J3964" s="202"/>
      <c r="K3964" s="198"/>
    </row>
    <row r="3965" spans="3:11" ht="15" customHeight="1" x14ac:dyDescent="0.25">
      <c r="C3965" s="175"/>
      <c r="E3965" s="175"/>
      <c r="H3965" s="175"/>
      <c r="I3965" s="175"/>
      <c r="J3965" s="202"/>
      <c r="K3965" s="198"/>
    </row>
    <row r="3966" spans="3:11" ht="15" customHeight="1" x14ac:dyDescent="0.25">
      <c r="C3966" s="175"/>
      <c r="E3966" s="175"/>
      <c r="H3966" s="175"/>
      <c r="I3966" s="175"/>
      <c r="J3966" s="202"/>
      <c r="K3966" s="198"/>
    </row>
    <row r="3967" spans="3:11" ht="15" customHeight="1" x14ac:dyDescent="0.25">
      <c r="C3967" s="175"/>
      <c r="E3967" s="175"/>
      <c r="H3967" s="175"/>
      <c r="I3967" s="175"/>
      <c r="J3967" s="202"/>
      <c r="K3967" s="198"/>
    </row>
    <row r="3968" spans="3:11" ht="15" customHeight="1" x14ac:dyDescent="0.25">
      <c r="C3968" s="175"/>
      <c r="E3968" s="175"/>
      <c r="H3968" s="175"/>
      <c r="I3968" s="175"/>
      <c r="J3968" s="202"/>
      <c r="K3968" s="198"/>
    </row>
    <row r="3969" spans="3:11" ht="15" customHeight="1" x14ac:dyDescent="0.25">
      <c r="C3969" s="175"/>
      <c r="E3969" s="175"/>
      <c r="H3969" s="175"/>
      <c r="I3969" s="175"/>
      <c r="J3969" s="202"/>
      <c r="K3969" s="198"/>
    </row>
    <row r="3970" spans="3:11" ht="15" customHeight="1" x14ac:dyDescent="0.25">
      <c r="C3970" s="175"/>
      <c r="E3970" s="175"/>
      <c r="H3970" s="175"/>
      <c r="I3970" s="175"/>
      <c r="J3970" s="202"/>
      <c r="K3970" s="198"/>
    </row>
    <row r="3971" spans="3:11" ht="15" customHeight="1" x14ac:dyDescent="0.25">
      <c r="C3971" s="175"/>
      <c r="E3971" s="175"/>
      <c r="H3971" s="175"/>
      <c r="I3971" s="175"/>
      <c r="J3971" s="202"/>
      <c r="K3971" s="198"/>
    </row>
    <row r="3972" spans="3:11" ht="15" customHeight="1" x14ac:dyDescent="0.25">
      <c r="C3972" s="175"/>
      <c r="E3972" s="175"/>
      <c r="H3972" s="175"/>
      <c r="I3972" s="175"/>
      <c r="J3972" s="202"/>
      <c r="K3972" s="198"/>
    </row>
    <row r="3973" spans="3:11" ht="15" customHeight="1" x14ac:dyDescent="0.25">
      <c r="C3973" s="175"/>
      <c r="E3973" s="175"/>
      <c r="H3973" s="175"/>
      <c r="I3973" s="175"/>
      <c r="J3973" s="202"/>
      <c r="K3973" s="198"/>
    </row>
    <row r="3974" spans="3:11" ht="15" customHeight="1" x14ac:dyDescent="0.25">
      <c r="C3974" s="175"/>
      <c r="E3974" s="175"/>
      <c r="H3974" s="175"/>
      <c r="I3974" s="175"/>
      <c r="J3974" s="202"/>
      <c r="K3974" s="198"/>
    </row>
    <row r="3975" spans="3:11" ht="15" customHeight="1" x14ac:dyDescent="0.25">
      <c r="C3975" s="175"/>
      <c r="E3975" s="175"/>
      <c r="H3975" s="175"/>
      <c r="I3975" s="175"/>
      <c r="J3975" s="202"/>
      <c r="K3975" s="198"/>
    </row>
    <row r="3976" spans="3:11" ht="15" customHeight="1" x14ac:dyDescent="0.25">
      <c r="C3976" s="175"/>
      <c r="E3976" s="175"/>
      <c r="H3976" s="175"/>
      <c r="I3976" s="175"/>
      <c r="J3976" s="202"/>
      <c r="K3976" s="198"/>
    </row>
    <row r="3977" spans="3:11" ht="15" customHeight="1" x14ac:dyDescent="0.25">
      <c r="C3977" s="175"/>
      <c r="E3977" s="175"/>
      <c r="H3977" s="175"/>
      <c r="I3977" s="175"/>
      <c r="J3977" s="202"/>
      <c r="K3977" s="198"/>
    </row>
    <row r="3978" spans="3:11" ht="15" customHeight="1" x14ac:dyDescent="0.25">
      <c r="C3978" s="175"/>
      <c r="E3978" s="175"/>
      <c r="H3978" s="175"/>
      <c r="I3978" s="175"/>
      <c r="J3978" s="202"/>
      <c r="K3978" s="198"/>
    </row>
    <row r="3979" spans="3:11" ht="15" customHeight="1" x14ac:dyDescent="0.25">
      <c r="C3979" s="175"/>
      <c r="E3979" s="175"/>
      <c r="H3979" s="175"/>
      <c r="I3979" s="175"/>
      <c r="J3979" s="202"/>
      <c r="K3979" s="198"/>
    </row>
    <row r="3980" spans="3:11" ht="15" customHeight="1" x14ac:dyDescent="0.25">
      <c r="C3980" s="175"/>
      <c r="E3980" s="175"/>
      <c r="H3980" s="175"/>
      <c r="I3980" s="175"/>
      <c r="J3980" s="202"/>
      <c r="K3980" s="198"/>
    </row>
    <row r="3981" spans="3:11" ht="15" customHeight="1" x14ac:dyDescent="0.25">
      <c r="C3981" s="175"/>
      <c r="E3981" s="175"/>
      <c r="H3981" s="175"/>
      <c r="I3981" s="175"/>
      <c r="J3981" s="202"/>
      <c r="K3981" s="198"/>
    </row>
    <row r="3982" spans="3:11" ht="15" customHeight="1" x14ac:dyDescent="0.25">
      <c r="C3982" s="175"/>
      <c r="E3982" s="175"/>
      <c r="H3982" s="175"/>
      <c r="I3982" s="175"/>
      <c r="J3982" s="202"/>
      <c r="K3982" s="198"/>
    </row>
    <row r="3983" spans="3:11" ht="15" customHeight="1" x14ac:dyDescent="0.25">
      <c r="C3983" s="175"/>
      <c r="E3983" s="175"/>
      <c r="H3983" s="175"/>
      <c r="I3983" s="175"/>
      <c r="J3983" s="202"/>
      <c r="K3983" s="198"/>
    </row>
    <row r="3984" spans="3:11" ht="15" customHeight="1" x14ac:dyDescent="0.25">
      <c r="C3984" s="175"/>
      <c r="E3984" s="175"/>
      <c r="H3984" s="175"/>
      <c r="I3984" s="175"/>
      <c r="J3984" s="202"/>
      <c r="K3984" s="198"/>
    </row>
    <row r="3985" spans="3:11" ht="15" customHeight="1" x14ac:dyDescent="0.25">
      <c r="C3985" s="175"/>
      <c r="E3985" s="175"/>
      <c r="H3985" s="175"/>
      <c r="I3985" s="175"/>
      <c r="J3985" s="202"/>
      <c r="K3985" s="198"/>
    </row>
    <row r="3986" spans="3:11" ht="15" customHeight="1" x14ac:dyDescent="0.25">
      <c r="C3986" s="175"/>
      <c r="E3986" s="175"/>
      <c r="H3986" s="175"/>
      <c r="I3986" s="175"/>
      <c r="J3986" s="202"/>
      <c r="K3986" s="198"/>
    </row>
    <row r="3987" spans="3:11" ht="15" customHeight="1" x14ac:dyDescent="0.25">
      <c r="C3987" s="175"/>
      <c r="E3987" s="175"/>
      <c r="H3987" s="175"/>
      <c r="I3987" s="175"/>
      <c r="J3987" s="202"/>
      <c r="K3987" s="198"/>
    </row>
    <row r="3988" spans="3:11" ht="15" customHeight="1" x14ac:dyDescent="0.25">
      <c r="C3988" s="175"/>
      <c r="E3988" s="175"/>
      <c r="H3988" s="175"/>
      <c r="I3988" s="175"/>
      <c r="J3988" s="202"/>
      <c r="K3988" s="198"/>
    </row>
    <row r="3989" spans="3:11" ht="15" customHeight="1" x14ac:dyDescent="0.25">
      <c r="C3989" s="175"/>
      <c r="E3989" s="175"/>
      <c r="H3989" s="175"/>
      <c r="I3989" s="175"/>
      <c r="J3989" s="202"/>
      <c r="K3989" s="198"/>
    </row>
    <row r="3990" spans="3:11" ht="15" customHeight="1" x14ac:dyDescent="0.25">
      <c r="C3990" s="175"/>
      <c r="E3990" s="175"/>
      <c r="H3990" s="175"/>
      <c r="I3990" s="175"/>
      <c r="J3990" s="202"/>
      <c r="K3990" s="198"/>
    </row>
    <row r="3991" spans="3:11" ht="15" customHeight="1" x14ac:dyDescent="0.25">
      <c r="C3991" s="175"/>
      <c r="E3991" s="175"/>
      <c r="H3991" s="175"/>
      <c r="I3991" s="175"/>
      <c r="J3991" s="202"/>
      <c r="K3991" s="198"/>
    </row>
    <row r="3992" spans="3:11" ht="15" customHeight="1" x14ac:dyDescent="0.25">
      <c r="C3992" s="175"/>
      <c r="E3992" s="175"/>
      <c r="H3992" s="175"/>
      <c r="I3992" s="175"/>
      <c r="J3992" s="202"/>
      <c r="K3992" s="198"/>
    </row>
    <row r="3993" spans="3:11" ht="15" customHeight="1" x14ac:dyDescent="0.25">
      <c r="C3993" s="175"/>
      <c r="E3993" s="175"/>
      <c r="H3993" s="175"/>
      <c r="I3993" s="175"/>
      <c r="J3993" s="202"/>
      <c r="K3993" s="198"/>
    </row>
    <row r="3994" spans="3:11" ht="15" customHeight="1" x14ac:dyDescent="0.25">
      <c r="C3994" s="175"/>
      <c r="E3994" s="175"/>
      <c r="H3994" s="175"/>
      <c r="I3994" s="175"/>
      <c r="J3994" s="202"/>
      <c r="K3994" s="198"/>
    </row>
    <row r="3995" spans="3:11" ht="15" customHeight="1" x14ac:dyDescent="0.25">
      <c r="C3995" s="175"/>
      <c r="E3995" s="175"/>
      <c r="H3995" s="175"/>
      <c r="I3995" s="175"/>
      <c r="J3995" s="202"/>
      <c r="K3995" s="198"/>
    </row>
    <row r="3996" spans="3:11" ht="15" customHeight="1" x14ac:dyDescent="0.25">
      <c r="C3996" s="175"/>
      <c r="E3996" s="175"/>
      <c r="H3996" s="175"/>
      <c r="I3996" s="175"/>
      <c r="J3996" s="202"/>
      <c r="K3996" s="198"/>
    </row>
    <row r="3997" spans="3:11" ht="15" customHeight="1" x14ac:dyDescent="0.25">
      <c r="C3997" s="175"/>
      <c r="E3997" s="175"/>
      <c r="H3997" s="175"/>
      <c r="I3997" s="175"/>
      <c r="J3997" s="202"/>
      <c r="K3997" s="198"/>
    </row>
    <row r="3998" spans="3:11" ht="15" customHeight="1" x14ac:dyDescent="0.25">
      <c r="C3998" s="175"/>
      <c r="E3998" s="175"/>
      <c r="H3998" s="175"/>
      <c r="I3998" s="175"/>
      <c r="J3998" s="202"/>
      <c r="K3998" s="198"/>
    </row>
    <row r="3999" spans="3:11" ht="15" customHeight="1" x14ac:dyDescent="0.25">
      <c r="C3999" s="175"/>
      <c r="E3999" s="175"/>
      <c r="H3999" s="175"/>
      <c r="I3999" s="175"/>
      <c r="J3999" s="202"/>
      <c r="K3999" s="198"/>
    </row>
    <row r="4000" spans="3:11" ht="15" customHeight="1" x14ac:dyDescent="0.25">
      <c r="C4000" s="175"/>
      <c r="E4000" s="175"/>
      <c r="H4000" s="175"/>
      <c r="I4000" s="175"/>
      <c r="J4000" s="202"/>
      <c r="K4000" s="198"/>
    </row>
    <row r="4001" spans="3:11" ht="15" customHeight="1" x14ac:dyDescent="0.25">
      <c r="C4001" s="175"/>
      <c r="E4001" s="175"/>
      <c r="H4001" s="175"/>
      <c r="I4001" s="175"/>
      <c r="J4001" s="202"/>
      <c r="K4001" s="198"/>
    </row>
    <row r="4002" spans="3:11" ht="15" customHeight="1" x14ac:dyDescent="0.25">
      <c r="C4002" s="175"/>
      <c r="E4002" s="175"/>
      <c r="H4002" s="175"/>
      <c r="I4002" s="175"/>
      <c r="J4002" s="202"/>
      <c r="K4002" s="198"/>
    </row>
    <row r="4003" spans="3:11" ht="15" customHeight="1" x14ac:dyDescent="0.25">
      <c r="C4003" s="175"/>
      <c r="E4003" s="175"/>
      <c r="H4003" s="175"/>
      <c r="I4003" s="175"/>
      <c r="J4003" s="202"/>
      <c r="K4003" s="198"/>
    </row>
    <row r="4004" spans="3:11" ht="15" customHeight="1" x14ac:dyDescent="0.25">
      <c r="C4004" s="175"/>
      <c r="E4004" s="175"/>
      <c r="H4004" s="175"/>
      <c r="I4004" s="175"/>
      <c r="J4004" s="202"/>
      <c r="K4004" s="198"/>
    </row>
    <row r="4005" spans="3:11" ht="15" customHeight="1" x14ac:dyDescent="0.25">
      <c r="C4005" s="175"/>
      <c r="E4005" s="175"/>
      <c r="H4005" s="175"/>
      <c r="I4005" s="175"/>
      <c r="J4005" s="202"/>
      <c r="K4005" s="198"/>
    </row>
    <row r="4006" spans="3:11" ht="15" customHeight="1" x14ac:dyDescent="0.25">
      <c r="C4006" s="175"/>
      <c r="E4006" s="175"/>
      <c r="H4006" s="175"/>
      <c r="I4006" s="175"/>
      <c r="J4006" s="202"/>
      <c r="K4006" s="198"/>
    </row>
    <row r="4007" spans="3:11" ht="15" customHeight="1" x14ac:dyDescent="0.25">
      <c r="C4007" s="175"/>
      <c r="E4007" s="175"/>
      <c r="H4007" s="175"/>
      <c r="I4007" s="175"/>
      <c r="J4007" s="202"/>
      <c r="K4007" s="198"/>
    </row>
    <row r="4008" spans="3:11" ht="15" customHeight="1" x14ac:dyDescent="0.25">
      <c r="C4008" s="175"/>
      <c r="E4008" s="175"/>
      <c r="H4008" s="175"/>
      <c r="I4008" s="175"/>
      <c r="J4008" s="202"/>
      <c r="K4008" s="198"/>
    </row>
    <row r="4009" spans="3:11" ht="15" customHeight="1" x14ac:dyDescent="0.25">
      <c r="C4009" s="175"/>
      <c r="E4009" s="175"/>
      <c r="H4009" s="175"/>
      <c r="I4009" s="175"/>
      <c r="J4009" s="202"/>
      <c r="K4009" s="198"/>
    </row>
    <row r="4010" spans="3:11" ht="15" customHeight="1" x14ac:dyDescent="0.25">
      <c r="C4010" s="175"/>
      <c r="E4010" s="175"/>
      <c r="H4010" s="175"/>
      <c r="I4010" s="175"/>
      <c r="J4010" s="202"/>
      <c r="K4010" s="198"/>
    </row>
    <row r="4011" spans="3:11" ht="15" customHeight="1" x14ac:dyDescent="0.25">
      <c r="C4011" s="175"/>
      <c r="E4011" s="175"/>
      <c r="H4011" s="175"/>
      <c r="I4011" s="175"/>
      <c r="J4011" s="202"/>
      <c r="K4011" s="198"/>
    </row>
    <row r="4012" spans="3:11" ht="15" customHeight="1" x14ac:dyDescent="0.25">
      <c r="C4012" s="175"/>
      <c r="E4012" s="175"/>
      <c r="H4012" s="175"/>
      <c r="I4012" s="175"/>
      <c r="J4012" s="202"/>
      <c r="K4012" s="198"/>
    </row>
    <row r="4013" spans="3:11" ht="15" customHeight="1" x14ac:dyDescent="0.25">
      <c r="C4013" s="175"/>
      <c r="E4013" s="175"/>
      <c r="H4013" s="175"/>
      <c r="I4013" s="175"/>
      <c r="J4013" s="202"/>
      <c r="K4013" s="198"/>
    </row>
    <row r="4014" spans="3:11" ht="15" customHeight="1" x14ac:dyDescent="0.25">
      <c r="C4014" s="175"/>
      <c r="E4014" s="175"/>
      <c r="H4014" s="175"/>
      <c r="I4014" s="175"/>
      <c r="J4014" s="202"/>
      <c r="K4014" s="198"/>
    </row>
    <row r="4015" spans="3:11" ht="15" customHeight="1" x14ac:dyDescent="0.25">
      <c r="C4015" s="175"/>
      <c r="E4015" s="175"/>
      <c r="H4015" s="175"/>
      <c r="I4015" s="175"/>
      <c r="J4015" s="202"/>
      <c r="K4015" s="198"/>
    </row>
    <row r="4016" spans="3:11" ht="15" customHeight="1" x14ac:dyDescent="0.25">
      <c r="C4016" s="175"/>
      <c r="E4016" s="175"/>
      <c r="H4016" s="175"/>
      <c r="I4016" s="175"/>
      <c r="J4016" s="202"/>
      <c r="K4016" s="198"/>
    </row>
    <row r="4017" spans="3:11" ht="15" customHeight="1" x14ac:dyDescent="0.25">
      <c r="C4017" s="175"/>
      <c r="E4017" s="175"/>
      <c r="H4017" s="175"/>
      <c r="I4017" s="175"/>
      <c r="J4017" s="202"/>
      <c r="K4017" s="198"/>
    </row>
    <row r="4018" spans="3:11" ht="15" customHeight="1" x14ac:dyDescent="0.25">
      <c r="C4018" s="175"/>
      <c r="E4018" s="175"/>
      <c r="H4018" s="175"/>
      <c r="I4018" s="175"/>
      <c r="J4018" s="202"/>
      <c r="K4018" s="198"/>
    </row>
    <row r="4019" spans="3:11" ht="15" customHeight="1" x14ac:dyDescent="0.25">
      <c r="C4019" s="175"/>
      <c r="E4019" s="175"/>
      <c r="H4019" s="175"/>
      <c r="I4019" s="175"/>
      <c r="J4019" s="202"/>
      <c r="K4019" s="198"/>
    </row>
    <row r="4020" spans="3:11" ht="15" customHeight="1" x14ac:dyDescent="0.25">
      <c r="C4020" s="175"/>
      <c r="E4020" s="175"/>
      <c r="H4020" s="175"/>
      <c r="I4020" s="175"/>
      <c r="J4020" s="202"/>
      <c r="K4020" s="198"/>
    </row>
    <row r="4021" spans="3:11" ht="15" customHeight="1" x14ac:dyDescent="0.25">
      <c r="C4021" s="175"/>
      <c r="E4021" s="175"/>
      <c r="H4021" s="175"/>
      <c r="I4021" s="175"/>
      <c r="J4021" s="202"/>
      <c r="K4021" s="198"/>
    </row>
    <row r="4022" spans="3:11" ht="15" customHeight="1" x14ac:dyDescent="0.25">
      <c r="C4022" s="175"/>
      <c r="E4022" s="175"/>
      <c r="H4022" s="175"/>
      <c r="I4022" s="175"/>
      <c r="J4022" s="202"/>
      <c r="K4022" s="198"/>
    </row>
    <row r="4023" spans="3:11" ht="15" customHeight="1" x14ac:dyDescent="0.25">
      <c r="C4023" s="175"/>
      <c r="E4023" s="175"/>
      <c r="H4023" s="175"/>
      <c r="I4023" s="175"/>
      <c r="J4023" s="202"/>
      <c r="K4023" s="198"/>
    </row>
    <row r="4024" spans="3:11" ht="15" customHeight="1" x14ac:dyDescent="0.25">
      <c r="C4024" s="175"/>
      <c r="E4024" s="175"/>
      <c r="H4024" s="175"/>
      <c r="I4024" s="175"/>
      <c r="J4024" s="202"/>
      <c r="K4024" s="198"/>
    </row>
    <row r="4025" spans="3:11" ht="15" customHeight="1" x14ac:dyDescent="0.25">
      <c r="C4025" s="175"/>
      <c r="E4025" s="175"/>
      <c r="H4025" s="175"/>
      <c r="I4025" s="175"/>
      <c r="J4025" s="202"/>
      <c r="K4025" s="198"/>
    </row>
    <row r="4026" spans="3:11" ht="15" customHeight="1" x14ac:dyDescent="0.25">
      <c r="C4026" s="175"/>
      <c r="E4026" s="175"/>
      <c r="H4026" s="175"/>
      <c r="I4026" s="175"/>
      <c r="J4026" s="202"/>
      <c r="K4026" s="198"/>
    </row>
    <row r="4027" spans="3:11" ht="15" customHeight="1" x14ac:dyDescent="0.25">
      <c r="C4027" s="175"/>
      <c r="E4027" s="175"/>
      <c r="H4027" s="175"/>
      <c r="I4027" s="175"/>
      <c r="J4027" s="202"/>
      <c r="K4027" s="198"/>
    </row>
    <row r="4028" spans="3:11" ht="15" customHeight="1" x14ac:dyDescent="0.25">
      <c r="C4028" s="175"/>
      <c r="E4028" s="175"/>
      <c r="H4028" s="175"/>
      <c r="I4028" s="175"/>
      <c r="J4028" s="202"/>
      <c r="K4028" s="198"/>
    </row>
    <row r="4029" spans="3:11" ht="15" customHeight="1" x14ac:dyDescent="0.25">
      <c r="C4029" s="175"/>
      <c r="E4029" s="175"/>
      <c r="H4029" s="175"/>
      <c r="I4029" s="175"/>
      <c r="J4029" s="202"/>
      <c r="K4029" s="198"/>
    </row>
    <row r="4030" spans="3:11" ht="15" customHeight="1" x14ac:dyDescent="0.25">
      <c r="C4030" s="175"/>
      <c r="E4030" s="175"/>
      <c r="H4030" s="175"/>
      <c r="I4030" s="175"/>
      <c r="J4030" s="202"/>
      <c r="K4030" s="198"/>
    </row>
    <row r="4031" spans="3:11" ht="15" customHeight="1" x14ac:dyDescent="0.25">
      <c r="C4031" s="175"/>
      <c r="E4031" s="175"/>
      <c r="H4031" s="175"/>
      <c r="I4031" s="175"/>
      <c r="J4031" s="202"/>
      <c r="K4031" s="198"/>
    </row>
    <row r="4032" spans="3:11" ht="15" customHeight="1" x14ac:dyDescent="0.25">
      <c r="C4032" s="175"/>
      <c r="E4032" s="175"/>
      <c r="H4032" s="175"/>
      <c r="I4032" s="175"/>
      <c r="J4032" s="202"/>
      <c r="K4032" s="198"/>
    </row>
    <row r="4033" spans="3:11" ht="15" customHeight="1" x14ac:dyDescent="0.25">
      <c r="C4033" s="175"/>
      <c r="E4033" s="175"/>
      <c r="H4033" s="175"/>
      <c r="I4033" s="175"/>
      <c r="J4033" s="202"/>
      <c r="K4033" s="198"/>
    </row>
    <row r="4034" spans="3:11" ht="15" customHeight="1" x14ac:dyDescent="0.25">
      <c r="C4034" s="175"/>
      <c r="E4034" s="175"/>
      <c r="H4034" s="175"/>
      <c r="I4034" s="175"/>
      <c r="J4034" s="202"/>
      <c r="K4034" s="198"/>
    </row>
    <row r="4035" spans="3:11" ht="15" customHeight="1" x14ac:dyDescent="0.25">
      <c r="C4035" s="175"/>
      <c r="E4035" s="175"/>
      <c r="H4035" s="175"/>
      <c r="I4035" s="175"/>
      <c r="J4035" s="202"/>
      <c r="K4035" s="198"/>
    </row>
    <row r="4036" spans="3:11" ht="15" customHeight="1" x14ac:dyDescent="0.25">
      <c r="C4036" s="175"/>
      <c r="E4036" s="175"/>
      <c r="H4036" s="175"/>
      <c r="I4036" s="175"/>
      <c r="J4036" s="202"/>
      <c r="K4036" s="198"/>
    </row>
    <row r="4037" spans="3:11" ht="15" customHeight="1" x14ac:dyDescent="0.25">
      <c r="C4037" s="175"/>
      <c r="E4037" s="175"/>
      <c r="H4037" s="175"/>
      <c r="I4037" s="175"/>
      <c r="J4037" s="202"/>
      <c r="K4037" s="198"/>
    </row>
    <row r="4038" spans="3:11" ht="15" customHeight="1" x14ac:dyDescent="0.25">
      <c r="C4038" s="175"/>
      <c r="E4038" s="175"/>
      <c r="H4038" s="175"/>
      <c r="I4038" s="175"/>
      <c r="J4038" s="202"/>
      <c r="K4038" s="198"/>
    </row>
    <row r="4039" spans="3:11" ht="15" customHeight="1" x14ac:dyDescent="0.25">
      <c r="C4039" s="175"/>
      <c r="E4039" s="175"/>
      <c r="H4039" s="175"/>
      <c r="I4039" s="175"/>
      <c r="J4039" s="202"/>
      <c r="K4039" s="198"/>
    </row>
    <row r="4040" spans="3:11" ht="15" customHeight="1" x14ac:dyDescent="0.25">
      <c r="C4040" s="175"/>
      <c r="E4040" s="175"/>
      <c r="H4040" s="175"/>
      <c r="I4040" s="175"/>
      <c r="J4040" s="202"/>
      <c r="K4040" s="198"/>
    </row>
    <row r="4041" spans="3:11" ht="15" customHeight="1" x14ac:dyDescent="0.25">
      <c r="C4041" s="175"/>
      <c r="E4041" s="175"/>
      <c r="H4041" s="175"/>
      <c r="I4041" s="175"/>
      <c r="J4041" s="202"/>
      <c r="K4041" s="198"/>
    </row>
    <row r="4042" spans="3:11" ht="15" customHeight="1" x14ac:dyDescent="0.25">
      <c r="C4042" s="175"/>
      <c r="E4042" s="175"/>
      <c r="H4042" s="175"/>
      <c r="I4042" s="175"/>
      <c r="J4042" s="202"/>
      <c r="K4042" s="198"/>
    </row>
    <row r="4043" spans="3:11" ht="15" customHeight="1" x14ac:dyDescent="0.25">
      <c r="C4043" s="175"/>
      <c r="E4043" s="175"/>
      <c r="H4043" s="175"/>
      <c r="I4043" s="175"/>
      <c r="J4043" s="202"/>
      <c r="K4043" s="198"/>
    </row>
    <row r="4044" spans="3:11" ht="15" customHeight="1" x14ac:dyDescent="0.25">
      <c r="C4044" s="175"/>
      <c r="E4044" s="175"/>
      <c r="H4044" s="175"/>
      <c r="I4044" s="175"/>
      <c r="J4044" s="202"/>
      <c r="K4044" s="198"/>
    </row>
    <row r="4045" spans="3:11" ht="15" customHeight="1" x14ac:dyDescent="0.25">
      <c r="C4045" s="175"/>
      <c r="E4045" s="175"/>
      <c r="H4045" s="175"/>
      <c r="I4045" s="175"/>
      <c r="J4045" s="202"/>
      <c r="K4045" s="198"/>
    </row>
    <row r="4046" spans="3:11" ht="15" customHeight="1" x14ac:dyDescent="0.25">
      <c r="C4046" s="175"/>
      <c r="E4046" s="175"/>
      <c r="H4046" s="175"/>
      <c r="I4046" s="175"/>
      <c r="J4046" s="202"/>
      <c r="K4046" s="198"/>
    </row>
    <row r="4047" spans="3:11" ht="15" customHeight="1" x14ac:dyDescent="0.25">
      <c r="C4047" s="175"/>
      <c r="E4047" s="175"/>
      <c r="H4047" s="175"/>
      <c r="I4047" s="175"/>
      <c r="J4047" s="202"/>
      <c r="K4047" s="198"/>
    </row>
    <row r="4048" spans="3:11" ht="15" customHeight="1" x14ac:dyDescent="0.25">
      <c r="C4048" s="175"/>
      <c r="E4048" s="175"/>
      <c r="H4048" s="175"/>
      <c r="I4048" s="175"/>
      <c r="J4048" s="202"/>
      <c r="K4048" s="198"/>
    </row>
    <row r="4049" spans="3:11" ht="15" customHeight="1" x14ac:dyDescent="0.25">
      <c r="C4049" s="175"/>
      <c r="E4049" s="175"/>
      <c r="H4049" s="175"/>
      <c r="I4049" s="175"/>
      <c r="J4049" s="202"/>
      <c r="K4049" s="198"/>
    </row>
    <row r="4050" spans="3:11" ht="15" customHeight="1" x14ac:dyDescent="0.25">
      <c r="C4050" s="175"/>
      <c r="E4050" s="175"/>
      <c r="H4050" s="175"/>
      <c r="I4050" s="175"/>
      <c r="J4050" s="202"/>
      <c r="K4050" s="198"/>
    </row>
    <row r="4051" spans="3:11" ht="15" customHeight="1" x14ac:dyDescent="0.25">
      <c r="C4051" s="175"/>
      <c r="E4051" s="175"/>
      <c r="H4051" s="175"/>
      <c r="I4051" s="175"/>
      <c r="J4051" s="202"/>
      <c r="K4051" s="198"/>
    </row>
    <row r="4052" spans="3:11" ht="15" customHeight="1" x14ac:dyDescent="0.25">
      <c r="C4052" s="175"/>
      <c r="E4052" s="175"/>
      <c r="H4052" s="175"/>
      <c r="I4052" s="175"/>
      <c r="J4052" s="202"/>
      <c r="K4052" s="198"/>
    </row>
    <row r="4053" spans="3:11" ht="15" customHeight="1" x14ac:dyDescent="0.25">
      <c r="C4053" s="175"/>
      <c r="E4053" s="175"/>
      <c r="H4053" s="175"/>
      <c r="I4053" s="175"/>
      <c r="J4053" s="202"/>
      <c r="K4053" s="198"/>
    </row>
    <row r="4054" spans="3:11" ht="15" customHeight="1" x14ac:dyDescent="0.25">
      <c r="C4054" s="175"/>
      <c r="E4054" s="175"/>
      <c r="H4054" s="175"/>
      <c r="I4054" s="175"/>
      <c r="J4054" s="202"/>
      <c r="K4054" s="198"/>
    </row>
    <row r="4055" spans="3:11" ht="15" customHeight="1" x14ac:dyDescent="0.25">
      <c r="C4055" s="175"/>
      <c r="E4055" s="175"/>
      <c r="H4055" s="175"/>
      <c r="I4055" s="175"/>
      <c r="J4055" s="202"/>
      <c r="K4055" s="198"/>
    </row>
    <row r="4056" spans="3:11" ht="15" customHeight="1" x14ac:dyDescent="0.25">
      <c r="C4056" s="175"/>
      <c r="E4056" s="175"/>
      <c r="H4056" s="175"/>
      <c r="I4056" s="175"/>
      <c r="J4056" s="202"/>
      <c r="K4056" s="198"/>
    </row>
    <row r="4057" spans="3:11" ht="15" customHeight="1" x14ac:dyDescent="0.25">
      <c r="C4057" s="175"/>
      <c r="E4057" s="175"/>
      <c r="H4057" s="175"/>
      <c r="I4057" s="175"/>
      <c r="J4057" s="202"/>
      <c r="K4057" s="198"/>
    </row>
    <row r="4058" spans="3:11" ht="15" customHeight="1" x14ac:dyDescent="0.25">
      <c r="C4058" s="175"/>
      <c r="E4058" s="175"/>
      <c r="H4058" s="175"/>
      <c r="I4058" s="175"/>
      <c r="J4058" s="202"/>
      <c r="K4058" s="198"/>
    </row>
    <row r="4059" spans="3:11" ht="15" customHeight="1" x14ac:dyDescent="0.25">
      <c r="C4059" s="175"/>
      <c r="E4059" s="175"/>
      <c r="H4059" s="175"/>
      <c r="I4059" s="175"/>
      <c r="J4059" s="202"/>
      <c r="K4059" s="198"/>
    </row>
    <row r="4060" spans="3:11" ht="15" customHeight="1" x14ac:dyDescent="0.25">
      <c r="C4060" s="175"/>
      <c r="E4060" s="175"/>
      <c r="H4060" s="175"/>
      <c r="I4060" s="175"/>
      <c r="J4060" s="202"/>
      <c r="K4060" s="198"/>
    </row>
    <row r="4061" spans="3:11" ht="15" customHeight="1" x14ac:dyDescent="0.25">
      <c r="C4061" s="175"/>
      <c r="E4061" s="175"/>
      <c r="H4061" s="175"/>
      <c r="I4061" s="175"/>
      <c r="J4061" s="202"/>
      <c r="K4061" s="198"/>
    </row>
    <row r="4062" spans="3:11" ht="15" customHeight="1" x14ac:dyDescent="0.25">
      <c r="C4062" s="175"/>
      <c r="E4062" s="175"/>
      <c r="H4062" s="175"/>
      <c r="I4062" s="175"/>
      <c r="J4062" s="202"/>
      <c r="K4062" s="198"/>
    </row>
    <row r="4063" spans="3:11" ht="15" customHeight="1" x14ac:dyDescent="0.25">
      <c r="C4063" s="175"/>
      <c r="E4063" s="175"/>
      <c r="H4063" s="175"/>
      <c r="I4063" s="175"/>
      <c r="J4063" s="202"/>
      <c r="K4063" s="198"/>
    </row>
    <row r="4064" spans="3:11" ht="15" customHeight="1" x14ac:dyDescent="0.25">
      <c r="C4064" s="175"/>
      <c r="E4064" s="175"/>
      <c r="H4064" s="175"/>
      <c r="I4064" s="175"/>
      <c r="J4064" s="202"/>
      <c r="K4064" s="198"/>
    </row>
    <row r="4065" spans="3:11" ht="15" customHeight="1" x14ac:dyDescent="0.25">
      <c r="C4065" s="175"/>
      <c r="E4065" s="175"/>
      <c r="H4065" s="175"/>
      <c r="I4065" s="175"/>
      <c r="J4065" s="202"/>
      <c r="K4065" s="198"/>
    </row>
    <row r="4066" spans="3:11" ht="15" customHeight="1" x14ac:dyDescent="0.25">
      <c r="C4066" s="175"/>
      <c r="E4066" s="175"/>
      <c r="H4066" s="175"/>
      <c r="I4066" s="175"/>
      <c r="J4066" s="202"/>
      <c r="K4066" s="198"/>
    </row>
    <row r="4067" spans="3:11" ht="15" customHeight="1" x14ac:dyDescent="0.25">
      <c r="C4067" s="175"/>
      <c r="E4067" s="175"/>
      <c r="H4067" s="175"/>
      <c r="I4067" s="175"/>
      <c r="J4067" s="202"/>
      <c r="K4067" s="198"/>
    </row>
    <row r="4068" spans="3:11" ht="15" customHeight="1" x14ac:dyDescent="0.25">
      <c r="C4068" s="175"/>
      <c r="E4068" s="175"/>
      <c r="H4068" s="175"/>
      <c r="I4068" s="175"/>
      <c r="J4068" s="202"/>
      <c r="K4068" s="198"/>
    </row>
    <row r="4069" spans="3:11" ht="15" customHeight="1" x14ac:dyDescent="0.25">
      <c r="C4069" s="175"/>
      <c r="E4069" s="175"/>
      <c r="H4069" s="175"/>
      <c r="I4069" s="175"/>
      <c r="J4069" s="202"/>
      <c r="K4069" s="198"/>
    </row>
    <row r="4070" spans="3:11" ht="15" customHeight="1" x14ac:dyDescent="0.25">
      <c r="C4070" s="175"/>
      <c r="E4070" s="175"/>
      <c r="H4070" s="175"/>
      <c r="I4070" s="175"/>
      <c r="J4070" s="202"/>
      <c r="K4070" s="198"/>
    </row>
    <row r="4071" spans="3:11" ht="15" customHeight="1" x14ac:dyDescent="0.25">
      <c r="C4071" s="175"/>
      <c r="E4071" s="175"/>
      <c r="H4071" s="175"/>
      <c r="I4071" s="175"/>
      <c r="J4071" s="202"/>
      <c r="K4071" s="198"/>
    </row>
    <row r="4072" spans="3:11" ht="15" customHeight="1" x14ac:dyDescent="0.25">
      <c r="C4072" s="175"/>
      <c r="E4072" s="175"/>
      <c r="H4072" s="175"/>
      <c r="I4072" s="175"/>
      <c r="J4072" s="202"/>
      <c r="K4072" s="198"/>
    </row>
    <row r="4073" spans="3:11" ht="15" customHeight="1" x14ac:dyDescent="0.25">
      <c r="C4073" s="175"/>
      <c r="E4073" s="175"/>
      <c r="H4073" s="175"/>
      <c r="I4073" s="175"/>
      <c r="J4073" s="202"/>
      <c r="K4073" s="198"/>
    </row>
    <row r="4074" spans="3:11" ht="15" customHeight="1" x14ac:dyDescent="0.25">
      <c r="C4074" s="175"/>
      <c r="E4074" s="175"/>
      <c r="H4074" s="175"/>
      <c r="I4074" s="175"/>
      <c r="J4074" s="202"/>
      <c r="K4074" s="198"/>
    </row>
    <row r="4075" spans="3:11" ht="15" customHeight="1" x14ac:dyDescent="0.25">
      <c r="C4075" s="175"/>
      <c r="E4075" s="175"/>
      <c r="H4075" s="175"/>
      <c r="I4075" s="175"/>
      <c r="J4075" s="202"/>
      <c r="K4075" s="198"/>
    </row>
    <row r="4076" spans="3:11" ht="15" customHeight="1" x14ac:dyDescent="0.25">
      <c r="C4076" s="175"/>
      <c r="E4076" s="175"/>
      <c r="H4076" s="175"/>
      <c r="I4076" s="175"/>
      <c r="J4076" s="202"/>
      <c r="K4076" s="198"/>
    </row>
    <row r="4077" spans="3:11" ht="15" customHeight="1" x14ac:dyDescent="0.25">
      <c r="C4077" s="175"/>
      <c r="E4077" s="175"/>
      <c r="H4077" s="175"/>
      <c r="I4077" s="175"/>
      <c r="J4077" s="202"/>
      <c r="K4077" s="198"/>
    </row>
    <row r="4078" spans="3:11" ht="15" customHeight="1" x14ac:dyDescent="0.25">
      <c r="C4078" s="175"/>
      <c r="E4078" s="175"/>
      <c r="H4078" s="175"/>
      <c r="I4078" s="175"/>
      <c r="J4078" s="202"/>
      <c r="K4078" s="198"/>
    </row>
    <row r="4079" spans="3:11" ht="15" customHeight="1" x14ac:dyDescent="0.25">
      <c r="C4079" s="175"/>
      <c r="E4079" s="175"/>
      <c r="H4079" s="175"/>
      <c r="I4079" s="175"/>
      <c r="J4079" s="202"/>
      <c r="K4079" s="198"/>
    </row>
    <row r="4080" spans="3:11" ht="15" customHeight="1" x14ac:dyDescent="0.25">
      <c r="C4080" s="175"/>
      <c r="E4080" s="175"/>
      <c r="H4080" s="175"/>
      <c r="I4080" s="175"/>
      <c r="J4080" s="202"/>
      <c r="K4080" s="198"/>
    </row>
    <row r="4081" spans="3:11" ht="15" customHeight="1" x14ac:dyDescent="0.25">
      <c r="C4081" s="175"/>
      <c r="E4081" s="175"/>
      <c r="H4081" s="175"/>
      <c r="I4081" s="175"/>
      <c r="J4081" s="202"/>
      <c r="K4081" s="198"/>
    </row>
    <row r="4082" spans="3:11" ht="15" customHeight="1" x14ac:dyDescent="0.25">
      <c r="C4082" s="175"/>
      <c r="E4082" s="175"/>
      <c r="H4082" s="175"/>
      <c r="I4082" s="175"/>
      <c r="J4082" s="202"/>
      <c r="K4082" s="198"/>
    </row>
    <row r="4083" spans="3:11" ht="15" customHeight="1" x14ac:dyDescent="0.25">
      <c r="C4083" s="175"/>
      <c r="E4083" s="175"/>
      <c r="H4083" s="175"/>
      <c r="I4083" s="175"/>
      <c r="J4083" s="202"/>
      <c r="K4083" s="198"/>
    </row>
    <row r="4084" spans="3:11" ht="15" customHeight="1" x14ac:dyDescent="0.25">
      <c r="C4084" s="175"/>
      <c r="E4084" s="175"/>
      <c r="H4084" s="175"/>
      <c r="I4084" s="175"/>
      <c r="J4084" s="202"/>
      <c r="K4084" s="198"/>
    </row>
    <row r="4085" spans="3:11" ht="15" customHeight="1" x14ac:dyDescent="0.25">
      <c r="C4085" s="175"/>
      <c r="E4085" s="175"/>
      <c r="H4085" s="175"/>
      <c r="I4085" s="175"/>
      <c r="J4085" s="202"/>
      <c r="K4085" s="198"/>
    </row>
    <row r="4086" spans="3:11" ht="15" customHeight="1" x14ac:dyDescent="0.25">
      <c r="C4086" s="175"/>
      <c r="E4086" s="175"/>
      <c r="H4086" s="175"/>
      <c r="I4086" s="175"/>
      <c r="J4086" s="202"/>
      <c r="K4086" s="198"/>
    </row>
    <row r="4087" spans="3:11" ht="15" customHeight="1" x14ac:dyDescent="0.25">
      <c r="C4087" s="175"/>
      <c r="E4087" s="175"/>
      <c r="H4087" s="175"/>
      <c r="I4087" s="175"/>
      <c r="J4087" s="202"/>
      <c r="K4087" s="198"/>
    </row>
    <row r="4088" spans="3:11" ht="15" customHeight="1" x14ac:dyDescent="0.25">
      <c r="C4088" s="175"/>
      <c r="E4088" s="175"/>
      <c r="H4088" s="175"/>
      <c r="I4088" s="175"/>
      <c r="J4088" s="202"/>
      <c r="K4088" s="198"/>
    </row>
    <row r="4089" spans="3:11" ht="15" customHeight="1" x14ac:dyDescent="0.25">
      <c r="C4089" s="175"/>
      <c r="E4089" s="175"/>
      <c r="H4089" s="175"/>
      <c r="I4089" s="175"/>
      <c r="J4089" s="202"/>
      <c r="K4089" s="198"/>
    </row>
    <row r="4090" spans="3:11" ht="15" customHeight="1" x14ac:dyDescent="0.25">
      <c r="C4090" s="175"/>
      <c r="E4090" s="175"/>
      <c r="H4090" s="175"/>
      <c r="I4090" s="175"/>
      <c r="J4090" s="202"/>
      <c r="K4090" s="198"/>
    </row>
    <row r="4091" spans="3:11" ht="15" customHeight="1" x14ac:dyDescent="0.25">
      <c r="C4091" s="175"/>
      <c r="E4091" s="175"/>
      <c r="H4091" s="175"/>
      <c r="I4091" s="175"/>
      <c r="J4091" s="202"/>
      <c r="K4091" s="198"/>
    </row>
    <row r="4092" spans="3:11" ht="15" customHeight="1" x14ac:dyDescent="0.25">
      <c r="C4092" s="175"/>
      <c r="E4092" s="175"/>
      <c r="H4092" s="175"/>
      <c r="I4092" s="175"/>
      <c r="J4092" s="202"/>
      <c r="K4092" s="198"/>
    </row>
    <row r="4093" spans="3:11" ht="15" customHeight="1" x14ac:dyDescent="0.25">
      <c r="C4093" s="175"/>
      <c r="E4093" s="175"/>
      <c r="H4093" s="175"/>
      <c r="I4093" s="175"/>
      <c r="J4093" s="202"/>
      <c r="K4093" s="198"/>
    </row>
    <row r="4094" spans="3:11" ht="15" customHeight="1" x14ac:dyDescent="0.25">
      <c r="C4094" s="175"/>
      <c r="E4094" s="175"/>
      <c r="H4094" s="175"/>
      <c r="I4094" s="175"/>
      <c r="J4094" s="202"/>
      <c r="K4094" s="198"/>
    </row>
    <row r="4095" spans="3:11" ht="15" customHeight="1" x14ac:dyDescent="0.25">
      <c r="C4095" s="175"/>
      <c r="E4095" s="175"/>
      <c r="H4095" s="175"/>
      <c r="I4095" s="175"/>
      <c r="J4095" s="202"/>
      <c r="K4095" s="198"/>
    </row>
    <row r="4096" spans="3:11" ht="15" customHeight="1" x14ac:dyDescent="0.25">
      <c r="C4096" s="175"/>
      <c r="E4096" s="175"/>
      <c r="H4096" s="175"/>
      <c r="I4096" s="175"/>
      <c r="J4096" s="202"/>
      <c r="K4096" s="198"/>
    </row>
    <row r="4097" spans="3:11" ht="15" customHeight="1" x14ac:dyDescent="0.25">
      <c r="C4097" s="175"/>
      <c r="E4097" s="175"/>
      <c r="H4097" s="175"/>
      <c r="I4097" s="175"/>
      <c r="J4097" s="202"/>
      <c r="K4097" s="198"/>
    </row>
    <row r="4098" spans="3:11" ht="15" customHeight="1" x14ac:dyDescent="0.25">
      <c r="C4098" s="175"/>
      <c r="E4098" s="175"/>
      <c r="H4098" s="175"/>
      <c r="I4098" s="175"/>
      <c r="J4098" s="202"/>
      <c r="K4098" s="198"/>
    </row>
    <row r="4099" spans="3:11" ht="15" customHeight="1" x14ac:dyDescent="0.25">
      <c r="C4099" s="175"/>
      <c r="E4099" s="175"/>
      <c r="H4099" s="175"/>
      <c r="I4099" s="175"/>
      <c r="J4099" s="202"/>
      <c r="K4099" s="198"/>
    </row>
    <row r="4100" spans="3:11" ht="15" customHeight="1" x14ac:dyDescent="0.25">
      <c r="C4100" s="175"/>
      <c r="E4100" s="175"/>
      <c r="H4100" s="175"/>
      <c r="I4100" s="175"/>
      <c r="J4100" s="202"/>
      <c r="K4100" s="198"/>
    </row>
    <row r="4101" spans="3:11" ht="15" customHeight="1" x14ac:dyDescent="0.25">
      <c r="C4101" s="175"/>
      <c r="E4101" s="175"/>
      <c r="H4101" s="175"/>
      <c r="I4101" s="175"/>
      <c r="J4101" s="202"/>
      <c r="K4101" s="198"/>
    </row>
    <row r="4102" spans="3:11" ht="15" customHeight="1" x14ac:dyDescent="0.25">
      <c r="C4102" s="175"/>
      <c r="E4102" s="175"/>
      <c r="H4102" s="175"/>
      <c r="I4102" s="175"/>
      <c r="J4102" s="202"/>
      <c r="K4102" s="198"/>
    </row>
    <row r="4103" spans="3:11" ht="15" customHeight="1" x14ac:dyDescent="0.25">
      <c r="C4103" s="175"/>
      <c r="E4103" s="175"/>
      <c r="H4103" s="175"/>
      <c r="I4103" s="175"/>
      <c r="J4103" s="202"/>
      <c r="K4103" s="198"/>
    </row>
    <row r="4104" spans="3:11" ht="15" customHeight="1" x14ac:dyDescent="0.25">
      <c r="C4104" s="175"/>
      <c r="E4104" s="175"/>
      <c r="H4104" s="175"/>
      <c r="I4104" s="175"/>
      <c r="J4104" s="202"/>
      <c r="K4104" s="198"/>
    </row>
    <row r="4105" spans="3:11" ht="15" customHeight="1" x14ac:dyDescent="0.25">
      <c r="C4105" s="175"/>
      <c r="E4105" s="175"/>
      <c r="H4105" s="175"/>
      <c r="I4105" s="175"/>
      <c r="J4105" s="202"/>
      <c r="K4105" s="198"/>
    </row>
    <row r="4106" spans="3:11" ht="15" customHeight="1" x14ac:dyDescent="0.25">
      <c r="C4106" s="175"/>
      <c r="E4106" s="175"/>
      <c r="H4106" s="175"/>
      <c r="I4106" s="175"/>
      <c r="J4106" s="202"/>
      <c r="K4106" s="198"/>
    </row>
    <row r="4107" spans="3:11" ht="15" customHeight="1" x14ac:dyDescent="0.25">
      <c r="C4107" s="175"/>
      <c r="E4107" s="175"/>
      <c r="H4107" s="175"/>
      <c r="I4107" s="175"/>
      <c r="J4107" s="202"/>
      <c r="K4107" s="198"/>
    </row>
    <row r="4108" spans="3:11" ht="15" customHeight="1" x14ac:dyDescent="0.25">
      <c r="C4108" s="175"/>
      <c r="E4108" s="175"/>
      <c r="H4108" s="175"/>
      <c r="I4108" s="175"/>
      <c r="J4108" s="202"/>
      <c r="K4108" s="198"/>
    </row>
    <row r="4109" spans="3:11" ht="15" customHeight="1" x14ac:dyDescent="0.25">
      <c r="C4109" s="175"/>
      <c r="E4109" s="175"/>
      <c r="H4109" s="175"/>
      <c r="I4109" s="175"/>
      <c r="J4109" s="202"/>
      <c r="K4109" s="198"/>
    </row>
    <row r="4110" spans="3:11" ht="15" customHeight="1" x14ac:dyDescent="0.25">
      <c r="C4110" s="175"/>
      <c r="E4110" s="175"/>
      <c r="H4110" s="175"/>
      <c r="I4110" s="175"/>
      <c r="J4110" s="202"/>
      <c r="K4110" s="198"/>
    </row>
    <row r="4111" spans="3:11" ht="15" customHeight="1" x14ac:dyDescent="0.25">
      <c r="C4111" s="175"/>
      <c r="E4111" s="175"/>
      <c r="H4111" s="175"/>
      <c r="I4111" s="175"/>
      <c r="J4111" s="202"/>
      <c r="K4111" s="198"/>
    </row>
    <row r="4112" spans="3:11" ht="15" customHeight="1" x14ac:dyDescent="0.25">
      <c r="C4112" s="175"/>
      <c r="E4112" s="175"/>
      <c r="H4112" s="175"/>
      <c r="I4112" s="175"/>
      <c r="J4112" s="202"/>
      <c r="K4112" s="198"/>
    </row>
    <row r="4113" spans="3:11" ht="15" customHeight="1" x14ac:dyDescent="0.25">
      <c r="C4113" s="175"/>
      <c r="E4113" s="175"/>
      <c r="H4113" s="175"/>
      <c r="I4113" s="175"/>
      <c r="J4113" s="202"/>
      <c r="K4113" s="198"/>
    </row>
    <row r="4114" spans="3:11" ht="15" customHeight="1" x14ac:dyDescent="0.25">
      <c r="C4114" s="175"/>
      <c r="E4114" s="175"/>
      <c r="H4114" s="175"/>
      <c r="I4114" s="175"/>
      <c r="J4114" s="202"/>
      <c r="K4114" s="198"/>
    </row>
    <row r="4115" spans="3:11" ht="15" customHeight="1" x14ac:dyDescent="0.25">
      <c r="C4115" s="175"/>
      <c r="E4115" s="175"/>
      <c r="H4115" s="175"/>
      <c r="I4115" s="175"/>
      <c r="J4115" s="202"/>
      <c r="K4115" s="198"/>
    </row>
    <row r="4116" spans="3:11" ht="15" customHeight="1" x14ac:dyDescent="0.25">
      <c r="C4116" s="175"/>
      <c r="E4116" s="175"/>
      <c r="H4116" s="175"/>
      <c r="I4116" s="175"/>
      <c r="J4116" s="202"/>
      <c r="K4116" s="198"/>
    </row>
    <row r="4117" spans="3:11" ht="15" customHeight="1" x14ac:dyDescent="0.25">
      <c r="C4117" s="175"/>
      <c r="E4117" s="175"/>
      <c r="H4117" s="175"/>
      <c r="I4117" s="175"/>
      <c r="J4117" s="202"/>
      <c r="K4117" s="198"/>
    </row>
    <row r="4118" spans="3:11" ht="15" customHeight="1" x14ac:dyDescent="0.25">
      <c r="C4118" s="175"/>
      <c r="E4118" s="175"/>
      <c r="H4118" s="175"/>
      <c r="I4118" s="175"/>
      <c r="J4118" s="202"/>
      <c r="K4118" s="198"/>
    </row>
    <row r="4119" spans="3:11" ht="15" customHeight="1" x14ac:dyDescent="0.25">
      <c r="C4119" s="175"/>
      <c r="E4119" s="175"/>
      <c r="H4119" s="175"/>
      <c r="I4119" s="175"/>
      <c r="J4119" s="202"/>
      <c r="K4119" s="198"/>
    </row>
    <row r="4120" spans="3:11" ht="15" customHeight="1" x14ac:dyDescent="0.25">
      <c r="C4120" s="175"/>
      <c r="E4120" s="175"/>
      <c r="H4120" s="175"/>
      <c r="I4120" s="175"/>
      <c r="J4120" s="202"/>
      <c r="K4120" s="198"/>
    </row>
    <row r="4121" spans="3:11" ht="15" customHeight="1" x14ac:dyDescent="0.25">
      <c r="C4121" s="175"/>
      <c r="E4121" s="175"/>
      <c r="H4121" s="175"/>
      <c r="I4121" s="175"/>
      <c r="J4121" s="202"/>
      <c r="K4121" s="198"/>
    </row>
    <row r="4122" spans="3:11" ht="15" customHeight="1" x14ac:dyDescent="0.25">
      <c r="C4122" s="175"/>
      <c r="E4122" s="175"/>
      <c r="H4122" s="175"/>
      <c r="I4122" s="175"/>
      <c r="J4122" s="202"/>
      <c r="K4122" s="198"/>
    </row>
    <row r="4123" spans="3:11" ht="15" customHeight="1" x14ac:dyDescent="0.25">
      <c r="C4123" s="175"/>
      <c r="E4123" s="175"/>
      <c r="H4123" s="175"/>
      <c r="I4123" s="175"/>
      <c r="J4123" s="202"/>
      <c r="K4123" s="198"/>
    </row>
    <row r="4124" spans="3:11" ht="15" customHeight="1" x14ac:dyDescent="0.25">
      <c r="C4124" s="175"/>
      <c r="E4124" s="175"/>
      <c r="H4124" s="175"/>
      <c r="I4124" s="175"/>
      <c r="J4124" s="202"/>
      <c r="K4124" s="198"/>
    </row>
    <row r="4125" spans="3:11" ht="15" customHeight="1" x14ac:dyDescent="0.25">
      <c r="C4125" s="175"/>
      <c r="E4125" s="175"/>
      <c r="H4125" s="175"/>
      <c r="I4125" s="175"/>
      <c r="J4125" s="202"/>
      <c r="K4125" s="198"/>
    </row>
    <row r="4126" spans="3:11" ht="15" customHeight="1" x14ac:dyDescent="0.25">
      <c r="C4126" s="175"/>
      <c r="E4126" s="175"/>
      <c r="H4126" s="175"/>
      <c r="I4126" s="175"/>
      <c r="J4126" s="202"/>
      <c r="K4126" s="198"/>
    </row>
    <row r="4127" spans="3:11" ht="15" customHeight="1" x14ac:dyDescent="0.25">
      <c r="C4127" s="175"/>
      <c r="E4127" s="175"/>
      <c r="H4127" s="175"/>
      <c r="I4127" s="175"/>
      <c r="J4127" s="202"/>
      <c r="K4127" s="198"/>
    </row>
    <row r="4128" spans="3:11" ht="15" customHeight="1" x14ac:dyDescent="0.25">
      <c r="C4128" s="175"/>
      <c r="E4128" s="175"/>
      <c r="H4128" s="175"/>
      <c r="I4128" s="175"/>
      <c r="J4128" s="202"/>
      <c r="K4128" s="198"/>
    </row>
    <row r="4129" spans="3:11" ht="15" customHeight="1" x14ac:dyDescent="0.25">
      <c r="C4129" s="175"/>
      <c r="E4129" s="175"/>
      <c r="H4129" s="175"/>
      <c r="I4129" s="175"/>
      <c r="J4129" s="202"/>
      <c r="K4129" s="198"/>
    </row>
    <row r="4130" spans="3:11" ht="15" customHeight="1" x14ac:dyDescent="0.25">
      <c r="C4130" s="175"/>
      <c r="E4130" s="175"/>
      <c r="H4130" s="175"/>
      <c r="I4130" s="175"/>
      <c r="J4130" s="202"/>
      <c r="K4130" s="198"/>
    </row>
    <row r="4131" spans="3:11" ht="15" customHeight="1" x14ac:dyDescent="0.25">
      <c r="C4131" s="175"/>
      <c r="E4131" s="175"/>
      <c r="H4131" s="175"/>
      <c r="I4131" s="175"/>
      <c r="J4131" s="202"/>
      <c r="K4131" s="198"/>
    </row>
    <row r="4132" spans="3:11" ht="15" customHeight="1" x14ac:dyDescent="0.25">
      <c r="C4132" s="175"/>
      <c r="E4132" s="175"/>
      <c r="H4132" s="175"/>
      <c r="I4132" s="175"/>
      <c r="J4132" s="202"/>
      <c r="K4132" s="198"/>
    </row>
    <row r="4133" spans="3:11" ht="15" customHeight="1" x14ac:dyDescent="0.25">
      <c r="C4133" s="175"/>
      <c r="E4133" s="175"/>
      <c r="H4133" s="175"/>
      <c r="I4133" s="175"/>
      <c r="J4133" s="202"/>
      <c r="K4133" s="198"/>
    </row>
    <row r="4134" spans="3:11" ht="15" customHeight="1" x14ac:dyDescent="0.25">
      <c r="C4134" s="175"/>
      <c r="E4134" s="175"/>
      <c r="H4134" s="175"/>
      <c r="I4134" s="175"/>
      <c r="J4134" s="202"/>
      <c r="K4134" s="198"/>
    </row>
    <row r="4135" spans="3:11" ht="15" customHeight="1" x14ac:dyDescent="0.25">
      <c r="C4135" s="175"/>
      <c r="E4135" s="175"/>
      <c r="H4135" s="175"/>
      <c r="I4135" s="175"/>
      <c r="J4135" s="202"/>
      <c r="K4135" s="198"/>
    </row>
    <row r="4136" spans="3:11" ht="15" customHeight="1" x14ac:dyDescent="0.25">
      <c r="C4136" s="175"/>
      <c r="E4136" s="175"/>
      <c r="H4136" s="175"/>
      <c r="I4136" s="175"/>
      <c r="J4136" s="202"/>
      <c r="K4136" s="198"/>
    </row>
    <row r="4137" spans="3:11" ht="15" customHeight="1" x14ac:dyDescent="0.25">
      <c r="C4137" s="175"/>
      <c r="E4137" s="175"/>
      <c r="H4137" s="175"/>
      <c r="I4137" s="175"/>
      <c r="J4137" s="202"/>
      <c r="K4137" s="198"/>
    </row>
    <row r="4138" spans="3:11" ht="15" customHeight="1" x14ac:dyDescent="0.25">
      <c r="C4138" s="175"/>
      <c r="E4138" s="175"/>
      <c r="H4138" s="175"/>
      <c r="I4138" s="175"/>
      <c r="J4138" s="202"/>
      <c r="K4138" s="198"/>
    </row>
    <row r="4139" spans="3:11" ht="15" customHeight="1" x14ac:dyDescent="0.25">
      <c r="C4139" s="175"/>
      <c r="E4139" s="175"/>
      <c r="H4139" s="175"/>
      <c r="I4139" s="175"/>
      <c r="J4139" s="202"/>
      <c r="K4139" s="198"/>
    </row>
    <row r="4140" spans="3:11" ht="15" customHeight="1" x14ac:dyDescent="0.25">
      <c r="C4140" s="175"/>
      <c r="E4140" s="175"/>
      <c r="H4140" s="175"/>
      <c r="I4140" s="175"/>
      <c r="J4140" s="202"/>
      <c r="K4140" s="198"/>
    </row>
    <row r="4141" spans="3:11" ht="15" customHeight="1" x14ac:dyDescent="0.25">
      <c r="C4141" s="175"/>
      <c r="E4141" s="175"/>
      <c r="H4141" s="175"/>
      <c r="I4141" s="175"/>
      <c r="J4141" s="202"/>
      <c r="K4141" s="198"/>
    </row>
    <row r="4142" spans="3:11" ht="15" customHeight="1" x14ac:dyDescent="0.25">
      <c r="C4142" s="175"/>
      <c r="E4142" s="175"/>
      <c r="H4142" s="175"/>
      <c r="I4142" s="175"/>
      <c r="J4142" s="202"/>
      <c r="K4142" s="198"/>
    </row>
    <row r="4143" spans="3:11" ht="15" customHeight="1" x14ac:dyDescent="0.25">
      <c r="C4143" s="175"/>
      <c r="E4143" s="175"/>
      <c r="H4143" s="175"/>
      <c r="I4143" s="175"/>
      <c r="J4143" s="202"/>
      <c r="K4143" s="198"/>
    </row>
    <row r="4144" spans="3:11" ht="15" customHeight="1" x14ac:dyDescent="0.25">
      <c r="C4144" s="175"/>
      <c r="E4144" s="175"/>
      <c r="H4144" s="175"/>
      <c r="I4144" s="175"/>
      <c r="J4144" s="202"/>
      <c r="K4144" s="198"/>
    </row>
    <row r="4145" spans="3:11" ht="15" customHeight="1" x14ac:dyDescent="0.25">
      <c r="C4145" s="175"/>
      <c r="E4145" s="175"/>
      <c r="H4145" s="175"/>
      <c r="I4145" s="175"/>
      <c r="J4145" s="202"/>
      <c r="K4145" s="198"/>
    </row>
    <row r="4146" spans="3:11" ht="15" customHeight="1" x14ac:dyDescent="0.25">
      <c r="C4146" s="175"/>
      <c r="E4146" s="175"/>
      <c r="H4146" s="175"/>
      <c r="I4146" s="175"/>
      <c r="J4146" s="202"/>
      <c r="K4146" s="198"/>
    </row>
    <row r="4147" spans="3:11" ht="15" customHeight="1" x14ac:dyDescent="0.25">
      <c r="C4147" s="175"/>
      <c r="E4147" s="175"/>
      <c r="H4147" s="175"/>
      <c r="I4147" s="175"/>
      <c r="J4147" s="202"/>
      <c r="K4147" s="198"/>
    </row>
    <row r="4148" spans="3:11" ht="15" customHeight="1" x14ac:dyDescent="0.25">
      <c r="C4148" s="175"/>
      <c r="E4148" s="175"/>
      <c r="H4148" s="175"/>
      <c r="I4148" s="175"/>
      <c r="J4148" s="202"/>
      <c r="K4148" s="198"/>
    </row>
    <row r="4149" spans="3:11" ht="15" customHeight="1" x14ac:dyDescent="0.25">
      <c r="C4149" s="175"/>
      <c r="E4149" s="175"/>
      <c r="H4149" s="175"/>
      <c r="I4149" s="175"/>
      <c r="J4149" s="202"/>
      <c r="K4149" s="198"/>
    </row>
    <row r="4150" spans="3:11" ht="15" customHeight="1" x14ac:dyDescent="0.25">
      <c r="C4150" s="175"/>
      <c r="E4150" s="175"/>
      <c r="H4150" s="175"/>
      <c r="I4150" s="175"/>
      <c r="J4150" s="202"/>
      <c r="K4150" s="198"/>
    </row>
    <row r="4151" spans="3:11" ht="15" customHeight="1" x14ac:dyDescent="0.25">
      <c r="C4151" s="175"/>
      <c r="E4151" s="175"/>
      <c r="H4151" s="175"/>
      <c r="I4151" s="175"/>
      <c r="J4151" s="202"/>
      <c r="K4151" s="198"/>
    </row>
    <row r="4152" spans="3:11" ht="15" customHeight="1" x14ac:dyDescent="0.25">
      <c r="C4152" s="175"/>
      <c r="E4152" s="175"/>
      <c r="H4152" s="175"/>
      <c r="I4152" s="175"/>
      <c r="J4152" s="202"/>
      <c r="K4152" s="198"/>
    </row>
    <row r="4153" spans="3:11" ht="15" customHeight="1" x14ac:dyDescent="0.25">
      <c r="C4153" s="175"/>
      <c r="E4153" s="175"/>
      <c r="H4153" s="175"/>
      <c r="I4153" s="175"/>
      <c r="J4153" s="202"/>
      <c r="K4153" s="198"/>
    </row>
    <row r="4154" spans="3:11" ht="15" customHeight="1" x14ac:dyDescent="0.25">
      <c r="C4154" s="175"/>
      <c r="E4154" s="175"/>
      <c r="H4154" s="175"/>
      <c r="I4154" s="175"/>
      <c r="J4154" s="202"/>
      <c r="K4154" s="198"/>
    </row>
    <row r="4155" spans="3:11" ht="15" customHeight="1" x14ac:dyDescent="0.25">
      <c r="C4155" s="175"/>
      <c r="E4155" s="175"/>
      <c r="H4155" s="175"/>
      <c r="I4155" s="175"/>
      <c r="J4155" s="202"/>
      <c r="K4155" s="198"/>
    </row>
    <row r="4156" spans="3:11" ht="15" customHeight="1" x14ac:dyDescent="0.25">
      <c r="C4156" s="175"/>
      <c r="E4156" s="175"/>
      <c r="H4156" s="175"/>
      <c r="I4156" s="175"/>
      <c r="J4156" s="202"/>
      <c r="K4156" s="198"/>
    </row>
    <row r="4157" spans="3:11" ht="15" customHeight="1" x14ac:dyDescent="0.25">
      <c r="C4157" s="175"/>
      <c r="E4157" s="175"/>
      <c r="H4157" s="175"/>
      <c r="I4157" s="175"/>
      <c r="J4157" s="202"/>
      <c r="K4157" s="198"/>
    </row>
    <row r="4158" spans="3:11" ht="15" customHeight="1" x14ac:dyDescent="0.25">
      <c r="C4158" s="175"/>
      <c r="E4158" s="175"/>
      <c r="H4158" s="175"/>
      <c r="I4158" s="175"/>
      <c r="J4158" s="202"/>
      <c r="K4158" s="198"/>
    </row>
    <row r="4159" spans="3:11" ht="15" customHeight="1" x14ac:dyDescent="0.25">
      <c r="C4159" s="175"/>
      <c r="E4159" s="175"/>
      <c r="H4159" s="175"/>
      <c r="I4159" s="175"/>
      <c r="J4159" s="202"/>
      <c r="K4159" s="198"/>
    </row>
    <row r="4160" spans="3:11" ht="15" customHeight="1" x14ac:dyDescent="0.25">
      <c r="C4160" s="175"/>
      <c r="E4160" s="175"/>
      <c r="H4160" s="175"/>
      <c r="I4160" s="175"/>
      <c r="J4160" s="202"/>
      <c r="K4160" s="198"/>
    </row>
    <row r="4161" spans="3:11" ht="15" customHeight="1" x14ac:dyDescent="0.25">
      <c r="C4161" s="175"/>
      <c r="E4161" s="175"/>
      <c r="H4161" s="175"/>
      <c r="I4161" s="175"/>
      <c r="J4161" s="202"/>
      <c r="K4161" s="198"/>
    </row>
    <row r="4162" spans="3:11" ht="15" customHeight="1" x14ac:dyDescent="0.25">
      <c r="C4162" s="175"/>
      <c r="E4162" s="175"/>
      <c r="H4162" s="175"/>
      <c r="I4162" s="175"/>
      <c r="J4162" s="202"/>
      <c r="K4162" s="198"/>
    </row>
    <row r="4163" spans="3:11" ht="15" customHeight="1" x14ac:dyDescent="0.25">
      <c r="C4163" s="175"/>
      <c r="E4163" s="175"/>
      <c r="H4163" s="175"/>
      <c r="I4163" s="175"/>
      <c r="J4163" s="202"/>
      <c r="K4163" s="198"/>
    </row>
    <row r="4164" spans="3:11" ht="15" customHeight="1" x14ac:dyDescent="0.25">
      <c r="C4164" s="175"/>
      <c r="E4164" s="175"/>
      <c r="H4164" s="175"/>
      <c r="I4164" s="175"/>
      <c r="J4164" s="202"/>
      <c r="K4164" s="198"/>
    </row>
    <row r="4165" spans="3:11" ht="15" customHeight="1" x14ac:dyDescent="0.25">
      <c r="C4165" s="175"/>
      <c r="E4165" s="175"/>
      <c r="H4165" s="175"/>
      <c r="I4165" s="175"/>
      <c r="J4165" s="202"/>
      <c r="K4165" s="198"/>
    </row>
    <row r="4166" spans="3:11" ht="15" customHeight="1" x14ac:dyDescent="0.25">
      <c r="C4166" s="175"/>
      <c r="E4166" s="175"/>
      <c r="H4166" s="175"/>
      <c r="I4166" s="175"/>
      <c r="J4166" s="202"/>
      <c r="K4166" s="198"/>
    </row>
    <row r="4167" spans="3:11" ht="15" customHeight="1" x14ac:dyDescent="0.25">
      <c r="C4167" s="175"/>
      <c r="E4167" s="175"/>
      <c r="H4167" s="175"/>
      <c r="I4167" s="175"/>
      <c r="J4167" s="202"/>
      <c r="K4167" s="198"/>
    </row>
    <row r="4168" spans="3:11" ht="15" customHeight="1" x14ac:dyDescent="0.25">
      <c r="C4168" s="175"/>
      <c r="E4168" s="175"/>
      <c r="H4168" s="175"/>
      <c r="I4168" s="175"/>
      <c r="J4168" s="202"/>
      <c r="K4168" s="198"/>
    </row>
    <row r="4169" spans="3:11" ht="15" customHeight="1" x14ac:dyDescent="0.25">
      <c r="C4169" s="175"/>
      <c r="E4169" s="175"/>
      <c r="H4169" s="175"/>
      <c r="I4169" s="175"/>
      <c r="J4169" s="202"/>
      <c r="K4169" s="198"/>
    </row>
    <row r="4170" spans="3:11" ht="15" customHeight="1" x14ac:dyDescent="0.25">
      <c r="C4170" s="175"/>
      <c r="E4170" s="175"/>
      <c r="H4170" s="175"/>
      <c r="I4170" s="175"/>
      <c r="J4170" s="202"/>
      <c r="K4170" s="198"/>
    </row>
    <row r="4171" spans="3:11" ht="15" customHeight="1" x14ac:dyDescent="0.25">
      <c r="C4171" s="175"/>
      <c r="E4171" s="175"/>
      <c r="H4171" s="175"/>
      <c r="I4171" s="175"/>
      <c r="J4171" s="202"/>
      <c r="K4171" s="198"/>
    </row>
    <row r="4172" spans="3:11" ht="15" customHeight="1" x14ac:dyDescent="0.25">
      <c r="C4172" s="175"/>
      <c r="E4172" s="175"/>
      <c r="H4172" s="175"/>
      <c r="I4172" s="175"/>
      <c r="J4172" s="202"/>
      <c r="K4172" s="198"/>
    </row>
    <row r="4173" spans="3:11" ht="15" customHeight="1" x14ac:dyDescent="0.25">
      <c r="C4173" s="175"/>
      <c r="E4173" s="175"/>
      <c r="H4173" s="175"/>
      <c r="I4173" s="175"/>
      <c r="J4173" s="202"/>
      <c r="K4173" s="198"/>
    </row>
    <row r="4174" spans="3:11" ht="15" customHeight="1" x14ac:dyDescent="0.25">
      <c r="C4174" s="175"/>
      <c r="E4174" s="175"/>
      <c r="H4174" s="175"/>
      <c r="I4174" s="175"/>
      <c r="J4174" s="202"/>
      <c r="K4174" s="198"/>
    </row>
    <row r="4175" spans="3:11" ht="15" customHeight="1" x14ac:dyDescent="0.25">
      <c r="C4175" s="175"/>
      <c r="E4175" s="175"/>
      <c r="H4175" s="175"/>
      <c r="I4175" s="175"/>
      <c r="J4175" s="202"/>
      <c r="K4175" s="198"/>
    </row>
    <row r="4176" spans="3:11" ht="15" customHeight="1" x14ac:dyDescent="0.25">
      <c r="C4176" s="175"/>
      <c r="E4176" s="175"/>
      <c r="H4176" s="175"/>
      <c r="I4176" s="175"/>
      <c r="J4176" s="202"/>
      <c r="K4176" s="198"/>
    </row>
    <row r="4177" spans="3:11" ht="15" customHeight="1" x14ac:dyDescent="0.25">
      <c r="C4177" s="175"/>
      <c r="E4177" s="175"/>
      <c r="H4177" s="175"/>
      <c r="I4177" s="175"/>
      <c r="J4177" s="202"/>
      <c r="K4177" s="198"/>
    </row>
    <row r="4178" spans="3:11" ht="15" customHeight="1" x14ac:dyDescent="0.25">
      <c r="C4178" s="175"/>
      <c r="E4178" s="175"/>
      <c r="H4178" s="175"/>
      <c r="I4178" s="175"/>
      <c r="J4178" s="202"/>
      <c r="K4178" s="198"/>
    </row>
    <row r="4179" spans="3:11" ht="15" customHeight="1" x14ac:dyDescent="0.25">
      <c r="C4179" s="175"/>
      <c r="E4179" s="175"/>
      <c r="H4179" s="175"/>
      <c r="I4179" s="175"/>
      <c r="J4179" s="202"/>
      <c r="K4179" s="198"/>
    </row>
    <row r="4180" spans="3:11" ht="15" customHeight="1" x14ac:dyDescent="0.25">
      <c r="C4180" s="175"/>
      <c r="E4180" s="175"/>
      <c r="H4180" s="175"/>
      <c r="I4180" s="175"/>
      <c r="J4180" s="202"/>
      <c r="K4180" s="198"/>
    </row>
    <row r="4181" spans="3:11" ht="15" customHeight="1" x14ac:dyDescent="0.25">
      <c r="C4181" s="175"/>
      <c r="E4181" s="175"/>
      <c r="H4181" s="175"/>
      <c r="I4181" s="175"/>
      <c r="J4181" s="202"/>
      <c r="K4181" s="198"/>
    </row>
    <row r="4182" spans="3:11" ht="15" customHeight="1" x14ac:dyDescent="0.25">
      <c r="C4182" s="175"/>
      <c r="E4182" s="175"/>
      <c r="H4182" s="175"/>
      <c r="I4182" s="175"/>
      <c r="J4182" s="202"/>
      <c r="K4182" s="198"/>
    </row>
    <row r="4183" spans="3:11" ht="15" customHeight="1" x14ac:dyDescent="0.25">
      <c r="C4183" s="175"/>
      <c r="E4183" s="175"/>
      <c r="H4183" s="175"/>
      <c r="I4183" s="175"/>
      <c r="J4183" s="202"/>
      <c r="K4183" s="198"/>
    </row>
    <row r="4184" spans="3:11" ht="15" customHeight="1" x14ac:dyDescent="0.25">
      <c r="C4184" s="175"/>
      <c r="E4184" s="175"/>
      <c r="H4184" s="175"/>
      <c r="I4184" s="175"/>
      <c r="J4184" s="202"/>
      <c r="K4184" s="198"/>
    </row>
    <row r="4185" spans="3:11" ht="15" customHeight="1" x14ac:dyDescent="0.25">
      <c r="C4185" s="175"/>
      <c r="E4185" s="175"/>
      <c r="H4185" s="175"/>
      <c r="I4185" s="175"/>
      <c r="J4185" s="202"/>
      <c r="K4185" s="198"/>
    </row>
    <row r="4186" spans="3:11" ht="15" customHeight="1" x14ac:dyDescent="0.25">
      <c r="C4186" s="175"/>
      <c r="E4186" s="175"/>
      <c r="H4186" s="175"/>
      <c r="I4186" s="175"/>
      <c r="J4186" s="202"/>
      <c r="K4186" s="198"/>
    </row>
    <row r="4187" spans="3:11" ht="15" customHeight="1" x14ac:dyDescent="0.25">
      <c r="C4187" s="175"/>
      <c r="E4187" s="175"/>
      <c r="H4187" s="175"/>
      <c r="I4187" s="175"/>
      <c r="J4187" s="202"/>
      <c r="K4187" s="198"/>
    </row>
    <row r="4188" spans="3:11" ht="15" customHeight="1" x14ac:dyDescent="0.25">
      <c r="C4188" s="175"/>
      <c r="E4188" s="175"/>
      <c r="H4188" s="175"/>
      <c r="I4188" s="175"/>
      <c r="J4188" s="202"/>
      <c r="K4188" s="198"/>
    </row>
    <row r="4189" spans="3:11" ht="15" customHeight="1" x14ac:dyDescent="0.25">
      <c r="C4189" s="175"/>
      <c r="E4189" s="175"/>
      <c r="H4189" s="175"/>
      <c r="I4189" s="175"/>
      <c r="J4189" s="202"/>
      <c r="K4189" s="198"/>
    </row>
    <row r="4190" spans="3:11" ht="15" customHeight="1" x14ac:dyDescent="0.25">
      <c r="C4190" s="175"/>
      <c r="E4190" s="175"/>
      <c r="H4190" s="175"/>
      <c r="I4190" s="175"/>
      <c r="J4190" s="202"/>
      <c r="K4190" s="198"/>
    </row>
    <row r="4191" spans="3:11" ht="15" customHeight="1" x14ac:dyDescent="0.25">
      <c r="C4191" s="175"/>
      <c r="E4191" s="175"/>
      <c r="H4191" s="175"/>
      <c r="I4191" s="175"/>
      <c r="J4191" s="202"/>
      <c r="K4191" s="198"/>
    </row>
    <row r="4192" spans="3:11" ht="15" customHeight="1" x14ac:dyDescent="0.25">
      <c r="C4192" s="175"/>
      <c r="E4192" s="175"/>
      <c r="H4192" s="175"/>
      <c r="I4192" s="175"/>
      <c r="J4192" s="202"/>
      <c r="K4192" s="198"/>
    </row>
    <row r="4193" spans="3:11" ht="15" customHeight="1" x14ac:dyDescent="0.25">
      <c r="C4193" s="175"/>
      <c r="E4193" s="175"/>
      <c r="H4193" s="175"/>
      <c r="I4193" s="175"/>
      <c r="J4193" s="202"/>
      <c r="K4193" s="198"/>
    </row>
    <row r="4194" spans="3:11" ht="15" customHeight="1" x14ac:dyDescent="0.25">
      <c r="C4194" s="175"/>
      <c r="E4194" s="175"/>
      <c r="H4194" s="175"/>
      <c r="I4194" s="175"/>
      <c r="J4194" s="202"/>
      <c r="K4194" s="198"/>
    </row>
    <row r="4195" spans="3:11" ht="15" customHeight="1" x14ac:dyDescent="0.25">
      <c r="C4195" s="175"/>
      <c r="E4195" s="175"/>
      <c r="H4195" s="175"/>
      <c r="I4195" s="175"/>
      <c r="J4195" s="202"/>
      <c r="K4195" s="198"/>
    </row>
    <row r="4196" spans="3:11" ht="15" customHeight="1" x14ac:dyDescent="0.25">
      <c r="C4196" s="175"/>
      <c r="E4196" s="175"/>
      <c r="H4196" s="175"/>
      <c r="I4196" s="175"/>
      <c r="J4196" s="202"/>
      <c r="K4196" s="198"/>
    </row>
    <row r="4197" spans="3:11" ht="15" customHeight="1" x14ac:dyDescent="0.25">
      <c r="C4197" s="175"/>
      <c r="E4197" s="175"/>
      <c r="H4197" s="175"/>
      <c r="I4197" s="175"/>
      <c r="J4197" s="202"/>
      <c r="K4197" s="198"/>
    </row>
    <row r="4198" spans="3:11" ht="15" customHeight="1" x14ac:dyDescent="0.25">
      <c r="C4198" s="175"/>
      <c r="E4198" s="175"/>
      <c r="H4198" s="175"/>
      <c r="I4198" s="175"/>
      <c r="J4198" s="202"/>
      <c r="K4198" s="198"/>
    </row>
    <row r="4199" spans="3:11" ht="15" customHeight="1" x14ac:dyDescent="0.25">
      <c r="C4199" s="175"/>
      <c r="E4199" s="175"/>
      <c r="H4199" s="175"/>
      <c r="I4199" s="175"/>
      <c r="J4199" s="202"/>
      <c r="K4199" s="198"/>
    </row>
    <row r="4200" spans="3:11" ht="15" customHeight="1" x14ac:dyDescent="0.25">
      <c r="C4200" s="175"/>
      <c r="E4200" s="175"/>
      <c r="H4200" s="175"/>
      <c r="I4200" s="175"/>
      <c r="J4200" s="202"/>
      <c r="K4200" s="198"/>
    </row>
    <row r="4201" spans="3:11" ht="15" customHeight="1" x14ac:dyDescent="0.25">
      <c r="C4201" s="175"/>
      <c r="E4201" s="175"/>
      <c r="H4201" s="175"/>
      <c r="I4201" s="175"/>
      <c r="J4201" s="202"/>
      <c r="K4201" s="198"/>
    </row>
    <row r="4202" spans="3:11" ht="15" customHeight="1" x14ac:dyDescent="0.25">
      <c r="C4202" s="175"/>
      <c r="E4202" s="175"/>
      <c r="H4202" s="175"/>
      <c r="I4202" s="175"/>
      <c r="J4202" s="202"/>
      <c r="K4202" s="198"/>
    </row>
    <row r="4203" spans="3:11" ht="15" customHeight="1" x14ac:dyDescent="0.25">
      <c r="C4203" s="175"/>
      <c r="E4203" s="175"/>
      <c r="H4203" s="175"/>
      <c r="I4203" s="175"/>
      <c r="J4203" s="202"/>
      <c r="K4203" s="198"/>
    </row>
    <row r="4204" spans="3:11" ht="15" customHeight="1" x14ac:dyDescent="0.25">
      <c r="C4204" s="175"/>
      <c r="E4204" s="175"/>
      <c r="H4204" s="175"/>
      <c r="I4204" s="175"/>
      <c r="J4204" s="202"/>
      <c r="K4204" s="198"/>
    </row>
    <row r="4205" spans="3:11" ht="15" customHeight="1" x14ac:dyDescent="0.25">
      <c r="C4205" s="175"/>
      <c r="E4205" s="175"/>
      <c r="H4205" s="175"/>
      <c r="I4205" s="175"/>
      <c r="J4205" s="202"/>
      <c r="K4205" s="198"/>
    </row>
    <row r="4206" spans="3:11" ht="15" customHeight="1" x14ac:dyDescent="0.25">
      <c r="C4206" s="175"/>
      <c r="E4206" s="175"/>
      <c r="H4206" s="175"/>
      <c r="I4206" s="175"/>
      <c r="J4206" s="202"/>
      <c r="K4206" s="198"/>
    </row>
    <row r="4207" spans="3:11" ht="15" customHeight="1" x14ac:dyDescent="0.25">
      <c r="C4207" s="175"/>
      <c r="E4207" s="175"/>
      <c r="H4207" s="175"/>
      <c r="I4207" s="175"/>
      <c r="J4207" s="202"/>
      <c r="K4207" s="198"/>
    </row>
    <row r="4208" spans="3:11" ht="15" customHeight="1" x14ac:dyDescent="0.25">
      <c r="C4208" s="175"/>
      <c r="E4208" s="175"/>
      <c r="H4208" s="175"/>
      <c r="I4208" s="175"/>
      <c r="J4208" s="202"/>
      <c r="K4208" s="198"/>
    </row>
    <row r="4209" spans="3:11" ht="15" customHeight="1" x14ac:dyDescent="0.25">
      <c r="C4209" s="175"/>
      <c r="E4209" s="175"/>
      <c r="H4209" s="175"/>
      <c r="I4209" s="175"/>
      <c r="J4209" s="202"/>
      <c r="K4209" s="198"/>
    </row>
    <row r="4210" spans="3:11" ht="15" customHeight="1" x14ac:dyDescent="0.25">
      <c r="C4210" s="175"/>
      <c r="E4210" s="175"/>
      <c r="H4210" s="175"/>
      <c r="I4210" s="175"/>
      <c r="J4210" s="202"/>
      <c r="K4210" s="198"/>
    </row>
    <row r="4211" spans="3:11" ht="15" customHeight="1" x14ac:dyDescent="0.25">
      <c r="C4211" s="175"/>
      <c r="E4211" s="175"/>
      <c r="H4211" s="175"/>
      <c r="I4211" s="175"/>
      <c r="J4211" s="202"/>
      <c r="K4211" s="198"/>
    </row>
    <row r="4212" spans="3:11" ht="15" customHeight="1" x14ac:dyDescent="0.25">
      <c r="C4212" s="175"/>
      <c r="E4212" s="175"/>
      <c r="H4212" s="175"/>
      <c r="I4212" s="175"/>
      <c r="J4212" s="202"/>
      <c r="K4212" s="198"/>
    </row>
    <row r="4213" spans="3:11" ht="15" customHeight="1" x14ac:dyDescent="0.25">
      <c r="C4213" s="175"/>
      <c r="E4213" s="175"/>
      <c r="H4213" s="175"/>
      <c r="I4213" s="175"/>
      <c r="J4213" s="202"/>
      <c r="K4213" s="198"/>
    </row>
    <row r="4214" spans="3:11" ht="15" customHeight="1" x14ac:dyDescent="0.25">
      <c r="C4214" s="175"/>
      <c r="E4214" s="175"/>
      <c r="H4214" s="175"/>
      <c r="I4214" s="175"/>
      <c r="J4214" s="202"/>
      <c r="K4214" s="198"/>
    </row>
    <row r="4215" spans="3:11" ht="15" customHeight="1" x14ac:dyDescent="0.25">
      <c r="C4215" s="175"/>
      <c r="E4215" s="175"/>
      <c r="H4215" s="175"/>
      <c r="I4215" s="175"/>
      <c r="J4215" s="202"/>
      <c r="K4215" s="198"/>
    </row>
    <row r="4216" spans="3:11" ht="15" customHeight="1" x14ac:dyDescent="0.25">
      <c r="C4216" s="175"/>
      <c r="E4216" s="175"/>
      <c r="H4216" s="175"/>
      <c r="I4216" s="175"/>
      <c r="J4216" s="202"/>
      <c r="K4216" s="198"/>
    </row>
    <row r="4217" spans="3:11" ht="15" customHeight="1" x14ac:dyDescent="0.25">
      <c r="C4217" s="175"/>
      <c r="E4217" s="175"/>
      <c r="H4217" s="175"/>
      <c r="I4217" s="175"/>
      <c r="J4217" s="202"/>
      <c r="K4217" s="198"/>
    </row>
    <row r="4218" spans="3:11" ht="15" customHeight="1" x14ac:dyDescent="0.25">
      <c r="C4218" s="175"/>
      <c r="E4218" s="175"/>
      <c r="H4218" s="175"/>
      <c r="I4218" s="175"/>
      <c r="J4218" s="202"/>
      <c r="K4218" s="198"/>
    </row>
    <row r="4219" spans="3:11" ht="15" customHeight="1" x14ac:dyDescent="0.25">
      <c r="C4219" s="175"/>
      <c r="E4219" s="175"/>
      <c r="H4219" s="175"/>
      <c r="I4219" s="175"/>
      <c r="J4219" s="202"/>
      <c r="K4219" s="198"/>
    </row>
    <row r="4220" spans="3:11" ht="15" customHeight="1" x14ac:dyDescent="0.25">
      <c r="C4220" s="175"/>
      <c r="E4220" s="175"/>
      <c r="H4220" s="175"/>
      <c r="I4220" s="175"/>
      <c r="J4220" s="202"/>
      <c r="K4220" s="198"/>
    </row>
    <row r="4221" spans="3:11" ht="15" customHeight="1" x14ac:dyDescent="0.25">
      <c r="C4221" s="175"/>
      <c r="E4221" s="175"/>
      <c r="H4221" s="175"/>
      <c r="I4221" s="175"/>
      <c r="J4221" s="202"/>
      <c r="K4221" s="198"/>
    </row>
    <row r="4222" spans="3:11" ht="15" customHeight="1" x14ac:dyDescent="0.25">
      <c r="C4222" s="175"/>
      <c r="E4222" s="175"/>
      <c r="H4222" s="175"/>
      <c r="I4222" s="175"/>
      <c r="J4222" s="202"/>
      <c r="K4222" s="198"/>
    </row>
    <row r="4223" spans="3:11" ht="15" customHeight="1" x14ac:dyDescent="0.25">
      <c r="C4223" s="175"/>
      <c r="E4223" s="175"/>
      <c r="H4223" s="175"/>
      <c r="I4223" s="175"/>
      <c r="J4223" s="202"/>
      <c r="K4223" s="198"/>
    </row>
    <row r="4224" spans="3:11" ht="15" customHeight="1" x14ac:dyDescent="0.25">
      <c r="C4224" s="175"/>
      <c r="E4224" s="175"/>
      <c r="H4224" s="175"/>
      <c r="I4224" s="175"/>
      <c r="J4224" s="202"/>
      <c r="K4224" s="198"/>
    </row>
    <row r="4225" spans="3:11" ht="15" customHeight="1" x14ac:dyDescent="0.25">
      <c r="C4225" s="175"/>
      <c r="E4225" s="175"/>
      <c r="H4225" s="175"/>
      <c r="I4225" s="175"/>
      <c r="J4225" s="202"/>
      <c r="K4225" s="198"/>
    </row>
    <row r="4226" spans="3:11" ht="15" customHeight="1" x14ac:dyDescent="0.25">
      <c r="C4226" s="175"/>
      <c r="E4226" s="175"/>
      <c r="H4226" s="175"/>
      <c r="I4226" s="175"/>
      <c r="J4226" s="202"/>
      <c r="K4226" s="198"/>
    </row>
    <row r="4227" spans="3:11" ht="15" customHeight="1" x14ac:dyDescent="0.25">
      <c r="C4227" s="175"/>
      <c r="E4227" s="175"/>
      <c r="H4227" s="175"/>
      <c r="I4227" s="175"/>
      <c r="J4227" s="202"/>
      <c r="K4227" s="198"/>
    </row>
    <row r="4228" spans="3:11" ht="15" customHeight="1" x14ac:dyDescent="0.25">
      <c r="C4228" s="175"/>
      <c r="E4228" s="175"/>
      <c r="H4228" s="175"/>
      <c r="I4228" s="175"/>
      <c r="J4228" s="202"/>
      <c r="K4228" s="198"/>
    </row>
    <row r="4229" spans="3:11" ht="15" customHeight="1" x14ac:dyDescent="0.25">
      <c r="C4229" s="175"/>
      <c r="E4229" s="175"/>
      <c r="H4229" s="175"/>
      <c r="I4229" s="175"/>
      <c r="J4229" s="202"/>
      <c r="K4229" s="198"/>
    </row>
    <row r="4230" spans="3:11" ht="15" customHeight="1" x14ac:dyDescent="0.25">
      <c r="C4230" s="175"/>
      <c r="E4230" s="175"/>
      <c r="H4230" s="175"/>
      <c r="I4230" s="175"/>
      <c r="J4230" s="202"/>
      <c r="K4230" s="198"/>
    </row>
    <row r="4231" spans="3:11" ht="15" customHeight="1" x14ac:dyDescent="0.25">
      <c r="C4231" s="175"/>
      <c r="E4231" s="175"/>
      <c r="H4231" s="175"/>
      <c r="I4231" s="175"/>
      <c r="J4231" s="202"/>
      <c r="K4231" s="198"/>
    </row>
    <row r="4232" spans="3:11" ht="15" customHeight="1" x14ac:dyDescent="0.25">
      <c r="C4232" s="175"/>
      <c r="E4232" s="175"/>
      <c r="H4232" s="175"/>
      <c r="I4232" s="175"/>
      <c r="J4232" s="202"/>
      <c r="K4232" s="198"/>
    </row>
    <row r="4233" spans="3:11" ht="15" customHeight="1" x14ac:dyDescent="0.25">
      <c r="C4233" s="175"/>
      <c r="E4233" s="175"/>
      <c r="H4233" s="175"/>
      <c r="I4233" s="175"/>
      <c r="J4233" s="202"/>
      <c r="K4233" s="198"/>
    </row>
    <row r="4234" spans="3:11" ht="15" customHeight="1" x14ac:dyDescent="0.25">
      <c r="C4234" s="175"/>
      <c r="E4234" s="175"/>
      <c r="H4234" s="175"/>
      <c r="I4234" s="175"/>
      <c r="J4234" s="202"/>
      <c r="K4234" s="198"/>
    </row>
    <row r="4235" spans="3:11" ht="15" customHeight="1" x14ac:dyDescent="0.25">
      <c r="C4235" s="175"/>
      <c r="E4235" s="175"/>
      <c r="H4235" s="175"/>
      <c r="I4235" s="175"/>
      <c r="J4235" s="202"/>
      <c r="K4235" s="198"/>
    </row>
    <row r="4236" spans="3:11" ht="15" customHeight="1" x14ac:dyDescent="0.25">
      <c r="C4236" s="175"/>
      <c r="E4236" s="175"/>
      <c r="H4236" s="175"/>
      <c r="I4236" s="175"/>
      <c r="J4236" s="202"/>
      <c r="K4236" s="198"/>
    </row>
    <row r="4237" spans="3:11" ht="15" customHeight="1" x14ac:dyDescent="0.25">
      <c r="C4237" s="175"/>
      <c r="E4237" s="175"/>
      <c r="H4237" s="175"/>
      <c r="I4237" s="175"/>
      <c r="J4237" s="202"/>
      <c r="K4237" s="198"/>
    </row>
    <row r="4238" spans="3:11" ht="15" customHeight="1" x14ac:dyDescent="0.25">
      <c r="C4238" s="175"/>
      <c r="E4238" s="175"/>
      <c r="H4238" s="175"/>
      <c r="I4238" s="175"/>
      <c r="J4238" s="202"/>
      <c r="K4238" s="198"/>
    </row>
    <row r="4239" spans="3:11" ht="15" customHeight="1" x14ac:dyDescent="0.25">
      <c r="C4239" s="175"/>
      <c r="E4239" s="175"/>
      <c r="H4239" s="175"/>
      <c r="I4239" s="175"/>
      <c r="J4239" s="202"/>
      <c r="K4239" s="198"/>
    </row>
    <row r="4240" spans="3:11" ht="15" customHeight="1" x14ac:dyDescent="0.25">
      <c r="C4240" s="175"/>
      <c r="E4240" s="175"/>
      <c r="H4240" s="175"/>
      <c r="I4240" s="175"/>
      <c r="J4240" s="202"/>
      <c r="K4240" s="198"/>
    </row>
    <row r="4241" spans="3:11" ht="15" customHeight="1" x14ac:dyDescent="0.25">
      <c r="C4241" s="175"/>
      <c r="E4241" s="175"/>
      <c r="H4241" s="175"/>
      <c r="I4241" s="175"/>
      <c r="J4241" s="202"/>
      <c r="K4241" s="198"/>
    </row>
    <row r="4242" spans="3:11" ht="15" customHeight="1" x14ac:dyDescent="0.25">
      <c r="C4242" s="175"/>
      <c r="E4242" s="175"/>
      <c r="H4242" s="175"/>
      <c r="I4242" s="175"/>
      <c r="J4242" s="202"/>
      <c r="K4242" s="198"/>
    </row>
    <row r="4243" spans="3:11" ht="15" customHeight="1" x14ac:dyDescent="0.25">
      <c r="C4243" s="175"/>
      <c r="E4243" s="175"/>
      <c r="H4243" s="175"/>
      <c r="I4243" s="175"/>
      <c r="J4243" s="202"/>
      <c r="K4243" s="198"/>
    </row>
    <row r="4244" spans="3:11" ht="15" customHeight="1" x14ac:dyDescent="0.25">
      <c r="C4244" s="175"/>
      <c r="E4244" s="175"/>
      <c r="H4244" s="175"/>
      <c r="I4244" s="175"/>
      <c r="J4244" s="202"/>
      <c r="K4244" s="198"/>
    </row>
    <row r="4245" spans="3:11" ht="15" customHeight="1" x14ac:dyDescent="0.25">
      <c r="C4245" s="175"/>
      <c r="E4245" s="175"/>
      <c r="H4245" s="175"/>
      <c r="I4245" s="175"/>
      <c r="J4245" s="202"/>
      <c r="K4245" s="198"/>
    </row>
    <row r="4246" spans="3:11" ht="15" customHeight="1" x14ac:dyDescent="0.25">
      <c r="C4246" s="175"/>
      <c r="E4246" s="175"/>
      <c r="H4246" s="175"/>
      <c r="I4246" s="175"/>
      <c r="J4246" s="202"/>
      <c r="K4246" s="198"/>
    </row>
    <row r="4247" spans="3:11" ht="15" customHeight="1" x14ac:dyDescent="0.25">
      <c r="C4247" s="175"/>
      <c r="E4247" s="175"/>
      <c r="H4247" s="175"/>
      <c r="I4247" s="175"/>
      <c r="J4247" s="202"/>
      <c r="K4247" s="198"/>
    </row>
    <row r="4248" spans="3:11" ht="15" customHeight="1" x14ac:dyDescent="0.25">
      <c r="C4248" s="175"/>
      <c r="E4248" s="175"/>
      <c r="H4248" s="175"/>
      <c r="I4248" s="175"/>
      <c r="J4248" s="202"/>
      <c r="K4248" s="198"/>
    </row>
    <row r="4249" spans="3:11" ht="15" customHeight="1" x14ac:dyDescent="0.25">
      <c r="C4249" s="175"/>
      <c r="E4249" s="175"/>
      <c r="H4249" s="175"/>
      <c r="I4249" s="175"/>
      <c r="J4249" s="202"/>
      <c r="K4249" s="198"/>
    </row>
    <row r="4250" spans="3:11" ht="15" customHeight="1" x14ac:dyDescent="0.25">
      <c r="C4250" s="175"/>
      <c r="E4250" s="175"/>
      <c r="H4250" s="175"/>
      <c r="I4250" s="175"/>
      <c r="J4250" s="202"/>
      <c r="K4250" s="198"/>
    </row>
    <row r="4251" spans="3:11" ht="15" customHeight="1" x14ac:dyDescent="0.25">
      <c r="C4251" s="175"/>
      <c r="E4251" s="175"/>
      <c r="H4251" s="175"/>
      <c r="I4251" s="175"/>
      <c r="J4251" s="202"/>
      <c r="K4251" s="198"/>
    </row>
    <row r="4252" spans="3:11" ht="15" customHeight="1" x14ac:dyDescent="0.25">
      <c r="C4252" s="175"/>
      <c r="E4252" s="175"/>
      <c r="H4252" s="175"/>
      <c r="I4252" s="175"/>
      <c r="J4252" s="202"/>
      <c r="K4252" s="198"/>
    </row>
    <row r="4253" spans="3:11" ht="15" customHeight="1" x14ac:dyDescent="0.25">
      <c r="C4253" s="175"/>
      <c r="E4253" s="175"/>
      <c r="H4253" s="175"/>
      <c r="I4253" s="175"/>
      <c r="J4253" s="202"/>
      <c r="K4253" s="198"/>
    </row>
    <row r="4254" spans="3:11" ht="15" customHeight="1" x14ac:dyDescent="0.25">
      <c r="C4254" s="175"/>
      <c r="E4254" s="175"/>
      <c r="H4254" s="175"/>
      <c r="I4254" s="175"/>
      <c r="J4254" s="202"/>
      <c r="K4254" s="198"/>
    </row>
    <row r="4255" spans="3:11" ht="15" customHeight="1" x14ac:dyDescent="0.25">
      <c r="C4255" s="175"/>
      <c r="E4255" s="175"/>
      <c r="H4255" s="175"/>
      <c r="I4255" s="175"/>
      <c r="J4255" s="202"/>
      <c r="K4255" s="198"/>
    </row>
    <row r="4256" spans="3:11" ht="15" customHeight="1" x14ac:dyDescent="0.25">
      <c r="C4256" s="175"/>
      <c r="E4256" s="175"/>
      <c r="H4256" s="175"/>
      <c r="I4256" s="175"/>
      <c r="J4256" s="202"/>
      <c r="K4256" s="198"/>
    </row>
    <row r="4257" spans="3:11" ht="15" customHeight="1" x14ac:dyDescent="0.25">
      <c r="C4257" s="175"/>
      <c r="E4257" s="175"/>
      <c r="H4257" s="175"/>
      <c r="I4257" s="175"/>
      <c r="J4257" s="202"/>
      <c r="K4257" s="198"/>
    </row>
    <row r="4258" spans="3:11" ht="15" customHeight="1" x14ac:dyDescent="0.25">
      <c r="C4258" s="175"/>
      <c r="E4258" s="175"/>
      <c r="H4258" s="175"/>
      <c r="I4258" s="175"/>
      <c r="J4258" s="202"/>
      <c r="K4258" s="198"/>
    </row>
    <row r="4259" spans="3:11" ht="15" customHeight="1" x14ac:dyDescent="0.25">
      <c r="C4259" s="175"/>
      <c r="E4259" s="175"/>
      <c r="H4259" s="175"/>
      <c r="I4259" s="175"/>
      <c r="J4259" s="202"/>
      <c r="K4259" s="198"/>
    </row>
    <row r="4260" spans="3:11" ht="15" customHeight="1" x14ac:dyDescent="0.25">
      <c r="C4260" s="175"/>
      <c r="E4260" s="175"/>
      <c r="H4260" s="175"/>
      <c r="I4260" s="175"/>
      <c r="J4260" s="202"/>
      <c r="K4260" s="198"/>
    </row>
    <row r="4261" spans="3:11" ht="15" customHeight="1" x14ac:dyDescent="0.25">
      <c r="C4261" s="175"/>
      <c r="E4261" s="175"/>
      <c r="H4261" s="175"/>
      <c r="I4261" s="175"/>
      <c r="J4261" s="202"/>
      <c r="K4261" s="198"/>
    </row>
    <row r="4262" spans="3:11" ht="15" customHeight="1" x14ac:dyDescent="0.25">
      <c r="C4262" s="175"/>
      <c r="E4262" s="175"/>
      <c r="H4262" s="175"/>
      <c r="I4262" s="175"/>
      <c r="J4262" s="202"/>
      <c r="K4262" s="198"/>
    </row>
    <row r="4263" spans="3:11" ht="15" customHeight="1" x14ac:dyDescent="0.25">
      <c r="C4263" s="175"/>
      <c r="E4263" s="175"/>
      <c r="H4263" s="175"/>
      <c r="I4263" s="175"/>
      <c r="J4263" s="202"/>
      <c r="K4263" s="198"/>
    </row>
    <row r="4264" spans="3:11" ht="15" customHeight="1" x14ac:dyDescent="0.25">
      <c r="C4264" s="175"/>
      <c r="E4264" s="175"/>
      <c r="H4264" s="175"/>
      <c r="I4264" s="175"/>
      <c r="J4264" s="202"/>
      <c r="K4264" s="198"/>
    </row>
    <row r="4265" spans="3:11" ht="15" customHeight="1" x14ac:dyDescent="0.25">
      <c r="C4265" s="175"/>
      <c r="E4265" s="175"/>
      <c r="H4265" s="175"/>
      <c r="I4265" s="175"/>
      <c r="J4265" s="202"/>
      <c r="K4265" s="198"/>
    </row>
    <row r="4266" spans="3:11" ht="15" customHeight="1" x14ac:dyDescent="0.25">
      <c r="C4266" s="175"/>
      <c r="E4266" s="175"/>
      <c r="H4266" s="175"/>
      <c r="I4266" s="175"/>
      <c r="J4266" s="202"/>
      <c r="K4266" s="198"/>
    </row>
    <row r="4267" spans="3:11" ht="15" customHeight="1" x14ac:dyDescent="0.25">
      <c r="C4267" s="175"/>
      <c r="E4267" s="175"/>
      <c r="H4267" s="175"/>
      <c r="I4267" s="175"/>
      <c r="J4267" s="202"/>
      <c r="K4267" s="198"/>
    </row>
    <row r="4268" spans="3:11" ht="15" customHeight="1" x14ac:dyDescent="0.25">
      <c r="C4268" s="175"/>
      <c r="E4268" s="175"/>
      <c r="H4268" s="175"/>
      <c r="I4268" s="175"/>
      <c r="J4268" s="202"/>
      <c r="K4268" s="198"/>
    </row>
    <row r="4269" spans="3:11" ht="15" customHeight="1" x14ac:dyDescent="0.25">
      <c r="C4269" s="175"/>
      <c r="E4269" s="175"/>
      <c r="H4269" s="175"/>
      <c r="I4269" s="175"/>
      <c r="J4269" s="202"/>
      <c r="K4269" s="198"/>
    </row>
    <row r="4270" spans="3:11" ht="15" customHeight="1" x14ac:dyDescent="0.25">
      <c r="C4270" s="175"/>
      <c r="E4270" s="175"/>
      <c r="H4270" s="175"/>
      <c r="I4270" s="175"/>
      <c r="J4270" s="202"/>
      <c r="K4270" s="198"/>
    </row>
    <row r="4271" spans="3:11" ht="15" customHeight="1" x14ac:dyDescent="0.25">
      <c r="C4271" s="175"/>
      <c r="E4271" s="175"/>
      <c r="H4271" s="175"/>
      <c r="I4271" s="175"/>
      <c r="J4271" s="202"/>
      <c r="K4271" s="198"/>
    </row>
    <row r="4272" spans="3:11" ht="15" customHeight="1" x14ac:dyDescent="0.25">
      <c r="C4272" s="175"/>
      <c r="E4272" s="175"/>
      <c r="H4272" s="175"/>
      <c r="I4272" s="175"/>
      <c r="J4272" s="202"/>
      <c r="K4272" s="198"/>
    </row>
    <row r="4273" spans="3:11" ht="15" customHeight="1" x14ac:dyDescent="0.25">
      <c r="C4273" s="175"/>
      <c r="E4273" s="175"/>
      <c r="H4273" s="175"/>
      <c r="I4273" s="175"/>
      <c r="J4273" s="202"/>
      <c r="K4273" s="198"/>
    </row>
    <row r="4274" spans="3:11" ht="15" customHeight="1" x14ac:dyDescent="0.25">
      <c r="C4274" s="175"/>
      <c r="E4274" s="175"/>
      <c r="H4274" s="175"/>
      <c r="I4274" s="175"/>
      <c r="J4274" s="202"/>
      <c r="K4274" s="198"/>
    </row>
    <row r="4275" spans="3:11" ht="15" customHeight="1" x14ac:dyDescent="0.25">
      <c r="C4275" s="175"/>
      <c r="E4275" s="175"/>
      <c r="H4275" s="175"/>
      <c r="I4275" s="175"/>
      <c r="J4275" s="202"/>
      <c r="K4275" s="198"/>
    </row>
    <row r="4276" spans="3:11" ht="15" customHeight="1" x14ac:dyDescent="0.25">
      <c r="C4276" s="175"/>
      <c r="E4276" s="175"/>
      <c r="H4276" s="175"/>
      <c r="I4276" s="175"/>
      <c r="J4276" s="202"/>
      <c r="K4276" s="198"/>
    </row>
    <row r="4277" spans="3:11" ht="15" customHeight="1" x14ac:dyDescent="0.25">
      <c r="C4277" s="175"/>
      <c r="E4277" s="175"/>
      <c r="H4277" s="175"/>
      <c r="I4277" s="175"/>
      <c r="J4277" s="202"/>
      <c r="K4277" s="198"/>
    </row>
    <row r="4278" spans="3:11" ht="15" customHeight="1" x14ac:dyDescent="0.25">
      <c r="C4278" s="175"/>
      <c r="E4278" s="175"/>
      <c r="H4278" s="175"/>
      <c r="I4278" s="175"/>
      <c r="J4278" s="202"/>
      <c r="K4278" s="198"/>
    </row>
    <row r="4279" spans="3:11" ht="15" customHeight="1" x14ac:dyDescent="0.25">
      <c r="C4279" s="175"/>
      <c r="E4279" s="175"/>
      <c r="H4279" s="175"/>
      <c r="I4279" s="175"/>
      <c r="J4279" s="202"/>
      <c r="K4279" s="198"/>
    </row>
    <row r="4280" spans="3:11" ht="15" customHeight="1" x14ac:dyDescent="0.25">
      <c r="C4280" s="175"/>
      <c r="E4280" s="175"/>
      <c r="H4280" s="175"/>
      <c r="I4280" s="175"/>
      <c r="J4280" s="202"/>
      <c r="K4280" s="198"/>
    </row>
    <row r="4281" spans="3:11" ht="15" customHeight="1" x14ac:dyDescent="0.25">
      <c r="C4281" s="175"/>
      <c r="E4281" s="175"/>
      <c r="H4281" s="175"/>
      <c r="I4281" s="175"/>
      <c r="J4281" s="202"/>
      <c r="K4281" s="198"/>
    </row>
    <row r="4282" spans="3:11" ht="15" customHeight="1" x14ac:dyDescent="0.25">
      <c r="C4282" s="175"/>
      <c r="E4282" s="175"/>
      <c r="H4282" s="175"/>
      <c r="I4282" s="175"/>
      <c r="J4282" s="202"/>
      <c r="K4282" s="198"/>
    </row>
    <row r="4283" spans="3:11" ht="15" customHeight="1" x14ac:dyDescent="0.25">
      <c r="C4283" s="175"/>
      <c r="E4283" s="175"/>
      <c r="H4283" s="175"/>
      <c r="I4283" s="175"/>
      <c r="J4283" s="202"/>
      <c r="K4283" s="198"/>
    </row>
    <row r="4284" spans="3:11" ht="15" customHeight="1" x14ac:dyDescent="0.25">
      <c r="C4284" s="175"/>
      <c r="E4284" s="175"/>
      <c r="H4284" s="175"/>
      <c r="I4284" s="175"/>
      <c r="J4284" s="202"/>
      <c r="K4284" s="198"/>
    </row>
    <row r="4285" spans="3:11" ht="15" customHeight="1" x14ac:dyDescent="0.25">
      <c r="C4285" s="175"/>
      <c r="E4285" s="175"/>
      <c r="H4285" s="175"/>
      <c r="I4285" s="175"/>
      <c r="J4285" s="202"/>
      <c r="K4285" s="198"/>
    </row>
    <row r="4286" spans="3:11" ht="15" customHeight="1" x14ac:dyDescent="0.25">
      <c r="C4286" s="175"/>
      <c r="E4286" s="175"/>
      <c r="H4286" s="175"/>
      <c r="I4286" s="175"/>
      <c r="J4286" s="202"/>
      <c r="K4286" s="198"/>
    </row>
    <row r="4287" spans="3:11" ht="15" customHeight="1" x14ac:dyDescent="0.25">
      <c r="C4287" s="175"/>
      <c r="E4287" s="175"/>
      <c r="H4287" s="175"/>
      <c r="I4287" s="175"/>
      <c r="J4287" s="202"/>
      <c r="K4287" s="198"/>
    </row>
    <row r="4288" spans="3:11" ht="15" customHeight="1" x14ac:dyDescent="0.25">
      <c r="C4288" s="175"/>
      <c r="E4288" s="175"/>
      <c r="H4288" s="175"/>
      <c r="I4288" s="175"/>
      <c r="J4288" s="202"/>
      <c r="K4288" s="198"/>
    </row>
    <row r="4289" spans="3:11" ht="15" customHeight="1" x14ac:dyDescent="0.25">
      <c r="C4289" s="175"/>
      <c r="E4289" s="175"/>
      <c r="H4289" s="175"/>
      <c r="I4289" s="175"/>
      <c r="J4289" s="202"/>
      <c r="K4289" s="198"/>
    </row>
    <row r="4290" spans="3:11" ht="15" customHeight="1" x14ac:dyDescent="0.25">
      <c r="C4290" s="175"/>
      <c r="E4290" s="175"/>
      <c r="H4290" s="175"/>
      <c r="I4290" s="175"/>
      <c r="J4290" s="202"/>
      <c r="K4290" s="198"/>
    </row>
    <row r="4291" spans="3:11" ht="15" customHeight="1" x14ac:dyDescent="0.25">
      <c r="C4291" s="175"/>
      <c r="E4291" s="175"/>
      <c r="H4291" s="175"/>
      <c r="I4291" s="175"/>
      <c r="J4291" s="202"/>
      <c r="K4291" s="198"/>
    </row>
    <row r="4292" spans="3:11" ht="15" customHeight="1" x14ac:dyDescent="0.25">
      <c r="C4292" s="175"/>
      <c r="E4292" s="175"/>
      <c r="H4292" s="175"/>
      <c r="I4292" s="175"/>
      <c r="J4292" s="202"/>
      <c r="K4292" s="198"/>
    </row>
    <row r="4293" spans="3:11" ht="15" customHeight="1" x14ac:dyDescent="0.25">
      <c r="C4293" s="175"/>
      <c r="E4293" s="175"/>
      <c r="H4293" s="175"/>
      <c r="I4293" s="175"/>
      <c r="J4293" s="202"/>
      <c r="K4293" s="198"/>
    </row>
    <row r="4294" spans="3:11" ht="15" customHeight="1" x14ac:dyDescent="0.25">
      <c r="C4294" s="175"/>
      <c r="E4294" s="175"/>
      <c r="H4294" s="175"/>
      <c r="I4294" s="175"/>
      <c r="J4294" s="202"/>
      <c r="K4294" s="198"/>
    </row>
    <row r="4295" spans="3:11" ht="15" customHeight="1" x14ac:dyDescent="0.25">
      <c r="C4295" s="175"/>
      <c r="E4295" s="175"/>
      <c r="H4295" s="175"/>
      <c r="I4295" s="175"/>
      <c r="J4295" s="202"/>
      <c r="K4295" s="198"/>
    </row>
    <row r="4296" spans="3:11" ht="15" customHeight="1" x14ac:dyDescent="0.25">
      <c r="C4296" s="175"/>
      <c r="E4296" s="175"/>
      <c r="H4296" s="175"/>
      <c r="I4296" s="175"/>
      <c r="J4296" s="202"/>
      <c r="K4296" s="198"/>
    </row>
    <row r="4297" spans="3:11" ht="15" customHeight="1" x14ac:dyDescent="0.25">
      <c r="C4297" s="175"/>
      <c r="E4297" s="175"/>
      <c r="H4297" s="175"/>
      <c r="I4297" s="175"/>
      <c r="J4297" s="202"/>
      <c r="K4297" s="198"/>
    </row>
    <row r="4298" spans="3:11" ht="15" customHeight="1" x14ac:dyDescent="0.25">
      <c r="C4298" s="175"/>
      <c r="E4298" s="175"/>
      <c r="H4298" s="175"/>
      <c r="I4298" s="175"/>
      <c r="J4298" s="202"/>
      <c r="K4298" s="198"/>
    </row>
    <row r="4299" spans="3:11" ht="15" customHeight="1" x14ac:dyDescent="0.25">
      <c r="C4299" s="175"/>
      <c r="E4299" s="175"/>
      <c r="H4299" s="175"/>
      <c r="I4299" s="175"/>
      <c r="J4299" s="202"/>
      <c r="K4299" s="198"/>
    </row>
    <row r="4300" spans="3:11" ht="15" customHeight="1" x14ac:dyDescent="0.25">
      <c r="C4300" s="175"/>
      <c r="E4300" s="175"/>
      <c r="H4300" s="175"/>
      <c r="I4300" s="175"/>
      <c r="J4300" s="202"/>
      <c r="K4300" s="198"/>
    </row>
    <row r="4301" spans="3:11" ht="15" customHeight="1" x14ac:dyDescent="0.25">
      <c r="C4301" s="175"/>
      <c r="E4301" s="175"/>
      <c r="H4301" s="175"/>
      <c r="I4301" s="175"/>
      <c r="J4301" s="202"/>
      <c r="K4301" s="198"/>
    </row>
    <row r="4302" spans="3:11" ht="15" customHeight="1" x14ac:dyDescent="0.25">
      <c r="C4302" s="175"/>
      <c r="E4302" s="175"/>
      <c r="H4302" s="175"/>
      <c r="I4302" s="175"/>
      <c r="J4302" s="202"/>
      <c r="K4302" s="198"/>
    </row>
    <row r="4303" spans="3:11" ht="15" customHeight="1" x14ac:dyDescent="0.25">
      <c r="C4303" s="175"/>
      <c r="E4303" s="175"/>
      <c r="H4303" s="175"/>
      <c r="I4303" s="175"/>
      <c r="J4303" s="202"/>
      <c r="K4303" s="198"/>
    </row>
    <row r="4304" spans="3:11" ht="15" customHeight="1" x14ac:dyDescent="0.25">
      <c r="C4304" s="175"/>
      <c r="E4304" s="175"/>
      <c r="H4304" s="175"/>
      <c r="I4304" s="175"/>
      <c r="J4304" s="202"/>
      <c r="K4304" s="198"/>
    </row>
    <row r="4305" spans="3:11" ht="15" customHeight="1" x14ac:dyDescent="0.25">
      <c r="C4305" s="175"/>
      <c r="E4305" s="175"/>
      <c r="H4305" s="175"/>
      <c r="I4305" s="175"/>
      <c r="J4305" s="202"/>
      <c r="K4305" s="198"/>
    </row>
    <row r="4306" spans="3:11" ht="15" customHeight="1" x14ac:dyDescent="0.25">
      <c r="C4306" s="175"/>
      <c r="E4306" s="175"/>
      <c r="H4306" s="175"/>
      <c r="I4306" s="175"/>
      <c r="J4306" s="202"/>
      <c r="K4306" s="198"/>
    </row>
    <row r="4307" spans="3:11" ht="15" customHeight="1" x14ac:dyDescent="0.25">
      <c r="C4307" s="175"/>
      <c r="E4307" s="175"/>
      <c r="H4307" s="175"/>
      <c r="I4307" s="175"/>
      <c r="J4307" s="202"/>
      <c r="K4307" s="198"/>
    </row>
    <row r="4308" spans="3:11" ht="15" customHeight="1" x14ac:dyDescent="0.25">
      <c r="C4308" s="175"/>
      <c r="E4308" s="175"/>
      <c r="H4308" s="175"/>
      <c r="I4308" s="175"/>
      <c r="J4308" s="202"/>
      <c r="K4308" s="198"/>
    </row>
    <row r="4309" spans="3:11" ht="15" customHeight="1" x14ac:dyDescent="0.25">
      <c r="C4309" s="175"/>
      <c r="E4309" s="175"/>
      <c r="H4309" s="175"/>
      <c r="I4309" s="175"/>
      <c r="J4309" s="202"/>
      <c r="K4309" s="198"/>
    </row>
    <row r="4310" spans="3:11" ht="15" customHeight="1" x14ac:dyDescent="0.25">
      <c r="C4310" s="175"/>
      <c r="E4310" s="175"/>
      <c r="H4310" s="175"/>
      <c r="I4310" s="175"/>
      <c r="J4310" s="202"/>
      <c r="K4310" s="198"/>
    </row>
    <row r="4311" spans="3:11" ht="15" customHeight="1" x14ac:dyDescent="0.25">
      <c r="C4311" s="175"/>
      <c r="E4311" s="175"/>
      <c r="H4311" s="175"/>
      <c r="I4311" s="175"/>
      <c r="J4311" s="202"/>
      <c r="K4311" s="198"/>
    </row>
    <row r="4312" spans="3:11" ht="15" customHeight="1" x14ac:dyDescent="0.25">
      <c r="C4312" s="175"/>
      <c r="E4312" s="175"/>
      <c r="H4312" s="175"/>
      <c r="I4312" s="175"/>
      <c r="J4312" s="202"/>
      <c r="K4312" s="198"/>
    </row>
    <row r="4313" spans="3:11" ht="15" customHeight="1" x14ac:dyDescent="0.25">
      <c r="C4313" s="175"/>
      <c r="E4313" s="175"/>
      <c r="H4313" s="175"/>
      <c r="I4313" s="175"/>
      <c r="J4313" s="202"/>
      <c r="K4313" s="198"/>
    </row>
    <row r="4314" spans="3:11" ht="15" customHeight="1" x14ac:dyDescent="0.25">
      <c r="C4314" s="175"/>
      <c r="E4314" s="175"/>
      <c r="H4314" s="175"/>
      <c r="I4314" s="175"/>
      <c r="J4314" s="202"/>
      <c r="K4314" s="198"/>
    </row>
    <row r="4315" spans="3:11" ht="15" customHeight="1" x14ac:dyDescent="0.25">
      <c r="C4315" s="175"/>
      <c r="E4315" s="175"/>
      <c r="H4315" s="175"/>
      <c r="I4315" s="175"/>
      <c r="J4315" s="202"/>
      <c r="K4315" s="198"/>
    </row>
    <row r="4316" spans="3:11" ht="15" customHeight="1" x14ac:dyDescent="0.25">
      <c r="C4316" s="175"/>
      <c r="E4316" s="175"/>
      <c r="H4316" s="175"/>
      <c r="I4316" s="175"/>
      <c r="J4316" s="202"/>
      <c r="K4316" s="198"/>
    </row>
    <row r="4317" spans="3:11" ht="15" customHeight="1" x14ac:dyDescent="0.25">
      <c r="C4317" s="175"/>
      <c r="E4317" s="175"/>
      <c r="H4317" s="175"/>
      <c r="I4317" s="175"/>
      <c r="J4317" s="202"/>
      <c r="K4317" s="198"/>
    </row>
    <row r="4318" spans="3:11" ht="15" customHeight="1" x14ac:dyDescent="0.25">
      <c r="C4318" s="175"/>
      <c r="E4318" s="175"/>
      <c r="H4318" s="175"/>
      <c r="I4318" s="175"/>
      <c r="J4318" s="202"/>
      <c r="K4318" s="198"/>
    </row>
    <row r="4319" spans="3:11" ht="15" customHeight="1" x14ac:dyDescent="0.25">
      <c r="C4319" s="175"/>
      <c r="E4319" s="175"/>
      <c r="H4319" s="175"/>
      <c r="I4319" s="175"/>
      <c r="J4319" s="202"/>
      <c r="K4319" s="198"/>
    </row>
    <row r="4320" spans="3:11" ht="15" customHeight="1" x14ac:dyDescent="0.25">
      <c r="C4320" s="175"/>
      <c r="E4320" s="175"/>
      <c r="H4320" s="175"/>
      <c r="I4320" s="175"/>
      <c r="J4320" s="202"/>
      <c r="K4320" s="198"/>
    </row>
    <row r="4321" spans="3:11" ht="15" customHeight="1" x14ac:dyDescent="0.25">
      <c r="C4321" s="175"/>
      <c r="E4321" s="175"/>
      <c r="H4321" s="175"/>
      <c r="I4321" s="175"/>
      <c r="J4321" s="202"/>
      <c r="K4321" s="198"/>
    </row>
    <row r="4322" spans="3:11" ht="15" customHeight="1" x14ac:dyDescent="0.25">
      <c r="C4322" s="175"/>
      <c r="E4322" s="175"/>
      <c r="H4322" s="175"/>
      <c r="I4322" s="175"/>
      <c r="J4322" s="202"/>
      <c r="K4322" s="198"/>
    </row>
    <row r="4323" spans="3:11" ht="15" customHeight="1" x14ac:dyDescent="0.25">
      <c r="C4323" s="175"/>
      <c r="E4323" s="175"/>
      <c r="H4323" s="175"/>
      <c r="I4323" s="175"/>
      <c r="J4323" s="202"/>
      <c r="K4323" s="198"/>
    </row>
    <row r="4324" spans="3:11" ht="15" customHeight="1" x14ac:dyDescent="0.25">
      <c r="C4324" s="175"/>
      <c r="E4324" s="175"/>
      <c r="H4324" s="175"/>
      <c r="I4324" s="175"/>
      <c r="J4324" s="202"/>
      <c r="K4324" s="198"/>
    </row>
    <row r="4325" spans="3:11" ht="15" customHeight="1" x14ac:dyDescent="0.25">
      <c r="C4325" s="175"/>
      <c r="E4325" s="175"/>
      <c r="H4325" s="175"/>
      <c r="I4325" s="175"/>
      <c r="J4325" s="202"/>
      <c r="K4325" s="198"/>
    </row>
    <row r="4326" spans="3:11" ht="15" customHeight="1" x14ac:dyDescent="0.25">
      <c r="C4326" s="175"/>
      <c r="E4326" s="175"/>
      <c r="H4326" s="175"/>
      <c r="I4326" s="175"/>
      <c r="J4326" s="202"/>
      <c r="K4326" s="198"/>
    </row>
    <row r="4327" spans="3:11" ht="15" customHeight="1" x14ac:dyDescent="0.25">
      <c r="C4327" s="175"/>
      <c r="E4327" s="175"/>
      <c r="H4327" s="175"/>
      <c r="I4327" s="175"/>
      <c r="J4327" s="202"/>
      <c r="K4327" s="198"/>
    </row>
    <row r="4328" spans="3:11" ht="15" customHeight="1" x14ac:dyDescent="0.25">
      <c r="C4328" s="175"/>
      <c r="E4328" s="175"/>
      <c r="H4328" s="175"/>
      <c r="I4328" s="175"/>
      <c r="J4328" s="202"/>
      <c r="K4328" s="198"/>
    </row>
    <row r="4329" spans="3:11" ht="15" customHeight="1" x14ac:dyDescent="0.25">
      <c r="C4329" s="175"/>
      <c r="E4329" s="175"/>
      <c r="H4329" s="175"/>
      <c r="I4329" s="175"/>
      <c r="J4329" s="202"/>
      <c r="K4329" s="198"/>
    </row>
    <row r="4330" spans="3:11" ht="15" customHeight="1" x14ac:dyDescent="0.25">
      <c r="C4330" s="175"/>
      <c r="E4330" s="175"/>
      <c r="H4330" s="175"/>
      <c r="I4330" s="175"/>
      <c r="J4330" s="202"/>
      <c r="K4330" s="198"/>
    </row>
    <row r="4331" spans="3:11" ht="15" customHeight="1" x14ac:dyDescent="0.25">
      <c r="C4331" s="175"/>
      <c r="E4331" s="175"/>
      <c r="H4331" s="175"/>
      <c r="I4331" s="175"/>
      <c r="J4331" s="202"/>
      <c r="K4331" s="198"/>
    </row>
    <row r="4332" spans="3:11" ht="15" customHeight="1" x14ac:dyDescent="0.25">
      <c r="C4332" s="175"/>
      <c r="E4332" s="175"/>
      <c r="H4332" s="175"/>
      <c r="I4332" s="175"/>
      <c r="J4332" s="202"/>
      <c r="K4332" s="198"/>
    </row>
    <row r="4333" spans="3:11" ht="15" customHeight="1" x14ac:dyDescent="0.25">
      <c r="C4333" s="175"/>
      <c r="E4333" s="175"/>
      <c r="H4333" s="175"/>
      <c r="I4333" s="175"/>
      <c r="J4333" s="202"/>
      <c r="K4333" s="198"/>
    </row>
    <row r="4334" spans="3:11" ht="15" customHeight="1" x14ac:dyDescent="0.25">
      <c r="C4334" s="175"/>
      <c r="E4334" s="175"/>
      <c r="H4334" s="175"/>
      <c r="I4334" s="175"/>
      <c r="J4334" s="202"/>
      <c r="K4334" s="198"/>
    </row>
    <row r="4335" spans="3:11" ht="15" customHeight="1" x14ac:dyDescent="0.25">
      <c r="C4335" s="175"/>
      <c r="E4335" s="175"/>
      <c r="H4335" s="175"/>
      <c r="I4335" s="175"/>
      <c r="J4335" s="202"/>
      <c r="K4335" s="198"/>
    </row>
    <row r="4336" spans="3:11" ht="15" customHeight="1" x14ac:dyDescent="0.25">
      <c r="C4336" s="175"/>
      <c r="E4336" s="175"/>
      <c r="H4336" s="175"/>
      <c r="I4336" s="175"/>
      <c r="J4336" s="202"/>
      <c r="K4336" s="198"/>
    </row>
    <row r="4337" spans="3:11" ht="15" customHeight="1" x14ac:dyDescent="0.25">
      <c r="C4337" s="175"/>
      <c r="E4337" s="175"/>
      <c r="H4337" s="175"/>
      <c r="I4337" s="175"/>
      <c r="J4337" s="202"/>
      <c r="K4337" s="198"/>
    </row>
    <row r="4338" spans="3:11" ht="15" customHeight="1" x14ac:dyDescent="0.25">
      <c r="C4338" s="175"/>
      <c r="E4338" s="175"/>
      <c r="H4338" s="175"/>
      <c r="I4338" s="175"/>
      <c r="J4338" s="202"/>
      <c r="K4338" s="198"/>
    </row>
    <row r="4339" spans="3:11" ht="15" customHeight="1" x14ac:dyDescent="0.25">
      <c r="C4339" s="175"/>
      <c r="E4339" s="175"/>
      <c r="H4339" s="175"/>
      <c r="I4339" s="175"/>
      <c r="J4339" s="202"/>
      <c r="K4339" s="198"/>
    </row>
    <row r="4340" spans="3:11" ht="15" customHeight="1" x14ac:dyDescent="0.25">
      <c r="C4340" s="175"/>
      <c r="E4340" s="175"/>
      <c r="H4340" s="175"/>
      <c r="I4340" s="175"/>
      <c r="J4340" s="202"/>
      <c r="K4340" s="198"/>
    </row>
    <row r="4341" spans="3:11" ht="15" customHeight="1" x14ac:dyDescent="0.25">
      <c r="C4341" s="175"/>
      <c r="E4341" s="175"/>
      <c r="H4341" s="175"/>
      <c r="I4341" s="175"/>
      <c r="J4341" s="202"/>
      <c r="K4341" s="198"/>
    </row>
    <row r="4342" spans="3:11" ht="15" customHeight="1" x14ac:dyDescent="0.25">
      <c r="C4342" s="175"/>
      <c r="E4342" s="175"/>
      <c r="H4342" s="175"/>
      <c r="I4342" s="175"/>
      <c r="J4342" s="202"/>
      <c r="K4342" s="198"/>
    </row>
    <row r="4343" spans="3:11" ht="15" customHeight="1" x14ac:dyDescent="0.25">
      <c r="C4343" s="175"/>
      <c r="E4343" s="175"/>
      <c r="H4343" s="175"/>
      <c r="I4343" s="175"/>
      <c r="J4343" s="202"/>
      <c r="K4343" s="198"/>
    </row>
    <row r="4344" spans="3:11" ht="15" customHeight="1" x14ac:dyDescent="0.25">
      <c r="C4344" s="175"/>
      <c r="E4344" s="175"/>
      <c r="H4344" s="175"/>
      <c r="I4344" s="175"/>
      <c r="J4344" s="202"/>
      <c r="K4344" s="198"/>
    </row>
    <row r="4345" spans="3:11" ht="15" customHeight="1" x14ac:dyDescent="0.25">
      <c r="C4345" s="175"/>
      <c r="E4345" s="175"/>
      <c r="H4345" s="175"/>
      <c r="I4345" s="175"/>
      <c r="J4345" s="202"/>
      <c r="K4345" s="198"/>
    </row>
    <row r="4346" spans="3:11" ht="15" customHeight="1" x14ac:dyDescent="0.25">
      <c r="C4346" s="175"/>
      <c r="E4346" s="175"/>
      <c r="H4346" s="175"/>
      <c r="I4346" s="175"/>
      <c r="J4346" s="202"/>
      <c r="K4346" s="198"/>
    </row>
    <row r="4347" spans="3:11" ht="15" customHeight="1" x14ac:dyDescent="0.25">
      <c r="C4347" s="175"/>
      <c r="E4347" s="175"/>
      <c r="H4347" s="175"/>
      <c r="I4347" s="175"/>
      <c r="J4347" s="202"/>
      <c r="K4347" s="198"/>
    </row>
    <row r="4348" spans="3:11" ht="15" customHeight="1" x14ac:dyDescent="0.25">
      <c r="C4348" s="175"/>
      <c r="E4348" s="175"/>
      <c r="H4348" s="175"/>
      <c r="I4348" s="175"/>
      <c r="J4348" s="202"/>
      <c r="K4348" s="198"/>
    </row>
    <row r="4349" spans="3:11" ht="15" customHeight="1" x14ac:dyDescent="0.25">
      <c r="C4349" s="175"/>
      <c r="E4349" s="175"/>
      <c r="H4349" s="175"/>
      <c r="I4349" s="175"/>
      <c r="J4349" s="202"/>
      <c r="K4349" s="198"/>
    </row>
    <row r="4350" spans="3:11" ht="15" customHeight="1" x14ac:dyDescent="0.25">
      <c r="C4350" s="175"/>
      <c r="E4350" s="175"/>
      <c r="H4350" s="175"/>
      <c r="I4350" s="175"/>
      <c r="J4350" s="202"/>
      <c r="K4350" s="198"/>
    </row>
    <row r="4351" spans="3:11" ht="15" customHeight="1" x14ac:dyDescent="0.25">
      <c r="C4351" s="175"/>
      <c r="E4351" s="175"/>
      <c r="H4351" s="175"/>
      <c r="I4351" s="175"/>
      <c r="J4351" s="202"/>
      <c r="K4351" s="198"/>
    </row>
    <row r="4352" spans="3:11" ht="15" customHeight="1" x14ac:dyDescent="0.25">
      <c r="C4352" s="175"/>
      <c r="E4352" s="175"/>
      <c r="H4352" s="175"/>
      <c r="I4352" s="175"/>
      <c r="J4352" s="202"/>
      <c r="K4352" s="198"/>
    </row>
    <row r="4353" spans="3:11" ht="15" customHeight="1" x14ac:dyDescent="0.25">
      <c r="C4353" s="175"/>
      <c r="E4353" s="175"/>
      <c r="H4353" s="175"/>
      <c r="I4353" s="175"/>
      <c r="J4353" s="202"/>
      <c r="K4353" s="198"/>
    </row>
    <row r="4354" spans="3:11" ht="15" customHeight="1" x14ac:dyDescent="0.25">
      <c r="C4354" s="175"/>
      <c r="E4354" s="175"/>
      <c r="H4354" s="175"/>
      <c r="I4354" s="175"/>
      <c r="J4354" s="202"/>
      <c r="K4354" s="198"/>
    </row>
    <row r="4355" spans="3:11" ht="15" customHeight="1" x14ac:dyDescent="0.25">
      <c r="C4355" s="175"/>
      <c r="E4355" s="175"/>
      <c r="H4355" s="175"/>
      <c r="I4355" s="175"/>
      <c r="J4355" s="202"/>
      <c r="K4355" s="198"/>
    </row>
    <row r="4356" spans="3:11" ht="15" customHeight="1" x14ac:dyDescent="0.25">
      <c r="C4356" s="175"/>
      <c r="E4356" s="175"/>
      <c r="H4356" s="175"/>
      <c r="I4356" s="175"/>
      <c r="J4356" s="202"/>
      <c r="K4356" s="198"/>
    </row>
    <row r="4357" spans="3:11" ht="15" customHeight="1" x14ac:dyDescent="0.25">
      <c r="C4357" s="175"/>
      <c r="E4357" s="175"/>
      <c r="H4357" s="175"/>
      <c r="I4357" s="175"/>
      <c r="J4357" s="202"/>
      <c r="K4357" s="198"/>
    </row>
    <row r="4358" spans="3:11" ht="15" customHeight="1" x14ac:dyDescent="0.25">
      <c r="C4358" s="175"/>
      <c r="E4358" s="175"/>
      <c r="H4358" s="175"/>
      <c r="I4358" s="175"/>
      <c r="J4358" s="202"/>
      <c r="K4358" s="198"/>
    </row>
    <row r="4359" spans="3:11" ht="15" customHeight="1" x14ac:dyDescent="0.25">
      <c r="C4359" s="175"/>
      <c r="E4359" s="175"/>
      <c r="H4359" s="175"/>
      <c r="I4359" s="175"/>
      <c r="J4359" s="202"/>
      <c r="K4359" s="198"/>
    </row>
    <row r="4360" spans="3:11" ht="15" customHeight="1" x14ac:dyDescent="0.25">
      <c r="C4360" s="175"/>
      <c r="E4360" s="175"/>
      <c r="H4360" s="175"/>
      <c r="I4360" s="175"/>
      <c r="J4360" s="202"/>
      <c r="K4360" s="198"/>
    </row>
    <row r="4361" spans="3:11" ht="15" customHeight="1" x14ac:dyDescent="0.25">
      <c r="C4361" s="175"/>
      <c r="E4361" s="175"/>
      <c r="H4361" s="175"/>
      <c r="I4361" s="175"/>
      <c r="J4361" s="202"/>
      <c r="K4361" s="198"/>
    </row>
    <row r="4362" spans="3:11" ht="15" customHeight="1" x14ac:dyDescent="0.25">
      <c r="C4362" s="175"/>
      <c r="E4362" s="175"/>
      <c r="H4362" s="175"/>
      <c r="I4362" s="175"/>
      <c r="J4362" s="202"/>
      <c r="K4362" s="198"/>
    </row>
    <row r="4363" spans="3:11" ht="15" customHeight="1" x14ac:dyDescent="0.25">
      <c r="C4363" s="175"/>
      <c r="E4363" s="175"/>
      <c r="H4363" s="175"/>
      <c r="I4363" s="175"/>
      <c r="J4363" s="202"/>
      <c r="K4363" s="198"/>
    </row>
    <row r="4364" spans="3:11" ht="15" customHeight="1" x14ac:dyDescent="0.25">
      <c r="C4364" s="175"/>
      <c r="E4364" s="175"/>
      <c r="H4364" s="175"/>
      <c r="I4364" s="175"/>
      <c r="J4364" s="202"/>
      <c r="K4364" s="198"/>
    </row>
    <row r="4365" spans="3:11" ht="15" customHeight="1" x14ac:dyDescent="0.25">
      <c r="C4365" s="175"/>
      <c r="E4365" s="175"/>
      <c r="H4365" s="175"/>
      <c r="I4365" s="175"/>
      <c r="J4365" s="202"/>
      <c r="K4365" s="198"/>
    </row>
    <row r="4366" spans="3:11" ht="15" customHeight="1" x14ac:dyDescent="0.25">
      <c r="C4366" s="175"/>
      <c r="E4366" s="175"/>
      <c r="H4366" s="175"/>
      <c r="I4366" s="175"/>
      <c r="J4366" s="202"/>
      <c r="K4366" s="198"/>
    </row>
    <row r="4367" spans="3:11" ht="15" customHeight="1" x14ac:dyDescent="0.25">
      <c r="C4367" s="175"/>
      <c r="E4367" s="175"/>
      <c r="H4367" s="175"/>
      <c r="I4367" s="175"/>
      <c r="J4367" s="202"/>
      <c r="K4367" s="198"/>
    </row>
    <row r="4368" spans="3:11" ht="15" customHeight="1" x14ac:dyDescent="0.25">
      <c r="C4368" s="175"/>
      <c r="E4368" s="175"/>
      <c r="H4368" s="175"/>
      <c r="I4368" s="175"/>
      <c r="J4368" s="202"/>
      <c r="K4368" s="198"/>
    </row>
    <row r="4369" spans="3:11" ht="15" customHeight="1" x14ac:dyDescent="0.25">
      <c r="C4369" s="175"/>
      <c r="E4369" s="175"/>
      <c r="H4369" s="175"/>
      <c r="I4369" s="175"/>
      <c r="J4369" s="202"/>
      <c r="K4369" s="198"/>
    </row>
    <row r="4370" spans="3:11" ht="15" customHeight="1" x14ac:dyDescent="0.25">
      <c r="C4370" s="175"/>
      <c r="E4370" s="175"/>
      <c r="H4370" s="175"/>
      <c r="I4370" s="175"/>
      <c r="J4370" s="202"/>
      <c r="K4370" s="198"/>
    </row>
    <row r="4371" spans="3:11" ht="15" customHeight="1" x14ac:dyDescent="0.25">
      <c r="C4371" s="175"/>
      <c r="E4371" s="175"/>
      <c r="H4371" s="175"/>
      <c r="I4371" s="175"/>
      <c r="J4371" s="202"/>
      <c r="K4371" s="198"/>
    </row>
    <row r="4372" spans="3:11" ht="15" customHeight="1" x14ac:dyDescent="0.25">
      <c r="C4372" s="175"/>
      <c r="E4372" s="175"/>
      <c r="H4372" s="175"/>
      <c r="I4372" s="175"/>
      <c r="J4372" s="202"/>
      <c r="K4372" s="198"/>
    </row>
    <row r="4373" spans="3:11" ht="15" customHeight="1" x14ac:dyDescent="0.25">
      <c r="C4373" s="175"/>
      <c r="E4373" s="175"/>
      <c r="H4373" s="175"/>
      <c r="I4373" s="175"/>
      <c r="J4373" s="202"/>
      <c r="K4373" s="198"/>
    </row>
    <row r="4374" spans="3:11" ht="15" customHeight="1" x14ac:dyDescent="0.25">
      <c r="C4374" s="175"/>
      <c r="E4374" s="175"/>
      <c r="H4374" s="175"/>
      <c r="I4374" s="175"/>
      <c r="J4374" s="202"/>
      <c r="K4374" s="198"/>
    </row>
    <row r="4375" spans="3:11" ht="15" customHeight="1" x14ac:dyDescent="0.25">
      <c r="C4375" s="175"/>
      <c r="E4375" s="175"/>
      <c r="H4375" s="175"/>
      <c r="I4375" s="175"/>
      <c r="J4375" s="202"/>
      <c r="K4375" s="198"/>
    </row>
    <row r="4376" spans="3:11" ht="15" customHeight="1" x14ac:dyDescent="0.25">
      <c r="C4376" s="175"/>
      <c r="E4376" s="175"/>
      <c r="H4376" s="175"/>
      <c r="I4376" s="175"/>
      <c r="J4376" s="202"/>
      <c r="K4376" s="198"/>
    </row>
    <row r="4377" spans="3:11" ht="15" customHeight="1" x14ac:dyDescent="0.25">
      <c r="C4377" s="175"/>
      <c r="E4377" s="175"/>
      <c r="H4377" s="175"/>
      <c r="I4377" s="175"/>
      <c r="J4377" s="202"/>
      <c r="K4377" s="198"/>
    </row>
    <row r="4378" spans="3:11" ht="15" customHeight="1" x14ac:dyDescent="0.25">
      <c r="C4378" s="175"/>
      <c r="E4378" s="175"/>
      <c r="H4378" s="175"/>
      <c r="I4378" s="175"/>
      <c r="J4378" s="202"/>
      <c r="K4378" s="198"/>
    </row>
    <row r="4379" spans="3:11" ht="15" customHeight="1" x14ac:dyDescent="0.25">
      <c r="C4379" s="175"/>
      <c r="E4379" s="175"/>
      <c r="H4379" s="175"/>
      <c r="I4379" s="175"/>
      <c r="J4379" s="202"/>
      <c r="K4379" s="198"/>
    </row>
    <row r="4380" spans="3:11" ht="15" customHeight="1" x14ac:dyDescent="0.25">
      <c r="C4380" s="175"/>
      <c r="E4380" s="175"/>
      <c r="H4380" s="175"/>
      <c r="I4380" s="175"/>
      <c r="J4380" s="202"/>
      <c r="K4380" s="198"/>
    </row>
    <row r="4381" spans="3:11" ht="15" customHeight="1" x14ac:dyDescent="0.25">
      <c r="C4381" s="175"/>
      <c r="E4381" s="175"/>
      <c r="H4381" s="175"/>
      <c r="I4381" s="175"/>
      <c r="J4381" s="202"/>
      <c r="K4381" s="198"/>
    </row>
    <row r="4382" spans="3:11" ht="15" customHeight="1" x14ac:dyDescent="0.25">
      <c r="C4382" s="175"/>
      <c r="E4382" s="175"/>
      <c r="H4382" s="175"/>
      <c r="I4382" s="175"/>
      <c r="J4382" s="202"/>
      <c r="K4382" s="198"/>
    </row>
    <row r="4383" spans="3:11" ht="15" customHeight="1" x14ac:dyDescent="0.25">
      <c r="C4383" s="175"/>
      <c r="E4383" s="175"/>
      <c r="H4383" s="175"/>
      <c r="I4383" s="175"/>
      <c r="J4383" s="202"/>
      <c r="K4383" s="198"/>
    </row>
    <row r="4384" spans="3:11" ht="15" customHeight="1" x14ac:dyDescent="0.25">
      <c r="C4384" s="175"/>
      <c r="E4384" s="175"/>
      <c r="H4384" s="175"/>
      <c r="I4384" s="175"/>
      <c r="J4384" s="202"/>
      <c r="K4384" s="198"/>
    </row>
    <row r="4385" spans="3:11" ht="15" customHeight="1" x14ac:dyDescent="0.25">
      <c r="C4385" s="175"/>
      <c r="E4385" s="175"/>
      <c r="H4385" s="175"/>
      <c r="I4385" s="175"/>
      <c r="J4385" s="202"/>
      <c r="K4385" s="198"/>
    </row>
    <row r="4386" spans="3:11" ht="15" customHeight="1" x14ac:dyDescent="0.25">
      <c r="C4386" s="175"/>
      <c r="E4386" s="175"/>
      <c r="H4386" s="175"/>
      <c r="I4386" s="175"/>
      <c r="J4386" s="202"/>
      <c r="K4386" s="198"/>
    </row>
    <row r="4387" spans="3:11" ht="15" customHeight="1" x14ac:dyDescent="0.25">
      <c r="C4387" s="175"/>
      <c r="E4387" s="175"/>
      <c r="H4387" s="175"/>
      <c r="I4387" s="175"/>
      <c r="J4387" s="202"/>
      <c r="K4387" s="198"/>
    </row>
    <row r="4388" spans="3:11" ht="15" customHeight="1" x14ac:dyDescent="0.25">
      <c r="C4388" s="175"/>
      <c r="E4388" s="175"/>
      <c r="H4388" s="175"/>
      <c r="I4388" s="175"/>
      <c r="J4388" s="202"/>
      <c r="K4388" s="198"/>
    </row>
    <row r="4389" spans="3:11" ht="15" customHeight="1" x14ac:dyDescent="0.25">
      <c r="C4389" s="175"/>
      <c r="E4389" s="175"/>
      <c r="H4389" s="175"/>
      <c r="I4389" s="175"/>
      <c r="J4389" s="202"/>
      <c r="K4389" s="198"/>
    </row>
    <row r="4390" spans="3:11" ht="15" customHeight="1" x14ac:dyDescent="0.25">
      <c r="C4390" s="175"/>
      <c r="E4390" s="175"/>
      <c r="H4390" s="175"/>
      <c r="I4390" s="175"/>
      <c r="J4390" s="202"/>
      <c r="K4390" s="198"/>
    </row>
    <row r="4391" spans="3:11" ht="15" customHeight="1" x14ac:dyDescent="0.25">
      <c r="C4391" s="175"/>
      <c r="E4391" s="175"/>
      <c r="H4391" s="175"/>
      <c r="I4391" s="175"/>
      <c r="J4391" s="202"/>
      <c r="K4391" s="198"/>
    </row>
    <row r="4392" spans="3:11" ht="15" customHeight="1" x14ac:dyDescent="0.25">
      <c r="C4392" s="175"/>
      <c r="E4392" s="175"/>
      <c r="H4392" s="175"/>
      <c r="I4392" s="175"/>
      <c r="J4392" s="202"/>
      <c r="K4392" s="198"/>
    </row>
    <row r="4393" spans="3:11" ht="15" customHeight="1" x14ac:dyDescent="0.25">
      <c r="C4393" s="175"/>
      <c r="E4393" s="175"/>
      <c r="H4393" s="175"/>
      <c r="I4393" s="175"/>
      <c r="J4393" s="202"/>
      <c r="K4393" s="198"/>
    </row>
    <row r="4394" spans="3:11" ht="15" customHeight="1" x14ac:dyDescent="0.25">
      <c r="C4394" s="175"/>
      <c r="E4394" s="175"/>
      <c r="H4394" s="175"/>
      <c r="I4394" s="175"/>
      <c r="J4394" s="202"/>
      <c r="K4394" s="198"/>
    </row>
    <row r="4395" spans="3:11" ht="15" customHeight="1" x14ac:dyDescent="0.25">
      <c r="C4395" s="175"/>
      <c r="E4395" s="175"/>
      <c r="H4395" s="175"/>
      <c r="I4395" s="175"/>
      <c r="J4395" s="202"/>
      <c r="K4395" s="198"/>
    </row>
    <row r="4396" spans="3:11" ht="15" customHeight="1" x14ac:dyDescent="0.25">
      <c r="C4396" s="175"/>
      <c r="E4396" s="175"/>
      <c r="H4396" s="175"/>
      <c r="I4396" s="175"/>
      <c r="J4396" s="202"/>
      <c r="K4396" s="198"/>
    </row>
    <row r="4397" spans="3:11" ht="15" customHeight="1" x14ac:dyDescent="0.25">
      <c r="C4397" s="175"/>
      <c r="E4397" s="175"/>
      <c r="H4397" s="175"/>
      <c r="I4397" s="175"/>
      <c r="J4397" s="202"/>
      <c r="K4397" s="198"/>
    </row>
    <row r="4398" spans="3:11" ht="15" customHeight="1" x14ac:dyDescent="0.25">
      <c r="C4398" s="175"/>
      <c r="E4398" s="175"/>
      <c r="H4398" s="175"/>
      <c r="I4398" s="175"/>
      <c r="J4398" s="202"/>
      <c r="K4398" s="198"/>
    </row>
    <row r="4399" spans="3:11" ht="15" customHeight="1" x14ac:dyDescent="0.25">
      <c r="C4399" s="175"/>
      <c r="E4399" s="175"/>
      <c r="H4399" s="175"/>
      <c r="I4399" s="175"/>
      <c r="J4399" s="202"/>
      <c r="K4399" s="198"/>
    </row>
    <row r="4400" spans="3:11" ht="15" customHeight="1" x14ac:dyDescent="0.25">
      <c r="C4400" s="175"/>
      <c r="E4400" s="175"/>
      <c r="H4400" s="175"/>
      <c r="I4400" s="175"/>
      <c r="J4400" s="202"/>
      <c r="K4400" s="198"/>
    </row>
    <row r="4401" spans="3:11" ht="15" customHeight="1" x14ac:dyDescent="0.25">
      <c r="C4401" s="175"/>
      <c r="E4401" s="175"/>
      <c r="H4401" s="175"/>
      <c r="I4401" s="175"/>
      <c r="J4401" s="202"/>
      <c r="K4401" s="198"/>
    </row>
    <row r="4402" spans="3:11" ht="15" customHeight="1" x14ac:dyDescent="0.25">
      <c r="C4402" s="175"/>
      <c r="E4402" s="175"/>
      <c r="H4402" s="175"/>
      <c r="I4402" s="175"/>
      <c r="J4402" s="202"/>
      <c r="K4402" s="198"/>
    </row>
    <row r="4403" spans="3:11" ht="15" customHeight="1" x14ac:dyDescent="0.25">
      <c r="C4403" s="175"/>
      <c r="E4403" s="175"/>
      <c r="H4403" s="175"/>
      <c r="I4403" s="175"/>
      <c r="J4403" s="202"/>
      <c r="K4403" s="198"/>
    </row>
    <row r="4404" spans="3:11" ht="15" customHeight="1" x14ac:dyDescent="0.25">
      <c r="C4404" s="175"/>
      <c r="E4404" s="175"/>
      <c r="H4404" s="175"/>
      <c r="I4404" s="175"/>
      <c r="J4404" s="202"/>
      <c r="K4404" s="198"/>
    </row>
    <row r="4405" spans="3:11" ht="15" customHeight="1" x14ac:dyDescent="0.25">
      <c r="C4405" s="175"/>
      <c r="E4405" s="175"/>
      <c r="H4405" s="175"/>
      <c r="I4405" s="175"/>
      <c r="J4405" s="202"/>
      <c r="K4405" s="198"/>
    </row>
    <row r="4406" spans="3:11" ht="15" customHeight="1" x14ac:dyDescent="0.25">
      <c r="C4406" s="175"/>
      <c r="E4406" s="175"/>
      <c r="H4406" s="175"/>
      <c r="I4406" s="175"/>
      <c r="J4406" s="202"/>
      <c r="K4406" s="198"/>
    </row>
    <row r="4407" spans="3:11" ht="15" customHeight="1" x14ac:dyDescent="0.25">
      <c r="C4407" s="175"/>
      <c r="E4407" s="175"/>
      <c r="H4407" s="175"/>
      <c r="I4407" s="175"/>
      <c r="J4407" s="202"/>
      <c r="K4407" s="198"/>
    </row>
    <row r="4408" spans="3:11" ht="15" customHeight="1" x14ac:dyDescent="0.25">
      <c r="C4408" s="175"/>
      <c r="E4408" s="175"/>
      <c r="H4408" s="175"/>
      <c r="I4408" s="175"/>
      <c r="J4408" s="202"/>
      <c r="K4408" s="198"/>
    </row>
    <row r="4409" spans="3:11" ht="15" customHeight="1" x14ac:dyDescent="0.25">
      <c r="C4409" s="175"/>
      <c r="E4409" s="175"/>
      <c r="H4409" s="175"/>
      <c r="I4409" s="175"/>
      <c r="J4409" s="202"/>
      <c r="K4409" s="198"/>
    </row>
    <row r="4410" spans="3:11" ht="15" customHeight="1" x14ac:dyDescent="0.25">
      <c r="C4410" s="175"/>
      <c r="E4410" s="175"/>
      <c r="H4410" s="175"/>
      <c r="I4410" s="175"/>
      <c r="J4410" s="202"/>
      <c r="K4410" s="198"/>
    </row>
    <row r="4411" spans="3:11" ht="15" customHeight="1" x14ac:dyDescent="0.25">
      <c r="C4411" s="175"/>
      <c r="E4411" s="175"/>
      <c r="H4411" s="175"/>
      <c r="I4411" s="175"/>
      <c r="J4411" s="202"/>
      <c r="K4411" s="198"/>
    </row>
    <row r="4412" spans="3:11" ht="15" customHeight="1" x14ac:dyDescent="0.25">
      <c r="C4412" s="175"/>
      <c r="E4412" s="175"/>
      <c r="H4412" s="175"/>
      <c r="I4412" s="175"/>
      <c r="J4412" s="202"/>
      <c r="K4412" s="198"/>
    </row>
    <row r="4413" spans="3:11" ht="15" customHeight="1" x14ac:dyDescent="0.25">
      <c r="C4413" s="175"/>
      <c r="E4413" s="175"/>
      <c r="H4413" s="175"/>
      <c r="I4413" s="175"/>
      <c r="J4413" s="202"/>
      <c r="K4413" s="198"/>
    </row>
    <row r="4414" spans="3:11" ht="15" customHeight="1" x14ac:dyDescent="0.25">
      <c r="C4414" s="175"/>
      <c r="E4414" s="175"/>
      <c r="H4414" s="175"/>
      <c r="I4414" s="175"/>
      <c r="J4414" s="202"/>
      <c r="K4414" s="198"/>
    </row>
    <row r="4415" spans="3:11" ht="15" customHeight="1" x14ac:dyDescent="0.25">
      <c r="C4415" s="175"/>
      <c r="E4415" s="175"/>
      <c r="H4415" s="175"/>
      <c r="I4415" s="175"/>
      <c r="J4415" s="202"/>
      <c r="K4415" s="198"/>
    </row>
    <row r="4416" spans="3:11" ht="15" customHeight="1" x14ac:dyDescent="0.25">
      <c r="C4416" s="175"/>
      <c r="E4416" s="175"/>
      <c r="H4416" s="175"/>
      <c r="I4416" s="175"/>
      <c r="J4416" s="202"/>
      <c r="K4416" s="198"/>
    </row>
    <row r="4417" spans="3:11" ht="15" customHeight="1" x14ac:dyDescent="0.25">
      <c r="C4417" s="175"/>
      <c r="E4417" s="175"/>
      <c r="H4417" s="175"/>
      <c r="I4417" s="175"/>
      <c r="J4417" s="202"/>
      <c r="K4417" s="198"/>
    </row>
    <row r="4418" spans="3:11" ht="15" customHeight="1" x14ac:dyDescent="0.25">
      <c r="C4418" s="175"/>
      <c r="E4418" s="175"/>
      <c r="H4418" s="175"/>
      <c r="I4418" s="175"/>
      <c r="J4418" s="202"/>
      <c r="K4418" s="198"/>
    </row>
    <row r="4419" spans="3:11" ht="15" customHeight="1" x14ac:dyDescent="0.25">
      <c r="C4419" s="175"/>
      <c r="E4419" s="175"/>
      <c r="H4419" s="175"/>
      <c r="I4419" s="175"/>
      <c r="J4419" s="202"/>
      <c r="K4419" s="198"/>
    </row>
    <row r="4420" spans="3:11" ht="15" customHeight="1" x14ac:dyDescent="0.25">
      <c r="C4420" s="175"/>
      <c r="E4420" s="175"/>
      <c r="H4420" s="175"/>
      <c r="I4420" s="175"/>
      <c r="J4420" s="202"/>
      <c r="K4420" s="198"/>
    </row>
    <row r="4421" spans="3:11" ht="15" customHeight="1" x14ac:dyDescent="0.25">
      <c r="C4421" s="175"/>
      <c r="E4421" s="175"/>
      <c r="H4421" s="175"/>
      <c r="I4421" s="175"/>
      <c r="J4421" s="202"/>
      <c r="K4421" s="198"/>
    </row>
    <row r="4422" spans="3:11" ht="15" customHeight="1" x14ac:dyDescent="0.25">
      <c r="C4422" s="175"/>
      <c r="E4422" s="175"/>
      <c r="H4422" s="175"/>
      <c r="I4422" s="175"/>
      <c r="J4422" s="202"/>
      <c r="K4422" s="198"/>
    </row>
    <row r="4423" spans="3:11" ht="15" customHeight="1" x14ac:dyDescent="0.25">
      <c r="C4423" s="175"/>
      <c r="E4423" s="175"/>
      <c r="H4423" s="175"/>
      <c r="I4423" s="175"/>
      <c r="J4423" s="202"/>
      <c r="K4423" s="198"/>
    </row>
    <row r="4424" spans="3:11" ht="15" customHeight="1" x14ac:dyDescent="0.25">
      <c r="C4424" s="175"/>
      <c r="E4424" s="175"/>
      <c r="H4424" s="175"/>
      <c r="I4424" s="175"/>
      <c r="J4424" s="202"/>
      <c r="K4424" s="198"/>
    </row>
    <row r="4425" spans="3:11" ht="15" customHeight="1" x14ac:dyDescent="0.25">
      <c r="C4425" s="175"/>
      <c r="E4425" s="175"/>
      <c r="H4425" s="175"/>
      <c r="I4425" s="175"/>
      <c r="J4425" s="202"/>
      <c r="K4425" s="198"/>
    </row>
    <row r="4426" spans="3:11" ht="15" customHeight="1" x14ac:dyDescent="0.25">
      <c r="C4426" s="175"/>
      <c r="E4426" s="175"/>
      <c r="H4426" s="175"/>
      <c r="I4426" s="175"/>
      <c r="J4426" s="202"/>
      <c r="K4426" s="198"/>
    </row>
    <row r="4427" spans="3:11" ht="15" customHeight="1" x14ac:dyDescent="0.25">
      <c r="C4427" s="175"/>
      <c r="E4427" s="175"/>
      <c r="H4427" s="175"/>
      <c r="I4427" s="175"/>
      <c r="J4427" s="202"/>
      <c r="K4427" s="198"/>
    </row>
    <row r="4428" spans="3:11" ht="15" customHeight="1" x14ac:dyDescent="0.25">
      <c r="C4428" s="175"/>
      <c r="E4428" s="175"/>
      <c r="H4428" s="175"/>
      <c r="I4428" s="175"/>
      <c r="J4428" s="202"/>
      <c r="K4428" s="198"/>
    </row>
    <row r="4429" spans="3:11" ht="15" customHeight="1" x14ac:dyDescent="0.25">
      <c r="C4429" s="175"/>
      <c r="E4429" s="175"/>
      <c r="H4429" s="175"/>
      <c r="I4429" s="175"/>
      <c r="J4429" s="202"/>
      <c r="K4429" s="198"/>
    </row>
    <row r="4430" spans="3:11" ht="15" customHeight="1" x14ac:dyDescent="0.25">
      <c r="C4430" s="175"/>
      <c r="E4430" s="175"/>
      <c r="H4430" s="175"/>
      <c r="I4430" s="175"/>
      <c r="J4430" s="202"/>
      <c r="K4430" s="198"/>
    </row>
    <row r="4431" spans="3:11" ht="15" customHeight="1" x14ac:dyDescent="0.25">
      <c r="C4431" s="175"/>
      <c r="E4431" s="175"/>
      <c r="H4431" s="175"/>
      <c r="I4431" s="175"/>
      <c r="J4431" s="202"/>
      <c r="K4431" s="198"/>
    </row>
    <row r="4432" spans="3:11" ht="15" customHeight="1" x14ac:dyDescent="0.25">
      <c r="C4432" s="175"/>
      <c r="E4432" s="175"/>
      <c r="H4432" s="175"/>
      <c r="I4432" s="175"/>
      <c r="J4432" s="202"/>
      <c r="K4432" s="198"/>
    </row>
    <row r="4433" spans="3:11" ht="15" customHeight="1" x14ac:dyDescent="0.25">
      <c r="C4433" s="175"/>
      <c r="E4433" s="175"/>
      <c r="H4433" s="175"/>
      <c r="I4433" s="175"/>
      <c r="J4433" s="202"/>
      <c r="K4433" s="198"/>
    </row>
    <row r="4434" spans="3:11" ht="15" customHeight="1" x14ac:dyDescent="0.25">
      <c r="C4434" s="175"/>
      <c r="E4434" s="175"/>
      <c r="H4434" s="175"/>
      <c r="I4434" s="175"/>
      <c r="J4434" s="202"/>
      <c r="K4434" s="198"/>
    </row>
    <row r="4435" spans="3:11" ht="15" customHeight="1" x14ac:dyDescent="0.25">
      <c r="C4435" s="175"/>
      <c r="E4435" s="175"/>
      <c r="H4435" s="175"/>
      <c r="I4435" s="175"/>
      <c r="J4435" s="202"/>
      <c r="K4435" s="198"/>
    </row>
    <row r="4436" spans="3:11" ht="15" customHeight="1" x14ac:dyDescent="0.25">
      <c r="C4436" s="175"/>
      <c r="E4436" s="175"/>
      <c r="H4436" s="175"/>
      <c r="I4436" s="175"/>
      <c r="J4436" s="202"/>
      <c r="K4436" s="198"/>
    </row>
    <row r="4437" spans="3:11" ht="15" customHeight="1" x14ac:dyDescent="0.25">
      <c r="C4437" s="175"/>
      <c r="E4437" s="175"/>
      <c r="H4437" s="175"/>
      <c r="I4437" s="175"/>
      <c r="J4437" s="202"/>
      <c r="K4437" s="198"/>
    </row>
    <row r="4438" spans="3:11" ht="15" customHeight="1" x14ac:dyDescent="0.25">
      <c r="C4438" s="175"/>
      <c r="E4438" s="175"/>
      <c r="H4438" s="175"/>
      <c r="I4438" s="175"/>
      <c r="J4438" s="202"/>
      <c r="K4438" s="198"/>
    </row>
    <row r="4439" spans="3:11" ht="15" customHeight="1" x14ac:dyDescent="0.25">
      <c r="C4439" s="175"/>
      <c r="E4439" s="175"/>
      <c r="H4439" s="175"/>
      <c r="I4439" s="175"/>
      <c r="J4439" s="202"/>
      <c r="K4439" s="198"/>
    </row>
    <row r="4440" spans="3:11" ht="15" customHeight="1" x14ac:dyDescent="0.25">
      <c r="C4440" s="175"/>
      <c r="E4440" s="175"/>
      <c r="H4440" s="175"/>
      <c r="I4440" s="175"/>
      <c r="J4440" s="202"/>
      <c r="K4440" s="198"/>
    </row>
    <row r="4441" spans="3:11" ht="15" customHeight="1" x14ac:dyDescent="0.25">
      <c r="C4441" s="175"/>
      <c r="E4441" s="175"/>
      <c r="H4441" s="175"/>
      <c r="I4441" s="175"/>
      <c r="J4441" s="202"/>
      <c r="K4441" s="198"/>
    </row>
    <row r="4442" spans="3:11" ht="15" customHeight="1" x14ac:dyDescent="0.25">
      <c r="C4442" s="175"/>
      <c r="E4442" s="175"/>
      <c r="H4442" s="175"/>
      <c r="I4442" s="175"/>
      <c r="J4442" s="202"/>
      <c r="K4442" s="198"/>
    </row>
    <row r="4443" spans="3:11" ht="15" customHeight="1" x14ac:dyDescent="0.25">
      <c r="C4443" s="175"/>
      <c r="E4443" s="175"/>
      <c r="H4443" s="175"/>
      <c r="I4443" s="175"/>
      <c r="J4443" s="202"/>
      <c r="K4443" s="198"/>
    </row>
    <row r="4444" spans="3:11" ht="15" customHeight="1" x14ac:dyDescent="0.25">
      <c r="C4444" s="175"/>
      <c r="E4444" s="175"/>
      <c r="H4444" s="175"/>
      <c r="I4444" s="175"/>
      <c r="J4444" s="202"/>
      <c r="K4444" s="198"/>
    </row>
    <row r="4445" spans="3:11" ht="15" customHeight="1" x14ac:dyDescent="0.25">
      <c r="C4445" s="175"/>
      <c r="E4445" s="175"/>
      <c r="H4445" s="175"/>
      <c r="I4445" s="175"/>
      <c r="J4445" s="202"/>
      <c r="K4445" s="198"/>
    </row>
    <row r="4446" spans="3:11" ht="15" customHeight="1" x14ac:dyDescent="0.25">
      <c r="C4446" s="175"/>
      <c r="E4446" s="175"/>
      <c r="H4446" s="175"/>
      <c r="I4446" s="175"/>
      <c r="J4446" s="202"/>
      <c r="K4446" s="198"/>
    </row>
    <row r="4447" spans="3:11" ht="15" customHeight="1" x14ac:dyDescent="0.25">
      <c r="C4447" s="175"/>
      <c r="E4447" s="175"/>
      <c r="H4447" s="175"/>
      <c r="I4447" s="175"/>
      <c r="J4447" s="202"/>
      <c r="K4447" s="198"/>
    </row>
    <row r="4448" spans="3:11" ht="15" customHeight="1" x14ac:dyDescent="0.25">
      <c r="C4448" s="175"/>
      <c r="E4448" s="175"/>
      <c r="H4448" s="175"/>
      <c r="I4448" s="175"/>
      <c r="J4448" s="202"/>
      <c r="K4448" s="198"/>
    </row>
    <row r="4449" spans="3:11" ht="15" customHeight="1" x14ac:dyDescent="0.25">
      <c r="C4449" s="175"/>
      <c r="E4449" s="175"/>
      <c r="H4449" s="175"/>
      <c r="I4449" s="175"/>
      <c r="J4449" s="202"/>
      <c r="K4449" s="198"/>
    </row>
    <row r="4450" spans="3:11" ht="15" customHeight="1" x14ac:dyDescent="0.25">
      <c r="C4450" s="175"/>
      <c r="E4450" s="175"/>
      <c r="H4450" s="175"/>
      <c r="I4450" s="175"/>
      <c r="J4450" s="202"/>
      <c r="K4450" s="198"/>
    </row>
    <row r="4451" spans="3:11" ht="15" customHeight="1" x14ac:dyDescent="0.25">
      <c r="C4451" s="175"/>
      <c r="E4451" s="175"/>
      <c r="H4451" s="175"/>
      <c r="I4451" s="175"/>
      <c r="J4451" s="202"/>
      <c r="K4451" s="198"/>
    </row>
    <row r="4452" spans="3:11" ht="15" customHeight="1" x14ac:dyDescent="0.25">
      <c r="C4452" s="175"/>
      <c r="E4452" s="175"/>
      <c r="H4452" s="175"/>
      <c r="I4452" s="175"/>
      <c r="J4452" s="202"/>
      <c r="K4452" s="198"/>
    </row>
    <row r="4453" spans="3:11" ht="15" customHeight="1" x14ac:dyDescent="0.25">
      <c r="C4453" s="175"/>
      <c r="E4453" s="175"/>
      <c r="H4453" s="175"/>
      <c r="I4453" s="175"/>
      <c r="J4453" s="202"/>
      <c r="K4453" s="198"/>
    </row>
    <row r="4454" spans="3:11" ht="15" customHeight="1" x14ac:dyDescent="0.25">
      <c r="C4454" s="175"/>
      <c r="E4454" s="175"/>
      <c r="H4454" s="175"/>
      <c r="I4454" s="175"/>
      <c r="J4454" s="202"/>
      <c r="K4454" s="198"/>
    </row>
    <row r="4455" spans="3:11" ht="15" customHeight="1" x14ac:dyDescent="0.25">
      <c r="C4455" s="175"/>
      <c r="E4455" s="175"/>
      <c r="H4455" s="175"/>
      <c r="I4455" s="175"/>
      <c r="J4455" s="202"/>
      <c r="K4455" s="198"/>
    </row>
    <row r="4456" spans="3:11" ht="15" customHeight="1" x14ac:dyDescent="0.25">
      <c r="C4456" s="175"/>
      <c r="E4456" s="175"/>
      <c r="H4456" s="175"/>
      <c r="I4456" s="175"/>
      <c r="J4456" s="202"/>
      <c r="K4456" s="198"/>
    </row>
    <row r="4457" spans="3:11" ht="15" customHeight="1" x14ac:dyDescent="0.25">
      <c r="C4457" s="175"/>
      <c r="E4457" s="175"/>
      <c r="H4457" s="175"/>
      <c r="I4457" s="175"/>
      <c r="J4457" s="202"/>
      <c r="K4457" s="198"/>
    </row>
    <row r="4458" spans="3:11" ht="15" customHeight="1" x14ac:dyDescent="0.25">
      <c r="C4458" s="175"/>
      <c r="E4458" s="175"/>
      <c r="H4458" s="175"/>
      <c r="I4458" s="175"/>
      <c r="J4458" s="202"/>
      <c r="K4458" s="198"/>
    </row>
    <row r="4459" spans="3:11" ht="15" customHeight="1" x14ac:dyDescent="0.25">
      <c r="C4459" s="175"/>
      <c r="E4459" s="175"/>
      <c r="H4459" s="175"/>
      <c r="I4459" s="175"/>
      <c r="J4459" s="202"/>
      <c r="K4459" s="198"/>
    </row>
    <row r="4460" spans="3:11" ht="15" customHeight="1" x14ac:dyDescent="0.25">
      <c r="C4460" s="175"/>
      <c r="E4460" s="175"/>
      <c r="H4460" s="175"/>
      <c r="I4460" s="175"/>
      <c r="J4460" s="202"/>
      <c r="K4460" s="198"/>
    </row>
    <row r="4461" spans="3:11" ht="15" customHeight="1" x14ac:dyDescent="0.25">
      <c r="C4461" s="175"/>
      <c r="E4461" s="175"/>
      <c r="H4461" s="175"/>
      <c r="I4461" s="175"/>
      <c r="J4461" s="202"/>
      <c r="K4461" s="198"/>
    </row>
    <row r="4462" spans="3:11" ht="15" customHeight="1" x14ac:dyDescent="0.25">
      <c r="C4462" s="175"/>
      <c r="E4462" s="175"/>
      <c r="H4462" s="175"/>
      <c r="I4462" s="175"/>
      <c r="J4462" s="202"/>
      <c r="K4462" s="198"/>
    </row>
    <row r="4463" spans="3:11" ht="15" customHeight="1" x14ac:dyDescent="0.25">
      <c r="C4463" s="175"/>
      <c r="E4463" s="175"/>
      <c r="H4463" s="175"/>
      <c r="I4463" s="175"/>
      <c r="J4463" s="202"/>
      <c r="K4463" s="198"/>
    </row>
    <row r="4464" spans="3:11" ht="15" customHeight="1" x14ac:dyDescent="0.25">
      <c r="C4464" s="175"/>
      <c r="E4464" s="175"/>
      <c r="H4464" s="175"/>
      <c r="I4464" s="175"/>
      <c r="J4464" s="202"/>
      <c r="K4464" s="198"/>
    </row>
    <row r="4465" spans="3:11" ht="15" customHeight="1" x14ac:dyDescent="0.25">
      <c r="C4465" s="175"/>
      <c r="E4465" s="175"/>
      <c r="H4465" s="175"/>
      <c r="I4465" s="175"/>
      <c r="J4465" s="202"/>
      <c r="K4465" s="198"/>
    </row>
    <row r="4466" spans="3:11" ht="15" customHeight="1" x14ac:dyDescent="0.25">
      <c r="C4466" s="175"/>
      <c r="E4466" s="175"/>
      <c r="H4466" s="175"/>
      <c r="I4466" s="175"/>
      <c r="J4466" s="202"/>
      <c r="K4466" s="198"/>
    </row>
    <row r="4467" spans="3:11" ht="15" customHeight="1" x14ac:dyDescent="0.25">
      <c r="C4467" s="175"/>
      <c r="E4467" s="175"/>
      <c r="H4467" s="175"/>
      <c r="I4467" s="175"/>
      <c r="J4467" s="202"/>
      <c r="K4467" s="198"/>
    </row>
    <row r="4468" spans="3:11" ht="15" customHeight="1" x14ac:dyDescent="0.25">
      <c r="C4468" s="175"/>
      <c r="E4468" s="175"/>
      <c r="H4468" s="175"/>
      <c r="I4468" s="175"/>
      <c r="J4468" s="202"/>
      <c r="K4468" s="198"/>
    </row>
    <row r="4469" spans="3:11" ht="15" customHeight="1" x14ac:dyDescent="0.25">
      <c r="C4469" s="175"/>
      <c r="E4469" s="175"/>
      <c r="H4469" s="175"/>
      <c r="I4469" s="175"/>
      <c r="J4469" s="202"/>
      <c r="K4469" s="198"/>
    </row>
    <row r="4470" spans="3:11" ht="15" customHeight="1" x14ac:dyDescent="0.25">
      <c r="C4470" s="175"/>
      <c r="E4470" s="175"/>
      <c r="H4470" s="175"/>
      <c r="I4470" s="175"/>
      <c r="J4470" s="202"/>
      <c r="K4470" s="198"/>
    </row>
    <row r="4471" spans="3:11" ht="15" customHeight="1" x14ac:dyDescent="0.25">
      <c r="C4471" s="175"/>
      <c r="E4471" s="175"/>
      <c r="H4471" s="175"/>
      <c r="I4471" s="175"/>
      <c r="J4471" s="202"/>
      <c r="K4471" s="198"/>
    </row>
    <row r="4472" spans="3:11" ht="15" customHeight="1" x14ac:dyDescent="0.25">
      <c r="C4472" s="175"/>
      <c r="E4472" s="175"/>
      <c r="H4472" s="175"/>
      <c r="I4472" s="175"/>
      <c r="J4472" s="202"/>
      <c r="K4472" s="198"/>
    </row>
    <row r="4473" spans="3:11" ht="15" customHeight="1" x14ac:dyDescent="0.25">
      <c r="C4473" s="175"/>
      <c r="E4473" s="175"/>
      <c r="H4473" s="175"/>
      <c r="I4473" s="175"/>
      <c r="J4473" s="202"/>
      <c r="K4473" s="198"/>
    </row>
    <row r="4474" spans="3:11" ht="15" customHeight="1" x14ac:dyDescent="0.25">
      <c r="C4474" s="175"/>
      <c r="E4474" s="175"/>
      <c r="H4474" s="175"/>
      <c r="I4474" s="175"/>
      <c r="J4474" s="202"/>
      <c r="K4474" s="198"/>
    </row>
    <row r="4475" spans="3:11" ht="15" customHeight="1" x14ac:dyDescent="0.25">
      <c r="C4475" s="175"/>
      <c r="E4475" s="175"/>
      <c r="H4475" s="175"/>
      <c r="I4475" s="175"/>
      <c r="J4475" s="202"/>
      <c r="K4475" s="198"/>
    </row>
    <row r="4476" spans="3:11" ht="15" customHeight="1" x14ac:dyDescent="0.25">
      <c r="C4476" s="175"/>
      <c r="E4476" s="175"/>
      <c r="H4476" s="175"/>
      <c r="I4476" s="175"/>
      <c r="J4476" s="202"/>
      <c r="K4476" s="198"/>
    </row>
    <row r="4477" spans="3:11" ht="15" customHeight="1" x14ac:dyDescent="0.25">
      <c r="C4477" s="175"/>
      <c r="E4477" s="175"/>
      <c r="H4477" s="175"/>
      <c r="I4477" s="175"/>
      <c r="J4477" s="202"/>
      <c r="K4477" s="198"/>
    </row>
    <row r="4478" spans="3:11" ht="15" customHeight="1" x14ac:dyDescent="0.25">
      <c r="C4478" s="175"/>
      <c r="E4478" s="175"/>
      <c r="H4478" s="175"/>
      <c r="I4478" s="175"/>
      <c r="J4478" s="202"/>
      <c r="K4478" s="198"/>
    </row>
    <row r="4479" spans="3:11" ht="15" customHeight="1" x14ac:dyDescent="0.25">
      <c r="C4479" s="175"/>
      <c r="E4479" s="175"/>
      <c r="H4479" s="175"/>
      <c r="I4479" s="175"/>
      <c r="J4479" s="202"/>
      <c r="K4479" s="198"/>
    </row>
    <row r="4480" spans="3:11" ht="15" customHeight="1" x14ac:dyDescent="0.25">
      <c r="C4480" s="175"/>
      <c r="E4480" s="175"/>
      <c r="H4480" s="175"/>
      <c r="I4480" s="175"/>
      <c r="J4480" s="202"/>
      <c r="K4480" s="198"/>
    </row>
    <row r="4481" spans="3:11" ht="15" customHeight="1" x14ac:dyDescent="0.25">
      <c r="C4481" s="175"/>
      <c r="E4481" s="175"/>
      <c r="H4481" s="175"/>
      <c r="I4481" s="175"/>
      <c r="J4481" s="202"/>
      <c r="K4481" s="198"/>
    </row>
    <row r="4482" spans="3:11" ht="15" customHeight="1" x14ac:dyDescent="0.25">
      <c r="C4482" s="175"/>
      <c r="E4482" s="175"/>
      <c r="H4482" s="175"/>
      <c r="I4482" s="175"/>
      <c r="J4482" s="202"/>
      <c r="K4482" s="198"/>
    </row>
    <row r="4483" spans="3:11" ht="15" customHeight="1" x14ac:dyDescent="0.25">
      <c r="C4483" s="175"/>
      <c r="E4483" s="175"/>
      <c r="H4483" s="175"/>
      <c r="I4483" s="175"/>
      <c r="J4483" s="202"/>
      <c r="K4483" s="198"/>
    </row>
    <row r="4484" spans="3:11" ht="15" customHeight="1" x14ac:dyDescent="0.25">
      <c r="C4484" s="175"/>
      <c r="E4484" s="175"/>
      <c r="H4484" s="175"/>
      <c r="I4484" s="175"/>
      <c r="J4484" s="202"/>
      <c r="K4484" s="198"/>
    </row>
    <row r="4485" spans="3:11" ht="15" customHeight="1" x14ac:dyDescent="0.25">
      <c r="C4485" s="175"/>
      <c r="E4485" s="175"/>
      <c r="H4485" s="175"/>
      <c r="I4485" s="175"/>
      <c r="J4485" s="202"/>
      <c r="K4485" s="198"/>
    </row>
    <row r="4486" spans="3:11" ht="15" customHeight="1" x14ac:dyDescent="0.25">
      <c r="C4486" s="175"/>
      <c r="E4486" s="175"/>
      <c r="H4486" s="175"/>
      <c r="I4486" s="175"/>
      <c r="J4486" s="202"/>
      <c r="K4486" s="198"/>
    </row>
    <row r="4487" spans="3:11" ht="15" customHeight="1" x14ac:dyDescent="0.25">
      <c r="C4487" s="175"/>
      <c r="E4487" s="175"/>
      <c r="H4487" s="175"/>
      <c r="I4487" s="175"/>
      <c r="J4487" s="202"/>
      <c r="K4487" s="198"/>
    </row>
    <row r="4488" spans="3:11" ht="15" customHeight="1" x14ac:dyDescent="0.25">
      <c r="C4488" s="175"/>
      <c r="E4488" s="175"/>
      <c r="H4488" s="175"/>
      <c r="I4488" s="175"/>
      <c r="J4488" s="202"/>
      <c r="K4488" s="198"/>
    </row>
    <row r="4489" spans="3:11" ht="15" customHeight="1" x14ac:dyDescent="0.25">
      <c r="C4489" s="175"/>
      <c r="E4489" s="175"/>
      <c r="H4489" s="175"/>
      <c r="I4489" s="175"/>
      <c r="J4489" s="202"/>
      <c r="K4489" s="198"/>
    </row>
    <row r="4490" spans="3:11" ht="15" customHeight="1" x14ac:dyDescent="0.25">
      <c r="C4490" s="175"/>
      <c r="E4490" s="175"/>
      <c r="H4490" s="175"/>
      <c r="I4490" s="175"/>
      <c r="J4490" s="202"/>
      <c r="K4490" s="198"/>
    </row>
    <row r="4491" spans="3:11" ht="15" customHeight="1" x14ac:dyDescent="0.25">
      <c r="C4491" s="175"/>
      <c r="E4491" s="175"/>
      <c r="H4491" s="175"/>
      <c r="I4491" s="175"/>
      <c r="J4491" s="202"/>
      <c r="K4491" s="198"/>
    </row>
    <row r="4492" spans="3:11" ht="15" customHeight="1" x14ac:dyDescent="0.25">
      <c r="C4492" s="175"/>
      <c r="E4492" s="175"/>
      <c r="H4492" s="175"/>
      <c r="I4492" s="175"/>
      <c r="J4492" s="202"/>
      <c r="K4492" s="198"/>
    </row>
    <row r="4493" spans="3:11" ht="15" customHeight="1" x14ac:dyDescent="0.25">
      <c r="C4493" s="175"/>
      <c r="E4493" s="175"/>
      <c r="H4493" s="175"/>
      <c r="I4493" s="175"/>
      <c r="J4493" s="202"/>
      <c r="K4493" s="198"/>
    </row>
    <row r="4494" spans="3:11" ht="15" customHeight="1" x14ac:dyDescent="0.25">
      <c r="C4494" s="175"/>
      <c r="E4494" s="175"/>
      <c r="H4494" s="175"/>
      <c r="I4494" s="175"/>
      <c r="J4494" s="202"/>
      <c r="K4494" s="198"/>
    </row>
    <row r="4495" spans="3:11" ht="15" customHeight="1" x14ac:dyDescent="0.25">
      <c r="C4495" s="175"/>
      <c r="E4495" s="175"/>
      <c r="H4495" s="175"/>
      <c r="I4495" s="175"/>
      <c r="J4495" s="202"/>
      <c r="K4495" s="198"/>
    </row>
    <row r="4496" spans="3:11" ht="15" customHeight="1" x14ac:dyDescent="0.25">
      <c r="C4496" s="175"/>
      <c r="E4496" s="175"/>
      <c r="H4496" s="175"/>
      <c r="I4496" s="175"/>
      <c r="J4496" s="202"/>
      <c r="K4496" s="198"/>
    </row>
    <row r="4497" spans="3:11" ht="15" customHeight="1" x14ac:dyDescent="0.25">
      <c r="C4497" s="175"/>
      <c r="E4497" s="175"/>
      <c r="H4497" s="175"/>
      <c r="I4497" s="175"/>
      <c r="J4497" s="202"/>
      <c r="K4497" s="198"/>
    </row>
    <row r="4498" spans="3:11" ht="15" customHeight="1" x14ac:dyDescent="0.25">
      <c r="C4498" s="175"/>
      <c r="E4498" s="175"/>
      <c r="H4498" s="175"/>
      <c r="I4498" s="175"/>
      <c r="J4498" s="202"/>
      <c r="K4498" s="198"/>
    </row>
    <row r="4499" spans="3:11" ht="15" customHeight="1" x14ac:dyDescent="0.25">
      <c r="C4499" s="175"/>
      <c r="E4499" s="175"/>
      <c r="H4499" s="175"/>
      <c r="I4499" s="175"/>
      <c r="J4499" s="202"/>
      <c r="K4499" s="198"/>
    </row>
    <row r="4500" spans="3:11" ht="15" customHeight="1" x14ac:dyDescent="0.25">
      <c r="C4500" s="175"/>
      <c r="E4500" s="175"/>
      <c r="H4500" s="175"/>
      <c r="I4500" s="175"/>
      <c r="J4500" s="202"/>
      <c r="K4500" s="198"/>
    </row>
    <row r="4501" spans="3:11" ht="15" customHeight="1" x14ac:dyDescent="0.25">
      <c r="C4501" s="175"/>
      <c r="E4501" s="175"/>
      <c r="H4501" s="175"/>
      <c r="I4501" s="175"/>
      <c r="J4501" s="202"/>
      <c r="K4501" s="198"/>
    </row>
    <row r="4502" spans="3:11" ht="15" customHeight="1" x14ac:dyDescent="0.25">
      <c r="C4502" s="175"/>
      <c r="E4502" s="175"/>
      <c r="H4502" s="175"/>
      <c r="I4502" s="175"/>
      <c r="J4502" s="202"/>
      <c r="K4502" s="198"/>
    </row>
    <row r="4503" spans="3:11" ht="15" customHeight="1" x14ac:dyDescent="0.25">
      <c r="C4503" s="175"/>
      <c r="E4503" s="175"/>
      <c r="H4503" s="175"/>
      <c r="I4503" s="175"/>
      <c r="J4503" s="202"/>
      <c r="K4503" s="198"/>
    </row>
    <row r="4504" spans="3:11" ht="15" customHeight="1" x14ac:dyDescent="0.25">
      <c r="C4504" s="175"/>
      <c r="E4504" s="175"/>
      <c r="H4504" s="175"/>
      <c r="I4504" s="175"/>
      <c r="J4504" s="202"/>
      <c r="K4504" s="198"/>
    </row>
    <row r="4505" spans="3:11" ht="15" customHeight="1" x14ac:dyDescent="0.25">
      <c r="C4505" s="175"/>
      <c r="E4505" s="175"/>
      <c r="H4505" s="175"/>
      <c r="I4505" s="175"/>
      <c r="J4505" s="202"/>
      <c r="K4505" s="198"/>
    </row>
    <row r="4506" spans="3:11" ht="15" customHeight="1" x14ac:dyDescent="0.25">
      <c r="C4506" s="175"/>
      <c r="E4506" s="175"/>
      <c r="H4506" s="175"/>
      <c r="I4506" s="175"/>
      <c r="J4506" s="202"/>
      <c r="K4506" s="198"/>
    </row>
    <row r="4507" spans="3:11" ht="15" customHeight="1" x14ac:dyDescent="0.25">
      <c r="C4507" s="175"/>
      <c r="E4507" s="175"/>
      <c r="H4507" s="175"/>
      <c r="I4507" s="175"/>
      <c r="J4507" s="202"/>
      <c r="K4507" s="198"/>
    </row>
    <row r="4508" spans="3:11" ht="15" customHeight="1" x14ac:dyDescent="0.25">
      <c r="C4508" s="175"/>
      <c r="E4508" s="175"/>
      <c r="H4508" s="175"/>
      <c r="I4508" s="175"/>
      <c r="J4508" s="202"/>
      <c r="K4508" s="198"/>
    </row>
    <row r="4509" spans="3:11" ht="15" customHeight="1" x14ac:dyDescent="0.25">
      <c r="C4509" s="175"/>
      <c r="E4509" s="175"/>
      <c r="H4509" s="175"/>
      <c r="I4509" s="175"/>
      <c r="J4509" s="202"/>
      <c r="K4509" s="198"/>
    </row>
    <row r="4510" spans="3:11" ht="15" customHeight="1" x14ac:dyDescent="0.25">
      <c r="C4510" s="175"/>
      <c r="E4510" s="175"/>
      <c r="H4510" s="175"/>
      <c r="I4510" s="175"/>
      <c r="J4510" s="202"/>
      <c r="K4510" s="198"/>
    </row>
    <row r="4511" spans="3:11" ht="15" customHeight="1" x14ac:dyDescent="0.25">
      <c r="C4511" s="175"/>
      <c r="E4511" s="175"/>
      <c r="H4511" s="175"/>
      <c r="I4511" s="175"/>
      <c r="J4511" s="202"/>
      <c r="K4511" s="198"/>
    </row>
    <row r="4512" spans="3:11" ht="15" customHeight="1" x14ac:dyDescent="0.25">
      <c r="C4512" s="175"/>
      <c r="E4512" s="175"/>
      <c r="H4512" s="175"/>
      <c r="I4512" s="175"/>
      <c r="J4512" s="202"/>
      <c r="K4512" s="198"/>
    </row>
    <row r="4513" spans="3:11" ht="15" customHeight="1" x14ac:dyDescent="0.25">
      <c r="C4513" s="175"/>
      <c r="E4513" s="175"/>
      <c r="H4513" s="175"/>
      <c r="I4513" s="175"/>
      <c r="J4513" s="202"/>
      <c r="K4513" s="198"/>
    </row>
    <row r="4514" spans="3:11" ht="15" customHeight="1" x14ac:dyDescent="0.25">
      <c r="C4514" s="175"/>
      <c r="E4514" s="175"/>
      <c r="H4514" s="175"/>
      <c r="I4514" s="175"/>
      <c r="J4514" s="202"/>
      <c r="K4514" s="198"/>
    </row>
    <row r="4515" spans="3:11" ht="15" customHeight="1" x14ac:dyDescent="0.25">
      <c r="C4515" s="175"/>
      <c r="E4515" s="175"/>
      <c r="H4515" s="175"/>
      <c r="I4515" s="175"/>
      <c r="J4515" s="202"/>
      <c r="K4515" s="198"/>
    </row>
    <row r="4516" spans="3:11" ht="15" customHeight="1" x14ac:dyDescent="0.25">
      <c r="C4516" s="175"/>
      <c r="E4516" s="175"/>
      <c r="H4516" s="175"/>
      <c r="I4516" s="175"/>
      <c r="J4516" s="202"/>
      <c r="K4516" s="198"/>
    </row>
    <row r="4517" spans="3:11" ht="15" customHeight="1" x14ac:dyDescent="0.25">
      <c r="C4517" s="175"/>
      <c r="E4517" s="175"/>
      <c r="H4517" s="175"/>
      <c r="I4517" s="175"/>
      <c r="J4517" s="202"/>
      <c r="K4517" s="198"/>
    </row>
    <row r="4518" spans="3:11" ht="15" customHeight="1" x14ac:dyDescent="0.25">
      <c r="C4518" s="175"/>
      <c r="E4518" s="175"/>
      <c r="H4518" s="175"/>
      <c r="I4518" s="175"/>
      <c r="J4518" s="202"/>
      <c r="K4518" s="198"/>
    </row>
    <row r="4519" spans="3:11" ht="15" customHeight="1" x14ac:dyDescent="0.25">
      <c r="C4519" s="175"/>
      <c r="E4519" s="175"/>
      <c r="H4519" s="175"/>
      <c r="I4519" s="175"/>
      <c r="J4519" s="202"/>
      <c r="K4519" s="198"/>
    </row>
    <row r="4520" spans="3:11" ht="15" customHeight="1" x14ac:dyDescent="0.25">
      <c r="C4520" s="175"/>
      <c r="E4520" s="175"/>
      <c r="H4520" s="175"/>
      <c r="I4520" s="175"/>
      <c r="J4520" s="202"/>
      <c r="K4520" s="198"/>
    </row>
    <row r="4521" spans="3:11" ht="15" customHeight="1" x14ac:dyDescent="0.25">
      <c r="C4521" s="175"/>
      <c r="E4521" s="175"/>
      <c r="H4521" s="175"/>
      <c r="I4521" s="175"/>
      <c r="J4521" s="202"/>
      <c r="K4521" s="198"/>
    </row>
    <row r="4522" spans="3:11" ht="15" customHeight="1" x14ac:dyDescent="0.25">
      <c r="C4522" s="175"/>
      <c r="E4522" s="175"/>
      <c r="H4522" s="175"/>
      <c r="I4522" s="175"/>
      <c r="J4522" s="202"/>
      <c r="K4522" s="198"/>
    </row>
    <row r="4523" spans="3:11" ht="15" customHeight="1" x14ac:dyDescent="0.25">
      <c r="C4523" s="175"/>
      <c r="E4523" s="175"/>
      <c r="H4523" s="175"/>
      <c r="I4523" s="175"/>
      <c r="J4523" s="202"/>
      <c r="K4523" s="198"/>
    </row>
    <row r="4524" spans="3:11" ht="15" customHeight="1" x14ac:dyDescent="0.25">
      <c r="C4524" s="175"/>
      <c r="E4524" s="175"/>
      <c r="H4524" s="175"/>
      <c r="I4524" s="175"/>
      <c r="J4524" s="202"/>
      <c r="K4524" s="198"/>
    </row>
    <row r="4525" spans="3:11" ht="15" customHeight="1" x14ac:dyDescent="0.25">
      <c r="C4525" s="175"/>
      <c r="E4525" s="175"/>
      <c r="H4525" s="175"/>
      <c r="I4525" s="175"/>
      <c r="J4525" s="202"/>
      <c r="K4525" s="198"/>
    </row>
    <row r="4526" spans="3:11" ht="15" customHeight="1" x14ac:dyDescent="0.25">
      <c r="C4526" s="175"/>
      <c r="E4526" s="175"/>
      <c r="H4526" s="175"/>
      <c r="I4526" s="175"/>
      <c r="J4526" s="202"/>
      <c r="K4526" s="198"/>
    </row>
    <row r="4527" spans="3:11" ht="15" customHeight="1" x14ac:dyDescent="0.25">
      <c r="C4527" s="175"/>
      <c r="E4527" s="175"/>
      <c r="H4527" s="175"/>
      <c r="I4527" s="175"/>
      <c r="J4527" s="202"/>
      <c r="K4527" s="198"/>
    </row>
    <row r="4528" spans="3:11" ht="15" customHeight="1" x14ac:dyDescent="0.25">
      <c r="C4528" s="175"/>
      <c r="E4528" s="175"/>
      <c r="H4528" s="175"/>
      <c r="I4528" s="175"/>
      <c r="J4528" s="202"/>
      <c r="K4528" s="198"/>
    </row>
    <row r="4529" spans="3:11" ht="15" customHeight="1" x14ac:dyDescent="0.25">
      <c r="C4529" s="175"/>
      <c r="E4529" s="175"/>
      <c r="H4529" s="175"/>
      <c r="I4529" s="175"/>
      <c r="J4529" s="202"/>
      <c r="K4529" s="198"/>
    </row>
    <row r="4530" spans="3:11" ht="15" customHeight="1" x14ac:dyDescent="0.25">
      <c r="C4530" s="175"/>
      <c r="E4530" s="175"/>
      <c r="H4530" s="175"/>
      <c r="I4530" s="175"/>
      <c r="J4530" s="202"/>
      <c r="K4530" s="198"/>
    </row>
    <row r="4531" spans="3:11" ht="15" customHeight="1" x14ac:dyDescent="0.25">
      <c r="C4531" s="175"/>
      <c r="E4531" s="175"/>
      <c r="H4531" s="175"/>
      <c r="I4531" s="175"/>
      <c r="J4531" s="202"/>
      <c r="K4531" s="198"/>
    </row>
    <row r="4532" spans="3:11" ht="15" customHeight="1" x14ac:dyDescent="0.25">
      <c r="C4532" s="175"/>
      <c r="E4532" s="175"/>
      <c r="H4532" s="175"/>
      <c r="I4532" s="175"/>
      <c r="J4532" s="202"/>
      <c r="K4532" s="198"/>
    </row>
    <row r="4533" spans="3:11" ht="15" customHeight="1" x14ac:dyDescent="0.25">
      <c r="C4533" s="175"/>
      <c r="E4533" s="175"/>
      <c r="H4533" s="175"/>
      <c r="I4533" s="175"/>
      <c r="J4533" s="202"/>
      <c r="K4533" s="198"/>
    </row>
    <row r="4534" spans="3:11" ht="15" customHeight="1" x14ac:dyDescent="0.25">
      <c r="C4534" s="175"/>
      <c r="E4534" s="175"/>
      <c r="H4534" s="175"/>
      <c r="I4534" s="175"/>
      <c r="J4534" s="202"/>
      <c r="K4534" s="198"/>
    </row>
    <row r="4535" spans="3:11" ht="15" customHeight="1" x14ac:dyDescent="0.25">
      <c r="C4535" s="175"/>
      <c r="E4535" s="175"/>
      <c r="H4535" s="175"/>
      <c r="I4535" s="175"/>
      <c r="J4535" s="202"/>
      <c r="K4535" s="198"/>
    </row>
    <row r="4536" spans="3:11" ht="15" customHeight="1" x14ac:dyDescent="0.25">
      <c r="C4536" s="175"/>
      <c r="E4536" s="175"/>
      <c r="H4536" s="175"/>
      <c r="I4536" s="175"/>
      <c r="J4536" s="202"/>
      <c r="K4536" s="198"/>
    </row>
    <row r="4537" spans="3:11" ht="15" customHeight="1" x14ac:dyDescent="0.25">
      <c r="C4537" s="175"/>
      <c r="E4537" s="175"/>
      <c r="H4537" s="175"/>
      <c r="I4537" s="175"/>
      <c r="J4537" s="202"/>
      <c r="K4537" s="198"/>
    </row>
    <row r="4538" spans="3:11" ht="15" customHeight="1" x14ac:dyDescent="0.25">
      <c r="C4538" s="175"/>
      <c r="E4538" s="175"/>
      <c r="H4538" s="175"/>
      <c r="I4538" s="175"/>
      <c r="J4538" s="202"/>
      <c r="K4538" s="198"/>
    </row>
    <row r="4539" spans="3:11" ht="15" customHeight="1" x14ac:dyDescent="0.25">
      <c r="C4539" s="175"/>
      <c r="E4539" s="175"/>
      <c r="H4539" s="175"/>
      <c r="I4539" s="175"/>
      <c r="J4539" s="202"/>
      <c r="K4539" s="198"/>
    </row>
    <row r="4540" spans="3:11" ht="15" customHeight="1" x14ac:dyDescent="0.25">
      <c r="C4540" s="175"/>
      <c r="E4540" s="175"/>
      <c r="H4540" s="175"/>
      <c r="I4540" s="175"/>
      <c r="J4540" s="202"/>
      <c r="K4540" s="198"/>
    </row>
    <row r="4541" spans="3:11" ht="15" customHeight="1" x14ac:dyDescent="0.25">
      <c r="C4541" s="175"/>
      <c r="E4541" s="175"/>
      <c r="H4541" s="175"/>
      <c r="I4541" s="175"/>
      <c r="J4541" s="202"/>
      <c r="K4541" s="198"/>
    </row>
    <row r="4542" spans="3:11" ht="15" customHeight="1" x14ac:dyDescent="0.25">
      <c r="C4542" s="175"/>
      <c r="E4542" s="175"/>
      <c r="H4542" s="175"/>
      <c r="I4542" s="175"/>
      <c r="J4542" s="202"/>
      <c r="K4542" s="198"/>
    </row>
    <row r="4543" spans="3:11" ht="15" customHeight="1" x14ac:dyDescent="0.25">
      <c r="C4543" s="175"/>
      <c r="E4543" s="175"/>
      <c r="H4543" s="175"/>
      <c r="I4543" s="175"/>
      <c r="J4543" s="202"/>
      <c r="K4543" s="198"/>
    </row>
    <row r="4544" spans="3:11" ht="15" customHeight="1" x14ac:dyDescent="0.25">
      <c r="C4544" s="175"/>
      <c r="E4544" s="175"/>
      <c r="H4544" s="175"/>
      <c r="I4544" s="175"/>
      <c r="J4544" s="202"/>
      <c r="K4544" s="198"/>
    </row>
    <row r="4545" spans="3:11" ht="15" customHeight="1" x14ac:dyDescent="0.25">
      <c r="C4545" s="175"/>
      <c r="E4545" s="175"/>
      <c r="H4545" s="175"/>
      <c r="I4545" s="175"/>
      <c r="J4545" s="202"/>
      <c r="K4545" s="198"/>
    </row>
    <row r="4546" spans="3:11" ht="15" customHeight="1" x14ac:dyDescent="0.25">
      <c r="C4546" s="175"/>
      <c r="E4546" s="175"/>
      <c r="H4546" s="175"/>
      <c r="I4546" s="175"/>
      <c r="J4546" s="202"/>
      <c r="K4546" s="198"/>
    </row>
    <row r="4547" spans="3:11" ht="15" customHeight="1" x14ac:dyDescent="0.25">
      <c r="C4547" s="175"/>
      <c r="E4547" s="175"/>
      <c r="H4547" s="175"/>
      <c r="I4547" s="175"/>
      <c r="J4547" s="202"/>
      <c r="K4547" s="198"/>
    </row>
    <row r="4548" spans="3:11" ht="15" customHeight="1" x14ac:dyDescent="0.25">
      <c r="C4548" s="175"/>
      <c r="E4548" s="175"/>
      <c r="H4548" s="175"/>
      <c r="I4548" s="175"/>
      <c r="J4548" s="202"/>
      <c r="K4548" s="198"/>
    </row>
    <row r="4549" spans="3:11" ht="15" customHeight="1" x14ac:dyDescent="0.25">
      <c r="C4549" s="175"/>
      <c r="E4549" s="175"/>
      <c r="H4549" s="175"/>
      <c r="I4549" s="175"/>
      <c r="J4549" s="202"/>
      <c r="K4549" s="198"/>
    </row>
    <row r="4550" spans="3:11" ht="15" customHeight="1" x14ac:dyDescent="0.25">
      <c r="C4550" s="175"/>
      <c r="E4550" s="175"/>
      <c r="H4550" s="175"/>
      <c r="I4550" s="175"/>
      <c r="J4550" s="202"/>
      <c r="K4550" s="198"/>
    </row>
    <row r="4551" spans="3:11" ht="15" customHeight="1" x14ac:dyDescent="0.25">
      <c r="C4551" s="175"/>
      <c r="E4551" s="175"/>
      <c r="H4551" s="175"/>
      <c r="I4551" s="175"/>
      <c r="J4551" s="202"/>
      <c r="K4551" s="198"/>
    </row>
    <row r="4552" spans="3:11" ht="15" customHeight="1" x14ac:dyDescent="0.25">
      <c r="C4552" s="175"/>
      <c r="E4552" s="175"/>
      <c r="H4552" s="175"/>
      <c r="I4552" s="175"/>
      <c r="J4552" s="202"/>
      <c r="K4552" s="198"/>
    </row>
    <row r="4553" spans="3:11" ht="15" customHeight="1" x14ac:dyDescent="0.25">
      <c r="C4553" s="175"/>
      <c r="E4553" s="175"/>
      <c r="H4553" s="175"/>
      <c r="I4553" s="175"/>
      <c r="J4553" s="202"/>
      <c r="K4553" s="198"/>
    </row>
    <row r="4554" spans="3:11" ht="15" customHeight="1" x14ac:dyDescent="0.25">
      <c r="C4554" s="175"/>
      <c r="E4554" s="175"/>
      <c r="H4554" s="175"/>
      <c r="I4554" s="175"/>
      <c r="J4554" s="202"/>
      <c r="K4554" s="198"/>
    </row>
    <row r="4555" spans="3:11" ht="15" customHeight="1" x14ac:dyDescent="0.25">
      <c r="C4555" s="175"/>
      <c r="E4555" s="175"/>
      <c r="H4555" s="175"/>
      <c r="I4555" s="175"/>
      <c r="J4555" s="202"/>
      <c r="K4555" s="198"/>
    </row>
    <row r="4556" spans="3:11" ht="15" customHeight="1" x14ac:dyDescent="0.25">
      <c r="C4556" s="175"/>
      <c r="E4556" s="175"/>
      <c r="H4556" s="175"/>
      <c r="I4556" s="175"/>
      <c r="J4556" s="202"/>
      <c r="K4556" s="198"/>
    </row>
    <row r="4557" spans="3:11" ht="15" customHeight="1" x14ac:dyDescent="0.25">
      <c r="C4557" s="175"/>
      <c r="E4557" s="175"/>
      <c r="H4557" s="175"/>
      <c r="I4557" s="175"/>
      <c r="J4557" s="202"/>
      <c r="K4557" s="198"/>
    </row>
    <row r="4558" spans="3:11" ht="15" customHeight="1" x14ac:dyDescent="0.25">
      <c r="C4558" s="175"/>
      <c r="E4558" s="175"/>
      <c r="H4558" s="175"/>
      <c r="I4558" s="175"/>
      <c r="J4558" s="202"/>
      <c r="K4558" s="198"/>
    </row>
    <row r="4559" spans="3:11" ht="15" customHeight="1" x14ac:dyDescent="0.25">
      <c r="C4559" s="175"/>
      <c r="E4559" s="175"/>
      <c r="H4559" s="175"/>
      <c r="I4559" s="175"/>
      <c r="J4559" s="202"/>
      <c r="K4559" s="198"/>
    </row>
    <row r="4560" spans="3:11" ht="15" customHeight="1" x14ac:dyDescent="0.25">
      <c r="C4560" s="175"/>
      <c r="E4560" s="175"/>
      <c r="H4560" s="175"/>
      <c r="I4560" s="175"/>
      <c r="J4560" s="202"/>
      <c r="K4560" s="198"/>
    </row>
    <row r="4561" spans="3:11" ht="15" customHeight="1" x14ac:dyDescent="0.25">
      <c r="C4561" s="175"/>
      <c r="E4561" s="175"/>
      <c r="H4561" s="175"/>
      <c r="I4561" s="175"/>
      <c r="J4561" s="202"/>
      <c r="K4561" s="198"/>
    </row>
    <row r="4562" spans="3:11" ht="15" customHeight="1" x14ac:dyDescent="0.25">
      <c r="C4562" s="175"/>
      <c r="E4562" s="175"/>
      <c r="H4562" s="175"/>
      <c r="I4562" s="175"/>
      <c r="J4562" s="202"/>
      <c r="K4562" s="198"/>
    </row>
    <row r="4563" spans="3:11" ht="15" customHeight="1" x14ac:dyDescent="0.25">
      <c r="C4563" s="175"/>
      <c r="E4563" s="175"/>
      <c r="H4563" s="175"/>
      <c r="I4563" s="175"/>
      <c r="J4563" s="202"/>
      <c r="K4563" s="198"/>
    </row>
    <row r="4564" spans="3:11" ht="15" customHeight="1" x14ac:dyDescent="0.25">
      <c r="C4564" s="175"/>
      <c r="E4564" s="175"/>
      <c r="H4564" s="175"/>
      <c r="I4564" s="175"/>
      <c r="J4564" s="202"/>
      <c r="K4564" s="198"/>
    </row>
    <row r="4565" spans="3:11" ht="15" customHeight="1" x14ac:dyDescent="0.25">
      <c r="C4565" s="175"/>
      <c r="E4565" s="175"/>
      <c r="H4565" s="175"/>
      <c r="I4565" s="175"/>
      <c r="J4565" s="202"/>
      <c r="K4565" s="198"/>
    </row>
    <row r="4566" spans="3:11" ht="15" customHeight="1" x14ac:dyDescent="0.25">
      <c r="C4566" s="175"/>
      <c r="E4566" s="175"/>
      <c r="H4566" s="175"/>
      <c r="I4566" s="175"/>
      <c r="J4566" s="202"/>
      <c r="K4566" s="198"/>
    </row>
    <row r="4567" spans="3:11" ht="15" customHeight="1" x14ac:dyDescent="0.25">
      <c r="C4567" s="175"/>
      <c r="E4567" s="175"/>
      <c r="H4567" s="175"/>
      <c r="I4567" s="175"/>
      <c r="J4567" s="202"/>
      <c r="K4567" s="198"/>
    </row>
    <row r="4568" spans="3:11" ht="15" customHeight="1" x14ac:dyDescent="0.25">
      <c r="C4568" s="175"/>
      <c r="E4568" s="175"/>
      <c r="H4568" s="175"/>
      <c r="I4568" s="175"/>
      <c r="J4568" s="202"/>
      <c r="K4568" s="198"/>
    </row>
    <row r="4569" spans="3:11" ht="15" customHeight="1" x14ac:dyDescent="0.25">
      <c r="C4569" s="175"/>
      <c r="E4569" s="175"/>
      <c r="H4569" s="175"/>
      <c r="I4569" s="175"/>
      <c r="J4569" s="202"/>
      <c r="K4569" s="198"/>
    </row>
    <row r="4570" spans="3:11" ht="15" customHeight="1" x14ac:dyDescent="0.25">
      <c r="C4570" s="175"/>
      <c r="E4570" s="175"/>
      <c r="H4570" s="175"/>
      <c r="I4570" s="175"/>
      <c r="J4570" s="202"/>
      <c r="K4570" s="198"/>
    </row>
    <row r="4571" spans="3:11" ht="15" customHeight="1" x14ac:dyDescent="0.25">
      <c r="C4571" s="175"/>
      <c r="E4571" s="175"/>
      <c r="H4571" s="175"/>
      <c r="I4571" s="175"/>
      <c r="J4571" s="202"/>
      <c r="K4571" s="198"/>
    </row>
    <row r="4572" spans="3:11" ht="15" customHeight="1" x14ac:dyDescent="0.25">
      <c r="C4572" s="175"/>
      <c r="E4572" s="175"/>
      <c r="H4572" s="175"/>
      <c r="I4572" s="175"/>
      <c r="J4572" s="202"/>
      <c r="K4572" s="198"/>
    </row>
    <row r="4573" spans="3:11" ht="15" customHeight="1" x14ac:dyDescent="0.25">
      <c r="C4573" s="175"/>
      <c r="E4573" s="175"/>
      <c r="H4573" s="175"/>
      <c r="I4573" s="175"/>
      <c r="J4573" s="202"/>
      <c r="K4573" s="198"/>
    </row>
    <row r="4574" spans="3:11" ht="15" customHeight="1" x14ac:dyDescent="0.25">
      <c r="C4574" s="175"/>
      <c r="E4574" s="175"/>
      <c r="H4574" s="175"/>
      <c r="I4574" s="175"/>
      <c r="J4574" s="202"/>
      <c r="K4574" s="198"/>
    </row>
    <row r="4575" spans="3:11" ht="15" customHeight="1" x14ac:dyDescent="0.25">
      <c r="C4575" s="175"/>
      <c r="E4575" s="175"/>
      <c r="H4575" s="175"/>
      <c r="I4575" s="175"/>
      <c r="J4575" s="202"/>
      <c r="K4575" s="198"/>
    </row>
    <row r="4576" spans="3:11" ht="15" customHeight="1" x14ac:dyDescent="0.25">
      <c r="C4576" s="175"/>
      <c r="E4576" s="175"/>
      <c r="H4576" s="175"/>
      <c r="I4576" s="175"/>
      <c r="J4576" s="202"/>
      <c r="K4576" s="198"/>
    </row>
    <row r="4577" spans="3:11" ht="15" customHeight="1" x14ac:dyDescent="0.25">
      <c r="C4577" s="175"/>
      <c r="E4577" s="175"/>
      <c r="H4577" s="175"/>
      <c r="I4577" s="175"/>
      <c r="J4577" s="202"/>
      <c r="K4577" s="198"/>
    </row>
    <row r="4578" spans="3:11" ht="15" customHeight="1" x14ac:dyDescent="0.25">
      <c r="C4578" s="175"/>
      <c r="E4578" s="175"/>
      <c r="H4578" s="175"/>
      <c r="I4578" s="175"/>
      <c r="J4578" s="202"/>
      <c r="K4578" s="198"/>
    </row>
    <row r="4579" spans="3:11" ht="15" customHeight="1" x14ac:dyDescent="0.25">
      <c r="C4579" s="175"/>
      <c r="E4579" s="175"/>
      <c r="H4579" s="175"/>
      <c r="I4579" s="175"/>
      <c r="J4579" s="202"/>
      <c r="K4579" s="198"/>
    </row>
    <row r="4580" spans="3:11" ht="15" customHeight="1" x14ac:dyDescent="0.25">
      <c r="C4580" s="175"/>
      <c r="E4580" s="175"/>
      <c r="H4580" s="175"/>
      <c r="I4580" s="175"/>
      <c r="J4580" s="202"/>
      <c r="K4580" s="198"/>
    </row>
    <row r="4581" spans="3:11" ht="15" customHeight="1" x14ac:dyDescent="0.25">
      <c r="C4581" s="175"/>
      <c r="E4581" s="175"/>
      <c r="H4581" s="175"/>
      <c r="I4581" s="175"/>
      <c r="J4581" s="202"/>
      <c r="K4581" s="198"/>
    </row>
    <row r="4582" spans="3:11" ht="15" customHeight="1" x14ac:dyDescent="0.25">
      <c r="C4582" s="175"/>
      <c r="E4582" s="175"/>
      <c r="H4582" s="175"/>
      <c r="I4582" s="175"/>
      <c r="J4582" s="202"/>
      <c r="K4582" s="198"/>
    </row>
    <row r="4583" spans="3:11" ht="15" customHeight="1" x14ac:dyDescent="0.25">
      <c r="C4583" s="175"/>
      <c r="E4583" s="175"/>
      <c r="H4583" s="175"/>
      <c r="I4583" s="175"/>
      <c r="J4583" s="202"/>
      <c r="K4583" s="198"/>
    </row>
    <row r="4584" spans="3:11" ht="15" customHeight="1" x14ac:dyDescent="0.25">
      <c r="C4584" s="175"/>
      <c r="E4584" s="175"/>
      <c r="H4584" s="175"/>
      <c r="I4584" s="175"/>
      <c r="J4584" s="202"/>
      <c r="K4584" s="198"/>
    </row>
    <row r="4585" spans="3:11" ht="15" customHeight="1" x14ac:dyDescent="0.25">
      <c r="C4585" s="175"/>
      <c r="E4585" s="175"/>
      <c r="H4585" s="175"/>
      <c r="I4585" s="175"/>
      <c r="J4585" s="202"/>
      <c r="K4585" s="198"/>
    </row>
    <row r="4586" spans="3:11" ht="15" customHeight="1" x14ac:dyDescent="0.25">
      <c r="C4586" s="175"/>
      <c r="E4586" s="175"/>
      <c r="H4586" s="175"/>
      <c r="I4586" s="175"/>
      <c r="J4586" s="202"/>
      <c r="K4586" s="198"/>
    </row>
    <row r="4587" spans="3:11" ht="15" customHeight="1" x14ac:dyDescent="0.25">
      <c r="C4587" s="175"/>
      <c r="E4587" s="175"/>
      <c r="H4587" s="175"/>
      <c r="I4587" s="175"/>
      <c r="J4587" s="202"/>
      <c r="K4587" s="198"/>
    </row>
    <row r="4588" spans="3:11" ht="15" customHeight="1" x14ac:dyDescent="0.25">
      <c r="C4588" s="175"/>
      <c r="E4588" s="175"/>
      <c r="H4588" s="175"/>
      <c r="I4588" s="175"/>
      <c r="J4588" s="202"/>
      <c r="K4588" s="198"/>
    </row>
    <row r="4589" spans="3:11" ht="15" customHeight="1" x14ac:dyDescent="0.25">
      <c r="C4589" s="175"/>
      <c r="E4589" s="175"/>
      <c r="H4589" s="175"/>
      <c r="I4589" s="175"/>
      <c r="J4589" s="202"/>
      <c r="K4589" s="198"/>
    </row>
    <row r="4590" spans="3:11" ht="15" customHeight="1" x14ac:dyDescent="0.25">
      <c r="C4590" s="175"/>
      <c r="E4590" s="175"/>
      <c r="H4590" s="175"/>
      <c r="I4590" s="175"/>
      <c r="J4590" s="202"/>
      <c r="K4590" s="198"/>
    </row>
    <row r="4591" spans="3:11" ht="15" customHeight="1" x14ac:dyDescent="0.25">
      <c r="C4591" s="175"/>
      <c r="E4591" s="175"/>
      <c r="H4591" s="175"/>
      <c r="I4591" s="175"/>
      <c r="J4591" s="202"/>
      <c r="K4591" s="198"/>
    </row>
    <row r="4592" spans="3:11" ht="15" customHeight="1" x14ac:dyDescent="0.25">
      <c r="C4592" s="175"/>
      <c r="E4592" s="175"/>
      <c r="H4592" s="175"/>
      <c r="I4592" s="175"/>
      <c r="J4592" s="202"/>
      <c r="K4592" s="198"/>
    </row>
    <row r="4593" spans="3:11" ht="15" customHeight="1" x14ac:dyDescent="0.25">
      <c r="C4593" s="175"/>
      <c r="E4593" s="175"/>
      <c r="H4593" s="175"/>
      <c r="I4593" s="175"/>
      <c r="J4593" s="202"/>
      <c r="K4593" s="198"/>
    </row>
    <row r="4594" spans="3:11" ht="15" customHeight="1" x14ac:dyDescent="0.25">
      <c r="C4594" s="175"/>
      <c r="E4594" s="175"/>
      <c r="H4594" s="175"/>
      <c r="I4594" s="175"/>
      <c r="J4594" s="202"/>
      <c r="K4594" s="198"/>
    </row>
    <row r="4595" spans="3:11" ht="15" customHeight="1" x14ac:dyDescent="0.25">
      <c r="C4595" s="175"/>
      <c r="E4595" s="175"/>
      <c r="H4595" s="175"/>
      <c r="I4595" s="175"/>
      <c r="J4595" s="202"/>
      <c r="K4595" s="198"/>
    </row>
    <row r="4596" spans="3:11" ht="15" customHeight="1" x14ac:dyDescent="0.25">
      <c r="C4596" s="175"/>
      <c r="E4596" s="175"/>
      <c r="H4596" s="175"/>
      <c r="I4596" s="175"/>
      <c r="J4596" s="202"/>
      <c r="K4596" s="198"/>
    </row>
    <row r="4597" spans="3:11" ht="15" customHeight="1" x14ac:dyDescent="0.25">
      <c r="C4597" s="175"/>
      <c r="E4597" s="175"/>
      <c r="H4597" s="175"/>
      <c r="I4597" s="175"/>
      <c r="J4597" s="202"/>
      <c r="K4597" s="198"/>
    </row>
    <row r="4598" spans="3:11" ht="15" customHeight="1" x14ac:dyDescent="0.25">
      <c r="C4598" s="175"/>
      <c r="E4598" s="175"/>
      <c r="H4598" s="175"/>
      <c r="I4598" s="175"/>
      <c r="J4598" s="202"/>
      <c r="K4598" s="198"/>
    </row>
    <row r="4599" spans="3:11" ht="15" customHeight="1" x14ac:dyDescent="0.25">
      <c r="C4599" s="175"/>
      <c r="E4599" s="175"/>
      <c r="H4599" s="175"/>
      <c r="I4599" s="175"/>
      <c r="J4599" s="202"/>
      <c r="K4599" s="198"/>
    </row>
    <row r="4600" spans="3:11" ht="15" customHeight="1" x14ac:dyDescent="0.25">
      <c r="C4600" s="175"/>
      <c r="E4600" s="175"/>
      <c r="H4600" s="175"/>
      <c r="I4600" s="175"/>
      <c r="J4600" s="202"/>
      <c r="K4600" s="198"/>
    </row>
    <row r="4601" spans="3:11" ht="15" customHeight="1" x14ac:dyDescent="0.25">
      <c r="C4601" s="175"/>
      <c r="E4601" s="175"/>
      <c r="H4601" s="175"/>
      <c r="I4601" s="175"/>
      <c r="J4601" s="202"/>
      <c r="K4601" s="198"/>
    </row>
    <row r="4602" spans="3:11" ht="15" customHeight="1" x14ac:dyDescent="0.25">
      <c r="C4602" s="175"/>
      <c r="E4602" s="175"/>
      <c r="H4602" s="175"/>
      <c r="I4602" s="175"/>
      <c r="J4602" s="202"/>
      <c r="K4602" s="198"/>
    </row>
    <row r="4603" spans="3:11" ht="15" customHeight="1" x14ac:dyDescent="0.25">
      <c r="C4603" s="175"/>
      <c r="E4603" s="175"/>
      <c r="H4603" s="175"/>
      <c r="I4603" s="175"/>
      <c r="J4603" s="202"/>
      <c r="K4603" s="198"/>
    </row>
    <row r="4604" spans="3:11" ht="15" customHeight="1" x14ac:dyDescent="0.25">
      <c r="C4604" s="175"/>
      <c r="E4604" s="175"/>
      <c r="H4604" s="175"/>
      <c r="I4604" s="175"/>
      <c r="J4604" s="202"/>
      <c r="K4604" s="198"/>
    </row>
    <row r="4605" spans="3:11" ht="15" customHeight="1" x14ac:dyDescent="0.25">
      <c r="C4605" s="175"/>
      <c r="E4605" s="175"/>
      <c r="H4605" s="175"/>
      <c r="I4605" s="175"/>
      <c r="J4605" s="202"/>
      <c r="K4605" s="198"/>
    </row>
    <row r="4606" spans="3:11" ht="15" customHeight="1" x14ac:dyDescent="0.25">
      <c r="C4606" s="175"/>
      <c r="E4606" s="175"/>
      <c r="H4606" s="175"/>
      <c r="I4606" s="175"/>
      <c r="J4606" s="202"/>
      <c r="K4606" s="198"/>
    </row>
    <row r="4607" spans="3:11" ht="15" customHeight="1" x14ac:dyDescent="0.25">
      <c r="C4607" s="175"/>
      <c r="E4607" s="175"/>
      <c r="H4607" s="175"/>
      <c r="I4607" s="175"/>
      <c r="J4607" s="202"/>
      <c r="K4607" s="198"/>
    </row>
    <row r="4608" spans="3:11" ht="15" customHeight="1" x14ac:dyDescent="0.25">
      <c r="C4608" s="175"/>
      <c r="E4608" s="175"/>
      <c r="H4608" s="175"/>
      <c r="I4608" s="175"/>
      <c r="J4608" s="202"/>
      <c r="K4608" s="198"/>
    </row>
    <row r="4609" spans="3:11" ht="15" customHeight="1" x14ac:dyDescent="0.25">
      <c r="C4609" s="175"/>
      <c r="E4609" s="175"/>
      <c r="H4609" s="175"/>
      <c r="I4609" s="175"/>
      <c r="J4609" s="202"/>
      <c r="K4609" s="198"/>
    </row>
    <row r="4610" spans="3:11" ht="15" customHeight="1" x14ac:dyDescent="0.25">
      <c r="C4610" s="175"/>
      <c r="E4610" s="175"/>
      <c r="H4610" s="175"/>
      <c r="I4610" s="175"/>
      <c r="J4610" s="202"/>
      <c r="K4610" s="198"/>
    </row>
    <row r="4611" spans="3:11" ht="15" customHeight="1" x14ac:dyDescent="0.25">
      <c r="C4611" s="175"/>
      <c r="E4611" s="175"/>
      <c r="H4611" s="175"/>
      <c r="I4611" s="175"/>
      <c r="J4611" s="202"/>
      <c r="K4611" s="198"/>
    </row>
    <row r="4612" spans="3:11" ht="15" customHeight="1" x14ac:dyDescent="0.25">
      <c r="C4612" s="175"/>
      <c r="E4612" s="175"/>
      <c r="H4612" s="175"/>
      <c r="I4612" s="175"/>
      <c r="J4612" s="202"/>
      <c r="K4612" s="198"/>
    </row>
    <row r="4613" spans="3:11" ht="15" customHeight="1" x14ac:dyDescent="0.25">
      <c r="C4613" s="175"/>
      <c r="E4613" s="175"/>
      <c r="H4613" s="175"/>
      <c r="I4613" s="175"/>
      <c r="J4613" s="202"/>
      <c r="K4613" s="198"/>
    </row>
    <row r="4614" spans="3:11" ht="15" customHeight="1" x14ac:dyDescent="0.25">
      <c r="C4614" s="175"/>
      <c r="E4614" s="175"/>
      <c r="H4614" s="175"/>
      <c r="I4614" s="175"/>
      <c r="J4614" s="202"/>
      <c r="K4614" s="198"/>
    </row>
    <row r="4615" spans="3:11" ht="15" customHeight="1" x14ac:dyDescent="0.25">
      <c r="C4615" s="175"/>
      <c r="E4615" s="175"/>
      <c r="H4615" s="175"/>
      <c r="I4615" s="175"/>
      <c r="J4615" s="202"/>
      <c r="K4615" s="198"/>
    </row>
    <row r="4616" spans="3:11" ht="15" customHeight="1" x14ac:dyDescent="0.25">
      <c r="C4616" s="175"/>
      <c r="E4616" s="175"/>
      <c r="H4616" s="175"/>
      <c r="I4616" s="175"/>
      <c r="J4616" s="202"/>
      <c r="K4616" s="198"/>
    </row>
    <row r="4617" spans="3:11" ht="15" customHeight="1" x14ac:dyDescent="0.25">
      <c r="C4617" s="175"/>
      <c r="E4617" s="175"/>
      <c r="H4617" s="175"/>
      <c r="I4617" s="175"/>
      <c r="J4617" s="202"/>
      <c r="K4617" s="198"/>
    </row>
    <row r="4618" spans="3:11" ht="15" customHeight="1" x14ac:dyDescent="0.25">
      <c r="C4618" s="175"/>
      <c r="E4618" s="175"/>
      <c r="H4618" s="175"/>
      <c r="I4618" s="175"/>
      <c r="J4618" s="202"/>
      <c r="K4618" s="198"/>
    </row>
    <row r="4619" spans="3:11" ht="15" customHeight="1" x14ac:dyDescent="0.25">
      <c r="C4619" s="175"/>
      <c r="E4619" s="175"/>
      <c r="H4619" s="175"/>
      <c r="I4619" s="175"/>
      <c r="J4619" s="202"/>
      <c r="K4619" s="198"/>
    </row>
    <row r="4620" spans="3:11" ht="15" customHeight="1" x14ac:dyDescent="0.25">
      <c r="C4620" s="175"/>
      <c r="E4620" s="175"/>
      <c r="H4620" s="175"/>
      <c r="I4620" s="175"/>
      <c r="J4620" s="202"/>
      <c r="K4620" s="198"/>
    </row>
    <row r="4621" spans="3:11" ht="15" customHeight="1" x14ac:dyDescent="0.25">
      <c r="C4621" s="175"/>
      <c r="E4621" s="175"/>
      <c r="H4621" s="175"/>
      <c r="I4621" s="175"/>
      <c r="J4621" s="202"/>
      <c r="K4621" s="198"/>
    </row>
    <row r="4622" spans="3:11" ht="15" customHeight="1" x14ac:dyDescent="0.25">
      <c r="C4622" s="175"/>
      <c r="E4622" s="175"/>
      <c r="H4622" s="175"/>
      <c r="I4622" s="175"/>
      <c r="J4622" s="202"/>
      <c r="K4622" s="198"/>
    </row>
    <row r="4623" spans="3:11" ht="15" customHeight="1" x14ac:dyDescent="0.25">
      <c r="C4623" s="175"/>
      <c r="E4623" s="175"/>
      <c r="H4623" s="175"/>
      <c r="I4623" s="175"/>
      <c r="J4623" s="202"/>
      <c r="K4623" s="198"/>
    </row>
    <row r="4624" spans="3:11" ht="15" customHeight="1" x14ac:dyDescent="0.25">
      <c r="C4624" s="175"/>
      <c r="E4624" s="175"/>
      <c r="H4624" s="175"/>
      <c r="I4624" s="175"/>
      <c r="J4624" s="202"/>
      <c r="K4624" s="198"/>
    </row>
    <row r="4625" spans="3:11" ht="15" customHeight="1" x14ac:dyDescent="0.25">
      <c r="C4625" s="175"/>
      <c r="E4625" s="175"/>
      <c r="H4625" s="175"/>
      <c r="I4625" s="175"/>
      <c r="J4625" s="202"/>
      <c r="K4625" s="198"/>
    </row>
    <row r="4626" spans="3:11" ht="15" customHeight="1" x14ac:dyDescent="0.25">
      <c r="C4626" s="175"/>
      <c r="E4626" s="175"/>
      <c r="H4626" s="175"/>
      <c r="I4626" s="175"/>
      <c r="J4626" s="202"/>
      <c r="K4626" s="198"/>
    </row>
    <row r="4627" spans="3:11" ht="15" customHeight="1" x14ac:dyDescent="0.25">
      <c r="C4627" s="175"/>
      <c r="E4627" s="175"/>
      <c r="H4627" s="175"/>
      <c r="I4627" s="175"/>
      <c r="J4627" s="202"/>
      <c r="K4627" s="198"/>
    </row>
    <row r="4628" spans="3:11" ht="15" customHeight="1" x14ac:dyDescent="0.25">
      <c r="C4628" s="175"/>
      <c r="E4628" s="175"/>
      <c r="H4628" s="175"/>
      <c r="I4628" s="175"/>
      <c r="J4628" s="202"/>
      <c r="K4628" s="198"/>
    </row>
    <row r="4629" spans="3:11" ht="15" customHeight="1" x14ac:dyDescent="0.25">
      <c r="C4629" s="175"/>
      <c r="E4629" s="175"/>
      <c r="H4629" s="175"/>
      <c r="I4629" s="175"/>
      <c r="J4629" s="202"/>
      <c r="K4629" s="198"/>
    </row>
    <row r="4630" spans="3:11" ht="15" customHeight="1" x14ac:dyDescent="0.25">
      <c r="C4630" s="175"/>
      <c r="E4630" s="175"/>
      <c r="H4630" s="175"/>
      <c r="I4630" s="175"/>
      <c r="J4630" s="202"/>
      <c r="K4630" s="198"/>
    </row>
    <row r="4631" spans="3:11" ht="15" customHeight="1" x14ac:dyDescent="0.25">
      <c r="C4631" s="175"/>
      <c r="E4631" s="175"/>
      <c r="H4631" s="175"/>
      <c r="I4631" s="175"/>
      <c r="J4631" s="202"/>
      <c r="K4631" s="198"/>
    </row>
    <row r="4632" spans="3:11" ht="15" customHeight="1" x14ac:dyDescent="0.25">
      <c r="C4632" s="175"/>
      <c r="E4632" s="175"/>
      <c r="H4632" s="175"/>
      <c r="I4632" s="175"/>
      <c r="J4632" s="202"/>
      <c r="K4632" s="198"/>
    </row>
    <row r="4633" spans="3:11" ht="15" customHeight="1" x14ac:dyDescent="0.25">
      <c r="C4633" s="175"/>
      <c r="E4633" s="175"/>
      <c r="H4633" s="175"/>
      <c r="I4633" s="175"/>
      <c r="J4633" s="202"/>
      <c r="K4633" s="198"/>
    </row>
    <row r="4634" spans="3:11" ht="15" customHeight="1" x14ac:dyDescent="0.25">
      <c r="C4634" s="175"/>
      <c r="E4634" s="175"/>
      <c r="H4634" s="175"/>
      <c r="I4634" s="175"/>
      <c r="J4634" s="202"/>
      <c r="K4634" s="198"/>
    </row>
    <row r="4635" spans="3:11" ht="15" customHeight="1" x14ac:dyDescent="0.25">
      <c r="C4635" s="175"/>
      <c r="E4635" s="175"/>
      <c r="H4635" s="175"/>
      <c r="I4635" s="175"/>
      <c r="J4635" s="202"/>
      <c r="K4635" s="198"/>
    </row>
    <row r="4636" spans="3:11" ht="15" customHeight="1" x14ac:dyDescent="0.25">
      <c r="C4636" s="175"/>
      <c r="E4636" s="175"/>
      <c r="H4636" s="175"/>
      <c r="I4636" s="175"/>
      <c r="J4636" s="202"/>
      <c r="K4636" s="198"/>
    </row>
    <row r="4637" spans="3:11" ht="15" customHeight="1" x14ac:dyDescent="0.25">
      <c r="C4637" s="175"/>
      <c r="E4637" s="175"/>
      <c r="H4637" s="175"/>
      <c r="I4637" s="175"/>
      <c r="J4637" s="202"/>
      <c r="K4637" s="198"/>
    </row>
    <row r="4638" spans="3:11" ht="15" customHeight="1" x14ac:dyDescent="0.25">
      <c r="C4638" s="175"/>
      <c r="E4638" s="175"/>
      <c r="H4638" s="175"/>
      <c r="I4638" s="175"/>
      <c r="J4638" s="202"/>
      <c r="K4638" s="198"/>
    </row>
    <row r="4639" spans="3:11" ht="15" customHeight="1" x14ac:dyDescent="0.25">
      <c r="C4639" s="175"/>
      <c r="E4639" s="175"/>
      <c r="H4639" s="175"/>
      <c r="I4639" s="175"/>
      <c r="J4639" s="202"/>
      <c r="K4639" s="198"/>
    </row>
    <row r="4640" spans="3:11" ht="15" customHeight="1" x14ac:dyDescent="0.25">
      <c r="C4640" s="175"/>
      <c r="E4640" s="175"/>
      <c r="H4640" s="175"/>
      <c r="I4640" s="175"/>
      <c r="J4640" s="202"/>
      <c r="K4640" s="198"/>
    </row>
    <row r="4641" spans="3:11" ht="15" customHeight="1" x14ac:dyDescent="0.25">
      <c r="C4641" s="175"/>
      <c r="E4641" s="175"/>
      <c r="H4641" s="175"/>
      <c r="I4641" s="175"/>
      <c r="J4641" s="202"/>
      <c r="K4641" s="198"/>
    </row>
    <row r="4642" spans="3:11" ht="15" customHeight="1" x14ac:dyDescent="0.25">
      <c r="C4642" s="175"/>
      <c r="E4642" s="175"/>
      <c r="H4642" s="175"/>
      <c r="I4642" s="175"/>
      <c r="J4642" s="202"/>
      <c r="K4642" s="198"/>
    </row>
    <row r="4643" spans="3:11" ht="15" customHeight="1" x14ac:dyDescent="0.25">
      <c r="C4643" s="175"/>
      <c r="E4643" s="175"/>
      <c r="H4643" s="175"/>
      <c r="I4643" s="175"/>
      <c r="J4643" s="202"/>
      <c r="K4643" s="198"/>
    </row>
    <row r="4644" spans="3:11" ht="15" customHeight="1" x14ac:dyDescent="0.25">
      <c r="C4644" s="175"/>
      <c r="E4644" s="175"/>
      <c r="H4644" s="175"/>
      <c r="I4644" s="175"/>
      <c r="J4644" s="202"/>
      <c r="K4644" s="198"/>
    </row>
    <row r="4645" spans="3:11" ht="15" customHeight="1" x14ac:dyDescent="0.25">
      <c r="C4645" s="175"/>
      <c r="E4645" s="175"/>
      <c r="H4645" s="175"/>
      <c r="I4645" s="175"/>
      <c r="J4645" s="202"/>
      <c r="K4645" s="198"/>
    </row>
    <row r="4646" spans="3:11" ht="15" customHeight="1" x14ac:dyDescent="0.25">
      <c r="C4646" s="175"/>
      <c r="E4646" s="175"/>
      <c r="H4646" s="175"/>
      <c r="I4646" s="175"/>
      <c r="J4646" s="202"/>
      <c r="K4646" s="198"/>
    </row>
    <row r="4647" spans="3:11" ht="15" customHeight="1" x14ac:dyDescent="0.25">
      <c r="C4647" s="175"/>
      <c r="E4647" s="175"/>
      <c r="H4647" s="175"/>
      <c r="I4647" s="175"/>
      <c r="J4647" s="202"/>
      <c r="K4647" s="198"/>
    </row>
    <row r="4648" spans="3:11" ht="15" customHeight="1" x14ac:dyDescent="0.25">
      <c r="C4648" s="175"/>
      <c r="E4648" s="175"/>
      <c r="H4648" s="175"/>
      <c r="I4648" s="175"/>
      <c r="J4648" s="202"/>
      <c r="K4648" s="198"/>
    </row>
    <row r="4649" spans="3:11" ht="15" customHeight="1" x14ac:dyDescent="0.25">
      <c r="C4649" s="175"/>
      <c r="E4649" s="175"/>
      <c r="H4649" s="175"/>
      <c r="I4649" s="175"/>
      <c r="J4649" s="202"/>
      <c r="K4649" s="198"/>
    </row>
    <row r="4650" spans="3:11" ht="15" customHeight="1" x14ac:dyDescent="0.25">
      <c r="C4650" s="175"/>
      <c r="E4650" s="175"/>
      <c r="H4650" s="175"/>
      <c r="I4650" s="175"/>
      <c r="J4650" s="202"/>
      <c r="K4650" s="198"/>
    </row>
    <row r="4651" spans="3:11" ht="15" customHeight="1" x14ac:dyDescent="0.25">
      <c r="C4651" s="175"/>
      <c r="E4651" s="175"/>
      <c r="H4651" s="175"/>
      <c r="I4651" s="175"/>
      <c r="J4651" s="202"/>
      <c r="K4651" s="198"/>
    </row>
    <row r="4652" spans="3:11" ht="15" customHeight="1" x14ac:dyDescent="0.25">
      <c r="C4652" s="175"/>
      <c r="E4652" s="175"/>
      <c r="H4652" s="175"/>
      <c r="I4652" s="175"/>
      <c r="J4652" s="202"/>
      <c r="K4652" s="198"/>
    </row>
    <row r="4653" spans="3:11" ht="15" customHeight="1" x14ac:dyDescent="0.25">
      <c r="C4653" s="175"/>
      <c r="E4653" s="175"/>
      <c r="H4653" s="175"/>
      <c r="I4653" s="175"/>
      <c r="J4653" s="202"/>
      <c r="K4653" s="198"/>
    </row>
    <row r="4654" spans="3:11" ht="15" customHeight="1" x14ac:dyDescent="0.25">
      <c r="C4654" s="175"/>
      <c r="E4654" s="175"/>
      <c r="H4654" s="175"/>
      <c r="I4654" s="175"/>
      <c r="J4654" s="202"/>
      <c r="K4654" s="198"/>
    </row>
    <row r="4655" spans="3:11" ht="15" customHeight="1" x14ac:dyDescent="0.25">
      <c r="C4655" s="175"/>
      <c r="E4655" s="175"/>
      <c r="H4655" s="175"/>
      <c r="I4655" s="175"/>
      <c r="J4655" s="202"/>
      <c r="K4655" s="198"/>
    </row>
    <row r="4656" spans="3:11" ht="15" customHeight="1" x14ac:dyDescent="0.25">
      <c r="C4656" s="175"/>
      <c r="E4656" s="175"/>
      <c r="H4656" s="175"/>
      <c r="I4656" s="175"/>
      <c r="J4656" s="202"/>
      <c r="K4656" s="198"/>
    </row>
    <row r="4657" spans="3:11" ht="15" customHeight="1" x14ac:dyDescent="0.25">
      <c r="C4657" s="175"/>
      <c r="E4657" s="175"/>
      <c r="H4657" s="175"/>
      <c r="I4657" s="175"/>
      <c r="J4657" s="202"/>
      <c r="K4657" s="198"/>
    </row>
    <row r="4658" spans="3:11" ht="15" customHeight="1" x14ac:dyDescent="0.25">
      <c r="C4658" s="175"/>
      <c r="E4658" s="175"/>
      <c r="H4658" s="175"/>
      <c r="I4658" s="175"/>
      <c r="J4658" s="202"/>
      <c r="K4658" s="198"/>
    </row>
    <row r="4659" spans="3:11" ht="15" customHeight="1" x14ac:dyDescent="0.25">
      <c r="C4659" s="175"/>
      <c r="E4659" s="175"/>
      <c r="H4659" s="175"/>
      <c r="I4659" s="175"/>
      <c r="J4659" s="202"/>
      <c r="K4659" s="198"/>
    </row>
    <row r="4660" spans="3:11" ht="15" customHeight="1" x14ac:dyDescent="0.25">
      <c r="C4660" s="175"/>
      <c r="E4660" s="175"/>
      <c r="H4660" s="175"/>
      <c r="I4660" s="175"/>
      <c r="J4660" s="202"/>
      <c r="K4660" s="198"/>
    </row>
    <row r="4661" spans="3:11" ht="15" customHeight="1" x14ac:dyDescent="0.25">
      <c r="C4661" s="175"/>
      <c r="E4661" s="175"/>
      <c r="H4661" s="175"/>
      <c r="I4661" s="175"/>
      <c r="J4661" s="202"/>
      <c r="K4661" s="198"/>
    </row>
    <row r="4662" spans="3:11" ht="15" customHeight="1" x14ac:dyDescent="0.25">
      <c r="C4662" s="175"/>
      <c r="E4662" s="175"/>
      <c r="H4662" s="175"/>
      <c r="I4662" s="175"/>
      <c r="J4662" s="202"/>
      <c r="K4662" s="198"/>
    </row>
    <row r="4663" spans="3:11" ht="15" customHeight="1" x14ac:dyDescent="0.25">
      <c r="C4663" s="175"/>
      <c r="E4663" s="175"/>
      <c r="H4663" s="175"/>
      <c r="I4663" s="175"/>
      <c r="J4663" s="202"/>
      <c r="K4663" s="198"/>
    </row>
    <row r="4664" spans="3:11" ht="15" customHeight="1" x14ac:dyDescent="0.25">
      <c r="C4664" s="175"/>
      <c r="E4664" s="175"/>
      <c r="H4664" s="175"/>
      <c r="I4664" s="175"/>
      <c r="J4664" s="202"/>
      <c r="K4664" s="198"/>
    </row>
    <row r="4665" spans="3:11" ht="15" customHeight="1" x14ac:dyDescent="0.25">
      <c r="C4665" s="175"/>
      <c r="E4665" s="175"/>
      <c r="H4665" s="175"/>
      <c r="I4665" s="175"/>
      <c r="J4665" s="202"/>
      <c r="K4665" s="198"/>
    </row>
    <row r="4666" spans="3:11" ht="15" customHeight="1" x14ac:dyDescent="0.25">
      <c r="C4666" s="175"/>
      <c r="E4666" s="175"/>
      <c r="H4666" s="175"/>
      <c r="I4666" s="175"/>
      <c r="J4666" s="202"/>
      <c r="K4666" s="198"/>
    </row>
    <row r="4667" spans="3:11" ht="15" customHeight="1" x14ac:dyDescent="0.25">
      <c r="C4667" s="175"/>
      <c r="E4667" s="175"/>
      <c r="H4667" s="175"/>
      <c r="I4667" s="175"/>
      <c r="J4667" s="202"/>
      <c r="K4667" s="198"/>
    </row>
    <row r="4668" spans="3:11" ht="15" customHeight="1" x14ac:dyDescent="0.25">
      <c r="C4668" s="175"/>
      <c r="E4668" s="175"/>
      <c r="H4668" s="175"/>
      <c r="I4668" s="175"/>
      <c r="J4668" s="202"/>
      <c r="K4668" s="198"/>
    </row>
    <row r="4669" spans="3:11" ht="15" customHeight="1" x14ac:dyDescent="0.25">
      <c r="C4669" s="175"/>
      <c r="E4669" s="175"/>
      <c r="H4669" s="175"/>
      <c r="I4669" s="175"/>
      <c r="J4669" s="202"/>
      <c r="K4669" s="198"/>
    </row>
    <row r="4670" spans="3:11" ht="15" customHeight="1" x14ac:dyDescent="0.25">
      <c r="C4670" s="175"/>
      <c r="E4670" s="175"/>
      <c r="H4670" s="175"/>
      <c r="I4670" s="175"/>
      <c r="J4670" s="202"/>
      <c r="K4670" s="198"/>
    </row>
    <row r="4671" spans="3:11" ht="15" customHeight="1" x14ac:dyDescent="0.25">
      <c r="C4671" s="175"/>
      <c r="E4671" s="175"/>
      <c r="H4671" s="175"/>
      <c r="I4671" s="175"/>
      <c r="J4671" s="202"/>
      <c r="K4671" s="198"/>
    </row>
    <row r="4672" spans="3:11" ht="15" customHeight="1" x14ac:dyDescent="0.25">
      <c r="C4672" s="175"/>
      <c r="E4672" s="175"/>
      <c r="H4672" s="175"/>
      <c r="I4672" s="175"/>
      <c r="J4672" s="202"/>
      <c r="K4672" s="198"/>
    </row>
    <row r="4673" spans="3:11" ht="15" customHeight="1" x14ac:dyDescent="0.25">
      <c r="C4673" s="175"/>
      <c r="E4673" s="175"/>
      <c r="H4673" s="175"/>
      <c r="I4673" s="175"/>
      <c r="J4673" s="202"/>
      <c r="K4673" s="198"/>
    </row>
    <row r="4674" spans="3:11" ht="15" customHeight="1" x14ac:dyDescent="0.25">
      <c r="C4674" s="175"/>
      <c r="E4674" s="175"/>
      <c r="H4674" s="175"/>
      <c r="I4674" s="175"/>
      <c r="J4674" s="202"/>
      <c r="K4674" s="198"/>
    </row>
    <row r="4675" spans="3:11" ht="15" customHeight="1" x14ac:dyDescent="0.25">
      <c r="C4675" s="175"/>
      <c r="E4675" s="175"/>
      <c r="H4675" s="175"/>
      <c r="I4675" s="175"/>
      <c r="J4675" s="202"/>
      <c r="K4675" s="198"/>
    </row>
    <row r="4676" spans="3:11" ht="15" customHeight="1" x14ac:dyDescent="0.25">
      <c r="C4676" s="175"/>
      <c r="E4676" s="175"/>
      <c r="H4676" s="175"/>
      <c r="I4676" s="175"/>
      <c r="J4676" s="202"/>
      <c r="K4676" s="198"/>
    </row>
    <row r="4677" spans="3:11" ht="15" customHeight="1" x14ac:dyDescent="0.25">
      <c r="C4677" s="175"/>
      <c r="E4677" s="175"/>
      <c r="H4677" s="175"/>
      <c r="I4677" s="175"/>
      <c r="J4677" s="202"/>
      <c r="K4677" s="198"/>
    </row>
    <row r="4678" spans="3:11" ht="15" customHeight="1" x14ac:dyDescent="0.25">
      <c r="C4678" s="175"/>
      <c r="E4678" s="175"/>
      <c r="H4678" s="175"/>
      <c r="I4678" s="175"/>
      <c r="J4678" s="202"/>
      <c r="K4678" s="198"/>
    </row>
    <row r="4679" spans="3:11" ht="15" customHeight="1" x14ac:dyDescent="0.25">
      <c r="C4679" s="175"/>
      <c r="E4679" s="175"/>
      <c r="H4679" s="175"/>
      <c r="I4679" s="175"/>
      <c r="J4679" s="202"/>
      <c r="K4679" s="198"/>
    </row>
    <row r="4680" spans="3:11" ht="15" customHeight="1" x14ac:dyDescent="0.25">
      <c r="C4680" s="175"/>
      <c r="E4680" s="175"/>
      <c r="H4680" s="175"/>
      <c r="I4680" s="175"/>
      <c r="J4680" s="202"/>
      <c r="K4680" s="198"/>
    </row>
    <row r="4681" spans="3:11" ht="15" customHeight="1" x14ac:dyDescent="0.25">
      <c r="C4681" s="175"/>
      <c r="E4681" s="175"/>
      <c r="H4681" s="175"/>
      <c r="I4681" s="175"/>
      <c r="J4681" s="202"/>
      <c r="K4681" s="198"/>
    </row>
    <row r="4682" spans="3:11" ht="15" customHeight="1" x14ac:dyDescent="0.25">
      <c r="C4682" s="175"/>
      <c r="E4682" s="175"/>
      <c r="H4682" s="175"/>
      <c r="I4682" s="175"/>
      <c r="J4682" s="202"/>
      <c r="K4682" s="198"/>
    </row>
    <row r="4683" spans="3:11" ht="15" customHeight="1" x14ac:dyDescent="0.25">
      <c r="C4683" s="175"/>
      <c r="E4683" s="175"/>
      <c r="H4683" s="175"/>
      <c r="I4683" s="175"/>
      <c r="J4683" s="202"/>
      <c r="K4683" s="198"/>
    </row>
    <row r="4684" spans="3:11" ht="15" customHeight="1" x14ac:dyDescent="0.25">
      <c r="C4684" s="175"/>
      <c r="E4684" s="175"/>
      <c r="H4684" s="175"/>
      <c r="I4684" s="175"/>
      <c r="J4684" s="202"/>
      <c r="K4684" s="198"/>
    </row>
    <row r="4685" spans="3:11" ht="15" customHeight="1" x14ac:dyDescent="0.25">
      <c r="C4685" s="175"/>
      <c r="E4685" s="175"/>
      <c r="H4685" s="175"/>
      <c r="I4685" s="175"/>
      <c r="J4685" s="202"/>
      <c r="K4685" s="198"/>
    </row>
    <row r="4686" spans="3:11" ht="15" customHeight="1" x14ac:dyDescent="0.25">
      <c r="C4686" s="175"/>
      <c r="E4686" s="175"/>
      <c r="H4686" s="175"/>
      <c r="I4686" s="175"/>
      <c r="J4686" s="202"/>
      <c r="K4686" s="198"/>
    </row>
    <row r="4687" spans="3:11" ht="15" customHeight="1" x14ac:dyDescent="0.25">
      <c r="C4687" s="175"/>
      <c r="E4687" s="175"/>
      <c r="H4687" s="175"/>
      <c r="I4687" s="175"/>
      <c r="J4687" s="202"/>
      <c r="K4687" s="198"/>
    </row>
    <row r="4688" spans="3:11" ht="15" customHeight="1" x14ac:dyDescent="0.25">
      <c r="C4688" s="175"/>
      <c r="E4688" s="175"/>
      <c r="H4688" s="175"/>
      <c r="I4688" s="175"/>
      <c r="J4688" s="202"/>
      <c r="K4688" s="198"/>
    </row>
    <row r="4689" spans="3:11" ht="15" customHeight="1" x14ac:dyDescent="0.25">
      <c r="C4689" s="175"/>
      <c r="E4689" s="175"/>
      <c r="H4689" s="175"/>
      <c r="I4689" s="175"/>
      <c r="J4689" s="202"/>
      <c r="K4689" s="198"/>
    </row>
    <row r="4690" spans="3:11" ht="15" customHeight="1" x14ac:dyDescent="0.25">
      <c r="C4690" s="175"/>
      <c r="E4690" s="175"/>
      <c r="H4690" s="175"/>
      <c r="I4690" s="175"/>
      <c r="J4690" s="202"/>
      <c r="K4690" s="198"/>
    </row>
    <row r="4691" spans="3:11" ht="15" customHeight="1" x14ac:dyDescent="0.25">
      <c r="C4691" s="175"/>
      <c r="E4691" s="175"/>
      <c r="H4691" s="175"/>
      <c r="I4691" s="175"/>
      <c r="J4691" s="202"/>
      <c r="K4691" s="198"/>
    </row>
    <row r="4692" spans="3:11" ht="15" customHeight="1" x14ac:dyDescent="0.25">
      <c r="C4692" s="175"/>
      <c r="E4692" s="175"/>
      <c r="H4692" s="175"/>
      <c r="I4692" s="175"/>
      <c r="J4692" s="202"/>
      <c r="K4692" s="198"/>
    </row>
    <row r="4693" spans="3:11" ht="15" customHeight="1" x14ac:dyDescent="0.25">
      <c r="C4693" s="175"/>
      <c r="E4693" s="175"/>
      <c r="H4693" s="175"/>
      <c r="I4693" s="175"/>
      <c r="J4693" s="202"/>
      <c r="K4693" s="198"/>
    </row>
    <row r="4694" spans="3:11" ht="15" customHeight="1" x14ac:dyDescent="0.25">
      <c r="C4694" s="175"/>
      <c r="E4694" s="175"/>
      <c r="H4694" s="175"/>
      <c r="I4694" s="175"/>
      <c r="J4694" s="202"/>
      <c r="K4694" s="198"/>
    </row>
    <row r="4695" spans="3:11" ht="15" customHeight="1" x14ac:dyDescent="0.25">
      <c r="C4695" s="175"/>
      <c r="E4695" s="175"/>
      <c r="H4695" s="175"/>
      <c r="I4695" s="175"/>
      <c r="J4695" s="202"/>
      <c r="K4695" s="198"/>
    </row>
    <row r="4696" spans="3:11" ht="15" customHeight="1" x14ac:dyDescent="0.25">
      <c r="C4696" s="175"/>
      <c r="E4696" s="175"/>
      <c r="H4696" s="175"/>
      <c r="I4696" s="175"/>
      <c r="J4696" s="202"/>
      <c r="K4696" s="198"/>
    </row>
    <row r="4697" spans="3:11" ht="15" customHeight="1" x14ac:dyDescent="0.25">
      <c r="C4697" s="175"/>
      <c r="E4697" s="175"/>
      <c r="H4697" s="175"/>
      <c r="I4697" s="175"/>
      <c r="J4697" s="202"/>
      <c r="K4697" s="198"/>
    </row>
    <row r="4698" spans="3:11" ht="15" customHeight="1" x14ac:dyDescent="0.25">
      <c r="C4698" s="175"/>
      <c r="E4698" s="175"/>
      <c r="H4698" s="175"/>
      <c r="I4698" s="175"/>
      <c r="J4698" s="202"/>
      <c r="K4698" s="198"/>
    </row>
    <row r="4699" spans="3:11" ht="15" customHeight="1" x14ac:dyDescent="0.25">
      <c r="C4699" s="175"/>
      <c r="E4699" s="175"/>
      <c r="H4699" s="175"/>
      <c r="I4699" s="175"/>
      <c r="J4699" s="202"/>
      <c r="K4699" s="198"/>
    </row>
    <row r="4700" spans="3:11" ht="15" customHeight="1" x14ac:dyDescent="0.25">
      <c r="C4700" s="175"/>
      <c r="E4700" s="175"/>
      <c r="H4700" s="175"/>
      <c r="I4700" s="175"/>
      <c r="J4700" s="202"/>
      <c r="K4700" s="198"/>
    </row>
    <row r="4701" spans="3:11" ht="15" customHeight="1" x14ac:dyDescent="0.25">
      <c r="C4701" s="175"/>
      <c r="E4701" s="175"/>
      <c r="H4701" s="175"/>
      <c r="I4701" s="175"/>
      <c r="J4701" s="202"/>
      <c r="K4701" s="198"/>
    </row>
    <row r="4702" spans="3:11" ht="15" customHeight="1" x14ac:dyDescent="0.25">
      <c r="C4702" s="175"/>
      <c r="E4702" s="175"/>
      <c r="H4702" s="175"/>
      <c r="I4702" s="175"/>
      <c r="J4702" s="202"/>
      <c r="K4702" s="198"/>
    </row>
    <row r="4703" spans="3:11" ht="15" customHeight="1" x14ac:dyDescent="0.25">
      <c r="C4703" s="175"/>
      <c r="E4703" s="175"/>
      <c r="H4703" s="175"/>
      <c r="I4703" s="175"/>
      <c r="J4703" s="202"/>
      <c r="K4703" s="198"/>
    </row>
    <row r="4704" spans="3:11" ht="15" customHeight="1" x14ac:dyDescent="0.25">
      <c r="C4704" s="175"/>
      <c r="E4704" s="175"/>
      <c r="H4704" s="175"/>
      <c r="I4704" s="175"/>
      <c r="J4704" s="202"/>
      <c r="K4704" s="198"/>
    </row>
    <row r="4705" spans="3:11" ht="15" customHeight="1" x14ac:dyDescent="0.25">
      <c r="C4705" s="175"/>
      <c r="E4705" s="175"/>
      <c r="H4705" s="175"/>
      <c r="I4705" s="175"/>
      <c r="J4705" s="202"/>
      <c r="K4705" s="198"/>
    </row>
    <row r="4706" spans="3:11" ht="15" customHeight="1" x14ac:dyDescent="0.25">
      <c r="C4706" s="175"/>
      <c r="E4706" s="175"/>
      <c r="H4706" s="175"/>
      <c r="I4706" s="175"/>
      <c r="J4706" s="202"/>
      <c r="K4706" s="198"/>
    </row>
    <row r="4707" spans="3:11" ht="15" customHeight="1" x14ac:dyDescent="0.25">
      <c r="C4707" s="175"/>
      <c r="E4707" s="175"/>
      <c r="H4707" s="175"/>
      <c r="I4707" s="175"/>
      <c r="J4707" s="202"/>
      <c r="K4707" s="198"/>
    </row>
    <row r="4708" spans="3:11" ht="15" customHeight="1" x14ac:dyDescent="0.25">
      <c r="C4708" s="175"/>
      <c r="E4708" s="175"/>
      <c r="H4708" s="175"/>
      <c r="I4708" s="175"/>
      <c r="J4708" s="202"/>
      <c r="K4708" s="198"/>
    </row>
    <row r="4709" spans="3:11" ht="15" customHeight="1" x14ac:dyDescent="0.25">
      <c r="C4709" s="175"/>
      <c r="E4709" s="175"/>
      <c r="H4709" s="175"/>
      <c r="I4709" s="175"/>
      <c r="J4709" s="202"/>
      <c r="K4709" s="198"/>
    </row>
    <row r="4710" spans="3:11" ht="15" customHeight="1" x14ac:dyDescent="0.25">
      <c r="C4710" s="175"/>
      <c r="E4710" s="175"/>
      <c r="H4710" s="175"/>
      <c r="I4710" s="175"/>
      <c r="J4710" s="202"/>
      <c r="K4710" s="198"/>
    </row>
    <row r="4711" spans="3:11" ht="15" customHeight="1" x14ac:dyDescent="0.25">
      <c r="C4711" s="175"/>
      <c r="E4711" s="175"/>
      <c r="H4711" s="175"/>
      <c r="I4711" s="175"/>
      <c r="J4711" s="202"/>
      <c r="K4711" s="198"/>
    </row>
    <row r="4712" spans="3:11" ht="15" customHeight="1" x14ac:dyDescent="0.25">
      <c r="C4712" s="175"/>
      <c r="E4712" s="175"/>
      <c r="H4712" s="175"/>
      <c r="I4712" s="175"/>
      <c r="J4712" s="202"/>
      <c r="K4712" s="198"/>
    </row>
    <row r="4713" spans="3:11" ht="15" customHeight="1" x14ac:dyDescent="0.25">
      <c r="C4713" s="175"/>
      <c r="E4713" s="175"/>
      <c r="H4713" s="175"/>
      <c r="I4713" s="175"/>
      <c r="J4713" s="202"/>
      <c r="K4713" s="198"/>
    </row>
    <row r="4714" spans="3:11" ht="15" customHeight="1" x14ac:dyDescent="0.25">
      <c r="C4714" s="175"/>
      <c r="E4714" s="175"/>
      <c r="H4714" s="175"/>
      <c r="I4714" s="175"/>
      <c r="J4714" s="202"/>
      <c r="K4714" s="198"/>
    </row>
    <row r="4715" spans="3:11" ht="15" customHeight="1" x14ac:dyDescent="0.25">
      <c r="C4715" s="175"/>
      <c r="E4715" s="175"/>
      <c r="H4715" s="175"/>
      <c r="I4715" s="175"/>
      <c r="J4715" s="202"/>
      <c r="K4715" s="198"/>
    </row>
    <row r="4716" spans="3:11" ht="15" customHeight="1" x14ac:dyDescent="0.25">
      <c r="C4716" s="175"/>
      <c r="E4716" s="175"/>
      <c r="H4716" s="175"/>
      <c r="I4716" s="175"/>
      <c r="J4716" s="202"/>
      <c r="K4716" s="198"/>
    </row>
    <row r="4717" spans="3:11" ht="15" customHeight="1" x14ac:dyDescent="0.25">
      <c r="C4717" s="175"/>
      <c r="E4717" s="175"/>
      <c r="H4717" s="175"/>
      <c r="I4717" s="175"/>
      <c r="J4717" s="202"/>
      <c r="K4717" s="198"/>
    </row>
    <row r="4718" spans="3:11" ht="15" customHeight="1" x14ac:dyDescent="0.25">
      <c r="C4718" s="175"/>
      <c r="E4718" s="175"/>
      <c r="H4718" s="175"/>
      <c r="I4718" s="175"/>
      <c r="J4718" s="202"/>
      <c r="K4718" s="198"/>
    </row>
    <row r="4719" spans="3:11" ht="15" customHeight="1" x14ac:dyDescent="0.25">
      <c r="C4719" s="175"/>
      <c r="E4719" s="175"/>
      <c r="H4719" s="175"/>
      <c r="I4719" s="175"/>
      <c r="J4719" s="202"/>
      <c r="K4719" s="198"/>
    </row>
    <row r="4720" spans="3:11" ht="15" customHeight="1" x14ac:dyDescent="0.25">
      <c r="C4720" s="175"/>
      <c r="E4720" s="175"/>
      <c r="H4720" s="175"/>
      <c r="I4720" s="175"/>
      <c r="J4720" s="202"/>
      <c r="K4720" s="198"/>
    </row>
    <row r="4721" spans="3:11" ht="15" customHeight="1" x14ac:dyDescent="0.25">
      <c r="C4721" s="175"/>
      <c r="E4721" s="175"/>
      <c r="H4721" s="175"/>
      <c r="I4721" s="175"/>
      <c r="J4721" s="202"/>
      <c r="K4721" s="198"/>
    </row>
    <row r="4722" spans="3:11" ht="15" customHeight="1" x14ac:dyDescent="0.25">
      <c r="C4722" s="175"/>
      <c r="E4722" s="175"/>
      <c r="H4722" s="175"/>
      <c r="I4722" s="175"/>
      <c r="J4722" s="202"/>
      <c r="K4722" s="198"/>
    </row>
    <row r="4723" spans="3:11" ht="15" customHeight="1" x14ac:dyDescent="0.25">
      <c r="C4723" s="175"/>
      <c r="E4723" s="175"/>
      <c r="H4723" s="175"/>
      <c r="I4723" s="175"/>
      <c r="J4723" s="202"/>
      <c r="K4723" s="198"/>
    </row>
    <row r="4724" spans="3:11" ht="15" customHeight="1" x14ac:dyDescent="0.25">
      <c r="C4724" s="175"/>
      <c r="E4724" s="175"/>
      <c r="H4724" s="175"/>
      <c r="I4724" s="175"/>
      <c r="J4724" s="202"/>
      <c r="K4724" s="198"/>
    </row>
    <row r="4725" spans="3:11" ht="15" customHeight="1" x14ac:dyDescent="0.25">
      <c r="C4725" s="175"/>
      <c r="E4725" s="175"/>
      <c r="H4725" s="175"/>
      <c r="I4725" s="175"/>
      <c r="J4725" s="202"/>
      <c r="K4725" s="198"/>
    </row>
    <row r="4726" spans="3:11" ht="15" customHeight="1" x14ac:dyDescent="0.25">
      <c r="C4726" s="175"/>
      <c r="E4726" s="175"/>
      <c r="H4726" s="175"/>
      <c r="I4726" s="175"/>
      <c r="J4726" s="202"/>
      <c r="K4726" s="198"/>
    </row>
    <row r="4727" spans="3:11" ht="15" customHeight="1" x14ac:dyDescent="0.25">
      <c r="C4727" s="175"/>
      <c r="E4727" s="175"/>
      <c r="H4727" s="175"/>
      <c r="I4727" s="175"/>
      <c r="J4727" s="202"/>
      <c r="K4727" s="198"/>
    </row>
    <row r="4728" spans="3:11" ht="15" customHeight="1" x14ac:dyDescent="0.25">
      <c r="C4728" s="175"/>
      <c r="E4728" s="175"/>
      <c r="H4728" s="175"/>
      <c r="I4728" s="175"/>
      <c r="J4728" s="202"/>
      <c r="K4728" s="198"/>
    </row>
    <row r="4729" spans="3:11" ht="15" customHeight="1" x14ac:dyDescent="0.25">
      <c r="C4729" s="175"/>
      <c r="E4729" s="175"/>
      <c r="H4729" s="175"/>
      <c r="I4729" s="175"/>
      <c r="J4729" s="202"/>
      <c r="K4729" s="198"/>
    </row>
    <row r="4730" spans="3:11" ht="15" customHeight="1" x14ac:dyDescent="0.25">
      <c r="C4730" s="175"/>
      <c r="E4730" s="175"/>
      <c r="H4730" s="175"/>
      <c r="I4730" s="175"/>
      <c r="J4730" s="202"/>
      <c r="K4730" s="198"/>
    </row>
    <row r="4731" spans="3:11" ht="15" customHeight="1" x14ac:dyDescent="0.25">
      <c r="C4731" s="175"/>
      <c r="E4731" s="175"/>
      <c r="H4731" s="175"/>
      <c r="I4731" s="175"/>
      <c r="J4731" s="202"/>
      <c r="K4731" s="198"/>
    </row>
    <row r="4732" spans="3:11" ht="15" customHeight="1" x14ac:dyDescent="0.25">
      <c r="C4732" s="175"/>
      <c r="E4732" s="175"/>
      <c r="H4732" s="175"/>
      <c r="I4732" s="175"/>
      <c r="J4732" s="202"/>
      <c r="K4732" s="198"/>
    </row>
    <row r="4733" spans="3:11" ht="15" customHeight="1" x14ac:dyDescent="0.25">
      <c r="C4733" s="175"/>
      <c r="E4733" s="175"/>
      <c r="H4733" s="175"/>
      <c r="I4733" s="175"/>
      <c r="J4733" s="202"/>
      <c r="K4733" s="198"/>
    </row>
    <row r="4734" spans="3:11" ht="15" customHeight="1" x14ac:dyDescent="0.25">
      <c r="C4734" s="175"/>
      <c r="E4734" s="175"/>
      <c r="H4734" s="175"/>
      <c r="I4734" s="175"/>
      <c r="J4734" s="202"/>
      <c r="K4734" s="198"/>
    </row>
    <row r="4735" spans="3:11" ht="15" customHeight="1" x14ac:dyDescent="0.25">
      <c r="C4735" s="175"/>
      <c r="E4735" s="175"/>
      <c r="H4735" s="175"/>
      <c r="I4735" s="175"/>
      <c r="J4735" s="202"/>
      <c r="K4735" s="198"/>
    </row>
    <row r="4736" spans="3:11" ht="15" customHeight="1" x14ac:dyDescent="0.25">
      <c r="C4736" s="175"/>
      <c r="E4736" s="175"/>
      <c r="H4736" s="175"/>
      <c r="I4736" s="175"/>
      <c r="J4736" s="202"/>
      <c r="K4736" s="198"/>
    </row>
    <row r="4737" spans="3:11" ht="15" customHeight="1" x14ac:dyDescent="0.25">
      <c r="C4737" s="175"/>
      <c r="E4737" s="175"/>
      <c r="H4737" s="175"/>
      <c r="I4737" s="175"/>
      <c r="J4737" s="202"/>
      <c r="K4737" s="198"/>
    </row>
    <row r="4738" spans="3:11" ht="15" customHeight="1" x14ac:dyDescent="0.25">
      <c r="C4738" s="175"/>
      <c r="E4738" s="175"/>
      <c r="H4738" s="175"/>
      <c r="I4738" s="175"/>
      <c r="J4738" s="202"/>
      <c r="K4738" s="198"/>
    </row>
    <row r="4739" spans="3:11" ht="15" customHeight="1" x14ac:dyDescent="0.25">
      <c r="C4739" s="175"/>
      <c r="E4739" s="175"/>
      <c r="H4739" s="175"/>
      <c r="I4739" s="175"/>
      <c r="J4739" s="202"/>
      <c r="K4739" s="198"/>
    </row>
    <row r="4740" spans="3:11" ht="15" customHeight="1" x14ac:dyDescent="0.25">
      <c r="C4740" s="175"/>
      <c r="E4740" s="175"/>
      <c r="H4740" s="175"/>
      <c r="I4740" s="175"/>
      <c r="J4740" s="202"/>
      <c r="K4740" s="198"/>
    </row>
    <row r="4741" spans="3:11" ht="15" customHeight="1" x14ac:dyDescent="0.25">
      <c r="C4741" s="175"/>
      <c r="E4741" s="175"/>
      <c r="H4741" s="175"/>
      <c r="I4741" s="175"/>
      <c r="J4741" s="202"/>
      <c r="K4741" s="198"/>
    </row>
    <row r="4742" spans="3:11" ht="15" customHeight="1" x14ac:dyDescent="0.25">
      <c r="C4742" s="175"/>
      <c r="E4742" s="175"/>
      <c r="H4742" s="175"/>
      <c r="I4742" s="175"/>
      <c r="J4742" s="202"/>
      <c r="K4742" s="198"/>
    </row>
    <row r="4743" spans="3:11" ht="15" customHeight="1" x14ac:dyDescent="0.25">
      <c r="C4743" s="175"/>
      <c r="E4743" s="175"/>
      <c r="H4743" s="175"/>
      <c r="I4743" s="175"/>
      <c r="J4743" s="202"/>
      <c r="K4743" s="198"/>
    </row>
    <row r="4744" spans="3:11" ht="15" customHeight="1" x14ac:dyDescent="0.25">
      <c r="C4744" s="175"/>
      <c r="E4744" s="175"/>
      <c r="H4744" s="175"/>
      <c r="I4744" s="175"/>
      <c r="J4744" s="202"/>
      <c r="K4744" s="198"/>
    </row>
    <row r="4745" spans="3:11" ht="15" customHeight="1" x14ac:dyDescent="0.25">
      <c r="C4745" s="175"/>
      <c r="E4745" s="175"/>
      <c r="H4745" s="175"/>
      <c r="I4745" s="175"/>
      <c r="J4745" s="202"/>
      <c r="K4745" s="198"/>
    </row>
    <row r="4746" spans="3:11" ht="15" customHeight="1" x14ac:dyDescent="0.25">
      <c r="C4746" s="175"/>
      <c r="E4746" s="175"/>
      <c r="H4746" s="175"/>
      <c r="I4746" s="175"/>
      <c r="J4746" s="202"/>
      <c r="K4746" s="198"/>
    </row>
    <row r="4747" spans="3:11" ht="15" customHeight="1" x14ac:dyDescent="0.25">
      <c r="C4747" s="175"/>
      <c r="E4747" s="175"/>
      <c r="H4747" s="175"/>
      <c r="I4747" s="175"/>
      <c r="J4747" s="202"/>
      <c r="K4747" s="198"/>
    </row>
    <row r="4748" spans="3:11" ht="15" customHeight="1" x14ac:dyDescent="0.25">
      <c r="C4748" s="175"/>
      <c r="E4748" s="175"/>
      <c r="H4748" s="175"/>
      <c r="I4748" s="175"/>
      <c r="J4748" s="202"/>
      <c r="K4748" s="198"/>
    </row>
    <row r="4749" spans="3:11" ht="15" customHeight="1" x14ac:dyDescent="0.25">
      <c r="C4749" s="175"/>
      <c r="E4749" s="175"/>
      <c r="H4749" s="175"/>
      <c r="I4749" s="175"/>
      <c r="J4749" s="202"/>
      <c r="K4749" s="198"/>
    </row>
    <row r="4750" spans="3:11" ht="15" customHeight="1" x14ac:dyDescent="0.25">
      <c r="C4750" s="175"/>
      <c r="E4750" s="175"/>
      <c r="H4750" s="175"/>
      <c r="I4750" s="175"/>
      <c r="J4750" s="202"/>
      <c r="K4750" s="198"/>
    </row>
    <row r="4751" spans="3:11" ht="15" customHeight="1" x14ac:dyDescent="0.25">
      <c r="C4751" s="175"/>
      <c r="E4751" s="175"/>
      <c r="H4751" s="175"/>
      <c r="I4751" s="175"/>
      <c r="J4751" s="202"/>
      <c r="K4751" s="198"/>
    </row>
    <row r="4752" spans="3:11" ht="15" customHeight="1" x14ac:dyDescent="0.25">
      <c r="C4752" s="175"/>
      <c r="E4752" s="175"/>
      <c r="H4752" s="175"/>
      <c r="I4752" s="175"/>
      <c r="J4752" s="202"/>
      <c r="K4752" s="198"/>
    </row>
    <row r="4753" spans="3:11" ht="15" customHeight="1" x14ac:dyDescent="0.25">
      <c r="C4753" s="175"/>
      <c r="E4753" s="175"/>
      <c r="H4753" s="175"/>
      <c r="I4753" s="175"/>
      <c r="J4753" s="202"/>
      <c r="K4753" s="198"/>
    </row>
    <row r="4754" spans="3:11" ht="15" customHeight="1" x14ac:dyDescent="0.25">
      <c r="C4754" s="175"/>
      <c r="E4754" s="175"/>
      <c r="H4754" s="175"/>
      <c r="I4754" s="175"/>
      <c r="J4754" s="202"/>
      <c r="K4754" s="198"/>
    </row>
    <row r="4755" spans="3:11" ht="15" customHeight="1" x14ac:dyDescent="0.25">
      <c r="C4755" s="175"/>
      <c r="E4755" s="175"/>
      <c r="H4755" s="175"/>
      <c r="I4755" s="175"/>
      <c r="J4755" s="202"/>
      <c r="K4755" s="198"/>
    </row>
    <row r="4756" spans="3:11" ht="15" customHeight="1" x14ac:dyDescent="0.25">
      <c r="C4756" s="175"/>
      <c r="E4756" s="175"/>
      <c r="H4756" s="175"/>
      <c r="I4756" s="175"/>
      <c r="J4756" s="202"/>
      <c r="K4756" s="198"/>
    </row>
    <row r="4757" spans="3:11" ht="15" customHeight="1" x14ac:dyDescent="0.25">
      <c r="C4757" s="175"/>
      <c r="E4757" s="175"/>
      <c r="H4757" s="175"/>
      <c r="I4757" s="175"/>
      <c r="J4757" s="202"/>
      <c r="K4757" s="198"/>
    </row>
    <row r="4758" spans="3:11" ht="15" customHeight="1" x14ac:dyDescent="0.25">
      <c r="C4758" s="175"/>
      <c r="E4758" s="175"/>
      <c r="H4758" s="175"/>
      <c r="I4758" s="175"/>
      <c r="J4758" s="202"/>
      <c r="K4758" s="198"/>
    </row>
    <row r="4759" spans="3:11" ht="15" customHeight="1" x14ac:dyDescent="0.25">
      <c r="C4759" s="175"/>
      <c r="E4759" s="175"/>
      <c r="H4759" s="175"/>
      <c r="I4759" s="175"/>
      <c r="J4759" s="202"/>
      <c r="K4759" s="198"/>
    </row>
    <row r="4760" spans="3:11" ht="15" customHeight="1" x14ac:dyDescent="0.25">
      <c r="C4760" s="175"/>
      <c r="E4760" s="175"/>
      <c r="H4760" s="175"/>
      <c r="I4760" s="175"/>
      <c r="J4760" s="202"/>
      <c r="K4760" s="198"/>
    </row>
    <row r="4761" spans="3:11" ht="15" customHeight="1" x14ac:dyDescent="0.25">
      <c r="C4761" s="175"/>
      <c r="E4761" s="175"/>
      <c r="H4761" s="175"/>
      <c r="I4761" s="175"/>
      <c r="J4761" s="202"/>
      <c r="K4761" s="198"/>
    </row>
    <row r="4762" spans="3:11" ht="15" customHeight="1" x14ac:dyDescent="0.25">
      <c r="C4762" s="175"/>
      <c r="E4762" s="175"/>
      <c r="H4762" s="175"/>
      <c r="I4762" s="175"/>
      <c r="J4762" s="202"/>
      <c r="K4762" s="198"/>
    </row>
    <row r="4763" spans="3:11" ht="15" customHeight="1" x14ac:dyDescent="0.25">
      <c r="C4763" s="175"/>
      <c r="E4763" s="175"/>
      <c r="H4763" s="175"/>
      <c r="I4763" s="175"/>
      <c r="J4763" s="202"/>
      <c r="K4763" s="198"/>
    </row>
    <row r="4764" spans="3:11" ht="15" customHeight="1" x14ac:dyDescent="0.25">
      <c r="C4764" s="175"/>
      <c r="E4764" s="175"/>
      <c r="H4764" s="175"/>
      <c r="I4764" s="175"/>
      <c r="J4764" s="202"/>
      <c r="K4764" s="198"/>
    </row>
    <row r="4765" spans="3:11" ht="15" customHeight="1" x14ac:dyDescent="0.25">
      <c r="C4765" s="175"/>
      <c r="E4765" s="175"/>
      <c r="H4765" s="175"/>
      <c r="I4765" s="175"/>
      <c r="J4765" s="202"/>
      <c r="K4765" s="198"/>
    </row>
    <row r="4766" spans="3:11" ht="15" customHeight="1" x14ac:dyDescent="0.25">
      <c r="C4766" s="175"/>
      <c r="E4766" s="175"/>
      <c r="H4766" s="175"/>
      <c r="I4766" s="175"/>
      <c r="J4766" s="202"/>
      <c r="K4766" s="198"/>
    </row>
    <row r="4767" spans="3:11" ht="15" customHeight="1" x14ac:dyDescent="0.25">
      <c r="C4767" s="175"/>
      <c r="E4767" s="175"/>
      <c r="H4767" s="175"/>
      <c r="I4767" s="175"/>
      <c r="J4767" s="202"/>
      <c r="K4767" s="198"/>
    </row>
    <row r="4768" spans="3:11" ht="15" customHeight="1" x14ac:dyDescent="0.25">
      <c r="C4768" s="175"/>
      <c r="E4768" s="175"/>
      <c r="H4768" s="175"/>
      <c r="I4768" s="175"/>
      <c r="J4768" s="202"/>
      <c r="K4768" s="198"/>
    </row>
    <row r="4769" spans="3:11" ht="15" customHeight="1" x14ac:dyDescent="0.25">
      <c r="C4769" s="175"/>
      <c r="E4769" s="175"/>
      <c r="H4769" s="175"/>
      <c r="I4769" s="175"/>
      <c r="J4769" s="202"/>
      <c r="K4769" s="198"/>
    </row>
    <row r="4770" spans="3:11" ht="15" customHeight="1" x14ac:dyDescent="0.25">
      <c r="C4770" s="175"/>
      <c r="E4770" s="175"/>
      <c r="H4770" s="175"/>
      <c r="I4770" s="175"/>
      <c r="J4770" s="202"/>
      <c r="K4770" s="198"/>
    </row>
    <row r="4771" spans="3:11" ht="15" customHeight="1" x14ac:dyDescent="0.25">
      <c r="C4771" s="175"/>
      <c r="E4771" s="175"/>
      <c r="H4771" s="175"/>
      <c r="I4771" s="175"/>
      <c r="J4771" s="202"/>
      <c r="K4771" s="198"/>
    </row>
    <row r="4772" spans="3:11" ht="15" customHeight="1" x14ac:dyDescent="0.25">
      <c r="C4772" s="175"/>
      <c r="E4772" s="175"/>
      <c r="H4772" s="175"/>
      <c r="I4772" s="175"/>
      <c r="J4772" s="202"/>
      <c r="K4772" s="198"/>
    </row>
    <row r="4773" spans="3:11" ht="15" customHeight="1" x14ac:dyDescent="0.25">
      <c r="C4773" s="175"/>
      <c r="E4773" s="175"/>
      <c r="H4773" s="175"/>
      <c r="I4773" s="175"/>
      <c r="J4773" s="202"/>
      <c r="K4773" s="198"/>
    </row>
    <row r="4774" spans="3:11" ht="15" customHeight="1" x14ac:dyDescent="0.25">
      <c r="C4774" s="175"/>
      <c r="E4774" s="175"/>
      <c r="H4774" s="175"/>
      <c r="I4774" s="175"/>
      <c r="J4774" s="202"/>
      <c r="K4774" s="198"/>
    </row>
    <row r="4775" spans="3:11" ht="15" customHeight="1" x14ac:dyDescent="0.25">
      <c r="C4775" s="175"/>
      <c r="E4775" s="175"/>
      <c r="H4775" s="175"/>
      <c r="I4775" s="175"/>
      <c r="J4775" s="202"/>
      <c r="K4775" s="198"/>
    </row>
    <row r="4776" spans="3:11" ht="15" customHeight="1" x14ac:dyDescent="0.25">
      <c r="C4776" s="175"/>
      <c r="E4776" s="175"/>
      <c r="H4776" s="175"/>
      <c r="I4776" s="175"/>
      <c r="J4776" s="202"/>
      <c r="K4776" s="198"/>
    </row>
    <row r="4777" spans="3:11" ht="15" customHeight="1" x14ac:dyDescent="0.25">
      <c r="C4777" s="175"/>
      <c r="E4777" s="175"/>
      <c r="H4777" s="175"/>
      <c r="I4777" s="175"/>
      <c r="J4777" s="202"/>
      <c r="K4777" s="198"/>
    </row>
    <row r="4778" spans="3:11" ht="15" customHeight="1" x14ac:dyDescent="0.25">
      <c r="C4778" s="175"/>
      <c r="E4778" s="175"/>
      <c r="H4778" s="175"/>
      <c r="I4778" s="175"/>
      <c r="J4778" s="202"/>
      <c r="K4778" s="198"/>
    </row>
    <row r="4779" spans="3:11" ht="15" customHeight="1" x14ac:dyDescent="0.25">
      <c r="C4779" s="175"/>
      <c r="E4779" s="175"/>
      <c r="H4779" s="175"/>
      <c r="I4779" s="175"/>
      <c r="J4779" s="202"/>
      <c r="K4779" s="198"/>
    </row>
    <row r="4780" spans="3:11" ht="15" customHeight="1" x14ac:dyDescent="0.25">
      <c r="C4780" s="175"/>
      <c r="E4780" s="175"/>
      <c r="H4780" s="175"/>
      <c r="I4780" s="175"/>
      <c r="J4780" s="202"/>
      <c r="K4780" s="198"/>
    </row>
    <row r="4781" spans="3:11" ht="15" customHeight="1" x14ac:dyDescent="0.25">
      <c r="C4781" s="175"/>
      <c r="E4781" s="175"/>
      <c r="H4781" s="175"/>
      <c r="I4781" s="175"/>
      <c r="J4781" s="202"/>
      <c r="K4781" s="198"/>
    </row>
    <row r="4782" spans="3:11" ht="15" customHeight="1" x14ac:dyDescent="0.25">
      <c r="C4782" s="175"/>
      <c r="E4782" s="175"/>
      <c r="H4782" s="175"/>
      <c r="I4782" s="175"/>
      <c r="J4782" s="202"/>
      <c r="K4782" s="198"/>
    </row>
    <row r="4783" spans="3:11" ht="15" customHeight="1" x14ac:dyDescent="0.25">
      <c r="C4783" s="175"/>
      <c r="E4783" s="175"/>
      <c r="H4783" s="175"/>
      <c r="I4783" s="175"/>
      <c r="J4783" s="202"/>
      <c r="K4783" s="198"/>
    </row>
    <row r="4784" spans="3:11" ht="15" customHeight="1" x14ac:dyDescent="0.25">
      <c r="C4784" s="175"/>
      <c r="E4784" s="175"/>
      <c r="H4784" s="175"/>
      <c r="I4784" s="175"/>
      <c r="J4784" s="202"/>
      <c r="K4784" s="198"/>
    </row>
    <row r="4785" spans="3:11" ht="15" customHeight="1" x14ac:dyDescent="0.25">
      <c r="C4785" s="175"/>
      <c r="E4785" s="175"/>
      <c r="H4785" s="175"/>
      <c r="I4785" s="175"/>
      <c r="J4785" s="202"/>
      <c r="K4785" s="198"/>
    </row>
    <row r="4786" spans="3:11" ht="15" customHeight="1" x14ac:dyDescent="0.25">
      <c r="C4786" s="175"/>
      <c r="E4786" s="175"/>
      <c r="H4786" s="175"/>
      <c r="I4786" s="175"/>
      <c r="J4786" s="202"/>
      <c r="K4786" s="198"/>
    </row>
    <row r="4787" spans="3:11" ht="15" customHeight="1" x14ac:dyDescent="0.25">
      <c r="C4787" s="175"/>
      <c r="E4787" s="175"/>
      <c r="H4787" s="175"/>
      <c r="I4787" s="175"/>
      <c r="J4787" s="202"/>
      <c r="K4787" s="198"/>
    </row>
    <row r="4788" spans="3:11" ht="15" customHeight="1" x14ac:dyDescent="0.25">
      <c r="C4788" s="175"/>
      <c r="E4788" s="175"/>
      <c r="H4788" s="175"/>
      <c r="I4788" s="175"/>
      <c r="J4788" s="202"/>
      <c r="K4788" s="198"/>
    </row>
    <row r="4789" spans="3:11" ht="15" customHeight="1" x14ac:dyDescent="0.25">
      <c r="C4789" s="175"/>
      <c r="E4789" s="175"/>
      <c r="H4789" s="175"/>
      <c r="I4789" s="175"/>
      <c r="J4789" s="202"/>
      <c r="K4789" s="198"/>
    </row>
    <row r="4790" spans="3:11" ht="15" customHeight="1" x14ac:dyDescent="0.25">
      <c r="C4790" s="175"/>
      <c r="E4790" s="175"/>
      <c r="H4790" s="175"/>
      <c r="I4790" s="175"/>
      <c r="J4790" s="202"/>
      <c r="K4790" s="198"/>
    </row>
    <row r="4791" spans="3:11" ht="15" customHeight="1" x14ac:dyDescent="0.25">
      <c r="C4791" s="175"/>
      <c r="E4791" s="175"/>
      <c r="H4791" s="175"/>
      <c r="I4791" s="175"/>
      <c r="J4791" s="202"/>
      <c r="K4791" s="198"/>
    </row>
    <row r="4792" spans="3:11" ht="15" customHeight="1" x14ac:dyDescent="0.25">
      <c r="C4792" s="175"/>
      <c r="E4792" s="175"/>
      <c r="H4792" s="175"/>
      <c r="I4792" s="175"/>
      <c r="J4792" s="202"/>
      <c r="K4792" s="198"/>
    </row>
    <row r="4793" spans="3:11" ht="15" customHeight="1" x14ac:dyDescent="0.25">
      <c r="C4793" s="175"/>
      <c r="E4793" s="175"/>
      <c r="H4793" s="175"/>
      <c r="I4793" s="175"/>
      <c r="J4793" s="202"/>
      <c r="K4793" s="198"/>
    </row>
    <row r="4794" spans="3:11" ht="15" customHeight="1" x14ac:dyDescent="0.25">
      <c r="C4794" s="175"/>
      <c r="E4794" s="175"/>
      <c r="H4794" s="175"/>
      <c r="I4794" s="175"/>
      <c r="J4794" s="202"/>
      <c r="K4794" s="198"/>
    </row>
    <row r="4795" spans="3:11" ht="15" customHeight="1" x14ac:dyDescent="0.25">
      <c r="C4795" s="175"/>
      <c r="E4795" s="175"/>
      <c r="H4795" s="175"/>
      <c r="I4795" s="175"/>
      <c r="J4795" s="202"/>
      <c r="K4795" s="198"/>
    </row>
    <row r="4796" spans="3:11" ht="15" customHeight="1" x14ac:dyDescent="0.25">
      <c r="C4796" s="175"/>
      <c r="E4796" s="175"/>
      <c r="H4796" s="175"/>
      <c r="I4796" s="175"/>
      <c r="J4796" s="202"/>
      <c r="K4796" s="198"/>
    </row>
    <row r="4797" spans="3:11" ht="15" customHeight="1" x14ac:dyDescent="0.25">
      <c r="C4797" s="175"/>
      <c r="E4797" s="175"/>
      <c r="H4797" s="175"/>
      <c r="I4797" s="175"/>
      <c r="J4797" s="202"/>
      <c r="K4797" s="198"/>
    </row>
    <row r="4798" spans="3:11" ht="15" customHeight="1" x14ac:dyDescent="0.25">
      <c r="C4798" s="175"/>
      <c r="E4798" s="175"/>
      <c r="H4798" s="175"/>
      <c r="I4798" s="175"/>
      <c r="J4798" s="202"/>
      <c r="K4798" s="198"/>
    </row>
    <row r="4799" spans="3:11" ht="15" customHeight="1" x14ac:dyDescent="0.25">
      <c r="C4799" s="175"/>
      <c r="E4799" s="175"/>
      <c r="H4799" s="175"/>
      <c r="I4799" s="175"/>
      <c r="J4799" s="202"/>
      <c r="K4799" s="198"/>
    </row>
    <row r="4800" spans="3:11" ht="15" customHeight="1" x14ac:dyDescent="0.25">
      <c r="C4800" s="175"/>
      <c r="E4800" s="175"/>
      <c r="H4800" s="175"/>
      <c r="I4800" s="175"/>
      <c r="J4800" s="202"/>
      <c r="K4800" s="198"/>
    </row>
    <row r="4801" spans="3:11" ht="15" customHeight="1" x14ac:dyDescent="0.25">
      <c r="C4801" s="175"/>
      <c r="E4801" s="175"/>
      <c r="H4801" s="175"/>
      <c r="I4801" s="175"/>
      <c r="J4801" s="202"/>
      <c r="K4801" s="198"/>
    </row>
    <row r="4802" spans="3:11" ht="15" customHeight="1" x14ac:dyDescent="0.25">
      <c r="C4802" s="175"/>
      <c r="E4802" s="175"/>
      <c r="H4802" s="175"/>
      <c r="I4802" s="175"/>
      <c r="J4802" s="202"/>
      <c r="K4802" s="198"/>
    </row>
    <row r="4803" spans="3:11" ht="15" customHeight="1" x14ac:dyDescent="0.25">
      <c r="C4803" s="175"/>
      <c r="E4803" s="175"/>
      <c r="H4803" s="175"/>
      <c r="I4803" s="175"/>
      <c r="J4803" s="202"/>
      <c r="K4803" s="198"/>
    </row>
    <row r="4804" spans="3:11" ht="15" customHeight="1" x14ac:dyDescent="0.25">
      <c r="C4804" s="175"/>
      <c r="E4804" s="175"/>
      <c r="H4804" s="175"/>
      <c r="I4804" s="175"/>
      <c r="J4804" s="202"/>
      <c r="K4804" s="198"/>
    </row>
    <row r="4805" spans="3:11" ht="15" customHeight="1" x14ac:dyDescent="0.25">
      <c r="C4805" s="175"/>
      <c r="E4805" s="175"/>
      <c r="H4805" s="175"/>
      <c r="I4805" s="175"/>
      <c r="J4805" s="202"/>
      <c r="K4805" s="198"/>
    </row>
    <row r="4806" spans="3:11" ht="15" customHeight="1" x14ac:dyDescent="0.25">
      <c r="C4806" s="175"/>
      <c r="E4806" s="175"/>
      <c r="H4806" s="175"/>
      <c r="I4806" s="175"/>
      <c r="J4806" s="202"/>
      <c r="K4806" s="198"/>
    </row>
    <row r="4807" spans="3:11" ht="15" customHeight="1" x14ac:dyDescent="0.25">
      <c r="C4807" s="175"/>
      <c r="E4807" s="175"/>
      <c r="H4807" s="175"/>
      <c r="I4807" s="175"/>
      <c r="J4807" s="202"/>
      <c r="K4807" s="198"/>
    </row>
    <row r="4808" spans="3:11" ht="15" customHeight="1" x14ac:dyDescent="0.25">
      <c r="C4808" s="175"/>
      <c r="E4808" s="175"/>
      <c r="H4808" s="175"/>
      <c r="I4808" s="175"/>
      <c r="J4808" s="202"/>
      <c r="K4808" s="198"/>
    </row>
    <row r="4809" spans="3:11" ht="15" customHeight="1" x14ac:dyDescent="0.25">
      <c r="C4809" s="175"/>
      <c r="E4809" s="175"/>
      <c r="H4809" s="175"/>
      <c r="I4809" s="175"/>
      <c r="J4809" s="202"/>
      <c r="K4809" s="198"/>
    </row>
    <row r="4810" spans="3:11" ht="15" customHeight="1" x14ac:dyDescent="0.25">
      <c r="C4810" s="175"/>
      <c r="E4810" s="175"/>
      <c r="H4810" s="175"/>
      <c r="I4810" s="175"/>
      <c r="J4810" s="202"/>
      <c r="K4810" s="198"/>
    </row>
    <row r="4811" spans="3:11" ht="15" customHeight="1" x14ac:dyDescent="0.25">
      <c r="C4811" s="175"/>
      <c r="E4811" s="175"/>
      <c r="H4811" s="175"/>
      <c r="I4811" s="175"/>
      <c r="J4811" s="202"/>
      <c r="K4811" s="198"/>
    </row>
    <row r="4812" spans="3:11" ht="15" customHeight="1" x14ac:dyDescent="0.25">
      <c r="C4812" s="175"/>
      <c r="E4812" s="175"/>
      <c r="H4812" s="175"/>
      <c r="I4812" s="175"/>
      <c r="J4812" s="202"/>
      <c r="K4812" s="198"/>
    </row>
    <row r="4813" spans="3:11" ht="15" customHeight="1" x14ac:dyDescent="0.25">
      <c r="C4813" s="175"/>
      <c r="E4813" s="175"/>
      <c r="H4813" s="175"/>
      <c r="I4813" s="175"/>
      <c r="J4813" s="202"/>
      <c r="K4813" s="198"/>
    </row>
    <row r="4814" spans="3:11" ht="15" customHeight="1" x14ac:dyDescent="0.25">
      <c r="C4814" s="175"/>
      <c r="E4814" s="175"/>
      <c r="H4814" s="175"/>
      <c r="I4814" s="175"/>
      <c r="J4814" s="202"/>
      <c r="K4814" s="198"/>
    </row>
    <row r="4815" spans="3:11" ht="15" customHeight="1" x14ac:dyDescent="0.25">
      <c r="C4815" s="175"/>
      <c r="E4815" s="175"/>
      <c r="H4815" s="175"/>
      <c r="I4815" s="175"/>
      <c r="J4815" s="202"/>
      <c r="K4815" s="198"/>
    </row>
    <row r="4816" spans="3:11" ht="15" customHeight="1" x14ac:dyDescent="0.25">
      <c r="C4816" s="175"/>
      <c r="E4816" s="175"/>
      <c r="H4816" s="175"/>
      <c r="I4816" s="175"/>
      <c r="J4816" s="202"/>
      <c r="K4816" s="198"/>
    </row>
    <row r="4817" spans="3:11" ht="15" customHeight="1" x14ac:dyDescent="0.25">
      <c r="C4817" s="175"/>
      <c r="E4817" s="175"/>
      <c r="H4817" s="175"/>
      <c r="I4817" s="175"/>
      <c r="J4817" s="202"/>
      <c r="K4817" s="198"/>
    </row>
    <row r="4818" spans="3:11" ht="15" customHeight="1" x14ac:dyDescent="0.25">
      <c r="C4818" s="175"/>
      <c r="E4818" s="175"/>
      <c r="H4818" s="175"/>
      <c r="I4818" s="175"/>
      <c r="J4818" s="202"/>
      <c r="K4818" s="198"/>
    </row>
    <row r="4819" spans="3:11" ht="15" customHeight="1" x14ac:dyDescent="0.25">
      <c r="C4819" s="175"/>
      <c r="E4819" s="175"/>
      <c r="H4819" s="175"/>
      <c r="I4819" s="175"/>
      <c r="J4819" s="202"/>
      <c r="K4819" s="198"/>
    </row>
    <row r="4820" spans="3:11" ht="15" customHeight="1" x14ac:dyDescent="0.25">
      <c r="C4820" s="175"/>
      <c r="E4820" s="175"/>
      <c r="H4820" s="175"/>
      <c r="I4820" s="175"/>
      <c r="J4820" s="202"/>
      <c r="K4820" s="198"/>
    </row>
    <row r="4821" spans="3:11" ht="15" customHeight="1" x14ac:dyDescent="0.25">
      <c r="C4821" s="175"/>
      <c r="E4821" s="175"/>
      <c r="H4821" s="175"/>
      <c r="I4821" s="175"/>
      <c r="J4821" s="202"/>
      <c r="K4821" s="198"/>
    </row>
    <row r="4822" spans="3:11" ht="15" customHeight="1" x14ac:dyDescent="0.25">
      <c r="C4822" s="175"/>
      <c r="E4822" s="175"/>
      <c r="H4822" s="175"/>
      <c r="I4822" s="175"/>
      <c r="J4822" s="202"/>
      <c r="K4822" s="198"/>
    </row>
    <row r="4823" spans="3:11" ht="15" customHeight="1" x14ac:dyDescent="0.25">
      <c r="C4823" s="175"/>
      <c r="E4823" s="175"/>
      <c r="H4823" s="175"/>
      <c r="I4823" s="175"/>
      <c r="J4823" s="202"/>
      <c r="K4823" s="198"/>
    </row>
    <row r="4824" spans="3:11" ht="15" customHeight="1" x14ac:dyDescent="0.25">
      <c r="C4824" s="175"/>
      <c r="E4824" s="175"/>
      <c r="H4824" s="175"/>
      <c r="I4824" s="175"/>
      <c r="J4824" s="202"/>
      <c r="K4824" s="198"/>
    </row>
    <row r="4825" spans="3:11" ht="15" customHeight="1" x14ac:dyDescent="0.25">
      <c r="C4825" s="175"/>
      <c r="E4825" s="175"/>
      <c r="H4825" s="175"/>
      <c r="I4825" s="175"/>
      <c r="J4825" s="202"/>
      <c r="K4825" s="198"/>
    </row>
    <row r="4826" spans="3:11" ht="15" customHeight="1" x14ac:dyDescent="0.25">
      <c r="C4826" s="175"/>
      <c r="E4826" s="175"/>
      <c r="H4826" s="175"/>
      <c r="I4826" s="175"/>
      <c r="J4826" s="202"/>
      <c r="K4826" s="198"/>
    </row>
    <row r="4827" spans="3:11" ht="15" customHeight="1" x14ac:dyDescent="0.25">
      <c r="C4827" s="175"/>
      <c r="E4827" s="175"/>
      <c r="H4827" s="175"/>
      <c r="I4827" s="175"/>
      <c r="J4827" s="202"/>
      <c r="K4827" s="198"/>
    </row>
    <row r="4828" spans="3:11" ht="15" customHeight="1" x14ac:dyDescent="0.25">
      <c r="C4828" s="175"/>
      <c r="E4828" s="175"/>
      <c r="H4828" s="175"/>
      <c r="I4828" s="175"/>
      <c r="J4828" s="202"/>
      <c r="K4828" s="198"/>
    </row>
    <row r="4829" spans="3:11" ht="15" customHeight="1" x14ac:dyDescent="0.25">
      <c r="C4829" s="175"/>
      <c r="E4829" s="175"/>
      <c r="H4829" s="175"/>
      <c r="I4829" s="175"/>
      <c r="J4829" s="202"/>
      <c r="K4829" s="198"/>
    </row>
    <row r="4830" spans="3:11" ht="15" customHeight="1" x14ac:dyDescent="0.25">
      <c r="C4830" s="175"/>
      <c r="E4830" s="175"/>
      <c r="H4830" s="175"/>
      <c r="I4830" s="175"/>
      <c r="J4830" s="202"/>
      <c r="K4830" s="198"/>
    </row>
    <row r="4831" spans="3:11" ht="15" customHeight="1" x14ac:dyDescent="0.25">
      <c r="C4831" s="175"/>
      <c r="E4831" s="175"/>
      <c r="H4831" s="175"/>
      <c r="I4831" s="175"/>
      <c r="J4831" s="202"/>
      <c r="K4831" s="198"/>
    </row>
    <row r="4832" spans="3:11" ht="15" customHeight="1" x14ac:dyDescent="0.25">
      <c r="C4832" s="175"/>
      <c r="E4832" s="175"/>
      <c r="H4832" s="175"/>
      <c r="I4832" s="175"/>
      <c r="J4832" s="202"/>
      <c r="K4832" s="198"/>
    </row>
    <row r="4833" spans="3:11" ht="15" customHeight="1" x14ac:dyDescent="0.25">
      <c r="C4833" s="175"/>
      <c r="E4833" s="175"/>
      <c r="H4833" s="175"/>
      <c r="I4833" s="175"/>
      <c r="J4833" s="202"/>
      <c r="K4833" s="198"/>
    </row>
    <row r="4834" spans="3:11" ht="15" customHeight="1" x14ac:dyDescent="0.25">
      <c r="C4834" s="175"/>
      <c r="E4834" s="175"/>
      <c r="H4834" s="175"/>
      <c r="I4834" s="175"/>
      <c r="J4834" s="202"/>
      <c r="K4834" s="198"/>
    </row>
    <row r="4835" spans="3:11" ht="15" customHeight="1" x14ac:dyDescent="0.25">
      <c r="C4835" s="175"/>
      <c r="E4835" s="175"/>
      <c r="H4835" s="175"/>
      <c r="I4835" s="175"/>
      <c r="J4835" s="202"/>
      <c r="K4835" s="198"/>
    </row>
    <row r="4836" spans="3:11" ht="15" customHeight="1" x14ac:dyDescent="0.25">
      <c r="C4836" s="175"/>
      <c r="E4836" s="175"/>
      <c r="H4836" s="175"/>
      <c r="I4836" s="175"/>
      <c r="J4836" s="202"/>
      <c r="K4836" s="198"/>
    </row>
    <row r="4837" spans="3:11" ht="15" customHeight="1" x14ac:dyDescent="0.25">
      <c r="C4837" s="175"/>
      <c r="E4837" s="175"/>
      <c r="H4837" s="175"/>
      <c r="I4837" s="175"/>
      <c r="J4837" s="202"/>
      <c r="K4837" s="198"/>
    </row>
    <row r="4838" spans="3:11" ht="15" customHeight="1" x14ac:dyDescent="0.25">
      <c r="C4838" s="175"/>
      <c r="E4838" s="175"/>
      <c r="H4838" s="175"/>
      <c r="I4838" s="175"/>
      <c r="J4838" s="202"/>
      <c r="K4838" s="198"/>
    </row>
    <row r="4839" spans="3:11" ht="15" customHeight="1" x14ac:dyDescent="0.25">
      <c r="C4839" s="175"/>
      <c r="E4839" s="175"/>
      <c r="H4839" s="175"/>
      <c r="I4839" s="175"/>
      <c r="J4839" s="202"/>
      <c r="K4839" s="198"/>
    </row>
    <row r="4840" spans="3:11" ht="15" customHeight="1" x14ac:dyDescent="0.25">
      <c r="C4840" s="175"/>
      <c r="E4840" s="175"/>
      <c r="H4840" s="175"/>
      <c r="I4840" s="175"/>
      <c r="J4840" s="202"/>
      <c r="K4840" s="198"/>
    </row>
    <row r="4841" spans="3:11" ht="15" customHeight="1" x14ac:dyDescent="0.25">
      <c r="C4841" s="175"/>
      <c r="E4841" s="175"/>
      <c r="H4841" s="175"/>
      <c r="I4841" s="175"/>
      <c r="J4841" s="202"/>
      <c r="K4841" s="198"/>
    </row>
    <row r="4842" spans="3:11" ht="15" customHeight="1" x14ac:dyDescent="0.25">
      <c r="C4842" s="175"/>
      <c r="E4842" s="175"/>
      <c r="H4842" s="175"/>
      <c r="I4842" s="175"/>
      <c r="J4842" s="202"/>
      <c r="K4842" s="198"/>
    </row>
    <row r="4843" spans="3:11" ht="15" customHeight="1" x14ac:dyDescent="0.25">
      <c r="C4843" s="175"/>
      <c r="E4843" s="175"/>
      <c r="H4843" s="175"/>
      <c r="I4843" s="175"/>
      <c r="J4843" s="202"/>
      <c r="K4843" s="198"/>
    </row>
    <row r="4844" spans="3:11" ht="15" customHeight="1" x14ac:dyDescent="0.25">
      <c r="C4844" s="175"/>
      <c r="E4844" s="175"/>
      <c r="H4844" s="175"/>
      <c r="I4844" s="175"/>
      <c r="J4844" s="202"/>
      <c r="K4844" s="198"/>
    </row>
    <row r="4845" spans="3:11" ht="15" customHeight="1" x14ac:dyDescent="0.25">
      <c r="C4845" s="175"/>
      <c r="E4845" s="175"/>
      <c r="H4845" s="175"/>
      <c r="I4845" s="175"/>
      <c r="J4845" s="202"/>
      <c r="K4845" s="198"/>
    </row>
    <row r="4846" spans="3:11" ht="15" customHeight="1" x14ac:dyDescent="0.25">
      <c r="C4846" s="175"/>
      <c r="E4846" s="175"/>
      <c r="H4846" s="175"/>
      <c r="I4846" s="175"/>
      <c r="J4846" s="202"/>
      <c r="K4846" s="198"/>
    </row>
    <row r="4847" spans="3:11" ht="15" customHeight="1" x14ac:dyDescent="0.25">
      <c r="C4847" s="175"/>
      <c r="E4847" s="175"/>
      <c r="H4847" s="175"/>
      <c r="I4847" s="175"/>
      <c r="J4847" s="202"/>
      <c r="K4847" s="198"/>
    </row>
    <row r="4848" spans="3:11" ht="15" customHeight="1" x14ac:dyDescent="0.25">
      <c r="C4848" s="175"/>
      <c r="E4848" s="175"/>
      <c r="H4848" s="175"/>
      <c r="I4848" s="175"/>
      <c r="J4848" s="202"/>
      <c r="K4848" s="198"/>
    </row>
    <row r="4849" spans="3:11" ht="15" customHeight="1" x14ac:dyDescent="0.25">
      <c r="C4849" s="175"/>
      <c r="E4849" s="175"/>
      <c r="H4849" s="175"/>
      <c r="I4849" s="175"/>
      <c r="J4849" s="202"/>
      <c r="K4849" s="198"/>
    </row>
    <row r="4850" spans="3:11" ht="15" customHeight="1" x14ac:dyDescent="0.25">
      <c r="C4850" s="175"/>
      <c r="E4850" s="175"/>
      <c r="H4850" s="175"/>
      <c r="I4850" s="175"/>
      <c r="J4850" s="202"/>
      <c r="K4850" s="198"/>
    </row>
    <row r="4851" spans="3:11" ht="15" customHeight="1" x14ac:dyDescent="0.25">
      <c r="C4851" s="175"/>
      <c r="E4851" s="175"/>
      <c r="H4851" s="175"/>
      <c r="I4851" s="175"/>
      <c r="J4851" s="202"/>
      <c r="K4851" s="198"/>
    </row>
    <row r="4852" spans="3:11" ht="15" customHeight="1" x14ac:dyDescent="0.25">
      <c r="C4852" s="175"/>
      <c r="E4852" s="175"/>
      <c r="H4852" s="175"/>
      <c r="I4852" s="175"/>
      <c r="J4852" s="202"/>
      <c r="K4852" s="198"/>
    </row>
    <row r="4853" spans="3:11" ht="15" customHeight="1" x14ac:dyDescent="0.25">
      <c r="C4853" s="175"/>
      <c r="E4853" s="175"/>
      <c r="H4853" s="175"/>
      <c r="I4853" s="175"/>
      <c r="J4853" s="202"/>
      <c r="K4853" s="198"/>
    </row>
    <row r="4854" spans="3:11" ht="15" customHeight="1" x14ac:dyDescent="0.25">
      <c r="C4854" s="175"/>
      <c r="E4854" s="175"/>
      <c r="H4854" s="175"/>
      <c r="I4854" s="175"/>
      <c r="J4854" s="202"/>
      <c r="K4854" s="198"/>
    </row>
    <row r="4855" spans="3:11" ht="15" customHeight="1" x14ac:dyDescent="0.25">
      <c r="C4855" s="175"/>
      <c r="E4855" s="175"/>
      <c r="H4855" s="175"/>
      <c r="I4855" s="175"/>
      <c r="J4855" s="202"/>
      <c r="K4855" s="198"/>
    </row>
    <row r="4856" spans="3:11" ht="15" customHeight="1" x14ac:dyDescent="0.25">
      <c r="C4856" s="175"/>
      <c r="E4856" s="175"/>
      <c r="H4856" s="175"/>
      <c r="I4856" s="175"/>
      <c r="J4856" s="202"/>
      <c r="K4856" s="198"/>
    </row>
    <row r="4857" spans="3:11" ht="15" customHeight="1" x14ac:dyDescent="0.25">
      <c r="C4857" s="175"/>
      <c r="E4857" s="175"/>
      <c r="H4857" s="175"/>
      <c r="I4857" s="175"/>
      <c r="J4857" s="202"/>
      <c r="K4857" s="198"/>
    </row>
    <row r="4858" spans="3:11" ht="15" customHeight="1" x14ac:dyDescent="0.25">
      <c r="C4858" s="175"/>
      <c r="E4858" s="175"/>
      <c r="H4858" s="175"/>
      <c r="I4858" s="175"/>
      <c r="J4858" s="202"/>
      <c r="K4858" s="198"/>
    </row>
    <row r="4859" spans="3:11" ht="15" customHeight="1" x14ac:dyDescent="0.25">
      <c r="C4859" s="175"/>
      <c r="E4859" s="175"/>
      <c r="H4859" s="175"/>
      <c r="I4859" s="175"/>
      <c r="J4859" s="202"/>
      <c r="K4859" s="198"/>
    </row>
    <row r="4860" spans="3:11" ht="15" customHeight="1" x14ac:dyDescent="0.25">
      <c r="C4860" s="175"/>
      <c r="E4860" s="175"/>
      <c r="H4860" s="175"/>
      <c r="I4860" s="175"/>
      <c r="J4860" s="202"/>
      <c r="K4860" s="198"/>
    </row>
    <row r="4861" spans="3:11" ht="15" customHeight="1" x14ac:dyDescent="0.25">
      <c r="C4861" s="175"/>
      <c r="E4861" s="175"/>
      <c r="H4861" s="175"/>
      <c r="I4861" s="175"/>
      <c r="J4861" s="202"/>
      <c r="K4861" s="198"/>
    </row>
    <row r="4862" spans="3:11" ht="15" customHeight="1" x14ac:dyDescent="0.25">
      <c r="C4862" s="175"/>
      <c r="E4862" s="175"/>
      <c r="H4862" s="175"/>
      <c r="I4862" s="175"/>
      <c r="J4862" s="202"/>
      <c r="K4862" s="198"/>
    </row>
    <row r="4863" spans="3:11" ht="15" customHeight="1" x14ac:dyDescent="0.25">
      <c r="C4863" s="175"/>
      <c r="E4863" s="175"/>
      <c r="H4863" s="175"/>
      <c r="I4863" s="175"/>
      <c r="J4863" s="202"/>
      <c r="K4863" s="198"/>
    </row>
    <row r="4864" spans="3:11" ht="15" customHeight="1" x14ac:dyDescent="0.25">
      <c r="C4864" s="175"/>
      <c r="E4864" s="175"/>
      <c r="H4864" s="175"/>
      <c r="I4864" s="175"/>
      <c r="J4864" s="202"/>
      <c r="K4864" s="198"/>
    </row>
    <row r="4865" spans="3:11" ht="15" customHeight="1" x14ac:dyDescent="0.25">
      <c r="C4865" s="175"/>
      <c r="E4865" s="175"/>
      <c r="H4865" s="175"/>
      <c r="I4865" s="175"/>
      <c r="J4865" s="202"/>
      <c r="K4865" s="198"/>
    </row>
    <row r="4866" spans="3:11" ht="15" customHeight="1" x14ac:dyDescent="0.25">
      <c r="C4866" s="175"/>
      <c r="E4866" s="175"/>
      <c r="H4866" s="175"/>
      <c r="I4866" s="175"/>
      <c r="J4866" s="202"/>
      <c r="K4866" s="198"/>
    </row>
    <row r="4867" spans="3:11" ht="15" customHeight="1" x14ac:dyDescent="0.25">
      <c r="C4867" s="175"/>
      <c r="E4867" s="175"/>
      <c r="H4867" s="175"/>
      <c r="I4867" s="175"/>
      <c r="J4867" s="202"/>
      <c r="K4867" s="198"/>
    </row>
    <row r="4868" spans="3:11" ht="15" customHeight="1" x14ac:dyDescent="0.25">
      <c r="C4868" s="175"/>
      <c r="E4868" s="175"/>
      <c r="H4868" s="175"/>
      <c r="I4868" s="175"/>
      <c r="J4868" s="202"/>
      <c r="K4868" s="198"/>
    </row>
    <row r="4869" spans="3:11" ht="15" customHeight="1" x14ac:dyDescent="0.25">
      <c r="C4869" s="175"/>
      <c r="E4869" s="175"/>
      <c r="H4869" s="175"/>
      <c r="I4869" s="175"/>
      <c r="J4869" s="202"/>
      <c r="K4869" s="198"/>
    </row>
    <row r="4870" spans="3:11" ht="15" customHeight="1" x14ac:dyDescent="0.25">
      <c r="C4870" s="175"/>
      <c r="E4870" s="175"/>
      <c r="H4870" s="175"/>
      <c r="I4870" s="175"/>
      <c r="J4870" s="202"/>
      <c r="K4870" s="198"/>
    </row>
    <row r="4871" spans="3:11" ht="15" customHeight="1" x14ac:dyDescent="0.25">
      <c r="C4871" s="175"/>
      <c r="E4871" s="175"/>
      <c r="H4871" s="175"/>
      <c r="I4871" s="175"/>
      <c r="J4871" s="202"/>
      <c r="K4871" s="198"/>
    </row>
    <row r="4872" spans="3:11" ht="15" customHeight="1" x14ac:dyDescent="0.25">
      <c r="C4872" s="175"/>
      <c r="E4872" s="175"/>
      <c r="H4872" s="175"/>
      <c r="I4872" s="175"/>
      <c r="J4872" s="202"/>
      <c r="K4872" s="198"/>
    </row>
    <row r="4873" spans="3:11" ht="15" customHeight="1" x14ac:dyDescent="0.25">
      <c r="C4873" s="175"/>
      <c r="E4873" s="175"/>
      <c r="H4873" s="175"/>
      <c r="I4873" s="175"/>
      <c r="J4873" s="202"/>
      <c r="K4873" s="198"/>
    </row>
    <row r="4874" spans="3:11" ht="15" customHeight="1" x14ac:dyDescent="0.25">
      <c r="C4874" s="175"/>
      <c r="E4874" s="175"/>
      <c r="H4874" s="175"/>
      <c r="I4874" s="175"/>
      <c r="J4874" s="202"/>
      <c r="K4874" s="198"/>
    </row>
    <row r="4875" spans="3:11" ht="15" customHeight="1" x14ac:dyDescent="0.25">
      <c r="C4875" s="175"/>
      <c r="E4875" s="175"/>
      <c r="H4875" s="175"/>
      <c r="I4875" s="175"/>
      <c r="J4875" s="202"/>
      <c r="K4875" s="198"/>
    </row>
    <row r="4876" spans="3:11" ht="15" customHeight="1" x14ac:dyDescent="0.25">
      <c r="C4876" s="175"/>
      <c r="E4876" s="175"/>
      <c r="H4876" s="175"/>
      <c r="I4876" s="175"/>
      <c r="J4876" s="202"/>
      <c r="K4876" s="198"/>
    </row>
    <row r="4877" spans="3:11" ht="15" customHeight="1" x14ac:dyDescent="0.25">
      <c r="C4877" s="175"/>
      <c r="E4877" s="175"/>
      <c r="H4877" s="175"/>
      <c r="I4877" s="175"/>
      <c r="J4877" s="202"/>
      <c r="K4877" s="198"/>
    </row>
    <row r="4878" spans="3:11" ht="15" customHeight="1" x14ac:dyDescent="0.25">
      <c r="C4878" s="175"/>
      <c r="E4878" s="175"/>
      <c r="H4878" s="175"/>
      <c r="I4878" s="175"/>
      <c r="J4878" s="202"/>
      <c r="K4878" s="198"/>
    </row>
    <row r="4879" spans="3:11" ht="15" customHeight="1" x14ac:dyDescent="0.25">
      <c r="C4879" s="175"/>
      <c r="E4879" s="175"/>
      <c r="H4879" s="175"/>
      <c r="I4879" s="175"/>
      <c r="J4879" s="202"/>
      <c r="K4879" s="198"/>
    </row>
    <row r="4880" spans="3:11" ht="15" customHeight="1" x14ac:dyDescent="0.25">
      <c r="C4880" s="175"/>
      <c r="E4880" s="175"/>
      <c r="H4880" s="175"/>
      <c r="I4880" s="175"/>
      <c r="J4880" s="202"/>
      <c r="K4880" s="198"/>
    </row>
    <row r="4881" spans="3:11" ht="15" customHeight="1" x14ac:dyDescent="0.25">
      <c r="C4881" s="175"/>
      <c r="E4881" s="175"/>
      <c r="H4881" s="175"/>
      <c r="I4881" s="175"/>
      <c r="J4881" s="202"/>
      <c r="K4881" s="198"/>
    </row>
    <row r="4882" spans="3:11" ht="15" customHeight="1" x14ac:dyDescent="0.25">
      <c r="C4882" s="175"/>
      <c r="E4882" s="175"/>
      <c r="H4882" s="175"/>
      <c r="I4882" s="175"/>
      <c r="J4882" s="202"/>
      <c r="K4882" s="198"/>
    </row>
    <row r="4883" spans="3:11" ht="15" customHeight="1" x14ac:dyDescent="0.25">
      <c r="C4883" s="175"/>
      <c r="E4883" s="175"/>
      <c r="H4883" s="175"/>
      <c r="I4883" s="175"/>
      <c r="J4883" s="202"/>
      <c r="K4883" s="198"/>
    </row>
    <row r="4884" spans="3:11" ht="15" customHeight="1" x14ac:dyDescent="0.25">
      <c r="C4884" s="175"/>
      <c r="E4884" s="175"/>
      <c r="H4884" s="175"/>
      <c r="I4884" s="175"/>
      <c r="J4884" s="202"/>
      <c r="K4884" s="198"/>
    </row>
    <row r="4885" spans="3:11" ht="15" customHeight="1" x14ac:dyDescent="0.25">
      <c r="C4885" s="175"/>
      <c r="E4885" s="175"/>
      <c r="H4885" s="175"/>
      <c r="I4885" s="175"/>
      <c r="J4885" s="202"/>
      <c r="K4885" s="198"/>
    </row>
    <row r="4886" spans="3:11" ht="15" customHeight="1" x14ac:dyDescent="0.25">
      <c r="C4886" s="175"/>
      <c r="E4886" s="175"/>
      <c r="H4886" s="175"/>
      <c r="I4886" s="175"/>
      <c r="J4886" s="202"/>
      <c r="K4886" s="198"/>
    </row>
    <row r="4887" spans="3:11" ht="15" customHeight="1" x14ac:dyDescent="0.25">
      <c r="C4887" s="175"/>
      <c r="E4887" s="175"/>
      <c r="H4887" s="175"/>
      <c r="I4887" s="175"/>
      <c r="J4887" s="202"/>
      <c r="K4887" s="198"/>
    </row>
    <row r="4888" spans="3:11" ht="15" customHeight="1" x14ac:dyDescent="0.25">
      <c r="C4888" s="175"/>
      <c r="E4888" s="175"/>
      <c r="H4888" s="175"/>
      <c r="I4888" s="175"/>
      <c r="J4888" s="202"/>
      <c r="K4888" s="198"/>
    </row>
    <row r="4889" spans="3:11" ht="15" customHeight="1" x14ac:dyDescent="0.25">
      <c r="C4889" s="175"/>
      <c r="E4889" s="175"/>
      <c r="H4889" s="175"/>
      <c r="I4889" s="175"/>
      <c r="J4889" s="202"/>
      <c r="K4889" s="198"/>
    </row>
    <row r="4890" spans="3:11" ht="15" customHeight="1" x14ac:dyDescent="0.25">
      <c r="C4890" s="175"/>
      <c r="E4890" s="175"/>
      <c r="H4890" s="175"/>
      <c r="I4890" s="175"/>
      <c r="J4890" s="202"/>
      <c r="K4890" s="198"/>
    </row>
    <row r="4891" spans="3:11" ht="15" customHeight="1" x14ac:dyDescent="0.25">
      <c r="C4891" s="175"/>
      <c r="E4891" s="175"/>
      <c r="H4891" s="175"/>
      <c r="I4891" s="175"/>
      <c r="J4891" s="202"/>
      <c r="K4891" s="198"/>
    </row>
    <row r="4892" spans="3:11" ht="15" customHeight="1" x14ac:dyDescent="0.25">
      <c r="C4892" s="175"/>
      <c r="E4892" s="175"/>
      <c r="H4892" s="175"/>
      <c r="I4892" s="175"/>
      <c r="J4892" s="202"/>
      <c r="K4892" s="198"/>
    </row>
    <row r="4893" spans="3:11" ht="15" customHeight="1" x14ac:dyDescent="0.25">
      <c r="C4893" s="175"/>
      <c r="E4893" s="175"/>
      <c r="H4893" s="175"/>
      <c r="I4893" s="175"/>
      <c r="J4893" s="202"/>
      <c r="K4893" s="198"/>
    </row>
    <row r="4894" spans="3:11" ht="15" customHeight="1" x14ac:dyDescent="0.25">
      <c r="C4894" s="175"/>
      <c r="E4894" s="175"/>
      <c r="H4894" s="175"/>
      <c r="I4894" s="175"/>
      <c r="J4894" s="202"/>
      <c r="K4894" s="198"/>
    </row>
    <row r="4895" spans="3:11" ht="15" customHeight="1" x14ac:dyDescent="0.25">
      <c r="C4895" s="175"/>
      <c r="E4895" s="175"/>
      <c r="H4895" s="175"/>
      <c r="I4895" s="175"/>
      <c r="J4895" s="202"/>
      <c r="K4895" s="198"/>
    </row>
    <row r="4896" spans="3:11" ht="15" customHeight="1" x14ac:dyDescent="0.25">
      <c r="C4896" s="175"/>
      <c r="E4896" s="175"/>
      <c r="H4896" s="175"/>
      <c r="I4896" s="175"/>
      <c r="J4896" s="202"/>
      <c r="K4896" s="198"/>
    </row>
    <row r="4897" spans="3:11" ht="15" customHeight="1" x14ac:dyDescent="0.25">
      <c r="C4897" s="175"/>
      <c r="E4897" s="175"/>
      <c r="H4897" s="175"/>
      <c r="I4897" s="175"/>
      <c r="J4897" s="202"/>
      <c r="K4897" s="198"/>
    </row>
    <row r="4898" spans="3:11" ht="15" customHeight="1" x14ac:dyDescent="0.25">
      <c r="C4898" s="175"/>
      <c r="E4898" s="175"/>
      <c r="H4898" s="175"/>
      <c r="I4898" s="175"/>
      <c r="J4898" s="202"/>
      <c r="K4898" s="198"/>
    </row>
    <row r="4899" spans="3:11" ht="15" customHeight="1" x14ac:dyDescent="0.25">
      <c r="C4899" s="175"/>
      <c r="E4899" s="175"/>
      <c r="H4899" s="175"/>
      <c r="I4899" s="175"/>
      <c r="J4899" s="202"/>
      <c r="K4899" s="198"/>
    </row>
    <row r="4900" spans="3:11" ht="15" customHeight="1" x14ac:dyDescent="0.25">
      <c r="C4900" s="175"/>
      <c r="E4900" s="175"/>
      <c r="H4900" s="175"/>
      <c r="I4900" s="175"/>
      <c r="J4900" s="202"/>
      <c r="K4900" s="198"/>
    </row>
    <row r="4901" spans="3:11" ht="15" customHeight="1" x14ac:dyDescent="0.25">
      <c r="C4901" s="175"/>
      <c r="E4901" s="175"/>
      <c r="H4901" s="175"/>
      <c r="I4901" s="175"/>
      <c r="J4901" s="202"/>
      <c r="K4901" s="198"/>
    </row>
    <row r="4902" spans="3:11" ht="15" customHeight="1" x14ac:dyDescent="0.25">
      <c r="C4902" s="175"/>
      <c r="E4902" s="175"/>
      <c r="H4902" s="175"/>
      <c r="I4902" s="175"/>
      <c r="J4902" s="202"/>
      <c r="K4902" s="198"/>
    </row>
    <row r="4903" spans="3:11" ht="15" customHeight="1" x14ac:dyDescent="0.25">
      <c r="C4903" s="175"/>
      <c r="E4903" s="175"/>
      <c r="H4903" s="175"/>
      <c r="I4903" s="175"/>
      <c r="J4903" s="202"/>
      <c r="K4903" s="198"/>
    </row>
    <row r="4904" spans="3:11" ht="15" customHeight="1" x14ac:dyDescent="0.25">
      <c r="C4904" s="175"/>
      <c r="E4904" s="175"/>
      <c r="H4904" s="175"/>
      <c r="I4904" s="175"/>
      <c r="J4904" s="202"/>
      <c r="K4904" s="198"/>
    </row>
    <row r="4905" spans="3:11" ht="15" customHeight="1" x14ac:dyDescent="0.25">
      <c r="C4905" s="175"/>
      <c r="E4905" s="175"/>
      <c r="H4905" s="175"/>
      <c r="I4905" s="175"/>
      <c r="J4905" s="202"/>
      <c r="K4905" s="198"/>
    </row>
    <row r="4906" spans="3:11" ht="15" customHeight="1" x14ac:dyDescent="0.25">
      <c r="C4906" s="175"/>
      <c r="E4906" s="175"/>
      <c r="H4906" s="175"/>
      <c r="I4906" s="175"/>
      <c r="J4906" s="202"/>
      <c r="K4906" s="198"/>
    </row>
    <row r="4907" spans="3:11" ht="15" customHeight="1" x14ac:dyDescent="0.25">
      <c r="C4907" s="175"/>
      <c r="E4907" s="175"/>
      <c r="H4907" s="175"/>
      <c r="I4907" s="175"/>
      <c r="J4907" s="202"/>
      <c r="K4907" s="198"/>
    </row>
    <row r="4908" spans="3:11" ht="15" customHeight="1" x14ac:dyDescent="0.25">
      <c r="C4908" s="175"/>
      <c r="E4908" s="175"/>
      <c r="H4908" s="175"/>
      <c r="I4908" s="175"/>
      <c r="J4908" s="202"/>
      <c r="K4908" s="198"/>
    </row>
    <row r="4909" spans="3:11" ht="15" customHeight="1" x14ac:dyDescent="0.25">
      <c r="C4909" s="175"/>
      <c r="E4909" s="175"/>
      <c r="H4909" s="175"/>
      <c r="I4909" s="175"/>
      <c r="J4909" s="202"/>
      <c r="K4909" s="198"/>
    </row>
    <row r="4910" spans="3:11" ht="15" customHeight="1" x14ac:dyDescent="0.25">
      <c r="C4910" s="175"/>
      <c r="E4910" s="175"/>
      <c r="H4910" s="175"/>
      <c r="I4910" s="175"/>
      <c r="J4910" s="202"/>
      <c r="K4910" s="198"/>
    </row>
    <row r="4911" spans="3:11" ht="15" customHeight="1" x14ac:dyDescent="0.25">
      <c r="C4911" s="175"/>
      <c r="E4911" s="175"/>
      <c r="H4911" s="175"/>
      <c r="I4911" s="175"/>
      <c r="J4911" s="202"/>
      <c r="K4911" s="198"/>
    </row>
    <row r="4912" spans="3:11" ht="15" customHeight="1" x14ac:dyDescent="0.25">
      <c r="C4912" s="175"/>
      <c r="E4912" s="175"/>
      <c r="H4912" s="175"/>
      <c r="I4912" s="175"/>
      <c r="J4912" s="202"/>
      <c r="K4912" s="198"/>
    </row>
    <row r="4913" spans="3:11" ht="15" customHeight="1" x14ac:dyDescent="0.25">
      <c r="C4913" s="175"/>
      <c r="E4913" s="175"/>
      <c r="H4913" s="175"/>
      <c r="I4913" s="175"/>
      <c r="J4913" s="202"/>
      <c r="K4913" s="198"/>
    </row>
    <row r="4914" spans="3:11" ht="15" customHeight="1" x14ac:dyDescent="0.25">
      <c r="C4914" s="175"/>
      <c r="E4914" s="175"/>
      <c r="H4914" s="175"/>
      <c r="I4914" s="175"/>
      <c r="J4914" s="202"/>
      <c r="K4914" s="198"/>
    </row>
    <row r="4915" spans="3:11" ht="15" customHeight="1" x14ac:dyDescent="0.25">
      <c r="C4915" s="175"/>
      <c r="E4915" s="175"/>
      <c r="H4915" s="175"/>
      <c r="I4915" s="175"/>
      <c r="J4915" s="202"/>
      <c r="K4915" s="198"/>
    </row>
    <row r="4916" spans="3:11" ht="15" customHeight="1" x14ac:dyDescent="0.25">
      <c r="C4916" s="175"/>
      <c r="E4916" s="175"/>
      <c r="H4916" s="175"/>
      <c r="I4916" s="175"/>
      <c r="J4916" s="202"/>
      <c r="K4916" s="198"/>
    </row>
    <row r="4917" spans="3:11" ht="15" customHeight="1" x14ac:dyDescent="0.25">
      <c r="C4917" s="175"/>
      <c r="E4917" s="175"/>
      <c r="H4917" s="175"/>
      <c r="I4917" s="175"/>
      <c r="J4917" s="202"/>
      <c r="K4917" s="198"/>
    </row>
    <row r="4918" spans="3:11" ht="15" customHeight="1" x14ac:dyDescent="0.25">
      <c r="C4918" s="175"/>
      <c r="E4918" s="175"/>
      <c r="H4918" s="175"/>
      <c r="I4918" s="175"/>
      <c r="J4918" s="202"/>
      <c r="K4918" s="198"/>
    </row>
    <row r="4919" spans="3:11" ht="15" customHeight="1" x14ac:dyDescent="0.25">
      <c r="C4919" s="175"/>
      <c r="E4919" s="175"/>
      <c r="H4919" s="175"/>
      <c r="I4919" s="175"/>
      <c r="J4919" s="202"/>
      <c r="K4919" s="198"/>
    </row>
    <row r="4920" spans="3:11" ht="15" customHeight="1" x14ac:dyDescent="0.25">
      <c r="C4920" s="175"/>
      <c r="E4920" s="175"/>
      <c r="H4920" s="175"/>
      <c r="I4920" s="175"/>
      <c r="J4920" s="202"/>
      <c r="K4920" s="198"/>
    </row>
    <row r="4921" spans="3:11" ht="15" customHeight="1" x14ac:dyDescent="0.25">
      <c r="C4921" s="175"/>
      <c r="E4921" s="175"/>
      <c r="H4921" s="175"/>
      <c r="I4921" s="175"/>
      <c r="J4921" s="202"/>
      <c r="K4921" s="198"/>
    </row>
    <row r="4922" spans="3:11" ht="15" customHeight="1" x14ac:dyDescent="0.25">
      <c r="C4922" s="175"/>
      <c r="E4922" s="175"/>
      <c r="H4922" s="175"/>
      <c r="I4922" s="175"/>
      <c r="J4922" s="202"/>
      <c r="K4922" s="198"/>
    </row>
    <row r="4923" spans="3:11" ht="15" customHeight="1" x14ac:dyDescent="0.25">
      <c r="C4923" s="175"/>
      <c r="E4923" s="175"/>
      <c r="H4923" s="175"/>
      <c r="I4923" s="175"/>
      <c r="J4923" s="202"/>
      <c r="K4923" s="198"/>
    </row>
    <row r="4924" spans="3:11" ht="15" customHeight="1" x14ac:dyDescent="0.25">
      <c r="C4924" s="175"/>
      <c r="E4924" s="175"/>
      <c r="H4924" s="175"/>
      <c r="I4924" s="175"/>
      <c r="J4924" s="202"/>
      <c r="K4924" s="198"/>
    </row>
    <row r="4925" spans="3:11" ht="15" customHeight="1" x14ac:dyDescent="0.25">
      <c r="C4925" s="175"/>
      <c r="E4925" s="175"/>
      <c r="H4925" s="175"/>
      <c r="I4925" s="175"/>
      <c r="J4925" s="202"/>
      <c r="K4925" s="198"/>
    </row>
    <row r="4926" spans="3:11" ht="15" customHeight="1" x14ac:dyDescent="0.25">
      <c r="C4926" s="175"/>
      <c r="E4926" s="175"/>
      <c r="H4926" s="175"/>
      <c r="I4926" s="175"/>
      <c r="J4926" s="202"/>
      <c r="K4926" s="198"/>
    </row>
    <row r="4927" spans="3:11" ht="15" customHeight="1" x14ac:dyDescent="0.25">
      <c r="C4927" s="175"/>
      <c r="E4927" s="175"/>
      <c r="H4927" s="175"/>
      <c r="I4927" s="175"/>
      <c r="J4927" s="202"/>
      <c r="K4927" s="198"/>
    </row>
    <row r="4928" spans="3:11" ht="15" customHeight="1" x14ac:dyDescent="0.25">
      <c r="C4928" s="175"/>
      <c r="E4928" s="175"/>
      <c r="H4928" s="175"/>
      <c r="I4928" s="175"/>
      <c r="J4928" s="202"/>
      <c r="K4928" s="198"/>
    </row>
    <row r="4929" spans="3:11" ht="15" customHeight="1" x14ac:dyDescent="0.25">
      <c r="C4929" s="175"/>
      <c r="E4929" s="175"/>
      <c r="H4929" s="175"/>
      <c r="I4929" s="175"/>
      <c r="J4929" s="202"/>
      <c r="K4929" s="198"/>
    </row>
    <row r="4930" spans="3:11" ht="15" customHeight="1" x14ac:dyDescent="0.25">
      <c r="C4930" s="175"/>
      <c r="E4930" s="175"/>
      <c r="H4930" s="175"/>
      <c r="I4930" s="175"/>
      <c r="J4930" s="202"/>
      <c r="K4930" s="198"/>
    </row>
    <row r="4931" spans="3:11" ht="15" customHeight="1" x14ac:dyDescent="0.25">
      <c r="C4931" s="175"/>
      <c r="E4931" s="175"/>
      <c r="H4931" s="175"/>
      <c r="I4931" s="175"/>
      <c r="J4931" s="202"/>
      <c r="K4931" s="198"/>
    </row>
    <row r="4932" spans="3:11" ht="15" customHeight="1" x14ac:dyDescent="0.25">
      <c r="C4932" s="175"/>
      <c r="E4932" s="175"/>
      <c r="H4932" s="175"/>
      <c r="I4932" s="175"/>
      <c r="J4932" s="202"/>
      <c r="K4932" s="198"/>
    </row>
    <row r="4933" spans="3:11" ht="15" customHeight="1" x14ac:dyDescent="0.25">
      <c r="C4933" s="175"/>
      <c r="E4933" s="175"/>
      <c r="H4933" s="175"/>
      <c r="I4933" s="175"/>
      <c r="J4933" s="202"/>
      <c r="K4933" s="198"/>
    </row>
    <row r="4934" spans="3:11" ht="15" customHeight="1" x14ac:dyDescent="0.25">
      <c r="C4934" s="175"/>
      <c r="E4934" s="175"/>
      <c r="H4934" s="175"/>
      <c r="I4934" s="175"/>
      <c r="J4934" s="202"/>
      <c r="K4934" s="198"/>
    </row>
    <row r="4935" spans="3:11" ht="15" customHeight="1" x14ac:dyDescent="0.25">
      <c r="C4935" s="175"/>
      <c r="E4935" s="175"/>
      <c r="H4935" s="175"/>
      <c r="I4935" s="175"/>
      <c r="J4935" s="202"/>
      <c r="K4935" s="198"/>
    </row>
    <row r="4936" spans="3:11" ht="15" customHeight="1" x14ac:dyDescent="0.25">
      <c r="C4936" s="175"/>
      <c r="E4936" s="175"/>
      <c r="H4936" s="175"/>
      <c r="I4936" s="175"/>
      <c r="J4936" s="202"/>
      <c r="K4936" s="198"/>
    </row>
    <row r="4937" spans="3:11" ht="15" customHeight="1" x14ac:dyDescent="0.25">
      <c r="C4937" s="175"/>
      <c r="E4937" s="175"/>
      <c r="H4937" s="175"/>
      <c r="I4937" s="175"/>
      <c r="J4937" s="202"/>
      <c r="K4937" s="198"/>
    </row>
    <row r="4938" spans="3:11" ht="15" customHeight="1" x14ac:dyDescent="0.25">
      <c r="C4938" s="175"/>
      <c r="E4938" s="175"/>
      <c r="H4938" s="175"/>
      <c r="I4938" s="175"/>
      <c r="J4938" s="202"/>
      <c r="K4938" s="198"/>
    </row>
    <row r="4939" spans="3:11" ht="15" customHeight="1" x14ac:dyDescent="0.25">
      <c r="C4939" s="175"/>
      <c r="E4939" s="175"/>
      <c r="H4939" s="175"/>
      <c r="I4939" s="175"/>
      <c r="J4939" s="202"/>
      <c r="K4939" s="198"/>
    </row>
    <row r="4940" spans="3:11" ht="15" customHeight="1" x14ac:dyDescent="0.25">
      <c r="C4940" s="175"/>
      <c r="E4940" s="175"/>
      <c r="H4940" s="175"/>
      <c r="I4940" s="175"/>
      <c r="J4940" s="202"/>
      <c r="K4940" s="198"/>
    </row>
    <row r="4941" spans="3:11" ht="15" customHeight="1" x14ac:dyDescent="0.25">
      <c r="C4941" s="175"/>
      <c r="E4941" s="175"/>
      <c r="H4941" s="175"/>
      <c r="I4941" s="175"/>
      <c r="J4941" s="202"/>
      <c r="K4941" s="198"/>
    </row>
    <row r="4942" spans="3:11" ht="15" customHeight="1" x14ac:dyDescent="0.25">
      <c r="C4942" s="175"/>
      <c r="E4942" s="175"/>
      <c r="H4942" s="175"/>
      <c r="I4942" s="175"/>
      <c r="J4942" s="202"/>
      <c r="K4942" s="198"/>
    </row>
    <row r="4943" spans="3:11" ht="15" customHeight="1" x14ac:dyDescent="0.25">
      <c r="C4943" s="175"/>
      <c r="E4943" s="175"/>
      <c r="H4943" s="175"/>
      <c r="I4943" s="175"/>
      <c r="J4943" s="202"/>
      <c r="K4943" s="198"/>
    </row>
    <row r="4944" spans="3:11" ht="15" customHeight="1" x14ac:dyDescent="0.25">
      <c r="C4944" s="175"/>
      <c r="E4944" s="175"/>
      <c r="H4944" s="175"/>
      <c r="I4944" s="175"/>
      <c r="J4944" s="202"/>
      <c r="K4944" s="198"/>
    </row>
    <row r="4945" spans="3:11" ht="15" customHeight="1" x14ac:dyDescent="0.25">
      <c r="C4945" s="175"/>
      <c r="E4945" s="175"/>
      <c r="H4945" s="175"/>
      <c r="I4945" s="175"/>
      <c r="J4945" s="202"/>
      <c r="K4945" s="198"/>
    </row>
    <row r="4946" spans="3:11" ht="15" customHeight="1" x14ac:dyDescent="0.25">
      <c r="C4946" s="175"/>
      <c r="E4946" s="175"/>
      <c r="H4946" s="175"/>
      <c r="I4946" s="175"/>
      <c r="J4946" s="202"/>
      <c r="K4946" s="198"/>
    </row>
    <row r="4947" spans="3:11" ht="15" customHeight="1" x14ac:dyDescent="0.25">
      <c r="C4947" s="175"/>
      <c r="E4947" s="175"/>
      <c r="H4947" s="175"/>
      <c r="I4947" s="175"/>
      <c r="J4947" s="202"/>
      <c r="K4947" s="198"/>
    </row>
    <row r="4948" spans="3:11" ht="15" customHeight="1" x14ac:dyDescent="0.25">
      <c r="C4948" s="175"/>
      <c r="E4948" s="175"/>
      <c r="H4948" s="175"/>
      <c r="I4948" s="175"/>
      <c r="J4948" s="202"/>
      <c r="K4948" s="198"/>
    </row>
    <row r="4949" spans="3:11" ht="15" customHeight="1" x14ac:dyDescent="0.25">
      <c r="C4949" s="175"/>
      <c r="E4949" s="175"/>
      <c r="H4949" s="175"/>
      <c r="I4949" s="175"/>
      <c r="J4949" s="202"/>
      <c r="K4949" s="198"/>
    </row>
    <row r="4950" spans="3:11" ht="15" customHeight="1" x14ac:dyDescent="0.25">
      <c r="C4950" s="175"/>
      <c r="E4950" s="175"/>
      <c r="H4950" s="175"/>
      <c r="I4950" s="175"/>
      <c r="J4950" s="202"/>
      <c r="K4950" s="198"/>
    </row>
    <row r="4951" spans="3:11" ht="15" customHeight="1" x14ac:dyDescent="0.25">
      <c r="C4951" s="175"/>
      <c r="E4951" s="175"/>
      <c r="H4951" s="175"/>
      <c r="I4951" s="175"/>
      <c r="J4951" s="202"/>
      <c r="K4951" s="198"/>
    </row>
    <row r="4952" spans="3:11" ht="15" customHeight="1" x14ac:dyDescent="0.25">
      <c r="C4952" s="175"/>
      <c r="E4952" s="175"/>
      <c r="H4952" s="175"/>
      <c r="I4952" s="175"/>
      <c r="J4952" s="202"/>
      <c r="K4952" s="198"/>
    </row>
    <row r="4953" spans="3:11" ht="15" customHeight="1" x14ac:dyDescent="0.25">
      <c r="C4953" s="175"/>
      <c r="E4953" s="175"/>
      <c r="H4953" s="175"/>
      <c r="I4953" s="175"/>
      <c r="J4953" s="202"/>
      <c r="K4953" s="198"/>
    </row>
    <row r="4954" spans="3:11" ht="15" customHeight="1" x14ac:dyDescent="0.25">
      <c r="C4954" s="175"/>
      <c r="E4954" s="175"/>
      <c r="H4954" s="175"/>
      <c r="I4954" s="175"/>
      <c r="J4954" s="202"/>
      <c r="K4954" s="198"/>
    </row>
    <row r="4955" spans="3:11" ht="15" customHeight="1" x14ac:dyDescent="0.25">
      <c r="C4955" s="175"/>
      <c r="E4955" s="175"/>
      <c r="H4955" s="175"/>
      <c r="I4955" s="175"/>
      <c r="J4955" s="202"/>
      <c r="K4955" s="198"/>
    </row>
    <row r="4956" spans="3:11" ht="15" customHeight="1" x14ac:dyDescent="0.25">
      <c r="C4956" s="175"/>
      <c r="E4956" s="175"/>
      <c r="H4956" s="175"/>
      <c r="I4956" s="175"/>
      <c r="J4956" s="202"/>
      <c r="K4956" s="198"/>
    </row>
    <row r="4957" spans="3:11" ht="15" customHeight="1" x14ac:dyDescent="0.25">
      <c r="C4957" s="175"/>
      <c r="E4957" s="175"/>
      <c r="H4957" s="175"/>
      <c r="I4957" s="175"/>
      <c r="J4957" s="202"/>
      <c r="K4957" s="198"/>
    </row>
    <row r="4958" spans="3:11" ht="15" customHeight="1" x14ac:dyDescent="0.25">
      <c r="C4958" s="175"/>
      <c r="E4958" s="175"/>
      <c r="H4958" s="175"/>
      <c r="I4958" s="175"/>
      <c r="J4958" s="202"/>
      <c r="K4958" s="198"/>
    </row>
    <row r="4959" spans="3:11" ht="15" customHeight="1" x14ac:dyDescent="0.25">
      <c r="C4959" s="175"/>
      <c r="E4959" s="175"/>
      <c r="H4959" s="175"/>
      <c r="I4959" s="175"/>
      <c r="J4959" s="202"/>
      <c r="K4959" s="198"/>
    </row>
    <row r="4960" spans="3:11" ht="15" customHeight="1" x14ac:dyDescent="0.25">
      <c r="C4960" s="175"/>
      <c r="E4960" s="175"/>
      <c r="H4960" s="175"/>
      <c r="I4960" s="175"/>
      <c r="J4960" s="202"/>
      <c r="K4960" s="198"/>
    </row>
    <row r="4961" spans="3:11" ht="15" customHeight="1" x14ac:dyDescent="0.25">
      <c r="C4961" s="175"/>
      <c r="E4961" s="175"/>
      <c r="H4961" s="175"/>
      <c r="I4961" s="175"/>
      <c r="J4961" s="202"/>
      <c r="K4961" s="198"/>
    </row>
    <row r="4962" spans="3:11" ht="15" customHeight="1" x14ac:dyDescent="0.25">
      <c r="C4962" s="175"/>
      <c r="E4962" s="175"/>
      <c r="H4962" s="175"/>
      <c r="I4962" s="175"/>
      <c r="J4962" s="202"/>
      <c r="K4962" s="198"/>
    </row>
    <row r="4963" spans="3:11" ht="15" customHeight="1" x14ac:dyDescent="0.25">
      <c r="C4963" s="175"/>
      <c r="E4963" s="175"/>
      <c r="H4963" s="175"/>
      <c r="I4963" s="175"/>
      <c r="J4963" s="202"/>
      <c r="K4963" s="198"/>
    </row>
    <row r="4964" spans="3:11" ht="15" customHeight="1" x14ac:dyDescent="0.25">
      <c r="C4964" s="175"/>
      <c r="E4964" s="175"/>
      <c r="H4964" s="175"/>
      <c r="I4964" s="175"/>
      <c r="J4964" s="202"/>
      <c r="K4964" s="198"/>
    </row>
    <row r="4965" spans="3:11" ht="15" customHeight="1" x14ac:dyDescent="0.25">
      <c r="C4965" s="175"/>
      <c r="E4965" s="175"/>
      <c r="H4965" s="175"/>
      <c r="I4965" s="175"/>
      <c r="J4965" s="202"/>
      <c r="K4965" s="198"/>
    </row>
    <row r="4966" spans="3:11" ht="15" customHeight="1" x14ac:dyDescent="0.25">
      <c r="C4966" s="175"/>
      <c r="E4966" s="175"/>
      <c r="H4966" s="175"/>
      <c r="I4966" s="175"/>
      <c r="J4966" s="202"/>
      <c r="K4966" s="198"/>
    </row>
    <row r="4967" spans="3:11" ht="15" customHeight="1" x14ac:dyDescent="0.25">
      <c r="C4967" s="175"/>
      <c r="E4967" s="175"/>
      <c r="H4967" s="175"/>
      <c r="I4967" s="175"/>
      <c r="J4967" s="202"/>
      <c r="K4967" s="198"/>
    </row>
    <row r="4968" spans="3:11" ht="15" customHeight="1" x14ac:dyDescent="0.25">
      <c r="C4968" s="175"/>
      <c r="E4968" s="175"/>
      <c r="H4968" s="175"/>
      <c r="I4968" s="175"/>
      <c r="J4968" s="202"/>
      <c r="K4968" s="198"/>
    </row>
    <row r="4969" spans="3:11" ht="15" customHeight="1" x14ac:dyDescent="0.25">
      <c r="C4969" s="175"/>
      <c r="E4969" s="175"/>
      <c r="H4969" s="175"/>
      <c r="I4969" s="175"/>
      <c r="J4969" s="202"/>
      <c r="K4969" s="198"/>
    </row>
    <row r="4970" spans="3:11" ht="15" customHeight="1" x14ac:dyDescent="0.25">
      <c r="C4970" s="175"/>
      <c r="E4970" s="175"/>
      <c r="H4970" s="175"/>
      <c r="I4970" s="175"/>
      <c r="J4970" s="202"/>
      <c r="K4970" s="198"/>
    </row>
    <row r="4971" spans="3:11" ht="15" customHeight="1" x14ac:dyDescent="0.25">
      <c r="C4971" s="175"/>
      <c r="E4971" s="175"/>
      <c r="H4971" s="175"/>
      <c r="I4971" s="175"/>
      <c r="J4971" s="202"/>
      <c r="K4971" s="198"/>
    </row>
    <row r="4972" spans="3:11" ht="15" customHeight="1" x14ac:dyDescent="0.25">
      <c r="C4972" s="175"/>
      <c r="E4972" s="175"/>
      <c r="H4972" s="175"/>
      <c r="I4972" s="175"/>
      <c r="J4972" s="202"/>
      <c r="K4972" s="198"/>
    </row>
    <row r="4973" spans="3:11" ht="15" customHeight="1" x14ac:dyDescent="0.25">
      <c r="C4973" s="175"/>
      <c r="E4973" s="175"/>
      <c r="H4973" s="175"/>
      <c r="I4973" s="175"/>
      <c r="J4973" s="202"/>
      <c r="K4973" s="198"/>
    </row>
    <row r="4974" spans="3:11" ht="15" customHeight="1" x14ac:dyDescent="0.25">
      <c r="C4974" s="175"/>
      <c r="E4974" s="175"/>
      <c r="H4974" s="175"/>
      <c r="I4974" s="175"/>
      <c r="J4974" s="202"/>
      <c r="K4974" s="198"/>
    </row>
    <row r="4975" spans="3:11" ht="15" customHeight="1" x14ac:dyDescent="0.25">
      <c r="C4975" s="175"/>
      <c r="E4975" s="175"/>
      <c r="H4975" s="175"/>
      <c r="I4975" s="175"/>
      <c r="J4975" s="202"/>
      <c r="K4975" s="198"/>
    </row>
    <row r="4976" spans="3:11" ht="15" customHeight="1" x14ac:dyDescent="0.25">
      <c r="C4976" s="175"/>
      <c r="E4976" s="175"/>
      <c r="H4976" s="175"/>
      <c r="I4976" s="175"/>
      <c r="J4976" s="202"/>
      <c r="K4976" s="198"/>
    </row>
    <row r="4977" spans="3:11" ht="15" customHeight="1" x14ac:dyDescent="0.25">
      <c r="C4977" s="175"/>
      <c r="E4977" s="175"/>
      <c r="H4977" s="175"/>
      <c r="I4977" s="175"/>
      <c r="J4977" s="202"/>
      <c r="K4977" s="198"/>
    </row>
    <row r="4978" spans="3:11" ht="15" customHeight="1" x14ac:dyDescent="0.25">
      <c r="C4978" s="175"/>
      <c r="E4978" s="175"/>
      <c r="H4978" s="175"/>
      <c r="I4978" s="175"/>
      <c r="J4978" s="202"/>
      <c r="K4978" s="198"/>
    </row>
    <row r="4979" spans="3:11" ht="15" customHeight="1" x14ac:dyDescent="0.25">
      <c r="C4979" s="175"/>
      <c r="E4979" s="175"/>
      <c r="H4979" s="175"/>
      <c r="I4979" s="175"/>
      <c r="J4979" s="202"/>
      <c r="K4979" s="198"/>
    </row>
    <row r="4980" spans="3:11" ht="15" customHeight="1" x14ac:dyDescent="0.25">
      <c r="C4980" s="175"/>
      <c r="E4980" s="175"/>
      <c r="H4980" s="175"/>
      <c r="I4980" s="175"/>
      <c r="J4980" s="202"/>
      <c r="K4980" s="198"/>
    </row>
    <row r="4981" spans="3:11" ht="15" customHeight="1" x14ac:dyDescent="0.25">
      <c r="C4981" s="175"/>
      <c r="E4981" s="175"/>
      <c r="H4981" s="175"/>
      <c r="I4981" s="175"/>
      <c r="J4981" s="202"/>
      <c r="K4981" s="198"/>
    </row>
    <row r="4982" spans="3:11" ht="15" customHeight="1" x14ac:dyDescent="0.25">
      <c r="C4982" s="175"/>
      <c r="E4982" s="175"/>
      <c r="H4982" s="175"/>
      <c r="I4982" s="175"/>
      <c r="J4982" s="202"/>
      <c r="K4982" s="198"/>
    </row>
    <row r="4983" spans="3:11" ht="15" customHeight="1" x14ac:dyDescent="0.25">
      <c r="C4983" s="175"/>
      <c r="E4983" s="175"/>
      <c r="H4983" s="175"/>
      <c r="I4983" s="175"/>
      <c r="J4983" s="202"/>
      <c r="K4983" s="198"/>
    </row>
    <row r="4984" spans="3:11" ht="15" customHeight="1" x14ac:dyDescent="0.25">
      <c r="C4984" s="175"/>
      <c r="E4984" s="175"/>
      <c r="H4984" s="175"/>
      <c r="I4984" s="175"/>
      <c r="J4984" s="202"/>
      <c r="K4984" s="198"/>
    </row>
    <row r="4985" spans="3:11" ht="15" customHeight="1" x14ac:dyDescent="0.25">
      <c r="C4985" s="175"/>
      <c r="E4985" s="175"/>
      <c r="H4985" s="175"/>
      <c r="I4985" s="175"/>
      <c r="J4985" s="202"/>
      <c r="K4985" s="198"/>
    </row>
    <row r="4986" spans="3:11" ht="15" customHeight="1" x14ac:dyDescent="0.25">
      <c r="C4986" s="175"/>
      <c r="E4986" s="175"/>
      <c r="H4986" s="175"/>
      <c r="I4986" s="175"/>
      <c r="J4986" s="202"/>
      <c r="K4986" s="198"/>
    </row>
    <row r="4987" spans="3:11" ht="15" customHeight="1" x14ac:dyDescent="0.25">
      <c r="C4987" s="175"/>
      <c r="E4987" s="175"/>
      <c r="H4987" s="175"/>
      <c r="I4987" s="175"/>
      <c r="J4987" s="202"/>
      <c r="K4987" s="198"/>
    </row>
    <row r="4988" spans="3:11" ht="15" customHeight="1" x14ac:dyDescent="0.25">
      <c r="C4988" s="175"/>
      <c r="E4988" s="175"/>
      <c r="H4988" s="175"/>
      <c r="I4988" s="175"/>
      <c r="J4988" s="202"/>
      <c r="K4988" s="198"/>
    </row>
    <row r="4989" spans="3:11" ht="15" customHeight="1" x14ac:dyDescent="0.25">
      <c r="C4989" s="175"/>
      <c r="E4989" s="175"/>
      <c r="H4989" s="175"/>
      <c r="I4989" s="175"/>
      <c r="J4989" s="202"/>
      <c r="K4989" s="198"/>
    </row>
    <row r="4990" spans="3:11" ht="15" customHeight="1" x14ac:dyDescent="0.25">
      <c r="C4990" s="175"/>
      <c r="E4990" s="175"/>
      <c r="H4990" s="175"/>
      <c r="I4990" s="175"/>
      <c r="J4990" s="202"/>
      <c r="K4990" s="198"/>
    </row>
    <row r="4991" spans="3:11" ht="15" customHeight="1" x14ac:dyDescent="0.25">
      <c r="C4991" s="175"/>
      <c r="E4991" s="175"/>
      <c r="H4991" s="175"/>
      <c r="I4991" s="175"/>
      <c r="J4991" s="202"/>
      <c r="K4991" s="198"/>
    </row>
    <row r="4992" spans="3:11" ht="15" customHeight="1" x14ac:dyDescent="0.25">
      <c r="C4992" s="175"/>
      <c r="E4992" s="175"/>
      <c r="H4992" s="175"/>
      <c r="I4992" s="175"/>
      <c r="J4992" s="202"/>
      <c r="K4992" s="198"/>
    </row>
    <row r="4993" spans="3:11" ht="15" customHeight="1" x14ac:dyDescent="0.25">
      <c r="C4993" s="175"/>
      <c r="E4993" s="175"/>
      <c r="H4993" s="175"/>
      <c r="I4993" s="175"/>
      <c r="J4993" s="202"/>
      <c r="K4993" s="198"/>
    </row>
    <row r="4994" spans="3:11" ht="15" customHeight="1" x14ac:dyDescent="0.25">
      <c r="C4994" s="175"/>
      <c r="E4994" s="175"/>
      <c r="H4994" s="175"/>
      <c r="I4994" s="175"/>
      <c r="J4994" s="202"/>
      <c r="K4994" s="198"/>
    </row>
    <row r="4995" spans="3:11" ht="15" customHeight="1" x14ac:dyDescent="0.25">
      <c r="C4995" s="175"/>
      <c r="E4995" s="175"/>
      <c r="H4995" s="175"/>
      <c r="I4995" s="175"/>
      <c r="J4995" s="202"/>
      <c r="K4995" s="198"/>
    </row>
    <row r="4996" spans="3:11" ht="15" customHeight="1" x14ac:dyDescent="0.25">
      <c r="C4996" s="175"/>
      <c r="E4996" s="175"/>
      <c r="H4996" s="175"/>
      <c r="I4996" s="175"/>
      <c r="J4996" s="202"/>
      <c r="K4996" s="198"/>
    </row>
    <row r="4997" spans="3:11" ht="15" customHeight="1" x14ac:dyDescent="0.25">
      <c r="C4997" s="175"/>
      <c r="E4997" s="175"/>
      <c r="H4997" s="175"/>
      <c r="I4997" s="175"/>
      <c r="J4997" s="202"/>
      <c r="K4997" s="198"/>
    </row>
    <row r="4998" spans="3:11" ht="15" customHeight="1" x14ac:dyDescent="0.25">
      <c r="C4998" s="175"/>
      <c r="E4998" s="175"/>
      <c r="H4998" s="175"/>
      <c r="I4998" s="175"/>
      <c r="J4998" s="202"/>
      <c r="K4998" s="198"/>
    </row>
    <row r="4999" spans="3:11" ht="15" customHeight="1" x14ac:dyDescent="0.25">
      <c r="C4999" s="175"/>
      <c r="E4999" s="175"/>
      <c r="H4999" s="175"/>
      <c r="I4999" s="175"/>
      <c r="J4999" s="202"/>
      <c r="K4999" s="198"/>
    </row>
    <row r="5000" spans="3:11" ht="15" customHeight="1" x14ac:dyDescent="0.25">
      <c r="C5000" s="175"/>
      <c r="E5000" s="175"/>
      <c r="H5000" s="175"/>
      <c r="I5000" s="175"/>
      <c r="J5000" s="202"/>
      <c r="K5000" s="198"/>
    </row>
    <row r="5001" spans="3:11" ht="15" customHeight="1" x14ac:dyDescent="0.25">
      <c r="C5001" s="175"/>
      <c r="E5001" s="175"/>
      <c r="H5001" s="175"/>
      <c r="I5001" s="175"/>
      <c r="J5001" s="202"/>
      <c r="K5001" s="198"/>
    </row>
    <row r="5002" spans="3:11" ht="15" customHeight="1" x14ac:dyDescent="0.25">
      <c r="C5002" s="175"/>
      <c r="E5002" s="175"/>
      <c r="H5002" s="175"/>
      <c r="I5002" s="175"/>
      <c r="J5002" s="202"/>
      <c r="K5002" s="198"/>
    </row>
    <row r="5003" spans="3:11" ht="15" customHeight="1" x14ac:dyDescent="0.25">
      <c r="C5003" s="175"/>
      <c r="E5003" s="175"/>
      <c r="H5003" s="175"/>
      <c r="I5003" s="175"/>
      <c r="J5003" s="202"/>
      <c r="K5003" s="198"/>
    </row>
    <row r="5004" spans="3:11" ht="15" customHeight="1" x14ac:dyDescent="0.25">
      <c r="C5004" s="175"/>
      <c r="E5004" s="175"/>
      <c r="H5004" s="175"/>
      <c r="I5004" s="175"/>
      <c r="J5004" s="202"/>
      <c r="K5004" s="198"/>
    </row>
    <row r="5005" spans="3:11" ht="15" customHeight="1" x14ac:dyDescent="0.25">
      <c r="C5005" s="175"/>
      <c r="E5005" s="175"/>
      <c r="H5005" s="175"/>
      <c r="I5005" s="175"/>
      <c r="J5005" s="202"/>
      <c r="K5005" s="198"/>
    </row>
    <row r="5006" spans="3:11" ht="15" customHeight="1" x14ac:dyDescent="0.25">
      <c r="C5006" s="175"/>
      <c r="E5006" s="175"/>
      <c r="H5006" s="175"/>
      <c r="I5006" s="175"/>
      <c r="J5006" s="202"/>
      <c r="K5006" s="198"/>
    </row>
    <row r="5007" spans="3:11" ht="15" customHeight="1" x14ac:dyDescent="0.25">
      <c r="C5007" s="175"/>
      <c r="E5007" s="175"/>
      <c r="H5007" s="175"/>
      <c r="I5007" s="175"/>
      <c r="J5007" s="202"/>
      <c r="K5007" s="198"/>
    </row>
    <row r="5008" spans="3:11" ht="15" customHeight="1" x14ac:dyDescent="0.25">
      <c r="C5008" s="175"/>
      <c r="E5008" s="175"/>
      <c r="H5008" s="175"/>
      <c r="I5008" s="175"/>
      <c r="J5008" s="202"/>
      <c r="K5008" s="198"/>
    </row>
    <row r="5009" spans="3:11" ht="15" customHeight="1" x14ac:dyDescent="0.25">
      <c r="C5009" s="175"/>
      <c r="E5009" s="175"/>
      <c r="H5009" s="175"/>
      <c r="I5009" s="175"/>
      <c r="J5009" s="202"/>
      <c r="K5009" s="198"/>
    </row>
    <row r="5010" spans="3:11" ht="15" customHeight="1" x14ac:dyDescent="0.25">
      <c r="C5010" s="175"/>
      <c r="E5010" s="175"/>
      <c r="H5010" s="175"/>
      <c r="I5010" s="175"/>
      <c r="J5010" s="202"/>
      <c r="K5010" s="198"/>
    </row>
    <row r="5011" spans="3:11" ht="15" customHeight="1" x14ac:dyDescent="0.25">
      <c r="C5011" s="175"/>
      <c r="E5011" s="175"/>
      <c r="H5011" s="175"/>
      <c r="I5011" s="175"/>
      <c r="J5011" s="202"/>
      <c r="K5011" s="198"/>
    </row>
    <row r="5012" spans="3:11" ht="15" customHeight="1" x14ac:dyDescent="0.25">
      <c r="C5012" s="175"/>
      <c r="E5012" s="175"/>
      <c r="H5012" s="175"/>
      <c r="I5012" s="175"/>
      <c r="J5012" s="202"/>
      <c r="K5012" s="198"/>
    </row>
    <row r="5013" spans="3:11" ht="15" customHeight="1" x14ac:dyDescent="0.25">
      <c r="C5013" s="175"/>
      <c r="E5013" s="175"/>
      <c r="H5013" s="175"/>
      <c r="I5013" s="175"/>
      <c r="J5013" s="202"/>
      <c r="K5013" s="198"/>
    </row>
    <row r="5014" spans="3:11" ht="15" customHeight="1" x14ac:dyDescent="0.25">
      <c r="C5014" s="175"/>
      <c r="E5014" s="175"/>
      <c r="H5014" s="175"/>
      <c r="I5014" s="175"/>
      <c r="J5014" s="202"/>
      <c r="K5014" s="198"/>
    </row>
    <row r="5015" spans="3:11" ht="15" customHeight="1" x14ac:dyDescent="0.25">
      <c r="C5015" s="175"/>
      <c r="E5015" s="175"/>
      <c r="H5015" s="175"/>
      <c r="I5015" s="175"/>
      <c r="J5015" s="202"/>
      <c r="K5015" s="198"/>
    </row>
    <row r="5016" spans="3:11" ht="15" customHeight="1" x14ac:dyDescent="0.25">
      <c r="C5016" s="175"/>
      <c r="E5016" s="175"/>
      <c r="H5016" s="175"/>
      <c r="I5016" s="175"/>
      <c r="J5016" s="202"/>
      <c r="K5016" s="198"/>
    </row>
    <row r="5017" spans="3:11" ht="15" customHeight="1" x14ac:dyDescent="0.25">
      <c r="C5017" s="175"/>
      <c r="E5017" s="175"/>
      <c r="H5017" s="175"/>
      <c r="I5017" s="175"/>
      <c r="J5017" s="202"/>
      <c r="K5017" s="198"/>
    </row>
    <row r="5018" spans="3:11" ht="15" customHeight="1" x14ac:dyDescent="0.25">
      <c r="C5018" s="175"/>
      <c r="E5018" s="175"/>
      <c r="H5018" s="175"/>
      <c r="I5018" s="175"/>
      <c r="J5018" s="202"/>
      <c r="K5018" s="198"/>
    </row>
    <row r="5019" spans="3:11" ht="15" customHeight="1" x14ac:dyDescent="0.25">
      <c r="C5019" s="175"/>
      <c r="E5019" s="175"/>
      <c r="H5019" s="175"/>
      <c r="I5019" s="175"/>
      <c r="J5019" s="202"/>
      <c r="K5019" s="198"/>
    </row>
    <row r="5020" spans="3:11" ht="15" customHeight="1" x14ac:dyDescent="0.25">
      <c r="C5020" s="175"/>
      <c r="E5020" s="175"/>
      <c r="H5020" s="175"/>
      <c r="I5020" s="175"/>
      <c r="J5020" s="202"/>
      <c r="K5020" s="198"/>
    </row>
    <row r="5021" spans="3:11" ht="15" customHeight="1" x14ac:dyDescent="0.25">
      <c r="C5021" s="175"/>
      <c r="E5021" s="175"/>
      <c r="H5021" s="175"/>
      <c r="I5021" s="175"/>
      <c r="J5021" s="202"/>
      <c r="K5021" s="198"/>
    </row>
    <row r="5022" spans="3:11" ht="15" customHeight="1" x14ac:dyDescent="0.25">
      <c r="C5022" s="175"/>
      <c r="E5022" s="175"/>
      <c r="H5022" s="175"/>
      <c r="I5022" s="175"/>
      <c r="J5022" s="202"/>
      <c r="K5022" s="198"/>
    </row>
    <row r="5023" spans="3:11" ht="15" customHeight="1" x14ac:dyDescent="0.25">
      <c r="C5023" s="175"/>
      <c r="E5023" s="175"/>
      <c r="H5023" s="175"/>
      <c r="I5023" s="175"/>
      <c r="J5023" s="202"/>
      <c r="K5023" s="198"/>
    </row>
    <row r="5024" spans="3:11" ht="15" customHeight="1" x14ac:dyDescent="0.25">
      <c r="C5024" s="175"/>
      <c r="E5024" s="175"/>
      <c r="H5024" s="175"/>
      <c r="I5024" s="175"/>
      <c r="J5024" s="202"/>
      <c r="K5024" s="198"/>
    </row>
    <row r="5025" spans="3:11" ht="15" customHeight="1" x14ac:dyDescent="0.25">
      <c r="C5025" s="175"/>
      <c r="E5025" s="175"/>
      <c r="H5025" s="175"/>
      <c r="I5025" s="175"/>
      <c r="J5025" s="202"/>
      <c r="K5025" s="198"/>
    </row>
    <row r="5026" spans="3:11" ht="15" customHeight="1" x14ac:dyDescent="0.25">
      <c r="C5026" s="175"/>
      <c r="E5026" s="175"/>
      <c r="H5026" s="175"/>
      <c r="I5026" s="175"/>
      <c r="J5026" s="202"/>
      <c r="K5026" s="198"/>
    </row>
    <row r="5027" spans="3:11" ht="15" customHeight="1" x14ac:dyDescent="0.25">
      <c r="C5027" s="175"/>
      <c r="E5027" s="175"/>
      <c r="H5027" s="175"/>
      <c r="I5027" s="175"/>
      <c r="J5027" s="202"/>
      <c r="K5027" s="198"/>
    </row>
    <row r="5028" spans="3:11" ht="15" customHeight="1" x14ac:dyDescent="0.25">
      <c r="C5028" s="175"/>
      <c r="E5028" s="175"/>
      <c r="H5028" s="175"/>
      <c r="I5028" s="175"/>
      <c r="J5028" s="202"/>
      <c r="K5028" s="198"/>
    </row>
    <row r="5029" spans="3:11" ht="15" customHeight="1" x14ac:dyDescent="0.25">
      <c r="C5029" s="175"/>
      <c r="E5029" s="175"/>
      <c r="H5029" s="175"/>
      <c r="I5029" s="175"/>
      <c r="J5029" s="202"/>
      <c r="K5029" s="198"/>
    </row>
    <row r="5030" spans="3:11" ht="15" customHeight="1" x14ac:dyDescent="0.25">
      <c r="C5030" s="175"/>
      <c r="E5030" s="175"/>
      <c r="H5030" s="175"/>
      <c r="I5030" s="175"/>
      <c r="J5030" s="202"/>
      <c r="K5030" s="198"/>
    </row>
    <row r="5031" spans="3:11" ht="15" customHeight="1" x14ac:dyDescent="0.25">
      <c r="C5031" s="175"/>
      <c r="E5031" s="175"/>
      <c r="H5031" s="175"/>
      <c r="I5031" s="175"/>
      <c r="J5031" s="202"/>
      <c r="K5031" s="198"/>
    </row>
    <row r="5032" spans="3:11" ht="15" customHeight="1" x14ac:dyDescent="0.25">
      <c r="C5032" s="175"/>
      <c r="E5032" s="175"/>
      <c r="H5032" s="175"/>
      <c r="I5032" s="175"/>
      <c r="J5032" s="202"/>
      <c r="K5032" s="198"/>
    </row>
    <row r="5033" spans="3:11" ht="15" customHeight="1" x14ac:dyDescent="0.25">
      <c r="C5033" s="175"/>
      <c r="E5033" s="175"/>
      <c r="H5033" s="175"/>
      <c r="I5033" s="175"/>
      <c r="J5033" s="202"/>
      <c r="K5033" s="198"/>
    </row>
    <row r="5034" spans="3:11" ht="15" customHeight="1" x14ac:dyDescent="0.25">
      <c r="C5034" s="175"/>
      <c r="E5034" s="175"/>
      <c r="H5034" s="175"/>
      <c r="I5034" s="175"/>
      <c r="J5034" s="202"/>
      <c r="K5034" s="198"/>
    </row>
    <row r="5035" spans="3:11" ht="15" customHeight="1" x14ac:dyDescent="0.25">
      <c r="C5035" s="175"/>
      <c r="E5035" s="175"/>
      <c r="H5035" s="175"/>
      <c r="I5035" s="175"/>
      <c r="J5035" s="202"/>
      <c r="K5035" s="198"/>
    </row>
    <row r="5036" spans="3:11" ht="15" customHeight="1" x14ac:dyDescent="0.25">
      <c r="C5036" s="175"/>
      <c r="E5036" s="175"/>
      <c r="H5036" s="175"/>
      <c r="I5036" s="175"/>
      <c r="J5036" s="202"/>
      <c r="K5036" s="198"/>
    </row>
    <row r="5037" spans="3:11" ht="15" customHeight="1" x14ac:dyDescent="0.25">
      <c r="C5037" s="175"/>
      <c r="E5037" s="175"/>
      <c r="H5037" s="175"/>
      <c r="I5037" s="175"/>
      <c r="J5037" s="202"/>
      <c r="K5037" s="198"/>
    </row>
    <row r="5038" spans="3:11" ht="15" customHeight="1" x14ac:dyDescent="0.25">
      <c r="C5038" s="175"/>
      <c r="E5038" s="175"/>
      <c r="H5038" s="175"/>
      <c r="I5038" s="175"/>
      <c r="J5038" s="202"/>
      <c r="K5038" s="198"/>
    </row>
    <row r="5039" spans="3:11" ht="15" customHeight="1" x14ac:dyDescent="0.25">
      <c r="C5039" s="175"/>
      <c r="E5039" s="175"/>
      <c r="H5039" s="175"/>
      <c r="I5039" s="175"/>
      <c r="J5039" s="202"/>
      <c r="K5039" s="198"/>
    </row>
    <row r="5040" spans="3:11" ht="15" customHeight="1" x14ac:dyDescent="0.25">
      <c r="C5040" s="175"/>
      <c r="E5040" s="175"/>
      <c r="H5040" s="175"/>
      <c r="I5040" s="175"/>
      <c r="J5040" s="202"/>
      <c r="K5040" s="198"/>
    </row>
    <row r="5041" spans="3:11" ht="15" customHeight="1" x14ac:dyDescent="0.25">
      <c r="C5041" s="175"/>
      <c r="E5041" s="175"/>
      <c r="H5041" s="175"/>
      <c r="I5041" s="175"/>
      <c r="J5041" s="202"/>
      <c r="K5041" s="198"/>
    </row>
    <row r="5042" spans="3:11" ht="15" customHeight="1" x14ac:dyDescent="0.25">
      <c r="C5042" s="175"/>
      <c r="E5042" s="175"/>
      <c r="H5042" s="175"/>
      <c r="I5042" s="175"/>
      <c r="J5042" s="202"/>
      <c r="K5042" s="198"/>
    </row>
    <row r="5043" spans="3:11" ht="15" customHeight="1" x14ac:dyDescent="0.25">
      <c r="C5043" s="175"/>
      <c r="E5043" s="175"/>
      <c r="H5043" s="175"/>
      <c r="I5043" s="175"/>
      <c r="J5043" s="202"/>
      <c r="K5043" s="198"/>
    </row>
    <row r="5044" spans="3:11" ht="15" customHeight="1" x14ac:dyDescent="0.25">
      <c r="C5044" s="175"/>
      <c r="E5044" s="175"/>
      <c r="H5044" s="175"/>
      <c r="I5044" s="175"/>
      <c r="J5044" s="202"/>
      <c r="K5044" s="198"/>
    </row>
    <row r="5045" spans="3:11" ht="15" customHeight="1" x14ac:dyDescent="0.25">
      <c r="C5045" s="175"/>
      <c r="E5045" s="175"/>
      <c r="H5045" s="175"/>
      <c r="I5045" s="175"/>
      <c r="J5045" s="202"/>
      <c r="K5045" s="198"/>
    </row>
    <row r="5046" spans="3:11" ht="15" customHeight="1" x14ac:dyDescent="0.25">
      <c r="C5046" s="175"/>
      <c r="E5046" s="175"/>
      <c r="H5046" s="175"/>
      <c r="I5046" s="175"/>
      <c r="J5046" s="202"/>
      <c r="K5046" s="198"/>
    </row>
    <row r="5047" spans="3:11" ht="15" customHeight="1" x14ac:dyDescent="0.25">
      <c r="C5047" s="175"/>
      <c r="E5047" s="175"/>
      <c r="H5047" s="175"/>
      <c r="I5047" s="175"/>
      <c r="J5047" s="202"/>
      <c r="K5047" s="198"/>
    </row>
    <row r="5048" spans="3:11" ht="15" customHeight="1" x14ac:dyDescent="0.25">
      <c r="C5048" s="175"/>
      <c r="E5048" s="175"/>
      <c r="H5048" s="175"/>
      <c r="I5048" s="175"/>
      <c r="J5048" s="202"/>
      <c r="K5048" s="198"/>
    </row>
    <row r="5049" spans="3:11" ht="15" customHeight="1" x14ac:dyDescent="0.25">
      <c r="C5049" s="175"/>
      <c r="E5049" s="175"/>
      <c r="H5049" s="175"/>
      <c r="I5049" s="175"/>
      <c r="J5049" s="202"/>
      <c r="K5049" s="198"/>
    </row>
    <row r="5050" spans="3:11" ht="15" customHeight="1" x14ac:dyDescent="0.25">
      <c r="C5050" s="175"/>
      <c r="E5050" s="175"/>
      <c r="H5050" s="175"/>
      <c r="I5050" s="175"/>
      <c r="J5050" s="202"/>
      <c r="K5050" s="198"/>
    </row>
    <row r="5051" spans="3:11" ht="15" customHeight="1" x14ac:dyDescent="0.25">
      <c r="C5051" s="175"/>
      <c r="E5051" s="175"/>
      <c r="H5051" s="175"/>
      <c r="I5051" s="175"/>
      <c r="J5051" s="202"/>
      <c r="K5051" s="198"/>
    </row>
    <row r="5052" spans="3:11" ht="15" customHeight="1" x14ac:dyDescent="0.25">
      <c r="C5052" s="175"/>
      <c r="E5052" s="175"/>
      <c r="H5052" s="175"/>
      <c r="I5052" s="175"/>
      <c r="J5052" s="202"/>
      <c r="K5052" s="198"/>
    </row>
    <row r="5053" spans="3:11" ht="15" customHeight="1" x14ac:dyDescent="0.25">
      <c r="C5053" s="175"/>
      <c r="E5053" s="175"/>
      <c r="H5053" s="175"/>
      <c r="I5053" s="175"/>
      <c r="J5053" s="202"/>
      <c r="K5053" s="198"/>
    </row>
    <row r="5054" spans="3:11" ht="15" customHeight="1" x14ac:dyDescent="0.25">
      <c r="C5054" s="175"/>
      <c r="E5054" s="175"/>
      <c r="H5054" s="175"/>
      <c r="I5054" s="175"/>
      <c r="J5054" s="202"/>
      <c r="K5054" s="198"/>
    </row>
    <row r="5055" spans="3:11" ht="15" customHeight="1" x14ac:dyDescent="0.25">
      <c r="C5055" s="175"/>
      <c r="E5055" s="175"/>
      <c r="H5055" s="175"/>
      <c r="I5055" s="175"/>
      <c r="J5055" s="202"/>
      <c r="K5055" s="198"/>
    </row>
    <row r="5056" spans="3:11" ht="15" customHeight="1" x14ac:dyDescent="0.25">
      <c r="C5056" s="175"/>
      <c r="E5056" s="175"/>
      <c r="H5056" s="175"/>
      <c r="I5056" s="175"/>
      <c r="J5056" s="202"/>
      <c r="K5056" s="198"/>
    </row>
    <row r="5057" spans="3:11" ht="15" customHeight="1" x14ac:dyDescent="0.25">
      <c r="C5057" s="175"/>
      <c r="E5057" s="175"/>
      <c r="H5057" s="175"/>
      <c r="I5057" s="175"/>
      <c r="J5057" s="202"/>
      <c r="K5057" s="198"/>
    </row>
    <row r="5058" spans="3:11" ht="15" customHeight="1" x14ac:dyDescent="0.25">
      <c r="C5058" s="175"/>
      <c r="E5058" s="175"/>
      <c r="H5058" s="175"/>
      <c r="I5058" s="175"/>
      <c r="J5058" s="202"/>
      <c r="K5058" s="198"/>
    </row>
    <row r="5059" spans="3:11" ht="15" customHeight="1" x14ac:dyDescent="0.25">
      <c r="C5059" s="175"/>
      <c r="E5059" s="175"/>
      <c r="H5059" s="175"/>
      <c r="I5059" s="175"/>
      <c r="J5059" s="202"/>
      <c r="K5059" s="198"/>
    </row>
    <row r="5060" spans="3:11" ht="15" customHeight="1" x14ac:dyDescent="0.25">
      <c r="C5060" s="175"/>
      <c r="E5060" s="175"/>
      <c r="H5060" s="175"/>
      <c r="I5060" s="175"/>
      <c r="J5060" s="202"/>
      <c r="K5060" s="198"/>
    </row>
    <row r="5061" spans="3:11" ht="15" customHeight="1" x14ac:dyDescent="0.25">
      <c r="C5061" s="175"/>
      <c r="E5061" s="175"/>
      <c r="H5061" s="175"/>
      <c r="I5061" s="175"/>
      <c r="J5061" s="202"/>
      <c r="K5061" s="198"/>
    </row>
    <row r="5062" spans="3:11" ht="15" customHeight="1" x14ac:dyDescent="0.25">
      <c r="C5062" s="175"/>
      <c r="E5062" s="175"/>
      <c r="H5062" s="175"/>
      <c r="I5062" s="175"/>
      <c r="J5062" s="202"/>
      <c r="K5062" s="198"/>
    </row>
    <row r="5063" spans="3:11" ht="15" customHeight="1" x14ac:dyDescent="0.25">
      <c r="C5063" s="175"/>
      <c r="E5063" s="175"/>
      <c r="H5063" s="175"/>
      <c r="I5063" s="175"/>
      <c r="J5063" s="202"/>
      <c r="K5063" s="198"/>
    </row>
    <row r="5064" spans="3:11" ht="15" customHeight="1" x14ac:dyDescent="0.25">
      <c r="C5064" s="175"/>
      <c r="E5064" s="175"/>
      <c r="H5064" s="175"/>
      <c r="I5064" s="175"/>
      <c r="J5064" s="202"/>
      <c r="K5064" s="198"/>
    </row>
    <row r="5065" spans="3:11" ht="15" customHeight="1" x14ac:dyDescent="0.25">
      <c r="C5065" s="175"/>
      <c r="E5065" s="175"/>
      <c r="H5065" s="175"/>
      <c r="I5065" s="175"/>
      <c r="J5065" s="202"/>
      <c r="K5065" s="198"/>
    </row>
    <row r="5066" spans="3:11" ht="15" customHeight="1" x14ac:dyDescent="0.25">
      <c r="C5066" s="175"/>
      <c r="E5066" s="175"/>
      <c r="H5066" s="175"/>
      <c r="I5066" s="175"/>
      <c r="J5066" s="202"/>
      <c r="K5066" s="198"/>
    </row>
    <row r="5067" spans="3:11" ht="15" customHeight="1" x14ac:dyDescent="0.25">
      <c r="C5067" s="175"/>
      <c r="E5067" s="175"/>
      <c r="H5067" s="175"/>
      <c r="I5067" s="175"/>
      <c r="J5067" s="202"/>
      <c r="K5067" s="198"/>
    </row>
    <row r="5068" spans="3:11" ht="15" customHeight="1" x14ac:dyDescent="0.25">
      <c r="C5068" s="175"/>
      <c r="E5068" s="175"/>
      <c r="H5068" s="175"/>
      <c r="I5068" s="175"/>
      <c r="J5068" s="202"/>
      <c r="K5068" s="198"/>
    </row>
    <row r="5069" spans="3:11" ht="15" customHeight="1" x14ac:dyDescent="0.25">
      <c r="C5069" s="175"/>
      <c r="E5069" s="175"/>
      <c r="H5069" s="175"/>
      <c r="I5069" s="175"/>
      <c r="J5069" s="202"/>
      <c r="K5069" s="198"/>
    </row>
    <row r="5070" spans="3:11" ht="15" customHeight="1" x14ac:dyDescent="0.25">
      <c r="C5070" s="175"/>
      <c r="E5070" s="175"/>
      <c r="H5070" s="175"/>
      <c r="I5070" s="175"/>
      <c r="J5070" s="202"/>
      <c r="K5070" s="198"/>
    </row>
    <row r="5071" spans="3:11" ht="15" customHeight="1" x14ac:dyDescent="0.25">
      <c r="C5071" s="175"/>
      <c r="E5071" s="175"/>
      <c r="H5071" s="175"/>
      <c r="I5071" s="175"/>
      <c r="J5071" s="202"/>
      <c r="K5071" s="198"/>
    </row>
    <row r="5072" spans="3:11" ht="15" customHeight="1" x14ac:dyDescent="0.25">
      <c r="C5072" s="175"/>
      <c r="E5072" s="175"/>
      <c r="H5072" s="175"/>
      <c r="I5072" s="175"/>
      <c r="J5072" s="202"/>
      <c r="K5072" s="198"/>
    </row>
    <row r="5073" spans="3:11" ht="15" customHeight="1" x14ac:dyDescent="0.25">
      <c r="C5073" s="175"/>
      <c r="E5073" s="175"/>
      <c r="H5073" s="175"/>
      <c r="I5073" s="175"/>
      <c r="J5073" s="202"/>
      <c r="K5073" s="198"/>
    </row>
    <row r="5074" spans="3:11" ht="15" customHeight="1" x14ac:dyDescent="0.25">
      <c r="C5074" s="175"/>
      <c r="E5074" s="175"/>
      <c r="H5074" s="175"/>
      <c r="I5074" s="175"/>
      <c r="J5074" s="202"/>
      <c r="K5074" s="198"/>
    </row>
    <row r="5075" spans="3:11" ht="15" customHeight="1" x14ac:dyDescent="0.25">
      <c r="C5075" s="175"/>
      <c r="E5075" s="175"/>
      <c r="H5075" s="175"/>
      <c r="I5075" s="175"/>
      <c r="J5075" s="202"/>
      <c r="K5075" s="198"/>
    </row>
    <row r="5076" spans="3:11" ht="15" customHeight="1" x14ac:dyDescent="0.25">
      <c r="C5076" s="175"/>
      <c r="E5076" s="175"/>
      <c r="H5076" s="175"/>
      <c r="I5076" s="175"/>
      <c r="J5076" s="202"/>
      <c r="K5076" s="198"/>
    </row>
    <row r="5077" spans="3:11" ht="15" customHeight="1" x14ac:dyDescent="0.25">
      <c r="C5077" s="175"/>
      <c r="E5077" s="175"/>
      <c r="H5077" s="175"/>
      <c r="I5077" s="175"/>
      <c r="J5077" s="202"/>
      <c r="K5077" s="198"/>
    </row>
    <row r="5078" spans="3:11" ht="15" customHeight="1" x14ac:dyDescent="0.25">
      <c r="C5078" s="175"/>
      <c r="E5078" s="175"/>
      <c r="H5078" s="175"/>
      <c r="I5078" s="175"/>
      <c r="J5078" s="202"/>
      <c r="K5078" s="198"/>
    </row>
    <row r="5079" spans="3:11" ht="15" customHeight="1" x14ac:dyDescent="0.25">
      <c r="C5079" s="175"/>
      <c r="E5079" s="175"/>
      <c r="H5079" s="175"/>
      <c r="I5079" s="175"/>
      <c r="J5079" s="202"/>
      <c r="K5079" s="198"/>
    </row>
    <row r="5080" spans="3:11" ht="15" customHeight="1" x14ac:dyDescent="0.25">
      <c r="C5080" s="175"/>
      <c r="E5080" s="175"/>
      <c r="H5080" s="175"/>
      <c r="I5080" s="175"/>
      <c r="J5080" s="202"/>
      <c r="K5080" s="198"/>
    </row>
    <row r="5081" spans="3:11" ht="15" customHeight="1" x14ac:dyDescent="0.25">
      <c r="C5081" s="175"/>
      <c r="E5081" s="175"/>
      <c r="H5081" s="175"/>
      <c r="I5081" s="175"/>
      <c r="J5081" s="202"/>
      <c r="K5081" s="198"/>
    </row>
    <row r="5082" spans="3:11" ht="15" customHeight="1" x14ac:dyDescent="0.25">
      <c r="C5082" s="175"/>
      <c r="E5082" s="175"/>
      <c r="H5082" s="175"/>
      <c r="I5082" s="175"/>
      <c r="J5082" s="202"/>
      <c r="K5082" s="198"/>
    </row>
    <row r="5083" spans="3:11" ht="15" customHeight="1" x14ac:dyDescent="0.25">
      <c r="C5083" s="175"/>
      <c r="E5083" s="175"/>
      <c r="H5083" s="175"/>
      <c r="I5083" s="175"/>
      <c r="J5083" s="202"/>
      <c r="K5083" s="198"/>
    </row>
    <row r="5084" spans="3:11" ht="15" customHeight="1" x14ac:dyDescent="0.25">
      <c r="C5084" s="175"/>
      <c r="E5084" s="175"/>
      <c r="H5084" s="175"/>
      <c r="I5084" s="175"/>
      <c r="J5084" s="202"/>
      <c r="K5084" s="198"/>
    </row>
    <row r="5085" spans="3:11" ht="15" customHeight="1" x14ac:dyDescent="0.25">
      <c r="C5085" s="175"/>
      <c r="E5085" s="175"/>
      <c r="H5085" s="175"/>
      <c r="I5085" s="175"/>
      <c r="J5085" s="202"/>
      <c r="K5085" s="198"/>
    </row>
    <row r="5086" spans="3:11" ht="15" customHeight="1" x14ac:dyDescent="0.25">
      <c r="C5086" s="175"/>
      <c r="E5086" s="175"/>
      <c r="H5086" s="175"/>
      <c r="I5086" s="175"/>
      <c r="J5086" s="202"/>
      <c r="K5086" s="198"/>
    </row>
    <row r="5087" spans="3:11" ht="15" customHeight="1" x14ac:dyDescent="0.25">
      <c r="C5087" s="175"/>
      <c r="E5087" s="175"/>
      <c r="H5087" s="175"/>
      <c r="I5087" s="175"/>
    </row>
    <row r="5088" spans="3:11" ht="15" customHeight="1" x14ac:dyDescent="0.25">
      <c r="C5088" s="175"/>
      <c r="E5088" s="175"/>
      <c r="H5088" s="175"/>
      <c r="I5088" s="175"/>
    </row>
    <row r="5089" spans="5:11" ht="15" customHeight="1" x14ac:dyDescent="0.25">
      <c r="E5089" s="175"/>
      <c r="H5089" s="175"/>
      <c r="I5089" s="175"/>
      <c r="J5089" s="175"/>
      <c r="K5089" s="175"/>
    </row>
    <row r="5090" spans="5:11" ht="15" customHeight="1" x14ac:dyDescent="0.25">
      <c r="E5090" s="175"/>
      <c r="H5090" s="175"/>
      <c r="I5090" s="175"/>
      <c r="J5090" s="175"/>
      <c r="K5090" s="175"/>
    </row>
    <row r="5091" spans="5:11" ht="15" customHeight="1" x14ac:dyDescent="0.25">
      <c r="E5091" s="175"/>
      <c r="H5091" s="175"/>
      <c r="I5091" s="175"/>
      <c r="J5091" s="175"/>
      <c r="K5091" s="175"/>
    </row>
    <row r="5092" spans="5:11" ht="15" customHeight="1" x14ac:dyDescent="0.25">
      <c r="E5092" s="175"/>
      <c r="H5092" s="175"/>
      <c r="I5092" s="175"/>
      <c r="J5092" s="175"/>
      <c r="K5092" s="175"/>
    </row>
    <row r="5093" spans="5:11" ht="15" customHeight="1" x14ac:dyDescent="0.25">
      <c r="E5093" s="175"/>
      <c r="H5093" s="175"/>
      <c r="I5093" s="175"/>
      <c r="J5093" s="175"/>
      <c r="K5093" s="175"/>
    </row>
    <row r="5094" spans="5:11" ht="15" customHeight="1" x14ac:dyDescent="0.25">
      <c r="E5094" s="175"/>
      <c r="H5094" s="175"/>
      <c r="I5094" s="175"/>
      <c r="J5094" s="175"/>
      <c r="K5094" s="175"/>
    </row>
    <row r="5095" spans="5:11" ht="15" customHeight="1" x14ac:dyDescent="0.25">
      <c r="E5095" s="175"/>
      <c r="H5095" s="175"/>
      <c r="I5095" s="175"/>
      <c r="J5095" s="175"/>
      <c r="K5095" s="175"/>
    </row>
    <row r="5096" spans="5:11" ht="15" customHeight="1" x14ac:dyDescent="0.25">
      <c r="E5096" s="175"/>
      <c r="H5096" s="175"/>
      <c r="I5096" s="175"/>
      <c r="J5096" s="175"/>
      <c r="K5096" s="175"/>
    </row>
    <row r="5097" spans="5:11" ht="15" customHeight="1" x14ac:dyDescent="0.25">
      <c r="E5097" s="175"/>
      <c r="H5097" s="175"/>
      <c r="I5097" s="175"/>
      <c r="J5097" s="175"/>
      <c r="K5097" s="175"/>
    </row>
    <row r="5098" spans="5:11" ht="15" customHeight="1" x14ac:dyDescent="0.25">
      <c r="E5098" s="175"/>
      <c r="H5098" s="175"/>
      <c r="I5098" s="175"/>
      <c r="J5098" s="175"/>
      <c r="K5098" s="175"/>
    </row>
    <row r="5099" spans="5:11" ht="15" customHeight="1" x14ac:dyDescent="0.25">
      <c r="E5099" s="175"/>
      <c r="H5099" s="175"/>
      <c r="I5099" s="175"/>
      <c r="J5099" s="175"/>
      <c r="K5099" s="175"/>
    </row>
    <row r="5100" spans="5:11" ht="15" customHeight="1" x14ac:dyDescent="0.25">
      <c r="E5100" s="175"/>
      <c r="H5100" s="175"/>
      <c r="I5100" s="175"/>
      <c r="J5100" s="175"/>
      <c r="K5100" s="175"/>
    </row>
    <row r="5101" spans="5:11" ht="15" customHeight="1" x14ac:dyDescent="0.25">
      <c r="E5101" s="175"/>
      <c r="H5101" s="175"/>
      <c r="I5101" s="175"/>
      <c r="J5101" s="175"/>
      <c r="K5101" s="175"/>
    </row>
    <row r="5102" spans="5:11" ht="15" customHeight="1" x14ac:dyDescent="0.25">
      <c r="E5102" s="175"/>
      <c r="H5102" s="175"/>
      <c r="I5102" s="175"/>
      <c r="J5102" s="175"/>
      <c r="K5102" s="175"/>
    </row>
    <row r="5103" spans="5:11" ht="15" customHeight="1" x14ac:dyDescent="0.25">
      <c r="E5103" s="175"/>
      <c r="H5103" s="175"/>
      <c r="I5103" s="175"/>
      <c r="J5103" s="175"/>
      <c r="K5103" s="175"/>
    </row>
    <row r="5104" spans="5:11" ht="15" customHeight="1" x14ac:dyDescent="0.25">
      <c r="E5104" s="175"/>
      <c r="H5104" s="175"/>
      <c r="I5104" s="175"/>
      <c r="J5104" s="175"/>
      <c r="K5104" s="175"/>
    </row>
    <row r="5105" spans="5:11" ht="15" customHeight="1" x14ac:dyDescent="0.25">
      <c r="E5105" s="175"/>
      <c r="H5105" s="175"/>
      <c r="I5105" s="175"/>
      <c r="J5105" s="175"/>
      <c r="K5105" s="175"/>
    </row>
    <row r="5106" spans="5:11" ht="15" customHeight="1" x14ac:dyDescent="0.25">
      <c r="E5106" s="175"/>
      <c r="H5106" s="175"/>
      <c r="I5106" s="175"/>
      <c r="J5106" s="175"/>
      <c r="K5106" s="175"/>
    </row>
    <row r="5107" spans="5:11" ht="15" customHeight="1" x14ac:dyDescent="0.25">
      <c r="E5107" s="175"/>
      <c r="H5107" s="175"/>
      <c r="I5107" s="175"/>
      <c r="J5107" s="175"/>
      <c r="K5107" s="175"/>
    </row>
    <row r="5108" spans="5:11" ht="15" customHeight="1" x14ac:dyDescent="0.25">
      <c r="E5108" s="175"/>
      <c r="H5108" s="175"/>
      <c r="I5108" s="175"/>
      <c r="J5108" s="175"/>
      <c r="K5108" s="175"/>
    </row>
    <row r="5109" spans="5:11" ht="15" customHeight="1" x14ac:dyDescent="0.25">
      <c r="E5109" s="175"/>
      <c r="H5109" s="175"/>
      <c r="I5109" s="175"/>
      <c r="J5109" s="175"/>
      <c r="K5109" s="175"/>
    </row>
    <row r="5110" spans="5:11" ht="15" customHeight="1" x14ac:dyDescent="0.25">
      <c r="E5110" s="175"/>
      <c r="H5110" s="175"/>
      <c r="I5110" s="175"/>
      <c r="J5110" s="175"/>
      <c r="K5110" s="175"/>
    </row>
    <row r="5111" spans="5:11" ht="15" customHeight="1" x14ac:dyDescent="0.25">
      <c r="E5111" s="175"/>
      <c r="H5111" s="175"/>
      <c r="I5111" s="175"/>
      <c r="J5111" s="175"/>
      <c r="K5111" s="175"/>
    </row>
    <row r="5112" spans="5:11" ht="15" customHeight="1" x14ac:dyDescent="0.25">
      <c r="E5112" s="175"/>
      <c r="H5112" s="175"/>
      <c r="I5112" s="175"/>
      <c r="J5112" s="175"/>
      <c r="K5112" s="175"/>
    </row>
    <row r="5113" spans="5:11" ht="15" customHeight="1" x14ac:dyDescent="0.25">
      <c r="E5113" s="175"/>
      <c r="H5113" s="175"/>
      <c r="I5113" s="175"/>
      <c r="J5113" s="175"/>
      <c r="K5113" s="175"/>
    </row>
    <row r="5114" spans="5:11" ht="15" customHeight="1" x14ac:dyDescent="0.25">
      <c r="E5114" s="175"/>
      <c r="H5114" s="175"/>
      <c r="I5114" s="175"/>
      <c r="J5114" s="175"/>
      <c r="K5114" s="175"/>
    </row>
    <row r="5115" spans="5:11" ht="15" customHeight="1" x14ac:dyDescent="0.25">
      <c r="E5115" s="175"/>
      <c r="H5115" s="175"/>
      <c r="I5115" s="175"/>
      <c r="J5115" s="175"/>
      <c r="K5115" s="175"/>
    </row>
    <row r="5116" spans="5:11" ht="15" customHeight="1" x14ac:dyDescent="0.25">
      <c r="E5116" s="175"/>
      <c r="H5116" s="175"/>
      <c r="I5116" s="175"/>
      <c r="J5116" s="175"/>
      <c r="K5116" s="175"/>
    </row>
    <row r="5117" spans="5:11" ht="15" customHeight="1" x14ac:dyDescent="0.25">
      <c r="E5117" s="175"/>
      <c r="H5117" s="175"/>
      <c r="I5117" s="175"/>
      <c r="J5117" s="175"/>
      <c r="K5117" s="175"/>
    </row>
    <row r="5118" spans="5:11" ht="15" customHeight="1" x14ac:dyDescent="0.25">
      <c r="E5118" s="175"/>
      <c r="H5118" s="175"/>
      <c r="I5118" s="175"/>
      <c r="J5118" s="175"/>
      <c r="K5118" s="175"/>
    </row>
    <row r="5119" spans="5:11" ht="15" customHeight="1" x14ac:dyDescent="0.25">
      <c r="E5119" s="175"/>
      <c r="H5119" s="175"/>
      <c r="I5119" s="175"/>
      <c r="J5119" s="175"/>
      <c r="K5119" s="175"/>
    </row>
    <row r="5120" spans="5:11" ht="15" customHeight="1" x14ac:dyDescent="0.25">
      <c r="E5120" s="175"/>
      <c r="H5120" s="175"/>
      <c r="I5120" s="175"/>
      <c r="J5120" s="175"/>
      <c r="K5120" s="175"/>
    </row>
    <row r="5121" spans="5:11" ht="15" customHeight="1" x14ac:dyDescent="0.25">
      <c r="E5121" s="175"/>
      <c r="H5121" s="175"/>
      <c r="I5121" s="175"/>
      <c r="J5121" s="175"/>
      <c r="K5121" s="175"/>
    </row>
    <row r="5122" spans="5:11" ht="15" customHeight="1" x14ac:dyDescent="0.25">
      <c r="E5122" s="175"/>
      <c r="H5122" s="175"/>
      <c r="I5122" s="175"/>
      <c r="J5122" s="175"/>
      <c r="K5122" s="175"/>
    </row>
    <row r="5123" spans="5:11" ht="15" customHeight="1" x14ac:dyDescent="0.25">
      <c r="E5123" s="175"/>
      <c r="H5123" s="175"/>
      <c r="I5123" s="175"/>
      <c r="J5123" s="175"/>
      <c r="K5123" s="175"/>
    </row>
    <row r="5124" spans="5:11" ht="15" customHeight="1" x14ac:dyDescent="0.25">
      <c r="E5124" s="175"/>
      <c r="H5124" s="175"/>
      <c r="I5124" s="175"/>
      <c r="J5124" s="175"/>
      <c r="K5124" s="175"/>
    </row>
    <row r="5125" spans="5:11" ht="15" customHeight="1" x14ac:dyDescent="0.25">
      <c r="E5125" s="175"/>
      <c r="H5125" s="175"/>
      <c r="I5125" s="175"/>
      <c r="J5125" s="175"/>
      <c r="K5125" s="175"/>
    </row>
    <row r="5126" spans="5:11" ht="15" customHeight="1" x14ac:dyDescent="0.25">
      <c r="E5126" s="175"/>
      <c r="H5126" s="175"/>
      <c r="I5126" s="175"/>
      <c r="J5126" s="175"/>
      <c r="K5126" s="175"/>
    </row>
    <row r="5127" spans="5:11" ht="15" customHeight="1" x14ac:dyDescent="0.25">
      <c r="E5127" s="175"/>
      <c r="H5127" s="175"/>
      <c r="I5127" s="175"/>
      <c r="J5127" s="175"/>
      <c r="K5127" s="175"/>
    </row>
    <row r="5128" spans="5:11" ht="15" customHeight="1" x14ac:dyDescent="0.25">
      <c r="E5128" s="175"/>
      <c r="H5128" s="175"/>
      <c r="I5128" s="175"/>
      <c r="J5128" s="175"/>
      <c r="K5128" s="175"/>
    </row>
    <row r="5129" spans="5:11" ht="15" customHeight="1" x14ac:dyDescent="0.25">
      <c r="E5129" s="175"/>
      <c r="H5129" s="175"/>
      <c r="I5129" s="175"/>
      <c r="J5129" s="175"/>
      <c r="K5129" s="175"/>
    </row>
    <row r="5130" spans="5:11" ht="15" customHeight="1" x14ac:dyDescent="0.25">
      <c r="E5130" s="175"/>
      <c r="H5130" s="175"/>
      <c r="I5130" s="175"/>
      <c r="J5130" s="175"/>
      <c r="K5130" s="175"/>
    </row>
    <row r="5131" spans="5:11" ht="15" customHeight="1" x14ac:dyDescent="0.25">
      <c r="E5131" s="175"/>
      <c r="H5131" s="175"/>
      <c r="I5131" s="175"/>
      <c r="J5131" s="175"/>
      <c r="K5131" s="175"/>
    </row>
    <row r="5132" spans="5:11" ht="15" customHeight="1" x14ac:dyDescent="0.25">
      <c r="E5132" s="175"/>
      <c r="H5132" s="175"/>
      <c r="I5132" s="175"/>
      <c r="J5132" s="175"/>
      <c r="K5132" s="175"/>
    </row>
    <row r="5133" spans="5:11" ht="15" customHeight="1" x14ac:dyDescent="0.25">
      <c r="E5133" s="175"/>
      <c r="H5133" s="175"/>
      <c r="I5133" s="175"/>
      <c r="J5133" s="175"/>
      <c r="K5133" s="175"/>
    </row>
    <row r="5134" spans="5:11" ht="15" customHeight="1" x14ac:dyDescent="0.25">
      <c r="E5134" s="175"/>
      <c r="H5134" s="175"/>
      <c r="I5134" s="175"/>
      <c r="J5134" s="175"/>
      <c r="K5134" s="175"/>
    </row>
    <row r="5135" spans="5:11" ht="15" customHeight="1" x14ac:dyDescent="0.25">
      <c r="E5135" s="175"/>
      <c r="H5135" s="175"/>
      <c r="I5135" s="175"/>
      <c r="J5135" s="175"/>
      <c r="K5135" s="175"/>
    </row>
    <row r="5136" spans="5:11" ht="15" customHeight="1" x14ac:dyDescent="0.25">
      <c r="E5136" s="175"/>
      <c r="H5136" s="175"/>
      <c r="I5136" s="175"/>
      <c r="J5136" s="175"/>
      <c r="K5136" s="175"/>
    </row>
    <row r="5137" spans="5:11" ht="15" customHeight="1" x14ac:dyDescent="0.25">
      <c r="E5137" s="175"/>
      <c r="H5137" s="175"/>
      <c r="I5137" s="175"/>
      <c r="J5137" s="175"/>
      <c r="K5137" s="175"/>
    </row>
    <row r="5138" spans="5:11" ht="15" customHeight="1" x14ac:dyDescent="0.25">
      <c r="E5138" s="175"/>
      <c r="H5138" s="175"/>
      <c r="I5138" s="175"/>
      <c r="J5138" s="175"/>
      <c r="K5138" s="175"/>
    </row>
    <row r="5139" spans="5:11" ht="15" customHeight="1" x14ac:dyDescent="0.25">
      <c r="E5139" s="175"/>
      <c r="H5139" s="175"/>
      <c r="I5139" s="175"/>
      <c r="J5139" s="175"/>
      <c r="K5139" s="175"/>
    </row>
    <row r="5140" spans="5:11" ht="15" customHeight="1" x14ac:dyDescent="0.25">
      <c r="E5140" s="175"/>
      <c r="H5140" s="175"/>
      <c r="I5140" s="175"/>
      <c r="J5140" s="175"/>
      <c r="K5140" s="175"/>
    </row>
    <row r="5141" spans="5:11" ht="15" customHeight="1" x14ac:dyDescent="0.25">
      <c r="E5141" s="175"/>
      <c r="H5141" s="175"/>
      <c r="I5141" s="175"/>
      <c r="J5141" s="175"/>
      <c r="K5141" s="175"/>
    </row>
    <row r="5142" spans="5:11" ht="15" customHeight="1" x14ac:dyDescent="0.25">
      <c r="E5142" s="175"/>
      <c r="H5142" s="175"/>
      <c r="I5142" s="175"/>
      <c r="J5142" s="175"/>
      <c r="K5142" s="175"/>
    </row>
    <row r="5143" spans="5:11" ht="15" customHeight="1" x14ac:dyDescent="0.25">
      <c r="E5143" s="175"/>
      <c r="H5143" s="175"/>
      <c r="I5143" s="175"/>
      <c r="J5143" s="175"/>
      <c r="K5143" s="175"/>
    </row>
    <row r="5144" spans="5:11" ht="15" customHeight="1" x14ac:dyDescent="0.25">
      <c r="E5144" s="175"/>
      <c r="H5144" s="175"/>
      <c r="I5144" s="175"/>
      <c r="J5144" s="175"/>
      <c r="K5144" s="175"/>
    </row>
    <row r="5145" spans="5:11" ht="15" customHeight="1" x14ac:dyDescent="0.25">
      <c r="E5145" s="175"/>
      <c r="H5145" s="175"/>
      <c r="I5145" s="175"/>
      <c r="J5145" s="175"/>
      <c r="K5145" s="175"/>
    </row>
    <row r="5146" spans="5:11" ht="15" customHeight="1" x14ac:dyDescent="0.25">
      <c r="E5146" s="175"/>
      <c r="H5146" s="175"/>
      <c r="I5146" s="175"/>
      <c r="J5146" s="175"/>
      <c r="K5146" s="175"/>
    </row>
    <row r="5147" spans="5:11" ht="15" customHeight="1" x14ac:dyDescent="0.25">
      <c r="E5147" s="175"/>
      <c r="H5147" s="175"/>
      <c r="I5147" s="175"/>
      <c r="J5147" s="175"/>
      <c r="K5147" s="175"/>
    </row>
    <row r="5148" spans="5:11" ht="15" customHeight="1" x14ac:dyDescent="0.25">
      <c r="E5148" s="175"/>
      <c r="H5148" s="175"/>
      <c r="I5148" s="175"/>
      <c r="J5148" s="175"/>
      <c r="K5148" s="175"/>
    </row>
    <row r="5149" spans="5:11" ht="15" customHeight="1" x14ac:dyDescent="0.25">
      <c r="E5149" s="175"/>
      <c r="H5149" s="175"/>
      <c r="I5149" s="175"/>
      <c r="J5149" s="175"/>
      <c r="K5149" s="175"/>
    </row>
    <row r="5150" spans="5:11" ht="15" customHeight="1" x14ac:dyDescent="0.25">
      <c r="E5150" s="175"/>
      <c r="H5150" s="175"/>
      <c r="I5150" s="175"/>
      <c r="J5150" s="175"/>
      <c r="K5150" s="175"/>
    </row>
    <row r="5151" spans="5:11" ht="15" customHeight="1" x14ac:dyDescent="0.25">
      <c r="E5151" s="175"/>
      <c r="H5151" s="175"/>
      <c r="I5151" s="175"/>
      <c r="J5151" s="175"/>
      <c r="K5151" s="175"/>
    </row>
    <row r="5152" spans="5:11" ht="15" customHeight="1" x14ac:dyDescent="0.25">
      <c r="E5152" s="175"/>
      <c r="H5152" s="175"/>
      <c r="I5152" s="175"/>
      <c r="J5152" s="175"/>
      <c r="K5152" s="175"/>
    </row>
    <row r="5153" spans="5:11" ht="15" customHeight="1" x14ac:dyDescent="0.25">
      <c r="E5153" s="175"/>
      <c r="H5153" s="175"/>
      <c r="I5153" s="175"/>
      <c r="J5153" s="175"/>
      <c r="K5153" s="175"/>
    </row>
    <row r="5154" spans="5:11" ht="15" customHeight="1" x14ac:dyDescent="0.25">
      <c r="E5154" s="175"/>
      <c r="H5154" s="175"/>
      <c r="I5154" s="175"/>
      <c r="J5154" s="175"/>
      <c r="K5154" s="175"/>
    </row>
    <row r="5155" spans="5:11" ht="15" customHeight="1" x14ac:dyDescent="0.25">
      <c r="E5155" s="175"/>
      <c r="H5155" s="175"/>
      <c r="I5155" s="175"/>
      <c r="J5155" s="175"/>
      <c r="K5155" s="175"/>
    </row>
    <row r="5156" spans="5:11" ht="15" customHeight="1" x14ac:dyDescent="0.25">
      <c r="J5156" s="175"/>
      <c r="K5156" s="175"/>
    </row>
    <row r="5157" spans="5:11" ht="15" customHeight="1" x14ac:dyDescent="0.25">
      <c r="J5157" s="175"/>
      <c r="K5157" s="175"/>
    </row>
    <row r="5158" spans="5:11" ht="15" customHeight="1" x14ac:dyDescent="0.25">
      <c r="J5158" s="175"/>
      <c r="K5158" s="175"/>
    </row>
    <row r="5159" spans="5:11" ht="15" customHeight="1" x14ac:dyDescent="0.25">
      <c r="J5159" s="175"/>
      <c r="K5159" s="175"/>
    </row>
    <row r="5160" spans="5:11" ht="15" customHeight="1" x14ac:dyDescent="0.25">
      <c r="J5160" s="175"/>
      <c r="K5160" s="175"/>
    </row>
    <row r="5161" spans="5:11" ht="15" customHeight="1" x14ac:dyDescent="0.25">
      <c r="J5161" s="175"/>
      <c r="K5161" s="175"/>
    </row>
    <row r="5162" spans="5:11" ht="15" customHeight="1" x14ac:dyDescent="0.25">
      <c r="J5162" s="175"/>
      <c r="K5162" s="175"/>
    </row>
    <row r="5163" spans="5:11" ht="15" customHeight="1" x14ac:dyDescent="0.25">
      <c r="J5163" s="175"/>
      <c r="K5163" s="175"/>
    </row>
    <row r="5164" spans="5:11" ht="15" customHeight="1" x14ac:dyDescent="0.25">
      <c r="J5164" s="175"/>
      <c r="K5164" s="175"/>
    </row>
    <row r="5165" spans="5:11" ht="15" customHeight="1" x14ac:dyDescent="0.25">
      <c r="J5165" s="175"/>
      <c r="K5165" s="175"/>
    </row>
    <row r="5166" spans="5:11" ht="15" customHeight="1" x14ac:dyDescent="0.25">
      <c r="J5166" s="175"/>
      <c r="K5166" s="175"/>
    </row>
    <row r="5167" spans="5:11" ht="15" customHeight="1" x14ac:dyDescent="0.25">
      <c r="J5167" s="175"/>
      <c r="K5167" s="175"/>
    </row>
    <row r="5168" spans="5:11" ht="15" customHeight="1" x14ac:dyDescent="0.25">
      <c r="J5168" s="175"/>
      <c r="K5168" s="175"/>
    </row>
    <row r="5169" spans="10:11" ht="15" customHeight="1" x14ac:dyDescent="0.25">
      <c r="J5169" s="175"/>
      <c r="K5169" s="175"/>
    </row>
    <row r="5170" spans="10:11" ht="15" customHeight="1" x14ac:dyDescent="0.25">
      <c r="J5170" s="175"/>
      <c r="K5170" s="175"/>
    </row>
    <row r="5171" spans="10:11" ht="15" customHeight="1" x14ac:dyDescent="0.25">
      <c r="J5171" s="175"/>
      <c r="K5171" s="175"/>
    </row>
    <row r="5172" spans="10:11" ht="15" customHeight="1" x14ac:dyDescent="0.25">
      <c r="J5172" s="175"/>
      <c r="K5172" s="175"/>
    </row>
    <row r="5173" spans="10:11" ht="15" customHeight="1" x14ac:dyDescent="0.25">
      <c r="J5173" s="175"/>
      <c r="K5173" s="175"/>
    </row>
    <row r="5174" spans="10:11" ht="15" customHeight="1" x14ac:dyDescent="0.25">
      <c r="J5174" s="175"/>
      <c r="K5174" s="175"/>
    </row>
    <row r="5175" spans="10:11" ht="15" customHeight="1" x14ac:dyDescent="0.25">
      <c r="J5175" s="175"/>
      <c r="K5175" s="175"/>
    </row>
    <row r="5176" spans="10:11" ht="15" customHeight="1" x14ac:dyDescent="0.25">
      <c r="J5176" s="175"/>
      <c r="K5176" s="175"/>
    </row>
    <row r="5177" spans="10:11" ht="15" customHeight="1" x14ac:dyDescent="0.25">
      <c r="J5177" s="175"/>
      <c r="K5177" s="175"/>
    </row>
    <row r="5178" spans="10:11" ht="15" customHeight="1" x14ac:dyDescent="0.25">
      <c r="J5178" s="175"/>
      <c r="K5178" s="175"/>
    </row>
    <row r="5179" spans="10:11" ht="15" customHeight="1" x14ac:dyDescent="0.25">
      <c r="J5179" s="175"/>
      <c r="K5179" s="175"/>
    </row>
    <row r="5180" spans="10:11" ht="15" customHeight="1" x14ac:dyDescent="0.25">
      <c r="J5180" s="175"/>
      <c r="K5180" s="175"/>
    </row>
    <row r="5181" spans="10:11" ht="15" customHeight="1" x14ac:dyDescent="0.25">
      <c r="J5181" s="175"/>
      <c r="K5181" s="175"/>
    </row>
    <row r="5182" spans="10:11" ht="15" customHeight="1" x14ac:dyDescent="0.25">
      <c r="J5182" s="175"/>
      <c r="K5182" s="175"/>
    </row>
    <row r="5183" spans="10:11" ht="15" customHeight="1" x14ac:dyDescent="0.25">
      <c r="J5183" s="175"/>
      <c r="K5183" s="175"/>
    </row>
    <row r="5184" spans="10:11" ht="15" customHeight="1" x14ac:dyDescent="0.25">
      <c r="J5184" s="175"/>
      <c r="K5184" s="175"/>
    </row>
    <row r="5185" spans="10:11" ht="15" customHeight="1" x14ac:dyDescent="0.25">
      <c r="J5185" s="175"/>
      <c r="K5185" s="175"/>
    </row>
    <row r="5186" spans="10:11" ht="15" customHeight="1" x14ac:dyDescent="0.25">
      <c r="J5186" s="175"/>
      <c r="K5186" s="175"/>
    </row>
    <row r="5187" spans="10:11" ht="15" customHeight="1" x14ac:dyDescent="0.25">
      <c r="J5187" s="175"/>
      <c r="K5187" s="175"/>
    </row>
    <row r="5188" spans="10:11" ht="15" customHeight="1" x14ac:dyDescent="0.25">
      <c r="J5188" s="175"/>
      <c r="K5188" s="175"/>
    </row>
    <row r="5189" spans="10:11" ht="15" customHeight="1" x14ac:dyDescent="0.25">
      <c r="J5189" s="175"/>
      <c r="K5189" s="175"/>
    </row>
    <row r="5190" spans="10:11" ht="15" customHeight="1" x14ac:dyDescent="0.25">
      <c r="J5190" s="175"/>
      <c r="K5190" s="175"/>
    </row>
    <row r="5191" spans="10:11" ht="15" customHeight="1" x14ac:dyDescent="0.25">
      <c r="J5191" s="175"/>
      <c r="K5191" s="175"/>
    </row>
    <row r="5192" spans="10:11" ht="15" customHeight="1" x14ac:dyDescent="0.25">
      <c r="J5192" s="175"/>
      <c r="K5192" s="175"/>
    </row>
    <row r="5193" spans="10:11" ht="15" customHeight="1" x14ac:dyDescent="0.25">
      <c r="J5193" s="175"/>
      <c r="K5193" s="175"/>
    </row>
    <row r="5194" spans="10:11" ht="15" customHeight="1" x14ac:dyDescent="0.25">
      <c r="J5194" s="175"/>
      <c r="K5194" s="175"/>
    </row>
    <row r="5195" spans="10:11" ht="15" customHeight="1" x14ac:dyDescent="0.25">
      <c r="J5195" s="175"/>
      <c r="K5195" s="175"/>
    </row>
    <row r="5196" spans="10:11" ht="15" customHeight="1" x14ac:dyDescent="0.25">
      <c r="J5196" s="175"/>
      <c r="K5196" s="175"/>
    </row>
    <row r="5197" spans="10:11" ht="15" customHeight="1" x14ac:dyDescent="0.25">
      <c r="J5197" s="175"/>
      <c r="K5197" s="175"/>
    </row>
    <row r="5198" spans="10:11" ht="15" customHeight="1" x14ac:dyDescent="0.25">
      <c r="J5198" s="175"/>
      <c r="K5198" s="175"/>
    </row>
    <row r="5199" spans="10:11" ht="15" customHeight="1" x14ac:dyDescent="0.25">
      <c r="J5199" s="175"/>
      <c r="K5199" s="175"/>
    </row>
    <row r="5200" spans="10:11" ht="15" customHeight="1" x14ac:dyDescent="0.25">
      <c r="J5200" s="175"/>
      <c r="K5200" s="175"/>
    </row>
    <row r="5201" spans="10:11" ht="15" customHeight="1" x14ac:dyDescent="0.25">
      <c r="J5201" s="175"/>
      <c r="K5201" s="175"/>
    </row>
    <row r="5202" spans="10:11" ht="15" customHeight="1" x14ac:dyDescent="0.25">
      <c r="J5202" s="175"/>
      <c r="K5202" s="175"/>
    </row>
    <row r="5203" spans="10:11" ht="15" customHeight="1" x14ac:dyDescent="0.25">
      <c r="J5203" s="175"/>
      <c r="K5203" s="175"/>
    </row>
    <row r="5204" spans="10:11" ht="15" customHeight="1" x14ac:dyDescent="0.25">
      <c r="J5204" s="175"/>
      <c r="K5204" s="175"/>
    </row>
    <row r="5205" spans="10:11" ht="15" customHeight="1" x14ac:dyDescent="0.25">
      <c r="J5205" s="175"/>
      <c r="K5205" s="175"/>
    </row>
    <row r="5206" spans="10:11" ht="15" customHeight="1" x14ac:dyDescent="0.25">
      <c r="J5206" s="175"/>
      <c r="K5206" s="175"/>
    </row>
    <row r="5207" spans="10:11" ht="15" customHeight="1" x14ac:dyDescent="0.25">
      <c r="J5207" s="175"/>
      <c r="K5207" s="175"/>
    </row>
    <row r="5208" spans="10:11" ht="15" customHeight="1" x14ac:dyDescent="0.25">
      <c r="J5208" s="175"/>
      <c r="K5208" s="175"/>
    </row>
    <row r="5209" spans="10:11" ht="15" customHeight="1" x14ac:dyDescent="0.25">
      <c r="J5209" s="175"/>
      <c r="K5209" s="175"/>
    </row>
    <row r="5210" spans="10:11" ht="15" customHeight="1" x14ac:dyDescent="0.25">
      <c r="J5210" s="175"/>
      <c r="K5210" s="175"/>
    </row>
    <row r="5211" spans="10:11" ht="15" customHeight="1" x14ac:dyDescent="0.25">
      <c r="J5211" s="175"/>
      <c r="K5211" s="175"/>
    </row>
    <row r="5212" spans="10:11" ht="15" customHeight="1" x14ac:dyDescent="0.25">
      <c r="J5212" s="175"/>
      <c r="K5212" s="175"/>
    </row>
    <row r="5213" spans="10:11" ht="15" customHeight="1" x14ac:dyDescent="0.25">
      <c r="J5213" s="175"/>
      <c r="K5213" s="175"/>
    </row>
    <row r="5214" spans="10:11" ht="15" customHeight="1" x14ac:dyDescent="0.25">
      <c r="J5214" s="175"/>
      <c r="K5214" s="175"/>
    </row>
    <row r="5215" spans="10:11" ht="15" customHeight="1" x14ac:dyDescent="0.25">
      <c r="J5215" s="175"/>
      <c r="K5215" s="175"/>
    </row>
    <row r="5216" spans="10:11" ht="15" customHeight="1" x14ac:dyDescent="0.25">
      <c r="J5216" s="175"/>
      <c r="K5216" s="175"/>
    </row>
    <row r="5217" spans="10:11" ht="15" customHeight="1" x14ac:dyDescent="0.25">
      <c r="J5217" s="175"/>
      <c r="K5217" s="175"/>
    </row>
    <row r="5218" spans="10:11" ht="15" customHeight="1" x14ac:dyDescent="0.25">
      <c r="J5218" s="175"/>
      <c r="K5218" s="175"/>
    </row>
    <row r="5219" spans="10:11" ht="15" customHeight="1" x14ac:dyDescent="0.25">
      <c r="J5219" s="175"/>
      <c r="K5219" s="175"/>
    </row>
    <row r="5220" spans="10:11" ht="15" customHeight="1" x14ac:dyDescent="0.25">
      <c r="J5220" s="175"/>
      <c r="K5220" s="175"/>
    </row>
    <row r="5221" spans="10:11" ht="15" customHeight="1" x14ac:dyDescent="0.25">
      <c r="J5221" s="175"/>
      <c r="K5221" s="175"/>
    </row>
    <row r="5222" spans="10:11" ht="15" customHeight="1" x14ac:dyDescent="0.25">
      <c r="J5222" s="175"/>
      <c r="K5222" s="175"/>
    </row>
    <row r="5223" spans="10:11" ht="15" customHeight="1" x14ac:dyDescent="0.25">
      <c r="J5223" s="175"/>
      <c r="K5223" s="175"/>
    </row>
    <row r="5224" spans="10:11" ht="15" customHeight="1" x14ac:dyDescent="0.25">
      <c r="J5224" s="175"/>
      <c r="K5224" s="175"/>
    </row>
    <row r="5225" spans="10:11" ht="15" customHeight="1" x14ac:dyDescent="0.25">
      <c r="J5225" s="175"/>
      <c r="K5225" s="175"/>
    </row>
    <row r="5226" spans="10:11" ht="15" customHeight="1" x14ac:dyDescent="0.25">
      <c r="J5226" s="175"/>
      <c r="K5226" s="175"/>
    </row>
    <row r="5227" spans="10:11" ht="15" customHeight="1" x14ac:dyDescent="0.25">
      <c r="J5227" s="175"/>
      <c r="K5227" s="175"/>
    </row>
    <row r="5228" spans="10:11" ht="15" customHeight="1" x14ac:dyDescent="0.25">
      <c r="J5228" s="175"/>
      <c r="K5228" s="175"/>
    </row>
    <row r="5229" spans="10:11" ht="15" customHeight="1" x14ac:dyDescent="0.25">
      <c r="J5229" s="175"/>
      <c r="K5229" s="175"/>
    </row>
    <row r="5230" spans="10:11" ht="15" customHeight="1" x14ac:dyDescent="0.25">
      <c r="J5230" s="175"/>
      <c r="K5230" s="175"/>
    </row>
    <row r="5231" spans="10:11" ht="15" customHeight="1" x14ac:dyDescent="0.25">
      <c r="J5231" s="175"/>
      <c r="K5231" s="175"/>
    </row>
    <row r="5232" spans="10:11" ht="15" customHeight="1" x14ac:dyDescent="0.25">
      <c r="J5232" s="175"/>
      <c r="K5232" s="175"/>
    </row>
    <row r="5233" spans="10:11" ht="15" customHeight="1" x14ac:dyDescent="0.25">
      <c r="J5233" s="175"/>
      <c r="K5233" s="175"/>
    </row>
    <row r="5234" spans="10:11" ht="15" customHeight="1" x14ac:dyDescent="0.25">
      <c r="J5234" s="175"/>
      <c r="K5234" s="175"/>
    </row>
    <row r="5235" spans="10:11" ht="15" customHeight="1" x14ac:dyDescent="0.25">
      <c r="J5235" s="175"/>
      <c r="K5235" s="175"/>
    </row>
    <row r="5236" spans="10:11" ht="15" customHeight="1" x14ac:dyDescent="0.25">
      <c r="J5236" s="175"/>
      <c r="K5236" s="175"/>
    </row>
    <row r="5237" spans="10:11" ht="15" customHeight="1" x14ac:dyDescent="0.25">
      <c r="J5237" s="175"/>
      <c r="K5237" s="175"/>
    </row>
    <row r="5238" spans="10:11" ht="15" customHeight="1" x14ac:dyDescent="0.25">
      <c r="J5238" s="175"/>
      <c r="K5238" s="175"/>
    </row>
    <row r="5239" spans="10:11" ht="15" customHeight="1" x14ac:dyDescent="0.25">
      <c r="J5239" s="175"/>
      <c r="K5239" s="175"/>
    </row>
    <row r="5240" spans="10:11" ht="15" customHeight="1" x14ac:dyDescent="0.25">
      <c r="J5240" s="175"/>
      <c r="K5240" s="175"/>
    </row>
    <row r="5241" spans="10:11" ht="15" customHeight="1" x14ac:dyDescent="0.25">
      <c r="J5241" s="175"/>
      <c r="K5241" s="175"/>
    </row>
    <row r="5242" spans="10:11" ht="15" customHeight="1" x14ac:dyDescent="0.25">
      <c r="J5242" s="175"/>
      <c r="K5242" s="175"/>
    </row>
    <row r="5243" spans="10:11" ht="15" customHeight="1" x14ac:dyDescent="0.25">
      <c r="J5243" s="175"/>
      <c r="K5243" s="175"/>
    </row>
    <row r="5244" spans="10:11" ht="15" customHeight="1" x14ac:dyDescent="0.25">
      <c r="J5244" s="175"/>
      <c r="K5244" s="175"/>
    </row>
    <row r="5245" spans="10:11" ht="15" customHeight="1" x14ac:dyDescent="0.25">
      <c r="J5245" s="175"/>
      <c r="K5245" s="175"/>
    </row>
    <row r="5246" spans="10:11" ht="15" customHeight="1" x14ac:dyDescent="0.25">
      <c r="J5246" s="175"/>
      <c r="K5246" s="175"/>
    </row>
    <row r="5247" spans="10:11" ht="15" customHeight="1" x14ac:dyDescent="0.25">
      <c r="J5247" s="175"/>
      <c r="K5247" s="175"/>
    </row>
    <row r="5248" spans="10:11" ht="15" customHeight="1" x14ac:dyDescent="0.25">
      <c r="J5248" s="175"/>
      <c r="K5248" s="175"/>
    </row>
    <row r="5249" spans="10:11" ht="15" customHeight="1" x14ac:dyDescent="0.25">
      <c r="J5249" s="175"/>
      <c r="K5249" s="175"/>
    </row>
    <row r="5250" spans="10:11" ht="15" customHeight="1" x14ac:dyDescent="0.25">
      <c r="J5250" s="175"/>
      <c r="K5250" s="175"/>
    </row>
    <row r="5251" spans="10:11" ht="15" customHeight="1" x14ac:dyDescent="0.25">
      <c r="J5251" s="175"/>
      <c r="K5251" s="175"/>
    </row>
    <row r="5252" spans="10:11" ht="15" customHeight="1" x14ac:dyDescent="0.25">
      <c r="J5252" s="175"/>
      <c r="K5252" s="175"/>
    </row>
    <row r="5253" spans="10:11" ht="15" customHeight="1" x14ac:dyDescent="0.25">
      <c r="J5253" s="175"/>
      <c r="K5253" s="175"/>
    </row>
    <row r="5254" spans="10:11" ht="15" customHeight="1" x14ac:dyDescent="0.25">
      <c r="J5254" s="175"/>
      <c r="K5254" s="175"/>
    </row>
    <row r="5255" spans="10:11" ht="15" customHeight="1" x14ac:dyDescent="0.25">
      <c r="J5255" s="175"/>
      <c r="K5255" s="175"/>
    </row>
    <row r="5256" spans="10:11" ht="15" customHeight="1" x14ac:dyDescent="0.25">
      <c r="J5256" s="175"/>
      <c r="K5256" s="175"/>
    </row>
    <row r="5257" spans="10:11" ht="15" customHeight="1" x14ac:dyDescent="0.25">
      <c r="J5257" s="175"/>
      <c r="K5257" s="175"/>
    </row>
    <row r="5258" spans="10:11" ht="15" customHeight="1" x14ac:dyDescent="0.25">
      <c r="J5258" s="175"/>
      <c r="K5258" s="175"/>
    </row>
    <row r="5259" spans="10:11" ht="15" customHeight="1" x14ac:dyDescent="0.25">
      <c r="J5259" s="175"/>
      <c r="K5259" s="175"/>
    </row>
    <row r="5260" spans="10:11" ht="15" customHeight="1" x14ac:dyDescent="0.25">
      <c r="J5260" s="175"/>
      <c r="K5260" s="175"/>
    </row>
    <row r="5261" spans="10:11" ht="15" customHeight="1" x14ac:dyDescent="0.25">
      <c r="J5261" s="175"/>
      <c r="K5261" s="175"/>
    </row>
    <row r="5262" spans="10:11" ht="15" customHeight="1" x14ac:dyDescent="0.25">
      <c r="J5262" s="175"/>
      <c r="K5262" s="175"/>
    </row>
    <row r="5263" spans="10:11" ht="15" customHeight="1" x14ac:dyDescent="0.25">
      <c r="J5263" s="175"/>
      <c r="K5263" s="175"/>
    </row>
    <row r="5264" spans="10:11" ht="15" customHeight="1" x14ac:dyDescent="0.25">
      <c r="J5264" s="175"/>
      <c r="K5264" s="175"/>
    </row>
    <row r="5265" spans="10:11" ht="15" customHeight="1" x14ac:dyDescent="0.25">
      <c r="J5265" s="175"/>
      <c r="K5265" s="175"/>
    </row>
    <row r="5266" spans="10:11" ht="15" customHeight="1" x14ac:dyDescent="0.25">
      <c r="J5266" s="175"/>
      <c r="K5266" s="175"/>
    </row>
    <row r="5267" spans="10:11" ht="15" customHeight="1" x14ac:dyDescent="0.25">
      <c r="J5267" s="175"/>
      <c r="K5267" s="175"/>
    </row>
    <row r="5268" spans="10:11" ht="15" customHeight="1" x14ac:dyDescent="0.25">
      <c r="J5268" s="175"/>
      <c r="K5268" s="175"/>
    </row>
    <row r="5269" spans="10:11" ht="15" customHeight="1" x14ac:dyDescent="0.25">
      <c r="J5269" s="175"/>
      <c r="K5269" s="175"/>
    </row>
    <row r="5270" spans="10:11" ht="15" customHeight="1" x14ac:dyDescent="0.25">
      <c r="J5270" s="175"/>
      <c r="K5270" s="175"/>
    </row>
    <row r="5271" spans="10:11" ht="15" customHeight="1" x14ac:dyDescent="0.25">
      <c r="J5271" s="175"/>
      <c r="K5271" s="175"/>
    </row>
    <row r="5272" spans="10:11" ht="15" customHeight="1" x14ac:dyDescent="0.25">
      <c r="J5272" s="175"/>
      <c r="K5272" s="175"/>
    </row>
    <row r="5273" spans="10:11" ht="15" customHeight="1" x14ac:dyDescent="0.25">
      <c r="J5273" s="175"/>
      <c r="K5273" s="175"/>
    </row>
    <row r="5274" spans="10:11" ht="15" customHeight="1" x14ac:dyDescent="0.25">
      <c r="J5274" s="175"/>
      <c r="K5274" s="175"/>
    </row>
    <row r="5275" spans="10:11" ht="15" customHeight="1" x14ac:dyDescent="0.25">
      <c r="J5275" s="175"/>
      <c r="K5275" s="175"/>
    </row>
    <row r="5276" spans="10:11" ht="15" customHeight="1" x14ac:dyDescent="0.25">
      <c r="J5276" s="175"/>
      <c r="K5276" s="175"/>
    </row>
    <row r="5277" spans="10:11" ht="15" customHeight="1" x14ac:dyDescent="0.25">
      <c r="J5277" s="175"/>
      <c r="K5277" s="175"/>
    </row>
    <row r="5278" spans="10:11" ht="15" customHeight="1" x14ac:dyDescent="0.25">
      <c r="J5278" s="175"/>
      <c r="K5278" s="175"/>
    </row>
    <row r="5279" spans="10:11" ht="15" customHeight="1" x14ac:dyDescent="0.25">
      <c r="J5279" s="175"/>
      <c r="K5279" s="175"/>
    </row>
    <row r="5280" spans="10:11" ht="15" customHeight="1" x14ac:dyDescent="0.25">
      <c r="J5280" s="175"/>
      <c r="K5280" s="175"/>
    </row>
    <row r="5281" spans="10:11" ht="15" customHeight="1" x14ac:dyDescent="0.25">
      <c r="J5281" s="175"/>
      <c r="K5281" s="175"/>
    </row>
    <row r="5282" spans="10:11" ht="15" customHeight="1" x14ac:dyDescent="0.25">
      <c r="J5282" s="175"/>
      <c r="K5282" s="175"/>
    </row>
    <row r="5283" spans="10:11" ht="15" customHeight="1" x14ac:dyDescent="0.25">
      <c r="J5283" s="175"/>
      <c r="K5283" s="175"/>
    </row>
    <row r="5284" spans="10:11" ht="15" customHeight="1" x14ac:dyDescent="0.25">
      <c r="J5284" s="175"/>
      <c r="K5284" s="175"/>
    </row>
    <row r="5285" spans="10:11" ht="15" customHeight="1" x14ac:dyDescent="0.25">
      <c r="J5285" s="175"/>
      <c r="K5285" s="175"/>
    </row>
    <row r="5286" spans="10:11" ht="15" customHeight="1" x14ac:dyDescent="0.25">
      <c r="J5286" s="175"/>
      <c r="K5286" s="175"/>
    </row>
    <row r="5287" spans="10:11" ht="15" customHeight="1" x14ac:dyDescent="0.25">
      <c r="J5287" s="175"/>
      <c r="K5287" s="175"/>
    </row>
    <row r="5288" spans="10:11" ht="15" customHeight="1" x14ac:dyDescent="0.25">
      <c r="J5288" s="175"/>
      <c r="K5288" s="175"/>
    </row>
    <row r="5289" spans="10:11" ht="15" customHeight="1" x14ac:dyDescent="0.25">
      <c r="J5289" s="175"/>
      <c r="K5289" s="175"/>
    </row>
    <row r="5290" spans="10:11" ht="15" customHeight="1" x14ac:dyDescent="0.25">
      <c r="J5290" s="175"/>
      <c r="K5290" s="175"/>
    </row>
    <row r="5291" spans="10:11" ht="15" customHeight="1" x14ac:dyDescent="0.25">
      <c r="J5291" s="175"/>
      <c r="K5291" s="175"/>
    </row>
    <row r="5292" spans="10:11" ht="15" customHeight="1" x14ac:dyDescent="0.25">
      <c r="J5292" s="175"/>
      <c r="K5292" s="175"/>
    </row>
    <row r="5293" spans="10:11" ht="15" customHeight="1" x14ac:dyDescent="0.25">
      <c r="J5293" s="175"/>
      <c r="K5293" s="175"/>
    </row>
    <row r="5294" spans="10:11" ht="15" customHeight="1" x14ac:dyDescent="0.25">
      <c r="J5294" s="175"/>
      <c r="K5294" s="175"/>
    </row>
    <row r="5295" spans="10:11" ht="15" customHeight="1" x14ac:dyDescent="0.25">
      <c r="J5295" s="175"/>
      <c r="K5295" s="175"/>
    </row>
    <row r="5296" spans="10:11" ht="15" customHeight="1" x14ac:dyDescent="0.25">
      <c r="J5296" s="175"/>
      <c r="K5296" s="175"/>
    </row>
    <row r="5297" spans="10:11" ht="15" customHeight="1" x14ac:dyDescent="0.25">
      <c r="J5297" s="175"/>
      <c r="K5297" s="175"/>
    </row>
    <row r="5298" spans="10:11" ht="15" customHeight="1" x14ac:dyDescent="0.25">
      <c r="J5298" s="175"/>
      <c r="K5298" s="175"/>
    </row>
    <row r="5299" spans="10:11" ht="15" customHeight="1" x14ac:dyDescent="0.25">
      <c r="J5299" s="175"/>
      <c r="K5299" s="175"/>
    </row>
    <row r="5300" spans="10:11" ht="15" customHeight="1" x14ac:dyDescent="0.25">
      <c r="J5300" s="175"/>
      <c r="K5300" s="175"/>
    </row>
    <row r="5301" spans="10:11" ht="15" customHeight="1" x14ac:dyDescent="0.25">
      <c r="J5301" s="175"/>
      <c r="K5301" s="175"/>
    </row>
    <row r="5302" spans="10:11" ht="15" customHeight="1" x14ac:dyDescent="0.25">
      <c r="J5302" s="175"/>
      <c r="K5302" s="175"/>
    </row>
    <row r="5303" spans="10:11" ht="15" customHeight="1" x14ac:dyDescent="0.25">
      <c r="J5303" s="175"/>
      <c r="K5303" s="175"/>
    </row>
    <row r="5304" spans="10:11" ht="15" customHeight="1" x14ac:dyDescent="0.25">
      <c r="J5304" s="175"/>
      <c r="K5304" s="175"/>
    </row>
    <row r="5305" spans="10:11" ht="15" customHeight="1" x14ac:dyDescent="0.25">
      <c r="J5305" s="175"/>
      <c r="K5305" s="175"/>
    </row>
    <row r="5306" spans="10:11" ht="15" customHeight="1" x14ac:dyDescent="0.25">
      <c r="J5306" s="175"/>
      <c r="K5306" s="175"/>
    </row>
    <row r="5307" spans="10:11" ht="15" customHeight="1" x14ac:dyDescent="0.25">
      <c r="J5307" s="175"/>
      <c r="K5307" s="175"/>
    </row>
    <row r="5308" spans="10:11" ht="15" customHeight="1" x14ac:dyDescent="0.25">
      <c r="J5308" s="175"/>
      <c r="K5308" s="175"/>
    </row>
    <row r="5309" spans="10:11" ht="15" customHeight="1" x14ac:dyDescent="0.25">
      <c r="J5309" s="175"/>
      <c r="K5309" s="175"/>
    </row>
    <row r="5310" spans="10:11" ht="15" customHeight="1" x14ac:dyDescent="0.25">
      <c r="J5310" s="175"/>
      <c r="K5310" s="175"/>
    </row>
    <row r="5311" spans="10:11" ht="15" customHeight="1" x14ac:dyDescent="0.25">
      <c r="J5311" s="175"/>
      <c r="K5311" s="175"/>
    </row>
    <row r="5312" spans="10:11" ht="15" customHeight="1" x14ac:dyDescent="0.25">
      <c r="J5312" s="175"/>
      <c r="K5312" s="175"/>
    </row>
    <row r="5313" spans="10:11" ht="15" customHeight="1" x14ac:dyDescent="0.25">
      <c r="J5313" s="175"/>
      <c r="K5313" s="175"/>
    </row>
    <row r="5314" spans="10:11" ht="15" customHeight="1" x14ac:dyDescent="0.25">
      <c r="J5314" s="175"/>
      <c r="K5314" s="175"/>
    </row>
    <row r="5315" spans="10:11" ht="15" customHeight="1" x14ac:dyDescent="0.25">
      <c r="J5315" s="175"/>
      <c r="K5315" s="175"/>
    </row>
    <row r="5316" spans="10:11" ht="15" customHeight="1" x14ac:dyDescent="0.25">
      <c r="J5316" s="175"/>
      <c r="K5316" s="175"/>
    </row>
    <row r="5317" spans="10:11" ht="15" customHeight="1" x14ac:dyDescent="0.25">
      <c r="J5317" s="175"/>
      <c r="K5317" s="175"/>
    </row>
    <row r="5318" spans="10:11" ht="15" customHeight="1" x14ac:dyDescent="0.25">
      <c r="J5318" s="175"/>
      <c r="K5318" s="175"/>
    </row>
    <row r="5319" spans="10:11" ht="15" customHeight="1" x14ac:dyDescent="0.25">
      <c r="J5319" s="175"/>
      <c r="K5319" s="175"/>
    </row>
    <row r="5320" spans="10:11" ht="15" customHeight="1" x14ac:dyDescent="0.25">
      <c r="J5320" s="175"/>
      <c r="K5320" s="175"/>
    </row>
    <row r="5321" spans="10:11" ht="15" customHeight="1" x14ac:dyDescent="0.25">
      <c r="J5321" s="175"/>
      <c r="K5321" s="175"/>
    </row>
    <row r="5322" spans="10:11" ht="15" customHeight="1" x14ac:dyDescent="0.25">
      <c r="J5322" s="175"/>
      <c r="K5322" s="175"/>
    </row>
    <row r="5323" spans="10:11" ht="15" customHeight="1" x14ac:dyDescent="0.25">
      <c r="J5323" s="175"/>
      <c r="K5323" s="175"/>
    </row>
    <row r="5324" spans="10:11" ht="15" customHeight="1" x14ac:dyDescent="0.25">
      <c r="J5324" s="175"/>
      <c r="K5324" s="175"/>
    </row>
    <row r="5325" spans="10:11" ht="15" customHeight="1" x14ac:dyDescent="0.25">
      <c r="J5325" s="175"/>
      <c r="K5325" s="175"/>
    </row>
    <row r="5326" spans="10:11" ht="15" customHeight="1" x14ac:dyDescent="0.25">
      <c r="J5326" s="175"/>
      <c r="K5326" s="175"/>
    </row>
    <row r="5327" spans="10:11" ht="15" customHeight="1" x14ac:dyDescent="0.25">
      <c r="J5327" s="175"/>
      <c r="K5327" s="175"/>
    </row>
    <row r="5328" spans="10:11" ht="15" customHeight="1" x14ac:dyDescent="0.25">
      <c r="J5328" s="175"/>
      <c r="K5328" s="175"/>
    </row>
    <row r="5329" spans="10:11" ht="15" customHeight="1" x14ac:dyDescent="0.25">
      <c r="J5329" s="175"/>
      <c r="K5329" s="175"/>
    </row>
    <row r="5330" spans="10:11" ht="15" customHeight="1" x14ac:dyDescent="0.25">
      <c r="J5330" s="175"/>
      <c r="K5330" s="175"/>
    </row>
    <row r="5331" spans="10:11" ht="15" customHeight="1" x14ac:dyDescent="0.25">
      <c r="J5331" s="175"/>
      <c r="K5331" s="175"/>
    </row>
    <row r="5332" spans="10:11" ht="15" customHeight="1" x14ac:dyDescent="0.25">
      <c r="J5332" s="175"/>
      <c r="K5332" s="175"/>
    </row>
    <row r="5333" spans="10:11" ht="15" customHeight="1" x14ac:dyDescent="0.25">
      <c r="J5333" s="175"/>
      <c r="K5333" s="175"/>
    </row>
    <row r="5334" spans="10:11" ht="15" customHeight="1" x14ac:dyDescent="0.25">
      <c r="J5334" s="175"/>
      <c r="K5334" s="175"/>
    </row>
    <row r="5335" spans="10:11" ht="15" customHeight="1" x14ac:dyDescent="0.25">
      <c r="J5335" s="175"/>
      <c r="K5335" s="175"/>
    </row>
    <row r="5336" spans="10:11" ht="15" customHeight="1" x14ac:dyDescent="0.25">
      <c r="J5336" s="175"/>
      <c r="K5336" s="175"/>
    </row>
    <row r="5337" spans="10:11" ht="15" customHeight="1" x14ac:dyDescent="0.25">
      <c r="J5337" s="175"/>
      <c r="K5337" s="175"/>
    </row>
    <row r="5338" spans="10:11" ht="15" customHeight="1" x14ac:dyDescent="0.25">
      <c r="J5338" s="175"/>
      <c r="K5338" s="175"/>
    </row>
    <row r="5339" spans="10:11" ht="15" customHeight="1" x14ac:dyDescent="0.25">
      <c r="J5339" s="175"/>
      <c r="K5339" s="175"/>
    </row>
    <row r="5340" spans="10:11" ht="15" customHeight="1" x14ac:dyDescent="0.25">
      <c r="J5340" s="175"/>
      <c r="K5340" s="175"/>
    </row>
    <row r="5341" spans="10:11" ht="15" customHeight="1" x14ac:dyDescent="0.25">
      <c r="J5341" s="175"/>
      <c r="K5341" s="175"/>
    </row>
    <row r="5342" spans="10:11" ht="15" customHeight="1" x14ac:dyDescent="0.25">
      <c r="J5342" s="175"/>
      <c r="K5342" s="175"/>
    </row>
    <row r="5343" spans="10:11" ht="15" customHeight="1" x14ac:dyDescent="0.25">
      <c r="J5343" s="175"/>
      <c r="K5343" s="175"/>
    </row>
    <row r="5344" spans="10:11" ht="15" customHeight="1" x14ac:dyDescent="0.25">
      <c r="J5344" s="175"/>
      <c r="K5344" s="175"/>
    </row>
    <row r="5345" spans="10:11" ht="15" customHeight="1" x14ac:dyDescent="0.25">
      <c r="J5345" s="175"/>
      <c r="K5345" s="175"/>
    </row>
    <row r="5346" spans="10:11" ht="15" customHeight="1" x14ac:dyDescent="0.25">
      <c r="J5346" s="175"/>
      <c r="K5346" s="175"/>
    </row>
    <row r="5347" spans="10:11" ht="15" customHeight="1" x14ac:dyDescent="0.25">
      <c r="J5347" s="175"/>
      <c r="K5347" s="175"/>
    </row>
    <row r="5348" spans="10:11" ht="15" customHeight="1" x14ac:dyDescent="0.25">
      <c r="J5348" s="175"/>
      <c r="K5348" s="175"/>
    </row>
    <row r="5349" spans="10:11" ht="15" customHeight="1" x14ac:dyDescent="0.25">
      <c r="J5349" s="175"/>
      <c r="K5349" s="175"/>
    </row>
    <row r="5350" spans="10:11" ht="15" customHeight="1" x14ac:dyDescent="0.25">
      <c r="J5350" s="175"/>
      <c r="K5350" s="175"/>
    </row>
    <row r="5351" spans="10:11" ht="15" customHeight="1" x14ac:dyDescent="0.25">
      <c r="J5351" s="175"/>
      <c r="K5351" s="175"/>
    </row>
    <row r="5352" spans="10:11" ht="15" customHeight="1" x14ac:dyDescent="0.25">
      <c r="J5352" s="175"/>
      <c r="K5352" s="175"/>
    </row>
    <row r="5353" spans="10:11" ht="15" customHeight="1" x14ac:dyDescent="0.25">
      <c r="J5353" s="175"/>
      <c r="K5353" s="175"/>
    </row>
    <row r="5354" spans="10:11" ht="15" customHeight="1" x14ac:dyDescent="0.25">
      <c r="J5354" s="175"/>
      <c r="K5354" s="175"/>
    </row>
    <row r="5355" spans="10:11" ht="15" customHeight="1" x14ac:dyDescent="0.25">
      <c r="J5355" s="175"/>
      <c r="K5355" s="175"/>
    </row>
    <row r="5356" spans="10:11" ht="15" customHeight="1" x14ac:dyDescent="0.25">
      <c r="J5356" s="175"/>
      <c r="K5356" s="175"/>
    </row>
    <row r="5357" spans="10:11" ht="15" customHeight="1" x14ac:dyDescent="0.25">
      <c r="J5357" s="175"/>
      <c r="K5357" s="175"/>
    </row>
    <row r="5358" spans="10:11" ht="15" customHeight="1" x14ac:dyDescent="0.25">
      <c r="J5358" s="175"/>
      <c r="K5358" s="175"/>
    </row>
    <row r="5359" spans="10:11" ht="15" customHeight="1" x14ac:dyDescent="0.25">
      <c r="J5359" s="175"/>
      <c r="K5359" s="175"/>
    </row>
    <row r="5360" spans="10:11" ht="15" customHeight="1" x14ac:dyDescent="0.25">
      <c r="J5360" s="175"/>
      <c r="K5360" s="175"/>
    </row>
    <row r="5361" spans="10:11" ht="15" customHeight="1" x14ac:dyDescent="0.25">
      <c r="J5361" s="175"/>
      <c r="K5361" s="175"/>
    </row>
    <row r="5362" spans="10:11" ht="15" customHeight="1" x14ac:dyDescent="0.25">
      <c r="J5362" s="175"/>
      <c r="K5362" s="175"/>
    </row>
    <row r="5363" spans="10:11" ht="15" customHeight="1" x14ac:dyDescent="0.25">
      <c r="J5363" s="175"/>
      <c r="K5363" s="175"/>
    </row>
    <row r="5364" spans="10:11" ht="15" customHeight="1" x14ac:dyDescent="0.25">
      <c r="J5364" s="175"/>
      <c r="K5364" s="175"/>
    </row>
    <row r="5365" spans="10:11" ht="15" customHeight="1" x14ac:dyDescent="0.25">
      <c r="J5365" s="175"/>
      <c r="K5365" s="175"/>
    </row>
    <row r="5366" spans="10:11" ht="15" customHeight="1" x14ac:dyDescent="0.25">
      <c r="J5366" s="175"/>
      <c r="K5366" s="175"/>
    </row>
    <row r="5367" spans="10:11" ht="15" customHeight="1" x14ac:dyDescent="0.25">
      <c r="J5367" s="175"/>
      <c r="K5367" s="175"/>
    </row>
    <row r="5368" spans="10:11" ht="15" customHeight="1" x14ac:dyDescent="0.25">
      <c r="J5368" s="175"/>
      <c r="K5368" s="175"/>
    </row>
    <row r="5369" spans="10:11" ht="15" customHeight="1" x14ac:dyDescent="0.25">
      <c r="J5369" s="175"/>
      <c r="K5369" s="175"/>
    </row>
    <row r="5370" spans="10:11" ht="15" customHeight="1" x14ac:dyDescent="0.25">
      <c r="J5370" s="175"/>
      <c r="K5370" s="175"/>
    </row>
    <row r="5371" spans="10:11" ht="15" customHeight="1" x14ac:dyDescent="0.25">
      <c r="J5371" s="175"/>
      <c r="K5371" s="175"/>
    </row>
    <row r="5372" spans="10:11" ht="15" customHeight="1" x14ac:dyDescent="0.25">
      <c r="J5372" s="175"/>
      <c r="K5372" s="175"/>
    </row>
    <row r="5373" spans="10:11" ht="15" customHeight="1" x14ac:dyDescent="0.25">
      <c r="J5373" s="175"/>
      <c r="K5373" s="175"/>
    </row>
    <row r="5374" spans="10:11" ht="15" customHeight="1" x14ac:dyDescent="0.25">
      <c r="J5374" s="175"/>
      <c r="K5374" s="175"/>
    </row>
    <row r="5375" spans="10:11" ht="15" customHeight="1" x14ac:dyDescent="0.25">
      <c r="J5375" s="175"/>
      <c r="K5375" s="175"/>
    </row>
    <row r="5376" spans="10:11" ht="15" customHeight="1" x14ac:dyDescent="0.25">
      <c r="J5376" s="175"/>
      <c r="K5376" s="175"/>
    </row>
    <row r="5377" spans="10:11" ht="15" customHeight="1" x14ac:dyDescent="0.25">
      <c r="J5377" s="175"/>
      <c r="K5377" s="175"/>
    </row>
    <row r="5378" spans="10:11" ht="15" customHeight="1" x14ac:dyDescent="0.25">
      <c r="J5378" s="175"/>
      <c r="K5378" s="175"/>
    </row>
    <row r="5379" spans="10:11" ht="15" customHeight="1" x14ac:dyDescent="0.25">
      <c r="J5379" s="175"/>
      <c r="K5379" s="175"/>
    </row>
    <row r="5380" spans="10:11" ht="15" customHeight="1" x14ac:dyDescent="0.25">
      <c r="J5380" s="175"/>
      <c r="K5380" s="175"/>
    </row>
    <row r="5381" spans="10:11" ht="15" customHeight="1" x14ac:dyDescent="0.25">
      <c r="J5381" s="175"/>
      <c r="K5381" s="175"/>
    </row>
    <row r="5382" spans="10:11" ht="15" customHeight="1" x14ac:dyDescent="0.25">
      <c r="J5382" s="175"/>
      <c r="K5382" s="175"/>
    </row>
    <row r="5383" spans="10:11" ht="15" customHeight="1" x14ac:dyDescent="0.25">
      <c r="J5383" s="175"/>
      <c r="K5383" s="175"/>
    </row>
    <row r="5384" spans="10:11" ht="15" customHeight="1" x14ac:dyDescent="0.25">
      <c r="J5384" s="175"/>
      <c r="K5384" s="175"/>
    </row>
    <row r="5385" spans="10:11" ht="15" customHeight="1" x14ac:dyDescent="0.25">
      <c r="J5385" s="175"/>
      <c r="K5385" s="175"/>
    </row>
    <row r="5386" spans="10:11" ht="15" customHeight="1" x14ac:dyDescent="0.25">
      <c r="J5386" s="175"/>
      <c r="K5386" s="175"/>
    </row>
    <row r="5387" spans="10:11" ht="15" customHeight="1" x14ac:dyDescent="0.25">
      <c r="J5387" s="175"/>
      <c r="K5387" s="175"/>
    </row>
    <row r="5388" spans="10:11" ht="15" customHeight="1" x14ac:dyDescent="0.25">
      <c r="J5388" s="175"/>
      <c r="K5388" s="175"/>
    </row>
    <row r="5389" spans="10:11" ht="15" customHeight="1" x14ac:dyDescent="0.25">
      <c r="J5389" s="175"/>
      <c r="K5389" s="175"/>
    </row>
    <row r="5390" spans="10:11" ht="15" customHeight="1" x14ac:dyDescent="0.25">
      <c r="J5390" s="175"/>
      <c r="K5390" s="175"/>
    </row>
    <row r="5391" spans="10:11" ht="15" customHeight="1" x14ac:dyDescent="0.25">
      <c r="J5391" s="175"/>
      <c r="K5391" s="175"/>
    </row>
    <row r="5392" spans="10:11" ht="15" customHeight="1" x14ac:dyDescent="0.25">
      <c r="J5392" s="175"/>
      <c r="K5392" s="175"/>
    </row>
    <row r="5393" spans="10:11" ht="15" customHeight="1" x14ac:dyDescent="0.25">
      <c r="J5393" s="175"/>
      <c r="K5393" s="175"/>
    </row>
    <row r="5394" spans="10:11" ht="15" customHeight="1" x14ac:dyDescent="0.25">
      <c r="J5394" s="175"/>
      <c r="K5394" s="175"/>
    </row>
    <row r="5395" spans="10:11" ht="15" customHeight="1" x14ac:dyDescent="0.25">
      <c r="J5395" s="175"/>
      <c r="K5395" s="175"/>
    </row>
    <row r="5396" spans="10:11" ht="15" customHeight="1" x14ac:dyDescent="0.25">
      <c r="J5396" s="175"/>
      <c r="K5396" s="175"/>
    </row>
    <row r="5397" spans="10:11" ht="15" customHeight="1" x14ac:dyDescent="0.25">
      <c r="J5397" s="175"/>
      <c r="K5397" s="175"/>
    </row>
    <row r="5398" spans="10:11" ht="15" customHeight="1" x14ac:dyDescent="0.25">
      <c r="J5398" s="175"/>
      <c r="K5398" s="175"/>
    </row>
    <row r="5399" spans="10:11" ht="15" customHeight="1" x14ac:dyDescent="0.25">
      <c r="J5399" s="175"/>
      <c r="K5399" s="175"/>
    </row>
    <row r="5400" spans="10:11" ht="15" customHeight="1" x14ac:dyDescent="0.25">
      <c r="J5400" s="175"/>
      <c r="K5400" s="175"/>
    </row>
    <row r="5401" spans="10:11" ht="15" customHeight="1" x14ac:dyDescent="0.25">
      <c r="J5401" s="175"/>
      <c r="K5401" s="175"/>
    </row>
    <row r="5402" spans="10:11" ht="15" customHeight="1" x14ac:dyDescent="0.25">
      <c r="J5402" s="175"/>
      <c r="K5402" s="175"/>
    </row>
    <row r="5403" spans="10:11" ht="15" customHeight="1" x14ac:dyDescent="0.25">
      <c r="J5403" s="175"/>
      <c r="K5403" s="175"/>
    </row>
    <row r="5404" spans="10:11" ht="15" customHeight="1" x14ac:dyDescent="0.25">
      <c r="J5404" s="175"/>
      <c r="K5404" s="175"/>
    </row>
    <row r="5405" spans="10:11" ht="15" customHeight="1" x14ac:dyDescent="0.25">
      <c r="J5405" s="175"/>
      <c r="K5405" s="175"/>
    </row>
    <row r="5406" spans="10:11" ht="15" customHeight="1" x14ac:dyDescent="0.25">
      <c r="J5406" s="175"/>
      <c r="K5406" s="175"/>
    </row>
    <row r="5407" spans="10:11" ht="15" customHeight="1" x14ac:dyDescent="0.25">
      <c r="J5407" s="175"/>
      <c r="K5407" s="175"/>
    </row>
    <row r="5408" spans="10:11" ht="15" customHeight="1" x14ac:dyDescent="0.25">
      <c r="J5408" s="175"/>
      <c r="K5408" s="175"/>
    </row>
    <row r="5409" spans="10:11" ht="15" customHeight="1" x14ac:dyDescent="0.25">
      <c r="J5409" s="175"/>
      <c r="K5409" s="175"/>
    </row>
    <row r="5410" spans="10:11" ht="15" customHeight="1" x14ac:dyDescent="0.25">
      <c r="J5410" s="175"/>
      <c r="K5410" s="175"/>
    </row>
    <row r="5411" spans="10:11" ht="15" customHeight="1" x14ac:dyDescent="0.25">
      <c r="J5411" s="175"/>
      <c r="K5411" s="175"/>
    </row>
    <row r="5412" spans="10:11" ht="15" customHeight="1" x14ac:dyDescent="0.25">
      <c r="J5412" s="175"/>
      <c r="K5412" s="175"/>
    </row>
    <row r="5413" spans="10:11" ht="15" customHeight="1" x14ac:dyDescent="0.25">
      <c r="J5413" s="175"/>
      <c r="K5413" s="175"/>
    </row>
    <row r="5414" spans="10:11" ht="15" customHeight="1" x14ac:dyDescent="0.25">
      <c r="J5414" s="175"/>
      <c r="K5414" s="175"/>
    </row>
    <row r="5415" spans="10:11" ht="15" customHeight="1" x14ac:dyDescent="0.25">
      <c r="J5415" s="175"/>
      <c r="K5415" s="175"/>
    </row>
    <row r="5416" spans="10:11" ht="15" customHeight="1" x14ac:dyDescent="0.25">
      <c r="J5416" s="175"/>
      <c r="K5416" s="175"/>
    </row>
    <row r="5417" spans="10:11" ht="15" customHeight="1" x14ac:dyDescent="0.25">
      <c r="J5417" s="175"/>
      <c r="K5417" s="175"/>
    </row>
    <row r="5418" spans="10:11" ht="15" customHeight="1" x14ac:dyDescent="0.25">
      <c r="J5418" s="175"/>
      <c r="K5418" s="175"/>
    </row>
    <row r="5419" spans="10:11" ht="15" customHeight="1" x14ac:dyDescent="0.25">
      <c r="J5419" s="175"/>
      <c r="K5419" s="175"/>
    </row>
    <row r="5420" spans="10:11" ht="15" customHeight="1" x14ac:dyDescent="0.25">
      <c r="J5420" s="175"/>
      <c r="K5420" s="175"/>
    </row>
    <row r="5421" spans="10:11" ht="15" customHeight="1" x14ac:dyDescent="0.25">
      <c r="J5421" s="175"/>
      <c r="K5421" s="175"/>
    </row>
    <row r="5422" spans="10:11" ht="15" customHeight="1" x14ac:dyDescent="0.25">
      <c r="J5422" s="175"/>
      <c r="K5422" s="175"/>
    </row>
    <row r="5423" spans="10:11" ht="15" customHeight="1" x14ac:dyDescent="0.25">
      <c r="J5423" s="175"/>
      <c r="K5423" s="175"/>
    </row>
    <row r="5424" spans="10:11" ht="15" customHeight="1" x14ac:dyDescent="0.25">
      <c r="J5424" s="175"/>
      <c r="K5424" s="175"/>
    </row>
    <row r="5425" spans="10:11" ht="15" customHeight="1" x14ac:dyDescent="0.25">
      <c r="J5425" s="175"/>
      <c r="K5425" s="175"/>
    </row>
    <row r="5426" spans="10:11" ht="15" customHeight="1" x14ac:dyDescent="0.25">
      <c r="J5426" s="175"/>
      <c r="K5426" s="175"/>
    </row>
    <row r="5427" spans="10:11" ht="15" customHeight="1" x14ac:dyDescent="0.25">
      <c r="J5427" s="175"/>
      <c r="K5427" s="175"/>
    </row>
    <row r="5428" spans="10:11" ht="15" customHeight="1" x14ac:dyDescent="0.25">
      <c r="J5428" s="175"/>
      <c r="K5428" s="175"/>
    </row>
    <row r="5429" spans="10:11" ht="15" customHeight="1" x14ac:dyDescent="0.25">
      <c r="J5429" s="175"/>
      <c r="K5429" s="175"/>
    </row>
    <row r="5430" spans="10:11" ht="15" customHeight="1" x14ac:dyDescent="0.25">
      <c r="J5430" s="175"/>
      <c r="K5430" s="175"/>
    </row>
    <row r="5431" spans="10:11" ht="15" customHeight="1" x14ac:dyDescent="0.25">
      <c r="J5431" s="175"/>
      <c r="K5431" s="175"/>
    </row>
    <row r="5432" spans="10:11" ht="15" customHeight="1" x14ac:dyDescent="0.25">
      <c r="J5432" s="175"/>
      <c r="K5432" s="175"/>
    </row>
    <row r="5433" spans="10:11" ht="15" customHeight="1" x14ac:dyDescent="0.25">
      <c r="J5433" s="175"/>
      <c r="K5433" s="175"/>
    </row>
    <row r="5434" spans="10:11" ht="15" customHeight="1" x14ac:dyDescent="0.25">
      <c r="J5434" s="175"/>
      <c r="K5434" s="175"/>
    </row>
    <row r="5435" spans="10:11" ht="15" customHeight="1" x14ac:dyDescent="0.25">
      <c r="J5435" s="175"/>
      <c r="K5435" s="175"/>
    </row>
    <row r="5436" spans="10:11" ht="15" customHeight="1" x14ac:dyDescent="0.25">
      <c r="J5436" s="175"/>
      <c r="K5436" s="175"/>
    </row>
    <row r="5437" spans="10:11" ht="15" customHeight="1" x14ac:dyDescent="0.25">
      <c r="J5437" s="175"/>
      <c r="K5437" s="175"/>
    </row>
    <row r="5438" spans="10:11" ht="15" customHeight="1" x14ac:dyDescent="0.25">
      <c r="J5438" s="175"/>
      <c r="K5438" s="175"/>
    </row>
    <row r="5439" spans="10:11" ht="15" customHeight="1" x14ac:dyDescent="0.25">
      <c r="J5439" s="175"/>
      <c r="K5439" s="175"/>
    </row>
    <row r="5440" spans="10:11" ht="15" customHeight="1" x14ac:dyDescent="0.25">
      <c r="J5440" s="175"/>
      <c r="K5440" s="175"/>
    </row>
    <row r="5441" spans="10:11" ht="15" customHeight="1" x14ac:dyDescent="0.25">
      <c r="J5441" s="175"/>
      <c r="K5441" s="175"/>
    </row>
    <row r="5442" spans="10:11" ht="15" customHeight="1" x14ac:dyDescent="0.25">
      <c r="J5442" s="175"/>
      <c r="K5442" s="175"/>
    </row>
    <row r="5443" spans="10:11" ht="15" customHeight="1" x14ac:dyDescent="0.25">
      <c r="J5443" s="175"/>
      <c r="K5443" s="175"/>
    </row>
    <row r="5444" spans="10:11" ht="15" customHeight="1" x14ac:dyDescent="0.25">
      <c r="J5444" s="175"/>
      <c r="K5444" s="175"/>
    </row>
    <row r="5445" spans="10:11" ht="15" customHeight="1" x14ac:dyDescent="0.25">
      <c r="J5445" s="175"/>
      <c r="K5445" s="175"/>
    </row>
    <row r="5446" spans="10:11" ht="15" customHeight="1" x14ac:dyDescent="0.25">
      <c r="J5446" s="175"/>
      <c r="K5446" s="175"/>
    </row>
    <row r="5447" spans="10:11" ht="15" customHeight="1" x14ac:dyDescent="0.25">
      <c r="J5447" s="175"/>
      <c r="K5447" s="175"/>
    </row>
    <row r="5448" spans="10:11" ht="15" customHeight="1" x14ac:dyDescent="0.25">
      <c r="J5448" s="175"/>
      <c r="K5448" s="175"/>
    </row>
    <row r="5449" spans="10:11" ht="15" customHeight="1" x14ac:dyDescent="0.25">
      <c r="J5449" s="175"/>
      <c r="K5449" s="175"/>
    </row>
    <row r="5450" spans="10:11" ht="15" customHeight="1" x14ac:dyDescent="0.25">
      <c r="J5450" s="175"/>
      <c r="K5450" s="175"/>
    </row>
    <row r="5451" spans="10:11" ht="15" customHeight="1" x14ac:dyDescent="0.25">
      <c r="J5451" s="175"/>
      <c r="K5451" s="175"/>
    </row>
    <row r="5452" spans="10:11" ht="15" customHeight="1" x14ac:dyDescent="0.25">
      <c r="J5452" s="175"/>
      <c r="K5452" s="175"/>
    </row>
    <row r="5453" spans="10:11" ht="15" customHeight="1" x14ac:dyDescent="0.25">
      <c r="J5453" s="175"/>
      <c r="K5453" s="175"/>
    </row>
    <row r="5454" spans="10:11" ht="15" customHeight="1" x14ac:dyDescent="0.25">
      <c r="J5454" s="175"/>
      <c r="K5454" s="175"/>
    </row>
    <row r="5455" spans="10:11" ht="15" customHeight="1" x14ac:dyDescent="0.25">
      <c r="J5455" s="175"/>
      <c r="K5455" s="175"/>
    </row>
    <row r="5456" spans="10:11" ht="15" customHeight="1" x14ac:dyDescent="0.25">
      <c r="J5456" s="175"/>
      <c r="K5456" s="175"/>
    </row>
    <row r="5457" spans="10:11" ht="15" customHeight="1" x14ac:dyDescent="0.25">
      <c r="J5457" s="175"/>
      <c r="K5457" s="175"/>
    </row>
    <row r="5458" spans="10:11" ht="15" customHeight="1" x14ac:dyDescent="0.25">
      <c r="J5458" s="175"/>
      <c r="K5458" s="175"/>
    </row>
    <row r="5459" spans="10:11" ht="15" customHeight="1" x14ac:dyDescent="0.25">
      <c r="J5459" s="175"/>
      <c r="K5459" s="175"/>
    </row>
    <row r="5460" spans="10:11" ht="15" customHeight="1" x14ac:dyDescent="0.25">
      <c r="J5460" s="175"/>
      <c r="K5460" s="175"/>
    </row>
    <row r="5461" spans="10:11" ht="15" customHeight="1" x14ac:dyDescent="0.25">
      <c r="J5461" s="175"/>
      <c r="K5461" s="175"/>
    </row>
    <row r="5462" spans="10:11" ht="15" customHeight="1" x14ac:dyDescent="0.25">
      <c r="J5462" s="175"/>
      <c r="K5462" s="175"/>
    </row>
    <row r="5463" spans="10:11" ht="15" customHeight="1" x14ac:dyDescent="0.25">
      <c r="J5463" s="175"/>
      <c r="K5463" s="175"/>
    </row>
    <row r="5464" spans="10:11" ht="15" customHeight="1" x14ac:dyDescent="0.25">
      <c r="J5464" s="175"/>
      <c r="K5464" s="175"/>
    </row>
    <row r="5465" spans="10:11" ht="15" customHeight="1" x14ac:dyDescent="0.25">
      <c r="J5465" s="175"/>
      <c r="K5465" s="175"/>
    </row>
    <row r="5466" spans="10:11" ht="15" customHeight="1" x14ac:dyDescent="0.25">
      <c r="J5466" s="175"/>
      <c r="K5466" s="175"/>
    </row>
    <row r="5467" spans="10:11" ht="15" customHeight="1" x14ac:dyDescent="0.25">
      <c r="J5467" s="175"/>
      <c r="K5467" s="175"/>
    </row>
    <row r="5468" spans="10:11" ht="15" customHeight="1" x14ac:dyDescent="0.25">
      <c r="J5468" s="175"/>
      <c r="K5468" s="175"/>
    </row>
    <row r="5469" spans="10:11" ht="15" customHeight="1" x14ac:dyDescent="0.25">
      <c r="J5469" s="175"/>
      <c r="K5469" s="175"/>
    </row>
    <row r="5470" spans="10:11" ht="15" customHeight="1" x14ac:dyDescent="0.25">
      <c r="J5470" s="175"/>
      <c r="K5470" s="175"/>
    </row>
    <row r="5471" spans="10:11" ht="15" customHeight="1" x14ac:dyDescent="0.25">
      <c r="J5471" s="175"/>
      <c r="K5471" s="175"/>
    </row>
    <row r="5472" spans="10:11" ht="15" customHeight="1" x14ac:dyDescent="0.25">
      <c r="J5472" s="175"/>
      <c r="K5472" s="175"/>
    </row>
    <row r="5473" spans="10:11" ht="15" customHeight="1" x14ac:dyDescent="0.25">
      <c r="J5473" s="175"/>
      <c r="K5473" s="175"/>
    </row>
    <row r="5474" spans="10:11" ht="15" customHeight="1" x14ac:dyDescent="0.25">
      <c r="J5474" s="175"/>
      <c r="K5474" s="175"/>
    </row>
    <row r="5475" spans="10:11" ht="15" customHeight="1" x14ac:dyDescent="0.25">
      <c r="J5475" s="175"/>
      <c r="K5475" s="175"/>
    </row>
    <row r="5476" spans="10:11" ht="15" customHeight="1" x14ac:dyDescent="0.25">
      <c r="J5476" s="175"/>
      <c r="K5476" s="175"/>
    </row>
    <row r="5477" spans="10:11" ht="15" customHeight="1" x14ac:dyDescent="0.25">
      <c r="J5477" s="175"/>
      <c r="K5477" s="175"/>
    </row>
    <row r="5478" spans="10:11" ht="15" customHeight="1" x14ac:dyDescent="0.25">
      <c r="J5478" s="175"/>
      <c r="K5478" s="175"/>
    </row>
    <row r="5479" spans="10:11" ht="15" customHeight="1" x14ac:dyDescent="0.25">
      <c r="J5479" s="175"/>
      <c r="K5479" s="175"/>
    </row>
    <row r="5480" spans="10:11" ht="15" customHeight="1" x14ac:dyDescent="0.25">
      <c r="J5480" s="175"/>
      <c r="K5480" s="175"/>
    </row>
    <row r="5481" spans="10:11" ht="15" customHeight="1" x14ac:dyDescent="0.25">
      <c r="J5481" s="175"/>
      <c r="K5481" s="175"/>
    </row>
    <row r="5482" spans="10:11" ht="15" customHeight="1" x14ac:dyDescent="0.25">
      <c r="J5482" s="175"/>
      <c r="K5482" s="175"/>
    </row>
    <row r="5483" spans="10:11" ht="15" customHeight="1" x14ac:dyDescent="0.25">
      <c r="J5483" s="175"/>
      <c r="K5483" s="175"/>
    </row>
    <row r="5484" spans="10:11" ht="15" customHeight="1" x14ac:dyDescent="0.25">
      <c r="J5484" s="175"/>
      <c r="K5484" s="175"/>
    </row>
    <row r="5485" spans="10:11" ht="15" customHeight="1" x14ac:dyDescent="0.25">
      <c r="J5485" s="175"/>
      <c r="K5485" s="175"/>
    </row>
    <row r="5486" spans="10:11" ht="15" customHeight="1" x14ac:dyDescent="0.25">
      <c r="J5486" s="175"/>
      <c r="K5486" s="175"/>
    </row>
    <row r="5487" spans="10:11" ht="15" customHeight="1" x14ac:dyDescent="0.25">
      <c r="J5487" s="175"/>
      <c r="K5487" s="175"/>
    </row>
    <row r="5488" spans="10:11" ht="15" customHeight="1" x14ac:dyDescent="0.25">
      <c r="J5488" s="175"/>
      <c r="K5488" s="175"/>
    </row>
    <row r="5489" spans="10:11" ht="15" customHeight="1" x14ac:dyDescent="0.25">
      <c r="J5489" s="175"/>
      <c r="K5489" s="175"/>
    </row>
    <row r="5490" spans="10:11" ht="15" customHeight="1" x14ac:dyDescent="0.25">
      <c r="J5490" s="175"/>
      <c r="K5490" s="175"/>
    </row>
    <row r="5491" spans="10:11" ht="15" customHeight="1" x14ac:dyDescent="0.25">
      <c r="J5491" s="175"/>
      <c r="K5491" s="175"/>
    </row>
    <row r="5492" spans="10:11" ht="15" customHeight="1" x14ac:dyDescent="0.25">
      <c r="J5492" s="175"/>
      <c r="K5492" s="175"/>
    </row>
    <row r="5493" spans="10:11" ht="15" customHeight="1" x14ac:dyDescent="0.25">
      <c r="J5493" s="175"/>
      <c r="K5493" s="175"/>
    </row>
    <row r="5494" spans="10:11" ht="15" customHeight="1" x14ac:dyDescent="0.25">
      <c r="J5494" s="175"/>
      <c r="K5494" s="175"/>
    </row>
    <row r="5495" spans="10:11" ht="15" customHeight="1" x14ac:dyDescent="0.25">
      <c r="J5495" s="175"/>
      <c r="K5495" s="175"/>
    </row>
    <row r="5496" spans="10:11" ht="15" customHeight="1" x14ac:dyDescent="0.25">
      <c r="J5496" s="175"/>
      <c r="K5496" s="175"/>
    </row>
    <row r="5497" spans="10:11" ht="15" customHeight="1" x14ac:dyDescent="0.25">
      <c r="J5497" s="175"/>
      <c r="K5497" s="175"/>
    </row>
    <row r="5498" spans="10:11" ht="15" customHeight="1" x14ac:dyDescent="0.25">
      <c r="J5498" s="175"/>
      <c r="K5498" s="175"/>
    </row>
    <row r="5499" spans="10:11" ht="15" customHeight="1" x14ac:dyDescent="0.25">
      <c r="J5499" s="175"/>
      <c r="K5499" s="175"/>
    </row>
    <row r="5500" spans="10:11" ht="15" customHeight="1" x14ac:dyDescent="0.25">
      <c r="J5500" s="175"/>
      <c r="K5500" s="175"/>
    </row>
    <row r="5501" spans="10:11" ht="15" customHeight="1" x14ac:dyDescent="0.25">
      <c r="J5501" s="175"/>
      <c r="K5501" s="175"/>
    </row>
    <row r="5502" spans="10:11" ht="15" customHeight="1" x14ac:dyDescent="0.25">
      <c r="J5502" s="175"/>
      <c r="K5502" s="175"/>
    </row>
    <row r="5503" spans="10:11" ht="15" customHeight="1" x14ac:dyDescent="0.25">
      <c r="J5503" s="175"/>
      <c r="K5503" s="175"/>
    </row>
    <row r="5504" spans="10:11" ht="15" customHeight="1" x14ac:dyDescent="0.25">
      <c r="J5504" s="175"/>
      <c r="K5504" s="175"/>
    </row>
    <row r="5505" spans="10:11" ht="15" customHeight="1" x14ac:dyDescent="0.25">
      <c r="J5505" s="175"/>
      <c r="K5505" s="175"/>
    </row>
    <row r="5506" spans="10:11" ht="15" customHeight="1" x14ac:dyDescent="0.25">
      <c r="J5506" s="175"/>
      <c r="K5506" s="175"/>
    </row>
    <row r="5507" spans="10:11" ht="15" customHeight="1" x14ac:dyDescent="0.25">
      <c r="J5507" s="175"/>
      <c r="K5507" s="175"/>
    </row>
    <row r="5508" spans="10:11" ht="15" customHeight="1" x14ac:dyDescent="0.25">
      <c r="J5508" s="175"/>
      <c r="K5508" s="175"/>
    </row>
    <row r="5509" spans="10:11" ht="15" customHeight="1" x14ac:dyDescent="0.25">
      <c r="J5509" s="175"/>
      <c r="K5509" s="175"/>
    </row>
    <row r="5510" spans="10:11" ht="15" customHeight="1" x14ac:dyDescent="0.25">
      <c r="J5510" s="175"/>
      <c r="K5510" s="175"/>
    </row>
    <row r="5511" spans="10:11" ht="15" customHeight="1" x14ac:dyDescent="0.25">
      <c r="J5511" s="175"/>
      <c r="K5511" s="175"/>
    </row>
    <row r="5512" spans="10:11" ht="15" customHeight="1" x14ac:dyDescent="0.25">
      <c r="J5512" s="175"/>
      <c r="K5512" s="175"/>
    </row>
    <row r="5513" spans="10:11" ht="15" customHeight="1" x14ac:dyDescent="0.25">
      <c r="J5513" s="175"/>
      <c r="K5513" s="175"/>
    </row>
    <row r="5514" spans="10:11" ht="15" customHeight="1" x14ac:dyDescent="0.25">
      <c r="J5514" s="175"/>
      <c r="K5514" s="175"/>
    </row>
    <row r="5515" spans="10:11" ht="15" customHeight="1" x14ac:dyDescent="0.25">
      <c r="J5515" s="175"/>
      <c r="K5515" s="175"/>
    </row>
    <row r="5516" spans="10:11" ht="15" customHeight="1" x14ac:dyDescent="0.25">
      <c r="J5516" s="175"/>
      <c r="K5516" s="175"/>
    </row>
    <row r="5517" spans="10:11" ht="15" customHeight="1" x14ac:dyDescent="0.25">
      <c r="J5517" s="175"/>
      <c r="K5517" s="175"/>
    </row>
    <row r="5518" spans="10:11" ht="15" customHeight="1" x14ac:dyDescent="0.25">
      <c r="J5518" s="175"/>
      <c r="K5518" s="175"/>
    </row>
    <row r="5519" spans="10:11" ht="15" customHeight="1" x14ac:dyDescent="0.25">
      <c r="J5519" s="175"/>
      <c r="K5519" s="175"/>
    </row>
    <row r="5520" spans="10:11" ht="15" customHeight="1" x14ac:dyDescent="0.25">
      <c r="J5520" s="175"/>
      <c r="K5520" s="175"/>
    </row>
    <row r="5521" spans="10:11" ht="15" customHeight="1" x14ac:dyDescent="0.25">
      <c r="J5521" s="175"/>
      <c r="K5521" s="175"/>
    </row>
    <row r="5522" spans="10:11" ht="15" customHeight="1" x14ac:dyDescent="0.25">
      <c r="J5522" s="175"/>
      <c r="K5522" s="175"/>
    </row>
    <row r="5523" spans="10:11" ht="15" customHeight="1" x14ac:dyDescent="0.25">
      <c r="J5523" s="175"/>
      <c r="K5523" s="175"/>
    </row>
    <row r="5524" spans="10:11" ht="15" customHeight="1" x14ac:dyDescent="0.25">
      <c r="J5524" s="175"/>
      <c r="K5524" s="175"/>
    </row>
    <row r="5525" spans="10:11" ht="15" customHeight="1" x14ac:dyDescent="0.25">
      <c r="J5525" s="175"/>
      <c r="K5525" s="175"/>
    </row>
    <row r="5526" spans="10:11" ht="15" customHeight="1" x14ac:dyDescent="0.25">
      <c r="J5526" s="175"/>
      <c r="K5526" s="175"/>
    </row>
    <row r="5527" spans="10:11" ht="15" customHeight="1" x14ac:dyDescent="0.25">
      <c r="J5527" s="175"/>
      <c r="K5527" s="175"/>
    </row>
    <row r="5528" spans="10:11" ht="15" customHeight="1" x14ac:dyDescent="0.25">
      <c r="J5528" s="175"/>
      <c r="K5528" s="175"/>
    </row>
    <row r="5529" spans="10:11" ht="15" customHeight="1" x14ac:dyDescent="0.25">
      <c r="J5529" s="175"/>
      <c r="K5529" s="175"/>
    </row>
    <row r="5530" spans="10:11" ht="15" customHeight="1" x14ac:dyDescent="0.25">
      <c r="J5530" s="175"/>
      <c r="K5530" s="175"/>
    </row>
    <row r="5531" spans="10:11" ht="15" customHeight="1" x14ac:dyDescent="0.25">
      <c r="J5531" s="175"/>
      <c r="K5531" s="175"/>
    </row>
    <row r="5532" spans="10:11" ht="15" customHeight="1" x14ac:dyDescent="0.25">
      <c r="J5532" s="175"/>
      <c r="K5532" s="175"/>
    </row>
    <row r="5533" spans="10:11" ht="15" customHeight="1" x14ac:dyDescent="0.25">
      <c r="J5533" s="175"/>
      <c r="K5533" s="175"/>
    </row>
    <row r="5534" spans="10:11" ht="15" customHeight="1" x14ac:dyDescent="0.25">
      <c r="J5534" s="175"/>
      <c r="K5534" s="175"/>
    </row>
    <row r="5535" spans="10:11" ht="15" customHeight="1" x14ac:dyDescent="0.25">
      <c r="J5535" s="175"/>
      <c r="K5535" s="175"/>
    </row>
    <row r="5536" spans="10:11" ht="15" customHeight="1" x14ac:dyDescent="0.25">
      <c r="J5536" s="175"/>
      <c r="K5536" s="175"/>
    </row>
    <row r="5537" spans="10:11" ht="15" customHeight="1" x14ac:dyDescent="0.25">
      <c r="J5537" s="175"/>
      <c r="K5537" s="175"/>
    </row>
    <row r="5538" spans="10:11" ht="15" customHeight="1" x14ac:dyDescent="0.25">
      <c r="J5538" s="175"/>
      <c r="K5538" s="175"/>
    </row>
    <row r="5539" spans="10:11" ht="15" customHeight="1" x14ac:dyDescent="0.25">
      <c r="J5539" s="175"/>
      <c r="K5539" s="175"/>
    </row>
    <row r="5540" spans="10:11" ht="15" customHeight="1" x14ac:dyDescent="0.25">
      <c r="J5540" s="175"/>
      <c r="K5540" s="175"/>
    </row>
    <row r="5541" spans="10:11" ht="15" customHeight="1" x14ac:dyDescent="0.25">
      <c r="J5541" s="175"/>
      <c r="K5541" s="175"/>
    </row>
    <row r="5542" spans="10:11" ht="15" customHeight="1" x14ac:dyDescent="0.25">
      <c r="J5542" s="175"/>
      <c r="K5542" s="175"/>
    </row>
    <row r="5543" spans="10:11" ht="15" customHeight="1" x14ac:dyDescent="0.25">
      <c r="J5543" s="175"/>
      <c r="K5543" s="175"/>
    </row>
    <row r="5544" spans="10:11" ht="15" customHeight="1" x14ac:dyDescent="0.25">
      <c r="J5544" s="175"/>
      <c r="K5544" s="175"/>
    </row>
    <row r="5545" spans="10:11" ht="15" customHeight="1" x14ac:dyDescent="0.25">
      <c r="J5545" s="175"/>
      <c r="K5545" s="175"/>
    </row>
    <row r="5546" spans="10:11" ht="15" customHeight="1" x14ac:dyDescent="0.25">
      <c r="J5546" s="175"/>
      <c r="K5546" s="175"/>
    </row>
    <row r="5547" spans="10:11" ht="15" customHeight="1" x14ac:dyDescent="0.25">
      <c r="J5547" s="175"/>
      <c r="K5547" s="175"/>
    </row>
    <row r="5548" spans="10:11" ht="15" customHeight="1" x14ac:dyDescent="0.25">
      <c r="J5548" s="175"/>
      <c r="K5548" s="175"/>
    </row>
    <row r="5549" spans="10:11" ht="15" customHeight="1" x14ac:dyDescent="0.25">
      <c r="J5549" s="175"/>
      <c r="K5549" s="175"/>
    </row>
    <row r="5550" spans="10:11" ht="15" customHeight="1" x14ac:dyDescent="0.25">
      <c r="J5550" s="175"/>
      <c r="K5550" s="175"/>
    </row>
    <row r="5551" spans="10:11" ht="15" customHeight="1" x14ac:dyDescent="0.25">
      <c r="J5551" s="175"/>
      <c r="K5551" s="175"/>
    </row>
    <row r="5552" spans="10:11" ht="15" customHeight="1" x14ac:dyDescent="0.25">
      <c r="J5552" s="175"/>
      <c r="K5552" s="175"/>
    </row>
    <row r="5553" spans="10:11" ht="15" customHeight="1" x14ac:dyDescent="0.25">
      <c r="J5553" s="175"/>
      <c r="K5553" s="175"/>
    </row>
    <row r="5554" spans="10:11" ht="15" customHeight="1" x14ac:dyDescent="0.25">
      <c r="J5554" s="175"/>
      <c r="K5554" s="175"/>
    </row>
    <row r="5555" spans="10:11" ht="15" customHeight="1" x14ac:dyDescent="0.25">
      <c r="J5555" s="175"/>
      <c r="K5555" s="175"/>
    </row>
    <row r="5556" spans="10:11" ht="15" customHeight="1" x14ac:dyDescent="0.25">
      <c r="J5556" s="175"/>
      <c r="K5556" s="175"/>
    </row>
    <row r="5557" spans="10:11" ht="15" customHeight="1" x14ac:dyDescent="0.25">
      <c r="J5557" s="175"/>
      <c r="K5557" s="175"/>
    </row>
    <row r="5558" spans="10:11" ht="15" customHeight="1" x14ac:dyDescent="0.25">
      <c r="J5558" s="175"/>
      <c r="K5558" s="175"/>
    </row>
    <row r="5559" spans="10:11" ht="15" customHeight="1" x14ac:dyDescent="0.25">
      <c r="J5559" s="175"/>
      <c r="K5559" s="175"/>
    </row>
    <row r="5560" spans="10:11" ht="15" customHeight="1" x14ac:dyDescent="0.25">
      <c r="J5560" s="175"/>
      <c r="K5560" s="175"/>
    </row>
    <row r="5561" spans="10:11" ht="15" customHeight="1" x14ac:dyDescent="0.25">
      <c r="J5561" s="175"/>
      <c r="K5561" s="175"/>
    </row>
    <row r="5562" spans="10:11" ht="15" customHeight="1" x14ac:dyDescent="0.25">
      <c r="J5562" s="175"/>
      <c r="K5562" s="175"/>
    </row>
    <row r="5563" spans="10:11" ht="15" customHeight="1" x14ac:dyDescent="0.25">
      <c r="J5563" s="175"/>
      <c r="K5563" s="175"/>
    </row>
    <row r="5564" spans="10:11" ht="15" customHeight="1" x14ac:dyDescent="0.25">
      <c r="J5564" s="175"/>
      <c r="K5564" s="175"/>
    </row>
    <row r="5565" spans="10:11" ht="15" customHeight="1" x14ac:dyDescent="0.25">
      <c r="J5565" s="175"/>
      <c r="K5565" s="175"/>
    </row>
    <row r="5566" spans="10:11" ht="15" customHeight="1" x14ac:dyDescent="0.25">
      <c r="J5566" s="175"/>
      <c r="K5566" s="175"/>
    </row>
    <row r="5567" spans="10:11" ht="15" customHeight="1" x14ac:dyDescent="0.25">
      <c r="J5567" s="175"/>
      <c r="K5567" s="175"/>
    </row>
    <row r="5568" spans="10:11" ht="15" customHeight="1" x14ac:dyDescent="0.25">
      <c r="J5568" s="175"/>
      <c r="K5568" s="175"/>
    </row>
    <row r="5569" spans="10:11" ht="15" customHeight="1" x14ac:dyDescent="0.25">
      <c r="J5569" s="175"/>
      <c r="K5569" s="175"/>
    </row>
    <row r="5570" spans="10:11" ht="15" customHeight="1" x14ac:dyDescent="0.25">
      <c r="J5570" s="175"/>
      <c r="K5570" s="175"/>
    </row>
    <row r="5571" spans="10:11" ht="15" customHeight="1" x14ac:dyDescent="0.25">
      <c r="J5571" s="175"/>
      <c r="K5571" s="175"/>
    </row>
    <row r="5572" spans="10:11" ht="15" customHeight="1" x14ac:dyDescent="0.25">
      <c r="J5572" s="175"/>
      <c r="K5572" s="175"/>
    </row>
    <row r="5573" spans="10:11" ht="15" customHeight="1" x14ac:dyDescent="0.25">
      <c r="J5573" s="175"/>
      <c r="K5573" s="175"/>
    </row>
    <row r="5574" spans="10:11" ht="15" customHeight="1" x14ac:dyDescent="0.25">
      <c r="J5574" s="175"/>
      <c r="K5574" s="175"/>
    </row>
    <row r="5575" spans="10:11" ht="15" customHeight="1" x14ac:dyDescent="0.25">
      <c r="J5575" s="175"/>
      <c r="K5575" s="175"/>
    </row>
    <row r="5576" spans="10:11" ht="15" customHeight="1" x14ac:dyDescent="0.25">
      <c r="J5576" s="175"/>
      <c r="K5576" s="175"/>
    </row>
    <row r="5577" spans="10:11" ht="15" customHeight="1" x14ac:dyDescent="0.25">
      <c r="J5577" s="175"/>
      <c r="K5577" s="175"/>
    </row>
    <row r="5578" spans="10:11" ht="15" customHeight="1" x14ac:dyDescent="0.25">
      <c r="J5578" s="175"/>
      <c r="K5578" s="175"/>
    </row>
    <row r="5579" spans="10:11" ht="15" customHeight="1" x14ac:dyDescent="0.25">
      <c r="J5579" s="175"/>
      <c r="K5579" s="175"/>
    </row>
    <row r="5580" spans="10:11" ht="15" customHeight="1" x14ac:dyDescent="0.25">
      <c r="J5580" s="175"/>
      <c r="K5580" s="175"/>
    </row>
    <row r="5581" spans="10:11" ht="15" customHeight="1" x14ac:dyDescent="0.25">
      <c r="J5581" s="175"/>
      <c r="K5581" s="175"/>
    </row>
    <row r="5582" spans="10:11" ht="15" customHeight="1" x14ac:dyDescent="0.25">
      <c r="J5582" s="175"/>
      <c r="K5582" s="175"/>
    </row>
    <row r="5583" spans="10:11" ht="15" customHeight="1" x14ac:dyDescent="0.25">
      <c r="J5583" s="175"/>
      <c r="K5583" s="175"/>
    </row>
    <row r="5584" spans="10:11" ht="15" customHeight="1" x14ac:dyDescent="0.25">
      <c r="J5584" s="175"/>
      <c r="K5584" s="175"/>
    </row>
    <row r="5585" spans="10:11" ht="15" customHeight="1" x14ac:dyDescent="0.25">
      <c r="J5585" s="175"/>
      <c r="K5585" s="175"/>
    </row>
    <row r="5586" spans="10:11" ht="15" customHeight="1" x14ac:dyDescent="0.25">
      <c r="J5586" s="175"/>
      <c r="K5586" s="175"/>
    </row>
    <row r="5587" spans="10:11" ht="15" customHeight="1" x14ac:dyDescent="0.25">
      <c r="J5587" s="175"/>
      <c r="K5587" s="175"/>
    </row>
    <row r="5588" spans="10:11" ht="15" customHeight="1" x14ac:dyDescent="0.25">
      <c r="J5588" s="175"/>
      <c r="K5588" s="175"/>
    </row>
    <row r="5589" spans="10:11" ht="15" customHeight="1" x14ac:dyDescent="0.25">
      <c r="J5589" s="175"/>
      <c r="K5589" s="175"/>
    </row>
    <row r="5590" spans="10:11" ht="15" customHeight="1" x14ac:dyDescent="0.25">
      <c r="J5590" s="175"/>
      <c r="K5590" s="175"/>
    </row>
    <row r="5591" spans="10:11" ht="15" customHeight="1" x14ac:dyDescent="0.25">
      <c r="J5591" s="175"/>
      <c r="K5591" s="175"/>
    </row>
    <row r="5592" spans="10:11" ht="15" customHeight="1" x14ac:dyDescent="0.25">
      <c r="J5592" s="175"/>
      <c r="K5592" s="175"/>
    </row>
    <row r="5593" spans="10:11" ht="15" customHeight="1" x14ac:dyDescent="0.25">
      <c r="J5593" s="175"/>
      <c r="K5593" s="175"/>
    </row>
    <row r="5594" spans="10:11" ht="15" customHeight="1" x14ac:dyDescent="0.25">
      <c r="J5594" s="175"/>
      <c r="K5594" s="175"/>
    </row>
    <row r="5595" spans="10:11" ht="15" customHeight="1" x14ac:dyDescent="0.25">
      <c r="J5595" s="175"/>
      <c r="K5595" s="175"/>
    </row>
    <row r="5596" spans="10:11" ht="15" customHeight="1" x14ac:dyDescent="0.25">
      <c r="J5596" s="175"/>
      <c r="K5596" s="175"/>
    </row>
    <row r="5597" spans="10:11" ht="15" customHeight="1" x14ac:dyDescent="0.25">
      <c r="J5597" s="175"/>
      <c r="K5597" s="175"/>
    </row>
    <row r="5598" spans="10:11" ht="15" customHeight="1" x14ac:dyDescent="0.25">
      <c r="J5598" s="175"/>
      <c r="K5598" s="175"/>
    </row>
    <row r="5599" spans="10:11" ht="15" customHeight="1" x14ac:dyDescent="0.25">
      <c r="J5599" s="175"/>
      <c r="K5599" s="175"/>
    </row>
    <row r="5600" spans="10:11" ht="15" customHeight="1" x14ac:dyDescent="0.25">
      <c r="J5600" s="175"/>
      <c r="K5600" s="175"/>
    </row>
    <row r="5601" spans="10:11" ht="15" customHeight="1" x14ac:dyDescent="0.25">
      <c r="J5601" s="175"/>
      <c r="K5601" s="175"/>
    </row>
    <row r="5602" spans="10:11" ht="15" customHeight="1" x14ac:dyDescent="0.25">
      <c r="J5602" s="175"/>
      <c r="K5602" s="175"/>
    </row>
    <row r="5603" spans="10:11" ht="15" customHeight="1" x14ac:dyDescent="0.25">
      <c r="J5603" s="175"/>
      <c r="K5603" s="175"/>
    </row>
    <row r="5604" spans="10:11" ht="15" customHeight="1" x14ac:dyDescent="0.25">
      <c r="J5604" s="175"/>
      <c r="K5604" s="175"/>
    </row>
    <row r="5605" spans="10:11" ht="15" customHeight="1" x14ac:dyDescent="0.25">
      <c r="J5605" s="175"/>
      <c r="K5605" s="175"/>
    </row>
    <row r="5606" spans="10:11" ht="15" customHeight="1" x14ac:dyDescent="0.25">
      <c r="J5606" s="175"/>
      <c r="K5606" s="175"/>
    </row>
    <row r="5607" spans="10:11" ht="15" customHeight="1" x14ac:dyDescent="0.25">
      <c r="J5607" s="175"/>
      <c r="K5607" s="175"/>
    </row>
    <row r="5608" spans="10:11" ht="15" customHeight="1" x14ac:dyDescent="0.25">
      <c r="J5608" s="175"/>
      <c r="K5608" s="175"/>
    </row>
    <row r="5609" spans="10:11" ht="15" customHeight="1" x14ac:dyDescent="0.25">
      <c r="J5609" s="175"/>
      <c r="K5609" s="175"/>
    </row>
    <row r="5610" spans="10:11" ht="15" customHeight="1" x14ac:dyDescent="0.25">
      <c r="J5610" s="175"/>
      <c r="K5610" s="175"/>
    </row>
    <row r="5611" spans="10:11" ht="15" customHeight="1" x14ac:dyDescent="0.25">
      <c r="J5611" s="175"/>
      <c r="K5611" s="175"/>
    </row>
    <row r="5612" spans="10:11" ht="15" customHeight="1" x14ac:dyDescent="0.25">
      <c r="J5612" s="175"/>
      <c r="K5612" s="175"/>
    </row>
    <row r="5613" spans="10:11" ht="15" customHeight="1" x14ac:dyDescent="0.25">
      <c r="J5613" s="175"/>
      <c r="K5613" s="175"/>
    </row>
    <row r="5614" spans="10:11" ht="15" customHeight="1" x14ac:dyDescent="0.25">
      <c r="J5614" s="175"/>
      <c r="K5614" s="175"/>
    </row>
    <row r="5615" spans="10:11" ht="15" customHeight="1" x14ac:dyDescent="0.25">
      <c r="J5615" s="175"/>
      <c r="K5615" s="175"/>
    </row>
    <row r="5616" spans="10:11" ht="15" customHeight="1" x14ac:dyDescent="0.25">
      <c r="J5616" s="175"/>
      <c r="K5616" s="175"/>
    </row>
    <row r="5617" spans="10:11" ht="15" customHeight="1" x14ac:dyDescent="0.25">
      <c r="J5617" s="175"/>
      <c r="K5617" s="175"/>
    </row>
    <row r="5618" spans="10:11" ht="15" customHeight="1" x14ac:dyDescent="0.25">
      <c r="J5618" s="175"/>
      <c r="K5618" s="175"/>
    </row>
    <row r="5619" spans="10:11" ht="15" customHeight="1" x14ac:dyDescent="0.25">
      <c r="J5619" s="175"/>
      <c r="K5619" s="175"/>
    </row>
    <row r="5620" spans="10:11" ht="15" customHeight="1" x14ac:dyDescent="0.25">
      <c r="J5620" s="175"/>
      <c r="K5620" s="175"/>
    </row>
    <row r="5621" spans="10:11" ht="15" customHeight="1" x14ac:dyDescent="0.25">
      <c r="J5621" s="175"/>
      <c r="K5621" s="175"/>
    </row>
    <row r="5622" spans="10:11" ht="15" customHeight="1" x14ac:dyDescent="0.25">
      <c r="J5622" s="175"/>
      <c r="K5622" s="175"/>
    </row>
    <row r="5623" spans="10:11" ht="15" customHeight="1" x14ac:dyDescent="0.25">
      <c r="J5623" s="175"/>
      <c r="K5623" s="175"/>
    </row>
    <row r="5624" spans="10:11" ht="15" customHeight="1" x14ac:dyDescent="0.25">
      <c r="J5624" s="175"/>
      <c r="K5624" s="175"/>
    </row>
    <row r="5625" spans="10:11" ht="15" customHeight="1" x14ac:dyDescent="0.25">
      <c r="J5625" s="175"/>
      <c r="K5625" s="175"/>
    </row>
    <row r="5626" spans="10:11" ht="15" customHeight="1" x14ac:dyDescent="0.25">
      <c r="J5626" s="175"/>
      <c r="K5626" s="175"/>
    </row>
    <row r="5627" spans="10:11" ht="15" customHeight="1" x14ac:dyDescent="0.25">
      <c r="J5627" s="175"/>
      <c r="K5627" s="175"/>
    </row>
    <row r="5628" spans="10:11" ht="15" customHeight="1" x14ac:dyDescent="0.25">
      <c r="J5628" s="175"/>
      <c r="K5628" s="175"/>
    </row>
    <row r="5629" spans="10:11" ht="15" customHeight="1" x14ac:dyDescent="0.25">
      <c r="J5629" s="175"/>
      <c r="K5629" s="175"/>
    </row>
    <row r="5630" spans="10:11" ht="15" customHeight="1" x14ac:dyDescent="0.25">
      <c r="J5630" s="175"/>
      <c r="K5630" s="175"/>
    </row>
    <row r="5631" spans="10:11" ht="15" customHeight="1" x14ac:dyDescent="0.25">
      <c r="J5631" s="175"/>
      <c r="K5631" s="175"/>
    </row>
    <row r="5632" spans="10:11" ht="15" customHeight="1" x14ac:dyDescent="0.25">
      <c r="J5632" s="175"/>
      <c r="K5632" s="175"/>
    </row>
    <row r="5633" spans="10:11" ht="15" customHeight="1" x14ac:dyDescent="0.25">
      <c r="J5633" s="175"/>
      <c r="K5633" s="175"/>
    </row>
    <row r="5634" spans="10:11" ht="15" customHeight="1" x14ac:dyDescent="0.25">
      <c r="J5634" s="175"/>
      <c r="K5634" s="175"/>
    </row>
    <row r="5635" spans="10:11" ht="15" customHeight="1" x14ac:dyDescent="0.25">
      <c r="J5635" s="175"/>
      <c r="K5635" s="175"/>
    </row>
    <row r="5636" spans="10:11" ht="15" customHeight="1" x14ac:dyDescent="0.25">
      <c r="J5636" s="175"/>
      <c r="K5636" s="175"/>
    </row>
    <row r="5637" spans="10:11" ht="15" customHeight="1" x14ac:dyDescent="0.25">
      <c r="J5637" s="175"/>
      <c r="K5637" s="175"/>
    </row>
    <row r="5638" spans="10:11" ht="15" customHeight="1" x14ac:dyDescent="0.25">
      <c r="J5638" s="175"/>
      <c r="K5638" s="175"/>
    </row>
    <row r="5639" spans="10:11" ht="15" customHeight="1" x14ac:dyDescent="0.25">
      <c r="J5639" s="175"/>
      <c r="K5639" s="175"/>
    </row>
    <row r="5640" spans="10:11" ht="15" customHeight="1" x14ac:dyDescent="0.25">
      <c r="J5640" s="175"/>
      <c r="K5640" s="175"/>
    </row>
    <row r="5641" spans="10:11" ht="15" customHeight="1" x14ac:dyDescent="0.25">
      <c r="J5641" s="175"/>
      <c r="K5641" s="175"/>
    </row>
    <row r="5642" spans="10:11" ht="15" customHeight="1" x14ac:dyDescent="0.25">
      <c r="J5642" s="175"/>
      <c r="K5642" s="175"/>
    </row>
    <row r="5643" spans="10:11" ht="15" customHeight="1" x14ac:dyDescent="0.25">
      <c r="J5643" s="175"/>
      <c r="K5643" s="175"/>
    </row>
    <row r="5644" spans="10:11" ht="15" customHeight="1" x14ac:dyDescent="0.25">
      <c r="J5644" s="175"/>
      <c r="K5644" s="175"/>
    </row>
    <row r="5645" spans="10:11" ht="15" customHeight="1" x14ac:dyDescent="0.25">
      <c r="J5645" s="175"/>
      <c r="K5645" s="175"/>
    </row>
    <row r="5646" spans="10:11" ht="15" customHeight="1" x14ac:dyDescent="0.25">
      <c r="J5646" s="175"/>
      <c r="K5646" s="175"/>
    </row>
    <row r="5647" spans="10:11" ht="15" customHeight="1" x14ac:dyDescent="0.25">
      <c r="J5647" s="175"/>
      <c r="K5647" s="175"/>
    </row>
    <row r="5648" spans="10:11" ht="15" customHeight="1" x14ac:dyDescent="0.25">
      <c r="J5648" s="175"/>
      <c r="K5648" s="175"/>
    </row>
    <row r="5649" spans="10:11" ht="15" customHeight="1" x14ac:dyDescent="0.25">
      <c r="J5649" s="175"/>
      <c r="K5649" s="175"/>
    </row>
    <row r="5650" spans="10:11" ht="15" customHeight="1" x14ac:dyDescent="0.25">
      <c r="J5650" s="175"/>
      <c r="K5650" s="175"/>
    </row>
    <row r="5651" spans="10:11" ht="15" customHeight="1" x14ac:dyDescent="0.25">
      <c r="J5651" s="175"/>
      <c r="K5651" s="175"/>
    </row>
    <row r="5652" spans="10:11" ht="15" customHeight="1" x14ac:dyDescent="0.25">
      <c r="J5652" s="175"/>
      <c r="K5652" s="175"/>
    </row>
    <row r="5653" spans="10:11" ht="15" customHeight="1" x14ac:dyDescent="0.25">
      <c r="J5653" s="175"/>
      <c r="K5653" s="175"/>
    </row>
    <row r="5654" spans="10:11" ht="15" customHeight="1" x14ac:dyDescent="0.25">
      <c r="J5654" s="175"/>
      <c r="K5654" s="175"/>
    </row>
    <row r="5655" spans="10:11" ht="15" customHeight="1" x14ac:dyDescent="0.25">
      <c r="J5655" s="175"/>
      <c r="K5655" s="175"/>
    </row>
    <row r="5656" spans="10:11" ht="15" customHeight="1" x14ac:dyDescent="0.25">
      <c r="J5656" s="175"/>
      <c r="K5656" s="175"/>
    </row>
    <row r="5657" spans="10:11" ht="15" customHeight="1" x14ac:dyDescent="0.25">
      <c r="J5657" s="175"/>
      <c r="K5657" s="175"/>
    </row>
    <row r="5658" spans="10:11" ht="15" customHeight="1" x14ac:dyDescent="0.25">
      <c r="J5658" s="175"/>
      <c r="K5658" s="175"/>
    </row>
    <row r="5659" spans="10:11" ht="15" customHeight="1" x14ac:dyDescent="0.25">
      <c r="J5659" s="175"/>
      <c r="K5659" s="175"/>
    </row>
    <row r="5660" spans="10:11" ht="15" customHeight="1" x14ac:dyDescent="0.25">
      <c r="J5660" s="175"/>
      <c r="K5660" s="175"/>
    </row>
    <row r="5661" spans="10:11" ht="15" customHeight="1" x14ac:dyDescent="0.25">
      <c r="J5661" s="175"/>
      <c r="K5661" s="175"/>
    </row>
    <row r="5662" spans="10:11" ht="15" customHeight="1" x14ac:dyDescent="0.25">
      <c r="J5662" s="175"/>
      <c r="K5662" s="175"/>
    </row>
    <row r="5663" spans="10:11" ht="15" customHeight="1" x14ac:dyDescent="0.25">
      <c r="J5663" s="175"/>
      <c r="K5663" s="175"/>
    </row>
    <row r="5664" spans="10:11" ht="15" customHeight="1" x14ac:dyDescent="0.25">
      <c r="J5664" s="175"/>
      <c r="K5664" s="175"/>
    </row>
    <row r="5665" spans="10:11" ht="15" customHeight="1" x14ac:dyDescent="0.25">
      <c r="J5665" s="175"/>
      <c r="K5665" s="175"/>
    </row>
    <row r="5666" spans="10:11" ht="15" customHeight="1" x14ac:dyDescent="0.25">
      <c r="J5666" s="175"/>
      <c r="K5666" s="175"/>
    </row>
    <row r="5667" spans="10:11" ht="15" customHeight="1" x14ac:dyDescent="0.25">
      <c r="J5667" s="175"/>
      <c r="K5667" s="175"/>
    </row>
    <row r="5668" spans="10:11" ht="15" customHeight="1" x14ac:dyDescent="0.25">
      <c r="J5668" s="175"/>
      <c r="K5668" s="175"/>
    </row>
    <row r="5669" spans="10:11" ht="15" customHeight="1" x14ac:dyDescent="0.25">
      <c r="J5669" s="175"/>
      <c r="K5669" s="175"/>
    </row>
    <row r="5670" spans="10:11" ht="15" customHeight="1" x14ac:dyDescent="0.25">
      <c r="J5670" s="175"/>
      <c r="K5670" s="175"/>
    </row>
    <row r="5671" spans="10:11" ht="15" customHeight="1" x14ac:dyDescent="0.25">
      <c r="J5671" s="175"/>
      <c r="K5671" s="175"/>
    </row>
    <row r="5672" spans="10:11" ht="15" customHeight="1" x14ac:dyDescent="0.25">
      <c r="J5672" s="175"/>
      <c r="K5672" s="175"/>
    </row>
    <row r="5673" spans="10:11" ht="15" customHeight="1" x14ac:dyDescent="0.25">
      <c r="J5673" s="175"/>
      <c r="K5673" s="175"/>
    </row>
    <row r="5674" spans="10:11" ht="15" customHeight="1" x14ac:dyDescent="0.25">
      <c r="J5674" s="175"/>
      <c r="K5674" s="175"/>
    </row>
    <row r="5675" spans="10:11" ht="15" customHeight="1" x14ac:dyDescent="0.25">
      <c r="J5675" s="175"/>
      <c r="K5675" s="175"/>
    </row>
    <row r="5676" spans="10:11" ht="15" customHeight="1" x14ac:dyDescent="0.25">
      <c r="J5676" s="175"/>
      <c r="K5676" s="175"/>
    </row>
    <row r="5677" spans="10:11" ht="15" customHeight="1" x14ac:dyDescent="0.25">
      <c r="J5677" s="175"/>
      <c r="K5677" s="175"/>
    </row>
    <row r="5678" spans="10:11" ht="15" customHeight="1" x14ac:dyDescent="0.25">
      <c r="J5678" s="175"/>
      <c r="K5678" s="175"/>
    </row>
    <row r="5679" spans="10:11" ht="15" customHeight="1" x14ac:dyDescent="0.25">
      <c r="J5679" s="175"/>
      <c r="K5679" s="175"/>
    </row>
    <row r="5680" spans="10:11" ht="15" customHeight="1" x14ac:dyDescent="0.25">
      <c r="J5680" s="175"/>
      <c r="K5680" s="175"/>
    </row>
    <row r="5681" spans="10:11" ht="15" customHeight="1" x14ac:dyDescent="0.25">
      <c r="J5681" s="175"/>
      <c r="K5681" s="175"/>
    </row>
    <row r="5682" spans="10:11" ht="15" customHeight="1" x14ac:dyDescent="0.25">
      <c r="J5682" s="175"/>
      <c r="K5682" s="175"/>
    </row>
    <row r="5683" spans="10:11" ht="15" customHeight="1" x14ac:dyDescent="0.25">
      <c r="J5683" s="175"/>
      <c r="K5683" s="175"/>
    </row>
    <row r="5684" spans="10:11" ht="15" customHeight="1" x14ac:dyDescent="0.25">
      <c r="J5684" s="175"/>
      <c r="K5684" s="175"/>
    </row>
    <row r="5685" spans="10:11" ht="15" customHeight="1" x14ac:dyDescent="0.25">
      <c r="J5685" s="175"/>
      <c r="K5685" s="175"/>
    </row>
    <row r="5686" spans="10:11" ht="15" customHeight="1" x14ac:dyDescent="0.25">
      <c r="J5686" s="175"/>
      <c r="K5686" s="175"/>
    </row>
    <row r="5687" spans="10:11" ht="15" customHeight="1" x14ac:dyDescent="0.25">
      <c r="J5687" s="175"/>
      <c r="K5687" s="175"/>
    </row>
    <row r="5688" spans="10:11" ht="15" customHeight="1" x14ac:dyDescent="0.25">
      <c r="J5688" s="175"/>
      <c r="K5688" s="175"/>
    </row>
    <row r="5689" spans="10:11" ht="15" customHeight="1" x14ac:dyDescent="0.25">
      <c r="J5689" s="175"/>
      <c r="K5689" s="175"/>
    </row>
    <row r="5690" spans="10:11" ht="15" customHeight="1" x14ac:dyDescent="0.25">
      <c r="J5690" s="175"/>
      <c r="K5690" s="175"/>
    </row>
    <row r="5691" spans="10:11" ht="15" customHeight="1" x14ac:dyDescent="0.25">
      <c r="J5691" s="175"/>
      <c r="K5691" s="175"/>
    </row>
    <row r="5692" spans="10:11" ht="15" customHeight="1" x14ac:dyDescent="0.25">
      <c r="J5692" s="175"/>
      <c r="K5692" s="175"/>
    </row>
    <row r="5693" spans="10:11" ht="15" customHeight="1" x14ac:dyDescent="0.25">
      <c r="J5693" s="175"/>
      <c r="K5693" s="175"/>
    </row>
    <row r="5694" spans="10:11" ht="15" customHeight="1" x14ac:dyDescent="0.25">
      <c r="J5694" s="175"/>
      <c r="K5694" s="175"/>
    </row>
    <row r="5695" spans="10:11" ht="15" customHeight="1" x14ac:dyDescent="0.25">
      <c r="J5695" s="175"/>
      <c r="K5695" s="175"/>
    </row>
    <row r="5696" spans="10:11" ht="15" customHeight="1" x14ac:dyDescent="0.25">
      <c r="J5696" s="175"/>
      <c r="K5696" s="175"/>
    </row>
    <row r="5697" spans="10:11" ht="15" customHeight="1" x14ac:dyDescent="0.25">
      <c r="J5697" s="175"/>
      <c r="K5697" s="175"/>
    </row>
    <row r="5698" spans="10:11" ht="15" customHeight="1" x14ac:dyDescent="0.25">
      <c r="J5698" s="175"/>
      <c r="K5698" s="175"/>
    </row>
    <row r="5699" spans="10:11" ht="15" customHeight="1" x14ac:dyDescent="0.25">
      <c r="J5699" s="175"/>
      <c r="K5699" s="175"/>
    </row>
    <row r="5700" spans="10:11" ht="15" customHeight="1" x14ac:dyDescent="0.25">
      <c r="J5700" s="175"/>
      <c r="K5700" s="175"/>
    </row>
    <row r="5701" spans="10:11" ht="15" customHeight="1" x14ac:dyDescent="0.25">
      <c r="J5701" s="175"/>
      <c r="K5701" s="175"/>
    </row>
    <row r="5702" spans="10:11" ht="15" customHeight="1" x14ac:dyDescent="0.25">
      <c r="J5702" s="175"/>
      <c r="K5702" s="175"/>
    </row>
    <row r="5703" spans="10:11" ht="15" customHeight="1" x14ac:dyDescent="0.25">
      <c r="J5703" s="175"/>
      <c r="K5703" s="175"/>
    </row>
    <row r="5704" spans="10:11" ht="15" customHeight="1" x14ac:dyDescent="0.25">
      <c r="J5704" s="175"/>
      <c r="K5704" s="175"/>
    </row>
    <row r="5705" spans="10:11" ht="15" customHeight="1" x14ac:dyDescent="0.25">
      <c r="J5705" s="175"/>
      <c r="K5705" s="175"/>
    </row>
    <row r="5706" spans="10:11" ht="15" customHeight="1" x14ac:dyDescent="0.25">
      <c r="J5706" s="175"/>
      <c r="K5706" s="175"/>
    </row>
    <row r="5707" spans="10:11" ht="15" customHeight="1" x14ac:dyDescent="0.25">
      <c r="J5707" s="175"/>
      <c r="K5707" s="175"/>
    </row>
    <row r="5708" spans="10:11" ht="15" customHeight="1" x14ac:dyDescent="0.25">
      <c r="J5708" s="175"/>
      <c r="K5708" s="175"/>
    </row>
    <row r="5709" spans="10:11" ht="15" customHeight="1" x14ac:dyDescent="0.25">
      <c r="J5709" s="175"/>
      <c r="K5709" s="175"/>
    </row>
    <row r="5710" spans="10:11" ht="15" customHeight="1" x14ac:dyDescent="0.25">
      <c r="J5710" s="175"/>
      <c r="K5710" s="175"/>
    </row>
    <row r="5711" spans="10:11" ht="15" customHeight="1" x14ac:dyDescent="0.25">
      <c r="J5711" s="175"/>
      <c r="K5711" s="175"/>
    </row>
    <row r="5712" spans="10:11" ht="15" customHeight="1" x14ac:dyDescent="0.25">
      <c r="J5712" s="175"/>
      <c r="K5712" s="175"/>
    </row>
    <row r="5713" spans="10:11" ht="15" customHeight="1" x14ac:dyDescent="0.25">
      <c r="J5713" s="175"/>
      <c r="K5713" s="175"/>
    </row>
    <row r="5714" spans="10:11" ht="15" customHeight="1" x14ac:dyDescent="0.25">
      <c r="J5714" s="175"/>
      <c r="K5714" s="175"/>
    </row>
    <row r="5715" spans="10:11" ht="15" customHeight="1" x14ac:dyDescent="0.25">
      <c r="J5715" s="175"/>
      <c r="K5715" s="175"/>
    </row>
    <row r="5716" spans="10:11" ht="15" customHeight="1" x14ac:dyDescent="0.25">
      <c r="J5716" s="175"/>
      <c r="K5716" s="175"/>
    </row>
    <row r="5717" spans="10:11" ht="15" customHeight="1" x14ac:dyDescent="0.25">
      <c r="J5717" s="175"/>
      <c r="K5717" s="175"/>
    </row>
    <row r="5718" spans="10:11" ht="15" customHeight="1" x14ac:dyDescent="0.25">
      <c r="J5718" s="175"/>
      <c r="K5718" s="175"/>
    </row>
    <row r="5719" spans="10:11" ht="15" customHeight="1" x14ac:dyDescent="0.25">
      <c r="J5719" s="175"/>
      <c r="K5719" s="175"/>
    </row>
    <row r="5720" spans="10:11" ht="15" customHeight="1" x14ac:dyDescent="0.25">
      <c r="J5720" s="175"/>
      <c r="K5720" s="175"/>
    </row>
    <row r="5721" spans="10:11" ht="15" customHeight="1" x14ac:dyDescent="0.25">
      <c r="J5721" s="175"/>
      <c r="K5721" s="175"/>
    </row>
    <row r="5722" spans="10:11" ht="15" customHeight="1" x14ac:dyDescent="0.25">
      <c r="J5722" s="175"/>
      <c r="K5722" s="175"/>
    </row>
    <row r="5723" spans="10:11" ht="15" customHeight="1" x14ac:dyDescent="0.25">
      <c r="J5723" s="175"/>
      <c r="K5723" s="175"/>
    </row>
    <row r="5724" spans="10:11" ht="15" customHeight="1" x14ac:dyDescent="0.25">
      <c r="J5724" s="175"/>
      <c r="K5724" s="175"/>
    </row>
    <row r="5725" spans="10:11" ht="15" customHeight="1" x14ac:dyDescent="0.25">
      <c r="J5725" s="175"/>
      <c r="K5725" s="175"/>
    </row>
    <row r="5726" spans="10:11" ht="15" customHeight="1" x14ac:dyDescent="0.25">
      <c r="J5726" s="175"/>
      <c r="K5726" s="175"/>
    </row>
    <row r="5727" spans="10:11" ht="15" customHeight="1" x14ac:dyDescent="0.25">
      <c r="J5727" s="175"/>
      <c r="K5727" s="175"/>
    </row>
    <row r="5728" spans="10:11" ht="15" customHeight="1" x14ac:dyDescent="0.25">
      <c r="J5728" s="175"/>
      <c r="K5728" s="175"/>
    </row>
    <row r="5729" spans="10:11" ht="15" customHeight="1" x14ac:dyDescent="0.25">
      <c r="J5729" s="175"/>
      <c r="K5729" s="175"/>
    </row>
    <row r="5730" spans="10:11" ht="15" customHeight="1" x14ac:dyDescent="0.25">
      <c r="J5730" s="175"/>
      <c r="K5730" s="175"/>
    </row>
    <row r="5731" spans="10:11" ht="15" customHeight="1" x14ac:dyDescent="0.25">
      <c r="J5731" s="175"/>
      <c r="K5731" s="175"/>
    </row>
    <row r="5732" spans="10:11" ht="15" customHeight="1" x14ac:dyDescent="0.25">
      <c r="J5732" s="175"/>
      <c r="K5732" s="175"/>
    </row>
    <row r="5733" spans="10:11" ht="15" customHeight="1" x14ac:dyDescent="0.25">
      <c r="J5733" s="175"/>
      <c r="K5733" s="175"/>
    </row>
    <row r="5734" spans="10:11" ht="15" customHeight="1" x14ac:dyDescent="0.25">
      <c r="J5734" s="175"/>
      <c r="K5734" s="175"/>
    </row>
    <row r="5735" spans="10:11" ht="15" customHeight="1" x14ac:dyDescent="0.25">
      <c r="J5735" s="175"/>
      <c r="K5735" s="175"/>
    </row>
    <row r="5736" spans="10:11" ht="15" customHeight="1" x14ac:dyDescent="0.25">
      <c r="J5736" s="175"/>
      <c r="K5736" s="175"/>
    </row>
    <row r="5737" spans="10:11" ht="15" customHeight="1" x14ac:dyDescent="0.25">
      <c r="J5737" s="175"/>
      <c r="K5737" s="175"/>
    </row>
    <row r="5738" spans="10:11" ht="15" customHeight="1" x14ac:dyDescent="0.25">
      <c r="J5738" s="175"/>
      <c r="K5738" s="175"/>
    </row>
    <row r="5739" spans="10:11" ht="15" customHeight="1" x14ac:dyDescent="0.25">
      <c r="J5739" s="175"/>
      <c r="K5739" s="175"/>
    </row>
    <row r="5740" spans="10:11" ht="15" customHeight="1" x14ac:dyDescent="0.25">
      <c r="J5740" s="175"/>
      <c r="K5740" s="175"/>
    </row>
    <row r="5741" spans="10:11" ht="15" customHeight="1" x14ac:dyDescent="0.25">
      <c r="J5741" s="175"/>
      <c r="K5741" s="175"/>
    </row>
    <row r="5742" spans="10:11" ht="15" customHeight="1" x14ac:dyDescent="0.25">
      <c r="J5742" s="175"/>
      <c r="K5742" s="175"/>
    </row>
    <row r="5743" spans="10:11" ht="15" customHeight="1" x14ac:dyDescent="0.25">
      <c r="J5743" s="175"/>
      <c r="K5743" s="175"/>
    </row>
    <row r="5744" spans="10:11" ht="15" customHeight="1" x14ac:dyDescent="0.25">
      <c r="J5744" s="175"/>
      <c r="K5744" s="175"/>
    </row>
    <row r="5745" spans="10:11" ht="15" customHeight="1" x14ac:dyDescent="0.25">
      <c r="J5745" s="175"/>
      <c r="K5745" s="175"/>
    </row>
    <row r="5746" spans="10:11" ht="15" customHeight="1" x14ac:dyDescent="0.25">
      <c r="J5746" s="175"/>
      <c r="K5746" s="175"/>
    </row>
    <row r="5747" spans="10:11" ht="15" customHeight="1" x14ac:dyDescent="0.25">
      <c r="J5747" s="175"/>
      <c r="K5747" s="175"/>
    </row>
    <row r="5748" spans="10:11" ht="15" customHeight="1" x14ac:dyDescent="0.25">
      <c r="J5748" s="175"/>
      <c r="K5748" s="175"/>
    </row>
    <row r="5749" spans="10:11" ht="15" customHeight="1" x14ac:dyDescent="0.25">
      <c r="J5749" s="175"/>
      <c r="K5749" s="175"/>
    </row>
    <row r="5750" spans="10:11" ht="15" customHeight="1" x14ac:dyDescent="0.25">
      <c r="J5750" s="175"/>
      <c r="K5750" s="175"/>
    </row>
    <row r="5751" spans="10:11" ht="15" customHeight="1" x14ac:dyDescent="0.25">
      <c r="J5751" s="175"/>
      <c r="K5751" s="175"/>
    </row>
    <row r="5752" spans="10:11" ht="15" customHeight="1" x14ac:dyDescent="0.25">
      <c r="J5752" s="175"/>
      <c r="K5752" s="175"/>
    </row>
    <row r="5753" spans="10:11" ht="15" customHeight="1" x14ac:dyDescent="0.25">
      <c r="J5753" s="175"/>
      <c r="K5753" s="175"/>
    </row>
    <row r="5754" spans="10:11" ht="15" customHeight="1" x14ac:dyDescent="0.25">
      <c r="J5754" s="175"/>
      <c r="K5754" s="175"/>
    </row>
    <row r="5755" spans="10:11" ht="15" customHeight="1" x14ac:dyDescent="0.25">
      <c r="J5755" s="175"/>
      <c r="K5755" s="175"/>
    </row>
    <row r="5756" spans="10:11" ht="15" customHeight="1" x14ac:dyDescent="0.25">
      <c r="J5756" s="175"/>
      <c r="K5756" s="175"/>
    </row>
    <row r="5757" spans="10:11" ht="15" customHeight="1" x14ac:dyDescent="0.25">
      <c r="J5757" s="175"/>
      <c r="K5757" s="175"/>
    </row>
    <row r="5758" spans="10:11" ht="15" customHeight="1" x14ac:dyDescent="0.25">
      <c r="J5758" s="175"/>
      <c r="K5758" s="175"/>
    </row>
    <row r="5759" spans="10:11" ht="15" customHeight="1" x14ac:dyDescent="0.25">
      <c r="J5759" s="175"/>
      <c r="K5759" s="175"/>
    </row>
    <row r="5760" spans="10:11" ht="15" customHeight="1" x14ac:dyDescent="0.25">
      <c r="J5760" s="175"/>
      <c r="K5760" s="175"/>
    </row>
    <row r="5761" spans="10:11" ht="15" customHeight="1" x14ac:dyDescent="0.25">
      <c r="J5761" s="175"/>
      <c r="K5761" s="175"/>
    </row>
    <row r="5762" spans="10:11" ht="15" customHeight="1" x14ac:dyDescent="0.25">
      <c r="J5762" s="175"/>
      <c r="K5762" s="175"/>
    </row>
    <row r="5763" spans="10:11" ht="15" customHeight="1" x14ac:dyDescent="0.25">
      <c r="J5763" s="175"/>
      <c r="K5763" s="175"/>
    </row>
    <row r="5764" spans="10:11" ht="15" customHeight="1" x14ac:dyDescent="0.25">
      <c r="J5764" s="175"/>
      <c r="K5764" s="175"/>
    </row>
    <row r="5765" spans="10:11" ht="15" customHeight="1" x14ac:dyDescent="0.25">
      <c r="J5765" s="175"/>
      <c r="K5765" s="175"/>
    </row>
    <row r="5766" spans="10:11" ht="15" customHeight="1" x14ac:dyDescent="0.25">
      <c r="J5766" s="175"/>
      <c r="K5766" s="175"/>
    </row>
    <row r="5767" spans="10:11" ht="15" customHeight="1" x14ac:dyDescent="0.25">
      <c r="J5767" s="175"/>
      <c r="K5767" s="175"/>
    </row>
    <row r="5768" spans="10:11" ht="15" customHeight="1" x14ac:dyDescent="0.25">
      <c r="J5768" s="175"/>
      <c r="K5768" s="175"/>
    </row>
    <row r="5769" spans="10:11" ht="15" customHeight="1" x14ac:dyDescent="0.25">
      <c r="J5769" s="175"/>
      <c r="K5769" s="175"/>
    </row>
    <row r="5770" spans="10:11" ht="15" customHeight="1" x14ac:dyDescent="0.25">
      <c r="J5770" s="175"/>
      <c r="K5770" s="175"/>
    </row>
    <row r="5771" spans="10:11" ht="15" customHeight="1" x14ac:dyDescent="0.25">
      <c r="J5771" s="175"/>
      <c r="K5771" s="175"/>
    </row>
    <row r="5772" spans="10:11" ht="15" customHeight="1" x14ac:dyDescent="0.25">
      <c r="J5772" s="175"/>
      <c r="K5772" s="175"/>
    </row>
    <row r="5773" spans="10:11" ht="15" customHeight="1" x14ac:dyDescent="0.25">
      <c r="J5773" s="175"/>
      <c r="K5773" s="175"/>
    </row>
    <row r="5774" spans="10:11" ht="15" customHeight="1" x14ac:dyDescent="0.25">
      <c r="J5774" s="175"/>
      <c r="K5774" s="175"/>
    </row>
    <row r="5775" spans="10:11" ht="15" customHeight="1" x14ac:dyDescent="0.25">
      <c r="J5775" s="175"/>
      <c r="K5775" s="175"/>
    </row>
    <row r="5776" spans="10:11" ht="15" customHeight="1" x14ac:dyDescent="0.25">
      <c r="J5776" s="175"/>
      <c r="K5776" s="175"/>
    </row>
    <row r="5777" spans="10:11" ht="15" customHeight="1" x14ac:dyDescent="0.25">
      <c r="J5777" s="175"/>
      <c r="K5777" s="175"/>
    </row>
    <row r="5778" spans="10:11" ht="15" customHeight="1" x14ac:dyDescent="0.25">
      <c r="J5778" s="175"/>
      <c r="K5778" s="175"/>
    </row>
    <row r="5779" spans="10:11" ht="15" customHeight="1" x14ac:dyDescent="0.25">
      <c r="J5779" s="175"/>
      <c r="K5779" s="175"/>
    </row>
    <row r="5780" spans="10:11" ht="15" customHeight="1" x14ac:dyDescent="0.25">
      <c r="J5780" s="175"/>
      <c r="K5780" s="175"/>
    </row>
    <row r="5781" spans="10:11" ht="15" customHeight="1" x14ac:dyDescent="0.25">
      <c r="J5781" s="175"/>
      <c r="K5781" s="175"/>
    </row>
    <row r="5782" spans="10:11" ht="15" customHeight="1" x14ac:dyDescent="0.25">
      <c r="J5782" s="175"/>
      <c r="K5782" s="175"/>
    </row>
    <row r="5783" spans="10:11" ht="15" customHeight="1" x14ac:dyDescent="0.25">
      <c r="J5783" s="175"/>
      <c r="K5783" s="175"/>
    </row>
    <row r="5784" spans="10:11" ht="15" customHeight="1" x14ac:dyDescent="0.25">
      <c r="J5784" s="175"/>
      <c r="K5784" s="175"/>
    </row>
    <row r="5785" spans="10:11" ht="15" customHeight="1" x14ac:dyDescent="0.25">
      <c r="J5785" s="175"/>
      <c r="K5785" s="175"/>
    </row>
    <row r="5786" spans="10:11" ht="15" customHeight="1" x14ac:dyDescent="0.25">
      <c r="J5786" s="175"/>
      <c r="K5786" s="175"/>
    </row>
    <row r="5787" spans="10:11" ht="15" customHeight="1" x14ac:dyDescent="0.25">
      <c r="J5787" s="175"/>
      <c r="K5787" s="175"/>
    </row>
    <row r="5788" spans="10:11" ht="15" customHeight="1" x14ac:dyDescent="0.25">
      <c r="J5788" s="175"/>
      <c r="K5788" s="175"/>
    </row>
    <row r="5789" spans="10:11" ht="15" customHeight="1" x14ac:dyDescent="0.25">
      <c r="J5789" s="175"/>
      <c r="K5789" s="175"/>
    </row>
    <row r="5790" spans="10:11" ht="15" customHeight="1" x14ac:dyDescent="0.25">
      <c r="J5790" s="175"/>
      <c r="K5790" s="175"/>
    </row>
    <row r="5791" spans="10:11" ht="15" customHeight="1" x14ac:dyDescent="0.25">
      <c r="J5791" s="175"/>
      <c r="K5791" s="175"/>
    </row>
    <row r="5792" spans="10:11" ht="15" customHeight="1" x14ac:dyDescent="0.25">
      <c r="J5792" s="175"/>
      <c r="K5792" s="175"/>
    </row>
    <row r="5793" spans="10:11" ht="15" customHeight="1" x14ac:dyDescent="0.25">
      <c r="J5793" s="175"/>
      <c r="K5793" s="175"/>
    </row>
    <row r="5794" spans="10:11" ht="15" customHeight="1" x14ac:dyDescent="0.25">
      <c r="J5794" s="175"/>
      <c r="K5794" s="175"/>
    </row>
    <row r="5795" spans="10:11" ht="15" customHeight="1" x14ac:dyDescent="0.25">
      <c r="J5795" s="175"/>
      <c r="K5795" s="175"/>
    </row>
    <row r="5796" spans="10:11" ht="15" customHeight="1" x14ac:dyDescent="0.25">
      <c r="J5796" s="175"/>
      <c r="K5796" s="175"/>
    </row>
    <row r="5797" spans="10:11" ht="15" customHeight="1" x14ac:dyDescent="0.25">
      <c r="J5797" s="175"/>
      <c r="K5797" s="175"/>
    </row>
    <row r="5798" spans="10:11" ht="15" customHeight="1" x14ac:dyDescent="0.25">
      <c r="J5798" s="175"/>
      <c r="K5798" s="175"/>
    </row>
    <row r="5799" spans="10:11" ht="15" customHeight="1" x14ac:dyDescent="0.25">
      <c r="J5799" s="175"/>
      <c r="K5799" s="175"/>
    </row>
    <row r="5800" spans="10:11" ht="15" customHeight="1" x14ac:dyDescent="0.25">
      <c r="J5800" s="175"/>
      <c r="K5800" s="175"/>
    </row>
    <row r="5801" spans="10:11" ht="15" customHeight="1" x14ac:dyDescent="0.25">
      <c r="J5801" s="175"/>
      <c r="K5801" s="175"/>
    </row>
    <row r="5802" spans="10:11" ht="15" customHeight="1" x14ac:dyDescent="0.25">
      <c r="J5802" s="175"/>
      <c r="K5802" s="175"/>
    </row>
    <row r="5803" spans="10:11" ht="15" customHeight="1" x14ac:dyDescent="0.25">
      <c r="J5803" s="175"/>
      <c r="K5803" s="175"/>
    </row>
    <row r="5804" spans="10:11" ht="15" customHeight="1" x14ac:dyDescent="0.25">
      <c r="J5804" s="175"/>
      <c r="K5804" s="175"/>
    </row>
    <row r="5805" spans="10:11" ht="15" customHeight="1" x14ac:dyDescent="0.25">
      <c r="J5805" s="175"/>
      <c r="K5805" s="175"/>
    </row>
    <row r="5806" spans="10:11" ht="15" customHeight="1" x14ac:dyDescent="0.25">
      <c r="J5806" s="175"/>
      <c r="K5806" s="175"/>
    </row>
    <row r="5807" spans="10:11" ht="15" customHeight="1" x14ac:dyDescent="0.25">
      <c r="J5807" s="175"/>
      <c r="K5807" s="175"/>
    </row>
    <row r="5808" spans="10:11" ht="15" customHeight="1" x14ac:dyDescent="0.25">
      <c r="J5808" s="175"/>
      <c r="K5808" s="175"/>
    </row>
    <row r="5809" spans="10:11" ht="15" customHeight="1" x14ac:dyDescent="0.25">
      <c r="J5809" s="175"/>
      <c r="K5809" s="175"/>
    </row>
    <row r="5810" spans="10:11" ht="15" customHeight="1" x14ac:dyDescent="0.25">
      <c r="J5810" s="175"/>
      <c r="K5810" s="175"/>
    </row>
    <row r="5811" spans="10:11" ht="15" customHeight="1" x14ac:dyDescent="0.25">
      <c r="J5811" s="175"/>
      <c r="K5811" s="175"/>
    </row>
    <row r="5812" spans="10:11" ht="15" customHeight="1" x14ac:dyDescent="0.25">
      <c r="J5812" s="175"/>
      <c r="K5812" s="175"/>
    </row>
    <row r="5813" spans="10:11" ht="15" customHeight="1" x14ac:dyDescent="0.25">
      <c r="J5813" s="175"/>
      <c r="K5813" s="175"/>
    </row>
    <row r="5814" spans="10:11" ht="15" customHeight="1" x14ac:dyDescent="0.25">
      <c r="J5814" s="175"/>
      <c r="K5814" s="175"/>
    </row>
    <row r="5815" spans="10:11" ht="15" customHeight="1" x14ac:dyDescent="0.25">
      <c r="J5815" s="175"/>
      <c r="K5815" s="175"/>
    </row>
    <row r="5816" spans="10:11" ht="15" customHeight="1" x14ac:dyDescent="0.25">
      <c r="J5816" s="175"/>
      <c r="K5816" s="175"/>
    </row>
    <row r="5817" spans="10:11" ht="15" customHeight="1" x14ac:dyDescent="0.25">
      <c r="J5817" s="175"/>
      <c r="K5817" s="175"/>
    </row>
    <row r="5818" spans="10:11" ht="15" customHeight="1" x14ac:dyDescent="0.25">
      <c r="J5818" s="175"/>
      <c r="K5818" s="175"/>
    </row>
    <row r="5819" spans="10:11" ht="15" customHeight="1" x14ac:dyDescent="0.25">
      <c r="J5819" s="175"/>
      <c r="K5819" s="175"/>
    </row>
    <row r="5820" spans="10:11" ht="15" customHeight="1" x14ac:dyDescent="0.25">
      <c r="J5820" s="175"/>
      <c r="K5820" s="175"/>
    </row>
    <row r="5821" spans="10:11" ht="15" customHeight="1" x14ac:dyDescent="0.25">
      <c r="J5821" s="175"/>
      <c r="K5821" s="175"/>
    </row>
    <row r="5822" spans="10:11" ht="15" customHeight="1" x14ac:dyDescent="0.25">
      <c r="J5822" s="175"/>
      <c r="K5822" s="175"/>
    </row>
    <row r="5823" spans="10:11" ht="15" customHeight="1" x14ac:dyDescent="0.25">
      <c r="J5823" s="175"/>
      <c r="K5823" s="175"/>
    </row>
    <row r="5824" spans="10:11" ht="15" customHeight="1" x14ac:dyDescent="0.25">
      <c r="J5824" s="175"/>
      <c r="K5824" s="175"/>
    </row>
    <row r="5825" spans="10:11" ht="15" customHeight="1" x14ac:dyDescent="0.25">
      <c r="J5825" s="175"/>
      <c r="K5825" s="175"/>
    </row>
    <row r="5826" spans="10:11" ht="15" customHeight="1" x14ac:dyDescent="0.25">
      <c r="J5826" s="175"/>
      <c r="K5826" s="175"/>
    </row>
    <row r="5827" spans="10:11" ht="15" customHeight="1" x14ac:dyDescent="0.25">
      <c r="J5827" s="175"/>
      <c r="K5827" s="175"/>
    </row>
    <row r="5828" spans="10:11" ht="15" customHeight="1" x14ac:dyDescent="0.25">
      <c r="J5828" s="175"/>
      <c r="K5828" s="175"/>
    </row>
    <row r="5829" spans="10:11" ht="15" customHeight="1" x14ac:dyDescent="0.25">
      <c r="J5829" s="175"/>
      <c r="K5829" s="175"/>
    </row>
    <row r="5830" spans="10:11" ht="15" customHeight="1" x14ac:dyDescent="0.25">
      <c r="J5830" s="175"/>
      <c r="K5830" s="175"/>
    </row>
    <row r="5831" spans="10:11" ht="15" customHeight="1" x14ac:dyDescent="0.25">
      <c r="J5831" s="175"/>
      <c r="K5831" s="175"/>
    </row>
    <row r="5832" spans="10:11" ht="15" customHeight="1" x14ac:dyDescent="0.25">
      <c r="J5832" s="175"/>
      <c r="K5832" s="175"/>
    </row>
    <row r="5833" spans="10:11" ht="15" customHeight="1" x14ac:dyDescent="0.25">
      <c r="J5833" s="175"/>
      <c r="K5833" s="175"/>
    </row>
    <row r="5834" spans="10:11" ht="15" customHeight="1" x14ac:dyDescent="0.25">
      <c r="J5834" s="175"/>
      <c r="K5834" s="175"/>
    </row>
    <row r="5835" spans="10:11" ht="15" customHeight="1" x14ac:dyDescent="0.25">
      <c r="J5835" s="175"/>
      <c r="K5835" s="175"/>
    </row>
    <row r="5836" spans="10:11" ht="15" customHeight="1" x14ac:dyDescent="0.25">
      <c r="J5836" s="175"/>
      <c r="K5836" s="175"/>
    </row>
    <row r="5837" spans="10:11" ht="15" customHeight="1" x14ac:dyDescent="0.25">
      <c r="J5837" s="175"/>
      <c r="K5837" s="175"/>
    </row>
    <row r="5838" spans="10:11" ht="15" customHeight="1" x14ac:dyDescent="0.25">
      <c r="J5838" s="175"/>
      <c r="K5838" s="175"/>
    </row>
    <row r="5839" spans="10:11" ht="15" customHeight="1" x14ac:dyDescent="0.25">
      <c r="J5839" s="175"/>
      <c r="K5839" s="175"/>
    </row>
    <row r="5840" spans="10:11" ht="15" customHeight="1" x14ac:dyDescent="0.25">
      <c r="J5840" s="175"/>
      <c r="K5840" s="175"/>
    </row>
    <row r="5841" spans="10:11" ht="15" customHeight="1" x14ac:dyDescent="0.25">
      <c r="J5841" s="175"/>
      <c r="K5841" s="175"/>
    </row>
    <row r="5842" spans="10:11" ht="15" customHeight="1" x14ac:dyDescent="0.25">
      <c r="J5842" s="175"/>
      <c r="K5842" s="175"/>
    </row>
    <row r="5843" spans="10:11" ht="15" customHeight="1" x14ac:dyDescent="0.25">
      <c r="J5843" s="175"/>
      <c r="K5843" s="175"/>
    </row>
    <row r="5844" spans="10:11" ht="15" customHeight="1" x14ac:dyDescent="0.25">
      <c r="J5844" s="175"/>
      <c r="K5844" s="175"/>
    </row>
    <row r="5845" spans="10:11" ht="15" customHeight="1" x14ac:dyDescent="0.25">
      <c r="J5845" s="175"/>
      <c r="K5845" s="175"/>
    </row>
    <row r="5846" spans="10:11" ht="15" customHeight="1" x14ac:dyDescent="0.25">
      <c r="J5846" s="175"/>
      <c r="K5846" s="175"/>
    </row>
    <row r="5847" spans="10:11" ht="15" customHeight="1" x14ac:dyDescent="0.25">
      <c r="J5847" s="175"/>
      <c r="K5847" s="175"/>
    </row>
    <row r="5848" spans="10:11" ht="15" customHeight="1" x14ac:dyDescent="0.25">
      <c r="J5848" s="175"/>
      <c r="K5848" s="175"/>
    </row>
    <row r="5849" spans="10:11" ht="15" customHeight="1" x14ac:dyDescent="0.25">
      <c r="J5849" s="175"/>
      <c r="K5849" s="175"/>
    </row>
    <row r="5850" spans="10:11" ht="15" customHeight="1" x14ac:dyDescent="0.25">
      <c r="J5850" s="175"/>
      <c r="K5850" s="175"/>
    </row>
    <row r="5851" spans="10:11" ht="15" customHeight="1" x14ac:dyDescent="0.25">
      <c r="J5851" s="175"/>
      <c r="K5851" s="175"/>
    </row>
    <row r="5852" spans="10:11" ht="15" customHeight="1" x14ac:dyDescent="0.25">
      <c r="J5852" s="175"/>
      <c r="K5852" s="175"/>
    </row>
    <row r="5853" spans="10:11" ht="15" customHeight="1" x14ac:dyDescent="0.25">
      <c r="J5853" s="175"/>
      <c r="K5853" s="175"/>
    </row>
    <row r="5854" spans="10:11" ht="15" customHeight="1" x14ac:dyDescent="0.25">
      <c r="J5854" s="175"/>
      <c r="K5854" s="175"/>
    </row>
    <row r="5855" spans="10:11" ht="15" customHeight="1" x14ac:dyDescent="0.25">
      <c r="J5855" s="175"/>
      <c r="K5855" s="175"/>
    </row>
    <row r="5856" spans="10:11" ht="15" customHeight="1" x14ac:dyDescent="0.25">
      <c r="J5856" s="175"/>
      <c r="K5856" s="175"/>
    </row>
    <row r="5857" spans="10:11" ht="15" customHeight="1" x14ac:dyDescent="0.25">
      <c r="J5857" s="175"/>
      <c r="K5857" s="175"/>
    </row>
    <row r="5858" spans="10:11" ht="15" customHeight="1" x14ac:dyDescent="0.25">
      <c r="J5858" s="175"/>
      <c r="K5858" s="175"/>
    </row>
    <row r="5859" spans="10:11" ht="15" customHeight="1" x14ac:dyDescent="0.25">
      <c r="J5859" s="175"/>
      <c r="K5859" s="175"/>
    </row>
    <row r="5860" spans="10:11" ht="15" customHeight="1" x14ac:dyDescent="0.25">
      <c r="J5860" s="175"/>
      <c r="K5860" s="175"/>
    </row>
    <row r="5861" spans="10:11" ht="15" customHeight="1" x14ac:dyDescent="0.25">
      <c r="J5861" s="175"/>
      <c r="K5861" s="175"/>
    </row>
    <row r="5862" spans="10:11" ht="15" customHeight="1" x14ac:dyDescent="0.25">
      <c r="J5862" s="175"/>
      <c r="K5862" s="175"/>
    </row>
    <row r="5863" spans="10:11" ht="15" customHeight="1" x14ac:dyDescent="0.25">
      <c r="J5863" s="175"/>
      <c r="K5863" s="175"/>
    </row>
    <row r="5864" spans="10:11" ht="15" customHeight="1" x14ac:dyDescent="0.25">
      <c r="J5864" s="175"/>
      <c r="K5864" s="175"/>
    </row>
    <row r="5865" spans="10:11" ht="15" customHeight="1" x14ac:dyDescent="0.25">
      <c r="J5865" s="175"/>
      <c r="K5865" s="175"/>
    </row>
    <row r="5866" spans="10:11" ht="15" customHeight="1" x14ac:dyDescent="0.25">
      <c r="J5866" s="175"/>
      <c r="K5866" s="175"/>
    </row>
    <row r="5867" spans="10:11" ht="15" customHeight="1" x14ac:dyDescent="0.25">
      <c r="J5867" s="175"/>
      <c r="K5867" s="175"/>
    </row>
    <row r="5868" spans="10:11" ht="15" customHeight="1" x14ac:dyDescent="0.25">
      <c r="J5868" s="175"/>
      <c r="K5868" s="175"/>
    </row>
    <row r="5869" spans="10:11" ht="15" customHeight="1" x14ac:dyDescent="0.25">
      <c r="J5869" s="175"/>
      <c r="K5869" s="175"/>
    </row>
    <row r="5870" spans="10:11" ht="15" customHeight="1" x14ac:dyDescent="0.25">
      <c r="J5870" s="175"/>
      <c r="K5870" s="175"/>
    </row>
    <row r="5871" spans="10:11" ht="15" customHeight="1" x14ac:dyDescent="0.25">
      <c r="J5871" s="175"/>
      <c r="K5871" s="175"/>
    </row>
    <row r="5872" spans="10:11" ht="15" customHeight="1" x14ac:dyDescent="0.25">
      <c r="J5872" s="175"/>
      <c r="K5872" s="175"/>
    </row>
    <row r="5873" spans="10:11" ht="15" customHeight="1" x14ac:dyDescent="0.25">
      <c r="J5873" s="175"/>
      <c r="K5873" s="175"/>
    </row>
    <row r="5874" spans="10:11" ht="15" customHeight="1" x14ac:dyDescent="0.25">
      <c r="J5874" s="175"/>
      <c r="K5874" s="175"/>
    </row>
    <row r="5875" spans="10:11" ht="15" customHeight="1" x14ac:dyDescent="0.25">
      <c r="J5875" s="175"/>
      <c r="K5875" s="175"/>
    </row>
    <row r="5876" spans="10:11" ht="15" customHeight="1" x14ac:dyDescent="0.25">
      <c r="J5876" s="175"/>
      <c r="K5876" s="175"/>
    </row>
    <row r="5877" spans="10:11" ht="15" customHeight="1" x14ac:dyDescent="0.25">
      <c r="J5877" s="175"/>
      <c r="K5877" s="175"/>
    </row>
    <row r="5878" spans="10:11" ht="15" customHeight="1" x14ac:dyDescent="0.25">
      <c r="J5878" s="175"/>
      <c r="K5878" s="175"/>
    </row>
    <row r="5879" spans="10:11" ht="15" customHeight="1" x14ac:dyDescent="0.25">
      <c r="J5879" s="175"/>
      <c r="K5879" s="175"/>
    </row>
    <row r="5880" spans="10:11" ht="15" customHeight="1" x14ac:dyDescent="0.25">
      <c r="J5880" s="175"/>
      <c r="K5880" s="175"/>
    </row>
    <row r="5881" spans="10:11" ht="15" customHeight="1" x14ac:dyDescent="0.25">
      <c r="J5881" s="175"/>
      <c r="K5881" s="175"/>
    </row>
    <row r="5882" spans="10:11" ht="15" customHeight="1" x14ac:dyDescent="0.25">
      <c r="J5882" s="175"/>
      <c r="K5882" s="175"/>
    </row>
    <row r="5883" spans="10:11" ht="15" customHeight="1" x14ac:dyDescent="0.25">
      <c r="J5883" s="175"/>
      <c r="K5883" s="175"/>
    </row>
    <row r="5884" spans="10:11" ht="15" customHeight="1" x14ac:dyDescent="0.25">
      <c r="J5884" s="175"/>
      <c r="K5884" s="175"/>
    </row>
    <row r="5885" spans="10:11" ht="15" customHeight="1" x14ac:dyDescent="0.25">
      <c r="J5885" s="175"/>
      <c r="K5885" s="175"/>
    </row>
    <row r="5886" spans="10:11" ht="15" customHeight="1" x14ac:dyDescent="0.25">
      <c r="J5886" s="175"/>
      <c r="K5886" s="175"/>
    </row>
    <row r="5887" spans="10:11" ht="15" customHeight="1" x14ac:dyDescent="0.25">
      <c r="J5887" s="175"/>
      <c r="K5887" s="175"/>
    </row>
    <row r="5888" spans="10:11" ht="15" customHeight="1" x14ac:dyDescent="0.25">
      <c r="J5888" s="175"/>
      <c r="K5888" s="175"/>
    </row>
    <row r="5889" spans="10:11" ht="15" customHeight="1" x14ac:dyDescent="0.25">
      <c r="J5889" s="175"/>
      <c r="K5889" s="175"/>
    </row>
    <row r="5890" spans="10:11" ht="15" customHeight="1" x14ac:dyDescent="0.25">
      <c r="J5890" s="175"/>
      <c r="K5890" s="175"/>
    </row>
    <row r="5891" spans="10:11" ht="15" customHeight="1" x14ac:dyDescent="0.25">
      <c r="J5891" s="175"/>
      <c r="K5891" s="175"/>
    </row>
    <row r="5892" spans="10:11" ht="15" customHeight="1" x14ac:dyDescent="0.25">
      <c r="J5892" s="175"/>
      <c r="K5892" s="175"/>
    </row>
    <row r="5893" spans="10:11" ht="15" customHeight="1" x14ac:dyDescent="0.25">
      <c r="J5893" s="175"/>
      <c r="K5893" s="175"/>
    </row>
    <row r="5894" spans="10:11" ht="15" customHeight="1" x14ac:dyDescent="0.25">
      <c r="J5894" s="175"/>
      <c r="K5894" s="175"/>
    </row>
    <row r="5895" spans="10:11" ht="15" customHeight="1" x14ac:dyDescent="0.25">
      <c r="J5895" s="175"/>
      <c r="K5895" s="175"/>
    </row>
    <row r="5896" spans="10:11" ht="15" customHeight="1" x14ac:dyDescent="0.25">
      <c r="J5896" s="175"/>
      <c r="K5896" s="175"/>
    </row>
    <row r="5897" spans="10:11" ht="15" customHeight="1" x14ac:dyDescent="0.25">
      <c r="J5897" s="175"/>
      <c r="K5897" s="175"/>
    </row>
    <row r="5898" spans="10:11" ht="15" customHeight="1" x14ac:dyDescent="0.25">
      <c r="J5898" s="175"/>
      <c r="K5898" s="175"/>
    </row>
    <row r="5899" spans="10:11" ht="15" customHeight="1" x14ac:dyDescent="0.25">
      <c r="J5899" s="175"/>
      <c r="K5899" s="175"/>
    </row>
    <row r="5900" spans="10:11" ht="15" customHeight="1" x14ac:dyDescent="0.25">
      <c r="J5900" s="175"/>
      <c r="K5900" s="175"/>
    </row>
    <row r="5901" spans="10:11" ht="15" customHeight="1" x14ac:dyDescent="0.25">
      <c r="J5901" s="175"/>
      <c r="K5901" s="175"/>
    </row>
    <row r="5902" spans="10:11" ht="15" customHeight="1" x14ac:dyDescent="0.25">
      <c r="J5902" s="175"/>
      <c r="K5902" s="175"/>
    </row>
    <row r="5903" spans="10:11" ht="15" customHeight="1" x14ac:dyDescent="0.25">
      <c r="J5903" s="175"/>
      <c r="K5903" s="175"/>
    </row>
    <row r="5904" spans="10:11" ht="15" customHeight="1" x14ac:dyDescent="0.25">
      <c r="J5904" s="175"/>
      <c r="K5904" s="175"/>
    </row>
    <row r="5905" spans="10:11" ht="15" customHeight="1" x14ac:dyDescent="0.25">
      <c r="J5905" s="175"/>
      <c r="K5905" s="175"/>
    </row>
    <row r="5906" spans="10:11" ht="15" customHeight="1" x14ac:dyDescent="0.25">
      <c r="J5906" s="175"/>
      <c r="K5906" s="175"/>
    </row>
    <row r="5907" spans="10:11" ht="15" customHeight="1" x14ac:dyDescent="0.25">
      <c r="J5907" s="175"/>
      <c r="K5907" s="175"/>
    </row>
    <row r="5908" spans="10:11" ht="15" customHeight="1" x14ac:dyDescent="0.25">
      <c r="J5908" s="175"/>
      <c r="K5908" s="175"/>
    </row>
    <row r="5909" spans="10:11" ht="15" customHeight="1" x14ac:dyDescent="0.25">
      <c r="J5909" s="175"/>
      <c r="K5909" s="175"/>
    </row>
    <row r="5910" spans="10:11" ht="15" customHeight="1" x14ac:dyDescent="0.25">
      <c r="J5910" s="175"/>
      <c r="K5910" s="175"/>
    </row>
    <row r="5911" spans="10:11" ht="15" customHeight="1" x14ac:dyDescent="0.25">
      <c r="J5911" s="175"/>
      <c r="K5911" s="175"/>
    </row>
    <row r="5912" spans="10:11" ht="15" customHeight="1" x14ac:dyDescent="0.25">
      <c r="J5912" s="175"/>
      <c r="K5912" s="175"/>
    </row>
    <row r="5913" spans="10:11" ht="15" customHeight="1" x14ac:dyDescent="0.25">
      <c r="J5913" s="175"/>
      <c r="K5913" s="175"/>
    </row>
    <row r="5914" spans="10:11" ht="15" customHeight="1" x14ac:dyDescent="0.25">
      <c r="J5914" s="175"/>
      <c r="K5914" s="175"/>
    </row>
    <row r="5915" spans="10:11" ht="15" customHeight="1" x14ac:dyDescent="0.25">
      <c r="J5915" s="175"/>
      <c r="K5915" s="175"/>
    </row>
    <row r="5916" spans="10:11" ht="15" customHeight="1" x14ac:dyDescent="0.25">
      <c r="J5916" s="175"/>
      <c r="K5916" s="175"/>
    </row>
    <row r="5917" spans="10:11" ht="15" customHeight="1" x14ac:dyDescent="0.25">
      <c r="J5917" s="175"/>
      <c r="K5917" s="175"/>
    </row>
    <row r="5918" spans="10:11" ht="15" customHeight="1" x14ac:dyDescent="0.25">
      <c r="J5918" s="175"/>
      <c r="K5918" s="175"/>
    </row>
    <row r="5919" spans="10:11" ht="15" customHeight="1" x14ac:dyDescent="0.25">
      <c r="J5919" s="175"/>
      <c r="K5919" s="175"/>
    </row>
    <row r="5920" spans="10:11" ht="15" customHeight="1" x14ac:dyDescent="0.25">
      <c r="J5920" s="175"/>
      <c r="K5920" s="175"/>
    </row>
    <row r="5921" spans="10:11" ht="15" customHeight="1" x14ac:dyDescent="0.25">
      <c r="J5921" s="175"/>
      <c r="K5921" s="175"/>
    </row>
    <row r="5922" spans="10:11" ht="15" customHeight="1" x14ac:dyDescent="0.25">
      <c r="J5922" s="175"/>
      <c r="K5922" s="175"/>
    </row>
    <row r="5923" spans="10:11" ht="15" customHeight="1" x14ac:dyDescent="0.25">
      <c r="J5923" s="175"/>
      <c r="K5923" s="175"/>
    </row>
    <row r="5924" spans="10:11" ht="15" customHeight="1" x14ac:dyDescent="0.25">
      <c r="J5924" s="175"/>
      <c r="K5924" s="175"/>
    </row>
    <row r="5925" spans="10:11" ht="15" customHeight="1" x14ac:dyDescent="0.25">
      <c r="J5925" s="175"/>
      <c r="K5925" s="175"/>
    </row>
    <row r="5926" spans="10:11" ht="15" customHeight="1" x14ac:dyDescent="0.25">
      <c r="J5926" s="175"/>
      <c r="K5926" s="175"/>
    </row>
    <row r="5927" spans="10:11" ht="15" customHeight="1" x14ac:dyDescent="0.25">
      <c r="J5927" s="175"/>
      <c r="K5927" s="175"/>
    </row>
    <row r="5928" spans="10:11" ht="15" customHeight="1" x14ac:dyDescent="0.25">
      <c r="J5928" s="175"/>
      <c r="K5928" s="175"/>
    </row>
    <row r="5929" spans="10:11" ht="15" customHeight="1" x14ac:dyDescent="0.25">
      <c r="J5929" s="175"/>
      <c r="K5929" s="175"/>
    </row>
    <row r="5930" spans="10:11" ht="15" customHeight="1" x14ac:dyDescent="0.25">
      <c r="J5930" s="175"/>
      <c r="K5930" s="175"/>
    </row>
    <row r="5931" spans="10:11" ht="15" customHeight="1" x14ac:dyDescent="0.25">
      <c r="J5931" s="175"/>
      <c r="K5931" s="175"/>
    </row>
    <row r="5932" spans="10:11" ht="15" customHeight="1" x14ac:dyDescent="0.25">
      <c r="J5932" s="175"/>
      <c r="K5932" s="175"/>
    </row>
    <row r="5933" spans="10:11" ht="15" customHeight="1" x14ac:dyDescent="0.25">
      <c r="J5933" s="175"/>
      <c r="K5933" s="175"/>
    </row>
    <row r="5934" spans="10:11" ht="15" customHeight="1" x14ac:dyDescent="0.25">
      <c r="J5934" s="175"/>
      <c r="K5934" s="175"/>
    </row>
    <row r="5935" spans="10:11" ht="15" customHeight="1" x14ac:dyDescent="0.25">
      <c r="J5935" s="175"/>
      <c r="K5935" s="175"/>
    </row>
    <row r="5936" spans="10:11" ht="15" customHeight="1" x14ac:dyDescent="0.25">
      <c r="J5936" s="175"/>
      <c r="K5936" s="175"/>
    </row>
    <row r="5937" spans="10:11" ht="15" customHeight="1" x14ac:dyDescent="0.25">
      <c r="J5937" s="175"/>
      <c r="K5937" s="175"/>
    </row>
    <row r="5938" spans="10:11" ht="15" customHeight="1" x14ac:dyDescent="0.25">
      <c r="J5938" s="175"/>
      <c r="K5938" s="175"/>
    </row>
    <row r="5939" spans="10:11" ht="15" customHeight="1" x14ac:dyDescent="0.25">
      <c r="J5939" s="175"/>
      <c r="K5939" s="175"/>
    </row>
    <row r="5940" spans="10:11" ht="15" customHeight="1" x14ac:dyDescent="0.25">
      <c r="J5940" s="175"/>
      <c r="K5940" s="175"/>
    </row>
    <row r="5941" spans="10:11" ht="15" customHeight="1" x14ac:dyDescent="0.25">
      <c r="J5941" s="175"/>
      <c r="K5941" s="175"/>
    </row>
    <row r="5942" spans="10:11" ht="15" customHeight="1" x14ac:dyDescent="0.25">
      <c r="J5942" s="175"/>
      <c r="K5942" s="175"/>
    </row>
    <row r="5943" spans="10:11" ht="15" customHeight="1" x14ac:dyDescent="0.25">
      <c r="J5943" s="175"/>
      <c r="K5943" s="175"/>
    </row>
    <row r="5944" spans="10:11" ht="15" customHeight="1" x14ac:dyDescent="0.25">
      <c r="J5944" s="175"/>
      <c r="K5944" s="175"/>
    </row>
    <row r="5945" spans="10:11" ht="15" customHeight="1" x14ac:dyDescent="0.25">
      <c r="J5945" s="175"/>
      <c r="K5945" s="175"/>
    </row>
    <row r="5946" spans="10:11" ht="15" customHeight="1" x14ac:dyDescent="0.25">
      <c r="J5946" s="175"/>
      <c r="K5946" s="175"/>
    </row>
    <row r="5947" spans="10:11" ht="15" customHeight="1" x14ac:dyDescent="0.25">
      <c r="J5947" s="175"/>
      <c r="K5947" s="175"/>
    </row>
    <row r="5948" spans="10:11" ht="15" customHeight="1" x14ac:dyDescent="0.25">
      <c r="J5948" s="175"/>
      <c r="K5948" s="175"/>
    </row>
    <row r="5949" spans="10:11" ht="15" customHeight="1" x14ac:dyDescent="0.25">
      <c r="J5949" s="175"/>
      <c r="K5949" s="175"/>
    </row>
    <row r="5950" spans="10:11" ht="15" customHeight="1" x14ac:dyDescent="0.25">
      <c r="J5950" s="175"/>
      <c r="K5950" s="175"/>
    </row>
    <row r="5951" spans="10:11" ht="15" customHeight="1" x14ac:dyDescent="0.25">
      <c r="J5951" s="175"/>
      <c r="K5951" s="175"/>
    </row>
    <row r="5952" spans="10:11" ht="15" customHeight="1" x14ac:dyDescent="0.25">
      <c r="J5952" s="175"/>
      <c r="K5952" s="175"/>
    </row>
    <row r="5953" spans="10:11" ht="15" customHeight="1" x14ac:dyDescent="0.25">
      <c r="J5953" s="175"/>
      <c r="K5953" s="175"/>
    </row>
    <row r="5954" spans="10:11" ht="15" customHeight="1" x14ac:dyDescent="0.25">
      <c r="J5954" s="175"/>
      <c r="K5954" s="175"/>
    </row>
    <row r="5955" spans="10:11" ht="15" customHeight="1" x14ac:dyDescent="0.25">
      <c r="J5955" s="175"/>
      <c r="K5955" s="175"/>
    </row>
    <row r="5956" spans="10:11" ht="15" customHeight="1" x14ac:dyDescent="0.25">
      <c r="J5956" s="175"/>
      <c r="K5956" s="175"/>
    </row>
    <row r="5957" spans="10:11" ht="15" customHeight="1" x14ac:dyDescent="0.25">
      <c r="J5957" s="175"/>
      <c r="K5957" s="175"/>
    </row>
    <row r="5958" spans="10:11" ht="15" customHeight="1" x14ac:dyDescent="0.25">
      <c r="J5958" s="175"/>
      <c r="K5958" s="175"/>
    </row>
    <row r="5959" spans="10:11" ht="15" customHeight="1" x14ac:dyDescent="0.25">
      <c r="J5959" s="175"/>
      <c r="K5959" s="175"/>
    </row>
    <row r="5960" spans="10:11" ht="15" customHeight="1" x14ac:dyDescent="0.25">
      <c r="J5960" s="175"/>
      <c r="K5960" s="175"/>
    </row>
    <row r="5961" spans="10:11" ht="15" customHeight="1" x14ac:dyDescent="0.25">
      <c r="J5961" s="175"/>
      <c r="K5961" s="175"/>
    </row>
    <row r="5962" spans="10:11" ht="15" customHeight="1" x14ac:dyDescent="0.25">
      <c r="J5962" s="175"/>
      <c r="K5962" s="175"/>
    </row>
    <row r="5963" spans="10:11" ht="15" customHeight="1" x14ac:dyDescent="0.25">
      <c r="J5963" s="175"/>
      <c r="K5963" s="175"/>
    </row>
    <row r="5964" spans="10:11" ht="15" customHeight="1" x14ac:dyDescent="0.25">
      <c r="J5964" s="175"/>
      <c r="K5964" s="175"/>
    </row>
    <row r="5965" spans="10:11" ht="15" customHeight="1" x14ac:dyDescent="0.25">
      <c r="J5965" s="175"/>
      <c r="K5965" s="175"/>
    </row>
    <row r="5966" spans="10:11" ht="15" customHeight="1" x14ac:dyDescent="0.25">
      <c r="J5966" s="175"/>
      <c r="K5966" s="175"/>
    </row>
    <row r="5967" spans="10:11" ht="15" customHeight="1" x14ac:dyDescent="0.25">
      <c r="J5967" s="175"/>
      <c r="K5967" s="175"/>
    </row>
    <row r="5968" spans="10:11" ht="15" customHeight="1" x14ac:dyDescent="0.25">
      <c r="J5968" s="175"/>
      <c r="K5968" s="175"/>
    </row>
    <row r="5969" spans="10:11" ht="15" customHeight="1" x14ac:dyDescent="0.25">
      <c r="J5969" s="175"/>
      <c r="K5969" s="175"/>
    </row>
    <row r="5970" spans="10:11" ht="15" customHeight="1" x14ac:dyDescent="0.25">
      <c r="J5970" s="175"/>
      <c r="K5970" s="175"/>
    </row>
    <row r="5971" spans="10:11" ht="15" customHeight="1" x14ac:dyDescent="0.25">
      <c r="J5971" s="175"/>
      <c r="K5971" s="175"/>
    </row>
    <row r="5972" spans="10:11" ht="15" customHeight="1" x14ac:dyDescent="0.25">
      <c r="J5972" s="175"/>
      <c r="K5972" s="175"/>
    </row>
    <row r="5973" spans="10:11" ht="15" customHeight="1" x14ac:dyDescent="0.25">
      <c r="J5973" s="175"/>
      <c r="K5973" s="175"/>
    </row>
    <row r="5974" spans="10:11" ht="15" customHeight="1" x14ac:dyDescent="0.25">
      <c r="J5974" s="175"/>
      <c r="K5974" s="175"/>
    </row>
    <row r="5975" spans="10:11" ht="15" customHeight="1" x14ac:dyDescent="0.25">
      <c r="J5975" s="175"/>
      <c r="K5975" s="175"/>
    </row>
    <row r="5976" spans="10:11" ht="15" customHeight="1" x14ac:dyDescent="0.25">
      <c r="J5976" s="175"/>
      <c r="K5976" s="175"/>
    </row>
    <row r="5977" spans="10:11" ht="15" customHeight="1" x14ac:dyDescent="0.25">
      <c r="J5977" s="175"/>
      <c r="K5977" s="175"/>
    </row>
    <row r="5978" spans="10:11" ht="15" customHeight="1" x14ac:dyDescent="0.25">
      <c r="J5978" s="175"/>
      <c r="K5978" s="175"/>
    </row>
    <row r="5979" spans="10:11" ht="15" customHeight="1" x14ac:dyDescent="0.25">
      <c r="J5979" s="175"/>
      <c r="K5979" s="175"/>
    </row>
    <row r="5980" spans="10:11" ht="15" customHeight="1" x14ac:dyDescent="0.25">
      <c r="J5980" s="175"/>
      <c r="K5980" s="175"/>
    </row>
    <row r="5981" spans="10:11" ht="15" customHeight="1" x14ac:dyDescent="0.25">
      <c r="J5981" s="175"/>
      <c r="K5981" s="175"/>
    </row>
    <row r="5982" spans="10:11" ht="15" customHeight="1" x14ac:dyDescent="0.25">
      <c r="J5982" s="175"/>
      <c r="K5982" s="175"/>
    </row>
    <row r="5983" spans="10:11" ht="15" customHeight="1" x14ac:dyDescent="0.25">
      <c r="J5983" s="175"/>
      <c r="K5983" s="175"/>
    </row>
    <row r="5984" spans="10:11" ht="15" customHeight="1" x14ac:dyDescent="0.25">
      <c r="J5984" s="175"/>
      <c r="K5984" s="175"/>
    </row>
    <row r="5985" spans="10:11" ht="15" customHeight="1" x14ac:dyDescent="0.25">
      <c r="J5985" s="175"/>
      <c r="K5985" s="175"/>
    </row>
    <row r="5986" spans="10:11" ht="15" customHeight="1" x14ac:dyDescent="0.25">
      <c r="J5986" s="175"/>
      <c r="K5986" s="175"/>
    </row>
    <row r="5987" spans="10:11" ht="15" customHeight="1" x14ac:dyDescent="0.25">
      <c r="J5987" s="175"/>
      <c r="K5987" s="175"/>
    </row>
    <row r="5988" spans="10:11" ht="15" customHeight="1" x14ac:dyDescent="0.25">
      <c r="J5988" s="175"/>
      <c r="K5988" s="175"/>
    </row>
    <row r="5989" spans="10:11" ht="15" customHeight="1" x14ac:dyDescent="0.25">
      <c r="J5989" s="175"/>
      <c r="K5989" s="175"/>
    </row>
    <row r="5990" spans="10:11" ht="15" customHeight="1" x14ac:dyDescent="0.25">
      <c r="J5990" s="175"/>
      <c r="K5990" s="175"/>
    </row>
    <row r="5991" spans="10:11" ht="15" customHeight="1" x14ac:dyDescent="0.25">
      <c r="J5991" s="175"/>
      <c r="K5991" s="175"/>
    </row>
    <row r="5992" spans="10:11" ht="15" customHeight="1" x14ac:dyDescent="0.25">
      <c r="J5992" s="175"/>
      <c r="K5992" s="175"/>
    </row>
    <row r="5993" spans="10:11" ht="15" customHeight="1" x14ac:dyDescent="0.25">
      <c r="J5993" s="175"/>
      <c r="K5993" s="175"/>
    </row>
    <row r="5994" spans="10:11" ht="15" customHeight="1" x14ac:dyDescent="0.25">
      <c r="J5994" s="175"/>
      <c r="K5994" s="175"/>
    </row>
    <row r="5995" spans="10:11" ht="15" customHeight="1" x14ac:dyDescent="0.25">
      <c r="J5995" s="175"/>
      <c r="K5995" s="175"/>
    </row>
    <row r="5996" spans="10:11" ht="15" customHeight="1" x14ac:dyDescent="0.25">
      <c r="J5996" s="175"/>
      <c r="K5996" s="175"/>
    </row>
    <row r="5997" spans="10:11" ht="15" customHeight="1" x14ac:dyDescent="0.25">
      <c r="J5997" s="175"/>
      <c r="K5997" s="175"/>
    </row>
    <row r="5998" spans="10:11" ht="15" customHeight="1" x14ac:dyDescent="0.25">
      <c r="J5998" s="175"/>
      <c r="K5998" s="175"/>
    </row>
    <row r="5999" spans="10:11" ht="15" customHeight="1" x14ac:dyDescent="0.25">
      <c r="J5999" s="175"/>
      <c r="K5999" s="175"/>
    </row>
    <row r="6000" spans="10:11" ht="15" customHeight="1" x14ac:dyDescent="0.25">
      <c r="J6000" s="175"/>
      <c r="K6000" s="175"/>
    </row>
    <row r="6001" spans="10:11" ht="15" customHeight="1" x14ac:dyDescent="0.25">
      <c r="J6001" s="175"/>
      <c r="K6001" s="175"/>
    </row>
    <row r="6002" spans="10:11" ht="15" customHeight="1" x14ac:dyDescent="0.25">
      <c r="J6002" s="175"/>
      <c r="K6002" s="175"/>
    </row>
    <row r="6003" spans="10:11" ht="15" customHeight="1" x14ac:dyDescent="0.25">
      <c r="J6003" s="175"/>
      <c r="K6003" s="175"/>
    </row>
    <row r="6004" spans="10:11" ht="15" customHeight="1" x14ac:dyDescent="0.25">
      <c r="J6004" s="175"/>
      <c r="K6004" s="175"/>
    </row>
    <row r="6005" spans="10:11" ht="15" customHeight="1" x14ac:dyDescent="0.25">
      <c r="J6005" s="175"/>
      <c r="K6005" s="175"/>
    </row>
    <row r="6006" spans="10:11" ht="15" customHeight="1" x14ac:dyDescent="0.25">
      <c r="J6006" s="175"/>
      <c r="K6006" s="175"/>
    </row>
    <row r="6007" spans="10:11" ht="15" customHeight="1" x14ac:dyDescent="0.25">
      <c r="J6007" s="175"/>
      <c r="K6007" s="175"/>
    </row>
    <row r="6008" spans="10:11" ht="15" customHeight="1" x14ac:dyDescent="0.25">
      <c r="J6008" s="175"/>
      <c r="K6008" s="175"/>
    </row>
    <row r="6009" spans="10:11" ht="15" customHeight="1" x14ac:dyDescent="0.25">
      <c r="J6009" s="175"/>
      <c r="K6009" s="175"/>
    </row>
    <row r="6010" spans="10:11" ht="15" customHeight="1" x14ac:dyDescent="0.25">
      <c r="J6010" s="175"/>
      <c r="K6010" s="175"/>
    </row>
    <row r="6011" spans="10:11" ht="15" customHeight="1" x14ac:dyDescent="0.25">
      <c r="J6011" s="175"/>
      <c r="K6011" s="175"/>
    </row>
    <row r="6012" spans="10:11" ht="15" customHeight="1" x14ac:dyDescent="0.25">
      <c r="J6012" s="175"/>
      <c r="K6012" s="175"/>
    </row>
    <row r="6013" spans="10:11" ht="15" customHeight="1" x14ac:dyDescent="0.25">
      <c r="J6013" s="175"/>
      <c r="K6013" s="175"/>
    </row>
    <row r="6014" spans="10:11" ht="15" customHeight="1" x14ac:dyDescent="0.25">
      <c r="J6014" s="175"/>
      <c r="K6014" s="175"/>
    </row>
    <row r="6015" spans="10:11" ht="15" customHeight="1" x14ac:dyDescent="0.25">
      <c r="J6015" s="175"/>
      <c r="K6015" s="175"/>
    </row>
    <row r="6016" spans="10:11" ht="15" customHeight="1" x14ac:dyDescent="0.25">
      <c r="J6016" s="175"/>
      <c r="K6016" s="175"/>
    </row>
    <row r="6017" spans="10:11" ht="15" customHeight="1" x14ac:dyDescent="0.25">
      <c r="J6017" s="175"/>
      <c r="K6017" s="175"/>
    </row>
    <row r="6018" spans="10:11" ht="15" customHeight="1" x14ac:dyDescent="0.25">
      <c r="J6018" s="175"/>
      <c r="K6018" s="175"/>
    </row>
    <row r="6019" spans="10:11" ht="15" customHeight="1" x14ac:dyDescent="0.25">
      <c r="J6019" s="175"/>
      <c r="K6019" s="175"/>
    </row>
    <row r="6020" spans="10:11" ht="15" customHeight="1" x14ac:dyDescent="0.25">
      <c r="J6020" s="175"/>
      <c r="K6020" s="175"/>
    </row>
    <row r="6021" spans="10:11" ht="15" customHeight="1" x14ac:dyDescent="0.25">
      <c r="J6021" s="175"/>
      <c r="K6021" s="175"/>
    </row>
    <row r="6022" spans="10:11" ht="15" customHeight="1" x14ac:dyDescent="0.25">
      <c r="J6022" s="175"/>
      <c r="K6022" s="175"/>
    </row>
    <row r="6023" spans="10:11" ht="15" customHeight="1" x14ac:dyDescent="0.25">
      <c r="J6023" s="175"/>
      <c r="K6023" s="175"/>
    </row>
    <row r="6024" spans="10:11" ht="15" customHeight="1" x14ac:dyDescent="0.25">
      <c r="J6024" s="175"/>
      <c r="K6024" s="175"/>
    </row>
    <row r="6025" spans="10:11" ht="15" customHeight="1" x14ac:dyDescent="0.25">
      <c r="J6025" s="175"/>
      <c r="K6025" s="175"/>
    </row>
    <row r="6026" spans="10:11" ht="15" customHeight="1" x14ac:dyDescent="0.25">
      <c r="J6026" s="175"/>
      <c r="K6026" s="175"/>
    </row>
    <row r="6027" spans="10:11" ht="15" customHeight="1" x14ac:dyDescent="0.25">
      <c r="J6027" s="175"/>
      <c r="K6027" s="175"/>
    </row>
    <row r="6028" spans="10:11" ht="15" customHeight="1" x14ac:dyDescent="0.25">
      <c r="J6028" s="175"/>
      <c r="K6028" s="175"/>
    </row>
    <row r="6029" spans="10:11" ht="15" customHeight="1" x14ac:dyDescent="0.25">
      <c r="J6029" s="175"/>
      <c r="K6029" s="175"/>
    </row>
    <row r="6030" spans="10:11" ht="15" customHeight="1" x14ac:dyDescent="0.25">
      <c r="J6030" s="175"/>
      <c r="K6030" s="175"/>
    </row>
    <row r="6031" spans="10:11" ht="15" customHeight="1" x14ac:dyDescent="0.25">
      <c r="J6031" s="175"/>
      <c r="K6031" s="175"/>
    </row>
    <row r="6032" spans="10:11" ht="15" customHeight="1" x14ac:dyDescent="0.25">
      <c r="J6032" s="175"/>
      <c r="K6032" s="175"/>
    </row>
    <row r="6033" spans="10:11" ht="15" customHeight="1" x14ac:dyDescent="0.25">
      <c r="J6033" s="175"/>
      <c r="K6033" s="175"/>
    </row>
    <row r="6034" spans="10:11" ht="15" customHeight="1" x14ac:dyDescent="0.25">
      <c r="J6034" s="175"/>
      <c r="K6034" s="175"/>
    </row>
    <row r="6035" spans="10:11" ht="15" customHeight="1" x14ac:dyDescent="0.25">
      <c r="J6035" s="175"/>
      <c r="K6035" s="175"/>
    </row>
    <row r="6036" spans="10:11" ht="15" customHeight="1" x14ac:dyDescent="0.25">
      <c r="J6036" s="175"/>
      <c r="K6036" s="175"/>
    </row>
    <row r="6037" spans="10:11" ht="15" customHeight="1" x14ac:dyDescent="0.25">
      <c r="J6037" s="175"/>
      <c r="K6037" s="175"/>
    </row>
    <row r="6038" spans="10:11" ht="15" customHeight="1" x14ac:dyDescent="0.25">
      <c r="J6038" s="175"/>
      <c r="K6038" s="175"/>
    </row>
    <row r="6039" spans="10:11" ht="15" customHeight="1" x14ac:dyDescent="0.25">
      <c r="J6039" s="175"/>
      <c r="K6039" s="175"/>
    </row>
    <row r="6040" spans="10:11" ht="15" customHeight="1" x14ac:dyDescent="0.25">
      <c r="J6040" s="175"/>
      <c r="K6040" s="175"/>
    </row>
    <row r="6041" spans="10:11" ht="15" customHeight="1" x14ac:dyDescent="0.25">
      <c r="J6041" s="175"/>
      <c r="K6041" s="175"/>
    </row>
    <row r="6042" spans="10:11" ht="15" customHeight="1" x14ac:dyDescent="0.25">
      <c r="J6042" s="175"/>
      <c r="K6042" s="175"/>
    </row>
    <row r="6043" spans="10:11" ht="15" customHeight="1" x14ac:dyDescent="0.25">
      <c r="J6043" s="175"/>
      <c r="K6043" s="175"/>
    </row>
    <row r="6044" spans="10:11" ht="15" customHeight="1" x14ac:dyDescent="0.25">
      <c r="J6044" s="175"/>
      <c r="K6044" s="175"/>
    </row>
    <row r="6045" spans="10:11" ht="15" customHeight="1" x14ac:dyDescent="0.25">
      <c r="J6045" s="175"/>
      <c r="K6045" s="175"/>
    </row>
    <row r="6046" spans="10:11" ht="15" customHeight="1" x14ac:dyDescent="0.25">
      <c r="J6046" s="175"/>
      <c r="K6046" s="175"/>
    </row>
    <row r="6047" spans="10:11" ht="15" customHeight="1" x14ac:dyDescent="0.25">
      <c r="J6047" s="175"/>
      <c r="K6047" s="175"/>
    </row>
    <row r="6048" spans="10:11" ht="15" customHeight="1" x14ac:dyDescent="0.25">
      <c r="J6048" s="175"/>
      <c r="K6048" s="175"/>
    </row>
    <row r="6049" spans="10:11" ht="15" customHeight="1" x14ac:dyDescent="0.25">
      <c r="J6049" s="175"/>
      <c r="K6049" s="175"/>
    </row>
    <row r="6050" spans="10:11" ht="15" customHeight="1" x14ac:dyDescent="0.25">
      <c r="J6050" s="175"/>
      <c r="K6050" s="175"/>
    </row>
    <row r="6051" spans="10:11" ht="15" customHeight="1" x14ac:dyDescent="0.25">
      <c r="J6051" s="175"/>
      <c r="K6051" s="175"/>
    </row>
    <row r="6052" spans="10:11" ht="15" customHeight="1" x14ac:dyDescent="0.25">
      <c r="J6052" s="175"/>
      <c r="K6052" s="175"/>
    </row>
    <row r="6053" spans="10:11" ht="15" customHeight="1" x14ac:dyDescent="0.25">
      <c r="J6053" s="175"/>
      <c r="K6053" s="175"/>
    </row>
    <row r="6054" spans="10:11" ht="15" customHeight="1" x14ac:dyDescent="0.25">
      <c r="J6054" s="175"/>
      <c r="K6054" s="175"/>
    </row>
    <row r="6055" spans="10:11" ht="15" customHeight="1" x14ac:dyDescent="0.25">
      <c r="J6055" s="175"/>
      <c r="K6055" s="175"/>
    </row>
    <row r="6056" spans="10:11" ht="15" customHeight="1" x14ac:dyDescent="0.25">
      <c r="J6056" s="175"/>
      <c r="K6056" s="175"/>
    </row>
    <row r="6057" spans="10:11" ht="15" customHeight="1" x14ac:dyDescent="0.25">
      <c r="J6057" s="175"/>
      <c r="K6057" s="175"/>
    </row>
    <row r="6058" spans="10:11" ht="15" customHeight="1" x14ac:dyDescent="0.25">
      <c r="J6058" s="175"/>
      <c r="K6058" s="175"/>
    </row>
    <row r="6059" spans="10:11" ht="15" customHeight="1" x14ac:dyDescent="0.25">
      <c r="J6059" s="175"/>
      <c r="K6059" s="175"/>
    </row>
    <row r="6060" spans="10:11" ht="15" customHeight="1" x14ac:dyDescent="0.25">
      <c r="J6060" s="175"/>
      <c r="K6060" s="175"/>
    </row>
    <row r="6061" spans="10:11" ht="15" customHeight="1" x14ac:dyDescent="0.25">
      <c r="J6061" s="175"/>
      <c r="K6061" s="175"/>
    </row>
    <row r="6062" spans="10:11" ht="15" customHeight="1" x14ac:dyDescent="0.25">
      <c r="J6062" s="175"/>
      <c r="K6062" s="175"/>
    </row>
    <row r="6063" spans="10:11" ht="15" customHeight="1" x14ac:dyDescent="0.25">
      <c r="J6063" s="175"/>
      <c r="K6063" s="175"/>
    </row>
    <row r="6064" spans="10:11" ht="15" customHeight="1" x14ac:dyDescent="0.25">
      <c r="J6064" s="175"/>
      <c r="K6064" s="175"/>
    </row>
    <row r="6065" spans="10:11" ht="15" customHeight="1" x14ac:dyDescent="0.25">
      <c r="J6065" s="175"/>
      <c r="K6065" s="175"/>
    </row>
    <row r="6066" spans="10:11" ht="15" customHeight="1" x14ac:dyDescent="0.25">
      <c r="J6066" s="175"/>
      <c r="K6066" s="175"/>
    </row>
    <row r="6067" spans="10:11" ht="15" customHeight="1" x14ac:dyDescent="0.25">
      <c r="J6067" s="175"/>
      <c r="K6067" s="175"/>
    </row>
    <row r="6068" spans="10:11" ht="15" customHeight="1" x14ac:dyDescent="0.25">
      <c r="J6068" s="175"/>
      <c r="K6068" s="175"/>
    </row>
    <row r="6069" spans="10:11" ht="15" customHeight="1" x14ac:dyDescent="0.25">
      <c r="J6069" s="175"/>
      <c r="K6069" s="175"/>
    </row>
    <row r="6070" spans="10:11" ht="15" customHeight="1" x14ac:dyDescent="0.25">
      <c r="J6070" s="175"/>
      <c r="K6070" s="175"/>
    </row>
    <row r="6071" spans="10:11" ht="15" customHeight="1" x14ac:dyDescent="0.25">
      <c r="J6071" s="175"/>
      <c r="K6071" s="175"/>
    </row>
    <row r="6072" spans="10:11" ht="15" customHeight="1" x14ac:dyDescent="0.25">
      <c r="J6072" s="175"/>
      <c r="K6072" s="175"/>
    </row>
    <row r="6073" spans="10:11" ht="15" customHeight="1" x14ac:dyDescent="0.25">
      <c r="J6073" s="175"/>
      <c r="K6073" s="175"/>
    </row>
    <row r="6074" spans="10:11" ht="15" customHeight="1" x14ac:dyDescent="0.25">
      <c r="J6074" s="175"/>
      <c r="K6074" s="175"/>
    </row>
    <row r="6075" spans="10:11" ht="15" customHeight="1" x14ac:dyDescent="0.25">
      <c r="J6075" s="175"/>
      <c r="K6075" s="175"/>
    </row>
    <row r="6076" spans="10:11" ht="15" customHeight="1" x14ac:dyDescent="0.25">
      <c r="J6076" s="175"/>
      <c r="K6076" s="175"/>
    </row>
    <row r="6077" spans="10:11" ht="15" customHeight="1" x14ac:dyDescent="0.25">
      <c r="J6077" s="175"/>
      <c r="K6077" s="175"/>
    </row>
    <row r="6078" spans="10:11" ht="15" customHeight="1" x14ac:dyDescent="0.25">
      <c r="J6078" s="175"/>
      <c r="K6078" s="175"/>
    </row>
    <row r="6079" spans="10:11" ht="15" customHeight="1" x14ac:dyDescent="0.25">
      <c r="J6079" s="175"/>
      <c r="K6079" s="175"/>
    </row>
    <row r="6080" spans="10:11" ht="15" customHeight="1" x14ac:dyDescent="0.25">
      <c r="J6080" s="175"/>
      <c r="K6080" s="175"/>
    </row>
    <row r="6081" spans="10:11" ht="15" customHeight="1" x14ac:dyDescent="0.25">
      <c r="J6081" s="175"/>
      <c r="K6081" s="175"/>
    </row>
    <row r="6082" spans="10:11" ht="15" customHeight="1" x14ac:dyDescent="0.25">
      <c r="J6082" s="175"/>
      <c r="K6082" s="175"/>
    </row>
    <row r="6083" spans="10:11" ht="15" customHeight="1" x14ac:dyDescent="0.25">
      <c r="J6083" s="175"/>
      <c r="K6083" s="175"/>
    </row>
    <row r="6084" spans="10:11" ht="15" customHeight="1" x14ac:dyDescent="0.25">
      <c r="J6084" s="175"/>
      <c r="K6084" s="175"/>
    </row>
    <row r="6085" spans="10:11" ht="15" customHeight="1" x14ac:dyDescent="0.25">
      <c r="J6085" s="175"/>
      <c r="K6085" s="175"/>
    </row>
    <row r="6086" spans="10:11" ht="15" customHeight="1" x14ac:dyDescent="0.25">
      <c r="J6086" s="175"/>
      <c r="K6086" s="175"/>
    </row>
    <row r="6087" spans="10:11" ht="15" customHeight="1" x14ac:dyDescent="0.25">
      <c r="J6087" s="175"/>
      <c r="K6087" s="175"/>
    </row>
    <row r="6088" spans="10:11" ht="15" customHeight="1" x14ac:dyDescent="0.25">
      <c r="J6088" s="175"/>
      <c r="K6088" s="175"/>
    </row>
    <row r="6089" spans="10:11" ht="15" customHeight="1" x14ac:dyDescent="0.25">
      <c r="J6089" s="175"/>
      <c r="K6089" s="175"/>
    </row>
    <row r="6090" spans="10:11" ht="15" customHeight="1" x14ac:dyDescent="0.25">
      <c r="J6090" s="175"/>
      <c r="K6090" s="175"/>
    </row>
    <row r="6091" spans="10:11" ht="15" customHeight="1" x14ac:dyDescent="0.25">
      <c r="J6091" s="175"/>
      <c r="K6091" s="175"/>
    </row>
    <row r="6092" spans="10:11" ht="15" customHeight="1" x14ac:dyDescent="0.25">
      <c r="J6092" s="175"/>
      <c r="K6092" s="175"/>
    </row>
    <row r="6093" spans="10:11" ht="15" customHeight="1" x14ac:dyDescent="0.25">
      <c r="J6093" s="175"/>
      <c r="K6093" s="175"/>
    </row>
    <row r="6094" spans="10:11" ht="15" customHeight="1" x14ac:dyDescent="0.25">
      <c r="J6094" s="175"/>
      <c r="K6094" s="175"/>
    </row>
    <row r="6095" spans="10:11" ht="15" customHeight="1" x14ac:dyDescent="0.25">
      <c r="J6095" s="175"/>
      <c r="K6095" s="175"/>
    </row>
    <row r="6096" spans="10:11" ht="15" customHeight="1" x14ac:dyDescent="0.25">
      <c r="J6096" s="175"/>
      <c r="K6096" s="175"/>
    </row>
    <row r="6097" spans="10:11" ht="15" customHeight="1" x14ac:dyDescent="0.25">
      <c r="J6097" s="175"/>
      <c r="K6097" s="175"/>
    </row>
    <row r="6098" spans="10:11" ht="15" customHeight="1" x14ac:dyDescent="0.25">
      <c r="J6098" s="175"/>
      <c r="K6098" s="175"/>
    </row>
    <row r="6099" spans="10:11" ht="15" customHeight="1" x14ac:dyDescent="0.25">
      <c r="J6099" s="175"/>
      <c r="K6099" s="175"/>
    </row>
    <row r="6100" spans="10:11" ht="15" customHeight="1" x14ac:dyDescent="0.25">
      <c r="J6100" s="175"/>
      <c r="K6100" s="175"/>
    </row>
    <row r="6101" spans="10:11" ht="15" customHeight="1" x14ac:dyDescent="0.25">
      <c r="J6101" s="175"/>
      <c r="K6101" s="175"/>
    </row>
    <row r="6102" spans="10:11" ht="15" customHeight="1" x14ac:dyDescent="0.25">
      <c r="J6102" s="175"/>
      <c r="K6102" s="175"/>
    </row>
    <row r="6103" spans="10:11" ht="15" customHeight="1" x14ac:dyDescent="0.25">
      <c r="J6103" s="175"/>
      <c r="K6103" s="175"/>
    </row>
    <row r="6104" spans="10:11" ht="15" customHeight="1" x14ac:dyDescent="0.25">
      <c r="J6104" s="175"/>
      <c r="K6104" s="175"/>
    </row>
    <row r="6105" spans="10:11" ht="15" customHeight="1" x14ac:dyDescent="0.25">
      <c r="J6105" s="175"/>
      <c r="K6105" s="175"/>
    </row>
    <row r="6106" spans="10:11" ht="15" customHeight="1" x14ac:dyDescent="0.25">
      <c r="J6106" s="175"/>
      <c r="K6106" s="175"/>
    </row>
    <row r="6107" spans="10:11" ht="15" customHeight="1" x14ac:dyDescent="0.25">
      <c r="J6107" s="175"/>
      <c r="K6107" s="175"/>
    </row>
    <row r="6108" spans="10:11" ht="15" customHeight="1" x14ac:dyDescent="0.25">
      <c r="J6108" s="175"/>
      <c r="K6108" s="175"/>
    </row>
    <row r="6109" spans="10:11" ht="15" customHeight="1" x14ac:dyDescent="0.25">
      <c r="J6109" s="175"/>
      <c r="K6109" s="175"/>
    </row>
    <row r="6110" spans="10:11" ht="15" customHeight="1" x14ac:dyDescent="0.25">
      <c r="J6110" s="175"/>
      <c r="K6110" s="175"/>
    </row>
    <row r="6111" spans="10:11" ht="15" customHeight="1" x14ac:dyDescent="0.25">
      <c r="J6111" s="175"/>
      <c r="K6111" s="175"/>
    </row>
    <row r="6112" spans="10:11" ht="15" customHeight="1" x14ac:dyDescent="0.25">
      <c r="J6112" s="175"/>
      <c r="K6112" s="175"/>
    </row>
    <row r="6113" spans="10:11" ht="15" customHeight="1" x14ac:dyDescent="0.25">
      <c r="J6113" s="175"/>
      <c r="K6113" s="175"/>
    </row>
    <row r="6114" spans="10:11" ht="15" customHeight="1" x14ac:dyDescent="0.25">
      <c r="J6114" s="175"/>
      <c r="K6114" s="175"/>
    </row>
    <row r="6115" spans="10:11" ht="15" customHeight="1" x14ac:dyDescent="0.25">
      <c r="J6115" s="175"/>
      <c r="K6115" s="175"/>
    </row>
    <row r="6116" spans="10:11" ht="15" customHeight="1" x14ac:dyDescent="0.25">
      <c r="J6116" s="175"/>
      <c r="K6116" s="175"/>
    </row>
    <row r="6117" spans="10:11" ht="15" customHeight="1" x14ac:dyDescent="0.25">
      <c r="J6117" s="175"/>
      <c r="K6117" s="175"/>
    </row>
    <row r="6118" spans="10:11" ht="15" customHeight="1" x14ac:dyDescent="0.25">
      <c r="J6118" s="175"/>
      <c r="K6118" s="175"/>
    </row>
    <row r="6119" spans="10:11" ht="15" customHeight="1" x14ac:dyDescent="0.25">
      <c r="J6119" s="175"/>
      <c r="K6119" s="175"/>
    </row>
    <row r="6120" spans="10:11" ht="15" customHeight="1" x14ac:dyDescent="0.25">
      <c r="J6120" s="175"/>
      <c r="K6120" s="175"/>
    </row>
    <row r="6121" spans="10:11" ht="15" customHeight="1" x14ac:dyDescent="0.25">
      <c r="J6121" s="175"/>
      <c r="K6121" s="175"/>
    </row>
    <row r="6122" spans="10:11" ht="15" customHeight="1" x14ac:dyDescent="0.25">
      <c r="J6122" s="175"/>
      <c r="K6122" s="175"/>
    </row>
    <row r="6123" spans="10:11" ht="15" customHeight="1" x14ac:dyDescent="0.25">
      <c r="J6123" s="175"/>
      <c r="K6123" s="175"/>
    </row>
    <row r="6124" spans="10:11" ht="15" customHeight="1" x14ac:dyDescent="0.25">
      <c r="J6124" s="175"/>
      <c r="K6124" s="175"/>
    </row>
    <row r="6125" spans="10:11" ht="15" customHeight="1" x14ac:dyDescent="0.25">
      <c r="J6125" s="175"/>
      <c r="K6125" s="175"/>
    </row>
    <row r="6126" spans="10:11" ht="15" customHeight="1" x14ac:dyDescent="0.25">
      <c r="J6126" s="175"/>
      <c r="K6126" s="175"/>
    </row>
    <row r="6127" spans="10:11" ht="15" customHeight="1" x14ac:dyDescent="0.25">
      <c r="J6127" s="175"/>
      <c r="K6127" s="175"/>
    </row>
    <row r="6128" spans="10:11" ht="15" customHeight="1" x14ac:dyDescent="0.25">
      <c r="J6128" s="175"/>
      <c r="K6128" s="175"/>
    </row>
    <row r="6129" spans="10:11" ht="15" customHeight="1" x14ac:dyDescent="0.25">
      <c r="J6129" s="175"/>
      <c r="K6129" s="175"/>
    </row>
    <row r="6130" spans="10:11" ht="15" customHeight="1" x14ac:dyDescent="0.25">
      <c r="J6130" s="175"/>
      <c r="K6130" s="175"/>
    </row>
    <row r="6131" spans="10:11" ht="15" customHeight="1" x14ac:dyDescent="0.25">
      <c r="J6131" s="175"/>
      <c r="K6131" s="175"/>
    </row>
    <row r="6132" spans="10:11" ht="15" customHeight="1" x14ac:dyDescent="0.25">
      <c r="J6132" s="175"/>
      <c r="K6132" s="175"/>
    </row>
    <row r="6133" spans="10:11" ht="15" customHeight="1" x14ac:dyDescent="0.25">
      <c r="J6133" s="175"/>
      <c r="K6133" s="175"/>
    </row>
    <row r="6134" spans="10:11" ht="15" customHeight="1" x14ac:dyDescent="0.25">
      <c r="J6134" s="175"/>
      <c r="K6134" s="175"/>
    </row>
    <row r="6135" spans="10:11" ht="15" customHeight="1" x14ac:dyDescent="0.25">
      <c r="J6135" s="175"/>
      <c r="K6135" s="175"/>
    </row>
    <row r="6136" spans="10:11" ht="15" customHeight="1" x14ac:dyDescent="0.25">
      <c r="J6136" s="175"/>
      <c r="K6136" s="175"/>
    </row>
    <row r="6137" spans="10:11" ht="15" customHeight="1" x14ac:dyDescent="0.25">
      <c r="J6137" s="175"/>
      <c r="K6137" s="175"/>
    </row>
    <row r="6138" spans="10:11" ht="15" customHeight="1" x14ac:dyDescent="0.25">
      <c r="J6138" s="175"/>
      <c r="K6138" s="175"/>
    </row>
    <row r="6139" spans="10:11" ht="15" customHeight="1" x14ac:dyDescent="0.25">
      <c r="J6139" s="175"/>
      <c r="K6139" s="175"/>
    </row>
    <row r="6140" spans="10:11" ht="15" customHeight="1" x14ac:dyDescent="0.25">
      <c r="J6140" s="175"/>
      <c r="K6140" s="175"/>
    </row>
    <row r="6141" spans="10:11" ht="15" customHeight="1" x14ac:dyDescent="0.25">
      <c r="J6141" s="175"/>
      <c r="K6141" s="175"/>
    </row>
    <row r="6142" spans="10:11" ht="15" customHeight="1" x14ac:dyDescent="0.25">
      <c r="J6142" s="175"/>
      <c r="K6142" s="175"/>
    </row>
    <row r="6143" spans="10:11" ht="15" customHeight="1" x14ac:dyDescent="0.25">
      <c r="J6143" s="175"/>
      <c r="K6143" s="175"/>
    </row>
    <row r="6144" spans="10:11" ht="15" customHeight="1" x14ac:dyDescent="0.25">
      <c r="J6144" s="175"/>
      <c r="K6144" s="175"/>
    </row>
    <row r="6145" spans="10:11" ht="15" customHeight="1" x14ac:dyDescent="0.25">
      <c r="J6145" s="175"/>
      <c r="K6145" s="175"/>
    </row>
    <row r="6146" spans="10:11" ht="15" customHeight="1" x14ac:dyDescent="0.25">
      <c r="J6146" s="175"/>
      <c r="K6146" s="175"/>
    </row>
    <row r="6147" spans="10:11" ht="15" customHeight="1" x14ac:dyDescent="0.25">
      <c r="J6147" s="175"/>
      <c r="K6147" s="175"/>
    </row>
    <row r="6148" spans="10:11" ht="15" customHeight="1" x14ac:dyDescent="0.25">
      <c r="J6148" s="175"/>
      <c r="K6148" s="175"/>
    </row>
    <row r="6149" spans="10:11" ht="15" customHeight="1" x14ac:dyDescent="0.25">
      <c r="J6149" s="175"/>
      <c r="K6149" s="175"/>
    </row>
    <row r="6150" spans="10:11" ht="15" customHeight="1" x14ac:dyDescent="0.25">
      <c r="J6150" s="175"/>
      <c r="K6150" s="175"/>
    </row>
    <row r="6151" spans="10:11" ht="15" customHeight="1" x14ac:dyDescent="0.25">
      <c r="J6151" s="175"/>
      <c r="K6151" s="175"/>
    </row>
    <row r="6152" spans="10:11" ht="15" customHeight="1" x14ac:dyDescent="0.25">
      <c r="J6152" s="175"/>
      <c r="K6152" s="175"/>
    </row>
    <row r="6153" spans="10:11" ht="15" customHeight="1" x14ac:dyDescent="0.25">
      <c r="J6153" s="175"/>
      <c r="K6153" s="175"/>
    </row>
    <row r="6154" spans="10:11" ht="15" customHeight="1" x14ac:dyDescent="0.25">
      <c r="J6154" s="175"/>
      <c r="K6154" s="175"/>
    </row>
    <row r="6155" spans="10:11" ht="15" customHeight="1" x14ac:dyDescent="0.25">
      <c r="J6155" s="175"/>
      <c r="K6155" s="175"/>
    </row>
    <row r="6156" spans="10:11" ht="15" customHeight="1" x14ac:dyDescent="0.25">
      <c r="J6156" s="175"/>
      <c r="K6156" s="175"/>
    </row>
    <row r="6157" spans="10:11" ht="15" customHeight="1" x14ac:dyDescent="0.25">
      <c r="J6157" s="175"/>
      <c r="K6157" s="175"/>
    </row>
    <row r="6158" spans="10:11" ht="15" customHeight="1" x14ac:dyDescent="0.25">
      <c r="J6158" s="175"/>
      <c r="K6158" s="175"/>
    </row>
    <row r="6159" spans="10:11" ht="15" customHeight="1" x14ac:dyDescent="0.25">
      <c r="J6159" s="175"/>
      <c r="K6159" s="175"/>
    </row>
    <row r="6160" spans="10:11" ht="15" customHeight="1" x14ac:dyDescent="0.25">
      <c r="J6160" s="175"/>
      <c r="K6160" s="175"/>
    </row>
    <row r="6161" spans="10:11" ht="15" customHeight="1" x14ac:dyDescent="0.25">
      <c r="J6161" s="175"/>
      <c r="K6161" s="175"/>
    </row>
    <row r="6162" spans="10:11" ht="15" customHeight="1" x14ac:dyDescent="0.25">
      <c r="J6162" s="175"/>
      <c r="K6162" s="175"/>
    </row>
    <row r="6163" spans="10:11" ht="15" customHeight="1" x14ac:dyDescent="0.25">
      <c r="J6163" s="175"/>
      <c r="K6163" s="175"/>
    </row>
    <row r="6164" spans="10:11" ht="15" customHeight="1" x14ac:dyDescent="0.25">
      <c r="J6164" s="175"/>
      <c r="K6164" s="175"/>
    </row>
    <row r="6165" spans="10:11" ht="15" customHeight="1" x14ac:dyDescent="0.25">
      <c r="J6165" s="175"/>
      <c r="K6165" s="175"/>
    </row>
    <row r="6166" spans="10:11" ht="15" customHeight="1" x14ac:dyDescent="0.25">
      <c r="J6166" s="175"/>
      <c r="K6166" s="175"/>
    </row>
    <row r="6167" spans="10:11" ht="15" customHeight="1" x14ac:dyDescent="0.25">
      <c r="J6167" s="175"/>
      <c r="K6167" s="175"/>
    </row>
    <row r="6168" spans="10:11" ht="15" customHeight="1" x14ac:dyDescent="0.25">
      <c r="J6168" s="175"/>
      <c r="K6168" s="175"/>
    </row>
    <row r="6169" spans="10:11" ht="15" customHeight="1" x14ac:dyDescent="0.25">
      <c r="J6169" s="175"/>
      <c r="K6169" s="175"/>
    </row>
    <row r="6170" spans="10:11" ht="15" customHeight="1" x14ac:dyDescent="0.25">
      <c r="J6170" s="175"/>
      <c r="K6170" s="175"/>
    </row>
    <row r="6171" spans="10:11" ht="15" customHeight="1" x14ac:dyDescent="0.25">
      <c r="J6171" s="175"/>
      <c r="K6171" s="175"/>
    </row>
    <row r="6172" spans="10:11" ht="15" customHeight="1" x14ac:dyDescent="0.25">
      <c r="J6172" s="175"/>
      <c r="K6172" s="175"/>
    </row>
    <row r="6173" spans="10:11" ht="15" customHeight="1" x14ac:dyDescent="0.25">
      <c r="J6173" s="175"/>
      <c r="K6173" s="175"/>
    </row>
    <row r="6174" spans="10:11" ht="15" customHeight="1" x14ac:dyDescent="0.25">
      <c r="J6174" s="175"/>
      <c r="K6174" s="175"/>
    </row>
    <row r="6175" spans="10:11" ht="15" customHeight="1" x14ac:dyDescent="0.25">
      <c r="J6175" s="175"/>
      <c r="K6175" s="175"/>
    </row>
    <row r="6176" spans="10:11" ht="15" customHeight="1" x14ac:dyDescent="0.25">
      <c r="J6176" s="175"/>
      <c r="K6176" s="175"/>
    </row>
    <row r="6177" spans="10:11" ht="15" customHeight="1" x14ac:dyDescent="0.25">
      <c r="J6177" s="175"/>
      <c r="K6177" s="175"/>
    </row>
    <row r="6178" spans="10:11" ht="15" customHeight="1" x14ac:dyDescent="0.25">
      <c r="J6178" s="175"/>
      <c r="K6178" s="175"/>
    </row>
    <row r="6179" spans="10:11" ht="15" customHeight="1" x14ac:dyDescent="0.25">
      <c r="J6179" s="175"/>
      <c r="K6179" s="175"/>
    </row>
    <row r="6180" spans="10:11" ht="15" customHeight="1" x14ac:dyDescent="0.25">
      <c r="J6180" s="175"/>
      <c r="K6180" s="175"/>
    </row>
    <row r="6181" spans="10:11" ht="15" customHeight="1" x14ac:dyDescent="0.25">
      <c r="J6181" s="175"/>
      <c r="K6181" s="175"/>
    </row>
    <row r="6182" spans="10:11" ht="15" customHeight="1" x14ac:dyDescent="0.25">
      <c r="J6182" s="175"/>
      <c r="K6182" s="175"/>
    </row>
    <row r="6183" spans="10:11" ht="15" customHeight="1" x14ac:dyDescent="0.25">
      <c r="J6183" s="175"/>
      <c r="K6183" s="175"/>
    </row>
    <row r="6184" spans="10:11" ht="15" customHeight="1" x14ac:dyDescent="0.25">
      <c r="J6184" s="175"/>
      <c r="K6184" s="175"/>
    </row>
    <row r="6185" spans="10:11" ht="15" customHeight="1" x14ac:dyDescent="0.25">
      <c r="J6185" s="175"/>
      <c r="K6185" s="175"/>
    </row>
    <row r="6186" spans="10:11" ht="15" customHeight="1" x14ac:dyDescent="0.25">
      <c r="J6186" s="175"/>
      <c r="K6186" s="175"/>
    </row>
    <row r="6187" spans="10:11" ht="15" customHeight="1" x14ac:dyDescent="0.25">
      <c r="J6187" s="175"/>
      <c r="K6187" s="175"/>
    </row>
    <row r="6188" spans="10:11" ht="15" customHeight="1" x14ac:dyDescent="0.25">
      <c r="J6188" s="175"/>
      <c r="K6188" s="175"/>
    </row>
    <row r="6189" spans="10:11" ht="15" customHeight="1" x14ac:dyDescent="0.25">
      <c r="J6189" s="175"/>
      <c r="K6189" s="175"/>
    </row>
    <row r="6190" spans="10:11" ht="15" customHeight="1" x14ac:dyDescent="0.25">
      <c r="J6190" s="175"/>
      <c r="K6190" s="175"/>
    </row>
    <row r="6191" spans="10:11" ht="15" customHeight="1" x14ac:dyDescent="0.25">
      <c r="J6191" s="175"/>
      <c r="K6191" s="175"/>
    </row>
    <row r="6192" spans="10:11" ht="15" customHeight="1" x14ac:dyDescent="0.25">
      <c r="J6192" s="175"/>
      <c r="K6192" s="175"/>
    </row>
    <row r="6193" spans="10:11" ht="15" customHeight="1" x14ac:dyDescent="0.25">
      <c r="J6193" s="175"/>
      <c r="K6193" s="175"/>
    </row>
    <row r="6194" spans="10:11" ht="15" customHeight="1" x14ac:dyDescent="0.25">
      <c r="J6194" s="175"/>
      <c r="K6194" s="175"/>
    </row>
    <row r="6195" spans="10:11" ht="15" customHeight="1" x14ac:dyDescent="0.25">
      <c r="J6195" s="175"/>
      <c r="K6195" s="175"/>
    </row>
    <row r="6196" spans="10:11" ht="15" customHeight="1" x14ac:dyDescent="0.25">
      <c r="J6196" s="175"/>
      <c r="K6196" s="175"/>
    </row>
    <row r="6197" spans="10:11" ht="15" customHeight="1" x14ac:dyDescent="0.25">
      <c r="J6197" s="175"/>
      <c r="K6197" s="175"/>
    </row>
    <row r="6198" spans="10:11" ht="15" customHeight="1" x14ac:dyDescent="0.25">
      <c r="J6198" s="175"/>
      <c r="K6198" s="175"/>
    </row>
    <row r="6199" spans="10:11" ht="15" customHeight="1" x14ac:dyDescent="0.25">
      <c r="J6199" s="175"/>
      <c r="K6199" s="175"/>
    </row>
    <row r="6200" spans="10:11" ht="15" customHeight="1" x14ac:dyDescent="0.25">
      <c r="J6200" s="175"/>
      <c r="K6200" s="175"/>
    </row>
    <row r="6201" spans="10:11" ht="15" customHeight="1" x14ac:dyDescent="0.25">
      <c r="J6201" s="175"/>
      <c r="K6201" s="175"/>
    </row>
    <row r="6202" spans="10:11" ht="15" customHeight="1" x14ac:dyDescent="0.25">
      <c r="J6202" s="175"/>
      <c r="K6202" s="175"/>
    </row>
    <row r="6203" spans="10:11" ht="15" customHeight="1" x14ac:dyDescent="0.25">
      <c r="J6203" s="175"/>
      <c r="K6203" s="175"/>
    </row>
    <row r="6204" spans="10:11" ht="15" customHeight="1" x14ac:dyDescent="0.25">
      <c r="J6204" s="175"/>
      <c r="K6204" s="175"/>
    </row>
    <row r="6205" spans="10:11" ht="15" customHeight="1" x14ac:dyDescent="0.25">
      <c r="J6205" s="175"/>
      <c r="K6205" s="175"/>
    </row>
    <row r="6206" spans="10:11" ht="15" customHeight="1" x14ac:dyDescent="0.25">
      <c r="J6206" s="175"/>
      <c r="K6206" s="175"/>
    </row>
    <row r="6207" spans="10:11" ht="15" customHeight="1" x14ac:dyDescent="0.25">
      <c r="J6207" s="175"/>
      <c r="K6207" s="175"/>
    </row>
    <row r="6208" spans="10:11" ht="15" customHeight="1" x14ac:dyDescent="0.25">
      <c r="J6208" s="175"/>
      <c r="K6208" s="175"/>
    </row>
    <row r="6209" spans="10:11" ht="15" customHeight="1" x14ac:dyDescent="0.25">
      <c r="J6209" s="175"/>
      <c r="K6209" s="175"/>
    </row>
    <row r="6210" spans="10:11" ht="15" customHeight="1" x14ac:dyDescent="0.25">
      <c r="J6210" s="175"/>
      <c r="K6210" s="175"/>
    </row>
    <row r="6211" spans="10:11" ht="15" customHeight="1" x14ac:dyDescent="0.25">
      <c r="J6211" s="175"/>
      <c r="K6211" s="175"/>
    </row>
    <row r="6212" spans="10:11" ht="15" customHeight="1" x14ac:dyDescent="0.25">
      <c r="J6212" s="175"/>
      <c r="K6212" s="175"/>
    </row>
    <row r="6213" spans="10:11" ht="15" customHeight="1" x14ac:dyDescent="0.25">
      <c r="J6213" s="175"/>
      <c r="K6213" s="175"/>
    </row>
    <row r="6214" spans="10:11" ht="15" customHeight="1" x14ac:dyDescent="0.25">
      <c r="J6214" s="175"/>
      <c r="K6214" s="175"/>
    </row>
    <row r="6215" spans="10:11" ht="15" customHeight="1" x14ac:dyDescent="0.25">
      <c r="J6215" s="175"/>
      <c r="K6215" s="175"/>
    </row>
    <row r="6216" spans="10:11" ht="15" customHeight="1" x14ac:dyDescent="0.25">
      <c r="J6216" s="175"/>
      <c r="K6216" s="175"/>
    </row>
    <row r="6217" spans="10:11" ht="15" customHeight="1" x14ac:dyDescent="0.25">
      <c r="J6217" s="175"/>
      <c r="K6217" s="175"/>
    </row>
    <row r="6218" spans="10:11" ht="15" customHeight="1" x14ac:dyDescent="0.25">
      <c r="J6218" s="175"/>
      <c r="K6218" s="175"/>
    </row>
    <row r="6219" spans="10:11" ht="15" customHeight="1" x14ac:dyDescent="0.25">
      <c r="J6219" s="175"/>
      <c r="K6219" s="175"/>
    </row>
    <row r="6220" spans="10:11" ht="15" customHeight="1" x14ac:dyDescent="0.25">
      <c r="J6220" s="175"/>
      <c r="K6220" s="175"/>
    </row>
    <row r="6221" spans="10:11" ht="15" customHeight="1" x14ac:dyDescent="0.25">
      <c r="J6221" s="175"/>
      <c r="K6221" s="175"/>
    </row>
    <row r="6222" spans="10:11" ht="15" customHeight="1" x14ac:dyDescent="0.25">
      <c r="J6222" s="175"/>
      <c r="K6222" s="175"/>
    </row>
    <row r="6223" spans="10:11" ht="15" customHeight="1" x14ac:dyDescent="0.25">
      <c r="J6223" s="175"/>
      <c r="K6223" s="175"/>
    </row>
    <row r="6224" spans="10:11" ht="15" customHeight="1" x14ac:dyDescent="0.25">
      <c r="J6224" s="175"/>
      <c r="K6224" s="175"/>
    </row>
    <row r="6225" spans="10:11" ht="15" customHeight="1" x14ac:dyDescent="0.25">
      <c r="J6225" s="175"/>
      <c r="K6225" s="175"/>
    </row>
    <row r="6226" spans="10:11" ht="15" customHeight="1" x14ac:dyDescent="0.25">
      <c r="J6226" s="175"/>
      <c r="K6226" s="175"/>
    </row>
    <row r="6227" spans="10:11" ht="15" customHeight="1" x14ac:dyDescent="0.25">
      <c r="J6227" s="175"/>
      <c r="K6227" s="175"/>
    </row>
    <row r="6228" spans="10:11" ht="15" customHeight="1" x14ac:dyDescent="0.25">
      <c r="J6228" s="175"/>
      <c r="K6228" s="175"/>
    </row>
    <row r="6229" spans="10:11" ht="15" customHeight="1" x14ac:dyDescent="0.25">
      <c r="J6229" s="175"/>
      <c r="K6229" s="175"/>
    </row>
    <row r="6230" spans="10:11" ht="15" customHeight="1" x14ac:dyDescent="0.25">
      <c r="J6230" s="175"/>
      <c r="K6230" s="175"/>
    </row>
    <row r="6231" spans="10:11" ht="15" customHeight="1" x14ac:dyDescent="0.25">
      <c r="J6231" s="175"/>
      <c r="K6231" s="175"/>
    </row>
    <row r="6232" spans="10:11" ht="15" customHeight="1" x14ac:dyDescent="0.25">
      <c r="J6232" s="175"/>
      <c r="K6232" s="175"/>
    </row>
    <row r="6233" spans="10:11" ht="15" customHeight="1" x14ac:dyDescent="0.25">
      <c r="J6233" s="175"/>
      <c r="K6233" s="175"/>
    </row>
    <row r="6234" spans="10:11" ht="15" customHeight="1" x14ac:dyDescent="0.25">
      <c r="J6234" s="175"/>
      <c r="K6234" s="175"/>
    </row>
    <row r="6235" spans="10:11" ht="15" customHeight="1" x14ac:dyDescent="0.25">
      <c r="J6235" s="175"/>
      <c r="K6235" s="175"/>
    </row>
    <row r="6236" spans="10:11" ht="15" customHeight="1" x14ac:dyDescent="0.25">
      <c r="J6236" s="175"/>
      <c r="K6236" s="175"/>
    </row>
    <row r="6237" spans="10:11" ht="15" customHeight="1" x14ac:dyDescent="0.25">
      <c r="J6237" s="175"/>
      <c r="K6237" s="175"/>
    </row>
    <row r="6238" spans="10:11" ht="15" customHeight="1" x14ac:dyDescent="0.25">
      <c r="J6238" s="175"/>
      <c r="K6238" s="175"/>
    </row>
    <row r="6239" spans="10:11" ht="15" customHeight="1" x14ac:dyDescent="0.25">
      <c r="J6239" s="175"/>
      <c r="K6239" s="175"/>
    </row>
    <row r="6240" spans="10:11" ht="15" customHeight="1" x14ac:dyDescent="0.25">
      <c r="J6240" s="175"/>
      <c r="K6240" s="175"/>
    </row>
    <row r="6241" spans="10:11" ht="15" customHeight="1" x14ac:dyDescent="0.25">
      <c r="J6241" s="175"/>
      <c r="K6241" s="175"/>
    </row>
    <row r="6242" spans="10:11" ht="15" customHeight="1" x14ac:dyDescent="0.25">
      <c r="J6242" s="175"/>
      <c r="K6242" s="175"/>
    </row>
    <row r="6243" spans="10:11" ht="15" customHeight="1" x14ac:dyDescent="0.25">
      <c r="J6243" s="175"/>
      <c r="K6243" s="175"/>
    </row>
    <row r="6244" spans="10:11" ht="15" customHeight="1" x14ac:dyDescent="0.25">
      <c r="J6244" s="175"/>
      <c r="K6244" s="175"/>
    </row>
    <row r="6245" spans="10:11" ht="15" customHeight="1" x14ac:dyDescent="0.25">
      <c r="J6245" s="175"/>
      <c r="K6245" s="175"/>
    </row>
    <row r="6246" spans="10:11" ht="15" customHeight="1" x14ac:dyDescent="0.25">
      <c r="J6246" s="175"/>
      <c r="K6246" s="175"/>
    </row>
    <row r="6247" spans="10:11" ht="15" customHeight="1" x14ac:dyDescent="0.25">
      <c r="J6247" s="175"/>
      <c r="K6247" s="175"/>
    </row>
    <row r="6248" spans="10:11" ht="15" customHeight="1" x14ac:dyDescent="0.25">
      <c r="J6248" s="175"/>
      <c r="K6248" s="175"/>
    </row>
    <row r="6249" spans="10:11" ht="15" customHeight="1" x14ac:dyDescent="0.25">
      <c r="J6249" s="175"/>
      <c r="K6249" s="175"/>
    </row>
    <row r="6250" spans="10:11" ht="15" customHeight="1" x14ac:dyDescent="0.25">
      <c r="J6250" s="175"/>
      <c r="K6250" s="175"/>
    </row>
    <row r="6251" spans="10:11" ht="15" customHeight="1" x14ac:dyDescent="0.25">
      <c r="J6251" s="175"/>
      <c r="K6251" s="175"/>
    </row>
    <row r="6252" spans="10:11" ht="15" customHeight="1" x14ac:dyDescent="0.25">
      <c r="J6252" s="175"/>
      <c r="K6252" s="175"/>
    </row>
    <row r="6253" spans="10:11" ht="15" customHeight="1" x14ac:dyDescent="0.25">
      <c r="J6253" s="175"/>
      <c r="K6253" s="175"/>
    </row>
    <row r="6254" spans="10:11" ht="15" customHeight="1" x14ac:dyDescent="0.25">
      <c r="J6254" s="175"/>
      <c r="K6254" s="175"/>
    </row>
    <row r="6255" spans="10:11" ht="15" customHeight="1" x14ac:dyDescent="0.25">
      <c r="J6255" s="175"/>
      <c r="K6255" s="175"/>
    </row>
    <row r="6256" spans="10:11" ht="15" customHeight="1" x14ac:dyDescent="0.25">
      <c r="J6256" s="175"/>
      <c r="K6256" s="175"/>
    </row>
    <row r="6257" spans="10:11" ht="15" customHeight="1" x14ac:dyDescent="0.25">
      <c r="J6257" s="175"/>
      <c r="K6257" s="175"/>
    </row>
    <row r="6258" spans="10:11" ht="15" customHeight="1" x14ac:dyDescent="0.25">
      <c r="J6258" s="175"/>
      <c r="K6258" s="175"/>
    </row>
    <row r="6259" spans="10:11" ht="15" customHeight="1" x14ac:dyDescent="0.25">
      <c r="J6259" s="175"/>
      <c r="K6259" s="175"/>
    </row>
    <row r="6260" spans="10:11" ht="15" customHeight="1" x14ac:dyDescent="0.25">
      <c r="J6260" s="175"/>
      <c r="K6260" s="175"/>
    </row>
    <row r="6261" spans="10:11" ht="15" customHeight="1" x14ac:dyDescent="0.25">
      <c r="J6261" s="175"/>
      <c r="K6261" s="175"/>
    </row>
    <row r="6262" spans="10:11" ht="15" customHeight="1" x14ac:dyDescent="0.25">
      <c r="J6262" s="175"/>
      <c r="K6262" s="175"/>
    </row>
    <row r="6263" spans="10:11" ht="15" customHeight="1" x14ac:dyDescent="0.25">
      <c r="J6263" s="175"/>
      <c r="K6263" s="175"/>
    </row>
    <row r="6264" spans="10:11" ht="15" customHeight="1" x14ac:dyDescent="0.25">
      <c r="J6264" s="175"/>
      <c r="K6264" s="175"/>
    </row>
    <row r="6265" spans="10:11" ht="15" customHeight="1" x14ac:dyDescent="0.25">
      <c r="J6265" s="175"/>
      <c r="K6265" s="175"/>
    </row>
    <row r="6266" spans="10:11" ht="15" customHeight="1" x14ac:dyDescent="0.25">
      <c r="J6266" s="175"/>
      <c r="K6266" s="175"/>
    </row>
    <row r="6267" spans="10:11" ht="15" customHeight="1" x14ac:dyDescent="0.25">
      <c r="J6267" s="175"/>
      <c r="K6267" s="175"/>
    </row>
    <row r="6268" spans="10:11" ht="15" customHeight="1" x14ac:dyDescent="0.25">
      <c r="J6268" s="175"/>
      <c r="K6268" s="175"/>
    </row>
    <row r="6269" spans="10:11" ht="15" customHeight="1" x14ac:dyDescent="0.25">
      <c r="J6269" s="175"/>
      <c r="K6269" s="175"/>
    </row>
    <row r="6270" spans="10:11" ht="15" customHeight="1" x14ac:dyDescent="0.25">
      <c r="J6270" s="175"/>
      <c r="K6270" s="175"/>
    </row>
    <row r="6271" spans="10:11" ht="15" customHeight="1" x14ac:dyDescent="0.25">
      <c r="J6271" s="175"/>
      <c r="K6271" s="175"/>
    </row>
    <row r="6272" spans="10:11" ht="15" customHeight="1" x14ac:dyDescent="0.25">
      <c r="J6272" s="175"/>
      <c r="K6272" s="175"/>
    </row>
    <row r="6273" spans="10:11" ht="15" customHeight="1" x14ac:dyDescent="0.25">
      <c r="J6273" s="175"/>
      <c r="K6273" s="175"/>
    </row>
    <row r="6274" spans="10:11" ht="15" customHeight="1" x14ac:dyDescent="0.25">
      <c r="J6274" s="175"/>
      <c r="K6274" s="175"/>
    </row>
    <row r="6275" spans="10:11" ht="15" customHeight="1" x14ac:dyDescent="0.25">
      <c r="J6275" s="175"/>
      <c r="K6275" s="175"/>
    </row>
    <row r="6276" spans="10:11" ht="15" customHeight="1" x14ac:dyDescent="0.25">
      <c r="J6276" s="175"/>
      <c r="K6276" s="175"/>
    </row>
    <row r="6277" spans="10:11" ht="15" customHeight="1" x14ac:dyDescent="0.25">
      <c r="J6277" s="175"/>
      <c r="K6277" s="175"/>
    </row>
    <row r="6278" spans="10:11" ht="15" customHeight="1" x14ac:dyDescent="0.25">
      <c r="J6278" s="175"/>
      <c r="K6278" s="175"/>
    </row>
    <row r="6279" spans="10:11" ht="15" customHeight="1" x14ac:dyDescent="0.25">
      <c r="J6279" s="175"/>
      <c r="K6279" s="175"/>
    </row>
    <row r="6280" spans="10:11" ht="15" customHeight="1" x14ac:dyDescent="0.25">
      <c r="J6280" s="175"/>
      <c r="K6280" s="175"/>
    </row>
    <row r="6281" spans="10:11" ht="15" customHeight="1" x14ac:dyDescent="0.25">
      <c r="J6281" s="175"/>
      <c r="K6281" s="175"/>
    </row>
    <row r="6282" spans="10:11" ht="15" customHeight="1" x14ac:dyDescent="0.25">
      <c r="J6282" s="175"/>
      <c r="K6282" s="175"/>
    </row>
    <row r="6283" spans="10:11" ht="15" customHeight="1" x14ac:dyDescent="0.25">
      <c r="J6283" s="175"/>
      <c r="K6283" s="175"/>
    </row>
    <row r="6284" spans="10:11" ht="15" customHeight="1" x14ac:dyDescent="0.25">
      <c r="J6284" s="175"/>
      <c r="K6284" s="175"/>
    </row>
    <row r="6285" spans="10:11" ht="15" customHeight="1" x14ac:dyDescent="0.25">
      <c r="J6285" s="175"/>
      <c r="K6285" s="175"/>
    </row>
    <row r="6286" spans="10:11" ht="15" customHeight="1" x14ac:dyDescent="0.25">
      <c r="J6286" s="175"/>
      <c r="K6286" s="175"/>
    </row>
    <row r="6287" spans="10:11" ht="15" customHeight="1" x14ac:dyDescent="0.25">
      <c r="J6287" s="175"/>
      <c r="K6287" s="175"/>
    </row>
    <row r="6288" spans="10:11" ht="15" customHeight="1" x14ac:dyDescent="0.25">
      <c r="J6288" s="175"/>
      <c r="K6288" s="175"/>
    </row>
    <row r="6289" spans="10:11" ht="15" customHeight="1" x14ac:dyDescent="0.25">
      <c r="J6289" s="175"/>
      <c r="K6289" s="175"/>
    </row>
    <row r="6290" spans="10:11" ht="15" customHeight="1" x14ac:dyDescent="0.25">
      <c r="J6290" s="175"/>
      <c r="K6290" s="175"/>
    </row>
    <row r="6291" spans="10:11" ht="15" customHeight="1" x14ac:dyDescent="0.25">
      <c r="J6291" s="175"/>
      <c r="K6291" s="175"/>
    </row>
    <row r="6292" spans="10:11" ht="15" customHeight="1" x14ac:dyDescent="0.25">
      <c r="J6292" s="175"/>
      <c r="K6292" s="175"/>
    </row>
    <row r="6293" spans="10:11" ht="15" customHeight="1" x14ac:dyDescent="0.25">
      <c r="J6293" s="175"/>
      <c r="K6293" s="175"/>
    </row>
    <row r="6294" spans="10:11" ht="15" customHeight="1" x14ac:dyDescent="0.25">
      <c r="J6294" s="175"/>
      <c r="K6294" s="175"/>
    </row>
    <row r="6295" spans="10:11" ht="15" customHeight="1" x14ac:dyDescent="0.25">
      <c r="J6295" s="175"/>
      <c r="K6295" s="175"/>
    </row>
    <row r="6296" spans="10:11" ht="15" customHeight="1" x14ac:dyDescent="0.25">
      <c r="J6296" s="175"/>
      <c r="K6296" s="175"/>
    </row>
    <row r="6297" spans="10:11" ht="15" customHeight="1" x14ac:dyDescent="0.25">
      <c r="J6297" s="175"/>
      <c r="K6297" s="175"/>
    </row>
    <row r="6298" spans="10:11" ht="15" customHeight="1" x14ac:dyDescent="0.25">
      <c r="J6298" s="175"/>
      <c r="K6298" s="175"/>
    </row>
    <row r="6299" spans="10:11" ht="15" customHeight="1" x14ac:dyDescent="0.25">
      <c r="J6299" s="175"/>
      <c r="K6299" s="175"/>
    </row>
    <row r="6300" spans="10:11" ht="15" customHeight="1" x14ac:dyDescent="0.25">
      <c r="J6300" s="175"/>
      <c r="K6300" s="175"/>
    </row>
    <row r="6301" spans="10:11" ht="15" customHeight="1" x14ac:dyDescent="0.25">
      <c r="J6301" s="175"/>
      <c r="K6301" s="175"/>
    </row>
    <row r="6302" spans="10:11" ht="15" customHeight="1" x14ac:dyDescent="0.25">
      <c r="J6302" s="175"/>
      <c r="K6302" s="175"/>
    </row>
    <row r="6303" spans="10:11" ht="15" customHeight="1" x14ac:dyDescent="0.25">
      <c r="J6303" s="175"/>
      <c r="K6303" s="175"/>
    </row>
    <row r="6304" spans="10:11" ht="15" customHeight="1" x14ac:dyDescent="0.25">
      <c r="J6304" s="175"/>
      <c r="K6304" s="175"/>
    </row>
    <row r="6305" spans="10:11" ht="15" customHeight="1" x14ac:dyDescent="0.25">
      <c r="J6305" s="175"/>
      <c r="K6305" s="175"/>
    </row>
    <row r="6306" spans="10:11" ht="15" customHeight="1" x14ac:dyDescent="0.25">
      <c r="J6306" s="175"/>
      <c r="K6306" s="175"/>
    </row>
    <row r="6307" spans="10:11" ht="15" customHeight="1" x14ac:dyDescent="0.25">
      <c r="J6307" s="175"/>
      <c r="K6307" s="175"/>
    </row>
    <row r="6308" spans="10:11" ht="15" customHeight="1" x14ac:dyDescent="0.25">
      <c r="J6308" s="175"/>
      <c r="K6308" s="175"/>
    </row>
    <row r="6309" spans="10:11" ht="15" customHeight="1" x14ac:dyDescent="0.25">
      <c r="J6309" s="175"/>
      <c r="K6309" s="175"/>
    </row>
    <row r="6310" spans="10:11" ht="15" customHeight="1" x14ac:dyDescent="0.25">
      <c r="J6310" s="175"/>
      <c r="K6310" s="175"/>
    </row>
    <row r="6311" spans="10:11" ht="15" customHeight="1" x14ac:dyDescent="0.25">
      <c r="J6311" s="175"/>
      <c r="K6311" s="175"/>
    </row>
    <row r="6312" spans="10:11" ht="15" customHeight="1" x14ac:dyDescent="0.25">
      <c r="J6312" s="175"/>
      <c r="K6312" s="175"/>
    </row>
    <row r="6313" spans="10:11" ht="15" customHeight="1" x14ac:dyDescent="0.25">
      <c r="J6313" s="175"/>
      <c r="K6313" s="175"/>
    </row>
    <row r="6314" spans="10:11" ht="15" customHeight="1" x14ac:dyDescent="0.25">
      <c r="J6314" s="175"/>
      <c r="K6314" s="175"/>
    </row>
    <row r="6315" spans="10:11" ht="15" customHeight="1" x14ac:dyDescent="0.25">
      <c r="J6315" s="175"/>
      <c r="K6315" s="175"/>
    </row>
    <row r="6316" spans="10:11" ht="15" customHeight="1" x14ac:dyDescent="0.25">
      <c r="J6316" s="175"/>
      <c r="K6316" s="175"/>
    </row>
    <row r="6317" spans="10:11" ht="15" customHeight="1" x14ac:dyDescent="0.25">
      <c r="J6317" s="175"/>
      <c r="K6317" s="175"/>
    </row>
    <row r="6318" spans="10:11" ht="15" customHeight="1" x14ac:dyDescent="0.25">
      <c r="J6318" s="175"/>
      <c r="K6318" s="175"/>
    </row>
    <row r="6319" spans="10:11" ht="15" customHeight="1" x14ac:dyDescent="0.25">
      <c r="J6319" s="175"/>
      <c r="K6319" s="175"/>
    </row>
    <row r="6320" spans="10:11" ht="15" customHeight="1" x14ac:dyDescent="0.25">
      <c r="J6320" s="175"/>
      <c r="K6320" s="175"/>
    </row>
    <row r="6321" spans="10:11" ht="15" customHeight="1" x14ac:dyDescent="0.25">
      <c r="J6321" s="175"/>
      <c r="K6321" s="175"/>
    </row>
    <row r="6322" spans="10:11" ht="15" customHeight="1" x14ac:dyDescent="0.25">
      <c r="J6322" s="175"/>
      <c r="K6322" s="175"/>
    </row>
    <row r="6323" spans="10:11" ht="15" customHeight="1" x14ac:dyDescent="0.25">
      <c r="J6323" s="175"/>
      <c r="K6323" s="175"/>
    </row>
    <row r="6324" spans="10:11" ht="15" customHeight="1" x14ac:dyDescent="0.25">
      <c r="J6324" s="175"/>
      <c r="K6324" s="175"/>
    </row>
    <row r="6325" spans="10:11" ht="15" customHeight="1" x14ac:dyDescent="0.25">
      <c r="J6325" s="175"/>
      <c r="K6325" s="175"/>
    </row>
    <row r="6326" spans="10:11" ht="15" customHeight="1" x14ac:dyDescent="0.25">
      <c r="J6326" s="175"/>
      <c r="K6326" s="175"/>
    </row>
    <row r="6327" spans="10:11" ht="15" customHeight="1" x14ac:dyDescent="0.25">
      <c r="J6327" s="175"/>
      <c r="K6327" s="175"/>
    </row>
    <row r="6328" spans="10:11" ht="15" customHeight="1" x14ac:dyDescent="0.25">
      <c r="J6328" s="175"/>
      <c r="K6328" s="175"/>
    </row>
    <row r="6329" spans="10:11" ht="15" customHeight="1" x14ac:dyDescent="0.25">
      <c r="J6329" s="175"/>
      <c r="K6329" s="175"/>
    </row>
    <row r="6330" spans="10:11" ht="15" customHeight="1" x14ac:dyDescent="0.25">
      <c r="J6330" s="175"/>
      <c r="K6330" s="175"/>
    </row>
    <row r="6331" spans="10:11" ht="15" customHeight="1" x14ac:dyDescent="0.25">
      <c r="J6331" s="175"/>
      <c r="K6331" s="175"/>
    </row>
    <row r="6332" spans="10:11" ht="15" customHeight="1" x14ac:dyDescent="0.25">
      <c r="J6332" s="175"/>
      <c r="K6332" s="175"/>
    </row>
    <row r="6333" spans="10:11" ht="15" customHeight="1" x14ac:dyDescent="0.25">
      <c r="J6333" s="175"/>
      <c r="K6333" s="175"/>
    </row>
    <row r="6334" spans="10:11" ht="15" customHeight="1" x14ac:dyDescent="0.25">
      <c r="J6334" s="175"/>
      <c r="K6334" s="175"/>
    </row>
    <row r="6335" spans="10:11" ht="15" customHeight="1" x14ac:dyDescent="0.25">
      <c r="J6335" s="175"/>
      <c r="K6335" s="175"/>
    </row>
    <row r="6336" spans="10:11" ht="15" customHeight="1" x14ac:dyDescent="0.25">
      <c r="J6336" s="175"/>
      <c r="K6336" s="175"/>
    </row>
    <row r="6337" spans="10:11" ht="15" customHeight="1" x14ac:dyDescent="0.25">
      <c r="J6337" s="175"/>
      <c r="K6337" s="175"/>
    </row>
    <row r="6338" spans="10:11" ht="15" customHeight="1" x14ac:dyDescent="0.25">
      <c r="J6338" s="175"/>
      <c r="K6338" s="175"/>
    </row>
    <row r="6339" spans="10:11" ht="15" customHeight="1" x14ac:dyDescent="0.25">
      <c r="J6339" s="175"/>
      <c r="K6339" s="175"/>
    </row>
    <row r="6340" spans="10:11" ht="15" customHeight="1" x14ac:dyDescent="0.25">
      <c r="J6340" s="175"/>
      <c r="K6340" s="175"/>
    </row>
    <row r="6341" spans="10:11" ht="15" customHeight="1" x14ac:dyDescent="0.25">
      <c r="J6341" s="175"/>
      <c r="K6341" s="175"/>
    </row>
    <row r="6342" spans="10:11" ht="15" customHeight="1" x14ac:dyDescent="0.25">
      <c r="J6342" s="175"/>
      <c r="K6342" s="175"/>
    </row>
    <row r="6343" spans="10:11" ht="15" customHeight="1" x14ac:dyDescent="0.25">
      <c r="J6343" s="175"/>
      <c r="K6343" s="175"/>
    </row>
    <row r="6344" spans="10:11" ht="15" customHeight="1" x14ac:dyDescent="0.25">
      <c r="J6344" s="175"/>
      <c r="K6344" s="175"/>
    </row>
    <row r="6345" spans="10:11" ht="15" customHeight="1" x14ac:dyDescent="0.25">
      <c r="J6345" s="175"/>
      <c r="K6345" s="175"/>
    </row>
    <row r="6346" spans="10:11" ht="15" customHeight="1" x14ac:dyDescent="0.25">
      <c r="J6346" s="175"/>
      <c r="K6346" s="175"/>
    </row>
    <row r="6347" spans="10:11" ht="15" customHeight="1" x14ac:dyDescent="0.25">
      <c r="J6347" s="175"/>
      <c r="K6347" s="175"/>
    </row>
    <row r="6348" spans="10:11" ht="15" customHeight="1" x14ac:dyDescent="0.25">
      <c r="J6348" s="175"/>
      <c r="K6348" s="175"/>
    </row>
    <row r="6349" spans="10:11" ht="15" customHeight="1" x14ac:dyDescent="0.25">
      <c r="J6349" s="175"/>
      <c r="K6349" s="175"/>
    </row>
    <row r="6350" spans="10:11" ht="15" customHeight="1" x14ac:dyDescent="0.25">
      <c r="J6350" s="175"/>
      <c r="K6350" s="175"/>
    </row>
    <row r="6351" spans="10:11" ht="15" customHeight="1" x14ac:dyDescent="0.25">
      <c r="J6351" s="175"/>
      <c r="K6351" s="175"/>
    </row>
    <row r="6352" spans="10:11" ht="15" customHeight="1" x14ac:dyDescent="0.25">
      <c r="J6352" s="175"/>
      <c r="K6352" s="175"/>
    </row>
    <row r="6353" spans="10:11" ht="15" customHeight="1" x14ac:dyDescent="0.25">
      <c r="J6353" s="175"/>
      <c r="K6353" s="175"/>
    </row>
    <row r="6354" spans="10:11" ht="15" customHeight="1" x14ac:dyDescent="0.25">
      <c r="J6354" s="175"/>
      <c r="K6354" s="175"/>
    </row>
    <row r="6355" spans="10:11" ht="15" customHeight="1" x14ac:dyDescent="0.25">
      <c r="J6355" s="175"/>
      <c r="K6355" s="175"/>
    </row>
    <row r="6356" spans="10:11" ht="15" customHeight="1" x14ac:dyDescent="0.25">
      <c r="J6356" s="175"/>
      <c r="K6356" s="175"/>
    </row>
    <row r="6357" spans="10:11" ht="15" customHeight="1" x14ac:dyDescent="0.25">
      <c r="J6357" s="175"/>
      <c r="K6357" s="175"/>
    </row>
    <row r="6358" spans="10:11" ht="15" customHeight="1" x14ac:dyDescent="0.25">
      <c r="J6358" s="175"/>
      <c r="K6358" s="175"/>
    </row>
    <row r="6359" spans="10:11" ht="15" customHeight="1" x14ac:dyDescent="0.25">
      <c r="J6359" s="175"/>
      <c r="K6359" s="175"/>
    </row>
    <row r="6360" spans="10:11" ht="15" customHeight="1" x14ac:dyDescent="0.25">
      <c r="J6360" s="175"/>
      <c r="K6360" s="175"/>
    </row>
    <row r="6361" spans="10:11" ht="15" customHeight="1" x14ac:dyDescent="0.25">
      <c r="J6361" s="175"/>
      <c r="K6361" s="175"/>
    </row>
    <row r="6362" spans="10:11" ht="15" customHeight="1" x14ac:dyDescent="0.25">
      <c r="J6362" s="175"/>
      <c r="K6362" s="175"/>
    </row>
    <row r="6363" spans="10:11" ht="15" customHeight="1" x14ac:dyDescent="0.25">
      <c r="J6363" s="175"/>
      <c r="K6363" s="175"/>
    </row>
    <row r="6364" spans="10:11" ht="15" customHeight="1" x14ac:dyDescent="0.25">
      <c r="J6364" s="175"/>
      <c r="K6364" s="175"/>
    </row>
    <row r="6365" spans="10:11" ht="15" customHeight="1" x14ac:dyDescent="0.25">
      <c r="J6365" s="175"/>
      <c r="K6365" s="175"/>
    </row>
    <row r="6366" spans="10:11" ht="15" customHeight="1" x14ac:dyDescent="0.25">
      <c r="J6366" s="175"/>
      <c r="K6366" s="175"/>
    </row>
    <row r="6367" spans="10:11" ht="15" customHeight="1" x14ac:dyDescent="0.25">
      <c r="J6367" s="175"/>
      <c r="K6367" s="175"/>
    </row>
    <row r="6368" spans="10:11" ht="15" customHeight="1" x14ac:dyDescent="0.25">
      <c r="J6368" s="175"/>
      <c r="K6368" s="175"/>
    </row>
    <row r="6369" spans="10:11" ht="15" customHeight="1" x14ac:dyDescent="0.25">
      <c r="J6369" s="175"/>
      <c r="K6369" s="175"/>
    </row>
    <row r="6370" spans="10:11" ht="15" customHeight="1" x14ac:dyDescent="0.25">
      <c r="J6370" s="175"/>
      <c r="K6370" s="175"/>
    </row>
    <row r="6371" spans="10:11" ht="15" customHeight="1" x14ac:dyDescent="0.25">
      <c r="J6371" s="175"/>
      <c r="K6371" s="175"/>
    </row>
    <row r="6372" spans="10:11" ht="15" customHeight="1" x14ac:dyDescent="0.25">
      <c r="J6372" s="175"/>
      <c r="K6372" s="175"/>
    </row>
    <row r="6373" spans="10:11" ht="15" customHeight="1" x14ac:dyDescent="0.25">
      <c r="J6373" s="175"/>
      <c r="K6373" s="175"/>
    </row>
    <row r="6374" spans="10:11" ht="15" customHeight="1" x14ac:dyDescent="0.25">
      <c r="J6374" s="175"/>
      <c r="K6374" s="175"/>
    </row>
    <row r="6375" spans="10:11" ht="15" customHeight="1" x14ac:dyDescent="0.25">
      <c r="J6375" s="175"/>
      <c r="K6375" s="175"/>
    </row>
    <row r="6376" spans="10:11" ht="15" customHeight="1" x14ac:dyDescent="0.25">
      <c r="J6376" s="175"/>
      <c r="K6376" s="175"/>
    </row>
    <row r="6377" spans="10:11" ht="15" customHeight="1" x14ac:dyDescent="0.25">
      <c r="J6377" s="175"/>
      <c r="K6377" s="175"/>
    </row>
    <row r="6378" spans="10:11" ht="15" customHeight="1" x14ac:dyDescent="0.25">
      <c r="J6378" s="175"/>
      <c r="K6378" s="175"/>
    </row>
    <row r="6379" spans="10:11" ht="15" customHeight="1" x14ac:dyDescent="0.25">
      <c r="J6379" s="175"/>
      <c r="K6379" s="175"/>
    </row>
    <row r="6380" spans="10:11" ht="15" customHeight="1" x14ac:dyDescent="0.25">
      <c r="J6380" s="175"/>
      <c r="K6380" s="175"/>
    </row>
    <row r="6381" spans="10:11" ht="15" customHeight="1" x14ac:dyDescent="0.25">
      <c r="J6381" s="175"/>
      <c r="K6381" s="175"/>
    </row>
    <row r="6382" spans="10:11" ht="15" customHeight="1" x14ac:dyDescent="0.25">
      <c r="J6382" s="175"/>
      <c r="K6382" s="175"/>
    </row>
    <row r="6383" spans="10:11" ht="15" customHeight="1" x14ac:dyDescent="0.25">
      <c r="J6383" s="175"/>
      <c r="K6383" s="175"/>
    </row>
    <row r="6384" spans="10:11" ht="15" customHeight="1" x14ac:dyDescent="0.25">
      <c r="J6384" s="175"/>
      <c r="K6384" s="175"/>
    </row>
    <row r="6385" spans="10:11" ht="15" customHeight="1" x14ac:dyDescent="0.25">
      <c r="J6385" s="175"/>
      <c r="K6385" s="175"/>
    </row>
    <row r="6386" spans="10:11" ht="15" customHeight="1" x14ac:dyDescent="0.25">
      <c r="J6386" s="175"/>
      <c r="K6386" s="175"/>
    </row>
    <row r="6387" spans="10:11" ht="15" customHeight="1" x14ac:dyDescent="0.25">
      <c r="J6387" s="175"/>
      <c r="K6387" s="175"/>
    </row>
    <row r="6388" spans="10:11" ht="15" customHeight="1" x14ac:dyDescent="0.25">
      <c r="J6388" s="175"/>
      <c r="K6388" s="175"/>
    </row>
    <row r="6389" spans="10:11" ht="15" customHeight="1" x14ac:dyDescent="0.25">
      <c r="J6389" s="175"/>
      <c r="K6389" s="175"/>
    </row>
    <row r="6390" spans="10:11" ht="15" customHeight="1" x14ac:dyDescent="0.25">
      <c r="J6390" s="175"/>
      <c r="K6390" s="175"/>
    </row>
    <row r="6391" spans="10:11" ht="15" customHeight="1" x14ac:dyDescent="0.25">
      <c r="J6391" s="175"/>
      <c r="K6391" s="175"/>
    </row>
    <row r="6392" spans="10:11" ht="15" customHeight="1" x14ac:dyDescent="0.25">
      <c r="J6392" s="175"/>
      <c r="K6392" s="175"/>
    </row>
    <row r="6393" spans="10:11" ht="15" customHeight="1" x14ac:dyDescent="0.25">
      <c r="J6393" s="175"/>
      <c r="K6393" s="175"/>
    </row>
    <row r="6394" spans="10:11" ht="15" customHeight="1" x14ac:dyDescent="0.25">
      <c r="J6394" s="175"/>
      <c r="K6394" s="175"/>
    </row>
    <row r="6395" spans="10:11" ht="15" customHeight="1" x14ac:dyDescent="0.25">
      <c r="J6395" s="175"/>
      <c r="K6395" s="175"/>
    </row>
    <row r="6396" spans="10:11" ht="15" customHeight="1" x14ac:dyDescent="0.25">
      <c r="J6396" s="175"/>
      <c r="K6396" s="175"/>
    </row>
    <row r="6397" spans="10:11" ht="15" customHeight="1" x14ac:dyDescent="0.25">
      <c r="J6397" s="175"/>
      <c r="K6397" s="175"/>
    </row>
    <row r="6398" spans="10:11" ht="15" customHeight="1" x14ac:dyDescent="0.25">
      <c r="J6398" s="175"/>
      <c r="K6398" s="175"/>
    </row>
    <row r="6399" spans="10:11" ht="15" customHeight="1" x14ac:dyDescent="0.25">
      <c r="J6399" s="175"/>
      <c r="K6399" s="175"/>
    </row>
    <row r="6400" spans="10:11" ht="15" customHeight="1" x14ac:dyDescent="0.25">
      <c r="J6400" s="175"/>
      <c r="K6400" s="175"/>
    </row>
    <row r="6401" spans="10:11" ht="15" customHeight="1" x14ac:dyDescent="0.25">
      <c r="J6401" s="175"/>
      <c r="K6401" s="175"/>
    </row>
    <row r="6402" spans="10:11" ht="15" customHeight="1" x14ac:dyDescent="0.25">
      <c r="J6402" s="175"/>
      <c r="K6402" s="175"/>
    </row>
    <row r="6403" spans="10:11" ht="15" customHeight="1" x14ac:dyDescent="0.25">
      <c r="J6403" s="175"/>
      <c r="K6403" s="175"/>
    </row>
    <row r="6404" spans="10:11" ht="15" customHeight="1" x14ac:dyDescent="0.25">
      <c r="J6404" s="175"/>
      <c r="K6404" s="175"/>
    </row>
    <row r="6405" spans="10:11" ht="15" customHeight="1" x14ac:dyDescent="0.25">
      <c r="J6405" s="175"/>
      <c r="K6405" s="175"/>
    </row>
    <row r="6406" spans="10:11" ht="15" customHeight="1" x14ac:dyDescent="0.25">
      <c r="J6406" s="175"/>
      <c r="K6406" s="175"/>
    </row>
    <row r="6407" spans="10:11" ht="15" customHeight="1" x14ac:dyDescent="0.25">
      <c r="J6407" s="175"/>
      <c r="K6407" s="175"/>
    </row>
    <row r="6408" spans="10:11" ht="15" customHeight="1" x14ac:dyDescent="0.25">
      <c r="J6408" s="175"/>
      <c r="K6408" s="175"/>
    </row>
    <row r="6409" spans="10:11" ht="15" customHeight="1" x14ac:dyDescent="0.25">
      <c r="J6409" s="175"/>
      <c r="K6409" s="175"/>
    </row>
    <row r="6410" spans="10:11" ht="15" customHeight="1" x14ac:dyDescent="0.25">
      <c r="J6410" s="175"/>
      <c r="K6410" s="175"/>
    </row>
    <row r="6411" spans="10:11" ht="15" customHeight="1" x14ac:dyDescent="0.25">
      <c r="J6411" s="175"/>
      <c r="K6411" s="175"/>
    </row>
    <row r="6412" spans="10:11" ht="15" customHeight="1" x14ac:dyDescent="0.25">
      <c r="J6412" s="175"/>
      <c r="K6412" s="175"/>
    </row>
    <row r="6413" spans="10:11" ht="15" customHeight="1" x14ac:dyDescent="0.25">
      <c r="J6413" s="175"/>
      <c r="K6413" s="175"/>
    </row>
    <row r="6414" spans="10:11" ht="15" customHeight="1" x14ac:dyDescent="0.25">
      <c r="J6414" s="175"/>
      <c r="K6414" s="175"/>
    </row>
    <row r="6415" spans="10:11" ht="15" customHeight="1" x14ac:dyDescent="0.25">
      <c r="J6415" s="175"/>
      <c r="K6415" s="175"/>
    </row>
    <row r="6416" spans="10:11" ht="15" customHeight="1" x14ac:dyDescent="0.25">
      <c r="J6416" s="175"/>
      <c r="K6416" s="175"/>
    </row>
    <row r="6417" spans="10:11" ht="15" customHeight="1" x14ac:dyDescent="0.25">
      <c r="J6417" s="175"/>
      <c r="K6417" s="175"/>
    </row>
    <row r="6418" spans="10:11" ht="15" customHeight="1" x14ac:dyDescent="0.25">
      <c r="J6418" s="175"/>
      <c r="K6418" s="175"/>
    </row>
    <row r="6419" spans="10:11" ht="15" customHeight="1" x14ac:dyDescent="0.25">
      <c r="J6419" s="175"/>
      <c r="K6419" s="175"/>
    </row>
    <row r="6420" spans="10:11" ht="15" customHeight="1" x14ac:dyDescent="0.25">
      <c r="J6420" s="175"/>
      <c r="K6420" s="175"/>
    </row>
    <row r="6421" spans="10:11" ht="15" customHeight="1" x14ac:dyDescent="0.25">
      <c r="J6421" s="175"/>
      <c r="K6421" s="175"/>
    </row>
    <row r="6422" spans="10:11" ht="15" customHeight="1" x14ac:dyDescent="0.25">
      <c r="J6422" s="175"/>
      <c r="K6422" s="175"/>
    </row>
    <row r="6423" spans="10:11" ht="15" customHeight="1" x14ac:dyDescent="0.25">
      <c r="J6423" s="175"/>
      <c r="K6423" s="175"/>
    </row>
    <row r="6424" spans="10:11" ht="15" customHeight="1" x14ac:dyDescent="0.25">
      <c r="J6424" s="175"/>
      <c r="K6424" s="175"/>
    </row>
    <row r="6425" spans="10:11" ht="15" customHeight="1" x14ac:dyDescent="0.25">
      <c r="J6425" s="175"/>
      <c r="K6425" s="175"/>
    </row>
    <row r="6426" spans="10:11" ht="15" customHeight="1" x14ac:dyDescent="0.25">
      <c r="J6426" s="175"/>
      <c r="K6426" s="175"/>
    </row>
    <row r="6427" spans="10:11" ht="15" customHeight="1" x14ac:dyDescent="0.25">
      <c r="J6427" s="175"/>
      <c r="K6427" s="175"/>
    </row>
    <row r="6428" spans="10:11" ht="15" customHeight="1" x14ac:dyDescent="0.25">
      <c r="J6428" s="175"/>
      <c r="K6428" s="175"/>
    </row>
    <row r="6429" spans="10:11" ht="15" customHeight="1" x14ac:dyDescent="0.25">
      <c r="J6429" s="175"/>
      <c r="K6429" s="175"/>
    </row>
    <row r="6430" spans="10:11" ht="15" customHeight="1" x14ac:dyDescent="0.25">
      <c r="J6430" s="175"/>
      <c r="K6430" s="175"/>
    </row>
    <row r="6431" spans="10:11" ht="15" customHeight="1" x14ac:dyDescent="0.25">
      <c r="J6431" s="175"/>
      <c r="K6431" s="175"/>
    </row>
    <row r="6432" spans="10:11" ht="15" customHeight="1" x14ac:dyDescent="0.25">
      <c r="J6432" s="175"/>
      <c r="K6432" s="175"/>
    </row>
    <row r="6433" spans="10:11" ht="15" customHeight="1" x14ac:dyDescent="0.25">
      <c r="J6433" s="175"/>
      <c r="K6433" s="175"/>
    </row>
    <row r="6434" spans="10:11" ht="15" customHeight="1" x14ac:dyDescent="0.25">
      <c r="J6434" s="175"/>
      <c r="K6434" s="175"/>
    </row>
    <row r="6435" spans="10:11" ht="15" customHeight="1" x14ac:dyDescent="0.25">
      <c r="J6435" s="175"/>
      <c r="K6435" s="175"/>
    </row>
    <row r="6436" spans="10:11" ht="15" customHeight="1" x14ac:dyDescent="0.25">
      <c r="J6436" s="175"/>
      <c r="K6436" s="175"/>
    </row>
    <row r="6437" spans="10:11" ht="15" customHeight="1" x14ac:dyDescent="0.25">
      <c r="J6437" s="175"/>
      <c r="K6437" s="175"/>
    </row>
    <row r="6438" spans="10:11" ht="15" customHeight="1" x14ac:dyDescent="0.25">
      <c r="J6438" s="175"/>
      <c r="K6438" s="175"/>
    </row>
    <row r="6439" spans="10:11" ht="15" customHeight="1" x14ac:dyDescent="0.25">
      <c r="J6439" s="175"/>
      <c r="K6439" s="175"/>
    </row>
    <row r="6440" spans="10:11" ht="15" customHeight="1" x14ac:dyDescent="0.25">
      <c r="J6440" s="175"/>
      <c r="K6440" s="175"/>
    </row>
    <row r="6441" spans="10:11" ht="15" customHeight="1" x14ac:dyDescent="0.25">
      <c r="J6441" s="175"/>
      <c r="K6441" s="175"/>
    </row>
    <row r="6442" spans="10:11" ht="15" customHeight="1" x14ac:dyDescent="0.25">
      <c r="J6442" s="175"/>
      <c r="K6442" s="175"/>
    </row>
    <row r="6443" spans="10:11" ht="15" customHeight="1" x14ac:dyDescent="0.25">
      <c r="J6443" s="175"/>
      <c r="K6443" s="175"/>
    </row>
    <row r="6444" spans="10:11" ht="15" customHeight="1" x14ac:dyDescent="0.25">
      <c r="J6444" s="175"/>
      <c r="K6444" s="175"/>
    </row>
    <row r="6445" spans="10:11" ht="15" customHeight="1" x14ac:dyDescent="0.25">
      <c r="J6445" s="175"/>
      <c r="K6445" s="175"/>
    </row>
    <row r="6446" spans="10:11" ht="15" customHeight="1" x14ac:dyDescent="0.25">
      <c r="J6446" s="175"/>
      <c r="K6446" s="175"/>
    </row>
    <row r="6447" spans="10:11" ht="15" customHeight="1" x14ac:dyDescent="0.25">
      <c r="J6447" s="175"/>
      <c r="K6447" s="175"/>
    </row>
    <row r="6448" spans="10:11" ht="15" customHeight="1" x14ac:dyDescent="0.25">
      <c r="J6448" s="175"/>
      <c r="K6448" s="175"/>
    </row>
    <row r="6449" spans="10:11" ht="15" customHeight="1" x14ac:dyDescent="0.25">
      <c r="J6449" s="175"/>
      <c r="K6449" s="175"/>
    </row>
    <row r="6450" spans="10:11" ht="15" customHeight="1" x14ac:dyDescent="0.25">
      <c r="J6450" s="175"/>
      <c r="K6450" s="175"/>
    </row>
    <row r="6451" spans="10:11" ht="15" customHeight="1" x14ac:dyDescent="0.25">
      <c r="J6451" s="175"/>
      <c r="K6451" s="175"/>
    </row>
    <row r="6452" spans="10:11" ht="15" customHeight="1" x14ac:dyDescent="0.25">
      <c r="J6452" s="175"/>
      <c r="K6452" s="175"/>
    </row>
    <row r="6453" spans="10:11" ht="15" customHeight="1" x14ac:dyDescent="0.25">
      <c r="J6453" s="175"/>
      <c r="K6453" s="175"/>
    </row>
    <row r="6454" spans="10:11" ht="15" customHeight="1" x14ac:dyDescent="0.25">
      <c r="J6454" s="175"/>
      <c r="K6454" s="175"/>
    </row>
    <row r="6455" spans="10:11" ht="15" customHeight="1" x14ac:dyDescent="0.25">
      <c r="J6455" s="175"/>
      <c r="K6455" s="175"/>
    </row>
    <row r="6456" spans="10:11" ht="15" customHeight="1" x14ac:dyDescent="0.25">
      <c r="J6456" s="175"/>
      <c r="K6456" s="175"/>
    </row>
    <row r="6457" spans="10:11" ht="15" customHeight="1" x14ac:dyDescent="0.25">
      <c r="J6457" s="175"/>
      <c r="K6457" s="175"/>
    </row>
    <row r="6458" spans="10:11" ht="15" customHeight="1" x14ac:dyDescent="0.25">
      <c r="J6458" s="175"/>
      <c r="K6458" s="175"/>
    </row>
    <row r="6459" spans="10:11" ht="15" customHeight="1" x14ac:dyDescent="0.25">
      <c r="J6459" s="175"/>
      <c r="K6459" s="175"/>
    </row>
    <row r="6460" spans="10:11" ht="15" customHeight="1" x14ac:dyDescent="0.25">
      <c r="J6460" s="175"/>
      <c r="K6460" s="175"/>
    </row>
    <row r="6461" spans="10:11" ht="15" customHeight="1" x14ac:dyDescent="0.25">
      <c r="J6461" s="175"/>
      <c r="K6461" s="175"/>
    </row>
    <row r="6462" spans="10:11" ht="15" customHeight="1" x14ac:dyDescent="0.25">
      <c r="J6462" s="175"/>
      <c r="K6462" s="175"/>
    </row>
    <row r="6463" spans="10:11" ht="15" customHeight="1" x14ac:dyDescent="0.25">
      <c r="J6463" s="175"/>
      <c r="K6463" s="175"/>
    </row>
    <row r="6464" spans="10:11" ht="15" customHeight="1" x14ac:dyDescent="0.25">
      <c r="J6464" s="175"/>
      <c r="K6464" s="175"/>
    </row>
    <row r="6465" spans="10:11" ht="15" customHeight="1" x14ac:dyDescent="0.25">
      <c r="J6465" s="175"/>
      <c r="K6465" s="175"/>
    </row>
    <row r="6466" spans="10:11" ht="15" customHeight="1" x14ac:dyDescent="0.25">
      <c r="J6466" s="175"/>
      <c r="K6466" s="175"/>
    </row>
    <row r="6467" spans="10:11" ht="15" customHeight="1" x14ac:dyDescent="0.25">
      <c r="J6467" s="175"/>
      <c r="K6467" s="175"/>
    </row>
    <row r="6468" spans="10:11" ht="15" customHeight="1" x14ac:dyDescent="0.25">
      <c r="J6468" s="175"/>
      <c r="K6468" s="175"/>
    </row>
    <row r="6469" spans="10:11" ht="15" customHeight="1" x14ac:dyDescent="0.25">
      <c r="J6469" s="175"/>
      <c r="K6469" s="175"/>
    </row>
    <row r="6470" spans="10:11" ht="15" customHeight="1" x14ac:dyDescent="0.25">
      <c r="J6470" s="175"/>
      <c r="K6470" s="175"/>
    </row>
    <row r="6471" spans="10:11" ht="15" customHeight="1" x14ac:dyDescent="0.25">
      <c r="J6471" s="175"/>
      <c r="K6471" s="175"/>
    </row>
    <row r="6472" spans="10:11" ht="15" customHeight="1" x14ac:dyDescent="0.25">
      <c r="J6472" s="175"/>
      <c r="K6472" s="175"/>
    </row>
    <row r="6473" spans="10:11" ht="15" customHeight="1" x14ac:dyDescent="0.25">
      <c r="J6473" s="175"/>
      <c r="K6473" s="175"/>
    </row>
    <row r="6474" spans="10:11" ht="15" customHeight="1" x14ac:dyDescent="0.25">
      <c r="J6474" s="175"/>
      <c r="K6474" s="175"/>
    </row>
    <row r="6475" spans="10:11" ht="15" customHeight="1" x14ac:dyDescent="0.25">
      <c r="J6475" s="175"/>
      <c r="K6475" s="175"/>
    </row>
    <row r="6476" spans="10:11" ht="15" customHeight="1" x14ac:dyDescent="0.25">
      <c r="J6476" s="175"/>
      <c r="K6476" s="175"/>
    </row>
    <row r="6477" spans="10:11" ht="15" customHeight="1" x14ac:dyDescent="0.25">
      <c r="J6477" s="175"/>
      <c r="K6477" s="175"/>
    </row>
    <row r="6478" spans="10:11" ht="15" customHeight="1" x14ac:dyDescent="0.25">
      <c r="J6478" s="175"/>
      <c r="K6478" s="175"/>
    </row>
    <row r="6479" spans="10:11" ht="15" customHeight="1" x14ac:dyDescent="0.25">
      <c r="J6479" s="175"/>
      <c r="K6479" s="175"/>
    </row>
    <row r="6480" spans="10:11" ht="15" customHeight="1" x14ac:dyDescent="0.25">
      <c r="J6480" s="175"/>
      <c r="K6480" s="175"/>
    </row>
    <row r="6481" spans="10:11" ht="15" customHeight="1" x14ac:dyDescent="0.25">
      <c r="J6481" s="175"/>
      <c r="K6481" s="175"/>
    </row>
    <row r="6482" spans="10:11" ht="15" customHeight="1" x14ac:dyDescent="0.25">
      <c r="J6482" s="175"/>
      <c r="K6482" s="175"/>
    </row>
    <row r="6483" spans="10:11" ht="15" customHeight="1" x14ac:dyDescent="0.25">
      <c r="J6483" s="175"/>
      <c r="K6483" s="175"/>
    </row>
    <row r="6484" spans="10:11" ht="15" customHeight="1" x14ac:dyDescent="0.25">
      <c r="J6484" s="175"/>
      <c r="K6484" s="175"/>
    </row>
    <row r="6485" spans="10:11" ht="15" customHeight="1" x14ac:dyDescent="0.25">
      <c r="J6485" s="175"/>
      <c r="K6485" s="175"/>
    </row>
    <row r="6486" spans="10:11" ht="15" customHeight="1" x14ac:dyDescent="0.25">
      <c r="J6486" s="175"/>
      <c r="K6486" s="175"/>
    </row>
    <row r="6487" spans="10:11" ht="15" customHeight="1" x14ac:dyDescent="0.25">
      <c r="J6487" s="175"/>
      <c r="K6487" s="175"/>
    </row>
    <row r="6488" spans="10:11" ht="15" customHeight="1" x14ac:dyDescent="0.25">
      <c r="J6488" s="175"/>
      <c r="K6488" s="175"/>
    </row>
    <row r="6489" spans="10:11" ht="15" customHeight="1" x14ac:dyDescent="0.25">
      <c r="J6489" s="175"/>
      <c r="K6489" s="175"/>
    </row>
    <row r="6490" spans="10:11" ht="15" customHeight="1" x14ac:dyDescent="0.25">
      <c r="J6490" s="175"/>
      <c r="K6490" s="175"/>
    </row>
    <row r="6491" spans="10:11" ht="15" customHeight="1" x14ac:dyDescent="0.25">
      <c r="J6491" s="175"/>
      <c r="K6491" s="175"/>
    </row>
    <row r="6492" spans="10:11" ht="15" customHeight="1" x14ac:dyDescent="0.25">
      <c r="J6492" s="175"/>
      <c r="K6492" s="175"/>
    </row>
    <row r="6493" spans="10:11" ht="15" customHeight="1" x14ac:dyDescent="0.25">
      <c r="J6493" s="175"/>
      <c r="K6493" s="175"/>
    </row>
    <row r="6494" spans="10:11" ht="15" customHeight="1" x14ac:dyDescent="0.25">
      <c r="J6494" s="175"/>
      <c r="K6494" s="175"/>
    </row>
    <row r="6495" spans="10:11" ht="15" customHeight="1" x14ac:dyDescent="0.25">
      <c r="J6495" s="175"/>
      <c r="K6495" s="175"/>
    </row>
    <row r="6496" spans="10:11" ht="15" customHeight="1" x14ac:dyDescent="0.25">
      <c r="J6496" s="175"/>
      <c r="K6496" s="175"/>
    </row>
    <row r="6497" spans="10:11" ht="15" customHeight="1" x14ac:dyDescent="0.25">
      <c r="J6497" s="175"/>
      <c r="K6497" s="175"/>
    </row>
    <row r="6498" spans="10:11" ht="15" customHeight="1" x14ac:dyDescent="0.25">
      <c r="J6498" s="175"/>
      <c r="K6498" s="175"/>
    </row>
    <row r="6499" spans="10:11" ht="15" customHeight="1" x14ac:dyDescent="0.25">
      <c r="J6499" s="175"/>
      <c r="K6499" s="175"/>
    </row>
    <row r="6500" spans="10:11" ht="15" customHeight="1" x14ac:dyDescent="0.25">
      <c r="J6500" s="175"/>
      <c r="K6500" s="175"/>
    </row>
    <row r="6501" spans="10:11" ht="15" customHeight="1" x14ac:dyDescent="0.25">
      <c r="J6501" s="175"/>
      <c r="K6501" s="175"/>
    </row>
    <row r="6502" spans="10:11" ht="15" customHeight="1" x14ac:dyDescent="0.25">
      <c r="J6502" s="175"/>
      <c r="K6502" s="175"/>
    </row>
    <row r="6503" spans="10:11" ht="15" customHeight="1" x14ac:dyDescent="0.25">
      <c r="J6503" s="175"/>
      <c r="K6503" s="175"/>
    </row>
    <row r="6504" spans="10:11" ht="15" customHeight="1" x14ac:dyDescent="0.25">
      <c r="J6504" s="175"/>
      <c r="K6504" s="175"/>
    </row>
    <row r="6505" spans="10:11" ht="15" customHeight="1" x14ac:dyDescent="0.25">
      <c r="J6505" s="175"/>
      <c r="K6505" s="175"/>
    </row>
    <row r="6506" spans="10:11" ht="15" customHeight="1" x14ac:dyDescent="0.25">
      <c r="J6506" s="175"/>
      <c r="K6506" s="175"/>
    </row>
    <row r="6507" spans="10:11" ht="15" customHeight="1" x14ac:dyDescent="0.25">
      <c r="J6507" s="175"/>
      <c r="K6507" s="175"/>
    </row>
    <row r="6508" spans="10:11" ht="15" customHeight="1" x14ac:dyDescent="0.25">
      <c r="J6508" s="175"/>
      <c r="K6508" s="175"/>
    </row>
    <row r="6509" spans="10:11" ht="15" customHeight="1" x14ac:dyDescent="0.25">
      <c r="J6509" s="175"/>
      <c r="K6509" s="175"/>
    </row>
    <row r="6510" spans="10:11" ht="15" customHeight="1" x14ac:dyDescent="0.25">
      <c r="J6510" s="175"/>
      <c r="K6510" s="175"/>
    </row>
    <row r="6511" spans="10:11" ht="15" customHeight="1" x14ac:dyDescent="0.25">
      <c r="J6511" s="175"/>
      <c r="K6511" s="175"/>
    </row>
    <row r="6512" spans="10:11" ht="15" customHeight="1" x14ac:dyDescent="0.25">
      <c r="J6512" s="175"/>
      <c r="K6512" s="175"/>
    </row>
    <row r="6513" spans="10:11" ht="15" customHeight="1" x14ac:dyDescent="0.25">
      <c r="J6513" s="175"/>
      <c r="K6513" s="175"/>
    </row>
    <row r="6514" spans="10:11" ht="15" customHeight="1" x14ac:dyDescent="0.25">
      <c r="J6514" s="175"/>
      <c r="K6514" s="175"/>
    </row>
    <row r="6515" spans="10:11" ht="15" customHeight="1" x14ac:dyDescent="0.25">
      <c r="J6515" s="175"/>
      <c r="K6515" s="175"/>
    </row>
    <row r="6516" spans="10:11" ht="15" customHeight="1" x14ac:dyDescent="0.25">
      <c r="J6516" s="175"/>
      <c r="K6516" s="175"/>
    </row>
    <row r="6517" spans="10:11" ht="15" customHeight="1" x14ac:dyDescent="0.25">
      <c r="J6517" s="175"/>
      <c r="K6517" s="175"/>
    </row>
    <row r="6518" spans="10:11" ht="15" customHeight="1" x14ac:dyDescent="0.25">
      <c r="J6518" s="175"/>
      <c r="K6518" s="175"/>
    </row>
    <row r="6519" spans="10:11" ht="15" customHeight="1" x14ac:dyDescent="0.25">
      <c r="J6519" s="175"/>
      <c r="K6519" s="175"/>
    </row>
    <row r="6520" spans="10:11" ht="15" customHeight="1" x14ac:dyDescent="0.25">
      <c r="J6520" s="175"/>
      <c r="K6520" s="175"/>
    </row>
    <row r="6521" spans="10:11" ht="15" customHeight="1" x14ac:dyDescent="0.25">
      <c r="J6521" s="175"/>
      <c r="K6521" s="175"/>
    </row>
    <row r="6522" spans="10:11" ht="15" customHeight="1" x14ac:dyDescent="0.25">
      <c r="J6522" s="175"/>
      <c r="K6522" s="175"/>
    </row>
    <row r="6523" spans="10:11" ht="15" customHeight="1" x14ac:dyDescent="0.25">
      <c r="J6523" s="175"/>
      <c r="K6523" s="175"/>
    </row>
    <row r="6524" spans="10:11" ht="15" customHeight="1" x14ac:dyDescent="0.25">
      <c r="J6524" s="175"/>
      <c r="K6524" s="175"/>
    </row>
    <row r="6525" spans="10:11" ht="15" customHeight="1" x14ac:dyDescent="0.25">
      <c r="J6525" s="175"/>
      <c r="K6525" s="175"/>
    </row>
    <row r="6526" spans="10:11" ht="15" customHeight="1" x14ac:dyDescent="0.25">
      <c r="J6526" s="175"/>
      <c r="K6526" s="175"/>
    </row>
    <row r="6527" spans="10:11" ht="15" customHeight="1" x14ac:dyDescent="0.25">
      <c r="J6527" s="175"/>
      <c r="K6527" s="175"/>
    </row>
    <row r="6528" spans="10:11" ht="15" customHeight="1" x14ac:dyDescent="0.25">
      <c r="J6528" s="175"/>
      <c r="K6528" s="175"/>
    </row>
    <row r="6529" spans="10:11" ht="15" customHeight="1" x14ac:dyDescent="0.25">
      <c r="J6529" s="175"/>
      <c r="K6529" s="175"/>
    </row>
    <row r="6530" spans="10:11" ht="15" customHeight="1" x14ac:dyDescent="0.25">
      <c r="J6530" s="175"/>
      <c r="K6530" s="175"/>
    </row>
    <row r="6531" spans="10:11" ht="15" customHeight="1" x14ac:dyDescent="0.25">
      <c r="J6531" s="175"/>
      <c r="K6531" s="175"/>
    </row>
    <row r="6532" spans="10:11" ht="15" customHeight="1" x14ac:dyDescent="0.25">
      <c r="J6532" s="175"/>
      <c r="K6532" s="175"/>
    </row>
    <row r="6533" spans="10:11" ht="15" customHeight="1" x14ac:dyDescent="0.25">
      <c r="J6533" s="175"/>
      <c r="K6533" s="175"/>
    </row>
    <row r="6534" spans="10:11" ht="15" customHeight="1" x14ac:dyDescent="0.25">
      <c r="J6534" s="175"/>
      <c r="K6534" s="175"/>
    </row>
    <row r="6535" spans="10:11" ht="15" customHeight="1" x14ac:dyDescent="0.25">
      <c r="J6535" s="175"/>
      <c r="K6535" s="175"/>
    </row>
    <row r="6536" spans="10:11" ht="15" customHeight="1" x14ac:dyDescent="0.25">
      <c r="J6536" s="175"/>
      <c r="K6536" s="175"/>
    </row>
    <row r="6537" spans="10:11" ht="15" customHeight="1" x14ac:dyDescent="0.25">
      <c r="J6537" s="175"/>
      <c r="K6537" s="175"/>
    </row>
    <row r="6538" spans="10:11" ht="15" customHeight="1" x14ac:dyDescent="0.25">
      <c r="J6538" s="175"/>
      <c r="K6538" s="175"/>
    </row>
    <row r="6539" spans="10:11" ht="15" customHeight="1" x14ac:dyDescent="0.25">
      <c r="J6539" s="175"/>
      <c r="K6539" s="175"/>
    </row>
    <row r="6540" spans="10:11" ht="15" customHeight="1" x14ac:dyDescent="0.25">
      <c r="J6540" s="175"/>
      <c r="K6540" s="175"/>
    </row>
    <row r="6541" spans="10:11" ht="15" customHeight="1" x14ac:dyDescent="0.25">
      <c r="J6541" s="175"/>
      <c r="K6541" s="175"/>
    </row>
    <row r="6542" spans="10:11" ht="15" customHeight="1" x14ac:dyDescent="0.25">
      <c r="J6542" s="175"/>
      <c r="K6542" s="175"/>
    </row>
    <row r="6543" spans="10:11" ht="15" customHeight="1" x14ac:dyDescent="0.25">
      <c r="J6543" s="175"/>
      <c r="K6543" s="175"/>
    </row>
    <row r="6544" spans="10:11" ht="15" customHeight="1" x14ac:dyDescent="0.25">
      <c r="J6544" s="175"/>
      <c r="K6544" s="175"/>
    </row>
    <row r="6545" spans="10:11" ht="15" customHeight="1" x14ac:dyDescent="0.25">
      <c r="J6545" s="175"/>
      <c r="K6545" s="175"/>
    </row>
    <row r="6546" spans="10:11" ht="15" customHeight="1" x14ac:dyDescent="0.25">
      <c r="J6546" s="175"/>
      <c r="K6546" s="175"/>
    </row>
    <row r="6547" spans="10:11" ht="15" customHeight="1" x14ac:dyDescent="0.25">
      <c r="J6547" s="175"/>
      <c r="K6547" s="175"/>
    </row>
    <row r="6548" spans="10:11" ht="15" customHeight="1" x14ac:dyDescent="0.25">
      <c r="J6548" s="175"/>
      <c r="K6548" s="175"/>
    </row>
    <row r="6549" spans="10:11" ht="15" customHeight="1" x14ac:dyDescent="0.25">
      <c r="J6549" s="175"/>
      <c r="K6549" s="175"/>
    </row>
    <row r="6550" spans="10:11" ht="15" customHeight="1" x14ac:dyDescent="0.25">
      <c r="J6550" s="175"/>
      <c r="K6550" s="175"/>
    </row>
    <row r="6551" spans="10:11" ht="15" customHeight="1" x14ac:dyDescent="0.25">
      <c r="J6551" s="175"/>
      <c r="K6551" s="175"/>
    </row>
    <row r="6552" spans="10:11" ht="15" customHeight="1" x14ac:dyDescent="0.25">
      <c r="J6552" s="175"/>
      <c r="K6552" s="175"/>
    </row>
    <row r="6553" spans="10:11" ht="15" customHeight="1" x14ac:dyDescent="0.25">
      <c r="J6553" s="175"/>
      <c r="K6553" s="175"/>
    </row>
    <row r="6554" spans="10:11" ht="15" customHeight="1" x14ac:dyDescent="0.25">
      <c r="J6554" s="175"/>
      <c r="K6554" s="175"/>
    </row>
    <row r="6555" spans="10:11" ht="15" customHeight="1" x14ac:dyDescent="0.25">
      <c r="J6555" s="175"/>
      <c r="K6555" s="175"/>
    </row>
    <row r="6556" spans="10:11" ht="15" customHeight="1" x14ac:dyDescent="0.25">
      <c r="J6556" s="175"/>
      <c r="K6556" s="175"/>
    </row>
    <row r="6557" spans="10:11" ht="15" customHeight="1" x14ac:dyDescent="0.25">
      <c r="J6557" s="175"/>
      <c r="K6557" s="175"/>
    </row>
    <row r="6558" spans="10:11" ht="15" customHeight="1" x14ac:dyDescent="0.25">
      <c r="J6558" s="175"/>
      <c r="K6558" s="175"/>
    </row>
    <row r="6559" spans="10:11" ht="15" customHeight="1" x14ac:dyDescent="0.25">
      <c r="J6559" s="175"/>
      <c r="K6559" s="175"/>
    </row>
    <row r="6560" spans="10:11" ht="15" customHeight="1" x14ac:dyDescent="0.25">
      <c r="J6560" s="175"/>
      <c r="K6560" s="175"/>
    </row>
    <row r="6561" spans="10:11" ht="15" customHeight="1" x14ac:dyDescent="0.25">
      <c r="J6561" s="175"/>
      <c r="K6561" s="175"/>
    </row>
    <row r="6562" spans="10:11" ht="15" customHeight="1" x14ac:dyDescent="0.25">
      <c r="J6562" s="175"/>
      <c r="K6562" s="175"/>
    </row>
    <row r="6563" spans="10:11" ht="15" customHeight="1" x14ac:dyDescent="0.25">
      <c r="J6563" s="175"/>
      <c r="K6563" s="175"/>
    </row>
    <row r="6564" spans="10:11" ht="15" customHeight="1" x14ac:dyDescent="0.25">
      <c r="J6564" s="175"/>
      <c r="K6564" s="175"/>
    </row>
    <row r="6565" spans="10:11" ht="15" customHeight="1" x14ac:dyDescent="0.25">
      <c r="J6565" s="175"/>
      <c r="K6565" s="175"/>
    </row>
    <row r="6566" spans="10:11" ht="15" customHeight="1" x14ac:dyDescent="0.25">
      <c r="J6566" s="175"/>
      <c r="K6566" s="175"/>
    </row>
    <row r="6567" spans="10:11" ht="15" customHeight="1" x14ac:dyDescent="0.25">
      <c r="J6567" s="175"/>
      <c r="K6567" s="175"/>
    </row>
    <row r="6568" spans="10:11" ht="15" customHeight="1" x14ac:dyDescent="0.25">
      <c r="J6568" s="175"/>
      <c r="K6568" s="175"/>
    </row>
    <row r="6569" spans="10:11" ht="15" customHeight="1" x14ac:dyDescent="0.25">
      <c r="J6569" s="175"/>
      <c r="K6569" s="175"/>
    </row>
    <row r="6570" spans="10:11" ht="15" customHeight="1" x14ac:dyDescent="0.25">
      <c r="J6570" s="175"/>
      <c r="K6570" s="175"/>
    </row>
    <row r="6571" spans="10:11" ht="15" customHeight="1" x14ac:dyDescent="0.25">
      <c r="J6571" s="175"/>
      <c r="K6571" s="175"/>
    </row>
    <row r="6572" spans="10:11" ht="15" customHeight="1" x14ac:dyDescent="0.25">
      <c r="J6572" s="175"/>
      <c r="K6572" s="175"/>
    </row>
    <row r="6573" spans="10:11" ht="15" customHeight="1" x14ac:dyDescent="0.25">
      <c r="J6573" s="175"/>
      <c r="K6573" s="175"/>
    </row>
    <row r="6574" spans="10:11" ht="15" customHeight="1" x14ac:dyDescent="0.25">
      <c r="J6574" s="175"/>
      <c r="K6574" s="175"/>
    </row>
    <row r="6575" spans="10:11" ht="15" customHeight="1" x14ac:dyDescent="0.25">
      <c r="J6575" s="175"/>
      <c r="K6575" s="175"/>
    </row>
    <row r="6576" spans="10:11" ht="15" customHeight="1" x14ac:dyDescent="0.25">
      <c r="J6576" s="175"/>
      <c r="K6576" s="175"/>
    </row>
    <row r="6577" spans="10:11" ht="15" customHeight="1" x14ac:dyDescent="0.25">
      <c r="J6577" s="175"/>
      <c r="K6577" s="175"/>
    </row>
    <row r="6578" spans="10:11" ht="15" customHeight="1" x14ac:dyDescent="0.25">
      <c r="J6578" s="175"/>
      <c r="K6578" s="175"/>
    </row>
    <row r="6579" spans="10:11" ht="15" customHeight="1" x14ac:dyDescent="0.25">
      <c r="J6579" s="175"/>
      <c r="K6579" s="175"/>
    </row>
    <row r="6580" spans="10:11" ht="15" customHeight="1" x14ac:dyDescent="0.25">
      <c r="J6580" s="175"/>
      <c r="K6580" s="175"/>
    </row>
    <row r="6581" spans="10:11" ht="15" customHeight="1" x14ac:dyDescent="0.25">
      <c r="J6581" s="175"/>
      <c r="K6581" s="175"/>
    </row>
    <row r="6582" spans="10:11" ht="15" customHeight="1" x14ac:dyDescent="0.25">
      <c r="J6582" s="175"/>
      <c r="K6582" s="175"/>
    </row>
    <row r="6583" spans="10:11" ht="15" customHeight="1" x14ac:dyDescent="0.25">
      <c r="J6583" s="175"/>
      <c r="K6583" s="175"/>
    </row>
    <row r="6584" spans="10:11" ht="15" customHeight="1" x14ac:dyDescent="0.25">
      <c r="J6584" s="175"/>
      <c r="K6584" s="175"/>
    </row>
    <row r="6585" spans="10:11" ht="15" customHeight="1" x14ac:dyDescent="0.25">
      <c r="J6585" s="175"/>
      <c r="K6585" s="175"/>
    </row>
    <row r="6586" spans="10:11" ht="15" customHeight="1" x14ac:dyDescent="0.25">
      <c r="J6586" s="175"/>
      <c r="K6586" s="175"/>
    </row>
    <row r="6587" spans="10:11" ht="15" customHeight="1" x14ac:dyDescent="0.25">
      <c r="J6587" s="175"/>
      <c r="K6587" s="175"/>
    </row>
    <row r="6588" spans="10:11" ht="15" customHeight="1" x14ac:dyDescent="0.25">
      <c r="J6588" s="175"/>
      <c r="K6588" s="175"/>
    </row>
    <row r="6589" spans="10:11" ht="15" customHeight="1" x14ac:dyDescent="0.25">
      <c r="J6589" s="175"/>
      <c r="K6589" s="175"/>
    </row>
    <row r="6590" spans="10:11" ht="15" customHeight="1" x14ac:dyDescent="0.25">
      <c r="J6590" s="175"/>
      <c r="K6590" s="175"/>
    </row>
    <row r="6591" spans="10:11" ht="15" customHeight="1" x14ac:dyDescent="0.25">
      <c r="J6591" s="175"/>
      <c r="K6591" s="175"/>
    </row>
    <row r="6592" spans="10:11" ht="15" customHeight="1" x14ac:dyDescent="0.25">
      <c r="J6592" s="175"/>
      <c r="K6592" s="175"/>
    </row>
    <row r="6593" spans="10:11" ht="15" customHeight="1" x14ac:dyDescent="0.25">
      <c r="J6593" s="175"/>
      <c r="K6593" s="175"/>
    </row>
    <row r="6594" spans="10:11" ht="15" customHeight="1" x14ac:dyDescent="0.25">
      <c r="J6594" s="175"/>
      <c r="K6594" s="175"/>
    </row>
    <row r="6595" spans="10:11" ht="15" customHeight="1" x14ac:dyDescent="0.25">
      <c r="J6595" s="175"/>
      <c r="K6595" s="175"/>
    </row>
    <row r="6596" spans="10:11" ht="15" customHeight="1" x14ac:dyDescent="0.25">
      <c r="J6596" s="175"/>
      <c r="K6596" s="175"/>
    </row>
    <row r="6597" spans="10:11" ht="15" customHeight="1" x14ac:dyDescent="0.25">
      <c r="J6597" s="175"/>
      <c r="K6597" s="175"/>
    </row>
    <row r="6598" spans="10:11" ht="15" customHeight="1" x14ac:dyDescent="0.25">
      <c r="J6598" s="175"/>
      <c r="K6598" s="175"/>
    </row>
    <row r="6599" spans="10:11" ht="15" customHeight="1" x14ac:dyDescent="0.25">
      <c r="J6599" s="175"/>
      <c r="K6599" s="175"/>
    </row>
    <row r="6600" spans="10:11" ht="15" customHeight="1" x14ac:dyDescent="0.25">
      <c r="J6600" s="175"/>
      <c r="K6600" s="175"/>
    </row>
    <row r="6601" spans="10:11" ht="15" customHeight="1" x14ac:dyDescent="0.25">
      <c r="J6601" s="175"/>
      <c r="K6601" s="175"/>
    </row>
    <row r="6602" spans="10:11" ht="15" customHeight="1" x14ac:dyDescent="0.25">
      <c r="J6602" s="175"/>
      <c r="K6602" s="175"/>
    </row>
    <row r="6603" spans="10:11" ht="15" customHeight="1" x14ac:dyDescent="0.25">
      <c r="J6603" s="175"/>
      <c r="K6603" s="175"/>
    </row>
    <row r="6604" spans="10:11" ht="15" customHeight="1" x14ac:dyDescent="0.25">
      <c r="J6604" s="175"/>
      <c r="K6604" s="175"/>
    </row>
    <row r="6605" spans="10:11" ht="15" customHeight="1" x14ac:dyDescent="0.25">
      <c r="J6605" s="175"/>
      <c r="K6605" s="175"/>
    </row>
    <row r="6606" spans="10:11" ht="15" customHeight="1" x14ac:dyDescent="0.25">
      <c r="J6606" s="175"/>
      <c r="K6606" s="175"/>
    </row>
    <row r="6607" spans="10:11" ht="15" customHeight="1" x14ac:dyDescent="0.25">
      <c r="J6607" s="175"/>
      <c r="K6607" s="175"/>
    </row>
    <row r="6608" spans="10:11" ht="15" customHeight="1" x14ac:dyDescent="0.25">
      <c r="J6608" s="175"/>
      <c r="K6608" s="175"/>
    </row>
    <row r="6609" spans="10:11" ht="15" customHeight="1" x14ac:dyDescent="0.25">
      <c r="J6609" s="175"/>
      <c r="K6609" s="175"/>
    </row>
    <row r="6610" spans="10:11" ht="15" customHeight="1" x14ac:dyDescent="0.25">
      <c r="J6610" s="175"/>
      <c r="K6610" s="175"/>
    </row>
    <row r="6611" spans="10:11" ht="15" customHeight="1" x14ac:dyDescent="0.25">
      <c r="J6611" s="175"/>
      <c r="K6611" s="175"/>
    </row>
    <row r="6612" spans="10:11" ht="15" customHeight="1" x14ac:dyDescent="0.25">
      <c r="J6612" s="175"/>
      <c r="K6612" s="175"/>
    </row>
    <row r="6613" spans="10:11" ht="15" customHeight="1" x14ac:dyDescent="0.25">
      <c r="J6613" s="175"/>
      <c r="K6613" s="175"/>
    </row>
    <row r="6614" spans="10:11" ht="15" customHeight="1" x14ac:dyDescent="0.25">
      <c r="J6614" s="175"/>
      <c r="K6614" s="175"/>
    </row>
    <row r="6615" spans="10:11" ht="15" customHeight="1" x14ac:dyDescent="0.25">
      <c r="J6615" s="175"/>
      <c r="K6615" s="175"/>
    </row>
    <row r="6616" spans="10:11" ht="15" customHeight="1" x14ac:dyDescent="0.25">
      <c r="J6616" s="175"/>
      <c r="K6616" s="175"/>
    </row>
    <row r="6617" spans="10:11" ht="15" customHeight="1" x14ac:dyDescent="0.25">
      <c r="J6617" s="175"/>
      <c r="K6617" s="175"/>
    </row>
    <row r="6618" spans="10:11" ht="15" customHeight="1" x14ac:dyDescent="0.25">
      <c r="J6618" s="175"/>
      <c r="K6618" s="175"/>
    </row>
    <row r="6619" spans="10:11" ht="15" customHeight="1" x14ac:dyDescent="0.25">
      <c r="J6619" s="175"/>
      <c r="K6619" s="175"/>
    </row>
    <row r="6620" spans="10:11" ht="15" customHeight="1" x14ac:dyDescent="0.25">
      <c r="J6620" s="175"/>
      <c r="K6620" s="175"/>
    </row>
    <row r="6621" spans="10:11" ht="15" customHeight="1" x14ac:dyDescent="0.25">
      <c r="J6621" s="175"/>
      <c r="K6621" s="175"/>
    </row>
    <row r="6622" spans="10:11" ht="15" customHeight="1" x14ac:dyDescent="0.25">
      <c r="J6622" s="175"/>
      <c r="K6622" s="175"/>
    </row>
    <row r="6623" spans="10:11" ht="15" customHeight="1" x14ac:dyDescent="0.25">
      <c r="J6623" s="175"/>
      <c r="K6623" s="175"/>
    </row>
    <row r="6624" spans="10:11" ht="15" customHeight="1" x14ac:dyDescent="0.25">
      <c r="J6624" s="175"/>
      <c r="K6624" s="175"/>
    </row>
    <row r="6625" spans="10:11" ht="15" customHeight="1" x14ac:dyDescent="0.25">
      <c r="J6625" s="175"/>
      <c r="K6625" s="175"/>
    </row>
    <row r="6626" spans="10:11" ht="15" customHeight="1" x14ac:dyDescent="0.25">
      <c r="J6626" s="175"/>
      <c r="K6626" s="175"/>
    </row>
    <row r="6627" spans="10:11" ht="15" customHeight="1" x14ac:dyDescent="0.25">
      <c r="J6627" s="175"/>
      <c r="K6627" s="175"/>
    </row>
    <row r="6628" spans="10:11" ht="15" customHeight="1" x14ac:dyDescent="0.25">
      <c r="J6628" s="175"/>
      <c r="K6628" s="175"/>
    </row>
    <row r="6629" spans="10:11" ht="15" customHeight="1" x14ac:dyDescent="0.25">
      <c r="J6629" s="175"/>
      <c r="K6629" s="175"/>
    </row>
    <row r="6630" spans="10:11" ht="15" customHeight="1" x14ac:dyDescent="0.25">
      <c r="J6630" s="175"/>
      <c r="K6630" s="175"/>
    </row>
    <row r="6631" spans="10:11" ht="15" customHeight="1" x14ac:dyDescent="0.25">
      <c r="J6631" s="175"/>
      <c r="K6631" s="175"/>
    </row>
    <row r="6632" spans="10:11" ht="15" customHeight="1" x14ac:dyDescent="0.25">
      <c r="J6632" s="175"/>
      <c r="K6632" s="175"/>
    </row>
    <row r="6633" spans="10:11" ht="15" customHeight="1" x14ac:dyDescent="0.25">
      <c r="J6633" s="175"/>
      <c r="K6633" s="175"/>
    </row>
    <row r="6634" spans="10:11" ht="15" customHeight="1" x14ac:dyDescent="0.25">
      <c r="J6634" s="175"/>
      <c r="K6634" s="175"/>
    </row>
    <row r="6635" spans="10:11" ht="15" customHeight="1" x14ac:dyDescent="0.25">
      <c r="J6635" s="175"/>
      <c r="K6635" s="175"/>
    </row>
    <row r="6636" spans="10:11" ht="15" customHeight="1" x14ac:dyDescent="0.25">
      <c r="J6636" s="175"/>
      <c r="K6636" s="175"/>
    </row>
    <row r="6637" spans="10:11" ht="15" customHeight="1" x14ac:dyDescent="0.25">
      <c r="J6637" s="175"/>
      <c r="K6637" s="175"/>
    </row>
    <row r="6638" spans="10:11" ht="15" customHeight="1" x14ac:dyDescent="0.25">
      <c r="J6638" s="175"/>
      <c r="K6638" s="175"/>
    </row>
    <row r="6639" spans="10:11" ht="15" customHeight="1" x14ac:dyDescent="0.25">
      <c r="J6639" s="175"/>
      <c r="K6639" s="175"/>
    </row>
    <row r="6640" spans="10:11" ht="15" customHeight="1" x14ac:dyDescent="0.25">
      <c r="J6640" s="175"/>
      <c r="K6640" s="175"/>
    </row>
    <row r="6641" spans="10:11" ht="15" customHeight="1" x14ac:dyDescent="0.25">
      <c r="J6641" s="175"/>
      <c r="K6641" s="175"/>
    </row>
    <row r="6642" spans="10:11" ht="15" customHeight="1" x14ac:dyDescent="0.25">
      <c r="J6642" s="175"/>
      <c r="K6642" s="175"/>
    </row>
    <row r="6643" spans="10:11" ht="15" customHeight="1" x14ac:dyDescent="0.25">
      <c r="J6643" s="175"/>
      <c r="K6643" s="175"/>
    </row>
    <row r="6644" spans="10:11" ht="15" customHeight="1" x14ac:dyDescent="0.25">
      <c r="J6644" s="175"/>
      <c r="K6644" s="175"/>
    </row>
    <row r="6645" spans="10:11" ht="15" customHeight="1" x14ac:dyDescent="0.25">
      <c r="J6645" s="175"/>
      <c r="K6645" s="175"/>
    </row>
    <row r="6646" spans="10:11" ht="15" customHeight="1" x14ac:dyDescent="0.25">
      <c r="J6646" s="175"/>
      <c r="K6646" s="175"/>
    </row>
    <row r="6647" spans="10:11" ht="15" customHeight="1" x14ac:dyDescent="0.25">
      <c r="J6647" s="175"/>
      <c r="K6647" s="175"/>
    </row>
    <row r="6648" spans="10:11" ht="15" customHeight="1" x14ac:dyDescent="0.25">
      <c r="J6648" s="175"/>
      <c r="K6648" s="175"/>
    </row>
    <row r="6649" spans="10:11" ht="15" customHeight="1" x14ac:dyDescent="0.25">
      <c r="J6649" s="175"/>
      <c r="K6649" s="175"/>
    </row>
    <row r="6650" spans="10:11" ht="15" customHeight="1" x14ac:dyDescent="0.25">
      <c r="J6650" s="175"/>
      <c r="K6650" s="175"/>
    </row>
    <row r="6651" spans="10:11" ht="15" customHeight="1" x14ac:dyDescent="0.25">
      <c r="J6651" s="175"/>
      <c r="K6651" s="175"/>
    </row>
    <row r="6652" spans="10:11" ht="15" customHeight="1" x14ac:dyDescent="0.25">
      <c r="J6652" s="175"/>
      <c r="K6652" s="175"/>
    </row>
    <row r="6653" spans="10:11" ht="15" customHeight="1" x14ac:dyDescent="0.25">
      <c r="J6653" s="175"/>
      <c r="K6653" s="175"/>
    </row>
    <row r="6654" spans="10:11" ht="15" customHeight="1" x14ac:dyDescent="0.25">
      <c r="J6654" s="175"/>
      <c r="K6654" s="175"/>
    </row>
    <row r="6655" spans="10:11" ht="15" customHeight="1" x14ac:dyDescent="0.25">
      <c r="J6655" s="175"/>
      <c r="K6655" s="175"/>
    </row>
    <row r="6656" spans="10:11" ht="15" customHeight="1" x14ac:dyDescent="0.25">
      <c r="J6656" s="175"/>
      <c r="K6656" s="175"/>
    </row>
    <row r="6657" spans="10:11" ht="15" customHeight="1" x14ac:dyDescent="0.25">
      <c r="J6657" s="175"/>
      <c r="K6657" s="175"/>
    </row>
    <row r="6658" spans="10:11" ht="15" customHeight="1" x14ac:dyDescent="0.25">
      <c r="J6658" s="175"/>
      <c r="K6658" s="175"/>
    </row>
    <row r="6659" spans="10:11" ht="15" customHeight="1" x14ac:dyDescent="0.25">
      <c r="J6659" s="175"/>
      <c r="K6659" s="175"/>
    </row>
    <row r="6660" spans="10:11" ht="15" customHeight="1" x14ac:dyDescent="0.25">
      <c r="J6660" s="175"/>
      <c r="K6660" s="175"/>
    </row>
    <row r="6661" spans="10:11" ht="15" customHeight="1" x14ac:dyDescent="0.25">
      <c r="J6661" s="175"/>
      <c r="K6661" s="175"/>
    </row>
    <row r="6662" spans="10:11" ht="15" customHeight="1" x14ac:dyDescent="0.25">
      <c r="J6662" s="175"/>
      <c r="K6662" s="175"/>
    </row>
    <row r="6663" spans="10:11" ht="15" customHeight="1" x14ac:dyDescent="0.25">
      <c r="J6663" s="175"/>
      <c r="K6663" s="175"/>
    </row>
    <row r="6664" spans="10:11" ht="15" customHeight="1" x14ac:dyDescent="0.25">
      <c r="J6664" s="175"/>
      <c r="K6664" s="175"/>
    </row>
    <row r="6665" spans="10:11" ht="15" customHeight="1" x14ac:dyDescent="0.25">
      <c r="J6665" s="175"/>
      <c r="K6665" s="175"/>
    </row>
    <row r="6666" spans="10:11" ht="15" customHeight="1" x14ac:dyDescent="0.25">
      <c r="J6666" s="175"/>
      <c r="K6666" s="175"/>
    </row>
    <row r="6667" spans="10:11" ht="15" customHeight="1" x14ac:dyDescent="0.25">
      <c r="J6667" s="175"/>
      <c r="K6667" s="175"/>
    </row>
    <row r="6668" spans="10:11" ht="15" customHeight="1" x14ac:dyDescent="0.25">
      <c r="J6668" s="175"/>
      <c r="K6668" s="175"/>
    </row>
    <row r="6669" spans="10:11" ht="15" customHeight="1" x14ac:dyDescent="0.25">
      <c r="J6669" s="175"/>
      <c r="K6669" s="175"/>
    </row>
    <row r="6670" spans="10:11" ht="15" customHeight="1" x14ac:dyDescent="0.25">
      <c r="J6670" s="175"/>
      <c r="K6670" s="175"/>
    </row>
    <row r="6671" spans="10:11" ht="15" customHeight="1" x14ac:dyDescent="0.25">
      <c r="J6671" s="175"/>
      <c r="K6671" s="175"/>
    </row>
    <row r="6672" spans="10:11" ht="15" customHeight="1" x14ac:dyDescent="0.25">
      <c r="J6672" s="175"/>
      <c r="K6672" s="175"/>
    </row>
    <row r="6673" spans="10:11" ht="15" customHeight="1" x14ac:dyDescent="0.25">
      <c r="J6673" s="175"/>
      <c r="K6673" s="175"/>
    </row>
    <row r="6674" spans="10:11" ht="15" customHeight="1" x14ac:dyDescent="0.25">
      <c r="J6674" s="175"/>
      <c r="K6674" s="175"/>
    </row>
    <row r="6675" spans="10:11" ht="15" customHeight="1" x14ac:dyDescent="0.25">
      <c r="J6675" s="175"/>
      <c r="K6675" s="175"/>
    </row>
    <row r="6676" spans="10:11" ht="15" customHeight="1" x14ac:dyDescent="0.25">
      <c r="J6676" s="175"/>
      <c r="K6676" s="175"/>
    </row>
    <row r="6677" spans="10:11" ht="15" customHeight="1" x14ac:dyDescent="0.25">
      <c r="J6677" s="175"/>
      <c r="K6677" s="175"/>
    </row>
    <row r="6678" spans="10:11" ht="15" customHeight="1" x14ac:dyDescent="0.25">
      <c r="J6678" s="175"/>
      <c r="K6678" s="175"/>
    </row>
    <row r="6679" spans="10:11" ht="15" customHeight="1" x14ac:dyDescent="0.25">
      <c r="J6679" s="175"/>
      <c r="K6679" s="175"/>
    </row>
    <row r="6680" spans="10:11" ht="15" customHeight="1" x14ac:dyDescent="0.25">
      <c r="J6680" s="175"/>
      <c r="K6680" s="175"/>
    </row>
    <row r="6681" spans="10:11" ht="15" customHeight="1" x14ac:dyDescent="0.25">
      <c r="J6681" s="175"/>
      <c r="K6681" s="175"/>
    </row>
    <row r="6682" spans="10:11" ht="15" customHeight="1" x14ac:dyDescent="0.25">
      <c r="J6682" s="175"/>
      <c r="K6682" s="175"/>
    </row>
    <row r="6683" spans="10:11" ht="15" customHeight="1" x14ac:dyDescent="0.25">
      <c r="J6683" s="175"/>
      <c r="K6683" s="175"/>
    </row>
    <row r="6684" spans="10:11" ht="15" customHeight="1" x14ac:dyDescent="0.25">
      <c r="J6684" s="175"/>
      <c r="K6684" s="175"/>
    </row>
    <row r="6685" spans="10:11" ht="15" customHeight="1" x14ac:dyDescent="0.25">
      <c r="J6685" s="175"/>
      <c r="K6685" s="175"/>
    </row>
    <row r="6686" spans="10:11" ht="15" customHeight="1" x14ac:dyDescent="0.25">
      <c r="J6686" s="175"/>
      <c r="K6686" s="175"/>
    </row>
    <row r="6687" spans="10:11" ht="15" customHeight="1" x14ac:dyDescent="0.25">
      <c r="J6687" s="175"/>
      <c r="K6687" s="175"/>
    </row>
    <row r="6688" spans="10:11" ht="15" customHeight="1" x14ac:dyDescent="0.25">
      <c r="J6688" s="175"/>
      <c r="K6688" s="175"/>
    </row>
    <row r="6689" spans="10:11" ht="15" customHeight="1" x14ac:dyDescent="0.25">
      <c r="J6689" s="175"/>
      <c r="K6689" s="175"/>
    </row>
    <row r="6690" spans="10:11" ht="15" customHeight="1" x14ac:dyDescent="0.25">
      <c r="J6690" s="175"/>
      <c r="K6690" s="175"/>
    </row>
    <row r="6691" spans="10:11" ht="15" customHeight="1" x14ac:dyDescent="0.25">
      <c r="J6691" s="175"/>
      <c r="K6691" s="175"/>
    </row>
    <row r="6692" spans="10:11" ht="15" customHeight="1" x14ac:dyDescent="0.25">
      <c r="J6692" s="175"/>
      <c r="K6692" s="175"/>
    </row>
    <row r="6693" spans="10:11" ht="15" customHeight="1" x14ac:dyDescent="0.25">
      <c r="J6693" s="175"/>
      <c r="K6693" s="175"/>
    </row>
    <row r="6694" spans="10:11" ht="15" customHeight="1" x14ac:dyDescent="0.25">
      <c r="J6694" s="175"/>
      <c r="K6694" s="175"/>
    </row>
    <row r="6695" spans="10:11" ht="15" customHeight="1" x14ac:dyDescent="0.25">
      <c r="J6695" s="175"/>
      <c r="K6695" s="175"/>
    </row>
    <row r="6696" spans="10:11" ht="15" customHeight="1" x14ac:dyDescent="0.25">
      <c r="J6696" s="175"/>
      <c r="K6696" s="175"/>
    </row>
    <row r="6697" spans="10:11" ht="15" customHeight="1" x14ac:dyDescent="0.25">
      <c r="J6697" s="175"/>
      <c r="K6697" s="175"/>
    </row>
    <row r="6698" spans="10:11" ht="15" customHeight="1" x14ac:dyDescent="0.25">
      <c r="J6698" s="175"/>
      <c r="K6698" s="175"/>
    </row>
    <row r="6699" spans="10:11" ht="15" customHeight="1" x14ac:dyDescent="0.25">
      <c r="J6699" s="175"/>
      <c r="K6699" s="175"/>
    </row>
    <row r="6700" spans="10:11" ht="15" customHeight="1" x14ac:dyDescent="0.25">
      <c r="J6700" s="175"/>
      <c r="K6700" s="175"/>
    </row>
    <row r="6701" spans="10:11" ht="15" customHeight="1" x14ac:dyDescent="0.25">
      <c r="J6701" s="175"/>
      <c r="K6701" s="175"/>
    </row>
    <row r="6702" spans="10:11" ht="15" customHeight="1" x14ac:dyDescent="0.25">
      <c r="J6702" s="175"/>
      <c r="K6702" s="175"/>
    </row>
    <row r="6703" spans="10:11" ht="15" customHeight="1" x14ac:dyDescent="0.25">
      <c r="J6703" s="175"/>
      <c r="K6703" s="175"/>
    </row>
    <row r="6704" spans="10:11" ht="15" customHeight="1" x14ac:dyDescent="0.25">
      <c r="J6704" s="175"/>
      <c r="K6704" s="175"/>
    </row>
    <row r="6705" spans="10:11" ht="15" customHeight="1" x14ac:dyDescent="0.25">
      <c r="J6705" s="175"/>
      <c r="K6705" s="175"/>
    </row>
    <row r="6706" spans="10:11" ht="15" customHeight="1" x14ac:dyDescent="0.25">
      <c r="J6706" s="175"/>
      <c r="K6706" s="175"/>
    </row>
    <row r="6707" spans="10:11" ht="15" customHeight="1" x14ac:dyDescent="0.25">
      <c r="J6707" s="175"/>
      <c r="K6707" s="175"/>
    </row>
    <row r="6708" spans="10:11" ht="15" customHeight="1" x14ac:dyDescent="0.25">
      <c r="J6708" s="175"/>
      <c r="K6708" s="175"/>
    </row>
    <row r="6709" spans="10:11" ht="15" customHeight="1" x14ac:dyDescent="0.25">
      <c r="J6709" s="175"/>
      <c r="K6709" s="175"/>
    </row>
    <row r="6710" spans="10:11" ht="15" customHeight="1" x14ac:dyDescent="0.25">
      <c r="J6710" s="175"/>
      <c r="K6710" s="175"/>
    </row>
    <row r="6711" spans="10:11" ht="15" customHeight="1" x14ac:dyDescent="0.25">
      <c r="J6711" s="175"/>
      <c r="K6711" s="175"/>
    </row>
    <row r="6712" spans="10:11" ht="15" customHeight="1" x14ac:dyDescent="0.25">
      <c r="J6712" s="175"/>
      <c r="K6712" s="175"/>
    </row>
    <row r="6713" spans="10:11" ht="15" customHeight="1" x14ac:dyDescent="0.25">
      <c r="J6713" s="175"/>
      <c r="K6713" s="175"/>
    </row>
    <row r="6714" spans="10:11" ht="15" customHeight="1" x14ac:dyDescent="0.25">
      <c r="J6714" s="175"/>
      <c r="K6714" s="175"/>
    </row>
    <row r="6715" spans="10:11" ht="15" customHeight="1" x14ac:dyDescent="0.25">
      <c r="J6715" s="175"/>
      <c r="K6715" s="175"/>
    </row>
    <row r="6716" spans="10:11" ht="15" customHeight="1" x14ac:dyDescent="0.25">
      <c r="J6716" s="175"/>
      <c r="K6716" s="175"/>
    </row>
    <row r="6717" spans="10:11" ht="15" customHeight="1" x14ac:dyDescent="0.25">
      <c r="J6717" s="175"/>
      <c r="K6717" s="175"/>
    </row>
    <row r="6718" spans="10:11" ht="15" customHeight="1" x14ac:dyDescent="0.25">
      <c r="J6718" s="175"/>
      <c r="K6718" s="175"/>
    </row>
    <row r="6719" spans="10:11" ht="15" customHeight="1" x14ac:dyDescent="0.25">
      <c r="J6719" s="175"/>
      <c r="K6719" s="175"/>
    </row>
    <row r="6720" spans="10:11" ht="15" customHeight="1" x14ac:dyDescent="0.25">
      <c r="J6720" s="175"/>
      <c r="K6720" s="175"/>
    </row>
    <row r="6721" spans="10:11" ht="15" customHeight="1" x14ac:dyDescent="0.25">
      <c r="J6721" s="175"/>
      <c r="K6721" s="175"/>
    </row>
    <row r="6722" spans="10:11" ht="15" customHeight="1" x14ac:dyDescent="0.25">
      <c r="J6722" s="175"/>
      <c r="K6722" s="175"/>
    </row>
    <row r="6723" spans="10:11" ht="15" customHeight="1" x14ac:dyDescent="0.25">
      <c r="J6723" s="175"/>
      <c r="K6723" s="175"/>
    </row>
    <row r="6724" spans="10:11" ht="15" customHeight="1" x14ac:dyDescent="0.25">
      <c r="J6724" s="175"/>
      <c r="K6724" s="175"/>
    </row>
    <row r="6725" spans="10:11" ht="15" customHeight="1" x14ac:dyDescent="0.25">
      <c r="J6725" s="175"/>
      <c r="K6725" s="175"/>
    </row>
    <row r="6726" spans="10:11" ht="15" customHeight="1" x14ac:dyDescent="0.25">
      <c r="J6726" s="175"/>
      <c r="K6726" s="175"/>
    </row>
    <row r="6727" spans="10:11" ht="15" customHeight="1" x14ac:dyDescent="0.25">
      <c r="J6727" s="175"/>
      <c r="K6727" s="175"/>
    </row>
    <row r="6728" spans="10:11" ht="15" customHeight="1" x14ac:dyDescent="0.25">
      <c r="J6728" s="175"/>
      <c r="K6728" s="175"/>
    </row>
    <row r="6729" spans="10:11" ht="15" customHeight="1" x14ac:dyDescent="0.25">
      <c r="J6729" s="175"/>
      <c r="K6729" s="175"/>
    </row>
    <row r="6730" spans="10:11" ht="15" customHeight="1" x14ac:dyDescent="0.25">
      <c r="J6730" s="175"/>
      <c r="K6730" s="175"/>
    </row>
    <row r="6731" spans="10:11" ht="15" customHeight="1" x14ac:dyDescent="0.25">
      <c r="J6731" s="175"/>
      <c r="K6731" s="175"/>
    </row>
    <row r="6732" spans="10:11" ht="15" customHeight="1" x14ac:dyDescent="0.25">
      <c r="J6732" s="175"/>
      <c r="K6732" s="175"/>
    </row>
    <row r="6733" spans="10:11" ht="15" customHeight="1" x14ac:dyDescent="0.25">
      <c r="J6733" s="175"/>
      <c r="K6733" s="175"/>
    </row>
    <row r="6734" spans="10:11" ht="15" customHeight="1" x14ac:dyDescent="0.25">
      <c r="J6734" s="175"/>
      <c r="K6734" s="175"/>
    </row>
    <row r="6735" spans="10:11" ht="15" customHeight="1" x14ac:dyDescent="0.25">
      <c r="J6735" s="175"/>
      <c r="K6735" s="175"/>
    </row>
    <row r="6736" spans="10:11" ht="15" customHeight="1" x14ac:dyDescent="0.25">
      <c r="J6736" s="175"/>
      <c r="K6736" s="175"/>
    </row>
    <row r="6737" spans="10:11" ht="15" customHeight="1" x14ac:dyDescent="0.25">
      <c r="J6737" s="175"/>
      <c r="K6737" s="175"/>
    </row>
    <row r="6738" spans="10:11" ht="15" customHeight="1" x14ac:dyDescent="0.25">
      <c r="J6738" s="175"/>
      <c r="K6738" s="175"/>
    </row>
    <row r="6739" spans="10:11" ht="15" customHeight="1" x14ac:dyDescent="0.25">
      <c r="J6739" s="175"/>
      <c r="K6739" s="175"/>
    </row>
    <row r="6740" spans="10:11" ht="15" customHeight="1" x14ac:dyDescent="0.25">
      <c r="J6740" s="175"/>
      <c r="K6740" s="175"/>
    </row>
    <row r="6741" spans="10:11" ht="15" customHeight="1" x14ac:dyDescent="0.25">
      <c r="J6741" s="175"/>
      <c r="K6741" s="175"/>
    </row>
    <row r="6742" spans="10:11" ht="15" customHeight="1" x14ac:dyDescent="0.25">
      <c r="J6742" s="175"/>
      <c r="K6742" s="175"/>
    </row>
    <row r="6743" spans="10:11" ht="15" customHeight="1" x14ac:dyDescent="0.25">
      <c r="J6743" s="175"/>
      <c r="K6743" s="175"/>
    </row>
    <row r="6744" spans="10:11" ht="15" customHeight="1" x14ac:dyDescent="0.25">
      <c r="J6744" s="175"/>
      <c r="K6744" s="175"/>
    </row>
    <row r="6745" spans="10:11" ht="15" customHeight="1" x14ac:dyDescent="0.25">
      <c r="J6745" s="175"/>
      <c r="K6745" s="175"/>
    </row>
    <row r="6746" spans="10:11" ht="15" customHeight="1" x14ac:dyDescent="0.25">
      <c r="J6746" s="175"/>
      <c r="K6746" s="175"/>
    </row>
    <row r="6747" spans="10:11" ht="15" customHeight="1" x14ac:dyDescent="0.25">
      <c r="J6747" s="175"/>
      <c r="K6747" s="175"/>
    </row>
    <row r="6748" spans="10:11" ht="15" customHeight="1" x14ac:dyDescent="0.25">
      <c r="J6748" s="175"/>
      <c r="K6748" s="175"/>
    </row>
    <row r="6749" spans="10:11" ht="15" customHeight="1" x14ac:dyDescent="0.25">
      <c r="J6749" s="175"/>
      <c r="K6749" s="175"/>
    </row>
    <row r="6750" spans="10:11" ht="15" customHeight="1" x14ac:dyDescent="0.25">
      <c r="J6750" s="175"/>
      <c r="K6750" s="175"/>
    </row>
    <row r="6751" spans="10:11" ht="15" customHeight="1" x14ac:dyDescent="0.25">
      <c r="J6751" s="175"/>
      <c r="K6751" s="175"/>
    </row>
    <row r="6752" spans="10:11" ht="15" customHeight="1" x14ac:dyDescent="0.25">
      <c r="J6752" s="175"/>
      <c r="K6752" s="175"/>
    </row>
    <row r="6753" spans="10:11" ht="15" customHeight="1" x14ac:dyDescent="0.25">
      <c r="J6753" s="175"/>
      <c r="K6753" s="175"/>
    </row>
    <row r="6754" spans="10:11" ht="15" customHeight="1" x14ac:dyDescent="0.25">
      <c r="J6754" s="175"/>
      <c r="K6754" s="175"/>
    </row>
    <row r="6755" spans="10:11" ht="15" customHeight="1" x14ac:dyDescent="0.25">
      <c r="J6755" s="175"/>
      <c r="K6755" s="175"/>
    </row>
    <row r="6756" spans="10:11" ht="15" customHeight="1" x14ac:dyDescent="0.25">
      <c r="J6756" s="175"/>
      <c r="K6756" s="175"/>
    </row>
    <row r="6757" spans="10:11" ht="15" customHeight="1" x14ac:dyDescent="0.25">
      <c r="J6757" s="175"/>
      <c r="K6757" s="175"/>
    </row>
    <row r="6758" spans="10:11" ht="15" customHeight="1" x14ac:dyDescent="0.25">
      <c r="J6758" s="175"/>
      <c r="K6758" s="175"/>
    </row>
    <row r="6759" spans="10:11" ht="15" customHeight="1" x14ac:dyDescent="0.25">
      <c r="J6759" s="175"/>
      <c r="K6759" s="175"/>
    </row>
    <row r="6760" spans="10:11" ht="15" customHeight="1" x14ac:dyDescent="0.25">
      <c r="J6760" s="175"/>
      <c r="K6760" s="175"/>
    </row>
    <row r="6761" spans="10:11" ht="15" customHeight="1" x14ac:dyDescent="0.25">
      <c r="J6761" s="175"/>
      <c r="K6761" s="175"/>
    </row>
    <row r="6762" spans="10:11" ht="15" customHeight="1" x14ac:dyDescent="0.25">
      <c r="J6762" s="175"/>
      <c r="K6762" s="175"/>
    </row>
    <row r="6763" spans="10:11" ht="15" customHeight="1" x14ac:dyDescent="0.25">
      <c r="J6763" s="175"/>
      <c r="K6763" s="175"/>
    </row>
    <row r="6764" spans="10:11" ht="15" customHeight="1" x14ac:dyDescent="0.25">
      <c r="J6764" s="175"/>
      <c r="K6764" s="175"/>
    </row>
    <row r="6765" spans="10:11" ht="15" customHeight="1" x14ac:dyDescent="0.25">
      <c r="J6765" s="175"/>
      <c r="K6765" s="175"/>
    </row>
    <row r="6766" spans="10:11" ht="15" customHeight="1" x14ac:dyDescent="0.25">
      <c r="J6766" s="175"/>
      <c r="K6766" s="175"/>
    </row>
    <row r="6767" spans="10:11" ht="15" customHeight="1" x14ac:dyDescent="0.25">
      <c r="J6767" s="175"/>
      <c r="K6767" s="175"/>
    </row>
    <row r="6768" spans="10:11" ht="15" customHeight="1" x14ac:dyDescent="0.25">
      <c r="J6768" s="175"/>
      <c r="K6768" s="175"/>
    </row>
    <row r="6769" spans="10:11" ht="15" customHeight="1" x14ac:dyDescent="0.25">
      <c r="J6769" s="175"/>
      <c r="K6769" s="175"/>
    </row>
    <row r="6770" spans="10:11" ht="15" customHeight="1" x14ac:dyDescent="0.25">
      <c r="J6770" s="175"/>
      <c r="K6770" s="175"/>
    </row>
    <row r="6771" spans="10:11" ht="15" customHeight="1" x14ac:dyDescent="0.25">
      <c r="J6771" s="175"/>
      <c r="K6771" s="175"/>
    </row>
    <row r="6772" spans="10:11" ht="15" customHeight="1" x14ac:dyDescent="0.25">
      <c r="J6772" s="175"/>
      <c r="K6772" s="175"/>
    </row>
    <row r="6773" spans="10:11" ht="15" customHeight="1" x14ac:dyDescent="0.25">
      <c r="J6773" s="175"/>
      <c r="K6773" s="175"/>
    </row>
    <row r="6774" spans="10:11" ht="15" customHeight="1" x14ac:dyDescent="0.25">
      <c r="J6774" s="175"/>
      <c r="K6774" s="175"/>
    </row>
    <row r="6775" spans="10:11" ht="15" customHeight="1" x14ac:dyDescent="0.25">
      <c r="J6775" s="175"/>
      <c r="K6775" s="175"/>
    </row>
    <row r="6776" spans="10:11" ht="15" customHeight="1" x14ac:dyDescent="0.25">
      <c r="J6776" s="175"/>
      <c r="K6776" s="175"/>
    </row>
    <row r="6777" spans="10:11" ht="15" customHeight="1" x14ac:dyDescent="0.25">
      <c r="J6777" s="175"/>
      <c r="K6777" s="175"/>
    </row>
    <row r="6778" spans="10:11" ht="15" customHeight="1" x14ac:dyDescent="0.25">
      <c r="J6778" s="175"/>
      <c r="K6778" s="175"/>
    </row>
    <row r="6779" spans="10:11" ht="15" customHeight="1" x14ac:dyDescent="0.25">
      <c r="J6779" s="175"/>
      <c r="K6779" s="175"/>
    </row>
    <row r="6780" spans="10:11" ht="15" customHeight="1" x14ac:dyDescent="0.25">
      <c r="J6780" s="175"/>
      <c r="K6780" s="175"/>
    </row>
    <row r="6781" spans="10:11" ht="15" customHeight="1" x14ac:dyDescent="0.25">
      <c r="J6781" s="175"/>
      <c r="K6781" s="175"/>
    </row>
    <row r="6782" spans="10:11" ht="15" customHeight="1" x14ac:dyDescent="0.25">
      <c r="J6782" s="175"/>
      <c r="K6782" s="175"/>
    </row>
    <row r="6783" spans="10:11" ht="15" customHeight="1" x14ac:dyDescent="0.25">
      <c r="J6783" s="175"/>
      <c r="K6783" s="175"/>
    </row>
    <row r="6784" spans="10:11" ht="15" customHeight="1" x14ac:dyDescent="0.25">
      <c r="J6784" s="175"/>
      <c r="K6784" s="175"/>
    </row>
    <row r="6785" spans="10:11" ht="15" customHeight="1" x14ac:dyDescent="0.25">
      <c r="J6785" s="175"/>
      <c r="K6785" s="175"/>
    </row>
    <row r="6786" spans="10:11" ht="15" customHeight="1" x14ac:dyDescent="0.25">
      <c r="J6786" s="175"/>
      <c r="K6786" s="175"/>
    </row>
    <row r="6787" spans="10:11" ht="15" customHeight="1" x14ac:dyDescent="0.25">
      <c r="J6787" s="175"/>
      <c r="K6787" s="175"/>
    </row>
    <row r="6788" spans="10:11" ht="15" customHeight="1" x14ac:dyDescent="0.25">
      <c r="J6788" s="175"/>
      <c r="K6788" s="175"/>
    </row>
    <row r="6789" spans="10:11" ht="15" customHeight="1" x14ac:dyDescent="0.25">
      <c r="J6789" s="175"/>
      <c r="K6789" s="175"/>
    </row>
    <row r="6790" spans="10:11" ht="15" customHeight="1" x14ac:dyDescent="0.25">
      <c r="J6790" s="175"/>
      <c r="K6790" s="175"/>
    </row>
    <row r="6791" spans="10:11" ht="15" customHeight="1" x14ac:dyDescent="0.25">
      <c r="J6791" s="175"/>
      <c r="K6791" s="175"/>
    </row>
    <row r="6792" spans="10:11" ht="15" customHeight="1" x14ac:dyDescent="0.25">
      <c r="J6792" s="175"/>
      <c r="K6792" s="175"/>
    </row>
    <row r="6793" spans="10:11" ht="15" customHeight="1" x14ac:dyDescent="0.25">
      <c r="J6793" s="175"/>
      <c r="K6793" s="175"/>
    </row>
    <row r="6794" spans="10:11" ht="15" customHeight="1" x14ac:dyDescent="0.25">
      <c r="J6794" s="175"/>
      <c r="K6794" s="175"/>
    </row>
    <row r="6795" spans="10:11" ht="15" customHeight="1" x14ac:dyDescent="0.25">
      <c r="J6795" s="175"/>
      <c r="K6795" s="175"/>
    </row>
    <row r="6796" spans="10:11" ht="15" customHeight="1" x14ac:dyDescent="0.25">
      <c r="J6796" s="175"/>
      <c r="K6796" s="175"/>
    </row>
    <row r="6797" spans="10:11" ht="15" customHeight="1" x14ac:dyDescent="0.25">
      <c r="J6797" s="175"/>
      <c r="K6797" s="175"/>
    </row>
    <row r="6798" spans="10:11" ht="15" customHeight="1" x14ac:dyDescent="0.25">
      <c r="J6798" s="175"/>
      <c r="K6798" s="175"/>
    </row>
    <row r="6799" spans="10:11" ht="15" customHeight="1" x14ac:dyDescent="0.25">
      <c r="J6799" s="175"/>
      <c r="K6799" s="175"/>
    </row>
    <row r="6800" spans="10:11" ht="15" customHeight="1" x14ac:dyDescent="0.25">
      <c r="J6800" s="175"/>
      <c r="K6800" s="175"/>
    </row>
    <row r="6801" spans="10:11" ht="15" customHeight="1" x14ac:dyDescent="0.25">
      <c r="J6801" s="175"/>
      <c r="K6801" s="175"/>
    </row>
    <row r="6802" spans="10:11" ht="15" customHeight="1" x14ac:dyDescent="0.25">
      <c r="J6802" s="175"/>
      <c r="K6802" s="175"/>
    </row>
    <row r="6803" spans="10:11" ht="15" customHeight="1" x14ac:dyDescent="0.25">
      <c r="J6803" s="175"/>
      <c r="K6803" s="175"/>
    </row>
    <row r="6804" spans="10:11" ht="15" customHeight="1" x14ac:dyDescent="0.25">
      <c r="J6804" s="175"/>
      <c r="K6804" s="175"/>
    </row>
    <row r="6805" spans="10:11" ht="15" customHeight="1" x14ac:dyDescent="0.25">
      <c r="J6805" s="175"/>
      <c r="K6805" s="175"/>
    </row>
    <row r="6806" spans="10:11" ht="15" customHeight="1" x14ac:dyDescent="0.25">
      <c r="J6806" s="175"/>
      <c r="K6806" s="175"/>
    </row>
    <row r="6807" spans="10:11" ht="15" customHeight="1" x14ac:dyDescent="0.25">
      <c r="J6807" s="175"/>
      <c r="K6807" s="175"/>
    </row>
    <row r="6808" spans="10:11" ht="15" customHeight="1" x14ac:dyDescent="0.25">
      <c r="J6808" s="175"/>
      <c r="K6808" s="175"/>
    </row>
    <row r="6809" spans="10:11" ht="15" customHeight="1" x14ac:dyDescent="0.25">
      <c r="J6809" s="175"/>
      <c r="K6809" s="175"/>
    </row>
    <row r="6810" spans="10:11" ht="15" customHeight="1" x14ac:dyDescent="0.25">
      <c r="J6810" s="175"/>
      <c r="K6810" s="175"/>
    </row>
    <row r="6811" spans="10:11" ht="15" customHeight="1" x14ac:dyDescent="0.25">
      <c r="J6811" s="175"/>
      <c r="K6811" s="175"/>
    </row>
    <row r="6812" spans="10:11" ht="15" customHeight="1" x14ac:dyDescent="0.25">
      <c r="J6812" s="175"/>
      <c r="K6812" s="175"/>
    </row>
    <row r="6813" spans="10:11" ht="15" customHeight="1" x14ac:dyDescent="0.25">
      <c r="J6813" s="175"/>
      <c r="K6813" s="175"/>
    </row>
    <row r="6814" spans="10:11" ht="15" customHeight="1" x14ac:dyDescent="0.25">
      <c r="J6814" s="175"/>
      <c r="K6814" s="175"/>
    </row>
    <row r="6815" spans="10:11" ht="15" customHeight="1" x14ac:dyDescent="0.25">
      <c r="J6815" s="175"/>
      <c r="K6815" s="175"/>
    </row>
    <row r="6816" spans="10:11" ht="15" customHeight="1" x14ac:dyDescent="0.25">
      <c r="J6816" s="175"/>
      <c r="K6816" s="175"/>
    </row>
    <row r="6817" spans="10:11" ht="15" customHeight="1" x14ac:dyDescent="0.25">
      <c r="J6817" s="175"/>
      <c r="K6817" s="175"/>
    </row>
    <row r="6818" spans="10:11" ht="15" customHeight="1" x14ac:dyDescent="0.25">
      <c r="J6818" s="175"/>
      <c r="K6818" s="175"/>
    </row>
    <row r="6819" spans="10:11" ht="15" customHeight="1" x14ac:dyDescent="0.25">
      <c r="J6819" s="175"/>
      <c r="K6819" s="175"/>
    </row>
    <row r="6820" spans="10:11" ht="15" customHeight="1" x14ac:dyDescent="0.25">
      <c r="J6820" s="175"/>
      <c r="K6820" s="175"/>
    </row>
    <row r="6821" spans="10:11" ht="15" customHeight="1" x14ac:dyDescent="0.25">
      <c r="J6821" s="175"/>
      <c r="K6821" s="175"/>
    </row>
    <row r="6822" spans="10:11" ht="15" customHeight="1" x14ac:dyDescent="0.25">
      <c r="J6822" s="175"/>
      <c r="K6822" s="175"/>
    </row>
    <row r="6823" spans="10:11" ht="15" customHeight="1" x14ac:dyDescent="0.25">
      <c r="J6823" s="175"/>
      <c r="K6823" s="175"/>
    </row>
    <row r="6824" spans="10:11" ht="15" customHeight="1" x14ac:dyDescent="0.25">
      <c r="J6824" s="175"/>
      <c r="K6824" s="175"/>
    </row>
    <row r="6825" spans="10:11" ht="15" customHeight="1" x14ac:dyDescent="0.25">
      <c r="J6825" s="175"/>
      <c r="K6825" s="175"/>
    </row>
    <row r="6826" spans="10:11" ht="15" customHeight="1" x14ac:dyDescent="0.25">
      <c r="J6826" s="175"/>
      <c r="K6826" s="175"/>
    </row>
    <row r="6827" spans="10:11" ht="15" customHeight="1" x14ac:dyDescent="0.25">
      <c r="J6827" s="175"/>
      <c r="K6827" s="175"/>
    </row>
    <row r="6828" spans="10:11" ht="15" customHeight="1" x14ac:dyDescent="0.25">
      <c r="J6828" s="175"/>
      <c r="K6828" s="175"/>
    </row>
    <row r="6829" spans="10:11" ht="15" customHeight="1" x14ac:dyDescent="0.25">
      <c r="J6829" s="175"/>
      <c r="K6829" s="175"/>
    </row>
    <row r="6830" spans="10:11" ht="15" customHeight="1" x14ac:dyDescent="0.25">
      <c r="J6830" s="175"/>
      <c r="K6830" s="175"/>
    </row>
    <row r="6831" spans="10:11" ht="15" customHeight="1" x14ac:dyDescent="0.25">
      <c r="J6831" s="175"/>
      <c r="K6831" s="175"/>
    </row>
    <row r="6832" spans="10:11" ht="15" customHeight="1" x14ac:dyDescent="0.25">
      <c r="J6832" s="175"/>
      <c r="K6832" s="175"/>
    </row>
    <row r="6833" spans="10:11" ht="15" customHeight="1" x14ac:dyDescent="0.25">
      <c r="J6833" s="175"/>
      <c r="K6833" s="175"/>
    </row>
    <row r="6834" spans="10:11" ht="15" customHeight="1" x14ac:dyDescent="0.25">
      <c r="J6834" s="175"/>
      <c r="K6834" s="175"/>
    </row>
    <row r="6835" spans="10:11" ht="15" customHeight="1" x14ac:dyDescent="0.25">
      <c r="J6835" s="175"/>
      <c r="K6835" s="175"/>
    </row>
    <row r="6836" spans="10:11" ht="15" customHeight="1" x14ac:dyDescent="0.25">
      <c r="J6836" s="175"/>
      <c r="K6836" s="175"/>
    </row>
    <row r="6837" spans="10:11" ht="15" customHeight="1" x14ac:dyDescent="0.25">
      <c r="J6837" s="175"/>
      <c r="K6837" s="175"/>
    </row>
    <row r="6838" spans="10:11" ht="15" customHeight="1" x14ac:dyDescent="0.25">
      <c r="J6838" s="175"/>
      <c r="K6838" s="175"/>
    </row>
    <row r="6839" spans="10:11" ht="15" customHeight="1" x14ac:dyDescent="0.25">
      <c r="J6839" s="175"/>
      <c r="K6839" s="175"/>
    </row>
    <row r="6840" spans="10:11" ht="15" customHeight="1" x14ac:dyDescent="0.25">
      <c r="J6840" s="175"/>
      <c r="K6840" s="175"/>
    </row>
    <row r="6841" spans="10:11" ht="15" customHeight="1" x14ac:dyDescent="0.25">
      <c r="J6841" s="175"/>
      <c r="K6841" s="175"/>
    </row>
    <row r="6842" spans="10:11" ht="15" customHeight="1" x14ac:dyDescent="0.25">
      <c r="J6842" s="175"/>
      <c r="K6842" s="175"/>
    </row>
    <row r="6843" spans="10:11" ht="15" customHeight="1" x14ac:dyDescent="0.25">
      <c r="J6843" s="175"/>
      <c r="K6843" s="175"/>
    </row>
    <row r="6844" spans="10:11" ht="15" customHeight="1" x14ac:dyDescent="0.25">
      <c r="J6844" s="175"/>
      <c r="K6844" s="175"/>
    </row>
    <row r="6845" spans="10:11" ht="15" customHeight="1" x14ac:dyDescent="0.25">
      <c r="J6845" s="175"/>
      <c r="K6845" s="175"/>
    </row>
    <row r="6846" spans="10:11" ht="15" customHeight="1" x14ac:dyDescent="0.25">
      <c r="J6846" s="175"/>
      <c r="K6846" s="175"/>
    </row>
    <row r="6847" spans="10:11" ht="15" customHeight="1" x14ac:dyDescent="0.25">
      <c r="J6847" s="175"/>
      <c r="K6847" s="175"/>
    </row>
    <row r="6848" spans="10:11" ht="15" customHeight="1" x14ac:dyDescent="0.25">
      <c r="J6848" s="175"/>
      <c r="K6848" s="175"/>
    </row>
    <row r="6849" spans="10:11" ht="15" customHeight="1" x14ac:dyDescent="0.25">
      <c r="J6849" s="175"/>
      <c r="K6849" s="175"/>
    </row>
    <row r="6850" spans="10:11" ht="15" customHeight="1" x14ac:dyDescent="0.25">
      <c r="J6850" s="175"/>
      <c r="K6850" s="175"/>
    </row>
    <row r="6851" spans="10:11" ht="15" customHeight="1" x14ac:dyDescent="0.25">
      <c r="J6851" s="175"/>
      <c r="K6851" s="175"/>
    </row>
    <row r="6852" spans="10:11" ht="15" customHeight="1" x14ac:dyDescent="0.25">
      <c r="J6852" s="175"/>
      <c r="K6852" s="175"/>
    </row>
    <row r="6853" spans="10:11" ht="15" customHeight="1" x14ac:dyDescent="0.25">
      <c r="J6853" s="175"/>
      <c r="K6853" s="175"/>
    </row>
    <row r="6854" spans="10:11" ht="15" customHeight="1" x14ac:dyDescent="0.25">
      <c r="J6854" s="175"/>
      <c r="K6854" s="175"/>
    </row>
    <row r="6855" spans="10:11" ht="15" customHeight="1" x14ac:dyDescent="0.25">
      <c r="J6855" s="175"/>
      <c r="K6855" s="175"/>
    </row>
    <row r="6856" spans="10:11" ht="15" customHeight="1" x14ac:dyDescent="0.25">
      <c r="J6856" s="175"/>
      <c r="K6856" s="175"/>
    </row>
    <row r="6857" spans="10:11" ht="15" customHeight="1" x14ac:dyDescent="0.25">
      <c r="J6857" s="175"/>
      <c r="K6857" s="175"/>
    </row>
    <row r="6858" spans="10:11" ht="15" customHeight="1" x14ac:dyDescent="0.25">
      <c r="J6858" s="175"/>
      <c r="K6858" s="175"/>
    </row>
    <row r="6859" spans="10:11" ht="15" customHeight="1" x14ac:dyDescent="0.25">
      <c r="J6859" s="175"/>
      <c r="K6859" s="175"/>
    </row>
    <row r="6860" spans="10:11" ht="15" customHeight="1" x14ac:dyDescent="0.25">
      <c r="J6860" s="175"/>
      <c r="K6860" s="175"/>
    </row>
    <row r="6861" spans="10:11" ht="15" customHeight="1" x14ac:dyDescent="0.25">
      <c r="J6861" s="175"/>
      <c r="K6861" s="175"/>
    </row>
    <row r="6862" spans="10:11" ht="15" customHeight="1" x14ac:dyDescent="0.25">
      <c r="J6862" s="175"/>
      <c r="K6862" s="175"/>
    </row>
    <row r="6863" spans="10:11" ht="15" customHeight="1" x14ac:dyDescent="0.25">
      <c r="J6863" s="175"/>
      <c r="K6863" s="175"/>
    </row>
    <row r="6864" spans="10:11" ht="15" customHeight="1" x14ac:dyDescent="0.25">
      <c r="J6864" s="175"/>
      <c r="K6864" s="175"/>
    </row>
    <row r="6865" spans="10:11" ht="15" customHeight="1" x14ac:dyDescent="0.25">
      <c r="J6865" s="175"/>
      <c r="K6865" s="175"/>
    </row>
    <row r="6866" spans="10:11" ht="15" customHeight="1" x14ac:dyDescent="0.25">
      <c r="J6866" s="175"/>
      <c r="K6866" s="175"/>
    </row>
    <row r="6867" spans="10:11" ht="15" customHeight="1" x14ac:dyDescent="0.25">
      <c r="J6867" s="175"/>
      <c r="K6867" s="175"/>
    </row>
    <row r="6868" spans="10:11" ht="15" customHeight="1" x14ac:dyDescent="0.25">
      <c r="J6868" s="175"/>
      <c r="K6868" s="175"/>
    </row>
    <row r="6869" spans="10:11" ht="15" customHeight="1" x14ac:dyDescent="0.25">
      <c r="J6869" s="175"/>
      <c r="K6869" s="175"/>
    </row>
    <row r="6870" spans="10:11" ht="15" customHeight="1" x14ac:dyDescent="0.25">
      <c r="J6870" s="175"/>
      <c r="K6870" s="175"/>
    </row>
    <row r="6871" spans="10:11" ht="15" customHeight="1" x14ac:dyDescent="0.25">
      <c r="J6871" s="175"/>
      <c r="K6871" s="175"/>
    </row>
    <row r="6872" spans="10:11" ht="15" customHeight="1" x14ac:dyDescent="0.25">
      <c r="J6872" s="175"/>
      <c r="K6872" s="175"/>
    </row>
    <row r="6873" spans="10:11" ht="15" customHeight="1" x14ac:dyDescent="0.25">
      <c r="J6873" s="175"/>
      <c r="K6873" s="175"/>
    </row>
    <row r="6874" spans="10:11" ht="15" customHeight="1" x14ac:dyDescent="0.25">
      <c r="J6874" s="175"/>
      <c r="K6874" s="175"/>
    </row>
    <row r="6875" spans="10:11" ht="15" customHeight="1" x14ac:dyDescent="0.25">
      <c r="J6875" s="175"/>
      <c r="K6875" s="175"/>
    </row>
    <row r="6876" spans="10:11" ht="15" customHeight="1" x14ac:dyDescent="0.25">
      <c r="J6876" s="175"/>
      <c r="K6876" s="175"/>
    </row>
    <row r="6877" spans="10:11" ht="15" customHeight="1" x14ac:dyDescent="0.25">
      <c r="J6877" s="175"/>
      <c r="K6877" s="175"/>
    </row>
    <row r="6878" spans="10:11" ht="15" customHeight="1" x14ac:dyDescent="0.25">
      <c r="J6878" s="175"/>
      <c r="K6878" s="175"/>
    </row>
    <row r="6879" spans="10:11" ht="15" customHeight="1" x14ac:dyDescent="0.25">
      <c r="J6879" s="175"/>
      <c r="K6879" s="175"/>
    </row>
    <row r="6880" spans="10:11" ht="15" customHeight="1" x14ac:dyDescent="0.25">
      <c r="J6880" s="175"/>
      <c r="K6880" s="175"/>
    </row>
    <row r="6881" spans="10:11" ht="15" customHeight="1" x14ac:dyDescent="0.25">
      <c r="J6881" s="175"/>
      <c r="K6881" s="175"/>
    </row>
    <row r="6882" spans="10:11" ht="15" customHeight="1" x14ac:dyDescent="0.25">
      <c r="J6882" s="175"/>
      <c r="K6882" s="175"/>
    </row>
    <row r="6883" spans="10:11" ht="15" customHeight="1" x14ac:dyDescent="0.25">
      <c r="J6883" s="175"/>
      <c r="K6883" s="175"/>
    </row>
    <row r="6884" spans="10:11" ht="15" customHeight="1" x14ac:dyDescent="0.25">
      <c r="J6884" s="175"/>
      <c r="K6884" s="175"/>
    </row>
    <row r="6885" spans="10:11" ht="15" customHeight="1" x14ac:dyDescent="0.25">
      <c r="J6885" s="175"/>
      <c r="K6885" s="175"/>
    </row>
    <row r="6886" spans="10:11" ht="15" customHeight="1" x14ac:dyDescent="0.25">
      <c r="J6886" s="175"/>
      <c r="K6886" s="175"/>
    </row>
    <row r="6887" spans="10:11" ht="15" customHeight="1" x14ac:dyDescent="0.25">
      <c r="J6887" s="175"/>
      <c r="K6887" s="175"/>
    </row>
    <row r="6888" spans="10:11" ht="15" customHeight="1" x14ac:dyDescent="0.25">
      <c r="J6888" s="175"/>
      <c r="K6888" s="175"/>
    </row>
    <row r="6889" spans="10:11" ht="15" customHeight="1" x14ac:dyDescent="0.25">
      <c r="J6889" s="175"/>
      <c r="K6889" s="175"/>
    </row>
    <row r="6890" spans="10:11" ht="15" customHeight="1" x14ac:dyDescent="0.25">
      <c r="J6890" s="175"/>
      <c r="K6890" s="175"/>
    </row>
    <row r="6891" spans="10:11" ht="15" customHeight="1" x14ac:dyDescent="0.25">
      <c r="J6891" s="175"/>
      <c r="K6891" s="175"/>
    </row>
    <row r="6892" spans="10:11" ht="15" customHeight="1" x14ac:dyDescent="0.25">
      <c r="J6892" s="175"/>
      <c r="K6892" s="175"/>
    </row>
    <row r="6893" spans="10:11" ht="15" customHeight="1" x14ac:dyDescent="0.25">
      <c r="J6893" s="175"/>
      <c r="K6893" s="175"/>
    </row>
    <row r="6894" spans="10:11" ht="15" customHeight="1" x14ac:dyDescent="0.25">
      <c r="J6894" s="175"/>
      <c r="K6894" s="175"/>
    </row>
    <row r="6895" spans="10:11" ht="15" customHeight="1" x14ac:dyDescent="0.25">
      <c r="J6895" s="175"/>
      <c r="K6895" s="175"/>
    </row>
    <row r="6896" spans="10:11" ht="15" customHeight="1" x14ac:dyDescent="0.25">
      <c r="J6896" s="175"/>
      <c r="K6896" s="175"/>
    </row>
    <row r="6897" spans="10:11" ht="15" customHeight="1" x14ac:dyDescent="0.25">
      <c r="J6897" s="175"/>
      <c r="K6897" s="175"/>
    </row>
    <row r="6898" spans="10:11" ht="15" customHeight="1" x14ac:dyDescent="0.25">
      <c r="J6898" s="175"/>
      <c r="K6898" s="175"/>
    </row>
    <row r="6899" spans="10:11" ht="15" customHeight="1" x14ac:dyDescent="0.25">
      <c r="J6899" s="175"/>
      <c r="K6899" s="175"/>
    </row>
    <row r="6900" spans="10:11" ht="15" customHeight="1" x14ac:dyDescent="0.25">
      <c r="J6900" s="175"/>
      <c r="K6900" s="175"/>
    </row>
    <row r="6901" spans="10:11" ht="15" customHeight="1" x14ac:dyDescent="0.25">
      <c r="J6901" s="175"/>
      <c r="K6901" s="175"/>
    </row>
    <row r="6902" spans="10:11" ht="15" customHeight="1" x14ac:dyDescent="0.25">
      <c r="J6902" s="175"/>
      <c r="K6902" s="175"/>
    </row>
    <row r="6903" spans="10:11" ht="15" customHeight="1" x14ac:dyDescent="0.25">
      <c r="J6903" s="175"/>
      <c r="K6903" s="175"/>
    </row>
    <row r="6904" spans="10:11" ht="15" customHeight="1" x14ac:dyDescent="0.25">
      <c r="J6904" s="175"/>
      <c r="K6904" s="175"/>
    </row>
    <row r="6905" spans="10:11" ht="15" customHeight="1" x14ac:dyDescent="0.25">
      <c r="J6905" s="175"/>
      <c r="K6905" s="175"/>
    </row>
    <row r="6906" spans="10:11" ht="15" customHeight="1" x14ac:dyDescent="0.25">
      <c r="J6906" s="175"/>
      <c r="K6906" s="175"/>
    </row>
    <row r="6907" spans="10:11" ht="15" customHeight="1" x14ac:dyDescent="0.25">
      <c r="J6907" s="175"/>
      <c r="K6907" s="175"/>
    </row>
    <row r="6908" spans="10:11" ht="15" customHeight="1" x14ac:dyDescent="0.25">
      <c r="J6908" s="175"/>
      <c r="K6908" s="175"/>
    </row>
    <row r="6909" spans="10:11" ht="15" customHeight="1" x14ac:dyDescent="0.25">
      <c r="J6909" s="175"/>
      <c r="K6909" s="175"/>
    </row>
    <row r="6910" spans="10:11" ht="15" customHeight="1" x14ac:dyDescent="0.25">
      <c r="J6910" s="175"/>
      <c r="K6910" s="175"/>
    </row>
    <row r="6911" spans="10:11" ht="15" customHeight="1" x14ac:dyDescent="0.25">
      <c r="J6911" s="175"/>
      <c r="K6911" s="175"/>
    </row>
    <row r="6912" spans="10:11" ht="15" customHeight="1" x14ac:dyDescent="0.25">
      <c r="J6912" s="175"/>
      <c r="K6912" s="175"/>
    </row>
    <row r="6913" spans="10:11" ht="15" customHeight="1" x14ac:dyDescent="0.25">
      <c r="J6913" s="175"/>
      <c r="K6913" s="175"/>
    </row>
    <row r="6914" spans="10:11" ht="15" customHeight="1" x14ac:dyDescent="0.25">
      <c r="J6914" s="175"/>
      <c r="K6914" s="175"/>
    </row>
    <row r="6915" spans="10:11" ht="15" customHeight="1" x14ac:dyDescent="0.25">
      <c r="J6915" s="175"/>
      <c r="K6915" s="175"/>
    </row>
    <row r="6916" spans="10:11" ht="15" customHeight="1" x14ac:dyDescent="0.25">
      <c r="J6916" s="175"/>
      <c r="K6916" s="175"/>
    </row>
    <row r="6917" spans="10:11" ht="15" customHeight="1" x14ac:dyDescent="0.25">
      <c r="J6917" s="175"/>
      <c r="K6917" s="175"/>
    </row>
    <row r="6918" spans="10:11" ht="15" customHeight="1" x14ac:dyDescent="0.25">
      <c r="J6918" s="175"/>
      <c r="K6918" s="175"/>
    </row>
    <row r="6919" spans="10:11" ht="15" customHeight="1" x14ac:dyDescent="0.25">
      <c r="J6919" s="175"/>
      <c r="K6919" s="175"/>
    </row>
    <row r="6920" spans="10:11" ht="15" customHeight="1" x14ac:dyDescent="0.25">
      <c r="J6920" s="175"/>
      <c r="K6920" s="175"/>
    </row>
    <row r="6921" spans="10:11" ht="15" customHeight="1" x14ac:dyDescent="0.25">
      <c r="J6921" s="175"/>
      <c r="K6921" s="175"/>
    </row>
    <row r="6922" spans="10:11" ht="15" customHeight="1" x14ac:dyDescent="0.25">
      <c r="J6922" s="175"/>
      <c r="K6922" s="175"/>
    </row>
    <row r="6923" spans="10:11" ht="15" customHeight="1" x14ac:dyDescent="0.25">
      <c r="J6923" s="175"/>
      <c r="K6923" s="175"/>
    </row>
    <row r="6924" spans="10:11" ht="15" customHeight="1" x14ac:dyDescent="0.25">
      <c r="J6924" s="175"/>
      <c r="K6924" s="175"/>
    </row>
    <row r="6925" spans="10:11" ht="15" customHeight="1" x14ac:dyDescent="0.25">
      <c r="J6925" s="175"/>
      <c r="K6925" s="175"/>
    </row>
    <row r="6926" spans="10:11" ht="15" customHeight="1" x14ac:dyDescent="0.25">
      <c r="J6926" s="175"/>
      <c r="K6926" s="175"/>
    </row>
    <row r="6927" spans="10:11" ht="15" customHeight="1" x14ac:dyDescent="0.25">
      <c r="J6927" s="175"/>
      <c r="K6927" s="175"/>
    </row>
    <row r="6928" spans="10:11" ht="15" customHeight="1" x14ac:dyDescent="0.25">
      <c r="J6928" s="175"/>
      <c r="K6928" s="175"/>
    </row>
    <row r="6929" spans="10:11" ht="15" customHeight="1" x14ac:dyDescent="0.25">
      <c r="J6929" s="175"/>
      <c r="K6929" s="175"/>
    </row>
    <row r="6930" spans="10:11" ht="15" customHeight="1" x14ac:dyDescent="0.25">
      <c r="J6930" s="175"/>
      <c r="K6930" s="175"/>
    </row>
    <row r="6931" spans="10:11" ht="15" customHeight="1" x14ac:dyDescent="0.25">
      <c r="J6931" s="175"/>
      <c r="K6931" s="175"/>
    </row>
    <row r="6932" spans="10:11" ht="15" customHeight="1" x14ac:dyDescent="0.25">
      <c r="J6932" s="175"/>
      <c r="K6932" s="175"/>
    </row>
    <row r="6933" spans="10:11" ht="15" customHeight="1" x14ac:dyDescent="0.25">
      <c r="J6933" s="175"/>
      <c r="K6933" s="175"/>
    </row>
    <row r="6934" spans="10:11" ht="15" customHeight="1" x14ac:dyDescent="0.25">
      <c r="J6934" s="175"/>
      <c r="K6934" s="175"/>
    </row>
    <row r="6935" spans="10:11" ht="15" customHeight="1" x14ac:dyDescent="0.25">
      <c r="J6935" s="175"/>
      <c r="K6935" s="175"/>
    </row>
    <row r="6936" spans="10:11" ht="15" customHeight="1" x14ac:dyDescent="0.25">
      <c r="J6936" s="175"/>
      <c r="K6936" s="175"/>
    </row>
    <row r="6937" spans="10:11" ht="15" customHeight="1" x14ac:dyDescent="0.25">
      <c r="J6937" s="175"/>
      <c r="K6937" s="175"/>
    </row>
    <row r="6938" spans="10:11" ht="15" customHeight="1" x14ac:dyDescent="0.25">
      <c r="J6938" s="175"/>
      <c r="K6938" s="175"/>
    </row>
    <row r="6939" spans="10:11" ht="15" customHeight="1" x14ac:dyDescent="0.25">
      <c r="J6939" s="175"/>
      <c r="K6939" s="175"/>
    </row>
    <row r="6940" spans="10:11" ht="15" customHeight="1" x14ac:dyDescent="0.25">
      <c r="J6940" s="175"/>
      <c r="K6940" s="175"/>
    </row>
    <row r="6941" spans="10:11" ht="15" customHeight="1" x14ac:dyDescent="0.25">
      <c r="J6941" s="175"/>
      <c r="K6941" s="175"/>
    </row>
    <row r="6942" spans="10:11" ht="15" customHeight="1" x14ac:dyDescent="0.25">
      <c r="J6942" s="175"/>
      <c r="K6942" s="175"/>
    </row>
    <row r="6943" spans="10:11" ht="15" customHeight="1" x14ac:dyDescent="0.25">
      <c r="J6943" s="175"/>
      <c r="K6943" s="175"/>
    </row>
    <row r="6944" spans="10:11" ht="15" customHeight="1" x14ac:dyDescent="0.25">
      <c r="J6944" s="175"/>
      <c r="K6944" s="175"/>
    </row>
    <row r="6945" spans="10:11" ht="15" customHeight="1" x14ac:dyDescent="0.25">
      <c r="J6945" s="175"/>
      <c r="K6945" s="175"/>
    </row>
    <row r="6946" spans="10:11" ht="15" customHeight="1" x14ac:dyDescent="0.25">
      <c r="J6946" s="175"/>
      <c r="K6946" s="175"/>
    </row>
    <row r="6947" spans="10:11" ht="15" customHeight="1" x14ac:dyDescent="0.25">
      <c r="J6947" s="175"/>
      <c r="K6947" s="175"/>
    </row>
    <row r="6948" spans="10:11" ht="15" customHeight="1" x14ac:dyDescent="0.25">
      <c r="J6948" s="175"/>
      <c r="K6948" s="175"/>
    </row>
    <row r="6949" spans="10:11" ht="15" customHeight="1" x14ac:dyDescent="0.25">
      <c r="J6949" s="175"/>
      <c r="K6949" s="175"/>
    </row>
    <row r="6950" spans="10:11" ht="15" customHeight="1" x14ac:dyDescent="0.25">
      <c r="J6950" s="175"/>
      <c r="K6950" s="175"/>
    </row>
    <row r="6951" spans="10:11" ht="15" customHeight="1" x14ac:dyDescent="0.25">
      <c r="J6951" s="175"/>
      <c r="K6951" s="175"/>
    </row>
    <row r="6952" spans="10:11" ht="15" customHeight="1" x14ac:dyDescent="0.25">
      <c r="J6952" s="175"/>
      <c r="K6952" s="175"/>
    </row>
    <row r="6953" spans="10:11" ht="15" customHeight="1" x14ac:dyDescent="0.25">
      <c r="J6953" s="175"/>
      <c r="K6953" s="175"/>
    </row>
    <row r="6954" spans="10:11" ht="15" customHeight="1" x14ac:dyDescent="0.25">
      <c r="J6954" s="175"/>
      <c r="K6954" s="175"/>
    </row>
    <row r="6955" spans="10:11" ht="15" customHeight="1" x14ac:dyDescent="0.25">
      <c r="J6955" s="175"/>
      <c r="K6955" s="175"/>
    </row>
    <row r="6956" spans="10:11" ht="15" customHeight="1" x14ac:dyDescent="0.25">
      <c r="J6956" s="175"/>
      <c r="K6956" s="175"/>
    </row>
    <row r="6957" spans="10:11" ht="15" customHeight="1" x14ac:dyDescent="0.25">
      <c r="J6957" s="175"/>
      <c r="K6957" s="175"/>
    </row>
    <row r="6958" spans="10:11" ht="15" customHeight="1" x14ac:dyDescent="0.25">
      <c r="J6958" s="175"/>
      <c r="K6958" s="175"/>
    </row>
    <row r="6959" spans="10:11" ht="15" customHeight="1" x14ac:dyDescent="0.25">
      <c r="J6959" s="175"/>
      <c r="K6959" s="175"/>
    </row>
    <row r="6960" spans="10:11" ht="15" customHeight="1" x14ac:dyDescent="0.25">
      <c r="J6960" s="175"/>
      <c r="K6960" s="175"/>
    </row>
    <row r="6961" spans="10:11" ht="15" customHeight="1" x14ac:dyDescent="0.25">
      <c r="J6961" s="175"/>
      <c r="K6961" s="175"/>
    </row>
    <row r="6962" spans="10:11" ht="15" customHeight="1" x14ac:dyDescent="0.25">
      <c r="J6962" s="175"/>
      <c r="K6962" s="175"/>
    </row>
    <row r="6963" spans="10:11" ht="15" customHeight="1" x14ac:dyDescent="0.25">
      <c r="J6963" s="175"/>
      <c r="K6963" s="175"/>
    </row>
    <row r="6964" spans="10:11" ht="15" customHeight="1" x14ac:dyDescent="0.25">
      <c r="J6964" s="175"/>
      <c r="K6964" s="175"/>
    </row>
    <row r="6965" spans="10:11" ht="15" customHeight="1" x14ac:dyDescent="0.25">
      <c r="J6965" s="175"/>
      <c r="K6965" s="175"/>
    </row>
    <row r="6966" spans="10:11" ht="15" customHeight="1" x14ac:dyDescent="0.25">
      <c r="J6966" s="175"/>
      <c r="K6966" s="175"/>
    </row>
    <row r="6967" spans="10:11" ht="15" customHeight="1" x14ac:dyDescent="0.25">
      <c r="J6967" s="175"/>
      <c r="K6967" s="175"/>
    </row>
    <row r="6968" spans="10:11" ht="15" customHeight="1" x14ac:dyDescent="0.25">
      <c r="J6968" s="175"/>
      <c r="K6968" s="175"/>
    </row>
    <row r="6969" spans="10:11" ht="15" customHeight="1" x14ac:dyDescent="0.25">
      <c r="J6969" s="175"/>
      <c r="K6969" s="175"/>
    </row>
    <row r="6970" spans="10:11" ht="15" customHeight="1" x14ac:dyDescent="0.25">
      <c r="J6970" s="175"/>
      <c r="K6970" s="175"/>
    </row>
    <row r="6971" spans="10:11" ht="15" customHeight="1" x14ac:dyDescent="0.25">
      <c r="J6971" s="175"/>
      <c r="K6971" s="175"/>
    </row>
    <row r="6972" spans="10:11" ht="15" customHeight="1" x14ac:dyDescent="0.25">
      <c r="J6972" s="175"/>
      <c r="K6972" s="175"/>
    </row>
    <row r="6973" spans="10:11" ht="15" customHeight="1" x14ac:dyDescent="0.25">
      <c r="J6973" s="175"/>
      <c r="K6973" s="175"/>
    </row>
    <row r="6974" spans="10:11" ht="15" customHeight="1" x14ac:dyDescent="0.25">
      <c r="J6974" s="175"/>
      <c r="K6974" s="175"/>
    </row>
    <row r="6975" spans="10:11" ht="15" customHeight="1" x14ac:dyDescent="0.25">
      <c r="J6975" s="175"/>
      <c r="K6975" s="175"/>
    </row>
    <row r="6976" spans="10:11" ht="15" customHeight="1" x14ac:dyDescent="0.25">
      <c r="J6976" s="175"/>
      <c r="K6976" s="175"/>
    </row>
    <row r="6977" spans="10:11" ht="15" customHeight="1" x14ac:dyDescent="0.25">
      <c r="J6977" s="175"/>
      <c r="K6977" s="175"/>
    </row>
    <row r="6978" spans="10:11" ht="15" customHeight="1" x14ac:dyDescent="0.25">
      <c r="J6978" s="175"/>
      <c r="K6978" s="175"/>
    </row>
    <row r="6979" spans="10:11" ht="15" customHeight="1" x14ac:dyDescent="0.25">
      <c r="J6979" s="175"/>
      <c r="K6979" s="175"/>
    </row>
    <row r="6980" spans="10:11" ht="15" customHeight="1" x14ac:dyDescent="0.25">
      <c r="J6980" s="175"/>
      <c r="K6980" s="175"/>
    </row>
    <row r="6981" spans="10:11" ht="15" customHeight="1" x14ac:dyDescent="0.25">
      <c r="J6981" s="175"/>
      <c r="K6981" s="175"/>
    </row>
    <row r="6982" spans="10:11" ht="15" customHeight="1" x14ac:dyDescent="0.25">
      <c r="J6982" s="175"/>
      <c r="K6982" s="175"/>
    </row>
    <row r="6983" spans="10:11" ht="15" customHeight="1" x14ac:dyDescent="0.25">
      <c r="J6983" s="175"/>
      <c r="K6983" s="175"/>
    </row>
    <row r="6984" spans="10:11" ht="15" customHeight="1" x14ac:dyDescent="0.25">
      <c r="J6984" s="175"/>
      <c r="K6984" s="175"/>
    </row>
    <row r="6985" spans="10:11" ht="15" customHeight="1" x14ac:dyDescent="0.25">
      <c r="J6985" s="175"/>
      <c r="K6985" s="175"/>
    </row>
    <row r="6986" spans="10:11" ht="15" customHeight="1" x14ac:dyDescent="0.25">
      <c r="J6986" s="175"/>
      <c r="K6986" s="175"/>
    </row>
    <row r="6987" spans="10:11" ht="15" customHeight="1" x14ac:dyDescent="0.25">
      <c r="J6987" s="175"/>
      <c r="K6987" s="175"/>
    </row>
    <row r="6988" spans="10:11" ht="15" customHeight="1" x14ac:dyDescent="0.25">
      <c r="J6988" s="175"/>
      <c r="K6988" s="175"/>
    </row>
    <row r="6989" spans="10:11" ht="15" customHeight="1" x14ac:dyDescent="0.25">
      <c r="J6989" s="175"/>
      <c r="K6989" s="175"/>
    </row>
    <row r="6990" spans="10:11" ht="15" customHeight="1" x14ac:dyDescent="0.25">
      <c r="J6990" s="175"/>
      <c r="K6990" s="175"/>
    </row>
    <row r="6991" spans="10:11" ht="15" customHeight="1" x14ac:dyDescent="0.25">
      <c r="J6991" s="175"/>
      <c r="K6991" s="175"/>
    </row>
    <row r="6992" spans="10:11" ht="15" customHeight="1" x14ac:dyDescent="0.25">
      <c r="J6992" s="175"/>
      <c r="K6992" s="175"/>
    </row>
    <row r="6993" spans="10:11" ht="15" customHeight="1" x14ac:dyDescent="0.25">
      <c r="J6993" s="175"/>
      <c r="K6993" s="175"/>
    </row>
    <row r="6994" spans="10:11" ht="15" customHeight="1" x14ac:dyDescent="0.25">
      <c r="J6994" s="175"/>
      <c r="K6994" s="175"/>
    </row>
    <row r="6995" spans="10:11" ht="15" customHeight="1" x14ac:dyDescent="0.25">
      <c r="J6995" s="175"/>
      <c r="K6995" s="175"/>
    </row>
    <row r="6996" spans="10:11" ht="15" customHeight="1" x14ac:dyDescent="0.25">
      <c r="J6996" s="175"/>
      <c r="K6996" s="175"/>
    </row>
    <row r="6997" spans="10:11" ht="15" customHeight="1" x14ac:dyDescent="0.25">
      <c r="J6997" s="175"/>
      <c r="K6997" s="175"/>
    </row>
    <row r="6998" spans="10:11" ht="15" customHeight="1" x14ac:dyDescent="0.25">
      <c r="J6998" s="175"/>
      <c r="K6998" s="175"/>
    </row>
    <row r="6999" spans="10:11" ht="15" customHeight="1" x14ac:dyDescent="0.25">
      <c r="J6999" s="175"/>
      <c r="K6999" s="175"/>
    </row>
    <row r="7000" spans="10:11" ht="15" customHeight="1" x14ac:dyDescent="0.25">
      <c r="J7000" s="175"/>
      <c r="K7000" s="175"/>
    </row>
    <row r="7001" spans="10:11" ht="15" customHeight="1" x14ac:dyDescent="0.25">
      <c r="J7001" s="175"/>
      <c r="K7001" s="175"/>
    </row>
    <row r="7002" spans="10:11" ht="15" customHeight="1" x14ac:dyDescent="0.25">
      <c r="J7002" s="175"/>
      <c r="K7002" s="175"/>
    </row>
    <row r="7003" spans="10:11" ht="15" customHeight="1" x14ac:dyDescent="0.25">
      <c r="J7003" s="175"/>
      <c r="K7003" s="175"/>
    </row>
    <row r="7004" spans="10:11" ht="15" customHeight="1" x14ac:dyDescent="0.25">
      <c r="J7004" s="175"/>
      <c r="K7004" s="175"/>
    </row>
    <row r="7005" spans="10:11" ht="15" customHeight="1" x14ac:dyDescent="0.25">
      <c r="J7005" s="175"/>
      <c r="K7005" s="175"/>
    </row>
    <row r="7006" spans="10:11" ht="15" customHeight="1" x14ac:dyDescent="0.25">
      <c r="J7006" s="175"/>
      <c r="K7006" s="175"/>
    </row>
    <row r="7007" spans="10:11" ht="15" customHeight="1" x14ac:dyDescent="0.25">
      <c r="J7007" s="175"/>
      <c r="K7007" s="175"/>
    </row>
    <row r="7008" spans="10:11" ht="15" customHeight="1" x14ac:dyDescent="0.25">
      <c r="J7008" s="175"/>
      <c r="K7008" s="175"/>
    </row>
    <row r="7009" spans="10:11" ht="15" customHeight="1" x14ac:dyDescent="0.25">
      <c r="J7009" s="175"/>
      <c r="K7009" s="175"/>
    </row>
    <row r="7010" spans="10:11" ht="15" customHeight="1" x14ac:dyDescent="0.25">
      <c r="J7010" s="175"/>
      <c r="K7010" s="175"/>
    </row>
    <row r="7011" spans="10:11" ht="15" customHeight="1" x14ac:dyDescent="0.25">
      <c r="J7011" s="175"/>
      <c r="K7011" s="175"/>
    </row>
    <row r="7012" spans="10:11" ht="15" customHeight="1" x14ac:dyDescent="0.25">
      <c r="J7012" s="175"/>
      <c r="K7012" s="175"/>
    </row>
    <row r="7013" spans="10:11" ht="15" customHeight="1" x14ac:dyDescent="0.25">
      <c r="J7013" s="175"/>
      <c r="K7013" s="175"/>
    </row>
    <row r="7014" spans="10:11" ht="15" customHeight="1" x14ac:dyDescent="0.25">
      <c r="J7014" s="175"/>
      <c r="K7014" s="175"/>
    </row>
    <row r="7015" spans="10:11" ht="15" customHeight="1" x14ac:dyDescent="0.25">
      <c r="J7015" s="175"/>
      <c r="K7015" s="175"/>
    </row>
    <row r="7016" spans="10:11" ht="15" customHeight="1" x14ac:dyDescent="0.25">
      <c r="J7016" s="175"/>
      <c r="K7016" s="175"/>
    </row>
    <row r="7017" spans="10:11" ht="15" customHeight="1" x14ac:dyDescent="0.25">
      <c r="J7017" s="175"/>
      <c r="K7017" s="175"/>
    </row>
    <row r="7018" spans="10:11" ht="15" customHeight="1" x14ac:dyDescent="0.25">
      <c r="J7018" s="175"/>
      <c r="K7018" s="175"/>
    </row>
    <row r="7019" spans="10:11" ht="15" customHeight="1" x14ac:dyDescent="0.25">
      <c r="J7019" s="175"/>
      <c r="K7019" s="175"/>
    </row>
    <row r="7020" spans="10:11" ht="15" customHeight="1" x14ac:dyDescent="0.25">
      <c r="J7020" s="175"/>
      <c r="K7020" s="175"/>
    </row>
    <row r="7021" spans="10:11" ht="15" customHeight="1" x14ac:dyDescent="0.25">
      <c r="J7021" s="175"/>
      <c r="K7021" s="175"/>
    </row>
    <row r="7022" spans="10:11" ht="15" customHeight="1" x14ac:dyDescent="0.25">
      <c r="J7022" s="175"/>
      <c r="K7022" s="175"/>
    </row>
    <row r="7023" spans="10:11" ht="15" customHeight="1" x14ac:dyDescent="0.25">
      <c r="J7023" s="175"/>
      <c r="K7023" s="175"/>
    </row>
    <row r="7024" spans="10:11" ht="15" customHeight="1" x14ac:dyDescent="0.25">
      <c r="J7024" s="175"/>
      <c r="K7024" s="175"/>
    </row>
    <row r="7025" spans="10:11" ht="15" customHeight="1" x14ac:dyDescent="0.25">
      <c r="J7025" s="175"/>
      <c r="K7025" s="175"/>
    </row>
    <row r="7026" spans="10:11" ht="15" customHeight="1" x14ac:dyDescent="0.25">
      <c r="J7026" s="175"/>
      <c r="K7026" s="175"/>
    </row>
    <row r="7027" spans="10:11" ht="15" customHeight="1" x14ac:dyDescent="0.25">
      <c r="J7027" s="175"/>
      <c r="K7027" s="175"/>
    </row>
    <row r="7028" spans="10:11" ht="15" customHeight="1" x14ac:dyDescent="0.25">
      <c r="J7028" s="175"/>
      <c r="K7028" s="175"/>
    </row>
    <row r="7029" spans="10:11" ht="15" customHeight="1" x14ac:dyDescent="0.25">
      <c r="J7029" s="175"/>
      <c r="K7029" s="175"/>
    </row>
    <row r="7030" spans="10:11" ht="15" customHeight="1" x14ac:dyDescent="0.25">
      <c r="J7030" s="175"/>
      <c r="K7030" s="175"/>
    </row>
    <row r="7031" spans="10:11" ht="15" customHeight="1" x14ac:dyDescent="0.25">
      <c r="J7031" s="175"/>
      <c r="K7031" s="175"/>
    </row>
    <row r="7032" spans="10:11" ht="15" customHeight="1" x14ac:dyDescent="0.25">
      <c r="J7032" s="175"/>
      <c r="K7032" s="175"/>
    </row>
    <row r="7033" spans="10:11" ht="15" customHeight="1" x14ac:dyDescent="0.25">
      <c r="J7033" s="175"/>
      <c r="K7033" s="175"/>
    </row>
    <row r="7034" spans="10:11" ht="15" customHeight="1" x14ac:dyDescent="0.25">
      <c r="J7034" s="175"/>
      <c r="K7034" s="175"/>
    </row>
    <row r="7035" spans="10:11" ht="15" customHeight="1" x14ac:dyDescent="0.25">
      <c r="J7035" s="175"/>
      <c r="K7035" s="175"/>
    </row>
    <row r="7036" spans="10:11" ht="15" customHeight="1" x14ac:dyDescent="0.25">
      <c r="J7036" s="175"/>
      <c r="K7036" s="175"/>
    </row>
    <row r="7037" spans="10:11" ht="15" customHeight="1" x14ac:dyDescent="0.25">
      <c r="J7037" s="175"/>
      <c r="K7037" s="175"/>
    </row>
    <row r="7038" spans="10:11" ht="15" customHeight="1" x14ac:dyDescent="0.25">
      <c r="J7038" s="175"/>
      <c r="K7038" s="175"/>
    </row>
    <row r="7039" spans="10:11" ht="15" customHeight="1" x14ac:dyDescent="0.25">
      <c r="J7039" s="175"/>
      <c r="K7039" s="175"/>
    </row>
    <row r="7040" spans="10:11" ht="15" customHeight="1" x14ac:dyDescent="0.25">
      <c r="J7040" s="175"/>
      <c r="K7040" s="175"/>
    </row>
    <row r="7041" spans="10:11" ht="15" customHeight="1" x14ac:dyDescent="0.25">
      <c r="J7041" s="175"/>
      <c r="K7041" s="175"/>
    </row>
    <row r="7042" spans="10:11" ht="15" customHeight="1" x14ac:dyDescent="0.25">
      <c r="J7042" s="175"/>
      <c r="K7042" s="175"/>
    </row>
    <row r="7043" spans="10:11" ht="15" customHeight="1" x14ac:dyDescent="0.25">
      <c r="J7043" s="175"/>
      <c r="K7043" s="175"/>
    </row>
    <row r="7044" spans="10:11" ht="15" customHeight="1" x14ac:dyDescent="0.25">
      <c r="J7044" s="175"/>
      <c r="K7044" s="175"/>
    </row>
    <row r="7045" spans="10:11" ht="15" customHeight="1" x14ac:dyDescent="0.25">
      <c r="J7045" s="175"/>
      <c r="K7045" s="175"/>
    </row>
    <row r="7046" spans="10:11" ht="15" customHeight="1" x14ac:dyDescent="0.25">
      <c r="J7046" s="175"/>
      <c r="K7046" s="175"/>
    </row>
    <row r="7047" spans="10:11" ht="15" customHeight="1" x14ac:dyDescent="0.25">
      <c r="J7047" s="175"/>
      <c r="K7047" s="175"/>
    </row>
    <row r="7048" spans="10:11" ht="15" customHeight="1" x14ac:dyDescent="0.25">
      <c r="J7048" s="175"/>
      <c r="K7048" s="175"/>
    </row>
    <row r="7049" spans="10:11" ht="15" customHeight="1" x14ac:dyDescent="0.25">
      <c r="J7049" s="175"/>
      <c r="K7049" s="175"/>
    </row>
    <row r="7050" spans="10:11" ht="15" customHeight="1" x14ac:dyDescent="0.25">
      <c r="J7050" s="175"/>
      <c r="K7050" s="175"/>
    </row>
    <row r="7051" spans="10:11" ht="15" customHeight="1" x14ac:dyDescent="0.25">
      <c r="J7051" s="175"/>
      <c r="K7051" s="175"/>
    </row>
    <row r="7052" spans="10:11" ht="15" customHeight="1" x14ac:dyDescent="0.25">
      <c r="J7052" s="175"/>
      <c r="K7052" s="175"/>
    </row>
    <row r="7053" spans="10:11" ht="15" customHeight="1" x14ac:dyDescent="0.25">
      <c r="J7053" s="175"/>
      <c r="K7053" s="175"/>
    </row>
    <row r="7054" spans="10:11" ht="15" customHeight="1" x14ac:dyDescent="0.25">
      <c r="J7054" s="175"/>
      <c r="K7054" s="175"/>
    </row>
    <row r="7055" spans="10:11" ht="15" customHeight="1" x14ac:dyDescent="0.25">
      <c r="J7055" s="175"/>
      <c r="K7055" s="175"/>
    </row>
    <row r="7056" spans="10:11" ht="15" customHeight="1" x14ac:dyDescent="0.25">
      <c r="J7056" s="175"/>
      <c r="K7056" s="175"/>
    </row>
    <row r="7057" spans="10:11" ht="15" customHeight="1" x14ac:dyDescent="0.25">
      <c r="J7057" s="175"/>
      <c r="K7057" s="175"/>
    </row>
    <row r="7058" spans="10:11" ht="15" customHeight="1" x14ac:dyDescent="0.25">
      <c r="J7058" s="175"/>
      <c r="K7058" s="175"/>
    </row>
    <row r="7059" spans="10:11" ht="15" customHeight="1" x14ac:dyDescent="0.25">
      <c r="J7059" s="175"/>
      <c r="K7059" s="175"/>
    </row>
    <row r="7060" spans="10:11" ht="15" customHeight="1" x14ac:dyDescent="0.25">
      <c r="J7060" s="175"/>
      <c r="K7060" s="175"/>
    </row>
    <row r="7061" spans="10:11" ht="15" customHeight="1" x14ac:dyDescent="0.25">
      <c r="J7061" s="175"/>
      <c r="K7061" s="175"/>
    </row>
    <row r="7062" spans="10:11" ht="15" customHeight="1" x14ac:dyDescent="0.25">
      <c r="J7062" s="175"/>
      <c r="K7062" s="175"/>
    </row>
    <row r="7063" spans="10:11" ht="15" customHeight="1" x14ac:dyDescent="0.25">
      <c r="J7063" s="175"/>
      <c r="K7063" s="175"/>
    </row>
    <row r="7064" spans="10:11" ht="15" customHeight="1" x14ac:dyDescent="0.25">
      <c r="J7064" s="175"/>
      <c r="K7064" s="175"/>
    </row>
    <row r="7065" spans="10:11" ht="15" customHeight="1" x14ac:dyDescent="0.25">
      <c r="J7065" s="175"/>
      <c r="K7065" s="175"/>
    </row>
    <row r="7066" spans="10:11" ht="15" customHeight="1" x14ac:dyDescent="0.25">
      <c r="J7066" s="175"/>
      <c r="K7066" s="175"/>
    </row>
    <row r="7067" spans="10:11" ht="15" customHeight="1" x14ac:dyDescent="0.25">
      <c r="J7067" s="175"/>
      <c r="K7067" s="175"/>
    </row>
    <row r="7068" spans="10:11" ht="15" customHeight="1" x14ac:dyDescent="0.25">
      <c r="J7068" s="175"/>
      <c r="K7068" s="175"/>
    </row>
    <row r="7069" spans="10:11" ht="15" customHeight="1" x14ac:dyDescent="0.25">
      <c r="J7069" s="175"/>
      <c r="K7069" s="175"/>
    </row>
    <row r="7070" spans="10:11" ht="15" customHeight="1" x14ac:dyDescent="0.25">
      <c r="J7070" s="175"/>
      <c r="K7070" s="175"/>
    </row>
    <row r="7071" spans="10:11" ht="15" customHeight="1" x14ac:dyDescent="0.25">
      <c r="J7071" s="175"/>
      <c r="K7071" s="175"/>
    </row>
    <row r="7072" spans="10:11" ht="15" customHeight="1" x14ac:dyDescent="0.25">
      <c r="J7072" s="175"/>
      <c r="K7072" s="175"/>
    </row>
    <row r="7073" spans="10:11" ht="15" customHeight="1" x14ac:dyDescent="0.25">
      <c r="J7073" s="175"/>
      <c r="K7073" s="175"/>
    </row>
    <row r="7074" spans="10:11" ht="15" customHeight="1" x14ac:dyDescent="0.25">
      <c r="J7074" s="175"/>
      <c r="K7074" s="175"/>
    </row>
    <row r="7075" spans="10:11" ht="15" customHeight="1" x14ac:dyDescent="0.25">
      <c r="J7075" s="175"/>
      <c r="K7075" s="175"/>
    </row>
    <row r="7076" spans="10:11" ht="15" customHeight="1" x14ac:dyDescent="0.25">
      <c r="J7076" s="175"/>
      <c r="K7076" s="175"/>
    </row>
    <row r="7077" spans="10:11" ht="15" customHeight="1" x14ac:dyDescent="0.25">
      <c r="J7077" s="175"/>
      <c r="K7077" s="175"/>
    </row>
    <row r="7078" spans="10:11" ht="15" customHeight="1" x14ac:dyDescent="0.25">
      <c r="J7078" s="175"/>
      <c r="K7078" s="175"/>
    </row>
    <row r="7079" spans="10:11" ht="15" customHeight="1" x14ac:dyDescent="0.25">
      <c r="J7079" s="175"/>
      <c r="K7079" s="175"/>
    </row>
    <row r="7080" spans="10:11" ht="15" customHeight="1" x14ac:dyDescent="0.25">
      <c r="J7080" s="175"/>
      <c r="K7080" s="175"/>
    </row>
    <row r="7081" spans="10:11" ht="15" customHeight="1" x14ac:dyDescent="0.25">
      <c r="J7081" s="175"/>
      <c r="K7081" s="175"/>
    </row>
    <row r="7082" spans="10:11" ht="15" customHeight="1" x14ac:dyDescent="0.25">
      <c r="J7082" s="175"/>
      <c r="K7082" s="175"/>
    </row>
    <row r="7083" spans="10:11" ht="15" customHeight="1" x14ac:dyDescent="0.25">
      <c r="J7083" s="175"/>
      <c r="K7083" s="175"/>
    </row>
    <row r="7084" spans="10:11" ht="15" customHeight="1" x14ac:dyDescent="0.25">
      <c r="J7084" s="175"/>
      <c r="K7084" s="175"/>
    </row>
    <row r="7085" spans="10:11" ht="15" customHeight="1" x14ac:dyDescent="0.25">
      <c r="J7085" s="175"/>
      <c r="K7085" s="175"/>
    </row>
    <row r="7086" spans="10:11" ht="15" customHeight="1" x14ac:dyDescent="0.25">
      <c r="J7086" s="175"/>
      <c r="K7086" s="175"/>
    </row>
    <row r="7087" spans="10:11" ht="15" customHeight="1" x14ac:dyDescent="0.25">
      <c r="J7087" s="175"/>
      <c r="K7087" s="175"/>
    </row>
    <row r="7088" spans="10:11" ht="15" customHeight="1" x14ac:dyDescent="0.25">
      <c r="J7088" s="175"/>
      <c r="K7088" s="175"/>
    </row>
    <row r="7089" spans="10:11" ht="15" customHeight="1" x14ac:dyDescent="0.25">
      <c r="J7089" s="175"/>
      <c r="K7089" s="175"/>
    </row>
    <row r="7090" spans="10:11" ht="15" customHeight="1" x14ac:dyDescent="0.25">
      <c r="J7090" s="175"/>
      <c r="K7090" s="175"/>
    </row>
    <row r="7091" spans="10:11" ht="15" customHeight="1" x14ac:dyDescent="0.25">
      <c r="J7091" s="175"/>
      <c r="K7091" s="175"/>
    </row>
    <row r="7092" spans="10:11" ht="15" customHeight="1" x14ac:dyDescent="0.25">
      <c r="J7092" s="175"/>
      <c r="K7092" s="175"/>
    </row>
    <row r="7093" spans="10:11" ht="15" customHeight="1" x14ac:dyDescent="0.25">
      <c r="J7093" s="175"/>
      <c r="K7093" s="175"/>
    </row>
    <row r="7094" spans="10:11" ht="15" customHeight="1" x14ac:dyDescent="0.25">
      <c r="J7094" s="175"/>
      <c r="K7094" s="175"/>
    </row>
    <row r="7095" spans="10:11" ht="15" customHeight="1" x14ac:dyDescent="0.25">
      <c r="J7095" s="175"/>
      <c r="K7095" s="175"/>
    </row>
    <row r="7096" spans="10:11" ht="15" customHeight="1" x14ac:dyDescent="0.25">
      <c r="J7096" s="175"/>
      <c r="K7096" s="175"/>
    </row>
    <row r="7097" spans="10:11" ht="15" customHeight="1" x14ac:dyDescent="0.25">
      <c r="J7097" s="175"/>
      <c r="K7097" s="175"/>
    </row>
    <row r="7098" spans="10:11" ht="15" customHeight="1" x14ac:dyDescent="0.25">
      <c r="J7098" s="175"/>
      <c r="K7098" s="175"/>
    </row>
    <row r="7099" spans="10:11" ht="15" customHeight="1" x14ac:dyDescent="0.25">
      <c r="J7099" s="175"/>
      <c r="K7099" s="175"/>
    </row>
    <row r="7100" spans="10:11" ht="15" customHeight="1" x14ac:dyDescent="0.25">
      <c r="J7100" s="175"/>
      <c r="K7100" s="175"/>
    </row>
    <row r="7101" spans="10:11" ht="15" customHeight="1" x14ac:dyDescent="0.25">
      <c r="J7101" s="175"/>
      <c r="K7101" s="175"/>
    </row>
    <row r="7102" spans="10:11" ht="15" customHeight="1" x14ac:dyDescent="0.25">
      <c r="J7102" s="175"/>
      <c r="K7102" s="175"/>
    </row>
    <row r="7103" spans="10:11" ht="15" customHeight="1" x14ac:dyDescent="0.25">
      <c r="J7103" s="175"/>
      <c r="K7103" s="175"/>
    </row>
    <row r="7104" spans="10:11" ht="15" customHeight="1" x14ac:dyDescent="0.25">
      <c r="J7104" s="175"/>
      <c r="K7104" s="175"/>
    </row>
    <row r="7105" spans="10:11" ht="15" customHeight="1" x14ac:dyDescent="0.25">
      <c r="J7105" s="175"/>
      <c r="K7105" s="175"/>
    </row>
    <row r="7106" spans="10:11" ht="15" customHeight="1" x14ac:dyDescent="0.25">
      <c r="J7106" s="175"/>
      <c r="K7106" s="175"/>
    </row>
    <row r="7107" spans="10:11" ht="15" customHeight="1" x14ac:dyDescent="0.25">
      <c r="J7107" s="175"/>
      <c r="K7107" s="175"/>
    </row>
    <row r="7108" spans="10:11" ht="15" customHeight="1" x14ac:dyDescent="0.25">
      <c r="J7108" s="175"/>
      <c r="K7108" s="175"/>
    </row>
    <row r="7109" spans="10:11" ht="15" customHeight="1" x14ac:dyDescent="0.25">
      <c r="J7109" s="175"/>
      <c r="K7109" s="175"/>
    </row>
    <row r="7110" spans="10:11" ht="15" customHeight="1" x14ac:dyDescent="0.25">
      <c r="J7110" s="175"/>
      <c r="K7110" s="175"/>
    </row>
    <row r="7111" spans="10:11" ht="15" customHeight="1" x14ac:dyDescent="0.25">
      <c r="J7111" s="175"/>
      <c r="K7111" s="175"/>
    </row>
    <row r="7112" spans="10:11" ht="15" customHeight="1" x14ac:dyDescent="0.25">
      <c r="J7112" s="175"/>
      <c r="K7112" s="175"/>
    </row>
    <row r="7113" spans="10:11" ht="15" customHeight="1" x14ac:dyDescent="0.25">
      <c r="J7113" s="175"/>
      <c r="K7113" s="175"/>
    </row>
    <row r="7114" spans="10:11" ht="15" customHeight="1" x14ac:dyDescent="0.25">
      <c r="J7114" s="175"/>
      <c r="K7114" s="175"/>
    </row>
    <row r="7115" spans="10:11" ht="15" customHeight="1" x14ac:dyDescent="0.25">
      <c r="J7115" s="175"/>
      <c r="K7115" s="175"/>
    </row>
    <row r="7116" spans="10:11" ht="15" customHeight="1" x14ac:dyDescent="0.25">
      <c r="J7116" s="175"/>
      <c r="K7116" s="175"/>
    </row>
    <row r="7117" spans="10:11" ht="15" customHeight="1" x14ac:dyDescent="0.25">
      <c r="J7117" s="175"/>
      <c r="K7117" s="175"/>
    </row>
    <row r="7118" spans="10:11" ht="15" customHeight="1" x14ac:dyDescent="0.25">
      <c r="J7118" s="175"/>
      <c r="K7118" s="175"/>
    </row>
    <row r="7119" spans="10:11" ht="15" customHeight="1" x14ac:dyDescent="0.25">
      <c r="J7119" s="175"/>
      <c r="K7119" s="175"/>
    </row>
    <row r="7120" spans="10:11" ht="15" customHeight="1" x14ac:dyDescent="0.25">
      <c r="J7120" s="175"/>
      <c r="K7120" s="175"/>
    </row>
    <row r="7121" spans="10:11" ht="15" customHeight="1" x14ac:dyDescent="0.25">
      <c r="J7121" s="175"/>
      <c r="K7121" s="175"/>
    </row>
    <row r="7122" spans="10:11" ht="15" customHeight="1" x14ac:dyDescent="0.25">
      <c r="J7122" s="175"/>
      <c r="K7122" s="175"/>
    </row>
    <row r="7123" spans="10:11" ht="15" customHeight="1" x14ac:dyDescent="0.25">
      <c r="J7123" s="175"/>
      <c r="K7123" s="175"/>
    </row>
    <row r="7124" spans="10:11" ht="15" customHeight="1" x14ac:dyDescent="0.25">
      <c r="J7124" s="175"/>
      <c r="K7124" s="175"/>
    </row>
    <row r="7125" spans="10:11" ht="15" customHeight="1" x14ac:dyDescent="0.25">
      <c r="J7125" s="175"/>
      <c r="K7125" s="175"/>
    </row>
    <row r="7126" spans="10:11" ht="15" customHeight="1" x14ac:dyDescent="0.25">
      <c r="J7126" s="175"/>
      <c r="K7126" s="175"/>
    </row>
    <row r="7127" spans="10:11" ht="15" customHeight="1" x14ac:dyDescent="0.25">
      <c r="J7127" s="175"/>
      <c r="K7127" s="175"/>
    </row>
    <row r="7128" spans="10:11" ht="15" customHeight="1" x14ac:dyDescent="0.25">
      <c r="J7128" s="175"/>
      <c r="K7128" s="175"/>
    </row>
    <row r="7129" spans="10:11" ht="15" customHeight="1" x14ac:dyDescent="0.25">
      <c r="J7129" s="175"/>
      <c r="K7129" s="175"/>
    </row>
    <row r="7130" spans="10:11" ht="15" customHeight="1" x14ac:dyDescent="0.25">
      <c r="J7130" s="175"/>
      <c r="K7130" s="175"/>
    </row>
    <row r="7131" spans="10:11" ht="15" customHeight="1" x14ac:dyDescent="0.25">
      <c r="J7131" s="175"/>
      <c r="K7131" s="175"/>
    </row>
    <row r="7132" spans="10:11" ht="15" customHeight="1" x14ac:dyDescent="0.25">
      <c r="J7132" s="175"/>
      <c r="K7132" s="175"/>
    </row>
    <row r="7133" spans="10:11" ht="15" customHeight="1" x14ac:dyDescent="0.25">
      <c r="J7133" s="175"/>
      <c r="K7133" s="175"/>
    </row>
    <row r="7134" spans="10:11" ht="15" customHeight="1" x14ac:dyDescent="0.25">
      <c r="J7134" s="175"/>
      <c r="K7134" s="175"/>
    </row>
    <row r="7135" spans="10:11" ht="15" customHeight="1" x14ac:dyDescent="0.25">
      <c r="J7135" s="175"/>
      <c r="K7135" s="175"/>
    </row>
    <row r="7136" spans="10:11" ht="15" customHeight="1" x14ac:dyDescent="0.25">
      <c r="J7136" s="175"/>
      <c r="K7136" s="175"/>
    </row>
    <row r="7137" spans="10:11" ht="15" customHeight="1" x14ac:dyDescent="0.25">
      <c r="J7137" s="175"/>
      <c r="K7137" s="175"/>
    </row>
    <row r="7138" spans="10:11" ht="15" customHeight="1" x14ac:dyDescent="0.25">
      <c r="J7138" s="175"/>
      <c r="K7138" s="175"/>
    </row>
    <row r="7139" spans="10:11" ht="15" customHeight="1" x14ac:dyDescent="0.25">
      <c r="J7139" s="175"/>
      <c r="K7139" s="175"/>
    </row>
    <row r="7140" spans="10:11" ht="15" customHeight="1" x14ac:dyDescent="0.25">
      <c r="J7140" s="175"/>
      <c r="K7140" s="175"/>
    </row>
    <row r="7141" spans="10:11" ht="15" customHeight="1" x14ac:dyDescent="0.25">
      <c r="J7141" s="175"/>
      <c r="K7141" s="175"/>
    </row>
    <row r="7142" spans="10:11" ht="15" customHeight="1" x14ac:dyDescent="0.25">
      <c r="J7142" s="175"/>
      <c r="K7142" s="175"/>
    </row>
    <row r="7143" spans="10:11" ht="15" customHeight="1" x14ac:dyDescent="0.25">
      <c r="J7143" s="175"/>
      <c r="K7143" s="175"/>
    </row>
    <row r="7144" spans="10:11" ht="15" customHeight="1" x14ac:dyDescent="0.25">
      <c r="J7144" s="175"/>
      <c r="K7144" s="175"/>
    </row>
    <row r="7145" spans="10:11" ht="15" customHeight="1" x14ac:dyDescent="0.25">
      <c r="J7145" s="175"/>
      <c r="K7145" s="175"/>
    </row>
    <row r="7146" spans="10:11" ht="15" customHeight="1" x14ac:dyDescent="0.25">
      <c r="J7146" s="175"/>
      <c r="K7146" s="175"/>
    </row>
    <row r="7147" spans="10:11" ht="15" customHeight="1" x14ac:dyDescent="0.25">
      <c r="J7147" s="175"/>
      <c r="K7147" s="175"/>
    </row>
    <row r="7148" spans="10:11" ht="15" customHeight="1" x14ac:dyDescent="0.25">
      <c r="J7148" s="175"/>
      <c r="K7148" s="175"/>
    </row>
    <row r="7149" spans="10:11" ht="15" customHeight="1" x14ac:dyDescent="0.25">
      <c r="J7149" s="175"/>
      <c r="K7149" s="175"/>
    </row>
    <row r="7150" spans="10:11" ht="15" customHeight="1" x14ac:dyDescent="0.25">
      <c r="J7150" s="175"/>
      <c r="K7150" s="175"/>
    </row>
    <row r="7151" spans="10:11" ht="15" customHeight="1" x14ac:dyDescent="0.25">
      <c r="J7151" s="175"/>
      <c r="K7151" s="175"/>
    </row>
    <row r="7152" spans="10:11" ht="15" customHeight="1" x14ac:dyDescent="0.25">
      <c r="J7152" s="175"/>
      <c r="K7152" s="175"/>
    </row>
    <row r="7153" spans="10:11" ht="15" customHeight="1" x14ac:dyDescent="0.25">
      <c r="J7153" s="175"/>
      <c r="K7153" s="175"/>
    </row>
    <row r="7154" spans="10:11" ht="15" customHeight="1" x14ac:dyDescent="0.25">
      <c r="J7154" s="175"/>
      <c r="K7154" s="175"/>
    </row>
    <row r="7155" spans="10:11" ht="15" customHeight="1" x14ac:dyDescent="0.25">
      <c r="J7155" s="175"/>
      <c r="K7155" s="175"/>
    </row>
    <row r="7156" spans="10:11" ht="15" customHeight="1" x14ac:dyDescent="0.25">
      <c r="J7156" s="175"/>
      <c r="K7156" s="175"/>
    </row>
    <row r="7157" spans="10:11" ht="15" customHeight="1" x14ac:dyDescent="0.25">
      <c r="J7157" s="175"/>
      <c r="K7157" s="175"/>
    </row>
    <row r="7158" spans="10:11" ht="15" customHeight="1" x14ac:dyDescent="0.25">
      <c r="J7158" s="175"/>
      <c r="K7158" s="175"/>
    </row>
    <row r="7159" spans="10:11" ht="15" customHeight="1" x14ac:dyDescent="0.25">
      <c r="J7159" s="175"/>
      <c r="K7159" s="175"/>
    </row>
    <row r="7160" spans="10:11" ht="15" customHeight="1" x14ac:dyDescent="0.25">
      <c r="J7160" s="175"/>
      <c r="K7160" s="175"/>
    </row>
    <row r="7161" spans="10:11" ht="15" customHeight="1" x14ac:dyDescent="0.25">
      <c r="J7161" s="175"/>
      <c r="K7161" s="175"/>
    </row>
    <row r="7162" spans="10:11" ht="15" customHeight="1" x14ac:dyDescent="0.25">
      <c r="J7162" s="175"/>
      <c r="K7162" s="175"/>
    </row>
    <row r="7163" spans="10:11" ht="15" customHeight="1" x14ac:dyDescent="0.25">
      <c r="J7163" s="175"/>
      <c r="K7163" s="175"/>
    </row>
    <row r="7164" spans="10:11" ht="15" customHeight="1" x14ac:dyDescent="0.25">
      <c r="J7164" s="175"/>
      <c r="K7164" s="175"/>
    </row>
    <row r="7165" spans="10:11" ht="15" customHeight="1" x14ac:dyDescent="0.25">
      <c r="J7165" s="175"/>
      <c r="K7165" s="175"/>
    </row>
    <row r="7166" spans="10:11" ht="15" customHeight="1" x14ac:dyDescent="0.25">
      <c r="J7166" s="175"/>
      <c r="K7166" s="175"/>
    </row>
    <row r="7167" spans="10:11" ht="15" customHeight="1" x14ac:dyDescent="0.25">
      <c r="J7167" s="175"/>
      <c r="K7167" s="175"/>
    </row>
    <row r="7168" spans="10:11" ht="15" customHeight="1" x14ac:dyDescent="0.25">
      <c r="J7168" s="175"/>
      <c r="K7168" s="175"/>
    </row>
    <row r="7169" spans="10:11" ht="15" customHeight="1" x14ac:dyDescent="0.25">
      <c r="J7169" s="175"/>
      <c r="K7169" s="175"/>
    </row>
    <row r="7170" spans="10:11" ht="15" customHeight="1" x14ac:dyDescent="0.25">
      <c r="J7170" s="175"/>
      <c r="K7170" s="175"/>
    </row>
    <row r="7171" spans="10:11" ht="15" customHeight="1" x14ac:dyDescent="0.25">
      <c r="J7171" s="175"/>
      <c r="K7171" s="175"/>
    </row>
    <row r="7172" spans="10:11" ht="15" customHeight="1" x14ac:dyDescent="0.25">
      <c r="J7172" s="175"/>
      <c r="K7172" s="175"/>
    </row>
    <row r="7173" spans="10:11" ht="15" customHeight="1" x14ac:dyDescent="0.25">
      <c r="J7173" s="175"/>
      <c r="K7173" s="175"/>
    </row>
    <row r="7174" spans="10:11" ht="15" customHeight="1" x14ac:dyDescent="0.25">
      <c r="J7174" s="175"/>
      <c r="K7174" s="175"/>
    </row>
    <row r="7175" spans="10:11" ht="15" customHeight="1" x14ac:dyDescent="0.25">
      <c r="J7175" s="175"/>
      <c r="K7175" s="175"/>
    </row>
    <row r="7176" spans="10:11" ht="15" customHeight="1" x14ac:dyDescent="0.25">
      <c r="J7176" s="175"/>
      <c r="K7176" s="175"/>
    </row>
    <row r="7177" spans="10:11" ht="15" customHeight="1" x14ac:dyDescent="0.25">
      <c r="J7177" s="175"/>
      <c r="K7177" s="175"/>
    </row>
    <row r="7178" spans="10:11" ht="15" customHeight="1" x14ac:dyDescent="0.25">
      <c r="J7178" s="175"/>
      <c r="K7178" s="175"/>
    </row>
    <row r="7179" spans="10:11" ht="15" customHeight="1" x14ac:dyDescent="0.25">
      <c r="J7179" s="175"/>
      <c r="K7179" s="175"/>
    </row>
    <row r="7180" spans="10:11" ht="15" customHeight="1" x14ac:dyDescent="0.25">
      <c r="J7180" s="175"/>
      <c r="K7180" s="175"/>
    </row>
    <row r="7181" spans="10:11" ht="15" customHeight="1" x14ac:dyDescent="0.25">
      <c r="J7181" s="175"/>
      <c r="K7181" s="175"/>
    </row>
    <row r="7182" spans="10:11" ht="15" customHeight="1" x14ac:dyDescent="0.25">
      <c r="J7182" s="175"/>
      <c r="K7182" s="175"/>
    </row>
    <row r="7183" spans="10:11" ht="15" customHeight="1" x14ac:dyDescent="0.25">
      <c r="J7183" s="175"/>
      <c r="K7183" s="175"/>
    </row>
    <row r="7184" spans="10:11" ht="15" customHeight="1" x14ac:dyDescent="0.25">
      <c r="J7184" s="175"/>
      <c r="K7184" s="175"/>
    </row>
    <row r="7185" spans="10:11" ht="15" customHeight="1" x14ac:dyDescent="0.25">
      <c r="J7185" s="175"/>
      <c r="K7185" s="175"/>
    </row>
    <row r="7186" spans="10:11" ht="15" customHeight="1" x14ac:dyDescent="0.25">
      <c r="J7186" s="175"/>
      <c r="K7186" s="175"/>
    </row>
    <row r="7187" spans="10:11" ht="15" customHeight="1" x14ac:dyDescent="0.25">
      <c r="J7187" s="175"/>
      <c r="K7187" s="175"/>
    </row>
    <row r="7188" spans="10:11" ht="15" customHeight="1" x14ac:dyDescent="0.25">
      <c r="J7188" s="175"/>
      <c r="K7188" s="175"/>
    </row>
    <row r="7189" spans="10:11" ht="15" customHeight="1" x14ac:dyDescent="0.25">
      <c r="J7189" s="175"/>
      <c r="K7189" s="175"/>
    </row>
    <row r="7190" spans="10:11" ht="15" customHeight="1" x14ac:dyDescent="0.25">
      <c r="J7190" s="175"/>
      <c r="K7190" s="175"/>
    </row>
    <row r="7191" spans="10:11" ht="15" customHeight="1" x14ac:dyDescent="0.25">
      <c r="J7191" s="175"/>
      <c r="K7191" s="175"/>
    </row>
    <row r="7192" spans="10:11" ht="15" customHeight="1" x14ac:dyDescent="0.25">
      <c r="J7192" s="175"/>
      <c r="K7192" s="175"/>
    </row>
    <row r="7193" spans="10:11" ht="15" customHeight="1" x14ac:dyDescent="0.25">
      <c r="J7193" s="175"/>
      <c r="K7193" s="175"/>
    </row>
    <row r="7194" spans="10:11" ht="15" customHeight="1" x14ac:dyDescent="0.25">
      <c r="J7194" s="175"/>
      <c r="K7194" s="175"/>
    </row>
    <row r="7195" spans="10:11" ht="15" customHeight="1" x14ac:dyDescent="0.25">
      <c r="J7195" s="175"/>
      <c r="K7195" s="175"/>
    </row>
    <row r="7196" spans="10:11" ht="15" customHeight="1" x14ac:dyDescent="0.25">
      <c r="J7196" s="175"/>
      <c r="K7196" s="175"/>
    </row>
    <row r="7197" spans="10:11" ht="15" customHeight="1" x14ac:dyDescent="0.25">
      <c r="J7197" s="175"/>
      <c r="K7197" s="175"/>
    </row>
    <row r="7198" spans="10:11" ht="15" customHeight="1" x14ac:dyDescent="0.25">
      <c r="J7198" s="175"/>
      <c r="K7198" s="175"/>
    </row>
    <row r="7199" spans="10:11" ht="15" customHeight="1" x14ac:dyDescent="0.25">
      <c r="J7199" s="175"/>
      <c r="K7199" s="175"/>
    </row>
    <row r="7200" spans="10:11" ht="15" customHeight="1" x14ac:dyDescent="0.25">
      <c r="J7200" s="175"/>
      <c r="K7200" s="175"/>
    </row>
    <row r="7201" spans="10:11" ht="15" customHeight="1" x14ac:dyDescent="0.25">
      <c r="J7201" s="175"/>
      <c r="K7201" s="175"/>
    </row>
    <row r="7202" spans="10:11" ht="15" customHeight="1" x14ac:dyDescent="0.25">
      <c r="J7202" s="175"/>
      <c r="K7202" s="175"/>
    </row>
    <row r="7203" spans="10:11" ht="15" customHeight="1" x14ac:dyDescent="0.25">
      <c r="J7203" s="175"/>
      <c r="K7203" s="175"/>
    </row>
    <row r="7204" spans="10:11" ht="15" customHeight="1" x14ac:dyDescent="0.25">
      <c r="J7204" s="175"/>
      <c r="K7204" s="175"/>
    </row>
    <row r="7205" spans="10:11" ht="15" customHeight="1" x14ac:dyDescent="0.25">
      <c r="J7205" s="175"/>
      <c r="K7205" s="175"/>
    </row>
    <row r="7206" spans="10:11" ht="15" customHeight="1" x14ac:dyDescent="0.25">
      <c r="J7206" s="175"/>
      <c r="K7206" s="175"/>
    </row>
    <row r="7207" spans="10:11" ht="15" customHeight="1" x14ac:dyDescent="0.25">
      <c r="J7207" s="175"/>
      <c r="K7207" s="175"/>
    </row>
    <row r="7208" spans="10:11" ht="15" customHeight="1" x14ac:dyDescent="0.25">
      <c r="J7208" s="175"/>
      <c r="K7208" s="175"/>
    </row>
    <row r="7209" spans="10:11" ht="15" customHeight="1" x14ac:dyDescent="0.25">
      <c r="J7209" s="175"/>
      <c r="K7209" s="175"/>
    </row>
    <row r="7210" spans="10:11" ht="15" customHeight="1" x14ac:dyDescent="0.25">
      <c r="J7210" s="175"/>
      <c r="K7210" s="175"/>
    </row>
    <row r="7211" spans="10:11" ht="15" customHeight="1" x14ac:dyDescent="0.25">
      <c r="J7211" s="175"/>
      <c r="K7211" s="175"/>
    </row>
    <row r="7212" spans="10:11" ht="15" customHeight="1" x14ac:dyDescent="0.25">
      <c r="J7212" s="175"/>
      <c r="K7212" s="175"/>
    </row>
    <row r="7213" spans="10:11" ht="15" customHeight="1" x14ac:dyDescent="0.25">
      <c r="J7213" s="175"/>
      <c r="K7213" s="175"/>
    </row>
    <row r="7214" spans="10:11" ht="15" customHeight="1" x14ac:dyDescent="0.25">
      <c r="J7214" s="175"/>
      <c r="K7214" s="175"/>
    </row>
    <row r="7215" spans="10:11" ht="15" customHeight="1" x14ac:dyDescent="0.25">
      <c r="J7215" s="175"/>
      <c r="K7215" s="175"/>
    </row>
    <row r="7216" spans="10:11" ht="15" customHeight="1" x14ac:dyDescent="0.25">
      <c r="J7216" s="175"/>
      <c r="K7216" s="175"/>
    </row>
    <row r="7217" spans="10:11" ht="15" customHeight="1" x14ac:dyDescent="0.25">
      <c r="J7217" s="175"/>
      <c r="K7217" s="175"/>
    </row>
    <row r="7218" spans="10:11" ht="15" customHeight="1" x14ac:dyDescent="0.25">
      <c r="J7218" s="175"/>
      <c r="K7218" s="175"/>
    </row>
    <row r="7219" spans="10:11" ht="15" customHeight="1" x14ac:dyDescent="0.25">
      <c r="J7219" s="175"/>
      <c r="K7219" s="175"/>
    </row>
    <row r="7220" spans="10:11" ht="15" customHeight="1" x14ac:dyDescent="0.25">
      <c r="J7220" s="175"/>
      <c r="K7220" s="175"/>
    </row>
    <row r="7221" spans="10:11" ht="15" customHeight="1" x14ac:dyDescent="0.25">
      <c r="J7221" s="175"/>
      <c r="K7221" s="175"/>
    </row>
    <row r="7222" spans="10:11" ht="15" customHeight="1" x14ac:dyDescent="0.25">
      <c r="J7222" s="175"/>
      <c r="K7222" s="175"/>
    </row>
    <row r="7223" spans="10:11" ht="15" customHeight="1" x14ac:dyDescent="0.25">
      <c r="J7223" s="175"/>
      <c r="K7223" s="175"/>
    </row>
    <row r="7224" spans="10:11" ht="15" customHeight="1" x14ac:dyDescent="0.25">
      <c r="J7224" s="175"/>
      <c r="K7224" s="175"/>
    </row>
    <row r="7225" spans="10:11" ht="15" customHeight="1" x14ac:dyDescent="0.25">
      <c r="J7225" s="175"/>
      <c r="K7225" s="175"/>
    </row>
    <row r="7226" spans="10:11" ht="15" customHeight="1" x14ac:dyDescent="0.25">
      <c r="J7226" s="175"/>
      <c r="K7226" s="175"/>
    </row>
    <row r="7227" spans="10:11" ht="15" customHeight="1" x14ac:dyDescent="0.25">
      <c r="J7227" s="175"/>
      <c r="K7227" s="175"/>
    </row>
    <row r="7228" spans="10:11" ht="15" customHeight="1" x14ac:dyDescent="0.25">
      <c r="J7228" s="175"/>
      <c r="K7228" s="175"/>
    </row>
    <row r="7229" spans="10:11" ht="15" customHeight="1" x14ac:dyDescent="0.25">
      <c r="J7229" s="175"/>
      <c r="K7229" s="175"/>
    </row>
    <row r="7230" spans="10:11" ht="15" customHeight="1" x14ac:dyDescent="0.25">
      <c r="J7230" s="175"/>
      <c r="K7230" s="175"/>
    </row>
    <row r="7231" spans="10:11" ht="15" customHeight="1" x14ac:dyDescent="0.25">
      <c r="J7231" s="175"/>
      <c r="K7231" s="175"/>
    </row>
    <row r="7232" spans="10:11" ht="15" customHeight="1" x14ac:dyDescent="0.25">
      <c r="J7232" s="175"/>
      <c r="K7232" s="175"/>
    </row>
    <row r="7233" spans="10:11" ht="15" customHeight="1" x14ac:dyDescent="0.25">
      <c r="J7233" s="175"/>
      <c r="K7233" s="175"/>
    </row>
    <row r="7234" spans="10:11" ht="15" customHeight="1" x14ac:dyDescent="0.25">
      <c r="J7234" s="175"/>
      <c r="K7234" s="175"/>
    </row>
    <row r="7235" spans="10:11" ht="15" customHeight="1" x14ac:dyDescent="0.25">
      <c r="J7235" s="175"/>
      <c r="K7235" s="175"/>
    </row>
    <row r="7236" spans="10:11" ht="15" customHeight="1" x14ac:dyDescent="0.25">
      <c r="J7236" s="175"/>
      <c r="K7236" s="175"/>
    </row>
    <row r="7237" spans="10:11" ht="15" customHeight="1" x14ac:dyDescent="0.25">
      <c r="J7237" s="175"/>
      <c r="K7237" s="175"/>
    </row>
    <row r="7238" spans="10:11" ht="15" customHeight="1" x14ac:dyDescent="0.25">
      <c r="J7238" s="175"/>
      <c r="K7238" s="175"/>
    </row>
    <row r="7239" spans="10:11" ht="15" customHeight="1" x14ac:dyDescent="0.25">
      <c r="J7239" s="175"/>
      <c r="K7239" s="175"/>
    </row>
    <row r="7240" spans="10:11" ht="15" customHeight="1" x14ac:dyDescent="0.25">
      <c r="J7240" s="175"/>
      <c r="K7240" s="175"/>
    </row>
    <row r="7241" spans="10:11" ht="15" customHeight="1" x14ac:dyDescent="0.25">
      <c r="J7241" s="175"/>
      <c r="K7241" s="175"/>
    </row>
    <row r="7242" spans="10:11" ht="15" customHeight="1" x14ac:dyDescent="0.25">
      <c r="J7242" s="175"/>
      <c r="K7242" s="175"/>
    </row>
    <row r="7243" spans="10:11" ht="15" customHeight="1" x14ac:dyDescent="0.25">
      <c r="J7243" s="175"/>
      <c r="K7243" s="175"/>
    </row>
    <row r="7244" spans="10:11" ht="15" customHeight="1" x14ac:dyDescent="0.25">
      <c r="J7244" s="175"/>
      <c r="K7244" s="175"/>
    </row>
    <row r="7245" spans="10:11" ht="15" customHeight="1" x14ac:dyDescent="0.25">
      <c r="J7245" s="175"/>
      <c r="K7245" s="175"/>
    </row>
    <row r="7246" spans="10:11" ht="15" customHeight="1" x14ac:dyDescent="0.25">
      <c r="J7246" s="175"/>
      <c r="K7246" s="175"/>
    </row>
    <row r="7247" spans="10:11" ht="15" customHeight="1" x14ac:dyDescent="0.25">
      <c r="J7247" s="175"/>
      <c r="K7247" s="175"/>
    </row>
    <row r="7248" spans="10:11" ht="15" customHeight="1" x14ac:dyDescent="0.25">
      <c r="J7248" s="175"/>
      <c r="K7248" s="175"/>
    </row>
    <row r="7249" spans="10:11" ht="15" customHeight="1" x14ac:dyDescent="0.25">
      <c r="J7249" s="175"/>
      <c r="K7249" s="175"/>
    </row>
    <row r="7250" spans="10:11" ht="15" customHeight="1" x14ac:dyDescent="0.25">
      <c r="J7250" s="175"/>
      <c r="K7250" s="175"/>
    </row>
    <row r="7251" spans="10:11" ht="15" customHeight="1" x14ac:dyDescent="0.25">
      <c r="J7251" s="175"/>
      <c r="K7251" s="175"/>
    </row>
    <row r="7252" spans="10:11" ht="15" customHeight="1" x14ac:dyDescent="0.25">
      <c r="J7252" s="175"/>
      <c r="K7252" s="175"/>
    </row>
    <row r="7253" spans="10:11" ht="15" customHeight="1" x14ac:dyDescent="0.25">
      <c r="J7253" s="175"/>
      <c r="K7253" s="175"/>
    </row>
    <row r="7254" spans="10:11" ht="15" customHeight="1" x14ac:dyDescent="0.25">
      <c r="J7254" s="175"/>
      <c r="K7254" s="175"/>
    </row>
    <row r="7255" spans="10:11" ht="15" customHeight="1" x14ac:dyDescent="0.25">
      <c r="J7255" s="175"/>
      <c r="K7255" s="175"/>
    </row>
    <row r="7256" spans="10:11" ht="15" customHeight="1" x14ac:dyDescent="0.25">
      <c r="J7256" s="175"/>
      <c r="K7256" s="175"/>
    </row>
    <row r="7257" spans="10:11" ht="15" customHeight="1" x14ac:dyDescent="0.25">
      <c r="J7257" s="175"/>
      <c r="K7257" s="175"/>
    </row>
    <row r="7258" spans="10:11" ht="15" customHeight="1" x14ac:dyDescent="0.25">
      <c r="J7258" s="175"/>
      <c r="K7258" s="175"/>
    </row>
    <row r="7259" spans="10:11" ht="15" customHeight="1" x14ac:dyDescent="0.25">
      <c r="J7259" s="175"/>
      <c r="K7259" s="175"/>
    </row>
    <row r="7260" spans="10:11" ht="15" customHeight="1" x14ac:dyDescent="0.25">
      <c r="J7260" s="175"/>
      <c r="K7260" s="175"/>
    </row>
    <row r="7261" spans="10:11" ht="15" customHeight="1" x14ac:dyDescent="0.25">
      <c r="J7261" s="175"/>
      <c r="K7261" s="175"/>
    </row>
    <row r="7262" spans="10:11" ht="15" customHeight="1" x14ac:dyDescent="0.25">
      <c r="J7262" s="175"/>
      <c r="K7262" s="175"/>
    </row>
    <row r="7263" spans="10:11" ht="15" customHeight="1" x14ac:dyDescent="0.25">
      <c r="J7263" s="175"/>
      <c r="K7263" s="175"/>
    </row>
    <row r="7264" spans="10:11" ht="15" customHeight="1" x14ac:dyDescent="0.25">
      <c r="J7264" s="175"/>
      <c r="K7264" s="175"/>
    </row>
    <row r="7265" spans="10:11" ht="15" customHeight="1" x14ac:dyDescent="0.25">
      <c r="J7265" s="175"/>
      <c r="K7265" s="175"/>
    </row>
    <row r="7266" spans="10:11" ht="15" customHeight="1" x14ac:dyDescent="0.25">
      <c r="J7266" s="175"/>
      <c r="K7266" s="175"/>
    </row>
    <row r="7267" spans="10:11" ht="15" customHeight="1" x14ac:dyDescent="0.25">
      <c r="J7267" s="175"/>
      <c r="K7267" s="175"/>
    </row>
    <row r="7268" spans="10:11" ht="15" customHeight="1" x14ac:dyDescent="0.25">
      <c r="J7268" s="175"/>
      <c r="K7268" s="175"/>
    </row>
    <row r="7269" spans="10:11" ht="15" customHeight="1" x14ac:dyDescent="0.25">
      <c r="J7269" s="175"/>
      <c r="K7269" s="175"/>
    </row>
    <row r="7270" spans="10:11" ht="15" customHeight="1" x14ac:dyDescent="0.25">
      <c r="J7270" s="175"/>
      <c r="K7270" s="175"/>
    </row>
    <row r="7271" spans="10:11" ht="15" customHeight="1" x14ac:dyDescent="0.25">
      <c r="J7271" s="175"/>
      <c r="K7271" s="175"/>
    </row>
    <row r="7272" spans="10:11" ht="15" customHeight="1" x14ac:dyDescent="0.25">
      <c r="J7272" s="175"/>
      <c r="K7272" s="175"/>
    </row>
    <row r="7273" spans="10:11" ht="15" customHeight="1" x14ac:dyDescent="0.25">
      <c r="J7273" s="175"/>
      <c r="K7273" s="175"/>
    </row>
    <row r="7274" spans="10:11" ht="15" customHeight="1" x14ac:dyDescent="0.25">
      <c r="J7274" s="175"/>
      <c r="K7274" s="175"/>
    </row>
    <row r="7275" spans="10:11" ht="15" customHeight="1" x14ac:dyDescent="0.25">
      <c r="J7275" s="175"/>
      <c r="K7275" s="175"/>
    </row>
    <row r="7276" spans="10:11" ht="15" customHeight="1" x14ac:dyDescent="0.25">
      <c r="J7276" s="175"/>
      <c r="K7276" s="175"/>
    </row>
    <row r="7277" spans="10:11" ht="15" customHeight="1" x14ac:dyDescent="0.25">
      <c r="J7277" s="175"/>
      <c r="K7277" s="175"/>
    </row>
    <row r="7278" spans="10:11" ht="15" customHeight="1" x14ac:dyDescent="0.25">
      <c r="J7278" s="175"/>
      <c r="K7278" s="175"/>
    </row>
    <row r="7279" spans="10:11" ht="15" customHeight="1" x14ac:dyDescent="0.25">
      <c r="J7279" s="175"/>
      <c r="K7279" s="175"/>
    </row>
    <row r="7280" spans="10:11" ht="15" customHeight="1" x14ac:dyDescent="0.25">
      <c r="J7280" s="175"/>
      <c r="K7280" s="175"/>
    </row>
    <row r="7281" spans="10:11" ht="15" customHeight="1" x14ac:dyDescent="0.25">
      <c r="J7281" s="175"/>
      <c r="K7281" s="175"/>
    </row>
    <row r="7282" spans="10:11" ht="15" customHeight="1" x14ac:dyDescent="0.25">
      <c r="J7282" s="175"/>
      <c r="K7282" s="175"/>
    </row>
    <row r="7283" spans="10:11" ht="15" customHeight="1" x14ac:dyDescent="0.25">
      <c r="J7283" s="175"/>
      <c r="K7283" s="175"/>
    </row>
    <row r="7284" spans="10:11" ht="15" customHeight="1" x14ac:dyDescent="0.25">
      <c r="J7284" s="175"/>
      <c r="K7284" s="175"/>
    </row>
    <row r="7285" spans="10:11" ht="15" customHeight="1" x14ac:dyDescent="0.25">
      <c r="J7285" s="175"/>
      <c r="K7285" s="175"/>
    </row>
    <row r="7286" spans="10:11" ht="15" customHeight="1" x14ac:dyDescent="0.25">
      <c r="J7286" s="175"/>
      <c r="K7286" s="175"/>
    </row>
    <row r="7287" spans="10:11" ht="15" customHeight="1" x14ac:dyDescent="0.25">
      <c r="J7287" s="175"/>
      <c r="K7287" s="175"/>
    </row>
    <row r="7288" spans="10:11" ht="15" customHeight="1" x14ac:dyDescent="0.25">
      <c r="J7288" s="175"/>
      <c r="K7288" s="175"/>
    </row>
    <row r="7289" spans="10:11" ht="15" customHeight="1" x14ac:dyDescent="0.25">
      <c r="J7289" s="175"/>
      <c r="K7289" s="175"/>
    </row>
    <row r="7290" spans="10:11" ht="15" customHeight="1" x14ac:dyDescent="0.25">
      <c r="J7290" s="175"/>
      <c r="K7290" s="175"/>
    </row>
    <row r="7291" spans="10:11" ht="15" customHeight="1" x14ac:dyDescent="0.25">
      <c r="J7291" s="175"/>
      <c r="K7291" s="175"/>
    </row>
    <row r="7292" spans="10:11" ht="15" customHeight="1" x14ac:dyDescent="0.25">
      <c r="J7292" s="175"/>
      <c r="K7292" s="175"/>
    </row>
    <row r="7293" spans="10:11" ht="15" customHeight="1" x14ac:dyDescent="0.25">
      <c r="J7293" s="175"/>
      <c r="K7293" s="175"/>
    </row>
    <row r="7294" spans="10:11" ht="15" customHeight="1" x14ac:dyDescent="0.25">
      <c r="J7294" s="175"/>
      <c r="K7294" s="175"/>
    </row>
    <row r="7295" spans="10:11" ht="15" customHeight="1" x14ac:dyDescent="0.25">
      <c r="J7295" s="175"/>
      <c r="K7295" s="175"/>
    </row>
    <row r="7296" spans="10:11" ht="15" customHeight="1" x14ac:dyDescent="0.25">
      <c r="J7296" s="175"/>
      <c r="K7296" s="175"/>
    </row>
    <row r="7297" spans="10:11" ht="15" customHeight="1" x14ac:dyDescent="0.25">
      <c r="J7297" s="175"/>
      <c r="K7297" s="175"/>
    </row>
    <row r="7298" spans="10:11" ht="15" customHeight="1" x14ac:dyDescent="0.25">
      <c r="J7298" s="175"/>
      <c r="K7298" s="175"/>
    </row>
    <row r="7299" spans="10:11" ht="15" customHeight="1" x14ac:dyDescent="0.25">
      <c r="J7299" s="175"/>
      <c r="K7299" s="175"/>
    </row>
    <row r="7300" spans="10:11" ht="15" customHeight="1" x14ac:dyDescent="0.25">
      <c r="J7300" s="175"/>
      <c r="K7300" s="175"/>
    </row>
    <row r="7301" spans="10:11" ht="15" customHeight="1" x14ac:dyDescent="0.25">
      <c r="J7301" s="175"/>
      <c r="K7301" s="175"/>
    </row>
    <row r="7302" spans="10:11" ht="15" customHeight="1" x14ac:dyDescent="0.25">
      <c r="J7302" s="175"/>
      <c r="K7302" s="175"/>
    </row>
    <row r="7303" spans="10:11" ht="15" customHeight="1" x14ac:dyDescent="0.25">
      <c r="J7303" s="175"/>
      <c r="K7303" s="175"/>
    </row>
    <row r="7304" spans="10:11" ht="15" customHeight="1" x14ac:dyDescent="0.25">
      <c r="J7304" s="175"/>
      <c r="K7304" s="175"/>
    </row>
    <row r="7305" spans="10:11" ht="15" customHeight="1" x14ac:dyDescent="0.25">
      <c r="J7305" s="175"/>
      <c r="K7305" s="175"/>
    </row>
    <row r="7306" spans="10:11" ht="15" customHeight="1" x14ac:dyDescent="0.25">
      <c r="J7306" s="175"/>
      <c r="K7306" s="175"/>
    </row>
    <row r="7307" spans="10:11" ht="15" customHeight="1" x14ac:dyDescent="0.25">
      <c r="J7307" s="175"/>
      <c r="K7307" s="175"/>
    </row>
    <row r="7308" spans="10:11" ht="15" customHeight="1" x14ac:dyDescent="0.25">
      <c r="J7308" s="175"/>
      <c r="K7308" s="175"/>
    </row>
    <row r="7309" spans="10:11" ht="15" customHeight="1" x14ac:dyDescent="0.25">
      <c r="J7309" s="175"/>
      <c r="K7309" s="175"/>
    </row>
    <row r="7310" spans="10:11" ht="15" customHeight="1" x14ac:dyDescent="0.25">
      <c r="J7310" s="175"/>
      <c r="K7310" s="175"/>
    </row>
    <row r="7311" spans="10:11" ht="15" customHeight="1" x14ac:dyDescent="0.25">
      <c r="J7311" s="175"/>
      <c r="K7311" s="175"/>
    </row>
    <row r="7312" spans="10:11" ht="15" customHeight="1" x14ac:dyDescent="0.25">
      <c r="J7312" s="175"/>
      <c r="K7312" s="175"/>
    </row>
    <row r="7313" spans="10:11" ht="15" customHeight="1" x14ac:dyDescent="0.25">
      <c r="J7313" s="175"/>
      <c r="K7313" s="175"/>
    </row>
    <row r="7314" spans="10:11" ht="15" customHeight="1" x14ac:dyDescent="0.25">
      <c r="J7314" s="175"/>
      <c r="K7314" s="175"/>
    </row>
    <row r="7315" spans="10:11" ht="15" customHeight="1" x14ac:dyDescent="0.25">
      <c r="J7315" s="175"/>
      <c r="K7315" s="175"/>
    </row>
    <row r="7316" spans="10:11" ht="15" customHeight="1" x14ac:dyDescent="0.25">
      <c r="J7316" s="175"/>
      <c r="K7316" s="175"/>
    </row>
    <row r="7317" spans="10:11" ht="15" customHeight="1" x14ac:dyDescent="0.25">
      <c r="J7317" s="175"/>
      <c r="K7317" s="175"/>
    </row>
    <row r="7318" spans="10:11" ht="15" customHeight="1" x14ac:dyDescent="0.25">
      <c r="J7318" s="175"/>
      <c r="K7318" s="175"/>
    </row>
    <row r="7319" spans="10:11" ht="15" customHeight="1" x14ac:dyDescent="0.25">
      <c r="J7319" s="175"/>
      <c r="K7319" s="175"/>
    </row>
    <row r="7320" spans="10:11" ht="15" customHeight="1" x14ac:dyDescent="0.25">
      <c r="J7320" s="175"/>
      <c r="K7320" s="175"/>
    </row>
    <row r="7321" spans="10:11" ht="15" customHeight="1" x14ac:dyDescent="0.25">
      <c r="J7321" s="175"/>
      <c r="K7321" s="175"/>
    </row>
    <row r="7322" spans="10:11" ht="15" customHeight="1" x14ac:dyDescent="0.25">
      <c r="J7322" s="175"/>
      <c r="K7322" s="175"/>
    </row>
    <row r="7323" spans="10:11" ht="15" customHeight="1" x14ac:dyDescent="0.25">
      <c r="J7323" s="175"/>
      <c r="K7323" s="175"/>
    </row>
    <row r="7324" spans="10:11" ht="15" customHeight="1" x14ac:dyDescent="0.25">
      <c r="J7324" s="175"/>
      <c r="K7324" s="175"/>
    </row>
    <row r="7325" spans="10:11" ht="15" customHeight="1" x14ac:dyDescent="0.25">
      <c r="J7325" s="175"/>
      <c r="K7325" s="175"/>
    </row>
    <row r="7326" spans="10:11" ht="15" customHeight="1" x14ac:dyDescent="0.25">
      <c r="J7326" s="175"/>
      <c r="K7326" s="175"/>
    </row>
    <row r="7327" spans="10:11" ht="15" customHeight="1" x14ac:dyDescent="0.25">
      <c r="J7327" s="175"/>
      <c r="K7327" s="175"/>
    </row>
    <row r="7328" spans="10:11" ht="15" customHeight="1" x14ac:dyDescent="0.25">
      <c r="J7328" s="175"/>
      <c r="K7328" s="175"/>
    </row>
    <row r="7329" spans="10:11" ht="15" customHeight="1" x14ac:dyDescent="0.25">
      <c r="J7329" s="175"/>
      <c r="K7329" s="175"/>
    </row>
    <row r="7330" spans="10:11" ht="15" customHeight="1" x14ac:dyDescent="0.25">
      <c r="J7330" s="175"/>
      <c r="K7330" s="175"/>
    </row>
    <row r="7331" spans="10:11" ht="15" customHeight="1" x14ac:dyDescent="0.25">
      <c r="J7331" s="175"/>
      <c r="K7331" s="175"/>
    </row>
    <row r="7332" spans="10:11" ht="15" customHeight="1" x14ac:dyDescent="0.25">
      <c r="J7332" s="175"/>
      <c r="K7332" s="175"/>
    </row>
    <row r="7333" spans="10:11" ht="15" customHeight="1" x14ac:dyDescent="0.25">
      <c r="J7333" s="175"/>
      <c r="K7333" s="175"/>
    </row>
    <row r="7334" spans="10:11" ht="15" customHeight="1" x14ac:dyDescent="0.25">
      <c r="J7334" s="175"/>
      <c r="K7334" s="175"/>
    </row>
    <row r="7335" spans="10:11" ht="15" customHeight="1" x14ac:dyDescent="0.25">
      <c r="J7335" s="175"/>
      <c r="K7335" s="175"/>
    </row>
    <row r="7336" spans="10:11" ht="15" customHeight="1" x14ac:dyDescent="0.25">
      <c r="J7336" s="175"/>
      <c r="K7336" s="175"/>
    </row>
    <row r="7337" spans="10:11" ht="15" customHeight="1" x14ac:dyDescent="0.25">
      <c r="J7337" s="175"/>
      <c r="K7337" s="175"/>
    </row>
    <row r="7338" spans="10:11" ht="15" customHeight="1" x14ac:dyDescent="0.25">
      <c r="J7338" s="175"/>
      <c r="K7338" s="175"/>
    </row>
    <row r="7339" spans="10:11" ht="15" customHeight="1" x14ac:dyDescent="0.25">
      <c r="J7339" s="175"/>
      <c r="K7339" s="175"/>
    </row>
    <row r="7340" spans="10:11" ht="15" customHeight="1" x14ac:dyDescent="0.25">
      <c r="J7340" s="175"/>
      <c r="K7340" s="175"/>
    </row>
    <row r="7341" spans="10:11" ht="15" customHeight="1" x14ac:dyDescent="0.25">
      <c r="J7341" s="175"/>
      <c r="K7341" s="175"/>
    </row>
    <row r="7342" spans="10:11" ht="15" customHeight="1" x14ac:dyDescent="0.25">
      <c r="J7342" s="175"/>
      <c r="K7342" s="175"/>
    </row>
    <row r="7343" spans="10:11" ht="15" customHeight="1" x14ac:dyDescent="0.25">
      <c r="J7343" s="175"/>
      <c r="K7343" s="175"/>
    </row>
    <row r="7344" spans="10:11" ht="15" customHeight="1" x14ac:dyDescent="0.25">
      <c r="J7344" s="175"/>
      <c r="K7344" s="175"/>
    </row>
    <row r="7345" spans="10:11" ht="15" customHeight="1" x14ac:dyDescent="0.25">
      <c r="J7345" s="175"/>
      <c r="K7345" s="175"/>
    </row>
    <row r="7346" spans="10:11" ht="15" customHeight="1" x14ac:dyDescent="0.25">
      <c r="J7346" s="175"/>
      <c r="K7346" s="175"/>
    </row>
    <row r="7347" spans="10:11" ht="15" customHeight="1" x14ac:dyDescent="0.25">
      <c r="J7347" s="175"/>
      <c r="K7347" s="175"/>
    </row>
    <row r="7348" spans="10:11" ht="15" customHeight="1" x14ac:dyDescent="0.25">
      <c r="J7348" s="175"/>
      <c r="K7348" s="175"/>
    </row>
    <row r="7349" spans="10:11" ht="15" customHeight="1" x14ac:dyDescent="0.25">
      <c r="J7349" s="175"/>
      <c r="K7349" s="175"/>
    </row>
    <row r="7350" spans="10:11" ht="15" customHeight="1" x14ac:dyDescent="0.25">
      <c r="J7350" s="175"/>
      <c r="K7350" s="175"/>
    </row>
    <row r="7351" spans="10:11" ht="15" customHeight="1" x14ac:dyDescent="0.25">
      <c r="J7351" s="175"/>
      <c r="K7351" s="175"/>
    </row>
    <row r="7352" spans="10:11" ht="15" customHeight="1" x14ac:dyDescent="0.25">
      <c r="J7352" s="175"/>
      <c r="K7352" s="175"/>
    </row>
    <row r="7353" spans="10:11" ht="15" customHeight="1" x14ac:dyDescent="0.25">
      <c r="J7353" s="175"/>
      <c r="K7353" s="175"/>
    </row>
    <row r="7354" spans="10:11" ht="15" customHeight="1" x14ac:dyDescent="0.25">
      <c r="J7354" s="175"/>
      <c r="K7354" s="175"/>
    </row>
    <row r="7355" spans="10:11" ht="15" customHeight="1" x14ac:dyDescent="0.25">
      <c r="J7355" s="175"/>
      <c r="K7355" s="175"/>
    </row>
    <row r="7356" spans="10:11" ht="15" customHeight="1" x14ac:dyDescent="0.25">
      <c r="J7356" s="175"/>
      <c r="K7356" s="175"/>
    </row>
    <row r="7357" spans="10:11" ht="15" customHeight="1" x14ac:dyDescent="0.25">
      <c r="J7357" s="175"/>
      <c r="K7357" s="175"/>
    </row>
    <row r="7358" spans="10:11" ht="15" customHeight="1" x14ac:dyDescent="0.25">
      <c r="J7358" s="175"/>
      <c r="K7358" s="175"/>
    </row>
    <row r="7359" spans="10:11" ht="15" customHeight="1" x14ac:dyDescent="0.25">
      <c r="J7359" s="175"/>
      <c r="K7359" s="175"/>
    </row>
    <row r="7360" spans="10:11" ht="15" customHeight="1" x14ac:dyDescent="0.25">
      <c r="J7360" s="175"/>
      <c r="K7360" s="175"/>
    </row>
    <row r="7361" spans="10:11" ht="15" customHeight="1" x14ac:dyDescent="0.25">
      <c r="J7361" s="175"/>
      <c r="K7361" s="175"/>
    </row>
    <row r="7362" spans="10:11" ht="15" customHeight="1" x14ac:dyDescent="0.25">
      <c r="J7362" s="175"/>
      <c r="K7362" s="175"/>
    </row>
    <row r="7363" spans="10:11" ht="15" customHeight="1" x14ac:dyDescent="0.25">
      <c r="J7363" s="175"/>
      <c r="K7363" s="175"/>
    </row>
    <row r="7364" spans="10:11" ht="15" customHeight="1" x14ac:dyDescent="0.25">
      <c r="J7364" s="175"/>
      <c r="K7364" s="175"/>
    </row>
    <row r="7365" spans="10:11" ht="15" customHeight="1" x14ac:dyDescent="0.25">
      <c r="J7365" s="175"/>
      <c r="K7365" s="175"/>
    </row>
    <row r="7366" spans="10:11" ht="15" customHeight="1" x14ac:dyDescent="0.25">
      <c r="J7366" s="175"/>
      <c r="K7366" s="175"/>
    </row>
    <row r="7367" spans="10:11" ht="15" customHeight="1" x14ac:dyDescent="0.25">
      <c r="J7367" s="175"/>
      <c r="K7367" s="175"/>
    </row>
    <row r="7368" spans="10:11" ht="15" customHeight="1" x14ac:dyDescent="0.25">
      <c r="J7368" s="175"/>
      <c r="K7368" s="175"/>
    </row>
    <row r="7369" spans="10:11" ht="15" customHeight="1" x14ac:dyDescent="0.25">
      <c r="J7369" s="175"/>
      <c r="K7369" s="175"/>
    </row>
    <row r="7370" spans="10:11" ht="15" customHeight="1" x14ac:dyDescent="0.25">
      <c r="J7370" s="175"/>
      <c r="K7370" s="175"/>
    </row>
    <row r="7371" spans="10:11" ht="15" customHeight="1" x14ac:dyDescent="0.25">
      <c r="J7371" s="175"/>
      <c r="K7371" s="175"/>
    </row>
    <row r="7372" spans="10:11" ht="15" customHeight="1" x14ac:dyDescent="0.25">
      <c r="J7372" s="175"/>
      <c r="K7372" s="175"/>
    </row>
    <row r="7373" spans="10:11" ht="15" customHeight="1" x14ac:dyDescent="0.25">
      <c r="J7373" s="175"/>
      <c r="K7373" s="175"/>
    </row>
    <row r="7374" spans="10:11" ht="15" customHeight="1" x14ac:dyDescent="0.25">
      <c r="J7374" s="175"/>
      <c r="K7374" s="175"/>
    </row>
    <row r="7375" spans="10:11" ht="15" customHeight="1" x14ac:dyDescent="0.25">
      <c r="J7375" s="175"/>
      <c r="K7375" s="175"/>
    </row>
    <row r="7376" spans="10:11" ht="15" customHeight="1" x14ac:dyDescent="0.25">
      <c r="J7376" s="175"/>
      <c r="K7376" s="175"/>
    </row>
    <row r="7377" spans="10:11" ht="15" customHeight="1" x14ac:dyDescent="0.25">
      <c r="J7377" s="175"/>
      <c r="K7377" s="175"/>
    </row>
    <row r="7378" spans="10:11" ht="15" customHeight="1" x14ac:dyDescent="0.25">
      <c r="J7378" s="175"/>
      <c r="K7378" s="175"/>
    </row>
    <row r="7379" spans="10:11" ht="15" customHeight="1" x14ac:dyDescent="0.25">
      <c r="J7379" s="175"/>
      <c r="K7379" s="175"/>
    </row>
    <row r="7380" spans="10:11" ht="15" customHeight="1" x14ac:dyDescent="0.25">
      <c r="J7380" s="175"/>
      <c r="K7380" s="175"/>
    </row>
    <row r="7381" spans="10:11" ht="15" customHeight="1" x14ac:dyDescent="0.25">
      <c r="J7381" s="175"/>
      <c r="K7381" s="175"/>
    </row>
    <row r="7382" spans="10:11" ht="15" customHeight="1" x14ac:dyDescent="0.25">
      <c r="J7382" s="175"/>
      <c r="K7382" s="175"/>
    </row>
    <row r="7383" spans="10:11" ht="15" customHeight="1" x14ac:dyDescent="0.25">
      <c r="J7383" s="175"/>
      <c r="K7383" s="175"/>
    </row>
    <row r="7384" spans="10:11" ht="15" customHeight="1" x14ac:dyDescent="0.25">
      <c r="J7384" s="175"/>
      <c r="K7384" s="175"/>
    </row>
    <row r="7385" spans="10:11" ht="15" customHeight="1" x14ac:dyDescent="0.25">
      <c r="J7385" s="175"/>
      <c r="K7385" s="175"/>
    </row>
    <row r="7386" spans="10:11" ht="15" customHeight="1" x14ac:dyDescent="0.25">
      <c r="J7386" s="175"/>
      <c r="K7386" s="175"/>
    </row>
    <row r="7387" spans="10:11" ht="15" customHeight="1" x14ac:dyDescent="0.25">
      <c r="J7387" s="175"/>
      <c r="K7387" s="175"/>
    </row>
    <row r="7388" spans="10:11" ht="15" customHeight="1" x14ac:dyDescent="0.25">
      <c r="J7388" s="175"/>
      <c r="K7388" s="175"/>
    </row>
    <row r="7389" spans="10:11" ht="15" customHeight="1" x14ac:dyDescent="0.25">
      <c r="J7389" s="175"/>
      <c r="K7389" s="175"/>
    </row>
    <row r="7390" spans="10:11" ht="15" customHeight="1" x14ac:dyDescent="0.25">
      <c r="J7390" s="175"/>
      <c r="K7390" s="175"/>
    </row>
    <row r="7391" spans="10:11" ht="15" customHeight="1" x14ac:dyDescent="0.25">
      <c r="J7391" s="175"/>
      <c r="K7391" s="175"/>
    </row>
    <row r="7392" spans="10:11" ht="15" customHeight="1" x14ac:dyDescent="0.25">
      <c r="J7392" s="175"/>
      <c r="K7392" s="175"/>
    </row>
    <row r="7393" spans="10:11" ht="15" customHeight="1" x14ac:dyDescent="0.25">
      <c r="J7393" s="175"/>
      <c r="K7393" s="175"/>
    </row>
    <row r="7394" spans="10:11" ht="15" customHeight="1" x14ac:dyDescent="0.25">
      <c r="J7394" s="175"/>
      <c r="K7394" s="175"/>
    </row>
    <row r="7395" spans="10:11" ht="15" customHeight="1" x14ac:dyDescent="0.25">
      <c r="J7395" s="175"/>
      <c r="K7395" s="175"/>
    </row>
    <row r="7396" spans="10:11" ht="15" customHeight="1" x14ac:dyDescent="0.25">
      <c r="J7396" s="175"/>
      <c r="K7396" s="175"/>
    </row>
    <row r="7397" spans="10:11" ht="15" customHeight="1" x14ac:dyDescent="0.25">
      <c r="J7397" s="175"/>
      <c r="K7397" s="175"/>
    </row>
    <row r="7398" spans="10:11" ht="15" customHeight="1" x14ac:dyDescent="0.25">
      <c r="J7398" s="175"/>
      <c r="K7398" s="175"/>
    </row>
    <row r="7399" spans="10:11" ht="15" customHeight="1" x14ac:dyDescent="0.25">
      <c r="J7399" s="175"/>
      <c r="K7399" s="175"/>
    </row>
    <row r="7400" spans="10:11" ht="15" customHeight="1" x14ac:dyDescent="0.25">
      <c r="J7400" s="175"/>
      <c r="K7400" s="175"/>
    </row>
    <row r="7401" spans="10:11" ht="15" customHeight="1" x14ac:dyDescent="0.25">
      <c r="J7401" s="175"/>
      <c r="K7401" s="175"/>
    </row>
    <row r="7402" spans="10:11" ht="15" customHeight="1" x14ac:dyDescent="0.25">
      <c r="J7402" s="175"/>
      <c r="K7402" s="175"/>
    </row>
    <row r="7403" spans="10:11" ht="15" customHeight="1" x14ac:dyDescent="0.25">
      <c r="J7403" s="175"/>
      <c r="K7403" s="175"/>
    </row>
    <row r="7404" spans="10:11" ht="15" customHeight="1" x14ac:dyDescent="0.25">
      <c r="J7404" s="175"/>
      <c r="K7404" s="175"/>
    </row>
    <row r="7405" spans="10:11" ht="15" customHeight="1" x14ac:dyDescent="0.25">
      <c r="J7405" s="175"/>
      <c r="K7405" s="175"/>
    </row>
    <row r="7406" spans="10:11" ht="15" customHeight="1" x14ac:dyDescent="0.25">
      <c r="J7406" s="175"/>
      <c r="K7406" s="175"/>
    </row>
    <row r="7407" spans="10:11" ht="15" customHeight="1" x14ac:dyDescent="0.25">
      <c r="J7407" s="175"/>
      <c r="K7407" s="175"/>
    </row>
    <row r="7408" spans="10:11" ht="15" customHeight="1" x14ac:dyDescent="0.25">
      <c r="J7408" s="175"/>
      <c r="K7408" s="175"/>
    </row>
    <row r="7409" spans="10:11" ht="15" customHeight="1" x14ac:dyDescent="0.25">
      <c r="J7409" s="175"/>
      <c r="K7409" s="175"/>
    </row>
    <row r="7410" spans="10:11" ht="15" customHeight="1" x14ac:dyDescent="0.25">
      <c r="J7410" s="175"/>
      <c r="K7410" s="175"/>
    </row>
    <row r="7411" spans="10:11" ht="15" customHeight="1" x14ac:dyDescent="0.25">
      <c r="J7411" s="175"/>
      <c r="K7411" s="175"/>
    </row>
    <row r="7412" spans="10:11" ht="15" customHeight="1" x14ac:dyDescent="0.25">
      <c r="J7412" s="175"/>
      <c r="K7412" s="175"/>
    </row>
    <row r="7413" spans="10:11" ht="15" customHeight="1" x14ac:dyDescent="0.25">
      <c r="J7413" s="175"/>
      <c r="K7413" s="175"/>
    </row>
    <row r="7414" spans="10:11" ht="15" customHeight="1" x14ac:dyDescent="0.25">
      <c r="J7414" s="175"/>
      <c r="K7414" s="175"/>
    </row>
    <row r="7415" spans="10:11" ht="15" customHeight="1" x14ac:dyDescent="0.25">
      <c r="J7415" s="175"/>
      <c r="K7415" s="175"/>
    </row>
    <row r="7416" spans="10:11" ht="15" customHeight="1" x14ac:dyDescent="0.25">
      <c r="J7416" s="175"/>
      <c r="K7416" s="175"/>
    </row>
    <row r="7417" spans="10:11" ht="15" customHeight="1" x14ac:dyDescent="0.25">
      <c r="J7417" s="175"/>
      <c r="K7417" s="175"/>
    </row>
    <row r="7418" spans="10:11" ht="15" customHeight="1" x14ac:dyDescent="0.25">
      <c r="J7418" s="175"/>
      <c r="K7418" s="175"/>
    </row>
    <row r="7419" spans="10:11" ht="15" customHeight="1" x14ac:dyDescent="0.25">
      <c r="J7419" s="175"/>
      <c r="K7419" s="175"/>
    </row>
    <row r="7420" spans="10:11" ht="15" customHeight="1" x14ac:dyDescent="0.25">
      <c r="J7420" s="175"/>
      <c r="K7420" s="175"/>
    </row>
    <row r="7421" spans="10:11" ht="15" customHeight="1" x14ac:dyDescent="0.25">
      <c r="J7421" s="175"/>
      <c r="K7421" s="175"/>
    </row>
    <row r="7422" spans="10:11" ht="15" customHeight="1" x14ac:dyDescent="0.25">
      <c r="J7422" s="175"/>
      <c r="K7422" s="175"/>
    </row>
    <row r="7423" spans="10:11" ht="15" customHeight="1" x14ac:dyDescent="0.25">
      <c r="J7423" s="175"/>
      <c r="K7423" s="175"/>
    </row>
    <row r="7424" spans="10:11" ht="15" customHeight="1" x14ac:dyDescent="0.25">
      <c r="J7424" s="175"/>
      <c r="K7424" s="175"/>
    </row>
    <row r="7425" spans="10:11" ht="15" customHeight="1" x14ac:dyDescent="0.25">
      <c r="J7425" s="175"/>
      <c r="K7425" s="175"/>
    </row>
    <row r="7426" spans="10:11" ht="15" customHeight="1" x14ac:dyDescent="0.25">
      <c r="J7426" s="175"/>
      <c r="K7426" s="175"/>
    </row>
    <row r="7427" spans="10:11" ht="15" customHeight="1" x14ac:dyDescent="0.25">
      <c r="J7427" s="175"/>
      <c r="K7427" s="175"/>
    </row>
    <row r="7428" spans="10:11" ht="15" customHeight="1" x14ac:dyDescent="0.25">
      <c r="J7428" s="175"/>
      <c r="K7428" s="175"/>
    </row>
    <row r="7429" spans="10:11" ht="15" customHeight="1" x14ac:dyDescent="0.25">
      <c r="J7429" s="175"/>
      <c r="K7429" s="175"/>
    </row>
    <row r="7430" spans="10:11" ht="15" customHeight="1" x14ac:dyDescent="0.25">
      <c r="J7430" s="175"/>
      <c r="K7430" s="175"/>
    </row>
    <row r="7431" spans="10:11" ht="15" customHeight="1" x14ac:dyDescent="0.25">
      <c r="J7431" s="175"/>
      <c r="K7431" s="175"/>
    </row>
    <row r="7432" spans="10:11" ht="15" customHeight="1" x14ac:dyDescent="0.25">
      <c r="J7432" s="175"/>
      <c r="K7432" s="175"/>
    </row>
    <row r="7433" spans="10:11" ht="15" customHeight="1" x14ac:dyDescent="0.25">
      <c r="J7433" s="175"/>
      <c r="K7433" s="175"/>
    </row>
    <row r="7434" spans="10:11" ht="15" customHeight="1" x14ac:dyDescent="0.25">
      <c r="J7434" s="175"/>
      <c r="K7434" s="175"/>
    </row>
    <row r="7435" spans="10:11" ht="15" customHeight="1" x14ac:dyDescent="0.25">
      <c r="J7435" s="175"/>
      <c r="K7435" s="175"/>
    </row>
    <row r="7436" spans="10:11" ht="15" customHeight="1" x14ac:dyDescent="0.25">
      <c r="J7436" s="175"/>
      <c r="K7436" s="175"/>
    </row>
    <row r="7437" spans="10:11" ht="15" customHeight="1" x14ac:dyDescent="0.25">
      <c r="J7437" s="175"/>
      <c r="K7437" s="175"/>
    </row>
    <row r="7438" spans="10:11" ht="15" customHeight="1" x14ac:dyDescent="0.25">
      <c r="J7438" s="175"/>
      <c r="K7438" s="175"/>
    </row>
    <row r="7439" spans="10:11" ht="15" customHeight="1" x14ac:dyDescent="0.25">
      <c r="J7439" s="175"/>
      <c r="K7439" s="175"/>
    </row>
    <row r="7440" spans="10:11" ht="15" customHeight="1" x14ac:dyDescent="0.25">
      <c r="J7440" s="175"/>
      <c r="K7440" s="175"/>
    </row>
    <row r="7441" spans="10:11" ht="15" customHeight="1" x14ac:dyDescent="0.25">
      <c r="J7441" s="175"/>
      <c r="K7441" s="175"/>
    </row>
    <row r="7442" spans="10:11" ht="15" customHeight="1" x14ac:dyDescent="0.25">
      <c r="J7442" s="175"/>
      <c r="K7442" s="175"/>
    </row>
    <row r="7443" spans="10:11" ht="15" customHeight="1" x14ac:dyDescent="0.25">
      <c r="J7443" s="175"/>
      <c r="K7443" s="175"/>
    </row>
    <row r="7444" spans="10:11" ht="15" customHeight="1" x14ac:dyDescent="0.25">
      <c r="J7444" s="175"/>
      <c r="K7444" s="175"/>
    </row>
    <row r="7445" spans="10:11" ht="15" customHeight="1" x14ac:dyDescent="0.25">
      <c r="J7445" s="175"/>
      <c r="K7445" s="175"/>
    </row>
    <row r="7446" spans="10:11" ht="15" customHeight="1" x14ac:dyDescent="0.25">
      <c r="J7446" s="175"/>
      <c r="K7446" s="175"/>
    </row>
    <row r="7447" spans="10:11" ht="15" customHeight="1" x14ac:dyDescent="0.25">
      <c r="J7447" s="175"/>
      <c r="K7447" s="175"/>
    </row>
    <row r="7448" spans="10:11" ht="15" customHeight="1" x14ac:dyDescent="0.25">
      <c r="J7448" s="175"/>
      <c r="K7448" s="175"/>
    </row>
    <row r="7449" spans="10:11" ht="15" customHeight="1" x14ac:dyDescent="0.25">
      <c r="J7449" s="175"/>
      <c r="K7449" s="175"/>
    </row>
    <row r="7450" spans="10:11" ht="15" customHeight="1" x14ac:dyDescent="0.25">
      <c r="J7450" s="175"/>
      <c r="K7450" s="175"/>
    </row>
    <row r="7451" spans="10:11" ht="15" customHeight="1" x14ac:dyDescent="0.25">
      <c r="J7451" s="175"/>
      <c r="K7451" s="175"/>
    </row>
    <row r="7452" spans="10:11" ht="15" customHeight="1" x14ac:dyDescent="0.25">
      <c r="J7452" s="175"/>
      <c r="K7452" s="175"/>
    </row>
    <row r="7453" spans="10:11" ht="15" customHeight="1" x14ac:dyDescent="0.25">
      <c r="J7453" s="175"/>
      <c r="K7453" s="175"/>
    </row>
    <row r="7454" spans="10:11" ht="15" customHeight="1" x14ac:dyDescent="0.25">
      <c r="J7454" s="175"/>
      <c r="K7454" s="175"/>
    </row>
    <row r="7455" spans="10:11" ht="15" customHeight="1" x14ac:dyDescent="0.25">
      <c r="J7455" s="175"/>
      <c r="K7455" s="175"/>
    </row>
    <row r="7456" spans="10:11" ht="15" customHeight="1" x14ac:dyDescent="0.25">
      <c r="J7456" s="175"/>
      <c r="K7456" s="175"/>
    </row>
    <row r="7457" spans="10:11" ht="15" customHeight="1" x14ac:dyDescent="0.25">
      <c r="J7457" s="175"/>
      <c r="K7457" s="175"/>
    </row>
    <row r="7458" spans="10:11" ht="15" customHeight="1" x14ac:dyDescent="0.25">
      <c r="J7458" s="175"/>
      <c r="K7458" s="175"/>
    </row>
    <row r="7459" spans="10:11" ht="15" customHeight="1" x14ac:dyDescent="0.25">
      <c r="J7459" s="175"/>
      <c r="K7459" s="175"/>
    </row>
    <row r="7460" spans="10:11" ht="15" customHeight="1" x14ac:dyDescent="0.25">
      <c r="J7460" s="175"/>
      <c r="K7460" s="175"/>
    </row>
    <row r="7461" spans="10:11" ht="15" customHeight="1" x14ac:dyDescent="0.25">
      <c r="J7461" s="175"/>
      <c r="K7461" s="175"/>
    </row>
    <row r="7462" spans="10:11" ht="15" customHeight="1" x14ac:dyDescent="0.25">
      <c r="J7462" s="175"/>
      <c r="K7462" s="175"/>
    </row>
    <row r="7463" spans="10:11" ht="15" customHeight="1" x14ac:dyDescent="0.25">
      <c r="J7463" s="175"/>
      <c r="K7463" s="175"/>
    </row>
    <row r="7464" spans="10:11" ht="15" customHeight="1" x14ac:dyDescent="0.25">
      <c r="J7464" s="175"/>
      <c r="K7464" s="175"/>
    </row>
    <row r="7465" spans="10:11" ht="15" customHeight="1" x14ac:dyDescent="0.25">
      <c r="J7465" s="175"/>
      <c r="K7465" s="175"/>
    </row>
    <row r="7466" spans="10:11" ht="15" customHeight="1" x14ac:dyDescent="0.25">
      <c r="J7466" s="175"/>
      <c r="K7466" s="175"/>
    </row>
    <row r="7467" spans="10:11" ht="15" customHeight="1" x14ac:dyDescent="0.25">
      <c r="J7467" s="175"/>
      <c r="K7467" s="175"/>
    </row>
    <row r="7468" spans="10:11" ht="15" customHeight="1" x14ac:dyDescent="0.25">
      <c r="J7468" s="175"/>
      <c r="K7468" s="175"/>
    </row>
    <row r="7469" spans="10:11" ht="15" customHeight="1" x14ac:dyDescent="0.25">
      <c r="J7469" s="175"/>
      <c r="K7469" s="175"/>
    </row>
    <row r="7470" spans="10:11" ht="15" customHeight="1" x14ac:dyDescent="0.25">
      <c r="J7470" s="175"/>
      <c r="K7470" s="175"/>
    </row>
    <row r="7471" spans="10:11" ht="15" customHeight="1" x14ac:dyDescent="0.25">
      <c r="J7471" s="175"/>
      <c r="K7471" s="175"/>
    </row>
    <row r="7472" spans="10:11" ht="15" customHeight="1" x14ac:dyDescent="0.25">
      <c r="J7472" s="175"/>
      <c r="K7472" s="175"/>
    </row>
    <row r="7473" spans="10:11" ht="15" customHeight="1" x14ac:dyDescent="0.25">
      <c r="J7473" s="175"/>
      <c r="K7473" s="175"/>
    </row>
    <row r="7474" spans="10:11" ht="15" customHeight="1" x14ac:dyDescent="0.25">
      <c r="J7474" s="175"/>
      <c r="K7474" s="175"/>
    </row>
    <row r="7475" spans="10:11" ht="15" customHeight="1" x14ac:dyDescent="0.25">
      <c r="J7475" s="175"/>
      <c r="K7475" s="175"/>
    </row>
    <row r="7476" spans="10:11" ht="15" customHeight="1" x14ac:dyDescent="0.25">
      <c r="J7476" s="175"/>
      <c r="K7476" s="175"/>
    </row>
    <row r="7477" spans="10:11" ht="15" customHeight="1" x14ac:dyDescent="0.25">
      <c r="J7477" s="175"/>
      <c r="K7477" s="175"/>
    </row>
    <row r="7478" spans="10:11" ht="15" customHeight="1" x14ac:dyDescent="0.25">
      <c r="J7478" s="175"/>
      <c r="K7478" s="175"/>
    </row>
    <row r="7479" spans="10:11" ht="15" customHeight="1" x14ac:dyDescent="0.25">
      <c r="J7479" s="175"/>
      <c r="K7479" s="175"/>
    </row>
    <row r="7480" spans="10:11" ht="15" customHeight="1" x14ac:dyDescent="0.25">
      <c r="J7480" s="175"/>
      <c r="K7480" s="175"/>
    </row>
    <row r="7481" spans="10:11" ht="15" customHeight="1" x14ac:dyDescent="0.25">
      <c r="J7481" s="175"/>
      <c r="K7481" s="175"/>
    </row>
    <row r="7482" spans="10:11" ht="15" customHeight="1" x14ac:dyDescent="0.25">
      <c r="J7482" s="175"/>
      <c r="K7482" s="175"/>
    </row>
    <row r="7483" spans="10:11" ht="15" customHeight="1" x14ac:dyDescent="0.25">
      <c r="J7483" s="175"/>
      <c r="K7483" s="175"/>
    </row>
    <row r="7484" spans="10:11" ht="15" customHeight="1" x14ac:dyDescent="0.25">
      <c r="J7484" s="175"/>
      <c r="K7484" s="175"/>
    </row>
    <row r="7485" spans="10:11" ht="15" customHeight="1" x14ac:dyDescent="0.25">
      <c r="J7485" s="175"/>
      <c r="K7485" s="175"/>
    </row>
    <row r="7486" spans="10:11" ht="15" customHeight="1" x14ac:dyDescent="0.25">
      <c r="J7486" s="175"/>
      <c r="K7486" s="175"/>
    </row>
    <row r="7487" spans="10:11" ht="15" customHeight="1" x14ac:dyDescent="0.25">
      <c r="J7487" s="175"/>
      <c r="K7487" s="175"/>
    </row>
    <row r="7488" spans="10:11" ht="15" customHeight="1" x14ac:dyDescent="0.25">
      <c r="J7488" s="175"/>
      <c r="K7488" s="175"/>
    </row>
    <row r="7489" spans="10:11" ht="15" customHeight="1" x14ac:dyDescent="0.25">
      <c r="J7489" s="175"/>
      <c r="K7489" s="175"/>
    </row>
    <row r="7490" spans="10:11" ht="15" customHeight="1" x14ac:dyDescent="0.25">
      <c r="J7490" s="175"/>
      <c r="K7490" s="175"/>
    </row>
    <row r="7491" spans="10:11" ht="15" customHeight="1" x14ac:dyDescent="0.25">
      <c r="J7491" s="175"/>
      <c r="K7491" s="175"/>
    </row>
    <row r="7492" spans="10:11" ht="15" customHeight="1" x14ac:dyDescent="0.25">
      <c r="J7492" s="175"/>
      <c r="K7492" s="175"/>
    </row>
    <row r="7493" spans="10:11" ht="15" customHeight="1" x14ac:dyDescent="0.25">
      <c r="J7493" s="175"/>
      <c r="K7493" s="175"/>
    </row>
    <row r="7494" spans="10:11" ht="15" customHeight="1" x14ac:dyDescent="0.25">
      <c r="J7494" s="175"/>
      <c r="K7494" s="175"/>
    </row>
    <row r="7495" spans="10:11" ht="15" customHeight="1" x14ac:dyDescent="0.25">
      <c r="J7495" s="175"/>
      <c r="K7495" s="175"/>
    </row>
    <row r="7496" spans="10:11" ht="15" customHeight="1" x14ac:dyDescent="0.25">
      <c r="J7496" s="175"/>
      <c r="K7496" s="175"/>
    </row>
    <row r="7497" spans="10:11" ht="15" customHeight="1" x14ac:dyDescent="0.25">
      <c r="J7497" s="175"/>
      <c r="K7497" s="175"/>
    </row>
    <row r="7498" spans="10:11" ht="15" customHeight="1" x14ac:dyDescent="0.25">
      <c r="J7498" s="175"/>
      <c r="K7498" s="175"/>
    </row>
    <row r="7499" spans="10:11" ht="15" customHeight="1" x14ac:dyDescent="0.25">
      <c r="J7499" s="175"/>
      <c r="K7499" s="175"/>
    </row>
    <row r="7500" spans="10:11" ht="15" customHeight="1" x14ac:dyDescent="0.25">
      <c r="J7500" s="175"/>
      <c r="K7500" s="175"/>
    </row>
    <row r="7501" spans="10:11" ht="15" customHeight="1" x14ac:dyDescent="0.25">
      <c r="J7501" s="175"/>
      <c r="K7501" s="175"/>
    </row>
    <row r="7502" spans="10:11" ht="15" customHeight="1" x14ac:dyDescent="0.25">
      <c r="J7502" s="175"/>
      <c r="K7502" s="175"/>
    </row>
    <row r="7503" spans="10:11" ht="15" customHeight="1" x14ac:dyDescent="0.25">
      <c r="J7503" s="175"/>
      <c r="K7503" s="175"/>
    </row>
    <row r="7504" spans="10:11" ht="15" customHeight="1" x14ac:dyDescent="0.25">
      <c r="J7504" s="175"/>
      <c r="K7504" s="175"/>
    </row>
    <row r="7505" spans="10:11" ht="15" customHeight="1" x14ac:dyDescent="0.25">
      <c r="J7505" s="175"/>
      <c r="K7505" s="175"/>
    </row>
    <row r="7506" spans="10:11" ht="15" customHeight="1" x14ac:dyDescent="0.25">
      <c r="J7506" s="175"/>
      <c r="K7506" s="175"/>
    </row>
    <row r="7507" spans="10:11" ht="15" customHeight="1" x14ac:dyDescent="0.25">
      <c r="J7507" s="175"/>
      <c r="K7507" s="175"/>
    </row>
    <row r="7508" spans="10:11" ht="15" customHeight="1" x14ac:dyDescent="0.25">
      <c r="J7508" s="175"/>
      <c r="K7508" s="175"/>
    </row>
    <row r="7509" spans="10:11" ht="15" customHeight="1" x14ac:dyDescent="0.25">
      <c r="J7509" s="175"/>
      <c r="K7509" s="175"/>
    </row>
    <row r="7510" spans="10:11" ht="15" customHeight="1" x14ac:dyDescent="0.25">
      <c r="J7510" s="175"/>
      <c r="K7510" s="175"/>
    </row>
    <row r="7511" spans="10:11" ht="15" customHeight="1" x14ac:dyDescent="0.25">
      <c r="J7511" s="175"/>
      <c r="K7511" s="175"/>
    </row>
    <row r="7512" spans="10:11" ht="15" customHeight="1" x14ac:dyDescent="0.25">
      <c r="J7512" s="175"/>
      <c r="K7512" s="175"/>
    </row>
    <row r="7513" spans="10:11" ht="15" customHeight="1" x14ac:dyDescent="0.25">
      <c r="J7513" s="175"/>
      <c r="K7513" s="175"/>
    </row>
    <row r="7514" spans="10:11" ht="15" customHeight="1" x14ac:dyDescent="0.25">
      <c r="J7514" s="175"/>
      <c r="K7514" s="175"/>
    </row>
    <row r="7515" spans="10:11" ht="15" customHeight="1" x14ac:dyDescent="0.25">
      <c r="J7515" s="175"/>
      <c r="K7515" s="175"/>
    </row>
    <row r="7516" spans="10:11" ht="15" customHeight="1" x14ac:dyDescent="0.25">
      <c r="J7516" s="175"/>
      <c r="K7516" s="175"/>
    </row>
    <row r="7517" spans="10:11" ht="15" customHeight="1" x14ac:dyDescent="0.25">
      <c r="J7517" s="175"/>
      <c r="K7517" s="175"/>
    </row>
    <row r="7518" spans="10:11" ht="15" customHeight="1" x14ac:dyDescent="0.25">
      <c r="J7518" s="175"/>
      <c r="K7518" s="175"/>
    </row>
    <row r="7519" spans="10:11" ht="15" customHeight="1" x14ac:dyDescent="0.25">
      <c r="J7519" s="175"/>
      <c r="K7519" s="175"/>
    </row>
    <row r="7520" spans="10:11" ht="15" customHeight="1" x14ac:dyDescent="0.25">
      <c r="J7520" s="175"/>
      <c r="K7520" s="175"/>
    </row>
    <row r="7521" spans="10:11" ht="15" customHeight="1" x14ac:dyDescent="0.25">
      <c r="J7521" s="175"/>
      <c r="K7521" s="175"/>
    </row>
    <row r="7522" spans="10:11" ht="15" customHeight="1" x14ac:dyDescent="0.25">
      <c r="J7522" s="175"/>
      <c r="K7522" s="175"/>
    </row>
    <row r="7523" spans="10:11" ht="15" customHeight="1" x14ac:dyDescent="0.25">
      <c r="J7523" s="175"/>
      <c r="K7523" s="175"/>
    </row>
    <row r="7524" spans="10:11" ht="15" customHeight="1" x14ac:dyDescent="0.25">
      <c r="J7524" s="175"/>
      <c r="K7524" s="175"/>
    </row>
    <row r="7525" spans="10:11" ht="15" customHeight="1" x14ac:dyDescent="0.25">
      <c r="J7525" s="175"/>
      <c r="K7525" s="175"/>
    </row>
    <row r="7526" spans="10:11" ht="15" customHeight="1" x14ac:dyDescent="0.25">
      <c r="J7526" s="175"/>
      <c r="K7526" s="175"/>
    </row>
    <row r="7527" spans="10:11" ht="15" customHeight="1" x14ac:dyDescent="0.25">
      <c r="J7527" s="175"/>
      <c r="K7527" s="175"/>
    </row>
    <row r="7528" spans="10:11" ht="15" customHeight="1" x14ac:dyDescent="0.25">
      <c r="J7528" s="175"/>
      <c r="K7528" s="175"/>
    </row>
    <row r="7529" spans="10:11" ht="15" customHeight="1" x14ac:dyDescent="0.25">
      <c r="J7529" s="175"/>
      <c r="K7529" s="175"/>
    </row>
    <row r="7530" spans="10:11" ht="15" customHeight="1" x14ac:dyDescent="0.25">
      <c r="J7530" s="175"/>
      <c r="K7530" s="175"/>
    </row>
    <row r="7531" spans="10:11" ht="15" customHeight="1" x14ac:dyDescent="0.25">
      <c r="J7531" s="175"/>
      <c r="K7531" s="175"/>
    </row>
    <row r="7532" spans="10:11" ht="15" customHeight="1" x14ac:dyDescent="0.25">
      <c r="J7532" s="175"/>
      <c r="K7532" s="175"/>
    </row>
    <row r="7533" spans="10:11" ht="15" customHeight="1" x14ac:dyDescent="0.25">
      <c r="J7533" s="175"/>
      <c r="K7533" s="175"/>
    </row>
    <row r="7534" spans="10:11" ht="15" customHeight="1" x14ac:dyDescent="0.25">
      <c r="J7534" s="175"/>
      <c r="K7534" s="175"/>
    </row>
    <row r="7535" spans="10:11" ht="15" customHeight="1" x14ac:dyDescent="0.25">
      <c r="J7535" s="175"/>
      <c r="K7535" s="175"/>
    </row>
    <row r="7536" spans="10:11" ht="15" customHeight="1" x14ac:dyDescent="0.25">
      <c r="J7536" s="175"/>
      <c r="K7536" s="175"/>
    </row>
    <row r="7537" spans="10:11" ht="15" customHeight="1" x14ac:dyDescent="0.25">
      <c r="J7537" s="175"/>
      <c r="K7537" s="175"/>
    </row>
    <row r="7538" spans="10:11" ht="15" customHeight="1" x14ac:dyDescent="0.25">
      <c r="J7538" s="175"/>
      <c r="K7538" s="175"/>
    </row>
    <row r="7539" spans="10:11" ht="15" customHeight="1" x14ac:dyDescent="0.25">
      <c r="J7539" s="175"/>
      <c r="K7539" s="175"/>
    </row>
    <row r="7540" spans="10:11" ht="15" customHeight="1" x14ac:dyDescent="0.25">
      <c r="J7540" s="175"/>
      <c r="K7540" s="175"/>
    </row>
    <row r="7541" spans="10:11" ht="15" customHeight="1" x14ac:dyDescent="0.25">
      <c r="J7541" s="175"/>
      <c r="K7541" s="175"/>
    </row>
    <row r="7542" spans="10:11" ht="15" customHeight="1" x14ac:dyDescent="0.25">
      <c r="J7542" s="175"/>
      <c r="K7542" s="175"/>
    </row>
    <row r="7543" spans="10:11" ht="15" customHeight="1" x14ac:dyDescent="0.25">
      <c r="J7543" s="175"/>
      <c r="K7543" s="175"/>
    </row>
    <row r="7544" spans="10:11" ht="15" customHeight="1" x14ac:dyDescent="0.25">
      <c r="J7544" s="175"/>
      <c r="K7544" s="175"/>
    </row>
    <row r="7545" spans="10:11" ht="15" customHeight="1" x14ac:dyDescent="0.25">
      <c r="J7545" s="175"/>
      <c r="K7545" s="175"/>
    </row>
    <row r="7546" spans="10:11" ht="15" customHeight="1" x14ac:dyDescent="0.25">
      <c r="J7546" s="175"/>
      <c r="K7546" s="175"/>
    </row>
    <row r="7547" spans="10:11" ht="15" customHeight="1" x14ac:dyDescent="0.25">
      <c r="J7547" s="175"/>
      <c r="K7547" s="175"/>
    </row>
    <row r="7548" spans="10:11" ht="15" customHeight="1" x14ac:dyDescent="0.25">
      <c r="J7548" s="175"/>
      <c r="K7548" s="175"/>
    </row>
    <row r="7549" spans="10:11" ht="15" customHeight="1" x14ac:dyDescent="0.25">
      <c r="J7549" s="175"/>
      <c r="K7549" s="175"/>
    </row>
    <row r="7550" spans="10:11" ht="15" customHeight="1" x14ac:dyDescent="0.25">
      <c r="J7550" s="175"/>
      <c r="K7550" s="175"/>
    </row>
    <row r="7551" spans="10:11" ht="15" customHeight="1" x14ac:dyDescent="0.25">
      <c r="J7551" s="175"/>
      <c r="K7551" s="175"/>
    </row>
    <row r="7552" spans="10:11" ht="15" customHeight="1" x14ac:dyDescent="0.25">
      <c r="J7552" s="175"/>
      <c r="K7552" s="175"/>
    </row>
    <row r="7553" spans="10:11" ht="15" customHeight="1" x14ac:dyDescent="0.25">
      <c r="J7553" s="175"/>
      <c r="K7553" s="175"/>
    </row>
    <row r="7554" spans="10:11" ht="15" customHeight="1" x14ac:dyDescent="0.25">
      <c r="J7554" s="175"/>
      <c r="K7554" s="175"/>
    </row>
    <row r="7555" spans="10:11" ht="15" customHeight="1" x14ac:dyDescent="0.25">
      <c r="J7555" s="175"/>
      <c r="K7555" s="175"/>
    </row>
    <row r="7556" spans="10:11" ht="15" customHeight="1" x14ac:dyDescent="0.25">
      <c r="J7556" s="175"/>
      <c r="K7556" s="175"/>
    </row>
    <row r="7557" spans="10:11" ht="15" customHeight="1" x14ac:dyDescent="0.25">
      <c r="J7557" s="175"/>
      <c r="K7557" s="175"/>
    </row>
    <row r="7558" spans="10:11" ht="15" customHeight="1" x14ac:dyDescent="0.25">
      <c r="J7558" s="175"/>
      <c r="K7558" s="175"/>
    </row>
    <row r="7559" spans="10:11" ht="15" customHeight="1" x14ac:dyDescent="0.25">
      <c r="J7559" s="175"/>
      <c r="K7559" s="175"/>
    </row>
    <row r="7560" spans="10:11" ht="15" customHeight="1" x14ac:dyDescent="0.25">
      <c r="J7560" s="175"/>
      <c r="K7560" s="175"/>
    </row>
    <row r="7561" spans="10:11" ht="15" customHeight="1" x14ac:dyDescent="0.25">
      <c r="J7561" s="175"/>
      <c r="K7561" s="175"/>
    </row>
    <row r="7562" spans="10:11" ht="15" customHeight="1" x14ac:dyDescent="0.25">
      <c r="J7562" s="175"/>
      <c r="K7562" s="175"/>
    </row>
    <row r="7563" spans="10:11" ht="15" customHeight="1" x14ac:dyDescent="0.25">
      <c r="J7563" s="175"/>
      <c r="K7563" s="175"/>
    </row>
    <row r="7564" spans="10:11" ht="15" customHeight="1" x14ac:dyDescent="0.25">
      <c r="J7564" s="175"/>
      <c r="K7564" s="175"/>
    </row>
    <row r="7565" spans="10:11" ht="15" customHeight="1" x14ac:dyDescent="0.25">
      <c r="J7565" s="175"/>
      <c r="K7565" s="175"/>
    </row>
    <row r="7566" spans="10:11" ht="15" customHeight="1" x14ac:dyDescent="0.25">
      <c r="J7566" s="175"/>
      <c r="K7566" s="175"/>
    </row>
    <row r="7567" spans="10:11" ht="15" customHeight="1" x14ac:dyDescent="0.25">
      <c r="J7567" s="175"/>
      <c r="K7567" s="175"/>
    </row>
    <row r="7568" spans="10:11" ht="15" customHeight="1" x14ac:dyDescent="0.25">
      <c r="J7568" s="175"/>
      <c r="K7568" s="175"/>
    </row>
    <row r="7569" spans="10:11" ht="15" customHeight="1" x14ac:dyDescent="0.25">
      <c r="J7569" s="175"/>
      <c r="K7569" s="175"/>
    </row>
    <row r="7570" spans="10:11" ht="15" customHeight="1" x14ac:dyDescent="0.25">
      <c r="J7570" s="175"/>
      <c r="K7570" s="175"/>
    </row>
    <row r="7571" spans="10:11" ht="15" customHeight="1" x14ac:dyDescent="0.25">
      <c r="J7571" s="175"/>
      <c r="K7571" s="175"/>
    </row>
    <row r="7572" spans="10:11" ht="15" customHeight="1" x14ac:dyDescent="0.25">
      <c r="J7572" s="175"/>
      <c r="K7572" s="175"/>
    </row>
    <row r="7573" spans="10:11" ht="15" customHeight="1" x14ac:dyDescent="0.25">
      <c r="J7573" s="175"/>
      <c r="K7573" s="175"/>
    </row>
    <row r="7574" spans="10:11" ht="15" customHeight="1" x14ac:dyDescent="0.25">
      <c r="J7574" s="175"/>
      <c r="K7574" s="175"/>
    </row>
    <row r="7575" spans="10:11" ht="15" customHeight="1" x14ac:dyDescent="0.25">
      <c r="J7575" s="175"/>
      <c r="K7575" s="175"/>
    </row>
    <row r="7576" spans="10:11" ht="15" customHeight="1" x14ac:dyDescent="0.25">
      <c r="J7576" s="175"/>
      <c r="K7576" s="175"/>
    </row>
    <row r="7577" spans="10:11" ht="15" customHeight="1" x14ac:dyDescent="0.25">
      <c r="J7577" s="175"/>
      <c r="K7577" s="175"/>
    </row>
    <row r="7578" spans="10:11" ht="15" customHeight="1" x14ac:dyDescent="0.25">
      <c r="J7578" s="175"/>
      <c r="K7578" s="175"/>
    </row>
    <row r="7579" spans="10:11" ht="15" customHeight="1" x14ac:dyDescent="0.25">
      <c r="J7579" s="175"/>
      <c r="K7579" s="175"/>
    </row>
    <row r="7580" spans="10:11" ht="15" customHeight="1" x14ac:dyDescent="0.25">
      <c r="J7580" s="175"/>
      <c r="K7580" s="175"/>
    </row>
    <row r="7581" spans="10:11" ht="15" customHeight="1" x14ac:dyDescent="0.25">
      <c r="J7581" s="175"/>
      <c r="K7581" s="175"/>
    </row>
    <row r="7582" spans="10:11" ht="15" customHeight="1" x14ac:dyDescent="0.25">
      <c r="J7582" s="175"/>
      <c r="K7582" s="175"/>
    </row>
    <row r="7583" spans="10:11" ht="15" customHeight="1" x14ac:dyDescent="0.25">
      <c r="J7583" s="175"/>
      <c r="K7583" s="175"/>
    </row>
    <row r="7584" spans="10:11" ht="15" customHeight="1" x14ac:dyDescent="0.25">
      <c r="J7584" s="175"/>
      <c r="K7584" s="175"/>
    </row>
    <row r="7585" spans="10:11" ht="15" customHeight="1" x14ac:dyDescent="0.25">
      <c r="J7585" s="175"/>
      <c r="K7585" s="175"/>
    </row>
    <row r="7586" spans="10:11" ht="15" customHeight="1" x14ac:dyDescent="0.25">
      <c r="J7586" s="175"/>
      <c r="K7586" s="175"/>
    </row>
    <row r="7587" spans="10:11" ht="15" customHeight="1" x14ac:dyDescent="0.25">
      <c r="J7587" s="175"/>
      <c r="K7587" s="175"/>
    </row>
    <row r="7588" spans="10:11" ht="15" customHeight="1" x14ac:dyDescent="0.25">
      <c r="J7588" s="175"/>
      <c r="K7588" s="175"/>
    </row>
    <row r="7589" spans="10:11" ht="15" customHeight="1" x14ac:dyDescent="0.25">
      <c r="J7589" s="175"/>
      <c r="K7589" s="175"/>
    </row>
    <row r="7590" spans="10:11" ht="15" customHeight="1" x14ac:dyDescent="0.25">
      <c r="J7590" s="175"/>
      <c r="K7590" s="175"/>
    </row>
    <row r="7591" spans="10:11" ht="15" customHeight="1" x14ac:dyDescent="0.25">
      <c r="J7591" s="175"/>
      <c r="K7591" s="175"/>
    </row>
    <row r="7592" spans="10:11" ht="15" customHeight="1" x14ac:dyDescent="0.25">
      <c r="J7592" s="175"/>
      <c r="K7592" s="175"/>
    </row>
    <row r="7593" spans="10:11" ht="15" customHeight="1" x14ac:dyDescent="0.25">
      <c r="J7593" s="175"/>
      <c r="K7593" s="175"/>
    </row>
    <row r="7594" spans="10:11" ht="15" customHeight="1" x14ac:dyDescent="0.25">
      <c r="J7594" s="175"/>
      <c r="K7594" s="175"/>
    </row>
    <row r="7595" spans="10:11" ht="15" customHeight="1" x14ac:dyDescent="0.25">
      <c r="J7595" s="175"/>
      <c r="K7595" s="175"/>
    </row>
    <row r="7596" spans="10:11" ht="15" customHeight="1" x14ac:dyDescent="0.25">
      <c r="J7596" s="175"/>
      <c r="K7596" s="175"/>
    </row>
    <row r="7597" spans="10:11" ht="15" customHeight="1" x14ac:dyDescent="0.25">
      <c r="J7597" s="175"/>
      <c r="K7597" s="175"/>
    </row>
    <row r="7598" spans="10:11" ht="15" customHeight="1" x14ac:dyDescent="0.25">
      <c r="J7598" s="175"/>
      <c r="K7598" s="175"/>
    </row>
    <row r="7599" spans="10:11" ht="15" customHeight="1" x14ac:dyDescent="0.25">
      <c r="J7599" s="175"/>
      <c r="K7599" s="175"/>
    </row>
    <row r="7600" spans="10:11" ht="15" customHeight="1" x14ac:dyDescent="0.25">
      <c r="J7600" s="175"/>
      <c r="K7600" s="175"/>
    </row>
    <row r="7601" spans="10:11" ht="15" customHeight="1" x14ac:dyDescent="0.25">
      <c r="J7601" s="175"/>
      <c r="K7601" s="175"/>
    </row>
    <row r="7602" spans="10:11" ht="15" customHeight="1" x14ac:dyDescent="0.25">
      <c r="J7602" s="175"/>
      <c r="K7602" s="175"/>
    </row>
    <row r="7603" spans="10:11" ht="15" customHeight="1" x14ac:dyDescent="0.25">
      <c r="J7603" s="175"/>
      <c r="K7603" s="175"/>
    </row>
    <row r="7604" spans="10:11" ht="15" customHeight="1" x14ac:dyDescent="0.25">
      <c r="J7604" s="175"/>
      <c r="K7604" s="175"/>
    </row>
    <row r="7605" spans="10:11" ht="15" customHeight="1" x14ac:dyDescent="0.25">
      <c r="J7605" s="175"/>
      <c r="K7605" s="175"/>
    </row>
    <row r="7606" spans="10:11" ht="15" customHeight="1" x14ac:dyDescent="0.25">
      <c r="J7606" s="175"/>
      <c r="K7606" s="175"/>
    </row>
    <row r="7607" spans="10:11" ht="15" customHeight="1" x14ac:dyDescent="0.25">
      <c r="J7607" s="175"/>
      <c r="K7607" s="175"/>
    </row>
    <row r="7608" spans="10:11" ht="15" customHeight="1" x14ac:dyDescent="0.25">
      <c r="J7608" s="175"/>
      <c r="K7608" s="175"/>
    </row>
    <row r="7609" spans="10:11" ht="15" customHeight="1" x14ac:dyDescent="0.25">
      <c r="J7609" s="175"/>
      <c r="K7609" s="175"/>
    </row>
    <row r="7610" spans="10:11" ht="15" customHeight="1" x14ac:dyDescent="0.25">
      <c r="J7610" s="175"/>
      <c r="K7610" s="175"/>
    </row>
    <row r="7611" spans="10:11" ht="15" customHeight="1" x14ac:dyDescent="0.25">
      <c r="J7611" s="175"/>
      <c r="K7611" s="175"/>
    </row>
    <row r="7612" spans="10:11" ht="15" customHeight="1" x14ac:dyDescent="0.25">
      <c r="J7612" s="175"/>
      <c r="K7612" s="175"/>
    </row>
    <row r="7613" spans="10:11" ht="15" customHeight="1" x14ac:dyDescent="0.25">
      <c r="J7613" s="175"/>
      <c r="K7613" s="175"/>
    </row>
    <row r="7614" spans="10:11" ht="15" customHeight="1" x14ac:dyDescent="0.25">
      <c r="J7614" s="175"/>
      <c r="K7614" s="175"/>
    </row>
    <row r="7615" spans="10:11" ht="15" customHeight="1" x14ac:dyDescent="0.25">
      <c r="J7615" s="175"/>
      <c r="K7615" s="175"/>
    </row>
    <row r="7616" spans="10:11" ht="15" customHeight="1" x14ac:dyDescent="0.25">
      <c r="J7616" s="175"/>
      <c r="K7616" s="175"/>
    </row>
    <row r="7617" spans="10:11" ht="15" customHeight="1" x14ac:dyDescent="0.25">
      <c r="J7617" s="175"/>
      <c r="K7617" s="175"/>
    </row>
    <row r="7618" spans="10:11" ht="15" customHeight="1" x14ac:dyDescent="0.25">
      <c r="J7618" s="175"/>
      <c r="K7618" s="175"/>
    </row>
    <row r="7619" spans="10:11" ht="15" customHeight="1" x14ac:dyDescent="0.25">
      <c r="J7619" s="175"/>
      <c r="K7619" s="175"/>
    </row>
    <row r="7620" spans="10:11" ht="15" customHeight="1" x14ac:dyDescent="0.25">
      <c r="J7620" s="175"/>
      <c r="K7620" s="175"/>
    </row>
    <row r="7621" spans="10:11" ht="15" customHeight="1" x14ac:dyDescent="0.25">
      <c r="J7621" s="175"/>
      <c r="K7621" s="175"/>
    </row>
    <row r="7622" spans="10:11" ht="15" customHeight="1" x14ac:dyDescent="0.25">
      <c r="J7622" s="175"/>
      <c r="K7622" s="175"/>
    </row>
    <row r="7623" spans="10:11" ht="15" customHeight="1" x14ac:dyDescent="0.25">
      <c r="J7623" s="175"/>
      <c r="K7623" s="175"/>
    </row>
    <row r="7624" spans="10:11" ht="15" customHeight="1" x14ac:dyDescent="0.25">
      <c r="J7624" s="175"/>
      <c r="K7624" s="175"/>
    </row>
    <row r="7625" spans="10:11" ht="15" customHeight="1" x14ac:dyDescent="0.25">
      <c r="J7625" s="175"/>
      <c r="K7625" s="175"/>
    </row>
    <row r="7626" spans="10:11" ht="15" customHeight="1" x14ac:dyDescent="0.25">
      <c r="J7626" s="175"/>
      <c r="K7626" s="175"/>
    </row>
    <row r="7627" spans="10:11" ht="15" customHeight="1" x14ac:dyDescent="0.25">
      <c r="J7627" s="175"/>
      <c r="K7627" s="175"/>
    </row>
    <row r="7628" spans="10:11" ht="15" customHeight="1" x14ac:dyDescent="0.25">
      <c r="J7628" s="175"/>
      <c r="K7628" s="175"/>
    </row>
    <row r="7629" spans="10:11" ht="15" customHeight="1" x14ac:dyDescent="0.25">
      <c r="J7629" s="175"/>
      <c r="K7629" s="175"/>
    </row>
    <row r="7630" spans="10:11" ht="15" customHeight="1" x14ac:dyDescent="0.25">
      <c r="J7630" s="175"/>
      <c r="K7630" s="175"/>
    </row>
    <row r="7631" spans="10:11" ht="15" customHeight="1" x14ac:dyDescent="0.25">
      <c r="J7631" s="175"/>
      <c r="K7631" s="175"/>
    </row>
    <row r="7632" spans="10:11" ht="15" customHeight="1" x14ac:dyDescent="0.25">
      <c r="J7632" s="175"/>
      <c r="K7632" s="175"/>
    </row>
    <row r="7633" spans="10:11" ht="15" customHeight="1" x14ac:dyDescent="0.25">
      <c r="J7633" s="175"/>
      <c r="K7633" s="175"/>
    </row>
    <row r="7634" spans="10:11" ht="15" customHeight="1" x14ac:dyDescent="0.25">
      <c r="J7634" s="175"/>
      <c r="K7634" s="175"/>
    </row>
    <row r="7635" spans="10:11" ht="15" customHeight="1" x14ac:dyDescent="0.25">
      <c r="J7635" s="175"/>
      <c r="K7635" s="175"/>
    </row>
    <row r="7636" spans="10:11" ht="15" customHeight="1" x14ac:dyDescent="0.25">
      <c r="J7636" s="175"/>
      <c r="K7636" s="175"/>
    </row>
    <row r="7637" spans="10:11" ht="15" customHeight="1" x14ac:dyDescent="0.25">
      <c r="J7637" s="175"/>
      <c r="K7637" s="175"/>
    </row>
    <row r="7638" spans="10:11" ht="15" customHeight="1" x14ac:dyDescent="0.25">
      <c r="J7638" s="175"/>
      <c r="K7638" s="175"/>
    </row>
    <row r="7639" spans="10:11" ht="15" customHeight="1" x14ac:dyDescent="0.25">
      <c r="J7639" s="175"/>
      <c r="K7639" s="175"/>
    </row>
    <row r="7640" spans="10:11" ht="15" customHeight="1" x14ac:dyDescent="0.25">
      <c r="J7640" s="175"/>
      <c r="K7640" s="175"/>
    </row>
    <row r="7641" spans="10:11" ht="15" customHeight="1" x14ac:dyDescent="0.25">
      <c r="J7641" s="175"/>
      <c r="K7641" s="175"/>
    </row>
    <row r="7642" spans="10:11" ht="15" customHeight="1" x14ac:dyDescent="0.25">
      <c r="J7642" s="175"/>
      <c r="K7642" s="175"/>
    </row>
    <row r="7643" spans="10:11" ht="15" customHeight="1" x14ac:dyDescent="0.25">
      <c r="J7643" s="175"/>
      <c r="K7643" s="175"/>
    </row>
    <row r="7644" spans="10:11" ht="15" customHeight="1" x14ac:dyDescent="0.25">
      <c r="J7644" s="175"/>
      <c r="K7644" s="175"/>
    </row>
    <row r="7645" spans="10:11" ht="15" customHeight="1" x14ac:dyDescent="0.25">
      <c r="J7645" s="175"/>
      <c r="K7645" s="175"/>
    </row>
    <row r="7646" spans="10:11" ht="15" customHeight="1" x14ac:dyDescent="0.25">
      <c r="J7646" s="175"/>
      <c r="K7646" s="175"/>
    </row>
    <row r="7647" spans="10:11" ht="15" customHeight="1" x14ac:dyDescent="0.25">
      <c r="J7647" s="175"/>
      <c r="K7647" s="175"/>
    </row>
    <row r="7648" spans="10:11" ht="15" customHeight="1" x14ac:dyDescent="0.25">
      <c r="J7648" s="175"/>
      <c r="K7648" s="175"/>
    </row>
    <row r="7649" spans="10:11" ht="15" customHeight="1" x14ac:dyDescent="0.25">
      <c r="J7649" s="175"/>
      <c r="K7649" s="175"/>
    </row>
    <row r="7650" spans="10:11" ht="15" customHeight="1" x14ac:dyDescent="0.25">
      <c r="J7650" s="175"/>
      <c r="K7650" s="175"/>
    </row>
    <row r="7651" spans="10:11" ht="15" customHeight="1" x14ac:dyDescent="0.25">
      <c r="J7651" s="175"/>
      <c r="K7651" s="175"/>
    </row>
    <row r="7652" spans="10:11" ht="15" customHeight="1" x14ac:dyDescent="0.25">
      <c r="J7652" s="175"/>
      <c r="K7652" s="175"/>
    </row>
    <row r="7653" spans="10:11" ht="15" customHeight="1" x14ac:dyDescent="0.25">
      <c r="J7653" s="175"/>
      <c r="K7653" s="175"/>
    </row>
    <row r="7654" spans="10:11" ht="15" customHeight="1" x14ac:dyDescent="0.25">
      <c r="J7654" s="175"/>
      <c r="K7654" s="175"/>
    </row>
    <row r="7655" spans="10:11" ht="15" customHeight="1" x14ac:dyDescent="0.25">
      <c r="J7655" s="175"/>
      <c r="K7655" s="175"/>
    </row>
    <row r="7656" spans="10:11" ht="15" customHeight="1" x14ac:dyDescent="0.25">
      <c r="J7656" s="175"/>
      <c r="K7656" s="175"/>
    </row>
    <row r="7657" spans="10:11" ht="15" customHeight="1" x14ac:dyDescent="0.25">
      <c r="J7657" s="175"/>
      <c r="K7657" s="175"/>
    </row>
    <row r="7658" spans="10:11" ht="15" customHeight="1" x14ac:dyDescent="0.25">
      <c r="J7658" s="175"/>
      <c r="K7658" s="175"/>
    </row>
    <row r="7659" spans="10:11" ht="15" customHeight="1" x14ac:dyDescent="0.25">
      <c r="J7659" s="175"/>
      <c r="K7659" s="175"/>
    </row>
    <row r="7660" spans="10:11" ht="15" customHeight="1" x14ac:dyDescent="0.25">
      <c r="J7660" s="175"/>
      <c r="K7660" s="175"/>
    </row>
    <row r="7661" spans="10:11" ht="15" customHeight="1" x14ac:dyDescent="0.25">
      <c r="J7661" s="175"/>
      <c r="K7661" s="175"/>
    </row>
    <row r="7662" spans="10:11" ht="15" customHeight="1" x14ac:dyDescent="0.25">
      <c r="J7662" s="175"/>
      <c r="K7662" s="175"/>
    </row>
    <row r="7663" spans="10:11" ht="15" customHeight="1" x14ac:dyDescent="0.25">
      <c r="J7663" s="175"/>
      <c r="K7663" s="175"/>
    </row>
    <row r="7664" spans="10:11" ht="15" customHeight="1" x14ac:dyDescent="0.25">
      <c r="J7664" s="175"/>
      <c r="K7664" s="175"/>
    </row>
    <row r="7665" spans="10:11" ht="15" customHeight="1" x14ac:dyDescent="0.25">
      <c r="J7665" s="175"/>
      <c r="K7665" s="175"/>
    </row>
    <row r="7666" spans="10:11" ht="15" customHeight="1" x14ac:dyDescent="0.25">
      <c r="J7666" s="175"/>
      <c r="K7666" s="175"/>
    </row>
    <row r="7667" spans="10:11" ht="15" customHeight="1" x14ac:dyDescent="0.25">
      <c r="J7667" s="175"/>
      <c r="K7667" s="175"/>
    </row>
    <row r="7668" spans="10:11" ht="15" customHeight="1" x14ac:dyDescent="0.25">
      <c r="J7668" s="175"/>
      <c r="K7668" s="175"/>
    </row>
    <row r="7669" spans="10:11" ht="15" customHeight="1" x14ac:dyDescent="0.25">
      <c r="J7669" s="175"/>
      <c r="K7669" s="175"/>
    </row>
    <row r="7670" spans="10:11" ht="15" customHeight="1" x14ac:dyDescent="0.25">
      <c r="J7670" s="175"/>
      <c r="K7670" s="175"/>
    </row>
    <row r="7671" spans="10:11" ht="15" customHeight="1" x14ac:dyDescent="0.25">
      <c r="J7671" s="175"/>
      <c r="K7671" s="175"/>
    </row>
    <row r="7672" spans="10:11" ht="15" customHeight="1" x14ac:dyDescent="0.25">
      <c r="J7672" s="175"/>
      <c r="K7672" s="175"/>
    </row>
    <row r="7673" spans="10:11" ht="15" customHeight="1" x14ac:dyDescent="0.25">
      <c r="J7673" s="175"/>
      <c r="K7673" s="175"/>
    </row>
    <row r="7674" spans="10:11" ht="15" customHeight="1" x14ac:dyDescent="0.25">
      <c r="J7674" s="175"/>
      <c r="K7674" s="175"/>
    </row>
    <row r="7675" spans="10:11" ht="15" customHeight="1" x14ac:dyDescent="0.25">
      <c r="J7675" s="175"/>
      <c r="K7675" s="175"/>
    </row>
    <row r="7676" spans="10:11" ht="15" customHeight="1" x14ac:dyDescent="0.25">
      <c r="J7676" s="175"/>
      <c r="K7676" s="175"/>
    </row>
    <row r="7677" spans="10:11" ht="15" customHeight="1" x14ac:dyDescent="0.25">
      <c r="J7677" s="175"/>
      <c r="K7677" s="175"/>
    </row>
    <row r="7678" spans="10:11" ht="15" customHeight="1" x14ac:dyDescent="0.25">
      <c r="J7678" s="175"/>
      <c r="K7678" s="175"/>
    </row>
    <row r="7679" spans="10:11" ht="15" customHeight="1" x14ac:dyDescent="0.25">
      <c r="J7679" s="175"/>
      <c r="K7679" s="175"/>
    </row>
    <row r="7680" spans="10:11" ht="15" customHeight="1" x14ac:dyDescent="0.25">
      <c r="J7680" s="175"/>
      <c r="K7680" s="175"/>
    </row>
    <row r="7681" spans="10:11" ht="15" customHeight="1" x14ac:dyDescent="0.25">
      <c r="J7681" s="175"/>
      <c r="K7681" s="175"/>
    </row>
    <row r="7682" spans="10:11" ht="15" customHeight="1" x14ac:dyDescent="0.25">
      <c r="J7682" s="175"/>
      <c r="K7682" s="175"/>
    </row>
    <row r="7683" spans="10:11" ht="15" customHeight="1" x14ac:dyDescent="0.25">
      <c r="J7683" s="175"/>
      <c r="K7683" s="175"/>
    </row>
    <row r="7684" spans="10:11" ht="15" customHeight="1" x14ac:dyDescent="0.25">
      <c r="J7684" s="175"/>
      <c r="K7684" s="175"/>
    </row>
    <row r="7685" spans="10:11" ht="15" customHeight="1" x14ac:dyDescent="0.25">
      <c r="J7685" s="175"/>
      <c r="K7685" s="175"/>
    </row>
    <row r="7686" spans="10:11" ht="15" customHeight="1" x14ac:dyDescent="0.25">
      <c r="J7686" s="175"/>
      <c r="K7686" s="175"/>
    </row>
    <row r="7687" spans="10:11" ht="15" customHeight="1" x14ac:dyDescent="0.25">
      <c r="J7687" s="175"/>
      <c r="K7687" s="175"/>
    </row>
    <row r="7688" spans="10:11" ht="15" customHeight="1" x14ac:dyDescent="0.25">
      <c r="J7688" s="175"/>
      <c r="K7688" s="175"/>
    </row>
    <row r="7689" spans="10:11" ht="15" customHeight="1" x14ac:dyDescent="0.25">
      <c r="J7689" s="175"/>
      <c r="K7689" s="175"/>
    </row>
    <row r="7690" spans="10:11" ht="15" customHeight="1" x14ac:dyDescent="0.25">
      <c r="J7690" s="175"/>
      <c r="K7690" s="175"/>
    </row>
    <row r="7691" spans="10:11" ht="15" customHeight="1" x14ac:dyDescent="0.25">
      <c r="J7691" s="175"/>
      <c r="K7691" s="175"/>
    </row>
    <row r="7692" spans="10:11" ht="15" customHeight="1" x14ac:dyDescent="0.25">
      <c r="J7692" s="175"/>
      <c r="K7692" s="175"/>
    </row>
    <row r="7693" spans="10:11" ht="15" customHeight="1" x14ac:dyDescent="0.25">
      <c r="J7693" s="175"/>
      <c r="K7693" s="175"/>
    </row>
    <row r="7694" spans="10:11" ht="15" customHeight="1" x14ac:dyDescent="0.25">
      <c r="J7694" s="175"/>
      <c r="K7694" s="175"/>
    </row>
    <row r="7695" spans="10:11" ht="15" customHeight="1" x14ac:dyDescent="0.25">
      <c r="J7695" s="175"/>
      <c r="K7695" s="175"/>
    </row>
    <row r="7696" spans="10:11" ht="15" customHeight="1" x14ac:dyDescent="0.25">
      <c r="J7696" s="175"/>
      <c r="K7696" s="175"/>
    </row>
    <row r="7697" spans="10:11" ht="15" customHeight="1" x14ac:dyDescent="0.25">
      <c r="J7697" s="175"/>
      <c r="K7697" s="175"/>
    </row>
    <row r="7698" spans="10:11" ht="15" customHeight="1" x14ac:dyDescent="0.25">
      <c r="J7698" s="175"/>
      <c r="K7698" s="175"/>
    </row>
    <row r="7699" spans="10:11" ht="15" customHeight="1" x14ac:dyDescent="0.25">
      <c r="J7699" s="175"/>
      <c r="K7699" s="175"/>
    </row>
    <row r="7700" spans="10:11" ht="15" customHeight="1" x14ac:dyDescent="0.25">
      <c r="J7700" s="175"/>
      <c r="K7700" s="175"/>
    </row>
    <row r="7701" spans="10:11" ht="15" customHeight="1" x14ac:dyDescent="0.25">
      <c r="J7701" s="175"/>
      <c r="K7701" s="175"/>
    </row>
    <row r="7702" spans="10:11" ht="15" customHeight="1" x14ac:dyDescent="0.25">
      <c r="J7702" s="175"/>
      <c r="K7702" s="175"/>
    </row>
    <row r="7703" spans="10:11" ht="15" customHeight="1" x14ac:dyDescent="0.25">
      <c r="J7703" s="175"/>
      <c r="K7703" s="175"/>
    </row>
    <row r="7704" spans="10:11" ht="15" customHeight="1" x14ac:dyDescent="0.25">
      <c r="J7704" s="175"/>
      <c r="K7704" s="175"/>
    </row>
    <row r="7705" spans="10:11" ht="15" customHeight="1" x14ac:dyDescent="0.25">
      <c r="J7705" s="175"/>
      <c r="K7705" s="175"/>
    </row>
    <row r="7706" spans="10:11" ht="15" customHeight="1" x14ac:dyDescent="0.25">
      <c r="J7706" s="175"/>
      <c r="K7706" s="175"/>
    </row>
    <row r="7707" spans="10:11" ht="15" customHeight="1" x14ac:dyDescent="0.25">
      <c r="J7707" s="175"/>
      <c r="K7707" s="175"/>
    </row>
    <row r="7708" spans="10:11" ht="15" customHeight="1" x14ac:dyDescent="0.25">
      <c r="J7708" s="175"/>
      <c r="K7708" s="175"/>
    </row>
    <row r="7709" spans="10:11" ht="15" customHeight="1" x14ac:dyDescent="0.25">
      <c r="J7709" s="175"/>
      <c r="K7709" s="175"/>
    </row>
    <row r="7710" spans="10:11" ht="15" customHeight="1" x14ac:dyDescent="0.25">
      <c r="J7710" s="175"/>
      <c r="K7710" s="175"/>
    </row>
    <row r="7711" spans="10:11" ht="15" customHeight="1" x14ac:dyDescent="0.25">
      <c r="J7711" s="175"/>
      <c r="K7711" s="175"/>
    </row>
    <row r="7712" spans="10:11" ht="15" customHeight="1" x14ac:dyDescent="0.25">
      <c r="J7712" s="175"/>
      <c r="K7712" s="175"/>
    </row>
    <row r="7713" spans="10:11" ht="15" customHeight="1" x14ac:dyDescent="0.25">
      <c r="J7713" s="175"/>
      <c r="K7713" s="175"/>
    </row>
    <row r="7714" spans="10:11" ht="15" customHeight="1" x14ac:dyDescent="0.25">
      <c r="J7714" s="175"/>
      <c r="K7714" s="175"/>
    </row>
    <row r="7715" spans="10:11" ht="15" customHeight="1" x14ac:dyDescent="0.25">
      <c r="J7715" s="175"/>
      <c r="K7715" s="175"/>
    </row>
    <row r="7716" spans="10:11" ht="15" customHeight="1" x14ac:dyDescent="0.25">
      <c r="J7716" s="175"/>
      <c r="K7716" s="175"/>
    </row>
    <row r="7717" spans="10:11" ht="15" customHeight="1" x14ac:dyDescent="0.25">
      <c r="J7717" s="175"/>
      <c r="K7717" s="175"/>
    </row>
    <row r="7718" spans="10:11" ht="15" customHeight="1" x14ac:dyDescent="0.25">
      <c r="J7718" s="175"/>
      <c r="K7718" s="175"/>
    </row>
    <row r="7719" spans="10:11" ht="15" customHeight="1" x14ac:dyDescent="0.25">
      <c r="J7719" s="175"/>
      <c r="K7719" s="175"/>
    </row>
    <row r="7720" spans="10:11" ht="15" customHeight="1" x14ac:dyDescent="0.25">
      <c r="J7720" s="175"/>
      <c r="K7720" s="175"/>
    </row>
    <row r="7721" spans="10:11" ht="15" customHeight="1" x14ac:dyDescent="0.25">
      <c r="J7721" s="175"/>
      <c r="K7721" s="175"/>
    </row>
    <row r="7722" spans="10:11" ht="15" customHeight="1" x14ac:dyDescent="0.25">
      <c r="J7722" s="175"/>
      <c r="K7722" s="175"/>
    </row>
    <row r="7723" spans="10:11" ht="15" customHeight="1" x14ac:dyDescent="0.25">
      <c r="J7723" s="175"/>
      <c r="K7723" s="175"/>
    </row>
    <row r="7724" spans="10:11" ht="15" customHeight="1" x14ac:dyDescent="0.25">
      <c r="J7724" s="175"/>
      <c r="K7724" s="175"/>
    </row>
    <row r="7725" spans="10:11" ht="15" customHeight="1" x14ac:dyDescent="0.25">
      <c r="J7725" s="175"/>
      <c r="K7725" s="175"/>
    </row>
    <row r="7726" spans="10:11" ht="15" customHeight="1" x14ac:dyDescent="0.25">
      <c r="J7726" s="175"/>
      <c r="K7726" s="175"/>
    </row>
    <row r="7727" spans="10:11" ht="15" customHeight="1" x14ac:dyDescent="0.25">
      <c r="J7727" s="175"/>
      <c r="K7727" s="175"/>
    </row>
    <row r="7728" spans="10:11" ht="15" customHeight="1" x14ac:dyDescent="0.25">
      <c r="J7728" s="175"/>
      <c r="K7728" s="175"/>
    </row>
    <row r="7729" spans="10:11" ht="15" customHeight="1" x14ac:dyDescent="0.25">
      <c r="J7729" s="175"/>
      <c r="K7729" s="175"/>
    </row>
    <row r="7730" spans="10:11" ht="15" customHeight="1" x14ac:dyDescent="0.25">
      <c r="J7730" s="175"/>
      <c r="K7730" s="175"/>
    </row>
    <row r="7731" spans="10:11" ht="15" customHeight="1" x14ac:dyDescent="0.25">
      <c r="J7731" s="175"/>
      <c r="K7731" s="175"/>
    </row>
    <row r="7732" spans="10:11" ht="15" customHeight="1" x14ac:dyDescent="0.25">
      <c r="J7732" s="175"/>
      <c r="K7732" s="175"/>
    </row>
    <row r="7733" spans="10:11" ht="15" customHeight="1" x14ac:dyDescent="0.25">
      <c r="J7733" s="175"/>
      <c r="K7733" s="175"/>
    </row>
    <row r="7734" spans="10:11" ht="15" customHeight="1" x14ac:dyDescent="0.25">
      <c r="J7734" s="175"/>
      <c r="K7734" s="175"/>
    </row>
    <row r="7735" spans="10:11" ht="15" customHeight="1" x14ac:dyDescent="0.25">
      <c r="J7735" s="175"/>
      <c r="K7735" s="175"/>
    </row>
    <row r="7736" spans="10:11" ht="15" customHeight="1" x14ac:dyDescent="0.25">
      <c r="J7736" s="175"/>
      <c r="K7736" s="175"/>
    </row>
    <row r="7737" spans="10:11" ht="15" customHeight="1" x14ac:dyDescent="0.25">
      <c r="J7737" s="175"/>
      <c r="K7737" s="175"/>
    </row>
    <row r="7738" spans="10:11" ht="15" customHeight="1" x14ac:dyDescent="0.25">
      <c r="J7738" s="175"/>
      <c r="K7738" s="175"/>
    </row>
    <row r="7739" spans="10:11" ht="15" customHeight="1" x14ac:dyDescent="0.25">
      <c r="J7739" s="175"/>
      <c r="K7739" s="175"/>
    </row>
    <row r="7740" spans="10:11" ht="15" customHeight="1" x14ac:dyDescent="0.25">
      <c r="J7740" s="175"/>
      <c r="K7740" s="175"/>
    </row>
    <row r="7741" spans="10:11" ht="15" customHeight="1" x14ac:dyDescent="0.25">
      <c r="J7741" s="175"/>
      <c r="K7741" s="175"/>
    </row>
    <row r="7742" spans="10:11" ht="15" customHeight="1" x14ac:dyDescent="0.25">
      <c r="J7742" s="175"/>
      <c r="K7742" s="175"/>
    </row>
    <row r="7743" spans="10:11" ht="15" customHeight="1" x14ac:dyDescent="0.25">
      <c r="J7743" s="175"/>
      <c r="K7743" s="175"/>
    </row>
    <row r="7744" spans="10:11" ht="15" customHeight="1" x14ac:dyDescent="0.25">
      <c r="J7744" s="175"/>
      <c r="K7744" s="175"/>
    </row>
    <row r="7745" spans="10:11" ht="15" customHeight="1" x14ac:dyDescent="0.25">
      <c r="J7745" s="175"/>
      <c r="K7745" s="175"/>
    </row>
    <row r="7746" spans="10:11" ht="15" customHeight="1" x14ac:dyDescent="0.25">
      <c r="J7746" s="175"/>
      <c r="K7746" s="175"/>
    </row>
    <row r="7747" spans="10:11" ht="15" customHeight="1" x14ac:dyDescent="0.25">
      <c r="J7747" s="175"/>
      <c r="K7747" s="175"/>
    </row>
    <row r="7748" spans="10:11" ht="15" customHeight="1" x14ac:dyDescent="0.25">
      <c r="J7748" s="175"/>
      <c r="K7748" s="175"/>
    </row>
    <row r="7749" spans="10:11" ht="15" customHeight="1" x14ac:dyDescent="0.25">
      <c r="J7749" s="175"/>
      <c r="K7749" s="175"/>
    </row>
    <row r="7750" spans="10:11" ht="15" customHeight="1" x14ac:dyDescent="0.25">
      <c r="J7750" s="175"/>
      <c r="K7750" s="175"/>
    </row>
    <row r="7751" spans="10:11" ht="15" customHeight="1" x14ac:dyDescent="0.25">
      <c r="J7751" s="175"/>
      <c r="K7751" s="175"/>
    </row>
    <row r="7752" spans="10:11" ht="15" customHeight="1" x14ac:dyDescent="0.25">
      <c r="J7752" s="175"/>
      <c r="K7752" s="175"/>
    </row>
    <row r="7753" spans="10:11" ht="15" customHeight="1" x14ac:dyDescent="0.25">
      <c r="J7753" s="175"/>
      <c r="K7753" s="175"/>
    </row>
    <row r="7754" spans="10:11" ht="15" customHeight="1" x14ac:dyDescent="0.25">
      <c r="J7754" s="175"/>
      <c r="K7754" s="175"/>
    </row>
    <row r="7755" spans="10:11" ht="15" customHeight="1" x14ac:dyDescent="0.25">
      <c r="J7755" s="175"/>
      <c r="K7755" s="175"/>
    </row>
    <row r="7756" spans="10:11" ht="15" customHeight="1" x14ac:dyDescent="0.25">
      <c r="J7756" s="175"/>
      <c r="K7756" s="175"/>
    </row>
    <row r="7757" spans="10:11" ht="15" customHeight="1" x14ac:dyDescent="0.25">
      <c r="J7757" s="175"/>
      <c r="K7757" s="175"/>
    </row>
    <row r="7758" spans="10:11" ht="15" customHeight="1" x14ac:dyDescent="0.25">
      <c r="J7758" s="175"/>
      <c r="K7758" s="175"/>
    </row>
    <row r="7759" spans="10:11" ht="15" customHeight="1" x14ac:dyDescent="0.25">
      <c r="J7759" s="175"/>
      <c r="K7759" s="175"/>
    </row>
    <row r="7760" spans="10:11" ht="15" customHeight="1" x14ac:dyDescent="0.25">
      <c r="J7760" s="175"/>
      <c r="K7760" s="175"/>
    </row>
    <row r="7761" spans="10:11" ht="15" customHeight="1" x14ac:dyDescent="0.25">
      <c r="J7761" s="175"/>
      <c r="K7761" s="175"/>
    </row>
    <row r="7762" spans="10:11" ht="15" customHeight="1" x14ac:dyDescent="0.25">
      <c r="J7762" s="175"/>
      <c r="K7762" s="175"/>
    </row>
    <row r="7763" spans="10:11" ht="15" customHeight="1" x14ac:dyDescent="0.25">
      <c r="J7763" s="175"/>
      <c r="K7763" s="175"/>
    </row>
    <row r="7764" spans="10:11" ht="15" customHeight="1" x14ac:dyDescent="0.25">
      <c r="J7764" s="175"/>
      <c r="K7764" s="175"/>
    </row>
    <row r="7765" spans="10:11" ht="15" customHeight="1" x14ac:dyDescent="0.25">
      <c r="J7765" s="175"/>
      <c r="K7765" s="175"/>
    </row>
    <row r="7766" spans="10:11" ht="15" customHeight="1" x14ac:dyDescent="0.25">
      <c r="J7766" s="175"/>
      <c r="K7766" s="175"/>
    </row>
    <row r="7767" spans="10:11" ht="15" customHeight="1" x14ac:dyDescent="0.25">
      <c r="J7767" s="175"/>
      <c r="K7767" s="175"/>
    </row>
    <row r="7768" spans="10:11" ht="15" customHeight="1" x14ac:dyDescent="0.25">
      <c r="J7768" s="175"/>
      <c r="K7768" s="175"/>
    </row>
    <row r="7769" spans="10:11" ht="15" customHeight="1" x14ac:dyDescent="0.25">
      <c r="J7769" s="175"/>
      <c r="K7769" s="175"/>
    </row>
    <row r="7770" spans="10:11" ht="15" customHeight="1" x14ac:dyDescent="0.25">
      <c r="J7770" s="175"/>
      <c r="K7770" s="175"/>
    </row>
    <row r="7771" spans="10:11" ht="15" customHeight="1" x14ac:dyDescent="0.25">
      <c r="J7771" s="175"/>
      <c r="K7771" s="175"/>
    </row>
    <row r="7772" spans="10:11" ht="15" customHeight="1" x14ac:dyDescent="0.25">
      <c r="J7772" s="175"/>
      <c r="K7772" s="175"/>
    </row>
    <row r="7773" spans="10:11" ht="15" customHeight="1" x14ac:dyDescent="0.25">
      <c r="J7773" s="175"/>
      <c r="K7773" s="175"/>
    </row>
    <row r="7774" spans="10:11" ht="15" customHeight="1" x14ac:dyDescent="0.25">
      <c r="J7774" s="175"/>
      <c r="K7774" s="175"/>
    </row>
    <row r="7775" spans="10:11" ht="15" customHeight="1" x14ac:dyDescent="0.25">
      <c r="J7775" s="175"/>
      <c r="K7775" s="175"/>
    </row>
    <row r="7776" spans="10:11" ht="15" customHeight="1" x14ac:dyDescent="0.25">
      <c r="J7776" s="175"/>
      <c r="K7776" s="175"/>
    </row>
    <row r="7777" spans="10:11" ht="15" customHeight="1" x14ac:dyDescent="0.25">
      <c r="J7777" s="175"/>
      <c r="K7777" s="175"/>
    </row>
    <row r="7778" spans="10:11" ht="15" customHeight="1" x14ac:dyDescent="0.25">
      <c r="J7778" s="175"/>
      <c r="K7778" s="175"/>
    </row>
    <row r="7779" spans="10:11" ht="15" customHeight="1" x14ac:dyDescent="0.25">
      <c r="J7779" s="175"/>
      <c r="K7779" s="175"/>
    </row>
    <row r="7780" spans="10:11" ht="15" customHeight="1" x14ac:dyDescent="0.25">
      <c r="J7780" s="175"/>
      <c r="K7780" s="175"/>
    </row>
    <row r="7781" spans="10:11" ht="15" customHeight="1" x14ac:dyDescent="0.25">
      <c r="J7781" s="175"/>
      <c r="K7781" s="175"/>
    </row>
    <row r="7782" spans="10:11" ht="15" customHeight="1" x14ac:dyDescent="0.25">
      <c r="J7782" s="175"/>
      <c r="K7782" s="175"/>
    </row>
    <row r="7783" spans="10:11" ht="15" customHeight="1" x14ac:dyDescent="0.25">
      <c r="J7783" s="175"/>
      <c r="K7783" s="175"/>
    </row>
    <row r="7784" spans="10:11" ht="15" customHeight="1" x14ac:dyDescent="0.25">
      <c r="J7784" s="175"/>
      <c r="K7784" s="175"/>
    </row>
    <row r="7785" spans="10:11" ht="15" customHeight="1" x14ac:dyDescent="0.25">
      <c r="J7785" s="175"/>
      <c r="K7785" s="175"/>
    </row>
    <row r="7786" spans="10:11" ht="15" customHeight="1" x14ac:dyDescent="0.25">
      <c r="J7786" s="175"/>
      <c r="K7786" s="175"/>
    </row>
    <row r="7787" spans="10:11" ht="15" customHeight="1" x14ac:dyDescent="0.25">
      <c r="J7787" s="175"/>
      <c r="K7787" s="175"/>
    </row>
    <row r="7788" spans="10:11" ht="15" customHeight="1" x14ac:dyDescent="0.25">
      <c r="J7788" s="175"/>
      <c r="K7788" s="175"/>
    </row>
    <row r="7789" spans="10:11" ht="15" customHeight="1" x14ac:dyDescent="0.25">
      <c r="J7789" s="175"/>
      <c r="K7789" s="175"/>
    </row>
    <row r="7790" spans="10:11" ht="15" customHeight="1" x14ac:dyDescent="0.25">
      <c r="J7790" s="175"/>
      <c r="K7790" s="175"/>
    </row>
    <row r="7791" spans="10:11" ht="15" customHeight="1" x14ac:dyDescent="0.25">
      <c r="J7791" s="175"/>
      <c r="K7791" s="175"/>
    </row>
    <row r="7792" spans="10:11" ht="15" customHeight="1" x14ac:dyDescent="0.25">
      <c r="J7792" s="175"/>
      <c r="K7792" s="175"/>
    </row>
    <row r="7793" spans="10:11" ht="15" customHeight="1" x14ac:dyDescent="0.25">
      <c r="J7793" s="175"/>
      <c r="K7793" s="175"/>
    </row>
    <row r="7794" spans="10:11" ht="15" customHeight="1" x14ac:dyDescent="0.25">
      <c r="J7794" s="175"/>
      <c r="K7794" s="175"/>
    </row>
    <row r="7795" spans="10:11" ht="15" customHeight="1" x14ac:dyDescent="0.25">
      <c r="J7795" s="175"/>
      <c r="K7795" s="175"/>
    </row>
    <row r="7796" spans="10:11" ht="15" customHeight="1" x14ac:dyDescent="0.25">
      <c r="J7796" s="175"/>
      <c r="K7796" s="175"/>
    </row>
    <row r="7797" spans="10:11" ht="15" customHeight="1" x14ac:dyDescent="0.25">
      <c r="J7797" s="175"/>
      <c r="K7797" s="175"/>
    </row>
    <row r="7798" spans="10:11" ht="15" customHeight="1" x14ac:dyDescent="0.25">
      <c r="J7798" s="175"/>
      <c r="K7798" s="175"/>
    </row>
    <row r="7799" spans="10:11" ht="15" customHeight="1" x14ac:dyDescent="0.25">
      <c r="J7799" s="175"/>
      <c r="K7799" s="175"/>
    </row>
    <row r="7800" spans="10:11" ht="15" customHeight="1" x14ac:dyDescent="0.25">
      <c r="J7800" s="175"/>
      <c r="K7800" s="175"/>
    </row>
    <row r="7801" spans="10:11" ht="15" customHeight="1" x14ac:dyDescent="0.25">
      <c r="J7801" s="175"/>
      <c r="K7801" s="175"/>
    </row>
    <row r="7802" spans="10:11" ht="15" customHeight="1" x14ac:dyDescent="0.25">
      <c r="J7802" s="175"/>
      <c r="K7802" s="175"/>
    </row>
    <row r="7803" spans="10:11" ht="15" customHeight="1" x14ac:dyDescent="0.25">
      <c r="J7803" s="175"/>
      <c r="K7803" s="175"/>
    </row>
    <row r="7804" spans="10:11" ht="15" customHeight="1" x14ac:dyDescent="0.25">
      <c r="J7804" s="175"/>
      <c r="K7804" s="175"/>
    </row>
    <row r="7805" spans="10:11" ht="15" customHeight="1" x14ac:dyDescent="0.25">
      <c r="J7805" s="175"/>
      <c r="K7805" s="175"/>
    </row>
    <row r="7806" spans="10:11" ht="15" customHeight="1" x14ac:dyDescent="0.25">
      <c r="J7806" s="175"/>
      <c r="K7806" s="175"/>
    </row>
    <row r="7807" spans="10:11" ht="15" customHeight="1" x14ac:dyDescent="0.25">
      <c r="J7807" s="175"/>
      <c r="K7807" s="175"/>
    </row>
    <row r="7808" spans="10:11" ht="15" customHeight="1" x14ac:dyDescent="0.25">
      <c r="J7808" s="175"/>
      <c r="K7808" s="175"/>
    </row>
    <row r="7809" spans="10:11" ht="15" customHeight="1" x14ac:dyDescent="0.25">
      <c r="J7809" s="175"/>
      <c r="K7809" s="175"/>
    </row>
    <row r="7810" spans="10:11" ht="15" customHeight="1" x14ac:dyDescent="0.25">
      <c r="J7810" s="175"/>
      <c r="K7810" s="175"/>
    </row>
    <row r="7811" spans="10:11" ht="15" customHeight="1" x14ac:dyDescent="0.25">
      <c r="J7811" s="175"/>
      <c r="K7811" s="175"/>
    </row>
    <row r="7812" spans="10:11" ht="15" customHeight="1" x14ac:dyDescent="0.25">
      <c r="J7812" s="175"/>
      <c r="K7812" s="175"/>
    </row>
    <row r="7813" spans="10:11" ht="15" customHeight="1" x14ac:dyDescent="0.25">
      <c r="J7813" s="175"/>
      <c r="K7813" s="175"/>
    </row>
    <row r="7814" spans="10:11" ht="15" customHeight="1" x14ac:dyDescent="0.25">
      <c r="J7814" s="175"/>
      <c r="K7814" s="175"/>
    </row>
    <row r="7815" spans="10:11" ht="15" customHeight="1" x14ac:dyDescent="0.25">
      <c r="J7815" s="175"/>
      <c r="K7815" s="175"/>
    </row>
    <row r="7816" spans="10:11" ht="15" customHeight="1" x14ac:dyDescent="0.25">
      <c r="J7816" s="175"/>
      <c r="K7816" s="175"/>
    </row>
    <row r="7817" spans="10:11" ht="15" customHeight="1" x14ac:dyDescent="0.25">
      <c r="J7817" s="175"/>
      <c r="K7817" s="175"/>
    </row>
    <row r="7818" spans="10:11" ht="15" customHeight="1" x14ac:dyDescent="0.25">
      <c r="J7818" s="175"/>
      <c r="K7818" s="175"/>
    </row>
    <row r="7819" spans="10:11" ht="15" customHeight="1" x14ac:dyDescent="0.25">
      <c r="J7819" s="175"/>
      <c r="K7819" s="175"/>
    </row>
    <row r="7820" spans="10:11" ht="15" customHeight="1" x14ac:dyDescent="0.25">
      <c r="J7820" s="175"/>
      <c r="K7820" s="175"/>
    </row>
    <row r="7821" spans="10:11" ht="15" customHeight="1" x14ac:dyDescent="0.25">
      <c r="J7821" s="175"/>
      <c r="K7821" s="175"/>
    </row>
    <row r="7822" spans="10:11" ht="15" customHeight="1" x14ac:dyDescent="0.25">
      <c r="J7822" s="175"/>
      <c r="K7822" s="175"/>
    </row>
    <row r="7823" spans="10:11" ht="15" customHeight="1" x14ac:dyDescent="0.25">
      <c r="J7823" s="175"/>
      <c r="K7823" s="175"/>
    </row>
    <row r="7824" spans="10:11" ht="15" customHeight="1" x14ac:dyDescent="0.25">
      <c r="J7824" s="175"/>
      <c r="K7824" s="175"/>
    </row>
    <row r="7825" spans="10:11" ht="15" customHeight="1" x14ac:dyDescent="0.25">
      <c r="J7825" s="175"/>
      <c r="K7825" s="175"/>
    </row>
    <row r="7826" spans="10:11" ht="15" customHeight="1" x14ac:dyDescent="0.25">
      <c r="J7826" s="175"/>
      <c r="K7826" s="175"/>
    </row>
    <row r="7827" spans="10:11" ht="15" customHeight="1" x14ac:dyDescent="0.25">
      <c r="J7827" s="175"/>
      <c r="K7827" s="175"/>
    </row>
    <row r="7828" spans="10:11" ht="15" customHeight="1" x14ac:dyDescent="0.25">
      <c r="J7828" s="175"/>
      <c r="K7828" s="175"/>
    </row>
    <row r="7829" spans="10:11" ht="15" customHeight="1" x14ac:dyDescent="0.25">
      <c r="J7829" s="175"/>
      <c r="K7829" s="175"/>
    </row>
    <row r="7830" spans="10:11" ht="15" customHeight="1" x14ac:dyDescent="0.25">
      <c r="J7830" s="175"/>
      <c r="K7830" s="175"/>
    </row>
    <row r="7831" spans="10:11" ht="15" customHeight="1" x14ac:dyDescent="0.25">
      <c r="J7831" s="175"/>
      <c r="K7831" s="175"/>
    </row>
    <row r="7832" spans="10:11" ht="15" customHeight="1" x14ac:dyDescent="0.25">
      <c r="J7832" s="175"/>
      <c r="K7832" s="175"/>
    </row>
    <row r="7833" spans="10:11" ht="15" customHeight="1" x14ac:dyDescent="0.25">
      <c r="J7833" s="175"/>
      <c r="K7833" s="175"/>
    </row>
    <row r="7834" spans="10:11" ht="15" customHeight="1" x14ac:dyDescent="0.25">
      <c r="J7834" s="175"/>
      <c r="K7834" s="175"/>
    </row>
    <row r="7835" spans="10:11" ht="15" customHeight="1" x14ac:dyDescent="0.25">
      <c r="J7835" s="175"/>
      <c r="K7835" s="175"/>
    </row>
    <row r="7836" spans="10:11" ht="15" customHeight="1" x14ac:dyDescent="0.25">
      <c r="J7836" s="175"/>
      <c r="K7836" s="175"/>
    </row>
    <row r="7837" spans="10:11" ht="15" customHeight="1" x14ac:dyDescent="0.25">
      <c r="J7837" s="175"/>
      <c r="K7837" s="175"/>
    </row>
    <row r="7838" spans="10:11" ht="15" customHeight="1" x14ac:dyDescent="0.25">
      <c r="J7838" s="175"/>
      <c r="K7838" s="175"/>
    </row>
    <row r="7839" spans="10:11" ht="15" customHeight="1" x14ac:dyDescent="0.25">
      <c r="J7839" s="175"/>
      <c r="K7839" s="175"/>
    </row>
    <row r="7840" spans="10:11" ht="15" customHeight="1" x14ac:dyDescent="0.25">
      <c r="J7840" s="175"/>
      <c r="K7840" s="175"/>
    </row>
    <row r="7841" spans="10:11" ht="15" customHeight="1" x14ac:dyDescent="0.25">
      <c r="J7841" s="175"/>
      <c r="K7841" s="175"/>
    </row>
    <row r="7842" spans="10:11" ht="15" customHeight="1" x14ac:dyDescent="0.25">
      <c r="J7842" s="175"/>
      <c r="K7842" s="175"/>
    </row>
    <row r="7843" spans="10:11" ht="15" customHeight="1" x14ac:dyDescent="0.25">
      <c r="J7843" s="175"/>
      <c r="K7843" s="175"/>
    </row>
    <row r="7844" spans="10:11" ht="15" customHeight="1" x14ac:dyDescent="0.25">
      <c r="J7844" s="175"/>
      <c r="K7844" s="175"/>
    </row>
    <row r="7845" spans="10:11" ht="15" customHeight="1" x14ac:dyDescent="0.25">
      <c r="J7845" s="175"/>
      <c r="K7845" s="175"/>
    </row>
    <row r="7846" spans="10:11" ht="15" customHeight="1" x14ac:dyDescent="0.25">
      <c r="J7846" s="175"/>
      <c r="K7846" s="175"/>
    </row>
    <row r="7847" spans="10:11" ht="15" customHeight="1" x14ac:dyDescent="0.25">
      <c r="J7847" s="175"/>
      <c r="K7847" s="175"/>
    </row>
    <row r="7848" spans="10:11" ht="15" customHeight="1" x14ac:dyDescent="0.25">
      <c r="J7848" s="175"/>
      <c r="K7848" s="175"/>
    </row>
    <row r="7849" spans="10:11" ht="15" customHeight="1" x14ac:dyDescent="0.25">
      <c r="J7849" s="175"/>
      <c r="K7849" s="175"/>
    </row>
    <row r="7850" spans="10:11" ht="15" customHeight="1" x14ac:dyDescent="0.25">
      <c r="J7850" s="175"/>
      <c r="K7850" s="175"/>
    </row>
    <row r="7851" spans="10:11" ht="15" customHeight="1" x14ac:dyDescent="0.25">
      <c r="J7851" s="175"/>
      <c r="K7851" s="175"/>
    </row>
    <row r="7852" spans="10:11" ht="15" customHeight="1" x14ac:dyDescent="0.25">
      <c r="J7852" s="175"/>
      <c r="K7852" s="175"/>
    </row>
    <row r="7853" spans="10:11" ht="15" customHeight="1" x14ac:dyDescent="0.25">
      <c r="J7853" s="175"/>
      <c r="K7853" s="175"/>
    </row>
    <row r="7854" spans="10:11" ht="15" customHeight="1" x14ac:dyDescent="0.25">
      <c r="J7854" s="175"/>
      <c r="K7854" s="175"/>
    </row>
    <row r="7855" spans="10:11" ht="15" customHeight="1" x14ac:dyDescent="0.25">
      <c r="J7855" s="175"/>
      <c r="K7855" s="175"/>
    </row>
    <row r="7856" spans="10:11" ht="15" customHeight="1" x14ac:dyDescent="0.25">
      <c r="J7856" s="175"/>
      <c r="K7856" s="175"/>
    </row>
    <row r="7857" spans="10:11" ht="15" customHeight="1" x14ac:dyDescent="0.25">
      <c r="J7857" s="175"/>
      <c r="K7857" s="175"/>
    </row>
    <row r="7858" spans="10:11" ht="15" customHeight="1" x14ac:dyDescent="0.25">
      <c r="J7858" s="175"/>
      <c r="K7858" s="175"/>
    </row>
    <row r="7859" spans="10:11" ht="15" customHeight="1" x14ac:dyDescent="0.25">
      <c r="J7859" s="175"/>
      <c r="K7859" s="175"/>
    </row>
    <row r="7860" spans="10:11" ht="15" customHeight="1" x14ac:dyDescent="0.25">
      <c r="J7860" s="175"/>
      <c r="K7860" s="175"/>
    </row>
    <row r="7861" spans="10:11" ht="15" customHeight="1" x14ac:dyDescent="0.25">
      <c r="J7861" s="175"/>
      <c r="K7861" s="175"/>
    </row>
    <row r="7862" spans="10:11" ht="15" customHeight="1" x14ac:dyDescent="0.25">
      <c r="J7862" s="175"/>
      <c r="K7862" s="175"/>
    </row>
    <row r="7863" spans="10:11" ht="15" customHeight="1" x14ac:dyDescent="0.25">
      <c r="J7863" s="175"/>
      <c r="K7863" s="175"/>
    </row>
    <row r="7864" spans="10:11" ht="15" customHeight="1" x14ac:dyDescent="0.25">
      <c r="J7864" s="175"/>
      <c r="K7864" s="175"/>
    </row>
    <row r="7865" spans="10:11" ht="15" customHeight="1" x14ac:dyDescent="0.25">
      <c r="J7865" s="175"/>
      <c r="K7865" s="175"/>
    </row>
    <row r="7866" spans="10:11" ht="15" customHeight="1" x14ac:dyDescent="0.25">
      <c r="J7866" s="175"/>
      <c r="K7866" s="175"/>
    </row>
    <row r="7867" spans="10:11" ht="15" customHeight="1" x14ac:dyDescent="0.25">
      <c r="J7867" s="175"/>
      <c r="K7867" s="175"/>
    </row>
    <row r="7868" spans="10:11" ht="15" customHeight="1" x14ac:dyDescent="0.25">
      <c r="J7868" s="175"/>
      <c r="K7868" s="175"/>
    </row>
    <row r="7869" spans="10:11" ht="15" customHeight="1" x14ac:dyDescent="0.25">
      <c r="J7869" s="175"/>
      <c r="K7869" s="175"/>
    </row>
    <row r="7870" spans="10:11" ht="15" customHeight="1" x14ac:dyDescent="0.25">
      <c r="J7870" s="175"/>
      <c r="K7870" s="175"/>
    </row>
    <row r="7871" spans="10:11" ht="15" customHeight="1" x14ac:dyDescent="0.25">
      <c r="J7871" s="175"/>
      <c r="K7871" s="175"/>
    </row>
    <row r="7872" spans="10:11" ht="15" customHeight="1" x14ac:dyDescent="0.25">
      <c r="J7872" s="175"/>
      <c r="K7872" s="175"/>
    </row>
    <row r="7873" spans="10:11" ht="15" customHeight="1" x14ac:dyDescent="0.25">
      <c r="J7873" s="175"/>
      <c r="K7873" s="175"/>
    </row>
    <row r="7874" spans="10:11" ht="15" customHeight="1" x14ac:dyDescent="0.25">
      <c r="J7874" s="175"/>
      <c r="K7874" s="175"/>
    </row>
    <row r="7875" spans="10:11" ht="15" customHeight="1" x14ac:dyDescent="0.25">
      <c r="J7875" s="175"/>
      <c r="K7875" s="175"/>
    </row>
    <row r="7876" spans="10:11" ht="15" customHeight="1" x14ac:dyDescent="0.25">
      <c r="J7876" s="175"/>
      <c r="K7876" s="175"/>
    </row>
    <row r="7877" spans="10:11" ht="15" customHeight="1" x14ac:dyDescent="0.25">
      <c r="J7877" s="175"/>
      <c r="K7877" s="175"/>
    </row>
    <row r="7878" spans="10:11" ht="15" customHeight="1" x14ac:dyDescent="0.25">
      <c r="J7878" s="175"/>
      <c r="K7878" s="175"/>
    </row>
    <row r="7879" spans="10:11" ht="15" customHeight="1" x14ac:dyDescent="0.25">
      <c r="J7879" s="175"/>
      <c r="K7879" s="175"/>
    </row>
    <row r="7880" spans="10:11" ht="15" customHeight="1" x14ac:dyDescent="0.25">
      <c r="J7880" s="175"/>
      <c r="K7880" s="175"/>
    </row>
    <row r="7881" spans="10:11" ht="15" customHeight="1" x14ac:dyDescent="0.25">
      <c r="J7881" s="175"/>
      <c r="K7881" s="175"/>
    </row>
    <row r="7882" spans="10:11" ht="15" customHeight="1" x14ac:dyDescent="0.25">
      <c r="J7882" s="175"/>
      <c r="K7882" s="175"/>
    </row>
    <row r="7883" spans="10:11" ht="15" customHeight="1" x14ac:dyDescent="0.25">
      <c r="J7883" s="175"/>
      <c r="K7883" s="175"/>
    </row>
    <row r="7884" spans="10:11" ht="15" customHeight="1" x14ac:dyDescent="0.25">
      <c r="J7884" s="175"/>
      <c r="K7884" s="175"/>
    </row>
    <row r="7885" spans="10:11" ht="15" customHeight="1" x14ac:dyDescent="0.25">
      <c r="J7885" s="175"/>
      <c r="K7885" s="175"/>
    </row>
    <row r="7886" spans="10:11" ht="15" customHeight="1" x14ac:dyDescent="0.25">
      <c r="J7886" s="175"/>
      <c r="K7886" s="175"/>
    </row>
    <row r="7887" spans="10:11" ht="15" customHeight="1" x14ac:dyDescent="0.25">
      <c r="J7887" s="175"/>
      <c r="K7887" s="175"/>
    </row>
    <row r="7888" spans="10:11" ht="15" customHeight="1" x14ac:dyDescent="0.25">
      <c r="J7888" s="175"/>
      <c r="K7888" s="175"/>
    </row>
    <row r="7889" spans="10:11" ht="15" customHeight="1" x14ac:dyDescent="0.25">
      <c r="J7889" s="175"/>
      <c r="K7889" s="175"/>
    </row>
    <row r="7890" spans="10:11" ht="15" customHeight="1" x14ac:dyDescent="0.25">
      <c r="J7890" s="175"/>
      <c r="K7890" s="175"/>
    </row>
    <row r="7891" spans="10:11" ht="15" customHeight="1" x14ac:dyDescent="0.25">
      <c r="J7891" s="175"/>
      <c r="K7891" s="175"/>
    </row>
    <row r="7892" spans="10:11" ht="15" customHeight="1" x14ac:dyDescent="0.25">
      <c r="J7892" s="175"/>
      <c r="K7892" s="175"/>
    </row>
    <row r="7893" spans="10:11" ht="15" customHeight="1" x14ac:dyDescent="0.25">
      <c r="J7893" s="175"/>
      <c r="K7893" s="175"/>
    </row>
    <row r="7894" spans="10:11" ht="15" customHeight="1" x14ac:dyDescent="0.25">
      <c r="J7894" s="175"/>
      <c r="K7894" s="175"/>
    </row>
    <row r="7895" spans="10:11" ht="15" customHeight="1" x14ac:dyDescent="0.25">
      <c r="J7895" s="175"/>
      <c r="K7895" s="175"/>
    </row>
    <row r="7896" spans="10:11" ht="15" customHeight="1" x14ac:dyDescent="0.25">
      <c r="J7896" s="175"/>
      <c r="K7896" s="175"/>
    </row>
    <row r="7897" spans="10:11" ht="15" customHeight="1" x14ac:dyDescent="0.25">
      <c r="J7897" s="175"/>
      <c r="K7897" s="175"/>
    </row>
    <row r="7898" spans="10:11" ht="15" customHeight="1" x14ac:dyDescent="0.25">
      <c r="J7898" s="175"/>
      <c r="K7898" s="175"/>
    </row>
    <row r="7899" spans="10:11" ht="15" customHeight="1" x14ac:dyDescent="0.25">
      <c r="J7899" s="175"/>
      <c r="K7899" s="175"/>
    </row>
    <row r="7900" spans="10:11" ht="15" customHeight="1" x14ac:dyDescent="0.25">
      <c r="J7900" s="175"/>
      <c r="K7900" s="175"/>
    </row>
    <row r="7901" spans="10:11" ht="15" customHeight="1" x14ac:dyDescent="0.25">
      <c r="J7901" s="175"/>
      <c r="K7901" s="175"/>
    </row>
    <row r="7902" spans="10:11" ht="15" customHeight="1" x14ac:dyDescent="0.25">
      <c r="J7902" s="175"/>
      <c r="K7902" s="175"/>
    </row>
    <row r="7903" spans="10:11" ht="15" customHeight="1" x14ac:dyDescent="0.25">
      <c r="J7903" s="175"/>
      <c r="K7903" s="175"/>
    </row>
    <row r="7904" spans="10:11" ht="15" customHeight="1" x14ac:dyDescent="0.25">
      <c r="J7904" s="175"/>
      <c r="K7904" s="175"/>
    </row>
    <row r="7905" spans="10:11" ht="15" customHeight="1" x14ac:dyDescent="0.25">
      <c r="J7905" s="175"/>
      <c r="K7905" s="175"/>
    </row>
    <row r="7906" spans="10:11" ht="15" customHeight="1" x14ac:dyDescent="0.25">
      <c r="J7906" s="175"/>
      <c r="K7906" s="175"/>
    </row>
    <row r="7907" spans="10:11" ht="15" customHeight="1" x14ac:dyDescent="0.25">
      <c r="J7907" s="175"/>
      <c r="K7907" s="175"/>
    </row>
    <row r="7908" spans="10:11" ht="15" customHeight="1" x14ac:dyDescent="0.25">
      <c r="J7908" s="175"/>
      <c r="K7908" s="175"/>
    </row>
    <row r="7909" spans="10:11" ht="15" customHeight="1" x14ac:dyDescent="0.25">
      <c r="J7909" s="175"/>
      <c r="K7909" s="175"/>
    </row>
    <row r="7910" spans="10:11" ht="15" customHeight="1" x14ac:dyDescent="0.25">
      <c r="J7910" s="175"/>
      <c r="K7910" s="175"/>
    </row>
    <row r="7911" spans="10:11" ht="15" customHeight="1" x14ac:dyDescent="0.25">
      <c r="J7911" s="175"/>
      <c r="K7911" s="175"/>
    </row>
    <row r="7912" spans="10:11" ht="15" customHeight="1" x14ac:dyDescent="0.25">
      <c r="J7912" s="175"/>
      <c r="K7912" s="175"/>
    </row>
    <row r="7913" spans="10:11" ht="15" customHeight="1" x14ac:dyDescent="0.25">
      <c r="J7913" s="175"/>
      <c r="K7913" s="175"/>
    </row>
    <row r="7914" spans="10:11" ht="15" customHeight="1" x14ac:dyDescent="0.25">
      <c r="J7914" s="175"/>
      <c r="K7914" s="175"/>
    </row>
    <row r="7915" spans="10:11" ht="15" customHeight="1" x14ac:dyDescent="0.25">
      <c r="J7915" s="175"/>
      <c r="K7915" s="175"/>
    </row>
    <row r="7916" spans="10:11" ht="15" customHeight="1" x14ac:dyDescent="0.25">
      <c r="J7916" s="175"/>
      <c r="K7916" s="175"/>
    </row>
    <row r="7917" spans="10:11" ht="15" customHeight="1" x14ac:dyDescent="0.25">
      <c r="J7917" s="175"/>
      <c r="K7917" s="175"/>
    </row>
    <row r="7918" spans="10:11" ht="15" customHeight="1" x14ac:dyDescent="0.25">
      <c r="J7918" s="175"/>
      <c r="K7918" s="175"/>
    </row>
    <row r="7919" spans="10:11" ht="15" customHeight="1" x14ac:dyDescent="0.25">
      <c r="J7919" s="175"/>
      <c r="K7919" s="175"/>
    </row>
    <row r="7920" spans="10:11" ht="15" customHeight="1" x14ac:dyDescent="0.25">
      <c r="J7920" s="175"/>
      <c r="K7920" s="175"/>
    </row>
    <row r="7921" spans="10:11" ht="15" customHeight="1" x14ac:dyDescent="0.25">
      <c r="J7921" s="175"/>
      <c r="K7921" s="175"/>
    </row>
    <row r="7922" spans="10:11" ht="15" customHeight="1" x14ac:dyDescent="0.25">
      <c r="J7922" s="175"/>
      <c r="K7922" s="175"/>
    </row>
    <row r="7923" spans="10:11" ht="15" customHeight="1" x14ac:dyDescent="0.25">
      <c r="J7923" s="175"/>
      <c r="K7923" s="175"/>
    </row>
    <row r="7924" spans="10:11" ht="15" customHeight="1" x14ac:dyDescent="0.25">
      <c r="J7924" s="175"/>
      <c r="K7924" s="175"/>
    </row>
    <row r="7925" spans="10:11" ht="15" customHeight="1" x14ac:dyDescent="0.25">
      <c r="J7925" s="175"/>
      <c r="K7925" s="175"/>
    </row>
    <row r="7926" spans="10:11" ht="15" customHeight="1" x14ac:dyDescent="0.25">
      <c r="J7926" s="175"/>
      <c r="K7926" s="175"/>
    </row>
    <row r="7927" spans="10:11" ht="15" customHeight="1" x14ac:dyDescent="0.25">
      <c r="J7927" s="175"/>
      <c r="K7927" s="175"/>
    </row>
    <row r="7928" spans="10:11" ht="15" customHeight="1" x14ac:dyDescent="0.25">
      <c r="J7928" s="175"/>
      <c r="K7928" s="175"/>
    </row>
    <row r="7929" spans="10:11" ht="15" customHeight="1" x14ac:dyDescent="0.25">
      <c r="J7929" s="175"/>
      <c r="K7929" s="175"/>
    </row>
    <row r="7930" spans="10:11" ht="15" customHeight="1" x14ac:dyDescent="0.25">
      <c r="J7930" s="175"/>
      <c r="K7930" s="175"/>
    </row>
    <row r="7931" spans="10:11" ht="15" customHeight="1" x14ac:dyDescent="0.25">
      <c r="J7931" s="175"/>
      <c r="K7931" s="175"/>
    </row>
    <row r="7932" spans="10:11" ht="15" customHeight="1" x14ac:dyDescent="0.25">
      <c r="J7932" s="175"/>
      <c r="K7932" s="175"/>
    </row>
    <row r="7933" spans="10:11" ht="15" customHeight="1" x14ac:dyDescent="0.25">
      <c r="J7933" s="175"/>
      <c r="K7933" s="175"/>
    </row>
    <row r="7934" spans="10:11" ht="15" customHeight="1" x14ac:dyDescent="0.25">
      <c r="J7934" s="175"/>
      <c r="K7934" s="175"/>
    </row>
    <row r="7935" spans="10:11" ht="15" customHeight="1" x14ac:dyDescent="0.25">
      <c r="J7935" s="175"/>
      <c r="K7935" s="175"/>
    </row>
    <row r="7936" spans="10:11" ht="15" customHeight="1" x14ac:dyDescent="0.25">
      <c r="J7936" s="175"/>
      <c r="K7936" s="175"/>
    </row>
    <row r="7937" spans="10:11" ht="15" customHeight="1" x14ac:dyDescent="0.25">
      <c r="J7937" s="175"/>
      <c r="K7937" s="175"/>
    </row>
    <row r="7938" spans="10:11" ht="15" customHeight="1" x14ac:dyDescent="0.25">
      <c r="J7938" s="175"/>
      <c r="K7938" s="175"/>
    </row>
    <row r="7939" spans="10:11" ht="15" customHeight="1" x14ac:dyDescent="0.25">
      <c r="J7939" s="175"/>
      <c r="K7939" s="175"/>
    </row>
    <row r="7940" spans="10:11" ht="15" customHeight="1" x14ac:dyDescent="0.25">
      <c r="J7940" s="175"/>
      <c r="K7940" s="175"/>
    </row>
    <row r="7941" spans="10:11" ht="15" customHeight="1" x14ac:dyDescent="0.25">
      <c r="J7941" s="175"/>
      <c r="K7941" s="175"/>
    </row>
    <row r="7942" spans="10:11" ht="15" customHeight="1" x14ac:dyDescent="0.25">
      <c r="J7942" s="175"/>
      <c r="K7942" s="175"/>
    </row>
    <row r="7943" spans="10:11" ht="15" customHeight="1" x14ac:dyDescent="0.25">
      <c r="J7943" s="175"/>
      <c r="K7943" s="175"/>
    </row>
    <row r="7944" spans="10:11" ht="15" customHeight="1" x14ac:dyDescent="0.25">
      <c r="J7944" s="175"/>
      <c r="K7944" s="175"/>
    </row>
    <row r="7945" spans="10:11" ht="15" customHeight="1" x14ac:dyDescent="0.25">
      <c r="J7945" s="175"/>
      <c r="K7945" s="175"/>
    </row>
    <row r="7946" spans="10:11" ht="15" customHeight="1" x14ac:dyDescent="0.25">
      <c r="J7946" s="175"/>
      <c r="K7946" s="175"/>
    </row>
    <row r="7947" spans="10:11" ht="15" customHeight="1" x14ac:dyDescent="0.25">
      <c r="J7947" s="175"/>
      <c r="K7947" s="175"/>
    </row>
    <row r="7948" spans="10:11" ht="15" customHeight="1" x14ac:dyDescent="0.25">
      <c r="J7948" s="175"/>
      <c r="K7948" s="175"/>
    </row>
    <row r="7949" spans="10:11" ht="15" customHeight="1" x14ac:dyDescent="0.25">
      <c r="J7949" s="175"/>
      <c r="K7949" s="175"/>
    </row>
    <row r="7950" spans="10:11" ht="15" customHeight="1" x14ac:dyDescent="0.25">
      <c r="J7950" s="175"/>
      <c r="K7950" s="175"/>
    </row>
    <row r="7951" spans="10:11" ht="15" customHeight="1" x14ac:dyDescent="0.25">
      <c r="J7951" s="175"/>
      <c r="K7951" s="175"/>
    </row>
    <row r="7952" spans="10:11" ht="15" customHeight="1" x14ac:dyDescent="0.25">
      <c r="J7952" s="175"/>
      <c r="K7952" s="175"/>
    </row>
    <row r="7953" spans="10:11" ht="15" customHeight="1" x14ac:dyDescent="0.25">
      <c r="J7953" s="175"/>
      <c r="K7953" s="175"/>
    </row>
    <row r="7954" spans="10:11" ht="15" customHeight="1" x14ac:dyDescent="0.25">
      <c r="J7954" s="175"/>
      <c r="K7954" s="175"/>
    </row>
    <row r="7955" spans="10:11" ht="15" customHeight="1" x14ac:dyDescent="0.25">
      <c r="J7955" s="175"/>
      <c r="K7955" s="175"/>
    </row>
    <row r="7956" spans="10:11" ht="15" customHeight="1" x14ac:dyDescent="0.25">
      <c r="J7956" s="175"/>
      <c r="K7956" s="175"/>
    </row>
    <row r="7957" spans="10:11" ht="15" customHeight="1" x14ac:dyDescent="0.25">
      <c r="J7957" s="175"/>
      <c r="K7957" s="175"/>
    </row>
    <row r="7958" spans="10:11" ht="15" customHeight="1" x14ac:dyDescent="0.25">
      <c r="J7958" s="175"/>
      <c r="K7958" s="175"/>
    </row>
    <row r="7959" spans="10:11" ht="15" customHeight="1" x14ac:dyDescent="0.25">
      <c r="J7959" s="175"/>
      <c r="K7959" s="175"/>
    </row>
    <row r="7960" spans="10:11" ht="15" customHeight="1" x14ac:dyDescent="0.25">
      <c r="J7960" s="175"/>
      <c r="K7960" s="175"/>
    </row>
    <row r="7961" spans="10:11" ht="15" customHeight="1" x14ac:dyDescent="0.25">
      <c r="J7961" s="175"/>
      <c r="K7961" s="175"/>
    </row>
    <row r="7962" spans="10:11" ht="15" customHeight="1" x14ac:dyDescent="0.25">
      <c r="J7962" s="175"/>
      <c r="K7962" s="175"/>
    </row>
    <row r="7963" spans="10:11" ht="15" customHeight="1" x14ac:dyDescent="0.25">
      <c r="J7963" s="175"/>
      <c r="K7963" s="175"/>
    </row>
    <row r="7964" spans="10:11" ht="15" customHeight="1" x14ac:dyDescent="0.25">
      <c r="J7964" s="175"/>
      <c r="K7964" s="175"/>
    </row>
    <row r="7965" spans="10:11" ht="15" customHeight="1" x14ac:dyDescent="0.25">
      <c r="J7965" s="175"/>
      <c r="K7965" s="175"/>
    </row>
    <row r="7966" spans="10:11" ht="15" customHeight="1" x14ac:dyDescent="0.25">
      <c r="J7966" s="175"/>
      <c r="K7966" s="175"/>
    </row>
    <row r="7967" spans="10:11" ht="15" customHeight="1" x14ac:dyDescent="0.25">
      <c r="J7967" s="175"/>
      <c r="K7967" s="175"/>
    </row>
    <row r="7968" spans="10:11" ht="15" customHeight="1" x14ac:dyDescent="0.25">
      <c r="J7968" s="175"/>
      <c r="K7968" s="175"/>
    </row>
    <row r="7969" spans="10:11" ht="15" customHeight="1" x14ac:dyDescent="0.25">
      <c r="J7969" s="175"/>
      <c r="K7969" s="175"/>
    </row>
    <row r="7970" spans="10:11" ht="15" customHeight="1" x14ac:dyDescent="0.25">
      <c r="J7970" s="175"/>
      <c r="K7970" s="175"/>
    </row>
    <row r="7971" spans="10:11" ht="15" customHeight="1" x14ac:dyDescent="0.25">
      <c r="J7971" s="175"/>
      <c r="K7971" s="175"/>
    </row>
    <row r="7972" spans="10:11" ht="15" customHeight="1" x14ac:dyDescent="0.25">
      <c r="J7972" s="175"/>
      <c r="K7972" s="175"/>
    </row>
    <row r="7973" spans="10:11" ht="15" customHeight="1" x14ac:dyDescent="0.25">
      <c r="J7973" s="175"/>
      <c r="K7973" s="175"/>
    </row>
    <row r="7974" spans="10:11" ht="15" customHeight="1" x14ac:dyDescent="0.25">
      <c r="J7974" s="175"/>
      <c r="K7974" s="175"/>
    </row>
    <row r="7975" spans="10:11" ht="15" customHeight="1" x14ac:dyDescent="0.25">
      <c r="J7975" s="175"/>
      <c r="K7975" s="175"/>
    </row>
    <row r="7976" spans="10:11" ht="15" customHeight="1" x14ac:dyDescent="0.25">
      <c r="J7976" s="175"/>
      <c r="K7976" s="175"/>
    </row>
    <row r="7977" spans="10:11" ht="15" customHeight="1" x14ac:dyDescent="0.25">
      <c r="J7977" s="175"/>
      <c r="K7977" s="175"/>
    </row>
    <row r="7978" spans="10:11" ht="15" customHeight="1" x14ac:dyDescent="0.25">
      <c r="J7978" s="175"/>
      <c r="K7978" s="175"/>
    </row>
    <row r="7979" spans="10:11" ht="15" customHeight="1" x14ac:dyDescent="0.25">
      <c r="J7979" s="175"/>
      <c r="K7979" s="175"/>
    </row>
    <row r="7980" spans="10:11" ht="15" customHeight="1" x14ac:dyDescent="0.25">
      <c r="J7980" s="175"/>
      <c r="K7980" s="175"/>
    </row>
    <row r="7981" spans="10:11" ht="15" customHeight="1" x14ac:dyDescent="0.25">
      <c r="J7981" s="175"/>
      <c r="K7981" s="175"/>
    </row>
    <row r="7982" spans="10:11" ht="15" customHeight="1" x14ac:dyDescent="0.25">
      <c r="J7982" s="175"/>
      <c r="K7982" s="175"/>
    </row>
    <row r="7983" spans="10:11" ht="15" customHeight="1" x14ac:dyDescent="0.25">
      <c r="J7983" s="175"/>
      <c r="K7983" s="175"/>
    </row>
    <row r="7984" spans="10:11" ht="15" customHeight="1" x14ac:dyDescent="0.25">
      <c r="J7984" s="175"/>
      <c r="K7984" s="175"/>
    </row>
    <row r="7985" spans="10:11" ht="15" customHeight="1" x14ac:dyDescent="0.25">
      <c r="J7985" s="175"/>
      <c r="K7985" s="175"/>
    </row>
    <row r="7986" spans="10:11" ht="15" customHeight="1" x14ac:dyDescent="0.25">
      <c r="J7986" s="175"/>
      <c r="K7986" s="175"/>
    </row>
    <row r="7987" spans="10:11" ht="15" customHeight="1" x14ac:dyDescent="0.25">
      <c r="J7987" s="175"/>
      <c r="K7987" s="175"/>
    </row>
    <row r="7988" spans="10:11" ht="15" customHeight="1" x14ac:dyDescent="0.25">
      <c r="J7988" s="175"/>
      <c r="K7988" s="175"/>
    </row>
    <row r="7989" spans="10:11" ht="15" customHeight="1" x14ac:dyDescent="0.25">
      <c r="J7989" s="175"/>
      <c r="K7989" s="175"/>
    </row>
    <row r="7990" spans="10:11" ht="15" customHeight="1" x14ac:dyDescent="0.25">
      <c r="J7990" s="175"/>
      <c r="K7990" s="175"/>
    </row>
    <row r="7991" spans="10:11" ht="15" customHeight="1" x14ac:dyDescent="0.25">
      <c r="J7991" s="175"/>
      <c r="K7991" s="175"/>
    </row>
    <row r="7992" spans="10:11" ht="15" customHeight="1" x14ac:dyDescent="0.25">
      <c r="J7992" s="175"/>
      <c r="K7992" s="175"/>
    </row>
    <row r="7993" spans="10:11" ht="15" customHeight="1" x14ac:dyDescent="0.25">
      <c r="J7993" s="175"/>
      <c r="K7993" s="175"/>
    </row>
    <row r="7994" spans="10:11" ht="15" customHeight="1" x14ac:dyDescent="0.25">
      <c r="J7994" s="175"/>
      <c r="K7994" s="175"/>
    </row>
    <row r="7995" spans="10:11" ht="15" customHeight="1" x14ac:dyDescent="0.25">
      <c r="J7995" s="175"/>
      <c r="K7995" s="175"/>
    </row>
    <row r="7996" spans="10:11" ht="15" customHeight="1" x14ac:dyDescent="0.25">
      <c r="J7996" s="175"/>
      <c r="K7996" s="175"/>
    </row>
    <row r="7997" spans="10:11" ht="15" customHeight="1" x14ac:dyDescent="0.25">
      <c r="J7997" s="175"/>
      <c r="K7997" s="175"/>
    </row>
    <row r="7998" spans="10:11" ht="15" customHeight="1" x14ac:dyDescent="0.25">
      <c r="J7998" s="175"/>
      <c r="K7998" s="175"/>
    </row>
    <row r="7999" spans="10:11" ht="15" customHeight="1" x14ac:dyDescent="0.25">
      <c r="J7999" s="175"/>
      <c r="K7999" s="175"/>
    </row>
    <row r="8000" spans="10:11" ht="15" customHeight="1" x14ac:dyDescent="0.25">
      <c r="J8000" s="175"/>
      <c r="K8000" s="175"/>
    </row>
    <row r="8001" spans="10:11" ht="15" customHeight="1" x14ac:dyDescent="0.25">
      <c r="J8001" s="175"/>
      <c r="K8001" s="175"/>
    </row>
    <row r="8002" spans="10:11" ht="15" customHeight="1" x14ac:dyDescent="0.25">
      <c r="J8002" s="175"/>
      <c r="K8002" s="175"/>
    </row>
    <row r="8003" spans="10:11" ht="15" customHeight="1" x14ac:dyDescent="0.25">
      <c r="J8003" s="175"/>
      <c r="K8003" s="175"/>
    </row>
    <row r="8004" spans="10:11" ht="15" customHeight="1" x14ac:dyDescent="0.25">
      <c r="J8004" s="175"/>
      <c r="K8004" s="175"/>
    </row>
    <row r="8005" spans="10:11" ht="15" customHeight="1" x14ac:dyDescent="0.25">
      <c r="J8005" s="175"/>
      <c r="K8005" s="175"/>
    </row>
    <row r="8006" spans="10:11" ht="15" customHeight="1" x14ac:dyDescent="0.25">
      <c r="J8006" s="175"/>
      <c r="K8006" s="175"/>
    </row>
    <row r="8007" spans="10:11" ht="15" customHeight="1" x14ac:dyDescent="0.25">
      <c r="J8007" s="175"/>
      <c r="K8007" s="175"/>
    </row>
    <row r="8008" spans="10:11" ht="15" customHeight="1" x14ac:dyDescent="0.25">
      <c r="J8008" s="175"/>
      <c r="K8008" s="175"/>
    </row>
    <row r="8009" spans="10:11" ht="15" customHeight="1" x14ac:dyDescent="0.25">
      <c r="J8009" s="175"/>
      <c r="K8009" s="175"/>
    </row>
    <row r="8010" spans="10:11" ht="15" customHeight="1" x14ac:dyDescent="0.25">
      <c r="J8010" s="175"/>
      <c r="K8010" s="175"/>
    </row>
    <row r="8011" spans="10:11" ht="15" customHeight="1" x14ac:dyDescent="0.25">
      <c r="J8011" s="175"/>
      <c r="K8011" s="175"/>
    </row>
    <row r="8012" spans="10:11" ht="15" customHeight="1" x14ac:dyDescent="0.25">
      <c r="J8012" s="175"/>
      <c r="K8012" s="175"/>
    </row>
    <row r="8013" spans="10:11" ht="15" customHeight="1" x14ac:dyDescent="0.25">
      <c r="J8013" s="175"/>
      <c r="K8013" s="175"/>
    </row>
    <row r="8014" spans="10:11" ht="15" customHeight="1" x14ac:dyDescent="0.25">
      <c r="J8014" s="175"/>
      <c r="K8014" s="175"/>
    </row>
    <row r="8015" spans="10:11" ht="15" customHeight="1" x14ac:dyDescent="0.25">
      <c r="J8015" s="175"/>
      <c r="K8015" s="175"/>
    </row>
    <row r="8016" spans="10:11" ht="15" customHeight="1" x14ac:dyDescent="0.25">
      <c r="J8016" s="175"/>
      <c r="K8016" s="175"/>
    </row>
    <row r="8017" spans="10:11" ht="15" customHeight="1" x14ac:dyDescent="0.25">
      <c r="J8017" s="175"/>
      <c r="K8017" s="175"/>
    </row>
    <row r="8018" spans="10:11" ht="15" customHeight="1" x14ac:dyDescent="0.25">
      <c r="J8018" s="175"/>
      <c r="K8018" s="175"/>
    </row>
    <row r="8019" spans="10:11" ht="15" customHeight="1" x14ac:dyDescent="0.25">
      <c r="J8019" s="175"/>
      <c r="K8019" s="175"/>
    </row>
    <row r="8020" spans="10:11" ht="15" customHeight="1" x14ac:dyDescent="0.25">
      <c r="J8020" s="175"/>
      <c r="K8020" s="175"/>
    </row>
    <row r="8021" spans="10:11" ht="15" customHeight="1" x14ac:dyDescent="0.25">
      <c r="J8021" s="175"/>
      <c r="K8021" s="175"/>
    </row>
    <row r="8022" spans="10:11" ht="15" customHeight="1" x14ac:dyDescent="0.25">
      <c r="J8022" s="175"/>
      <c r="K8022" s="175"/>
    </row>
    <row r="8023" spans="10:11" ht="15" customHeight="1" x14ac:dyDescent="0.25">
      <c r="J8023" s="175"/>
      <c r="K8023" s="175"/>
    </row>
    <row r="8024" spans="10:11" ht="15" customHeight="1" x14ac:dyDescent="0.25">
      <c r="J8024" s="175"/>
      <c r="K8024" s="175"/>
    </row>
    <row r="8025" spans="10:11" ht="15" customHeight="1" x14ac:dyDescent="0.25">
      <c r="J8025" s="175"/>
      <c r="K8025" s="175"/>
    </row>
    <row r="8026" spans="10:11" ht="15" customHeight="1" x14ac:dyDescent="0.25">
      <c r="J8026" s="175"/>
      <c r="K8026" s="175"/>
    </row>
    <row r="8027" spans="10:11" ht="15" customHeight="1" x14ac:dyDescent="0.25">
      <c r="J8027" s="175"/>
      <c r="K8027" s="175"/>
    </row>
    <row r="8028" spans="10:11" ht="15" customHeight="1" x14ac:dyDescent="0.25">
      <c r="J8028" s="175"/>
      <c r="K8028" s="175"/>
    </row>
    <row r="8029" spans="10:11" ht="15" customHeight="1" x14ac:dyDescent="0.25">
      <c r="J8029" s="175"/>
      <c r="K8029" s="175"/>
    </row>
    <row r="8030" spans="10:11" ht="15" customHeight="1" x14ac:dyDescent="0.25">
      <c r="J8030" s="175"/>
      <c r="K8030" s="175"/>
    </row>
    <row r="8031" spans="10:11" ht="15" customHeight="1" x14ac:dyDescent="0.25">
      <c r="J8031" s="175"/>
      <c r="K8031" s="175"/>
    </row>
    <row r="8032" spans="10:11" ht="15" customHeight="1" x14ac:dyDescent="0.25">
      <c r="J8032" s="175"/>
      <c r="K8032" s="175"/>
    </row>
    <row r="8033" spans="10:11" ht="15" customHeight="1" x14ac:dyDescent="0.25">
      <c r="J8033" s="175"/>
      <c r="K8033" s="175"/>
    </row>
    <row r="8034" spans="10:11" ht="15" customHeight="1" x14ac:dyDescent="0.25">
      <c r="J8034" s="175"/>
      <c r="K8034" s="175"/>
    </row>
    <row r="8035" spans="10:11" ht="15" customHeight="1" x14ac:dyDescent="0.25">
      <c r="J8035" s="175"/>
      <c r="K8035" s="175"/>
    </row>
    <row r="8036" spans="10:11" ht="15" customHeight="1" x14ac:dyDescent="0.25">
      <c r="J8036" s="175"/>
      <c r="K8036" s="175"/>
    </row>
    <row r="8037" spans="10:11" ht="15" customHeight="1" x14ac:dyDescent="0.25">
      <c r="J8037" s="175"/>
      <c r="K8037" s="175"/>
    </row>
    <row r="8038" spans="10:11" ht="15" customHeight="1" x14ac:dyDescent="0.25">
      <c r="J8038" s="175"/>
      <c r="K8038" s="175"/>
    </row>
    <row r="8039" spans="10:11" ht="15" customHeight="1" x14ac:dyDescent="0.25">
      <c r="J8039" s="175"/>
      <c r="K8039" s="175"/>
    </row>
    <row r="8040" spans="10:11" ht="15" customHeight="1" x14ac:dyDescent="0.25">
      <c r="J8040" s="175"/>
      <c r="K8040" s="175"/>
    </row>
    <row r="8041" spans="10:11" ht="15" customHeight="1" x14ac:dyDescent="0.25">
      <c r="J8041" s="175"/>
      <c r="K8041" s="175"/>
    </row>
    <row r="8042" spans="10:11" ht="15" customHeight="1" x14ac:dyDescent="0.25">
      <c r="J8042" s="175"/>
      <c r="K8042" s="175"/>
    </row>
    <row r="8043" spans="10:11" ht="15" customHeight="1" x14ac:dyDescent="0.25">
      <c r="J8043" s="175"/>
      <c r="K8043" s="175"/>
    </row>
    <row r="8044" spans="10:11" ht="15" customHeight="1" x14ac:dyDescent="0.25">
      <c r="J8044" s="175"/>
      <c r="K8044" s="175"/>
    </row>
    <row r="8045" spans="10:11" ht="15" customHeight="1" x14ac:dyDescent="0.25">
      <c r="J8045" s="175"/>
      <c r="K8045" s="175"/>
    </row>
    <row r="8046" spans="10:11" ht="15" customHeight="1" x14ac:dyDescent="0.25">
      <c r="J8046" s="175"/>
      <c r="K8046" s="175"/>
    </row>
    <row r="8047" spans="10:11" ht="15" customHeight="1" x14ac:dyDescent="0.25">
      <c r="J8047" s="175"/>
      <c r="K8047" s="175"/>
    </row>
    <row r="8048" spans="10:11" ht="15" customHeight="1" x14ac:dyDescent="0.25">
      <c r="J8048" s="175"/>
      <c r="K8048" s="175"/>
    </row>
    <row r="8049" spans="10:11" ht="15" customHeight="1" x14ac:dyDescent="0.25">
      <c r="J8049" s="175"/>
      <c r="K8049" s="175"/>
    </row>
    <row r="8050" spans="10:11" ht="15" customHeight="1" x14ac:dyDescent="0.25">
      <c r="J8050" s="175"/>
      <c r="K8050" s="175"/>
    </row>
    <row r="8051" spans="10:11" ht="15" customHeight="1" x14ac:dyDescent="0.25">
      <c r="J8051" s="175"/>
      <c r="K8051" s="175"/>
    </row>
    <row r="8052" spans="10:11" ht="15" customHeight="1" x14ac:dyDescent="0.25">
      <c r="J8052" s="175"/>
      <c r="K8052" s="175"/>
    </row>
    <row r="8053" spans="10:11" ht="15" customHeight="1" x14ac:dyDescent="0.25">
      <c r="J8053" s="175"/>
      <c r="K8053" s="175"/>
    </row>
    <row r="8054" spans="10:11" ht="15" customHeight="1" x14ac:dyDescent="0.25">
      <c r="J8054" s="175"/>
      <c r="K8054" s="175"/>
    </row>
    <row r="8055" spans="10:11" ht="15" customHeight="1" x14ac:dyDescent="0.25">
      <c r="J8055" s="175"/>
      <c r="K8055" s="175"/>
    </row>
    <row r="8056" spans="10:11" ht="15" customHeight="1" x14ac:dyDescent="0.25">
      <c r="J8056" s="175"/>
      <c r="K8056" s="175"/>
    </row>
    <row r="8057" spans="10:11" ht="15" customHeight="1" x14ac:dyDescent="0.25">
      <c r="J8057" s="175"/>
      <c r="K8057" s="175"/>
    </row>
    <row r="8058" spans="10:11" ht="15" customHeight="1" x14ac:dyDescent="0.25">
      <c r="J8058" s="175"/>
      <c r="K8058" s="175"/>
    </row>
    <row r="8059" spans="10:11" ht="15" customHeight="1" x14ac:dyDescent="0.25">
      <c r="J8059" s="175"/>
      <c r="K8059" s="175"/>
    </row>
    <row r="8060" spans="10:11" ht="15" customHeight="1" x14ac:dyDescent="0.25">
      <c r="J8060" s="175"/>
      <c r="K8060" s="175"/>
    </row>
    <row r="8061" spans="10:11" ht="15" customHeight="1" x14ac:dyDescent="0.25">
      <c r="J8061" s="175"/>
      <c r="K8061" s="175"/>
    </row>
    <row r="8062" spans="10:11" ht="15" customHeight="1" x14ac:dyDescent="0.25">
      <c r="J8062" s="175"/>
      <c r="K8062" s="175"/>
    </row>
    <row r="8063" spans="10:11" ht="15" customHeight="1" x14ac:dyDescent="0.25">
      <c r="J8063" s="175"/>
      <c r="K8063" s="175"/>
    </row>
    <row r="8064" spans="10:11" ht="15" customHeight="1" x14ac:dyDescent="0.25">
      <c r="J8064" s="175"/>
      <c r="K8064" s="175"/>
    </row>
    <row r="8065" spans="10:11" ht="15" customHeight="1" x14ac:dyDescent="0.25">
      <c r="J8065" s="175"/>
      <c r="K8065" s="175"/>
    </row>
    <row r="8066" spans="10:11" ht="15" customHeight="1" x14ac:dyDescent="0.25">
      <c r="J8066" s="175"/>
      <c r="K8066" s="175"/>
    </row>
    <row r="8067" spans="10:11" ht="15" customHeight="1" x14ac:dyDescent="0.25">
      <c r="J8067" s="175"/>
      <c r="K8067" s="175"/>
    </row>
    <row r="8068" spans="10:11" ht="15" customHeight="1" x14ac:dyDescent="0.25">
      <c r="J8068" s="175"/>
      <c r="K8068" s="175"/>
    </row>
    <row r="8069" spans="10:11" ht="15" customHeight="1" x14ac:dyDescent="0.25">
      <c r="J8069" s="175"/>
      <c r="K8069" s="175"/>
    </row>
    <row r="8070" spans="10:11" ht="15" customHeight="1" x14ac:dyDescent="0.25">
      <c r="J8070" s="175"/>
      <c r="K8070" s="175"/>
    </row>
    <row r="8071" spans="10:11" ht="15" customHeight="1" x14ac:dyDescent="0.25">
      <c r="J8071" s="175"/>
      <c r="K8071" s="175"/>
    </row>
    <row r="8072" spans="10:11" ht="15" customHeight="1" x14ac:dyDescent="0.25">
      <c r="J8072" s="175"/>
      <c r="K8072" s="175"/>
    </row>
    <row r="8073" spans="10:11" ht="15" customHeight="1" x14ac:dyDescent="0.25">
      <c r="J8073" s="175"/>
      <c r="K8073" s="175"/>
    </row>
    <row r="8074" spans="10:11" ht="15" customHeight="1" x14ac:dyDescent="0.25">
      <c r="J8074" s="175"/>
      <c r="K8074" s="175"/>
    </row>
    <row r="8075" spans="10:11" ht="15" customHeight="1" x14ac:dyDescent="0.25">
      <c r="J8075" s="175"/>
      <c r="K8075" s="175"/>
    </row>
    <row r="8076" spans="10:11" ht="15" customHeight="1" x14ac:dyDescent="0.25">
      <c r="J8076" s="175"/>
      <c r="K8076" s="175"/>
    </row>
    <row r="8077" spans="10:11" ht="15" customHeight="1" x14ac:dyDescent="0.25">
      <c r="J8077" s="175"/>
      <c r="K8077" s="175"/>
    </row>
    <row r="8078" spans="10:11" ht="15" customHeight="1" x14ac:dyDescent="0.25">
      <c r="J8078" s="175"/>
      <c r="K8078" s="175"/>
    </row>
    <row r="8079" spans="10:11" ht="15" customHeight="1" x14ac:dyDescent="0.25">
      <c r="J8079" s="175"/>
      <c r="K8079" s="175"/>
    </row>
    <row r="8080" spans="10:11" ht="15" customHeight="1" x14ac:dyDescent="0.25">
      <c r="J8080" s="175"/>
      <c r="K8080" s="175"/>
    </row>
    <row r="8081" spans="10:11" ht="15" customHeight="1" x14ac:dyDescent="0.25">
      <c r="J8081" s="175"/>
      <c r="K8081" s="175"/>
    </row>
    <row r="8082" spans="10:11" ht="15" customHeight="1" x14ac:dyDescent="0.25">
      <c r="J8082" s="175"/>
      <c r="K8082" s="175"/>
    </row>
    <row r="8083" spans="10:11" ht="15" customHeight="1" x14ac:dyDescent="0.25">
      <c r="J8083" s="175"/>
      <c r="K8083" s="175"/>
    </row>
    <row r="8084" spans="10:11" ht="15" customHeight="1" x14ac:dyDescent="0.25">
      <c r="J8084" s="175"/>
      <c r="K8084" s="175"/>
    </row>
    <row r="8085" spans="10:11" ht="15" customHeight="1" x14ac:dyDescent="0.25">
      <c r="J8085" s="175"/>
      <c r="K8085" s="175"/>
    </row>
    <row r="8086" spans="10:11" ht="15" customHeight="1" x14ac:dyDescent="0.25">
      <c r="J8086" s="175"/>
      <c r="K8086" s="175"/>
    </row>
    <row r="8087" spans="10:11" ht="15" customHeight="1" x14ac:dyDescent="0.25">
      <c r="J8087" s="175"/>
      <c r="K8087" s="175"/>
    </row>
    <row r="8088" spans="10:11" ht="15" customHeight="1" x14ac:dyDescent="0.25">
      <c r="J8088" s="175"/>
      <c r="K8088" s="175"/>
    </row>
    <row r="8089" spans="10:11" ht="15" customHeight="1" x14ac:dyDescent="0.25">
      <c r="J8089" s="175"/>
      <c r="K8089" s="175"/>
    </row>
    <row r="8090" spans="10:11" ht="15" customHeight="1" x14ac:dyDescent="0.25">
      <c r="J8090" s="175"/>
      <c r="K8090" s="175"/>
    </row>
    <row r="8091" spans="10:11" ht="15" customHeight="1" x14ac:dyDescent="0.25">
      <c r="J8091" s="175"/>
      <c r="K8091" s="175"/>
    </row>
    <row r="8092" spans="10:11" ht="15" customHeight="1" x14ac:dyDescent="0.25">
      <c r="J8092" s="175"/>
      <c r="K8092" s="175"/>
    </row>
    <row r="8093" spans="10:11" ht="15" customHeight="1" x14ac:dyDescent="0.25">
      <c r="J8093" s="175"/>
      <c r="K8093" s="175"/>
    </row>
    <row r="8094" spans="10:11" ht="15" customHeight="1" x14ac:dyDescent="0.25">
      <c r="J8094" s="175"/>
      <c r="K8094" s="175"/>
    </row>
    <row r="8095" spans="10:11" ht="15" customHeight="1" x14ac:dyDescent="0.25">
      <c r="J8095" s="175"/>
      <c r="K8095" s="175"/>
    </row>
    <row r="8096" spans="10:11" ht="15" customHeight="1" x14ac:dyDescent="0.25">
      <c r="J8096" s="175"/>
      <c r="K8096" s="175"/>
    </row>
    <row r="8097" spans="10:11" ht="15" customHeight="1" x14ac:dyDescent="0.25">
      <c r="J8097" s="175"/>
      <c r="K8097" s="175"/>
    </row>
    <row r="8098" spans="10:11" ht="15" customHeight="1" x14ac:dyDescent="0.25">
      <c r="J8098" s="175"/>
      <c r="K8098" s="175"/>
    </row>
    <row r="8099" spans="10:11" ht="15" customHeight="1" x14ac:dyDescent="0.25">
      <c r="J8099" s="175"/>
      <c r="K8099" s="175"/>
    </row>
    <row r="8100" spans="10:11" ht="15" customHeight="1" x14ac:dyDescent="0.25">
      <c r="J8100" s="175"/>
      <c r="K8100" s="175"/>
    </row>
    <row r="8101" spans="10:11" ht="15" customHeight="1" x14ac:dyDescent="0.25">
      <c r="J8101" s="175"/>
      <c r="K8101" s="175"/>
    </row>
    <row r="8102" spans="10:11" ht="15" customHeight="1" x14ac:dyDescent="0.25">
      <c r="J8102" s="175"/>
      <c r="K8102" s="175"/>
    </row>
    <row r="8103" spans="10:11" ht="15" customHeight="1" x14ac:dyDescent="0.25">
      <c r="J8103" s="175"/>
      <c r="K8103" s="175"/>
    </row>
    <row r="8104" spans="10:11" ht="15" customHeight="1" x14ac:dyDescent="0.25">
      <c r="J8104" s="175"/>
      <c r="K8104" s="175"/>
    </row>
    <row r="8105" spans="10:11" ht="15" customHeight="1" x14ac:dyDescent="0.25">
      <c r="J8105" s="175"/>
      <c r="K8105" s="175"/>
    </row>
    <row r="8106" spans="10:11" ht="15" customHeight="1" x14ac:dyDescent="0.25">
      <c r="J8106" s="175"/>
      <c r="K8106" s="175"/>
    </row>
    <row r="8107" spans="10:11" ht="15" customHeight="1" x14ac:dyDescent="0.25">
      <c r="J8107" s="175"/>
      <c r="K8107" s="175"/>
    </row>
    <row r="8108" spans="10:11" ht="15" customHeight="1" x14ac:dyDescent="0.25">
      <c r="J8108" s="175"/>
      <c r="K8108" s="175"/>
    </row>
    <row r="8109" spans="10:11" ht="15" customHeight="1" x14ac:dyDescent="0.25">
      <c r="J8109" s="175"/>
      <c r="K8109" s="175"/>
    </row>
    <row r="8110" spans="10:11" ht="15" customHeight="1" x14ac:dyDescent="0.25">
      <c r="J8110" s="175"/>
      <c r="K8110" s="175"/>
    </row>
    <row r="8111" spans="10:11" ht="15" customHeight="1" x14ac:dyDescent="0.25">
      <c r="J8111" s="175"/>
      <c r="K8111" s="175"/>
    </row>
    <row r="8112" spans="10:11" ht="15" customHeight="1" x14ac:dyDescent="0.25">
      <c r="J8112" s="175"/>
      <c r="K8112" s="175"/>
    </row>
    <row r="8113" spans="10:11" ht="15" customHeight="1" x14ac:dyDescent="0.25">
      <c r="J8113" s="175"/>
      <c r="K8113" s="175"/>
    </row>
    <row r="8114" spans="10:11" ht="15" customHeight="1" x14ac:dyDescent="0.25">
      <c r="J8114" s="175"/>
      <c r="K8114" s="175"/>
    </row>
    <row r="8115" spans="10:11" ht="15" customHeight="1" x14ac:dyDescent="0.25">
      <c r="J8115" s="175"/>
      <c r="K8115" s="175"/>
    </row>
    <row r="8116" spans="10:11" ht="15" customHeight="1" x14ac:dyDescent="0.25">
      <c r="J8116" s="175"/>
      <c r="K8116" s="175"/>
    </row>
    <row r="8117" spans="10:11" ht="15" customHeight="1" x14ac:dyDescent="0.25">
      <c r="J8117" s="175"/>
      <c r="K8117" s="175"/>
    </row>
    <row r="8118" spans="10:11" ht="15" customHeight="1" x14ac:dyDescent="0.25">
      <c r="J8118" s="175"/>
      <c r="K8118" s="175"/>
    </row>
    <row r="8119" spans="10:11" ht="15" customHeight="1" x14ac:dyDescent="0.25">
      <c r="J8119" s="175"/>
      <c r="K8119" s="175"/>
    </row>
    <row r="8120" spans="10:11" ht="15" customHeight="1" x14ac:dyDescent="0.25">
      <c r="J8120" s="175"/>
      <c r="K8120" s="175"/>
    </row>
    <row r="8121" spans="10:11" ht="15" customHeight="1" x14ac:dyDescent="0.25">
      <c r="J8121" s="175"/>
      <c r="K8121" s="175"/>
    </row>
    <row r="8122" spans="10:11" ht="15" customHeight="1" x14ac:dyDescent="0.25">
      <c r="J8122" s="175"/>
      <c r="K8122" s="175"/>
    </row>
    <row r="8123" spans="10:11" ht="15" customHeight="1" x14ac:dyDescent="0.25">
      <c r="J8123" s="175"/>
      <c r="K8123" s="175"/>
    </row>
    <row r="8124" spans="10:11" ht="15" customHeight="1" x14ac:dyDescent="0.25">
      <c r="J8124" s="175"/>
      <c r="K8124" s="175"/>
    </row>
    <row r="8125" spans="10:11" ht="15" customHeight="1" x14ac:dyDescent="0.25">
      <c r="J8125" s="175"/>
      <c r="K8125" s="175"/>
    </row>
    <row r="8126" spans="10:11" ht="15" customHeight="1" x14ac:dyDescent="0.25">
      <c r="J8126" s="175"/>
      <c r="K8126" s="175"/>
    </row>
    <row r="8127" spans="10:11" ht="15" customHeight="1" x14ac:dyDescent="0.25">
      <c r="J8127" s="175"/>
      <c r="K8127" s="175"/>
    </row>
    <row r="8128" spans="10:11" ht="15" customHeight="1" x14ac:dyDescent="0.25">
      <c r="J8128" s="175"/>
      <c r="K8128" s="175"/>
    </row>
    <row r="8129" spans="10:11" ht="15" customHeight="1" x14ac:dyDescent="0.25">
      <c r="J8129" s="175"/>
      <c r="K8129" s="175"/>
    </row>
    <row r="8130" spans="10:11" ht="15" customHeight="1" x14ac:dyDescent="0.25">
      <c r="J8130" s="175"/>
      <c r="K8130" s="175"/>
    </row>
    <row r="8131" spans="10:11" ht="15" customHeight="1" x14ac:dyDescent="0.25">
      <c r="J8131" s="175"/>
      <c r="K8131" s="175"/>
    </row>
    <row r="8132" spans="10:11" ht="15" customHeight="1" x14ac:dyDescent="0.25">
      <c r="J8132" s="175"/>
      <c r="K8132" s="175"/>
    </row>
    <row r="8133" spans="10:11" ht="15" customHeight="1" x14ac:dyDescent="0.25">
      <c r="J8133" s="175"/>
      <c r="K8133" s="175"/>
    </row>
    <row r="8134" spans="10:11" ht="15" customHeight="1" x14ac:dyDescent="0.25">
      <c r="J8134" s="175"/>
      <c r="K8134" s="175"/>
    </row>
    <row r="8135" spans="10:11" ht="15" customHeight="1" x14ac:dyDescent="0.25">
      <c r="J8135" s="175"/>
      <c r="K8135" s="175"/>
    </row>
    <row r="8136" spans="10:11" ht="15" customHeight="1" x14ac:dyDescent="0.25">
      <c r="J8136" s="175"/>
      <c r="K8136" s="175"/>
    </row>
    <row r="8137" spans="10:11" ht="15" customHeight="1" x14ac:dyDescent="0.25">
      <c r="J8137" s="175"/>
      <c r="K8137" s="175"/>
    </row>
    <row r="8138" spans="10:11" ht="15" customHeight="1" x14ac:dyDescent="0.25">
      <c r="J8138" s="175"/>
      <c r="K8138" s="175"/>
    </row>
    <row r="8139" spans="10:11" ht="15" customHeight="1" x14ac:dyDescent="0.25">
      <c r="J8139" s="175"/>
      <c r="K8139" s="175"/>
    </row>
    <row r="8140" spans="10:11" ht="15" customHeight="1" x14ac:dyDescent="0.25">
      <c r="J8140" s="175"/>
      <c r="K8140" s="175"/>
    </row>
    <row r="8141" spans="10:11" ht="15" customHeight="1" x14ac:dyDescent="0.25">
      <c r="J8141" s="175"/>
      <c r="K8141" s="175"/>
    </row>
    <row r="8142" spans="10:11" ht="15" customHeight="1" x14ac:dyDescent="0.25">
      <c r="J8142" s="175"/>
      <c r="K8142" s="175"/>
    </row>
    <row r="8143" spans="10:11" ht="15" customHeight="1" x14ac:dyDescent="0.25">
      <c r="J8143" s="175"/>
      <c r="K8143" s="175"/>
    </row>
    <row r="8144" spans="10:11" ht="15" customHeight="1" x14ac:dyDescent="0.25">
      <c r="J8144" s="175"/>
      <c r="K8144" s="175"/>
    </row>
    <row r="8145" spans="10:11" ht="15" customHeight="1" x14ac:dyDescent="0.25">
      <c r="J8145" s="175"/>
      <c r="K8145" s="175"/>
    </row>
    <row r="8146" spans="10:11" ht="15" customHeight="1" x14ac:dyDescent="0.25">
      <c r="J8146" s="175"/>
      <c r="K8146" s="175"/>
    </row>
    <row r="8147" spans="10:11" ht="15" customHeight="1" x14ac:dyDescent="0.25">
      <c r="J8147" s="175"/>
      <c r="K8147" s="175"/>
    </row>
    <row r="8148" spans="10:11" ht="15" customHeight="1" x14ac:dyDescent="0.25">
      <c r="J8148" s="175"/>
      <c r="K8148" s="175"/>
    </row>
    <row r="8149" spans="10:11" ht="15" customHeight="1" x14ac:dyDescent="0.25">
      <c r="J8149" s="175"/>
      <c r="K8149" s="175"/>
    </row>
    <row r="8150" spans="10:11" ht="15" customHeight="1" x14ac:dyDescent="0.25">
      <c r="J8150" s="175"/>
      <c r="K8150" s="175"/>
    </row>
    <row r="8151" spans="10:11" ht="15" customHeight="1" x14ac:dyDescent="0.25">
      <c r="J8151" s="175"/>
      <c r="K8151" s="175"/>
    </row>
    <row r="8152" spans="10:11" ht="15" customHeight="1" x14ac:dyDescent="0.25">
      <c r="J8152" s="175"/>
      <c r="K8152" s="175"/>
    </row>
    <row r="8153" spans="10:11" ht="15" customHeight="1" x14ac:dyDescent="0.25">
      <c r="J8153" s="175"/>
      <c r="K8153" s="175"/>
    </row>
    <row r="8154" spans="10:11" ht="15" customHeight="1" x14ac:dyDescent="0.25">
      <c r="J8154" s="175"/>
      <c r="K8154" s="175"/>
    </row>
    <row r="8155" spans="10:11" ht="15" customHeight="1" x14ac:dyDescent="0.25">
      <c r="J8155" s="175"/>
      <c r="K8155" s="175"/>
    </row>
    <row r="8156" spans="10:11" ht="15" customHeight="1" x14ac:dyDescent="0.25">
      <c r="J8156" s="175"/>
      <c r="K8156" s="175"/>
    </row>
    <row r="8157" spans="10:11" ht="15" customHeight="1" x14ac:dyDescent="0.25">
      <c r="J8157" s="175"/>
      <c r="K8157" s="175"/>
    </row>
    <row r="8158" spans="10:11" ht="15" customHeight="1" x14ac:dyDescent="0.25">
      <c r="J8158" s="175"/>
      <c r="K8158" s="175"/>
    </row>
    <row r="8159" spans="10:11" ht="15" customHeight="1" x14ac:dyDescent="0.25">
      <c r="J8159" s="175"/>
      <c r="K8159" s="175"/>
    </row>
    <row r="8160" spans="10:11" ht="15" customHeight="1" x14ac:dyDescent="0.25">
      <c r="J8160" s="175"/>
      <c r="K8160" s="175"/>
    </row>
    <row r="8161" spans="10:11" ht="15" customHeight="1" x14ac:dyDescent="0.25">
      <c r="J8161" s="175"/>
      <c r="K8161" s="175"/>
    </row>
    <row r="8162" spans="10:11" ht="15" customHeight="1" x14ac:dyDescent="0.25">
      <c r="J8162" s="175"/>
      <c r="K8162" s="175"/>
    </row>
    <row r="8163" spans="10:11" ht="15" customHeight="1" x14ac:dyDescent="0.25">
      <c r="J8163" s="175"/>
      <c r="K8163" s="175"/>
    </row>
    <row r="8164" spans="10:11" ht="15" customHeight="1" x14ac:dyDescent="0.25">
      <c r="J8164" s="175"/>
      <c r="K8164" s="175"/>
    </row>
    <row r="8165" spans="10:11" ht="15" customHeight="1" x14ac:dyDescent="0.25">
      <c r="J8165" s="175"/>
      <c r="K8165" s="175"/>
    </row>
    <row r="8166" spans="10:11" ht="15" customHeight="1" x14ac:dyDescent="0.25">
      <c r="J8166" s="175"/>
      <c r="K8166" s="175"/>
    </row>
    <row r="8167" spans="10:11" ht="15" customHeight="1" x14ac:dyDescent="0.25">
      <c r="J8167" s="175"/>
      <c r="K8167" s="175"/>
    </row>
    <row r="8168" spans="10:11" ht="15" customHeight="1" x14ac:dyDescent="0.25">
      <c r="J8168" s="175"/>
      <c r="K8168" s="175"/>
    </row>
    <row r="8169" spans="10:11" ht="15" customHeight="1" x14ac:dyDescent="0.25">
      <c r="J8169" s="175"/>
      <c r="K8169" s="175"/>
    </row>
    <row r="8170" spans="10:11" ht="15" customHeight="1" x14ac:dyDescent="0.25">
      <c r="J8170" s="175"/>
      <c r="K8170" s="175"/>
    </row>
    <row r="8171" spans="10:11" ht="15" customHeight="1" x14ac:dyDescent="0.25">
      <c r="J8171" s="175"/>
      <c r="K8171" s="175"/>
    </row>
    <row r="8172" spans="10:11" ht="15" customHeight="1" x14ac:dyDescent="0.25">
      <c r="J8172" s="175"/>
      <c r="K8172" s="175"/>
    </row>
    <row r="8173" spans="10:11" ht="15" customHeight="1" x14ac:dyDescent="0.25">
      <c r="J8173" s="175"/>
      <c r="K8173" s="175"/>
    </row>
    <row r="8174" spans="10:11" ht="15" customHeight="1" x14ac:dyDescent="0.25">
      <c r="J8174" s="175"/>
      <c r="K8174" s="175"/>
    </row>
    <row r="8175" spans="10:11" ht="15" customHeight="1" x14ac:dyDescent="0.25">
      <c r="J8175" s="175"/>
      <c r="K8175" s="175"/>
    </row>
    <row r="8176" spans="10:11" ht="15" customHeight="1" x14ac:dyDescent="0.25">
      <c r="J8176" s="175"/>
      <c r="K8176" s="175"/>
    </row>
    <row r="8177" spans="10:11" ht="15" customHeight="1" x14ac:dyDescent="0.25">
      <c r="J8177" s="175"/>
      <c r="K8177" s="175"/>
    </row>
    <row r="8178" spans="10:11" ht="15" customHeight="1" x14ac:dyDescent="0.25">
      <c r="J8178" s="175"/>
      <c r="K8178" s="175"/>
    </row>
    <row r="8179" spans="10:11" ht="15" customHeight="1" x14ac:dyDescent="0.25">
      <c r="J8179" s="175"/>
      <c r="K8179" s="175"/>
    </row>
    <row r="8180" spans="10:11" ht="15" customHeight="1" x14ac:dyDescent="0.25">
      <c r="J8180" s="175"/>
      <c r="K8180" s="175"/>
    </row>
    <row r="8181" spans="10:11" ht="15" customHeight="1" x14ac:dyDescent="0.25">
      <c r="J8181" s="175"/>
      <c r="K8181" s="175"/>
    </row>
    <row r="8182" spans="10:11" ht="15" customHeight="1" x14ac:dyDescent="0.25">
      <c r="J8182" s="175"/>
      <c r="K8182" s="175"/>
    </row>
    <row r="8183" spans="10:11" ht="15" customHeight="1" x14ac:dyDescent="0.25">
      <c r="J8183" s="175"/>
      <c r="K8183" s="175"/>
    </row>
    <row r="8184" spans="10:11" ht="15" customHeight="1" x14ac:dyDescent="0.25">
      <c r="J8184" s="175"/>
      <c r="K8184" s="175"/>
    </row>
    <row r="8185" spans="10:11" ht="15" customHeight="1" x14ac:dyDescent="0.25">
      <c r="J8185" s="175"/>
      <c r="K8185" s="175"/>
    </row>
    <row r="8186" spans="10:11" ht="15" customHeight="1" x14ac:dyDescent="0.25">
      <c r="J8186" s="175"/>
      <c r="K8186" s="175"/>
    </row>
    <row r="8187" spans="10:11" ht="15" customHeight="1" x14ac:dyDescent="0.25">
      <c r="J8187" s="175"/>
      <c r="K8187" s="175"/>
    </row>
    <row r="8188" spans="10:11" ht="15" customHeight="1" x14ac:dyDescent="0.25">
      <c r="J8188" s="175"/>
      <c r="K8188" s="175"/>
    </row>
    <row r="8189" spans="10:11" ht="15" customHeight="1" x14ac:dyDescent="0.25">
      <c r="J8189" s="175"/>
      <c r="K8189" s="175"/>
    </row>
    <row r="8190" spans="10:11" ht="15" customHeight="1" x14ac:dyDescent="0.25">
      <c r="J8190" s="175"/>
      <c r="K8190" s="175"/>
    </row>
    <row r="8191" spans="10:11" ht="15" customHeight="1" x14ac:dyDescent="0.25">
      <c r="J8191" s="175"/>
      <c r="K8191" s="175"/>
    </row>
    <row r="8192" spans="10:11" ht="15" customHeight="1" x14ac:dyDescent="0.25">
      <c r="J8192" s="175"/>
      <c r="K8192" s="175"/>
    </row>
    <row r="8193" spans="10:11" ht="15" customHeight="1" x14ac:dyDescent="0.25">
      <c r="J8193" s="175"/>
      <c r="K8193" s="175"/>
    </row>
    <row r="8194" spans="10:11" ht="15" customHeight="1" x14ac:dyDescent="0.25">
      <c r="J8194" s="175"/>
      <c r="K8194" s="175"/>
    </row>
    <row r="8195" spans="10:11" ht="15" customHeight="1" x14ac:dyDescent="0.25">
      <c r="J8195" s="175"/>
      <c r="K8195" s="175"/>
    </row>
    <row r="8196" spans="10:11" ht="15" customHeight="1" x14ac:dyDescent="0.25">
      <c r="J8196" s="175"/>
      <c r="K8196" s="175"/>
    </row>
    <row r="8197" spans="10:11" ht="15" customHeight="1" x14ac:dyDescent="0.25">
      <c r="J8197" s="175"/>
      <c r="K8197" s="175"/>
    </row>
    <row r="8198" spans="10:11" ht="15" customHeight="1" x14ac:dyDescent="0.25">
      <c r="J8198" s="175"/>
      <c r="K8198" s="175"/>
    </row>
    <row r="8199" spans="10:11" ht="15" customHeight="1" x14ac:dyDescent="0.25">
      <c r="J8199" s="175"/>
      <c r="K8199" s="175"/>
    </row>
    <row r="8200" spans="10:11" ht="15" customHeight="1" x14ac:dyDescent="0.25">
      <c r="J8200" s="175"/>
      <c r="K8200" s="175"/>
    </row>
    <row r="8201" spans="10:11" ht="15" customHeight="1" x14ac:dyDescent="0.25">
      <c r="J8201" s="175"/>
      <c r="K8201" s="175"/>
    </row>
    <row r="8202" spans="10:11" ht="15" customHeight="1" x14ac:dyDescent="0.25">
      <c r="J8202" s="175"/>
      <c r="K8202" s="175"/>
    </row>
    <row r="8203" spans="10:11" ht="15" customHeight="1" x14ac:dyDescent="0.25">
      <c r="J8203" s="175"/>
      <c r="K8203" s="175"/>
    </row>
    <row r="8204" spans="10:11" ht="15" customHeight="1" x14ac:dyDescent="0.25">
      <c r="J8204" s="175"/>
      <c r="K8204" s="175"/>
    </row>
    <row r="8205" spans="10:11" ht="15" customHeight="1" x14ac:dyDescent="0.25">
      <c r="J8205" s="175"/>
      <c r="K8205" s="175"/>
    </row>
    <row r="8206" spans="10:11" ht="15" customHeight="1" x14ac:dyDescent="0.25">
      <c r="J8206" s="175"/>
      <c r="K8206" s="175"/>
    </row>
    <row r="8207" spans="10:11" ht="15" customHeight="1" x14ac:dyDescent="0.25">
      <c r="J8207" s="175"/>
      <c r="K8207" s="175"/>
    </row>
    <row r="8208" spans="10:11" ht="15" customHeight="1" x14ac:dyDescent="0.25">
      <c r="J8208" s="175"/>
      <c r="K8208" s="175"/>
    </row>
    <row r="8209" spans="10:11" ht="15" customHeight="1" x14ac:dyDescent="0.25">
      <c r="J8209" s="175"/>
      <c r="K8209" s="175"/>
    </row>
    <row r="8210" spans="10:11" ht="15" customHeight="1" x14ac:dyDescent="0.25">
      <c r="J8210" s="175"/>
      <c r="K8210" s="175"/>
    </row>
    <row r="8211" spans="10:11" ht="15" customHeight="1" x14ac:dyDescent="0.25">
      <c r="J8211" s="175"/>
      <c r="K8211" s="175"/>
    </row>
    <row r="8212" spans="10:11" ht="15" customHeight="1" x14ac:dyDescent="0.25">
      <c r="J8212" s="175"/>
      <c r="K8212" s="175"/>
    </row>
    <row r="8213" spans="10:11" ht="15" customHeight="1" x14ac:dyDescent="0.25">
      <c r="J8213" s="175"/>
      <c r="K8213" s="175"/>
    </row>
    <row r="8214" spans="10:11" ht="15" customHeight="1" x14ac:dyDescent="0.25">
      <c r="J8214" s="175"/>
      <c r="K8214" s="175"/>
    </row>
    <row r="8215" spans="10:11" ht="15" customHeight="1" x14ac:dyDescent="0.25">
      <c r="J8215" s="175"/>
      <c r="K8215" s="175"/>
    </row>
    <row r="8216" spans="10:11" ht="15" customHeight="1" x14ac:dyDescent="0.25">
      <c r="J8216" s="175"/>
      <c r="K8216" s="175"/>
    </row>
    <row r="8217" spans="10:11" ht="15" customHeight="1" x14ac:dyDescent="0.25">
      <c r="J8217" s="175"/>
      <c r="K8217" s="175"/>
    </row>
    <row r="8218" spans="10:11" ht="15" customHeight="1" x14ac:dyDescent="0.25">
      <c r="J8218" s="175"/>
      <c r="K8218" s="175"/>
    </row>
    <row r="8219" spans="10:11" ht="15" customHeight="1" x14ac:dyDescent="0.25">
      <c r="J8219" s="175"/>
      <c r="K8219" s="175"/>
    </row>
    <row r="8220" spans="10:11" ht="15" customHeight="1" x14ac:dyDescent="0.25">
      <c r="J8220" s="175"/>
      <c r="K8220" s="175"/>
    </row>
    <row r="8221" spans="10:11" ht="15" customHeight="1" x14ac:dyDescent="0.25">
      <c r="J8221" s="175"/>
      <c r="K8221" s="175"/>
    </row>
    <row r="8222" spans="10:11" ht="15" customHeight="1" x14ac:dyDescent="0.25">
      <c r="J8222" s="175"/>
      <c r="K8222" s="175"/>
    </row>
    <row r="8223" spans="10:11" ht="15" customHeight="1" x14ac:dyDescent="0.25">
      <c r="J8223" s="175"/>
      <c r="K8223" s="175"/>
    </row>
    <row r="8224" spans="10:11" ht="15" customHeight="1" x14ac:dyDescent="0.25">
      <c r="J8224" s="175"/>
      <c r="K8224" s="175"/>
    </row>
    <row r="8225" spans="10:11" ht="15" customHeight="1" x14ac:dyDescent="0.25">
      <c r="J8225" s="175"/>
      <c r="K8225" s="175"/>
    </row>
    <row r="8226" spans="10:11" ht="15" customHeight="1" x14ac:dyDescent="0.25">
      <c r="J8226" s="175"/>
      <c r="K8226" s="175"/>
    </row>
    <row r="8227" spans="10:11" ht="15" customHeight="1" x14ac:dyDescent="0.25">
      <c r="J8227" s="175"/>
      <c r="K8227" s="175"/>
    </row>
    <row r="8228" spans="10:11" ht="15" customHeight="1" x14ac:dyDescent="0.25">
      <c r="J8228" s="175"/>
      <c r="K8228" s="175"/>
    </row>
    <row r="8229" spans="10:11" ht="15" customHeight="1" x14ac:dyDescent="0.25">
      <c r="J8229" s="175"/>
      <c r="K8229" s="175"/>
    </row>
    <row r="8230" spans="10:11" ht="15" customHeight="1" x14ac:dyDescent="0.25">
      <c r="J8230" s="175"/>
      <c r="K8230" s="175"/>
    </row>
    <row r="8231" spans="10:11" ht="15" customHeight="1" x14ac:dyDescent="0.25">
      <c r="J8231" s="175"/>
      <c r="K8231" s="175"/>
    </row>
    <row r="8232" spans="10:11" ht="15" customHeight="1" x14ac:dyDescent="0.25">
      <c r="J8232" s="175"/>
      <c r="K8232" s="175"/>
    </row>
    <row r="8233" spans="10:11" ht="15" customHeight="1" x14ac:dyDescent="0.25">
      <c r="J8233" s="175"/>
      <c r="K8233" s="175"/>
    </row>
    <row r="8234" spans="10:11" ht="15" customHeight="1" x14ac:dyDescent="0.25">
      <c r="J8234" s="175"/>
      <c r="K8234" s="175"/>
    </row>
    <row r="8235" spans="10:11" ht="15" customHeight="1" x14ac:dyDescent="0.25">
      <c r="J8235" s="175"/>
      <c r="K8235" s="175"/>
    </row>
    <row r="8236" spans="10:11" ht="15" customHeight="1" x14ac:dyDescent="0.25">
      <c r="J8236" s="175"/>
      <c r="K8236" s="175"/>
    </row>
    <row r="8237" spans="10:11" ht="15" customHeight="1" x14ac:dyDescent="0.25">
      <c r="J8237" s="175"/>
      <c r="K8237" s="175"/>
    </row>
    <row r="8238" spans="10:11" ht="15" customHeight="1" x14ac:dyDescent="0.25">
      <c r="J8238" s="175"/>
      <c r="K8238" s="175"/>
    </row>
    <row r="8239" spans="10:11" ht="15" customHeight="1" x14ac:dyDescent="0.25">
      <c r="J8239" s="175"/>
      <c r="K8239" s="175"/>
    </row>
    <row r="8240" spans="10:11" ht="15" customHeight="1" x14ac:dyDescent="0.25">
      <c r="J8240" s="175"/>
      <c r="K8240" s="175"/>
    </row>
    <row r="8241" spans="10:11" ht="15" customHeight="1" x14ac:dyDescent="0.25">
      <c r="J8241" s="175"/>
      <c r="K8241" s="175"/>
    </row>
    <row r="8242" spans="10:11" ht="15" customHeight="1" x14ac:dyDescent="0.25">
      <c r="J8242" s="175"/>
      <c r="K8242" s="175"/>
    </row>
    <row r="8243" spans="10:11" ht="15" customHeight="1" x14ac:dyDescent="0.25">
      <c r="J8243" s="175"/>
      <c r="K8243" s="175"/>
    </row>
    <row r="8244" spans="10:11" ht="15" customHeight="1" x14ac:dyDescent="0.25">
      <c r="J8244" s="175"/>
      <c r="K8244" s="175"/>
    </row>
    <row r="8245" spans="10:11" ht="15" customHeight="1" x14ac:dyDescent="0.25">
      <c r="J8245" s="175"/>
      <c r="K8245" s="175"/>
    </row>
    <row r="8246" spans="10:11" ht="15" customHeight="1" x14ac:dyDescent="0.25">
      <c r="J8246" s="175"/>
      <c r="K8246" s="175"/>
    </row>
    <row r="8247" spans="10:11" ht="15" customHeight="1" x14ac:dyDescent="0.25">
      <c r="J8247" s="175"/>
      <c r="K8247" s="175"/>
    </row>
    <row r="8248" spans="10:11" ht="15" customHeight="1" x14ac:dyDescent="0.25">
      <c r="J8248" s="175"/>
      <c r="K8248" s="175"/>
    </row>
    <row r="8249" spans="10:11" ht="15" customHeight="1" x14ac:dyDescent="0.25">
      <c r="J8249" s="175"/>
      <c r="K8249" s="175"/>
    </row>
    <row r="8250" spans="10:11" ht="15" customHeight="1" x14ac:dyDescent="0.25">
      <c r="J8250" s="175"/>
      <c r="K8250" s="175"/>
    </row>
    <row r="8251" spans="10:11" ht="15" customHeight="1" x14ac:dyDescent="0.25">
      <c r="J8251" s="175"/>
      <c r="K8251" s="175"/>
    </row>
    <row r="8252" spans="10:11" ht="15" customHeight="1" x14ac:dyDescent="0.25">
      <c r="J8252" s="175"/>
      <c r="K8252" s="175"/>
    </row>
    <row r="8253" spans="10:11" ht="15" customHeight="1" x14ac:dyDescent="0.25">
      <c r="J8253" s="175"/>
      <c r="K8253" s="175"/>
    </row>
    <row r="8254" spans="10:11" ht="15" customHeight="1" x14ac:dyDescent="0.25">
      <c r="J8254" s="175"/>
      <c r="K8254" s="175"/>
    </row>
    <row r="8255" spans="10:11" ht="15" customHeight="1" x14ac:dyDescent="0.25">
      <c r="J8255" s="175"/>
      <c r="K8255" s="175"/>
    </row>
    <row r="8256" spans="10:11" ht="15" customHeight="1" x14ac:dyDescent="0.25">
      <c r="J8256" s="175"/>
      <c r="K8256" s="175"/>
    </row>
    <row r="8257" spans="10:11" ht="15" customHeight="1" x14ac:dyDescent="0.25">
      <c r="J8257" s="175"/>
      <c r="K8257" s="175"/>
    </row>
    <row r="8258" spans="10:11" ht="15" customHeight="1" x14ac:dyDescent="0.25">
      <c r="J8258" s="175"/>
      <c r="K8258" s="175"/>
    </row>
    <row r="8259" spans="10:11" ht="15" customHeight="1" x14ac:dyDescent="0.25">
      <c r="J8259" s="175"/>
      <c r="K8259" s="175"/>
    </row>
    <row r="8260" spans="10:11" ht="15" customHeight="1" x14ac:dyDescent="0.25">
      <c r="J8260" s="175"/>
      <c r="K8260" s="175"/>
    </row>
    <row r="8261" spans="10:11" ht="15" customHeight="1" x14ac:dyDescent="0.25">
      <c r="J8261" s="175"/>
      <c r="K8261" s="175"/>
    </row>
    <row r="8262" spans="10:11" ht="15" customHeight="1" x14ac:dyDescent="0.25">
      <c r="J8262" s="175"/>
      <c r="K8262" s="175"/>
    </row>
    <row r="8263" spans="10:11" ht="15" customHeight="1" x14ac:dyDescent="0.25">
      <c r="J8263" s="175"/>
      <c r="K8263" s="175"/>
    </row>
    <row r="8264" spans="10:11" ht="15" customHeight="1" x14ac:dyDescent="0.25">
      <c r="J8264" s="175"/>
      <c r="K8264" s="175"/>
    </row>
    <row r="8265" spans="10:11" ht="15" customHeight="1" x14ac:dyDescent="0.25">
      <c r="J8265" s="175"/>
      <c r="K8265" s="175"/>
    </row>
    <row r="8266" spans="10:11" ht="15" customHeight="1" x14ac:dyDescent="0.25">
      <c r="J8266" s="175"/>
      <c r="K8266" s="175"/>
    </row>
    <row r="8267" spans="10:11" ht="15" customHeight="1" x14ac:dyDescent="0.25">
      <c r="J8267" s="175"/>
      <c r="K8267" s="175"/>
    </row>
    <row r="8268" spans="10:11" ht="15" customHeight="1" x14ac:dyDescent="0.25">
      <c r="J8268" s="175"/>
      <c r="K8268" s="175"/>
    </row>
    <row r="8269" spans="10:11" ht="15" customHeight="1" x14ac:dyDescent="0.25">
      <c r="J8269" s="175"/>
      <c r="K8269" s="175"/>
    </row>
    <row r="8270" spans="10:11" ht="15" customHeight="1" x14ac:dyDescent="0.25">
      <c r="J8270" s="175"/>
      <c r="K8270" s="175"/>
    </row>
    <row r="8271" spans="10:11" ht="15" customHeight="1" x14ac:dyDescent="0.25">
      <c r="J8271" s="175"/>
      <c r="K8271" s="175"/>
    </row>
    <row r="8272" spans="10:11" ht="15" customHeight="1" x14ac:dyDescent="0.25">
      <c r="J8272" s="175"/>
      <c r="K8272" s="175"/>
    </row>
    <row r="8273" spans="10:11" ht="15" customHeight="1" x14ac:dyDescent="0.25">
      <c r="J8273" s="175"/>
      <c r="K8273" s="175"/>
    </row>
    <row r="8274" spans="10:11" ht="15" customHeight="1" x14ac:dyDescent="0.25">
      <c r="J8274" s="175"/>
      <c r="K8274" s="175"/>
    </row>
    <row r="8275" spans="10:11" ht="15" customHeight="1" x14ac:dyDescent="0.25">
      <c r="J8275" s="175"/>
      <c r="K8275" s="175"/>
    </row>
    <row r="8276" spans="10:11" ht="15" customHeight="1" x14ac:dyDescent="0.25">
      <c r="J8276" s="175"/>
      <c r="K8276" s="175"/>
    </row>
    <row r="8277" spans="10:11" ht="15" customHeight="1" x14ac:dyDescent="0.25">
      <c r="J8277" s="175"/>
      <c r="K8277" s="175"/>
    </row>
    <row r="8278" spans="10:11" ht="15" customHeight="1" x14ac:dyDescent="0.25">
      <c r="J8278" s="175"/>
      <c r="K8278" s="175"/>
    </row>
    <row r="8279" spans="10:11" ht="15" customHeight="1" x14ac:dyDescent="0.25">
      <c r="J8279" s="175"/>
      <c r="K8279" s="175"/>
    </row>
    <row r="8280" spans="10:11" ht="15" customHeight="1" x14ac:dyDescent="0.25">
      <c r="J8280" s="175"/>
      <c r="K8280" s="175"/>
    </row>
    <row r="8281" spans="10:11" ht="15" customHeight="1" x14ac:dyDescent="0.25">
      <c r="J8281" s="175"/>
      <c r="K8281" s="175"/>
    </row>
    <row r="8282" spans="10:11" ht="15" customHeight="1" x14ac:dyDescent="0.25">
      <c r="J8282" s="175"/>
      <c r="K8282" s="175"/>
    </row>
    <row r="8283" spans="10:11" ht="15" customHeight="1" x14ac:dyDescent="0.25">
      <c r="J8283" s="175"/>
      <c r="K8283" s="175"/>
    </row>
    <row r="8284" spans="10:11" ht="15" customHeight="1" x14ac:dyDescent="0.25">
      <c r="J8284" s="175"/>
      <c r="K8284" s="175"/>
    </row>
    <row r="8285" spans="10:11" ht="15" customHeight="1" x14ac:dyDescent="0.25">
      <c r="J8285" s="175"/>
      <c r="K8285" s="175"/>
    </row>
    <row r="8286" spans="10:11" ht="15" customHeight="1" x14ac:dyDescent="0.25">
      <c r="J8286" s="175"/>
      <c r="K8286" s="175"/>
    </row>
    <row r="8287" spans="10:11" ht="15" customHeight="1" x14ac:dyDescent="0.25">
      <c r="J8287" s="175"/>
      <c r="K8287" s="175"/>
    </row>
    <row r="8288" spans="10:11" ht="15" customHeight="1" x14ac:dyDescent="0.25">
      <c r="J8288" s="175"/>
      <c r="K8288" s="175"/>
    </row>
    <row r="8289" spans="10:11" ht="15" customHeight="1" x14ac:dyDescent="0.25">
      <c r="J8289" s="175"/>
      <c r="K8289" s="175"/>
    </row>
    <row r="8290" spans="10:11" ht="15" customHeight="1" x14ac:dyDescent="0.25">
      <c r="J8290" s="175"/>
      <c r="K8290" s="175"/>
    </row>
    <row r="8291" spans="10:11" ht="15" customHeight="1" x14ac:dyDescent="0.25">
      <c r="J8291" s="175"/>
      <c r="K8291" s="175"/>
    </row>
    <row r="8292" spans="10:11" ht="15" customHeight="1" x14ac:dyDescent="0.25">
      <c r="J8292" s="175"/>
      <c r="K8292" s="175"/>
    </row>
    <row r="8293" spans="10:11" ht="15" customHeight="1" x14ac:dyDescent="0.25">
      <c r="J8293" s="175"/>
      <c r="K8293" s="175"/>
    </row>
    <row r="8294" spans="10:11" ht="15" customHeight="1" x14ac:dyDescent="0.25">
      <c r="J8294" s="175"/>
      <c r="K8294" s="175"/>
    </row>
    <row r="8295" spans="10:11" ht="15" customHeight="1" x14ac:dyDescent="0.25">
      <c r="J8295" s="175"/>
      <c r="K8295" s="175"/>
    </row>
    <row r="8296" spans="10:11" ht="15" customHeight="1" x14ac:dyDescent="0.25">
      <c r="J8296" s="175"/>
      <c r="K8296" s="175"/>
    </row>
    <row r="8297" spans="10:11" ht="15" customHeight="1" x14ac:dyDescent="0.25">
      <c r="J8297" s="175"/>
      <c r="K8297" s="175"/>
    </row>
    <row r="8298" spans="10:11" ht="15" customHeight="1" x14ac:dyDescent="0.25">
      <c r="J8298" s="175"/>
      <c r="K8298" s="175"/>
    </row>
    <row r="8299" spans="10:11" ht="15" customHeight="1" x14ac:dyDescent="0.25">
      <c r="J8299" s="175"/>
      <c r="K8299" s="175"/>
    </row>
    <row r="8300" spans="10:11" ht="15" customHeight="1" x14ac:dyDescent="0.25">
      <c r="J8300" s="175"/>
      <c r="K8300" s="175"/>
    </row>
    <row r="8301" spans="10:11" ht="15" customHeight="1" x14ac:dyDescent="0.25">
      <c r="J8301" s="175"/>
      <c r="K8301" s="175"/>
    </row>
    <row r="8302" spans="10:11" ht="15" customHeight="1" x14ac:dyDescent="0.25">
      <c r="J8302" s="175"/>
      <c r="K8302" s="175"/>
    </row>
    <row r="8303" spans="10:11" ht="15" customHeight="1" x14ac:dyDescent="0.25">
      <c r="J8303" s="175"/>
      <c r="K8303" s="175"/>
    </row>
    <row r="8304" spans="10:11" ht="15" customHeight="1" x14ac:dyDescent="0.25">
      <c r="J8304" s="175"/>
      <c r="K8304" s="175"/>
    </row>
    <row r="8305" spans="10:11" ht="15" customHeight="1" x14ac:dyDescent="0.25">
      <c r="J8305" s="175"/>
      <c r="K8305" s="175"/>
    </row>
    <row r="8306" spans="10:11" ht="15" customHeight="1" x14ac:dyDescent="0.25">
      <c r="J8306" s="175"/>
      <c r="K8306" s="175"/>
    </row>
    <row r="8307" spans="10:11" ht="15" customHeight="1" x14ac:dyDescent="0.25">
      <c r="J8307" s="175"/>
      <c r="K8307" s="175"/>
    </row>
    <row r="8308" spans="10:11" ht="15" customHeight="1" x14ac:dyDescent="0.25">
      <c r="J8308" s="175"/>
      <c r="K8308" s="175"/>
    </row>
    <row r="8309" spans="10:11" ht="15" customHeight="1" x14ac:dyDescent="0.25">
      <c r="J8309" s="175"/>
      <c r="K8309" s="175"/>
    </row>
    <row r="8310" spans="10:11" ht="15" customHeight="1" x14ac:dyDescent="0.25">
      <c r="J8310" s="175"/>
      <c r="K8310" s="175"/>
    </row>
    <row r="8311" spans="10:11" ht="15" customHeight="1" x14ac:dyDescent="0.25">
      <c r="J8311" s="175"/>
      <c r="K8311" s="175"/>
    </row>
    <row r="8312" spans="10:11" ht="15" customHeight="1" x14ac:dyDescent="0.25">
      <c r="J8312" s="175"/>
      <c r="K8312" s="175"/>
    </row>
    <row r="8313" spans="10:11" ht="15" customHeight="1" x14ac:dyDescent="0.25">
      <c r="J8313" s="175"/>
      <c r="K8313" s="175"/>
    </row>
    <row r="8314" spans="10:11" ht="15" customHeight="1" x14ac:dyDescent="0.25">
      <c r="J8314" s="175"/>
      <c r="K8314" s="175"/>
    </row>
    <row r="8315" spans="10:11" ht="15" customHeight="1" x14ac:dyDescent="0.25">
      <c r="J8315" s="175"/>
      <c r="K8315" s="175"/>
    </row>
    <row r="8316" spans="10:11" ht="15" customHeight="1" x14ac:dyDescent="0.25">
      <c r="J8316" s="175"/>
      <c r="K8316" s="175"/>
    </row>
    <row r="8317" spans="10:11" ht="15" customHeight="1" x14ac:dyDescent="0.25">
      <c r="J8317" s="175"/>
      <c r="K8317" s="175"/>
    </row>
    <row r="8318" spans="10:11" ht="15" customHeight="1" x14ac:dyDescent="0.25">
      <c r="J8318" s="175"/>
      <c r="K8318" s="175"/>
    </row>
    <row r="8319" spans="10:11" ht="15" customHeight="1" x14ac:dyDescent="0.25">
      <c r="J8319" s="175"/>
      <c r="K8319" s="175"/>
    </row>
    <row r="8320" spans="10:11" ht="15" customHeight="1" x14ac:dyDescent="0.25">
      <c r="J8320" s="175"/>
      <c r="K8320" s="175"/>
    </row>
    <row r="8321" spans="10:11" ht="15" customHeight="1" x14ac:dyDescent="0.25">
      <c r="J8321" s="175"/>
      <c r="K8321" s="175"/>
    </row>
    <row r="8322" spans="10:11" ht="15" customHeight="1" x14ac:dyDescent="0.25">
      <c r="J8322" s="175"/>
      <c r="K8322" s="175"/>
    </row>
    <row r="8323" spans="10:11" ht="15" customHeight="1" x14ac:dyDescent="0.25">
      <c r="J8323" s="175"/>
      <c r="K8323" s="175"/>
    </row>
    <row r="8324" spans="10:11" ht="15" customHeight="1" x14ac:dyDescent="0.25">
      <c r="J8324" s="175"/>
      <c r="K8324" s="175"/>
    </row>
    <row r="8325" spans="10:11" ht="15" customHeight="1" x14ac:dyDescent="0.25">
      <c r="J8325" s="175"/>
      <c r="K8325" s="175"/>
    </row>
    <row r="8326" spans="10:11" ht="15" customHeight="1" x14ac:dyDescent="0.25">
      <c r="J8326" s="175"/>
      <c r="K8326" s="175"/>
    </row>
    <row r="8327" spans="10:11" ht="15" customHeight="1" x14ac:dyDescent="0.25">
      <c r="J8327" s="175"/>
      <c r="K8327" s="175"/>
    </row>
    <row r="8328" spans="10:11" ht="15" customHeight="1" x14ac:dyDescent="0.25">
      <c r="J8328" s="175"/>
      <c r="K8328" s="175"/>
    </row>
    <row r="8329" spans="10:11" ht="15" customHeight="1" x14ac:dyDescent="0.25">
      <c r="J8329" s="175"/>
      <c r="K8329" s="175"/>
    </row>
    <row r="8330" spans="10:11" ht="15" customHeight="1" x14ac:dyDescent="0.25">
      <c r="J8330" s="175"/>
      <c r="K8330" s="175"/>
    </row>
    <row r="8331" spans="10:11" ht="15" customHeight="1" x14ac:dyDescent="0.25">
      <c r="J8331" s="175"/>
      <c r="K8331" s="175"/>
    </row>
    <row r="8332" spans="10:11" ht="15" customHeight="1" x14ac:dyDescent="0.25">
      <c r="J8332" s="175"/>
      <c r="K8332" s="175"/>
    </row>
    <row r="8333" spans="10:11" ht="15" customHeight="1" x14ac:dyDescent="0.25">
      <c r="J8333" s="175"/>
      <c r="K8333" s="175"/>
    </row>
    <row r="8334" spans="10:11" ht="15" customHeight="1" x14ac:dyDescent="0.25">
      <c r="J8334" s="175"/>
      <c r="K8334" s="175"/>
    </row>
    <row r="8335" spans="10:11" ht="15" customHeight="1" x14ac:dyDescent="0.25">
      <c r="J8335" s="175"/>
      <c r="K8335" s="175"/>
    </row>
    <row r="8336" spans="10:11" ht="15" customHeight="1" x14ac:dyDescent="0.25">
      <c r="J8336" s="175"/>
      <c r="K8336" s="175"/>
    </row>
    <row r="8337" spans="10:11" ht="15" customHeight="1" x14ac:dyDescent="0.25">
      <c r="J8337" s="175"/>
      <c r="K8337" s="175"/>
    </row>
    <row r="8338" spans="10:11" ht="15" customHeight="1" x14ac:dyDescent="0.25">
      <c r="J8338" s="175"/>
      <c r="K8338" s="175"/>
    </row>
    <row r="8339" spans="10:11" ht="15" customHeight="1" x14ac:dyDescent="0.25">
      <c r="J8339" s="175"/>
      <c r="K8339" s="175"/>
    </row>
    <row r="8340" spans="10:11" ht="15" customHeight="1" x14ac:dyDescent="0.25">
      <c r="J8340" s="175"/>
      <c r="K8340" s="175"/>
    </row>
    <row r="8341" spans="10:11" ht="15" customHeight="1" x14ac:dyDescent="0.25">
      <c r="J8341" s="175"/>
      <c r="K8341" s="175"/>
    </row>
    <row r="8342" spans="10:11" ht="15" customHeight="1" x14ac:dyDescent="0.25">
      <c r="J8342" s="175"/>
      <c r="K8342" s="175"/>
    </row>
    <row r="8343" spans="10:11" ht="15" customHeight="1" x14ac:dyDescent="0.25">
      <c r="J8343" s="175"/>
      <c r="K8343" s="175"/>
    </row>
    <row r="8344" spans="10:11" ht="15" customHeight="1" x14ac:dyDescent="0.25">
      <c r="J8344" s="175"/>
      <c r="K8344" s="175"/>
    </row>
    <row r="8345" spans="10:11" ht="15" customHeight="1" x14ac:dyDescent="0.25">
      <c r="J8345" s="175"/>
      <c r="K8345" s="175"/>
    </row>
    <row r="8346" spans="10:11" ht="15" customHeight="1" x14ac:dyDescent="0.25">
      <c r="J8346" s="175"/>
      <c r="K8346" s="175"/>
    </row>
    <row r="8347" spans="10:11" ht="15" customHeight="1" x14ac:dyDescent="0.25">
      <c r="J8347" s="175"/>
      <c r="K8347" s="175"/>
    </row>
    <row r="8348" spans="10:11" ht="15" customHeight="1" x14ac:dyDescent="0.25">
      <c r="J8348" s="175"/>
      <c r="K8348" s="175"/>
    </row>
    <row r="8349" spans="10:11" ht="15" customHeight="1" x14ac:dyDescent="0.25">
      <c r="J8349" s="175"/>
      <c r="K8349" s="175"/>
    </row>
    <row r="8350" spans="10:11" ht="15" customHeight="1" x14ac:dyDescent="0.25">
      <c r="J8350" s="175"/>
      <c r="K8350" s="175"/>
    </row>
    <row r="8351" spans="10:11" ht="15" customHeight="1" x14ac:dyDescent="0.25">
      <c r="J8351" s="175"/>
      <c r="K8351" s="175"/>
    </row>
    <row r="8352" spans="10:11" ht="15" customHeight="1" x14ac:dyDescent="0.25">
      <c r="J8352" s="175"/>
      <c r="K8352" s="175"/>
    </row>
    <row r="8353" spans="10:11" ht="15" customHeight="1" x14ac:dyDescent="0.25">
      <c r="J8353" s="175"/>
      <c r="K8353" s="175"/>
    </row>
    <row r="8354" spans="10:11" ht="15" customHeight="1" x14ac:dyDescent="0.25">
      <c r="J8354" s="175"/>
      <c r="K8354" s="175"/>
    </row>
    <row r="8355" spans="10:11" ht="15" customHeight="1" x14ac:dyDescent="0.25">
      <c r="J8355" s="175"/>
      <c r="K8355" s="175"/>
    </row>
    <row r="8356" spans="10:11" ht="15" customHeight="1" x14ac:dyDescent="0.25">
      <c r="J8356" s="175"/>
      <c r="K8356" s="175"/>
    </row>
    <row r="8357" spans="10:11" ht="15" customHeight="1" x14ac:dyDescent="0.25">
      <c r="J8357" s="175"/>
      <c r="K8357" s="175"/>
    </row>
    <row r="8358" spans="10:11" ht="15" customHeight="1" x14ac:dyDescent="0.25">
      <c r="J8358" s="175"/>
      <c r="K8358" s="175"/>
    </row>
    <row r="8359" spans="10:11" ht="15" customHeight="1" x14ac:dyDescent="0.25">
      <c r="J8359" s="175"/>
      <c r="K8359" s="175"/>
    </row>
    <row r="8360" spans="10:11" ht="15" customHeight="1" x14ac:dyDescent="0.25">
      <c r="J8360" s="175"/>
      <c r="K8360" s="175"/>
    </row>
    <row r="8361" spans="10:11" ht="15" customHeight="1" x14ac:dyDescent="0.25">
      <c r="J8361" s="175"/>
      <c r="K8361" s="175"/>
    </row>
    <row r="8362" spans="10:11" ht="15" customHeight="1" x14ac:dyDescent="0.25">
      <c r="J8362" s="175"/>
      <c r="K8362" s="175"/>
    </row>
    <row r="8363" spans="10:11" ht="15" customHeight="1" x14ac:dyDescent="0.25">
      <c r="J8363" s="175"/>
      <c r="K8363" s="175"/>
    </row>
    <row r="8364" spans="10:11" ht="15" customHeight="1" x14ac:dyDescent="0.25">
      <c r="J8364" s="175"/>
      <c r="K8364" s="175"/>
    </row>
    <row r="8365" spans="10:11" ht="15" customHeight="1" x14ac:dyDescent="0.25">
      <c r="J8365" s="175"/>
      <c r="K8365" s="175"/>
    </row>
    <row r="8366" spans="10:11" ht="15" customHeight="1" x14ac:dyDescent="0.25">
      <c r="J8366" s="175"/>
      <c r="K8366" s="175"/>
    </row>
    <row r="8367" spans="10:11" ht="15" customHeight="1" x14ac:dyDescent="0.25">
      <c r="J8367" s="175"/>
      <c r="K8367" s="175"/>
    </row>
    <row r="8368" spans="10:11" ht="15" customHeight="1" x14ac:dyDescent="0.25">
      <c r="J8368" s="175"/>
      <c r="K8368" s="175"/>
    </row>
    <row r="8369" spans="10:11" ht="15" customHeight="1" x14ac:dyDescent="0.25">
      <c r="J8369" s="175"/>
      <c r="K8369" s="175"/>
    </row>
    <row r="8370" spans="10:11" ht="15" customHeight="1" x14ac:dyDescent="0.25">
      <c r="J8370" s="175"/>
      <c r="K8370" s="175"/>
    </row>
    <row r="8371" spans="10:11" ht="15" customHeight="1" x14ac:dyDescent="0.25">
      <c r="J8371" s="175"/>
      <c r="K8371" s="175"/>
    </row>
    <row r="8372" spans="10:11" ht="15" customHeight="1" x14ac:dyDescent="0.25">
      <c r="J8372" s="175"/>
      <c r="K8372" s="175"/>
    </row>
    <row r="8373" spans="10:11" ht="15" customHeight="1" x14ac:dyDescent="0.25">
      <c r="J8373" s="175"/>
      <c r="K8373" s="175"/>
    </row>
    <row r="8374" spans="10:11" ht="15" customHeight="1" x14ac:dyDescent="0.25">
      <c r="J8374" s="175"/>
      <c r="K8374" s="175"/>
    </row>
    <row r="8375" spans="10:11" ht="15" customHeight="1" x14ac:dyDescent="0.25">
      <c r="J8375" s="175"/>
      <c r="K8375" s="175"/>
    </row>
    <row r="8376" spans="10:11" ht="15" customHeight="1" x14ac:dyDescent="0.25">
      <c r="J8376" s="175"/>
      <c r="K8376" s="175"/>
    </row>
    <row r="8377" spans="10:11" ht="15" customHeight="1" x14ac:dyDescent="0.25">
      <c r="J8377" s="175"/>
      <c r="K8377" s="175"/>
    </row>
    <row r="8378" spans="10:11" ht="15" customHeight="1" x14ac:dyDescent="0.25">
      <c r="J8378" s="175"/>
      <c r="K8378" s="175"/>
    </row>
    <row r="8379" spans="10:11" ht="15" customHeight="1" x14ac:dyDescent="0.25">
      <c r="J8379" s="175"/>
      <c r="K8379" s="175"/>
    </row>
    <row r="8380" spans="10:11" ht="15" customHeight="1" x14ac:dyDescent="0.25">
      <c r="J8380" s="175"/>
      <c r="K8380" s="175"/>
    </row>
    <row r="8381" spans="10:11" ht="15" customHeight="1" x14ac:dyDescent="0.25">
      <c r="J8381" s="175"/>
      <c r="K8381" s="175"/>
    </row>
    <row r="8382" spans="10:11" ht="15" customHeight="1" x14ac:dyDescent="0.25">
      <c r="J8382" s="175"/>
      <c r="K8382" s="175"/>
    </row>
    <row r="8383" spans="10:11" ht="15" customHeight="1" x14ac:dyDescent="0.25">
      <c r="J8383" s="175"/>
      <c r="K8383" s="175"/>
    </row>
    <row r="8384" spans="10:11" ht="15" customHeight="1" x14ac:dyDescent="0.25">
      <c r="J8384" s="175"/>
      <c r="K8384" s="175"/>
    </row>
    <row r="8385" spans="10:11" ht="15" customHeight="1" x14ac:dyDescent="0.25">
      <c r="J8385" s="175"/>
      <c r="K8385" s="175"/>
    </row>
    <row r="8386" spans="10:11" ht="15" customHeight="1" x14ac:dyDescent="0.25">
      <c r="J8386" s="175"/>
      <c r="K8386" s="175"/>
    </row>
    <row r="8387" spans="10:11" ht="15" customHeight="1" x14ac:dyDescent="0.25">
      <c r="J8387" s="175"/>
      <c r="K8387" s="175"/>
    </row>
    <row r="8388" spans="10:11" ht="15" customHeight="1" x14ac:dyDescent="0.25">
      <c r="J8388" s="175"/>
      <c r="K8388" s="175"/>
    </row>
    <row r="8389" spans="10:11" ht="15" customHeight="1" x14ac:dyDescent="0.25">
      <c r="J8389" s="175"/>
      <c r="K8389" s="175"/>
    </row>
    <row r="8390" spans="10:11" ht="15" customHeight="1" x14ac:dyDescent="0.25">
      <c r="J8390" s="175"/>
      <c r="K8390" s="175"/>
    </row>
    <row r="8391" spans="10:11" ht="15" customHeight="1" x14ac:dyDescent="0.25">
      <c r="J8391" s="175"/>
      <c r="K8391" s="175"/>
    </row>
    <row r="8392" spans="10:11" ht="15" customHeight="1" x14ac:dyDescent="0.25">
      <c r="J8392" s="175"/>
      <c r="K8392" s="175"/>
    </row>
    <row r="8393" spans="10:11" ht="15" customHeight="1" x14ac:dyDescent="0.25">
      <c r="J8393" s="175"/>
      <c r="K8393" s="175"/>
    </row>
    <row r="8394" spans="10:11" ht="15" customHeight="1" x14ac:dyDescent="0.25">
      <c r="J8394" s="175"/>
      <c r="K8394" s="175"/>
    </row>
    <row r="8395" spans="10:11" ht="15" customHeight="1" x14ac:dyDescent="0.25">
      <c r="J8395" s="175"/>
      <c r="K8395" s="175"/>
    </row>
    <row r="8396" spans="10:11" ht="15" customHeight="1" x14ac:dyDescent="0.25">
      <c r="J8396" s="175"/>
      <c r="K8396" s="175"/>
    </row>
    <row r="8397" spans="10:11" ht="15" customHeight="1" x14ac:dyDescent="0.25">
      <c r="J8397" s="175"/>
      <c r="K8397" s="175"/>
    </row>
    <row r="8398" spans="10:11" ht="15" customHeight="1" x14ac:dyDescent="0.25">
      <c r="J8398" s="175"/>
      <c r="K8398" s="175"/>
    </row>
    <row r="8399" spans="10:11" ht="15" customHeight="1" x14ac:dyDescent="0.25">
      <c r="J8399" s="175"/>
      <c r="K8399" s="175"/>
    </row>
    <row r="8400" spans="10:11" ht="15" customHeight="1" x14ac:dyDescent="0.25">
      <c r="J8400" s="175"/>
      <c r="K8400" s="175"/>
    </row>
    <row r="8401" spans="10:11" ht="15" customHeight="1" x14ac:dyDescent="0.25">
      <c r="J8401" s="175"/>
      <c r="K8401" s="175"/>
    </row>
    <row r="8402" spans="10:11" ht="15" customHeight="1" x14ac:dyDescent="0.25">
      <c r="J8402" s="175"/>
      <c r="K8402" s="175"/>
    </row>
    <row r="8403" spans="10:11" ht="15" customHeight="1" x14ac:dyDescent="0.25">
      <c r="J8403" s="175"/>
      <c r="K8403" s="175"/>
    </row>
    <row r="8404" spans="10:11" ht="15" customHeight="1" x14ac:dyDescent="0.25">
      <c r="J8404" s="175"/>
      <c r="K8404" s="175"/>
    </row>
    <row r="8405" spans="10:11" ht="15" customHeight="1" x14ac:dyDescent="0.25">
      <c r="J8405" s="175"/>
      <c r="K8405" s="175"/>
    </row>
    <row r="8406" spans="10:11" ht="15" customHeight="1" x14ac:dyDescent="0.25">
      <c r="J8406" s="175"/>
      <c r="K8406" s="175"/>
    </row>
    <row r="8407" spans="10:11" ht="15" customHeight="1" x14ac:dyDescent="0.25">
      <c r="J8407" s="175"/>
      <c r="K8407" s="175"/>
    </row>
    <row r="8408" spans="10:11" ht="15" customHeight="1" x14ac:dyDescent="0.25">
      <c r="J8408" s="175"/>
      <c r="K8408" s="175"/>
    </row>
    <row r="8409" spans="10:11" ht="15" customHeight="1" x14ac:dyDescent="0.25">
      <c r="J8409" s="175"/>
      <c r="K8409" s="175"/>
    </row>
    <row r="8410" spans="10:11" ht="15" customHeight="1" x14ac:dyDescent="0.25">
      <c r="J8410" s="175"/>
      <c r="K8410" s="175"/>
    </row>
    <row r="8411" spans="10:11" ht="15" customHeight="1" x14ac:dyDescent="0.25">
      <c r="J8411" s="175"/>
      <c r="K8411" s="175"/>
    </row>
    <row r="8412" spans="10:11" ht="15" customHeight="1" x14ac:dyDescent="0.25">
      <c r="J8412" s="175"/>
      <c r="K8412" s="175"/>
    </row>
    <row r="8413" spans="10:11" ht="15" customHeight="1" x14ac:dyDescent="0.25">
      <c r="J8413" s="175"/>
      <c r="K8413" s="175"/>
    </row>
    <row r="8414" spans="10:11" ht="15" customHeight="1" x14ac:dyDescent="0.25">
      <c r="J8414" s="175"/>
      <c r="K8414" s="175"/>
    </row>
    <row r="8415" spans="10:11" ht="15" customHeight="1" x14ac:dyDescent="0.25">
      <c r="J8415" s="175"/>
      <c r="K8415" s="175"/>
    </row>
    <row r="8416" spans="10:11" ht="15" customHeight="1" x14ac:dyDescent="0.25">
      <c r="J8416" s="175"/>
      <c r="K8416" s="175"/>
    </row>
    <row r="8417" spans="10:11" ht="15" customHeight="1" x14ac:dyDescent="0.25">
      <c r="J8417" s="175"/>
      <c r="K8417" s="175"/>
    </row>
    <row r="8418" spans="10:11" ht="15" customHeight="1" x14ac:dyDescent="0.25">
      <c r="J8418" s="175"/>
      <c r="K8418" s="175"/>
    </row>
    <row r="8419" spans="10:11" ht="15" customHeight="1" x14ac:dyDescent="0.25">
      <c r="J8419" s="175"/>
      <c r="K8419" s="175"/>
    </row>
    <row r="8420" spans="10:11" ht="15" customHeight="1" x14ac:dyDescent="0.25">
      <c r="J8420" s="175"/>
      <c r="K8420" s="175"/>
    </row>
    <row r="8421" spans="10:11" ht="15" customHeight="1" x14ac:dyDescent="0.25">
      <c r="J8421" s="175"/>
      <c r="K8421" s="175"/>
    </row>
    <row r="8422" spans="10:11" ht="15" customHeight="1" x14ac:dyDescent="0.25">
      <c r="J8422" s="175"/>
      <c r="K8422" s="175"/>
    </row>
    <row r="8423" spans="10:11" ht="15" customHeight="1" x14ac:dyDescent="0.25">
      <c r="J8423" s="175"/>
      <c r="K8423" s="175"/>
    </row>
    <row r="8424" spans="10:11" ht="15" customHeight="1" x14ac:dyDescent="0.25">
      <c r="J8424" s="175"/>
      <c r="K8424" s="175"/>
    </row>
    <row r="8425" spans="10:11" ht="15" customHeight="1" x14ac:dyDescent="0.25">
      <c r="J8425" s="175"/>
      <c r="K8425" s="175"/>
    </row>
    <row r="8426" spans="10:11" ht="15" customHeight="1" x14ac:dyDescent="0.25">
      <c r="J8426" s="175"/>
      <c r="K8426" s="175"/>
    </row>
    <row r="8427" spans="10:11" ht="15" customHeight="1" x14ac:dyDescent="0.25">
      <c r="J8427" s="175"/>
      <c r="K8427" s="175"/>
    </row>
    <row r="8428" spans="10:11" ht="15" customHeight="1" x14ac:dyDescent="0.25">
      <c r="J8428" s="175"/>
      <c r="K8428" s="175"/>
    </row>
    <row r="8429" spans="10:11" ht="15" customHeight="1" x14ac:dyDescent="0.25">
      <c r="J8429" s="175"/>
      <c r="K8429" s="175"/>
    </row>
    <row r="8430" spans="10:11" ht="15" customHeight="1" x14ac:dyDescent="0.25">
      <c r="J8430" s="175"/>
      <c r="K8430" s="175"/>
    </row>
    <row r="8431" spans="10:11" ht="15" customHeight="1" x14ac:dyDescent="0.25">
      <c r="J8431" s="175"/>
      <c r="K8431" s="175"/>
    </row>
    <row r="8432" spans="10:11" ht="15" customHeight="1" x14ac:dyDescent="0.25">
      <c r="J8432" s="175"/>
      <c r="K8432" s="175"/>
    </row>
    <row r="8433" spans="10:11" ht="15" customHeight="1" x14ac:dyDescent="0.25">
      <c r="J8433" s="175"/>
      <c r="K8433" s="175"/>
    </row>
    <row r="8434" spans="10:11" ht="15" customHeight="1" x14ac:dyDescent="0.25">
      <c r="J8434" s="175"/>
      <c r="K8434" s="175"/>
    </row>
    <row r="8435" spans="10:11" ht="15" customHeight="1" x14ac:dyDescent="0.25">
      <c r="J8435" s="175"/>
      <c r="K8435" s="175"/>
    </row>
    <row r="8436" spans="10:11" ht="15" customHeight="1" x14ac:dyDescent="0.25">
      <c r="J8436" s="175"/>
      <c r="K8436" s="175"/>
    </row>
    <row r="8437" spans="10:11" ht="15" customHeight="1" x14ac:dyDescent="0.25">
      <c r="J8437" s="175"/>
      <c r="K8437" s="175"/>
    </row>
    <row r="8438" spans="10:11" ht="15" customHeight="1" x14ac:dyDescent="0.25">
      <c r="J8438" s="175"/>
      <c r="K8438" s="175"/>
    </row>
    <row r="8439" spans="10:11" ht="15" customHeight="1" x14ac:dyDescent="0.25">
      <c r="J8439" s="175"/>
      <c r="K8439" s="175"/>
    </row>
    <row r="8440" spans="10:11" ht="15" customHeight="1" x14ac:dyDescent="0.25">
      <c r="J8440" s="175"/>
      <c r="K8440" s="175"/>
    </row>
    <row r="8441" spans="10:11" ht="15" customHeight="1" x14ac:dyDescent="0.25">
      <c r="J8441" s="175"/>
      <c r="K8441" s="175"/>
    </row>
    <row r="8442" spans="10:11" ht="15" customHeight="1" x14ac:dyDescent="0.25">
      <c r="J8442" s="175"/>
      <c r="K8442" s="175"/>
    </row>
    <row r="8443" spans="10:11" ht="15" customHeight="1" x14ac:dyDescent="0.25">
      <c r="J8443" s="175"/>
      <c r="K8443" s="175"/>
    </row>
    <row r="8444" spans="10:11" ht="15" customHeight="1" x14ac:dyDescent="0.25">
      <c r="J8444" s="175"/>
      <c r="K8444" s="175"/>
    </row>
    <row r="8445" spans="10:11" ht="15" customHeight="1" x14ac:dyDescent="0.25">
      <c r="J8445" s="175"/>
      <c r="K8445" s="175"/>
    </row>
    <row r="8446" spans="10:11" ht="15" customHeight="1" x14ac:dyDescent="0.25">
      <c r="J8446" s="175"/>
      <c r="K8446" s="175"/>
    </row>
    <row r="8447" spans="10:11" ht="15" customHeight="1" x14ac:dyDescent="0.25">
      <c r="J8447" s="175"/>
      <c r="K8447" s="175"/>
    </row>
    <row r="8448" spans="10:11" ht="15" customHeight="1" x14ac:dyDescent="0.25">
      <c r="J8448" s="175"/>
      <c r="K8448" s="175"/>
    </row>
    <row r="8449" spans="10:11" ht="15" customHeight="1" x14ac:dyDescent="0.25">
      <c r="J8449" s="175"/>
      <c r="K8449" s="175"/>
    </row>
    <row r="8450" spans="10:11" ht="15" customHeight="1" x14ac:dyDescent="0.25">
      <c r="J8450" s="175"/>
      <c r="K8450" s="175"/>
    </row>
    <row r="8451" spans="10:11" ht="15" customHeight="1" x14ac:dyDescent="0.25">
      <c r="J8451" s="175"/>
      <c r="K8451" s="175"/>
    </row>
    <row r="8452" spans="10:11" ht="15" customHeight="1" x14ac:dyDescent="0.25">
      <c r="J8452" s="175"/>
      <c r="K8452" s="175"/>
    </row>
    <row r="8453" spans="10:11" ht="15" customHeight="1" x14ac:dyDescent="0.25">
      <c r="J8453" s="175"/>
      <c r="K8453" s="175"/>
    </row>
    <row r="8454" spans="10:11" ht="15" customHeight="1" x14ac:dyDescent="0.25">
      <c r="J8454" s="175"/>
      <c r="K8454" s="175"/>
    </row>
    <row r="8455" spans="10:11" ht="15" customHeight="1" x14ac:dyDescent="0.25">
      <c r="J8455" s="175"/>
      <c r="K8455" s="175"/>
    </row>
    <row r="8456" spans="10:11" ht="15" customHeight="1" x14ac:dyDescent="0.25">
      <c r="J8456" s="175"/>
      <c r="K8456" s="175"/>
    </row>
    <row r="8457" spans="10:11" ht="15" customHeight="1" x14ac:dyDescent="0.25">
      <c r="J8457" s="175"/>
      <c r="K8457" s="175"/>
    </row>
    <row r="8458" spans="10:11" ht="15" customHeight="1" x14ac:dyDescent="0.25">
      <c r="J8458" s="175"/>
      <c r="K8458" s="175"/>
    </row>
    <row r="8459" spans="10:11" ht="15" customHeight="1" x14ac:dyDescent="0.25">
      <c r="J8459" s="175"/>
      <c r="K8459" s="175"/>
    </row>
    <row r="8460" spans="10:11" ht="15" customHeight="1" x14ac:dyDescent="0.25">
      <c r="J8460" s="175"/>
      <c r="K8460" s="175"/>
    </row>
    <row r="8461" spans="10:11" ht="15" customHeight="1" x14ac:dyDescent="0.25">
      <c r="J8461" s="175"/>
      <c r="K8461" s="175"/>
    </row>
    <row r="8462" spans="10:11" ht="15" customHeight="1" x14ac:dyDescent="0.25">
      <c r="J8462" s="175"/>
      <c r="K8462" s="175"/>
    </row>
    <row r="8463" spans="10:11" ht="15" customHeight="1" x14ac:dyDescent="0.25">
      <c r="J8463" s="175"/>
      <c r="K8463" s="175"/>
    </row>
    <row r="8464" spans="10:11" ht="15" customHeight="1" x14ac:dyDescent="0.25">
      <c r="J8464" s="175"/>
      <c r="K8464" s="175"/>
    </row>
    <row r="8465" spans="10:11" ht="15" customHeight="1" x14ac:dyDescent="0.25">
      <c r="J8465" s="175"/>
      <c r="K8465" s="175"/>
    </row>
    <row r="8466" spans="10:11" ht="15" customHeight="1" x14ac:dyDescent="0.25">
      <c r="J8466" s="175"/>
      <c r="K8466" s="175"/>
    </row>
    <row r="8467" spans="10:11" ht="15" customHeight="1" x14ac:dyDescent="0.25">
      <c r="J8467" s="175"/>
      <c r="K8467" s="175"/>
    </row>
    <row r="8468" spans="10:11" ht="15" customHeight="1" x14ac:dyDescent="0.25">
      <c r="J8468" s="175"/>
      <c r="K8468" s="175"/>
    </row>
    <row r="8469" spans="10:11" ht="15" customHeight="1" x14ac:dyDescent="0.25">
      <c r="J8469" s="175"/>
      <c r="K8469" s="175"/>
    </row>
    <row r="8470" spans="10:11" ht="15" customHeight="1" x14ac:dyDescent="0.25">
      <c r="J8470" s="175"/>
      <c r="K8470" s="175"/>
    </row>
    <row r="8471" spans="10:11" ht="15" customHeight="1" x14ac:dyDescent="0.25">
      <c r="J8471" s="175"/>
      <c r="K8471" s="175"/>
    </row>
    <row r="8472" spans="10:11" ht="15" customHeight="1" x14ac:dyDescent="0.25">
      <c r="J8472" s="175"/>
      <c r="K8472" s="175"/>
    </row>
    <row r="8473" spans="10:11" ht="15" customHeight="1" x14ac:dyDescent="0.25">
      <c r="J8473" s="175"/>
      <c r="K8473" s="175"/>
    </row>
    <row r="8474" spans="10:11" ht="15" customHeight="1" x14ac:dyDescent="0.25">
      <c r="J8474" s="175"/>
      <c r="K8474" s="175"/>
    </row>
    <row r="8475" spans="10:11" ht="15" customHeight="1" x14ac:dyDescent="0.25">
      <c r="J8475" s="175"/>
      <c r="K8475" s="175"/>
    </row>
    <row r="8476" spans="10:11" ht="15" customHeight="1" x14ac:dyDescent="0.25">
      <c r="J8476" s="175"/>
      <c r="K8476" s="175"/>
    </row>
    <row r="8477" spans="10:11" ht="15" customHeight="1" x14ac:dyDescent="0.25">
      <c r="J8477" s="175"/>
      <c r="K8477" s="175"/>
    </row>
    <row r="8478" spans="10:11" ht="15" customHeight="1" x14ac:dyDescent="0.25">
      <c r="J8478" s="175"/>
      <c r="K8478" s="175"/>
    </row>
    <row r="8479" spans="10:11" ht="15" customHeight="1" x14ac:dyDescent="0.25">
      <c r="J8479" s="175"/>
      <c r="K8479" s="175"/>
    </row>
    <row r="8480" spans="10:11" ht="15" customHeight="1" x14ac:dyDescent="0.25">
      <c r="J8480" s="175"/>
      <c r="K8480" s="175"/>
    </row>
    <row r="8481" spans="10:11" ht="15" customHeight="1" x14ac:dyDescent="0.25">
      <c r="J8481" s="175"/>
      <c r="K8481" s="175"/>
    </row>
    <row r="8482" spans="10:11" ht="15" customHeight="1" x14ac:dyDescent="0.25">
      <c r="J8482" s="175"/>
      <c r="K8482" s="175"/>
    </row>
    <row r="8483" spans="10:11" ht="15" customHeight="1" x14ac:dyDescent="0.25">
      <c r="J8483" s="175"/>
      <c r="K8483" s="175"/>
    </row>
    <row r="8484" spans="10:11" ht="15" customHeight="1" x14ac:dyDescent="0.25">
      <c r="J8484" s="175"/>
      <c r="K8484" s="175"/>
    </row>
    <row r="8485" spans="10:11" ht="15" customHeight="1" x14ac:dyDescent="0.25">
      <c r="J8485" s="175"/>
      <c r="K8485" s="175"/>
    </row>
    <row r="8486" spans="10:11" ht="15" customHeight="1" x14ac:dyDescent="0.25">
      <c r="J8486" s="175"/>
      <c r="K8486" s="175"/>
    </row>
    <row r="8487" spans="10:11" ht="15" customHeight="1" x14ac:dyDescent="0.25">
      <c r="J8487" s="175"/>
      <c r="K8487" s="175"/>
    </row>
    <row r="8488" spans="10:11" ht="15" customHeight="1" x14ac:dyDescent="0.25">
      <c r="J8488" s="175"/>
      <c r="K8488" s="175"/>
    </row>
    <row r="8489" spans="10:11" ht="15" customHeight="1" x14ac:dyDescent="0.25">
      <c r="J8489" s="175"/>
      <c r="K8489" s="175"/>
    </row>
    <row r="8490" spans="10:11" ht="15" customHeight="1" x14ac:dyDescent="0.25">
      <c r="J8490" s="175"/>
      <c r="K8490" s="175"/>
    </row>
    <row r="8491" spans="10:11" ht="15" customHeight="1" x14ac:dyDescent="0.25">
      <c r="J8491" s="175"/>
      <c r="K8491" s="175"/>
    </row>
    <row r="8492" spans="10:11" ht="15" customHeight="1" x14ac:dyDescent="0.25">
      <c r="J8492" s="175"/>
      <c r="K8492" s="175"/>
    </row>
    <row r="8493" spans="10:11" ht="15" customHeight="1" x14ac:dyDescent="0.25">
      <c r="J8493" s="175"/>
      <c r="K8493" s="175"/>
    </row>
    <row r="8494" spans="10:11" ht="15" customHeight="1" x14ac:dyDescent="0.25">
      <c r="J8494" s="175"/>
      <c r="K8494" s="175"/>
    </row>
    <row r="8495" spans="10:11" ht="15" customHeight="1" x14ac:dyDescent="0.25">
      <c r="J8495" s="175"/>
      <c r="K8495" s="175"/>
    </row>
    <row r="8496" spans="10:11" ht="15" customHeight="1" x14ac:dyDescent="0.25">
      <c r="J8496" s="175"/>
      <c r="K8496" s="175"/>
    </row>
    <row r="8497" spans="10:11" ht="15" customHeight="1" x14ac:dyDescent="0.25">
      <c r="J8497" s="175"/>
      <c r="K8497" s="175"/>
    </row>
    <row r="8498" spans="10:11" ht="15" customHeight="1" x14ac:dyDescent="0.25">
      <c r="J8498" s="175"/>
      <c r="K8498" s="175"/>
    </row>
    <row r="8499" spans="10:11" ht="15" customHeight="1" x14ac:dyDescent="0.25">
      <c r="J8499" s="175"/>
      <c r="K8499" s="175"/>
    </row>
    <row r="8500" spans="10:11" ht="15" customHeight="1" x14ac:dyDescent="0.25">
      <c r="J8500" s="175"/>
      <c r="K8500" s="175"/>
    </row>
    <row r="8501" spans="10:11" ht="15" customHeight="1" x14ac:dyDescent="0.25">
      <c r="J8501" s="175"/>
      <c r="K8501" s="175"/>
    </row>
    <row r="8502" spans="10:11" ht="15" customHeight="1" x14ac:dyDescent="0.25">
      <c r="J8502" s="175"/>
      <c r="K8502" s="175"/>
    </row>
    <row r="8503" spans="10:11" ht="15" customHeight="1" x14ac:dyDescent="0.25">
      <c r="J8503" s="175"/>
      <c r="K8503" s="175"/>
    </row>
    <row r="8504" spans="10:11" ht="15" customHeight="1" x14ac:dyDescent="0.25">
      <c r="J8504" s="175"/>
      <c r="K8504" s="175"/>
    </row>
    <row r="8505" spans="10:11" ht="15" customHeight="1" x14ac:dyDescent="0.25">
      <c r="J8505" s="175"/>
      <c r="K8505" s="175"/>
    </row>
    <row r="8506" spans="10:11" ht="15" customHeight="1" x14ac:dyDescent="0.25">
      <c r="J8506" s="175"/>
      <c r="K8506" s="175"/>
    </row>
    <row r="8507" spans="10:11" ht="15" customHeight="1" x14ac:dyDescent="0.25">
      <c r="J8507" s="175"/>
      <c r="K8507" s="175"/>
    </row>
    <row r="8508" spans="10:11" ht="15" customHeight="1" x14ac:dyDescent="0.25">
      <c r="J8508" s="175"/>
      <c r="K8508" s="175"/>
    </row>
    <row r="8509" spans="10:11" ht="15" customHeight="1" x14ac:dyDescent="0.25">
      <c r="J8509" s="175"/>
      <c r="K8509" s="175"/>
    </row>
    <row r="8510" spans="10:11" ht="15" customHeight="1" x14ac:dyDescent="0.25">
      <c r="J8510" s="175"/>
      <c r="K8510" s="175"/>
    </row>
    <row r="8511" spans="10:11" ht="15" customHeight="1" x14ac:dyDescent="0.25">
      <c r="J8511" s="175"/>
      <c r="K8511" s="175"/>
    </row>
    <row r="8512" spans="10:11" ht="15" customHeight="1" x14ac:dyDescent="0.25">
      <c r="J8512" s="175"/>
      <c r="K8512" s="175"/>
    </row>
    <row r="8513" spans="10:11" ht="15" customHeight="1" x14ac:dyDescent="0.25">
      <c r="J8513" s="175"/>
      <c r="K8513" s="175"/>
    </row>
    <row r="8514" spans="10:11" ht="15" customHeight="1" x14ac:dyDescent="0.25">
      <c r="J8514" s="175"/>
      <c r="K8514" s="175"/>
    </row>
    <row r="8515" spans="10:11" ht="15" customHeight="1" x14ac:dyDescent="0.25">
      <c r="J8515" s="175"/>
      <c r="K8515" s="175"/>
    </row>
    <row r="8516" spans="10:11" ht="15" customHeight="1" x14ac:dyDescent="0.25">
      <c r="J8516" s="175"/>
      <c r="K8516" s="175"/>
    </row>
    <row r="8517" spans="10:11" ht="15" customHeight="1" x14ac:dyDescent="0.25">
      <c r="J8517" s="175"/>
      <c r="K8517" s="175"/>
    </row>
    <row r="8518" spans="10:11" ht="15" customHeight="1" x14ac:dyDescent="0.25">
      <c r="J8518" s="175"/>
      <c r="K8518" s="175"/>
    </row>
    <row r="8519" spans="10:11" ht="15" customHeight="1" x14ac:dyDescent="0.25">
      <c r="J8519" s="175"/>
      <c r="K8519" s="175"/>
    </row>
    <row r="8520" spans="10:11" ht="15" customHeight="1" x14ac:dyDescent="0.25">
      <c r="J8520" s="175"/>
      <c r="K8520" s="175"/>
    </row>
    <row r="8521" spans="10:11" ht="15" customHeight="1" x14ac:dyDescent="0.25">
      <c r="J8521" s="175"/>
      <c r="K8521" s="175"/>
    </row>
    <row r="8522" spans="10:11" ht="15" customHeight="1" x14ac:dyDescent="0.25">
      <c r="J8522" s="175"/>
      <c r="K8522" s="175"/>
    </row>
    <row r="8523" spans="10:11" ht="15" customHeight="1" x14ac:dyDescent="0.25">
      <c r="J8523" s="175"/>
      <c r="K8523" s="175"/>
    </row>
    <row r="8524" spans="10:11" ht="15" customHeight="1" x14ac:dyDescent="0.25">
      <c r="J8524" s="175"/>
      <c r="K8524" s="175"/>
    </row>
    <row r="8525" spans="10:11" ht="15" customHeight="1" x14ac:dyDescent="0.25">
      <c r="J8525" s="175"/>
      <c r="K8525" s="175"/>
    </row>
    <row r="8526" spans="10:11" ht="15" customHeight="1" x14ac:dyDescent="0.25">
      <c r="J8526" s="175"/>
      <c r="K8526" s="175"/>
    </row>
    <row r="8527" spans="10:11" ht="15" customHeight="1" x14ac:dyDescent="0.25">
      <c r="J8527" s="175"/>
      <c r="K8527" s="175"/>
    </row>
    <row r="8528" spans="10:11" ht="15" customHeight="1" x14ac:dyDescent="0.25">
      <c r="J8528" s="175"/>
      <c r="K8528" s="175"/>
    </row>
    <row r="8529" spans="10:11" ht="15" customHeight="1" x14ac:dyDescent="0.25">
      <c r="J8529" s="175"/>
      <c r="K8529" s="175"/>
    </row>
    <row r="8530" spans="10:11" ht="15" customHeight="1" x14ac:dyDescent="0.25">
      <c r="J8530" s="175"/>
      <c r="K8530" s="175"/>
    </row>
    <row r="8531" spans="10:11" ht="15" customHeight="1" x14ac:dyDescent="0.25">
      <c r="J8531" s="175"/>
      <c r="K8531" s="175"/>
    </row>
    <row r="8532" spans="10:11" ht="15" customHeight="1" x14ac:dyDescent="0.25">
      <c r="J8532" s="175"/>
      <c r="K8532" s="175"/>
    </row>
    <row r="8533" spans="10:11" ht="15" customHeight="1" x14ac:dyDescent="0.25">
      <c r="J8533" s="175"/>
      <c r="K8533" s="175"/>
    </row>
    <row r="8534" spans="10:11" ht="15" customHeight="1" x14ac:dyDescent="0.25">
      <c r="J8534" s="175"/>
      <c r="K8534" s="175"/>
    </row>
    <row r="8535" spans="10:11" ht="15" customHeight="1" x14ac:dyDescent="0.25">
      <c r="J8535" s="175"/>
      <c r="K8535" s="175"/>
    </row>
    <row r="8536" spans="10:11" ht="15" customHeight="1" x14ac:dyDescent="0.25">
      <c r="J8536" s="175"/>
      <c r="K8536" s="175"/>
    </row>
    <row r="8537" spans="10:11" ht="15" customHeight="1" x14ac:dyDescent="0.25">
      <c r="J8537" s="175"/>
      <c r="K8537" s="175"/>
    </row>
    <row r="8538" spans="10:11" ht="15" customHeight="1" x14ac:dyDescent="0.25">
      <c r="J8538" s="175"/>
      <c r="K8538" s="175"/>
    </row>
    <row r="8539" spans="10:11" ht="15" customHeight="1" x14ac:dyDescent="0.25">
      <c r="J8539" s="175"/>
      <c r="K8539" s="175"/>
    </row>
    <row r="8540" spans="10:11" ht="15" customHeight="1" x14ac:dyDescent="0.25">
      <c r="J8540" s="175"/>
      <c r="K8540" s="175"/>
    </row>
    <row r="8541" spans="10:11" ht="15" customHeight="1" x14ac:dyDescent="0.25">
      <c r="J8541" s="175"/>
      <c r="K8541" s="175"/>
    </row>
    <row r="8542" spans="10:11" ht="15" customHeight="1" x14ac:dyDescent="0.25">
      <c r="J8542" s="175"/>
      <c r="K8542" s="175"/>
    </row>
    <row r="8543" spans="10:11" ht="15" customHeight="1" x14ac:dyDescent="0.25">
      <c r="J8543" s="175"/>
      <c r="K8543" s="175"/>
    </row>
    <row r="8544" spans="10:11" ht="15" customHeight="1" x14ac:dyDescent="0.25">
      <c r="J8544" s="175"/>
      <c r="K8544" s="175"/>
    </row>
    <row r="8545" spans="10:11" ht="15" customHeight="1" x14ac:dyDescent="0.25">
      <c r="J8545" s="175"/>
      <c r="K8545" s="175"/>
    </row>
    <row r="8546" spans="10:11" ht="15" customHeight="1" x14ac:dyDescent="0.25">
      <c r="J8546" s="175"/>
      <c r="K8546" s="175"/>
    </row>
    <row r="8547" spans="10:11" ht="15" customHeight="1" x14ac:dyDescent="0.25">
      <c r="J8547" s="175"/>
      <c r="K8547" s="175"/>
    </row>
    <row r="8548" spans="10:11" ht="15" customHeight="1" x14ac:dyDescent="0.25">
      <c r="J8548" s="175"/>
      <c r="K8548" s="175"/>
    </row>
    <row r="8549" spans="10:11" ht="15" customHeight="1" x14ac:dyDescent="0.25">
      <c r="J8549" s="175"/>
      <c r="K8549" s="175"/>
    </row>
    <row r="8550" spans="10:11" ht="15" customHeight="1" x14ac:dyDescent="0.25">
      <c r="J8550" s="175"/>
      <c r="K8550" s="175"/>
    </row>
    <row r="8551" spans="10:11" ht="15" customHeight="1" x14ac:dyDescent="0.25">
      <c r="J8551" s="175"/>
      <c r="K8551" s="175"/>
    </row>
    <row r="8552" spans="10:11" ht="15" customHeight="1" x14ac:dyDescent="0.25">
      <c r="J8552" s="175"/>
      <c r="K8552" s="175"/>
    </row>
    <row r="8553" spans="10:11" ht="15" customHeight="1" x14ac:dyDescent="0.25">
      <c r="J8553" s="175"/>
      <c r="K8553" s="175"/>
    </row>
    <row r="8554" spans="10:11" ht="15" customHeight="1" x14ac:dyDescent="0.25">
      <c r="J8554" s="175"/>
      <c r="K8554" s="175"/>
    </row>
    <row r="8555" spans="10:11" ht="15" customHeight="1" x14ac:dyDescent="0.25">
      <c r="J8555" s="175"/>
      <c r="K8555" s="175"/>
    </row>
    <row r="8556" spans="10:11" ht="15" customHeight="1" x14ac:dyDescent="0.25">
      <c r="J8556" s="175"/>
      <c r="K8556" s="175"/>
    </row>
    <row r="8557" spans="10:11" ht="15" customHeight="1" x14ac:dyDescent="0.25">
      <c r="J8557" s="175"/>
      <c r="K8557" s="175"/>
    </row>
    <row r="8558" spans="10:11" ht="15" customHeight="1" x14ac:dyDescent="0.25">
      <c r="J8558" s="175"/>
      <c r="K8558" s="175"/>
    </row>
    <row r="8559" spans="10:11" ht="15" customHeight="1" x14ac:dyDescent="0.25">
      <c r="J8559" s="175"/>
      <c r="K8559" s="175"/>
    </row>
    <row r="8560" spans="10:11" ht="15" customHeight="1" x14ac:dyDescent="0.25">
      <c r="J8560" s="175"/>
      <c r="K8560" s="175"/>
    </row>
    <row r="8561" spans="10:11" ht="15" customHeight="1" x14ac:dyDescent="0.25">
      <c r="J8561" s="175"/>
      <c r="K8561" s="175"/>
    </row>
    <row r="8562" spans="10:11" ht="15" customHeight="1" x14ac:dyDescent="0.25">
      <c r="J8562" s="175"/>
      <c r="K8562" s="175"/>
    </row>
    <row r="8563" spans="10:11" ht="15" customHeight="1" x14ac:dyDescent="0.25">
      <c r="J8563" s="175"/>
      <c r="K8563" s="175"/>
    </row>
    <row r="8564" spans="10:11" ht="15" customHeight="1" x14ac:dyDescent="0.25">
      <c r="J8564" s="175"/>
      <c r="K8564" s="175"/>
    </row>
    <row r="8565" spans="10:11" ht="15" customHeight="1" x14ac:dyDescent="0.25">
      <c r="J8565" s="175"/>
      <c r="K8565" s="175"/>
    </row>
    <row r="8566" spans="10:11" ht="15" customHeight="1" x14ac:dyDescent="0.25">
      <c r="J8566" s="175"/>
      <c r="K8566" s="175"/>
    </row>
    <row r="8567" spans="10:11" ht="15" customHeight="1" x14ac:dyDescent="0.25">
      <c r="J8567" s="175"/>
      <c r="K8567" s="175"/>
    </row>
    <row r="8568" spans="10:11" ht="15" customHeight="1" x14ac:dyDescent="0.25">
      <c r="J8568" s="175"/>
      <c r="K8568" s="175"/>
    </row>
    <row r="8569" spans="10:11" ht="15" customHeight="1" x14ac:dyDescent="0.25">
      <c r="J8569" s="175"/>
      <c r="K8569" s="175"/>
    </row>
    <row r="8570" spans="10:11" ht="15" customHeight="1" x14ac:dyDescent="0.25">
      <c r="J8570" s="175"/>
      <c r="K8570" s="175"/>
    </row>
    <row r="8571" spans="10:11" ht="15" customHeight="1" x14ac:dyDescent="0.25">
      <c r="J8571" s="175"/>
      <c r="K8571" s="175"/>
    </row>
    <row r="8572" spans="10:11" ht="15" customHeight="1" x14ac:dyDescent="0.25">
      <c r="J8572" s="175"/>
      <c r="K8572" s="175"/>
    </row>
    <row r="8573" spans="10:11" ht="15" customHeight="1" x14ac:dyDescent="0.25">
      <c r="J8573" s="175"/>
      <c r="K8573" s="175"/>
    </row>
    <row r="8574" spans="10:11" ht="15" customHeight="1" x14ac:dyDescent="0.25">
      <c r="J8574" s="175"/>
      <c r="K8574" s="175"/>
    </row>
    <row r="8575" spans="10:11" ht="15" customHeight="1" x14ac:dyDescent="0.25">
      <c r="J8575" s="175"/>
      <c r="K8575" s="175"/>
    </row>
    <row r="8576" spans="10:11" ht="15" customHeight="1" x14ac:dyDescent="0.25">
      <c r="J8576" s="175"/>
      <c r="K8576" s="175"/>
    </row>
    <row r="8577" spans="10:11" ht="15" customHeight="1" x14ac:dyDescent="0.25">
      <c r="J8577" s="175"/>
      <c r="K8577" s="175"/>
    </row>
    <row r="8578" spans="10:11" ht="15" customHeight="1" x14ac:dyDescent="0.25">
      <c r="J8578" s="175"/>
      <c r="K8578" s="175"/>
    </row>
    <row r="8579" spans="10:11" ht="15" customHeight="1" x14ac:dyDescent="0.25">
      <c r="J8579" s="175"/>
      <c r="K8579" s="175"/>
    </row>
    <row r="8580" spans="10:11" ht="15" customHeight="1" x14ac:dyDescent="0.25">
      <c r="J8580" s="175"/>
      <c r="K8580" s="175"/>
    </row>
    <row r="8581" spans="10:11" ht="15" customHeight="1" x14ac:dyDescent="0.25">
      <c r="J8581" s="175"/>
      <c r="K8581" s="175"/>
    </row>
    <row r="8582" spans="10:11" ht="15" customHeight="1" x14ac:dyDescent="0.25">
      <c r="J8582" s="175"/>
      <c r="K8582" s="175"/>
    </row>
    <row r="8583" spans="10:11" ht="15" customHeight="1" x14ac:dyDescent="0.25">
      <c r="J8583" s="175"/>
      <c r="K8583" s="175"/>
    </row>
    <row r="8584" spans="10:11" ht="15" customHeight="1" x14ac:dyDescent="0.25">
      <c r="J8584" s="175"/>
      <c r="K8584" s="175"/>
    </row>
    <row r="8585" spans="10:11" ht="15" customHeight="1" x14ac:dyDescent="0.25">
      <c r="J8585" s="175"/>
      <c r="K8585" s="175"/>
    </row>
    <row r="8586" spans="10:11" ht="15" customHeight="1" x14ac:dyDescent="0.25">
      <c r="J8586" s="175"/>
      <c r="K8586" s="175"/>
    </row>
    <row r="8587" spans="10:11" ht="15" customHeight="1" x14ac:dyDescent="0.25">
      <c r="J8587" s="175"/>
      <c r="K8587" s="175"/>
    </row>
    <row r="8588" spans="10:11" ht="15" customHeight="1" x14ac:dyDescent="0.25">
      <c r="J8588" s="175"/>
      <c r="K8588" s="175"/>
    </row>
    <row r="8589" spans="10:11" ht="15" customHeight="1" x14ac:dyDescent="0.25">
      <c r="J8589" s="175"/>
      <c r="K8589" s="175"/>
    </row>
    <row r="8590" spans="10:11" ht="15" customHeight="1" x14ac:dyDescent="0.25">
      <c r="J8590" s="175"/>
      <c r="K8590" s="175"/>
    </row>
    <row r="8591" spans="10:11" ht="15" customHeight="1" x14ac:dyDescent="0.25">
      <c r="J8591" s="175"/>
      <c r="K8591" s="175"/>
    </row>
    <row r="8592" spans="10:11" ht="15" customHeight="1" x14ac:dyDescent="0.25">
      <c r="J8592" s="175"/>
      <c r="K8592" s="175"/>
    </row>
    <row r="8593" spans="10:11" ht="15" customHeight="1" x14ac:dyDescent="0.25">
      <c r="J8593" s="175"/>
      <c r="K8593" s="175"/>
    </row>
    <row r="8594" spans="10:11" ht="15" customHeight="1" x14ac:dyDescent="0.25">
      <c r="J8594" s="175"/>
      <c r="K8594" s="175"/>
    </row>
    <row r="8595" spans="10:11" ht="15" customHeight="1" x14ac:dyDescent="0.25">
      <c r="J8595" s="175"/>
      <c r="K8595" s="175"/>
    </row>
    <row r="8596" spans="10:11" ht="15" customHeight="1" x14ac:dyDescent="0.25">
      <c r="J8596" s="175"/>
      <c r="K8596" s="175"/>
    </row>
    <row r="8597" spans="10:11" ht="15" customHeight="1" x14ac:dyDescent="0.25">
      <c r="J8597" s="175"/>
      <c r="K8597" s="175"/>
    </row>
    <row r="8598" spans="10:11" ht="15" customHeight="1" x14ac:dyDescent="0.25">
      <c r="J8598" s="175"/>
      <c r="K8598" s="175"/>
    </row>
    <row r="8599" spans="10:11" ht="15" customHeight="1" x14ac:dyDescent="0.25">
      <c r="J8599" s="175"/>
      <c r="K8599" s="175"/>
    </row>
    <row r="8600" spans="10:11" ht="15" customHeight="1" x14ac:dyDescent="0.25">
      <c r="J8600" s="175"/>
      <c r="K8600" s="175"/>
    </row>
    <row r="8601" spans="10:11" ht="15" customHeight="1" x14ac:dyDescent="0.25">
      <c r="J8601" s="175"/>
      <c r="K8601" s="175"/>
    </row>
    <row r="8602" spans="10:11" ht="15" customHeight="1" x14ac:dyDescent="0.25">
      <c r="J8602" s="175"/>
      <c r="K8602" s="175"/>
    </row>
    <row r="8603" spans="10:11" ht="15" customHeight="1" x14ac:dyDescent="0.25">
      <c r="J8603" s="175"/>
      <c r="K8603" s="175"/>
    </row>
    <row r="8604" spans="10:11" ht="15" customHeight="1" x14ac:dyDescent="0.25">
      <c r="J8604" s="175"/>
      <c r="K8604" s="175"/>
    </row>
    <row r="8605" spans="10:11" ht="15" customHeight="1" x14ac:dyDescent="0.25">
      <c r="J8605" s="175"/>
      <c r="K8605" s="175"/>
    </row>
    <row r="8606" spans="10:11" ht="15" customHeight="1" x14ac:dyDescent="0.25">
      <c r="J8606" s="175"/>
      <c r="K8606" s="175"/>
    </row>
    <row r="8607" spans="10:11" ht="15" customHeight="1" x14ac:dyDescent="0.25">
      <c r="J8607" s="175"/>
      <c r="K8607" s="175"/>
    </row>
    <row r="8608" spans="10:11" ht="15" customHeight="1" x14ac:dyDescent="0.25">
      <c r="J8608" s="175"/>
      <c r="K8608" s="175"/>
    </row>
    <row r="8609" spans="10:11" ht="15" customHeight="1" x14ac:dyDescent="0.25">
      <c r="J8609" s="175"/>
      <c r="K8609" s="175"/>
    </row>
    <row r="8610" spans="10:11" ht="15" customHeight="1" x14ac:dyDescent="0.25">
      <c r="J8610" s="175"/>
      <c r="K8610" s="175"/>
    </row>
    <row r="8611" spans="10:11" ht="15" customHeight="1" x14ac:dyDescent="0.25">
      <c r="J8611" s="175"/>
      <c r="K8611" s="175"/>
    </row>
    <row r="8612" spans="10:11" ht="15" customHeight="1" x14ac:dyDescent="0.25">
      <c r="J8612" s="175"/>
      <c r="K8612" s="175"/>
    </row>
    <row r="8613" spans="10:11" ht="15" customHeight="1" x14ac:dyDescent="0.25">
      <c r="J8613" s="175"/>
      <c r="K8613" s="175"/>
    </row>
    <row r="8614" spans="10:11" ht="15" customHeight="1" x14ac:dyDescent="0.25">
      <c r="J8614" s="175"/>
      <c r="K8614" s="175"/>
    </row>
    <row r="8615" spans="10:11" ht="15" customHeight="1" x14ac:dyDescent="0.25">
      <c r="J8615" s="175"/>
      <c r="K8615" s="175"/>
    </row>
    <row r="8616" spans="10:11" ht="15" customHeight="1" x14ac:dyDescent="0.25">
      <c r="J8616" s="175"/>
      <c r="K8616" s="175"/>
    </row>
    <row r="8617" spans="10:11" ht="15" customHeight="1" x14ac:dyDescent="0.25">
      <c r="J8617" s="175"/>
      <c r="K8617" s="175"/>
    </row>
    <row r="8618" spans="10:11" ht="15" customHeight="1" x14ac:dyDescent="0.25">
      <c r="J8618" s="175"/>
      <c r="K8618" s="175"/>
    </row>
    <row r="8619" spans="10:11" ht="15" customHeight="1" x14ac:dyDescent="0.25">
      <c r="J8619" s="175"/>
      <c r="K8619" s="175"/>
    </row>
    <row r="8620" spans="10:11" ht="15" customHeight="1" x14ac:dyDescent="0.25">
      <c r="J8620" s="175"/>
      <c r="K8620" s="175"/>
    </row>
    <row r="8621" spans="10:11" ht="15" customHeight="1" x14ac:dyDescent="0.25">
      <c r="J8621" s="175"/>
      <c r="K8621" s="175"/>
    </row>
    <row r="8622" spans="10:11" ht="15" customHeight="1" x14ac:dyDescent="0.25">
      <c r="J8622" s="175"/>
      <c r="K8622" s="175"/>
    </row>
    <row r="8623" spans="10:11" ht="15" customHeight="1" x14ac:dyDescent="0.25">
      <c r="J8623" s="175"/>
      <c r="K8623" s="175"/>
    </row>
    <row r="8624" spans="10:11" ht="15" customHeight="1" x14ac:dyDescent="0.25">
      <c r="J8624" s="175"/>
      <c r="K8624" s="175"/>
    </row>
    <row r="8625" spans="10:11" ht="15" customHeight="1" x14ac:dyDescent="0.25">
      <c r="J8625" s="175"/>
      <c r="K8625" s="175"/>
    </row>
    <row r="8626" spans="10:11" ht="15" customHeight="1" x14ac:dyDescent="0.25">
      <c r="J8626" s="175"/>
      <c r="K8626" s="175"/>
    </row>
    <row r="8627" spans="10:11" ht="15" customHeight="1" x14ac:dyDescent="0.25">
      <c r="J8627" s="175"/>
      <c r="K8627" s="175"/>
    </row>
    <row r="8628" spans="10:11" ht="15" customHeight="1" x14ac:dyDescent="0.25">
      <c r="J8628" s="175"/>
      <c r="K8628" s="175"/>
    </row>
    <row r="8629" spans="10:11" ht="15" customHeight="1" x14ac:dyDescent="0.25">
      <c r="J8629" s="175"/>
      <c r="K8629" s="175"/>
    </row>
    <row r="8630" spans="10:11" ht="15" customHeight="1" x14ac:dyDescent="0.25">
      <c r="J8630" s="175"/>
      <c r="K8630" s="175"/>
    </row>
    <row r="8631" spans="10:11" ht="15" customHeight="1" x14ac:dyDescent="0.25">
      <c r="J8631" s="175"/>
      <c r="K8631" s="175"/>
    </row>
    <row r="8632" spans="10:11" ht="15" customHeight="1" x14ac:dyDescent="0.25">
      <c r="J8632" s="175"/>
      <c r="K8632" s="175"/>
    </row>
    <row r="8633" spans="10:11" ht="15" customHeight="1" x14ac:dyDescent="0.25">
      <c r="J8633" s="175"/>
      <c r="K8633" s="175"/>
    </row>
    <row r="8634" spans="10:11" ht="15" customHeight="1" x14ac:dyDescent="0.25">
      <c r="J8634" s="175"/>
      <c r="K8634" s="175"/>
    </row>
    <row r="8635" spans="10:11" ht="15" customHeight="1" x14ac:dyDescent="0.25">
      <c r="J8635" s="175"/>
      <c r="K8635" s="175"/>
    </row>
    <row r="8636" spans="10:11" ht="15" customHeight="1" x14ac:dyDescent="0.25">
      <c r="J8636" s="175"/>
      <c r="K8636" s="175"/>
    </row>
    <row r="8637" spans="10:11" ht="15" customHeight="1" x14ac:dyDescent="0.25">
      <c r="J8637" s="175"/>
      <c r="K8637" s="175"/>
    </row>
    <row r="8638" spans="10:11" ht="15" customHeight="1" x14ac:dyDescent="0.25">
      <c r="J8638" s="175"/>
      <c r="K8638" s="175"/>
    </row>
    <row r="8639" spans="10:11" ht="15" customHeight="1" x14ac:dyDescent="0.25">
      <c r="J8639" s="175"/>
      <c r="K8639" s="175"/>
    </row>
    <row r="8640" spans="10:11" ht="15" customHeight="1" x14ac:dyDescent="0.25">
      <c r="J8640" s="175"/>
      <c r="K8640" s="175"/>
    </row>
    <row r="8641" spans="10:11" ht="15" customHeight="1" x14ac:dyDescent="0.25">
      <c r="J8641" s="175"/>
      <c r="K8641" s="175"/>
    </row>
    <row r="8642" spans="10:11" ht="15" customHeight="1" x14ac:dyDescent="0.25">
      <c r="J8642" s="175"/>
      <c r="K8642" s="175"/>
    </row>
    <row r="8643" spans="10:11" ht="15" customHeight="1" x14ac:dyDescent="0.25">
      <c r="J8643" s="175"/>
      <c r="K8643" s="175"/>
    </row>
    <row r="8644" spans="10:11" ht="15" customHeight="1" x14ac:dyDescent="0.25">
      <c r="J8644" s="175"/>
      <c r="K8644" s="175"/>
    </row>
    <row r="8645" spans="10:11" ht="15" customHeight="1" x14ac:dyDescent="0.25">
      <c r="J8645" s="175"/>
      <c r="K8645" s="175"/>
    </row>
    <row r="8646" spans="10:11" ht="15" customHeight="1" x14ac:dyDescent="0.25">
      <c r="J8646" s="175"/>
      <c r="K8646" s="175"/>
    </row>
    <row r="8647" spans="10:11" ht="15" customHeight="1" x14ac:dyDescent="0.25">
      <c r="J8647" s="175"/>
      <c r="K8647" s="175"/>
    </row>
    <row r="8648" spans="10:11" ht="15" customHeight="1" x14ac:dyDescent="0.25">
      <c r="J8648" s="175"/>
      <c r="K8648" s="175"/>
    </row>
    <row r="8649" spans="10:11" ht="15" customHeight="1" x14ac:dyDescent="0.25">
      <c r="J8649" s="175"/>
      <c r="K8649" s="175"/>
    </row>
    <row r="8650" spans="10:11" ht="15" customHeight="1" x14ac:dyDescent="0.25">
      <c r="J8650" s="175"/>
      <c r="K8650" s="175"/>
    </row>
    <row r="8651" spans="10:11" ht="15" customHeight="1" x14ac:dyDescent="0.25">
      <c r="J8651" s="175"/>
      <c r="K8651" s="175"/>
    </row>
    <row r="8652" spans="10:11" ht="15" customHeight="1" x14ac:dyDescent="0.25">
      <c r="J8652" s="175"/>
      <c r="K8652" s="175"/>
    </row>
    <row r="8653" spans="10:11" ht="15" customHeight="1" x14ac:dyDescent="0.25">
      <c r="J8653" s="175"/>
      <c r="K8653" s="175"/>
    </row>
    <row r="8654" spans="10:11" ht="15" customHeight="1" x14ac:dyDescent="0.25">
      <c r="J8654" s="175"/>
      <c r="K8654" s="175"/>
    </row>
    <row r="8655" spans="10:11" ht="15" customHeight="1" x14ac:dyDescent="0.25">
      <c r="J8655" s="175"/>
      <c r="K8655" s="175"/>
    </row>
    <row r="8656" spans="10:11" ht="15" customHeight="1" x14ac:dyDescent="0.25">
      <c r="J8656" s="175"/>
      <c r="K8656" s="175"/>
    </row>
    <row r="8657" spans="10:11" ht="15" customHeight="1" x14ac:dyDescent="0.25">
      <c r="J8657" s="175"/>
      <c r="K8657" s="175"/>
    </row>
    <row r="8658" spans="10:11" ht="15" customHeight="1" x14ac:dyDescent="0.25">
      <c r="J8658" s="175"/>
      <c r="K8658" s="175"/>
    </row>
    <row r="8659" spans="10:11" ht="15" customHeight="1" x14ac:dyDescent="0.25">
      <c r="J8659" s="175"/>
      <c r="K8659" s="175"/>
    </row>
    <row r="8660" spans="10:11" ht="15" customHeight="1" x14ac:dyDescent="0.25">
      <c r="J8660" s="175"/>
      <c r="K8660" s="175"/>
    </row>
    <row r="8661" spans="10:11" ht="15" customHeight="1" x14ac:dyDescent="0.25">
      <c r="J8661" s="175"/>
      <c r="K8661" s="175"/>
    </row>
    <row r="8662" spans="10:11" ht="15" customHeight="1" x14ac:dyDescent="0.25">
      <c r="J8662" s="175"/>
      <c r="K8662" s="175"/>
    </row>
    <row r="8663" spans="10:11" ht="15" customHeight="1" x14ac:dyDescent="0.25">
      <c r="J8663" s="175"/>
      <c r="K8663" s="175"/>
    </row>
    <row r="8664" spans="10:11" ht="15" customHeight="1" x14ac:dyDescent="0.25">
      <c r="J8664" s="175"/>
      <c r="K8664" s="175"/>
    </row>
    <row r="8665" spans="10:11" ht="15" customHeight="1" x14ac:dyDescent="0.25">
      <c r="J8665" s="175"/>
      <c r="K8665" s="175"/>
    </row>
    <row r="8666" spans="10:11" ht="15" customHeight="1" x14ac:dyDescent="0.25">
      <c r="J8666" s="175"/>
      <c r="K8666" s="175"/>
    </row>
    <row r="8667" spans="10:11" ht="15" customHeight="1" x14ac:dyDescent="0.25">
      <c r="J8667" s="175"/>
      <c r="K8667" s="175"/>
    </row>
    <row r="8668" spans="10:11" ht="15" customHeight="1" x14ac:dyDescent="0.25">
      <c r="J8668" s="175"/>
      <c r="K8668" s="175"/>
    </row>
    <row r="8669" spans="10:11" ht="15" customHeight="1" x14ac:dyDescent="0.25">
      <c r="J8669" s="175"/>
      <c r="K8669" s="175"/>
    </row>
    <row r="8670" spans="10:11" ht="15" customHeight="1" x14ac:dyDescent="0.25">
      <c r="J8670" s="175"/>
      <c r="K8670" s="175"/>
    </row>
    <row r="8671" spans="10:11" ht="15" customHeight="1" x14ac:dyDescent="0.25">
      <c r="J8671" s="175"/>
      <c r="K8671" s="175"/>
    </row>
    <row r="8672" spans="10:11" ht="15" customHeight="1" x14ac:dyDescent="0.25">
      <c r="J8672" s="175"/>
      <c r="K8672" s="175"/>
    </row>
    <row r="8673" spans="10:11" ht="15" customHeight="1" x14ac:dyDescent="0.25">
      <c r="J8673" s="175"/>
      <c r="K8673" s="175"/>
    </row>
    <row r="8674" spans="10:11" ht="15" customHeight="1" x14ac:dyDescent="0.25">
      <c r="J8674" s="175"/>
      <c r="K8674" s="175"/>
    </row>
    <row r="8675" spans="10:11" ht="15" customHeight="1" x14ac:dyDescent="0.25">
      <c r="J8675" s="175"/>
      <c r="K8675" s="175"/>
    </row>
    <row r="8676" spans="10:11" ht="15" customHeight="1" x14ac:dyDescent="0.25">
      <c r="J8676" s="175"/>
      <c r="K8676" s="175"/>
    </row>
    <row r="8677" spans="10:11" ht="15" customHeight="1" x14ac:dyDescent="0.25">
      <c r="J8677" s="175"/>
      <c r="K8677" s="175"/>
    </row>
    <row r="8678" spans="10:11" ht="15" customHeight="1" x14ac:dyDescent="0.25">
      <c r="J8678" s="175"/>
      <c r="K8678" s="175"/>
    </row>
    <row r="8679" spans="10:11" ht="15" customHeight="1" x14ac:dyDescent="0.25">
      <c r="J8679" s="175"/>
      <c r="K8679" s="175"/>
    </row>
    <row r="8680" spans="10:11" ht="15" customHeight="1" x14ac:dyDescent="0.25">
      <c r="J8680" s="175"/>
      <c r="K8680" s="175"/>
    </row>
    <row r="8681" spans="10:11" ht="15" customHeight="1" x14ac:dyDescent="0.25">
      <c r="J8681" s="175"/>
      <c r="K8681" s="175"/>
    </row>
    <row r="8682" spans="10:11" ht="15" customHeight="1" x14ac:dyDescent="0.25">
      <c r="J8682" s="175"/>
      <c r="K8682" s="175"/>
    </row>
    <row r="8683" spans="10:11" ht="15" customHeight="1" x14ac:dyDescent="0.25">
      <c r="J8683" s="175"/>
      <c r="K8683" s="175"/>
    </row>
    <row r="8684" spans="10:11" ht="15" customHeight="1" x14ac:dyDescent="0.25">
      <c r="J8684" s="175"/>
      <c r="K8684" s="175"/>
    </row>
    <row r="8685" spans="10:11" ht="15" customHeight="1" x14ac:dyDescent="0.25">
      <c r="J8685" s="175"/>
      <c r="K8685" s="175"/>
    </row>
    <row r="8686" spans="10:11" ht="15" customHeight="1" x14ac:dyDescent="0.25">
      <c r="J8686" s="175"/>
      <c r="K8686" s="175"/>
    </row>
    <row r="8687" spans="10:11" ht="15" customHeight="1" x14ac:dyDescent="0.25">
      <c r="J8687" s="175"/>
      <c r="K8687" s="175"/>
    </row>
    <row r="8688" spans="10:11" ht="15" customHeight="1" x14ac:dyDescent="0.25">
      <c r="J8688" s="175"/>
      <c r="K8688" s="175"/>
    </row>
    <row r="8689" spans="10:11" ht="15" customHeight="1" x14ac:dyDescent="0.25">
      <c r="J8689" s="175"/>
      <c r="K8689" s="175"/>
    </row>
    <row r="8690" spans="10:11" ht="15" customHeight="1" x14ac:dyDescent="0.25">
      <c r="J8690" s="175"/>
      <c r="K8690" s="175"/>
    </row>
    <row r="8691" spans="10:11" ht="15" customHeight="1" x14ac:dyDescent="0.25">
      <c r="J8691" s="175"/>
      <c r="K8691" s="175"/>
    </row>
    <row r="8692" spans="10:11" ht="15" customHeight="1" x14ac:dyDescent="0.25">
      <c r="J8692" s="175"/>
      <c r="K8692" s="175"/>
    </row>
    <row r="8693" spans="10:11" ht="15" customHeight="1" x14ac:dyDescent="0.25">
      <c r="J8693" s="175"/>
      <c r="K8693" s="175"/>
    </row>
    <row r="8694" spans="10:11" ht="15" customHeight="1" x14ac:dyDescent="0.25">
      <c r="J8694" s="175"/>
      <c r="K8694" s="175"/>
    </row>
    <row r="8695" spans="10:11" ht="15" customHeight="1" x14ac:dyDescent="0.25">
      <c r="J8695" s="175"/>
      <c r="K8695" s="175"/>
    </row>
    <row r="8696" spans="10:11" ht="15" customHeight="1" x14ac:dyDescent="0.25">
      <c r="J8696" s="175"/>
      <c r="K8696" s="175"/>
    </row>
    <row r="8697" spans="10:11" ht="15" customHeight="1" x14ac:dyDescent="0.25">
      <c r="J8697" s="175"/>
      <c r="K8697" s="175"/>
    </row>
    <row r="8698" spans="10:11" ht="15" customHeight="1" x14ac:dyDescent="0.25">
      <c r="J8698" s="175"/>
      <c r="K8698" s="175"/>
    </row>
    <row r="8699" spans="10:11" ht="15" customHeight="1" x14ac:dyDescent="0.25">
      <c r="J8699" s="175"/>
      <c r="K8699" s="175"/>
    </row>
    <row r="8700" spans="10:11" ht="15" customHeight="1" x14ac:dyDescent="0.25">
      <c r="J8700" s="175"/>
      <c r="K8700" s="175"/>
    </row>
    <row r="8701" spans="10:11" ht="15" customHeight="1" x14ac:dyDescent="0.25">
      <c r="J8701" s="175"/>
      <c r="K8701" s="175"/>
    </row>
    <row r="8702" spans="10:11" ht="15" customHeight="1" x14ac:dyDescent="0.25">
      <c r="J8702" s="175"/>
      <c r="K8702" s="175"/>
    </row>
    <row r="8703" spans="10:11" ht="15" customHeight="1" x14ac:dyDescent="0.25">
      <c r="J8703" s="175"/>
      <c r="K8703" s="175"/>
    </row>
    <row r="8704" spans="10:11" ht="15" customHeight="1" x14ac:dyDescent="0.25">
      <c r="J8704" s="175"/>
      <c r="K8704" s="175"/>
    </row>
    <row r="8705" spans="10:11" ht="15" customHeight="1" x14ac:dyDescent="0.25">
      <c r="J8705" s="175"/>
      <c r="K8705" s="175"/>
    </row>
    <row r="8706" spans="10:11" ht="15" customHeight="1" x14ac:dyDescent="0.25">
      <c r="J8706" s="175"/>
      <c r="K8706" s="175"/>
    </row>
    <row r="8707" spans="10:11" ht="15" customHeight="1" x14ac:dyDescent="0.25">
      <c r="J8707" s="175"/>
      <c r="K8707" s="175"/>
    </row>
    <row r="8708" spans="10:11" ht="15" customHeight="1" x14ac:dyDescent="0.25">
      <c r="J8708" s="175"/>
      <c r="K8708" s="175"/>
    </row>
    <row r="8709" spans="10:11" ht="15" customHeight="1" x14ac:dyDescent="0.25">
      <c r="J8709" s="175"/>
      <c r="K8709" s="175"/>
    </row>
    <row r="8710" spans="10:11" ht="15" customHeight="1" x14ac:dyDescent="0.25">
      <c r="J8710" s="175"/>
      <c r="K8710" s="175"/>
    </row>
    <row r="8711" spans="10:11" ht="15" customHeight="1" x14ac:dyDescent="0.25">
      <c r="J8711" s="175"/>
      <c r="K8711" s="175"/>
    </row>
    <row r="8712" spans="10:11" ht="15" customHeight="1" x14ac:dyDescent="0.25">
      <c r="J8712" s="175"/>
      <c r="K8712" s="175"/>
    </row>
    <row r="8713" spans="10:11" ht="15" customHeight="1" x14ac:dyDescent="0.25">
      <c r="J8713" s="175"/>
      <c r="K8713" s="175"/>
    </row>
    <row r="8714" spans="10:11" ht="15" customHeight="1" x14ac:dyDescent="0.25">
      <c r="J8714" s="175"/>
      <c r="K8714" s="175"/>
    </row>
    <row r="8715" spans="10:11" ht="15" customHeight="1" x14ac:dyDescent="0.25">
      <c r="J8715" s="175"/>
      <c r="K8715" s="175"/>
    </row>
    <row r="8716" spans="10:11" ht="15" customHeight="1" x14ac:dyDescent="0.25">
      <c r="J8716" s="175"/>
      <c r="K8716" s="175"/>
    </row>
    <row r="8717" spans="10:11" ht="15" customHeight="1" x14ac:dyDescent="0.25">
      <c r="J8717" s="175"/>
      <c r="K8717" s="175"/>
    </row>
    <row r="8718" spans="10:11" ht="15" customHeight="1" x14ac:dyDescent="0.25">
      <c r="J8718" s="175"/>
      <c r="K8718" s="175"/>
    </row>
    <row r="8719" spans="10:11" ht="15" customHeight="1" x14ac:dyDescent="0.25">
      <c r="J8719" s="175"/>
      <c r="K8719" s="175"/>
    </row>
    <row r="8720" spans="10:11" ht="15" customHeight="1" x14ac:dyDescent="0.25">
      <c r="J8720" s="175"/>
      <c r="K8720" s="175"/>
    </row>
    <row r="8721" spans="10:11" ht="15" customHeight="1" x14ac:dyDescent="0.25">
      <c r="J8721" s="175"/>
      <c r="K8721" s="175"/>
    </row>
    <row r="8722" spans="10:11" ht="15" customHeight="1" x14ac:dyDescent="0.25">
      <c r="J8722" s="175"/>
      <c r="K8722" s="175"/>
    </row>
    <row r="8723" spans="10:11" ht="15" customHeight="1" x14ac:dyDescent="0.25">
      <c r="J8723" s="175"/>
      <c r="K8723" s="175"/>
    </row>
    <row r="8724" spans="10:11" ht="15" customHeight="1" x14ac:dyDescent="0.25">
      <c r="J8724" s="175"/>
      <c r="K8724" s="175"/>
    </row>
    <row r="8725" spans="10:11" ht="15" customHeight="1" x14ac:dyDescent="0.25">
      <c r="J8725" s="175"/>
      <c r="K8725" s="175"/>
    </row>
    <row r="8726" spans="10:11" ht="15" customHeight="1" x14ac:dyDescent="0.25">
      <c r="J8726" s="175"/>
      <c r="K8726" s="175"/>
    </row>
    <row r="8727" spans="10:11" ht="15" customHeight="1" x14ac:dyDescent="0.25">
      <c r="J8727" s="175"/>
      <c r="K8727" s="175"/>
    </row>
    <row r="8728" spans="10:11" ht="15" customHeight="1" x14ac:dyDescent="0.25">
      <c r="J8728" s="175"/>
      <c r="K8728" s="175"/>
    </row>
    <row r="8729" spans="10:11" ht="15" customHeight="1" x14ac:dyDescent="0.25">
      <c r="J8729" s="175"/>
      <c r="K8729" s="175"/>
    </row>
    <row r="8730" spans="10:11" ht="15" customHeight="1" x14ac:dyDescent="0.25">
      <c r="J8730" s="175"/>
      <c r="K8730" s="175"/>
    </row>
    <row r="8731" spans="10:11" ht="15" customHeight="1" x14ac:dyDescent="0.25">
      <c r="J8731" s="175"/>
      <c r="K8731" s="175"/>
    </row>
    <row r="8732" spans="10:11" ht="15" customHeight="1" x14ac:dyDescent="0.25">
      <c r="J8732" s="175"/>
      <c r="K8732" s="175"/>
    </row>
    <row r="8733" spans="10:11" ht="15" customHeight="1" x14ac:dyDescent="0.25">
      <c r="J8733" s="175"/>
      <c r="K8733" s="175"/>
    </row>
    <row r="8734" spans="10:11" ht="15" customHeight="1" x14ac:dyDescent="0.25">
      <c r="J8734" s="175"/>
      <c r="K8734" s="175"/>
    </row>
    <row r="8735" spans="10:11" ht="15" customHeight="1" x14ac:dyDescent="0.25">
      <c r="J8735" s="175"/>
      <c r="K8735" s="175"/>
    </row>
    <row r="8736" spans="10:11" ht="15" customHeight="1" x14ac:dyDescent="0.25">
      <c r="J8736" s="175"/>
      <c r="K8736" s="175"/>
    </row>
    <row r="8737" spans="10:11" ht="15" customHeight="1" x14ac:dyDescent="0.25">
      <c r="J8737" s="175"/>
      <c r="K8737" s="175"/>
    </row>
    <row r="8738" spans="10:11" ht="15" customHeight="1" x14ac:dyDescent="0.25">
      <c r="J8738" s="175"/>
      <c r="K8738" s="175"/>
    </row>
    <row r="8739" spans="10:11" ht="15" customHeight="1" x14ac:dyDescent="0.25">
      <c r="J8739" s="175"/>
      <c r="K8739" s="175"/>
    </row>
    <row r="8740" spans="10:11" ht="15" customHeight="1" x14ac:dyDescent="0.25">
      <c r="J8740" s="175"/>
      <c r="K8740" s="175"/>
    </row>
    <row r="8741" spans="10:11" ht="15" customHeight="1" x14ac:dyDescent="0.25">
      <c r="J8741" s="175"/>
      <c r="K8741" s="175"/>
    </row>
    <row r="8742" spans="10:11" ht="15" customHeight="1" x14ac:dyDescent="0.25">
      <c r="J8742" s="175"/>
      <c r="K8742" s="175"/>
    </row>
    <row r="8743" spans="10:11" ht="15" customHeight="1" x14ac:dyDescent="0.25">
      <c r="J8743" s="175"/>
      <c r="K8743" s="175"/>
    </row>
    <row r="8744" spans="10:11" ht="15" customHeight="1" x14ac:dyDescent="0.25">
      <c r="J8744" s="175"/>
      <c r="K8744" s="175"/>
    </row>
    <row r="8745" spans="10:11" ht="15" customHeight="1" x14ac:dyDescent="0.25">
      <c r="J8745" s="175"/>
      <c r="K8745" s="175"/>
    </row>
    <row r="8746" spans="10:11" ht="15" customHeight="1" x14ac:dyDescent="0.25">
      <c r="J8746" s="175"/>
      <c r="K8746" s="175"/>
    </row>
    <row r="8747" spans="10:11" ht="15" customHeight="1" x14ac:dyDescent="0.25">
      <c r="J8747" s="175"/>
      <c r="K8747" s="175"/>
    </row>
    <row r="8748" spans="10:11" ht="15" customHeight="1" x14ac:dyDescent="0.25">
      <c r="J8748" s="175"/>
      <c r="K8748" s="175"/>
    </row>
    <row r="8749" spans="10:11" ht="15" customHeight="1" x14ac:dyDescent="0.25">
      <c r="J8749" s="175"/>
      <c r="K8749" s="175"/>
    </row>
    <row r="8750" spans="10:11" ht="15" customHeight="1" x14ac:dyDescent="0.25">
      <c r="J8750" s="175"/>
      <c r="K8750" s="175"/>
    </row>
    <row r="8751" spans="10:11" ht="15" customHeight="1" x14ac:dyDescent="0.25">
      <c r="J8751" s="175"/>
      <c r="K8751" s="175"/>
    </row>
    <row r="8752" spans="10:11" ht="15" customHeight="1" x14ac:dyDescent="0.25">
      <c r="J8752" s="175"/>
      <c r="K8752" s="175"/>
    </row>
    <row r="8753" spans="10:11" ht="15" customHeight="1" x14ac:dyDescent="0.25">
      <c r="J8753" s="175"/>
      <c r="K8753" s="175"/>
    </row>
    <row r="8754" spans="10:11" ht="15" customHeight="1" x14ac:dyDescent="0.25">
      <c r="J8754" s="175"/>
      <c r="K8754" s="175"/>
    </row>
    <row r="8755" spans="10:11" ht="15" customHeight="1" x14ac:dyDescent="0.25">
      <c r="J8755" s="175"/>
      <c r="K8755" s="175"/>
    </row>
    <row r="8756" spans="10:11" ht="15" customHeight="1" x14ac:dyDescent="0.25">
      <c r="J8756" s="175"/>
      <c r="K8756" s="175"/>
    </row>
    <row r="8757" spans="10:11" ht="15" customHeight="1" x14ac:dyDescent="0.25">
      <c r="J8757" s="175"/>
      <c r="K8757" s="175"/>
    </row>
    <row r="8758" spans="10:11" ht="15" customHeight="1" x14ac:dyDescent="0.25">
      <c r="J8758" s="175"/>
      <c r="K8758" s="175"/>
    </row>
    <row r="8759" spans="10:11" ht="15" customHeight="1" x14ac:dyDescent="0.25">
      <c r="J8759" s="175"/>
      <c r="K8759" s="175"/>
    </row>
    <row r="8760" spans="10:11" ht="15" customHeight="1" x14ac:dyDescent="0.25">
      <c r="J8760" s="175"/>
      <c r="K8760" s="175"/>
    </row>
    <row r="8761" spans="10:11" ht="15" customHeight="1" x14ac:dyDescent="0.25">
      <c r="J8761" s="175"/>
      <c r="K8761" s="175"/>
    </row>
    <row r="8762" spans="10:11" ht="15" customHeight="1" x14ac:dyDescent="0.25">
      <c r="J8762" s="175"/>
      <c r="K8762" s="175"/>
    </row>
    <row r="8763" spans="10:11" ht="15" customHeight="1" x14ac:dyDescent="0.25">
      <c r="J8763" s="175"/>
      <c r="K8763" s="175"/>
    </row>
    <row r="8764" spans="10:11" ht="15" customHeight="1" x14ac:dyDescent="0.25">
      <c r="J8764" s="175"/>
      <c r="K8764" s="175"/>
    </row>
    <row r="8765" spans="10:11" ht="15" customHeight="1" x14ac:dyDescent="0.25">
      <c r="J8765" s="175"/>
      <c r="K8765" s="175"/>
    </row>
    <row r="8766" spans="10:11" ht="15" customHeight="1" x14ac:dyDescent="0.25">
      <c r="J8766" s="175"/>
      <c r="K8766" s="175"/>
    </row>
    <row r="8767" spans="10:11" ht="15" customHeight="1" x14ac:dyDescent="0.25">
      <c r="J8767" s="175"/>
      <c r="K8767" s="175"/>
    </row>
    <row r="8768" spans="10:11" ht="15" customHeight="1" x14ac:dyDescent="0.25">
      <c r="J8768" s="175"/>
      <c r="K8768" s="175"/>
    </row>
    <row r="8769" spans="10:11" ht="15" customHeight="1" x14ac:dyDescent="0.25">
      <c r="J8769" s="175"/>
      <c r="K8769" s="175"/>
    </row>
    <row r="8770" spans="10:11" ht="15" customHeight="1" x14ac:dyDescent="0.25">
      <c r="J8770" s="175"/>
      <c r="K8770" s="175"/>
    </row>
    <row r="8771" spans="10:11" ht="15" customHeight="1" x14ac:dyDescent="0.25">
      <c r="J8771" s="175"/>
      <c r="K8771" s="175"/>
    </row>
    <row r="8772" spans="10:11" ht="15" customHeight="1" x14ac:dyDescent="0.25">
      <c r="J8772" s="175"/>
      <c r="K8772" s="175"/>
    </row>
    <row r="8773" spans="10:11" ht="15" customHeight="1" x14ac:dyDescent="0.25">
      <c r="J8773" s="175"/>
      <c r="K8773" s="175"/>
    </row>
    <row r="8774" spans="10:11" ht="15" customHeight="1" x14ac:dyDescent="0.25">
      <c r="J8774" s="175"/>
      <c r="K8774" s="175"/>
    </row>
    <row r="8775" spans="10:11" ht="15" customHeight="1" x14ac:dyDescent="0.25">
      <c r="J8775" s="175"/>
      <c r="K8775" s="175"/>
    </row>
    <row r="8776" spans="10:11" ht="15" customHeight="1" x14ac:dyDescent="0.25">
      <c r="J8776" s="175"/>
      <c r="K8776" s="175"/>
    </row>
    <row r="8777" spans="10:11" ht="15" customHeight="1" x14ac:dyDescent="0.25">
      <c r="J8777" s="175"/>
      <c r="K8777" s="175"/>
    </row>
    <row r="8778" spans="10:11" ht="15" customHeight="1" x14ac:dyDescent="0.25">
      <c r="J8778" s="175"/>
      <c r="K8778" s="175"/>
    </row>
    <row r="8779" spans="10:11" ht="15" customHeight="1" x14ac:dyDescent="0.25">
      <c r="J8779" s="175"/>
      <c r="K8779" s="175"/>
    </row>
    <row r="8780" spans="10:11" ht="15" customHeight="1" x14ac:dyDescent="0.25">
      <c r="J8780" s="175"/>
      <c r="K8780" s="175"/>
    </row>
    <row r="8781" spans="10:11" ht="15" customHeight="1" x14ac:dyDescent="0.25">
      <c r="J8781" s="175"/>
      <c r="K8781" s="175"/>
    </row>
    <row r="8782" spans="10:11" ht="15" customHeight="1" x14ac:dyDescent="0.25">
      <c r="J8782" s="175"/>
      <c r="K8782" s="175"/>
    </row>
    <row r="8783" spans="10:11" ht="15" customHeight="1" x14ac:dyDescent="0.25">
      <c r="J8783" s="175"/>
      <c r="K8783" s="175"/>
    </row>
    <row r="8784" spans="10:11" ht="15" customHeight="1" x14ac:dyDescent="0.25">
      <c r="J8784" s="175"/>
      <c r="K8784" s="175"/>
    </row>
    <row r="8785" spans="10:11" ht="15" customHeight="1" x14ac:dyDescent="0.25">
      <c r="J8785" s="175"/>
      <c r="K8785" s="175"/>
    </row>
    <row r="8786" spans="10:11" ht="15" customHeight="1" x14ac:dyDescent="0.25">
      <c r="J8786" s="175"/>
      <c r="K8786" s="175"/>
    </row>
    <row r="8787" spans="10:11" ht="15" customHeight="1" x14ac:dyDescent="0.25">
      <c r="J8787" s="175"/>
      <c r="K8787" s="175"/>
    </row>
    <row r="8788" spans="10:11" ht="15" customHeight="1" x14ac:dyDescent="0.25">
      <c r="J8788" s="175"/>
      <c r="K8788" s="175"/>
    </row>
    <row r="8789" spans="10:11" ht="15" customHeight="1" x14ac:dyDescent="0.25">
      <c r="J8789" s="175"/>
      <c r="K8789" s="175"/>
    </row>
    <row r="8790" spans="10:11" ht="15" customHeight="1" x14ac:dyDescent="0.25">
      <c r="J8790" s="175"/>
      <c r="K8790" s="175"/>
    </row>
    <row r="8791" spans="10:11" ht="15" customHeight="1" x14ac:dyDescent="0.25">
      <c r="J8791" s="175"/>
      <c r="K8791" s="175"/>
    </row>
    <row r="8792" spans="10:11" ht="15" customHeight="1" x14ac:dyDescent="0.25">
      <c r="J8792" s="175"/>
      <c r="K8792" s="175"/>
    </row>
    <row r="8793" spans="10:11" ht="15" customHeight="1" x14ac:dyDescent="0.25">
      <c r="J8793" s="175"/>
      <c r="K8793" s="175"/>
    </row>
    <row r="8794" spans="10:11" ht="15" customHeight="1" x14ac:dyDescent="0.25">
      <c r="J8794" s="175"/>
      <c r="K8794" s="175"/>
    </row>
    <row r="8795" spans="10:11" ht="15" customHeight="1" x14ac:dyDescent="0.25">
      <c r="J8795" s="175"/>
      <c r="K8795" s="175"/>
    </row>
    <row r="8796" spans="10:11" ht="15" customHeight="1" x14ac:dyDescent="0.25">
      <c r="J8796" s="175"/>
      <c r="K8796" s="175"/>
    </row>
    <row r="8797" spans="10:11" ht="15" customHeight="1" x14ac:dyDescent="0.25">
      <c r="J8797" s="175"/>
      <c r="K8797" s="175"/>
    </row>
    <row r="8798" spans="10:11" ht="15" customHeight="1" x14ac:dyDescent="0.25">
      <c r="J8798" s="175"/>
      <c r="K8798" s="175"/>
    </row>
    <row r="8799" spans="10:11" ht="15" customHeight="1" x14ac:dyDescent="0.25">
      <c r="J8799" s="175"/>
      <c r="K8799" s="175"/>
    </row>
    <row r="8800" spans="10:11" ht="15" customHeight="1" x14ac:dyDescent="0.25">
      <c r="J8800" s="175"/>
      <c r="K8800" s="175"/>
    </row>
    <row r="8801" spans="10:11" ht="15" customHeight="1" x14ac:dyDescent="0.25">
      <c r="J8801" s="175"/>
      <c r="K8801" s="175"/>
    </row>
    <row r="8802" spans="10:11" ht="15" customHeight="1" x14ac:dyDescent="0.25">
      <c r="J8802" s="175"/>
      <c r="K8802" s="175"/>
    </row>
    <row r="8803" spans="10:11" ht="15" customHeight="1" x14ac:dyDescent="0.25">
      <c r="J8803" s="175"/>
      <c r="K8803" s="175"/>
    </row>
    <row r="8804" spans="10:11" ht="15" customHeight="1" x14ac:dyDescent="0.25">
      <c r="J8804" s="175"/>
      <c r="K8804" s="175"/>
    </row>
    <row r="8805" spans="10:11" ht="15" customHeight="1" x14ac:dyDescent="0.25">
      <c r="J8805" s="175"/>
      <c r="K8805" s="175"/>
    </row>
    <row r="8806" spans="10:11" ht="15" customHeight="1" x14ac:dyDescent="0.25">
      <c r="J8806" s="175"/>
      <c r="K8806" s="175"/>
    </row>
    <row r="8807" spans="10:11" ht="15" customHeight="1" x14ac:dyDescent="0.25">
      <c r="J8807" s="175"/>
      <c r="K8807" s="175"/>
    </row>
    <row r="8808" spans="10:11" ht="15" customHeight="1" x14ac:dyDescent="0.25">
      <c r="J8808" s="175"/>
      <c r="K8808" s="175"/>
    </row>
    <row r="8809" spans="10:11" ht="15" customHeight="1" x14ac:dyDescent="0.25">
      <c r="J8809" s="175"/>
      <c r="K8809" s="175"/>
    </row>
    <row r="8810" spans="10:11" ht="15" customHeight="1" x14ac:dyDescent="0.25">
      <c r="J8810" s="175"/>
      <c r="K8810" s="175"/>
    </row>
    <row r="8811" spans="10:11" ht="15" customHeight="1" x14ac:dyDescent="0.25">
      <c r="J8811" s="175"/>
      <c r="K8811" s="175"/>
    </row>
    <row r="8812" spans="10:11" ht="15" customHeight="1" x14ac:dyDescent="0.25">
      <c r="J8812" s="175"/>
      <c r="K8812" s="175"/>
    </row>
    <row r="8813" spans="10:11" ht="15" customHeight="1" x14ac:dyDescent="0.25">
      <c r="J8813" s="175"/>
      <c r="K8813" s="175"/>
    </row>
    <row r="8814" spans="10:11" ht="15" customHeight="1" x14ac:dyDescent="0.25">
      <c r="J8814" s="175"/>
      <c r="K8814" s="175"/>
    </row>
    <row r="8815" spans="10:11" ht="15" customHeight="1" x14ac:dyDescent="0.25">
      <c r="J8815" s="175"/>
      <c r="K8815" s="175"/>
    </row>
    <row r="8816" spans="10:11" ht="15" customHeight="1" x14ac:dyDescent="0.25">
      <c r="J8816" s="175"/>
      <c r="K8816" s="175"/>
    </row>
    <row r="8817" spans="10:11" ht="15" customHeight="1" x14ac:dyDescent="0.25">
      <c r="J8817" s="175"/>
      <c r="K8817" s="175"/>
    </row>
    <row r="8818" spans="10:11" ht="15" customHeight="1" x14ac:dyDescent="0.25">
      <c r="J8818" s="175"/>
      <c r="K8818" s="175"/>
    </row>
    <row r="8819" spans="10:11" ht="15" customHeight="1" x14ac:dyDescent="0.25">
      <c r="J8819" s="175"/>
      <c r="K8819" s="175"/>
    </row>
    <row r="8820" spans="10:11" ht="15" customHeight="1" x14ac:dyDescent="0.25">
      <c r="J8820" s="175"/>
      <c r="K8820" s="175"/>
    </row>
    <row r="8821" spans="10:11" ht="15" customHeight="1" x14ac:dyDescent="0.25">
      <c r="J8821" s="175"/>
      <c r="K8821" s="175"/>
    </row>
    <row r="8822" spans="10:11" ht="15" customHeight="1" x14ac:dyDescent="0.25">
      <c r="J8822" s="175"/>
      <c r="K8822" s="175"/>
    </row>
    <row r="8823" spans="10:11" ht="15" customHeight="1" x14ac:dyDescent="0.25">
      <c r="J8823" s="175"/>
      <c r="K8823" s="175"/>
    </row>
    <row r="8824" spans="10:11" ht="15" customHeight="1" x14ac:dyDescent="0.25">
      <c r="J8824" s="175"/>
      <c r="K8824" s="175"/>
    </row>
    <row r="8825" spans="10:11" ht="15" customHeight="1" x14ac:dyDescent="0.25">
      <c r="J8825" s="175"/>
      <c r="K8825" s="175"/>
    </row>
    <row r="8826" spans="10:11" ht="15" customHeight="1" x14ac:dyDescent="0.25">
      <c r="J8826" s="175"/>
      <c r="K8826" s="175"/>
    </row>
    <row r="8827" spans="10:11" ht="15" customHeight="1" x14ac:dyDescent="0.25">
      <c r="J8827" s="175"/>
      <c r="K8827" s="175"/>
    </row>
    <row r="8828" spans="10:11" ht="15" customHeight="1" x14ac:dyDescent="0.25">
      <c r="J8828" s="175"/>
      <c r="K8828" s="175"/>
    </row>
    <row r="8829" spans="10:11" ht="15" customHeight="1" x14ac:dyDescent="0.25">
      <c r="J8829" s="175"/>
      <c r="K8829" s="175"/>
    </row>
    <row r="8830" spans="10:11" ht="15" customHeight="1" x14ac:dyDescent="0.25">
      <c r="J8830" s="175"/>
      <c r="K8830" s="175"/>
    </row>
    <row r="8831" spans="10:11" ht="15" customHeight="1" x14ac:dyDescent="0.25">
      <c r="J8831" s="175"/>
      <c r="K8831" s="175"/>
    </row>
    <row r="8832" spans="10:11" ht="15" customHeight="1" x14ac:dyDescent="0.25">
      <c r="J8832" s="175"/>
      <c r="K8832" s="175"/>
    </row>
    <row r="8833" spans="10:11" ht="15" customHeight="1" x14ac:dyDescent="0.25">
      <c r="J8833" s="175"/>
      <c r="K8833" s="175"/>
    </row>
    <row r="8834" spans="10:11" ht="15" customHeight="1" x14ac:dyDescent="0.25">
      <c r="J8834" s="175"/>
      <c r="K8834" s="175"/>
    </row>
    <row r="8835" spans="10:11" ht="15" customHeight="1" x14ac:dyDescent="0.25">
      <c r="J8835" s="175"/>
      <c r="K8835" s="175"/>
    </row>
    <row r="8836" spans="10:11" ht="15" customHeight="1" x14ac:dyDescent="0.25">
      <c r="J8836" s="175"/>
      <c r="K8836" s="175"/>
    </row>
    <row r="8837" spans="10:11" ht="15" customHeight="1" x14ac:dyDescent="0.25">
      <c r="J8837" s="175"/>
      <c r="K8837" s="175"/>
    </row>
    <row r="8838" spans="10:11" ht="15" customHeight="1" x14ac:dyDescent="0.25">
      <c r="J8838" s="175"/>
      <c r="K8838" s="175"/>
    </row>
    <row r="8839" spans="10:11" ht="15" customHeight="1" x14ac:dyDescent="0.25">
      <c r="J8839" s="175"/>
      <c r="K8839" s="175"/>
    </row>
    <row r="8840" spans="10:11" ht="15" customHeight="1" x14ac:dyDescent="0.25">
      <c r="J8840" s="175"/>
      <c r="K8840" s="175"/>
    </row>
    <row r="8841" spans="10:11" ht="15" customHeight="1" x14ac:dyDescent="0.25">
      <c r="J8841" s="175"/>
      <c r="K8841" s="175"/>
    </row>
    <row r="8842" spans="10:11" ht="15" customHeight="1" x14ac:dyDescent="0.25">
      <c r="J8842" s="175"/>
      <c r="K8842" s="175"/>
    </row>
    <row r="8843" spans="10:11" ht="15" customHeight="1" x14ac:dyDescent="0.25">
      <c r="J8843" s="175"/>
      <c r="K8843" s="175"/>
    </row>
    <row r="8844" spans="10:11" ht="15" customHeight="1" x14ac:dyDescent="0.25">
      <c r="J8844" s="175"/>
      <c r="K8844" s="175"/>
    </row>
    <row r="8845" spans="10:11" ht="15" customHeight="1" x14ac:dyDescent="0.25">
      <c r="J8845" s="175"/>
      <c r="K8845" s="175"/>
    </row>
    <row r="8846" spans="10:11" ht="15" customHeight="1" x14ac:dyDescent="0.25">
      <c r="J8846" s="175"/>
      <c r="K8846" s="175"/>
    </row>
    <row r="8847" spans="10:11" ht="15" customHeight="1" x14ac:dyDescent="0.25">
      <c r="J8847" s="175"/>
      <c r="K8847" s="175"/>
    </row>
    <row r="8848" spans="10:11" ht="15" customHeight="1" x14ac:dyDescent="0.25">
      <c r="J8848" s="175"/>
      <c r="K8848" s="175"/>
    </row>
    <row r="8849" spans="10:11" ht="15" customHeight="1" x14ac:dyDescent="0.25">
      <c r="J8849" s="175"/>
      <c r="K8849" s="175"/>
    </row>
    <row r="8850" spans="10:11" ht="15" customHeight="1" x14ac:dyDescent="0.25">
      <c r="J8850" s="175"/>
      <c r="K8850" s="175"/>
    </row>
    <row r="8851" spans="10:11" ht="15" customHeight="1" x14ac:dyDescent="0.25">
      <c r="J8851" s="175"/>
      <c r="K8851" s="175"/>
    </row>
    <row r="8852" spans="10:11" ht="15" customHeight="1" x14ac:dyDescent="0.25">
      <c r="J8852" s="175"/>
      <c r="K8852" s="175"/>
    </row>
    <row r="8853" spans="10:11" ht="15" customHeight="1" x14ac:dyDescent="0.25">
      <c r="J8853" s="175"/>
      <c r="K8853" s="175"/>
    </row>
    <row r="8854" spans="10:11" ht="15" customHeight="1" x14ac:dyDescent="0.25">
      <c r="J8854" s="175"/>
      <c r="K8854" s="175"/>
    </row>
    <row r="8855" spans="10:11" ht="15" customHeight="1" x14ac:dyDescent="0.25">
      <c r="J8855" s="175"/>
      <c r="K8855" s="175"/>
    </row>
    <row r="8856" spans="10:11" ht="15" customHeight="1" x14ac:dyDescent="0.25">
      <c r="J8856" s="175"/>
      <c r="K8856" s="175"/>
    </row>
    <row r="8857" spans="10:11" ht="15" customHeight="1" x14ac:dyDescent="0.25">
      <c r="J8857" s="175"/>
      <c r="K8857" s="175"/>
    </row>
    <row r="8858" spans="10:11" ht="15" customHeight="1" x14ac:dyDescent="0.25">
      <c r="J8858" s="175"/>
      <c r="K8858" s="175"/>
    </row>
    <row r="8859" spans="10:11" ht="15" customHeight="1" x14ac:dyDescent="0.25">
      <c r="J8859" s="175"/>
      <c r="K8859" s="175"/>
    </row>
    <row r="8860" spans="10:11" ht="15" customHeight="1" x14ac:dyDescent="0.25">
      <c r="J8860" s="175"/>
      <c r="K8860" s="175"/>
    </row>
    <row r="8861" spans="10:11" ht="15" customHeight="1" x14ac:dyDescent="0.25">
      <c r="J8861" s="175"/>
      <c r="K8861" s="175"/>
    </row>
    <row r="8862" spans="10:11" ht="15" customHeight="1" x14ac:dyDescent="0.25">
      <c r="J8862" s="175"/>
      <c r="K8862" s="175"/>
    </row>
    <row r="8863" spans="10:11" ht="15" customHeight="1" x14ac:dyDescent="0.25">
      <c r="J8863" s="175"/>
      <c r="K8863" s="175"/>
    </row>
    <row r="8864" spans="10:11" ht="15" customHeight="1" x14ac:dyDescent="0.25">
      <c r="J8864" s="175"/>
      <c r="K8864" s="175"/>
    </row>
    <row r="8865" spans="10:11" ht="15" customHeight="1" x14ac:dyDescent="0.25">
      <c r="J8865" s="175"/>
      <c r="K8865" s="175"/>
    </row>
    <row r="8866" spans="10:11" ht="15" customHeight="1" x14ac:dyDescent="0.25">
      <c r="J8866" s="175"/>
      <c r="K8866" s="175"/>
    </row>
    <row r="8867" spans="10:11" ht="15" customHeight="1" x14ac:dyDescent="0.25">
      <c r="J8867" s="175"/>
      <c r="K8867" s="175"/>
    </row>
    <row r="8868" spans="10:11" ht="15" customHeight="1" x14ac:dyDescent="0.25">
      <c r="J8868" s="175"/>
      <c r="K8868" s="175"/>
    </row>
    <row r="8869" spans="10:11" ht="15" customHeight="1" x14ac:dyDescent="0.25">
      <c r="J8869" s="175"/>
      <c r="K8869" s="175"/>
    </row>
    <row r="8870" spans="10:11" ht="15" customHeight="1" x14ac:dyDescent="0.25">
      <c r="J8870" s="175"/>
      <c r="K8870" s="175"/>
    </row>
    <row r="8871" spans="10:11" ht="15" customHeight="1" x14ac:dyDescent="0.25">
      <c r="J8871" s="175"/>
      <c r="K8871" s="175"/>
    </row>
    <row r="8872" spans="10:11" ht="15" customHeight="1" x14ac:dyDescent="0.25">
      <c r="J8872" s="175"/>
      <c r="K8872" s="175"/>
    </row>
    <row r="8873" spans="10:11" ht="15" customHeight="1" x14ac:dyDescent="0.25">
      <c r="J8873" s="175"/>
      <c r="K8873" s="175"/>
    </row>
    <row r="8874" spans="10:11" ht="15" customHeight="1" x14ac:dyDescent="0.25">
      <c r="J8874" s="175"/>
      <c r="K8874" s="175"/>
    </row>
    <row r="8875" spans="10:11" ht="15" customHeight="1" x14ac:dyDescent="0.25">
      <c r="J8875" s="175"/>
      <c r="K8875" s="175"/>
    </row>
    <row r="8876" spans="10:11" ht="15" customHeight="1" x14ac:dyDescent="0.25">
      <c r="J8876" s="175"/>
      <c r="K8876" s="175"/>
    </row>
    <row r="8877" spans="10:11" ht="15" customHeight="1" x14ac:dyDescent="0.25">
      <c r="J8877" s="175"/>
      <c r="K8877" s="175"/>
    </row>
    <row r="8878" spans="10:11" ht="15" customHeight="1" x14ac:dyDescent="0.25">
      <c r="J8878" s="175"/>
      <c r="K8878" s="175"/>
    </row>
    <row r="8879" spans="10:11" ht="15" customHeight="1" x14ac:dyDescent="0.25">
      <c r="J8879" s="175"/>
      <c r="K8879" s="175"/>
    </row>
    <row r="8880" spans="10:11" ht="15" customHeight="1" x14ac:dyDescent="0.25">
      <c r="J8880" s="175"/>
      <c r="K8880" s="175"/>
    </row>
    <row r="8881" spans="10:11" ht="15" customHeight="1" x14ac:dyDescent="0.25">
      <c r="J8881" s="175"/>
      <c r="K8881" s="175"/>
    </row>
    <row r="8882" spans="10:11" ht="15" customHeight="1" x14ac:dyDescent="0.25">
      <c r="J8882" s="175"/>
      <c r="K8882" s="175"/>
    </row>
    <row r="8883" spans="10:11" ht="15" customHeight="1" x14ac:dyDescent="0.25">
      <c r="J8883" s="175"/>
      <c r="K8883" s="175"/>
    </row>
    <row r="8884" spans="10:11" ht="15" customHeight="1" x14ac:dyDescent="0.25">
      <c r="J8884" s="175"/>
      <c r="K8884" s="175"/>
    </row>
    <row r="8885" spans="10:11" ht="15" customHeight="1" x14ac:dyDescent="0.25">
      <c r="J8885" s="175"/>
      <c r="K8885" s="175"/>
    </row>
    <row r="8886" spans="10:11" ht="15" customHeight="1" x14ac:dyDescent="0.25">
      <c r="J8886" s="175"/>
      <c r="K8886" s="175"/>
    </row>
    <row r="8887" spans="10:11" ht="15" customHeight="1" x14ac:dyDescent="0.25">
      <c r="J8887" s="175"/>
      <c r="K8887" s="175"/>
    </row>
    <row r="8888" spans="10:11" ht="15" customHeight="1" x14ac:dyDescent="0.25">
      <c r="J8888" s="175"/>
      <c r="K8888" s="175"/>
    </row>
    <row r="8889" spans="10:11" ht="15" customHeight="1" x14ac:dyDescent="0.25">
      <c r="J8889" s="175"/>
      <c r="K8889" s="175"/>
    </row>
    <row r="8890" spans="10:11" ht="15" customHeight="1" x14ac:dyDescent="0.25">
      <c r="J8890" s="175"/>
      <c r="K8890" s="175"/>
    </row>
    <row r="8891" spans="10:11" ht="15" customHeight="1" x14ac:dyDescent="0.25">
      <c r="J8891" s="175"/>
      <c r="K8891" s="175"/>
    </row>
    <row r="8892" spans="10:11" ht="15" customHeight="1" x14ac:dyDescent="0.25">
      <c r="J8892" s="175"/>
      <c r="K8892" s="175"/>
    </row>
    <row r="8893" spans="10:11" ht="15" customHeight="1" x14ac:dyDescent="0.25">
      <c r="J8893" s="175"/>
      <c r="K8893" s="175"/>
    </row>
    <row r="8894" spans="10:11" ht="15" customHeight="1" x14ac:dyDescent="0.25">
      <c r="J8894" s="175"/>
      <c r="K8894" s="175"/>
    </row>
    <row r="8895" spans="10:11" ht="15" customHeight="1" x14ac:dyDescent="0.25">
      <c r="J8895" s="175"/>
      <c r="K8895" s="175"/>
    </row>
    <row r="8896" spans="10:11" ht="15" customHeight="1" x14ac:dyDescent="0.25">
      <c r="J8896" s="175"/>
      <c r="K8896" s="175"/>
    </row>
    <row r="8897" spans="10:11" ht="15" customHeight="1" x14ac:dyDescent="0.25">
      <c r="J8897" s="175"/>
      <c r="K8897" s="175"/>
    </row>
    <row r="8898" spans="10:11" ht="15" customHeight="1" x14ac:dyDescent="0.25">
      <c r="J8898" s="175"/>
      <c r="K8898" s="175"/>
    </row>
    <row r="8899" spans="10:11" ht="15" customHeight="1" x14ac:dyDescent="0.25">
      <c r="J8899" s="175"/>
      <c r="K8899" s="175"/>
    </row>
    <row r="8900" spans="10:11" ht="15" customHeight="1" x14ac:dyDescent="0.25">
      <c r="J8900" s="175"/>
      <c r="K8900" s="175"/>
    </row>
    <row r="8901" spans="10:11" ht="15" customHeight="1" x14ac:dyDescent="0.25">
      <c r="J8901" s="175"/>
      <c r="K8901" s="175"/>
    </row>
    <row r="8902" spans="10:11" ht="15" customHeight="1" x14ac:dyDescent="0.25">
      <c r="J8902" s="175"/>
      <c r="K8902" s="175"/>
    </row>
    <row r="8903" spans="10:11" ht="15" customHeight="1" x14ac:dyDescent="0.25">
      <c r="J8903" s="175"/>
      <c r="K8903" s="175"/>
    </row>
    <row r="8904" spans="10:11" ht="15" customHeight="1" x14ac:dyDescent="0.25">
      <c r="J8904" s="175"/>
      <c r="K8904" s="175"/>
    </row>
    <row r="8905" spans="10:11" ht="15" customHeight="1" x14ac:dyDescent="0.25">
      <c r="J8905" s="175"/>
      <c r="K8905" s="175"/>
    </row>
    <row r="8906" spans="10:11" ht="15" customHeight="1" x14ac:dyDescent="0.25">
      <c r="J8906" s="175"/>
      <c r="K8906" s="175"/>
    </row>
    <row r="8907" spans="10:11" ht="15" customHeight="1" x14ac:dyDescent="0.25">
      <c r="J8907" s="175"/>
      <c r="K8907" s="175"/>
    </row>
    <row r="8908" spans="10:11" ht="15" customHeight="1" x14ac:dyDescent="0.25">
      <c r="J8908" s="175"/>
      <c r="K8908" s="175"/>
    </row>
    <row r="8909" spans="10:11" ht="15" customHeight="1" x14ac:dyDescent="0.25">
      <c r="J8909" s="175"/>
      <c r="K8909" s="175"/>
    </row>
    <row r="8910" spans="10:11" ht="15" customHeight="1" x14ac:dyDescent="0.25">
      <c r="J8910" s="175"/>
      <c r="K8910" s="175"/>
    </row>
    <row r="8911" spans="10:11" ht="15" customHeight="1" x14ac:dyDescent="0.25">
      <c r="J8911" s="175"/>
      <c r="K8911" s="175"/>
    </row>
    <row r="8912" spans="10:11" ht="15" customHeight="1" x14ac:dyDescent="0.25">
      <c r="J8912" s="175"/>
      <c r="K8912" s="175"/>
    </row>
    <row r="8913" spans="10:11" ht="15" customHeight="1" x14ac:dyDescent="0.25">
      <c r="J8913" s="175"/>
      <c r="K8913" s="175"/>
    </row>
    <row r="8914" spans="10:11" ht="15" customHeight="1" x14ac:dyDescent="0.25">
      <c r="J8914" s="175"/>
      <c r="K8914" s="175"/>
    </row>
    <row r="8915" spans="10:11" ht="15" customHeight="1" x14ac:dyDescent="0.25">
      <c r="J8915" s="175"/>
      <c r="K8915" s="175"/>
    </row>
    <row r="8916" spans="10:11" ht="15" customHeight="1" x14ac:dyDescent="0.25">
      <c r="J8916" s="175"/>
      <c r="K8916" s="175"/>
    </row>
    <row r="8917" spans="10:11" ht="15" customHeight="1" x14ac:dyDescent="0.25">
      <c r="J8917" s="175"/>
      <c r="K8917" s="175"/>
    </row>
    <row r="8918" spans="10:11" ht="15" customHeight="1" x14ac:dyDescent="0.25">
      <c r="J8918" s="175"/>
      <c r="K8918" s="175"/>
    </row>
    <row r="8919" spans="10:11" ht="15" customHeight="1" x14ac:dyDescent="0.25">
      <c r="J8919" s="175"/>
      <c r="K8919" s="175"/>
    </row>
    <row r="8920" spans="10:11" ht="15" customHeight="1" x14ac:dyDescent="0.25">
      <c r="J8920" s="175"/>
      <c r="K8920" s="175"/>
    </row>
    <row r="8921" spans="10:11" ht="15" customHeight="1" x14ac:dyDescent="0.25">
      <c r="J8921" s="175"/>
      <c r="K8921" s="175"/>
    </row>
    <row r="8922" spans="10:11" ht="15" customHeight="1" x14ac:dyDescent="0.25">
      <c r="J8922" s="175"/>
      <c r="K8922" s="175"/>
    </row>
    <row r="8923" spans="10:11" ht="15" customHeight="1" x14ac:dyDescent="0.25">
      <c r="J8923" s="175"/>
      <c r="K8923" s="175"/>
    </row>
    <row r="8924" spans="10:11" ht="15" customHeight="1" x14ac:dyDescent="0.25">
      <c r="J8924" s="175"/>
      <c r="K8924" s="175"/>
    </row>
    <row r="8925" spans="10:11" ht="15" customHeight="1" x14ac:dyDescent="0.25">
      <c r="J8925" s="175"/>
      <c r="K8925" s="175"/>
    </row>
    <row r="8926" spans="10:11" ht="15" customHeight="1" x14ac:dyDescent="0.25">
      <c r="J8926" s="175"/>
      <c r="K8926" s="175"/>
    </row>
    <row r="8927" spans="10:11" ht="15" customHeight="1" x14ac:dyDescent="0.25">
      <c r="J8927" s="175"/>
      <c r="K8927" s="175"/>
    </row>
    <row r="8928" spans="10:11" ht="15" customHeight="1" x14ac:dyDescent="0.25">
      <c r="J8928" s="175"/>
      <c r="K8928" s="175"/>
    </row>
    <row r="8929" spans="10:11" ht="15" customHeight="1" x14ac:dyDescent="0.25">
      <c r="J8929" s="175"/>
      <c r="K8929" s="175"/>
    </row>
    <row r="8930" spans="10:11" ht="15" customHeight="1" x14ac:dyDescent="0.25">
      <c r="J8930" s="175"/>
      <c r="K8930" s="175"/>
    </row>
    <row r="8931" spans="10:11" ht="15" customHeight="1" x14ac:dyDescent="0.25">
      <c r="J8931" s="175"/>
      <c r="K8931" s="175"/>
    </row>
    <row r="8932" spans="10:11" ht="15" customHeight="1" x14ac:dyDescent="0.25">
      <c r="J8932" s="175"/>
      <c r="K8932" s="175"/>
    </row>
    <row r="8933" spans="10:11" ht="15" customHeight="1" x14ac:dyDescent="0.25">
      <c r="J8933" s="175"/>
      <c r="K8933" s="175"/>
    </row>
    <row r="8934" spans="10:11" ht="15" customHeight="1" x14ac:dyDescent="0.25">
      <c r="J8934" s="175"/>
      <c r="K8934" s="175"/>
    </row>
    <row r="8935" spans="10:11" ht="15" customHeight="1" x14ac:dyDescent="0.25">
      <c r="J8935" s="175"/>
      <c r="K8935" s="175"/>
    </row>
    <row r="8936" spans="10:11" ht="15" customHeight="1" x14ac:dyDescent="0.25">
      <c r="J8936" s="175"/>
      <c r="K8936" s="175"/>
    </row>
    <row r="8937" spans="10:11" ht="15" customHeight="1" x14ac:dyDescent="0.25">
      <c r="J8937" s="175"/>
      <c r="K8937" s="175"/>
    </row>
    <row r="8938" spans="10:11" ht="15" customHeight="1" x14ac:dyDescent="0.25">
      <c r="J8938" s="175"/>
      <c r="K8938" s="175"/>
    </row>
    <row r="8939" spans="10:11" ht="15" customHeight="1" x14ac:dyDescent="0.25">
      <c r="J8939" s="175"/>
      <c r="K8939" s="175"/>
    </row>
    <row r="8940" spans="10:11" ht="15" customHeight="1" x14ac:dyDescent="0.25">
      <c r="J8940" s="175"/>
      <c r="K8940" s="175"/>
    </row>
    <row r="8941" spans="10:11" ht="15" customHeight="1" x14ac:dyDescent="0.25">
      <c r="J8941" s="175"/>
      <c r="K8941" s="175"/>
    </row>
    <row r="8942" spans="10:11" ht="15" customHeight="1" x14ac:dyDescent="0.25">
      <c r="J8942" s="175"/>
      <c r="K8942" s="175"/>
    </row>
    <row r="8943" spans="10:11" ht="15" customHeight="1" x14ac:dyDescent="0.25">
      <c r="J8943" s="175"/>
      <c r="K8943" s="175"/>
    </row>
    <row r="8944" spans="10:11" ht="15" customHeight="1" x14ac:dyDescent="0.25">
      <c r="J8944" s="175"/>
      <c r="K8944" s="175"/>
    </row>
    <row r="8945" spans="10:11" ht="15" customHeight="1" x14ac:dyDescent="0.25">
      <c r="J8945" s="175"/>
      <c r="K8945" s="175"/>
    </row>
    <row r="8946" spans="10:11" ht="15" customHeight="1" x14ac:dyDescent="0.25">
      <c r="J8946" s="175"/>
      <c r="K8946" s="175"/>
    </row>
    <row r="8947" spans="10:11" ht="15" customHeight="1" x14ac:dyDescent="0.25">
      <c r="J8947" s="175"/>
      <c r="K8947" s="175"/>
    </row>
    <row r="8948" spans="10:11" ht="15" customHeight="1" x14ac:dyDescent="0.25">
      <c r="J8948" s="175"/>
      <c r="K8948" s="175"/>
    </row>
    <row r="8949" spans="10:11" ht="15" customHeight="1" x14ac:dyDescent="0.25">
      <c r="J8949" s="175"/>
      <c r="K8949" s="175"/>
    </row>
    <row r="8950" spans="10:11" ht="15" customHeight="1" x14ac:dyDescent="0.25">
      <c r="J8950" s="175"/>
      <c r="K8950" s="175"/>
    </row>
    <row r="8951" spans="10:11" ht="15" customHeight="1" x14ac:dyDescent="0.25">
      <c r="J8951" s="175"/>
      <c r="K8951" s="175"/>
    </row>
    <row r="8952" spans="10:11" ht="15" customHeight="1" x14ac:dyDescent="0.25">
      <c r="J8952" s="175"/>
      <c r="K8952" s="175"/>
    </row>
    <row r="8953" spans="10:11" ht="15" customHeight="1" x14ac:dyDescent="0.25">
      <c r="J8953" s="175"/>
      <c r="K8953" s="175"/>
    </row>
    <row r="8954" spans="10:11" ht="15" customHeight="1" x14ac:dyDescent="0.25">
      <c r="J8954" s="175"/>
      <c r="K8954" s="175"/>
    </row>
    <row r="8955" spans="10:11" ht="15" customHeight="1" x14ac:dyDescent="0.25">
      <c r="J8955" s="175"/>
      <c r="K8955" s="175"/>
    </row>
    <row r="8956" spans="10:11" ht="15" customHeight="1" x14ac:dyDescent="0.25">
      <c r="J8956" s="175"/>
      <c r="K8956" s="175"/>
    </row>
    <row r="8957" spans="10:11" ht="15" customHeight="1" x14ac:dyDescent="0.25">
      <c r="J8957" s="175"/>
      <c r="K8957" s="175"/>
    </row>
    <row r="8958" spans="10:11" ht="15" customHeight="1" x14ac:dyDescent="0.25">
      <c r="J8958" s="175"/>
      <c r="K8958" s="175"/>
    </row>
    <row r="8959" spans="10:11" ht="15" customHeight="1" x14ac:dyDescent="0.25">
      <c r="J8959" s="175"/>
      <c r="K8959" s="175"/>
    </row>
    <row r="8960" spans="10:11" ht="15" customHeight="1" x14ac:dyDescent="0.25">
      <c r="J8960" s="175"/>
      <c r="K8960" s="175"/>
    </row>
    <row r="8961" spans="10:11" ht="15" customHeight="1" x14ac:dyDescent="0.25">
      <c r="J8961" s="175"/>
      <c r="K8961" s="175"/>
    </row>
    <row r="8962" spans="10:11" ht="15" customHeight="1" x14ac:dyDescent="0.25">
      <c r="J8962" s="175"/>
      <c r="K8962" s="175"/>
    </row>
    <row r="8963" spans="10:11" ht="15" customHeight="1" x14ac:dyDescent="0.25">
      <c r="J8963" s="175"/>
      <c r="K8963" s="175"/>
    </row>
    <row r="8964" spans="10:11" ht="15" customHeight="1" x14ac:dyDescent="0.25">
      <c r="J8964" s="175"/>
      <c r="K8964" s="175"/>
    </row>
    <row r="8965" spans="10:11" ht="15" customHeight="1" x14ac:dyDescent="0.25">
      <c r="J8965" s="175"/>
      <c r="K8965" s="175"/>
    </row>
    <row r="8966" spans="10:11" ht="15" customHeight="1" x14ac:dyDescent="0.25">
      <c r="J8966" s="175"/>
      <c r="K8966" s="175"/>
    </row>
    <row r="8967" spans="10:11" ht="15" customHeight="1" x14ac:dyDescent="0.25">
      <c r="J8967" s="175"/>
      <c r="K8967" s="175"/>
    </row>
    <row r="8968" spans="10:11" ht="15" customHeight="1" x14ac:dyDescent="0.25">
      <c r="J8968" s="175"/>
      <c r="K8968" s="175"/>
    </row>
    <row r="8969" spans="10:11" ht="15" customHeight="1" x14ac:dyDescent="0.25">
      <c r="J8969" s="175"/>
      <c r="K8969" s="175"/>
    </row>
    <row r="8970" spans="10:11" ht="15" customHeight="1" x14ac:dyDescent="0.25">
      <c r="J8970" s="175"/>
      <c r="K8970" s="175"/>
    </row>
    <row r="8971" spans="10:11" ht="15" customHeight="1" x14ac:dyDescent="0.25">
      <c r="J8971" s="175"/>
      <c r="K8971" s="175"/>
    </row>
    <row r="8972" spans="10:11" ht="15" customHeight="1" x14ac:dyDescent="0.25">
      <c r="J8972" s="175"/>
      <c r="K8972" s="175"/>
    </row>
    <row r="8973" spans="10:11" ht="15" customHeight="1" x14ac:dyDescent="0.25">
      <c r="J8973" s="175"/>
      <c r="K8973" s="175"/>
    </row>
    <row r="8974" spans="10:11" ht="15" customHeight="1" x14ac:dyDescent="0.25">
      <c r="J8974" s="175"/>
      <c r="K8974" s="175"/>
    </row>
    <row r="8975" spans="10:11" ht="15" customHeight="1" x14ac:dyDescent="0.25">
      <c r="J8975" s="175"/>
      <c r="K8975" s="175"/>
    </row>
    <row r="8976" spans="10:11" ht="15" customHeight="1" x14ac:dyDescent="0.25">
      <c r="J8976" s="175"/>
      <c r="K8976" s="175"/>
    </row>
    <row r="8977" spans="10:11" ht="15" customHeight="1" x14ac:dyDescent="0.25">
      <c r="J8977" s="175"/>
      <c r="K8977" s="175"/>
    </row>
    <row r="8978" spans="10:11" ht="15" customHeight="1" x14ac:dyDescent="0.25">
      <c r="J8978" s="175"/>
      <c r="K8978" s="175"/>
    </row>
    <row r="8979" spans="10:11" ht="15" customHeight="1" x14ac:dyDescent="0.25">
      <c r="J8979" s="175"/>
      <c r="K8979" s="175"/>
    </row>
    <row r="8980" spans="10:11" ht="15" customHeight="1" x14ac:dyDescent="0.25">
      <c r="J8980" s="175"/>
      <c r="K8980" s="175"/>
    </row>
    <row r="8981" spans="10:11" ht="15" customHeight="1" x14ac:dyDescent="0.25">
      <c r="J8981" s="175"/>
      <c r="K8981" s="175"/>
    </row>
    <row r="8982" spans="10:11" ht="15" customHeight="1" x14ac:dyDescent="0.25">
      <c r="J8982" s="175"/>
      <c r="K8982" s="175"/>
    </row>
    <row r="8983" spans="10:11" ht="15" customHeight="1" x14ac:dyDescent="0.25">
      <c r="J8983" s="175"/>
      <c r="K8983" s="175"/>
    </row>
    <row r="8984" spans="10:11" ht="15" customHeight="1" x14ac:dyDescent="0.25">
      <c r="J8984" s="175"/>
      <c r="K8984" s="175"/>
    </row>
    <row r="8985" spans="10:11" ht="15" customHeight="1" x14ac:dyDescent="0.25">
      <c r="J8985" s="175"/>
      <c r="K8985" s="175"/>
    </row>
    <row r="8986" spans="10:11" ht="15" customHeight="1" x14ac:dyDescent="0.25">
      <c r="J8986" s="175"/>
      <c r="K8986" s="175"/>
    </row>
    <row r="8987" spans="10:11" ht="15" customHeight="1" x14ac:dyDescent="0.25">
      <c r="J8987" s="175"/>
      <c r="K8987" s="175"/>
    </row>
    <row r="8988" spans="10:11" ht="15" customHeight="1" x14ac:dyDescent="0.25">
      <c r="J8988" s="175"/>
      <c r="K8988" s="175"/>
    </row>
    <row r="8989" spans="10:11" ht="15" customHeight="1" x14ac:dyDescent="0.25">
      <c r="J8989" s="175"/>
      <c r="K8989" s="175"/>
    </row>
    <row r="8990" spans="10:11" ht="15" customHeight="1" x14ac:dyDescent="0.25">
      <c r="J8990" s="175"/>
      <c r="K8990" s="175"/>
    </row>
    <row r="8991" spans="10:11" ht="15" customHeight="1" x14ac:dyDescent="0.25">
      <c r="J8991" s="175"/>
      <c r="K8991" s="175"/>
    </row>
    <row r="8992" spans="10:11" ht="15" customHeight="1" x14ac:dyDescent="0.25">
      <c r="J8992" s="175"/>
      <c r="K8992" s="175"/>
    </row>
    <row r="8993" spans="10:11" ht="15" customHeight="1" x14ac:dyDescent="0.25">
      <c r="J8993" s="175"/>
      <c r="K8993" s="175"/>
    </row>
    <row r="8994" spans="10:11" ht="15" customHeight="1" x14ac:dyDescent="0.25">
      <c r="J8994" s="175"/>
      <c r="K8994" s="175"/>
    </row>
    <row r="8995" spans="10:11" ht="15" customHeight="1" x14ac:dyDescent="0.25">
      <c r="J8995" s="175"/>
      <c r="K8995" s="175"/>
    </row>
    <row r="8996" spans="10:11" ht="15" customHeight="1" x14ac:dyDescent="0.25">
      <c r="J8996" s="175"/>
      <c r="K8996" s="175"/>
    </row>
    <row r="8997" spans="10:11" ht="15" customHeight="1" x14ac:dyDescent="0.25">
      <c r="J8997" s="175"/>
      <c r="K8997" s="175"/>
    </row>
    <row r="8998" spans="10:11" ht="15" customHeight="1" x14ac:dyDescent="0.25">
      <c r="J8998" s="175"/>
      <c r="K8998" s="175"/>
    </row>
    <row r="8999" spans="10:11" ht="15" customHeight="1" x14ac:dyDescent="0.25">
      <c r="J8999" s="175"/>
      <c r="K8999" s="175"/>
    </row>
    <row r="9000" spans="10:11" ht="15" customHeight="1" x14ac:dyDescent="0.25">
      <c r="J9000" s="175"/>
      <c r="K9000" s="175"/>
    </row>
    <row r="9001" spans="10:11" ht="15" customHeight="1" x14ac:dyDescent="0.25">
      <c r="J9001" s="175"/>
      <c r="K9001" s="175"/>
    </row>
    <row r="9002" spans="10:11" ht="15" customHeight="1" x14ac:dyDescent="0.25">
      <c r="J9002" s="175"/>
      <c r="K9002" s="175"/>
    </row>
    <row r="9003" spans="10:11" ht="15" customHeight="1" x14ac:dyDescent="0.25">
      <c r="J9003" s="175"/>
      <c r="K9003" s="175"/>
    </row>
    <row r="9004" spans="10:11" ht="15" customHeight="1" x14ac:dyDescent="0.25">
      <c r="J9004" s="175"/>
      <c r="K9004" s="175"/>
    </row>
    <row r="9005" spans="10:11" ht="15" customHeight="1" x14ac:dyDescent="0.25">
      <c r="J9005" s="175"/>
      <c r="K9005" s="175"/>
    </row>
    <row r="9006" spans="10:11" ht="15" customHeight="1" x14ac:dyDescent="0.25">
      <c r="J9006" s="175"/>
      <c r="K9006" s="175"/>
    </row>
    <row r="9007" spans="10:11" ht="15" customHeight="1" x14ac:dyDescent="0.25">
      <c r="J9007" s="175"/>
      <c r="K9007" s="175"/>
    </row>
    <row r="9008" spans="10:11" ht="15" customHeight="1" x14ac:dyDescent="0.25">
      <c r="J9008" s="175"/>
      <c r="K9008" s="175"/>
    </row>
    <row r="9009" spans="10:11" ht="15" customHeight="1" x14ac:dyDescent="0.25">
      <c r="J9009" s="175"/>
      <c r="K9009" s="175"/>
    </row>
    <row r="9010" spans="10:11" ht="15" customHeight="1" x14ac:dyDescent="0.25">
      <c r="J9010" s="175"/>
      <c r="K9010" s="175"/>
    </row>
    <row r="9011" spans="10:11" ht="15" customHeight="1" x14ac:dyDescent="0.25">
      <c r="J9011" s="175"/>
      <c r="K9011" s="175"/>
    </row>
    <row r="9012" spans="10:11" ht="15" customHeight="1" x14ac:dyDescent="0.25">
      <c r="J9012" s="175"/>
      <c r="K9012" s="175"/>
    </row>
    <row r="9013" spans="10:11" ht="15" customHeight="1" x14ac:dyDescent="0.25">
      <c r="J9013" s="175"/>
      <c r="K9013" s="175"/>
    </row>
    <row r="9014" spans="10:11" ht="15" customHeight="1" x14ac:dyDescent="0.25">
      <c r="J9014" s="175"/>
      <c r="K9014" s="175"/>
    </row>
    <row r="9015" spans="10:11" ht="15" customHeight="1" x14ac:dyDescent="0.25">
      <c r="J9015" s="175"/>
      <c r="K9015" s="175"/>
    </row>
    <row r="9016" spans="10:11" ht="15" customHeight="1" x14ac:dyDescent="0.25">
      <c r="J9016" s="175"/>
      <c r="K9016" s="175"/>
    </row>
    <row r="9017" spans="10:11" ht="15" customHeight="1" x14ac:dyDescent="0.25">
      <c r="J9017" s="175"/>
      <c r="K9017" s="175"/>
    </row>
    <row r="9018" spans="10:11" ht="15" customHeight="1" x14ac:dyDescent="0.25">
      <c r="J9018" s="175"/>
      <c r="K9018" s="175"/>
    </row>
    <row r="9019" spans="10:11" ht="15" customHeight="1" x14ac:dyDescent="0.25">
      <c r="J9019" s="175"/>
      <c r="K9019" s="175"/>
    </row>
    <row r="9020" spans="10:11" ht="15" customHeight="1" x14ac:dyDescent="0.25">
      <c r="J9020" s="175"/>
      <c r="K9020" s="175"/>
    </row>
    <row r="9021" spans="10:11" ht="15" customHeight="1" x14ac:dyDescent="0.25">
      <c r="J9021" s="175"/>
      <c r="K9021" s="175"/>
    </row>
    <row r="9022" spans="10:11" ht="15" customHeight="1" x14ac:dyDescent="0.25">
      <c r="J9022" s="175"/>
      <c r="K9022" s="175"/>
    </row>
    <row r="9023" spans="10:11" ht="15" customHeight="1" x14ac:dyDescent="0.25">
      <c r="J9023" s="175"/>
      <c r="K9023" s="175"/>
    </row>
    <row r="9024" spans="10:11" ht="15" customHeight="1" x14ac:dyDescent="0.25">
      <c r="J9024" s="175"/>
      <c r="K9024" s="175"/>
    </row>
    <row r="9025" spans="10:11" ht="15" customHeight="1" x14ac:dyDescent="0.25">
      <c r="J9025" s="175"/>
      <c r="K9025" s="175"/>
    </row>
    <row r="9026" spans="10:11" ht="15" customHeight="1" x14ac:dyDescent="0.25">
      <c r="J9026" s="175"/>
      <c r="K9026" s="175"/>
    </row>
    <row r="9027" spans="10:11" ht="15" customHeight="1" x14ac:dyDescent="0.25">
      <c r="J9027" s="175"/>
      <c r="K9027" s="175"/>
    </row>
    <row r="9028" spans="10:11" ht="15" customHeight="1" x14ac:dyDescent="0.25">
      <c r="J9028" s="175"/>
      <c r="K9028" s="175"/>
    </row>
    <row r="9029" spans="10:11" ht="15" customHeight="1" x14ac:dyDescent="0.25">
      <c r="J9029" s="175"/>
      <c r="K9029" s="175"/>
    </row>
    <row r="9030" spans="10:11" ht="15" customHeight="1" x14ac:dyDescent="0.25">
      <c r="J9030" s="175"/>
      <c r="K9030" s="175"/>
    </row>
    <row r="9031" spans="10:11" ht="15" customHeight="1" x14ac:dyDescent="0.25">
      <c r="J9031" s="175"/>
      <c r="K9031" s="175"/>
    </row>
    <row r="9032" spans="10:11" ht="15" customHeight="1" x14ac:dyDescent="0.25">
      <c r="J9032" s="175"/>
      <c r="K9032" s="175"/>
    </row>
    <row r="9033" spans="10:11" ht="15" customHeight="1" x14ac:dyDescent="0.25">
      <c r="J9033" s="175"/>
      <c r="K9033" s="175"/>
    </row>
    <row r="9034" spans="10:11" ht="15" customHeight="1" x14ac:dyDescent="0.25">
      <c r="J9034" s="175"/>
      <c r="K9034" s="175"/>
    </row>
    <row r="9035" spans="10:11" ht="15" customHeight="1" x14ac:dyDescent="0.25">
      <c r="J9035" s="175"/>
      <c r="K9035" s="175"/>
    </row>
    <row r="9036" spans="10:11" ht="15" customHeight="1" x14ac:dyDescent="0.25">
      <c r="J9036" s="175"/>
      <c r="K9036" s="175"/>
    </row>
    <row r="9037" spans="10:11" ht="15" customHeight="1" x14ac:dyDescent="0.25">
      <c r="J9037" s="175"/>
      <c r="K9037" s="175"/>
    </row>
    <row r="9038" spans="10:11" ht="15" customHeight="1" x14ac:dyDescent="0.25">
      <c r="J9038" s="175"/>
      <c r="K9038" s="175"/>
    </row>
    <row r="9039" spans="10:11" ht="15" customHeight="1" x14ac:dyDescent="0.25">
      <c r="J9039" s="175"/>
      <c r="K9039" s="175"/>
    </row>
    <row r="9040" spans="10:11" ht="15" customHeight="1" x14ac:dyDescent="0.25">
      <c r="J9040" s="175"/>
      <c r="K9040" s="175"/>
    </row>
    <row r="9041" spans="10:11" ht="15" customHeight="1" x14ac:dyDescent="0.25">
      <c r="J9041" s="175"/>
      <c r="K9041" s="175"/>
    </row>
    <row r="9042" spans="10:11" ht="15" customHeight="1" x14ac:dyDescent="0.25">
      <c r="J9042" s="175"/>
      <c r="K9042" s="175"/>
    </row>
    <row r="9043" spans="10:11" ht="15" customHeight="1" x14ac:dyDescent="0.25">
      <c r="J9043" s="175"/>
      <c r="K9043" s="175"/>
    </row>
    <row r="9044" spans="10:11" ht="15" customHeight="1" x14ac:dyDescent="0.25">
      <c r="J9044" s="175"/>
      <c r="K9044" s="175"/>
    </row>
    <row r="9045" spans="10:11" ht="15" customHeight="1" x14ac:dyDescent="0.25">
      <c r="J9045" s="175"/>
      <c r="K9045" s="175"/>
    </row>
    <row r="9046" spans="10:11" ht="15" customHeight="1" x14ac:dyDescent="0.25">
      <c r="J9046" s="175"/>
      <c r="K9046" s="175"/>
    </row>
    <row r="9047" spans="10:11" ht="15" customHeight="1" x14ac:dyDescent="0.25">
      <c r="J9047" s="175"/>
      <c r="K9047" s="175"/>
    </row>
    <row r="9048" spans="10:11" ht="15" customHeight="1" x14ac:dyDescent="0.25">
      <c r="J9048" s="175"/>
      <c r="K9048" s="175"/>
    </row>
    <row r="9049" spans="10:11" ht="15" customHeight="1" x14ac:dyDescent="0.25">
      <c r="J9049" s="175"/>
      <c r="K9049" s="175"/>
    </row>
    <row r="9050" spans="10:11" ht="15" customHeight="1" x14ac:dyDescent="0.25">
      <c r="J9050" s="175"/>
      <c r="K9050" s="175"/>
    </row>
    <row r="9051" spans="10:11" ht="15" customHeight="1" x14ac:dyDescent="0.25">
      <c r="J9051" s="175"/>
      <c r="K9051" s="175"/>
    </row>
    <row r="9052" spans="10:11" ht="15" customHeight="1" x14ac:dyDescent="0.25">
      <c r="J9052" s="175"/>
      <c r="K9052" s="175"/>
    </row>
    <row r="9053" spans="10:11" ht="15" customHeight="1" x14ac:dyDescent="0.25">
      <c r="J9053" s="175"/>
      <c r="K9053" s="175"/>
    </row>
    <row r="9054" spans="10:11" ht="15" customHeight="1" x14ac:dyDescent="0.25">
      <c r="J9054" s="175"/>
      <c r="K9054" s="175"/>
    </row>
    <row r="9055" spans="10:11" ht="15" customHeight="1" x14ac:dyDescent="0.25">
      <c r="J9055" s="175"/>
      <c r="K9055" s="175"/>
    </row>
    <row r="9056" spans="10:11" ht="15" customHeight="1" x14ac:dyDescent="0.25">
      <c r="J9056" s="175"/>
      <c r="K9056" s="175"/>
    </row>
    <row r="9057" spans="10:11" ht="15" customHeight="1" x14ac:dyDescent="0.25">
      <c r="J9057" s="175"/>
      <c r="K9057" s="175"/>
    </row>
    <row r="9058" spans="10:11" ht="15" customHeight="1" x14ac:dyDescent="0.25">
      <c r="J9058" s="175"/>
      <c r="K9058" s="175"/>
    </row>
    <row r="9059" spans="10:11" ht="15" customHeight="1" x14ac:dyDescent="0.25">
      <c r="J9059" s="175"/>
      <c r="K9059" s="175"/>
    </row>
    <row r="9060" spans="10:11" ht="15" customHeight="1" x14ac:dyDescent="0.25">
      <c r="J9060" s="175"/>
      <c r="K9060" s="175"/>
    </row>
    <row r="9061" spans="10:11" ht="15" customHeight="1" x14ac:dyDescent="0.25">
      <c r="J9061" s="175"/>
      <c r="K9061" s="175"/>
    </row>
    <row r="9062" spans="10:11" ht="15" customHeight="1" x14ac:dyDescent="0.25">
      <c r="J9062" s="175"/>
      <c r="K9062" s="175"/>
    </row>
    <row r="9063" spans="10:11" ht="15" customHeight="1" x14ac:dyDescent="0.25">
      <c r="J9063" s="175"/>
      <c r="K9063" s="175"/>
    </row>
    <row r="9064" spans="10:11" ht="15" customHeight="1" x14ac:dyDescent="0.25">
      <c r="J9064" s="175"/>
      <c r="K9064" s="175"/>
    </row>
    <row r="9065" spans="10:11" ht="15" customHeight="1" x14ac:dyDescent="0.25">
      <c r="J9065" s="175"/>
      <c r="K9065" s="175"/>
    </row>
    <row r="9066" spans="10:11" ht="15" customHeight="1" x14ac:dyDescent="0.25">
      <c r="J9066" s="175"/>
      <c r="K9066" s="175"/>
    </row>
    <row r="9067" spans="10:11" ht="15" customHeight="1" x14ac:dyDescent="0.25">
      <c r="J9067" s="175"/>
      <c r="K9067" s="175"/>
    </row>
    <row r="9068" spans="10:11" ht="15" customHeight="1" x14ac:dyDescent="0.25">
      <c r="J9068" s="175"/>
      <c r="K9068" s="175"/>
    </row>
    <row r="9069" spans="10:11" ht="15" customHeight="1" x14ac:dyDescent="0.25">
      <c r="J9069" s="175"/>
      <c r="K9069" s="175"/>
    </row>
    <row r="9070" spans="10:11" ht="15" customHeight="1" x14ac:dyDescent="0.25">
      <c r="J9070" s="175"/>
      <c r="K9070" s="175"/>
    </row>
    <row r="9071" spans="10:11" ht="15" customHeight="1" x14ac:dyDescent="0.25">
      <c r="J9071" s="175"/>
      <c r="K9071" s="175"/>
    </row>
    <row r="9072" spans="10:11" ht="15" customHeight="1" x14ac:dyDescent="0.25">
      <c r="J9072" s="175"/>
      <c r="K9072" s="175"/>
    </row>
    <row r="9073" spans="10:11" ht="15" customHeight="1" x14ac:dyDescent="0.25">
      <c r="J9073" s="175"/>
      <c r="K9073" s="175"/>
    </row>
    <row r="9074" spans="10:11" ht="15" customHeight="1" x14ac:dyDescent="0.25">
      <c r="J9074" s="175"/>
      <c r="K9074" s="175"/>
    </row>
    <row r="9075" spans="10:11" ht="15" customHeight="1" x14ac:dyDescent="0.25">
      <c r="J9075" s="175"/>
      <c r="K9075" s="175"/>
    </row>
    <row r="9076" spans="10:11" ht="15" customHeight="1" x14ac:dyDescent="0.25">
      <c r="J9076" s="175"/>
      <c r="K9076" s="175"/>
    </row>
    <row r="9077" spans="10:11" ht="15" customHeight="1" x14ac:dyDescent="0.25">
      <c r="J9077" s="175"/>
      <c r="K9077" s="175"/>
    </row>
    <row r="9078" spans="10:11" ht="15" customHeight="1" x14ac:dyDescent="0.25">
      <c r="J9078" s="175"/>
      <c r="K9078" s="175"/>
    </row>
    <row r="9079" spans="10:11" ht="15" customHeight="1" x14ac:dyDescent="0.25">
      <c r="J9079" s="175"/>
      <c r="K9079" s="175"/>
    </row>
    <row r="9080" spans="10:11" ht="15" customHeight="1" x14ac:dyDescent="0.25">
      <c r="J9080" s="175"/>
      <c r="K9080" s="175"/>
    </row>
    <row r="9081" spans="10:11" ht="15" customHeight="1" x14ac:dyDescent="0.25">
      <c r="J9081" s="175"/>
      <c r="K9081" s="175"/>
    </row>
    <row r="9082" spans="10:11" ht="15" customHeight="1" x14ac:dyDescent="0.25">
      <c r="J9082" s="175"/>
      <c r="K9082" s="175"/>
    </row>
    <row r="9083" spans="10:11" ht="15" customHeight="1" x14ac:dyDescent="0.25">
      <c r="J9083" s="175"/>
      <c r="K9083" s="175"/>
    </row>
    <row r="9084" spans="10:11" ht="15" customHeight="1" x14ac:dyDescent="0.25">
      <c r="J9084" s="175"/>
      <c r="K9084" s="175"/>
    </row>
    <row r="9085" spans="10:11" ht="15" customHeight="1" x14ac:dyDescent="0.25">
      <c r="J9085" s="175"/>
      <c r="K9085" s="175"/>
    </row>
    <row r="9086" spans="10:11" ht="15" customHeight="1" x14ac:dyDescent="0.25">
      <c r="J9086" s="175"/>
      <c r="K9086" s="175"/>
    </row>
    <row r="9087" spans="10:11" ht="15" customHeight="1" x14ac:dyDescent="0.25">
      <c r="J9087" s="175"/>
      <c r="K9087" s="175"/>
    </row>
    <row r="9088" spans="10:11" ht="15" customHeight="1" x14ac:dyDescent="0.25">
      <c r="J9088" s="175"/>
      <c r="K9088" s="175"/>
    </row>
    <row r="9089" spans="10:11" ht="15" customHeight="1" x14ac:dyDescent="0.25">
      <c r="J9089" s="175"/>
      <c r="K9089" s="175"/>
    </row>
    <row r="9090" spans="10:11" ht="15" customHeight="1" x14ac:dyDescent="0.25">
      <c r="J9090" s="175"/>
      <c r="K9090" s="175"/>
    </row>
    <row r="9091" spans="10:11" ht="15" customHeight="1" x14ac:dyDescent="0.25">
      <c r="J9091" s="175"/>
      <c r="K9091" s="175"/>
    </row>
    <row r="9092" spans="10:11" ht="15" customHeight="1" x14ac:dyDescent="0.25">
      <c r="J9092" s="175"/>
      <c r="K9092" s="175"/>
    </row>
    <row r="9093" spans="10:11" ht="15" customHeight="1" x14ac:dyDescent="0.25">
      <c r="J9093" s="175"/>
      <c r="K9093" s="175"/>
    </row>
    <row r="9094" spans="10:11" ht="15" customHeight="1" x14ac:dyDescent="0.25">
      <c r="J9094" s="175"/>
      <c r="K9094" s="175"/>
    </row>
    <row r="9095" spans="10:11" ht="15" customHeight="1" x14ac:dyDescent="0.25">
      <c r="J9095" s="175"/>
      <c r="K9095" s="175"/>
    </row>
    <row r="9096" spans="10:11" ht="15" customHeight="1" x14ac:dyDescent="0.25">
      <c r="J9096" s="175"/>
      <c r="K9096" s="175"/>
    </row>
    <row r="9097" spans="10:11" ht="15" customHeight="1" x14ac:dyDescent="0.25">
      <c r="J9097" s="175"/>
      <c r="K9097" s="175"/>
    </row>
    <row r="9098" spans="10:11" ht="15" customHeight="1" x14ac:dyDescent="0.25">
      <c r="J9098" s="175"/>
      <c r="K9098" s="175"/>
    </row>
    <row r="9099" spans="10:11" ht="15" customHeight="1" x14ac:dyDescent="0.25">
      <c r="J9099" s="175"/>
      <c r="K9099" s="175"/>
    </row>
    <row r="9100" spans="10:11" ht="15" customHeight="1" x14ac:dyDescent="0.25">
      <c r="J9100" s="175"/>
      <c r="K9100" s="175"/>
    </row>
    <row r="9101" spans="10:11" ht="15" customHeight="1" x14ac:dyDescent="0.25">
      <c r="J9101" s="175"/>
      <c r="K9101" s="175"/>
    </row>
    <row r="9102" spans="10:11" ht="15" customHeight="1" x14ac:dyDescent="0.25">
      <c r="J9102" s="175"/>
      <c r="K9102" s="175"/>
    </row>
    <row r="9103" spans="10:11" ht="15" customHeight="1" x14ac:dyDescent="0.25">
      <c r="J9103" s="175"/>
      <c r="K9103" s="175"/>
    </row>
    <row r="9104" spans="10:11" ht="15" customHeight="1" x14ac:dyDescent="0.25">
      <c r="J9104" s="175"/>
      <c r="K9104" s="175"/>
    </row>
    <row r="9105" spans="10:11" ht="15" customHeight="1" x14ac:dyDescent="0.25">
      <c r="J9105" s="175"/>
      <c r="K9105" s="175"/>
    </row>
    <row r="9106" spans="10:11" ht="15" customHeight="1" x14ac:dyDescent="0.25">
      <c r="J9106" s="175"/>
      <c r="K9106" s="175"/>
    </row>
    <row r="9107" spans="10:11" ht="15" customHeight="1" x14ac:dyDescent="0.25">
      <c r="J9107" s="175"/>
      <c r="K9107" s="175"/>
    </row>
    <row r="9108" spans="10:11" ht="15" customHeight="1" x14ac:dyDescent="0.25">
      <c r="J9108" s="175"/>
      <c r="K9108" s="175"/>
    </row>
    <row r="9109" spans="10:11" ht="15" customHeight="1" x14ac:dyDescent="0.25">
      <c r="J9109" s="175"/>
      <c r="K9109" s="175"/>
    </row>
    <row r="9110" spans="10:11" ht="15" customHeight="1" x14ac:dyDescent="0.25">
      <c r="J9110" s="175"/>
      <c r="K9110" s="175"/>
    </row>
    <row r="9111" spans="10:11" ht="15" customHeight="1" x14ac:dyDescent="0.25">
      <c r="J9111" s="175"/>
      <c r="K9111" s="175"/>
    </row>
    <row r="9112" spans="10:11" ht="15" customHeight="1" x14ac:dyDescent="0.25">
      <c r="J9112" s="175"/>
      <c r="K9112" s="175"/>
    </row>
    <row r="9113" spans="10:11" ht="15" customHeight="1" x14ac:dyDescent="0.25">
      <c r="J9113" s="175"/>
      <c r="K9113" s="175"/>
    </row>
    <row r="9114" spans="10:11" ht="15" customHeight="1" x14ac:dyDescent="0.25">
      <c r="J9114" s="175"/>
      <c r="K9114" s="175"/>
    </row>
    <row r="9115" spans="10:11" ht="15" customHeight="1" x14ac:dyDescent="0.25">
      <c r="J9115" s="175"/>
      <c r="K9115" s="175"/>
    </row>
    <row r="9116" spans="10:11" ht="15" customHeight="1" x14ac:dyDescent="0.25">
      <c r="J9116" s="175"/>
      <c r="K9116" s="175"/>
    </row>
    <row r="9117" spans="10:11" ht="15" customHeight="1" x14ac:dyDescent="0.25">
      <c r="J9117" s="175"/>
      <c r="K9117" s="175"/>
    </row>
    <row r="9118" spans="10:11" ht="15" customHeight="1" x14ac:dyDescent="0.25">
      <c r="J9118" s="175"/>
      <c r="K9118" s="175"/>
    </row>
    <row r="9119" spans="10:11" ht="15" customHeight="1" x14ac:dyDescent="0.25">
      <c r="J9119" s="175"/>
      <c r="K9119" s="175"/>
    </row>
    <row r="9120" spans="10:11" ht="15" customHeight="1" x14ac:dyDescent="0.25">
      <c r="J9120" s="175"/>
      <c r="K9120" s="175"/>
    </row>
    <row r="9121" spans="10:11" ht="15" customHeight="1" x14ac:dyDescent="0.25">
      <c r="J9121" s="175"/>
      <c r="K9121" s="175"/>
    </row>
    <row r="9122" spans="10:11" ht="15" customHeight="1" x14ac:dyDescent="0.25">
      <c r="J9122" s="175"/>
      <c r="K9122" s="175"/>
    </row>
    <row r="9123" spans="10:11" ht="15" customHeight="1" x14ac:dyDescent="0.25">
      <c r="J9123" s="175"/>
      <c r="K9123" s="175"/>
    </row>
    <row r="9124" spans="10:11" ht="15" customHeight="1" x14ac:dyDescent="0.25">
      <c r="J9124" s="175"/>
      <c r="K9124" s="175"/>
    </row>
    <row r="9125" spans="10:11" ht="15" customHeight="1" x14ac:dyDescent="0.25">
      <c r="J9125" s="175"/>
      <c r="K9125" s="175"/>
    </row>
    <row r="9126" spans="10:11" ht="15" customHeight="1" x14ac:dyDescent="0.25">
      <c r="J9126" s="175"/>
      <c r="K9126" s="175"/>
    </row>
    <row r="9127" spans="10:11" ht="15" customHeight="1" x14ac:dyDescent="0.25">
      <c r="J9127" s="175"/>
      <c r="K9127" s="175"/>
    </row>
    <row r="9128" spans="10:11" ht="15" customHeight="1" x14ac:dyDescent="0.25">
      <c r="J9128" s="175"/>
      <c r="K9128" s="175"/>
    </row>
    <row r="9129" spans="10:11" ht="15" customHeight="1" x14ac:dyDescent="0.25">
      <c r="J9129" s="175"/>
      <c r="K9129" s="175"/>
    </row>
    <row r="9130" spans="10:11" ht="15" customHeight="1" x14ac:dyDescent="0.25">
      <c r="J9130" s="175"/>
      <c r="K9130" s="175"/>
    </row>
    <row r="9131" spans="10:11" ht="15" customHeight="1" x14ac:dyDescent="0.25">
      <c r="J9131" s="175"/>
      <c r="K9131" s="175"/>
    </row>
    <row r="9132" spans="10:11" ht="15" customHeight="1" x14ac:dyDescent="0.25">
      <c r="J9132" s="175"/>
      <c r="K9132" s="175"/>
    </row>
    <row r="9133" spans="10:11" ht="15" customHeight="1" x14ac:dyDescent="0.25">
      <c r="J9133" s="175"/>
      <c r="K9133" s="175"/>
    </row>
    <row r="9134" spans="10:11" ht="15" customHeight="1" x14ac:dyDescent="0.25">
      <c r="J9134" s="175"/>
      <c r="K9134" s="175"/>
    </row>
    <row r="9135" spans="10:11" ht="15" customHeight="1" x14ac:dyDescent="0.25">
      <c r="J9135" s="175"/>
      <c r="K9135" s="175"/>
    </row>
    <row r="9136" spans="10:11" ht="15" customHeight="1" x14ac:dyDescent="0.25">
      <c r="J9136" s="175"/>
      <c r="K9136" s="175"/>
    </row>
    <row r="9137" spans="10:11" ht="15" customHeight="1" x14ac:dyDescent="0.25">
      <c r="J9137" s="175"/>
      <c r="K9137" s="175"/>
    </row>
    <row r="9138" spans="10:11" ht="15" customHeight="1" x14ac:dyDescent="0.25">
      <c r="J9138" s="175"/>
      <c r="K9138" s="175"/>
    </row>
    <row r="9139" spans="10:11" ht="15" customHeight="1" x14ac:dyDescent="0.25">
      <c r="J9139" s="175"/>
      <c r="K9139" s="175"/>
    </row>
    <row r="9140" spans="10:11" ht="15" customHeight="1" x14ac:dyDescent="0.25">
      <c r="J9140" s="175"/>
      <c r="K9140" s="175"/>
    </row>
    <row r="9141" spans="10:11" ht="15" customHeight="1" x14ac:dyDescent="0.25">
      <c r="J9141" s="175"/>
      <c r="K9141" s="175"/>
    </row>
    <row r="9142" spans="10:11" ht="15" customHeight="1" x14ac:dyDescent="0.25">
      <c r="J9142" s="175"/>
      <c r="K9142" s="175"/>
    </row>
    <row r="9143" spans="10:11" ht="15" customHeight="1" x14ac:dyDescent="0.25">
      <c r="J9143" s="175"/>
      <c r="K9143" s="175"/>
    </row>
    <row r="9144" spans="10:11" ht="15" customHeight="1" x14ac:dyDescent="0.25">
      <c r="J9144" s="175"/>
      <c r="K9144" s="175"/>
    </row>
    <row r="9145" spans="10:11" ht="15" customHeight="1" x14ac:dyDescent="0.25">
      <c r="J9145" s="175"/>
      <c r="K9145" s="175"/>
    </row>
    <row r="9146" spans="10:11" ht="15" customHeight="1" x14ac:dyDescent="0.25">
      <c r="J9146" s="175"/>
      <c r="K9146" s="175"/>
    </row>
    <row r="9147" spans="10:11" ht="15" customHeight="1" x14ac:dyDescent="0.25">
      <c r="J9147" s="175"/>
      <c r="K9147" s="175"/>
    </row>
    <row r="9148" spans="10:11" ht="15" customHeight="1" x14ac:dyDescent="0.25">
      <c r="J9148" s="175"/>
      <c r="K9148" s="175"/>
    </row>
    <row r="9149" spans="10:11" ht="15" customHeight="1" x14ac:dyDescent="0.25">
      <c r="J9149" s="175"/>
      <c r="K9149" s="175"/>
    </row>
    <row r="9150" spans="10:11" ht="15" customHeight="1" x14ac:dyDescent="0.25">
      <c r="J9150" s="175"/>
      <c r="K9150" s="175"/>
    </row>
    <row r="9151" spans="10:11" ht="15" customHeight="1" x14ac:dyDescent="0.25">
      <c r="J9151" s="175"/>
      <c r="K9151" s="175"/>
    </row>
    <row r="9152" spans="10:11" ht="15" customHeight="1" x14ac:dyDescent="0.25">
      <c r="J9152" s="175"/>
      <c r="K9152" s="175"/>
    </row>
    <row r="9153" spans="10:11" ht="15" customHeight="1" x14ac:dyDescent="0.25">
      <c r="J9153" s="175"/>
      <c r="K9153" s="175"/>
    </row>
    <row r="9154" spans="10:11" ht="15" customHeight="1" x14ac:dyDescent="0.25">
      <c r="J9154" s="175"/>
      <c r="K9154" s="175"/>
    </row>
    <row r="9155" spans="10:11" ht="15" customHeight="1" x14ac:dyDescent="0.25">
      <c r="J9155" s="175"/>
      <c r="K9155" s="175"/>
    </row>
    <row r="9156" spans="10:11" ht="15" customHeight="1" x14ac:dyDescent="0.25">
      <c r="J9156" s="175"/>
      <c r="K9156" s="175"/>
    </row>
    <row r="9157" spans="10:11" ht="15" customHeight="1" x14ac:dyDescent="0.25">
      <c r="J9157" s="175"/>
      <c r="K9157" s="175"/>
    </row>
    <row r="9158" spans="10:11" ht="15" customHeight="1" x14ac:dyDescent="0.25">
      <c r="J9158" s="175"/>
      <c r="K9158" s="175"/>
    </row>
    <row r="9159" spans="10:11" ht="15" customHeight="1" x14ac:dyDescent="0.25">
      <c r="J9159" s="175"/>
      <c r="K9159" s="175"/>
    </row>
    <row r="9160" spans="10:11" ht="15" customHeight="1" x14ac:dyDescent="0.25">
      <c r="J9160" s="175"/>
      <c r="K9160" s="175"/>
    </row>
    <row r="9161" spans="10:11" ht="15" customHeight="1" x14ac:dyDescent="0.25">
      <c r="J9161" s="175"/>
      <c r="K9161" s="175"/>
    </row>
    <row r="9162" spans="10:11" ht="15" customHeight="1" x14ac:dyDescent="0.25">
      <c r="J9162" s="175"/>
      <c r="K9162" s="175"/>
    </row>
    <row r="9163" spans="10:11" ht="15" customHeight="1" x14ac:dyDescent="0.25">
      <c r="J9163" s="175"/>
      <c r="K9163" s="175"/>
    </row>
    <row r="9164" spans="10:11" ht="15" customHeight="1" x14ac:dyDescent="0.25">
      <c r="J9164" s="175"/>
      <c r="K9164" s="175"/>
    </row>
    <row r="9165" spans="10:11" ht="15" customHeight="1" x14ac:dyDescent="0.25">
      <c r="J9165" s="175"/>
      <c r="K9165" s="175"/>
    </row>
    <row r="9166" spans="10:11" ht="15" customHeight="1" x14ac:dyDescent="0.25">
      <c r="J9166" s="175"/>
      <c r="K9166" s="175"/>
    </row>
    <row r="9167" spans="10:11" ht="15" customHeight="1" x14ac:dyDescent="0.25">
      <c r="J9167" s="175"/>
      <c r="K9167" s="175"/>
    </row>
    <row r="9168" spans="10:11" ht="15" customHeight="1" x14ac:dyDescent="0.25">
      <c r="J9168" s="175"/>
      <c r="K9168" s="175"/>
    </row>
    <row r="9169" spans="10:11" ht="15" customHeight="1" x14ac:dyDescent="0.25">
      <c r="J9169" s="175"/>
      <c r="K9169" s="175"/>
    </row>
    <row r="9170" spans="10:11" ht="15" customHeight="1" x14ac:dyDescent="0.25">
      <c r="J9170" s="175"/>
      <c r="K9170" s="175"/>
    </row>
    <row r="9171" spans="10:11" ht="15" customHeight="1" x14ac:dyDescent="0.25">
      <c r="J9171" s="175"/>
      <c r="K9171" s="175"/>
    </row>
    <row r="9172" spans="10:11" ht="15" customHeight="1" x14ac:dyDescent="0.25">
      <c r="J9172" s="175"/>
      <c r="K9172" s="175"/>
    </row>
    <row r="9173" spans="10:11" ht="15" customHeight="1" x14ac:dyDescent="0.25">
      <c r="J9173" s="175"/>
      <c r="K9173" s="175"/>
    </row>
    <row r="9174" spans="10:11" ht="15" customHeight="1" x14ac:dyDescent="0.25">
      <c r="J9174" s="175"/>
      <c r="K9174" s="175"/>
    </row>
    <row r="9175" spans="10:11" ht="15" customHeight="1" x14ac:dyDescent="0.25">
      <c r="J9175" s="175"/>
      <c r="K9175" s="175"/>
    </row>
    <row r="9176" spans="10:11" ht="15" customHeight="1" x14ac:dyDescent="0.25">
      <c r="J9176" s="175"/>
      <c r="K9176" s="175"/>
    </row>
    <row r="9177" spans="10:11" ht="15" customHeight="1" x14ac:dyDescent="0.25">
      <c r="J9177" s="175"/>
      <c r="K9177" s="175"/>
    </row>
    <row r="9178" spans="10:11" ht="15" customHeight="1" x14ac:dyDescent="0.25">
      <c r="J9178" s="175"/>
      <c r="K9178" s="175"/>
    </row>
    <row r="9179" spans="10:11" ht="15" customHeight="1" x14ac:dyDescent="0.25">
      <c r="J9179" s="175"/>
      <c r="K9179" s="175"/>
    </row>
    <row r="9180" spans="10:11" ht="15" customHeight="1" x14ac:dyDescent="0.25">
      <c r="J9180" s="175"/>
      <c r="K9180" s="175"/>
    </row>
    <row r="9181" spans="10:11" ht="15" customHeight="1" x14ac:dyDescent="0.25">
      <c r="J9181" s="175"/>
      <c r="K9181" s="175"/>
    </row>
    <row r="9182" spans="10:11" ht="15" customHeight="1" x14ac:dyDescent="0.25">
      <c r="J9182" s="175"/>
      <c r="K9182" s="175"/>
    </row>
    <row r="9183" spans="10:11" ht="15" customHeight="1" x14ac:dyDescent="0.25">
      <c r="J9183" s="175"/>
      <c r="K9183" s="175"/>
    </row>
    <row r="9184" spans="10:11" ht="15" customHeight="1" x14ac:dyDescent="0.25">
      <c r="J9184" s="175"/>
      <c r="K9184" s="175"/>
    </row>
    <row r="9185" spans="10:11" ht="15" customHeight="1" x14ac:dyDescent="0.25">
      <c r="J9185" s="175"/>
      <c r="K9185" s="175"/>
    </row>
    <row r="9186" spans="10:11" ht="15" customHeight="1" x14ac:dyDescent="0.25">
      <c r="J9186" s="175"/>
      <c r="K9186" s="175"/>
    </row>
    <row r="9187" spans="10:11" ht="15" customHeight="1" x14ac:dyDescent="0.25">
      <c r="J9187" s="175"/>
      <c r="K9187" s="175"/>
    </row>
    <row r="9188" spans="10:11" ht="15" customHeight="1" x14ac:dyDescent="0.25">
      <c r="J9188" s="175"/>
      <c r="K9188" s="175"/>
    </row>
    <row r="9189" spans="10:11" ht="15" customHeight="1" x14ac:dyDescent="0.25">
      <c r="J9189" s="175"/>
      <c r="K9189" s="175"/>
    </row>
    <row r="9190" spans="10:11" ht="15" customHeight="1" x14ac:dyDescent="0.25">
      <c r="J9190" s="175"/>
      <c r="K9190" s="175"/>
    </row>
    <row r="9191" spans="10:11" ht="15" customHeight="1" x14ac:dyDescent="0.25">
      <c r="J9191" s="175"/>
      <c r="K9191" s="175"/>
    </row>
    <row r="9192" spans="10:11" ht="15" customHeight="1" x14ac:dyDescent="0.25">
      <c r="J9192" s="175"/>
      <c r="K9192" s="175"/>
    </row>
    <row r="9193" spans="10:11" ht="15" customHeight="1" x14ac:dyDescent="0.25">
      <c r="J9193" s="175"/>
      <c r="K9193" s="175"/>
    </row>
    <row r="9194" spans="10:11" ht="15" customHeight="1" x14ac:dyDescent="0.25">
      <c r="J9194" s="175"/>
      <c r="K9194" s="175"/>
    </row>
    <row r="9195" spans="10:11" ht="15" customHeight="1" x14ac:dyDescent="0.25">
      <c r="J9195" s="175"/>
      <c r="K9195" s="175"/>
    </row>
    <row r="9196" spans="10:11" ht="15" customHeight="1" x14ac:dyDescent="0.25">
      <c r="J9196" s="175"/>
      <c r="K9196" s="175"/>
    </row>
    <row r="9197" spans="10:11" ht="15" customHeight="1" x14ac:dyDescent="0.25">
      <c r="J9197" s="175"/>
      <c r="K9197" s="175"/>
    </row>
    <row r="9198" spans="10:11" ht="15" customHeight="1" x14ac:dyDescent="0.25">
      <c r="J9198" s="175"/>
      <c r="K9198" s="175"/>
    </row>
    <row r="9199" spans="10:11" ht="15" customHeight="1" x14ac:dyDescent="0.25">
      <c r="J9199" s="175"/>
      <c r="K9199" s="175"/>
    </row>
    <row r="9200" spans="10:11" ht="15" customHeight="1" x14ac:dyDescent="0.25">
      <c r="J9200" s="175"/>
      <c r="K9200" s="175"/>
    </row>
    <row r="9201" spans="10:11" ht="15" customHeight="1" x14ac:dyDescent="0.25">
      <c r="J9201" s="175"/>
      <c r="K9201" s="175"/>
    </row>
    <row r="9202" spans="10:11" ht="15" customHeight="1" x14ac:dyDescent="0.25">
      <c r="J9202" s="175"/>
      <c r="K9202" s="175"/>
    </row>
    <row r="9203" spans="10:11" ht="15" customHeight="1" x14ac:dyDescent="0.25">
      <c r="J9203" s="175"/>
      <c r="K9203" s="175"/>
    </row>
    <row r="9204" spans="10:11" ht="15" customHeight="1" x14ac:dyDescent="0.25">
      <c r="J9204" s="175"/>
      <c r="K9204" s="175"/>
    </row>
    <row r="9205" spans="10:11" ht="15" customHeight="1" x14ac:dyDescent="0.25">
      <c r="J9205" s="175"/>
      <c r="K9205" s="175"/>
    </row>
    <row r="9206" spans="10:11" ht="15" customHeight="1" x14ac:dyDescent="0.25">
      <c r="J9206" s="175"/>
      <c r="K9206" s="175"/>
    </row>
    <row r="9207" spans="10:11" ht="15" customHeight="1" x14ac:dyDescent="0.25">
      <c r="J9207" s="175"/>
      <c r="K9207" s="175"/>
    </row>
    <row r="9208" spans="10:11" ht="15" customHeight="1" x14ac:dyDescent="0.25">
      <c r="J9208" s="175"/>
      <c r="K9208" s="175"/>
    </row>
    <row r="9209" spans="10:11" ht="15" customHeight="1" x14ac:dyDescent="0.25">
      <c r="J9209" s="175"/>
      <c r="K9209" s="175"/>
    </row>
    <row r="9210" spans="10:11" ht="15" customHeight="1" x14ac:dyDescent="0.25">
      <c r="J9210" s="175"/>
      <c r="K9210" s="175"/>
    </row>
    <row r="9211" spans="10:11" ht="15" customHeight="1" x14ac:dyDescent="0.25">
      <c r="J9211" s="175"/>
      <c r="K9211" s="175"/>
    </row>
    <row r="9212" spans="10:11" ht="15" customHeight="1" x14ac:dyDescent="0.25">
      <c r="J9212" s="175"/>
      <c r="K9212" s="175"/>
    </row>
    <row r="9213" spans="10:11" ht="15" customHeight="1" x14ac:dyDescent="0.25">
      <c r="J9213" s="175"/>
      <c r="K9213" s="175"/>
    </row>
    <row r="9214" spans="10:11" ht="15" customHeight="1" x14ac:dyDescent="0.25">
      <c r="J9214" s="175"/>
      <c r="K9214" s="175"/>
    </row>
    <row r="9215" spans="10:11" ht="15" customHeight="1" x14ac:dyDescent="0.25">
      <c r="J9215" s="175"/>
      <c r="K9215" s="175"/>
    </row>
    <row r="9216" spans="10:11" ht="15" customHeight="1" x14ac:dyDescent="0.25">
      <c r="J9216" s="175"/>
      <c r="K9216" s="175"/>
    </row>
    <row r="9217" spans="10:11" ht="15" customHeight="1" x14ac:dyDescent="0.25">
      <c r="J9217" s="175"/>
      <c r="K9217" s="175"/>
    </row>
    <row r="9218" spans="10:11" ht="15" customHeight="1" x14ac:dyDescent="0.25">
      <c r="J9218" s="175"/>
      <c r="K9218" s="175"/>
    </row>
    <row r="9219" spans="10:11" ht="15" customHeight="1" x14ac:dyDescent="0.25">
      <c r="J9219" s="175"/>
      <c r="K9219" s="175"/>
    </row>
    <row r="9220" spans="10:11" ht="15" customHeight="1" x14ac:dyDescent="0.25">
      <c r="J9220" s="175"/>
      <c r="K9220" s="175"/>
    </row>
    <row r="9221" spans="10:11" ht="15" customHeight="1" x14ac:dyDescent="0.25">
      <c r="J9221" s="175"/>
      <c r="K9221" s="175"/>
    </row>
    <row r="9222" spans="10:11" ht="15" customHeight="1" x14ac:dyDescent="0.25">
      <c r="J9222" s="175"/>
      <c r="K9222" s="175"/>
    </row>
    <row r="9223" spans="10:11" ht="15" customHeight="1" x14ac:dyDescent="0.25">
      <c r="J9223" s="175"/>
      <c r="K9223" s="175"/>
    </row>
    <row r="9224" spans="10:11" ht="15" customHeight="1" x14ac:dyDescent="0.25">
      <c r="J9224" s="175"/>
      <c r="K9224" s="175"/>
    </row>
    <row r="9225" spans="10:11" ht="15" customHeight="1" x14ac:dyDescent="0.25">
      <c r="J9225" s="175"/>
      <c r="K9225" s="175"/>
    </row>
    <row r="9226" spans="10:11" ht="15" customHeight="1" x14ac:dyDescent="0.25">
      <c r="J9226" s="175"/>
      <c r="K9226" s="175"/>
    </row>
    <row r="9227" spans="10:11" ht="15" customHeight="1" x14ac:dyDescent="0.25">
      <c r="J9227" s="175"/>
      <c r="K9227" s="175"/>
    </row>
    <row r="9228" spans="10:11" ht="15" customHeight="1" x14ac:dyDescent="0.25">
      <c r="J9228" s="175"/>
      <c r="K9228" s="175"/>
    </row>
    <row r="9229" spans="10:11" ht="15" customHeight="1" x14ac:dyDescent="0.25">
      <c r="J9229" s="175"/>
      <c r="K9229" s="175"/>
    </row>
    <row r="9230" spans="10:11" ht="15" customHeight="1" x14ac:dyDescent="0.25">
      <c r="J9230" s="175"/>
      <c r="K9230" s="175"/>
    </row>
    <row r="9231" spans="10:11" ht="15" customHeight="1" x14ac:dyDescent="0.25">
      <c r="J9231" s="175"/>
      <c r="K9231" s="175"/>
    </row>
    <row r="9232" spans="10:11" ht="15" customHeight="1" x14ac:dyDescent="0.25">
      <c r="J9232" s="175"/>
      <c r="K9232" s="175"/>
    </row>
    <row r="9233" spans="10:11" ht="15" customHeight="1" x14ac:dyDescent="0.25">
      <c r="J9233" s="175"/>
      <c r="K9233" s="175"/>
    </row>
    <row r="9234" spans="10:11" ht="15" customHeight="1" x14ac:dyDescent="0.25">
      <c r="J9234" s="175"/>
      <c r="K9234" s="175"/>
    </row>
    <row r="9235" spans="10:11" ht="15" customHeight="1" x14ac:dyDescent="0.25">
      <c r="J9235" s="175"/>
      <c r="K9235" s="175"/>
    </row>
    <row r="9236" spans="10:11" ht="15" customHeight="1" x14ac:dyDescent="0.25">
      <c r="J9236" s="175"/>
      <c r="K9236" s="175"/>
    </row>
    <row r="9237" spans="10:11" ht="15" customHeight="1" x14ac:dyDescent="0.25">
      <c r="J9237" s="175"/>
      <c r="K9237" s="175"/>
    </row>
    <row r="9238" spans="10:11" ht="15" customHeight="1" x14ac:dyDescent="0.25">
      <c r="J9238" s="175"/>
      <c r="K9238" s="175"/>
    </row>
    <row r="9239" spans="10:11" ht="15" customHeight="1" x14ac:dyDescent="0.25">
      <c r="J9239" s="175"/>
      <c r="K9239" s="175"/>
    </row>
    <row r="9240" spans="10:11" ht="15" customHeight="1" x14ac:dyDescent="0.25">
      <c r="J9240" s="175"/>
      <c r="K9240" s="175"/>
    </row>
    <row r="9241" spans="10:11" ht="15" customHeight="1" x14ac:dyDescent="0.25">
      <c r="J9241" s="175"/>
      <c r="K9241" s="175"/>
    </row>
    <row r="9242" spans="10:11" ht="15" customHeight="1" x14ac:dyDescent="0.25">
      <c r="J9242" s="175"/>
      <c r="K9242" s="175"/>
    </row>
    <row r="9243" spans="10:11" ht="15" customHeight="1" x14ac:dyDescent="0.25">
      <c r="J9243" s="175"/>
      <c r="K9243" s="175"/>
    </row>
    <row r="9244" spans="10:11" ht="15" customHeight="1" x14ac:dyDescent="0.25">
      <c r="J9244" s="175"/>
      <c r="K9244" s="175"/>
    </row>
    <row r="9245" spans="10:11" ht="15" customHeight="1" x14ac:dyDescent="0.25">
      <c r="J9245" s="175"/>
      <c r="K9245" s="175"/>
    </row>
    <row r="9246" spans="10:11" ht="15" customHeight="1" x14ac:dyDescent="0.25">
      <c r="J9246" s="175"/>
      <c r="K9246" s="175"/>
    </row>
    <row r="9247" spans="10:11" ht="15" customHeight="1" x14ac:dyDescent="0.25">
      <c r="J9247" s="175"/>
      <c r="K9247" s="175"/>
    </row>
    <row r="9248" spans="10:11" ht="15" customHeight="1" x14ac:dyDescent="0.25">
      <c r="J9248" s="175"/>
      <c r="K9248" s="175"/>
    </row>
    <row r="9249" spans="10:11" ht="15" customHeight="1" x14ac:dyDescent="0.25">
      <c r="J9249" s="175"/>
      <c r="K9249" s="175"/>
    </row>
    <row r="9250" spans="10:11" ht="15" customHeight="1" x14ac:dyDescent="0.25">
      <c r="J9250" s="175"/>
      <c r="K9250" s="175"/>
    </row>
    <row r="9251" spans="10:11" ht="15" customHeight="1" x14ac:dyDescent="0.25">
      <c r="J9251" s="175"/>
      <c r="K9251" s="175"/>
    </row>
    <row r="9252" spans="10:11" ht="15" customHeight="1" x14ac:dyDescent="0.25">
      <c r="J9252" s="175"/>
      <c r="K9252" s="175"/>
    </row>
    <row r="9253" spans="10:11" ht="15" customHeight="1" x14ac:dyDescent="0.25">
      <c r="J9253" s="175"/>
      <c r="K9253" s="175"/>
    </row>
    <row r="9254" spans="10:11" ht="15" customHeight="1" x14ac:dyDescent="0.25">
      <c r="J9254" s="175"/>
      <c r="K9254" s="175"/>
    </row>
    <row r="9255" spans="10:11" ht="15" customHeight="1" x14ac:dyDescent="0.25">
      <c r="J9255" s="175"/>
      <c r="K9255" s="175"/>
    </row>
    <row r="9256" spans="10:11" ht="15" customHeight="1" x14ac:dyDescent="0.25">
      <c r="J9256" s="175"/>
      <c r="K9256" s="175"/>
    </row>
    <row r="9257" spans="10:11" ht="15" customHeight="1" x14ac:dyDescent="0.25">
      <c r="J9257" s="175"/>
      <c r="K9257" s="175"/>
    </row>
    <row r="9258" spans="10:11" ht="15" customHeight="1" x14ac:dyDescent="0.25">
      <c r="J9258" s="175"/>
      <c r="K9258" s="175"/>
    </row>
    <row r="9259" spans="10:11" ht="15" customHeight="1" x14ac:dyDescent="0.25">
      <c r="J9259" s="175"/>
      <c r="K9259" s="175"/>
    </row>
    <row r="9260" spans="10:11" ht="15" customHeight="1" x14ac:dyDescent="0.25">
      <c r="J9260" s="175"/>
      <c r="K9260" s="175"/>
    </row>
    <row r="9261" spans="10:11" ht="15" customHeight="1" x14ac:dyDescent="0.25">
      <c r="J9261" s="175"/>
      <c r="K9261" s="175"/>
    </row>
    <row r="9262" spans="10:11" ht="15" customHeight="1" x14ac:dyDescent="0.25">
      <c r="J9262" s="175"/>
      <c r="K9262" s="175"/>
    </row>
    <row r="9263" spans="10:11" ht="15" customHeight="1" x14ac:dyDescent="0.25">
      <c r="J9263" s="175"/>
      <c r="K9263" s="175"/>
    </row>
    <row r="9264" spans="10:11" ht="15" customHeight="1" x14ac:dyDescent="0.25">
      <c r="J9264" s="175"/>
      <c r="K9264" s="175"/>
    </row>
    <row r="9265" spans="10:11" ht="15" customHeight="1" x14ac:dyDescent="0.25">
      <c r="J9265" s="175"/>
      <c r="K9265" s="175"/>
    </row>
    <row r="9266" spans="10:11" ht="15" customHeight="1" x14ac:dyDescent="0.25">
      <c r="J9266" s="175"/>
      <c r="K9266" s="175"/>
    </row>
    <row r="9267" spans="10:11" ht="15" customHeight="1" x14ac:dyDescent="0.25">
      <c r="J9267" s="175"/>
      <c r="K9267" s="175"/>
    </row>
    <row r="9268" spans="10:11" ht="15" customHeight="1" x14ac:dyDescent="0.25">
      <c r="J9268" s="175"/>
      <c r="K9268" s="175"/>
    </row>
    <row r="9269" spans="10:11" ht="15" customHeight="1" x14ac:dyDescent="0.25">
      <c r="J9269" s="175"/>
      <c r="K9269" s="175"/>
    </row>
    <row r="9270" spans="10:11" ht="15" customHeight="1" x14ac:dyDescent="0.25">
      <c r="J9270" s="175"/>
      <c r="K9270" s="175"/>
    </row>
    <row r="9271" spans="10:11" ht="15" customHeight="1" x14ac:dyDescent="0.25">
      <c r="J9271" s="175"/>
      <c r="K9271" s="175"/>
    </row>
    <row r="9272" spans="10:11" ht="15" customHeight="1" x14ac:dyDescent="0.25">
      <c r="J9272" s="175"/>
      <c r="K9272" s="175"/>
    </row>
    <row r="9273" spans="10:11" ht="15" customHeight="1" x14ac:dyDescent="0.25">
      <c r="J9273" s="175"/>
      <c r="K9273" s="175"/>
    </row>
    <row r="9274" spans="10:11" ht="15" customHeight="1" x14ac:dyDescent="0.25">
      <c r="J9274" s="175"/>
      <c r="K9274" s="175"/>
    </row>
    <row r="9275" spans="10:11" ht="15" customHeight="1" x14ac:dyDescent="0.25">
      <c r="J9275" s="175"/>
      <c r="K9275" s="175"/>
    </row>
    <row r="9276" spans="10:11" ht="15" customHeight="1" x14ac:dyDescent="0.25">
      <c r="J9276" s="175"/>
      <c r="K9276" s="175"/>
    </row>
    <row r="9277" spans="10:11" ht="15" customHeight="1" x14ac:dyDescent="0.25">
      <c r="J9277" s="175"/>
      <c r="K9277" s="175"/>
    </row>
    <row r="9278" spans="10:11" ht="15" customHeight="1" x14ac:dyDescent="0.25">
      <c r="J9278" s="175"/>
      <c r="K9278" s="175"/>
    </row>
    <row r="9279" spans="10:11" ht="15" customHeight="1" x14ac:dyDescent="0.25">
      <c r="J9279" s="175"/>
      <c r="K9279" s="175"/>
    </row>
    <row r="9280" spans="10:11" ht="15" customHeight="1" x14ac:dyDescent="0.25">
      <c r="J9280" s="175"/>
      <c r="K9280" s="175"/>
    </row>
    <row r="9281" spans="10:11" ht="15" customHeight="1" x14ac:dyDescent="0.25">
      <c r="J9281" s="175"/>
      <c r="K9281" s="175"/>
    </row>
    <row r="9282" spans="10:11" ht="15" customHeight="1" x14ac:dyDescent="0.25">
      <c r="J9282" s="175"/>
      <c r="K9282" s="175"/>
    </row>
    <row r="9283" spans="10:11" ht="15" customHeight="1" x14ac:dyDescent="0.25">
      <c r="J9283" s="175"/>
      <c r="K9283" s="175"/>
    </row>
    <row r="9284" spans="10:11" ht="15" customHeight="1" x14ac:dyDescent="0.25">
      <c r="J9284" s="175"/>
      <c r="K9284" s="175"/>
    </row>
    <row r="9285" spans="10:11" ht="15" customHeight="1" x14ac:dyDescent="0.25">
      <c r="J9285" s="175"/>
      <c r="K9285" s="175"/>
    </row>
    <row r="9286" spans="10:11" ht="15" customHeight="1" x14ac:dyDescent="0.25">
      <c r="J9286" s="175"/>
      <c r="K9286" s="175"/>
    </row>
    <row r="9287" spans="10:11" ht="15" customHeight="1" x14ac:dyDescent="0.25">
      <c r="J9287" s="175"/>
      <c r="K9287" s="175"/>
    </row>
    <row r="9288" spans="10:11" ht="15" customHeight="1" x14ac:dyDescent="0.25">
      <c r="J9288" s="175"/>
      <c r="K9288" s="175"/>
    </row>
    <row r="9289" spans="10:11" ht="15" customHeight="1" x14ac:dyDescent="0.25">
      <c r="J9289" s="175"/>
      <c r="K9289" s="175"/>
    </row>
    <row r="9290" spans="10:11" ht="15" customHeight="1" x14ac:dyDescent="0.25">
      <c r="J9290" s="175"/>
      <c r="K9290" s="175"/>
    </row>
    <row r="9291" spans="10:11" ht="15" customHeight="1" x14ac:dyDescent="0.25">
      <c r="J9291" s="175"/>
      <c r="K9291" s="175"/>
    </row>
    <row r="9292" spans="10:11" ht="15" customHeight="1" x14ac:dyDescent="0.25">
      <c r="J9292" s="175"/>
      <c r="K9292" s="175"/>
    </row>
    <row r="9293" spans="10:11" ht="15" customHeight="1" x14ac:dyDescent="0.25">
      <c r="J9293" s="175"/>
      <c r="K9293" s="175"/>
    </row>
    <row r="9294" spans="10:11" ht="15" customHeight="1" x14ac:dyDescent="0.25">
      <c r="J9294" s="175"/>
      <c r="K9294" s="175"/>
    </row>
    <row r="9295" spans="10:11" ht="15" customHeight="1" x14ac:dyDescent="0.25">
      <c r="J9295" s="175"/>
      <c r="K9295" s="175"/>
    </row>
    <row r="9296" spans="10:11" ht="15" customHeight="1" x14ac:dyDescent="0.25">
      <c r="J9296" s="175"/>
      <c r="K9296" s="175"/>
    </row>
    <row r="9297" spans="10:11" ht="15" customHeight="1" x14ac:dyDescent="0.25">
      <c r="J9297" s="175"/>
      <c r="K9297" s="175"/>
    </row>
    <row r="9298" spans="10:11" ht="15" customHeight="1" x14ac:dyDescent="0.25">
      <c r="J9298" s="175"/>
      <c r="K9298" s="175"/>
    </row>
    <row r="9299" spans="10:11" ht="15" customHeight="1" x14ac:dyDescent="0.25">
      <c r="J9299" s="175"/>
      <c r="K9299" s="175"/>
    </row>
    <row r="9300" spans="10:11" ht="15" customHeight="1" x14ac:dyDescent="0.25">
      <c r="J9300" s="175"/>
      <c r="K9300" s="175"/>
    </row>
    <row r="9301" spans="10:11" ht="15" customHeight="1" x14ac:dyDescent="0.25">
      <c r="J9301" s="175"/>
      <c r="K9301" s="175"/>
    </row>
    <row r="9302" spans="10:11" ht="15" customHeight="1" x14ac:dyDescent="0.25">
      <c r="J9302" s="175"/>
      <c r="K9302" s="175"/>
    </row>
    <row r="9303" spans="10:11" ht="15" customHeight="1" x14ac:dyDescent="0.25">
      <c r="J9303" s="175"/>
      <c r="K9303" s="175"/>
    </row>
    <row r="9304" spans="10:11" ht="15" customHeight="1" x14ac:dyDescent="0.25">
      <c r="J9304" s="175"/>
      <c r="K9304" s="175"/>
    </row>
    <row r="9305" spans="10:11" ht="15" customHeight="1" x14ac:dyDescent="0.25">
      <c r="J9305" s="175"/>
      <c r="K9305" s="175"/>
    </row>
    <row r="9306" spans="10:11" ht="15" customHeight="1" x14ac:dyDescent="0.25">
      <c r="J9306" s="175"/>
      <c r="K9306" s="175"/>
    </row>
    <row r="9307" spans="10:11" ht="15" customHeight="1" x14ac:dyDescent="0.25">
      <c r="J9307" s="175"/>
      <c r="K9307" s="175"/>
    </row>
    <row r="9308" spans="10:11" ht="15" customHeight="1" x14ac:dyDescent="0.25">
      <c r="J9308" s="175"/>
      <c r="K9308" s="175"/>
    </row>
    <row r="9309" spans="10:11" ht="15" customHeight="1" x14ac:dyDescent="0.25">
      <c r="J9309" s="175"/>
      <c r="K9309" s="175"/>
    </row>
    <row r="9310" spans="10:11" ht="15" customHeight="1" x14ac:dyDescent="0.25">
      <c r="J9310" s="175"/>
      <c r="K9310" s="175"/>
    </row>
    <row r="9311" spans="10:11" ht="15" customHeight="1" x14ac:dyDescent="0.25">
      <c r="J9311" s="175"/>
      <c r="K9311" s="175"/>
    </row>
    <row r="9312" spans="10:11" ht="15" customHeight="1" x14ac:dyDescent="0.25">
      <c r="J9312" s="175"/>
      <c r="K9312" s="175"/>
    </row>
    <row r="9313" spans="10:11" ht="15" customHeight="1" x14ac:dyDescent="0.25">
      <c r="J9313" s="175"/>
      <c r="K9313" s="175"/>
    </row>
    <row r="9314" spans="10:11" ht="15" customHeight="1" x14ac:dyDescent="0.25">
      <c r="J9314" s="175"/>
      <c r="K9314" s="175"/>
    </row>
    <row r="9315" spans="10:11" ht="15" customHeight="1" x14ac:dyDescent="0.25">
      <c r="J9315" s="175"/>
      <c r="K9315" s="175"/>
    </row>
    <row r="9316" spans="10:11" ht="15" customHeight="1" x14ac:dyDescent="0.25">
      <c r="J9316" s="175"/>
      <c r="K9316" s="175"/>
    </row>
    <row r="9317" spans="10:11" ht="15" customHeight="1" x14ac:dyDescent="0.25">
      <c r="J9317" s="175"/>
      <c r="K9317" s="175"/>
    </row>
    <row r="9318" spans="10:11" ht="15" customHeight="1" x14ac:dyDescent="0.25">
      <c r="J9318" s="175"/>
      <c r="K9318" s="175"/>
    </row>
    <row r="9319" spans="10:11" ht="15" customHeight="1" x14ac:dyDescent="0.25">
      <c r="J9319" s="175"/>
      <c r="K9319" s="175"/>
    </row>
    <row r="9320" spans="10:11" ht="15" customHeight="1" x14ac:dyDescent="0.25">
      <c r="J9320" s="175"/>
      <c r="K9320" s="175"/>
    </row>
    <row r="9321" spans="10:11" ht="15" customHeight="1" x14ac:dyDescent="0.25">
      <c r="J9321" s="175"/>
      <c r="K9321" s="175"/>
    </row>
    <row r="9322" spans="10:11" ht="15" customHeight="1" x14ac:dyDescent="0.25">
      <c r="J9322" s="175"/>
      <c r="K9322" s="175"/>
    </row>
    <row r="9323" spans="10:11" ht="15" customHeight="1" x14ac:dyDescent="0.25">
      <c r="J9323" s="175"/>
      <c r="K9323" s="175"/>
    </row>
    <row r="9324" spans="10:11" ht="15" customHeight="1" x14ac:dyDescent="0.25">
      <c r="J9324" s="175"/>
      <c r="K9324" s="175"/>
    </row>
    <row r="9325" spans="10:11" ht="15" customHeight="1" x14ac:dyDescent="0.25">
      <c r="J9325" s="175"/>
      <c r="K9325" s="175"/>
    </row>
    <row r="9326" spans="10:11" ht="15" customHeight="1" x14ac:dyDescent="0.25">
      <c r="J9326" s="175"/>
      <c r="K9326" s="175"/>
    </row>
    <row r="9327" spans="10:11" ht="15" customHeight="1" x14ac:dyDescent="0.25">
      <c r="J9327" s="175"/>
      <c r="K9327" s="175"/>
    </row>
    <row r="9328" spans="10:11" ht="15" customHeight="1" x14ac:dyDescent="0.25">
      <c r="J9328" s="175"/>
      <c r="K9328" s="175"/>
    </row>
    <row r="9329" spans="10:11" ht="15" customHeight="1" x14ac:dyDescent="0.25">
      <c r="J9329" s="175"/>
      <c r="K9329" s="175"/>
    </row>
    <row r="9330" spans="10:11" ht="15" customHeight="1" x14ac:dyDescent="0.25">
      <c r="J9330" s="175"/>
      <c r="K9330" s="175"/>
    </row>
    <row r="9331" spans="10:11" ht="15" customHeight="1" x14ac:dyDescent="0.25">
      <c r="J9331" s="175"/>
      <c r="K9331" s="175"/>
    </row>
    <row r="9332" spans="10:11" ht="15" customHeight="1" x14ac:dyDescent="0.25">
      <c r="J9332" s="175"/>
      <c r="K9332" s="175"/>
    </row>
    <row r="9333" spans="10:11" ht="15" customHeight="1" x14ac:dyDescent="0.25">
      <c r="J9333" s="175"/>
      <c r="K9333" s="175"/>
    </row>
    <row r="9334" spans="10:11" ht="15" customHeight="1" x14ac:dyDescent="0.25">
      <c r="J9334" s="175"/>
      <c r="K9334" s="175"/>
    </row>
    <row r="9335" spans="10:11" ht="15" customHeight="1" x14ac:dyDescent="0.25">
      <c r="J9335" s="175"/>
      <c r="K9335" s="175"/>
    </row>
    <row r="9336" spans="10:11" ht="15" customHeight="1" x14ac:dyDescent="0.25">
      <c r="J9336" s="175"/>
      <c r="K9336" s="175"/>
    </row>
    <row r="9337" spans="10:11" ht="15" customHeight="1" x14ac:dyDescent="0.25">
      <c r="J9337" s="175"/>
      <c r="K9337" s="175"/>
    </row>
    <row r="9338" spans="10:11" ht="15" customHeight="1" x14ac:dyDescent="0.25">
      <c r="J9338" s="175"/>
      <c r="K9338" s="175"/>
    </row>
    <row r="9339" spans="10:11" ht="15" customHeight="1" x14ac:dyDescent="0.25">
      <c r="J9339" s="175"/>
      <c r="K9339" s="175"/>
    </row>
    <row r="9340" spans="10:11" ht="15" customHeight="1" x14ac:dyDescent="0.25">
      <c r="J9340" s="175"/>
      <c r="K9340" s="175"/>
    </row>
    <row r="9341" spans="10:11" ht="15" customHeight="1" x14ac:dyDescent="0.25">
      <c r="J9341" s="175"/>
      <c r="K9341" s="175"/>
    </row>
    <row r="9342" spans="10:11" ht="15" customHeight="1" x14ac:dyDescent="0.25">
      <c r="J9342" s="175"/>
      <c r="K9342" s="175"/>
    </row>
    <row r="9343" spans="10:11" ht="15" customHeight="1" x14ac:dyDescent="0.25">
      <c r="J9343" s="175"/>
      <c r="K9343" s="175"/>
    </row>
    <row r="9344" spans="10:11" ht="15" customHeight="1" x14ac:dyDescent="0.25">
      <c r="J9344" s="175"/>
      <c r="K9344" s="175"/>
    </row>
    <row r="9345" spans="10:11" ht="15" customHeight="1" x14ac:dyDescent="0.25">
      <c r="J9345" s="175"/>
      <c r="K9345" s="175"/>
    </row>
    <row r="9346" spans="10:11" ht="15" customHeight="1" x14ac:dyDescent="0.25">
      <c r="J9346" s="175"/>
      <c r="K9346" s="175"/>
    </row>
    <row r="9347" spans="10:11" ht="15" customHeight="1" x14ac:dyDescent="0.25">
      <c r="J9347" s="175"/>
      <c r="K9347" s="175"/>
    </row>
    <row r="9348" spans="10:11" ht="15" customHeight="1" x14ac:dyDescent="0.25">
      <c r="J9348" s="175"/>
      <c r="K9348" s="175"/>
    </row>
    <row r="9349" spans="10:11" ht="15" customHeight="1" x14ac:dyDescent="0.25">
      <c r="J9349" s="175"/>
      <c r="K9349" s="175"/>
    </row>
    <row r="9350" spans="10:11" ht="15" customHeight="1" x14ac:dyDescent="0.25">
      <c r="J9350" s="175"/>
      <c r="K9350" s="175"/>
    </row>
    <row r="9351" spans="10:11" ht="15" customHeight="1" x14ac:dyDescent="0.25">
      <c r="J9351" s="175"/>
      <c r="K9351" s="175"/>
    </row>
    <row r="9352" spans="10:11" ht="15" customHeight="1" x14ac:dyDescent="0.25">
      <c r="J9352" s="175"/>
      <c r="K9352" s="175"/>
    </row>
    <row r="9353" spans="10:11" ht="15" customHeight="1" x14ac:dyDescent="0.25">
      <c r="J9353" s="175"/>
      <c r="K9353" s="175"/>
    </row>
    <row r="9354" spans="10:11" ht="15" customHeight="1" x14ac:dyDescent="0.25">
      <c r="J9354" s="175"/>
      <c r="K9354" s="175"/>
    </row>
    <row r="9355" spans="10:11" ht="15" customHeight="1" x14ac:dyDescent="0.25">
      <c r="J9355" s="175"/>
      <c r="K9355" s="175"/>
    </row>
    <row r="9356" spans="10:11" ht="15" customHeight="1" x14ac:dyDescent="0.25">
      <c r="J9356" s="175"/>
      <c r="K9356" s="175"/>
    </row>
    <row r="9357" spans="10:11" ht="15" customHeight="1" x14ac:dyDescent="0.25">
      <c r="J9357" s="175"/>
      <c r="K9357" s="175"/>
    </row>
    <row r="9358" spans="10:11" ht="15" customHeight="1" x14ac:dyDescent="0.25">
      <c r="J9358" s="175"/>
      <c r="K9358" s="175"/>
    </row>
    <row r="9359" spans="10:11" ht="15" customHeight="1" x14ac:dyDescent="0.25">
      <c r="J9359" s="175"/>
      <c r="K9359" s="175"/>
    </row>
    <row r="9360" spans="10:11" ht="15" customHeight="1" x14ac:dyDescent="0.25">
      <c r="J9360" s="175"/>
      <c r="K9360" s="175"/>
    </row>
    <row r="9361" spans="10:11" ht="15" customHeight="1" x14ac:dyDescent="0.25">
      <c r="J9361" s="175"/>
      <c r="K9361" s="175"/>
    </row>
    <row r="9362" spans="10:11" ht="15" customHeight="1" x14ac:dyDescent="0.25">
      <c r="J9362" s="175"/>
      <c r="K9362" s="175"/>
    </row>
    <row r="9363" spans="10:11" ht="15" customHeight="1" x14ac:dyDescent="0.25">
      <c r="J9363" s="175"/>
      <c r="K9363" s="175"/>
    </row>
    <row r="9364" spans="10:11" ht="15" customHeight="1" x14ac:dyDescent="0.25">
      <c r="J9364" s="175"/>
      <c r="K9364" s="175"/>
    </row>
    <row r="9365" spans="10:11" ht="15" customHeight="1" x14ac:dyDescent="0.25">
      <c r="J9365" s="175"/>
      <c r="K9365" s="175"/>
    </row>
    <row r="9366" spans="10:11" ht="15" customHeight="1" x14ac:dyDescent="0.25">
      <c r="J9366" s="175"/>
      <c r="K9366" s="175"/>
    </row>
    <row r="9367" spans="10:11" ht="15" customHeight="1" x14ac:dyDescent="0.25">
      <c r="J9367" s="175"/>
      <c r="K9367" s="175"/>
    </row>
    <row r="9368" spans="10:11" ht="15" customHeight="1" x14ac:dyDescent="0.25">
      <c r="J9368" s="175"/>
      <c r="K9368" s="175"/>
    </row>
    <row r="9369" spans="10:11" ht="15" customHeight="1" x14ac:dyDescent="0.25">
      <c r="J9369" s="175"/>
      <c r="K9369" s="175"/>
    </row>
    <row r="9370" spans="10:11" ht="15" customHeight="1" x14ac:dyDescent="0.25">
      <c r="J9370" s="175"/>
      <c r="K9370" s="175"/>
    </row>
    <row r="9371" spans="10:11" ht="15" customHeight="1" x14ac:dyDescent="0.25">
      <c r="J9371" s="175"/>
      <c r="K9371" s="175"/>
    </row>
    <row r="9372" spans="10:11" ht="15" customHeight="1" x14ac:dyDescent="0.25">
      <c r="J9372" s="175"/>
      <c r="K9372" s="175"/>
    </row>
    <row r="9373" spans="10:11" ht="15" customHeight="1" x14ac:dyDescent="0.25">
      <c r="J9373" s="175"/>
      <c r="K9373" s="175"/>
    </row>
    <row r="9374" spans="10:11" ht="15" customHeight="1" x14ac:dyDescent="0.25">
      <c r="J9374" s="175"/>
      <c r="K9374" s="175"/>
    </row>
    <row r="9375" spans="10:11" ht="15" customHeight="1" x14ac:dyDescent="0.25">
      <c r="J9375" s="175"/>
      <c r="K9375" s="175"/>
    </row>
    <row r="9376" spans="10:11" ht="15" customHeight="1" x14ac:dyDescent="0.25">
      <c r="J9376" s="175"/>
      <c r="K9376" s="175"/>
    </row>
    <row r="9377" spans="10:11" ht="15" customHeight="1" x14ac:dyDescent="0.25">
      <c r="J9377" s="175"/>
      <c r="K9377" s="175"/>
    </row>
    <row r="9378" spans="10:11" ht="15" customHeight="1" x14ac:dyDescent="0.25">
      <c r="J9378" s="175"/>
      <c r="K9378" s="175"/>
    </row>
    <row r="9379" spans="10:11" ht="15" customHeight="1" x14ac:dyDescent="0.25">
      <c r="J9379" s="175"/>
      <c r="K9379" s="175"/>
    </row>
    <row r="9380" spans="10:11" ht="15" customHeight="1" x14ac:dyDescent="0.25">
      <c r="J9380" s="175"/>
      <c r="K9380" s="175"/>
    </row>
    <row r="9381" spans="10:11" ht="15" customHeight="1" x14ac:dyDescent="0.25">
      <c r="J9381" s="175"/>
      <c r="K9381" s="175"/>
    </row>
    <row r="9382" spans="10:11" ht="15" customHeight="1" x14ac:dyDescent="0.25">
      <c r="J9382" s="175"/>
      <c r="K9382" s="175"/>
    </row>
    <row r="9383" spans="10:11" ht="15" customHeight="1" x14ac:dyDescent="0.25">
      <c r="J9383" s="175"/>
      <c r="K9383" s="175"/>
    </row>
    <row r="9384" spans="10:11" ht="15" customHeight="1" x14ac:dyDescent="0.25">
      <c r="J9384" s="175"/>
      <c r="K9384" s="175"/>
    </row>
    <row r="9385" spans="10:11" ht="15" customHeight="1" x14ac:dyDescent="0.25">
      <c r="J9385" s="175"/>
      <c r="K9385" s="175"/>
    </row>
    <row r="9386" spans="10:11" ht="15" customHeight="1" x14ac:dyDescent="0.25">
      <c r="J9386" s="175"/>
      <c r="K9386" s="175"/>
    </row>
    <row r="9387" spans="10:11" ht="15" customHeight="1" x14ac:dyDescent="0.25">
      <c r="J9387" s="175"/>
      <c r="K9387" s="175"/>
    </row>
    <row r="9388" spans="10:11" ht="15" customHeight="1" x14ac:dyDescent="0.25">
      <c r="J9388" s="175"/>
      <c r="K9388" s="175"/>
    </row>
    <row r="9389" spans="10:11" ht="15" customHeight="1" x14ac:dyDescent="0.25">
      <c r="J9389" s="175"/>
      <c r="K9389" s="175"/>
    </row>
    <row r="9390" spans="10:11" ht="15" customHeight="1" x14ac:dyDescent="0.25">
      <c r="J9390" s="175"/>
      <c r="K9390" s="175"/>
    </row>
    <row r="9391" spans="10:11" ht="15" customHeight="1" x14ac:dyDescent="0.25">
      <c r="J9391" s="175"/>
      <c r="K9391" s="175"/>
    </row>
    <row r="9392" spans="10:11" ht="15" customHeight="1" x14ac:dyDescent="0.25">
      <c r="J9392" s="175"/>
      <c r="K9392" s="175"/>
    </row>
    <row r="9393" spans="10:11" ht="15" customHeight="1" x14ac:dyDescent="0.25">
      <c r="J9393" s="175"/>
      <c r="K9393" s="175"/>
    </row>
    <row r="9394" spans="10:11" ht="15" customHeight="1" x14ac:dyDescent="0.25">
      <c r="J9394" s="175"/>
      <c r="K9394" s="175"/>
    </row>
    <row r="9395" spans="10:11" ht="15" customHeight="1" x14ac:dyDescent="0.25">
      <c r="J9395" s="175"/>
      <c r="K9395" s="175"/>
    </row>
    <row r="9396" spans="10:11" ht="15" customHeight="1" x14ac:dyDescent="0.25">
      <c r="J9396" s="175"/>
      <c r="K9396" s="175"/>
    </row>
    <row r="9397" spans="10:11" ht="15" customHeight="1" x14ac:dyDescent="0.25">
      <c r="J9397" s="175"/>
      <c r="K9397" s="175"/>
    </row>
    <row r="9398" spans="10:11" ht="15" customHeight="1" x14ac:dyDescent="0.25">
      <c r="J9398" s="175"/>
      <c r="K9398" s="175"/>
    </row>
    <row r="9399" spans="10:11" ht="15" customHeight="1" x14ac:dyDescent="0.25">
      <c r="J9399" s="175"/>
      <c r="K9399" s="175"/>
    </row>
    <row r="9400" spans="10:11" ht="15" customHeight="1" x14ac:dyDescent="0.25">
      <c r="J9400" s="175"/>
      <c r="K9400" s="175"/>
    </row>
    <row r="9401" spans="10:11" ht="15" customHeight="1" x14ac:dyDescent="0.25">
      <c r="J9401" s="175"/>
      <c r="K9401" s="175"/>
    </row>
    <row r="9402" spans="10:11" ht="15" customHeight="1" x14ac:dyDescent="0.25">
      <c r="J9402" s="175"/>
      <c r="K9402" s="175"/>
    </row>
    <row r="9403" spans="10:11" ht="15" customHeight="1" x14ac:dyDescent="0.25">
      <c r="J9403" s="175"/>
      <c r="K9403" s="175"/>
    </row>
    <row r="9404" spans="10:11" ht="15" customHeight="1" x14ac:dyDescent="0.25">
      <c r="J9404" s="175"/>
      <c r="K9404" s="175"/>
    </row>
    <row r="9405" spans="10:11" ht="15" customHeight="1" x14ac:dyDescent="0.25">
      <c r="J9405" s="175"/>
      <c r="K9405" s="175"/>
    </row>
    <row r="9406" spans="10:11" ht="15" customHeight="1" x14ac:dyDescent="0.25">
      <c r="J9406" s="175"/>
      <c r="K9406" s="175"/>
    </row>
    <row r="9407" spans="10:11" ht="15" customHeight="1" x14ac:dyDescent="0.25">
      <c r="J9407" s="175"/>
      <c r="K9407" s="175"/>
    </row>
    <row r="9408" spans="10:11" ht="15" customHeight="1" x14ac:dyDescent="0.25">
      <c r="J9408" s="175"/>
      <c r="K9408" s="175"/>
    </row>
    <row r="9409" spans="10:11" ht="15" customHeight="1" x14ac:dyDescent="0.25">
      <c r="J9409" s="175"/>
      <c r="K9409" s="175"/>
    </row>
    <row r="9410" spans="10:11" ht="15" customHeight="1" x14ac:dyDescent="0.25">
      <c r="J9410" s="175"/>
      <c r="K9410" s="175"/>
    </row>
    <row r="9411" spans="10:11" ht="15" customHeight="1" x14ac:dyDescent="0.25">
      <c r="J9411" s="175"/>
      <c r="K9411" s="175"/>
    </row>
    <row r="9412" spans="10:11" ht="15" customHeight="1" x14ac:dyDescent="0.25">
      <c r="J9412" s="175"/>
      <c r="K9412" s="175"/>
    </row>
    <row r="9413" spans="10:11" ht="15" customHeight="1" x14ac:dyDescent="0.25">
      <c r="J9413" s="175"/>
      <c r="K9413" s="175"/>
    </row>
    <row r="9414" spans="10:11" ht="15" customHeight="1" x14ac:dyDescent="0.25">
      <c r="J9414" s="175"/>
      <c r="K9414" s="175"/>
    </row>
    <row r="9415" spans="10:11" ht="15" customHeight="1" x14ac:dyDescent="0.25">
      <c r="J9415" s="175"/>
      <c r="K9415" s="175"/>
    </row>
    <row r="9416" spans="10:11" ht="15" customHeight="1" x14ac:dyDescent="0.25">
      <c r="J9416" s="175"/>
      <c r="K9416" s="175"/>
    </row>
    <row r="9417" spans="10:11" ht="15" customHeight="1" x14ac:dyDescent="0.25">
      <c r="J9417" s="175"/>
      <c r="K9417" s="175"/>
    </row>
    <row r="9418" spans="10:11" ht="15" customHeight="1" x14ac:dyDescent="0.25">
      <c r="J9418" s="175"/>
      <c r="K9418" s="175"/>
    </row>
    <row r="9419" spans="10:11" ht="15" customHeight="1" x14ac:dyDescent="0.25">
      <c r="J9419" s="175"/>
      <c r="K9419" s="175"/>
    </row>
    <row r="9420" spans="10:11" ht="15" customHeight="1" x14ac:dyDescent="0.25">
      <c r="J9420" s="175"/>
      <c r="K9420" s="175"/>
    </row>
    <row r="9421" spans="10:11" ht="15" customHeight="1" x14ac:dyDescent="0.25">
      <c r="J9421" s="175"/>
      <c r="K9421" s="175"/>
    </row>
    <row r="9422" spans="10:11" ht="15" customHeight="1" x14ac:dyDescent="0.25">
      <c r="J9422" s="175"/>
      <c r="K9422" s="175"/>
    </row>
    <row r="9423" spans="10:11" ht="15" customHeight="1" x14ac:dyDescent="0.25">
      <c r="J9423" s="175"/>
      <c r="K9423" s="175"/>
    </row>
    <row r="9424" spans="10:11" ht="15" customHeight="1" x14ac:dyDescent="0.25">
      <c r="J9424" s="175"/>
      <c r="K9424" s="175"/>
    </row>
    <row r="9425" spans="10:11" ht="15" customHeight="1" x14ac:dyDescent="0.25">
      <c r="J9425" s="175"/>
      <c r="K9425" s="175"/>
    </row>
    <row r="9426" spans="10:11" ht="15" customHeight="1" x14ac:dyDescent="0.25">
      <c r="J9426" s="175"/>
      <c r="K9426" s="175"/>
    </row>
    <row r="9427" spans="10:11" ht="15" customHeight="1" x14ac:dyDescent="0.25">
      <c r="J9427" s="175"/>
      <c r="K9427" s="175"/>
    </row>
    <row r="9428" spans="10:11" ht="15" customHeight="1" x14ac:dyDescent="0.25">
      <c r="J9428" s="175"/>
      <c r="K9428" s="175"/>
    </row>
    <row r="9429" spans="10:11" ht="15" customHeight="1" x14ac:dyDescent="0.25">
      <c r="J9429" s="175"/>
      <c r="K9429" s="175"/>
    </row>
    <row r="9430" spans="10:11" ht="15" customHeight="1" x14ac:dyDescent="0.25">
      <c r="J9430" s="175"/>
      <c r="K9430" s="175"/>
    </row>
    <row r="9431" spans="10:11" ht="15" customHeight="1" x14ac:dyDescent="0.25">
      <c r="J9431" s="175"/>
      <c r="K9431" s="175"/>
    </row>
    <row r="9432" spans="10:11" ht="15" customHeight="1" x14ac:dyDescent="0.25">
      <c r="J9432" s="175"/>
      <c r="K9432" s="175"/>
    </row>
    <row r="9433" spans="10:11" ht="15" customHeight="1" x14ac:dyDescent="0.25">
      <c r="J9433" s="175"/>
      <c r="K9433" s="175"/>
    </row>
    <row r="9434" spans="10:11" ht="15" customHeight="1" x14ac:dyDescent="0.25">
      <c r="J9434" s="175"/>
      <c r="K9434" s="175"/>
    </row>
    <row r="9435" spans="10:11" ht="15" customHeight="1" x14ac:dyDescent="0.25">
      <c r="J9435" s="175"/>
      <c r="K9435" s="175"/>
    </row>
    <row r="9436" spans="10:11" ht="15" customHeight="1" x14ac:dyDescent="0.25">
      <c r="J9436" s="175"/>
      <c r="K9436" s="175"/>
    </row>
    <row r="9437" spans="10:11" ht="15" customHeight="1" x14ac:dyDescent="0.25">
      <c r="J9437" s="175"/>
      <c r="K9437" s="175"/>
    </row>
    <row r="9438" spans="10:11" ht="15" customHeight="1" x14ac:dyDescent="0.25">
      <c r="J9438" s="175"/>
      <c r="K9438" s="175"/>
    </row>
    <row r="9439" spans="10:11" ht="15" customHeight="1" x14ac:dyDescent="0.25">
      <c r="J9439" s="175"/>
      <c r="K9439" s="175"/>
    </row>
    <row r="9440" spans="10:11" ht="15" customHeight="1" x14ac:dyDescent="0.25">
      <c r="J9440" s="175"/>
      <c r="K9440" s="175"/>
    </row>
    <row r="9441" spans="10:11" ht="15" customHeight="1" x14ac:dyDescent="0.25">
      <c r="J9441" s="175"/>
      <c r="K9441" s="175"/>
    </row>
    <row r="9442" spans="10:11" ht="15" customHeight="1" x14ac:dyDescent="0.25">
      <c r="J9442" s="175"/>
      <c r="K9442" s="175"/>
    </row>
    <row r="9443" spans="10:11" ht="15" customHeight="1" x14ac:dyDescent="0.25">
      <c r="J9443" s="175"/>
      <c r="K9443" s="175"/>
    </row>
    <row r="9444" spans="10:11" ht="15" customHeight="1" x14ac:dyDescent="0.25">
      <c r="J9444" s="175"/>
      <c r="K9444" s="175"/>
    </row>
    <row r="9445" spans="10:11" ht="15" customHeight="1" x14ac:dyDescent="0.25">
      <c r="J9445" s="175"/>
      <c r="K9445" s="175"/>
    </row>
    <row r="9446" spans="10:11" ht="15" customHeight="1" x14ac:dyDescent="0.25">
      <c r="J9446" s="175"/>
      <c r="K9446" s="175"/>
    </row>
    <row r="9447" spans="10:11" ht="15" customHeight="1" x14ac:dyDescent="0.25">
      <c r="J9447" s="175"/>
      <c r="K9447" s="175"/>
    </row>
    <row r="9448" spans="10:11" ht="15" customHeight="1" x14ac:dyDescent="0.25">
      <c r="J9448" s="175"/>
      <c r="K9448" s="175"/>
    </row>
    <row r="9449" spans="10:11" ht="15" customHeight="1" x14ac:dyDescent="0.25">
      <c r="J9449" s="175"/>
      <c r="K9449" s="175"/>
    </row>
    <row r="9450" spans="10:11" ht="15" customHeight="1" x14ac:dyDescent="0.25">
      <c r="J9450" s="175"/>
      <c r="K9450" s="175"/>
    </row>
    <row r="9451" spans="10:11" ht="15" customHeight="1" x14ac:dyDescent="0.25">
      <c r="J9451" s="175"/>
      <c r="K9451" s="175"/>
    </row>
    <row r="9452" spans="10:11" ht="15" customHeight="1" x14ac:dyDescent="0.25">
      <c r="J9452" s="175"/>
      <c r="K9452" s="175"/>
    </row>
    <row r="9453" spans="10:11" ht="15" customHeight="1" x14ac:dyDescent="0.25">
      <c r="J9453" s="175"/>
      <c r="K9453" s="175"/>
    </row>
    <row r="9454" spans="10:11" ht="15" customHeight="1" x14ac:dyDescent="0.25">
      <c r="J9454" s="175"/>
      <c r="K9454" s="175"/>
    </row>
    <row r="9455" spans="10:11" ht="15" customHeight="1" x14ac:dyDescent="0.25">
      <c r="J9455" s="175"/>
      <c r="K9455" s="175"/>
    </row>
    <row r="9456" spans="10:11" ht="15" customHeight="1" x14ac:dyDescent="0.25">
      <c r="J9456" s="175"/>
      <c r="K9456" s="175"/>
    </row>
    <row r="9457" spans="10:11" ht="15" customHeight="1" x14ac:dyDescent="0.25">
      <c r="J9457" s="175"/>
      <c r="K9457" s="175"/>
    </row>
    <row r="9458" spans="10:11" ht="15" customHeight="1" x14ac:dyDescent="0.25">
      <c r="J9458" s="175"/>
      <c r="K9458" s="175"/>
    </row>
    <row r="9459" spans="10:11" ht="15" customHeight="1" x14ac:dyDescent="0.25">
      <c r="J9459" s="175"/>
      <c r="K9459" s="175"/>
    </row>
    <row r="9460" spans="10:11" ht="15" customHeight="1" x14ac:dyDescent="0.25">
      <c r="J9460" s="175"/>
      <c r="K9460" s="175"/>
    </row>
    <row r="9461" spans="10:11" ht="15" customHeight="1" x14ac:dyDescent="0.25">
      <c r="J9461" s="175"/>
      <c r="K9461" s="175"/>
    </row>
    <row r="9462" spans="10:11" ht="15" customHeight="1" x14ac:dyDescent="0.25">
      <c r="J9462" s="175"/>
      <c r="K9462" s="175"/>
    </row>
    <row r="9463" spans="10:11" ht="15" customHeight="1" x14ac:dyDescent="0.25">
      <c r="J9463" s="175"/>
      <c r="K9463" s="175"/>
    </row>
    <row r="9464" spans="10:11" ht="15" customHeight="1" x14ac:dyDescent="0.25">
      <c r="J9464" s="175"/>
      <c r="K9464" s="175"/>
    </row>
    <row r="9465" spans="10:11" ht="15" customHeight="1" x14ac:dyDescent="0.25">
      <c r="J9465" s="175"/>
      <c r="K9465" s="175"/>
    </row>
    <row r="9466" spans="10:11" ht="15" customHeight="1" x14ac:dyDescent="0.25">
      <c r="J9466" s="175"/>
      <c r="K9466" s="175"/>
    </row>
    <row r="9467" spans="10:11" ht="15" customHeight="1" x14ac:dyDescent="0.25">
      <c r="J9467" s="175"/>
      <c r="K9467" s="175"/>
    </row>
    <row r="9468" spans="10:11" ht="15" customHeight="1" x14ac:dyDescent="0.25">
      <c r="J9468" s="175"/>
      <c r="K9468" s="175"/>
    </row>
    <row r="9469" spans="10:11" ht="15" customHeight="1" x14ac:dyDescent="0.25">
      <c r="J9469" s="175"/>
      <c r="K9469" s="175"/>
    </row>
    <row r="9470" spans="10:11" ht="15" customHeight="1" x14ac:dyDescent="0.25">
      <c r="J9470" s="175"/>
      <c r="K9470" s="175"/>
    </row>
    <row r="9471" spans="10:11" ht="15" customHeight="1" x14ac:dyDescent="0.25">
      <c r="J9471" s="175"/>
      <c r="K9471" s="175"/>
    </row>
    <row r="9472" spans="10:11" ht="15" customHeight="1" x14ac:dyDescent="0.25">
      <c r="J9472" s="175"/>
      <c r="K9472" s="175"/>
    </row>
    <row r="9473" spans="10:11" ht="15" customHeight="1" x14ac:dyDescent="0.25">
      <c r="J9473" s="175"/>
      <c r="K9473" s="175"/>
    </row>
    <row r="9474" spans="10:11" ht="15" customHeight="1" x14ac:dyDescent="0.25">
      <c r="J9474" s="175"/>
      <c r="K9474" s="175"/>
    </row>
    <row r="9475" spans="10:11" ht="15" customHeight="1" x14ac:dyDescent="0.25">
      <c r="J9475" s="175"/>
      <c r="K9475" s="175"/>
    </row>
    <row r="9476" spans="10:11" ht="15" customHeight="1" x14ac:dyDescent="0.25">
      <c r="J9476" s="175"/>
      <c r="K9476" s="175"/>
    </row>
    <row r="9477" spans="10:11" ht="15" customHeight="1" x14ac:dyDescent="0.25">
      <c r="J9477" s="175"/>
      <c r="K9477" s="175"/>
    </row>
    <row r="9478" spans="10:11" ht="15" customHeight="1" x14ac:dyDescent="0.25">
      <c r="J9478" s="175"/>
      <c r="K9478" s="175"/>
    </row>
    <row r="9479" spans="10:11" ht="15" customHeight="1" x14ac:dyDescent="0.25">
      <c r="J9479" s="175"/>
      <c r="K9479" s="175"/>
    </row>
    <row r="9480" spans="10:11" ht="15" customHeight="1" x14ac:dyDescent="0.25">
      <c r="J9480" s="175"/>
      <c r="K9480" s="175"/>
    </row>
    <row r="9481" spans="10:11" ht="15" customHeight="1" x14ac:dyDescent="0.25">
      <c r="J9481" s="175"/>
      <c r="K9481" s="175"/>
    </row>
    <row r="9482" spans="10:11" ht="15" customHeight="1" x14ac:dyDescent="0.25">
      <c r="J9482" s="175"/>
      <c r="K9482" s="175"/>
    </row>
    <row r="9483" spans="10:11" ht="15" customHeight="1" x14ac:dyDescent="0.25">
      <c r="J9483" s="175"/>
      <c r="K9483" s="175"/>
    </row>
    <row r="9484" spans="10:11" ht="15" customHeight="1" x14ac:dyDescent="0.25">
      <c r="J9484" s="175"/>
      <c r="K9484" s="175"/>
    </row>
    <row r="9485" spans="10:11" ht="15" customHeight="1" x14ac:dyDescent="0.25">
      <c r="J9485" s="175"/>
      <c r="K9485" s="175"/>
    </row>
    <row r="9486" spans="10:11" ht="15" customHeight="1" x14ac:dyDescent="0.25">
      <c r="J9486" s="175"/>
      <c r="K9486" s="175"/>
    </row>
    <row r="9487" spans="10:11" ht="15" customHeight="1" x14ac:dyDescent="0.25">
      <c r="J9487" s="175"/>
      <c r="K9487" s="175"/>
    </row>
    <row r="9488" spans="10:11" ht="15" customHeight="1" x14ac:dyDescent="0.25">
      <c r="J9488" s="175"/>
      <c r="K9488" s="175"/>
    </row>
    <row r="9489" spans="10:11" ht="15" customHeight="1" x14ac:dyDescent="0.25">
      <c r="J9489" s="175"/>
      <c r="K9489" s="175"/>
    </row>
    <row r="9490" spans="10:11" ht="15" customHeight="1" x14ac:dyDescent="0.25">
      <c r="J9490" s="175"/>
      <c r="K9490" s="175"/>
    </row>
    <row r="9491" spans="10:11" ht="15" customHeight="1" x14ac:dyDescent="0.25">
      <c r="J9491" s="175"/>
      <c r="K9491" s="175"/>
    </row>
    <row r="9492" spans="10:11" ht="15" customHeight="1" x14ac:dyDescent="0.25">
      <c r="J9492" s="175"/>
      <c r="K9492" s="175"/>
    </row>
    <row r="9493" spans="10:11" ht="15" customHeight="1" x14ac:dyDescent="0.25">
      <c r="J9493" s="175"/>
      <c r="K9493" s="175"/>
    </row>
    <row r="9494" spans="10:11" ht="15" customHeight="1" x14ac:dyDescent="0.25">
      <c r="J9494" s="175"/>
      <c r="K9494" s="175"/>
    </row>
    <row r="9495" spans="10:11" ht="15" customHeight="1" x14ac:dyDescent="0.25">
      <c r="J9495" s="175"/>
      <c r="K9495" s="175"/>
    </row>
    <row r="9496" spans="10:11" ht="15" customHeight="1" x14ac:dyDescent="0.25">
      <c r="J9496" s="175"/>
      <c r="K9496" s="175"/>
    </row>
    <row r="9497" spans="10:11" ht="15" customHeight="1" x14ac:dyDescent="0.25">
      <c r="J9497" s="175"/>
      <c r="K9497" s="175"/>
    </row>
    <row r="9498" spans="10:11" ht="15" customHeight="1" x14ac:dyDescent="0.25">
      <c r="J9498" s="175"/>
      <c r="K9498" s="175"/>
    </row>
    <row r="9499" spans="10:11" ht="15" customHeight="1" x14ac:dyDescent="0.25">
      <c r="J9499" s="175"/>
      <c r="K9499" s="175"/>
    </row>
    <row r="9500" spans="10:11" ht="15" customHeight="1" x14ac:dyDescent="0.25">
      <c r="J9500" s="175"/>
      <c r="K9500" s="175"/>
    </row>
    <row r="9501" spans="10:11" ht="15" customHeight="1" x14ac:dyDescent="0.25">
      <c r="J9501" s="175"/>
      <c r="K9501" s="175"/>
    </row>
    <row r="9502" spans="10:11" ht="15" customHeight="1" x14ac:dyDescent="0.25">
      <c r="J9502" s="175"/>
      <c r="K9502" s="175"/>
    </row>
    <row r="9503" spans="10:11" ht="15" customHeight="1" x14ac:dyDescent="0.25">
      <c r="J9503" s="175"/>
      <c r="K9503" s="175"/>
    </row>
    <row r="9504" spans="10:11" ht="15" customHeight="1" x14ac:dyDescent="0.25">
      <c r="J9504" s="175"/>
      <c r="K9504" s="175"/>
    </row>
    <row r="9505" spans="10:11" ht="15" customHeight="1" x14ac:dyDescent="0.25">
      <c r="J9505" s="175"/>
      <c r="K9505" s="175"/>
    </row>
    <row r="9506" spans="10:11" ht="15" customHeight="1" x14ac:dyDescent="0.25">
      <c r="J9506" s="175"/>
      <c r="K9506" s="175"/>
    </row>
    <row r="9507" spans="10:11" ht="15" customHeight="1" x14ac:dyDescent="0.25">
      <c r="J9507" s="175"/>
      <c r="K9507" s="175"/>
    </row>
    <row r="9508" spans="10:11" ht="15" customHeight="1" x14ac:dyDescent="0.25">
      <c r="J9508" s="175"/>
      <c r="K9508" s="175"/>
    </row>
    <row r="9509" spans="10:11" ht="15" customHeight="1" x14ac:dyDescent="0.25">
      <c r="J9509" s="175"/>
      <c r="K9509" s="175"/>
    </row>
    <row r="9510" spans="10:11" ht="15" customHeight="1" x14ac:dyDescent="0.25">
      <c r="J9510" s="175"/>
      <c r="K9510" s="175"/>
    </row>
    <row r="9511" spans="10:11" ht="15" customHeight="1" x14ac:dyDescent="0.25">
      <c r="J9511" s="175"/>
      <c r="K9511" s="175"/>
    </row>
    <row r="9512" spans="10:11" ht="15" customHeight="1" x14ac:dyDescent="0.25">
      <c r="J9512" s="175"/>
      <c r="K9512" s="175"/>
    </row>
    <row r="9513" spans="10:11" ht="15" customHeight="1" x14ac:dyDescent="0.25">
      <c r="J9513" s="175"/>
      <c r="K9513" s="175"/>
    </row>
    <row r="9514" spans="10:11" ht="15" customHeight="1" x14ac:dyDescent="0.25">
      <c r="J9514" s="175"/>
      <c r="K9514" s="175"/>
    </row>
    <row r="9515" spans="10:11" ht="15" customHeight="1" x14ac:dyDescent="0.25">
      <c r="J9515" s="175"/>
      <c r="K9515" s="175"/>
    </row>
    <row r="9516" spans="10:11" ht="15" customHeight="1" x14ac:dyDescent="0.25">
      <c r="J9516" s="175"/>
      <c r="K9516" s="175"/>
    </row>
    <row r="9517" spans="10:11" ht="15" customHeight="1" x14ac:dyDescent="0.25">
      <c r="J9517" s="175"/>
      <c r="K9517" s="175"/>
    </row>
    <row r="9518" spans="10:11" ht="15" customHeight="1" x14ac:dyDescent="0.25">
      <c r="J9518" s="175"/>
      <c r="K9518" s="175"/>
    </row>
    <row r="9519" spans="10:11" ht="15" customHeight="1" x14ac:dyDescent="0.25">
      <c r="J9519" s="175"/>
      <c r="K9519" s="175"/>
    </row>
    <row r="9520" spans="10:11" ht="15" customHeight="1" x14ac:dyDescent="0.25">
      <c r="J9520" s="175"/>
      <c r="K9520" s="175"/>
    </row>
    <row r="9521" spans="10:11" ht="15" customHeight="1" x14ac:dyDescent="0.25">
      <c r="J9521" s="175"/>
      <c r="K9521" s="175"/>
    </row>
    <row r="9522" spans="10:11" ht="15" customHeight="1" x14ac:dyDescent="0.25">
      <c r="J9522" s="175"/>
      <c r="K9522" s="175"/>
    </row>
    <row r="9523" spans="10:11" ht="15" customHeight="1" x14ac:dyDescent="0.25">
      <c r="J9523" s="175"/>
      <c r="K9523" s="175"/>
    </row>
    <row r="9524" spans="10:11" ht="15" customHeight="1" x14ac:dyDescent="0.25">
      <c r="J9524" s="175"/>
      <c r="K9524" s="175"/>
    </row>
    <row r="9525" spans="10:11" ht="15" customHeight="1" x14ac:dyDescent="0.25">
      <c r="J9525" s="175"/>
      <c r="K9525" s="175"/>
    </row>
    <row r="9526" spans="10:11" ht="15" customHeight="1" x14ac:dyDescent="0.25">
      <c r="J9526" s="175"/>
      <c r="K9526" s="175"/>
    </row>
    <row r="9527" spans="10:11" ht="15" customHeight="1" x14ac:dyDescent="0.25">
      <c r="J9527" s="175"/>
      <c r="K9527" s="175"/>
    </row>
    <row r="9528" spans="10:11" ht="15" customHeight="1" x14ac:dyDescent="0.25">
      <c r="J9528" s="175"/>
      <c r="K9528" s="175"/>
    </row>
    <row r="9529" spans="10:11" ht="15" customHeight="1" x14ac:dyDescent="0.25">
      <c r="J9529" s="175"/>
      <c r="K9529" s="175"/>
    </row>
    <row r="9530" spans="10:11" ht="15" customHeight="1" x14ac:dyDescent="0.25">
      <c r="J9530" s="175"/>
      <c r="K9530" s="175"/>
    </row>
    <row r="9531" spans="10:11" ht="15" customHeight="1" x14ac:dyDescent="0.25">
      <c r="J9531" s="175"/>
      <c r="K9531" s="175"/>
    </row>
    <row r="9532" spans="10:11" ht="15" customHeight="1" x14ac:dyDescent="0.25">
      <c r="J9532" s="175"/>
      <c r="K9532" s="175"/>
    </row>
    <row r="9533" spans="10:11" ht="15" customHeight="1" x14ac:dyDescent="0.25">
      <c r="J9533" s="175"/>
      <c r="K9533" s="175"/>
    </row>
    <row r="9534" spans="10:11" ht="15" customHeight="1" x14ac:dyDescent="0.25">
      <c r="J9534" s="175"/>
      <c r="K9534" s="175"/>
    </row>
    <row r="9535" spans="10:11" ht="15" customHeight="1" x14ac:dyDescent="0.25">
      <c r="J9535" s="175"/>
      <c r="K9535" s="175"/>
    </row>
    <row r="9536" spans="10:11" ht="15" customHeight="1" x14ac:dyDescent="0.25">
      <c r="J9536" s="175"/>
      <c r="K9536" s="175"/>
    </row>
    <row r="9537" spans="10:11" ht="15" customHeight="1" x14ac:dyDescent="0.25">
      <c r="J9537" s="175"/>
      <c r="K9537" s="175"/>
    </row>
    <row r="9538" spans="10:11" ht="15" customHeight="1" x14ac:dyDescent="0.25">
      <c r="J9538" s="175"/>
      <c r="K9538" s="175"/>
    </row>
    <row r="9539" spans="10:11" ht="15" customHeight="1" x14ac:dyDescent="0.25">
      <c r="J9539" s="175"/>
      <c r="K9539" s="175"/>
    </row>
    <row r="9540" spans="10:11" ht="15" customHeight="1" x14ac:dyDescent="0.25">
      <c r="J9540" s="175"/>
      <c r="K9540" s="175"/>
    </row>
    <row r="9541" spans="10:11" ht="15" customHeight="1" x14ac:dyDescent="0.25">
      <c r="J9541" s="175"/>
      <c r="K9541" s="175"/>
    </row>
    <row r="9542" spans="10:11" ht="15" customHeight="1" x14ac:dyDescent="0.25">
      <c r="J9542" s="175"/>
      <c r="K9542" s="175"/>
    </row>
    <row r="9543" spans="10:11" ht="15" customHeight="1" x14ac:dyDescent="0.25">
      <c r="J9543" s="175"/>
      <c r="K9543" s="175"/>
    </row>
    <row r="9544" spans="10:11" ht="15" customHeight="1" x14ac:dyDescent="0.25">
      <c r="J9544" s="175"/>
      <c r="K9544" s="175"/>
    </row>
    <row r="9545" spans="10:11" ht="15" customHeight="1" x14ac:dyDescent="0.25">
      <c r="J9545" s="175"/>
      <c r="K9545" s="175"/>
    </row>
    <row r="9546" spans="10:11" ht="15" customHeight="1" x14ac:dyDescent="0.25">
      <c r="J9546" s="175"/>
      <c r="K9546" s="175"/>
    </row>
    <row r="9547" spans="10:11" ht="15" customHeight="1" x14ac:dyDescent="0.25">
      <c r="J9547" s="175"/>
      <c r="K9547" s="175"/>
    </row>
    <row r="9548" spans="10:11" ht="15" customHeight="1" x14ac:dyDescent="0.25">
      <c r="J9548" s="175"/>
      <c r="K9548" s="175"/>
    </row>
    <row r="9549" spans="10:11" ht="15" customHeight="1" x14ac:dyDescent="0.25">
      <c r="J9549" s="175"/>
      <c r="K9549" s="175"/>
    </row>
    <row r="9550" spans="10:11" ht="15" customHeight="1" x14ac:dyDescent="0.25">
      <c r="J9550" s="175"/>
      <c r="K9550" s="175"/>
    </row>
    <row r="9551" spans="10:11" ht="15" customHeight="1" x14ac:dyDescent="0.25">
      <c r="J9551" s="175"/>
      <c r="K9551" s="175"/>
    </row>
    <row r="9552" spans="10:11" ht="15" customHeight="1" x14ac:dyDescent="0.25">
      <c r="J9552" s="175"/>
      <c r="K9552" s="175"/>
    </row>
    <row r="9553" spans="10:11" ht="15" customHeight="1" x14ac:dyDescent="0.25">
      <c r="J9553" s="175"/>
      <c r="K9553" s="175"/>
    </row>
    <row r="9554" spans="10:11" ht="15" customHeight="1" x14ac:dyDescent="0.25">
      <c r="J9554" s="175"/>
      <c r="K9554" s="175"/>
    </row>
    <row r="9555" spans="10:11" ht="15" customHeight="1" x14ac:dyDescent="0.25">
      <c r="J9555" s="175"/>
      <c r="K9555" s="175"/>
    </row>
    <row r="9556" spans="10:11" ht="15" customHeight="1" x14ac:dyDescent="0.25">
      <c r="J9556" s="175"/>
      <c r="K9556" s="175"/>
    </row>
    <row r="9557" spans="10:11" ht="15" customHeight="1" x14ac:dyDescent="0.25">
      <c r="J9557" s="175"/>
      <c r="K9557" s="175"/>
    </row>
    <row r="9558" spans="10:11" ht="15" customHeight="1" x14ac:dyDescent="0.25">
      <c r="J9558" s="175"/>
      <c r="K9558" s="175"/>
    </row>
    <row r="9559" spans="10:11" ht="15" customHeight="1" x14ac:dyDescent="0.25">
      <c r="J9559" s="175"/>
      <c r="K9559" s="175"/>
    </row>
    <row r="9560" spans="10:11" ht="15" customHeight="1" x14ac:dyDescent="0.25">
      <c r="J9560" s="175"/>
      <c r="K9560" s="175"/>
    </row>
    <row r="9561" spans="10:11" ht="15" customHeight="1" x14ac:dyDescent="0.25">
      <c r="J9561" s="175"/>
      <c r="K9561" s="175"/>
    </row>
    <row r="9562" spans="10:11" ht="15" customHeight="1" x14ac:dyDescent="0.25">
      <c r="J9562" s="175"/>
      <c r="K9562" s="175"/>
    </row>
    <row r="9563" spans="10:11" ht="15" customHeight="1" x14ac:dyDescent="0.25">
      <c r="J9563" s="175"/>
      <c r="K9563" s="175"/>
    </row>
    <row r="9564" spans="10:11" ht="15" customHeight="1" x14ac:dyDescent="0.25">
      <c r="J9564" s="175"/>
      <c r="K9564" s="175"/>
    </row>
    <row r="9565" spans="10:11" ht="15" customHeight="1" x14ac:dyDescent="0.25">
      <c r="J9565" s="175"/>
      <c r="K9565" s="175"/>
    </row>
    <row r="9566" spans="10:11" ht="15" customHeight="1" x14ac:dyDescent="0.25">
      <c r="J9566" s="175"/>
      <c r="K9566" s="175"/>
    </row>
    <row r="9567" spans="10:11" ht="15" customHeight="1" x14ac:dyDescent="0.25">
      <c r="J9567" s="175"/>
      <c r="K9567" s="175"/>
    </row>
    <row r="9568" spans="10:11" ht="15" customHeight="1" x14ac:dyDescent="0.25">
      <c r="J9568" s="175"/>
      <c r="K9568" s="175"/>
    </row>
    <row r="9569" spans="10:11" ht="15" customHeight="1" x14ac:dyDescent="0.25">
      <c r="J9569" s="175"/>
      <c r="K9569" s="175"/>
    </row>
    <row r="9570" spans="10:11" ht="15" customHeight="1" x14ac:dyDescent="0.25">
      <c r="J9570" s="175"/>
      <c r="K9570" s="175"/>
    </row>
    <row r="9571" spans="10:11" ht="15" customHeight="1" x14ac:dyDescent="0.25">
      <c r="J9571" s="175"/>
      <c r="K9571" s="175"/>
    </row>
    <row r="9572" spans="10:11" ht="15" customHeight="1" x14ac:dyDescent="0.25">
      <c r="J9572" s="175"/>
      <c r="K9572" s="175"/>
    </row>
    <row r="9573" spans="10:11" ht="15" customHeight="1" x14ac:dyDescent="0.25">
      <c r="J9573" s="175"/>
      <c r="K9573" s="175"/>
    </row>
    <row r="9574" spans="10:11" ht="15" customHeight="1" x14ac:dyDescent="0.25">
      <c r="J9574" s="175"/>
      <c r="K9574" s="175"/>
    </row>
    <row r="9575" spans="10:11" ht="15" customHeight="1" x14ac:dyDescent="0.25">
      <c r="J9575" s="175"/>
      <c r="K9575" s="175"/>
    </row>
    <row r="9576" spans="10:11" ht="15" customHeight="1" x14ac:dyDescent="0.25">
      <c r="J9576" s="175"/>
      <c r="K9576" s="175"/>
    </row>
    <row r="9577" spans="10:11" ht="15" customHeight="1" x14ac:dyDescent="0.25">
      <c r="J9577" s="175"/>
      <c r="K9577" s="175"/>
    </row>
    <row r="9578" spans="10:11" ht="15" customHeight="1" x14ac:dyDescent="0.25">
      <c r="J9578" s="175"/>
      <c r="K9578" s="175"/>
    </row>
    <row r="9579" spans="10:11" ht="15" customHeight="1" x14ac:dyDescent="0.25">
      <c r="J9579" s="175"/>
      <c r="K9579" s="175"/>
    </row>
    <row r="9580" spans="10:11" ht="15" customHeight="1" x14ac:dyDescent="0.25">
      <c r="J9580" s="175"/>
      <c r="K9580" s="175"/>
    </row>
    <row r="9581" spans="10:11" ht="15" customHeight="1" x14ac:dyDescent="0.25">
      <c r="J9581" s="175"/>
      <c r="K9581" s="175"/>
    </row>
    <row r="9582" spans="10:11" ht="15" customHeight="1" x14ac:dyDescent="0.25">
      <c r="J9582" s="175"/>
      <c r="K9582" s="175"/>
    </row>
    <row r="9583" spans="10:11" ht="15" customHeight="1" x14ac:dyDescent="0.25">
      <c r="J9583" s="175"/>
      <c r="K9583" s="175"/>
    </row>
    <row r="9584" spans="10:11" ht="15" customHeight="1" x14ac:dyDescent="0.25">
      <c r="J9584" s="175"/>
      <c r="K9584" s="175"/>
    </row>
    <row r="9585" spans="10:11" ht="15" customHeight="1" x14ac:dyDescent="0.25">
      <c r="J9585" s="175"/>
      <c r="K9585" s="175"/>
    </row>
    <row r="9586" spans="10:11" ht="15" customHeight="1" x14ac:dyDescent="0.25">
      <c r="J9586" s="175"/>
      <c r="K9586" s="175"/>
    </row>
    <row r="9587" spans="10:11" ht="15" customHeight="1" x14ac:dyDescent="0.25">
      <c r="J9587" s="175"/>
      <c r="K9587" s="175"/>
    </row>
    <row r="9588" spans="10:11" ht="15" customHeight="1" x14ac:dyDescent="0.25">
      <c r="J9588" s="175"/>
      <c r="K9588" s="175"/>
    </row>
    <row r="9589" spans="10:11" ht="15" customHeight="1" x14ac:dyDescent="0.25">
      <c r="J9589" s="175"/>
      <c r="K9589" s="175"/>
    </row>
    <row r="9590" spans="10:11" ht="15" customHeight="1" x14ac:dyDescent="0.25">
      <c r="J9590" s="175"/>
      <c r="K9590" s="175"/>
    </row>
    <row r="9591" spans="10:11" ht="15" customHeight="1" x14ac:dyDescent="0.25">
      <c r="J9591" s="175"/>
      <c r="K9591" s="175"/>
    </row>
    <row r="9592" spans="10:11" ht="15" customHeight="1" x14ac:dyDescent="0.25">
      <c r="J9592" s="175"/>
      <c r="K9592" s="175"/>
    </row>
    <row r="9593" spans="10:11" ht="15" customHeight="1" x14ac:dyDescent="0.25">
      <c r="J9593" s="175"/>
      <c r="K9593" s="175"/>
    </row>
    <row r="9594" spans="10:11" ht="15" customHeight="1" x14ac:dyDescent="0.25">
      <c r="J9594" s="175"/>
      <c r="K9594" s="175"/>
    </row>
    <row r="9595" spans="10:11" ht="15" customHeight="1" x14ac:dyDescent="0.25">
      <c r="J9595" s="175"/>
      <c r="K9595" s="175"/>
    </row>
    <row r="9596" spans="10:11" ht="15" customHeight="1" x14ac:dyDescent="0.25">
      <c r="J9596" s="175"/>
      <c r="K9596" s="175"/>
    </row>
    <row r="9597" spans="10:11" ht="15" customHeight="1" x14ac:dyDescent="0.25">
      <c r="J9597" s="175"/>
      <c r="K9597" s="175"/>
    </row>
    <row r="9598" spans="10:11" ht="15" customHeight="1" x14ac:dyDescent="0.25">
      <c r="J9598" s="175"/>
      <c r="K9598" s="175"/>
    </row>
    <row r="9599" spans="10:11" ht="15" customHeight="1" x14ac:dyDescent="0.25">
      <c r="J9599" s="175"/>
      <c r="K9599" s="175"/>
    </row>
    <row r="9600" spans="10:11" ht="15" customHeight="1" x14ac:dyDescent="0.25">
      <c r="J9600" s="175"/>
      <c r="K9600" s="175"/>
    </row>
    <row r="9601" spans="10:11" ht="15" customHeight="1" x14ac:dyDescent="0.25">
      <c r="J9601" s="175"/>
      <c r="K9601" s="175"/>
    </row>
    <row r="9602" spans="10:11" ht="15" customHeight="1" x14ac:dyDescent="0.25">
      <c r="J9602" s="175"/>
      <c r="K9602" s="175"/>
    </row>
    <row r="9603" spans="10:11" ht="15" customHeight="1" x14ac:dyDescent="0.25">
      <c r="J9603" s="175"/>
      <c r="K9603" s="175"/>
    </row>
    <row r="9604" spans="10:11" ht="15" customHeight="1" x14ac:dyDescent="0.25">
      <c r="J9604" s="175"/>
      <c r="K9604" s="175"/>
    </row>
    <row r="9605" spans="10:11" ht="15" customHeight="1" x14ac:dyDescent="0.25">
      <c r="J9605" s="175"/>
      <c r="K9605" s="175"/>
    </row>
    <row r="9606" spans="10:11" ht="15" customHeight="1" x14ac:dyDescent="0.25">
      <c r="J9606" s="175"/>
      <c r="K9606" s="175"/>
    </row>
    <row r="9607" spans="10:11" ht="15" customHeight="1" x14ac:dyDescent="0.25">
      <c r="J9607" s="175"/>
      <c r="K9607" s="175"/>
    </row>
    <row r="9608" spans="10:11" ht="15" customHeight="1" x14ac:dyDescent="0.25">
      <c r="J9608" s="175"/>
      <c r="K9608" s="175"/>
    </row>
    <row r="9609" spans="10:11" ht="15" customHeight="1" x14ac:dyDescent="0.25">
      <c r="J9609" s="175"/>
      <c r="K9609" s="175"/>
    </row>
    <row r="9610" spans="10:11" ht="15" customHeight="1" x14ac:dyDescent="0.25">
      <c r="J9610" s="175"/>
      <c r="K9610" s="175"/>
    </row>
    <row r="9611" spans="10:11" ht="15" customHeight="1" x14ac:dyDescent="0.25">
      <c r="J9611" s="175"/>
      <c r="K9611" s="175"/>
    </row>
    <row r="9612" spans="10:11" ht="15" customHeight="1" x14ac:dyDescent="0.25">
      <c r="J9612" s="175"/>
      <c r="K9612" s="175"/>
    </row>
    <row r="9613" spans="10:11" ht="15" customHeight="1" x14ac:dyDescent="0.25">
      <c r="J9613" s="175"/>
      <c r="K9613" s="175"/>
    </row>
    <row r="9614" spans="10:11" ht="15" customHeight="1" x14ac:dyDescent="0.25">
      <c r="J9614" s="175"/>
      <c r="K9614" s="175"/>
    </row>
    <row r="9615" spans="10:11" ht="15" customHeight="1" x14ac:dyDescent="0.25">
      <c r="J9615" s="175"/>
      <c r="K9615" s="175"/>
    </row>
    <row r="9616" spans="10:11" ht="15" customHeight="1" x14ac:dyDescent="0.25">
      <c r="J9616" s="175"/>
      <c r="K9616" s="175"/>
    </row>
    <row r="9617" spans="10:11" ht="15" customHeight="1" x14ac:dyDescent="0.25">
      <c r="J9617" s="175"/>
      <c r="K9617" s="175"/>
    </row>
    <row r="9618" spans="10:11" ht="15" customHeight="1" x14ac:dyDescent="0.25">
      <c r="J9618" s="175"/>
      <c r="K9618" s="175"/>
    </row>
    <row r="9619" spans="10:11" ht="15" customHeight="1" x14ac:dyDescent="0.25">
      <c r="J9619" s="175"/>
      <c r="K9619" s="175"/>
    </row>
    <row r="9620" spans="10:11" ht="15" customHeight="1" x14ac:dyDescent="0.25">
      <c r="J9620" s="175"/>
      <c r="K9620" s="175"/>
    </row>
    <row r="9621" spans="10:11" ht="15" customHeight="1" x14ac:dyDescent="0.25">
      <c r="J9621" s="175"/>
      <c r="K9621" s="175"/>
    </row>
    <row r="9622" spans="10:11" ht="15" customHeight="1" x14ac:dyDescent="0.25">
      <c r="J9622" s="175"/>
      <c r="K9622" s="175"/>
    </row>
    <row r="9623" spans="10:11" ht="15" customHeight="1" x14ac:dyDescent="0.25">
      <c r="J9623" s="175"/>
      <c r="K9623" s="175"/>
    </row>
    <row r="9624" spans="10:11" ht="15" customHeight="1" x14ac:dyDescent="0.25">
      <c r="J9624" s="175"/>
      <c r="K9624" s="175"/>
    </row>
    <row r="9625" spans="10:11" ht="15" customHeight="1" x14ac:dyDescent="0.25">
      <c r="J9625" s="175"/>
      <c r="K9625" s="175"/>
    </row>
    <row r="9626" spans="10:11" ht="15" customHeight="1" x14ac:dyDescent="0.25">
      <c r="J9626" s="175"/>
      <c r="K9626" s="175"/>
    </row>
    <row r="9627" spans="10:11" ht="15" customHeight="1" x14ac:dyDescent="0.25">
      <c r="J9627" s="175"/>
      <c r="K9627" s="175"/>
    </row>
    <row r="9628" spans="10:11" ht="15" customHeight="1" x14ac:dyDescent="0.25">
      <c r="J9628" s="175"/>
      <c r="K9628" s="175"/>
    </row>
    <row r="9629" spans="10:11" ht="15" customHeight="1" x14ac:dyDescent="0.25">
      <c r="J9629" s="175"/>
      <c r="K9629" s="175"/>
    </row>
    <row r="9630" spans="10:11" ht="15" customHeight="1" x14ac:dyDescent="0.25">
      <c r="J9630" s="175"/>
      <c r="K9630" s="175"/>
    </row>
    <row r="9631" spans="10:11" ht="15" customHeight="1" x14ac:dyDescent="0.25">
      <c r="J9631" s="175"/>
      <c r="K9631" s="175"/>
    </row>
    <row r="9632" spans="10:11" ht="15" customHeight="1" x14ac:dyDescent="0.25">
      <c r="J9632" s="175"/>
      <c r="K9632" s="175"/>
    </row>
    <row r="9633" spans="10:11" ht="15" customHeight="1" x14ac:dyDescent="0.25">
      <c r="J9633" s="175"/>
      <c r="K9633" s="175"/>
    </row>
    <row r="9634" spans="10:11" ht="15" customHeight="1" x14ac:dyDescent="0.25">
      <c r="J9634" s="175"/>
      <c r="K9634" s="175"/>
    </row>
    <row r="9635" spans="10:11" ht="15" customHeight="1" x14ac:dyDescent="0.25">
      <c r="J9635" s="175"/>
      <c r="K9635" s="175"/>
    </row>
    <row r="9636" spans="10:11" ht="15" customHeight="1" x14ac:dyDescent="0.25">
      <c r="J9636" s="175"/>
      <c r="K9636" s="175"/>
    </row>
    <row r="9637" spans="10:11" ht="15" customHeight="1" x14ac:dyDescent="0.25">
      <c r="J9637" s="175"/>
      <c r="K9637" s="175"/>
    </row>
    <row r="9638" spans="10:11" ht="15" customHeight="1" x14ac:dyDescent="0.25">
      <c r="J9638" s="175"/>
      <c r="K9638" s="175"/>
    </row>
    <row r="9639" spans="10:11" ht="15" customHeight="1" x14ac:dyDescent="0.25">
      <c r="J9639" s="175"/>
      <c r="K9639" s="175"/>
    </row>
    <row r="9640" spans="10:11" ht="15" customHeight="1" x14ac:dyDescent="0.25">
      <c r="J9640" s="175"/>
      <c r="K9640" s="175"/>
    </row>
    <row r="9641" spans="10:11" ht="15" customHeight="1" x14ac:dyDescent="0.25">
      <c r="J9641" s="175"/>
      <c r="K9641" s="175"/>
    </row>
    <row r="9642" spans="10:11" ht="15" customHeight="1" x14ac:dyDescent="0.25">
      <c r="J9642" s="175"/>
      <c r="K9642" s="175"/>
    </row>
    <row r="9643" spans="10:11" ht="15" customHeight="1" x14ac:dyDescent="0.25">
      <c r="J9643" s="175"/>
      <c r="K9643" s="175"/>
    </row>
    <row r="9644" spans="10:11" ht="15" customHeight="1" x14ac:dyDescent="0.25">
      <c r="J9644" s="175"/>
      <c r="K9644" s="175"/>
    </row>
    <row r="9645" spans="10:11" ht="15" customHeight="1" x14ac:dyDescent="0.25">
      <c r="J9645" s="175"/>
      <c r="K9645" s="175"/>
    </row>
    <row r="9646" spans="10:11" ht="15" customHeight="1" x14ac:dyDescent="0.25">
      <c r="J9646" s="175"/>
      <c r="K9646" s="175"/>
    </row>
    <row r="9647" spans="10:11" ht="15" customHeight="1" x14ac:dyDescent="0.25">
      <c r="J9647" s="175"/>
      <c r="K9647" s="175"/>
    </row>
    <row r="9648" spans="10:11" ht="15" customHeight="1" x14ac:dyDescent="0.25">
      <c r="J9648" s="175"/>
      <c r="K9648" s="175"/>
    </row>
    <row r="9649" spans="10:11" ht="15" customHeight="1" x14ac:dyDescent="0.25">
      <c r="J9649" s="175"/>
      <c r="K9649" s="175"/>
    </row>
    <row r="9650" spans="10:11" ht="15" customHeight="1" x14ac:dyDescent="0.25">
      <c r="J9650" s="175"/>
      <c r="K9650" s="175"/>
    </row>
    <row r="9651" spans="10:11" ht="15" customHeight="1" x14ac:dyDescent="0.25">
      <c r="J9651" s="175"/>
      <c r="K9651" s="175"/>
    </row>
    <row r="9652" spans="10:11" ht="15" customHeight="1" x14ac:dyDescent="0.25">
      <c r="J9652" s="175"/>
      <c r="K9652" s="175"/>
    </row>
    <row r="9653" spans="10:11" ht="15" customHeight="1" x14ac:dyDescent="0.25">
      <c r="J9653" s="175"/>
      <c r="K9653" s="175"/>
    </row>
    <row r="9654" spans="10:11" ht="15" customHeight="1" x14ac:dyDescent="0.25">
      <c r="J9654" s="175"/>
      <c r="K9654" s="175"/>
    </row>
    <row r="9655" spans="10:11" ht="15" customHeight="1" x14ac:dyDescent="0.25">
      <c r="J9655" s="175"/>
      <c r="K9655" s="175"/>
    </row>
    <row r="9656" spans="10:11" ht="15" customHeight="1" x14ac:dyDescent="0.25">
      <c r="J9656" s="175"/>
      <c r="K9656" s="175"/>
    </row>
    <row r="9657" spans="10:11" ht="15" customHeight="1" x14ac:dyDescent="0.25">
      <c r="J9657" s="175"/>
      <c r="K9657" s="175"/>
    </row>
    <row r="9658" spans="10:11" ht="15" customHeight="1" x14ac:dyDescent="0.25">
      <c r="J9658" s="175"/>
      <c r="K9658" s="175"/>
    </row>
    <row r="9659" spans="10:11" ht="15" customHeight="1" x14ac:dyDescent="0.25">
      <c r="J9659" s="175"/>
      <c r="K9659" s="175"/>
    </row>
    <row r="9660" spans="10:11" ht="15" customHeight="1" x14ac:dyDescent="0.25">
      <c r="J9660" s="175"/>
      <c r="K9660" s="175"/>
    </row>
    <row r="9661" spans="10:11" ht="15" customHeight="1" x14ac:dyDescent="0.25">
      <c r="J9661" s="175"/>
      <c r="K9661" s="175"/>
    </row>
    <row r="9662" spans="10:11" ht="15" customHeight="1" x14ac:dyDescent="0.25">
      <c r="J9662" s="175"/>
      <c r="K9662" s="175"/>
    </row>
    <row r="9663" spans="10:11" ht="15" customHeight="1" x14ac:dyDescent="0.25">
      <c r="J9663" s="175"/>
      <c r="K9663" s="175"/>
    </row>
    <row r="9664" spans="10:11" ht="15" customHeight="1" x14ac:dyDescent="0.25">
      <c r="J9664" s="175"/>
      <c r="K9664" s="175"/>
    </row>
    <row r="9665" spans="10:11" ht="15" customHeight="1" x14ac:dyDescent="0.25">
      <c r="J9665" s="175"/>
      <c r="K9665" s="175"/>
    </row>
    <row r="9666" spans="10:11" ht="15" customHeight="1" x14ac:dyDescent="0.25">
      <c r="J9666" s="175"/>
      <c r="K9666" s="175"/>
    </row>
    <row r="9667" spans="10:11" ht="15" customHeight="1" x14ac:dyDescent="0.25">
      <c r="J9667" s="175"/>
      <c r="K9667" s="175"/>
    </row>
    <row r="9668" spans="10:11" ht="15" customHeight="1" x14ac:dyDescent="0.25">
      <c r="J9668" s="175"/>
      <c r="K9668" s="175"/>
    </row>
    <row r="9669" spans="10:11" ht="15" customHeight="1" x14ac:dyDescent="0.25">
      <c r="J9669" s="175"/>
      <c r="K9669" s="175"/>
    </row>
    <row r="9670" spans="10:11" ht="15" customHeight="1" x14ac:dyDescent="0.25">
      <c r="J9670" s="175"/>
      <c r="K9670" s="175"/>
    </row>
    <row r="9671" spans="10:11" ht="15" customHeight="1" x14ac:dyDescent="0.25">
      <c r="J9671" s="175"/>
      <c r="K9671" s="175"/>
    </row>
    <row r="9672" spans="10:11" ht="15" customHeight="1" x14ac:dyDescent="0.25">
      <c r="J9672" s="175"/>
      <c r="K9672" s="175"/>
    </row>
    <row r="9673" spans="10:11" ht="15" customHeight="1" x14ac:dyDescent="0.25">
      <c r="J9673" s="175"/>
      <c r="K9673" s="175"/>
    </row>
    <row r="9674" spans="10:11" ht="15" customHeight="1" x14ac:dyDescent="0.25">
      <c r="J9674" s="175"/>
      <c r="K9674" s="175"/>
    </row>
    <row r="9675" spans="10:11" ht="15" customHeight="1" x14ac:dyDescent="0.25">
      <c r="J9675" s="175"/>
      <c r="K9675" s="175"/>
    </row>
    <row r="9676" spans="10:11" ht="15" customHeight="1" x14ac:dyDescent="0.25">
      <c r="J9676" s="175"/>
      <c r="K9676" s="175"/>
    </row>
    <row r="9677" spans="10:11" ht="15" customHeight="1" x14ac:dyDescent="0.25">
      <c r="J9677" s="175"/>
      <c r="K9677" s="175"/>
    </row>
    <row r="9678" spans="10:11" ht="15" customHeight="1" x14ac:dyDescent="0.25">
      <c r="J9678" s="175"/>
      <c r="K9678" s="175"/>
    </row>
    <row r="9679" spans="10:11" ht="15" customHeight="1" x14ac:dyDescent="0.25">
      <c r="J9679" s="175"/>
      <c r="K9679" s="175"/>
    </row>
    <row r="9680" spans="10:11" ht="15" customHeight="1" x14ac:dyDescent="0.25">
      <c r="J9680" s="175"/>
      <c r="K9680" s="175"/>
    </row>
    <row r="9681" spans="10:11" ht="15" customHeight="1" x14ac:dyDescent="0.25">
      <c r="J9681" s="175"/>
      <c r="K9681" s="175"/>
    </row>
    <row r="9682" spans="10:11" ht="15" customHeight="1" x14ac:dyDescent="0.25">
      <c r="J9682" s="175"/>
      <c r="K9682" s="175"/>
    </row>
    <row r="9683" spans="10:11" ht="15" customHeight="1" x14ac:dyDescent="0.25">
      <c r="J9683" s="175"/>
      <c r="K9683" s="175"/>
    </row>
    <row r="9684" spans="10:11" ht="15" customHeight="1" x14ac:dyDescent="0.25">
      <c r="J9684" s="175"/>
      <c r="K9684" s="175"/>
    </row>
    <row r="9685" spans="10:11" ht="15" customHeight="1" x14ac:dyDescent="0.25">
      <c r="J9685" s="175"/>
      <c r="K9685" s="175"/>
    </row>
    <row r="9686" spans="10:11" ht="15" customHeight="1" x14ac:dyDescent="0.25">
      <c r="J9686" s="175"/>
      <c r="K9686" s="175"/>
    </row>
    <row r="9687" spans="10:11" ht="15" customHeight="1" x14ac:dyDescent="0.25">
      <c r="J9687" s="175"/>
      <c r="K9687" s="175"/>
    </row>
    <row r="9688" spans="10:11" ht="15" customHeight="1" x14ac:dyDescent="0.25">
      <c r="J9688" s="175"/>
      <c r="K9688" s="175"/>
    </row>
    <row r="9689" spans="10:11" ht="15" customHeight="1" x14ac:dyDescent="0.25">
      <c r="J9689" s="175"/>
      <c r="K9689" s="175"/>
    </row>
    <row r="9690" spans="10:11" ht="15" customHeight="1" x14ac:dyDescent="0.25">
      <c r="J9690" s="175"/>
      <c r="K9690" s="175"/>
    </row>
    <row r="9691" spans="10:11" ht="15" customHeight="1" x14ac:dyDescent="0.25">
      <c r="J9691" s="175"/>
      <c r="K9691" s="175"/>
    </row>
    <row r="9692" spans="10:11" ht="15" customHeight="1" x14ac:dyDescent="0.25">
      <c r="J9692" s="175"/>
      <c r="K9692" s="175"/>
    </row>
    <row r="9693" spans="10:11" ht="15" customHeight="1" x14ac:dyDescent="0.25">
      <c r="J9693" s="175"/>
      <c r="K9693" s="175"/>
    </row>
    <row r="9694" spans="10:11" ht="15" customHeight="1" x14ac:dyDescent="0.25">
      <c r="J9694" s="175"/>
      <c r="K9694" s="175"/>
    </row>
    <row r="9695" spans="10:11" ht="15" customHeight="1" x14ac:dyDescent="0.25">
      <c r="J9695" s="175"/>
      <c r="K9695" s="175"/>
    </row>
    <row r="9696" spans="10:11" ht="15" customHeight="1" x14ac:dyDescent="0.25">
      <c r="J9696" s="175"/>
      <c r="K9696" s="175"/>
    </row>
    <row r="9697" spans="10:11" ht="15" customHeight="1" x14ac:dyDescent="0.25">
      <c r="J9697" s="175"/>
      <c r="K9697" s="175"/>
    </row>
    <row r="9698" spans="10:11" ht="15" customHeight="1" x14ac:dyDescent="0.25">
      <c r="J9698" s="175"/>
      <c r="K9698" s="175"/>
    </row>
    <row r="9699" spans="10:11" ht="15" customHeight="1" x14ac:dyDescent="0.25">
      <c r="J9699" s="175"/>
      <c r="K9699" s="175"/>
    </row>
    <row r="9700" spans="10:11" ht="15" customHeight="1" x14ac:dyDescent="0.25">
      <c r="J9700" s="175"/>
      <c r="K9700" s="175"/>
    </row>
    <row r="9701" spans="10:11" ht="15" customHeight="1" x14ac:dyDescent="0.25">
      <c r="J9701" s="175"/>
      <c r="K9701" s="175"/>
    </row>
    <row r="9702" spans="10:11" ht="15" customHeight="1" x14ac:dyDescent="0.25">
      <c r="J9702" s="175"/>
      <c r="K9702" s="175"/>
    </row>
    <row r="9703" spans="10:11" ht="15" customHeight="1" x14ac:dyDescent="0.25">
      <c r="J9703" s="175"/>
      <c r="K9703" s="175"/>
    </row>
    <row r="9704" spans="10:11" ht="15" customHeight="1" x14ac:dyDescent="0.25">
      <c r="J9704" s="175"/>
      <c r="K9704" s="175"/>
    </row>
    <row r="9705" spans="10:11" ht="15" customHeight="1" x14ac:dyDescent="0.25">
      <c r="J9705" s="175"/>
      <c r="K9705" s="175"/>
    </row>
    <row r="9706" spans="10:11" ht="15" customHeight="1" x14ac:dyDescent="0.25">
      <c r="J9706" s="175"/>
      <c r="K9706" s="175"/>
    </row>
    <row r="9707" spans="10:11" ht="15" customHeight="1" x14ac:dyDescent="0.25">
      <c r="J9707" s="175"/>
      <c r="K9707" s="175"/>
    </row>
    <row r="9708" spans="10:11" ht="15" customHeight="1" x14ac:dyDescent="0.25">
      <c r="J9708" s="175"/>
      <c r="K9708" s="175"/>
    </row>
    <row r="9709" spans="10:11" ht="15" customHeight="1" x14ac:dyDescent="0.25">
      <c r="J9709" s="175"/>
      <c r="K9709" s="175"/>
    </row>
    <row r="9710" spans="10:11" ht="15" customHeight="1" x14ac:dyDescent="0.25">
      <c r="J9710" s="175"/>
      <c r="K9710" s="175"/>
    </row>
    <row r="9711" spans="10:11" ht="15" customHeight="1" x14ac:dyDescent="0.25">
      <c r="J9711" s="175"/>
      <c r="K9711" s="175"/>
    </row>
    <row r="9712" spans="10:11" ht="15" customHeight="1" x14ac:dyDescent="0.25">
      <c r="J9712" s="175"/>
      <c r="K9712" s="175"/>
    </row>
    <row r="9713" spans="10:11" ht="15" customHeight="1" x14ac:dyDescent="0.25">
      <c r="J9713" s="175"/>
      <c r="K9713" s="175"/>
    </row>
    <row r="9714" spans="10:11" ht="15" customHeight="1" x14ac:dyDescent="0.25">
      <c r="J9714" s="175"/>
      <c r="K9714" s="175"/>
    </row>
    <row r="9715" spans="10:11" ht="15" customHeight="1" x14ac:dyDescent="0.25">
      <c r="J9715" s="175"/>
      <c r="K9715" s="175"/>
    </row>
    <row r="9716" spans="10:11" ht="15" customHeight="1" x14ac:dyDescent="0.25">
      <c r="J9716" s="175"/>
      <c r="K9716" s="175"/>
    </row>
    <row r="9717" spans="10:11" ht="15" customHeight="1" x14ac:dyDescent="0.25">
      <c r="J9717" s="175"/>
      <c r="K9717" s="175"/>
    </row>
    <row r="9718" spans="10:11" ht="15" customHeight="1" x14ac:dyDescent="0.25">
      <c r="J9718" s="175"/>
      <c r="K9718" s="175"/>
    </row>
    <row r="9719" spans="10:11" ht="15" customHeight="1" x14ac:dyDescent="0.25">
      <c r="J9719" s="175"/>
      <c r="K9719" s="175"/>
    </row>
    <row r="9720" spans="10:11" ht="15" customHeight="1" x14ac:dyDescent="0.25">
      <c r="J9720" s="175"/>
      <c r="K9720" s="175"/>
    </row>
    <row r="9721" spans="10:11" ht="15" customHeight="1" x14ac:dyDescent="0.25">
      <c r="J9721" s="175"/>
      <c r="K9721" s="175"/>
    </row>
    <row r="9722" spans="10:11" ht="15" customHeight="1" x14ac:dyDescent="0.25">
      <c r="J9722" s="175"/>
      <c r="K9722" s="175"/>
    </row>
    <row r="9723" spans="10:11" ht="15" customHeight="1" x14ac:dyDescent="0.25">
      <c r="J9723" s="175"/>
      <c r="K9723" s="175"/>
    </row>
    <row r="9724" spans="10:11" ht="15" customHeight="1" x14ac:dyDescent="0.25">
      <c r="J9724" s="175"/>
      <c r="K9724" s="175"/>
    </row>
    <row r="9725" spans="10:11" ht="15" customHeight="1" x14ac:dyDescent="0.25">
      <c r="J9725" s="175"/>
      <c r="K9725" s="175"/>
    </row>
    <row r="9726" spans="10:11" ht="15" customHeight="1" x14ac:dyDescent="0.25">
      <c r="J9726" s="175"/>
      <c r="K9726" s="175"/>
    </row>
    <row r="9727" spans="10:11" ht="15" customHeight="1" x14ac:dyDescent="0.25">
      <c r="J9727" s="175"/>
      <c r="K9727" s="175"/>
    </row>
    <row r="9728" spans="10:11" ht="15" customHeight="1" x14ac:dyDescent="0.25">
      <c r="J9728" s="175"/>
      <c r="K9728" s="175"/>
    </row>
    <row r="9729" spans="10:11" ht="15" customHeight="1" x14ac:dyDescent="0.25">
      <c r="J9729" s="175"/>
      <c r="K9729" s="175"/>
    </row>
    <row r="9730" spans="10:11" ht="15" customHeight="1" x14ac:dyDescent="0.25">
      <c r="J9730" s="175"/>
      <c r="K9730" s="175"/>
    </row>
    <row r="9731" spans="10:11" ht="15" customHeight="1" x14ac:dyDescent="0.25">
      <c r="J9731" s="175"/>
      <c r="K9731" s="175"/>
    </row>
    <row r="9732" spans="10:11" ht="15" customHeight="1" x14ac:dyDescent="0.25">
      <c r="J9732" s="175"/>
      <c r="K9732" s="175"/>
    </row>
    <row r="9733" spans="10:11" ht="15" customHeight="1" x14ac:dyDescent="0.25">
      <c r="J9733" s="175"/>
      <c r="K9733" s="175"/>
    </row>
    <row r="9734" spans="10:11" ht="15" customHeight="1" x14ac:dyDescent="0.25">
      <c r="J9734" s="175"/>
      <c r="K9734" s="175"/>
    </row>
    <row r="9735" spans="10:11" ht="15" customHeight="1" x14ac:dyDescent="0.25">
      <c r="J9735" s="175"/>
      <c r="K9735" s="175"/>
    </row>
    <row r="9736" spans="10:11" ht="15" customHeight="1" x14ac:dyDescent="0.25">
      <c r="J9736" s="175"/>
      <c r="K9736" s="175"/>
    </row>
    <row r="9737" spans="10:11" ht="15" customHeight="1" x14ac:dyDescent="0.25">
      <c r="J9737" s="175"/>
      <c r="K9737" s="175"/>
    </row>
    <row r="9738" spans="10:11" ht="15" customHeight="1" x14ac:dyDescent="0.25">
      <c r="J9738" s="175"/>
      <c r="K9738" s="175"/>
    </row>
    <row r="9739" spans="10:11" ht="15" customHeight="1" x14ac:dyDescent="0.25">
      <c r="J9739" s="175"/>
      <c r="K9739" s="175"/>
    </row>
    <row r="9740" spans="10:11" ht="15" customHeight="1" x14ac:dyDescent="0.25">
      <c r="J9740" s="175"/>
      <c r="K9740" s="175"/>
    </row>
    <row r="9741" spans="10:11" ht="15" customHeight="1" x14ac:dyDescent="0.25">
      <c r="J9741" s="175"/>
      <c r="K9741" s="175"/>
    </row>
    <row r="9742" spans="10:11" ht="15" customHeight="1" x14ac:dyDescent="0.25">
      <c r="J9742" s="175"/>
      <c r="K9742" s="175"/>
    </row>
    <row r="9743" spans="10:11" ht="15" customHeight="1" x14ac:dyDescent="0.25">
      <c r="J9743" s="175"/>
      <c r="K9743" s="175"/>
    </row>
    <row r="9744" spans="10:11" ht="15" customHeight="1" x14ac:dyDescent="0.25">
      <c r="J9744" s="175"/>
      <c r="K9744" s="175"/>
    </row>
    <row r="9745" spans="10:11" ht="15" customHeight="1" x14ac:dyDescent="0.25">
      <c r="J9745" s="175"/>
      <c r="K9745" s="175"/>
    </row>
    <row r="9746" spans="10:11" ht="15" customHeight="1" x14ac:dyDescent="0.25">
      <c r="J9746" s="175"/>
      <c r="K9746" s="175"/>
    </row>
    <row r="9747" spans="10:11" ht="15" customHeight="1" x14ac:dyDescent="0.25">
      <c r="J9747" s="175"/>
      <c r="K9747" s="175"/>
    </row>
    <row r="9748" spans="10:11" ht="15" customHeight="1" x14ac:dyDescent="0.25">
      <c r="J9748" s="175"/>
      <c r="K9748" s="175"/>
    </row>
    <row r="9749" spans="10:11" ht="15" customHeight="1" x14ac:dyDescent="0.25">
      <c r="J9749" s="175"/>
      <c r="K9749" s="175"/>
    </row>
    <row r="9750" spans="10:11" ht="15" customHeight="1" x14ac:dyDescent="0.25">
      <c r="J9750" s="175"/>
      <c r="K9750" s="175"/>
    </row>
    <row r="9751" spans="10:11" ht="15" customHeight="1" x14ac:dyDescent="0.25">
      <c r="J9751" s="175"/>
      <c r="K9751" s="175"/>
    </row>
    <row r="9752" spans="10:11" ht="15" customHeight="1" x14ac:dyDescent="0.25">
      <c r="J9752" s="175"/>
      <c r="K9752" s="175"/>
    </row>
    <row r="9753" spans="10:11" ht="15" customHeight="1" x14ac:dyDescent="0.25">
      <c r="J9753" s="175"/>
      <c r="K9753" s="175"/>
    </row>
    <row r="9754" spans="10:11" ht="15" customHeight="1" x14ac:dyDescent="0.25">
      <c r="J9754" s="175"/>
      <c r="K9754" s="175"/>
    </row>
    <row r="9755" spans="10:11" ht="15" customHeight="1" x14ac:dyDescent="0.25">
      <c r="J9755" s="175"/>
      <c r="K9755" s="175"/>
    </row>
    <row r="9756" spans="10:11" ht="15" customHeight="1" x14ac:dyDescent="0.25">
      <c r="J9756" s="175"/>
      <c r="K9756" s="175"/>
    </row>
    <row r="9757" spans="10:11" ht="15" customHeight="1" x14ac:dyDescent="0.25">
      <c r="J9757" s="175"/>
      <c r="K9757" s="175"/>
    </row>
    <row r="9758" spans="10:11" ht="15" customHeight="1" x14ac:dyDescent="0.25">
      <c r="J9758" s="175"/>
      <c r="K9758" s="175"/>
    </row>
    <row r="9759" spans="10:11" ht="15" customHeight="1" x14ac:dyDescent="0.25">
      <c r="J9759" s="175"/>
      <c r="K9759" s="175"/>
    </row>
    <row r="9760" spans="10:11" ht="15" customHeight="1" x14ac:dyDescent="0.25">
      <c r="J9760" s="175"/>
      <c r="K9760" s="175"/>
    </row>
    <row r="9761" spans="10:11" ht="15" customHeight="1" x14ac:dyDescent="0.25">
      <c r="J9761" s="175"/>
      <c r="K9761" s="175"/>
    </row>
    <row r="9762" spans="10:11" ht="15" customHeight="1" x14ac:dyDescent="0.25">
      <c r="J9762" s="175"/>
      <c r="K9762" s="175"/>
    </row>
    <row r="9763" spans="10:11" ht="15" customHeight="1" x14ac:dyDescent="0.25">
      <c r="J9763" s="175"/>
      <c r="K9763" s="175"/>
    </row>
    <row r="9764" spans="10:11" ht="15" customHeight="1" x14ac:dyDescent="0.25">
      <c r="J9764" s="175"/>
      <c r="K9764" s="175"/>
    </row>
    <row r="9765" spans="10:11" ht="15" customHeight="1" x14ac:dyDescent="0.25">
      <c r="J9765" s="175"/>
      <c r="K9765" s="175"/>
    </row>
    <row r="9766" spans="10:11" ht="15" customHeight="1" x14ac:dyDescent="0.25">
      <c r="J9766" s="175"/>
      <c r="K9766" s="175"/>
    </row>
    <row r="9767" spans="10:11" ht="15" customHeight="1" x14ac:dyDescent="0.25">
      <c r="J9767" s="175"/>
      <c r="K9767" s="175"/>
    </row>
    <row r="9768" spans="10:11" ht="15" customHeight="1" x14ac:dyDescent="0.25">
      <c r="J9768" s="175"/>
      <c r="K9768" s="175"/>
    </row>
    <row r="9769" spans="10:11" ht="15" customHeight="1" x14ac:dyDescent="0.25">
      <c r="J9769" s="175"/>
      <c r="K9769" s="175"/>
    </row>
    <row r="9770" spans="10:11" ht="15" customHeight="1" x14ac:dyDescent="0.25">
      <c r="J9770" s="175"/>
      <c r="K9770" s="175"/>
    </row>
    <row r="9771" spans="10:11" ht="15" customHeight="1" x14ac:dyDescent="0.25">
      <c r="J9771" s="175"/>
      <c r="K9771" s="175"/>
    </row>
    <row r="9772" spans="10:11" ht="15" customHeight="1" x14ac:dyDescent="0.25">
      <c r="J9772" s="175"/>
      <c r="K9772" s="175"/>
    </row>
    <row r="9773" spans="10:11" ht="15" customHeight="1" x14ac:dyDescent="0.25">
      <c r="J9773" s="175"/>
      <c r="K9773" s="175"/>
    </row>
    <row r="9774" spans="10:11" ht="15" customHeight="1" x14ac:dyDescent="0.25">
      <c r="J9774" s="175"/>
      <c r="K9774" s="175"/>
    </row>
    <row r="9775" spans="10:11" ht="15" customHeight="1" x14ac:dyDescent="0.25">
      <c r="J9775" s="175"/>
      <c r="K9775" s="175"/>
    </row>
    <row r="9776" spans="10:11" ht="15" customHeight="1" x14ac:dyDescent="0.25">
      <c r="J9776" s="175"/>
      <c r="K9776" s="175"/>
    </row>
    <row r="9777" spans="10:11" ht="15" customHeight="1" x14ac:dyDescent="0.25">
      <c r="J9777" s="175"/>
      <c r="K9777" s="175"/>
    </row>
    <row r="9778" spans="10:11" ht="15" customHeight="1" x14ac:dyDescent="0.25">
      <c r="J9778" s="175"/>
      <c r="K9778" s="175"/>
    </row>
    <row r="9779" spans="10:11" ht="15" customHeight="1" x14ac:dyDescent="0.25">
      <c r="J9779" s="175"/>
      <c r="K9779" s="175"/>
    </row>
    <row r="9780" spans="10:11" ht="15" customHeight="1" x14ac:dyDescent="0.25">
      <c r="J9780" s="175"/>
      <c r="K9780" s="175"/>
    </row>
    <row r="9781" spans="10:11" ht="15" customHeight="1" x14ac:dyDescent="0.25">
      <c r="J9781" s="175"/>
      <c r="K9781" s="175"/>
    </row>
    <row r="9782" spans="10:11" ht="15" customHeight="1" x14ac:dyDescent="0.25">
      <c r="J9782" s="175"/>
      <c r="K9782" s="175"/>
    </row>
    <row r="9783" spans="10:11" ht="15" customHeight="1" x14ac:dyDescent="0.25">
      <c r="J9783" s="175"/>
      <c r="K9783" s="175"/>
    </row>
    <row r="9784" spans="10:11" ht="15" customHeight="1" x14ac:dyDescent="0.25">
      <c r="J9784" s="175"/>
      <c r="K9784" s="175"/>
    </row>
    <row r="9785" spans="10:11" ht="15" customHeight="1" x14ac:dyDescent="0.25">
      <c r="J9785" s="175"/>
      <c r="K9785" s="175"/>
    </row>
    <row r="9786" spans="10:11" ht="15" customHeight="1" x14ac:dyDescent="0.25">
      <c r="J9786" s="175"/>
      <c r="K9786" s="175"/>
    </row>
    <row r="9787" spans="10:11" ht="15" customHeight="1" x14ac:dyDescent="0.25">
      <c r="J9787" s="175"/>
      <c r="K9787" s="175"/>
    </row>
    <row r="9788" spans="10:11" ht="15" customHeight="1" x14ac:dyDescent="0.25">
      <c r="J9788" s="175"/>
      <c r="K9788" s="175"/>
    </row>
    <row r="9789" spans="10:11" ht="15" customHeight="1" x14ac:dyDescent="0.25">
      <c r="J9789" s="175"/>
      <c r="K9789" s="175"/>
    </row>
    <row r="9790" spans="10:11" ht="15" customHeight="1" x14ac:dyDescent="0.25">
      <c r="J9790" s="175"/>
      <c r="K9790" s="175"/>
    </row>
    <row r="9791" spans="10:11" ht="15" customHeight="1" x14ac:dyDescent="0.25">
      <c r="J9791" s="175"/>
      <c r="K9791" s="175"/>
    </row>
    <row r="9792" spans="10:11" ht="15" customHeight="1" x14ac:dyDescent="0.25">
      <c r="J9792" s="175"/>
      <c r="K9792" s="175"/>
    </row>
    <row r="9793" spans="10:11" ht="15" customHeight="1" x14ac:dyDescent="0.25">
      <c r="J9793" s="175"/>
      <c r="K9793" s="175"/>
    </row>
    <row r="9794" spans="10:11" ht="15" customHeight="1" x14ac:dyDescent="0.25">
      <c r="J9794" s="175"/>
      <c r="K9794" s="175"/>
    </row>
    <row r="9795" spans="10:11" ht="15" customHeight="1" x14ac:dyDescent="0.25">
      <c r="J9795" s="175"/>
      <c r="K9795" s="175"/>
    </row>
    <row r="9796" spans="10:11" ht="15" customHeight="1" x14ac:dyDescent="0.25">
      <c r="J9796" s="175"/>
      <c r="K9796" s="175"/>
    </row>
    <row r="9797" spans="10:11" ht="15" customHeight="1" x14ac:dyDescent="0.25">
      <c r="J9797" s="175"/>
      <c r="K9797" s="175"/>
    </row>
    <row r="9798" spans="10:11" ht="15" customHeight="1" x14ac:dyDescent="0.25">
      <c r="J9798" s="175"/>
      <c r="K9798" s="175"/>
    </row>
    <row r="9799" spans="10:11" ht="15" customHeight="1" x14ac:dyDescent="0.25">
      <c r="J9799" s="175"/>
      <c r="K9799" s="175"/>
    </row>
    <row r="9800" spans="10:11" ht="15" customHeight="1" x14ac:dyDescent="0.25">
      <c r="J9800" s="175"/>
      <c r="K9800" s="175"/>
    </row>
    <row r="9801" spans="10:11" ht="15" customHeight="1" x14ac:dyDescent="0.25">
      <c r="J9801" s="175"/>
      <c r="K9801" s="175"/>
    </row>
    <row r="9802" spans="10:11" ht="15" customHeight="1" x14ac:dyDescent="0.25">
      <c r="J9802" s="175"/>
      <c r="K9802" s="175"/>
    </row>
    <row r="9803" spans="10:11" ht="15" customHeight="1" x14ac:dyDescent="0.25">
      <c r="J9803" s="175"/>
      <c r="K9803" s="175"/>
    </row>
    <row r="9804" spans="10:11" ht="15" customHeight="1" x14ac:dyDescent="0.25">
      <c r="J9804" s="175"/>
      <c r="K9804" s="175"/>
    </row>
    <row r="9805" spans="10:11" ht="15" customHeight="1" x14ac:dyDescent="0.25">
      <c r="J9805" s="175"/>
      <c r="K9805" s="175"/>
    </row>
    <row r="9806" spans="10:11" ht="15" customHeight="1" x14ac:dyDescent="0.25">
      <c r="J9806" s="175"/>
      <c r="K9806" s="175"/>
    </row>
    <row r="9807" spans="10:11" ht="15" customHeight="1" x14ac:dyDescent="0.25">
      <c r="J9807" s="175"/>
      <c r="K9807" s="175"/>
    </row>
    <row r="9808" spans="10:11" ht="15" customHeight="1" x14ac:dyDescent="0.25">
      <c r="J9808" s="175"/>
      <c r="K9808" s="175"/>
    </row>
    <row r="9809" spans="10:11" ht="15" customHeight="1" x14ac:dyDescent="0.25">
      <c r="J9809" s="175"/>
      <c r="K9809" s="175"/>
    </row>
    <row r="9810" spans="10:11" ht="15" customHeight="1" x14ac:dyDescent="0.25">
      <c r="J9810" s="175"/>
      <c r="K9810" s="175"/>
    </row>
    <row r="9811" spans="10:11" ht="15" customHeight="1" x14ac:dyDescent="0.25">
      <c r="J9811" s="175"/>
      <c r="K9811" s="175"/>
    </row>
    <row r="9812" spans="10:11" ht="15" customHeight="1" x14ac:dyDescent="0.25">
      <c r="J9812" s="175"/>
      <c r="K9812" s="175"/>
    </row>
    <row r="9813" spans="10:11" ht="15" customHeight="1" x14ac:dyDescent="0.25">
      <c r="J9813" s="175"/>
      <c r="K9813" s="175"/>
    </row>
    <row r="9814" spans="10:11" ht="15" customHeight="1" x14ac:dyDescent="0.25">
      <c r="J9814" s="175"/>
      <c r="K9814" s="175"/>
    </row>
    <row r="9815" spans="10:11" ht="15" customHeight="1" x14ac:dyDescent="0.25">
      <c r="J9815" s="175"/>
      <c r="K9815" s="175"/>
    </row>
    <row r="9816" spans="10:11" ht="15" customHeight="1" x14ac:dyDescent="0.25">
      <c r="J9816" s="175"/>
      <c r="K9816" s="175"/>
    </row>
    <row r="9817" spans="10:11" ht="15" customHeight="1" x14ac:dyDescent="0.25">
      <c r="J9817" s="175"/>
      <c r="K9817" s="175"/>
    </row>
    <row r="9818" spans="10:11" ht="15" customHeight="1" x14ac:dyDescent="0.25">
      <c r="J9818" s="175"/>
      <c r="K9818" s="175"/>
    </row>
    <row r="9819" spans="10:11" ht="15" customHeight="1" x14ac:dyDescent="0.25">
      <c r="J9819" s="175"/>
      <c r="K9819" s="175"/>
    </row>
    <row r="9820" spans="10:11" ht="15" customHeight="1" x14ac:dyDescent="0.25">
      <c r="J9820" s="175"/>
      <c r="K9820" s="175"/>
    </row>
    <row r="9821" spans="10:11" ht="15" customHeight="1" x14ac:dyDescent="0.25">
      <c r="J9821" s="175"/>
      <c r="K9821" s="175"/>
    </row>
    <row r="9822" spans="10:11" ht="15" customHeight="1" x14ac:dyDescent="0.25">
      <c r="J9822" s="175"/>
      <c r="K9822" s="175"/>
    </row>
    <row r="9823" spans="10:11" ht="15" customHeight="1" x14ac:dyDescent="0.25">
      <c r="J9823" s="175"/>
      <c r="K9823" s="175"/>
    </row>
    <row r="9824" spans="10:11" ht="15" customHeight="1" x14ac:dyDescent="0.25">
      <c r="J9824" s="175"/>
      <c r="K9824" s="175"/>
    </row>
    <row r="9825" spans="10:11" ht="15" customHeight="1" x14ac:dyDescent="0.25">
      <c r="J9825" s="175"/>
      <c r="K9825" s="175"/>
    </row>
    <row r="9826" spans="10:11" ht="15" customHeight="1" x14ac:dyDescent="0.25">
      <c r="J9826" s="175"/>
      <c r="K9826" s="175"/>
    </row>
    <row r="9827" spans="10:11" ht="15" customHeight="1" x14ac:dyDescent="0.25">
      <c r="J9827" s="175"/>
      <c r="K9827" s="175"/>
    </row>
    <row r="9828" spans="10:11" ht="15" customHeight="1" x14ac:dyDescent="0.25">
      <c r="J9828" s="175"/>
      <c r="K9828" s="175"/>
    </row>
    <row r="9829" spans="10:11" ht="15" customHeight="1" x14ac:dyDescent="0.25">
      <c r="J9829" s="175"/>
      <c r="K9829" s="175"/>
    </row>
    <row r="9830" spans="10:11" ht="15" customHeight="1" x14ac:dyDescent="0.25">
      <c r="J9830" s="175"/>
      <c r="K9830" s="175"/>
    </row>
    <row r="9831" spans="10:11" ht="15" customHeight="1" x14ac:dyDescent="0.25">
      <c r="J9831" s="175"/>
      <c r="K9831" s="175"/>
    </row>
    <row r="9832" spans="10:11" ht="15" customHeight="1" x14ac:dyDescent="0.25">
      <c r="J9832" s="175"/>
      <c r="K9832" s="175"/>
    </row>
    <row r="9833" spans="10:11" ht="15" customHeight="1" x14ac:dyDescent="0.25">
      <c r="J9833" s="175"/>
      <c r="K9833" s="175"/>
    </row>
    <row r="9834" spans="10:11" ht="15" customHeight="1" x14ac:dyDescent="0.25">
      <c r="J9834" s="175"/>
      <c r="K9834" s="175"/>
    </row>
    <row r="9835" spans="10:11" ht="15" customHeight="1" x14ac:dyDescent="0.25">
      <c r="J9835" s="175"/>
      <c r="K9835" s="175"/>
    </row>
    <row r="9836" spans="10:11" ht="15" customHeight="1" x14ac:dyDescent="0.25">
      <c r="J9836" s="175"/>
      <c r="K9836" s="175"/>
    </row>
    <row r="9837" spans="10:11" ht="15" customHeight="1" x14ac:dyDescent="0.25">
      <c r="J9837" s="175"/>
      <c r="K9837" s="175"/>
    </row>
    <row r="9838" spans="10:11" ht="15" customHeight="1" x14ac:dyDescent="0.25">
      <c r="J9838" s="175"/>
      <c r="K9838" s="175"/>
    </row>
    <row r="9839" spans="10:11" ht="15" customHeight="1" x14ac:dyDescent="0.25">
      <c r="J9839" s="175"/>
      <c r="K9839" s="175"/>
    </row>
    <row r="9840" spans="10:11" ht="15" customHeight="1" x14ac:dyDescent="0.25">
      <c r="J9840" s="175"/>
      <c r="K9840" s="175"/>
    </row>
    <row r="9841" spans="10:11" ht="15" customHeight="1" x14ac:dyDescent="0.25">
      <c r="J9841" s="175"/>
      <c r="K9841" s="175"/>
    </row>
    <row r="9842" spans="10:11" ht="15" customHeight="1" x14ac:dyDescent="0.25">
      <c r="J9842" s="175"/>
      <c r="K9842" s="175"/>
    </row>
    <row r="9843" spans="10:11" ht="15" customHeight="1" x14ac:dyDescent="0.25">
      <c r="J9843" s="175"/>
      <c r="K9843" s="175"/>
    </row>
    <row r="9844" spans="10:11" ht="15" customHeight="1" x14ac:dyDescent="0.25">
      <c r="J9844" s="175"/>
      <c r="K9844" s="175"/>
    </row>
    <row r="9845" spans="10:11" ht="15" customHeight="1" x14ac:dyDescent="0.25">
      <c r="J9845" s="175"/>
      <c r="K9845" s="175"/>
    </row>
    <row r="9846" spans="10:11" ht="15" customHeight="1" x14ac:dyDescent="0.25">
      <c r="J9846" s="175"/>
      <c r="K9846" s="175"/>
    </row>
    <row r="9847" spans="10:11" ht="15" customHeight="1" x14ac:dyDescent="0.25">
      <c r="J9847" s="175"/>
      <c r="K9847" s="175"/>
    </row>
    <row r="9848" spans="10:11" ht="15" customHeight="1" x14ac:dyDescent="0.25">
      <c r="J9848" s="175"/>
      <c r="K9848" s="175"/>
    </row>
    <row r="9849" spans="10:11" ht="15" customHeight="1" x14ac:dyDescent="0.25">
      <c r="J9849" s="175"/>
      <c r="K9849" s="175"/>
    </row>
    <row r="9850" spans="10:11" ht="15" customHeight="1" x14ac:dyDescent="0.25">
      <c r="J9850" s="175"/>
      <c r="K9850" s="175"/>
    </row>
    <row r="9851" spans="10:11" ht="15" customHeight="1" x14ac:dyDescent="0.25">
      <c r="J9851" s="175"/>
      <c r="K9851" s="175"/>
    </row>
    <row r="9852" spans="10:11" ht="15" customHeight="1" x14ac:dyDescent="0.25">
      <c r="J9852" s="175"/>
      <c r="K9852" s="175"/>
    </row>
    <row r="9853" spans="10:11" ht="15" customHeight="1" x14ac:dyDescent="0.25">
      <c r="J9853" s="175"/>
      <c r="K9853" s="175"/>
    </row>
    <row r="9854" spans="10:11" ht="15" customHeight="1" x14ac:dyDescent="0.25">
      <c r="J9854" s="175"/>
      <c r="K9854" s="175"/>
    </row>
    <row r="9855" spans="10:11" ht="15" customHeight="1" x14ac:dyDescent="0.25">
      <c r="J9855" s="175"/>
      <c r="K9855" s="175"/>
    </row>
    <row r="9856" spans="10:11" ht="15" customHeight="1" x14ac:dyDescent="0.25">
      <c r="J9856" s="175"/>
      <c r="K9856" s="175"/>
    </row>
    <row r="9857" spans="10:11" ht="15" customHeight="1" x14ac:dyDescent="0.25">
      <c r="J9857" s="175"/>
      <c r="K9857" s="175"/>
    </row>
    <row r="9858" spans="10:11" ht="15" customHeight="1" x14ac:dyDescent="0.25">
      <c r="J9858" s="175"/>
      <c r="K9858" s="175"/>
    </row>
    <row r="9859" spans="10:11" ht="15" customHeight="1" x14ac:dyDescent="0.25">
      <c r="J9859" s="175"/>
      <c r="K9859" s="175"/>
    </row>
    <row r="9860" spans="10:11" ht="15" customHeight="1" x14ac:dyDescent="0.25">
      <c r="J9860" s="175"/>
      <c r="K9860" s="175"/>
    </row>
    <row r="9861" spans="10:11" ht="15" customHeight="1" x14ac:dyDescent="0.25">
      <c r="J9861" s="175"/>
      <c r="K9861" s="175"/>
    </row>
    <row r="9862" spans="10:11" ht="15" customHeight="1" x14ac:dyDescent="0.25">
      <c r="J9862" s="175"/>
      <c r="K9862" s="175"/>
    </row>
    <row r="9863" spans="10:11" ht="15" customHeight="1" x14ac:dyDescent="0.25">
      <c r="J9863" s="175"/>
      <c r="K9863" s="175"/>
    </row>
    <row r="9864" spans="10:11" ht="15" customHeight="1" x14ac:dyDescent="0.25">
      <c r="J9864" s="175"/>
      <c r="K9864" s="175"/>
    </row>
    <row r="9865" spans="10:11" ht="15" customHeight="1" x14ac:dyDescent="0.25">
      <c r="J9865" s="175"/>
      <c r="K9865" s="175"/>
    </row>
    <row r="9866" spans="10:11" ht="15" customHeight="1" x14ac:dyDescent="0.25">
      <c r="J9866" s="175"/>
      <c r="K9866" s="175"/>
    </row>
    <row r="9867" spans="10:11" ht="15" customHeight="1" x14ac:dyDescent="0.25">
      <c r="J9867" s="175"/>
      <c r="K9867" s="175"/>
    </row>
    <row r="9868" spans="10:11" ht="15" customHeight="1" x14ac:dyDescent="0.25">
      <c r="J9868" s="175"/>
      <c r="K9868" s="175"/>
    </row>
    <row r="9869" spans="10:11" ht="15" customHeight="1" x14ac:dyDescent="0.25">
      <c r="J9869" s="175"/>
      <c r="K9869" s="175"/>
    </row>
    <row r="9870" spans="10:11" ht="15" customHeight="1" x14ac:dyDescent="0.25">
      <c r="J9870" s="175"/>
      <c r="K9870" s="175"/>
    </row>
    <row r="9871" spans="10:11" ht="15" customHeight="1" x14ac:dyDescent="0.25">
      <c r="J9871" s="175"/>
      <c r="K9871" s="175"/>
    </row>
    <row r="9872" spans="10:11" ht="15" customHeight="1" x14ac:dyDescent="0.25">
      <c r="J9872" s="175"/>
      <c r="K9872" s="175"/>
    </row>
    <row r="9873" spans="10:11" ht="15" customHeight="1" x14ac:dyDescent="0.25">
      <c r="J9873" s="175"/>
      <c r="K9873" s="175"/>
    </row>
    <row r="9874" spans="10:11" ht="15" customHeight="1" x14ac:dyDescent="0.25">
      <c r="J9874" s="175"/>
      <c r="K9874" s="175"/>
    </row>
    <row r="9875" spans="10:11" ht="15" customHeight="1" x14ac:dyDescent="0.25">
      <c r="J9875" s="175"/>
      <c r="K9875" s="175"/>
    </row>
    <row r="9876" spans="10:11" ht="15" customHeight="1" x14ac:dyDescent="0.25">
      <c r="J9876" s="175"/>
      <c r="K9876" s="175"/>
    </row>
    <row r="9877" spans="10:11" ht="15" customHeight="1" x14ac:dyDescent="0.25">
      <c r="J9877" s="175"/>
      <c r="K9877" s="175"/>
    </row>
    <row r="9878" spans="10:11" ht="15" customHeight="1" x14ac:dyDescent="0.25">
      <c r="J9878" s="175"/>
      <c r="K9878" s="175"/>
    </row>
    <row r="9879" spans="10:11" ht="15" customHeight="1" x14ac:dyDescent="0.25">
      <c r="J9879" s="175"/>
      <c r="K9879" s="175"/>
    </row>
    <row r="9880" spans="10:11" ht="15" customHeight="1" x14ac:dyDescent="0.25">
      <c r="J9880" s="175"/>
      <c r="K9880" s="175"/>
    </row>
    <row r="9881" spans="10:11" ht="15" customHeight="1" x14ac:dyDescent="0.25">
      <c r="J9881" s="175"/>
      <c r="K9881" s="175"/>
    </row>
    <row r="9882" spans="10:11" ht="15" customHeight="1" x14ac:dyDescent="0.25">
      <c r="J9882" s="175"/>
      <c r="K9882" s="175"/>
    </row>
    <row r="9883" spans="10:11" ht="15" customHeight="1" x14ac:dyDescent="0.25">
      <c r="J9883" s="175"/>
      <c r="K9883" s="175"/>
    </row>
    <row r="9884" spans="10:11" ht="15" customHeight="1" x14ac:dyDescent="0.25">
      <c r="J9884" s="175"/>
      <c r="K9884" s="175"/>
    </row>
    <row r="9885" spans="10:11" ht="15" customHeight="1" x14ac:dyDescent="0.25">
      <c r="J9885" s="175"/>
      <c r="K9885" s="175"/>
    </row>
    <row r="9886" spans="10:11" ht="15" customHeight="1" x14ac:dyDescent="0.25">
      <c r="J9886" s="175"/>
      <c r="K9886" s="175"/>
    </row>
    <row r="9887" spans="10:11" ht="15" customHeight="1" x14ac:dyDescent="0.25">
      <c r="J9887" s="175"/>
      <c r="K9887" s="175"/>
    </row>
    <row r="9888" spans="10:11" ht="15" customHeight="1" x14ac:dyDescent="0.25">
      <c r="J9888" s="175"/>
      <c r="K9888" s="175"/>
    </row>
    <row r="9889" spans="10:11" ht="15" customHeight="1" x14ac:dyDescent="0.25">
      <c r="J9889" s="175"/>
      <c r="K9889" s="175"/>
    </row>
    <row r="9890" spans="10:11" ht="15" customHeight="1" x14ac:dyDescent="0.25">
      <c r="J9890" s="175"/>
      <c r="K9890" s="175"/>
    </row>
    <row r="9891" spans="10:11" ht="15" customHeight="1" x14ac:dyDescent="0.25">
      <c r="J9891" s="175"/>
      <c r="K9891" s="175"/>
    </row>
    <row r="9892" spans="10:11" ht="15" customHeight="1" x14ac:dyDescent="0.25">
      <c r="J9892" s="175"/>
      <c r="K9892" s="175"/>
    </row>
    <row r="9893" spans="10:11" ht="15" customHeight="1" x14ac:dyDescent="0.25">
      <c r="J9893" s="175"/>
      <c r="K9893" s="175"/>
    </row>
    <row r="9894" spans="10:11" ht="15" customHeight="1" x14ac:dyDescent="0.25">
      <c r="J9894" s="175"/>
      <c r="K9894" s="175"/>
    </row>
    <row r="9895" spans="10:11" ht="15" customHeight="1" x14ac:dyDescent="0.25">
      <c r="J9895" s="175"/>
      <c r="K9895" s="175"/>
    </row>
    <row r="9896" spans="10:11" ht="15" customHeight="1" x14ac:dyDescent="0.25">
      <c r="J9896" s="175"/>
      <c r="K9896" s="175"/>
    </row>
    <row r="9897" spans="10:11" ht="15" customHeight="1" x14ac:dyDescent="0.25">
      <c r="J9897" s="175"/>
      <c r="K9897" s="175"/>
    </row>
    <row r="9898" spans="10:11" ht="15" customHeight="1" x14ac:dyDescent="0.25">
      <c r="J9898" s="175"/>
      <c r="K9898" s="175"/>
    </row>
    <row r="9899" spans="10:11" ht="15" customHeight="1" x14ac:dyDescent="0.25">
      <c r="J9899" s="175"/>
      <c r="K9899" s="175"/>
    </row>
    <row r="9900" spans="10:11" ht="15" customHeight="1" x14ac:dyDescent="0.25">
      <c r="J9900" s="175"/>
      <c r="K9900" s="175"/>
    </row>
    <row r="9901" spans="10:11" ht="15" customHeight="1" x14ac:dyDescent="0.25">
      <c r="J9901" s="175"/>
      <c r="K9901" s="175"/>
    </row>
    <row r="9902" spans="10:11" ht="15" customHeight="1" x14ac:dyDescent="0.25">
      <c r="J9902" s="175"/>
      <c r="K9902" s="175"/>
    </row>
    <row r="9903" spans="10:11" ht="15" customHeight="1" x14ac:dyDescent="0.25">
      <c r="J9903" s="175"/>
      <c r="K9903" s="175"/>
    </row>
    <row r="9904" spans="10:11" ht="15" customHeight="1" x14ac:dyDescent="0.25">
      <c r="J9904" s="175"/>
      <c r="K9904" s="175"/>
    </row>
    <row r="9905" spans="10:11" ht="15" customHeight="1" x14ac:dyDescent="0.25">
      <c r="J9905" s="175"/>
      <c r="K9905" s="175"/>
    </row>
    <row r="9906" spans="10:11" ht="15" customHeight="1" x14ac:dyDescent="0.25">
      <c r="J9906" s="175"/>
      <c r="K9906" s="175"/>
    </row>
    <row r="9907" spans="10:11" ht="15" customHeight="1" x14ac:dyDescent="0.25">
      <c r="J9907" s="175"/>
      <c r="K9907" s="175"/>
    </row>
    <row r="9908" spans="10:11" ht="15" customHeight="1" x14ac:dyDescent="0.25">
      <c r="J9908" s="175"/>
      <c r="K9908" s="175"/>
    </row>
    <row r="9909" spans="10:11" ht="15" customHeight="1" x14ac:dyDescent="0.25">
      <c r="J9909" s="175"/>
      <c r="K9909" s="175"/>
    </row>
    <row r="9910" spans="10:11" ht="15" customHeight="1" x14ac:dyDescent="0.25">
      <c r="J9910" s="175"/>
      <c r="K9910" s="175"/>
    </row>
    <row r="9911" spans="10:11" ht="15" customHeight="1" x14ac:dyDescent="0.25">
      <c r="J9911" s="175"/>
      <c r="K9911" s="175"/>
    </row>
    <row r="9912" spans="10:11" ht="15" customHeight="1" x14ac:dyDescent="0.25">
      <c r="J9912" s="175"/>
      <c r="K9912" s="175"/>
    </row>
    <row r="9913" spans="10:11" ht="15" customHeight="1" x14ac:dyDescent="0.25">
      <c r="J9913" s="175"/>
      <c r="K9913" s="175"/>
    </row>
    <row r="9914" spans="10:11" ht="15" customHeight="1" x14ac:dyDescent="0.25">
      <c r="J9914" s="175"/>
      <c r="K9914" s="175"/>
    </row>
    <row r="9915" spans="10:11" ht="15" customHeight="1" x14ac:dyDescent="0.25">
      <c r="J9915" s="175"/>
      <c r="K9915" s="175"/>
    </row>
    <row r="9916" spans="10:11" ht="15" customHeight="1" x14ac:dyDescent="0.25">
      <c r="J9916" s="175"/>
      <c r="K9916" s="175"/>
    </row>
    <row r="9917" spans="10:11" ht="15" customHeight="1" x14ac:dyDescent="0.25">
      <c r="J9917" s="175"/>
      <c r="K9917" s="175"/>
    </row>
    <row r="9918" spans="10:11" ht="15" customHeight="1" x14ac:dyDescent="0.25">
      <c r="J9918" s="175"/>
      <c r="K9918" s="175"/>
    </row>
    <row r="9919" spans="10:11" ht="15" customHeight="1" x14ac:dyDescent="0.25">
      <c r="J9919" s="175"/>
      <c r="K9919" s="175"/>
    </row>
    <row r="9920" spans="10:11" ht="15" customHeight="1" x14ac:dyDescent="0.25">
      <c r="J9920" s="175"/>
      <c r="K9920" s="175"/>
    </row>
    <row r="9921" spans="10:11" ht="15" customHeight="1" x14ac:dyDescent="0.25">
      <c r="J9921" s="175"/>
      <c r="K9921" s="175"/>
    </row>
    <row r="9922" spans="10:11" ht="15" customHeight="1" x14ac:dyDescent="0.25">
      <c r="J9922" s="175"/>
      <c r="K9922" s="175"/>
    </row>
    <row r="9923" spans="10:11" ht="15" customHeight="1" x14ac:dyDescent="0.25">
      <c r="J9923" s="175"/>
      <c r="K9923" s="175"/>
    </row>
    <row r="9924" spans="10:11" ht="15" customHeight="1" x14ac:dyDescent="0.25">
      <c r="J9924" s="175"/>
      <c r="K9924" s="175"/>
    </row>
    <row r="9925" spans="10:11" ht="15" customHeight="1" x14ac:dyDescent="0.25">
      <c r="J9925" s="175"/>
      <c r="K9925" s="175"/>
    </row>
    <row r="9926" spans="10:11" ht="15" customHeight="1" x14ac:dyDescent="0.25">
      <c r="J9926" s="175"/>
      <c r="K9926" s="175"/>
    </row>
    <row r="9927" spans="10:11" ht="15" customHeight="1" x14ac:dyDescent="0.25">
      <c r="J9927" s="175"/>
      <c r="K9927" s="175"/>
    </row>
    <row r="9928" spans="10:11" ht="15" customHeight="1" x14ac:dyDescent="0.25">
      <c r="J9928" s="175"/>
      <c r="K9928" s="175"/>
    </row>
    <row r="9929" spans="10:11" ht="15" customHeight="1" x14ac:dyDescent="0.25">
      <c r="J9929" s="175"/>
      <c r="K9929" s="175"/>
    </row>
    <row r="9930" spans="10:11" ht="15" customHeight="1" x14ac:dyDescent="0.25">
      <c r="J9930" s="175"/>
      <c r="K9930" s="175"/>
    </row>
    <row r="9931" spans="10:11" ht="15" customHeight="1" x14ac:dyDescent="0.25">
      <c r="J9931" s="175"/>
      <c r="K9931" s="175"/>
    </row>
    <row r="9932" spans="10:11" ht="15" customHeight="1" x14ac:dyDescent="0.25">
      <c r="J9932" s="175"/>
      <c r="K9932" s="175"/>
    </row>
    <row r="9933" spans="10:11" ht="15" customHeight="1" x14ac:dyDescent="0.25">
      <c r="J9933" s="175"/>
      <c r="K9933" s="175"/>
    </row>
    <row r="9934" spans="10:11" ht="15" customHeight="1" x14ac:dyDescent="0.25">
      <c r="J9934" s="175"/>
      <c r="K9934" s="175"/>
    </row>
    <row r="9935" spans="10:11" ht="15" customHeight="1" x14ac:dyDescent="0.25">
      <c r="J9935" s="175"/>
      <c r="K9935" s="175"/>
    </row>
    <row r="9936" spans="10:11" ht="15" customHeight="1" x14ac:dyDescent="0.25">
      <c r="J9936" s="175"/>
      <c r="K9936" s="175"/>
    </row>
    <row r="9937" spans="10:11" ht="15" customHeight="1" x14ac:dyDescent="0.25">
      <c r="J9937" s="175"/>
      <c r="K9937" s="175"/>
    </row>
    <row r="9938" spans="10:11" ht="15" customHeight="1" x14ac:dyDescent="0.25">
      <c r="J9938" s="175"/>
      <c r="K9938" s="175"/>
    </row>
    <row r="9939" spans="10:11" ht="15" customHeight="1" x14ac:dyDescent="0.25">
      <c r="J9939" s="175"/>
      <c r="K9939" s="175"/>
    </row>
    <row r="9940" spans="10:11" ht="15" customHeight="1" x14ac:dyDescent="0.25">
      <c r="J9940" s="175"/>
      <c r="K9940" s="175"/>
    </row>
    <row r="9941" spans="10:11" ht="15" customHeight="1" x14ac:dyDescent="0.25">
      <c r="J9941" s="175"/>
      <c r="K9941" s="175"/>
    </row>
    <row r="9942" spans="10:11" ht="15" customHeight="1" x14ac:dyDescent="0.25">
      <c r="J9942" s="175"/>
      <c r="K9942" s="175"/>
    </row>
    <row r="9943" spans="10:11" ht="15" customHeight="1" x14ac:dyDescent="0.25">
      <c r="J9943" s="175"/>
      <c r="K9943" s="175"/>
    </row>
    <row r="9944" spans="10:11" ht="15" customHeight="1" x14ac:dyDescent="0.25">
      <c r="J9944" s="175"/>
      <c r="K9944" s="175"/>
    </row>
    <row r="9945" spans="10:11" ht="15" customHeight="1" x14ac:dyDescent="0.25">
      <c r="J9945" s="175"/>
      <c r="K9945" s="175"/>
    </row>
    <row r="9946" spans="10:11" ht="15" customHeight="1" x14ac:dyDescent="0.25">
      <c r="J9946" s="175"/>
      <c r="K9946" s="175"/>
    </row>
    <row r="9947" spans="10:11" ht="15" customHeight="1" x14ac:dyDescent="0.25">
      <c r="J9947" s="175"/>
      <c r="K9947" s="175"/>
    </row>
    <row r="9948" spans="10:11" ht="15" customHeight="1" x14ac:dyDescent="0.25">
      <c r="J9948" s="175"/>
      <c r="K9948" s="175"/>
    </row>
    <row r="9949" spans="10:11" ht="15" customHeight="1" x14ac:dyDescent="0.25">
      <c r="J9949" s="175"/>
      <c r="K9949" s="175"/>
    </row>
    <row r="9950" spans="10:11" ht="15" customHeight="1" x14ac:dyDescent="0.25">
      <c r="J9950" s="175"/>
      <c r="K9950" s="175"/>
    </row>
    <row r="9951" spans="10:11" ht="15" customHeight="1" x14ac:dyDescent="0.25">
      <c r="J9951" s="175"/>
      <c r="K9951" s="175"/>
    </row>
    <row r="9952" spans="10:11" ht="15" customHeight="1" x14ac:dyDescent="0.25">
      <c r="J9952" s="175"/>
      <c r="K9952" s="175"/>
    </row>
    <row r="9953" spans="10:11" ht="15" customHeight="1" x14ac:dyDescent="0.25">
      <c r="J9953" s="175"/>
      <c r="K9953" s="175"/>
    </row>
    <row r="9954" spans="10:11" ht="15" customHeight="1" x14ac:dyDescent="0.25">
      <c r="J9954" s="175"/>
      <c r="K9954" s="175"/>
    </row>
    <row r="9955" spans="10:11" ht="15" customHeight="1" x14ac:dyDescent="0.25">
      <c r="J9955" s="175"/>
      <c r="K9955" s="175"/>
    </row>
    <row r="9956" spans="10:11" ht="15" customHeight="1" x14ac:dyDescent="0.25">
      <c r="J9956" s="175"/>
      <c r="K9956" s="175"/>
    </row>
    <row r="9957" spans="10:11" ht="15" customHeight="1" x14ac:dyDescent="0.25">
      <c r="J9957" s="175"/>
      <c r="K9957" s="175"/>
    </row>
    <row r="9958" spans="10:11" ht="15" customHeight="1" x14ac:dyDescent="0.25">
      <c r="J9958" s="175"/>
      <c r="K9958" s="175"/>
    </row>
    <row r="9959" spans="10:11" ht="15" customHeight="1" x14ac:dyDescent="0.25">
      <c r="J9959" s="175"/>
      <c r="K9959" s="175"/>
    </row>
    <row r="9960" spans="10:11" ht="15" customHeight="1" x14ac:dyDescent="0.25">
      <c r="J9960" s="175"/>
      <c r="K9960" s="175"/>
    </row>
    <row r="9961" spans="10:11" ht="15" customHeight="1" x14ac:dyDescent="0.25">
      <c r="J9961" s="175"/>
      <c r="K9961" s="175"/>
    </row>
    <row r="9962" spans="10:11" ht="15" customHeight="1" x14ac:dyDescent="0.25">
      <c r="J9962" s="175"/>
      <c r="K9962" s="175"/>
    </row>
    <row r="9963" spans="10:11" ht="15" customHeight="1" x14ac:dyDescent="0.25">
      <c r="J9963" s="175"/>
      <c r="K9963" s="175"/>
    </row>
    <row r="9964" spans="10:11" ht="15" customHeight="1" x14ac:dyDescent="0.25">
      <c r="J9964" s="175"/>
      <c r="K9964" s="175"/>
    </row>
    <row r="9965" spans="10:11" ht="15" customHeight="1" x14ac:dyDescent="0.25">
      <c r="J9965" s="175"/>
      <c r="K9965" s="175"/>
    </row>
    <row r="9966" spans="10:11" ht="15" customHeight="1" x14ac:dyDescent="0.25">
      <c r="J9966" s="175"/>
      <c r="K9966" s="175"/>
    </row>
    <row r="9967" spans="10:11" ht="15" customHeight="1" x14ac:dyDescent="0.25">
      <c r="J9967" s="175"/>
      <c r="K9967" s="175"/>
    </row>
    <row r="9968" spans="10:11" ht="15" customHeight="1" x14ac:dyDescent="0.25">
      <c r="J9968" s="175"/>
      <c r="K9968" s="175"/>
    </row>
    <row r="9969" spans="10:11" ht="15" customHeight="1" x14ac:dyDescent="0.25">
      <c r="J9969" s="175"/>
      <c r="K9969" s="175"/>
    </row>
    <row r="9970" spans="10:11" ht="15" customHeight="1" x14ac:dyDescent="0.25">
      <c r="J9970" s="175"/>
      <c r="K9970" s="175"/>
    </row>
    <row r="9971" spans="10:11" ht="15" customHeight="1" x14ac:dyDescent="0.25">
      <c r="J9971" s="175"/>
      <c r="K9971" s="175"/>
    </row>
    <row r="9972" spans="10:11" ht="15" customHeight="1" x14ac:dyDescent="0.25">
      <c r="J9972" s="175"/>
      <c r="K9972" s="175"/>
    </row>
    <row r="9973" spans="10:11" ht="15" customHeight="1" x14ac:dyDescent="0.25">
      <c r="J9973" s="175"/>
      <c r="K9973" s="175"/>
    </row>
    <row r="9974" spans="10:11" ht="15" customHeight="1" x14ac:dyDescent="0.25">
      <c r="J9974" s="175"/>
      <c r="K9974" s="175"/>
    </row>
    <row r="9975" spans="10:11" ht="15" customHeight="1" x14ac:dyDescent="0.25">
      <c r="J9975" s="175"/>
      <c r="K9975" s="175"/>
    </row>
    <row r="9976" spans="10:11" ht="15" customHeight="1" x14ac:dyDescent="0.25">
      <c r="J9976" s="175"/>
      <c r="K9976" s="175"/>
    </row>
    <row r="9977" spans="10:11" ht="15" customHeight="1" x14ac:dyDescent="0.25">
      <c r="J9977" s="175"/>
      <c r="K9977" s="175"/>
    </row>
    <row r="9978" spans="10:11" ht="15" customHeight="1" x14ac:dyDescent="0.25">
      <c r="J9978" s="175"/>
      <c r="K9978" s="175"/>
    </row>
    <row r="9979" spans="10:11" ht="15" customHeight="1" x14ac:dyDescent="0.25">
      <c r="J9979" s="175"/>
      <c r="K9979" s="175"/>
    </row>
    <row r="9980" spans="10:11" ht="15" customHeight="1" x14ac:dyDescent="0.25">
      <c r="J9980" s="175"/>
      <c r="K9980" s="175"/>
    </row>
    <row r="9981" spans="10:11" ht="15" customHeight="1" x14ac:dyDescent="0.25">
      <c r="J9981" s="175"/>
      <c r="K9981" s="175"/>
    </row>
    <row r="9982" spans="10:11" ht="15" customHeight="1" x14ac:dyDescent="0.25">
      <c r="J9982" s="175"/>
      <c r="K9982" s="175"/>
    </row>
    <row r="9983" spans="10:11" ht="15" customHeight="1" x14ac:dyDescent="0.25">
      <c r="J9983" s="175"/>
      <c r="K9983" s="175"/>
    </row>
    <row r="9984" spans="10:11" ht="15" customHeight="1" x14ac:dyDescent="0.25">
      <c r="J9984" s="175"/>
      <c r="K9984" s="175"/>
    </row>
    <row r="9985" spans="10:11" ht="15" customHeight="1" x14ac:dyDescent="0.25">
      <c r="J9985" s="175"/>
      <c r="K9985" s="175"/>
    </row>
    <row r="9986" spans="10:11" ht="15" customHeight="1" x14ac:dyDescent="0.25">
      <c r="J9986" s="175"/>
      <c r="K9986" s="175"/>
    </row>
    <row r="9987" spans="10:11" ht="15" customHeight="1" x14ac:dyDescent="0.25">
      <c r="J9987" s="175"/>
      <c r="K9987" s="175"/>
    </row>
    <row r="9988" spans="10:11" ht="15" customHeight="1" x14ac:dyDescent="0.25">
      <c r="J9988" s="175"/>
      <c r="K9988" s="175"/>
    </row>
    <row r="9989" spans="10:11" ht="15" customHeight="1" x14ac:dyDescent="0.25">
      <c r="J9989" s="175"/>
      <c r="K9989" s="175"/>
    </row>
    <row r="9990" spans="10:11" ht="15" customHeight="1" x14ac:dyDescent="0.25">
      <c r="J9990" s="175"/>
      <c r="K9990" s="175"/>
    </row>
    <row r="9991" spans="10:11" ht="15" customHeight="1" x14ac:dyDescent="0.25">
      <c r="J9991" s="175"/>
      <c r="K9991" s="175"/>
    </row>
    <row r="9992" spans="10:11" ht="15" customHeight="1" x14ac:dyDescent="0.25">
      <c r="J9992" s="175"/>
      <c r="K9992" s="175"/>
    </row>
    <row r="9993" spans="10:11" ht="15" customHeight="1" x14ac:dyDescent="0.25">
      <c r="J9993" s="175"/>
      <c r="K9993" s="175"/>
    </row>
    <row r="9994" spans="10:11" ht="15" customHeight="1" x14ac:dyDescent="0.25">
      <c r="J9994" s="175"/>
      <c r="K9994" s="175"/>
    </row>
    <row r="9995" spans="10:11" ht="15" customHeight="1" x14ac:dyDescent="0.25">
      <c r="J9995" s="175"/>
      <c r="K9995" s="175"/>
    </row>
    <row r="9996" spans="10:11" ht="15" customHeight="1" x14ac:dyDescent="0.25">
      <c r="J9996" s="175"/>
      <c r="K9996" s="175"/>
    </row>
    <row r="9997" spans="10:11" ht="15" customHeight="1" x14ac:dyDescent="0.25">
      <c r="J9997" s="175"/>
      <c r="K9997" s="175"/>
    </row>
    <row r="9998" spans="10:11" ht="15" customHeight="1" x14ac:dyDescent="0.25">
      <c r="J9998" s="175"/>
      <c r="K9998" s="175"/>
    </row>
    <row r="9999" spans="10:11" ht="15" customHeight="1" x14ac:dyDescent="0.25">
      <c r="J9999" s="175"/>
      <c r="K9999" s="175"/>
    </row>
    <row r="10000" spans="10:11" ht="15" customHeight="1" x14ac:dyDescent="0.25">
      <c r="J10000" s="175"/>
      <c r="K10000" s="175"/>
    </row>
  </sheetData>
  <sheetProtection sheet="1" objects="1" scenarios="1" selectLockedCells="1"/>
  <sortState ref="B12:F14">
    <sortCondition ref="D12"/>
    <sortCondition ref="E12"/>
  </sortState>
  <mergeCells count="2">
    <mergeCell ref="B4:C4"/>
    <mergeCell ref="X36:Y36"/>
  </mergeCells>
  <pageMargins left="0.7" right="0.7" top="0.75" bottom="0.75" header="0.3" footer="0.3"/>
  <pageSetup paperSize="9" orientation="portrait" horizontalDpi="4294967293" verticalDpi="300" r:id="rId1"/>
  <customProperties>
    <customPr name="ORB_SHEETNAME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condFormDropDown">
              <controlPr defaultSize="0" autoLine="0" autoPict="0">
                <anchor moveWithCells="1">
                  <from>
                    <xdr:col>13</xdr:col>
                    <xdr:colOff>552450</xdr:colOff>
                    <xdr:row>33</xdr:row>
                    <xdr:rowOff>47625</xdr:rowOff>
                  </from>
                  <to>
                    <xdr:col>14</xdr:col>
                    <xdr:colOff>819150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drmac_1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20</xdr:row>
                    <xdr:rowOff>19050</xdr:rowOff>
                  </from>
                  <to>
                    <xdr:col>11</xdr:col>
                    <xdr:colOff>104775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compareDatesDD">
              <controlPr defaultSize="0" autoLine="0" autoPict="0" macro="[0]!comparisonDatesChange">
                <anchor moveWithCells="1">
                  <from>
                    <xdr:col>13</xdr:col>
                    <xdr:colOff>95250</xdr:colOff>
                    <xdr:row>14</xdr:row>
                    <xdr:rowOff>38100</xdr:rowOff>
                  </from>
                  <to>
                    <xdr:col>15</xdr:col>
                    <xdr:colOff>180975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8" name="drmac_2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21</xdr:row>
                    <xdr:rowOff>123825</xdr:rowOff>
                  </from>
                  <to>
                    <xdr:col>11</xdr:col>
                    <xdr:colOff>104775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9" name="drmac_3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23</xdr:row>
                    <xdr:rowOff>47625</xdr:rowOff>
                  </from>
                  <to>
                    <xdr:col>11</xdr:col>
                    <xdr:colOff>104775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" name="drmac_4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24</xdr:row>
                    <xdr:rowOff>152400</xdr:rowOff>
                  </from>
                  <to>
                    <xdr:col>11</xdr:col>
                    <xdr:colOff>104775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1" name="drmac_5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26</xdr:row>
                    <xdr:rowOff>66675</xdr:rowOff>
                  </from>
                  <to>
                    <xdr:col>11</xdr:col>
                    <xdr:colOff>104775</xdr:colOff>
                    <xdr:row>27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2" name="drmac_6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27</xdr:row>
                    <xdr:rowOff>180975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3" name="drmac_7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29</xdr:row>
                    <xdr:rowOff>95250</xdr:rowOff>
                  </from>
                  <to>
                    <xdr:col>11</xdr:col>
                    <xdr:colOff>104775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4" name="drsdac_1">
              <controlPr defaultSize="0" autoLine="0" autoPict="0" macro="[0]!updateVisibilitydrsdac">
                <anchor moveWithCells="1">
                  <from>
                    <xdr:col>9</xdr:col>
                    <xdr:colOff>38100</xdr:colOff>
                    <xdr:row>12</xdr:row>
                    <xdr:rowOff>57150</xdr:rowOff>
                  </from>
                  <to>
                    <xdr:col>11</xdr:col>
                    <xdr:colOff>133350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5" name="drdac_1">
              <controlPr defaultSize="0" autoLine="0" autoPict="0" macro="[0]!updateVisibilitydrdac">
                <anchor moveWithCells="1">
                  <from>
                    <xdr:col>6</xdr:col>
                    <xdr:colOff>333375</xdr:colOff>
                    <xdr:row>19</xdr:row>
                    <xdr:rowOff>152400</xdr:rowOff>
                  </from>
                  <to>
                    <xdr:col>8</xdr:col>
                    <xdr:colOff>447675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6" name="drdac_2">
              <controlPr defaultSize="0" autoLine="0" autoPict="0" macro="[0]!updateVisibilitydrdac">
                <anchor moveWithCells="1">
                  <from>
                    <xdr:col>6</xdr:col>
                    <xdr:colOff>333375</xdr:colOff>
                    <xdr:row>21</xdr:row>
                    <xdr:rowOff>66675</xdr:rowOff>
                  </from>
                  <to>
                    <xdr:col>8</xdr:col>
                    <xdr:colOff>447675</xdr:colOff>
                    <xdr:row>22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7" name="drdac_3">
              <controlPr defaultSize="0" autoLine="0" autoPict="0" macro="[0]!updateVisibilitydrdac">
                <anchor moveWithCells="1">
                  <from>
                    <xdr:col>6</xdr:col>
                    <xdr:colOff>333375</xdr:colOff>
                    <xdr:row>22</xdr:row>
                    <xdr:rowOff>180975</xdr:rowOff>
                  </from>
                  <to>
                    <xdr:col>8</xdr:col>
                    <xdr:colOff>447675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8" name="drdac_4">
              <controlPr defaultSize="0" autoLine="0" autoPict="0" macro="[0]!updateVisibilitydrdac">
                <anchor moveWithCells="1">
                  <from>
                    <xdr:col>6</xdr:col>
                    <xdr:colOff>333375</xdr:colOff>
                    <xdr:row>24</xdr:row>
                    <xdr:rowOff>95250</xdr:rowOff>
                  </from>
                  <to>
                    <xdr:col>8</xdr:col>
                    <xdr:colOff>447675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9" name="drdac_5">
              <controlPr defaultSize="0" autoLine="0" autoPict="0" macro="[0]!updateVisibilitydrdac">
                <anchor moveWithCells="1">
                  <from>
                    <xdr:col>6</xdr:col>
                    <xdr:colOff>333375</xdr:colOff>
                    <xdr:row>26</xdr:row>
                    <xdr:rowOff>9525</xdr:rowOff>
                  </from>
                  <to>
                    <xdr:col>8</xdr:col>
                    <xdr:colOff>447675</xdr:colOff>
                    <xdr:row>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20" name="sdCategoriesDropdown">
              <controlPr defaultSize="0" autoLine="0" autoPict="0">
                <anchor moveWithCells="1">
                  <from>
                    <xdr:col>10</xdr:col>
                    <xdr:colOff>200025</xdr:colOff>
                    <xdr:row>15</xdr:row>
                    <xdr:rowOff>104775</xdr:rowOff>
                  </from>
                  <to>
                    <xdr:col>11</xdr:col>
                    <xdr:colOff>133350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1" name="drsdac_2">
              <controlPr defaultSize="0" autoLine="0" autoPict="0" macro="[0]!updateVisibilitydrsdac">
                <anchor moveWithCells="1">
                  <from>
                    <xdr:col>9</xdr:col>
                    <xdr:colOff>38100</xdr:colOff>
                    <xdr:row>13</xdr:row>
                    <xdr:rowOff>171450</xdr:rowOff>
                  </from>
                  <to>
                    <xdr:col>11</xdr:col>
                    <xdr:colOff>133350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2" name="drdac_6">
              <controlPr defaultSize="0" autoLine="0" autoPict="0" macro="[0]!updateVisibilitydrdac">
                <anchor moveWithCells="1">
                  <from>
                    <xdr:col>6</xdr:col>
                    <xdr:colOff>333375</xdr:colOff>
                    <xdr:row>27</xdr:row>
                    <xdr:rowOff>123825</xdr:rowOff>
                  </from>
                  <to>
                    <xdr:col>8</xdr:col>
                    <xdr:colOff>447675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3" name="drmac_8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31</xdr:row>
                    <xdr:rowOff>9525</xdr:rowOff>
                  </from>
                  <to>
                    <xdr:col>11</xdr:col>
                    <xdr:colOff>104775</xdr:colOff>
                    <xdr:row>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4" name="drmac_9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32</xdr:row>
                    <xdr:rowOff>123825</xdr:rowOff>
                  </from>
                  <to>
                    <xdr:col>11</xdr:col>
                    <xdr:colOff>104775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5" name="drmac_10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34</xdr:row>
                    <xdr:rowOff>38100</xdr:rowOff>
                  </from>
                  <to>
                    <xdr:col>11</xdr:col>
                    <xdr:colOff>104775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6" name="drmac_11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35</xdr:row>
                    <xdr:rowOff>142875</xdr:rowOff>
                  </from>
                  <to>
                    <xdr:col>11</xdr:col>
                    <xdr:colOff>104775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7" name="drmac_12">
              <controlPr defaultSize="0" autoLine="0" autoPict="0" macro="[0]!updateVisibilitydrmac">
                <anchor moveWithCells="1">
                  <from>
                    <xdr:col>9</xdr:col>
                    <xdr:colOff>28575</xdr:colOff>
                    <xdr:row>37</xdr:row>
                    <xdr:rowOff>66675</xdr:rowOff>
                  </from>
                  <to>
                    <xdr:col>11</xdr:col>
                    <xdr:colOff>104775</xdr:colOff>
                    <xdr:row>38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8" name="groupingDD">
              <controlPr defaultSize="0" autoLine="0" autoPict="0">
                <anchor moveWithCells="1">
                  <from>
                    <xdr:col>13</xdr:col>
                    <xdr:colOff>552450</xdr:colOff>
                    <xdr:row>35</xdr:row>
                    <xdr:rowOff>76200</xdr:rowOff>
                  </from>
                  <to>
                    <xdr:col>14</xdr:col>
                    <xdr:colOff>819150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9" name="dateRangeTypeDD">
              <controlPr defaultSize="0" autoLine="0" autoPict="0" macro="[0]!dateRangeTypeChangeAC">
                <anchor moveWithCells="1">
                  <from>
                    <xdr:col>12</xdr:col>
                    <xdr:colOff>114300</xdr:colOff>
                    <xdr:row>9</xdr:row>
                    <xdr:rowOff>9525</xdr:rowOff>
                  </from>
                  <to>
                    <xdr:col>14</xdr:col>
                    <xdr:colOff>57150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30" name="createChartsCB">
              <controlPr defaultSize="0" autoFill="0" autoLine="0" autoPict="0">
                <anchor moveWithCells="1">
                  <from>
                    <xdr:col>12</xdr:col>
                    <xdr:colOff>247650</xdr:colOff>
                    <xdr:row>31</xdr:row>
                    <xdr:rowOff>47625</xdr:rowOff>
                  </from>
                  <to>
                    <xdr:col>13</xdr:col>
                    <xdr:colOff>447675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1" name="includeCurrentCB">
              <controlPr defaultSize="0" autoFill="0" autoLine="0" autoPict="0" macro="[0]!dateRangeTypeChange">
                <anchor moveWithCells="1">
                  <from>
                    <xdr:col>14</xdr:col>
                    <xdr:colOff>123825</xdr:colOff>
                    <xdr:row>10</xdr:row>
                    <xdr:rowOff>76200</xdr:rowOff>
                  </from>
                  <to>
                    <xdr:col>15</xdr:col>
                    <xdr:colOff>590550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2" name="comparisonValueTypeDD">
              <controlPr defaultSize="0" autoLine="0" autoPict="0" macro="[0]!comparisonDatesChange">
                <anchor moveWithCells="1">
                  <from>
                    <xdr:col>13</xdr:col>
                    <xdr:colOff>95250</xdr:colOff>
                    <xdr:row>15</xdr:row>
                    <xdr:rowOff>142875</xdr:rowOff>
                  </from>
                  <to>
                    <xdr:col>15</xdr:col>
                    <xdr:colOff>180975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3" name="rawData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19050</xdr:colOff>
                    <xdr:row>28</xdr:row>
                    <xdr:rowOff>57150</xdr:rowOff>
                  </from>
                  <to>
                    <xdr:col>13</xdr:col>
                    <xdr:colOff>790575</xdr:colOff>
                    <xdr:row>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4" name="formatted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19050</xdr:colOff>
                    <xdr:row>29</xdr:row>
                    <xdr:rowOff>152400</xdr:rowOff>
                  </from>
                  <to>
                    <xdr:col>13</xdr:col>
                    <xdr:colOff>790575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5" name="rowLimitDD">
              <controlPr defaultSize="0" autoLine="0" autoPict="0">
                <anchor moveWithCells="1">
                  <from>
                    <xdr:col>12</xdr:col>
                    <xdr:colOff>342900</xdr:colOff>
                    <xdr:row>40</xdr:row>
                    <xdr:rowOff>114300</xdr:rowOff>
                  </from>
                  <to>
                    <xdr:col>14</xdr:col>
                    <xdr:colOff>400050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6" name="avoidSamplingCB">
              <controlPr defaultSize="0" autoFill="0" autoLine="0" autoPict="0">
                <anchor moveWithCells="1">
                  <from>
                    <xdr:col>12</xdr:col>
                    <xdr:colOff>76200</xdr:colOff>
                    <xdr:row>42</xdr:row>
                    <xdr:rowOff>57150</xdr:rowOff>
                  </from>
                  <to>
                    <xdr:col>14</xdr:col>
                    <xdr:colOff>590550</xdr:colOff>
                    <xdr:row>44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acebook">
    <tabColor rgb="FF005F9A"/>
  </sheetPr>
  <dimension ref="A1:Y10000"/>
  <sheetViews>
    <sheetView showRowColHeaders="0" zoomScale="80" zoomScaleNormal="80" workbookViewId="0">
      <pane ySplit="7" topLeftCell="A8" activePane="bottomLeft" state="frozen"/>
      <selection pane="bottomLeft" activeCell="B12" sqref="B12"/>
    </sheetView>
  </sheetViews>
  <sheetFormatPr defaultRowHeight="15" customHeight="1" x14ac:dyDescent="0.25"/>
  <cols>
    <col min="1" max="1" width="0.85546875" style="175" customWidth="1"/>
    <col min="2" max="2" width="2.5703125" style="175" customWidth="1"/>
    <col min="3" max="3" width="7.140625" style="170" customWidth="1"/>
    <col min="4" max="4" width="14.28515625" style="175" customWidth="1"/>
    <col min="5" max="5" width="35.28515625" style="176" customWidth="1"/>
    <col min="6" max="6" width="9.28515625" style="171" customWidth="1"/>
    <col min="7" max="7" width="14.5703125" style="212" customWidth="1"/>
    <col min="8" max="8" width="14.5703125" style="176" customWidth="1"/>
    <col min="9" max="10" width="14.5703125" style="163" customWidth="1"/>
    <col min="11" max="11" width="14.5703125" style="177" customWidth="1"/>
    <col min="12" max="12" width="10.28515625" style="175" customWidth="1"/>
    <col min="13" max="18" width="14.5703125" style="175" customWidth="1"/>
    <col min="19" max="16384" width="9.140625" style="175"/>
  </cols>
  <sheetData>
    <row r="1" spans="1:23" s="164" customFormat="1" ht="15" customHeight="1" x14ac:dyDescent="0.35">
      <c r="C1" s="165"/>
      <c r="D1" s="166"/>
      <c r="E1" s="166"/>
      <c r="F1" s="165"/>
      <c r="G1" s="212"/>
      <c r="H1" s="167"/>
      <c r="I1" s="162"/>
      <c r="J1" s="162"/>
      <c r="K1" s="168"/>
    </row>
    <row r="2" spans="1:23" s="164" customFormat="1" ht="15" customHeight="1" x14ac:dyDescent="0.35">
      <c r="C2" s="165"/>
      <c r="D2" s="166"/>
      <c r="E2" s="166"/>
      <c r="F2" s="165"/>
      <c r="G2" s="212"/>
      <c r="H2" s="167"/>
      <c r="I2" s="162"/>
      <c r="J2" s="162"/>
      <c r="K2" s="168"/>
    </row>
    <row r="3" spans="1:23" s="164" customFormat="1" ht="15" customHeight="1" x14ac:dyDescent="0.25">
      <c r="B3" s="169"/>
      <c r="C3" s="170"/>
      <c r="E3" s="167"/>
      <c r="F3" s="171"/>
      <c r="G3" s="212"/>
      <c r="H3" s="167"/>
      <c r="I3" s="162"/>
      <c r="J3" s="162"/>
      <c r="K3" s="168"/>
    </row>
    <row r="4" spans="1:23" s="164" customFormat="1" ht="15" customHeight="1" x14ac:dyDescent="0.25">
      <c r="B4" s="294"/>
      <c r="C4" s="294"/>
      <c r="D4" s="172"/>
      <c r="E4" s="173"/>
      <c r="F4" s="171"/>
      <c r="G4" s="212"/>
      <c r="H4" s="174"/>
      <c r="I4" s="162"/>
      <c r="J4" s="162"/>
      <c r="K4" s="168"/>
    </row>
    <row r="5" spans="1:23" s="164" customFormat="1" ht="15" customHeight="1" x14ac:dyDescent="0.25">
      <c r="C5" s="170"/>
      <c r="E5" s="167"/>
      <c r="F5" s="171"/>
      <c r="G5" s="212"/>
      <c r="H5" s="167"/>
      <c r="I5" s="162"/>
      <c r="J5" s="162"/>
      <c r="K5" s="168"/>
    </row>
    <row r="6" spans="1:23" ht="15" customHeight="1" x14ac:dyDescent="0.3">
      <c r="H6" s="175"/>
      <c r="I6" s="176"/>
      <c r="K6" s="163"/>
      <c r="L6" s="177"/>
      <c r="M6" s="178"/>
      <c r="W6" s="178"/>
    </row>
    <row r="7" spans="1:23" s="178" customFormat="1" ht="15" customHeight="1" x14ac:dyDescent="0.3">
      <c r="A7" s="175"/>
      <c r="C7" s="179"/>
      <c r="G7" s="213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23" ht="15" customHeight="1" x14ac:dyDescent="0.35">
      <c r="B8" s="161"/>
      <c r="C8" s="180"/>
      <c r="D8" s="181"/>
      <c r="E8" s="182"/>
      <c r="F8" s="183"/>
      <c r="H8" s="175"/>
      <c r="I8" s="175"/>
      <c r="J8" s="175"/>
      <c r="K8" s="175"/>
    </row>
    <row r="9" spans="1:23" ht="15" customHeight="1" x14ac:dyDescent="0.25">
      <c r="B9" s="184"/>
      <c r="C9" s="180"/>
      <c r="D9" s="185"/>
      <c r="E9" s="185"/>
      <c r="F9" s="185"/>
      <c r="H9" s="175"/>
      <c r="I9" s="175"/>
      <c r="J9" s="175"/>
      <c r="K9" s="175"/>
    </row>
    <row r="10" spans="1:23" ht="15" customHeight="1" x14ac:dyDescent="0.25">
      <c r="B10" s="184"/>
      <c r="C10" s="180"/>
      <c r="D10" s="185"/>
      <c r="E10" s="185"/>
      <c r="F10" s="185"/>
      <c r="H10" s="175"/>
      <c r="I10" s="175"/>
      <c r="J10" s="175"/>
      <c r="K10" s="175"/>
    </row>
    <row r="11" spans="1:23" ht="15" customHeight="1" x14ac:dyDescent="0.35">
      <c r="B11" s="205"/>
      <c r="C11" s="206" t="s">
        <v>1766</v>
      </c>
      <c r="D11" s="206" t="s">
        <v>2369</v>
      </c>
      <c r="E11" s="208" t="s">
        <v>2370</v>
      </c>
      <c r="F11" s="208" t="s">
        <v>965</v>
      </c>
      <c r="G11" s="216"/>
      <c r="H11" s="209"/>
      <c r="I11" s="209"/>
      <c r="J11" s="175"/>
      <c r="K11" s="175"/>
      <c r="O11" s="186"/>
      <c r="P11" s="187"/>
    </row>
    <row r="12" spans="1:23" ht="15" customHeight="1" x14ac:dyDescent="0.3">
      <c r="B12" s="203"/>
      <c r="C12" s="220"/>
      <c r="D12" s="220"/>
      <c r="E12" s="220"/>
      <c r="F12" s="220"/>
      <c r="G12" s="216" t="s">
        <v>2378</v>
      </c>
      <c r="H12" s="209"/>
      <c r="I12" s="209"/>
      <c r="J12" s="175"/>
      <c r="K12" s="175"/>
      <c r="O12" s="188"/>
      <c r="P12" s="187"/>
    </row>
    <row r="13" spans="1:23" ht="15" customHeight="1" x14ac:dyDescent="0.3">
      <c r="B13" s="203"/>
      <c r="C13" s="220"/>
      <c r="D13" s="220"/>
      <c r="E13" s="220"/>
      <c r="F13" s="220"/>
      <c r="G13" s="216" t="s">
        <v>2378</v>
      </c>
      <c r="H13" s="209"/>
      <c r="I13" s="209"/>
      <c r="J13" s="175"/>
      <c r="K13" s="175"/>
      <c r="O13" s="188"/>
      <c r="P13" s="187"/>
    </row>
    <row r="14" spans="1:23" ht="15" customHeight="1" x14ac:dyDescent="0.25">
      <c r="B14" s="203"/>
      <c r="C14" s="220"/>
      <c r="D14" s="220"/>
      <c r="E14" s="220"/>
      <c r="F14" s="220"/>
      <c r="G14" s="216" t="s">
        <v>2378</v>
      </c>
      <c r="H14" s="209"/>
      <c r="I14" s="209"/>
      <c r="J14" s="175"/>
      <c r="K14" s="175"/>
      <c r="O14" s="189"/>
      <c r="P14" s="189"/>
    </row>
    <row r="15" spans="1:23" ht="15" customHeight="1" x14ac:dyDescent="0.25">
      <c r="B15" s="203"/>
      <c r="C15" s="220"/>
      <c r="D15" s="220"/>
      <c r="E15" s="220"/>
      <c r="F15" s="220"/>
      <c r="G15" s="216" t="s">
        <v>2378</v>
      </c>
      <c r="H15" s="209"/>
      <c r="I15" s="209"/>
      <c r="J15" s="175"/>
      <c r="K15" s="175"/>
      <c r="O15" s="189"/>
      <c r="P15" s="189"/>
    </row>
    <row r="16" spans="1:23" ht="15" customHeight="1" x14ac:dyDescent="0.25">
      <c r="B16" s="203"/>
      <c r="C16" s="220"/>
      <c r="D16" s="220"/>
      <c r="E16" s="220"/>
      <c r="F16" s="220"/>
      <c r="G16" s="216" t="s">
        <v>2378</v>
      </c>
      <c r="H16" s="209"/>
      <c r="I16" s="209"/>
      <c r="J16" s="175"/>
      <c r="K16" s="175"/>
      <c r="O16" s="190"/>
      <c r="P16" s="191"/>
    </row>
    <row r="17" spans="2:25" ht="15" customHeight="1" x14ac:dyDescent="0.25">
      <c r="B17" s="203"/>
      <c r="C17" s="220"/>
      <c r="D17" s="220"/>
      <c r="E17" s="220"/>
      <c r="F17" s="220"/>
      <c r="G17" s="216" t="s">
        <v>2378</v>
      </c>
      <c r="H17" s="209"/>
      <c r="I17" s="209"/>
      <c r="J17" s="175"/>
      <c r="K17" s="175"/>
      <c r="O17" s="190"/>
      <c r="P17" s="191"/>
    </row>
    <row r="18" spans="2:25" ht="15" customHeight="1" x14ac:dyDescent="0.25">
      <c r="B18" s="203"/>
      <c r="C18" s="220"/>
      <c r="D18" s="220"/>
      <c r="E18" s="220"/>
      <c r="F18" s="220"/>
      <c r="G18" s="216" t="s">
        <v>2378</v>
      </c>
      <c r="H18" s="209"/>
      <c r="I18" s="209"/>
      <c r="J18" s="175"/>
      <c r="K18" s="175"/>
      <c r="O18" s="190"/>
      <c r="P18" s="192"/>
    </row>
    <row r="19" spans="2:25" ht="15" customHeight="1" x14ac:dyDescent="0.25">
      <c r="B19" s="203"/>
      <c r="C19" s="220"/>
      <c r="D19" s="220"/>
      <c r="E19" s="220"/>
      <c r="F19" s="220"/>
      <c r="G19" s="216" t="s">
        <v>2378</v>
      </c>
      <c r="H19" s="209"/>
      <c r="I19" s="209"/>
      <c r="J19" s="175"/>
      <c r="K19" s="175"/>
      <c r="O19" s="190"/>
      <c r="P19" s="192"/>
    </row>
    <row r="20" spans="2:25" ht="15" customHeight="1" x14ac:dyDescent="0.25">
      <c r="B20" s="203"/>
      <c r="C20" s="220"/>
      <c r="D20" s="220"/>
      <c r="E20" s="220"/>
      <c r="F20" s="220"/>
      <c r="G20" s="216" t="s">
        <v>2378</v>
      </c>
      <c r="H20" s="209"/>
      <c r="I20" s="209"/>
      <c r="J20" s="175"/>
      <c r="K20" s="175"/>
      <c r="O20" s="190"/>
      <c r="P20" s="190"/>
    </row>
    <row r="21" spans="2:25" ht="15" customHeight="1" x14ac:dyDescent="0.25">
      <c r="B21" s="203"/>
      <c r="C21" s="220"/>
      <c r="D21" s="220"/>
      <c r="E21" s="220"/>
      <c r="F21" s="220"/>
      <c r="G21" s="216" t="s">
        <v>2378</v>
      </c>
      <c r="H21" s="209"/>
      <c r="I21" s="209"/>
      <c r="J21" s="175"/>
      <c r="K21" s="175"/>
      <c r="O21" s="190"/>
      <c r="P21" s="190"/>
    </row>
    <row r="22" spans="2:25" ht="15" customHeight="1" x14ac:dyDescent="0.25">
      <c r="B22" s="203"/>
      <c r="C22" s="220"/>
      <c r="D22" s="220"/>
      <c r="E22" s="220"/>
      <c r="F22" s="220"/>
      <c r="G22" s="216" t="s">
        <v>2378</v>
      </c>
      <c r="H22" s="209"/>
      <c r="I22" s="209"/>
      <c r="J22" s="175"/>
      <c r="K22" s="175"/>
    </row>
    <row r="23" spans="2:25" ht="15" customHeight="1" x14ac:dyDescent="0.25">
      <c r="B23" s="203"/>
      <c r="C23" s="220"/>
      <c r="D23" s="220"/>
      <c r="E23" s="220"/>
      <c r="F23" s="220"/>
      <c r="G23" s="212" t="s">
        <v>2378</v>
      </c>
      <c r="H23" s="175"/>
      <c r="I23" s="175"/>
      <c r="J23" s="175"/>
      <c r="K23" s="175"/>
    </row>
    <row r="24" spans="2:25" ht="15" customHeight="1" x14ac:dyDescent="0.25">
      <c r="B24" s="211"/>
      <c r="C24" s="210"/>
      <c r="D24" s="210"/>
      <c r="E24" s="210"/>
      <c r="F24" s="210"/>
      <c r="G24" s="212" t="s">
        <v>2378</v>
      </c>
      <c r="H24" s="175"/>
      <c r="I24" s="175"/>
      <c r="J24" s="175"/>
      <c r="K24" s="175"/>
    </row>
    <row r="25" spans="2:25" ht="15" customHeight="1" x14ac:dyDescent="0.35">
      <c r="B25" s="211"/>
      <c r="C25" s="210"/>
      <c r="D25" s="210"/>
      <c r="E25" s="210"/>
      <c r="F25" s="210"/>
      <c r="G25" s="212" t="s">
        <v>2378</v>
      </c>
      <c r="H25" s="175"/>
      <c r="I25" s="175"/>
      <c r="J25" s="175"/>
      <c r="K25" s="175"/>
      <c r="X25" s="193"/>
      <c r="Y25" s="189"/>
    </row>
    <row r="26" spans="2:25" ht="15" customHeight="1" x14ac:dyDescent="0.25">
      <c r="B26" s="211"/>
      <c r="C26" s="210"/>
      <c r="D26" s="210"/>
      <c r="E26" s="210"/>
      <c r="F26" s="210"/>
      <c r="G26" s="212" t="s">
        <v>2378</v>
      </c>
      <c r="H26" s="175"/>
      <c r="I26" s="175"/>
      <c r="J26" s="175"/>
      <c r="K26" s="175"/>
      <c r="X26" s="194"/>
      <c r="Y26" s="194"/>
    </row>
    <row r="27" spans="2:25" ht="15" customHeight="1" x14ac:dyDescent="0.25">
      <c r="B27" s="211"/>
      <c r="C27" s="210"/>
      <c r="D27" s="210"/>
      <c r="E27" s="210"/>
      <c r="F27" s="210"/>
      <c r="G27" s="212" t="s">
        <v>2378</v>
      </c>
      <c r="H27" s="175"/>
      <c r="I27" s="175"/>
      <c r="J27" s="175"/>
      <c r="K27" s="175"/>
      <c r="X27" s="194"/>
      <c r="Y27" s="194"/>
    </row>
    <row r="28" spans="2:25" ht="15" customHeight="1" x14ac:dyDescent="0.25">
      <c r="B28" s="211"/>
      <c r="C28" s="210"/>
      <c r="D28" s="210"/>
      <c r="E28" s="210"/>
      <c r="F28" s="210"/>
      <c r="G28" s="212" t="s">
        <v>2378</v>
      </c>
      <c r="H28" s="175"/>
      <c r="I28" s="175"/>
      <c r="J28" s="175"/>
      <c r="K28" s="175"/>
    </row>
    <row r="29" spans="2:25" ht="15" customHeight="1" x14ac:dyDescent="0.25">
      <c r="B29" s="211"/>
      <c r="C29" s="210"/>
      <c r="D29" s="210"/>
      <c r="E29" s="210"/>
      <c r="F29" s="210"/>
      <c r="G29" s="212" t="s">
        <v>2378</v>
      </c>
      <c r="H29" s="175"/>
      <c r="I29" s="175"/>
      <c r="J29" s="175"/>
      <c r="K29" s="175"/>
    </row>
    <row r="30" spans="2:25" ht="15" customHeight="1" x14ac:dyDescent="0.25">
      <c r="B30" s="211"/>
      <c r="C30" s="210"/>
      <c r="D30" s="210"/>
      <c r="E30" s="210"/>
      <c r="F30" s="210"/>
      <c r="G30" s="212" t="s">
        <v>2378</v>
      </c>
      <c r="H30" s="175"/>
      <c r="I30" s="175"/>
      <c r="J30" s="175"/>
      <c r="K30" s="175"/>
    </row>
    <row r="31" spans="2:25" ht="15" customHeight="1" x14ac:dyDescent="0.25">
      <c r="B31" s="211"/>
      <c r="C31" s="210"/>
      <c r="D31" s="210"/>
      <c r="E31" s="210"/>
      <c r="F31" s="210"/>
      <c r="G31" s="212" t="s">
        <v>2378</v>
      </c>
      <c r="H31" s="175"/>
      <c r="I31" s="175"/>
      <c r="J31" s="175"/>
      <c r="K31" s="175"/>
    </row>
    <row r="32" spans="2:25" ht="15" customHeight="1" x14ac:dyDescent="0.25">
      <c r="B32" s="211"/>
      <c r="C32" s="210"/>
      <c r="D32" s="210"/>
      <c r="E32" s="210"/>
      <c r="F32" s="210"/>
      <c r="G32" s="212" t="s">
        <v>2378</v>
      </c>
      <c r="H32" s="175"/>
      <c r="I32" s="175"/>
      <c r="J32" s="175"/>
      <c r="K32" s="175"/>
    </row>
    <row r="33" spans="1:25" ht="15" customHeight="1" x14ac:dyDescent="0.25">
      <c r="B33" s="211"/>
      <c r="C33" s="210"/>
      <c r="D33" s="210"/>
      <c r="E33" s="210"/>
      <c r="F33" s="210"/>
      <c r="G33" s="212" t="s">
        <v>2378</v>
      </c>
      <c r="H33" s="175"/>
      <c r="I33" s="175"/>
      <c r="J33" s="175"/>
      <c r="K33" s="175"/>
    </row>
    <row r="34" spans="1:25" ht="15" customHeight="1" x14ac:dyDescent="0.25">
      <c r="B34" s="211"/>
      <c r="C34" s="210"/>
      <c r="D34" s="210"/>
      <c r="E34" s="210"/>
      <c r="F34" s="210"/>
      <c r="G34" s="212" t="s">
        <v>2378</v>
      </c>
      <c r="H34" s="175"/>
      <c r="I34" s="175"/>
      <c r="J34" s="175"/>
      <c r="K34" s="175"/>
    </row>
    <row r="35" spans="1:25" ht="15" customHeight="1" x14ac:dyDescent="0.25">
      <c r="B35" s="211"/>
      <c r="C35" s="210"/>
      <c r="D35" s="210"/>
      <c r="E35" s="210"/>
      <c r="F35" s="210"/>
      <c r="G35" s="212" t="s">
        <v>2378</v>
      </c>
      <c r="H35" s="175"/>
      <c r="I35" s="175"/>
      <c r="J35" s="175"/>
      <c r="K35" s="175"/>
    </row>
    <row r="36" spans="1:25" ht="15" customHeight="1" x14ac:dyDescent="0.25">
      <c r="B36" s="211"/>
      <c r="C36" s="210"/>
      <c r="D36" s="210"/>
      <c r="E36" s="210"/>
      <c r="F36" s="210"/>
      <c r="G36" s="212" t="s">
        <v>2378</v>
      </c>
      <c r="H36" s="175"/>
      <c r="I36" s="175"/>
      <c r="J36" s="175"/>
      <c r="K36" s="175"/>
      <c r="X36" s="295"/>
      <c r="Y36" s="295"/>
    </row>
    <row r="37" spans="1:25" ht="15" customHeight="1" x14ac:dyDescent="0.25">
      <c r="B37" s="211"/>
      <c r="C37" s="210"/>
      <c r="D37" s="210"/>
      <c r="E37" s="210"/>
      <c r="F37" s="210"/>
      <c r="G37" s="212" t="s">
        <v>2378</v>
      </c>
      <c r="H37" s="175"/>
      <c r="I37" s="175"/>
      <c r="J37" s="175"/>
      <c r="K37" s="175"/>
      <c r="X37" s="194"/>
      <c r="Y37" s="194"/>
    </row>
    <row r="38" spans="1:25" ht="15" customHeight="1" x14ac:dyDescent="0.25">
      <c r="B38" s="211"/>
      <c r="C38" s="210"/>
      <c r="D38" s="210"/>
      <c r="E38" s="210"/>
      <c r="F38" s="210"/>
      <c r="G38" s="212" t="s">
        <v>2378</v>
      </c>
      <c r="H38" s="175"/>
      <c r="I38" s="175"/>
      <c r="J38" s="175"/>
      <c r="K38" s="175"/>
      <c r="X38" s="194"/>
      <c r="Y38" s="194"/>
    </row>
    <row r="39" spans="1:25" ht="15" customHeight="1" x14ac:dyDescent="0.25">
      <c r="B39" s="211"/>
      <c r="C39" s="210"/>
      <c r="D39" s="210"/>
      <c r="E39" s="210"/>
      <c r="F39" s="210"/>
      <c r="G39" s="212" t="s">
        <v>2378</v>
      </c>
      <c r="H39" s="175"/>
      <c r="I39" s="175"/>
      <c r="J39" s="175"/>
      <c r="K39" s="175"/>
      <c r="X39" s="207"/>
      <c r="Y39" s="207"/>
    </row>
    <row r="40" spans="1:25" ht="15" customHeight="1" x14ac:dyDescent="0.25">
      <c r="B40" s="211"/>
      <c r="C40" s="210"/>
      <c r="D40" s="210"/>
      <c r="E40" s="210"/>
      <c r="F40" s="210"/>
      <c r="G40" s="212" t="s">
        <v>2378</v>
      </c>
      <c r="H40" s="175"/>
      <c r="I40" s="175"/>
      <c r="J40" s="175"/>
      <c r="K40" s="175"/>
      <c r="X40" s="194"/>
      <c r="Y40" s="194"/>
    </row>
    <row r="41" spans="1:25" ht="15" customHeight="1" x14ac:dyDescent="0.25">
      <c r="B41" s="211"/>
      <c r="C41" s="210"/>
      <c r="D41" s="210"/>
      <c r="E41" s="210"/>
      <c r="F41" s="210"/>
      <c r="G41" s="212" t="s">
        <v>2378</v>
      </c>
      <c r="H41" s="175"/>
      <c r="I41" s="175"/>
      <c r="J41" s="175"/>
      <c r="K41" s="175"/>
      <c r="X41" s="194"/>
      <c r="Y41" s="194"/>
    </row>
    <row r="42" spans="1:25" ht="15" customHeight="1" x14ac:dyDescent="0.25">
      <c r="B42" s="211"/>
      <c r="C42" s="210"/>
      <c r="D42" s="210"/>
      <c r="E42" s="210"/>
      <c r="F42" s="210"/>
      <c r="G42" s="212" t="s">
        <v>2378</v>
      </c>
    </row>
    <row r="43" spans="1:25" ht="15" customHeight="1" x14ac:dyDescent="0.25">
      <c r="B43" s="211"/>
      <c r="C43" s="210"/>
      <c r="D43" s="210"/>
      <c r="E43" s="210"/>
      <c r="F43" s="210"/>
      <c r="G43" s="212" t="s">
        <v>2378</v>
      </c>
      <c r="H43" s="175"/>
      <c r="I43" s="175"/>
      <c r="J43" s="175"/>
      <c r="K43" s="175"/>
    </row>
    <row r="44" spans="1:25" ht="15" customHeight="1" x14ac:dyDescent="0.25">
      <c r="B44" s="211"/>
      <c r="C44" s="210"/>
      <c r="D44" s="210"/>
      <c r="E44" s="210"/>
      <c r="F44" s="210"/>
      <c r="G44" s="212" t="s">
        <v>2378</v>
      </c>
      <c r="H44" s="175"/>
      <c r="I44" s="175"/>
      <c r="J44" s="196"/>
      <c r="K44" s="196"/>
      <c r="L44" s="196"/>
      <c r="M44" s="196"/>
      <c r="P44" s="196"/>
      <c r="Q44" s="196"/>
      <c r="R44" s="196"/>
      <c r="S44" s="196"/>
    </row>
    <row r="45" spans="1:25" ht="15" customHeight="1" x14ac:dyDescent="0.25">
      <c r="B45" s="211"/>
      <c r="C45" s="210"/>
      <c r="D45" s="210"/>
      <c r="E45" s="210"/>
      <c r="F45" s="210"/>
      <c r="G45" s="212" t="s">
        <v>2378</v>
      </c>
      <c r="H45" s="175"/>
      <c r="I45" s="175"/>
      <c r="J45" s="175"/>
      <c r="K45" s="175"/>
      <c r="N45" s="196"/>
      <c r="O45" s="196"/>
    </row>
    <row r="46" spans="1:25" ht="15" customHeight="1" x14ac:dyDescent="0.25">
      <c r="B46" s="211"/>
      <c r="C46" s="210"/>
      <c r="D46" s="210"/>
      <c r="E46" s="210"/>
      <c r="F46" s="210"/>
      <c r="G46" s="212" t="s">
        <v>2378</v>
      </c>
      <c r="H46" s="175"/>
      <c r="I46" s="175"/>
      <c r="J46" s="175"/>
      <c r="K46" s="175"/>
      <c r="T46" s="196"/>
    </row>
    <row r="47" spans="1:25" ht="15" customHeight="1" x14ac:dyDescent="0.25">
      <c r="B47" s="211"/>
      <c r="C47" s="210"/>
      <c r="D47" s="210"/>
      <c r="E47" s="210"/>
      <c r="F47" s="210"/>
      <c r="G47" s="212" t="s">
        <v>2378</v>
      </c>
      <c r="H47" s="175"/>
      <c r="I47" s="175"/>
      <c r="J47" s="175"/>
      <c r="K47" s="175"/>
      <c r="U47" s="196"/>
      <c r="V47" s="196"/>
      <c r="W47" s="196"/>
    </row>
    <row r="48" spans="1:25" s="196" customFormat="1" ht="15" customHeight="1" x14ac:dyDescent="0.25">
      <c r="A48" s="175"/>
      <c r="B48" s="211"/>
      <c r="C48" s="210"/>
      <c r="D48" s="210"/>
      <c r="E48" s="210"/>
      <c r="F48" s="210"/>
      <c r="G48" s="214" t="s">
        <v>2378</v>
      </c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</row>
    <row r="49" spans="2:11" ht="15" customHeight="1" x14ac:dyDescent="0.25">
      <c r="B49" s="211"/>
      <c r="C49" s="210"/>
      <c r="D49" s="210"/>
      <c r="E49" s="210"/>
      <c r="F49" s="210"/>
      <c r="G49" s="212" t="s">
        <v>2378</v>
      </c>
      <c r="H49" s="175"/>
      <c r="I49" s="175"/>
      <c r="J49" s="175"/>
      <c r="K49" s="175"/>
    </row>
    <row r="50" spans="2:11" ht="15" customHeight="1" x14ac:dyDescent="0.25">
      <c r="B50" s="211"/>
      <c r="C50" s="210"/>
      <c r="D50" s="210"/>
      <c r="E50" s="210"/>
      <c r="F50" s="210"/>
      <c r="G50" s="212" t="s">
        <v>2378</v>
      </c>
      <c r="H50" s="175"/>
      <c r="I50" s="175"/>
      <c r="J50" s="175"/>
      <c r="K50" s="175"/>
    </row>
    <row r="51" spans="2:11" ht="15" customHeight="1" x14ac:dyDescent="0.25">
      <c r="B51" s="211"/>
      <c r="C51" s="210"/>
      <c r="D51" s="210"/>
      <c r="E51" s="210"/>
      <c r="F51" s="210"/>
      <c r="G51" s="212" t="s">
        <v>2378</v>
      </c>
      <c r="H51" s="175"/>
      <c r="I51" s="175"/>
      <c r="J51" s="175"/>
      <c r="K51" s="175"/>
    </row>
    <row r="52" spans="2:11" ht="15" customHeight="1" x14ac:dyDescent="0.25">
      <c r="B52" s="211"/>
      <c r="C52" s="210"/>
      <c r="D52" s="210"/>
      <c r="E52" s="210"/>
      <c r="F52" s="210"/>
      <c r="G52" s="212" t="s">
        <v>2378</v>
      </c>
      <c r="H52" s="175"/>
      <c r="I52" s="175"/>
      <c r="J52" s="175"/>
      <c r="K52" s="175"/>
    </row>
    <row r="53" spans="2:11" ht="15" customHeight="1" x14ac:dyDescent="0.25">
      <c r="B53" s="211"/>
      <c r="C53" s="210"/>
      <c r="D53" s="210"/>
      <c r="E53" s="210"/>
      <c r="F53" s="210"/>
      <c r="G53" s="212" t="s">
        <v>2378</v>
      </c>
      <c r="H53" s="175"/>
      <c r="I53" s="175"/>
      <c r="J53" s="175"/>
      <c r="K53" s="175"/>
    </row>
    <row r="54" spans="2:11" ht="15" customHeight="1" x14ac:dyDescent="0.25">
      <c r="B54" s="211"/>
      <c r="C54" s="210"/>
      <c r="D54" s="210"/>
      <c r="E54" s="210"/>
      <c r="F54" s="210"/>
      <c r="G54" s="212" t="s">
        <v>2378</v>
      </c>
      <c r="H54" s="175"/>
      <c r="I54" s="175"/>
      <c r="J54" s="175"/>
      <c r="K54" s="175"/>
    </row>
    <row r="55" spans="2:11" ht="15" customHeight="1" x14ac:dyDescent="0.25">
      <c r="B55" s="211"/>
      <c r="C55" s="210"/>
      <c r="D55" s="210"/>
      <c r="E55" s="210"/>
      <c r="F55" s="210"/>
      <c r="G55" s="212" t="s">
        <v>2378</v>
      </c>
      <c r="H55" s="175"/>
      <c r="I55" s="175"/>
      <c r="J55" s="175"/>
      <c r="K55" s="175"/>
    </row>
    <row r="56" spans="2:11" ht="15" customHeight="1" x14ac:dyDescent="0.25">
      <c r="B56" s="211"/>
      <c r="C56" s="210"/>
      <c r="D56" s="210"/>
      <c r="E56" s="210"/>
      <c r="F56" s="210"/>
      <c r="G56" s="212" t="s">
        <v>2378</v>
      </c>
      <c r="H56" s="175"/>
      <c r="I56" s="175"/>
      <c r="J56" s="175"/>
      <c r="K56" s="175"/>
    </row>
    <row r="57" spans="2:11" ht="15" customHeight="1" x14ac:dyDescent="0.25">
      <c r="B57" s="211"/>
      <c r="C57" s="210"/>
      <c r="D57" s="210"/>
      <c r="E57" s="210"/>
      <c r="F57" s="210"/>
      <c r="G57" s="212" t="s">
        <v>2378</v>
      </c>
      <c r="H57" s="175"/>
      <c r="I57" s="175"/>
      <c r="J57" s="175"/>
      <c r="K57" s="175"/>
    </row>
    <row r="58" spans="2:11" ht="15" customHeight="1" x14ac:dyDescent="0.25">
      <c r="B58" s="211"/>
      <c r="C58" s="210"/>
      <c r="D58" s="210"/>
      <c r="E58" s="210"/>
      <c r="F58" s="210"/>
      <c r="G58" s="212" t="s">
        <v>2378</v>
      </c>
      <c r="H58" s="175"/>
      <c r="I58" s="175"/>
      <c r="J58" s="175"/>
      <c r="K58" s="175"/>
    </row>
    <row r="59" spans="2:11" ht="15" customHeight="1" x14ac:dyDescent="0.25">
      <c r="B59" s="211"/>
      <c r="C59" s="210"/>
      <c r="D59" s="210"/>
      <c r="E59" s="210"/>
      <c r="F59" s="210"/>
      <c r="G59" s="212" t="s">
        <v>2378</v>
      </c>
      <c r="H59" s="175"/>
      <c r="I59" s="175"/>
      <c r="J59" s="175"/>
      <c r="K59" s="175"/>
    </row>
    <row r="60" spans="2:11" ht="15" customHeight="1" x14ac:dyDescent="0.25">
      <c r="B60" s="211"/>
      <c r="C60" s="210"/>
      <c r="D60" s="210"/>
      <c r="E60" s="210"/>
      <c r="F60" s="210"/>
      <c r="G60" s="212" t="s">
        <v>2378</v>
      </c>
      <c r="H60" s="175"/>
      <c r="I60" s="175"/>
      <c r="J60" s="175"/>
      <c r="K60" s="175"/>
    </row>
    <row r="61" spans="2:11" ht="15" customHeight="1" x14ac:dyDescent="0.25">
      <c r="B61" s="211"/>
      <c r="C61" s="210"/>
      <c r="D61" s="210"/>
      <c r="E61" s="210"/>
      <c r="F61" s="210"/>
      <c r="G61" s="212" t="s">
        <v>2378</v>
      </c>
      <c r="H61" s="175"/>
      <c r="I61" s="175"/>
      <c r="J61" s="175"/>
      <c r="K61" s="175"/>
    </row>
    <row r="62" spans="2:11" ht="15" customHeight="1" x14ac:dyDescent="0.25">
      <c r="B62" s="211"/>
      <c r="C62" s="210"/>
      <c r="D62" s="210"/>
      <c r="E62" s="210"/>
      <c r="F62" s="210"/>
      <c r="G62" s="212" t="s">
        <v>2378</v>
      </c>
      <c r="H62" s="175"/>
      <c r="I62" s="175"/>
      <c r="J62" s="175"/>
      <c r="K62" s="175"/>
    </row>
    <row r="63" spans="2:11" ht="15" customHeight="1" x14ac:dyDescent="0.25">
      <c r="B63" s="211"/>
      <c r="C63" s="210"/>
      <c r="D63" s="210"/>
      <c r="E63" s="210"/>
      <c r="F63" s="210"/>
      <c r="G63" s="212" t="s">
        <v>2378</v>
      </c>
      <c r="H63" s="175"/>
      <c r="I63" s="175"/>
      <c r="J63" s="175"/>
      <c r="K63" s="175"/>
    </row>
    <row r="64" spans="2:11" ht="15" customHeight="1" x14ac:dyDescent="0.25">
      <c r="B64" s="211"/>
      <c r="C64" s="210"/>
      <c r="D64" s="210"/>
      <c r="E64" s="210"/>
      <c r="F64" s="210"/>
      <c r="G64" s="212" t="s">
        <v>2378</v>
      </c>
      <c r="H64" s="175"/>
      <c r="I64" s="175"/>
      <c r="J64" s="175"/>
      <c r="K64" s="175"/>
    </row>
    <row r="65" spans="2:12" ht="15" customHeight="1" x14ac:dyDescent="0.25">
      <c r="B65" s="211"/>
      <c r="C65" s="210"/>
      <c r="D65" s="210"/>
      <c r="E65" s="210"/>
      <c r="F65" s="210"/>
      <c r="G65" s="212" t="s">
        <v>2378</v>
      </c>
      <c r="H65" s="175"/>
      <c r="I65" s="175"/>
      <c r="J65" s="197"/>
      <c r="K65" s="197"/>
      <c r="L65" s="198"/>
    </row>
    <row r="66" spans="2:12" ht="15" customHeight="1" x14ac:dyDescent="0.25">
      <c r="B66" s="211"/>
      <c r="C66" s="210"/>
      <c r="D66" s="210"/>
      <c r="E66" s="210"/>
      <c r="F66" s="210"/>
      <c r="G66" s="212" t="s">
        <v>2378</v>
      </c>
      <c r="H66" s="175"/>
      <c r="I66" s="175"/>
      <c r="J66" s="197"/>
      <c r="K66" s="197"/>
      <c r="L66" s="198"/>
    </row>
    <row r="67" spans="2:12" ht="15" customHeight="1" x14ac:dyDescent="0.25">
      <c r="B67" s="211"/>
      <c r="C67" s="210"/>
      <c r="D67" s="210"/>
      <c r="E67" s="210"/>
      <c r="F67" s="210"/>
      <c r="G67" s="212" t="s">
        <v>2378</v>
      </c>
      <c r="H67" s="175"/>
      <c r="I67" s="175"/>
      <c r="J67" s="197"/>
      <c r="K67" s="197"/>
      <c r="L67" s="198"/>
    </row>
    <row r="68" spans="2:12" ht="15" customHeight="1" x14ac:dyDescent="0.25">
      <c r="B68" s="211"/>
      <c r="C68" s="210"/>
      <c r="D68" s="210"/>
      <c r="E68" s="210"/>
      <c r="F68" s="210"/>
      <c r="G68" s="212" t="s">
        <v>2378</v>
      </c>
      <c r="H68" s="175"/>
      <c r="I68" s="175"/>
      <c r="J68" s="197"/>
      <c r="K68" s="198"/>
    </row>
    <row r="69" spans="2:12" ht="15" customHeight="1" x14ac:dyDescent="0.25">
      <c r="B69" s="211"/>
      <c r="C69" s="210"/>
      <c r="D69" s="210"/>
      <c r="E69" s="210"/>
      <c r="F69" s="210"/>
      <c r="G69" s="212" t="s">
        <v>2378</v>
      </c>
      <c r="H69" s="175"/>
      <c r="I69" s="175"/>
      <c r="J69" s="197"/>
      <c r="K69" s="198"/>
    </row>
    <row r="70" spans="2:12" ht="15" customHeight="1" x14ac:dyDescent="0.25">
      <c r="B70" s="211"/>
      <c r="C70" s="210"/>
      <c r="D70" s="210"/>
      <c r="E70" s="210"/>
      <c r="F70" s="210"/>
      <c r="G70" s="212" t="s">
        <v>2378</v>
      </c>
      <c r="H70" s="175"/>
      <c r="I70" s="175"/>
      <c r="J70" s="197"/>
      <c r="K70" s="198"/>
    </row>
    <row r="71" spans="2:12" ht="15" customHeight="1" x14ac:dyDescent="0.25">
      <c r="B71" s="211"/>
      <c r="C71" s="210"/>
      <c r="D71" s="210"/>
      <c r="E71" s="210"/>
      <c r="F71" s="210"/>
      <c r="G71" s="212" t="s">
        <v>2378</v>
      </c>
      <c r="H71" s="175"/>
      <c r="I71" s="175"/>
      <c r="J71" s="197"/>
      <c r="K71" s="198"/>
    </row>
    <row r="72" spans="2:12" ht="15" customHeight="1" x14ac:dyDescent="0.25">
      <c r="B72" s="211"/>
      <c r="C72" s="210"/>
      <c r="D72" s="210"/>
      <c r="E72" s="210"/>
      <c r="F72" s="210"/>
      <c r="G72" s="212" t="s">
        <v>2378</v>
      </c>
      <c r="H72" s="175"/>
      <c r="I72" s="175"/>
      <c r="J72" s="197"/>
      <c r="K72" s="198"/>
    </row>
    <row r="73" spans="2:12" ht="15" customHeight="1" x14ac:dyDescent="0.25">
      <c r="B73" s="211"/>
      <c r="C73" s="210"/>
      <c r="D73" s="210"/>
      <c r="E73" s="210"/>
      <c r="F73" s="210"/>
      <c r="G73" s="212" t="s">
        <v>2378</v>
      </c>
      <c r="H73" s="175"/>
      <c r="I73" s="175"/>
      <c r="J73" s="197"/>
      <c r="K73" s="198"/>
    </row>
    <row r="74" spans="2:12" ht="15" customHeight="1" x14ac:dyDescent="0.25">
      <c r="B74" s="211"/>
      <c r="C74" s="210"/>
      <c r="D74" s="210"/>
      <c r="E74" s="210"/>
      <c r="F74" s="210"/>
      <c r="G74" s="212" t="s">
        <v>2378</v>
      </c>
      <c r="H74" s="175"/>
      <c r="I74" s="175"/>
      <c r="J74" s="197"/>
      <c r="K74" s="198"/>
    </row>
    <row r="75" spans="2:12" ht="15" customHeight="1" x14ac:dyDescent="0.25">
      <c r="B75" s="211"/>
      <c r="C75" s="210"/>
      <c r="D75" s="210"/>
      <c r="E75" s="210"/>
      <c r="F75" s="210"/>
      <c r="G75" s="212" t="s">
        <v>2378</v>
      </c>
      <c r="H75" s="175"/>
      <c r="I75" s="175"/>
      <c r="J75" s="197"/>
      <c r="K75" s="198"/>
    </row>
    <row r="76" spans="2:12" ht="15" customHeight="1" x14ac:dyDescent="0.25">
      <c r="B76" s="211"/>
      <c r="C76" s="210"/>
      <c r="D76" s="210"/>
      <c r="E76" s="210"/>
      <c r="F76" s="210"/>
      <c r="G76" s="212" t="s">
        <v>2378</v>
      </c>
      <c r="H76" s="175"/>
      <c r="I76" s="175"/>
      <c r="J76" s="197"/>
      <c r="K76" s="198"/>
    </row>
    <row r="77" spans="2:12" ht="15" customHeight="1" x14ac:dyDescent="0.25">
      <c r="B77" s="211"/>
      <c r="C77" s="210"/>
      <c r="D77" s="210"/>
      <c r="E77" s="210"/>
      <c r="F77" s="210"/>
      <c r="G77" s="212" t="s">
        <v>2378</v>
      </c>
      <c r="H77" s="175"/>
      <c r="I77" s="175"/>
      <c r="J77" s="197"/>
      <c r="K77" s="198"/>
    </row>
    <row r="78" spans="2:12" ht="15" customHeight="1" x14ac:dyDescent="0.25">
      <c r="B78" s="211"/>
      <c r="C78" s="210"/>
      <c r="D78" s="210"/>
      <c r="E78" s="210"/>
      <c r="F78" s="210"/>
      <c r="G78" s="212" t="s">
        <v>2378</v>
      </c>
      <c r="H78" s="175"/>
      <c r="I78" s="175"/>
      <c r="J78" s="197"/>
      <c r="K78" s="198"/>
    </row>
    <row r="79" spans="2:12" ht="15" customHeight="1" x14ac:dyDescent="0.25">
      <c r="B79" s="211"/>
      <c r="C79" s="210"/>
      <c r="D79" s="210"/>
      <c r="E79" s="210"/>
      <c r="F79" s="210"/>
      <c r="G79" s="212" t="s">
        <v>2378</v>
      </c>
      <c r="H79" s="175"/>
      <c r="I79" s="175"/>
      <c r="J79" s="197"/>
      <c r="K79" s="198"/>
    </row>
    <row r="80" spans="2:12" ht="15" customHeight="1" x14ac:dyDescent="0.25">
      <c r="B80" s="211"/>
      <c r="C80" s="210"/>
      <c r="D80" s="210"/>
      <c r="E80" s="210"/>
      <c r="F80" s="210"/>
      <c r="G80" s="212" t="s">
        <v>2378</v>
      </c>
      <c r="H80" s="175"/>
      <c r="I80" s="175"/>
      <c r="J80" s="197"/>
      <c r="K80" s="198"/>
    </row>
    <row r="81" spans="2:11" ht="15" customHeight="1" x14ac:dyDescent="0.25">
      <c r="B81" s="211"/>
      <c r="C81" s="210"/>
      <c r="D81" s="210"/>
      <c r="E81" s="210"/>
      <c r="F81" s="210"/>
      <c r="G81" s="212" t="s">
        <v>2378</v>
      </c>
      <c r="H81" s="175"/>
      <c r="I81" s="175"/>
      <c r="J81" s="197"/>
      <c r="K81" s="198"/>
    </row>
    <row r="82" spans="2:11" ht="15" customHeight="1" x14ac:dyDescent="0.25">
      <c r="B82" s="211"/>
      <c r="C82" s="210"/>
      <c r="D82" s="210"/>
      <c r="E82" s="210"/>
      <c r="F82" s="210"/>
      <c r="G82" s="212" t="s">
        <v>2378</v>
      </c>
      <c r="H82" s="175"/>
      <c r="I82" s="175"/>
      <c r="J82" s="197"/>
      <c r="K82" s="198"/>
    </row>
    <row r="83" spans="2:11" ht="15" customHeight="1" x14ac:dyDescent="0.25">
      <c r="B83" s="211"/>
      <c r="C83" s="210"/>
      <c r="D83" s="210"/>
      <c r="E83" s="210"/>
      <c r="F83" s="210"/>
      <c r="G83" s="212" t="s">
        <v>2378</v>
      </c>
      <c r="H83" s="175"/>
      <c r="I83" s="175"/>
      <c r="J83" s="197"/>
      <c r="K83" s="198"/>
    </row>
    <row r="84" spans="2:11" ht="15" customHeight="1" x14ac:dyDescent="0.25">
      <c r="B84" s="211"/>
      <c r="C84" s="210"/>
      <c r="D84" s="210"/>
      <c r="E84" s="210"/>
      <c r="F84" s="210"/>
      <c r="G84" s="212" t="s">
        <v>2378</v>
      </c>
      <c r="H84" s="175"/>
      <c r="I84" s="175"/>
      <c r="J84" s="197"/>
      <c r="K84" s="198"/>
    </row>
    <row r="85" spans="2:11" ht="15" customHeight="1" x14ac:dyDescent="0.25">
      <c r="B85" s="211"/>
      <c r="C85" s="210"/>
      <c r="D85" s="210"/>
      <c r="E85" s="210"/>
      <c r="F85" s="210"/>
      <c r="G85" s="212" t="s">
        <v>2378</v>
      </c>
      <c r="H85" s="175"/>
      <c r="I85" s="175"/>
      <c r="J85" s="197"/>
      <c r="K85" s="198"/>
    </row>
    <row r="86" spans="2:11" ht="15" customHeight="1" x14ac:dyDescent="0.25">
      <c r="B86" s="211"/>
      <c r="C86" s="210"/>
      <c r="D86" s="210"/>
      <c r="E86" s="210"/>
      <c r="F86" s="210"/>
      <c r="G86" s="212" t="s">
        <v>2378</v>
      </c>
      <c r="H86" s="175"/>
      <c r="I86" s="175"/>
      <c r="J86" s="197"/>
      <c r="K86" s="198"/>
    </row>
    <row r="87" spans="2:11" ht="15" customHeight="1" x14ac:dyDescent="0.25">
      <c r="B87" s="211"/>
      <c r="C87" s="210"/>
      <c r="D87" s="210"/>
      <c r="E87" s="210"/>
      <c r="F87" s="210"/>
      <c r="G87" s="212" t="s">
        <v>2378</v>
      </c>
      <c r="H87" s="175"/>
      <c r="I87" s="175"/>
      <c r="J87" s="197"/>
      <c r="K87" s="198"/>
    </row>
    <row r="88" spans="2:11" ht="15" customHeight="1" x14ac:dyDescent="0.25">
      <c r="B88" s="211"/>
      <c r="C88" s="210"/>
      <c r="D88" s="210"/>
      <c r="E88" s="210"/>
      <c r="F88" s="210"/>
      <c r="G88" s="212" t="s">
        <v>2378</v>
      </c>
      <c r="H88" s="175"/>
      <c r="I88" s="175"/>
      <c r="J88" s="197"/>
      <c r="K88" s="198"/>
    </row>
    <row r="89" spans="2:11" ht="15" customHeight="1" x14ac:dyDescent="0.25">
      <c r="B89" s="211"/>
      <c r="C89" s="210"/>
      <c r="D89" s="210"/>
      <c r="E89" s="210"/>
      <c r="F89" s="210"/>
      <c r="G89" s="212" t="s">
        <v>2378</v>
      </c>
      <c r="H89" s="175"/>
      <c r="I89" s="175"/>
      <c r="J89" s="197"/>
      <c r="K89" s="198"/>
    </row>
    <row r="90" spans="2:11" ht="15" customHeight="1" x14ac:dyDescent="0.25">
      <c r="B90" s="211"/>
      <c r="C90" s="210"/>
      <c r="D90" s="210"/>
      <c r="E90" s="210"/>
      <c r="F90" s="210"/>
      <c r="G90" s="212" t="s">
        <v>2378</v>
      </c>
      <c r="H90" s="175"/>
      <c r="I90" s="175"/>
      <c r="J90" s="197"/>
      <c r="K90" s="198"/>
    </row>
    <row r="91" spans="2:11" ht="15" customHeight="1" x14ac:dyDescent="0.25">
      <c r="B91" s="211"/>
      <c r="C91" s="210"/>
      <c r="D91" s="210"/>
      <c r="E91" s="210"/>
      <c r="F91" s="210"/>
      <c r="G91" s="212" t="s">
        <v>2378</v>
      </c>
      <c r="H91" s="175"/>
      <c r="I91" s="175"/>
      <c r="J91" s="197"/>
      <c r="K91" s="198"/>
    </row>
    <row r="92" spans="2:11" ht="15" customHeight="1" x14ac:dyDescent="0.25">
      <c r="B92" s="211"/>
      <c r="C92" s="210"/>
      <c r="D92" s="210"/>
      <c r="E92" s="210"/>
      <c r="F92" s="210"/>
      <c r="G92" s="212" t="s">
        <v>2378</v>
      </c>
      <c r="H92" s="175"/>
      <c r="I92" s="175"/>
      <c r="J92" s="197"/>
      <c r="K92" s="198"/>
    </row>
    <row r="93" spans="2:11" ht="15" customHeight="1" x14ac:dyDescent="0.25">
      <c r="B93" s="211"/>
      <c r="C93" s="210"/>
      <c r="D93" s="210"/>
      <c r="E93" s="210"/>
      <c r="F93" s="210"/>
      <c r="G93" s="212" t="s">
        <v>2378</v>
      </c>
      <c r="H93" s="175"/>
      <c r="I93" s="175"/>
      <c r="J93" s="197"/>
      <c r="K93" s="198"/>
    </row>
    <row r="94" spans="2:11" ht="15" customHeight="1" x14ac:dyDescent="0.25">
      <c r="B94" s="211"/>
      <c r="C94" s="210"/>
      <c r="D94" s="210"/>
      <c r="E94" s="210"/>
      <c r="F94" s="210"/>
      <c r="G94" s="212" t="s">
        <v>2378</v>
      </c>
      <c r="H94" s="175"/>
      <c r="I94" s="175"/>
      <c r="J94" s="197"/>
      <c r="K94" s="198"/>
    </row>
    <row r="95" spans="2:11" ht="15" customHeight="1" x14ac:dyDescent="0.25">
      <c r="B95" s="211"/>
      <c r="C95" s="210"/>
      <c r="D95" s="210"/>
      <c r="E95" s="210"/>
      <c r="F95" s="210"/>
      <c r="G95" s="212" t="s">
        <v>2378</v>
      </c>
      <c r="H95" s="175"/>
      <c r="I95" s="175"/>
      <c r="J95" s="197"/>
      <c r="K95" s="198"/>
    </row>
    <row r="96" spans="2:11" ht="15" customHeight="1" x14ac:dyDescent="0.25">
      <c r="B96" s="211"/>
      <c r="C96" s="210"/>
      <c r="D96" s="210"/>
      <c r="E96" s="210"/>
      <c r="F96" s="210"/>
      <c r="G96" s="212" t="s">
        <v>2378</v>
      </c>
      <c r="H96" s="175"/>
      <c r="I96" s="175"/>
      <c r="J96" s="197"/>
      <c r="K96" s="198"/>
    </row>
    <row r="97" spans="2:11" ht="15" customHeight="1" x14ac:dyDescent="0.25">
      <c r="B97" s="199"/>
      <c r="C97" s="200"/>
      <c r="D97" s="201"/>
      <c r="E97" s="201"/>
      <c r="F97" s="201"/>
      <c r="G97" s="212" t="s">
        <v>2378</v>
      </c>
      <c r="H97" s="175"/>
      <c r="I97" s="175"/>
      <c r="J97" s="197"/>
      <c r="K97" s="198"/>
    </row>
    <row r="98" spans="2:11" ht="15" customHeight="1" x14ac:dyDescent="0.25">
      <c r="B98" s="199"/>
      <c r="C98" s="200"/>
      <c r="D98" s="201"/>
      <c r="E98" s="201"/>
      <c r="F98" s="201"/>
      <c r="G98" s="212" t="s">
        <v>2378</v>
      </c>
      <c r="H98" s="175"/>
      <c r="I98" s="175"/>
      <c r="J98" s="197"/>
      <c r="K98" s="198"/>
    </row>
    <row r="99" spans="2:11" ht="15" customHeight="1" x14ac:dyDescent="0.25">
      <c r="B99" s="199"/>
      <c r="C99" s="200"/>
      <c r="D99" s="201"/>
      <c r="E99" s="201"/>
      <c r="F99" s="201"/>
      <c r="G99" s="212" t="s">
        <v>2378</v>
      </c>
      <c r="H99" s="175"/>
      <c r="I99" s="175"/>
      <c r="J99" s="197"/>
      <c r="K99" s="198"/>
    </row>
    <row r="100" spans="2:11" ht="15" customHeight="1" x14ac:dyDescent="0.25">
      <c r="B100" s="199"/>
      <c r="C100" s="200"/>
      <c r="D100" s="201"/>
      <c r="E100" s="201"/>
      <c r="F100" s="201"/>
      <c r="G100" s="212" t="s">
        <v>2378</v>
      </c>
      <c r="H100" s="175"/>
      <c r="I100" s="175"/>
      <c r="J100" s="197"/>
      <c r="K100" s="198"/>
    </row>
    <row r="101" spans="2:11" ht="15" customHeight="1" x14ac:dyDescent="0.25">
      <c r="B101" s="199"/>
      <c r="C101" s="200"/>
      <c r="D101" s="201"/>
      <c r="E101" s="201"/>
      <c r="F101" s="201"/>
      <c r="H101" s="175"/>
      <c r="I101" s="175"/>
      <c r="J101" s="197"/>
      <c r="K101" s="198"/>
    </row>
    <row r="102" spans="2:11" ht="15" customHeight="1" x14ac:dyDescent="0.25">
      <c r="B102" s="199"/>
      <c r="C102" s="200"/>
      <c r="D102" s="201"/>
      <c r="E102" s="201"/>
      <c r="F102" s="201"/>
      <c r="H102" s="175"/>
      <c r="I102" s="175"/>
      <c r="J102" s="197"/>
      <c r="K102" s="198"/>
    </row>
    <row r="103" spans="2:11" ht="15" customHeight="1" x14ac:dyDescent="0.25">
      <c r="B103" s="199"/>
      <c r="C103" s="200"/>
      <c r="D103" s="201"/>
      <c r="E103" s="201"/>
      <c r="F103" s="201"/>
      <c r="H103" s="175"/>
      <c r="I103" s="175"/>
      <c r="J103" s="197"/>
      <c r="K103" s="198"/>
    </row>
    <row r="104" spans="2:11" ht="15" customHeight="1" x14ac:dyDescent="0.25">
      <c r="B104" s="199"/>
      <c r="C104" s="200"/>
      <c r="D104" s="201"/>
      <c r="E104" s="201"/>
      <c r="F104" s="201"/>
      <c r="H104" s="175"/>
      <c r="I104" s="175"/>
      <c r="J104" s="197"/>
      <c r="K104" s="198"/>
    </row>
    <row r="105" spans="2:11" ht="15" customHeight="1" x14ac:dyDescent="0.25">
      <c r="B105" s="199"/>
      <c r="C105" s="200"/>
      <c r="D105" s="201"/>
      <c r="E105" s="201"/>
      <c r="F105" s="201"/>
      <c r="H105" s="175"/>
      <c r="I105" s="175"/>
      <c r="J105" s="197"/>
      <c r="K105" s="198"/>
    </row>
    <row r="106" spans="2:11" ht="15" customHeight="1" x14ac:dyDescent="0.25">
      <c r="B106" s="199"/>
      <c r="C106" s="200"/>
      <c r="D106" s="201"/>
      <c r="E106" s="201"/>
      <c r="F106" s="201"/>
      <c r="H106" s="175"/>
      <c r="I106" s="175"/>
      <c r="J106" s="197"/>
      <c r="K106" s="198"/>
    </row>
    <row r="107" spans="2:11" ht="15" customHeight="1" x14ac:dyDescent="0.25">
      <c r="B107" s="199"/>
      <c r="C107" s="200"/>
      <c r="D107" s="201"/>
      <c r="E107" s="201"/>
      <c r="F107" s="201"/>
      <c r="H107" s="175"/>
      <c r="I107" s="175"/>
      <c r="J107" s="197"/>
      <c r="K107" s="198"/>
    </row>
    <row r="108" spans="2:11" ht="15" customHeight="1" x14ac:dyDescent="0.25">
      <c r="B108" s="199"/>
      <c r="C108" s="200"/>
      <c r="D108" s="201"/>
      <c r="E108" s="201"/>
      <c r="F108" s="201"/>
      <c r="G108" s="215"/>
      <c r="H108" s="201"/>
      <c r="I108" s="201"/>
      <c r="J108" s="197"/>
      <c r="K108" s="198"/>
    </row>
    <row r="109" spans="2:11" ht="15" customHeight="1" x14ac:dyDescent="0.25">
      <c r="E109" s="199"/>
      <c r="F109" s="200"/>
      <c r="G109" s="215"/>
      <c r="H109" s="201"/>
      <c r="I109" s="201"/>
      <c r="J109" s="197"/>
      <c r="K109" s="198"/>
    </row>
    <row r="110" spans="2:11" ht="15" customHeight="1" x14ac:dyDescent="0.25">
      <c r="E110" s="199"/>
      <c r="F110" s="200"/>
      <c r="G110" s="215"/>
      <c r="H110" s="201"/>
      <c r="I110" s="201"/>
      <c r="J110" s="197"/>
      <c r="K110" s="198"/>
    </row>
    <row r="111" spans="2:11" ht="15" customHeight="1" x14ac:dyDescent="0.25">
      <c r="E111" s="199"/>
      <c r="F111" s="200"/>
      <c r="G111" s="215"/>
      <c r="H111" s="201"/>
      <c r="I111" s="201"/>
      <c r="J111" s="197"/>
      <c r="K111" s="198"/>
    </row>
    <row r="112" spans="2:11" ht="15" customHeight="1" x14ac:dyDescent="0.25">
      <c r="E112" s="199"/>
      <c r="F112" s="200"/>
      <c r="G112" s="215"/>
      <c r="H112" s="201"/>
      <c r="I112" s="201"/>
      <c r="J112" s="197"/>
      <c r="K112" s="198"/>
    </row>
    <row r="113" spans="3:11" ht="15" customHeight="1" x14ac:dyDescent="0.25">
      <c r="C113" s="175"/>
      <c r="E113" s="199"/>
      <c r="F113" s="200"/>
      <c r="G113" s="215"/>
      <c r="H113" s="201"/>
      <c r="I113" s="201"/>
      <c r="J113" s="197"/>
      <c r="K113" s="198"/>
    </row>
    <row r="114" spans="3:11" ht="15" customHeight="1" x14ac:dyDescent="0.25">
      <c r="C114" s="175"/>
      <c r="E114" s="199"/>
      <c r="F114" s="200"/>
      <c r="G114" s="215"/>
      <c r="H114" s="201"/>
      <c r="I114" s="201"/>
      <c r="J114" s="197"/>
      <c r="K114" s="198"/>
    </row>
    <row r="115" spans="3:11" ht="15" customHeight="1" x14ac:dyDescent="0.25">
      <c r="C115" s="175"/>
      <c r="E115" s="199"/>
      <c r="F115" s="200"/>
      <c r="G115" s="215"/>
      <c r="H115" s="201"/>
      <c r="I115" s="201"/>
      <c r="J115" s="197"/>
      <c r="K115" s="198"/>
    </row>
    <row r="116" spans="3:11" ht="15" customHeight="1" x14ac:dyDescent="0.25">
      <c r="C116" s="175"/>
      <c r="E116" s="199"/>
      <c r="F116" s="200"/>
      <c r="G116" s="215"/>
      <c r="H116" s="201"/>
      <c r="I116" s="201"/>
      <c r="J116" s="197"/>
      <c r="K116" s="198"/>
    </row>
    <row r="117" spans="3:11" ht="15" customHeight="1" x14ac:dyDescent="0.25">
      <c r="C117" s="175"/>
      <c r="E117" s="199"/>
      <c r="F117" s="200"/>
      <c r="G117" s="215"/>
      <c r="H117" s="201"/>
      <c r="I117" s="201"/>
      <c r="J117" s="197"/>
      <c r="K117" s="198"/>
    </row>
    <row r="118" spans="3:11" ht="15" customHeight="1" x14ac:dyDescent="0.25">
      <c r="C118" s="175"/>
      <c r="E118" s="199"/>
      <c r="F118" s="200"/>
      <c r="G118" s="215"/>
      <c r="H118" s="201"/>
      <c r="I118" s="201"/>
      <c r="J118" s="197"/>
      <c r="K118" s="198"/>
    </row>
    <row r="119" spans="3:11" ht="15" customHeight="1" x14ac:dyDescent="0.25">
      <c r="C119" s="175"/>
      <c r="E119" s="199"/>
      <c r="F119" s="200"/>
      <c r="G119" s="215"/>
      <c r="H119" s="201"/>
      <c r="I119" s="201"/>
      <c r="J119" s="197"/>
      <c r="K119" s="198"/>
    </row>
    <row r="120" spans="3:11" ht="15" customHeight="1" x14ac:dyDescent="0.25">
      <c r="C120" s="175"/>
      <c r="E120" s="199"/>
      <c r="F120" s="200"/>
      <c r="G120" s="215"/>
      <c r="H120" s="201"/>
      <c r="I120" s="201"/>
      <c r="J120" s="197"/>
      <c r="K120" s="198"/>
    </row>
    <row r="121" spans="3:11" ht="15" customHeight="1" x14ac:dyDescent="0.25">
      <c r="C121" s="175"/>
      <c r="E121" s="199"/>
      <c r="F121" s="200"/>
      <c r="G121" s="215"/>
      <c r="H121" s="201"/>
      <c r="I121" s="201"/>
      <c r="J121" s="197"/>
      <c r="K121" s="198"/>
    </row>
    <row r="122" spans="3:11" ht="15" customHeight="1" x14ac:dyDescent="0.25">
      <c r="C122" s="175"/>
      <c r="E122" s="199"/>
      <c r="F122" s="200"/>
      <c r="G122" s="215"/>
      <c r="H122" s="201"/>
      <c r="I122" s="201"/>
      <c r="J122" s="197"/>
      <c r="K122" s="198"/>
    </row>
    <row r="123" spans="3:11" ht="15" customHeight="1" x14ac:dyDescent="0.25">
      <c r="C123" s="175"/>
      <c r="E123" s="199"/>
      <c r="F123" s="200"/>
      <c r="G123" s="215"/>
      <c r="H123" s="201"/>
      <c r="I123" s="201"/>
      <c r="J123" s="197"/>
      <c r="K123" s="198"/>
    </row>
    <row r="124" spans="3:11" ht="15" customHeight="1" x14ac:dyDescent="0.25">
      <c r="C124" s="175"/>
      <c r="E124" s="199"/>
      <c r="F124" s="200"/>
      <c r="G124" s="215"/>
      <c r="H124" s="201"/>
      <c r="I124" s="201"/>
      <c r="J124" s="197"/>
      <c r="K124" s="198"/>
    </row>
    <row r="125" spans="3:11" ht="15" customHeight="1" x14ac:dyDescent="0.25">
      <c r="C125" s="175"/>
      <c r="E125" s="199"/>
      <c r="F125" s="200"/>
      <c r="G125" s="215"/>
      <c r="H125" s="201"/>
      <c r="I125" s="201"/>
      <c r="J125" s="197"/>
      <c r="K125" s="198"/>
    </row>
    <row r="126" spans="3:11" ht="15" customHeight="1" x14ac:dyDescent="0.25">
      <c r="C126" s="175"/>
      <c r="E126" s="199"/>
      <c r="F126" s="200"/>
      <c r="G126" s="215"/>
      <c r="H126" s="201"/>
      <c r="I126" s="201"/>
      <c r="J126" s="197"/>
      <c r="K126" s="198"/>
    </row>
    <row r="127" spans="3:11" ht="15" customHeight="1" x14ac:dyDescent="0.25">
      <c r="C127" s="175"/>
      <c r="E127" s="199"/>
      <c r="F127" s="200"/>
      <c r="G127" s="215"/>
      <c r="H127" s="201"/>
      <c r="I127" s="201"/>
      <c r="J127" s="197"/>
      <c r="K127" s="198"/>
    </row>
    <row r="128" spans="3:11" ht="15" customHeight="1" x14ac:dyDescent="0.25">
      <c r="C128" s="175"/>
      <c r="E128" s="199"/>
      <c r="F128" s="200"/>
      <c r="G128" s="215"/>
      <c r="H128" s="201"/>
      <c r="I128" s="201"/>
      <c r="J128" s="197"/>
      <c r="K128" s="198"/>
    </row>
    <row r="129" spans="3:11" ht="15" customHeight="1" x14ac:dyDescent="0.25">
      <c r="C129" s="175"/>
      <c r="E129" s="199"/>
      <c r="F129" s="200"/>
      <c r="G129" s="215"/>
      <c r="H129" s="201"/>
      <c r="I129" s="201"/>
      <c r="J129" s="197"/>
      <c r="K129" s="198"/>
    </row>
    <row r="130" spans="3:11" ht="15" customHeight="1" x14ac:dyDescent="0.25">
      <c r="C130" s="175"/>
      <c r="E130" s="199"/>
      <c r="F130" s="200"/>
      <c r="G130" s="215"/>
      <c r="H130" s="201"/>
      <c r="I130" s="201"/>
      <c r="J130" s="197"/>
      <c r="K130" s="198"/>
    </row>
    <row r="131" spans="3:11" ht="15" customHeight="1" x14ac:dyDescent="0.25">
      <c r="C131" s="175"/>
      <c r="E131" s="199"/>
      <c r="F131" s="200"/>
      <c r="G131" s="215"/>
      <c r="H131" s="201"/>
      <c r="I131" s="201"/>
      <c r="J131" s="197"/>
      <c r="K131" s="198"/>
    </row>
    <row r="132" spans="3:11" ht="15" customHeight="1" x14ac:dyDescent="0.25">
      <c r="C132" s="175"/>
      <c r="E132" s="199"/>
      <c r="F132" s="200"/>
      <c r="G132" s="215"/>
      <c r="H132" s="201"/>
      <c r="I132" s="201"/>
      <c r="J132" s="197"/>
      <c r="K132" s="198"/>
    </row>
    <row r="133" spans="3:11" ht="15" customHeight="1" x14ac:dyDescent="0.25">
      <c r="C133" s="175"/>
      <c r="E133" s="199"/>
      <c r="F133" s="200"/>
      <c r="G133" s="215"/>
      <c r="H133" s="201"/>
      <c r="I133" s="201"/>
      <c r="J133" s="197"/>
      <c r="K133" s="198"/>
    </row>
    <row r="134" spans="3:11" ht="15" customHeight="1" x14ac:dyDescent="0.25">
      <c r="C134" s="175"/>
      <c r="E134" s="199"/>
      <c r="F134" s="200"/>
      <c r="G134" s="215"/>
      <c r="H134" s="201"/>
      <c r="I134" s="201"/>
      <c r="J134" s="197"/>
      <c r="K134" s="198"/>
    </row>
    <row r="135" spans="3:11" ht="15" customHeight="1" x14ac:dyDescent="0.25">
      <c r="C135" s="175"/>
      <c r="E135" s="199"/>
      <c r="F135" s="200"/>
      <c r="G135" s="215"/>
      <c r="H135" s="201"/>
      <c r="I135" s="201"/>
      <c r="J135" s="197"/>
      <c r="K135" s="198"/>
    </row>
    <row r="136" spans="3:11" ht="15" customHeight="1" x14ac:dyDescent="0.25">
      <c r="C136" s="175"/>
      <c r="E136" s="199"/>
      <c r="F136" s="200"/>
      <c r="G136" s="215"/>
      <c r="H136" s="201"/>
      <c r="I136" s="201"/>
      <c r="J136" s="197"/>
      <c r="K136" s="198"/>
    </row>
    <row r="137" spans="3:11" ht="15" customHeight="1" x14ac:dyDescent="0.25">
      <c r="C137" s="175"/>
      <c r="E137" s="199"/>
      <c r="F137" s="200"/>
      <c r="G137" s="215"/>
      <c r="H137" s="201"/>
      <c r="I137" s="201"/>
      <c r="J137" s="197"/>
      <c r="K137" s="198"/>
    </row>
    <row r="138" spans="3:11" ht="15" customHeight="1" x14ac:dyDescent="0.25">
      <c r="C138" s="175"/>
      <c r="E138" s="199"/>
      <c r="F138" s="200"/>
      <c r="G138" s="215"/>
      <c r="H138" s="201"/>
      <c r="I138" s="201"/>
      <c r="J138" s="197"/>
      <c r="K138" s="198"/>
    </row>
    <row r="139" spans="3:11" ht="15" customHeight="1" x14ac:dyDescent="0.25">
      <c r="C139" s="175"/>
      <c r="E139" s="199"/>
      <c r="F139" s="200"/>
      <c r="G139" s="215"/>
      <c r="H139" s="201"/>
      <c r="I139" s="201"/>
      <c r="J139" s="197"/>
      <c r="K139" s="198"/>
    </row>
    <row r="140" spans="3:11" ht="15" customHeight="1" x14ac:dyDescent="0.25">
      <c r="C140" s="175"/>
      <c r="E140" s="199"/>
      <c r="F140" s="200"/>
      <c r="G140" s="215"/>
      <c r="H140" s="201"/>
      <c r="I140" s="201"/>
      <c r="J140" s="197"/>
      <c r="K140" s="198"/>
    </row>
    <row r="141" spans="3:11" ht="15" customHeight="1" x14ac:dyDescent="0.25">
      <c r="C141" s="175"/>
      <c r="E141" s="199"/>
      <c r="F141" s="200"/>
      <c r="G141" s="215"/>
      <c r="H141" s="201"/>
      <c r="I141" s="201"/>
      <c r="J141" s="197"/>
      <c r="K141" s="198"/>
    </row>
    <row r="142" spans="3:11" ht="15" customHeight="1" x14ac:dyDescent="0.25">
      <c r="C142" s="175"/>
      <c r="E142" s="199"/>
      <c r="F142" s="200"/>
      <c r="G142" s="215"/>
      <c r="H142" s="201"/>
      <c r="I142" s="201"/>
      <c r="J142" s="197"/>
      <c r="K142" s="198"/>
    </row>
    <row r="143" spans="3:11" ht="15" customHeight="1" x14ac:dyDescent="0.25">
      <c r="C143" s="175"/>
      <c r="E143" s="199"/>
      <c r="F143" s="200"/>
      <c r="G143" s="215"/>
      <c r="H143" s="201"/>
      <c r="I143" s="201"/>
      <c r="J143" s="197"/>
      <c r="K143" s="198"/>
    </row>
    <row r="144" spans="3:11" ht="15" customHeight="1" x14ac:dyDescent="0.25">
      <c r="C144" s="175"/>
      <c r="E144" s="199"/>
      <c r="F144" s="200"/>
      <c r="G144" s="215"/>
      <c r="H144" s="201"/>
      <c r="I144" s="201"/>
      <c r="J144" s="197"/>
      <c r="K144" s="198"/>
    </row>
    <row r="145" spans="3:11" ht="15" customHeight="1" x14ac:dyDescent="0.25">
      <c r="C145" s="175"/>
      <c r="E145" s="199"/>
      <c r="F145" s="200"/>
      <c r="G145" s="215"/>
      <c r="H145" s="201"/>
      <c r="I145" s="201"/>
      <c r="J145" s="197"/>
      <c r="K145" s="198"/>
    </row>
    <row r="146" spans="3:11" ht="15" customHeight="1" x14ac:dyDescent="0.25">
      <c r="C146" s="175"/>
      <c r="E146" s="199"/>
      <c r="F146" s="200"/>
      <c r="G146" s="215"/>
      <c r="H146" s="201"/>
      <c r="I146" s="201"/>
      <c r="J146" s="197"/>
      <c r="K146" s="198"/>
    </row>
    <row r="147" spans="3:11" ht="15" customHeight="1" x14ac:dyDescent="0.25">
      <c r="C147" s="175"/>
      <c r="E147" s="199"/>
      <c r="F147" s="200"/>
      <c r="G147" s="215"/>
      <c r="H147" s="201"/>
      <c r="I147" s="201"/>
      <c r="J147" s="197"/>
      <c r="K147" s="198"/>
    </row>
    <row r="148" spans="3:11" ht="15" customHeight="1" x14ac:dyDescent="0.25">
      <c r="C148" s="175"/>
      <c r="E148" s="199"/>
      <c r="F148" s="200"/>
      <c r="G148" s="215"/>
      <c r="H148" s="201"/>
      <c r="I148" s="201"/>
      <c r="J148" s="197"/>
      <c r="K148" s="198"/>
    </row>
    <row r="149" spans="3:11" ht="15" customHeight="1" x14ac:dyDescent="0.25">
      <c r="C149" s="175"/>
      <c r="E149" s="199"/>
      <c r="F149" s="200"/>
      <c r="G149" s="215"/>
      <c r="H149" s="201"/>
      <c r="I149" s="201"/>
      <c r="J149" s="197"/>
      <c r="K149" s="198"/>
    </row>
    <row r="150" spans="3:11" ht="15" customHeight="1" x14ac:dyDescent="0.25">
      <c r="C150" s="175"/>
      <c r="E150" s="199"/>
      <c r="F150" s="200"/>
      <c r="G150" s="215"/>
      <c r="H150" s="201"/>
      <c r="I150" s="201"/>
      <c r="J150" s="197"/>
      <c r="K150" s="198"/>
    </row>
    <row r="151" spans="3:11" ht="15" customHeight="1" x14ac:dyDescent="0.25">
      <c r="C151" s="175"/>
      <c r="E151" s="199"/>
      <c r="F151" s="200"/>
      <c r="G151" s="215"/>
      <c r="H151" s="201"/>
      <c r="I151" s="201"/>
      <c r="J151" s="197"/>
      <c r="K151" s="198"/>
    </row>
    <row r="152" spans="3:11" ht="15" customHeight="1" x14ac:dyDescent="0.25">
      <c r="C152" s="175"/>
      <c r="E152" s="199"/>
      <c r="F152" s="200"/>
      <c r="G152" s="215"/>
      <c r="H152" s="201"/>
      <c r="I152" s="201"/>
      <c r="J152" s="197"/>
      <c r="K152" s="198"/>
    </row>
    <row r="153" spans="3:11" ht="15" customHeight="1" x14ac:dyDescent="0.25">
      <c r="C153" s="175"/>
      <c r="E153" s="199"/>
      <c r="F153" s="200"/>
      <c r="G153" s="215"/>
      <c r="H153" s="201"/>
      <c r="I153" s="201"/>
      <c r="J153" s="197"/>
      <c r="K153" s="198"/>
    </row>
    <row r="154" spans="3:11" ht="15" customHeight="1" x14ac:dyDescent="0.25">
      <c r="C154" s="175"/>
      <c r="E154" s="199"/>
      <c r="F154" s="200"/>
      <c r="G154" s="215"/>
      <c r="H154" s="201"/>
      <c r="I154" s="201"/>
      <c r="J154" s="197"/>
      <c r="K154" s="198"/>
    </row>
    <row r="155" spans="3:11" ht="15" customHeight="1" x14ac:dyDescent="0.25">
      <c r="C155" s="175"/>
      <c r="E155" s="199"/>
      <c r="F155" s="200"/>
      <c r="G155" s="215"/>
      <c r="H155" s="201"/>
      <c r="I155" s="201"/>
      <c r="J155" s="197"/>
      <c r="K155" s="198"/>
    </row>
    <row r="156" spans="3:11" ht="15" customHeight="1" x14ac:dyDescent="0.25">
      <c r="C156" s="175"/>
      <c r="E156" s="199"/>
      <c r="F156" s="200"/>
      <c r="G156" s="215"/>
      <c r="H156" s="201"/>
      <c r="I156" s="201"/>
      <c r="J156" s="197"/>
      <c r="K156" s="198"/>
    </row>
    <row r="157" spans="3:11" ht="15" customHeight="1" x14ac:dyDescent="0.25">
      <c r="C157" s="175"/>
      <c r="E157" s="199"/>
      <c r="F157" s="200"/>
      <c r="G157" s="215"/>
      <c r="H157" s="201"/>
      <c r="I157" s="201"/>
      <c r="J157" s="197"/>
      <c r="K157" s="198"/>
    </row>
    <row r="158" spans="3:11" ht="15" customHeight="1" x14ac:dyDescent="0.25">
      <c r="C158" s="175"/>
      <c r="E158" s="199"/>
      <c r="F158" s="200"/>
      <c r="G158" s="215"/>
      <c r="H158" s="201"/>
      <c r="I158" s="201"/>
      <c r="J158" s="197"/>
      <c r="K158" s="198"/>
    </row>
    <row r="159" spans="3:11" ht="15" customHeight="1" x14ac:dyDescent="0.25">
      <c r="C159" s="175"/>
      <c r="E159" s="199"/>
      <c r="F159" s="200"/>
      <c r="G159" s="215"/>
      <c r="H159" s="201"/>
      <c r="I159" s="201"/>
      <c r="J159" s="197"/>
      <c r="K159" s="198"/>
    </row>
    <row r="160" spans="3:11" ht="15" customHeight="1" x14ac:dyDescent="0.25">
      <c r="C160" s="175"/>
      <c r="E160" s="199"/>
      <c r="F160" s="200"/>
      <c r="G160" s="215"/>
      <c r="H160" s="201"/>
      <c r="I160" s="201"/>
      <c r="J160" s="197"/>
      <c r="K160" s="198"/>
    </row>
    <row r="161" spans="3:11" ht="15" customHeight="1" x14ac:dyDescent="0.25">
      <c r="C161" s="175"/>
      <c r="E161" s="199"/>
      <c r="F161" s="200"/>
      <c r="G161" s="215"/>
      <c r="H161" s="201"/>
      <c r="I161" s="201"/>
      <c r="J161" s="197"/>
      <c r="K161" s="198"/>
    </row>
    <row r="162" spans="3:11" ht="15" customHeight="1" x14ac:dyDescent="0.25">
      <c r="C162" s="175"/>
      <c r="E162" s="199"/>
      <c r="F162" s="200"/>
      <c r="G162" s="215"/>
      <c r="H162" s="201"/>
      <c r="I162" s="201"/>
      <c r="J162" s="197"/>
      <c r="K162" s="198"/>
    </row>
    <row r="163" spans="3:11" ht="15" customHeight="1" x14ac:dyDescent="0.25">
      <c r="C163" s="175"/>
      <c r="E163" s="199"/>
      <c r="F163" s="200"/>
      <c r="G163" s="215"/>
      <c r="H163" s="201"/>
      <c r="I163" s="201"/>
      <c r="J163" s="197"/>
      <c r="K163" s="198"/>
    </row>
    <row r="164" spans="3:11" ht="15" customHeight="1" x14ac:dyDescent="0.25">
      <c r="C164" s="175"/>
      <c r="E164" s="199"/>
      <c r="F164" s="200"/>
      <c r="G164" s="215"/>
      <c r="H164" s="201"/>
      <c r="I164" s="201"/>
      <c r="J164" s="197"/>
      <c r="K164" s="198"/>
    </row>
    <row r="165" spans="3:11" ht="15" customHeight="1" x14ac:dyDescent="0.25">
      <c r="C165" s="175"/>
      <c r="E165" s="199"/>
      <c r="F165" s="200"/>
      <c r="G165" s="215"/>
      <c r="H165" s="201"/>
      <c r="I165" s="201"/>
      <c r="J165" s="197"/>
      <c r="K165" s="198"/>
    </row>
    <row r="166" spans="3:11" ht="15" customHeight="1" x14ac:dyDescent="0.25">
      <c r="C166" s="175"/>
      <c r="E166" s="199"/>
      <c r="F166" s="200"/>
      <c r="G166" s="215"/>
      <c r="H166" s="201"/>
      <c r="I166" s="201"/>
      <c r="J166" s="197"/>
      <c r="K166" s="198"/>
    </row>
    <row r="167" spans="3:11" ht="15" customHeight="1" x14ac:dyDescent="0.25">
      <c r="C167" s="175"/>
      <c r="E167" s="199"/>
      <c r="F167" s="200"/>
      <c r="G167" s="215"/>
      <c r="H167" s="201"/>
      <c r="I167" s="201"/>
      <c r="J167" s="197"/>
      <c r="K167" s="198"/>
    </row>
    <row r="168" spans="3:11" ht="15" customHeight="1" x14ac:dyDescent="0.25">
      <c r="C168" s="175"/>
      <c r="E168" s="199"/>
      <c r="F168" s="200"/>
      <c r="G168" s="215"/>
      <c r="H168" s="201"/>
      <c r="I168" s="201"/>
      <c r="J168" s="197"/>
      <c r="K168" s="198"/>
    </row>
    <row r="169" spans="3:11" ht="15" customHeight="1" x14ac:dyDescent="0.25">
      <c r="C169" s="175"/>
      <c r="E169" s="199"/>
      <c r="F169" s="200"/>
      <c r="G169" s="215"/>
      <c r="H169" s="201"/>
      <c r="I169" s="201"/>
      <c r="J169" s="197"/>
      <c r="K169" s="198"/>
    </row>
    <row r="170" spans="3:11" ht="15" customHeight="1" x14ac:dyDescent="0.25">
      <c r="C170" s="175"/>
      <c r="E170" s="199"/>
      <c r="F170" s="200"/>
      <c r="G170" s="215"/>
      <c r="H170" s="201"/>
      <c r="I170" s="201"/>
      <c r="J170" s="197"/>
      <c r="K170" s="198"/>
    </row>
    <row r="171" spans="3:11" ht="15" customHeight="1" x14ac:dyDescent="0.25">
      <c r="C171" s="175"/>
      <c r="E171" s="199"/>
      <c r="F171" s="200"/>
      <c r="G171" s="215"/>
      <c r="H171" s="201"/>
      <c r="I171" s="201"/>
      <c r="J171" s="197"/>
      <c r="K171" s="198"/>
    </row>
    <row r="172" spans="3:11" ht="15" customHeight="1" x14ac:dyDescent="0.25">
      <c r="C172" s="175"/>
      <c r="E172" s="199"/>
      <c r="F172" s="200"/>
      <c r="G172" s="215"/>
      <c r="H172" s="201"/>
      <c r="I172" s="201"/>
      <c r="J172" s="197"/>
      <c r="K172" s="198"/>
    </row>
    <row r="173" spans="3:11" ht="15" customHeight="1" x14ac:dyDescent="0.25">
      <c r="C173" s="175"/>
      <c r="E173" s="199"/>
      <c r="F173" s="200"/>
      <c r="G173" s="215"/>
      <c r="H173" s="201"/>
      <c r="I173" s="201"/>
      <c r="J173" s="197"/>
      <c r="K173" s="198"/>
    </row>
    <row r="174" spans="3:11" ht="15" customHeight="1" x14ac:dyDescent="0.25">
      <c r="C174" s="175"/>
      <c r="E174" s="199"/>
      <c r="F174" s="200"/>
      <c r="G174" s="215"/>
      <c r="H174" s="201"/>
      <c r="I174" s="201"/>
      <c r="J174" s="197"/>
      <c r="K174" s="198"/>
    </row>
    <row r="175" spans="3:11" ht="15" customHeight="1" x14ac:dyDescent="0.25">
      <c r="C175" s="175"/>
      <c r="E175" s="199"/>
      <c r="F175" s="200"/>
      <c r="G175" s="215"/>
      <c r="H175" s="201"/>
      <c r="I175" s="201"/>
      <c r="J175" s="197"/>
      <c r="K175" s="198"/>
    </row>
    <row r="176" spans="3:11" ht="15" customHeight="1" x14ac:dyDescent="0.25">
      <c r="C176" s="175"/>
      <c r="E176" s="199"/>
      <c r="F176" s="200"/>
      <c r="G176" s="215"/>
      <c r="H176" s="201"/>
      <c r="I176" s="201"/>
      <c r="J176" s="197"/>
      <c r="K176" s="198"/>
    </row>
    <row r="177" spans="3:11" ht="15" customHeight="1" x14ac:dyDescent="0.25">
      <c r="C177" s="175"/>
      <c r="E177" s="199"/>
      <c r="F177" s="200"/>
      <c r="G177" s="215"/>
      <c r="H177" s="201"/>
      <c r="I177" s="201"/>
      <c r="J177" s="197"/>
      <c r="K177" s="198"/>
    </row>
    <row r="178" spans="3:11" ht="15" customHeight="1" x14ac:dyDescent="0.25">
      <c r="C178" s="175"/>
      <c r="E178" s="199"/>
      <c r="F178" s="200"/>
      <c r="G178" s="215"/>
      <c r="H178" s="201"/>
      <c r="I178" s="201"/>
      <c r="J178" s="197"/>
      <c r="K178" s="198"/>
    </row>
    <row r="179" spans="3:11" ht="15" customHeight="1" x14ac:dyDescent="0.25">
      <c r="C179" s="175"/>
      <c r="E179" s="199"/>
      <c r="F179" s="200"/>
      <c r="G179" s="215"/>
      <c r="H179" s="201"/>
      <c r="I179" s="201"/>
      <c r="J179" s="197"/>
      <c r="K179" s="198"/>
    </row>
    <row r="180" spans="3:11" ht="15" customHeight="1" x14ac:dyDescent="0.25">
      <c r="C180" s="175"/>
      <c r="E180" s="199"/>
      <c r="F180" s="200"/>
      <c r="G180" s="215"/>
      <c r="H180" s="201"/>
      <c r="I180" s="201"/>
      <c r="J180" s="197"/>
      <c r="K180" s="198"/>
    </row>
    <row r="181" spans="3:11" ht="15" customHeight="1" x14ac:dyDescent="0.25">
      <c r="C181" s="175"/>
      <c r="E181" s="199"/>
      <c r="F181" s="200"/>
      <c r="G181" s="215"/>
      <c r="H181" s="201"/>
      <c r="I181" s="201"/>
      <c r="J181" s="197"/>
      <c r="K181" s="198"/>
    </row>
    <row r="182" spans="3:11" ht="15" customHeight="1" x14ac:dyDescent="0.25">
      <c r="C182" s="175"/>
      <c r="E182" s="199"/>
      <c r="F182" s="200"/>
      <c r="G182" s="215"/>
      <c r="H182" s="201"/>
      <c r="I182" s="201"/>
      <c r="J182" s="197"/>
      <c r="K182" s="198"/>
    </row>
    <row r="183" spans="3:11" ht="15" customHeight="1" x14ac:dyDescent="0.25">
      <c r="C183" s="175"/>
      <c r="E183" s="199"/>
      <c r="F183" s="200"/>
      <c r="G183" s="215"/>
      <c r="H183" s="201"/>
      <c r="I183" s="201"/>
      <c r="J183" s="197"/>
      <c r="K183" s="198"/>
    </row>
    <row r="184" spans="3:11" ht="15" customHeight="1" x14ac:dyDescent="0.25">
      <c r="C184" s="175"/>
      <c r="E184" s="199"/>
      <c r="F184" s="200"/>
      <c r="G184" s="215"/>
      <c r="H184" s="201"/>
      <c r="I184" s="201"/>
      <c r="J184" s="197"/>
      <c r="K184" s="198"/>
    </row>
    <row r="185" spans="3:11" ht="15" customHeight="1" x14ac:dyDescent="0.25">
      <c r="C185" s="175"/>
      <c r="E185" s="199"/>
      <c r="F185" s="200"/>
      <c r="G185" s="215"/>
      <c r="H185" s="201"/>
      <c r="I185" s="201"/>
      <c r="J185" s="197"/>
      <c r="K185" s="198"/>
    </row>
    <row r="186" spans="3:11" ht="15" customHeight="1" x14ac:dyDescent="0.25">
      <c r="C186" s="175"/>
      <c r="E186" s="199"/>
      <c r="F186" s="200"/>
      <c r="G186" s="215"/>
      <c r="H186" s="201"/>
      <c r="I186" s="201"/>
      <c r="J186" s="197"/>
      <c r="K186" s="198"/>
    </row>
    <row r="187" spans="3:11" ht="15" customHeight="1" x14ac:dyDescent="0.25">
      <c r="C187" s="175"/>
      <c r="E187" s="199"/>
      <c r="F187" s="200"/>
      <c r="G187" s="215"/>
      <c r="H187" s="201"/>
      <c r="I187" s="201"/>
      <c r="J187" s="197"/>
      <c r="K187" s="198"/>
    </row>
    <row r="188" spans="3:11" ht="15" customHeight="1" x14ac:dyDescent="0.25">
      <c r="C188" s="175"/>
      <c r="E188" s="199"/>
      <c r="F188" s="200"/>
      <c r="G188" s="215"/>
      <c r="H188" s="201"/>
      <c r="I188" s="201"/>
      <c r="J188" s="197"/>
      <c r="K188" s="198"/>
    </row>
    <row r="189" spans="3:11" ht="15" customHeight="1" x14ac:dyDescent="0.25">
      <c r="C189" s="175"/>
      <c r="E189" s="199"/>
      <c r="F189" s="200"/>
      <c r="G189" s="215"/>
      <c r="H189" s="201"/>
      <c r="I189" s="201"/>
      <c r="J189" s="197"/>
      <c r="K189" s="198"/>
    </row>
    <row r="190" spans="3:11" ht="15" customHeight="1" x14ac:dyDescent="0.25">
      <c r="C190" s="175"/>
      <c r="E190" s="199"/>
      <c r="F190" s="200"/>
      <c r="G190" s="215"/>
      <c r="H190" s="201"/>
      <c r="I190" s="201"/>
      <c r="J190" s="197"/>
      <c r="K190" s="198"/>
    </row>
    <row r="191" spans="3:11" ht="15" customHeight="1" x14ac:dyDescent="0.25">
      <c r="C191" s="175"/>
      <c r="E191" s="199"/>
      <c r="F191" s="200"/>
      <c r="G191" s="215"/>
      <c r="H191" s="201"/>
      <c r="I191" s="201"/>
      <c r="J191" s="197"/>
      <c r="K191" s="198"/>
    </row>
    <row r="192" spans="3:11" ht="15" customHeight="1" x14ac:dyDescent="0.25">
      <c r="C192" s="175"/>
      <c r="E192" s="199"/>
      <c r="F192" s="200"/>
      <c r="G192" s="215"/>
      <c r="H192" s="201"/>
      <c r="I192" s="201"/>
      <c r="J192" s="197"/>
      <c r="K192" s="198"/>
    </row>
    <row r="193" spans="3:11" ht="15" customHeight="1" x14ac:dyDescent="0.25">
      <c r="C193" s="175"/>
      <c r="E193" s="199"/>
      <c r="F193" s="200"/>
      <c r="G193" s="215"/>
      <c r="H193" s="201"/>
      <c r="I193" s="201"/>
      <c r="J193" s="197"/>
      <c r="K193" s="198"/>
    </row>
    <row r="194" spans="3:11" ht="15" customHeight="1" x14ac:dyDescent="0.25">
      <c r="C194" s="175"/>
      <c r="E194" s="199"/>
      <c r="F194" s="200"/>
      <c r="G194" s="215"/>
      <c r="H194" s="201"/>
      <c r="I194" s="201"/>
      <c r="J194" s="197"/>
      <c r="K194" s="198"/>
    </row>
    <row r="195" spans="3:11" ht="15" customHeight="1" x14ac:dyDescent="0.25">
      <c r="C195" s="175"/>
      <c r="E195" s="199"/>
      <c r="F195" s="200"/>
      <c r="G195" s="215"/>
      <c r="H195" s="201"/>
      <c r="I195" s="201"/>
      <c r="J195" s="197"/>
      <c r="K195" s="198"/>
    </row>
    <row r="196" spans="3:11" ht="15" customHeight="1" x14ac:dyDescent="0.25">
      <c r="C196" s="175"/>
      <c r="E196" s="199"/>
      <c r="F196" s="200"/>
      <c r="G196" s="215"/>
      <c r="H196" s="201"/>
      <c r="I196" s="201"/>
      <c r="J196" s="197"/>
      <c r="K196" s="198"/>
    </row>
    <row r="197" spans="3:11" ht="15" customHeight="1" x14ac:dyDescent="0.25">
      <c r="C197" s="175"/>
      <c r="E197" s="199"/>
      <c r="F197" s="200"/>
      <c r="G197" s="215"/>
      <c r="H197" s="201"/>
      <c r="I197" s="201"/>
      <c r="J197" s="197"/>
      <c r="K197" s="198"/>
    </row>
    <row r="198" spans="3:11" ht="15" customHeight="1" x14ac:dyDescent="0.25">
      <c r="C198" s="175"/>
      <c r="E198" s="199"/>
      <c r="F198" s="200"/>
      <c r="G198" s="215"/>
      <c r="H198" s="201"/>
      <c r="I198" s="201"/>
      <c r="J198" s="197"/>
      <c r="K198" s="198"/>
    </row>
    <row r="199" spans="3:11" ht="15" customHeight="1" x14ac:dyDescent="0.25">
      <c r="C199" s="175"/>
      <c r="E199" s="199"/>
      <c r="F199" s="200"/>
      <c r="G199" s="215"/>
      <c r="H199" s="201"/>
      <c r="I199" s="201"/>
      <c r="J199" s="197"/>
      <c r="K199" s="198"/>
    </row>
    <row r="200" spans="3:11" ht="15" customHeight="1" x14ac:dyDescent="0.25">
      <c r="C200" s="175"/>
      <c r="E200" s="199"/>
      <c r="F200" s="200"/>
      <c r="G200" s="215"/>
      <c r="H200" s="201"/>
      <c r="I200" s="201"/>
      <c r="J200" s="197"/>
      <c r="K200" s="198"/>
    </row>
    <row r="201" spans="3:11" ht="15" customHeight="1" x14ac:dyDescent="0.25">
      <c r="C201" s="175"/>
      <c r="E201" s="199"/>
      <c r="F201" s="200"/>
      <c r="G201" s="215"/>
      <c r="H201" s="201"/>
      <c r="I201" s="201"/>
      <c r="J201" s="197"/>
      <c r="K201" s="198"/>
    </row>
    <row r="202" spans="3:11" ht="15" customHeight="1" x14ac:dyDescent="0.25">
      <c r="C202" s="175"/>
      <c r="E202" s="199"/>
      <c r="F202" s="200"/>
      <c r="G202" s="215"/>
      <c r="H202" s="201"/>
      <c r="I202" s="201"/>
      <c r="J202" s="197"/>
      <c r="K202" s="198"/>
    </row>
    <row r="203" spans="3:11" ht="15" customHeight="1" x14ac:dyDescent="0.25">
      <c r="C203" s="175"/>
      <c r="E203" s="199"/>
      <c r="F203" s="200"/>
      <c r="G203" s="215"/>
      <c r="H203" s="201"/>
      <c r="I203" s="201"/>
      <c r="J203" s="197"/>
      <c r="K203" s="198"/>
    </row>
    <row r="204" spans="3:11" ht="15" customHeight="1" x14ac:dyDescent="0.25">
      <c r="C204" s="175"/>
      <c r="E204" s="199"/>
      <c r="F204" s="200"/>
      <c r="G204" s="215"/>
      <c r="H204" s="201"/>
      <c r="I204" s="201"/>
      <c r="J204" s="197"/>
      <c r="K204" s="198"/>
    </row>
    <row r="205" spans="3:11" ht="15" customHeight="1" x14ac:dyDescent="0.25">
      <c r="C205" s="175"/>
      <c r="E205" s="199"/>
      <c r="F205" s="200"/>
      <c r="G205" s="215"/>
      <c r="H205" s="201"/>
      <c r="I205" s="201"/>
      <c r="J205" s="197"/>
      <c r="K205" s="198"/>
    </row>
    <row r="206" spans="3:11" ht="15" customHeight="1" x14ac:dyDescent="0.25">
      <c r="C206" s="175"/>
      <c r="E206" s="199"/>
      <c r="F206" s="200"/>
      <c r="G206" s="215"/>
      <c r="H206" s="201"/>
      <c r="I206" s="201"/>
      <c r="J206" s="197"/>
      <c r="K206" s="198"/>
    </row>
    <row r="207" spans="3:11" ht="15" customHeight="1" x14ac:dyDescent="0.25">
      <c r="C207" s="175"/>
      <c r="E207" s="199"/>
      <c r="F207" s="200"/>
      <c r="G207" s="215"/>
      <c r="H207" s="201"/>
      <c r="I207" s="201"/>
      <c r="J207" s="197"/>
      <c r="K207" s="198"/>
    </row>
    <row r="208" spans="3:11" ht="15" customHeight="1" x14ac:dyDescent="0.25">
      <c r="C208" s="175"/>
      <c r="E208" s="199"/>
      <c r="F208" s="200"/>
      <c r="G208" s="215"/>
      <c r="H208" s="201"/>
      <c r="I208" s="201"/>
      <c r="J208" s="197"/>
      <c r="K208" s="198"/>
    </row>
    <row r="209" spans="3:11" ht="15" customHeight="1" x14ac:dyDescent="0.25">
      <c r="C209" s="175"/>
      <c r="E209" s="199"/>
      <c r="F209" s="200"/>
      <c r="G209" s="215"/>
      <c r="H209" s="201"/>
      <c r="I209" s="201"/>
      <c r="J209" s="197"/>
      <c r="K209" s="198"/>
    </row>
    <row r="210" spans="3:11" ht="15" customHeight="1" x14ac:dyDescent="0.25">
      <c r="C210" s="175"/>
      <c r="E210" s="199"/>
      <c r="F210" s="200"/>
      <c r="G210" s="215"/>
      <c r="H210" s="201"/>
      <c r="I210" s="201"/>
      <c r="J210" s="197"/>
      <c r="K210" s="198"/>
    </row>
    <row r="211" spans="3:11" ht="15" customHeight="1" x14ac:dyDescent="0.25">
      <c r="C211" s="175"/>
      <c r="E211" s="199"/>
      <c r="F211" s="200"/>
      <c r="G211" s="215"/>
      <c r="H211" s="201"/>
      <c r="I211" s="201"/>
      <c r="J211" s="197"/>
      <c r="K211" s="198"/>
    </row>
    <row r="212" spans="3:11" ht="15" customHeight="1" x14ac:dyDescent="0.25">
      <c r="C212" s="175"/>
      <c r="E212" s="199"/>
      <c r="F212" s="200"/>
      <c r="G212" s="215"/>
      <c r="H212" s="201"/>
      <c r="I212" s="201"/>
      <c r="J212" s="197"/>
      <c r="K212" s="198"/>
    </row>
    <row r="213" spans="3:11" ht="15" customHeight="1" x14ac:dyDescent="0.25">
      <c r="C213" s="175"/>
      <c r="E213" s="199"/>
      <c r="F213" s="200"/>
      <c r="G213" s="215"/>
      <c r="H213" s="201"/>
      <c r="I213" s="201"/>
      <c r="J213" s="197"/>
      <c r="K213" s="198"/>
    </row>
    <row r="214" spans="3:11" ht="15" customHeight="1" x14ac:dyDescent="0.25">
      <c r="C214" s="175"/>
      <c r="E214" s="199"/>
      <c r="F214" s="200"/>
      <c r="G214" s="215"/>
      <c r="H214" s="201"/>
      <c r="I214" s="201"/>
      <c r="J214" s="197"/>
      <c r="K214" s="198"/>
    </row>
    <row r="215" spans="3:11" ht="15" customHeight="1" x14ac:dyDescent="0.25">
      <c r="C215" s="175"/>
      <c r="E215" s="199"/>
      <c r="F215" s="200"/>
      <c r="G215" s="215"/>
      <c r="H215" s="201"/>
      <c r="I215" s="201"/>
      <c r="J215" s="197"/>
      <c r="K215" s="198"/>
    </row>
    <row r="216" spans="3:11" ht="15" customHeight="1" x14ac:dyDescent="0.25">
      <c r="C216" s="175"/>
      <c r="E216" s="199"/>
      <c r="F216" s="200"/>
      <c r="G216" s="215"/>
      <c r="H216" s="201"/>
      <c r="I216" s="201"/>
      <c r="J216" s="197"/>
      <c r="K216" s="198"/>
    </row>
    <row r="217" spans="3:11" ht="15" customHeight="1" x14ac:dyDescent="0.25">
      <c r="C217" s="175"/>
      <c r="E217" s="199"/>
      <c r="F217" s="200"/>
      <c r="G217" s="215"/>
      <c r="H217" s="201"/>
      <c r="I217" s="201"/>
      <c r="J217" s="197"/>
      <c r="K217" s="198"/>
    </row>
    <row r="218" spans="3:11" ht="15" customHeight="1" x14ac:dyDescent="0.25">
      <c r="C218" s="175"/>
      <c r="E218" s="199"/>
      <c r="F218" s="200"/>
      <c r="G218" s="215"/>
      <c r="H218" s="201"/>
      <c r="I218" s="201"/>
      <c r="J218" s="197"/>
      <c r="K218" s="198"/>
    </row>
    <row r="219" spans="3:11" ht="15" customHeight="1" x14ac:dyDescent="0.25">
      <c r="C219" s="175"/>
      <c r="E219" s="199"/>
      <c r="F219" s="200"/>
      <c r="G219" s="215"/>
      <c r="H219" s="201"/>
      <c r="I219" s="201"/>
      <c r="J219" s="197"/>
      <c r="K219" s="198"/>
    </row>
    <row r="220" spans="3:11" ht="15" customHeight="1" x14ac:dyDescent="0.25">
      <c r="C220" s="175"/>
      <c r="E220" s="199"/>
      <c r="F220" s="200"/>
      <c r="G220" s="215"/>
      <c r="H220" s="201"/>
      <c r="I220" s="201"/>
      <c r="J220" s="197"/>
      <c r="K220" s="198"/>
    </row>
    <row r="221" spans="3:11" ht="15" customHeight="1" x14ac:dyDescent="0.25">
      <c r="C221" s="175"/>
      <c r="E221" s="199"/>
      <c r="F221" s="200"/>
      <c r="G221" s="215"/>
      <c r="H221" s="201"/>
      <c r="I221" s="201"/>
      <c r="J221" s="197"/>
      <c r="K221" s="198"/>
    </row>
    <row r="222" spans="3:11" ht="15" customHeight="1" x14ac:dyDescent="0.25">
      <c r="C222" s="175"/>
      <c r="E222" s="199"/>
      <c r="F222" s="200"/>
      <c r="G222" s="215"/>
      <c r="H222" s="201"/>
      <c r="I222" s="201"/>
      <c r="J222" s="197"/>
      <c r="K222" s="198"/>
    </row>
    <row r="223" spans="3:11" ht="15" customHeight="1" x14ac:dyDescent="0.25">
      <c r="C223" s="175"/>
      <c r="E223" s="199"/>
      <c r="F223" s="200"/>
      <c r="G223" s="215"/>
      <c r="H223" s="201"/>
      <c r="I223" s="201"/>
      <c r="J223" s="197"/>
      <c r="K223" s="198"/>
    </row>
    <row r="224" spans="3:11" ht="15" customHeight="1" x14ac:dyDescent="0.25">
      <c r="C224" s="175"/>
      <c r="E224" s="199"/>
      <c r="F224" s="200"/>
      <c r="G224" s="215"/>
      <c r="H224" s="201"/>
      <c r="I224" s="201"/>
      <c r="J224" s="197"/>
      <c r="K224" s="198"/>
    </row>
    <row r="225" spans="3:11" ht="15" customHeight="1" x14ac:dyDescent="0.25">
      <c r="C225" s="175"/>
      <c r="E225" s="199"/>
      <c r="F225" s="200"/>
      <c r="G225" s="215"/>
      <c r="H225" s="201"/>
      <c r="I225" s="201"/>
      <c r="J225" s="197"/>
      <c r="K225" s="198"/>
    </row>
    <row r="226" spans="3:11" ht="15" customHeight="1" x14ac:dyDescent="0.25">
      <c r="C226" s="175"/>
      <c r="E226" s="199"/>
      <c r="F226" s="200"/>
      <c r="G226" s="215"/>
      <c r="H226" s="201"/>
      <c r="I226" s="201"/>
      <c r="J226" s="197"/>
      <c r="K226" s="198"/>
    </row>
    <row r="227" spans="3:11" ht="15" customHeight="1" x14ac:dyDescent="0.25">
      <c r="C227" s="175"/>
      <c r="E227" s="199"/>
      <c r="F227" s="200"/>
      <c r="G227" s="215"/>
      <c r="H227" s="201"/>
      <c r="I227" s="201"/>
      <c r="J227" s="197"/>
      <c r="K227" s="198"/>
    </row>
    <row r="228" spans="3:11" ht="15" customHeight="1" x14ac:dyDescent="0.25">
      <c r="C228" s="175"/>
      <c r="E228" s="199"/>
      <c r="F228" s="200"/>
      <c r="G228" s="215"/>
      <c r="H228" s="201"/>
      <c r="I228" s="201"/>
      <c r="J228" s="197"/>
      <c r="K228" s="198"/>
    </row>
    <row r="229" spans="3:11" ht="15" customHeight="1" x14ac:dyDescent="0.25">
      <c r="C229" s="175"/>
      <c r="E229" s="199"/>
      <c r="F229" s="200"/>
      <c r="G229" s="215"/>
      <c r="H229" s="201"/>
      <c r="I229" s="201"/>
      <c r="J229" s="197"/>
      <c r="K229" s="198"/>
    </row>
    <row r="230" spans="3:11" ht="15" customHeight="1" x14ac:dyDescent="0.25">
      <c r="C230" s="175"/>
      <c r="E230" s="199"/>
      <c r="F230" s="200"/>
      <c r="G230" s="215"/>
      <c r="H230" s="201"/>
      <c r="I230" s="201"/>
      <c r="J230" s="197"/>
      <c r="K230" s="198"/>
    </row>
    <row r="231" spans="3:11" ht="15" customHeight="1" x14ac:dyDescent="0.25">
      <c r="C231" s="175"/>
      <c r="E231" s="199"/>
      <c r="F231" s="200"/>
      <c r="G231" s="215"/>
      <c r="H231" s="201"/>
      <c r="I231" s="201"/>
      <c r="J231" s="197"/>
      <c r="K231" s="198"/>
    </row>
    <row r="232" spans="3:11" ht="15" customHeight="1" x14ac:dyDescent="0.25">
      <c r="C232" s="175"/>
      <c r="E232" s="199"/>
      <c r="F232" s="200"/>
      <c r="G232" s="215"/>
      <c r="H232" s="201"/>
      <c r="I232" s="201"/>
      <c r="J232" s="197"/>
      <c r="K232" s="198"/>
    </row>
    <row r="233" spans="3:11" ht="15" customHeight="1" x14ac:dyDescent="0.25">
      <c r="C233" s="175"/>
      <c r="E233" s="199"/>
      <c r="F233" s="200"/>
      <c r="G233" s="215"/>
      <c r="H233" s="201"/>
      <c r="I233" s="201"/>
      <c r="J233" s="197"/>
      <c r="K233" s="198"/>
    </row>
    <row r="234" spans="3:11" ht="15" customHeight="1" x14ac:dyDescent="0.25">
      <c r="C234" s="175"/>
      <c r="E234" s="199"/>
      <c r="F234" s="200"/>
      <c r="G234" s="215"/>
      <c r="H234" s="201"/>
      <c r="I234" s="201"/>
      <c r="J234" s="197"/>
      <c r="K234" s="198"/>
    </row>
    <row r="235" spans="3:11" ht="15" customHeight="1" x14ac:dyDescent="0.25">
      <c r="C235" s="175"/>
      <c r="E235" s="199"/>
      <c r="F235" s="200"/>
      <c r="G235" s="215"/>
      <c r="H235" s="201"/>
      <c r="I235" s="201"/>
      <c r="J235" s="197"/>
      <c r="K235" s="198"/>
    </row>
    <row r="236" spans="3:11" ht="15" customHeight="1" x14ac:dyDescent="0.25">
      <c r="C236" s="175"/>
      <c r="E236" s="199"/>
      <c r="F236" s="200"/>
      <c r="G236" s="215"/>
      <c r="H236" s="201"/>
      <c r="I236" s="201"/>
      <c r="J236" s="197"/>
      <c r="K236" s="198"/>
    </row>
    <row r="237" spans="3:11" ht="15" customHeight="1" x14ac:dyDescent="0.25">
      <c r="C237" s="175"/>
      <c r="E237" s="199"/>
      <c r="F237" s="200"/>
      <c r="G237" s="215"/>
      <c r="H237" s="201"/>
      <c r="I237" s="201"/>
      <c r="J237" s="197"/>
      <c r="K237" s="198"/>
    </row>
    <row r="238" spans="3:11" ht="15" customHeight="1" x14ac:dyDescent="0.25">
      <c r="C238" s="175"/>
      <c r="E238" s="199"/>
      <c r="F238" s="200"/>
      <c r="G238" s="215"/>
      <c r="H238" s="201"/>
      <c r="I238" s="201"/>
      <c r="J238" s="197"/>
      <c r="K238" s="198"/>
    </row>
    <row r="239" spans="3:11" ht="15" customHeight="1" x14ac:dyDescent="0.25">
      <c r="C239" s="175"/>
      <c r="E239" s="199"/>
      <c r="F239" s="200"/>
      <c r="G239" s="215"/>
      <c r="H239" s="201"/>
      <c r="I239" s="201"/>
      <c r="J239" s="197"/>
      <c r="K239" s="198"/>
    </row>
    <row r="240" spans="3:11" ht="15" customHeight="1" x14ac:dyDescent="0.25">
      <c r="C240" s="175"/>
      <c r="E240" s="199"/>
      <c r="F240" s="200"/>
      <c r="G240" s="215"/>
      <c r="H240" s="201"/>
      <c r="I240" s="201"/>
      <c r="J240" s="197"/>
      <c r="K240" s="198"/>
    </row>
    <row r="241" spans="3:11" ht="15" customHeight="1" x14ac:dyDescent="0.25">
      <c r="C241" s="175"/>
      <c r="E241" s="199"/>
      <c r="F241" s="200"/>
      <c r="G241" s="215"/>
      <c r="H241" s="201"/>
      <c r="I241" s="201"/>
      <c r="J241" s="197"/>
      <c r="K241" s="198"/>
    </row>
    <row r="242" spans="3:11" ht="15" customHeight="1" x14ac:dyDescent="0.25">
      <c r="C242" s="175"/>
      <c r="E242" s="199"/>
      <c r="F242" s="200"/>
      <c r="G242" s="215"/>
      <c r="H242" s="201"/>
      <c r="I242" s="201"/>
      <c r="J242" s="197"/>
      <c r="K242" s="198"/>
    </row>
    <row r="243" spans="3:11" ht="15" customHeight="1" x14ac:dyDescent="0.25">
      <c r="C243" s="175"/>
      <c r="E243" s="199"/>
      <c r="F243" s="200"/>
      <c r="G243" s="215"/>
      <c r="H243" s="201"/>
      <c r="I243" s="201"/>
      <c r="J243" s="197"/>
      <c r="K243" s="198"/>
    </row>
    <row r="244" spans="3:11" ht="15" customHeight="1" x14ac:dyDescent="0.25">
      <c r="C244" s="175"/>
      <c r="E244" s="199"/>
      <c r="F244" s="200"/>
      <c r="G244" s="215"/>
      <c r="H244" s="201"/>
      <c r="I244" s="201"/>
      <c r="J244" s="197"/>
      <c r="K244" s="198"/>
    </row>
    <row r="245" spans="3:11" ht="15" customHeight="1" x14ac:dyDescent="0.25">
      <c r="C245" s="175"/>
      <c r="E245" s="199"/>
      <c r="F245" s="200"/>
      <c r="G245" s="215"/>
      <c r="H245" s="201"/>
      <c r="I245" s="201"/>
      <c r="J245" s="197"/>
      <c r="K245" s="198"/>
    </row>
    <row r="246" spans="3:11" ht="15" customHeight="1" x14ac:dyDescent="0.25">
      <c r="C246" s="175"/>
      <c r="E246" s="199"/>
      <c r="F246" s="200"/>
      <c r="G246" s="215"/>
      <c r="H246" s="201"/>
      <c r="I246" s="201"/>
      <c r="J246" s="197"/>
      <c r="K246" s="198"/>
    </row>
    <row r="247" spans="3:11" ht="15" customHeight="1" x14ac:dyDescent="0.25">
      <c r="C247" s="175"/>
      <c r="E247" s="199"/>
      <c r="F247" s="200"/>
      <c r="G247" s="215"/>
      <c r="H247" s="201"/>
      <c r="I247" s="201"/>
      <c r="J247" s="197"/>
      <c r="K247" s="198"/>
    </row>
    <row r="248" spans="3:11" ht="15" customHeight="1" x14ac:dyDescent="0.25">
      <c r="C248" s="175"/>
      <c r="E248" s="199"/>
      <c r="F248" s="200"/>
      <c r="G248" s="215"/>
      <c r="H248" s="201"/>
      <c r="I248" s="201"/>
      <c r="J248" s="197"/>
      <c r="K248" s="198"/>
    </row>
    <row r="249" spans="3:11" ht="15" customHeight="1" x14ac:dyDescent="0.25">
      <c r="C249" s="175"/>
      <c r="E249" s="199"/>
      <c r="F249" s="200"/>
      <c r="G249" s="215"/>
      <c r="H249" s="201"/>
      <c r="I249" s="201"/>
      <c r="J249" s="197"/>
      <c r="K249" s="198"/>
    </row>
    <row r="250" spans="3:11" ht="15" customHeight="1" x14ac:dyDescent="0.25">
      <c r="C250" s="175"/>
      <c r="E250" s="199"/>
      <c r="F250" s="200"/>
      <c r="G250" s="215"/>
      <c r="H250" s="201"/>
      <c r="I250" s="201"/>
      <c r="J250" s="197"/>
      <c r="K250" s="198"/>
    </row>
    <row r="251" spans="3:11" ht="15" customHeight="1" x14ac:dyDescent="0.25">
      <c r="C251" s="175"/>
      <c r="E251" s="199"/>
      <c r="F251" s="200"/>
      <c r="G251" s="215"/>
      <c r="H251" s="201"/>
      <c r="I251" s="201"/>
      <c r="J251" s="197"/>
      <c r="K251" s="198"/>
    </row>
    <row r="252" spans="3:11" ht="15" customHeight="1" x14ac:dyDescent="0.25">
      <c r="C252" s="175"/>
      <c r="E252" s="199"/>
      <c r="F252" s="200"/>
      <c r="G252" s="215"/>
      <c r="H252" s="201"/>
      <c r="I252" s="201"/>
      <c r="J252" s="197"/>
      <c r="K252" s="198"/>
    </row>
    <row r="253" spans="3:11" ht="15" customHeight="1" x14ac:dyDescent="0.25">
      <c r="C253" s="175"/>
      <c r="E253" s="199"/>
      <c r="F253" s="200"/>
      <c r="G253" s="215"/>
      <c r="H253" s="201"/>
      <c r="I253" s="201"/>
      <c r="J253" s="197"/>
      <c r="K253" s="198"/>
    </row>
    <row r="254" spans="3:11" ht="15" customHeight="1" x14ac:dyDescent="0.25">
      <c r="C254" s="175"/>
      <c r="E254" s="199"/>
      <c r="F254" s="200"/>
      <c r="G254" s="215"/>
      <c r="H254" s="201"/>
      <c r="I254" s="201"/>
      <c r="J254" s="197"/>
      <c r="K254" s="198"/>
    </row>
    <row r="255" spans="3:11" ht="15" customHeight="1" x14ac:dyDescent="0.25">
      <c r="C255" s="175"/>
      <c r="E255" s="199"/>
      <c r="F255" s="200"/>
      <c r="G255" s="215"/>
      <c r="H255" s="201"/>
      <c r="I255" s="201"/>
      <c r="J255" s="197"/>
      <c r="K255" s="198"/>
    </row>
    <row r="256" spans="3:11" ht="15" customHeight="1" x14ac:dyDescent="0.25">
      <c r="C256" s="175"/>
      <c r="E256" s="199"/>
      <c r="F256" s="200"/>
      <c r="G256" s="215"/>
      <c r="H256" s="201"/>
      <c r="I256" s="201"/>
      <c r="J256" s="197"/>
      <c r="K256" s="198"/>
    </row>
    <row r="257" spans="3:11" ht="15" customHeight="1" x14ac:dyDescent="0.25">
      <c r="C257" s="175"/>
      <c r="E257" s="199"/>
      <c r="F257" s="200"/>
      <c r="G257" s="215"/>
      <c r="H257" s="201"/>
      <c r="I257" s="201"/>
      <c r="J257" s="197"/>
      <c r="K257" s="198"/>
    </row>
    <row r="258" spans="3:11" ht="15" customHeight="1" x14ac:dyDescent="0.25">
      <c r="C258" s="175"/>
      <c r="E258" s="199"/>
      <c r="F258" s="200"/>
      <c r="G258" s="215"/>
      <c r="H258" s="201"/>
      <c r="I258" s="201"/>
      <c r="J258" s="197"/>
      <c r="K258" s="198"/>
    </row>
    <row r="259" spans="3:11" ht="15" customHeight="1" x14ac:dyDescent="0.25">
      <c r="C259" s="175"/>
      <c r="E259" s="199"/>
      <c r="F259" s="200"/>
      <c r="G259" s="215"/>
      <c r="H259" s="201"/>
      <c r="I259" s="201"/>
      <c r="J259" s="197"/>
      <c r="K259" s="198"/>
    </row>
    <row r="260" spans="3:11" ht="15" customHeight="1" x14ac:dyDescent="0.25">
      <c r="C260" s="175"/>
      <c r="E260" s="199"/>
      <c r="F260" s="200"/>
      <c r="G260" s="215"/>
      <c r="H260" s="201"/>
      <c r="I260" s="201"/>
      <c r="J260" s="197"/>
      <c r="K260" s="198"/>
    </row>
    <row r="261" spans="3:11" ht="15" customHeight="1" x14ac:dyDescent="0.25">
      <c r="C261" s="175"/>
      <c r="E261" s="199"/>
      <c r="F261" s="200"/>
      <c r="G261" s="215"/>
      <c r="H261" s="201"/>
      <c r="I261" s="201"/>
      <c r="J261" s="197"/>
      <c r="K261" s="198"/>
    </row>
    <row r="262" spans="3:11" ht="15" customHeight="1" x14ac:dyDescent="0.25">
      <c r="C262" s="175"/>
      <c r="E262" s="199"/>
      <c r="F262" s="200"/>
      <c r="G262" s="215"/>
      <c r="H262" s="201"/>
      <c r="I262" s="201"/>
      <c r="J262" s="197"/>
      <c r="K262" s="198"/>
    </row>
    <row r="263" spans="3:11" ht="15" customHeight="1" x14ac:dyDescent="0.25">
      <c r="C263" s="175"/>
      <c r="E263" s="199"/>
      <c r="F263" s="200"/>
      <c r="G263" s="215"/>
      <c r="H263" s="201"/>
      <c r="I263" s="201"/>
      <c r="J263" s="197"/>
      <c r="K263" s="198"/>
    </row>
    <row r="264" spans="3:11" ht="15" customHeight="1" x14ac:dyDescent="0.25">
      <c r="C264" s="175"/>
      <c r="E264" s="199"/>
      <c r="F264" s="200"/>
      <c r="G264" s="215"/>
      <c r="H264" s="201"/>
      <c r="I264" s="201"/>
      <c r="J264" s="197"/>
      <c r="K264" s="198"/>
    </row>
    <row r="265" spans="3:11" ht="15" customHeight="1" x14ac:dyDescent="0.25">
      <c r="C265" s="175"/>
      <c r="E265" s="199"/>
      <c r="F265" s="200"/>
      <c r="G265" s="215"/>
      <c r="H265" s="201"/>
      <c r="I265" s="201"/>
      <c r="J265" s="197"/>
      <c r="K265" s="198"/>
    </row>
    <row r="266" spans="3:11" ht="15" customHeight="1" x14ac:dyDescent="0.25">
      <c r="C266" s="175"/>
      <c r="E266" s="199"/>
      <c r="F266" s="200"/>
      <c r="G266" s="215"/>
      <c r="H266" s="201"/>
      <c r="I266" s="201"/>
      <c r="J266" s="197"/>
      <c r="K266" s="198"/>
    </row>
    <row r="267" spans="3:11" ht="15" customHeight="1" x14ac:dyDescent="0.25">
      <c r="C267" s="175"/>
      <c r="E267" s="199"/>
      <c r="F267" s="200"/>
      <c r="G267" s="215"/>
      <c r="H267" s="201"/>
      <c r="I267" s="201"/>
      <c r="J267" s="197"/>
      <c r="K267" s="198"/>
    </row>
    <row r="268" spans="3:11" ht="15" customHeight="1" x14ac:dyDescent="0.25">
      <c r="C268" s="175"/>
      <c r="E268" s="199"/>
      <c r="F268" s="200"/>
      <c r="G268" s="215"/>
      <c r="H268" s="201"/>
      <c r="I268" s="201"/>
      <c r="J268" s="197"/>
      <c r="K268" s="198"/>
    </row>
    <row r="269" spans="3:11" ht="15" customHeight="1" x14ac:dyDescent="0.25">
      <c r="C269" s="175"/>
      <c r="E269" s="199"/>
      <c r="F269" s="200"/>
      <c r="G269" s="215"/>
      <c r="H269" s="201"/>
      <c r="I269" s="201"/>
      <c r="J269" s="197"/>
      <c r="K269" s="198"/>
    </row>
    <row r="270" spans="3:11" ht="15" customHeight="1" x14ac:dyDescent="0.25">
      <c r="C270" s="175"/>
      <c r="E270" s="199"/>
      <c r="F270" s="200"/>
      <c r="G270" s="215"/>
      <c r="H270" s="201"/>
      <c r="I270" s="201"/>
      <c r="J270" s="197"/>
      <c r="K270" s="198"/>
    </row>
    <row r="271" spans="3:11" ht="15" customHeight="1" x14ac:dyDescent="0.25">
      <c r="C271" s="175"/>
      <c r="E271" s="199"/>
      <c r="F271" s="200"/>
      <c r="G271" s="215"/>
      <c r="H271" s="201"/>
      <c r="I271" s="201"/>
      <c r="J271" s="197"/>
      <c r="K271" s="198"/>
    </row>
    <row r="272" spans="3:11" ht="15" customHeight="1" x14ac:dyDescent="0.25">
      <c r="C272" s="175"/>
      <c r="E272" s="199"/>
      <c r="F272" s="200"/>
      <c r="G272" s="215"/>
      <c r="H272" s="201"/>
      <c r="I272" s="201"/>
      <c r="J272" s="197"/>
      <c r="K272" s="198"/>
    </row>
    <row r="273" spans="3:11" ht="15" customHeight="1" x14ac:dyDescent="0.25">
      <c r="C273" s="175"/>
      <c r="E273" s="199"/>
      <c r="F273" s="200"/>
      <c r="G273" s="215"/>
      <c r="H273" s="201"/>
      <c r="I273" s="201"/>
      <c r="J273" s="197"/>
      <c r="K273" s="198"/>
    </row>
    <row r="274" spans="3:11" ht="15" customHeight="1" x14ac:dyDescent="0.25">
      <c r="C274" s="175"/>
      <c r="E274" s="199"/>
      <c r="F274" s="200"/>
      <c r="G274" s="215"/>
      <c r="H274" s="201"/>
      <c r="I274" s="201"/>
      <c r="J274" s="197"/>
      <c r="K274" s="198"/>
    </row>
    <row r="275" spans="3:11" ht="15" customHeight="1" x14ac:dyDescent="0.25">
      <c r="C275" s="175"/>
      <c r="E275" s="199"/>
      <c r="F275" s="200"/>
      <c r="G275" s="215"/>
      <c r="H275" s="201"/>
      <c r="I275" s="201"/>
      <c r="J275" s="197"/>
      <c r="K275" s="198"/>
    </row>
    <row r="276" spans="3:11" ht="15" customHeight="1" x14ac:dyDescent="0.25">
      <c r="C276" s="175"/>
      <c r="E276" s="199"/>
      <c r="F276" s="200"/>
      <c r="G276" s="215"/>
      <c r="H276" s="201"/>
      <c r="I276" s="201"/>
      <c r="J276" s="197"/>
      <c r="K276" s="198"/>
    </row>
    <row r="277" spans="3:11" ht="15" customHeight="1" x14ac:dyDescent="0.25">
      <c r="C277" s="175"/>
      <c r="E277" s="199"/>
      <c r="F277" s="200"/>
      <c r="G277" s="215"/>
      <c r="H277" s="201"/>
      <c r="I277" s="201"/>
      <c r="J277" s="197"/>
      <c r="K277" s="198"/>
    </row>
    <row r="278" spans="3:11" ht="15" customHeight="1" x14ac:dyDescent="0.25">
      <c r="C278" s="175"/>
      <c r="E278" s="199"/>
      <c r="F278" s="200"/>
      <c r="G278" s="215"/>
      <c r="H278" s="201"/>
      <c r="I278" s="201"/>
      <c r="J278" s="197"/>
      <c r="K278" s="198"/>
    </row>
    <row r="279" spans="3:11" ht="15" customHeight="1" x14ac:dyDescent="0.25">
      <c r="C279" s="175"/>
      <c r="E279" s="199"/>
      <c r="F279" s="200"/>
      <c r="G279" s="215"/>
      <c r="H279" s="201"/>
      <c r="I279" s="201"/>
      <c r="J279" s="197"/>
      <c r="K279" s="198"/>
    </row>
    <row r="280" spans="3:11" ht="15" customHeight="1" x14ac:dyDescent="0.25">
      <c r="C280" s="175"/>
      <c r="E280" s="199"/>
      <c r="F280" s="200"/>
      <c r="G280" s="215"/>
      <c r="H280" s="201"/>
      <c r="I280" s="201"/>
      <c r="J280" s="197"/>
      <c r="K280" s="198"/>
    </row>
    <row r="281" spans="3:11" ht="15" customHeight="1" x14ac:dyDescent="0.25">
      <c r="C281" s="175"/>
      <c r="E281" s="199"/>
      <c r="F281" s="200"/>
      <c r="G281" s="215"/>
      <c r="H281" s="201"/>
      <c r="I281" s="201"/>
      <c r="J281" s="197"/>
      <c r="K281" s="198"/>
    </row>
    <row r="282" spans="3:11" ht="15" customHeight="1" x14ac:dyDescent="0.25">
      <c r="C282" s="175"/>
      <c r="E282" s="199"/>
      <c r="F282" s="200"/>
      <c r="G282" s="215"/>
      <c r="H282" s="201"/>
      <c r="I282" s="201"/>
      <c r="J282" s="197"/>
      <c r="K282" s="198"/>
    </row>
    <row r="283" spans="3:11" ht="15" customHeight="1" x14ac:dyDescent="0.25">
      <c r="C283" s="175"/>
      <c r="E283" s="199"/>
      <c r="F283" s="200"/>
      <c r="G283" s="215"/>
      <c r="H283" s="201"/>
      <c r="I283" s="201"/>
      <c r="J283" s="197"/>
      <c r="K283" s="198"/>
    </row>
    <row r="284" spans="3:11" ht="15" customHeight="1" x14ac:dyDescent="0.25">
      <c r="C284" s="175"/>
      <c r="E284" s="199"/>
      <c r="F284" s="200"/>
      <c r="G284" s="215"/>
      <c r="H284" s="201"/>
      <c r="I284" s="201"/>
      <c r="J284" s="197"/>
      <c r="K284" s="198"/>
    </row>
    <row r="285" spans="3:11" ht="15" customHeight="1" x14ac:dyDescent="0.25">
      <c r="C285" s="175"/>
      <c r="E285" s="199"/>
      <c r="F285" s="200"/>
      <c r="G285" s="215"/>
      <c r="H285" s="201"/>
      <c r="I285" s="201"/>
      <c r="J285" s="197"/>
      <c r="K285" s="198"/>
    </row>
    <row r="286" spans="3:11" ht="15" customHeight="1" x14ac:dyDescent="0.25">
      <c r="C286" s="175"/>
      <c r="E286" s="199"/>
      <c r="F286" s="200"/>
      <c r="G286" s="215"/>
      <c r="H286" s="201"/>
      <c r="I286" s="201"/>
      <c r="J286" s="197"/>
      <c r="K286" s="198"/>
    </row>
    <row r="287" spans="3:11" ht="15" customHeight="1" x14ac:dyDescent="0.25">
      <c r="C287" s="175"/>
      <c r="E287" s="199"/>
      <c r="F287" s="200"/>
      <c r="G287" s="215"/>
      <c r="H287" s="201"/>
      <c r="I287" s="201"/>
      <c r="J287" s="197"/>
      <c r="K287" s="198"/>
    </row>
    <row r="288" spans="3:11" ht="15" customHeight="1" x14ac:dyDescent="0.25">
      <c r="C288" s="175"/>
      <c r="E288" s="199"/>
      <c r="F288" s="200"/>
      <c r="G288" s="215"/>
      <c r="H288" s="201"/>
      <c r="I288" s="201"/>
      <c r="J288" s="197"/>
      <c r="K288" s="198"/>
    </row>
    <row r="289" spans="3:11" ht="15" customHeight="1" x14ac:dyDescent="0.25">
      <c r="C289" s="175"/>
      <c r="E289" s="199"/>
      <c r="F289" s="200"/>
      <c r="G289" s="215"/>
      <c r="H289" s="201"/>
      <c r="I289" s="201"/>
      <c r="J289" s="197"/>
      <c r="K289" s="198"/>
    </row>
    <row r="290" spans="3:11" ht="15" customHeight="1" x14ac:dyDescent="0.25">
      <c r="C290" s="175"/>
      <c r="E290" s="199"/>
      <c r="F290" s="200"/>
      <c r="G290" s="215"/>
      <c r="H290" s="201"/>
      <c r="I290" s="201"/>
      <c r="J290" s="197"/>
      <c r="K290" s="198"/>
    </row>
    <row r="291" spans="3:11" ht="15" customHeight="1" x14ac:dyDescent="0.25">
      <c r="C291" s="175"/>
      <c r="E291" s="199"/>
      <c r="F291" s="200"/>
      <c r="G291" s="215"/>
      <c r="H291" s="201"/>
      <c r="I291" s="201"/>
      <c r="J291" s="197"/>
      <c r="K291" s="198"/>
    </row>
    <row r="292" spans="3:11" ht="15" customHeight="1" x14ac:dyDescent="0.25">
      <c r="C292" s="175"/>
      <c r="E292" s="199"/>
      <c r="F292" s="200"/>
      <c r="G292" s="215"/>
      <c r="H292" s="201"/>
      <c r="I292" s="201"/>
      <c r="J292" s="197"/>
      <c r="K292" s="198"/>
    </row>
    <row r="293" spans="3:11" ht="15" customHeight="1" x14ac:dyDescent="0.25">
      <c r="C293" s="175"/>
      <c r="E293" s="199"/>
      <c r="F293" s="200"/>
      <c r="G293" s="215"/>
      <c r="H293" s="201"/>
      <c r="I293" s="201"/>
      <c r="J293" s="197"/>
      <c r="K293" s="198"/>
    </row>
    <row r="294" spans="3:11" ht="15" customHeight="1" x14ac:dyDescent="0.25">
      <c r="C294" s="175"/>
      <c r="E294" s="199"/>
      <c r="F294" s="200"/>
      <c r="G294" s="215"/>
      <c r="H294" s="201"/>
      <c r="I294" s="201"/>
      <c r="J294" s="197"/>
      <c r="K294" s="198"/>
    </row>
    <row r="295" spans="3:11" ht="15" customHeight="1" x14ac:dyDescent="0.25">
      <c r="C295" s="175"/>
      <c r="E295" s="199"/>
      <c r="F295" s="200"/>
      <c r="G295" s="215"/>
      <c r="H295" s="201"/>
      <c r="I295" s="201"/>
      <c r="J295" s="197"/>
      <c r="K295" s="198"/>
    </row>
    <row r="296" spans="3:11" ht="15" customHeight="1" x14ac:dyDescent="0.25">
      <c r="C296" s="175"/>
      <c r="E296" s="199"/>
      <c r="F296" s="200"/>
      <c r="G296" s="215"/>
      <c r="H296" s="201"/>
      <c r="I296" s="201"/>
      <c r="J296" s="197"/>
      <c r="K296" s="198"/>
    </row>
    <row r="297" spans="3:11" ht="15" customHeight="1" x14ac:dyDescent="0.25">
      <c r="C297" s="175"/>
      <c r="E297" s="199"/>
      <c r="F297" s="200"/>
      <c r="G297" s="215"/>
      <c r="H297" s="201"/>
      <c r="I297" s="201"/>
      <c r="J297" s="197"/>
      <c r="K297" s="198"/>
    </row>
    <row r="298" spans="3:11" ht="15" customHeight="1" x14ac:dyDescent="0.25">
      <c r="C298" s="175"/>
      <c r="E298" s="199"/>
      <c r="F298" s="200"/>
      <c r="G298" s="215"/>
      <c r="H298" s="201"/>
      <c r="I298" s="201"/>
      <c r="J298" s="197"/>
      <c r="K298" s="198"/>
    </row>
    <row r="299" spans="3:11" ht="15" customHeight="1" x14ac:dyDescent="0.25">
      <c r="C299" s="175"/>
      <c r="E299" s="199"/>
      <c r="F299" s="200"/>
      <c r="G299" s="215"/>
      <c r="H299" s="201"/>
      <c r="I299" s="201"/>
      <c r="J299" s="197"/>
      <c r="K299" s="198"/>
    </row>
    <row r="300" spans="3:11" ht="15" customHeight="1" x14ac:dyDescent="0.25">
      <c r="C300" s="175"/>
      <c r="E300" s="199"/>
      <c r="F300" s="200"/>
      <c r="G300" s="215"/>
      <c r="H300" s="201"/>
      <c r="I300" s="201"/>
      <c r="J300" s="197"/>
      <c r="K300" s="198"/>
    </row>
    <row r="301" spans="3:11" ht="15" customHeight="1" x14ac:dyDescent="0.25">
      <c r="C301" s="175"/>
      <c r="E301" s="199"/>
      <c r="F301" s="200"/>
      <c r="G301" s="215"/>
      <c r="H301" s="201"/>
      <c r="I301" s="201"/>
      <c r="J301" s="197"/>
      <c r="K301" s="198"/>
    </row>
    <row r="302" spans="3:11" ht="15" customHeight="1" x14ac:dyDescent="0.25">
      <c r="C302" s="175"/>
      <c r="E302" s="199"/>
      <c r="F302" s="200"/>
      <c r="G302" s="215"/>
      <c r="H302" s="201"/>
      <c r="I302" s="201"/>
      <c r="J302" s="197"/>
      <c r="K302" s="198"/>
    </row>
    <row r="303" spans="3:11" ht="15" customHeight="1" x14ac:dyDescent="0.25">
      <c r="C303" s="175"/>
      <c r="E303" s="199"/>
      <c r="F303" s="200"/>
      <c r="G303" s="215"/>
      <c r="H303" s="201"/>
      <c r="I303" s="201"/>
      <c r="J303" s="197"/>
      <c r="K303" s="198"/>
    </row>
    <row r="304" spans="3:11" ht="15" customHeight="1" x14ac:dyDescent="0.25">
      <c r="C304" s="175"/>
      <c r="E304" s="199"/>
      <c r="F304" s="200"/>
      <c r="G304" s="215"/>
      <c r="H304" s="201"/>
      <c r="I304" s="201"/>
      <c r="J304" s="197"/>
      <c r="K304" s="198"/>
    </row>
    <row r="305" spans="3:11" ht="15" customHeight="1" x14ac:dyDescent="0.25">
      <c r="C305" s="175"/>
      <c r="E305" s="199"/>
      <c r="F305" s="200"/>
      <c r="G305" s="215"/>
      <c r="H305" s="201"/>
      <c r="I305" s="201"/>
      <c r="J305" s="197"/>
      <c r="K305" s="198"/>
    </row>
    <row r="306" spans="3:11" ht="15" customHeight="1" x14ac:dyDescent="0.25">
      <c r="C306" s="175"/>
      <c r="E306" s="199"/>
      <c r="F306" s="200"/>
      <c r="G306" s="215"/>
      <c r="H306" s="201"/>
      <c r="I306" s="201"/>
      <c r="J306" s="197"/>
      <c r="K306" s="198"/>
    </row>
    <row r="307" spans="3:11" ht="15" customHeight="1" x14ac:dyDescent="0.25">
      <c r="C307" s="175"/>
      <c r="E307" s="199"/>
      <c r="F307" s="200"/>
      <c r="G307" s="215"/>
      <c r="H307" s="201"/>
      <c r="I307" s="201"/>
      <c r="J307" s="197"/>
      <c r="K307" s="198"/>
    </row>
    <row r="308" spans="3:11" ht="15" customHeight="1" x14ac:dyDescent="0.25">
      <c r="C308" s="175"/>
      <c r="E308" s="199"/>
      <c r="F308" s="200"/>
      <c r="G308" s="215"/>
      <c r="H308" s="201"/>
      <c r="I308" s="201"/>
      <c r="J308" s="197"/>
      <c r="K308" s="198"/>
    </row>
    <row r="309" spans="3:11" ht="15" customHeight="1" x14ac:dyDescent="0.25">
      <c r="C309" s="175"/>
      <c r="E309" s="199"/>
      <c r="F309" s="200"/>
      <c r="G309" s="215"/>
      <c r="H309" s="201"/>
      <c r="I309" s="201"/>
      <c r="J309" s="197"/>
      <c r="K309" s="198"/>
    </row>
    <row r="310" spans="3:11" ht="15" customHeight="1" x14ac:dyDescent="0.25">
      <c r="C310" s="175"/>
      <c r="E310" s="199"/>
      <c r="F310" s="200"/>
      <c r="G310" s="215"/>
      <c r="H310" s="201"/>
      <c r="I310" s="201"/>
      <c r="J310" s="197"/>
      <c r="K310" s="198"/>
    </row>
    <row r="311" spans="3:11" ht="15" customHeight="1" x14ac:dyDescent="0.25">
      <c r="C311" s="175"/>
      <c r="E311" s="199"/>
      <c r="F311" s="200"/>
      <c r="G311" s="215"/>
      <c r="H311" s="201"/>
      <c r="I311" s="201"/>
      <c r="J311" s="197"/>
      <c r="K311" s="198"/>
    </row>
    <row r="312" spans="3:11" ht="15" customHeight="1" x14ac:dyDescent="0.25">
      <c r="C312" s="175"/>
      <c r="E312" s="199"/>
      <c r="F312" s="200"/>
      <c r="G312" s="215"/>
      <c r="H312" s="201"/>
      <c r="I312" s="201"/>
      <c r="J312" s="197"/>
      <c r="K312" s="198"/>
    </row>
    <row r="313" spans="3:11" ht="15" customHeight="1" x14ac:dyDescent="0.25">
      <c r="C313" s="175"/>
      <c r="E313" s="199"/>
      <c r="F313" s="200"/>
      <c r="G313" s="215"/>
      <c r="H313" s="201"/>
      <c r="I313" s="201"/>
      <c r="J313" s="197"/>
      <c r="K313" s="198"/>
    </row>
    <row r="314" spans="3:11" ht="15" customHeight="1" x14ac:dyDescent="0.25">
      <c r="C314" s="175"/>
      <c r="E314" s="199"/>
      <c r="F314" s="200"/>
      <c r="G314" s="215"/>
      <c r="H314" s="201"/>
      <c r="I314" s="201"/>
      <c r="J314" s="197"/>
      <c r="K314" s="198"/>
    </row>
    <row r="315" spans="3:11" ht="15" customHeight="1" x14ac:dyDescent="0.25">
      <c r="C315" s="175"/>
      <c r="E315" s="199"/>
      <c r="F315" s="200"/>
      <c r="G315" s="215"/>
      <c r="H315" s="201"/>
      <c r="I315" s="201"/>
      <c r="J315" s="197"/>
      <c r="K315" s="198"/>
    </row>
    <row r="316" spans="3:11" ht="15" customHeight="1" x14ac:dyDescent="0.25">
      <c r="C316" s="175"/>
      <c r="E316" s="199"/>
      <c r="F316" s="200"/>
      <c r="G316" s="215"/>
      <c r="H316" s="201"/>
      <c r="I316" s="201"/>
      <c r="J316" s="197"/>
      <c r="K316" s="198"/>
    </row>
    <row r="317" spans="3:11" ht="15" customHeight="1" x14ac:dyDescent="0.25">
      <c r="C317" s="175"/>
      <c r="E317" s="199"/>
      <c r="F317" s="200"/>
      <c r="G317" s="215"/>
      <c r="H317" s="201"/>
      <c r="I317" s="201"/>
      <c r="J317" s="197"/>
      <c r="K317" s="198"/>
    </row>
    <row r="318" spans="3:11" ht="15" customHeight="1" x14ac:dyDescent="0.25">
      <c r="C318" s="175"/>
      <c r="E318" s="199"/>
      <c r="F318" s="200"/>
      <c r="G318" s="215"/>
      <c r="H318" s="201"/>
      <c r="I318" s="201"/>
      <c r="J318" s="197"/>
      <c r="K318" s="198"/>
    </row>
    <row r="319" spans="3:11" ht="15" customHeight="1" x14ac:dyDescent="0.25">
      <c r="C319" s="175"/>
      <c r="E319" s="199"/>
      <c r="F319" s="200"/>
      <c r="G319" s="215"/>
      <c r="H319" s="201"/>
      <c r="I319" s="201"/>
      <c r="J319" s="197"/>
      <c r="K319" s="198"/>
    </row>
    <row r="320" spans="3:11" ht="15" customHeight="1" x14ac:dyDescent="0.25">
      <c r="C320" s="175"/>
      <c r="E320" s="199"/>
      <c r="F320" s="200"/>
      <c r="G320" s="215"/>
      <c r="H320" s="201"/>
      <c r="I320" s="201"/>
      <c r="J320" s="197"/>
      <c r="K320" s="198"/>
    </row>
    <row r="321" spans="3:11" ht="15" customHeight="1" x14ac:dyDescent="0.25">
      <c r="C321" s="175"/>
      <c r="E321" s="199"/>
      <c r="F321" s="200"/>
      <c r="G321" s="215"/>
      <c r="H321" s="201"/>
      <c r="I321" s="201"/>
      <c r="J321" s="197"/>
      <c r="K321" s="198"/>
    </row>
    <row r="322" spans="3:11" ht="15" customHeight="1" x14ac:dyDescent="0.25">
      <c r="C322" s="175"/>
      <c r="E322" s="199"/>
      <c r="F322" s="200"/>
      <c r="G322" s="215"/>
      <c r="H322" s="201"/>
      <c r="I322" s="201"/>
      <c r="J322" s="197"/>
      <c r="K322" s="198"/>
    </row>
    <row r="323" spans="3:11" ht="15" customHeight="1" x14ac:dyDescent="0.25">
      <c r="C323" s="175"/>
      <c r="E323" s="199"/>
      <c r="F323" s="200"/>
      <c r="G323" s="215"/>
      <c r="H323" s="201"/>
      <c r="I323" s="201"/>
      <c r="J323" s="197"/>
      <c r="K323" s="198"/>
    </row>
    <row r="324" spans="3:11" ht="15" customHeight="1" x14ac:dyDescent="0.25">
      <c r="C324" s="175"/>
      <c r="E324" s="199"/>
      <c r="F324" s="200"/>
      <c r="G324" s="215"/>
      <c r="H324" s="201"/>
      <c r="I324" s="201"/>
      <c r="J324" s="197"/>
      <c r="K324" s="198"/>
    </row>
    <row r="325" spans="3:11" ht="15" customHeight="1" x14ac:dyDescent="0.25">
      <c r="C325" s="175"/>
      <c r="E325" s="199"/>
      <c r="F325" s="200"/>
      <c r="G325" s="215"/>
      <c r="H325" s="201"/>
      <c r="I325" s="201"/>
      <c r="J325" s="197"/>
      <c r="K325" s="198"/>
    </row>
    <row r="326" spans="3:11" ht="15" customHeight="1" x14ac:dyDescent="0.25">
      <c r="C326" s="175"/>
      <c r="E326" s="199"/>
      <c r="F326" s="200"/>
      <c r="G326" s="215"/>
      <c r="H326" s="201"/>
      <c r="I326" s="201"/>
      <c r="J326" s="197"/>
      <c r="K326" s="198"/>
    </row>
    <row r="327" spans="3:11" ht="15" customHeight="1" x14ac:dyDescent="0.25">
      <c r="C327" s="175"/>
      <c r="E327" s="199"/>
      <c r="F327" s="200"/>
      <c r="G327" s="215"/>
      <c r="H327" s="201"/>
      <c r="I327" s="201"/>
      <c r="J327" s="197"/>
      <c r="K327" s="198"/>
    </row>
    <row r="328" spans="3:11" ht="15" customHeight="1" x14ac:dyDescent="0.25">
      <c r="C328" s="175"/>
      <c r="E328" s="199"/>
      <c r="F328" s="200"/>
      <c r="G328" s="215"/>
      <c r="H328" s="201"/>
      <c r="I328" s="201"/>
      <c r="J328" s="197"/>
      <c r="K328" s="198"/>
    </row>
    <row r="329" spans="3:11" ht="15" customHeight="1" x14ac:dyDescent="0.25">
      <c r="C329" s="175"/>
      <c r="E329" s="199"/>
      <c r="F329" s="200"/>
      <c r="G329" s="215"/>
      <c r="H329" s="201"/>
      <c r="I329" s="201"/>
      <c r="J329" s="197"/>
      <c r="K329" s="198"/>
    </row>
    <row r="330" spans="3:11" ht="15" customHeight="1" x14ac:dyDescent="0.25">
      <c r="C330" s="175"/>
      <c r="E330" s="199"/>
      <c r="F330" s="200"/>
      <c r="G330" s="215"/>
      <c r="H330" s="201"/>
      <c r="I330" s="201"/>
      <c r="J330" s="197"/>
      <c r="K330" s="198"/>
    </row>
    <row r="331" spans="3:11" ht="15" customHeight="1" x14ac:dyDescent="0.25">
      <c r="C331" s="175"/>
      <c r="E331" s="199"/>
      <c r="F331" s="200"/>
      <c r="G331" s="215"/>
      <c r="H331" s="201"/>
      <c r="I331" s="201"/>
      <c r="J331" s="197"/>
      <c r="K331" s="198"/>
    </row>
    <row r="332" spans="3:11" ht="15" customHeight="1" x14ac:dyDescent="0.25">
      <c r="C332" s="175"/>
      <c r="E332" s="199"/>
      <c r="F332" s="200"/>
      <c r="G332" s="215"/>
      <c r="H332" s="201"/>
      <c r="I332" s="201"/>
      <c r="J332" s="197"/>
      <c r="K332" s="198"/>
    </row>
    <row r="333" spans="3:11" ht="15" customHeight="1" x14ac:dyDescent="0.25">
      <c r="C333" s="175"/>
      <c r="E333" s="199"/>
      <c r="F333" s="200"/>
      <c r="G333" s="215"/>
      <c r="H333" s="201"/>
      <c r="I333" s="201"/>
      <c r="J333" s="197"/>
      <c r="K333" s="198"/>
    </row>
    <row r="334" spans="3:11" ht="15" customHeight="1" x14ac:dyDescent="0.25">
      <c r="C334" s="175"/>
      <c r="E334" s="199"/>
      <c r="F334" s="200"/>
      <c r="G334" s="215"/>
      <c r="H334" s="201"/>
      <c r="I334" s="201"/>
      <c r="J334" s="197"/>
      <c r="K334" s="198"/>
    </row>
    <row r="335" spans="3:11" ht="15" customHeight="1" x14ac:dyDescent="0.25">
      <c r="C335" s="175"/>
      <c r="E335" s="199"/>
      <c r="F335" s="200"/>
      <c r="G335" s="215"/>
      <c r="H335" s="201"/>
      <c r="I335" s="201"/>
      <c r="J335" s="197"/>
      <c r="K335" s="198"/>
    </row>
    <row r="336" spans="3:11" ht="15" customHeight="1" x14ac:dyDescent="0.25">
      <c r="C336" s="175"/>
      <c r="E336" s="199"/>
      <c r="F336" s="200"/>
      <c r="G336" s="215"/>
      <c r="H336" s="201"/>
      <c r="I336" s="201"/>
      <c r="J336" s="197"/>
      <c r="K336" s="198"/>
    </row>
    <row r="337" spans="3:11" ht="15" customHeight="1" x14ac:dyDescent="0.25">
      <c r="C337" s="175"/>
      <c r="E337" s="199"/>
      <c r="F337" s="200"/>
      <c r="G337" s="215"/>
      <c r="H337" s="201"/>
      <c r="I337" s="201"/>
      <c r="J337" s="197"/>
      <c r="K337" s="198"/>
    </row>
    <row r="338" spans="3:11" ht="15" customHeight="1" x14ac:dyDescent="0.25">
      <c r="C338" s="175"/>
      <c r="E338" s="199"/>
      <c r="F338" s="200"/>
      <c r="G338" s="215"/>
      <c r="H338" s="201"/>
      <c r="I338" s="201"/>
      <c r="J338" s="197"/>
      <c r="K338" s="198"/>
    </row>
    <row r="339" spans="3:11" ht="15" customHeight="1" x14ac:dyDescent="0.25">
      <c r="C339" s="175"/>
      <c r="E339" s="199"/>
      <c r="F339" s="200"/>
      <c r="G339" s="215"/>
      <c r="H339" s="201"/>
      <c r="I339" s="201"/>
      <c r="J339" s="197"/>
      <c r="K339" s="198"/>
    </row>
    <row r="340" spans="3:11" ht="15" customHeight="1" x14ac:dyDescent="0.25">
      <c r="C340" s="175"/>
      <c r="E340" s="199"/>
      <c r="F340" s="200"/>
      <c r="G340" s="215"/>
      <c r="H340" s="201"/>
      <c r="I340" s="201"/>
      <c r="J340" s="197"/>
      <c r="K340" s="198"/>
    </row>
    <row r="341" spans="3:11" ht="15" customHeight="1" x14ac:dyDescent="0.25">
      <c r="C341" s="175"/>
      <c r="E341" s="199"/>
      <c r="F341" s="200"/>
      <c r="G341" s="215"/>
      <c r="H341" s="201"/>
      <c r="I341" s="201"/>
      <c r="J341" s="197"/>
      <c r="K341" s="198"/>
    </row>
    <row r="342" spans="3:11" ht="15" customHeight="1" x14ac:dyDescent="0.25">
      <c r="C342" s="175"/>
      <c r="E342" s="199"/>
      <c r="F342" s="200"/>
      <c r="G342" s="215"/>
      <c r="H342" s="201"/>
      <c r="I342" s="201"/>
      <c r="J342" s="197"/>
      <c r="K342" s="198"/>
    </row>
    <row r="343" spans="3:11" ht="15" customHeight="1" x14ac:dyDescent="0.25">
      <c r="C343" s="175"/>
      <c r="E343" s="199"/>
      <c r="F343" s="200"/>
      <c r="G343" s="215"/>
      <c r="H343" s="201"/>
      <c r="I343" s="201"/>
      <c r="J343" s="197"/>
      <c r="K343" s="198"/>
    </row>
    <row r="344" spans="3:11" ht="15" customHeight="1" x14ac:dyDescent="0.25">
      <c r="C344" s="175"/>
      <c r="E344" s="199"/>
      <c r="F344" s="200"/>
      <c r="G344" s="215"/>
      <c r="H344" s="201"/>
      <c r="I344" s="201"/>
      <c r="J344" s="197"/>
      <c r="K344" s="198"/>
    </row>
    <row r="345" spans="3:11" ht="15" customHeight="1" x14ac:dyDescent="0.25">
      <c r="C345" s="175"/>
      <c r="E345" s="199"/>
      <c r="F345" s="200"/>
      <c r="G345" s="215"/>
      <c r="H345" s="201"/>
      <c r="I345" s="201"/>
      <c r="J345" s="197"/>
      <c r="K345" s="198"/>
    </row>
    <row r="346" spans="3:11" ht="15" customHeight="1" x14ac:dyDescent="0.25">
      <c r="C346" s="175"/>
      <c r="E346" s="199"/>
      <c r="F346" s="200"/>
      <c r="G346" s="215"/>
      <c r="H346" s="201"/>
      <c r="I346" s="201"/>
      <c r="J346" s="197"/>
      <c r="K346" s="198"/>
    </row>
    <row r="347" spans="3:11" ht="15" customHeight="1" x14ac:dyDescent="0.25">
      <c r="C347" s="175"/>
      <c r="E347" s="199"/>
      <c r="F347" s="200"/>
      <c r="G347" s="215"/>
      <c r="H347" s="201"/>
      <c r="I347" s="201"/>
      <c r="J347" s="197"/>
      <c r="K347" s="198"/>
    </row>
    <row r="348" spans="3:11" ht="15" customHeight="1" x14ac:dyDescent="0.25">
      <c r="C348" s="175"/>
      <c r="E348" s="199"/>
      <c r="F348" s="200"/>
      <c r="G348" s="215"/>
      <c r="H348" s="201"/>
      <c r="I348" s="201"/>
      <c r="J348" s="197"/>
      <c r="K348" s="198"/>
    </row>
    <row r="349" spans="3:11" ht="15" customHeight="1" x14ac:dyDescent="0.25">
      <c r="C349" s="175"/>
      <c r="E349" s="199"/>
      <c r="F349" s="200"/>
      <c r="G349" s="215"/>
      <c r="H349" s="201"/>
      <c r="I349" s="201"/>
      <c r="J349" s="197"/>
      <c r="K349" s="198"/>
    </row>
    <row r="350" spans="3:11" ht="15" customHeight="1" x14ac:dyDescent="0.25">
      <c r="C350" s="175"/>
      <c r="E350" s="199"/>
      <c r="F350" s="200"/>
      <c r="G350" s="215"/>
      <c r="H350" s="201"/>
      <c r="I350" s="201"/>
      <c r="J350" s="197"/>
      <c r="K350" s="198"/>
    </row>
    <row r="351" spans="3:11" ht="15" customHeight="1" x14ac:dyDescent="0.25">
      <c r="C351" s="175"/>
      <c r="E351" s="199"/>
      <c r="F351" s="200"/>
      <c r="G351" s="215"/>
      <c r="H351" s="201"/>
      <c r="I351" s="201"/>
      <c r="J351" s="197"/>
      <c r="K351" s="198"/>
    </row>
    <row r="352" spans="3:11" ht="15" customHeight="1" x14ac:dyDescent="0.25">
      <c r="C352" s="175"/>
      <c r="E352" s="199"/>
      <c r="F352" s="200"/>
      <c r="G352" s="215"/>
      <c r="H352" s="201"/>
      <c r="I352" s="201"/>
      <c r="J352" s="197"/>
      <c r="K352" s="198"/>
    </row>
    <row r="353" spans="3:11" ht="15" customHeight="1" x14ac:dyDescent="0.25">
      <c r="C353" s="175"/>
      <c r="E353" s="199"/>
      <c r="F353" s="200"/>
      <c r="G353" s="215"/>
      <c r="H353" s="201"/>
      <c r="I353" s="201"/>
      <c r="J353" s="197"/>
      <c r="K353" s="198"/>
    </row>
    <row r="354" spans="3:11" ht="15" customHeight="1" x14ac:dyDescent="0.25">
      <c r="C354" s="175"/>
      <c r="E354" s="199"/>
      <c r="F354" s="200"/>
      <c r="G354" s="215"/>
      <c r="H354" s="201"/>
      <c r="I354" s="201"/>
      <c r="J354" s="197"/>
      <c r="K354" s="198"/>
    </row>
    <row r="355" spans="3:11" ht="15" customHeight="1" x14ac:dyDescent="0.25">
      <c r="C355" s="175"/>
      <c r="E355" s="199"/>
      <c r="F355" s="200"/>
      <c r="G355" s="215"/>
      <c r="H355" s="201"/>
      <c r="I355" s="201"/>
      <c r="J355" s="197"/>
      <c r="K355" s="198"/>
    </row>
    <row r="356" spans="3:11" ht="15" customHeight="1" x14ac:dyDescent="0.25">
      <c r="C356" s="175"/>
      <c r="E356" s="199"/>
      <c r="F356" s="200"/>
      <c r="G356" s="215"/>
      <c r="H356" s="201"/>
      <c r="I356" s="201"/>
      <c r="J356" s="197"/>
      <c r="K356" s="198"/>
    </row>
    <row r="357" spans="3:11" ht="15" customHeight="1" x14ac:dyDescent="0.25">
      <c r="C357" s="175"/>
      <c r="E357" s="199"/>
      <c r="F357" s="200"/>
      <c r="G357" s="215"/>
      <c r="H357" s="201"/>
      <c r="I357" s="201"/>
      <c r="J357" s="197"/>
      <c r="K357" s="198"/>
    </row>
    <row r="358" spans="3:11" ht="15" customHeight="1" x14ac:dyDescent="0.25">
      <c r="C358" s="175"/>
      <c r="E358" s="199"/>
      <c r="F358" s="200"/>
      <c r="G358" s="215"/>
      <c r="H358" s="201"/>
      <c r="I358" s="201"/>
      <c r="J358" s="197"/>
      <c r="K358" s="198"/>
    </row>
    <row r="359" spans="3:11" ht="15" customHeight="1" x14ac:dyDescent="0.25">
      <c r="C359" s="175"/>
      <c r="E359" s="199"/>
      <c r="F359" s="200"/>
      <c r="G359" s="215"/>
      <c r="H359" s="201"/>
      <c r="I359" s="201"/>
      <c r="J359" s="197"/>
      <c r="K359" s="198"/>
    </row>
    <row r="360" spans="3:11" ht="15" customHeight="1" x14ac:dyDescent="0.25">
      <c r="C360" s="175"/>
      <c r="E360" s="199"/>
      <c r="F360" s="200"/>
      <c r="G360" s="215"/>
      <c r="H360" s="201"/>
      <c r="I360" s="201"/>
      <c r="J360" s="197"/>
      <c r="K360" s="198"/>
    </row>
    <row r="361" spans="3:11" ht="15" customHeight="1" x14ac:dyDescent="0.25">
      <c r="C361" s="175"/>
      <c r="E361" s="199"/>
      <c r="F361" s="200"/>
      <c r="G361" s="215"/>
      <c r="H361" s="201"/>
      <c r="I361" s="201"/>
      <c r="J361" s="197"/>
      <c r="K361" s="198"/>
    </row>
    <row r="362" spans="3:11" ht="15" customHeight="1" x14ac:dyDescent="0.25">
      <c r="C362" s="175"/>
      <c r="E362" s="199"/>
      <c r="F362" s="200"/>
      <c r="G362" s="215"/>
      <c r="H362" s="201"/>
      <c r="I362" s="201"/>
      <c r="J362" s="197"/>
      <c r="K362" s="198"/>
    </row>
    <row r="363" spans="3:11" ht="15" customHeight="1" x14ac:dyDescent="0.25">
      <c r="C363" s="175"/>
      <c r="E363" s="199"/>
      <c r="F363" s="200"/>
      <c r="G363" s="215"/>
      <c r="H363" s="201"/>
      <c r="I363" s="201"/>
      <c r="J363" s="197"/>
      <c r="K363" s="198"/>
    </row>
    <row r="364" spans="3:11" ht="15" customHeight="1" x14ac:dyDescent="0.25">
      <c r="C364" s="175"/>
      <c r="E364" s="199"/>
      <c r="F364" s="200"/>
      <c r="G364" s="215"/>
      <c r="H364" s="201"/>
      <c r="I364" s="201"/>
      <c r="J364" s="197"/>
      <c r="K364" s="198"/>
    </row>
    <row r="365" spans="3:11" ht="15" customHeight="1" x14ac:dyDescent="0.25">
      <c r="C365" s="175"/>
      <c r="E365" s="199"/>
      <c r="F365" s="200"/>
      <c r="G365" s="215"/>
      <c r="H365" s="201"/>
      <c r="I365" s="201"/>
      <c r="J365" s="197"/>
      <c r="K365" s="198"/>
    </row>
    <row r="366" spans="3:11" ht="15" customHeight="1" x14ac:dyDescent="0.25">
      <c r="C366" s="175"/>
      <c r="E366" s="199"/>
      <c r="F366" s="200"/>
      <c r="G366" s="215"/>
      <c r="H366" s="201"/>
      <c r="I366" s="201"/>
      <c r="J366" s="197"/>
      <c r="K366" s="198"/>
    </row>
    <row r="367" spans="3:11" ht="15" customHeight="1" x14ac:dyDescent="0.25">
      <c r="C367" s="175"/>
      <c r="E367" s="199"/>
      <c r="F367" s="200"/>
      <c r="G367" s="215"/>
      <c r="H367" s="201"/>
      <c r="I367" s="201"/>
      <c r="J367" s="197"/>
      <c r="K367" s="198"/>
    </row>
    <row r="368" spans="3:11" ht="15" customHeight="1" x14ac:dyDescent="0.25">
      <c r="C368" s="175"/>
      <c r="E368" s="199"/>
      <c r="F368" s="200"/>
      <c r="G368" s="215"/>
      <c r="H368" s="201"/>
      <c r="I368" s="201"/>
      <c r="J368" s="197"/>
      <c r="K368" s="198"/>
    </row>
    <row r="369" spans="3:11" ht="15" customHeight="1" x14ac:dyDescent="0.25">
      <c r="C369" s="175"/>
      <c r="E369" s="199"/>
      <c r="F369" s="200"/>
      <c r="G369" s="215"/>
      <c r="H369" s="201"/>
      <c r="I369" s="201"/>
      <c r="J369" s="197"/>
      <c r="K369" s="198"/>
    </row>
    <row r="370" spans="3:11" ht="15" customHeight="1" x14ac:dyDescent="0.25">
      <c r="C370" s="175"/>
      <c r="E370" s="199"/>
      <c r="F370" s="200"/>
      <c r="G370" s="215"/>
      <c r="H370" s="201"/>
      <c r="I370" s="201"/>
      <c r="J370" s="197"/>
      <c r="K370" s="198"/>
    </row>
    <row r="371" spans="3:11" ht="15" customHeight="1" x14ac:dyDescent="0.25">
      <c r="C371" s="175"/>
      <c r="E371" s="199"/>
      <c r="F371" s="200"/>
      <c r="G371" s="215"/>
      <c r="H371" s="201"/>
      <c r="I371" s="201"/>
      <c r="J371" s="197"/>
      <c r="K371" s="198"/>
    </row>
    <row r="372" spans="3:11" ht="15" customHeight="1" x14ac:dyDescent="0.25">
      <c r="C372" s="175"/>
      <c r="E372" s="199"/>
      <c r="F372" s="200"/>
      <c r="G372" s="215"/>
      <c r="H372" s="201"/>
      <c r="I372" s="201"/>
      <c r="J372" s="197"/>
      <c r="K372" s="198"/>
    </row>
    <row r="373" spans="3:11" ht="15" customHeight="1" x14ac:dyDescent="0.25">
      <c r="C373" s="175"/>
      <c r="E373" s="199"/>
      <c r="F373" s="200"/>
      <c r="G373" s="215"/>
      <c r="H373" s="201"/>
      <c r="I373" s="201"/>
      <c r="J373" s="197"/>
      <c r="K373" s="198"/>
    </row>
    <row r="374" spans="3:11" ht="15" customHeight="1" x14ac:dyDescent="0.25">
      <c r="C374" s="175"/>
      <c r="E374" s="199"/>
      <c r="F374" s="200"/>
      <c r="G374" s="215"/>
      <c r="H374" s="201"/>
      <c r="I374" s="201"/>
      <c r="J374" s="197"/>
      <c r="K374" s="198"/>
    </row>
    <row r="375" spans="3:11" ht="15" customHeight="1" x14ac:dyDescent="0.25">
      <c r="C375" s="175"/>
      <c r="E375" s="199"/>
      <c r="F375" s="200"/>
      <c r="G375" s="215"/>
      <c r="H375" s="201"/>
      <c r="I375" s="201"/>
      <c r="J375" s="197"/>
      <c r="K375" s="198"/>
    </row>
    <row r="376" spans="3:11" ht="15" customHeight="1" x14ac:dyDescent="0.25">
      <c r="C376" s="175"/>
      <c r="E376" s="199"/>
      <c r="F376" s="200"/>
      <c r="G376" s="215"/>
      <c r="H376" s="201"/>
      <c r="I376" s="201"/>
      <c r="J376" s="197"/>
      <c r="K376" s="198"/>
    </row>
    <row r="377" spans="3:11" ht="15" customHeight="1" x14ac:dyDescent="0.25">
      <c r="C377" s="175"/>
      <c r="E377" s="199"/>
      <c r="F377" s="200"/>
      <c r="G377" s="215"/>
      <c r="H377" s="201"/>
      <c r="I377" s="201"/>
      <c r="J377" s="197"/>
      <c r="K377" s="198"/>
    </row>
    <row r="378" spans="3:11" ht="15" customHeight="1" x14ac:dyDescent="0.25">
      <c r="C378" s="175"/>
      <c r="E378" s="199"/>
      <c r="F378" s="200"/>
      <c r="G378" s="215"/>
      <c r="H378" s="201"/>
      <c r="I378" s="201"/>
      <c r="J378" s="197"/>
      <c r="K378" s="198"/>
    </row>
    <row r="379" spans="3:11" ht="15" customHeight="1" x14ac:dyDescent="0.25">
      <c r="C379" s="175"/>
      <c r="E379" s="199"/>
      <c r="F379" s="200"/>
      <c r="G379" s="215"/>
      <c r="H379" s="201"/>
      <c r="I379" s="201"/>
      <c r="J379" s="197"/>
      <c r="K379" s="198"/>
    </row>
    <row r="380" spans="3:11" ht="15" customHeight="1" x14ac:dyDescent="0.25">
      <c r="C380" s="175"/>
      <c r="E380" s="199"/>
      <c r="F380" s="200"/>
      <c r="G380" s="215"/>
      <c r="H380" s="201"/>
      <c r="I380" s="201"/>
      <c r="J380" s="197"/>
      <c r="K380" s="198"/>
    </row>
    <row r="381" spans="3:11" ht="15" customHeight="1" x14ac:dyDescent="0.25">
      <c r="C381" s="175"/>
      <c r="E381" s="199"/>
      <c r="F381" s="200"/>
      <c r="G381" s="215"/>
      <c r="H381" s="201"/>
      <c r="I381" s="201"/>
      <c r="J381" s="197"/>
      <c r="K381" s="198"/>
    </row>
    <row r="382" spans="3:11" ht="15" customHeight="1" x14ac:dyDescent="0.25">
      <c r="C382" s="175"/>
      <c r="E382" s="199"/>
      <c r="F382" s="200"/>
      <c r="G382" s="215"/>
      <c r="H382" s="201"/>
      <c r="I382" s="201"/>
      <c r="J382" s="197"/>
      <c r="K382" s="198"/>
    </row>
    <row r="383" spans="3:11" ht="15" customHeight="1" x14ac:dyDescent="0.25">
      <c r="C383" s="175"/>
      <c r="E383" s="199"/>
      <c r="F383" s="200"/>
      <c r="G383" s="215"/>
      <c r="H383" s="201"/>
      <c r="I383" s="201"/>
      <c r="J383" s="197"/>
      <c r="K383" s="198"/>
    </row>
    <row r="384" spans="3:11" ht="15" customHeight="1" x14ac:dyDescent="0.25">
      <c r="C384" s="175"/>
      <c r="E384" s="199"/>
      <c r="F384" s="200"/>
      <c r="G384" s="215"/>
      <c r="H384" s="201"/>
      <c r="I384" s="201"/>
      <c r="J384" s="197"/>
      <c r="K384" s="198"/>
    </row>
    <row r="385" spans="3:11" ht="15" customHeight="1" x14ac:dyDescent="0.25">
      <c r="C385" s="175"/>
      <c r="E385" s="199"/>
      <c r="F385" s="200"/>
      <c r="G385" s="215"/>
      <c r="H385" s="201"/>
      <c r="I385" s="201"/>
      <c r="J385" s="197"/>
      <c r="K385" s="198"/>
    </row>
    <row r="386" spans="3:11" ht="15" customHeight="1" x14ac:dyDescent="0.25">
      <c r="C386" s="175"/>
      <c r="E386" s="199"/>
      <c r="F386" s="200"/>
      <c r="G386" s="215"/>
      <c r="H386" s="201"/>
      <c r="I386" s="201"/>
      <c r="J386" s="197"/>
      <c r="K386" s="198"/>
    </row>
    <row r="387" spans="3:11" ht="15" customHeight="1" x14ac:dyDescent="0.25">
      <c r="C387" s="175"/>
      <c r="E387" s="199"/>
      <c r="F387" s="200"/>
      <c r="G387" s="215"/>
      <c r="H387" s="201"/>
      <c r="I387" s="201"/>
      <c r="J387" s="197"/>
      <c r="K387" s="198"/>
    </row>
    <row r="388" spans="3:11" ht="15" customHeight="1" x14ac:dyDescent="0.25">
      <c r="C388" s="175"/>
      <c r="E388" s="199"/>
      <c r="F388" s="200"/>
      <c r="G388" s="215"/>
      <c r="H388" s="201"/>
      <c r="I388" s="201"/>
      <c r="J388" s="197"/>
      <c r="K388" s="198"/>
    </row>
    <row r="389" spans="3:11" ht="15" customHeight="1" x14ac:dyDescent="0.25">
      <c r="C389" s="175"/>
      <c r="E389" s="199"/>
      <c r="F389" s="200"/>
      <c r="G389" s="215"/>
      <c r="H389" s="201"/>
      <c r="I389" s="201"/>
      <c r="J389" s="197"/>
      <c r="K389" s="198"/>
    </row>
    <row r="390" spans="3:11" ht="15" customHeight="1" x14ac:dyDescent="0.25">
      <c r="C390" s="175"/>
      <c r="E390" s="199"/>
      <c r="F390" s="200"/>
      <c r="G390" s="215"/>
      <c r="H390" s="201"/>
      <c r="I390" s="201"/>
      <c r="J390" s="197"/>
      <c r="K390" s="198"/>
    </row>
    <row r="391" spans="3:11" ht="15" customHeight="1" x14ac:dyDescent="0.25">
      <c r="C391" s="175"/>
      <c r="E391" s="199"/>
      <c r="F391" s="200"/>
      <c r="G391" s="215"/>
      <c r="H391" s="201"/>
      <c r="I391" s="201"/>
      <c r="J391" s="197"/>
      <c r="K391" s="198"/>
    </row>
    <row r="392" spans="3:11" ht="15" customHeight="1" x14ac:dyDescent="0.25">
      <c r="C392" s="175"/>
      <c r="E392" s="199"/>
      <c r="F392" s="200"/>
      <c r="G392" s="215"/>
      <c r="H392" s="201"/>
      <c r="I392" s="201"/>
      <c r="J392" s="197"/>
      <c r="K392" s="198"/>
    </row>
    <row r="393" spans="3:11" ht="15" customHeight="1" x14ac:dyDescent="0.25">
      <c r="C393" s="175"/>
      <c r="E393" s="199"/>
      <c r="F393" s="200"/>
      <c r="G393" s="215"/>
      <c r="H393" s="201"/>
      <c r="I393" s="201"/>
      <c r="J393" s="197"/>
      <c r="K393" s="198"/>
    </row>
    <row r="394" spans="3:11" ht="15" customHeight="1" x14ac:dyDescent="0.25">
      <c r="C394" s="175"/>
      <c r="E394" s="199"/>
      <c r="F394" s="200"/>
      <c r="G394" s="215"/>
      <c r="H394" s="201"/>
      <c r="I394" s="201"/>
      <c r="J394" s="197"/>
      <c r="K394" s="198"/>
    </row>
    <row r="395" spans="3:11" ht="15" customHeight="1" x14ac:dyDescent="0.25">
      <c r="C395" s="175"/>
      <c r="E395" s="199"/>
      <c r="F395" s="200"/>
      <c r="G395" s="215"/>
      <c r="H395" s="201"/>
      <c r="I395" s="201"/>
      <c r="J395" s="197"/>
      <c r="K395" s="198"/>
    </row>
    <row r="396" spans="3:11" ht="15" customHeight="1" x14ac:dyDescent="0.25">
      <c r="C396" s="175"/>
      <c r="E396" s="199"/>
      <c r="F396" s="200"/>
      <c r="G396" s="215"/>
      <c r="H396" s="201"/>
      <c r="I396" s="201"/>
      <c r="J396" s="197"/>
      <c r="K396" s="198"/>
    </row>
    <row r="397" spans="3:11" ht="15" customHeight="1" x14ac:dyDescent="0.25">
      <c r="C397" s="175"/>
      <c r="E397" s="199"/>
      <c r="F397" s="200"/>
      <c r="G397" s="215"/>
      <c r="H397" s="201"/>
      <c r="I397" s="201"/>
      <c r="J397" s="197"/>
      <c r="K397" s="198"/>
    </row>
    <row r="398" spans="3:11" ht="15" customHeight="1" x14ac:dyDescent="0.25">
      <c r="C398" s="175"/>
      <c r="E398" s="199"/>
      <c r="F398" s="200"/>
      <c r="G398" s="215"/>
      <c r="H398" s="201"/>
      <c r="I398" s="201"/>
      <c r="J398" s="197"/>
      <c r="K398" s="198"/>
    </row>
    <row r="399" spans="3:11" ht="15" customHeight="1" x14ac:dyDescent="0.25">
      <c r="C399" s="175"/>
      <c r="E399" s="199"/>
      <c r="F399" s="200"/>
      <c r="G399" s="215"/>
      <c r="H399" s="201"/>
      <c r="I399" s="201"/>
      <c r="J399" s="197"/>
      <c r="K399" s="198"/>
    </row>
    <row r="400" spans="3:11" ht="15" customHeight="1" x14ac:dyDescent="0.25">
      <c r="C400" s="175"/>
      <c r="E400" s="199"/>
      <c r="F400" s="200"/>
      <c r="G400" s="215"/>
      <c r="H400" s="201"/>
      <c r="I400" s="201"/>
      <c r="J400" s="197"/>
      <c r="K400" s="198"/>
    </row>
    <row r="401" spans="3:11" ht="15" customHeight="1" x14ac:dyDescent="0.25">
      <c r="C401" s="175"/>
      <c r="E401" s="199"/>
      <c r="F401" s="200"/>
      <c r="G401" s="215"/>
      <c r="H401" s="201"/>
      <c r="I401" s="201"/>
      <c r="J401" s="197"/>
      <c r="K401" s="198"/>
    </row>
    <row r="402" spans="3:11" ht="15" customHeight="1" x14ac:dyDescent="0.25">
      <c r="C402" s="175"/>
      <c r="E402" s="199"/>
      <c r="F402" s="200"/>
      <c r="G402" s="215"/>
      <c r="H402" s="201"/>
      <c r="I402" s="201"/>
      <c r="J402" s="197"/>
      <c r="K402" s="198"/>
    </row>
    <row r="403" spans="3:11" ht="15" customHeight="1" x14ac:dyDescent="0.25">
      <c r="C403" s="175"/>
      <c r="E403" s="199"/>
      <c r="F403" s="200"/>
      <c r="G403" s="215"/>
      <c r="H403" s="201"/>
      <c r="I403" s="201"/>
      <c r="J403" s="197"/>
      <c r="K403" s="198"/>
    </row>
    <row r="404" spans="3:11" ht="15" customHeight="1" x14ac:dyDescent="0.25">
      <c r="C404" s="175"/>
      <c r="E404" s="199"/>
      <c r="F404" s="200"/>
      <c r="G404" s="215"/>
      <c r="H404" s="201"/>
      <c r="I404" s="201"/>
      <c r="J404" s="197"/>
      <c r="K404" s="198"/>
    </row>
    <row r="405" spans="3:11" ht="15" customHeight="1" x14ac:dyDescent="0.25">
      <c r="C405" s="175"/>
      <c r="E405" s="199"/>
      <c r="F405" s="200"/>
      <c r="G405" s="215"/>
      <c r="H405" s="201"/>
      <c r="I405" s="201"/>
      <c r="J405" s="197"/>
      <c r="K405" s="198"/>
    </row>
    <row r="406" spans="3:11" ht="15" customHeight="1" x14ac:dyDescent="0.25">
      <c r="C406" s="175"/>
      <c r="E406" s="199"/>
      <c r="F406" s="200"/>
      <c r="G406" s="215"/>
      <c r="H406" s="201"/>
      <c r="I406" s="201"/>
      <c r="J406" s="197"/>
      <c r="K406" s="198"/>
    </row>
    <row r="407" spans="3:11" ht="15" customHeight="1" x14ac:dyDescent="0.25">
      <c r="C407" s="175"/>
      <c r="E407" s="199"/>
      <c r="F407" s="200"/>
      <c r="G407" s="215"/>
      <c r="H407" s="201"/>
      <c r="I407" s="201"/>
      <c r="J407" s="197"/>
      <c r="K407" s="198"/>
    </row>
    <row r="408" spans="3:11" ht="15" customHeight="1" x14ac:dyDescent="0.25">
      <c r="C408" s="175"/>
      <c r="E408" s="199"/>
      <c r="F408" s="200"/>
      <c r="G408" s="215"/>
      <c r="H408" s="201"/>
      <c r="I408" s="201"/>
      <c r="J408" s="197"/>
      <c r="K408" s="198"/>
    </row>
    <row r="409" spans="3:11" ht="15" customHeight="1" x14ac:dyDescent="0.25">
      <c r="C409" s="175"/>
      <c r="E409" s="199"/>
      <c r="F409" s="200"/>
      <c r="G409" s="215"/>
      <c r="H409" s="201"/>
      <c r="I409" s="201"/>
      <c r="J409" s="197"/>
      <c r="K409" s="198"/>
    </row>
    <row r="410" spans="3:11" ht="15" customHeight="1" x14ac:dyDescent="0.25">
      <c r="C410" s="175"/>
      <c r="E410" s="199"/>
      <c r="F410" s="200"/>
      <c r="G410" s="215"/>
      <c r="H410" s="201"/>
      <c r="I410" s="201"/>
      <c r="J410" s="197"/>
      <c r="K410" s="198"/>
    </row>
    <row r="411" spans="3:11" ht="15" customHeight="1" x14ac:dyDescent="0.25">
      <c r="C411" s="175"/>
      <c r="E411" s="199"/>
      <c r="F411" s="200"/>
      <c r="G411" s="215"/>
      <c r="H411" s="201"/>
      <c r="I411" s="201"/>
      <c r="J411" s="197"/>
      <c r="K411" s="198"/>
    </row>
    <row r="412" spans="3:11" ht="15" customHeight="1" x14ac:dyDescent="0.25">
      <c r="C412" s="175"/>
      <c r="E412" s="199"/>
      <c r="F412" s="200"/>
      <c r="G412" s="215"/>
      <c r="H412" s="201"/>
      <c r="I412" s="201"/>
      <c r="J412" s="197"/>
      <c r="K412" s="198"/>
    </row>
    <row r="413" spans="3:11" ht="15" customHeight="1" x14ac:dyDescent="0.25">
      <c r="C413" s="175"/>
      <c r="E413" s="199"/>
      <c r="F413" s="200"/>
      <c r="G413" s="215"/>
      <c r="H413" s="201"/>
      <c r="I413" s="201"/>
      <c r="J413" s="197"/>
      <c r="K413" s="198"/>
    </row>
    <row r="414" spans="3:11" ht="15" customHeight="1" x14ac:dyDescent="0.25">
      <c r="C414" s="175"/>
      <c r="E414" s="199"/>
      <c r="F414" s="200"/>
      <c r="G414" s="215"/>
      <c r="H414" s="201"/>
      <c r="I414" s="201"/>
      <c r="J414" s="197"/>
      <c r="K414" s="198"/>
    </row>
    <row r="415" spans="3:11" ht="15" customHeight="1" x14ac:dyDescent="0.25">
      <c r="C415" s="175"/>
      <c r="E415" s="199"/>
      <c r="F415" s="200"/>
      <c r="G415" s="215"/>
      <c r="H415" s="201"/>
      <c r="I415" s="201"/>
      <c r="J415" s="197"/>
      <c r="K415" s="198"/>
    </row>
    <row r="416" spans="3:11" ht="15" customHeight="1" x14ac:dyDescent="0.25">
      <c r="C416" s="175"/>
      <c r="E416" s="199"/>
      <c r="F416" s="200"/>
      <c r="G416" s="215"/>
      <c r="H416" s="201"/>
      <c r="I416" s="201"/>
      <c r="J416" s="197"/>
      <c r="K416" s="198"/>
    </row>
    <row r="417" spans="3:11" ht="15" customHeight="1" x14ac:dyDescent="0.25">
      <c r="C417" s="175"/>
      <c r="E417" s="199"/>
      <c r="F417" s="200"/>
      <c r="G417" s="215"/>
      <c r="H417" s="201"/>
      <c r="I417" s="201"/>
      <c r="J417" s="202"/>
      <c r="K417" s="198"/>
    </row>
    <row r="418" spans="3:11" ht="15" customHeight="1" x14ac:dyDescent="0.25">
      <c r="C418" s="175"/>
      <c r="E418" s="199"/>
      <c r="F418" s="200"/>
      <c r="G418" s="215"/>
      <c r="H418" s="201"/>
      <c r="I418" s="201"/>
      <c r="J418" s="202"/>
      <c r="K418" s="198"/>
    </row>
    <row r="419" spans="3:11" ht="15" customHeight="1" x14ac:dyDescent="0.25">
      <c r="C419" s="175"/>
      <c r="E419" s="199"/>
      <c r="F419" s="200"/>
      <c r="G419" s="215"/>
      <c r="H419" s="201"/>
      <c r="I419" s="201"/>
      <c r="J419" s="202"/>
      <c r="K419" s="198"/>
    </row>
    <row r="420" spans="3:11" ht="15" customHeight="1" x14ac:dyDescent="0.25">
      <c r="C420" s="175"/>
      <c r="E420" s="199"/>
      <c r="F420" s="200"/>
      <c r="G420" s="215"/>
      <c r="H420" s="201"/>
      <c r="I420" s="201"/>
      <c r="J420" s="202"/>
      <c r="K420" s="198"/>
    </row>
    <row r="421" spans="3:11" ht="15" customHeight="1" x14ac:dyDescent="0.25">
      <c r="C421" s="175"/>
      <c r="E421" s="199"/>
      <c r="F421" s="200"/>
      <c r="G421" s="215"/>
      <c r="H421" s="201"/>
      <c r="I421" s="201"/>
      <c r="J421" s="202"/>
      <c r="K421" s="198"/>
    </row>
    <row r="422" spans="3:11" ht="15" customHeight="1" x14ac:dyDescent="0.25">
      <c r="C422" s="175"/>
      <c r="E422" s="199"/>
      <c r="F422" s="200"/>
      <c r="G422" s="215"/>
      <c r="H422" s="201"/>
      <c r="I422" s="201"/>
      <c r="J422" s="202"/>
      <c r="K422" s="198"/>
    </row>
    <row r="423" spans="3:11" ht="15" customHeight="1" x14ac:dyDescent="0.25">
      <c r="C423" s="175"/>
      <c r="E423" s="199"/>
      <c r="F423" s="200"/>
      <c r="G423" s="215"/>
      <c r="H423" s="201"/>
      <c r="I423" s="201"/>
      <c r="J423" s="202"/>
      <c r="K423" s="198"/>
    </row>
    <row r="424" spans="3:11" ht="15" customHeight="1" x14ac:dyDescent="0.25">
      <c r="C424" s="175"/>
      <c r="E424" s="199"/>
      <c r="F424" s="200"/>
      <c r="G424" s="215"/>
      <c r="H424" s="201"/>
      <c r="I424" s="201"/>
      <c r="J424" s="202"/>
      <c r="K424" s="198"/>
    </row>
    <row r="425" spans="3:11" ht="15" customHeight="1" x14ac:dyDescent="0.25">
      <c r="C425" s="175"/>
      <c r="E425" s="199"/>
      <c r="F425" s="200"/>
      <c r="G425" s="215"/>
      <c r="H425" s="201"/>
      <c r="I425" s="201"/>
      <c r="J425" s="202"/>
      <c r="K425" s="198"/>
    </row>
    <row r="426" spans="3:11" ht="15" customHeight="1" x14ac:dyDescent="0.25">
      <c r="C426" s="175"/>
      <c r="E426" s="199"/>
      <c r="F426" s="200"/>
      <c r="G426" s="215"/>
      <c r="H426" s="201"/>
      <c r="I426" s="201"/>
      <c r="J426" s="202"/>
      <c r="K426" s="198"/>
    </row>
    <row r="427" spans="3:11" ht="15" customHeight="1" x14ac:dyDescent="0.25">
      <c r="C427" s="175"/>
      <c r="E427" s="199"/>
      <c r="F427" s="200"/>
      <c r="G427" s="215"/>
      <c r="H427" s="201"/>
      <c r="I427" s="201"/>
      <c r="J427" s="202"/>
      <c r="K427" s="198"/>
    </row>
    <row r="428" spans="3:11" ht="15" customHeight="1" x14ac:dyDescent="0.25">
      <c r="C428" s="175"/>
      <c r="E428" s="199"/>
      <c r="F428" s="200"/>
      <c r="G428" s="215"/>
      <c r="H428" s="201"/>
      <c r="I428" s="201"/>
      <c r="J428" s="202"/>
      <c r="K428" s="198"/>
    </row>
    <row r="429" spans="3:11" ht="15" customHeight="1" x14ac:dyDescent="0.25">
      <c r="C429" s="175"/>
      <c r="E429" s="199"/>
      <c r="F429" s="200"/>
      <c r="G429" s="215"/>
      <c r="H429" s="201"/>
      <c r="I429" s="201"/>
      <c r="J429" s="202"/>
      <c r="K429" s="198"/>
    </row>
    <row r="430" spans="3:11" ht="15" customHeight="1" x14ac:dyDescent="0.25">
      <c r="C430" s="175"/>
      <c r="E430" s="199"/>
      <c r="F430" s="200"/>
      <c r="G430" s="215"/>
      <c r="H430" s="201"/>
      <c r="I430" s="201"/>
      <c r="J430" s="202"/>
      <c r="K430" s="198"/>
    </row>
    <row r="431" spans="3:11" ht="15" customHeight="1" x14ac:dyDescent="0.25">
      <c r="C431" s="175"/>
      <c r="E431" s="199"/>
      <c r="F431" s="200"/>
      <c r="G431" s="215"/>
      <c r="H431" s="201"/>
      <c r="I431" s="201"/>
      <c r="J431" s="202"/>
      <c r="K431" s="198"/>
    </row>
    <row r="432" spans="3:11" ht="15" customHeight="1" x14ac:dyDescent="0.25">
      <c r="C432" s="175"/>
      <c r="E432" s="199"/>
      <c r="F432" s="200"/>
      <c r="G432" s="215"/>
      <c r="H432" s="201"/>
      <c r="I432" s="201"/>
      <c r="J432" s="202"/>
      <c r="K432" s="198"/>
    </row>
    <row r="433" spans="3:11" ht="15" customHeight="1" x14ac:dyDescent="0.25">
      <c r="C433" s="175"/>
      <c r="E433" s="199"/>
      <c r="F433" s="200"/>
      <c r="G433" s="215"/>
      <c r="H433" s="201"/>
      <c r="I433" s="201"/>
      <c r="J433" s="202"/>
      <c r="K433" s="198"/>
    </row>
    <row r="434" spans="3:11" ht="15" customHeight="1" x14ac:dyDescent="0.25">
      <c r="C434" s="175"/>
      <c r="E434" s="199"/>
      <c r="F434" s="200"/>
      <c r="G434" s="215"/>
      <c r="H434" s="201"/>
      <c r="I434" s="201"/>
      <c r="J434" s="202"/>
      <c r="K434" s="198"/>
    </row>
    <row r="435" spans="3:11" ht="15" customHeight="1" x14ac:dyDescent="0.25">
      <c r="C435" s="175"/>
      <c r="E435" s="199"/>
      <c r="F435" s="200"/>
      <c r="G435" s="215"/>
      <c r="H435" s="201"/>
      <c r="I435" s="201"/>
      <c r="J435" s="202"/>
      <c r="K435" s="198"/>
    </row>
    <row r="436" spans="3:11" ht="15" customHeight="1" x14ac:dyDescent="0.25">
      <c r="C436" s="175"/>
      <c r="E436" s="199"/>
      <c r="F436" s="200"/>
      <c r="G436" s="215"/>
      <c r="H436" s="201"/>
      <c r="I436" s="201"/>
      <c r="J436" s="202"/>
      <c r="K436" s="198"/>
    </row>
    <row r="437" spans="3:11" ht="15" customHeight="1" x14ac:dyDescent="0.25">
      <c r="C437" s="175"/>
      <c r="E437" s="199"/>
      <c r="F437" s="200"/>
      <c r="G437" s="215"/>
      <c r="H437" s="201"/>
      <c r="I437" s="201"/>
      <c r="J437" s="202"/>
      <c r="K437" s="198"/>
    </row>
    <row r="438" spans="3:11" ht="15" customHeight="1" x14ac:dyDescent="0.25">
      <c r="C438" s="175"/>
      <c r="E438" s="199"/>
      <c r="F438" s="200"/>
      <c r="G438" s="215"/>
      <c r="H438" s="201"/>
      <c r="I438" s="201"/>
      <c r="J438" s="202"/>
      <c r="K438" s="198"/>
    </row>
    <row r="439" spans="3:11" ht="15" customHeight="1" x14ac:dyDescent="0.25">
      <c r="C439" s="175"/>
      <c r="E439" s="199"/>
      <c r="F439" s="200"/>
      <c r="G439" s="215"/>
      <c r="H439" s="201"/>
      <c r="I439" s="201"/>
      <c r="J439" s="202"/>
      <c r="K439" s="198"/>
    </row>
    <row r="440" spans="3:11" ht="15" customHeight="1" x14ac:dyDescent="0.25">
      <c r="C440" s="175"/>
      <c r="E440" s="199"/>
      <c r="F440" s="200"/>
      <c r="G440" s="215"/>
      <c r="H440" s="201"/>
      <c r="I440" s="201"/>
      <c r="J440" s="202"/>
      <c r="K440" s="198"/>
    </row>
    <row r="441" spans="3:11" ht="15" customHeight="1" x14ac:dyDescent="0.25">
      <c r="C441" s="175"/>
      <c r="E441" s="199"/>
      <c r="F441" s="200"/>
      <c r="G441" s="215"/>
      <c r="H441" s="201"/>
      <c r="I441" s="201"/>
      <c r="J441" s="202"/>
      <c r="K441" s="198"/>
    </row>
    <row r="442" spans="3:11" ht="15" customHeight="1" x14ac:dyDescent="0.25">
      <c r="C442" s="175"/>
      <c r="E442" s="199"/>
      <c r="F442" s="200"/>
      <c r="G442" s="215"/>
      <c r="H442" s="201"/>
      <c r="I442" s="201"/>
      <c r="J442" s="202"/>
      <c r="K442" s="198"/>
    </row>
    <row r="443" spans="3:11" ht="15" customHeight="1" x14ac:dyDescent="0.25">
      <c r="C443" s="175"/>
      <c r="E443" s="199"/>
      <c r="F443" s="200"/>
      <c r="G443" s="215"/>
      <c r="H443" s="201"/>
      <c r="I443" s="201"/>
      <c r="J443" s="202"/>
      <c r="K443" s="198"/>
    </row>
    <row r="444" spans="3:11" ht="15" customHeight="1" x14ac:dyDescent="0.25">
      <c r="C444" s="175"/>
      <c r="E444" s="199"/>
      <c r="F444" s="200"/>
      <c r="G444" s="215"/>
      <c r="H444" s="201"/>
      <c r="I444" s="201"/>
      <c r="J444" s="202"/>
      <c r="K444" s="198"/>
    </row>
    <row r="445" spans="3:11" ht="15" customHeight="1" x14ac:dyDescent="0.25">
      <c r="C445" s="175"/>
      <c r="E445" s="199"/>
      <c r="F445" s="200"/>
      <c r="G445" s="215"/>
      <c r="H445" s="201"/>
      <c r="I445" s="201"/>
      <c r="J445" s="202"/>
      <c r="K445" s="198"/>
    </row>
    <row r="446" spans="3:11" ht="15" customHeight="1" x14ac:dyDescent="0.25">
      <c r="C446" s="175"/>
      <c r="E446" s="199"/>
      <c r="F446" s="200"/>
      <c r="G446" s="215"/>
      <c r="H446" s="201"/>
      <c r="I446" s="201"/>
      <c r="J446" s="202"/>
      <c r="K446" s="198"/>
    </row>
    <row r="447" spans="3:11" ht="15" customHeight="1" x14ac:dyDescent="0.25">
      <c r="C447" s="175"/>
      <c r="E447" s="199"/>
      <c r="F447" s="200"/>
      <c r="G447" s="215"/>
      <c r="H447" s="201"/>
      <c r="I447" s="201"/>
      <c r="J447" s="202"/>
      <c r="K447" s="198"/>
    </row>
    <row r="448" spans="3:11" ht="15" customHeight="1" x14ac:dyDescent="0.25">
      <c r="C448" s="175"/>
      <c r="E448" s="199"/>
      <c r="F448" s="200"/>
      <c r="G448" s="215"/>
      <c r="H448" s="201"/>
      <c r="I448" s="201"/>
      <c r="J448" s="202"/>
      <c r="K448" s="198"/>
    </row>
    <row r="449" spans="3:11" ht="15" customHeight="1" x14ac:dyDescent="0.25">
      <c r="C449" s="175"/>
      <c r="E449" s="199"/>
      <c r="F449" s="200"/>
      <c r="G449" s="215"/>
      <c r="H449" s="201"/>
      <c r="I449" s="201"/>
      <c r="J449" s="202"/>
      <c r="K449" s="198"/>
    </row>
    <row r="450" spans="3:11" ht="15" customHeight="1" x14ac:dyDescent="0.25">
      <c r="C450" s="175"/>
      <c r="E450" s="199"/>
      <c r="F450" s="200"/>
      <c r="G450" s="215"/>
      <c r="H450" s="201"/>
      <c r="I450" s="201"/>
      <c r="J450" s="202"/>
      <c r="K450" s="198"/>
    </row>
    <row r="451" spans="3:11" ht="15" customHeight="1" x14ac:dyDescent="0.25">
      <c r="C451" s="175"/>
      <c r="E451" s="199"/>
      <c r="F451" s="200"/>
      <c r="G451" s="215"/>
      <c r="H451" s="201"/>
      <c r="I451" s="201"/>
      <c r="J451" s="202"/>
      <c r="K451" s="198"/>
    </row>
    <row r="452" spans="3:11" ht="15" customHeight="1" x14ac:dyDescent="0.25">
      <c r="C452" s="175"/>
      <c r="E452" s="199"/>
      <c r="F452" s="200"/>
      <c r="G452" s="215"/>
      <c r="H452" s="201"/>
      <c r="I452" s="201"/>
      <c r="J452" s="202"/>
      <c r="K452" s="198"/>
    </row>
    <row r="453" spans="3:11" ht="15" customHeight="1" x14ac:dyDescent="0.25">
      <c r="C453" s="175"/>
      <c r="E453" s="199"/>
      <c r="F453" s="200"/>
      <c r="G453" s="215"/>
      <c r="H453" s="201"/>
      <c r="I453" s="201"/>
      <c r="J453" s="202"/>
      <c r="K453" s="198"/>
    </row>
    <row r="454" spans="3:11" ht="15" customHeight="1" x14ac:dyDescent="0.25">
      <c r="C454" s="175"/>
      <c r="E454" s="199"/>
      <c r="F454" s="200"/>
      <c r="G454" s="215"/>
      <c r="H454" s="201"/>
      <c r="I454" s="201"/>
      <c r="J454" s="202"/>
      <c r="K454" s="198"/>
    </row>
    <row r="455" spans="3:11" ht="15" customHeight="1" x14ac:dyDescent="0.25">
      <c r="C455" s="175"/>
      <c r="E455" s="199"/>
      <c r="F455" s="200"/>
      <c r="G455" s="215"/>
      <c r="H455" s="201"/>
      <c r="I455" s="201"/>
      <c r="J455" s="202"/>
      <c r="K455" s="198"/>
    </row>
    <row r="456" spans="3:11" ht="15" customHeight="1" x14ac:dyDescent="0.25">
      <c r="C456" s="175"/>
      <c r="E456" s="199"/>
      <c r="F456" s="200"/>
      <c r="G456" s="215"/>
      <c r="H456" s="201"/>
      <c r="I456" s="201"/>
      <c r="J456" s="202"/>
      <c r="K456" s="198"/>
    </row>
    <row r="457" spans="3:11" ht="15" customHeight="1" x14ac:dyDescent="0.25">
      <c r="C457" s="175"/>
      <c r="E457" s="199"/>
      <c r="F457" s="200"/>
      <c r="G457" s="215"/>
      <c r="H457" s="201"/>
      <c r="I457" s="201"/>
      <c r="J457" s="202"/>
      <c r="K457" s="198"/>
    </row>
    <row r="458" spans="3:11" ht="15" customHeight="1" x14ac:dyDescent="0.25">
      <c r="C458" s="175"/>
      <c r="E458" s="199"/>
      <c r="F458" s="200"/>
      <c r="G458" s="215"/>
      <c r="H458" s="201"/>
      <c r="I458" s="201"/>
      <c r="J458" s="202"/>
      <c r="K458" s="198"/>
    </row>
    <row r="459" spans="3:11" ht="15" customHeight="1" x14ac:dyDescent="0.25">
      <c r="C459" s="175"/>
      <c r="E459" s="199"/>
      <c r="F459" s="200"/>
      <c r="G459" s="215"/>
      <c r="H459" s="201"/>
      <c r="I459" s="201"/>
      <c r="J459" s="202"/>
      <c r="K459" s="198"/>
    </row>
    <row r="460" spans="3:11" ht="15" customHeight="1" x14ac:dyDescent="0.25">
      <c r="C460" s="175"/>
      <c r="E460" s="199"/>
      <c r="F460" s="200"/>
      <c r="G460" s="215"/>
      <c r="H460" s="201"/>
      <c r="I460" s="201"/>
      <c r="J460" s="202"/>
      <c r="K460" s="198"/>
    </row>
    <row r="461" spans="3:11" ht="15" customHeight="1" x14ac:dyDescent="0.25">
      <c r="C461" s="175"/>
      <c r="E461" s="199"/>
      <c r="F461" s="200"/>
      <c r="G461" s="215"/>
      <c r="H461" s="201"/>
      <c r="I461" s="201"/>
      <c r="J461" s="202"/>
      <c r="K461" s="198"/>
    </row>
    <row r="462" spans="3:11" ht="15" customHeight="1" x14ac:dyDescent="0.25">
      <c r="C462" s="175"/>
      <c r="E462" s="199"/>
      <c r="F462" s="200"/>
      <c r="G462" s="215"/>
      <c r="H462" s="201"/>
      <c r="I462" s="201"/>
      <c r="J462" s="202"/>
      <c r="K462" s="198"/>
    </row>
    <row r="463" spans="3:11" ht="15" customHeight="1" x14ac:dyDescent="0.25">
      <c r="C463" s="175"/>
      <c r="E463" s="199"/>
      <c r="F463" s="200"/>
      <c r="G463" s="215"/>
      <c r="H463" s="201"/>
      <c r="I463" s="201"/>
      <c r="J463" s="202"/>
      <c r="K463" s="198"/>
    </row>
    <row r="464" spans="3:11" ht="15" customHeight="1" x14ac:dyDescent="0.25">
      <c r="C464" s="175"/>
      <c r="E464" s="199"/>
      <c r="F464" s="200"/>
      <c r="G464" s="215"/>
      <c r="H464" s="201"/>
      <c r="I464" s="201"/>
      <c r="J464" s="202"/>
      <c r="K464" s="198"/>
    </row>
    <row r="465" spans="3:11" ht="15" customHeight="1" x14ac:dyDescent="0.25">
      <c r="C465" s="175"/>
      <c r="E465" s="199"/>
      <c r="F465" s="200"/>
      <c r="G465" s="215"/>
      <c r="H465" s="201"/>
      <c r="I465" s="201"/>
      <c r="J465" s="202"/>
      <c r="K465" s="198"/>
    </row>
    <row r="466" spans="3:11" ht="15" customHeight="1" x14ac:dyDescent="0.25">
      <c r="C466" s="175"/>
      <c r="E466" s="199"/>
      <c r="F466" s="200"/>
      <c r="G466" s="215"/>
      <c r="H466" s="201"/>
      <c r="I466" s="201"/>
      <c r="J466" s="202"/>
      <c r="K466" s="198"/>
    </row>
    <row r="467" spans="3:11" ht="15" customHeight="1" x14ac:dyDescent="0.25">
      <c r="C467" s="175"/>
      <c r="E467" s="199"/>
      <c r="F467" s="200"/>
      <c r="G467" s="215"/>
      <c r="H467" s="201"/>
      <c r="I467" s="201"/>
      <c r="J467" s="202"/>
      <c r="K467" s="198"/>
    </row>
    <row r="468" spans="3:11" ht="15" customHeight="1" x14ac:dyDescent="0.25">
      <c r="C468" s="175"/>
      <c r="E468" s="199"/>
      <c r="F468" s="200"/>
      <c r="G468" s="215"/>
      <c r="H468" s="201"/>
      <c r="I468" s="201"/>
      <c r="J468" s="202"/>
      <c r="K468" s="198"/>
    </row>
    <row r="469" spans="3:11" ht="15" customHeight="1" x14ac:dyDescent="0.25">
      <c r="C469" s="175"/>
      <c r="E469" s="199"/>
      <c r="F469" s="200"/>
      <c r="G469" s="215"/>
      <c r="H469" s="201"/>
      <c r="I469" s="201"/>
      <c r="J469" s="202"/>
      <c r="K469" s="198"/>
    </row>
    <row r="470" spans="3:11" ht="15" customHeight="1" x14ac:dyDescent="0.25">
      <c r="C470" s="175"/>
      <c r="E470" s="199"/>
      <c r="F470" s="200"/>
      <c r="G470" s="215"/>
      <c r="H470" s="201"/>
      <c r="I470" s="201"/>
      <c r="J470" s="202"/>
      <c r="K470" s="198"/>
    </row>
    <row r="471" spans="3:11" ht="15" customHeight="1" x14ac:dyDescent="0.25">
      <c r="C471" s="175"/>
      <c r="E471" s="199"/>
      <c r="F471" s="200"/>
      <c r="G471" s="215"/>
      <c r="H471" s="201"/>
      <c r="I471" s="201"/>
      <c r="J471" s="202"/>
      <c r="K471" s="198"/>
    </row>
    <row r="472" spans="3:11" ht="15" customHeight="1" x14ac:dyDescent="0.25">
      <c r="C472" s="175"/>
      <c r="E472" s="199"/>
      <c r="F472" s="200"/>
      <c r="G472" s="215"/>
      <c r="H472" s="201"/>
      <c r="I472" s="201"/>
      <c r="J472" s="202"/>
      <c r="K472" s="198"/>
    </row>
    <row r="473" spans="3:11" ht="15" customHeight="1" x14ac:dyDescent="0.25">
      <c r="C473" s="175"/>
      <c r="E473" s="199"/>
      <c r="F473" s="200"/>
      <c r="G473" s="215"/>
      <c r="H473" s="201"/>
      <c r="I473" s="201"/>
      <c r="J473" s="202"/>
      <c r="K473" s="198"/>
    </row>
    <row r="474" spans="3:11" ht="15" customHeight="1" x14ac:dyDescent="0.25">
      <c r="C474" s="175"/>
      <c r="E474" s="199"/>
      <c r="F474" s="200"/>
      <c r="G474" s="215"/>
      <c r="H474" s="201"/>
      <c r="I474" s="201"/>
      <c r="J474" s="202"/>
      <c r="K474" s="198"/>
    </row>
    <row r="475" spans="3:11" ht="15" customHeight="1" x14ac:dyDescent="0.25">
      <c r="C475" s="175"/>
      <c r="E475" s="199"/>
      <c r="F475" s="200"/>
      <c r="G475" s="215"/>
      <c r="H475" s="201"/>
      <c r="I475" s="201"/>
      <c r="J475" s="202"/>
      <c r="K475" s="198"/>
    </row>
    <row r="476" spans="3:11" ht="15" customHeight="1" x14ac:dyDescent="0.25">
      <c r="C476" s="175"/>
      <c r="E476" s="199"/>
      <c r="F476" s="200"/>
      <c r="G476" s="215"/>
      <c r="H476" s="201"/>
      <c r="I476" s="201"/>
      <c r="J476" s="202"/>
      <c r="K476" s="198"/>
    </row>
    <row r="477" spans="3:11" ht="15" customHeight="1" x14ac:dyDescent="0.25">
      <c r="C477" s="175"/>
      <c r="E477" s="199"/>
      <c r="F477" s="200"/>
      <c r="G477" s="215"/>
      <c r="H477" s="201"/>
      <c r="I477" s="201"/>
      <c r="J477" s="202"/>
      <c r="K477" s="198"/>
    </row>
    <row r="478" spans="3:11" ht="15" customHeight="1" x14ac:dyDescent="0.25">
      <c r="C478" s="175"/>
      <c r="E478" s="199"/>
      <c r="F478" s="200"/>
      <c r="G478" s="215"/>
      <c r="H478" s="201"/>
      <c r="I478" s="201"/>
      <c r="J478" s="202"/>
      <c r="K478" s="198"/>
    </row>
    <row r="479" spans="3:11" ht="15" customHeight="1" x14ac:dyDescent="0.25">
      <c r="C479" s="175"/>
      <c r="E479" s="199"/>
      <c r="F479" s="200"/>
      <c r="G479" s="215"/>
      <c r="H479" s="201"/>
      <c r="I479" s="201"/>
      <c r="J479" s="202"/>
      <c r="K479" s="198"/>
    </row>
    <row r="480" spans="3:11" ht="15" customHeight="1" x14ac:dyDescent="0.25">
      <c r="C480" s="175"/>
      <c r="E480" s="199"/>
      <c r="F480" s="200"/>
      <c r="G480" s="215"/>
      <c r="H480" s="201"/>
      <c r="I480" s="201"/>
      <c r="J480" s="202"/>
      <c r="K480" s="198"/>
    </row>
    <row r="481" spans="3:11" ht="15" customHeight="1" x14ac:dyDescent="0.25">
      <c r="C481" s="175"/>
      <c r="E481" s="199"/>
      <c r="F481" s="200"/>
      <c r="G481" s="215"/>
      <c r="H481" s="201"/>
      <c r="I481" s="201"/>
      <c r="J481" s="202"/>
      <c r="K481" s="198"/>
    </row>
    <row r="482" spans="3:11" ht="15" customHeight="1" x14ac:dyDescent="0.25">
      <c r="C482" s="175"/>
      <c r="E482" s="199"/>
      <c r="F482" s="200"/>
      <c r="G482" s="215"/>
      <c r="H482" s="201"/>
      <c r="I482" s="201"/>
      <c r="J482" s="202"/>
      <c r="K482" s="198"/>
    </row>
    <row r="483" spans="3:11" ht="15" customHeight="1" x14ac:dyDescent="0.25">
      <c r="C483" s="175"/>
      <c r="E483" s="199"/>
      <c r="F483" s="200"/>
      <c r="G483" s="215"/>
      <c r="H483" s="201"/>
      <c r="I483" s="201"/>
      <c r="J483" s="202"/>
      <c r="K483" s="198"/>
    </row>
    <row r="484" spans="3:11" ht="15" customHeight="1" x14ac:dyDescent="0.25">
      <c r="C484" s="175"/>
      <c r="E484" s="199"/>
      <c r="F484" s="200"/>
      <c r="G484" s="215"/>
      <c r="H484" s="201"/>
      <c r="I484" s="201"/>
      <c r="J484" s="202"/>
      <c r="K484" s="198"/>
    </row>
    <row r="485" spans="3:11" ht="15" customHeight="1" x14ac:dyDescent="0.25">
      <c r="C485" s="175"/>
      <c r="E485" s="199"/>
      <c r="F485" s="200"/>
      <c r="G485" s="215"/>
      <c r="H485" s="201"/>
      <c r="I485" s="201"/>
      <c r="J485" s="202"/>
      <c r="K485" s="198"/>
    </row>
    <row r="486" spans="3:11" ht="15" customHeight="1" x14ac:dyDescent="0.25">
      <c r="C486" s="175"/>
      <c r="E486" s="199"/>
      <c r="F486" s="200"/>
      <c r="G486" s="215"/>
      <c r="H486" s="201"/>
      <c r="I486" s="201"/>
      <c r="J486" s="202"/>
      <c r="K486" s="198"/>
    </row>
    <row r="487" spans="3:11" ht="15" customHeight="1" x14ac:dyDescent="0.25">
      <c r="C487" s="175"/>
      <c r="E487" s="199"/>
      <c r="F487" s="200"/>
      <c r="G487" s="215"/>
      <c r="H487" s="201"/>
      <c r="I487" s="201"/>
      <c r="J487" s="202"/>
      <c r="K487" s="198"/>
    </row>
    <row r="488" spans="3:11" ht="15" customHeight="1" x14ac:dyDescent="0.25">
      <c r="C488" s="175"/>
      <c r="E488" s="199"/>
      <c r="F488" s="200"/>
      <c r="G488" s="215"/>
      <c r="H488" s="201"/>
      <c r="I488" s="201"/>
      <c r="J488" s="202"/>
      <c r="K488" s="198"/>
    </row>
    <row r="489" spans="3:11" ht="15" customHeight="1" x14ac:dyDescent="0.25">
      <c r="C489" s="175"/>
      <c r="E489" s="199"/>
      <c r="F489" s="200"/>
      <c r="G489" s="215"/>
      <c r="H489" s="201"/>
      <c r="I489" s="201"/>
      <c r="J489" s="202"/>
      <c r="K489" s="198"/>
    </row>
    <row r="490" spans="3:11" ht="15" customHeight="1" x14ac:dyDescent="0.25">
      <c r="C490" s="175"/>
      <c r="E490" s="199"/>
      <c r="F490" s="200"/>
      <c r="G490" s="215"/>
      <c r="H490" s="201"/>
      <c r="I490" s="201"/>
      <c r="J490" s="202"/>
      <c r="K490" s="198"/>
    </row>
    <row r="491" spans="3:11" ht="15" customHeight="1" x14ac:dyDescent="0.25">
      <c r="C491" s="175"/>
      <c r="E491" s="199"/>
      <c r="F491" s="200"/>
      <c r="G491" s="215"/>
      <c r="H491" s="201"/>
      <c r="I491" s="201"/>
      <c r="J491" s="202"/>
      <c r="K491" s="198"/>
    </row>
    <row r="492" spans="3:11" ht="15" customHeight="1" x14ac:dyDescent="0.25">
      <c r="C492" s="175"/>
      <c r="E492" s="199"/>
      <c r="F492" s="200"/>
      <c r="G492" s="215"/>
      <c r="H492" s="201"/>
      <c r="I492" s="201"/>
      <c r="J492" s="202"/>
      <c r="K492" s="198"/>
    </row>
    <row r="493" spans="3:11" ht="15" customHeight="1" x14ac:dyDescent="0.25">
      <c r="C493" s="175"/>
      <c r="E493" s="199"/>
      <c r="F493" s="200"/>
      <c r="G493" s="215"/>
      <c r="H493" s="201"/>
      <c r="I493" s="201"/>
      <c r="J493" s="202"/>
      <c r="K493" s="198"/>
    </row>
    <row r="494" spans="3:11" ht="15" customHeight="1" x14ac:dyDescent="0.25">
      <c r="C494" s="175"/>
      <c r="E494" s="199"/>
      <c r="F494" s="200"/>
      <c r="G494" s="215"/>
      <c r="H494" s="201"/>
      <c r="I494" s="201"/>
      <c r="J494" s="202"/>
      <c r="K494" s="198"/>
    </row>
    <row r="495" spans="3:11" ht="15" customHeight="1" x14ac:dyDescent="0.25">
      <c r="C495" s="175"/>
      <c r="E495" s="199"/>
      <c r="F495" s="200"/>
      <c r="G495" s="215"/>
      <c r="H495" s="201"/>
      <c r="I495" s="201"/>
      <c r="J495" s="202"/>
      <c r="K495" s="198"/>
    </row>
    <row r="496" spans="3:11" ht="15" customHeight="1" x14ac:dyDescent="0.25">
      <c r="C496" s="175"/>
      <c r="E496" s="199"/>
      <c r="F496" s="200"/>
      <c r="G496" s="215"/>
      <c r="H496" s="201"/>
      <c r="I496" s="201"/>
      <c r="J496" s="202"/>
      <c r="K496" s="198"/>
    </row>
    <row r="497" spans="3:11" ht="15" customHeight="1" x14ac:dyDescent="0.25">
      <c r="C497" s="175"/>
      <c r="E497" s="199"/>
      <c r="F497" s="200"/>
      <c r="G497" s="215"/>
      <c r="H497" s="201"/>
      <c r="I497" s="201"/>
      <c r="J497" s="202"/>
      <c r="K497" s="198"/>
    </row>
    <row r="498" spans="3:11" ht="15" customHeight="1" x14ac:dyDescent="0.25">
      <c r="C498" s="175"/>
      <c r="E498" s="199"/>
      <c r="F498" s="200"/>
      <c r="G498" s="215"/>
      <c r="H498" s="201"/>
      <c r="I498" s="201"/>
      <c r="J498" s="202"/>
      <c r="K498" s="198"/>
    </row>
    <row r="499" spans="3:11" ht="15" customHeight="1" x14ac:dyDescent="0.25">
      <c r="C499" s="175"/>
      <c r="E499" s="199"/>
      <c r="F499" s="200"/>
      <c r="G499" s="215"/>
      <c r="H499" s="201"/>
      <c r="I499" s="201"/>
      <c r="J499" s="202"/>
      <c r="K499" s="198"/>
    </row>
    <row r="500" spans="3:11" ht="15" customHeight="1" x14ac:dyDescent="0.25">
      <c r="C500" s="175"/>
      <c r="E500" s="199"/>
      <c r="F500" s="200"/>
      <c r="G500" s="215"/>
      <c r="H500" s="201"/>
      <c r="I500" s="201"/>
      <c r="J500" s="202"/>
      <c r="K500" s="198"/>
    </row>
    <row r="501" spans="3:11" ht="15" customHeight="1" x14ac:dyDescent="0.25">
      <c r="C501" s="175"/>
      <c r="E501" s="199"/>
      <c r="F501" s="200"/>
      <c r="G501" s="215"/>
      <c r="H501" s="201"/>
      <c r="I501" s="201"/>
      <c r="J501" s="202"/>
      <c r="K501" s="198"/>
    </row>
    <row r="502" spans="3:11" ht="15" customHeight="1" x14ac:dyDescent="0.25">
      <c r="C502" s="175"/>
      <c r="E502" s="199"/>
      <c r="F502" s="200"/>
      <c r="G502" s="215"/>
      <c r="H502" s="201"/>
      <c r="I502" s="201"/>
      <c r="J502" s="202"/>
      <c r="K502" s="198"/>
    </row>
    <row r="503" spans="3:11" ht="15" customHeight="1" x14ac:dyDescent="0.25">
      <c r="C503" s="175"/>
      <c r="E503" s="199"/>
      <c r="F503" s="200"/>
      <c r="G503" s="215"/>
      <c r="H503" s="201"/>
      <c r="I503" s="201"/>
      <c r="J503" s="202"/>
      <c r="K503" s="198"/>
    </row>
    <row r="504" spans="3:11" ht="15" customHeight="1" x14ac:dyDescent="0.25">
      <c r="C504" s="175"/>
      <c r="E504" s="199"/>
      <c r="F504" s="200"/>
      <c r="G504" s="215"/>
      <c r="H504" s="201"/>
      <c r="I504" s="201"/>
      <c r="J504" s="202"/>
      <c r="K504" s="198"/>
    </row>
    <row r="505" spans="3:11" ht="15" customHeight="1" x14ac:dyDescent="0.25">
      <c r="C505" s="175"/>
      <c r="E505" s="199"/>
      <c r="F505" s="200"/>
      <c r="G505" s="215"/>
      <c r="H505" s="201"/>
      <c r="I505" s="201"/>
      <c r="J505" s="202"/>
      <c r="K505" s="198"/>
    </row>
    <row r="506" spans="3:11" ht="15" customHeight="1" x14ac:dyDescent="0.25">
      <c r="C506" s="175"/>
      <c r="E506" s="199"/>
      <c r="F506" s="200"/>
      <c r="G506" s="215"/>
      <c r="H506" s="201"/>
      <c r="I506" s="201"/>
      <c r="J506" s="202"/>
      <c r="K506" s="198"/>
    </row>
    <row r="507" spans="3:11" ht="15" customHeight="1" x14ac:dyDescent="0.25">
      <c r="C507" s="175"/>
      <c r="E507" s="199"/>
      <c r="F507" s="200"/>
      <c r="G507" s="215"/>
      <c r="H507" s="201"/>
      <c r="I507" s="201"/>
      <c r="J507" s="202"/>
      <c r="K507" s="198"/>
    </row>
    <row r="508" spans="3:11" ht="15" customHeight="1" x14ac:dyDescent="0.25">
      <c r="C508" s="175"/>
      <c r="E508" s="199"/>
      <c r="F508" s="200"/>
      <c r="G508" s="215"/>
      <c r="H508" s="201"/>
      <c r="I508" s="201"/>
      <c r="J508" s="202"/>
      <c r="K508" s="198"/>
    </row>
    <row r="509" spans="3:11" ht="15" customHeight="1" x14ac:dyDescent="0.25">
      <c r="C509" s="175"/>
      <c r="E509" s="199"/>
      <c r="F509" s="200"/>
      <c r="G509" s="215"/>
      <c r="H509" s="201"/>
      <c r="I509" s="201"/>
      <c r="J509" s="202"/>
      <c r="K509" s="198"/>
    </row>
    <row r="510" spans="3:11" ht="15" customHeight="1" x14ac:dyDescent="0.25">
      <c r="C510" s="175"/>
      <c r="E510" s="199"/>
      <c r="F510" s="200"/>
      <c r="G510" s="215"/>
      <c r="H510" s="201"/>
      <c r="I510" s="201"/>
      <c r="J510" s="202"/>
      <c r="K510" s="198"/>
    </row>
    <row r="511" spans="3:11" ht="15" customHeight="1" x14ac:dyDescent="0.25">
      <c r="C511" s="175"/>
      <c r="E511" s="199"/>
      <c r="F511" s="200"/>
      <c r="G511" s="215"/>
      <c r="H511" s="201"/>
      <c r="I511" s="201"/>
      <c r="J511" s="202"/>
      <c r="K511" s="198"/>
    </row>
    <row r="512" spans="3:11" ht="15" customHeight="1" x14ac:dyDescent="0.25">
      <c r="C512" s="175"/>
      <c r="E512" s="199"/>
      <c r="F512" s="200"/>
      <c r="G512" s="215"/>
      <c r="H512" s="201"/>
      <c r="I512" s="201"/>
      <c r="J512" s="202"/>
      <c r="K512" s="198"/>
    </row>
    <row r="513" spans="3:11" ht="15" customHeight="1" x14ac:dyDescent="0.25">
      <c r="C513" s="175"/>
      <c r="E513" s="199"/>
      <c r="F513" s="200"/>
      <c r="G513" s="215"/>
      <c r="H513" s="201"/>
      <c r="I513" s="201"/>
      <c r="J513" s="202"/>
      <c r="K513" s="198"/>
    </row>
    <row r="514" spans="3:11" ht="15" customHeight="1" x14ac:dyDescent="0.25">
      <c r="C514" s="175"/>
      <c r="E514" s="199"/>
      <c r="F514" s="200"/>
      <c r="G514" s="215"/>
      <c r="H514" s="201"/>
      <c r="I514" s="201"/>
      <c r="J514" s="202"/>
      <c r="K514" s="198"/>
    </row>
    <row r="515" spans="3:11" ht="15" customHeight="1" x14ac:dyDescent="0.25">
      <c r="C515" s="175"/>
      <c r="E515" s="199"/>
      <c r="F515" s="200"/>
      <c r="G515" s="215"/>
      <c r="H515" s="201"/>
      <c r="I515" s="201"/>
      <c r="J515" s="202"/>
      <c r="K515" s="198"/>
    </row>
    <row r="516" spans="3:11" ht="15" customHeight="1" x14ac:dyDescent="0.25">
      <c r="C516" s="175"/>
      <c r="E516" s="199"/>
      <c r="F516" s="200"/>
      <c r="G516" s="215"/>
      <c r="H516" s="201"/>
      <c r="I516" s="201"/>
      <c r="J516" s="202"/>
      <c r="K516" s="198"/>
    </row>
    <row r="517" spans="3:11" ht="15" customHeight="1" x14ac:dyDescent="0.25">
      <c r="C517" s="175"/>
      <c r="E517" s="199"/>
      <c r="F517" s="200"/>
      <c r="G517" s="215"/>
      <c r="H517" s="201"/>
      <c r="I517" s="201"/>
      <c r="J517" s="202"/>
      <c r="K517" s="198"/>
    </row>
    <row r="518" spans="3:11" ht="15" customHeight="1" x14ac:dyDescent="0.25">
      <c r="C518" s="175"/>
      <c r="E518" s="199"/>
      <c r="F518" s="200"/>
      <c r="G518" s="215"/>
      <c r="H518" s="201"/>
      <c r="I518" s="201"/>
      <c r="J518" s="202"/>
      <c r="K518" s="198"/>
    </row>
    <row r="519" spans="3:11" ht="15" customHeight="1" x14ac:dyDescent="0.25">
      <c r="C519" s="175"/>
      <c r="E519" s="199"/>
      <c r="F519" s="200"/>
      <c r="G519" s="215"/>
      <c r="H519" s="201"/>
      <c r="I519" s="201"/>
      <c r="J519" s="202"/>
      <c r="K519" s="198"/>
    </row>
    <row r="520" spans="3:11" ht="15" customHeight="1" x14ac:dyDescent="0.25">
      <c r="C520" s="175"/>
      <c r="E520" s="199"/>
      <c r="F520" s="200"/>
      <c r="G520" s="215"/>
      <c r="H520" s="201"/>
      <c r="I520" s="201"/>
      <c r="J520" s="202"/>
      <c r="K520" s="198"/>
    </row>
    <row r="521" spans="3:11" ht="15" customHeight="1" x14ac:dyDescent="0.25">
      <c r="C521" s="175"/>
      <c r="E521" s="199"/>
      <c r="F521" s="200"/>
      <c r="G521" s="215"/>
      <c r="H521" s="201"/>
      <c r="I521" s="201"/>
      <c r="J521" s="202"/>
      <c r="K521" s="198"/>
    </row>
    <row r="522" spans="3:11" ht="15" customHeight="1" x14ac:dyDescent="0.25">
      <c r="C522" s="175"/>
      <c r="E522" s="199"/>
      <c r="F522" s="200"/>
      <c r="G522" s="215"/>
      <c r="H522" s="201"/>
      <c r="I522" s="201"/>
      <c r="J522" s="202"/>
      <c r="K522" s="198"/>
    </row>
    <row r="523" spans="3:11" ht="15" customHeight="1" x14ac:dyDescent="0.25">
      <c r="C523" s="175"/>
      <c r="E523" s="199"/>
      <c r="F523" s="200"/>
      <c r="G523" s="215"/>
      <c r="H523" s="201"/>
      <c r="I523" s="201"/>
      <c r="J523" s="202"/>
      <c r="K523" s="198"/>
    </row>
    <row r="524" spans="3:11" ht="15" customHeight="1" x14ac:dyDescent="0.25">
      <c r="C524" s="175"/>
      <c r="E524" s="199"/>
      <c r="F524" s="200"/>
      <c r="G524" s="215"/>
      <c r="H524" s="201"/>
      <c r="I524" s="201"/>
      <c r="J524" s="202"/>
      <c r="K524" s="198"/>
    </row>
    <row r="525" spans="3:11" ht="15" customHeight="1" x14ac:dyDescent="0.25">
      <c r="C525" s="175"/>
      <c r="E525" s="199"/>
      <c r="F525" s="200"/>
      <c r="G525" s="215"/>
      <c r="H525" s="201"/>
      <c r="I525" s="201"/>
      <c r="J525" s="202"/>
      <c r="K525" s="198"/>
    </row>
    <row r="526" spans="3:11" ht="15" customHeight="1" x14ac:dyDescent="0.25">
      <c r="C526" s="175"/>
      <c r="E526" s="199"/>
      <c r="F526" s="200"/>
      <c r="G526" s="215"/>
      <c r="H526" s="201"/>
      <c r="I526" s="201"/>
      <c r="J526" s="202"/>
      <c r="K526" s="198"/>
    </row>
    <row r="527" spans="3:11" ht="15" customHeight="1" x14ac:dyDescent="0.25">
      <c r="C527" s="175"/>
      <c r="E527" s="199"/>
      <c r="F527" s="200"/>
      <c r="G527" s="215"/>
      <c r="H527" s="201"/>
      <c r="I527" s="201"/>
      <c r="J527" s="202"/>
      <c r="K527" s="198"/>
    </row>
    <row r="528" spans="3:11" ht="15" customHeight="1" x14ac:dyDescent="0.25">
      <c r="C528" s="175"/>
      <c r="E528" s="199"/>
      <c r="F528" s="200"/>
      <c r="G528" s="215"/>
      <c r="H528" s="201"/>
      <c r="I528" s="201"/>
      <c r="J528" s="202"/>
      <c r="K528" s="198"/>
    </row>
    <row r="529" spans="3:11" ht="15" customHeight="1" x14ac:dyDescent="0.25">
      <c r="C529" s="175"/>
      <c r="E529" s="199"/>
      <c r="F529" s="200"/>
      <c r="G529" s="215"/>
      <c r="H529" s="201"/>
      <c r="I529" s="201"/>
      <c r="J529" s="202"/>
      <c r="K529" s="198"/>
    </row>
    <row r="530" spans="3:11" ht="15" customHeight="1" x14ac:dyDescent="0.25">
      <c r="C530" s="175"/>
      <c r="E530" s="199"/>
      <c r="F530" s="200"/>
      <c r="G530" s="215"/>
      <c r="H530" s="201"/>
      <c r="I530" s="201"/>
      <c r="J530" s="202"/>
      <c r="K530" s="198"/>
    </row>
    <row r="531" spans="3:11" ht="15" customHeight="1" x14ac:dyDescent="0.25">
      <c r="C531" s="175"/>
      <c r="E531" s="199"/>
      <c r="F531" s="200"/>
      <c r="G531" s="215"/>
      <c r="H531" s="201"/>
      <c r="I531" s="201"/>
      <c r="J531" s="202"/>
      <c r="K531" s="198"/>
    </row>
    <row r="532" spans="3:11" ht="15" customHeight="1" x14ac:dyDescent="0.25">
      <c r="C532" s="175"/>
      <c r="E532" s="199"/>
      <c r="F532" s="200"/>
      <c r="G532" s="215"/>
      <c r="H532" s="201"/>
      <c r="I532" s="201"/>
      <c r="J532" s="202"/>
      <c r="K532" s="198"/>
    </row>
    <row r="533" spans="3:11" ht="15" customHeight="1" x14ac:dyDescent="0.25">
      <c r="C533" s="175"/>
      <c r="E533" s="199"/>
      <c r="F533" s="200"/>
      <c r="G533" s="215"/>
      <c r="H533" s="201"/>
      <c r="I533" s="201"/>
      <c r="J533" s="202"/>
      <c r="K533" s="198"/>
    </row>
    <row r="534" spans="3:11" ht="15" customHeight="1" x14ac:dyDescent="0.25">
      <c r="C534" s="175"/>
      <c r="E534" s="199"/>
      <c r="F534" s="200"/>
      <c r="G534" s="215"/>
      <c r="H534" s="201"/>
      <c r="I534" s="201"/>
      <c r="J534" s="202"/>
      <c r="K534" s="198"/>
    </row>
    <row r="535" spans="3:11" ht="15" customHeight="1" x14ac:dyDescent="0.25">
      <c r="C535" s="175"/>
      <c r="E535" s="199"/>
      <c r="F535" s="200"/>
      <c r="G535" s="215"/>
      <c r="H535" s="201"/>
      <c r="I535" s="201"/>
      <c r="J535" s="202"/>
      <c r="K535" s="198"/>
    </row>
    <row r="536" spans="3:11" ht="15" customHeight="1" x14ac:dyDescent="0.25">
      <c r="C536" s="175"/>
      <c r="E536" s="199"/>
      <c r="F536" s="200"/>
      <c r="G536" s="215"/>
      <c r="H536" s="201"/>
      <c r="I536" s="201"/>
      <c r="J536" s="202"/>
      <c r="K536" s="198"/>
    </row>
    <row r="537" spans="3:11" ht="15" customHeight="1" x14ac:dyDescent="0.25">
      <c r="C537" s="175"/>
      <c r="E537" s="199"/>
      <c r="F537" s="200"/>
      <c r="G537" s="215"/>
      <c r="H537" s="201"/>
      <c r="I537" s="201"/>
      <c r="J537" s="202"/>
      <c r="K537" s="198"/>
    </row>
    <row r="538" spans="3:11" ht="15" customHeight="1" x14ac:dyDescent="0.25">
      <c r="C538" s="175"/>
      <c r="E538" s="199"/>
      <c r="F538" s="200"/>
      <c r="G538" s="215"/>
      <c r="H538" s="201"/>
      <c r="I538" s="201"/>
      <c r="J538" s="202"/>
      <c r="K538" s="198"/>
    </row>
    <row r="539" spans="3:11" ht="15" customHeight="1" x14ac:dyDescent="0.25">
      <c r="C539" s="175"/>
      <c r="E539" s="199"/>
      <c r="F539" s="200"/>
      <c r="G539" s="215"/>
      <c r="H539" s="201"/>
      <c r="I539" s="201"/>
      <c r="J539" s="202"/>
      <c r="K539" s="198"/>
    </row>
    <row r="540" spans="3:11" ht="15" customHeight="1" x14ac:dyDescent="0.25">
      <c r="C540" s="175"/>
      <c r="E540" s="199"/>
      <c r="F540" s="200"/>
      <c r="G540" s="215"/>
      <c r="H540" s="201"/>
      <c r="I540" s="201"/>
      <c r="J540" s="202"/>
      <c r="K540" s="198"/>
    </row>
    <row r="541" spans="3:11" ht="15" customHeight="1" x14ac:dyDescent="0.25">
      <c r="C541" s="175"/>
      <c r="E541" s="199"/>
      <c r="F541" s="200"/>
      <c r="G541" s="215"/>
      <c r="H541" s="201"/>
      <c r="I541" s="201"/>
      <c r="J541" s="202"/>
      <c r="K541" s="198"/>
    </row>
    <row r="542" spans="3:11" ht="15" customHeight="1" x14ac:dyDescent="0.25">
      <c r="C542" s="175"/>
      <c r="E542" s="199"/>
      <c r="F542" s="200"/>
      <c r="G542" s="215"/>
      <c r="H542" s="201"/>
      <c r="I542" s="201"/>
      <c r="J542" s="202"/>
      <c r="K542" s="198"/>
    </row>
    <row r="543" spans="3:11" ht="15" customHeight="1" x14ac:dyDescent="0.25">
      <c r="C543" s="175"/>
      <c r="E543" s="199"/>
      <c r="F543" s="200"/>
      <c r="G543" s="215"/>
      <c r="H543" s="201"/>
      <c r="I543" s="201"/>
      <c r="J543" s="202"/>
      <c r="K543" s="198"/>
    </row>
    <row r="544" spans="3:11" ht="15" customHeight="1" x14ac:dyDescent="0.25">
      <c r="C544" s="175"/>
      <c r="E544" s="199"/>
      <c r="F544" s="200"/>
      <c r="G544" s="215"/>
      <c r="H544" s="201"/>
      <c r="I544" s="201"/>
      <c r="J544" s="202"/>
      <c r="K544" s="198"/>
    </row>
    <row r="545" spans="3:11" ht="15" customHeight="1" x14ac:dyDescent="0.25">
      <c r="C545" s="175"/>
      <c r="E545" s="199"/>
      <c r="F545" s="200"/>
      <c r="G545" s="215"/>
      <c r="H545" s="201"/>
      <c r="I545" s="201"/>
      <c r="J545" s="202"/>
      <c r="K545" s="198"/>
    </row>
    <row r="546" spans="3:11" ht="15" customHeight="1" x14ac:dyDescent="0.25">
      <c r="C546" s="175"/>
      <c r="E546" s="199"/>
      <c r="F546" s="200"/>
      <c r="G546" s="215"/>
      <c r="H546" s="201"/>
      <c r="I546" s="201"/>
      <c r="J546" s="202"/>
      <c r="K546" s="198"/>
    </row>
    <row r="547" spans="3:11" ht="15" customHeight="1" x14ac:dyDescent="0.25">
      <c r="C547" s="175"/>
      <c r="E547" s="199"/>
      <c r="F547" s="200"/>
      <c r="G547" s="215"/>
      <c r="H547" s="201"/>
      <c r="I547" s="201"/>
      <c r="J547" s="202"/>
      <c r="K547" s="198"/>
    </row>
    <row r="548" spans="3:11" ht="15" customHeight="1" x14ac:dyDescent="0.25">
      <c r="C548" s="175"/>
      <c r="E548" s="199"/>
      <c r="F548" s="200"/>
      <c r="G548" s="215"/>
      <c r="H548" s="201"/>
      <c r="I548" s="201"/>
      <c r="J548" s="202"/>
      <c r="K548" s="198"/>
    </row>
    <row r="549" spans="3:11" ht="15" customHeight="1" x14ac:dyDescent="0.25">
      <c r="C549" s="175"/>
      <c r="E549" s="199"/>
      <c r="F549" s="200"/>
      <c r="G549" s="215"/>
      <c r="H549" s="201"/>
      <c r="I549" s="201"/>
      <c r="J549" s="202"/>
      <c r="K549" s="198"/>
    </row>
    <row r="550" spans="3:11" ht="15" customHeight="1" x14ac:dyDescent="0.25">
      <c r="C550" s="175"/>
      <c r="E550" s="199"/>
      <c r="F550" s="200"/>
      <c r="G550" s="215"/>
      <c r="H550" s="201"/>
      <c r="I550" s="201"/>
      <c r="J550" s="202"/>
      <c r="K550" s="198"/>
    </row>
    <row r="551" spans="3:11" ht="15" customHeight="1" x14ac:dyDescent="0.25">
      <c r="C551" s="175"/>
      <c r="E551" s="199"/>
      <c r="F551" s="200"/>
      <c r="G551" s="215"/>
      <c r="H551" s="201"/>
      <c r="I551" s="201"/>
      <c r="J551" s="202"/>
      <c r="K551" s="198"/>
    </row>
    <row r="552" spans="3:11" ht="15" customHeight="1" x14ac:dyDescent="0.25">
      <c r="C552" s="175"/>
      <c r="E552" s="199"/>
      <c r="F552" s="200"/>
      <c r="G552" s="215"/>
      <c r="H552" s="201"/>
      <c r="I552" s="201"/>
      <c r="J552" s="202"/>
      <c r="K552" s="198"/>
    </row>
    <row r="553" spans="3:11" ht="15" customHeight="1" x14ac:dyDescent="0.25">
      <c r="C553" s="175"/>
      <c r="E553" s="199"/>
      <c r="F553" s="200"/>
      <c r="G553" s="215"/>
      <c r="H553" s="201"/>
      <c r="I553" s="201"/>
      <c r="J553" s="202"/>
      <c r="K553" s="198"/>
    </row>
    <row r="554" spans="3:11" ht="15" customHeight="1" x14ac:dyDescent="0.25">
      <c r="C554" s="175"/>
      <c r="E554" s="199"/>
      <c r="F554" s="200"/>
      <c r="G554" s="215"/>
      <c r="H554" s="201"/>
      <c r="I554" s="201"/>
      <c r="J554" s="202"/>
      <c r="K554" s="198"/>
    </row>
    <row r="555" spans="3:11" ht="15" customHeight="1" x14ac:dyDescent="0.25">
      <c r="C555" s="175"/>
      <c r="E555" s="199"/>
      <c r="F555" s="200"/>
      <c r="G555" s="215"/>
      <c r="H555" s="201"/>
      <c r="I555" s="201"/>
      <c r="J555" s="202"/>
      <c r="K555" s="198"/>
    </row>
    <row r="556" spans="3:11" ht="15" customHeight="1" x14ac:dyDescent="0.25">
      <c r="C556" s="175"/>
      <c r="E556" s="199"/>
      <c r="F556" s="200"/>
      <c r="G556" s="215"/>
      <c r="H556" s="201"/>
      <c r="I556" s="201"/>
      <c r="J556" s="202"/>
      <c r="K556" s="198"/>
    </row>
    <row r="557" spans="3:11" ht="15" customHeight="1" x14ac:dyDescent="0.25">
      <c r="C557" s="175"/>
      <c r="E557" s="199"/>
      <c r="F557" s="200"/>
      <c r="G557" s="215"/>
      <c r="H557" s="201"/>
      <c r="I557" s="201"/>
      <c r="J557" s="202"/>
      <c r="K557" s="198"/>
    </row>
    <row r="558" spans="3:11" ht="15" customHeight="1" x14ac:dyDescent="0.25">
      <c r="C558" s="175"/>
      <c r="E558" s="199"/>
      <c r="F558" s="200"/>
      <c r="G558" s="215"/>
      <c r="H558" s="201"/>
      <c r="I558" s="201"/>
      <c r="J558" s="202"/>
      <c r="K558" s="198"/>
    </row>
    <row r="559" spans="3:11" ht="15" customHeight="1" x14ac:dyDescent="0.25">
      <c r="C559" s="175"/>
      <c r="E559" s="199"/>
      <c r="F559" s="200"/>
      <c r="G559" s="215"/>
      <c r="H559" s="201"/>
      <c r="I559" s="201"/>
      <c r="J559" s="202"/>
      <c r="K559" s="198"/>
    </row>
    <row r="560" spans="3:11" ht="15" customHeight="1" x14ac:dyDescent="0.25">
      <c r="C560" s="175"/>
      <c r="E560" s="199"/>
      <c r="F560" s="200"/>
      <c r="G560" s="215"/>
      <c r="H560" s="201"/>
      <c r="I560" s="201"/>
      <c r="J560" s="202"/>
      <c r="K560" s="198"/>
    </row>
    <row r="561" spans="3:11" ht="15" customHeight="1" x14ac:dyDescent="0.25">
      <c r="C561" s="175"/>
      <c r="E561" s="199"/>
      <c r="F561" s="200"/>
      <c r="G561" s="215"/>
      <c r="H561" s="201"/>
      <c r="I561" s="201"/>
      <c r="J561" s="202"/>
      <c r="K561" s="198"/>
    </row>
    <row r="562" spans="3:11" ht="15" customHeight="1" x14ac:dyDescent="0.25">
      <c r="C562" s="175"/>
      <c r="E562" s="199"/>
      <c r="F562" s="200"/>
      <c r="G562" s="215"/>
      <c r="H562" s="201"/>
      <c r="I562" s="201"/>
      <c r="J562" s="202"/>
      <c r="K562" s="198"/>
    </row>
    <row r="563" spans="3:11" ht="15" customHeight="1" x14ac:dyDescent="0.25">
      <c r="C563" s="175"/>
      <c r="E563" s="199"/>
      <c r="F563" s="200"/>
      <c r="G563" s="215"/>
      <c r="H563" s="201"/>
      <c r="I563" s="201"/>
      <c r="J563" s="202"/>
      <c r="K563" s="198"/>
    </row>
    <row r="564" spans="3:11" ht="15" customHeight="1" x14ac:dyDescent="0.25">
      <c r="C564" s="175"/>
      <c r="E564" s="199"/>
      <c r="F564" s="200"/>
      <c r="G564" s="215"/>
      <c r="H564" s="201"/>
      <c r="I564" s="201"/>
      <c r="J564" s="202"/>
      <c r="K564" s="198"/>
    </row>
    <row r="565" spans="3:11" ht="15" customHeight="1" x14ac:dyDescent="0.25">
      <c r="C565" s="175"/>
      <c r="E565" s="199"/>
      <c r="F565" s="200"/>
      <c r="G565" s="215"/>
      <c r="H565" s="201"/>
      <c r="I565" s="201"/>
      <c r="J565" s="202"/>
      <c r="K565" s="198"/>
    </row>
    <row r="566" spans="3:11" ht="15" customHeight="1" x14ac:dyDescent="0.25">
      <c r="C566" s="175"/>
      <c r="E566" s="199"/>
      <c r="F566" s="200"/>
      <c r="G566" s="215"/>
      <c r="H566" s="201"/>
      <c r="I566" s="201"/>
      <c r="J566" s="202"/>
      <c r="K566" s="198"/>
    </row>
    <row r="567" spans="3:11" ht="15" customHeight="1" x14ac:dyDescent="0.25">
      <c r="C567" s="175"/>
      <c r="E567" s="199"/>
      <c r="F567" s="200"/>
      <c r="G567" s="215"/>
      <c r="H567" s="201"/>
      <c r="I567" s="201"/>
      <c r="J567" s="202"/>
      <c r="K567" s="198"/>
    </row>
    <row r="568" spans="3:11" ht="15" customHeight="1" x14ac:dyDescent="0.25">
      <c r="C568" s="175"/>
      <c r="E568" s="199"/>
      <c r="F568" s="200"/>
      <c r="G568" s="215"/>
      <c r="H568" s="201"/>
      <c r="I568" s="201"/>
      <c r="J568" s="202"/>
      <c r="K568" s="198"/>
    </row>
    <row r="569" spans="3:11" ht="15" customHeight="1" x14ac:dyDescent="0.25">
      <c r="C569" s="175"/>
      <c r="E569" s="199"/>
      <c r="F569" s="200"/>
      <c r="G569" s="215"/>
      <c r="H569" s="201"/>
      <c r="I569" s="201"/>
      <c r="J569" s="202"/>
      <c r="K569" s="198"/>
    </row>
    <row r="570" spans="3:11" ht="15" customHeight="1" x14ac:dyDescent="0.25">
      <c r="C570" s="175"/>
      <c r="E570" s="199"/>
      <c r="F570" s="200"/>
      <c r="G570" s="215"/>
      <c r="H570" s="201"/>
      <c r="I570" s="201"/>
      <c r="J570" s="202"/>
      <c r="K570" s="198"/>
    </row>
    <row r="571" spans="3:11" ht="15" customHeight="1" x14ac:dyDescent="0.25">
      <c r="C571" s="175"/>
      <c r="E571" s="199"/>
      <c r="F571" s="200"/>
      <c r="G571" s="215"/>
      <c r="H571" s="201"/>
      <c r="I571" s="201"/>
      <c r="J571" s="202"/>
      <c r="K571" s="198"/>
    </row>
    <row r="572" spans="3:11" ht="15" customHeight="1" x14ac:dyDescent="0.25">
      <c r="C572" s="175"/>
      <c r="E572" s="199"/>
      <c r="F572" s="200"/>
      <c r="G572" s="215"/>
      <c r="H572" s="201"/>
      <c r="I572" s="201"/>
      <c r="J572" s="202"/>
      <c r="K572" s="198"/>
    </row>
    <row r="573" spans="3:11" ht="15" customHeight="1" x14ac:dyDescent="0.25">
      <c r="C573" s="175"/>
      <c r="E573" s="199"/>
      <c r="F573" s="200"/>
      <c r="G573" s="215"/>
      <c r="H573" s="201"/>
      <c r="I573" s="201"/>
      <c r="J573" s="202"/>
      <c r="K573" s="198"/>
    </row>
    <row r="574" spans="3:11" ht="15" customHeight="1" x14ac:dyDescent="0.25">
      <c r="C574" s="175"/>
      <c r="E574" s="199"/>
      <c r="F574" s="200"/>
      <c r="G574" s="215"/>
      <c r="H574" s="201"/>
      <c r="I574" s="201"/>
      <c r="J574" s="202"/>
      <c r="K574" s="198"/>
    </row>
    <row r="575" spans="3:11" ht="15" customHeight="1" x14ac:dyDescent="0.25">
      <c r="C575" s="175"/>
      <c r="E575" s="199"/>
      <c r="F575" s="200"/>
      <c r="G575" s="215"/>
      <c r="H575" s="201"/>
      <c r="I575" s="201"/>
      <c r="J575" s="202"/>
      <c r="K575" s="198"/>
    </row>
    <row r="576" spans="3:11" ht="15" customHeight="1" x14ac:dyDescent="0.25">
      <c r="C576" s="175"/>
      <c r="E576" s="199"/>
      <c r="F576" s="200"/>
      <c r="G576" s="215"/>
      <c r="H576" s="201"/>
      <c r="I576" s="201"/>
      <c r="J576" s="202"/>
      <c r="K576" s="198"/>
    </row>
    <row r="577" spans="3:11" ht="15" customHeight="1" x14ac:dyDescent="0.25">
      <c r="C577" s="175"/>
      <c r="E577" s="199"/>
      <c r="F577" s="200"/>
      <c r="G577" s="215"/>
      <c r="H577" s="201"/>
      <c r="I577" s="201"/>
      <c r="J577" s="202"/>
      <c r="K577" s="198"/>
    </row>
    <row r="578" spans="3:11" ht="15" customHeight="1" x14ac:dyDescent="0.25">
      <c r="C578" s="175"/>
      <c r="E578" s="199"/>
      <c r="F578" s="200"/>
      <c r="G578" s="215"/>
      <c r="H578" s="201"/>
      <c r="I578" s="201"/>
      <c r="J578" s="202"/>
      <c r="K578" s="198"/>
    </row>
    <row r="579" spans="3:11" ht="15" customHeight="1" x14ac:dyDescent="0.25">
      <c r="C579" s="175"/>
      <c r="E579" s="199"/>
      <c r="F579" s="200"/>
      <c r="G579" s="215"/>
      <c r="H579" s="201"/>
      <c r="I579" s="201"/>
      <c r="J579" s="202"/>
      <c r="K579" s="198"/>
    </row>
    <row r="580" spans="3:11" ht="15" customHeight="1" x14ac:dyDescent="0.25">
      <c r="C580" s="175"/>
      <c r="E580" s="199"/>
      <c r="F580" s="200"/>
      <c r="G580" s="215"/>
      <c r="H580" s="201"/>
      <c r="I580" s="201"/>
      <c r="J580" s="202"/>
      <c r="K580" s="198"/>
    </row>
    <row r="581" spans="3:11" ht="15" customHeight="1" x14ac:dyDescent="0.25">
      <c r="C581" s="175"/>
      <c r="E581" s="199"/>
      <c r="F581" s="200"/>
      <c r="G581" s="215"/>
      <c r="H581" s="201"/>
      <c r="I581" s="201"/>
      <c r="J581" s="202"/>
      <c r="K581" s="198"/>
    </row>
    <row r="582" spans="3:11" ht="15" customHeight="1" x14ac:dyDescent="0.25">
      <c r="C582" s="175"/>
      <c r="E582" s="199"/>
      <c r="F582" s="200"/>
      <c r="G582" s="215"/>
      <c r="H582" s="201"/>
      <c r="I582" s="201"/>
      <c r="J582" s="202"/>
      <c r="K582" s="198"/>
    </row>
    <row r="583" spans="3:11" ht="15" customHeight="1" x14ac:dyDescent="0.25">
      <c r="C583" s="175"/>
      <c r="E583" s="199"/>
      <c r="F583" s="200"/>
      <c r="G583" s="215"/>
      <c r="H583" s="201"/>
      <c r="I583" s="201"/>
      <c r="J583" s="202"/>
      <c r="K583" s="198"/>
    </row>
    <row r="584" spans="3:11" ht="15" customHeight="1" x14ac:dyDescent="0.25">
      <c r="C584" s="175"/>
      <c r="E584" s="199"/>
      <c r="F584" s="200"/>
      <c r="G584" s="215"/>
      <c r="H584" s="201"/>
      <c r="I584" s="201"/>
      <c r="J584" s="202"/>
      <c r="K584" s="198"/>
    </row>
    <row r="585" spans="3:11" ht="15" customHeight="1" x14ac:dyDescent="0.25">
      <c r="C585" s="175"/>
      <c r="E585" s="199"/>
      <c r="F585" s="200"/>
      <c r="G585" s="215"/>
      <c r="H585" s="201"/>
      <c r="I585" s="201"/>
      <c r="J585" s="202"/>
      <c r="K585" s="198"/>
    </row>
    <row r="586" spans="3:11" ht="15" customHeight="1" x14ac:dyDescent="0.25">
      <c r="C586" s="175"/>
      <c r="E586" s="199"/>
      <c r="F586" s="200"/>
      <c r="G586" s="215"/>
      <c r="H586" s="201"/>
      <c r="I586" s="201"/>
      <c r="J586" s="202"/>
      <c r="K586" s="198"/>
    </row>
    <row r="587" spans="3:11" ht="15" customHeight="1" x14ac:dyDescent="0.25">
      <c r="C587" s="175"/>
      <c r="E587" s="199"/>
      <c r="F587" s="200"/>
      <c r="G587" s="215"/>
      <c r="H587" s="201"/>
      <c r="I587" s="201"/>
      <c r="J587" s="202"/>
      <c r="K587" s="198"/>
    </row>
    <row r="588" spans="3:11" ht="15" customHeight="1" x14ac:dyDescent="0.25">
      <c r="C588" s="175"/>
      <c r="E588" s="199"/>
      <c r="F588" s="200"/>
      <c r="G588" s="215"/>
      <c r="H588" s="201"/>
      <c r="I588" s="201"/>
      <c r="J588" s="202"/>
      <c r="K588" s="198"/>
    </row>
    <row r="589" spans="3:11" ht="15" customHeight="1" x14ac:dyDescent="0.25">
      <c r="C589" s="175"/>
      <c r="E589" s="199"/>
      <c r="F589" s="200"/>
      <c r="G589" s="215"/>
      <c r="H589" s="201"/>
      <c r="I589" s="201"/>
      <c r="J589" s="202"/>
      <c r="K589" s="198"/>
    </row>
    <row r="590" spans="3:11" ht="15" customHeight="1" x14ac:dyDescent="0.25">
      <c r="C590" s="175"/>
      <c r="E590" s="199"/>
      <c r="F590" s="200"/>
      <c r="G590" s="215"/>
      <c r="H590" s="201"/>
      <c r="I590" s="201"/>
      <c r="J590" s="202"/>
      <c r="K590" s="198"/>
    </row>
    <row r="591" spans="3:11" ht="15" customHeight="1" x14ac:dyDescent="0.25">
      <c r="C591" s="175"/>
      <c r="E591" s="199"/>
      <c r="F591" s="200"/>
      <c r="G591" s="215"/>
      <c r="H591" s="201"/>
      <c r="I591" s="201"/>
      <c r="J591" s="202"/>
      <c r="K591" s="198"/>
    </row>
    <row r="592" spans="3:11" ht="15" customHeight="1" x14ac:dyDescent="0.25">
      <c r="C592" s="175"/>
      <c r="E592" s="199"/>
      <c r="F592" s="200"/>
      <c r="G592" s="215"/>
      <c r="H592" s="201"/>
      <c r="I592" s="201"/>
      <c r="J592" s="202"/>
      <c r="K592" s="198"/>
    </row>
    <row r="593" spans="3:11" ht="15" customHeight="1" x14ac:dyDescent="0.25">
      <c r="C593" s="175"/>
      <c r="E593" s="199"/>
      <c r="F593" s="200"/>
      <c r="G593" s="215"/>
      <c r="H593" s="201"/>
      <c r="I593" s="201"/>
      <c r="J593" s="202"/>
      <c r="K593" s="198"/>
    </row>
    <row r="594" spans="3:11" ht="15" customHeight="1" x14ac:dyDescent="0.25">
      <c r="C594" s="175"/>
      <c r="E594" s="199"/>
      <c r="F594" s="200"/>
      <c r="G594" s="215"/>
      <c r="H594" s="201"/>
      <c r="I594" s="201"/>
      <c r="J594" s="202"/>
      <c r="K594" s="198"/>
    </row>
    <row r="595" spans="3:11" ht="15" customHeight="1" x14ac:dyDescent="0.25">
      <c r="C595" s="175"/>
      <c r="E595" s="199"/>
      <c r="F595" s="200"/>
      <c r="G595" s="215"/>
      <c r="H595" s="201"/>
      <c r="I595" s="201"/>
      <c r="J595" s="202"/>
      <c r="K595" s="198"/>
    </row>
    <row r="596" spans="3:11" ht="15" customHeight="1" x14ac:dyDescent="0.25">
      <c r="C596" s="175"/>
      <c r="E596" s="199"/>
      <c r="F596" s="200"/>
      <c r="G596" s="215"/>
      <c r="H596" s="201"/>
      <c r="I596" s="201"/>
      <c r="J596" s="202"/>
      <c r="K596" s="198"/>
    </row>
    <row r="597" spans="3:11" ht="15" customHeight="1" x14ac:dyDescent="0.25">
      <c r="C597" s="175"/>
      <c r="E597" s="199"/>
      <c r="F597" s="200"/>
      <c r="G597" s="215"/>
      <c r="H597" s="201"/>
      <c r="I597" s="201"/>
      <c r="J597" s="202"/>
      <c r="K597" s="198"/>
    </row>
    <row r="598" spans="3:11" ht="15" customHeight="1" x14ac:dyDescent="0.25">
      <c r="C598" s="175"/>
      <c r="E598" s="199"/>
      <c r="F598" s="200"/>
      <c r="G598" s="215"/>
      <c r="H598" s="201"/>
      <c r="I598" s="201"/>
      <c r="J598" s="202"/>
      <c r="K598" s="198"/>
    </row>
    <row r="599" spans="3:11" ht="15" customHeight="1" x14ac:dyDescent="0.25">
      <c r="C599" s="175"/>
      <c r="E599" s="199"/>
      <c r="F599" s="200"/>
      <c r="G599" s="215"/>
      <c r="H599" s="201"/>
      <c r="I599" s="201"/>
      <c r="J599" s="202"/>
      <c r="K599" s="198"/>
    </row>
    <row r="600" spans="3:11" ht="15" customHeight="1" x14ac:dyDescent="0.25">
      <c r="C600" s="175"/>
      <c r="E600" s="199"/>
      <c r="F600" s="200"/>
      <c r="G600" s="215"/>
      <c r="H600" s="201"/>
      <c r="I600" s="201"/>
      <c r="J600" s="202"/>
      <c r="K600" s="198"/>
    </row>
    <row r="601" spans="3:11" ht="15" customHeight="1" x14ac:dyDescent="0.25">
      <c r="C601" s="175"/>
      <c r="E601" s="199"/>
      <c r="F601" s="200"/>
      <c r="G601" s="215"/>
      <c r="H601" s="201"/>
      <c r="I601" s="201"/>
      <c r="J601" s="202"/>
      <c r="K601" s="198"/>
    </row>
    <row r="602" spans="3:11" ht="15" customHeight="1" x14ac:dyDescent="0.25">
      <c r="C602" s="175"/>
      <c r="E602" s="199"/>
      <c r="F602" s="200"/>
      <c r="G602" s="215"/>
      <c r="H602" s="201"/>
      <c r="I602" s="201"/>
      <c r="J602" s="202"/>
      <c r="K602" s="198"/>
    </row>
    <row r="603" spans="3:11" ht="15" customHeight="1" x14ac:dyDescent="0.25">
      <c r="C603" s="175"/>
      <c r="E603" s="199"/>
      <c r="F603" s="200"/>
      <c r="G603" s="215"/>
      <c r="H603" s="201"/>
      <c r="I603" s="201"/>
      <c r="J603" s="202"/>
      <c r="K603" s="198"/>
    </row>
    <row r="604" spans="3:11" ht="15" customHeight="1" x14ac:dyDescent="0.25">
      <c r="C604" s="175"/>
      <c r="E604" s="199"/>
      <c r="F604" s="200"/>
      <c r="G604" s="215"/>
      <c r="H604" s="201"/>
      <c r="I604" s="201"/>
      <c r="J604" s="202"/>
      <c r="K604" s="198"/>
    </row>
    <row r="605" spans="3:11" ht="15" customHeight="1" x14ac:dyDescent="0.25">
      <c r="C605" s="175"/>
      <c r="E605" s="199"/>
      <c r="F605" s="200"/>
      <c r="G605" s="215"/>
      <c r="H605" s="201"/>
      <c r="I605" s="201"/>
      <c r="J605" s="202"/>
      <c r="K605" s="198"/>
    </row>
    <row r="606" spans="3:11" ht="15" customHeight="1" x14ac:dyDescent="0.25">
      <c r="C606" s="175"/>
      <c r="E606" s="199"/>
      <c r="F606" s="200"/>
      <c r="G606" s="215"/>
      <c r="H606" s="201"/>
      <c r="I606" s="201"/>
      <c r="J606" s="202"/>
      <c r="K606" s="198"/>
    </row>
    <row r="607" spans="3:11" ht="15" customHeight="1" x14ac:dyDescent="0.25">
      <c r="C607" s="175"/>
      <c r="E607" s="199"/>
      <c r="F607" s="200"/>
      <c r="G607" s="215"/>
      <c r="H607" s="201"/>
      <c r="I607" s="201"/>
      <c r="J607" s="202"/>
      <c r="K607" s="198"/>
    </row>
    <row r="608" spans="3:11" ht="15" customHeight="1" x14ac:dyDescent="0.25">
      <c r="C608" s="175"/>
      <c r="E608" s="199"/>
      <c r="F608" s="200"/>
      <c r="G608" s="215"/>
      <c r="H608" s="201"/>
      <c r="I608" s="201"/>
      <c r="J608" s="202"/>
      <c r="K608" s="198"/>
    </row>
    <row r="609" spans="3:11" ht="15" customHeight="1" x14ac:dyDescent="0.25">
      <c r="C609" s="175"/>
      <c r="E609" s="199"/>
      <c r="F609" s="200"/>
      <c r="G609" s="215"/>
      <c r="H609" s="201"/>
      <c r="I609" s="201"/>
      <c r="J609" s="202"/>
      <c r="K609" s="198"/>
    </row>
    <row r="610" spans="3:11" ht="15" customHeight="1" x14ac:dyDescent="0.25">
      <c r="C610" s="175"/>
      <c r="E610" s="199"/>
      <c r="F610" s="200"/>
      <c r="G610" s="215"/>
      <c r="H610" s="201"/>
      <c r="I610" s="201"/>
      <c r="J610" s="202"/>
      <c r="K610" s="198"/>
    </row>
    <row r="611" spans="3:11" ht="15" customHeight="1" x14ac:dyDescent="0.25">
      <c r="C611" s="175"/>
      <c r="E611" s="199"/>
      <c r="F611" s="200"/>
      <c r="G611" s="215"/>
      <c r="H611" s="201"/>
      <c r="I611" s="201"/>
      <c r="J611" s="202"/>
      <c r="K611" s="198"/>
    </row>
    <row r="612" spans="3:11" ht="15" customHeight="1" x14ac:dyDescent="0.25">
      <c r="C612" s="175"/>
      <c r="E612" s="199"/>
      <c r="F612" s="200"/>
      <c r="G612" s="215"/>
      <c r="H612" s="201"/>
      <c r="I612" s="201"/>
      <c r="J612" s="202"/>
      <c r="K612" s="198"/>
    </row>
    <row r="613" spans="3:11" ht="15" customHeight="1" x14ac:dyDescent="0.25">
      <c r="C613" s="175"/>
      <c r="E613" s="199"/>
      <c r="F613" s="200"/>
      <c r="G613" s="215"/>
      <c r="H613" s="201"/>
      <c r="I613" s="201"/>
      <c r="J613" s="202"/>
      <c r="K613" s="198"/>
    </row>
    <row r="614" spans="3:11" ht="15" customHeight="1" x14ac:dyDescent="0.25">
      <c r="C614" s="175"/>
      <c r="E614" s="199"/>
      <c r="F614" s="200"/>
      <c r="G614" s="215"/>
      <c r="H614" s="201"/>
      <c r="I614" s="201"/>
      <c r="J614" s="202"/>
      <c r="K614" s="198"/>
    </row>
    <row r="615" spans="3:11" ht="15" customHeight="1" x14ac:dyDescent="0.25">
      <c r="C615" s="175"/>
      <c r="E615" s="199"/>
      <c r="F615" s="200"/>
      <c r="G615" s="215"/>
      <c r="H615" s="201"/>
      <c r="I615" s="201"/>
      <c r="J615" s="202"/>
      <c r="K615" s="198"/>
    </row>
    <row r="616" spans="3:11" ht="15" customHeight="1" x14ac:dyDescent="0.25">
      <c r="C616" s="175"/>
      <c r="E616" s="199"/>
      <c r="F616" s="200"/>
      <c r="G616" s="215"/>
      <c r="H616" s="201"/>
      <c r="I616" s="201"/>
      <c r="J616" s="202"/>
      <c r="K616" s="198"/>
    </row>
    <row r="617" spans="3:11" ht="15" customHeight="1" x14ac:dyDescent="0.25">
      <c r="C617" s="175"/>
      <c r="E617" s="199"/>
      <c r="F617" s="200"/>
      <c r="G617" s="215"/>
      <c r="H617" s="201"/>
      <c r="I617" s="201"/>
      <c r="J617" s="202"/>
      <c r="K617" s="198"/>
    </row>
    <row r="618" spans="3:11" ht="15" customHeight="1" x14ac:dyDescent="0.25">
      <c r="C618" s="175"/>
      <c r="E618" s="199"/>
      <c r="F618" s="200"/>
      <c r="G618" s="215"/>
      <c r="H618" s="201"/>
      <c r="I618" s="201"/>
      <c r="J618" s="202"/>
      <c r="K618" s="198"/>
    </row>
    <row r="619" spans="3:11" ht="15" customHeight="1" x14ac:dyDescent="0.25">
      <c r="C619" s="175"/>
      <c r="E619" s="199"/>
      <c r="F619" s="200"/>
      <c r="G619" s="215"/>
      <c r="H619" s="201"/>
      <c r="I619" s="201"/>
      <c r="J619" s="202"/>
      <c r="K619" s="198"/>
    </row>
    <row r="620" spans="3:11" ht="15" customHeight="1" x14ac:dyDescent="0.25">
      <c r="C620" s="175"/>
      <c r="E620" s="199"/>
      <c r="F620" s="200"/>
      <c r="G620" s="215"/>
      <c r="H620" s="201"/>
      <c r="I620" s="201"/>
      <c r="J620" s="202"/>
      <c r="K620" s="198"/>
    </row>
    <row r="621" spans="3:11" ht="15" customHeight="1" x14ac:dyDescent="0.25">
      <c r="C621" s="175"/>
      <c r="E621" s="199"/>
      <c r="F621" s="200"/>
      <c r="G621" s="215"/>
      <c r="H621" s="201"/>
      <c r="I621" s="201"/>
      <c r="J621" s="202"/>
      <c r="K621" s="198"/>
    </row>
    <row r="622" spans="3:11" ht="15" customHeight="1" x14ac:dyDescent="0.25">
      <c r="C622" s="175"/>
      <c r="E622" s="199"/>
      <c r="F622" s="200"/>
      <c r="G622" s="215"/>
      <c r="H622" s="201"/>
      <c r="I622" s="201"/>
      <c r="J622" s="202"/>
      <c r="K622" s="198"/>
    </row>
    <row r="623" spans="3:11" ht="15" customHeight="1" x14ac:dyDescent="0.25">
      <c r="C623" s="175"/>
      <c r="E623" s="199"/>
      <c r="F623" s="200"/>
      <c r="G623" s="215"/>
      <c r="H623" s="201"/>
      <c r="I623" s="201"/>
      <c r="J623" s="202"/>
      <c r="K623" s="198"/>
    </row>
    <row r="624" spans="3:11" ht="15" customHeight="1" x14ac:dyDescent="0.25">
      <c r="C624" s="175"/>
      <c r="E624" s="199"/>
      <c r="F624" s="200"/>
      <c r="G624" s="215"/>
      <c r="H624" s="201"/>
      <c r="I624" s="201"/>
      <c r="J624" s="202"/>
      <c r="K624" s="198"/>
    </row>
    <row r="625" spans="3:11" ht="15" customHeight="1" x14ac:dyDescent="0.25">
      <c r="C625" s="175"/>
      <c r="E625" s="199"/>
      <c r="F625" s="200"/>
      <c r="G625" s="215"/>
      <c r="H625" s="201"/>
      <c r="I625" s="201"/>
      <c r="J625" s="202"/>
      <c r="K625" s="198"/>
    </row>
    <row r="626" spans="3:11" ht="15" customHeight="1" x14ac:dyDescent="0.25">
      <c r="C626" s="175"/>
      <c r="E626" s="199"/>
      <c r="F626" s="200"/>
      <c r="G626" s="215"/>
      <c r="H626" s="201"/>
      <c r="I626" s="201"/>
      <c r="J626" s="202"/>
      <c r="K626" s="198"/>
    </row>
    <row r="627" spans="3:11" ht="15" customHeight="1" x14ac:dyDescent="0.25">
      <c r="C627" s="175"/>
      <c r="E627" s="199"/>
      <c r="F627" s="200"/>
      <c r="G627" s="215"/>
      <c r="H627" s="201"/>
      <c r="I627" s="201"/>
      <c r="J627" s="202"/>
      <c r="K627" s="198"/>
    </row>
    <row r="628" spans="3:11" ht="15" customHeight="1" x14ac:dyDescent="0.25">
      <c r="C628" s="175"/>
      <c r="E628" s="199"/>
      <c r="F628" s="200"/>
      <c r="G628" s="215"/>
      <c r="H628" s="201"/>
      <c r="I628" s="201"/>
      <c r="J628" s="202"/>
      <c r="K628" s="198"/>
    </row>
    <row r="629" spans="3:11" ht="15" customHeight="1" x14ac:dyDescent="0.25">
      <c r="C629" s="175"/>
      <c r="E629" s="199"/>
      <c r="F629" s="200"/>
      <c r="G629" s="215"/>
      <c r="H629" s="201"/>
      <c r="I629" s="201"/>
      <c r="J629" s="202"/>
      <c r="K629" s="198"/>
    </row>
    <row r="630" spans="3:11" ht="15" customHeight="1" x14ac:dyDescent="0.25">
      <c r="C630" s="175"/>
      <c r="E630" s="199"/>
      <c r="F630" s="200"/>
      <c r="G630" s="215"/>
      <c r="H630" s="201"/>
      <c r="I630" s="201"/>
      <c r="J630" s="202"/>
      <c r="K630" s="198"/>
    </row>
    <row r="631" spans="3:11" ht="15" customHeight="1" x14ac:dyDescent="0.25">
      <c r="C631" s="175"/>
      <c r="E631" s="199"/>
      <c r="F631" s="200"/>
      <c r="G631" s="215"/>
      <c r="H631" s="201"/>
      <c r="I631" s="201"/>
      <c r="J631" s="202"/>
      <c r="K631" s="198"/>
    </row>
    <row r="632" spans="3:11" ht="15" customHeight="1" x14ac:dyDescent="0.25">
      <c r="C632" s="175"/>
      <c r="E632" s="199"/>
      <c r="F632" s="200"/>
      <c r="G632" s="215"/>
      <c r="H632" s="201"/>
      <c r="I632" s="201"/>
      <c r="J632" s="202"/>
      <c r="K632" s="198"/>
    </row>
    <row r="633" spans="3:11" ht="15" customHeight="1" x14ac:dyDescent="0.25">
      <c r="C633" s="175"/>
      <c r="E633" s="199"/>
      <c r="F633" s="200"/>
      <c r="G633" s="215"/>
      <c r="H633" s="201"/>
      <c r="I633" s="201"/>
      <c r="J633" s="202"/>
      <c r="K633" s="198"/>
    </row>
    <row r="634" spans="3:11" ht="15" customHeight="1" x14ac:dyDescent="0.25">
      <c r="C634" s="175"/>
      <c r="E634" s="199"/>
      <c r="F634" s="200"/>
      <c r="G634" s="215"/>
      <c r="H634" s="201"/>
      <c r="I634" s="201"/>
      <c r="J634" s="202"/>
      <c r="K634" s="198"/>
    </row>
    <row r="635" spans="3:11" ht="15" customHeight="1" x14ac:dyDescent="0.25">
      <c r="C635" s="175"/>
      <c r="E635" s="199"/>
      <c r="F635" s="200"/>
      <c r="G635" s="215"/>
      <c r="H635" s="201"/>
      <c r="I635" s="201"/>
      <c r="J635" s="202"/>
      <c r="K635" s="198"/>
    </row>
    <row r="636" spans="3:11" ht="15" customHeight="1" x14ac:dyDescent="0.25">
      <c r="C636" s="175"/>
      <c r="E636" s="199"/>
      <c r="F636" s="200"/>
      <c r="G636" s="215"/>
      <c r="H636" s="201"/>
      <c r="I636" s="201"/>
      <c r="J636" s="202"/>
      <c r="K636" s="198"/>
    </row>
    <row r="637" spans="3:11" ht="15" customHeight="1" x14ac:dyDescent="0.25">
      <c r="C637" s="175"/>
      <c r="E637" s="199"/>
      <c r="F637" s="200"/>
      <c r="G637" s="215"/>
      <c r="H637" s="201"/>
      <c r="I637" s="201"/>
      <c r="J637" s="202"/>
      <c r="K637" s="198"/>
    </row>
    <row r="638" spans="3:11" ht="15" customHeight="1" x14ac:dyDescent="0.25">
      <c r="C638" s="175"/>
      <c r="E638" s="199"/>
      <c r="F638" s="200"/>
      <c r="G638" s="215"/>
      <c r="H638" s="201"/>
      <c r="I638" s="201"/>
      <c r="J638" s="202"/>
      <c r="K638" s="198"/>
    </row>
    <row r="639" spans="3:11" ht="15" customHeight="1" x14ac:dyDescent="0.25">
      <c r="C639" s="175"/>
      <c r="E639" s="199"/>
      <c r="F639" s="200"/>
      <c r="G639" s="215"/>
      <c r="H639" s="201"/>
      <c r="I639" s="201"/>
      <c r="J639" s="202"/>
      <c r="K639" s="198"/>
    </row>
    <row r="640" spans="3:11" ht="15" customHeight="1" x14ac:dyDescent="0.25">
      <c r="C640" s="175"/>
      <c r="E640" s="199"/>
      <c r="F640" s="200"/>
      <c r="G640" s="215"/>
      <c r="H640" s="201"/>
      <c r="I640" s="201"/>
      <c r="J640" s="202"/>
      <c r="K640" s="198"/>
    </row>
    <row r="641" spans="3:11" ht="15" customHeight="1" x14ac:dyDescent="0.25">
      <c r="C641" s="175"/>
      <c r="E641" s="199"/>
      <c r="F641" s="200"/>
      <c r="G641" s="215"/>
      <c r="H641" s="201"/>
      <c r="I641" s="201"/>
      <c r="J641" s="202"/>
      <c r="K641" s="198"/>
    </row>
    <row r="642" spans="3:11" ht="15" customHeight="1" x14ac:dyDescent="0.25">
      <c r="C642" s="175"/>
      <c r="E642" s="199"/>
      <c r="F642" s="200"/>
      <c r="G642" s="215"/>
      <c r="H642" s="201"/>
      <c r="I642" s="201"/>
      <c r="J642" s="202"/>
      <c r="K642" s="198"/>
    </row>
    <row r="643" spans="3:11" ht="15" customHeight="1" x14ac:dyDescent="0.25">
      <c r="C643" s="175"/>
      <c r="E643" s="199"/>
      <c r="F643" s="200"/>
      <c r="G643" s="215"/>
      <c r="H643" s="201"/>
      <c r="I643" s="201"/>
      <c r="J643" s="202"/>
      <c r="K643" s="198"/>
    </row>
    <row r="644" spans="3:11" ht="15" customHeight="1" x14ac:dyDescent="0.25">
      <c r="C644" s="175"/>
      <c r="E644" s="199"/>
      <c r="F644" s="200"/>
      <c r="G644" s="215"/>
      <c r="H644" s="201"/>
      <c r="I644" s="201"/>
      <c r="J644" s="202"/>
      <c r="K644" s="198"/>
    </row>
    <row r="645" spans="3:11" ht="15" customHeight="1" x14ac:dyDescent="0.25">
      <c r="C645" s="175"/>
      <c r="E645" s="199"/>
      <c r="F645" s="200"/>
      <c r="G645" s="215"/>
      <c r="H645" s="201"/>
      <c r="I645" s="201"/>
      <c r="J645" s="202"/>
      <c r="K645" s="198"/>
    </row>
    <row r="646" spans="3:11" ht="15" customHeight="1" x14ac:dyDescent="0.25">
      <c r="C646" s="175"/>
      <c r="E646" s="199"/>
      <c r="F646" s="200"/>
      <c r="G646" s="215"/>
      <c r="H646" s="201"/>
      <c r="I646" s="201"/>
      <c r="J646" s="202"/>
      <c r="K646" s="198"/>
    </row>
    <row r="647" spans="3:11" ht="15" customHeight="1" x14ac:dyDescent="0.25">
      <c r="C647" s="175"/>
      <c r="E647" s="199"/>
      <c r="F647" s="200"/>
      <c r="G647" s="215"/>
      <c r="H647" s="201"/>
      <c r="I647" s="201"/>
      <c r="J647" s="202"/>
      <c r="K647" s="198"/>
    </row>
    <row r="648" spans="3:11" ht="15" customHeight="1" x14ac:dyDescent="0.25">
      <c r="C648" s="175"/>
      <c r="E648" s="199"/>
      <c r="F648" s="200"/>
      <c r="G648" s="215"/>
      <c r="H648" s="201"/>
      <c r="I648" s="201"/>
      <c r="J648" s="202"/>
      <c r="K648" s="198"/>
    </row>
    <row r="649" spans="3:11" ht="15" customHeight="1" x14ac:dyDescent="0.25">
      <c r="C649" s="175"/>
      <c r="E649" s="199"/>
      <c r="F649" s="200"/>
      <c r="G649" s="215"/>
      <c r="H649" s="201"/>
      <c r="I649" s="201"/>
      <c r="J649" s="202"/>
      <c r="K649" s="198"/>
    </row>
    <row r="650" spans="3:11" ht="15" customHeight="1" x14ac:dyDescent="0.25">
      <c r="C650" s="175"/>
      <c r="E650" s="199"/>
      <c r="F650" s="200"/>
      <c r="G650" s="215"/>
      <c r="H650" s="201"/>
      <c r="I650" s="201"/>
      <c r="J650" s="202"/>
      <c r="K650" s="198"/>
    </row>
    <row r="651" spans="3:11" ht="15" customHeight="1" x14ac:dyDescent="0.25">
      <c r="C651" s="175"/>
      <c r="E651" s="199"/>
      <c r="F651" s="200"/>
      <c r="G651" s="215"/>
      <c r="H651" s="201"/>
      <c r="I651" s="201"/>
      <c r="J651" s="202"/>
      <c r="K651" s="198"/>
    </row>
    <row r="652" spans="3:11" ht="15" customHeight="1" x14ac:dyDescent="0.25">
      <c r="C652" s="175"/>
      <c r="E652" s="199"/>
      <c r="F652" s="200"/>
      <c r="G652" s="215"/>
      <c r="H652" s="201"/>
      <c r="I652" s="201"/>
      <c r="J652" s="202"/>
      <c r="K652" s="198"/>
    </row>
    <row r="653" spans="3:11" ht="15" customHeight="1" x14ac:dyDescent="0.25">
      <c r="C653" s="175"/>
      <c r="E653" s="199"/>
      <c r="F653" s="200"/>
      <c r="G653" s="215"/>
      <c r="H653" s="201"/>
      <c r="I653" s="201"/>
      <c r="J653" s="202"/>
      <c r="K653" s="198"/>
    </row>
    <row r="654" spans="3:11" ht="15" customHeight="1" x14ac:dyDescent="0.25">
      <c r="C654" s="175"/>
      <c r="E654" s="199"/>
      <c r="F654" s="200"/>
      <c r="G654" s="215"/>
      <c r="H654" s="201"/>
      <c r="I654" s="201"/>
      <c r="J654" s="202"/>
      <c r="K654" s="198"/>
    </row>
    <row r="655" spans="3:11" ht="15" customHeight="1" x14ac:dyDescent="0.25">
      <c r="C655" s="175"/>
      <c r="E655" s="199"/>
      <c r="F655" s="200"/>
      <c r="G655" s="215"/>
      <c r="H655" s="201"/>
      <c r="I655" s="201"/>
      <c r="J655" s="202"/>
      <c r="K655" s="198"/>
    </row>
    <row r="656" spans="3:11" ht="15" customHeight="1" x14ac:dyDescent="0.25">
      <c r="C656" s="175"/>
      <c r="E656" s="199"/>
      <c r="F656" s="200"/>
      <c r="G656" s="215"/>
      <c r="H656" s="201"/>
      <c r="I656" s="201"/>
      <c r="J656" s="202"/>
      <c r="K656" s="198"/>
    </row>
    <row r="657" spans="3:11" ht="15" customHeight="1" x14ac:dyDescent="0.25">
      <c r="C657" s="175"/>
      <c r="E657" s="199"/>
      <c r="F657" s="200"/>
      <c r="G657" s="215"/>
      <c r="H657" s="201"/>
      <c r="I657" s="201"/>
      <c r="J657" s="202"/>
      <c r="K657" s="198"/>
    </row>
    <row r="658" spans="3:11" ht="15" customHeight="1" x14ac:dyDescent="0.25">
      <c r="C658" s="175"/>
      <c r="E658" s="199"/>
      <c r="F658" s="200"/>
      <c r="G658" s="215"/>
      <c r="H658" s="201"/>
      <c r="I658" s="201"/>
      <c r="J658" s="202"/>
      <c r="K658" s="198"/>
    </row>
    <row r="659" spans="3:11" ht="15" customHeight="1" x14ac:dyDescent="0.25">
      <c r="C659" s="175"/>
      <c r="E659" s="199"/>
      <c r="F659" s="200"/>
      <c r="G659" s="215"/>
      <c r="H659" s="201"/>
      <c r="I659" s="201"/>
      <c r="J659" s="202"/>
      <c r="K659" s="198"/>
    </row>
    <row r="660" spans="3:11" ht="15" customHeight="1" x14ac:dyDescent="0.25">
      <c r="C660" s="175"/>
      <c r="E660" s="199"/>
      <c r="F660" s="200"/>
      <c r="G660" s="215"/>
      <c r="H660" s="201"/>
      <c r="I660" s="201"/>
      <c r="J660" s="202"/>
      <c r="K660" s="198"/>
    </row>
    <row r="661" spans="3:11" ht="15" customHeight="1" x14ac:dyDescent="0.25">
      <c r="C661" s="175"/>
      <c r="E661" s="199"/>
      <c r="F661" s="200"/>
      <c r="G661" s="215"/>
      <c r="H661" s="201"/>
      <c r="I661" s="201"/>
      <c r="J661" s="202"/>
      <c r="K661" s="198"/>
    </row>
    <row r="662" spans="3:11" ht="15" customHeight="1" x14ac:dyDescent="0.25">
      <c r="C662" s="175"/>
      <c r="E662" s="199"/>
      <c r="F662" s="200"/>
      <c r="G662" s="215"/>
      <c r="H662" s="201"/>
      <c r="I662" s="201"/>
      <c r="J662" s="202"/>
      <c r="K662" s="198"/>
    </row>
    <row r="663" spans="3:11" ht="15" customHeight="1" x14ac:dyDescent="0.25">
      <c r="C663" s="175"/>
      <c r="E663" s="199"/>
      <c r="F663" s="200"/>
      <c r="G663" s="215"/>
      <c r="H663" s="201"/>
      <c r="I663" s="201"/>
      <c r="J663" s="202"/>
      <c r="K663" s="198"/>
    </row>
    <row r="664" spans="3:11" ht="15" customHeight="1" x14ac:dyDescent="0.25">
      <c r="C664" s="175"/>
      <c r="E664" s="199"/>
      <c r="F664" s="200"/>
      <c r="G664" s="215"/>
      <c r="H664" s="201"/>
      <c r="I664" s="201"/>
      <c r="J664" s="202"/>
      <c r="K664" s="198"/>
    </row>
    <row r="665" spans="3:11" ht="15" customHeight="1" x14ac:dyDescent="0.25">
      <c r="C665" s="175"/>
      <c r="E665" s="199"/>
      <c r="F665" s="200"/>
      <c r="G665" s="215"/>
      <c r="H665" s="201"/>
      <c r="I665" s="201"/>
      <c r="J665" s="202"/>
      <c r="K665" s="198"/>
    </row>
    <row r="666" spans="3:11" ht="15" customHeight="1" x14ac:dyDescent="0.25">
      <c r="C666" s="175"/>
      <c r="E666" s="199"/>
      <c r="F666" s="200"/>
      <c r="G666" s="215"/>
      <c r="H666" s="201"/>
      <c r="I666" s="201"/>
      <c r="J666" s="202"/>
      <c r="K666" s="198"/>
    </row>
    <row r="667" spans="3:11" ht="15" customHeight="1" x14ac:dyDescent="0.25">
      <c r="C667" s="175"/>
      <c r="E667" s="199"/>
      <c r="F667" s="200"/>
      <c r="G667" s="215"/>
      <c r="H667" s="201"/>
      <c r="I667" s="201"/>
      <c r="J667" s="202"/>
      <c r="K667" s="198"/>
    </row>
    <row r="668" spans="3:11" ht="15" customHeight="1" x14ac:dyDescent="0.25">
      <c r="C668" s="175"/>
      <c r="E668" s="199"/>
      <c r="F668" s="200"/>
      <c r="G668" s="215"/>
      <c r="H668" s="201"/>
      <c r="I668" s="201"/>
      <c r="J668" s="202"/>
      <c r="K668" s="198"/>
    </row>
    <row r="669" spans="3:11" ht="15" customHeight="1" x14ac:dyDescent="0.25">
      <c r="C669" s="175"/>
      <c r="E669" s="199"/>
      <c r="F669" s="200"/>
      <c r="G669" s="215"/>
      <c r="H669" s="201"/>
      <c r="I669" s="201"/>
      <c r="J669" s="202"/>
      <c r="K669" s="198"/>
    </row>
    <row r="670" spans="3:11" ht="15" customHeight="1" x14ac:dyDescent="0.25">
      <c r="C670" s="175"/>
      <c r="E670" s="199"/>
      <c r="F670" s="200"/>
      <c r="G670" s="215"/>
      <c r="H670" s="201"/>
      <c r="I670" s="201"/>
      <c r="J670" s="202"/>
      <c r="K670" s="198"/>
    </row>
    <row r="671" spans="3:11" ht="15" customHeight="1" x14ac:dyDescent="0.25">
      <c r="C671" s="175"/>
      <c r="E671" s="199"/>
      <c r="F671" s="200"/>
      <c r="G671" s="215"/>
      <c r="H671" s="201"/>
      <c r="I671" s="201"/>
      <c r="J671" s="202"/>
      <c r="K671" s="198"/>
    </row>
    <row r="672" spans="3:11" ht="15" customHeight="1" x14ac:dyDescent="0.25">
      <c r="C672" s="175"/>
      <c r="E672" s="199"/>
      <c r="F672" s="200"/>
      <c r="G672" s="215"/>
      <c r="H672" s="201"/>
      <c r="I672" s="201"/>
      <c r="J672" s="202"/>
      <c r="K672" s="198"/>
    </row>
    <row r="673" spans="3:11" ht="15" customHeight="1" x14ac:dyDescent="0.25">
      <c r="C673" s="175"/>
      <c r="E673" s="199"/>
      <c r="F673" s="200"/>
      <c r="G673" s="215"/>
      <c r="H673" s="201"/>
      <c r="I673" s="201"/>
      <c r="J673" s="202"/>
      <c r="K673" s="198"/>
    </row>
    <row r="674" spans="3:11" ht="15" customHeight="1" x14ac:dyDescent="0.25">
      <c r="C674" s="175"/>
      <c r="E674" s="199"/>
      <c r="F674" s="200"/>
      <c r="G674" s="215"/>
      <c r="H674" s="201"/>
      <c r="I674" s="201"/>
      <c r="J674" s="202"/>
      <c r="K674" s="198"/>
    </row>
    <row r="675" spans="3:11" ht="15" customHeight="1" x14ac:dyDescent="0.25">
      <c r="C675" s="175"/>
      <c r="E675" s="199"/>
      <c r="F675" s="200"/>
      <c r="G675" s="215"/>
      <c r="H675" s="201"/>
      <c r="I675" s="201"/>
      <c r="J675" s="202"/>
      <c r="K675" s="198"/>
    </row>
    <row r="676" spans="3:11" ht="15" customHeight="1" x14ac:dyDescent="0.25">
      <c r="C676" s="175"/>
      <c r="E676" s="199"/>
      <c r="F676" s="200"/>
      <c r="G676" s="215"/>
      <c r="H676" s="201"/>
      <c r="I676" s="201"/>
      <c r="J676" s="202"/>
      <c r="K676" s="198"/>
    </row>
    <row r="677" spans="3:11" ht="15" customHeight="1" x14ac:dyDescent="0.25">
      <c r="C677" s="175"/>
      <c r="E677" s="199"/>
      <c r="F677" s="200"/>
      <c r="G677" s="215"/>
      <c r="H677" s="201"/>
      <c r="I677" s="201"/>
      <c r="J677" s="202"/>
      <c r="K677" s="198"/>
    </row>
    <row r="678" spans="3:11" ht="15" customHeight="1" x14ac:dyDescent="0.25">
      <c r="C678" s="175"/>
      <c r="E678" s="199"/>
      <c r="F678" s="200"/>
      <c r="G678" s="215"/>
      <c r="H678" s="201"/>
      <c r="I678" s="201"/>
      <c r="J678" s="202"/>
      <c r="K678" s="198"/>
    </row>
    <row r="679" spans="3:11" ht="15" customHeight="1" x14ac:dyDescent="0.25">
      <c r="C679" s="175"/>
      <c r="E679" s="199"/>
      <c r="F679" s="200"/>
      <c r="G679" s="215"/>
      <c r="H679" s="201"/>
      <c r="I679" s="201"/>
      <c r="J679" s="202"/>
      <c r="K679" s="198"/>
    </row>
    <row r="680" spans="3:11" ht="15" customHeight="1" x14ac:dyDescent="0.25">
      <c r="C680" s="175"/>
      <c r="E680" s="199"/>
      <c r="F680" s="200"/>
      <c r="G680" s="215"/>
      <c r="H680" s="201"/>
      <c r="I680" s="201"/>
      <c r="J680" s="202"/>
      <c r="K680" s="198"/>
    </row>
    <row r="681" spans="3:11" ht="15" customHeight="1" x14ac:dyDescent="0.25">
      <c r="C681" s="175"/>
      <c r="E681" s="199"/>
      <c r="F681" s="200"/>
      <c r="G681" s="215"/>
      <c r="H681" s="201"/>
      <c r="I681" s="201"/>
      <c r="J681" s="202"/>
      <c r="K681" s="198"/>
    </row>
    <row r="682" spans="3:11" ht="15" customHeight="1" x14ac:dyDescent="0.25">
      <c r="C682" s="175"/>
      <c r="E682" s="199"/>
      <c r="F682" s="200"/>
      <c r="G682" s="215"/>
      <c r="H682" s="201"/>
      <c r="I682" s="201"/>
      <c r="J682" s="202"/>
      <c r="K682" s="198"/>
    </row>
    <row r="683" spans="3:11" ht="15" customHeight="1" x14ac:dyDescent="0.25">
      <c r="C683" s="175"/>
      <c r="E683" s="199"/>
      <c r="F683" s="200"/>
      <c r="G683" s="215"/>
      <c r="H683" s="201"/>
      <c r="I683" s="201"/>
      <c r="J683" s="202"/>
      <c r="K683" s="198"/>
    </row>
    <row r="684" spans="3:11" ht="15" customHeight="1" x14ac:dyDescent="0.25">
      <c r="C684" s="175"/>
      <c r="E684" s="199"/>
      <c r="F684" s="200"/>
      <c r="G684" s="215"/>
      <c r="H684" s="201"/>
      <c r="I684" s="201"/>
      <c r="J684" s="202"/>
      <c r="K684" s="198"/>
    </row>
    <row r="685" spans="3:11" ht="15" customHeight="1" x14ac:dyDescent="0.25">
      <c r="C685" s="175"/>
      <c r="E685" s="199"/>
      <c r="F685" s="200"/>
      <c r="G685" s="215"/>
      <c r="H685" s="201"/>
      <c r="I685" s="201"/>
      <c r="J685" s="202"/>
      <c r="K685" s="198"/>
    </row>
    <row r="686" spans="3:11" ht="15" customHeight="1" x14ac:dyDescent="0.25">
      <c r="C686" s="175"/>
      <c r="E686" s="199"/>
      <c r="F686" s="200"/>
      <c r="G686" s="215"/>
      <c r="H686" s="201"/>
      <c r="I686" s="201"/>
      <c r="J686" s="202"/>
      <c r="K686" s="198"/>
    </row>
    <row r="687" spans="3:11" ht="15" customHeight="1" x14ac:dyDescent="0.25">
      <c r="C687" s="175"/>
      <c r="E687" s="199"/>
      <c r="F687" s="200"/>
      <c r="G687" s="215"/>
      <c r="H687" s="201"/>
      <c r="I687" s="201"/>
      <c r="J687" s="202"/>
      <c r="K687" s="198"/>
    </row>
    <row r="688" spans="3:11" ht="15" customHeight="1" x14ac:dyDescent="0.25">
      <c r="C688" s="175"/>
      <c r="E688" s="199"/>
      <c r="F688" s="200"/>
      <c r="G688" s="215"/>
      <c r="H688" s="201"/>
      <c r="I688" s="201"/>
      <c r="J688" s="202"/>
      <c r="K688" s="198"/>
    </row>
    <row r="689" spans="3:11" ht="15" customHeight="1" x14ac:dyDescent="0.25">
      <c r="C689" s="175"/>
      <c r="E689" s="199"/>
      <c r="F689" s="200"/>
      <c r="G689" s="215"/>
      <c r="H689" s="201"/>
      <c r="I689" s="201"/>
      <c r="J689" s="202"/>
      <c r="K689" s="198"/>
    </row>
    <row r="690" spans="3:11" ht="15" customHeight="1" x14ac:dyDescent="0.25">
      <c r="C690" s="175"/>
      <c r="E690" s="199"/>
      <c r="F690" s="200"/>
      <c r="G690" s="215"/>
      <c r="H690" s="201"/>
      <c r="I690" s="201"/>
      <c r="J690" s="202"/>
      <c r="K690" s="198"/>
    </row>
    <row r="691" spans="3:11" ht="15" customHeight="1" x14ac:dyDescent="0.25">
      <c r="C691" s="175"/>
      <c r="E691" s="199"/>
      <c r="F691" s="200"/>
      <c r="G691" s="215"/>
      <c r="H691" s="201"/>
      <c r="I691" s="201"/>
      <c r="J691" s="202"/>
      <c r="K691" s="198"/>
    </row>
    <row r="692" spans="3:11" ht="15" customHeight="1" x14ac:dyDescent="0.25">
      <c r="C692" s="175"/>
      <c r="E692" s="199"/>
      <c r="F692" s="200"/>
      <c r="G692" s="215"/>
      <c r="H692" s="201"/>
      <c r="I692" s="201"/>
      <c r="J692" s="202"/>
      <c r="K692" s="198"/>
    </row>
    <row r="693" spans="3:11" ht="15" customHeight="1" x14ac:dyDescent="0.25">
      <c r="C693" s="175"/>
      <c r="E693" s="199"/>
      <c r="F693" s="200"/>
      <c r="G693" s="215"/>
      <c r="H693" s="201"/>
      <c r="I693" s="201"/>
      <c r="J693" s="202"/>
      <c r="K693" s="198"/>
    </row>
    <row r="694" spans="3:11" ht="15" customHeight="1" x14ac:dyDescent="0.25">
      <c r="C694" s="175"/>
      <c r="E694" s="199"/>
      <c r="F694" s="200"/>
      <c r="G694" s="215"/>
      <c r="H694" s="201"/>
      <c r="I694" s="201"/>
      <c r="J694" s="202"/>
      <c r="K694" s="198"/>
    </row>
    <row r="695" spans="3:11" ht="15" customHeight="1" x14ac:dyDescent="0.25">
      <c r="C695" s="175"/>
      <c r="E695" s="199"/>
      <c r="F695" s="200"/>
      <c r="G695" s="215"/>
      <c r="H695" s="201"/>
      <c r="I695" s="201"/>
      <c r="J695" s="202"/>
      <c r="K695" s="198"/>
    </row>
    <row r="696" spans="3:11" ht="15" customHeight="1" x14ac:dyDescent="0.25">
      <c r="C696" s="175"/>
      <c r="E696" s="199"/>
      <c r="F696" s="200"/>
      <c r="G696" s="215"/>
      <c r="H696" s="201"/>
      <c r="I696" s="201"/>
      <c r="J696" s="202"/>
      <c r="K696" s="198"/>
    </row>
    <row r="697" spans="3:11" ht="15" customHeight="1" x14ac:dyDescent="0.25">
      <c r="C697" s="175"/>
      <c r="E697" s="199"/>
      <c r="F697" s="200"/>
      <c r="G697" s="215"/>
      <c r="H697" s="201"/>
      <c r="I697" s="201"/>
      <c r="J697" s="202"/>
      <c r="K697" s="198"/>
    </row>
    <row r="698" spans="3:11" ht="15" customHeight="1" x14ac:dyDescent="0.25">
      <c r="C698" s="175"/>
      <c r="E698" s="199"/>
      <c r="F698" s="200"/>
      <c r="G698" s="215"/>
      <c r="H698" s="201"/>
      <c r="I698" s="201"/>
      <c r="J698" s="202"/>
      <c r="K698" s="198"/>
    </row>
    <row r="699" spans="3:11" ht="15" customHeight="1" x14ac:dyDescent="0.25">
      <c r="C699" s="175"/>
      <c r="E699" s="199"/>
      <c r="F699" s="200"/>
      <c r="G699" s="215"/>
      <c r="H699" s="201"/>
      <c r="I699" s="201"/>
      <c r="J699" s="202"/>
      <c r="K699" s="198"/>
    </row>
    <row r="700" spans="3:11" ht="15" customHeight="1" x14ac:dyDescent="0.25">
      <c r="C700" s="175"/>
      <c r="E700" s="199"/>
      <c r="F700" s="200"/>
      <c r="G700" s="215"/>
      <c r="H700" s="201"/>
      <c r="I700" s="201"/>
      <c r="J700" s="202"/>
      <c r="K700" s="198"/>
    </row>
    <row r="701" spans="3:11" ht="15" customHeight="1" x14ac:dyDescent="0.25">
      <c r="C701" s="175"/>
      <c r="E701" s="199"/>
      <c r="F701" s="200"/>
      <c r="G701" s="215"/>
      <c r="H701" s="201"/>
      <c r="I701" s="201"/>
      <c r="J701" s="202"/>
      <c r="K701" s="198"/>
    </row>
    <row r="702" spans="3:11" ht="15" customHeight="1" x14ac:dyDescent="0.25">
      <c r="C702" s="175"/>
      <c r="E702" s="199"/>
      <c r="F702" s="200"/>
      <c r="G702" s="215"/>
      <c r="H702" s="201"/>
      <c r="I702" s="201"/>
      <c r="J702" s="202"/>
      <c r="K702" s="198"/>
    </row>
    <row r="703" spans="3:11" ht="15" customHeight="1" x14ac:dyDescent="0.25">
      <c r="C703" s="175"/>
      <c r="E703" s="199"/>
      <c r="F703" s="200"/>
      <c r="G703" s="215"/>
      <c r="H703" s="201"/>
      <c r="I703" s="201"/>
      <c r="J703" s="202"/>
      <c r="K703" s="198"/>
    </row>
    <row r="704" spans="3:11" ht="15" customHeight="1" x14ac:dyDescent="0.25">
      <c r="C704" s="175"/>
      <c r="E704" s="199"/>
      <c r="F704" s="200"/>
      <c r="G704" s="215"/>
      <c r="H704" s="201"/>
      <c r="I704" s="201"/>
      <c r="J704" s="202"/>
      <c r="K704" s="198"/>
    </row>
    <row r="705" spans="3:11" ht="15" customHeight="1" x14ac:dyDescent="0.25">
      <c r="C705" s="175"/>
      <c r="E705" s="199"/>
      <c r="F705" s="200"/>
      <c r="G705" s="215"/>
      <c r="H705" s="201"/>
      <c r="I705" s="201"/>
      <c r="J705" s="202"/>
      <c r="K705" s="198"/>
    </row>
    <row r="706" spans="3:11" ht="15" customHeight="1" x14ac:dyDescent="0.25">
      <c r="C706" s="175"/>
      <c r="E706" s="199"/>
      <c r="F706" s="200"/>
      <c r="G706" s="215"/>
      <c r="H706" s="201"/>
      <c r="I706" s="201"/>
      <c r="J706" s="202"/>
      <c r="K706" s="198"/>
    </row>
    <row r="707" spans="3:11" ht="15" customHeight="1" x14ac:dyDescent="0.25">
      <c r="C707" s="175"/>
      <c r="E707" s="199"/>
      <c r="F707" s="200"/>
      <c r="G707" s="215"/>
      <c r="H707" s="201"/>
      <c r="I707" s="201"/>
      <c r="J707" s="202"/>
      <c r="K707" s="198"/>
    </row>
    <row r="708" spans="3:11" ht="15" customHeight="1" x14ac:dyDescent="0.25">
      <c r="C708" s="175"/>
      <c r="E708" s="199"/>
      <c r="F708" s="200"/>
      <c r="G708" s="215"/>
      <c r="H708" s="201"/>
      <c r="I708" s="201"/>
      <c r="J708" s="202"/>
      <c r="K708" s="198"/>
    </row>
    <row r="709" spans="3:11" ht="15" customHeight="1" x14ac:dyDescent="0.25">
      <c r="C709" s="175"/>
      <c r="E709" s="199"/>
      <c r="F709" s="200"/>
      <c r="G709" s="215"/>
      <c r="H709" s="201"/>
      <c r="I709" s="201"/>
      <c r="J709" s="202"/>
      <c r="K709" s="198"/>
    </row>
    <row r="710" spans="3:11" ht="15" customHeight="1" x14ac:dyDescent="0.25">
      <c r="C710" s="175"/>
      <c r="E710" s="199"/>
      <c r="F710" s="200"/>
      <c r="G710" s="215"/>
      <c r="H710" s="201"/>
      <c r="I710" s="201"/>
      <c r="J710" s="202"/>
      <c r="K710" s="198"/>
    </row>
    <row r="711" spans="3:11" ht="15" customHeight="1" x14ac:dyDescent="0.25">
      <c r="C711" s="175"/>
      <c r="E711" s="199"/>
      <c r="F711" s="200"/>
      <c r="G711" s="215"/>
      <c r="H711" s="201"/>
      <c r="I711" s="201"/>
      <c r="J711" s="202"/>
      <c r="K711" s="198"/>
    </row>
    <row r="712" spans="3:11" ht="15" customHeight="1" x14ac:dyDescent="0.25">
      <c r="C712" s="175"/>
      <c r="E712" s="199"/>
      <c r="F712" s="200"/>
      <c r="G712" s="215"/>
      <c r="H712" s="201"/>
      <c r="I712" s="201"/>
      <c r="J712" s="202"/>
      <c r="K712" s="198"/>
    </row>
    <row r="713" spans="3:11" ht="15" customHeight="1" x14ac:dyDescent="0.25">
      <c r="C713" s="175"/>
      <c r="E713" s="199"/>
      <c r="F713" s="200"/>
      <c r="G713" s="215"/>
      <c r="H713" s="201"/>
      <c r="I713" s="201"/>
      <c r="J713" s="202"/>
      <c r="K713" s="198"/>
    </row>
    <row r="714" spans="3:11" ht="15" customHeight="1" x14ac:dyDescent="0.25">
      <c r="C714" s="175"/>
      <c r="E714" s="199"/>
      <c r="F714" s="200"/>
      <c r="G714" s="215"/>
      <c r="H714" s="201"/>
      <c r="I714" s="201"/>
      <c r="J714" s="202"/>
      <c r="K714" s="198"/>
    </row>
    <row r="715" spans="3:11" ht="15" customHeight="1" x14ac:dyDescent="0.25">
      <c r="C715" s="175"/>
      <c r="E715" s="199"/>
      <c r="F715" s="200"/>
      <c r="G715" s="215"/>
      <c r="H715" s="201"/>
      <c r="I715" s="201"/>
      <c r="J715" s="202"/>
      <c r="K715" s="198"/>
    </row>
    <row r="716" spans="3:11" ht="15" customHeight="1" x14ac:dyDescent="0.25">
      <c r="C716" s="175"/>
      <c r="E716" s="199"/>
      <c r="F716" s="200"/>
      <c r="G716" s="215"/>
      <c r="H716" s="201"/>
      <c r="I716" s="201"/>
      <c r="J716" s="202"/>
      <c r="K716" s="198"/>
    </row>
    <row r="717" spans="3:11" ht="15" customHeight="1" x14ac:dyDescent="0.25">
      <c r="C717" s="175"/>
      <c r="E717" s="199"/>
      <c r="F717" s="200"/>
      <c r="G717" s="215"/>
      <c r="H717" s="201"/>
      <c r="I717" s="201"/>
      <c r="J717" s="202"/>
      <c r="K717" s="198"/>
    </row>
    <row r="718" spans="3:11" ht="15" customHeight="1" x14ac:dyDescent="0.25">
      <c r="C718" s="175"/>
      <c r="E718" s="199"/>
      <c r="F718" s="200"/>
      <c r="G718" s="215"/>
      <c r="H718" s="201"/>
      <c r="I718" s="201"/>
      <c r="J718" s="202"/>
      <c r="K718" s="198"/>
    </row>
    <row r="719" spans="3:11" ht="15" customHeight="1" x14ac:dyDescent="0.25">
      <c r="C719" s="175"/>
      <c r="E719" s="199"/>
      <c r="F719" s="200"/>
      <c r="G719" s="215"/>
      <c r="H719" s="201"/>
      <c r="I719" s="201"/>
      <c r="J719" s="202"/>
      <c r="K719" s="198"/>
    </row>
    <row r="720" spans="3:11" ht="15" customHeight="1" x14ac:dyDescent="0.25">
      <c r="C720" s="175"/>
      <c r="E720" s="199"/>
      <c r="F720" s="200"/>
      <c r="G720" s="215"/>
      <c r="H720" s="201"/>
      <c r="I720" s="201"/>
      <c r="J720" s="202"/>
      <c r="K720" s="198"/>
    </row>
    <row r="721" spans="3:11" ht="15" customHeight="1" x14ac:dyDescent="0.25">
      <c r="C721" s="175"/>
      <c r="E721" s="199"/>
      <c r="F721" s="200"/>
      <c r="G721" s="215"/>
      <c r="H721" s="201"/>
      <c r="I721" s="201"/>
      <c r="J721" s="202"/>
      <c r="K721" s="198"/>
    </row>
    <row r="722" spans="3:11" ht="15" customHeight="1" x14ac:dyDescent="0.25">
      <c r="C722" s="175"/>
      <c r="E722" s="199"/>
      <c r="F722" s="200"/>
      <c r="G722" s="215"/>
      <c r="H722" s="201"/>
      <c r="I722" s="201"/>
      <c r="J722" s="202"/>
      <c r="K722" s="198"/>
    </row>
    <row r="723" spans="3:11" ht="15" customHeight="1" x14ac:dyDescent="0.25">
      <c r="C723" s="175"/>
      <c r="E723" s="199"/>
      <c r="F723" s="200"/>
      <c r="G723" s="215"/>
      <c r="H723" s="201"/>
      <c r="I723" s="201"/>
      <c r="J723" s="202"/>
      <c r="K723" s="198"/>
    </row>
    <row r="724" spans="3:11" ht="15" customHeight="1" x14ac:dyDescent="0.25">
      <c r="C724" s="175"/>
      <c r="E724" s="199"/>
      <c r="F724" s="200"/>
      <c r="G724" s="215"/>
      <c r="H724" s="201"/>
      <c r="I724" s="201"/>
      <c r="J724" s="202"/>
      <c r="K724" s="198"/>
    </row>
    <row r="725" spans="3:11" ht="15" customHeight="1" x14ac:dyDescent="0.25">
      <c r="C725" s="175"/>
      <c r="E725" s="199"/>
      <c r="F725" s="200"/>
      <c r="G725" s="215"/>
      <c r="H725" s="201"/>
      <c r="I725" s="201"/>
      <c r="J725" s="202"/>
      <c r="K725" s="198"/>
    </row>
    <row r="726" spans="3:11" ht="15" customHeight="1" x14ac:dyDescent="0.25">
      <c r="C726" s="175"/>
      <c r="E726" s="199"/>
      <c r="F726" s="200"/>
      <c r="G726" s="215"/>
      <c r="H726" s="201"/>
      <c r="I726" s="201"/>
      <c r="J726" s="202"/>
      <c r="K726" s="198"/>
    </row>
    <row r="727" spans="3:11" ht="15" customHeight="1" x14ac:dyDescent="0.25">
      <c r="C727" s="175"/>
      <c r="E727" s="199"/>
      <c r="F727" s="200"/>
      <c r="G727" s="215"/>
      <c r="H727" s="201"/>
      <c r="I727" s="201"/>
      <c r="J727" s="202"/>
      <c r="K727" s="198"/>
    </row>
    <row r="728" spans="3:11" ht="15" customHeight="1" x14ac:dyDescent="0.25">
      <c r="C728" s="175"/>
      <c r="E728" s="199"/>
      <c r="F728" s="200"/>
      <c r="G728" s="215"/>
      <c r="H728" s="201"/>
      <c r="I728" s="201"/>
      <c r="J728" s="202"/>
      <c r="K728" s="198"/>
    </row>
    <row r="729" spans="3:11" ht="15" customHeight="1" x14ac:dyDescent="0.25">
      <c r="C729" s="175"/>
      <c r="E729" s="199"/>
      <c r="F729" s="200"/>
      <c r="G729" s="215"/>
      <c r="H729" s="201"/>
      <c r="I729" s="201"/>
      <c r="J729" s="202"/>
      <c r="K729" s="198"/>
    </row>
    <row r="730" spans="3:11" ht="15" customHeight="1" x14ac:dyDescent="0.25">
      <c r="C730" s="175"/>
      <c r="E730" s="199"/>
      <c r="F730" s="200"/>
      <c r="G730" s="215"/>
      <c r="H730" s="201"/>
      <c r="I730" s="201"/>
      <c r="J730" s="202"/>
      <c r="K730" s="198"/>
    </row>
    <row r="731" spans="3:11" ht="15" customHeight="1" x14ac:dyDescent="0.25">
      <c r="C731" s="175"/>
      <c r="E731" s="199"/>
      <c r="F731" s="200"/>
      <c r="G731" s="215"/>
      <c r="H731" s="201"/>
      <c r="I731" s="201"/>
      <c r="J731" s="202"/>
      <c r="K731" s="198"/>
    </row>
    <row r="732" spans="3:11" ht="15" customHeight="1" x14ac:dyDescent="0.25">
      <c r="C732" s="175"/>
      <c r="E732" s="199"/>
      <c r="F732" s="200"/>
      <c r="G732" s="215"/>
      <c r="H732" s="201"/>
      <c r="I732" s="201"/>
      <c r="J732" s="202"/>
      <c r="K732" s="198"/>
    </row>
    <row r="733" spans="3:11" ht="15" customHeight="1" x14ac:dyDescent="0.25">
      <c r="C733" s="175"/>
      <c r="E733" s="199"/>
      <c r="F733" s="200"/>
      <c r="G733" s="215"/>
      <c r="H733" s="201"/>
      <c r="I733" s="201"/>
      <c r="J733" s="202"/>
      <c r="K733" s="198"/>
    </row>
    <row r="734" spans="3:11" ht="15" customHeight="1" x14ac:dyDescent="0.25">
      <c r="C734" s="175"/>
      <c r="E734" s="199"/>
      <c r="F734" s="200"/>
      <c r="G734" s="215"/>
      <c r="H734" s="201"/>
      <c r="I734" s="201"/>
      <c r="J734" s="202"/>
      <c r="K734" s="198"/>
    </row>
    <row r="735" spans="3:11" ht="15" customHeight="1" x14ac:dyDescent="0.25">
      <c r="C735" s="175"/>
      <c r="E735" s="199"/>
      <c r="F735" s="200"/>
      <c r="G735" s="215"/>
      <c r="H735" s="201"/>
      <c r="I735" s="201"/>
      <c r="J735" s="202"/>
      <c r="K735" s="198"/>
    </row>
    <row r="736" spans="3:11" ht="15" customHeight="1" x14ac:dyDescent="0.25">
      <c r="C736" s="175"/>
      <c r="E736" s="199"/>
      <c r="F736" s="200"/>
      <c r="G736" s="215"/>
      <c r="H736" s="201"/>
      <c r="I736" s="201"/>
      <c r="J736" s="202"/>
      <c r="K736" s="198"/>
    </row>
    <row r="737" spans="3:11" ht="15" customHeight="1" x14ac:dyDescent="0.25">
      <c r="C737" s="175"/>
      <c r="E737" s="199"/>
      <c r="F737" s="200"/>
      <c r="G737" s="215"/>
      <c r="H737" s="201"/>
      <c r="I737" s="201"/>
      <c r="J737" s="202"/>
      <c r="K737" s="198"/>
    </row>
    <row r="738" spans="3:11" ht="15" customHeight="1" x14ac:dyDescent="0.25">
      <c r="C738" s="175"/>
      <c r="E738" s="199"/>
      <c r="F738" s="200"/>
      <c r="G738" s="215"/>
      <c r="H738" s="201"/>
      <c r="I738" s="201"/>
      <c r="J738" s="202"/>
      <c r="K738" s="198"/>
    </row>
    <row r="739" spans="3:11" ht="15" customHeight="1" x14ac:dyDescent="0.25">
      <c r="C739" s="175"/>
      <c r="E739" s="199"/>
      <c r="F739" s="200"/>
      <c r="G739" s="215"/>
      <c r="H739" s="201"/>
      <c r="I739" s="201"/>
      <c r="J739" s="202"/>
      <c r="K739" s="198"/>
    </row>
    <row r="740" spans="3:11" ht="15" customHeight="1" x14ac:dyDescent="0.25">
      <c r="C740" s="175"/>
      <c r="E740" s="199"/>
      <c r="F740" s="200"/>
      <c r="G740" s="215"/>
      <c r="H740" s="201"/>
      <c r="I740" s="201"/>
      <c r="J740" s="202"/>
      <c r="K740" s="198"/>
    </row>
    <row r="741" spans="3:11" ht="15" customHeight="1" x14ac:dyDescent="0.25">
      <c r="C741" s="175"/>
      <c r="E741" s="199"/>
      <c r="F741" s="200"/>
      <c r="G741" s="215"/>
      <c r="H741" s="201"/>
      <c r="I741" s="201"/>
      <c r="J741" s="202"/>
      <c r="K741" s="198"/>
    </row>
    <row r="742" spans="3:11" ht="15" customHeight="1" x14ac:dyDescent="0.25">
      <c r="C742" s="175"/>
      <c r="E742" s="199"/>
      <c r="F742" s="200"/>
      <c r="G742" s="215"/>
      <c r="H742" s="201"/>
      <c r="I742" s="201"/>
      <c r="J742" s="202"/>
      <c r="K742" s="198"/>
    </row>
    <row r="743" spans="3:11" ht="15" customHeight="1" x14ac:dyDescent="0.25">
      <c r="C743" s="175"/>
      <c r="E743" s="199"/>
      <c r="F743" s="200"/>
      <c r="G743" s="215"/>
      <c r="H743" s="201"/>
      <c r="I743" s="201"/>
      <c r="J743" s="202"/>
      <c r="K743" s="198"/>
    </row>
    <row r="744" spans="3:11" ht="15" customHeight="1" x14ac:dyDescent="0.25">
      <c r="C744" s="175"/>
      <c r="E744" s="199"/>
      <c r="F744" s="200"/>
      <c r="G744" s="215"/>
      <c r="H744" s="201"/>
      <c r="I744" s="201"/>
      <c r="J744" s="202"/>
      <c r="K744" s="198"/>
    </row>
    <row r="745" spans="3:11" ht="15" customHeight="1" x14ac:dyDescent="0.25">
      <c r="C745" s="175"/>
      <c r="E745" s="199"/>
      <c r="F745" s="200"/>
      <c r="G745" s="215"/>
      <c r="H745" s="201"/>
      <c r="I745" s="201"/>
      <c r="J745" s="202"/>
      <c r="K745" s="198"/>
    </row>
    <row r="746" spans="3:11" ht="15" customHeight="1" x14ac:dyDescent="0.25">
      <c r="C746" s="175"/>
      <c r="E746" s="199"/>
      <c r="F746" s="200"/>
      <c r="G746" s="215"/>
      <c r="H746" s="201"/>
      <c r="I746" s="201"/>
      <c r="J746" s="202"/>
      <c r="K746" s="198"/>
    </row>
    <row r="747" spans="3:11" ht="15" customHeight="1" x14ac:dyDescent="0.25">
      <c r="C747" s="175"/>
      <c r="E747" s="199"/>
      <c r="F747" s="200"/>
      <c r="G747" s="215"/>
      <c r="H747" s="201"/>
      <c r="I747" s="201"/>
      <c r="J747" s="202"/>
      <c r="K747" s="198"/>
    </row>
    <row r="748" spans="3:11" ht="15" customHeight="1" x14ac:dyDescent="0.25">
      <c r="C748" s="175"/>
      <c r="E748" s="199"/>
      <c r="F748" s="200"/>
      <c r="G748" s="215"/>
      <c r="H748" s="201"/>
      <c r="I748" s="201"/>
      <c r="J748" s="202"/>
      <c r="K748" s="198"/>
    </row>
    <row r="749" spans="3:11" ht="15" customHeight="1" x14ac:dyDescent="0.25">
      <c r="C749" s="175"/>
      <c r="E749" s="199"/>
      <c r="F749" s="200"/>
      <c r="G749" s="215"/>
      <c r="H749" s="201"/>
      <c r="I749" s="201"/>
      <c r="J749" s="202"/>
      <c r="K749" s="198"/>
    </row>
    <row r="750" spans="3:11" ht="15" customHeight="1" x14ac:dyDescent="0.25">
      <c r="C750" s="175"/>
      <c r="E750" s="199"/>
      <c r="F750" s="200"/>
      <c r="G750" s="215"/>
      <c r="H750" s="201"/>
      <c r="I750" s="201"/>
      <c r="J750" s="202"/>
      <c r="K750" s="198"/>
    </row>
    <row r="751" spans="3:11" ht="15" customHeight="1" x14ac:dyDescent="0.25">
      <c r="C751" s="175"/>
      <c r="E751" s="199"/>
      <c r="F751" s="200"/>
      <c r="G751" s="215"/>
      <c r="H751" s="201"/>
      <c r="I751" s="201"/>
      <c r="J751" s="202"/>
      <c r="K751" s="198"/>
    </row>
    <row r="752" spans="3:11" ht="15" customHeight="1" x14ac:dyDescent="0.25">
      <c r="C752" s="175"/>
      <c r="E752" s="199"/>
      <c r="F752" s="200"/>
      <c r="G752" s="215"/>
      <c r="H752" s="201"/>
      <c r="I752" s="201"/>
      <c r="J752" s="202"/>
      <c r="K752" s="198"/>
    </row>
    <row r="753" spans="3:11" ht="15" customHeight="1" x14ac:dyDescent="0.25">
      <c r="C753" s="175"/>
      <c r="E753" s="199"/>
      <c r="F753" s="200"/>
      <c r="G753" s="215"/>
      <c r="H753" s="201"/>
      <c r="I753" s="201"/>
      <c r="J753" s="202"/>
      <c r="K753" s="198"/>
    </row>
    <row r="754" spans="3:11" ht="15" customHeight="1" x14ac:dyDescent="0.25">
      <c r="C754" s="175"/>
      <c r="E754" s="199"/>
      <c r="F754" s="200"/>
      <c r="G754" s="215"/>
      <c r="H754" s="201"/>
      <c r="I754" s="201"/>
      <c r="J754" s="202"/>
      <c r="K754" s="198"/>
    </row>
    <row r="755" spans="3:11" ht="15" customHeight="1" x14ac:dyDescent="0.25">
      <c r="C755" s="175"/>
      <c r="E755" s="199"/>
      <c r="F755" s="200"/>
      <c r="G755" s="215"/>
      <c r="H755" s="201"/>
      <c r="I755" s="201"/>
      <c r="J755" s="202"/>
      <c r="K755" s="198"/>
    </row>
    <row r="756" spans="3:11" ht="15" customHeight="1" x14ac:dyDescent="0.25">
      <c r="C756" s="175"/>
      <c r="E756" s="199"/>
      <c r="F756" s="200"/>
      <c r="G756" s="215"/>
      <c r="H756" s="201"/>
      <c r="I756" s="201"/>
      <c r="J756" s="202"/>
      <c r="K756" s="198"/>
    </row>
    <row r="757" spans="3:11" ht="15" customHeight="1" x14ac:dyDescent="0.25">
      <c r="C757" s="175"/>
      <c r="E757" s="199"/>
      <c r="F757" s="200"/>
      <c r="G757" s="215"/>
      <c r="H757" s="201"/>
      <c r="I757" s="201"/>
      <c r="J757" s="202"/>
      <c r="K757" s="198"/>
    </row>
    <row r="758" spans="3:11" ht="15" customHeight="1" x14ac:dyDescent="0.25">
      <c r="C758" s="175"/>
      <c r="E758" s="199"/>
      <c r="F758" s="200"/>
      <c r="G758" s="215"/>
      <c r="H758" s="201"/>
      <c r="I758" s="201"/>
      <c r="J758" s="202"/>
      <c r="K758" s="198"/>
    </row>
    <row r="759" spans="3:11" ht="15" customHeight="1" x14ac:dyDescent="0.25">
      <c r="C759" s="175"/>
      <c r="E759" s="199"/>
      <c r="F759" s="200"/>
      <c r="G759" s="215"/>
      <c r="H759" s="201"/>
      <c r="I759" s="201"/>
      <c r="J759" s="202"/>
      <c r="K759" s="198"/>
    </row>
    <row r="760" spans="3:11" ht="15" customHeight="1" x14ac:dyDescent="0.25">
      <c r="C760" s="175"/>
      <c r="E760" s="199"/>
      <c r="F760" s="200"/>
      <c r="G760" s="215"/>
      <c r="H760" s="201"/>
      <c r="I760" s="201"/>
      <c r="J760" s="202"/>
      <c r="K760" s="198"/>
    </row>
    <row r="761" spans="3:11" ht="15" customHeight="1" x14ac:dyDescent="0.25">
      <c r="C761" s="175"/>
      <c r="E761" s="199"/>
      <c r="F761" s="200"/>
      <c r="G761" s="215"/>
      <c r="H761" s="201"/>
      <c r="I761" s="201"/>
      <c r="J761" s="202"/>
      <c r="K761" s="198"/>
    </row>
    <row r="762" spans="3:11" ht="15" customHeight="1" x14ac:dyDescent="0.25">
      <c r="C762" s="175"/>
      <c r="E762" s="199"/>
      <c r="F762" s="200"/>
      <c r="G762" s="215"/>
      <c r="H762" s="201"/>
      <c r="I762" s="201"/>
      <c r="J762" s="202"/>
      <c r="K762" s="198"/>
    </row>
    <row r="763" spans="3:11" ht="15" customHeight="1" x14ac:dyDescent="0.25">
      <c r="C763" s="175"/>
      <c r="E763" s="199"/>
      <c r="F763" s="200"/>
      <c r="G763" s="215"/>
      <c r="H763" s="201"/>
      <c r="I763" s="201"/>
      <c r="J763" s="202"/>
      <c r="K763" s="198"/>
    </row>
    <row r="764" spans="3:11" ht="15" customHeight="1" x14ac:dyDescent="0.25">
      <c r="C764" s="175"/>
      <c r="E764" s="199"/>
      <c r="F764" s="200"/>
      <c r="G764" s="215"/>
      <c r="H764" s="201"/>
      <c r="I764" s="201"/>
      <c r="J764" s="202"/>
      <c r="K764" s="198"/>
    </row>
    <row r="765" spans="3:11" ht="15" customHeight="1" x14ac:dyDescent="0.25">
      <c r="C765" s="175"/>
      <c r="E765" s="199"/>
      <c r="F765" s="200"/>
      <c r="G765" s="215"/>
      <c r="H765" s="201"/>
      <c r="I765" s="201"/>
      <c r="J765" s="202"/>
      <c r="K765" s="198"/>
    </row>
    <row r="766" spans="3:11" ht="15" customHeight="1" x14ac:dyDescent="0.25">
      <c r="C766" s="175"/>
      <c r="E766" s="199"/>
      <c r="F766" s="200"/>
      <c r="G766" s="215"/>
      <c r="H766" s="201"/>
      <c r="I766" s="201"/>
      <c r="J766" s="202"/>
      <c r="K766" s="198"/>
    </row>
    <row r="767" spans="3:11" ht="15" customHeight="1" x14ac:dyDescent="0.25">
      <c r="C767" s="175"/>
      <c r="E767" s="199"/>
      <c r="F767" s="200"/>
      <c r="G767" s="215"/>
      <c r="H767" s="201"/>
      <c r="I767" s="201"/>
      <c r="J767" s="202"/>
      <c r="K767" s="198"/>
    </row>
    <row r="768" spans="3:11" ht="15" customHeight="1" x14ac:dyDescent="0.25">
      <c r="C768" s="175"/>
      <c r="E768" s="199"/>
      <c r="F768" s="200"/>
      <c r="G768" s="215"/>
      <c r="H768" s="201"/>
      <c r="I768" s="201"/>
      <c r="J768" s="202"/>
      <c r="K768" s="198"/>
    </row>
    <row r="769" spans="3:11" ht="15" customHeight="1" x14ac:dyDescent="0.25">
      <c r="C769" s="175"/>
      <c r="E769" s="199"/>
      <c r="F769" s="200"/>
      <c r="G769" s="215"/>
      <c r="H769" s="201"/>
      <c r="I769" s="201"/>
      <c r="J769" s="202"/>
      <c r="K769" s="198"/>
    </row>
    <row r="770" spans="3:11" ht="15" customHeight="1" x14ac:dyDescent="0.25">
      <c r="C770" s="175"/>
      <c r="E770" s="199"/>
      <c r="F770" s="200"/>
      <c r="G770" s="215"/>
      <c r="H770" s="201"/>
      <c r="I770" s="201"/>
      <c r="J770" s="202"/>
      <c r="K770" s="198"/>
    </row>
    <row r="771" spans="3:11" ht="15" customHeight="1" x14ac:dyDescent="0.25">
      <c r="C771" s="175"/>
      <c r="E771" s="199"/>
      <c r="F771" s="200"/>
      <c r="G771" s="215"/>
      <c r="H771" s="201"/>
      <c r="I771" s="201"/>
      <c r="J771" s="202"/>
      <c r="K771" s="198"/>
    </row>
    <row r="772" spans="3:11" ht="15" customHeight="1" x14ac:dyDescent="0.25">
      <c r="C772" s="175"/>
      <c r="E772" s="199"/>
      <c r="F772" s="200"/>
      <c r="G772" s="215"/>
      <c r="H772" s="201"/>
      <c r="I772" s="201"/>
      <c r="J772" s="202"/>
      <c r="K772" s="198"/>
    </row>
    <row r="773" spans="3:11" ht="15" customHeight="1" x14ac:dyDescent="0.25">
      <c r="C773" s="175"/>
      <c r="E773" s="199"/>
      <c r="F773" s="200"/>
      <c r="G773" s="215"/>
      <c r="H773" s="201"/>
      <c r="I773" s="201"/>
      <c r="J773" s="202"/>
      <c r="K773" s="198"/>
    </row>
    <row r="774" spans="3:11" ht="15" customHeight="1" x14ac:dyDescent="0.25">
      <c r="C774" s="175"/>
      <c r="E774" s="199"/>
      <c r="F774" s="200"/>
      <c r="G774" s="215"/>
      <c r="H774" s="201"/>
      <c r="I774" s="201"/>
      <c r="J774" s="202"/>
      <c r="K774" s="198"/>
    </row>
    <row r="775" spans="3:11" ht="15" customHeight="1" x14ac:dyDescent="0.25">
      <c r="C775" s="175"/>
      <c r="E775" s="199"/>
      <c r="F775" s="200"/>
      <c r="G775" s="215"/>
      <c r="H775" s="201"/>
      <c r="I775" s="201"/>
      <c r="J775" s="202"/>
      <c r="K775" s="198"/>
    </row>
    <row r="776" spans="3:11" ht="15" customHeight="1" x14ac:dyDescent="0.25">
      <c r="C776" s="175"/>
      <c r="E776" s="199"/>
      <c r="F776" s="200"/>
      <c r="G776" s="215"/>
      <c r="H776" s="201"/>
      <c r="I776" s="201"/>
      <c r="J776" s="202"/>
      <c r="K776" s="198"/>
    </row>
    <row r="777" spans="3:11" ht="15" customHeight="1" x14ac:dyDescent="0.25">
      <c r="C777" s="175"/>
      <c r="E777" s="199"/>
      <c r="F777" s="200"/>
      <c r="G777" s="215"/>
      <c r="H777" s="201"/>
      <c r="I777" s="201"/>
      <c r="J777" s="202"/>
      <c r="K777" s="198"/>
    </row>
    <row r="778" spans="3:11" ht="15" customHeight="1" x14ac:dyDescent="0.25">
      <c r="C778" s="175"/>
      <c r="E778" s="199"/>
      <c r="F778" s="200"/>
      <c r="G778" s="215"/>
      <c r="H778" s="201"/>
      <c r="I778" s="201"/>
      <c r="J778" s="202"/>
      <c r="K778" s="198"/>
    </row>
    <row r="779" spans="3:11" ht="15" customHeight="1" x14ac:dyDescent="0.25">
      <c r="C779" s="175"/>
      <c r="E779" s="199"/>
      <c r="F779" s="200"/>
      <c r="G779" s="215"/>
      <c r="H779" s="201"/>
      <c r="I779" s="201"/>
      <c r="J779" s="202"/>
      <c r="K779" s="198"/>
    </row>
    <row r="780" spans="3:11" ht="15" customHeight="1" x14ac:dyDescent="0.25">
      <c r="C780" s="175"/>
      <c r="E780" s="199"/>
      <c r="F780" s="200"/>
      <c r="G780" s="215"/>
      <c r="H780" s="201"/>
      <c r="I780" s="201"/>
      <c r="J780" s="202"/>
      <c r="K780" s="198"/>
    </row>
    <row r="781" spans="3:11" ht="15" customHeight="1" x14ac:dyDescent="0.25">
      <c r="C781" s="175"/>
      <c r="E781" s="199"/>
      <c r="F781" s="200"/>
      <c r="G781" s="215"/>
      <c r="H781" s="201"/>
      <c r="I781" s="201"/>
      <c r="J781" s="202"/>
      <c r="K781" s="198"/>
    </row>
    <row r="782" spans="3:11" ht="15" customHeight="1" x14ac:dyDescent="0.25">
      <c r="C782" s="175"/>
      <c r="E782" s="199"/>
      <c r="F782" s="200"/>
      <c r="G782" s="215"/>
      <c r="H782" s="201"/>
      <c r="I782" s="201"/>
      <c r="J782" s="202"/>
      <c r="K782" s="198"/>
    </row>
    <row r="783" spans="3:11" ht="15" customHeight="1" x14ac:dyDescent="0.25">
      <c r="C783" s="175"/>
      <c r="E783" s="199"/>
      <c r="F783" s="200"/>
      <c r="G783" s="215"/>
      <c r="H783" s="201"/>
      <c r="I783" s="201"/>
      <c r="J783" s="202"/>
      <c r="K783" s="198"/>
    </row>
    <row r="784" spans="3:11" ht="15" customHeight="1" x14ac:dyDescent="0.25">
      <c r="C784" s="175"/>
      <c r="E784" s="199"/>
      <c r="F784" s="200"/>
      <c r="G784" s="215"/>
      <c r="H784" s="201"/>
      <c r="I784" s="201"/>
      <c r="J784" s="202"/>
      <c r="K784" s="198"/>
    </row>
    <row r="785" spans="3:11" ht="15" customHeight="1" x14ac:dyDescent="0.25">
      <c r="C785" s="175"/>
      <c r="E785" s="199"/>
      <c r="F785" s="200"/>
      <c r="G785" s="215"/>
      <c r="H785" s="201"/>
      <c r="I785" s="201"/>
      <c r="J785" s="202"/>
      <c r="K785" s="198"/>
    </row>
    <row r="786" spans="3:11" ht="15" customHeight="1" x14ac:dyDescent="0.25">
      <c r="C786" s="175"/>
      <c r="E786" s="199"/>
      <c r="F786" s="200"/>
      <c r="G786" s="215"/>
      <c r="H786" s="201"/>
      <c r="I786" s="201"/>
      <c r="J786" s="202"/>
      <c r="K786" s="198"/>
    </row>
    <row r="787" spans="3:11" ht="15" customHeight="1" x14ac:dyDescent="0.25">
      <c r="C787" s="175"/>
      <c r="E787" s="199"/>
      <c r="F787" s="200"/>
      <c r="G787" s="215"/>
      <c r="H787" s="201"/>
      <c r="I787" s="201"/>
      <c r="J787" s="202"/>
      <c r="K787" s="198"/>
    </row>
    <row r="788" spans="3:11" ht="15" customHeight="1" x14ac:dyDescent="0.25">
      <c r="C788" s="175"/>
      <c r="E788" s="199"/>
      <c r="F788" s="200"/>
      <c r="G788" s="215"/>
      <c r="H788" s="201"/>
      <c r="I788" s="201"/>
      <c r="J788" s="202"/>
      <c r="K788" s="198"/>
    </row>
    <row r="789" spans="3:11" ht="15" customHeight="1" x14ac:dyDescent="0.25">
      <c r="C789" s="175"/>
      <c r="E789" s="199"/>
      <c r="F789" s="200"/>
      <c r="G789" s="215"/>
      <c r="H789" s="201"/>
      <c r="I789" s="201"/>
      <c r="J789" s="202"/>
      <c r="K789" s="198"/>
    </row>
    <row r="790" spans="3:11" ht="15" customHeight="1" x14ac:dyDescent="0.25">
      <c r="C790" s="175"/>
      <c r="E790" s="199"/>
      <c r="F790" s="200"/>
      <c r="G790" s="215"/>
      <c r="H790" s="201"/>
      <c r="I790" s="201"/>
      <c r="J790" s="202"/>
      <c r="K790" s="198"/>
    </row>
    <row r="791" spans="3:11" ht="15" customHeight="1" x14ac:dyDescent="0.25">
      <c r="C791" s="175"/>
      <c r="E791" s="199"/>
      <c r="F791" s="200"/>
      <c r="G791" s="215"/>
      <c r="H791" s="201"/>
      <c r="I791" s="201"/>
      <c r="J791" s="202"/>
      <c r="K791" s="198"/>
    </row>
    <row r="792" spans="3:11" ht="15" customHeight="1" x14ac:dyDescent="0.25">
      <c r="C792" s="175"/>
      <c r="E792" s="199"/>
      <c r="F792" s="200"/>
      <c r="G792" s="215"/>
      <c r="H792" s="201"/>
      <c r="I792" s="201"/>
      <c r="J792" s="202"/>
      <c r="K792" s="198"/>
    </row>
    <row r="793" spans="3:11" ht="15" customHeight="1" x14ac:dyDescent="0.25">
      <c r="C793" s="175"/>
      <c r="E793" s="199"/>
      <c r="F793" s="200"/>
      <c r="G793" s="215"/>
      <c r="H793" s="201"/>
      <c r="I793" s="201"/>
      <c r="J793" s="202"/>
      <c r="K793" s="198"/>
    </row>
    <row r="794" spans="3:11" ht="15" customHeight="1" x14ac:dyDescent="0.25">
      <c r="C794" s="175"/>
      <c r="E794" s="199"/>
      <c r="F794" s="200"/>
      <c r="G794" s="215"/>
      <c r="H794" s="201"/>
      <c r="I794" s="201"/>
      <c r="J794" s="202"/>
      <c r="K794" s="198"/>
    </row>
    <row r="795" spans="3:11" ht="15" customHeight="1" x14ac:dyDescent="0.25">
      <c r="C795" s="175"/>
      <c r="E795" s="199"/>
      <c r="F795" s="200"/>
      <c r="G795" s="215"/>
      <c r="H795" s="201"/>
      <c r="I795" s="201"/>
      <c r="J795" s="202"/>
      <c r="K795" s="198"/>
    </row>
    <row r="796" spans="3:11" ht="15" customHeight="1" x14ac:dyDescent="0.25">
      <c r="C796" s="175"/>
      <c r="E796" s="199"/>
      <c r="F796" s="200"/>
      <c r="G796" s="215"/>
      <c r="H796" s="201"/>
      <c r="I796" s="201"/>
      <c r="J796" s="202"/>
      <c r="K796" s="198"/>
    </row>
    <row r="797" spans="3:11" ht="15" customHeight="1" x14ac:dyDescent="0.25">
      <c r="C797" s="175"/>
      <c r="E797" s="199"/>
      <c r="F797" s="200"/>
      <c r="G797" s="215"/>
      <c r="H797" s="201"/>
      <c r="I797" s="201"/>
      <c r="J797" s="202"/>
      <c r="K797" s="198"/>
    </row>
    <row r="798" spans="3:11" ht="15" customHeight="1" x14ac:dyDescent="0.25">
      <c r="C798" s="175"/>
      <c r="E798" s="199"/>
      <c r="F798" s="200"/>
      <c r="G798" s="215"/>
      <c r="H798" s="201"/>
      <c r="I798" s="201"/>
      <c r="J798" s="202"/>
      <c r="K798" s="198"/>
    </row>
    <row r="799" spans="3:11" ht="15" customHeight="1" x14ac:dyDescent="0.25">
      <c r="C799" s="175"/>
      <c r="E799" s="199"/>
      <c r="F799" s="200"/>
      <c r="G799" s="215"/>
      <c r="H799" s="201"/>
      <c r="I799" s="201"/>
      <c r="J799" s="202"/>
      <c r="K799" s="198"/>
    </row>
    <row r="800" spans="3:11" ht="15" customHeight="1" x14ac:dyDescent="0.25">
      <c r="C800" s="175"/>
      <c r="E800" s="199"/>
      <c r="F800" s="200"/>
      <c r="G800" s="215"/>
      <c r="H800" s="201"/>
      <c r="I800" s="201"/>
      <c r="J800" s="202"/>
      <c r="K800" s="198"/>
    </row>
    <row r="801" spans="3:11" ht="15" customHeight="1" x14ac:dyDescent="0.25">
      <c r="C801" s="175"/>
      <c r="E801" s="199"/>
      <c r="F801" s="200"/>
      <c r="G801" s="215"/>
      <c r="H801" s="201"/>
      <c r="I801" s="201"/>
      <c r="J801" s="202"/>
      <c r="K801" s="198"/>
    </row>
    <row r="802" spans="3:11" ht="15" customHeight="1" x14ac:dyDescent="0.25">
      <c r="C802" s="175"/>
      <c r="E802" s="199"/>
      <c r="F802" s="200"/>
      <c r="G802" s="215"/>
      <c r="H802" s="201"/>
      <c r="I802" s="201"/>
      <c r="J802" s="202"/>
      <c r="K802" s="198"/>
    </row>
    <row r="803" spans="3:11" ht="15" customHeight="1" x14ac:dyDescent="0.25">
      <c r="C803" s="175"/>
      <c r="E803" s="199"/>
      <c r="F803" s="200"/>
      <c r="G803" s="215"/>
      <c r="H803" s="201"/>
      <c r="I803" s="201"/>
      <c r="J803" s="202"/>
      <c r="K803" s="198"/>
    </row>
    <row r="804" spans="3:11" ht="15" customHeight="1" x14ac:dyDescent="0.25">
      <c r="C804" s="175"/>
      <c r="E804" s="199"/>
      <c r="F804" s="200"/>
      <c r="G804" s="215"/>
      <c r="H804" s="201"/>
      <c r="I804" s="201"/>
      <c r="J804" s="202"/>
      <c r="K804" s="198"/>
    </row>
    <row r="805" spans="3:11" ht="15" customHeight="1" x14ac:dyDescent="0.25">
      <c r="C805" s="175"/>
      <c r="E805" s="199"/>
      <c r="F805" s="200"/>
      <c r="G805" s="215"/>
      <c r="H805" s="201"/>
      <c r="I805" s="201"/>
      <c r="J805" s="202"/>
      <c r="K805" s="198"/>
    </row>
    <row r="806" spans="3:11" ht="15" customHeight="1" x14ac:dyDescent="0.25">
      <c r="C806" s="175"/>
      <c r="E806" s="199"/>
      <c r="F806" s="200"/>
      <c r="G806" s="215"/>
      <c r="H806" s="201"/>
      <c r="I806" s="201"/>
      <c r="J806" s="202"/>
      <c r="K806" s="198"/>
    </row>
    <row r="807" spans="3:11" ht="15" customHeight="1" x14ac:dyDescent="0.25">
      <c r="C807" s="175"/>
      <c r="E807" s="199"/>
      <c r="F807" s="200"/>
      <c r="G807" s="215"/>
      <c r="H807" s="201"/>
      <c r="I807" s="201"/>
      <c r="J807" s="202"/>
      <c r="K807" s="198"/>
    </row>
    <row r="808" spans="3:11" ht="15" customHeight="1" x14ac:dyDescent="0.25">
      <c r="C808" s="175"/>
      <c r="E808" s="199"/>
      <c r="F808" s="200"/>
      <c r="G808" s="215"/>
      <c r="H808" s="201"/>
      <c r="I808" s="201"/>
      <c r="J808" s="202"/>
      <c r="K808" s="198"/>
    </row>
    <row r="809" spans="3:11" ht="15" customHeight="1" x14ac:dyDescent="0.25">
      <c r="C809" s="175"/>
      <c r="E809" s="199"/>
      <c r="F809" s="200"/>
      <c r="G809" s="215"/>
      <c r="H809" s="201"/>
      <c r="I809" s="201"/>
      <c r="J809" s="202"/>
      <c r="K809" s="198"/>
    </row>
    <row r="810" spans="3:11" ht="15" customHeight="1" x14ac:dyDescent="0.25">
      <c r="C810" s="175"/>
      <c r="E810" s="199"/>
      <c r="F810" s="200"/>
      <c r="G810" s="215"/>
      <c r="H810" s="201"/>
      <c r="I810" s="201"/>
      <c r="J810" s="202"/>
      <c r="K810" s="198"/>
    </row>
    <row r="811" spans="3:11" ht="15" customHeight="1" x14ac:dyDescent="0.25">
      <c r="C811" s="175"/>
      <c r="E811" s="199"/>
      <c r="F811" s="200"/>
      <c r="G811" s="215"/>
      <c r="H811" s="201"/>
      <c r="I811" s="201"/>
      <c r="J811" s="202"/>
      <c r="K811" s="198"/>
    </row>
    <row r="812" spans="3:11" ht="15" customHeight="1" x14ac:dyDescent="0.25">
      <c r="C812" s="175"/>
      <c r="E812" s="199"/>
      <c r="F812" s="200"/>
      <c r="G812" s="215"/>
      <c r="H812" s="201"/>
      <c r="I812" s="201"/>
      <c r="J812" s="202"/>
      <c r="K812" s="198"/>
    </row>
    <row r="813" spans="3:11" ht="15" customHeight="1" x14ac:dyDescent="0.25">
      <c r="C813" s="175"/>
      <c r="E813" s="199"/>
      <c r="F813" s="200"/>
      <c r="G813" s="215"/>
      <c r="H813" s="201"/>
      <c r="I813" s="201"/>
      <c r="J813" s="202"/>
      <c r="K813" s="198"/>
    </row>
    <row r="814" spans="3:11" ht="15" customHeight="1" x14ac:dyDescent="0.25">
      <c r="C814" s="175"/>
      <c r="E814" s="199"/>
      <c r="F814" s="200"/>
      <c r="G814" s="215"/>
      <c r="H814" s="201"/>
      <c r="I814" s="201"/>
      <c r="J814" s="202"/>
      <c r="K814" s="198"/>
    </row>
    <row r="815" spans="3:11" ht="15" customHeight="1" x14ac:dyDescent="0.25">
      <c r="C815" s="175"/>
      <c r="E815" s="199"/>
      <c r="F815" s="200"/>
      <c r="G815" s="215"/>
      <c r="H815" s="201"/>
      <c r="I815" s="201"/>
      <c r="J815" s="202"/>
      <c r="K815" s="198"/>
    </row>
    <row r="816" spans="3:11" ht="15" customHeight="1" x14ac:dyDescent="0.25">
      <c r="C816" s="175"/>
      <c r="E816" s="199"/>
      <c r="F816" s="200"/>
      <c r="G816" s="215"/>
      <c r="H816" s="201"/>
      <c r="I816" s="201"/>
      <c r="J816" s="202"/>
      <c r="K816" s="198"/>
    </row>
    <row r="817" spans="3:11" ht="15" customHeight="1" x14ac:dyDescent="0.25">
      <c r="C817" s="175"/>
      <c r="E817" s="199"/>
      <c r="F817" s="200"/>
      <c r="G817" s="215"/>
      <c r="H817" s="201"/>
      <c r="I817" s="201"/>
      <c r="J817" s="202"/>
      <c r="K817" s="198"/>
    </row>
    <row r="818" spans="3:11" ht="15" customHeight="1" x14ac:dyDescent="0.25">
      <c r="C818" s="175"/>
      <c r="E818" s="199"/>
      <c r="F818" s="200"/>
      <c r="G818" s="215"/>
      <c r="H818" s="201"/>
      <c r="I818" s="201"/>
      <c r="J818" s="202"/>
      <c r="K818" s="198"/>
    </row>
    <row r="819" spans="3:11" ht="15" customHeight="1" x14ac:dyDescent="0.25">
      <c r="C819" s="175"/>
      <c r="E819" s="199"/>
      <c r="F819" s="200"/>
      <c r="G819" s="215"/>
      <c r="H819" s="201"/>
      <c r="I819" s="201"/>
      <c r="J819" s="202"/>
      <c r="K819" s="198"/>
    </row>
    <row r="820" spans="3:11" ht="15" customHeight="1" x14ac:dyDescent="0.25">
      <c r="C820" s="175"/>
      <c r="E820" s="199"/>
      <c r="F820" s="200"/>
      <c r="G820" s="215"/>
      <c r="H820" s="201"/>
      <c r="I820" s="201"/>
      <c r="J820" s="202"/>
      <c r="K820" s="198"/>
    </row>
    <row r="821" spans="3:11" ht="15" customHeight="1" x14ac:dyDescent="0.25">
      <c r="C821" s="175"/>
      <c r="E821" s="199"/>
      <c r="F821" s="200"/>
      <c r="G821" s="215"/>
      <c r="H821" s="201"/>
      <c r="I821" s="201"/>
      <c r="J821" s="202"/>
      <c r="K821" s="198"/>
    </row>
    <row r="822" spans="3:11" ht="15" customHeight="1" x14ac:dyDescent="0.25">
      <c r="C822" s="175"/>
      <c r="E822" s="199"/>
      <c r="F822" s="200"/>
      <c r="G822" s="215"/>
      <c r="H822" s="201"/>
      <c r="I822" s="201"/>
      <c r="J822" s="202"/>
      <c r="K822" s="198"/>
    </row>
    <row r="823" spans="3:11" ht="15" customHeight="1" x14ac:dyDescent="0.25">
      <c r="C823" s="175"/>
      <c r="E823" s="199"/>
      <c r="F823" s="200"/>
      <c r="G823" s="215"/>
      <c r="H823" s="201"/>
      <c r="I823" s="201"/>
      <c r="J823" s="202"/>
      <c r="K823" s="198"/>
    </row>
    <row r="824" spans="3:11" ht="15" customHeight="1" x14ac:dyDescent="0.25">
      <c r="C824" s="175"/>
      <c r="E824" s="199"/>
      <c r="F824" s="200"/>
      <c r="G824" s="215"/>
      <c r="H824" s="201"/>
      <c r="I824" s="201"/>
      <c r="J824" s="202"/>
      <c r="K824" s="198"/>
    </row>
    <row r="825" spans="3:11" ht="15" customHeight="1" x14ac:dyDescent="0.25">
      <c r="C825" s="175"/>
      <c r="E825" s="199"/>
      <c r="F825" s="200"/>
      <c r="G825" s="215"/>
      <c r="H825" s="201"/>
      <c r="I825" s="201"/>
      <c r="J825" s="202"/>
      <c r="K825" s="198"/>
    </row>
    <row r="826" spans="3:11" ht="15" customHeight="1" x14ac:dyDescent="0.25">
      <c r="C826" s="175"/>
      <c r="E826" s="199"/>
      <c r="F826" s="200"/>
      <c r="G826" s="215"/>
      <c r="H826" s="201"/>
      <c r="I826" s="201"/>
      <c r="J826" s="202"/>
      <c r="K826" s="198"/>
    </row>
    <row r="827" spans="3:11" ht="15" customHeight="1" x14ac:dyDescent="0.25">
      <c r="C827" s="175"/>
      <c r="E827" s="199"/>
      <c r="F827" s="200"/>
      <c r="G827" s="215"/>
      <c r="H827" s="201"/>
      <c r="I827" s="201"/>
      <c r="J827" s="202"/>
      <c r="K827" s="198"/>
    </row>
    <row r="828" spans="3:11" ht="15" customHeight="1" x14ac:dyDescent="0.25">
      <c r="C828" s="175"/>
      <c r="E828" s="199"/>
      <c r="F828" s="200"/>
      <c r="G828" s="215"/>
      <c r="H828" s="201"/>
      <c r="I828" s="201"/>
      <c r="J828" s="202"/>
      <c r="K828" s="198"/>
    </row>
    <row r="829" spans="3:11" ht="15" customHeight="1" x14ac:dyDescent="0.25">
      <c r="C829" s="175"/>
      <c r="E829" s="199"/>
      <c r="F829" s="200"/>
      <c r="G829" s="215"/>
      <c r="H829" s="201"/>
      <c r="I829" s="201"/>
      <c r="J829" s="202"/>
      <c r="K829" s="198"/>
    </row>
    <row r="830" spans="3:11" ht="15" customHeight="1" x14ac:dyDescent="0.25">
      <c r="C830" s="175"/>
      <c r="E830" s="199"/>
      <c r="F830" s="200"/>
      <c r="G830" s="215"/>
      <c r="H830" s="201"/>
      <c r="I830" s="201"/>
      <c r="J830" s="202"/>
      <c r="K830" s="198"/>
    </row>
    <row r="831" spans="3:11" ht="15" customHeight="1" x14ac:dyDescent="0.25">
      <c r="C831" s="175"/>
      <c r="E831" s="199"/>
      <c r="F831" s="200"/>
      <c r="G831" s="215"/>
      <c r="H831" s="201"/>
      <c r="I831" s="201"/>
      <c r="J831" s="202"/>
      <c r="K831" s="198"/>
    </row>
    <row r="832" spans="3:11" ht="15" customHeight="1" x14ac:dyDescent="0.25">
      <c r="C832" s="175"/>
      <c r="E832" s="199"/>
      <c r="F832" s="200"/>
      <c r="G832" s="215"/>
      <c r="H832" s="201"/>
      <c r="I832" s="201"/>
      <c r="J832" s="202"/>
      <c r="K832" s="198"/>
    </row>
    <row r="833" spans="3:11" ht="15" customHeight="1" x14ac:dyDescent="0.25">
      <c r="C833" s="175"/>
      <c r="E833" s="199"/>
      <c r="F833" s="200"/>
      <c r="G833" s="215"/>
      <c r="H833" s="201"/>
      <c r="I833" s="201"/>
      <c r="J833" s="202"/>
      <c r="K833" s="198"/>
    </row>
    <row r="834" spans="3:11" ht="15" customHeight="1" x14ac:dyDescent="0.25">
      <c r="C834" s="175"/>
      <c r="E834" s="199"/>
      <c r="F834" s="200"/>
      <c r="G834" s="215"/>
      <c r="H834" s="201"/>
      <c r="I834" s="201"/>
      <c r="J834" s="202"/>
      <c r="K834" s="198"/>
    </row>
    <row r="835" spans="3:11" ht="15" customHeight="1" x14ac:dyDescent="0.25">
      <c r="C835" s="175"/>
      <c r="E835" s="199"/>
      <c r="F835" s="200"/>
      <c r="G835" s="215"/>
      <c r="H835" s="201"/>
      <c r="I835" s="201"/>
      <c r="J835" s="202"/>
      <c r="K835" s="198"/>
    </row>
    <row r="836" spans="3:11" ht="15" customHeight="1" x14ac:dyDescent="0.25">
      <c r="C836" s="175"/>
      <c r="E836" s="199"/>
      <c r="F836" s="200"/>
      <c r="G836" s="215"/>
      <c r="H836" s="201"/>
      <c r="I836" s="201"/>
      <c r="J836" s="202"/>
      <c r="K836" s="198"/>
    </row>
    <row r="837" spans="3:11" ht="15" customHeight="1" x14ac:dyDescent="0.25">
      <c r="C837" s="175"/>
      <c r="E837" s="199"/>
      <c r="F837" s="200"/>
      <c r="G837" s="215"/>
      <c r="H837" s="201"/>
      <c r="I837" s="201"/>
      <c r="J837" s="202"/>
      <c r="K837" s="198"/>
    </row>
    <row r="838" spans="3:11" ht="15" customHeight="1" x14ac:dyDescent="0.25">
      <c r="C838" s="175"/>
      <c r="E838" s="199"/>
      <c r="F838" s="200"/>
      <c r="G838" s="215"/>
      <c r="H838" s="201"/>
      <c r="I838" s="201"/>
      <c r="J838" s="202"/>
      <c r="K838" s="198"/>
    </row>
    <row r="839" spans="3:11" ht="15" customHeight="1" x14ac:dyDescent="0.25">
      <c r="C839" s="175"/>
      <c r="E839" s="199"/>
      <c r="F839" s="200"/>
      <c r="G839" s="215"/>
      <c r="H839" s="201"/>
      <c r="I839" s="201"/>
      <c r="J839" s="202"/>
      <c r="K839" s="198"/>
    </row>
    <row r="840" spans="3:11" ht="15" customHeight="1" x14ac:dyDescent="0.25">
      <c r="C840" s="175"/>
      <c r="E840" s="199"/>
      <c r="F840" s="200"/>
      <c r="G840" s="215"/>
      <c r="H840" s="201"/>
      <c r="I840" s="201"/>
      <c r="J840" s="202"/>
      <c r="K840" s="198"/>
    </row>
    <row r="841" spans="3:11" ht="15" customHeight="1" x14ac:dyDescent="0.25">
      <c r="C841" s="175"/>
      <c r="E841" s="199"/>
      <c r="F841" s="200"/>
      <c r="G841" s="215"/>
      <c r="H841" s="201"/>
      <c r="I841" s="201"/>
      <c r="J841" s="202"/>
      <c r="K841" s="198"/>
    </row>
    <row r="842" spans="3:11" ht="15" customHeight="1" x14ac:dyDescent="0.25">
      <c r="C842" s="175"/>
      <c r="E842" s="199"/>
      <c r="F842" s="200"/>
      <c r="G842" s="215"/>
      <c r="H842" s="201"/>
      <c r="I842" s="201"/>
      <c r="J842" s="202"/>
      <c r="K842" s="198"/>
    </row>
    <row r="843" spans="3:11" ht="15" customHeight="1" x14ac:dyDescent="0.25">
      <c r="C843" s="175"/>
      <c r="E843" s="199"/>
      <c r="F843" s="200"/>
      <c r="G843" s="215"/>
      <c r="H843" s="201"/>
      <c r="I843" s="201"/>
      <c r="J843" s="202"/>
      <c r="K843" s="198"/>
    </row>
    <row r="844" spans="3:11" ht="15" customHeight="1" x14ac:dyDescent="0.25">
      <c r="C844" s="175"/>
      <c r="E844" s="199"/>
      <c r="F844" s="200"/>
      <c r="G844" s="215"/>
      <c r="H844" s="201"/>
      <c r="I844" s="201"/>
      <c r="J844" s="202"/>
      <c r="K844" s="198"/>
    </row>
    <row r="845" spans="3:11" ht="15" customHeight="1" x14ac:dyDescent="0.25">
      <c r="C845" s="175"/>
      <c r="E845" s="199"/>
      <c r="F845" s="200"/>
      <c r="G845" s="215"/>
      <c r="H845" s="201"/>
      <c r="I845" s="201"/>
      <c r="J845" s="202"/>
      <c r="K845" s="198"/>
    </row>
    <row r="846" spans="3:11" ht="15" customHeight="1" x14ac:dyDescent="0.25">
      <c r="C846" s="175"/>
      <c r="E846" s="199"/>
      <c r="F846" s="200"/>
      <c r="G846" s="215"/>
      <c r="H846" s="201"/>
      <c r="I846" s="201"/>
      <c r="J846" s="202"/>
      <c r="K846" s="198"/>
    </row>
    <row r="847" spans="3:11" ht="15" customHeight="1" x14ac:dyDescent="0.25">
      <c r="C847" s="175"/>
      <c r="E847" s="199"/>
      <c r="F847" s="200"/>
      <c r="G847" s="215"/>
      <c r="H847" s="201"/>
      <c r="I847" s="201"/>
      <c r="J847" s="202"/>
      <c r="K847" s="198"/>
    </row>
    <row r="848" spans="3:11" ht="15" customHeight="1" x14ac:dyDescent="0.25">
      <c r="C848" s="175"/>
      <c r="E848" s="199"/>
      <c r="F848" s="200"/>
      <c r="G848" s="215"/>
      <c r="H848" s="201"/>
      <c r="I848" s="201"/>
      <c r="J848" s="202"/>
      <c r="K848" s="198"/>
    </row>
    <row r="849" spans="3:11" ht="15" customHeight="1" x14ac:dyDescent="0.25">
      <c r="C849" s="175"/>
      <c r="E849" s="199"/>
      <c r="F849" s="200"/>
      <c r="G849" s="215"/>
      <c r="H849" s="201"/>
      <c r="I849" s="201"/>
      <c r="J849" s="202"/>
      <c r="K849" s="198"/>
    </row>
    <row r="850" spans="3:11" ht="15" customHeight="1" x14ac:dyDescent="0.25">
      <c r="C850" s="175"/>
      <c r="E850" s="199"/>
      <c r="F850" s="200"/>
      <c r="G850" s="215"/>
      <c r="H850" s="201"/>
      <c r="I850" s="201"/>
      <c r="J850" s="202"/>
      <c r="K850" s="198"/>
    </row>
    <row r="851" spans="3:11" ht="15" customHeight="1" x14ac:dyDescent="0.25">
      <c r="C851" s="175"/>
      <c r="E851" s="199"/>
      <c r="F851" s="200"/>
      <c r="G851" s="215"/>
      <c r="H851" s="201"/>
      <c r="I851" s="201"/>
      <c r="J851" s="202"/>
      <c r="K851" s="198"/>
    </row>
    <row r="852" spans="3:11" ht="15" customHeight="1" x14ac:dyDescent="0.25">
      <c r="C852" s="175"/>
      <c r="E852" s="199"/>
      <c r="F852" s="200"/>
      <c r="G852" s="215"/>
      <c r="H852" s="201"/>
      <c r="I852" s="201"/>
      <c r="J852" s="202"/>
      <c r="K852" s="198"/>
    </row>
    <row r="853" spans="3:11" ht="15" customHeight="1" x14ac:dyDescent="0.25">
      <c r="C853" s="175"/>
      <c r="E853" s="199"/>
      <c r="F853" s="200"/>
      <c r="G853" s="215"/>
      <c r="H853" s="201"/>
      <c r="I853" s="201"/>
      <c r="J853" s="202"/>
      <c r="K853" s="198"/>
    </row>
    <row r="854" spans="3:11" ht="15" customHeight="1" x14ac:dyDescent="0.25">
      <c r="C854" s="175"/>
      <c r="E854" s="199"/>
      <c r="F854" s="200"/>
      <c r="G854" s="215"/>
      <c r="H854" s="201"/>
      <c r="I854" s="201"/>
      <c r="J854" s="202"/>
      <c r="K854" s="198"/>
    </row>
    <row r="855" spans="3:11" ht="15" customHeight="1" x14ac:dyDescent="0.25">
      <c r="C855" s="175"/>
      <c r="E855" s="199"/>
      <c r="F855" s="200"/>
      <c r="G855" s="215"/>
      <c r="H855" s="201"/>
      <c r="I855" s="201"/>
      <c r="J855" s="202"/>
      <c r="K855" s="198"/>
    </row>
    <row r="856" spans="3:11" ht="15" customHeight="1" x14ac:dyDescent="0.25">
      <c r="C856" s="175"/>
      <c r="E856" s="199"/>
      <c r="F856" s="200"/>
      <c r="G856" s="215"/>
      <c r="H856" s="201"/>
      <c r="I856" s="201"/>
      <c r="J856" s="202"/>
      <c r="K856" s="198"/>
    </row>
    <row r="857" spans="3:11" ht="15" customHeight="1" x14ac:dyDescent="0.25">
      <c r="C857" s="175"/>
      <c r="E857" s="199"/>
      <c r="F857" s="200"/>
      <c r="G857" s="215"/>
      <c r="H857" s="201"/>
      <c r="I857" s="201"/>
      <c r="J857" s="202"/>
      <c r="K857" s="198"/>
    </row>
    <row r="858" spans="3:11" ht="15" customHeight="1" x14ac:dyDescent="0.25">
      <c r="C858" s="175"/>
      <c r="E858" s="199"/>
      <c r="F858" s="200"/>
      <c r="G858" s="215"/>
      <c r="H858" s="201"/>
      <c r="I858" s="201"/>
      <c r="J858" s="202"/>
      <c r="K858" s="198"/>
    </row>
    <row r="859" spans="3:11" ht="15" customHeight="1" x14ac:dyDescent="0.25">
      <c r="C859" s="175"/>
      <c r="E859" s="199"/>
      <c r="F859" s="200"/>
      <c r="G859" s="215"/>
      <c r="H859" s="201"/>
      <c r="I859" s="201"/>
      <c r="J859" s="202"/>
      <c r="K859" s="198"/>
    </row>
    <row r="860" spans="3:11" ht="15" customHeight="1" x14ac:dyDescent="0.25">
      <c r="C860" s="175"/>
      <c r="E860" s="199"/>
      <c r="F860" s="200"/>
      <c r="G860" s="215"/>
      <c r="H860" s="201"/>
      <c r="I860" s="201"/>
      <c r="J860" s="202"/>
      <c r="K860" s="198"/>
    </row>
    <row r="861" spans="3:11" ht="15" customHeight="1" x14ac:dyDescent="0.25">
      <c r="C861" s="175"/>
      <c r="E861" s="199"/>
      <c r="F861" s="200"/>
      <c r="G861" s="215"/>
      <c r="H861" s="201"/>
      <c r="I861" s="201"/>
      <c r="J861" s="202"/>
      <c r="K861" s="198"/>
    </row>
    <row r="862" spans="3:11" ht="15" customHeight="1" x14ac:dyDescent="0.25">
      <c r="C862" s="175"/>
      <c r="E862" s="199"/>
      <c r="F862" s="200"/>
      <c r="G862" s="215"/>
      <c r="H862" s="201"/>
      <c r="I862" s="201"/>
      <c r="J862" s="202"/>
      <c r="K862" s="198"/>
    </row>
    <row r="863" spans="3:11" ht="15" customHeight="1" x14ac:dyDescent="0.25">
      <c r="C863" s="175"/>
      <c r="E863" s="199"/>
      <c r="F863" s="200"/>
      <c r="G863" s="215"/>
      <c r="H863" s="201"/>
      <c r="I863" s="201"/>
      <c r="J863" s="202"/>
      <c r="K863" s="198"/>
    </row>
    <row r="864" spans="3:11" ht="15" customHeight="1" x14ac:dyDescent="0.25">
      <c r="C864" s="175"/>
      <c r="E864" s="199"/>
      <c r="F864" s="200"/>
      <c r="G864" s="215"/>
      <c r="H864" s="201"/>
      <c r="I864" s="201"/>
      <c r="J864" s="202"/>
      <c r="K864" s="198"/>
    </row>
    <row r="865" spans="3:11" ht="15" customHeight="1" x14ac:dyDescent="0.25">
      <c r="C865" s="175"/>
      <c r="E865" s="199"/>
      <c r="F865" s="200"/>
      <c r="G865" s="215"/>
      <c r="H865" s="201"/>
      <c r="I865" s="201"/>
      <c r="J865" s="202"/>
      <c r="K865" s="198"/>
    </row>
    <row r="866" spans="3:11" ht="15" customHeight="1" x14ac:dyDescent="0.25">
      <c r="C866" s="175"/>
      <c r="E866" s="199"/>
      <c r="F866" s="200"/>
      <c r="G866" s="215"/>
      <c r="H866" s="201"/>
      <c r="I866" s="201"/>
      <c r="J866" s="202"/>
      <c r="K866" s="198"/>
    </row>
    <row r="867" spans="3:11" ht="15" customHeight="1" x14ac:dyDescent="0.25">
      <c r="C867" s="175"/>
      <c r="E867" s="199"/>
      <c r="F867" s="200"/>
      <c r="G867" s="215"/>
      <c r="H867" s="201"/>
      <c r="I867" s="201"/>
      <c r="J867" s="202"/>
      <c r="K867" s="198"/>
    </row>
    <row r="868" spans="3:11" ht="15" customHeight="1" x14ac:dyDescent="0.25">
      <c r="C868" s="175"/>
      <c r="E868" s="199"/>
      <c r="F868" s="200"/>
      <c r="G868" s="215"/>
      <c r="H868" s="201"/>
      <c r="I868" s="201"/>
      <c r="J868" s="202"/>
      <c r="K868" s="198"/>
    </row>
    <row r="869" spans="3:11" ht="15" customHeight="1" x14ac:dyDescent="0.25">
      <c r="C869" s="175"/>
      <c r="E869" s="199"/>
      <c r="F869" s="200"/>
      <c r="G869" s="215"/>
      <c r="H869" s="201"/>
      <c r="I869" s="201"/>
      <c r="J869" s="202"/>
      <c r="K869" s="198"/>
    </row>
    <row r="870" spans="3:11" ht="15" customHeight="1" x14ac:dyDescent="0.25">
      <c r="C870" s="175"/>
      <c r="E870" s="199"/>
      <c r="F870" s="200"/>
      <c r="G870" s="215"/>
      <c r="H870" s="201"/>
      <c r="I870" s="201"/>
      <c r="J870" s="202"/>
      <c r="K870" s="198"/>
    </row>
    <row r="871" spans="3:11" ht="15" customHeight="1" x14ac:dyDescent="0.25">
      <c r="C871" s="175"/>
      <c r="E871" s="199"/>
      <c r="F871" s="200"/>
      <c r="G871" s="215"/>
      <c r="H871" s="201"/>
      <c r="I871" s="201"/>
      <c r="J871" s="202"/>
      <c r="K871" s="198"/>
    </row>
    <row r="872" spans="3:11" ht="15" customHeight="1" x14ac:dyDescent="0.25">
      <c r="C872" s="175"/>
      <c r="E872" s="199"/>
      <c r="F872" s="200"/>
      <c r="G872" s="215"/>
      <c r="H872" s="201"/>
      <c r="I872" s="201"/>
      <c r="J872" s="202"/>
      <c r="K872" s="198"/>
    </row>
    <row r="873" spans="3:11" ht="15" customHeight="1" x14ac:dyDescent="0.25">
      <c r="C873" s="175"/>
      <c r="E873" s="199"/>
      <c r="F873" s="200"/>
      <c r="G873" s="215"/>
      <c r="H873" s="201"/>
      <c r="I873" s="201"/>
      <c r="J873" s="202"/>
      <c r="K873" s="198"/>
    </row>
    <row r="874" spans="3:11" ht="15" customHeight="1" x14ac:dyDescent="0.25">
      <c r="C874" s="175"/>
      <c r="E874" s="199"/>
      <c r="F874" s="200"/>
      <c r="G874" s="215"/>
      <c r="H874" s="201"/>
      <c r="I874" s="201"/>
      <c r="J874" s="202"/>
      <c r="K874" s="198"/>
    </row>
    <row r="875" spans="3:11" ht="15" customHeight="1" x14ac:dyDescent="0.25">
      <c r="C875" s="175"/>
      <c r="E875" s="199"/>
      <c r="F875" s="200"/>
      <c r="G875" s="215"/>
      <c r="H875" s="201"/>
      <c r="I875" s="201"/>
      <c r="J875" s="202"/>
      <c r="K875" s="198"/>
    </row>
    <row r="876" spans="3:11" ht="15" customHeight="1" x14ac:dyDescent="0.25">
      <c r="C876" s="175"/>
      <c r="E876" s="199"/>
      <c r="F876" s="200"/>
      <c r="G876" s="215"/>
      <c r="H876" s="201"/>
      <c r="I876" s="201"/>
      <c r="J876" s="202"/>
      <c r="K876" s="198"/>
    </row>
    <row r="877" spans="3:11" ht="15" customHeight="1" x14ac:dyDescent="0.25">
      <c r="C877" s="175"/>
      <c r="E877" s="199"/>
      <c r="F877" s="200"/>
      <c r="G877" s="215"/>
      <c r="H877" s="201"/>
      <c r="I877" s="201"/>
      <c r="J877" s="202"/>
      <c r="K877" s="198"/>
    </row>
    <row r="878" spans="3:11" ht="15" customHeight="1" x14ac:dyDescent="0.25">
      <c r="C878" s="175"/>
      <c r="E878" s="199"/>
      <c r="F878" s="200"/>
      <c r="G878" s="215"/>
      <c r="H878" s="201"/>
      <c r="I878" s="201"/>
      <c r="J878" s="202"/>
      <c r="K878" s="198"/>
    </row>
    <row r="879" spans="3:11" ht="15" customHeight="1" x14ac:dyDescent="0.25">
      <c r="C879" s="175"/>
      <c r="E879" s="199"/>
      <c r="F879" s="200"/>
      <c r="G879" s="215"/>
      <c r="H879" s="201"/>
      <c r="I879" s="201"/>
      <c r="J879" s="202"/>
      <c r="K879" s="198"/>
    </row>
    <row r="880" spans="3:11" ht="15" customHeight="1" x14ac:dyDescent="0.25">
      <c r="C880" s="175"/>
      <c r="E880" s="199"/>
      <c r="F880" s="200"/>
      <c r="G880" s="215"/>
      <c r="H880" s="201"/>
      <c r="I880" s="201"/>
      <c r="J880" s="202"/>
      <c r="K880" s="198"/>
    </row>
    <row r="881" spans="3:11" ht="15" customHeight="1" x14ac:dyDescent="0.25">
      <c r="C881" s="175"/>
      <c r="E881" s="199"/>
      <c r="F881" s="200"/>
      <c r="G881" s="215"/>
      <c r="H881" s="201"/>
      <c r="I881" s="201"/>
      <c r="J881" s="202"/>
      <c r="K881" s="198"/>
    </row>
    <row r="882" spans="3:11" ht="15" customHeight="1" x14ac:dyDescent="0.25">
      <c r="C882" s="175"/>
      <c r="E882" s="199"/>
      <c r="F882" s="200"/>
      <c r="G882" s="215"/>
      <c r="H882" s="201"/>
      <c r="I882" s="201"/>
      <c r="J882" s="202"/>
      <c r="K882" s="198"/>
    </row>
    <row r="883" spans="3:11" ht="15" customHeight="1" x14ac:dyDescent="0.25">
      <c r="C883" s="175"/>
      <c r="E883" s="199"/>
      <c r="F883" s="200"/>
      <c r="G883" s="215"/>
      <c r="H883" s="201"/>
      <c r="I883" s="201"/>
      <c r="J883" s="202"/>
      <c r="K883" s="198"/>
    </row>
    <row r="884" spans="3:11" ht="15" customHeight="1" x14ac:dyDescent="0.25">
      <c r="C884" s="175"/>
      <c r="E884" s="199"/>
      <c r="F884" s="200"/>
      <c r="G884" s="215"/>
      <c r="H884" s="201"/>
      <c r="I884" s="201"/>
      <c r="J884" s="202"/>
      <c r="K884" s="198"/>
    </row>
    <row r="885" spans="3:11" ht="15" customHeight="1" x14ac:dyDescent="0.25">
      <c r="C885" s="175"/>
      <c r="E885" s="199"/>
      <c r="F885" s="200"/>
      <c r="G885" s="215"/>
      <c r="H885" s="201"/>
      <c r="I885" s="201"/>
      <c r="J885" s="202"/>
      <c r="K885" s="198"/>
    </row>
    <row r="886" spans="3:11" ht="15" customHeight="1" x14ac:dyDescent="0.25">
      <c r="C886" s="175"/>
      <c r="E886" s="199"/>
      <c r="F886" s="200"/>
      <c r="G886" s="215"/>
      <c r="H886" s="201"/>
      <c r="I886" s="201"/>
      <c r="J886" s="202"/>
      <c r="K886" s="198"/>
    </row>
    <row r="887" spans="3:11" ht="15" customHeight="1" x14ac:dyDescent="0.25">
      <c r="C887" s="175"/>
      <c r="E887" s="199"/>
      <c r="F887" s="200"/>
      <c r="G887" s="215"/>
      <c r="H887" s="201"/>
      <c r="I887" s="201"/>
      <c r="J887" s="202"/>
      <c r="K887" s="198"/>
    </row>
    <row r="888" spans="3:11" ht="15" customHeight="1" x14ac:dyDescent="0.25">
      <c r="C888" s="175"/>
      <c r="E888" s="199"/>
      <c r="F888" s="200"/>
      <c r="G888" s="215"/>
      <c r="H888" s="201"/>
      <c r="I888" s="201"/>
      <c r="J888" s="202"/>
      <c r="K888" s="198"/>
    </row>
    <row r="889" spans="3:11" ht="15" customHeight="1" x14ac:dyDescent="0.25">
      <c r="C889" s="175"/>
      <c r="E889" s="199"/>
      <c r="F889" s="200"/>
      <c r="G889" s="215"/>
      <c r="H889" s="201"/>
      <c r="I889" s="201"/>
      <c r="J889" s="202"/>
      <c r="K889" s="198"/>
    </row>
    <row r="890" spans="3:11" ht="15" customHeight="1" x14ac:dyDescent="0.25">
      <c r="C890" s="175"/>
      <c r="E890" s="199"/>
      <c r="F890" s="200"/>
      <c r="G890" s="215"/>
      <c r="H890" s="201"/>
      <c r="I890" s="201"/>
      <c r="J890" s="202"/>
      <c r="K890" s="198"/>
    </row>
    <row r="891" spans="3:11" ht="15" customHeight="1" x14ac:dyDescent="0.25">
      <c r="C891" s="175"/>
      <c r="E891" s="199"/>
      <c r="F891" s="200"/>
      <c r="G891" s="215"/>
      <c r="H891" s="201"/>
      <c r="I891" s="201"/>
      <c r="J891" s="202"/>
      <c r="K891" s="198"/>
    </row>
    <row r="892" spans="3:11" ht="15" customHeight="1" x14ac:dyDescent="0.25">
      <c r="C892" s="175"/>
      <c r="E892" s="199"/>
      <c r="F892" s="200"/>
      <c r="G892" s="215"/>
      <c r="H892" s="201"/>
      <c r="I892" s="201"/>
      <c r="J892" s="202"/>
      <c r="K892" s="198"/>
    </row>
    <row r="893" spans="3:11" ht="15" customHeight="1" x14ac:dyDescent="0.25">
      <c r="C893" s="175"/>
      <c r="J893" s="202"/>
      <c r="K893" s="198"/>
    </row>
    <row r="894" spans="3:11" ht="15" customHeight="1" x14ac:dyDescent="0.25">
      <c r="C894" s="175"/>
      <c r="J894" s="202"/>
      <c r="K894" s="198"/>
    </row>
    <row r="895" spans="3:11" ht="15" customHeight="1" x14ac:dyDescent="0.25">
      <c r="C895" s="175"/>
      <c r="J895" s="202"/>
      <c r="K895" s="198"/>
    </row>
    <row r="896" spans="3:11" ht="15" customHeight="1" x14ac:dyDescent="0.25">
      <c r="C896" s="175"/>
      <c r="J896" s="202"/>
      <c r="K896" s="198"/>
    </row>
    <row r="897" spans="3:11" ht="15" customHeight="1" x14ac:dyDescent="0.25">
      <c r="C897" s="175"/>
      <c r="J897" s="202"/>
      <c r="K897" s="198"/>
    </row>
    <row r="898" spans="3:11" ht="15" customHeight="1" x14ac:dyDescent="0.25">
      <c r="C898" s="175"/>
      <c r="J898" s="202"/>
      <c r="K898" s="198"/>
    </row>
    <row r="899" spans="3:11" ht="15" customHeight="1" x14ac:dyDescent="0.25">
      <c r="C899" s="175"/>
      <c r="J899" s="202"/>
      <c r="K899" s="198"/>
    </row>
    <row r="900" spans="3:11" ht="15" customHeight="1" x14ac:dyDescent="0.25">
      <c r="C900" s="175"/>
      <c r="E900" s="175"/>
      <c r="H900" s="175"/>
      <c r="I900" s="175"/>
      <c r="J900" s="202"/>
      <c r="K900" s="198"/>
    </row>
    <row r="901" spans="3:11" ht="15" customHeight="1" x14ac:dyDescent="0.25">
      <c r="C901" s="175"/>
      <c r="E901" s="175"/>
      <c r="H901" s="175"/>
      <c r="I901" s="175"/>
      <c r="J901" s="202"/>
      <c r="K901" s="198"/>
    </row>
    <row r="902" spans="3:11" ht="15" customHeight="1" x14ac:dyDescent="0.25">
      <c r="C902" s="175"/>
      <c r="E902" s="175"/>
      <c r="H902" s="175"/>
      <c r="I902" s="175"/>
      <c r="J902" s="202"/>
      <c r="K902" s="198"/>
    </row>
    <row r="903" spans="3:11" ht="15" customHeight="1" x14ac:dyDescent="0.25">
      <c r="C903" s="175"/>
      <c r="E903" s="175"/>
      <c r="H903" s="175"/>
      <c r="I903" s="175"/>
      <c r="J903" s="202"/>
      <c r="K903" s="198"/>
    </row>
    <row r="904" spans="3:11" ht="15" customHeight="1" x14ac:dyDescent="0.25">
      <c r="C904" s="175"/>
      <c r="E904" s="175"/>
      <c r="H904" s="175"/>
      <c r="I904" s="175"/>
      <c r="J904" s="202"/>
      <c r="K904" s="198"/>
    </row>
    <row r="905" spans="3:11" ht="15" customHeight="1" x14ac:dyDescent="0.25">
      <c r="C905" s="175"/>
      <c r="E905" s="175"/>
      <c r="H905" s="175"/>
      <c r="I905" s="175"/>
      <c r="J905" s="202"/>
      <c r="K905" s="198"/>
    </row>
    <row r="906" spans="3:11" ht="15" customHeight="1" x14ac:dyDescent="0.25">
      <c r="C906" s="175"/>
      <c r="E906" s="175"/>
      <c r="H906" s="175"/>
      <c r="I906" s="175"/>
      <c r="J906" s="202"/>
      <c r="K906" s="198"/>
    </row>
    <row r="907" spans="3:11" ht="15" customHeight="1" x14ac:dyDescent="0.25">
      <c r="C907" s="175"/>
      <c r="E907" s="175"/>
      <c r="H907" s="175"/>
      <c r="I907" s="175"/>
      <c r="J907" s="202"/>
      <c r="K907" s="198"/>
    </row>
    <row r="908" spans="3:11" ht="15" customHeight="1" x14ac:dyDescent="0.25">
      <c r="C908" s="175"/>
      <c r="E908" s="175"/>
      <c r="H908" s="175"/>
      <c r="I908" s="175"/>
      <c r="J908" s="202"/>
      <c r="K908" s="198"/>
    </row>
    <row r="909" spans="3:11" ht="15" customHeight="1" x14ac:dyDescent="0.25">
      <c r="C909" s="175"/>
      <c r="E909" s="175"/>
      <c r="H909" s="175"/>
      <c r="I909" s="175"/>
      <c r="J909" s="202"/>
      <c r="K909" s="198"/>
    </row>
    <row r="910" spans="3:11" ht="15" customHeight="1" x14ac:dyDescent="0.25">
      <c r="C910" s="175"/>
      <c r="E910" s="175"/>
      <c r="H910" s="175"/>
      <c r="I910" s="175"/>
      <c r="J910" s="202"/>
      <c r="K910" s="198"/>
    </row>
    <row r="911" spans="3:11" ht="15" customHeight="1" x14ac:dyDescent="0.25">
      <c r="C911" s="175"/>
      <c r="E911" s="175"/>
      <c r="H911" s="175"/>
      <c r="I911" s="175"/>
      <c r="J911" s="202"/>
      <c r="K911" s="198"/>
    </row>
    <row r="912" spans="3:11" ht="15" customHeight="1" x14ac:dyDescent="0.25">
      <c r="C912" s="175"/>
      <c r="E912" s="175"/>
      <c r="H912" s="175"/>
      <c r="I912" s="175"/>
      <c r="J912" s="202"/>
      <c r="K912" s="198"/>
    </row>
    <row r="913" spans="3:11" ht="15" customHeight="1" x14ac:dyDescent="0.25">
      <c r="C913" s="175"/>
      <c r="E913" s="175"/>
      <c r="H913" s="175"/>
      <c r="I913" s="175"/>
      <c r="J913" s="202"/>
      <c r="K913" s="198"/>
    </row>
    <row r="914" spans="3:11" ht="15" customHeight="1" x14ac:dyDescent="0.25">
      <c r="C914" s="175"/>
      <c r="E914" s="175"/>
      <c r="H914" s="175"/>
      <c r="I914" s="175"/>
      <c r="J914" s="202"/>
      <c r="K914" s="198"/>
    </row>
    <row r="915" spans="3:11" ht="15" customHeight="1" x14ac:dyDescent="0.25">
      <c r="C915" s="175"/>
      <c r="E915" s="175"/>
      <c r="H915" s="175"/>
      <c r="I915" s="175"/>
      <c r="J915" s="202"/>
      <c r="K915" s="198"/>
    </row>
    <row r="916" spans="3:11" ht="15" customHeight="1" x14ac:dyDescent="0.25">
      <c r="C916" s="175"/>
      <c r="E916" s="175"/>
      <c r="H916" s="175"/>
      <c r="I916" s="175"/>
      <c r="J916" s="202"/>
      <c r="K916" s="198"/>
    </row>
    <row r="917" spans="3:11" ht="15" customHeight="1" x14ac:dyDescent="0.25">
      <c r="C917" s="175"/>
      <c r="E917" s="175"/>
      <c r="H917" s="175"/>
      <c r="I917" s="175"/>
      <c r="J917" s="202"/>
      <c r="K917" s="198"/>
    </row>
    <row r="918" spans="3:11" ht="15" customHeight="1" x14ac:dyDescent="0.25">
      <c r="C918" s="175"/>
      <c r="E918" s="175"/>
      <c r="H918" s="175"/>
      <c r="I918" s="175"/>
      <c r="J918" s="202"/>
      <c r="K918" s="198"/>
    </row>
    <row r="919" spans="3:11" ht="15" customHeight="1" x14ac:dyDescent="0.25">
      <c r="C919" s="175"/>
      <c r="E919" s="175"/>
      <c r="H919" s="175"/>
      <c r="I919" s="175"/>
      <c r="J919" s="202"/>
      <c r="K919" s="198"/>
    </row>
    <row r="920" spans="3:11" ht="15" customHeight="1" x14ac:dyDescent="0.25">
      <c r="C920" s="175"/>
      <c r="E920" s="175"/>
      <c r="H920" s="175"/>
      <c r="I920" s="175"/>
      <c r="J920" s="202"/>
      <c r="K920" s="198"/>
    </row>
    <row r="921" spans="3:11" ht="15" customHeight="1" x14ac:dyDescent="0.25">
      <c r="C921" s="175"/>
      <c r="E921" s="175"/>
      <c r="H921" s="175"/>
      <c r="I921" s="175"/>
      <c r="J921" s="202"/>
      <c r="K921" s="198"/>
    </row>
    <row r="922" spans="3:11" ht="15" customHeight="1" x14ac:dyDescent="0.25">
      <c r="C922" s="175"/>
      <c r="E922" s="175"/>
      <c r="H922" s="175"/>
      <c r="I922" s="175"/>
      <c r="J922" s="202"/>
      <c r="K922" s="198"/>
    </row>
    <row r="923" spans="3:11" ht="15" customHeight="1" x14ac:dyDescent="0.25">
      <c r="C923" s="175"/>
      <c r="E923" s="175"/>
      <c r="H923" s="175"/>
      <c r="I923" s="175"/>
      <c r="J923" s="202"/>
      <c r="K923" s="198"/>
    </row>
    <row r="924" spans="3:11" ht="15" customHeight="1" x14ac:dyDescent="0.25">
      <c r="C924" s="175"/>
      <c r="E924" s="175"/>
      <c r="H924" s="175"/>
      <c r="I924" s="175"/>
      <c r="J924" s="202"/>
      <c r="K924" s="198"/>
    </row>
    <row r="925" spans="3:11" ht="15" customHeight="1" x14ac:dyDescent="0.25">
      <c r="C925" s="175"/>
      <c r="E925" s="175"/>
      <c r="H925" s="175"/>
      <c r="I925" s="175"/>
      <c r="J925" s="202"/>
      <c r="K925" s="198"/>
    </row>
    <row r="926" spans="3:11" ht="15" customHeight="1" x14ac:dyDescent="0.25">
      <c r="C926" s="175"/>
      <c r="E926" s="175"/>
      <c r="H926" s="175"/>
      <c r="I926" s="175"/>
      <c r="J926" s="202"/>
      <c r="K926" s="198"/>
    </row>
    <row r="927" spans="3:11" ht="15" customHeight="1" x14ac:dyDescent="0.25">
      <c r="C927" s="175"/>
      <c r="E927" s="175"/>
      <c r="H927" s="175"/>
      <c r="I927" s="175"/>
      <c r="J927" s="202"/>
      <c r="K927" s="198"/>
    </row>
    <row r="928" spans="3:11" ht="15" customHeight="1" x14ac:dyDescent="0.25">
      <c r="C928" s="175"/>
      <c r="E928" s="175"/>
      <c r="H928" s="175"/>
      <c r="I928" s="175"/>
      <c r="J928" s="202"/>
      <c r="K928" s="198"/>
    </row>
    <row r="929" spans="3:11" ht="15" customHeight="1" x14ac:dyDescent="0.25">
      <c r="C929" s="175"/>
      <c r="E929" s="175"/>
      <c r="H929" s="175"/>
      <c r="I929" s="175"/>
      <c r="J929" s="202"/>
      <c r="K929" s="198"/>
    </row>
    <row r="930" spans="3:11" ht="15" customHeight="1" x14ac:dyDescent="0.25">
      <c r="C930" s="175"/>
      <c r="E930" s="175"/>
      <c r="H930" s="175"/>
      <c r="I930" s="175"/>
      <c r="J930" s="202"/>
      <c r="K930" s="198"/>
    </row>
    <row r="931" spans="3:11" ht="15" customHeight="1" x14ac:dyDescent="0.25">
      <c r="C931" s="175"/>
      <c r="E931" s="175"/>
      <c r="H931" s="175"/>
      <c r="I931" s="175"/>
      <c r="J931" s="202"/>
      <c r="K931" s="198"/>
    </row>
    <row r="932" spans="3:11" ht="15" customHeight="1" x14ac:dyDescent="0.25">
      <c r="C932" s="175"/>
      <c r="E932" s="175"/>
      <c r="H932" s="175"/>
      <c r="I932" s="175"/>
      <c r="J932" s="202"/>
      <c r="K932" s="198"/>
    </row>
    <row r="933" spans="3:11" ht="15" customHeight="1" x14ac:dyDescent="0.25">
      <c r="C933" s="175"/>
      <c r="E933" s="175"/>
      <c r="H933" s="175"/>
      <c r="I933" s="175"/>
      <c r="J933" s="202"/>
      <c r="K933" s="198"/>
    </row>
    <row r="934" spans="3:11" ht="15" customHeight="1" x14ac:dyDescent="0.25">
      <c r="C934" s="175"/>
      <c r="E934" s="175"/>
      <c r="H934" s="175"/>
      <c r="I934" s="175"/>
      <c r="J934" s="202"/>
      <c r="K934" s="198"/>
    </row>
    <row r="935" spans="3:11" ht="15" customHeight="1" x14ac:dyDescent="0.25">
      <c r="C935" s="175"/>
      <c r="E935" s="175"/>
      <c r="H935" s="175"/>
      <c r="I935" s="175"/>
      <c r="J935" s="202"/>
      <c r="K935" s="198"/>
    </row>
    <row r="936" spans="3:11" ht="15" customHeight="1" x14ac:dyDescent="0.25">
      <c r="C936" s="175"/>
      <c r="E936" s="175"/>
      <c r="H936" s="175"/>
      <c r="I936" s="175"/>
      <c r="J936" s="202"/>
      <c r="K936" s="198"/>
    </row>
    <row r="937" spans="3:11" ht="15" customHeight="1" x14ac:dyDescent="0.25">
      <c r="C937" s="175"/>
      <c r="E937" s="175"/>
      <c r="H937" s="175"/>
      <c r="I937" s="175"/>
      <c r="J937" s="202"/>
      <c r="K937" s="198"/>
    </row>
    <row r="938" spans="3:11" ht="15" customHeight="1" x14ac:dyDescent="0.25">
      <c r="C938" s="175"/>
      <c r="E938" s="175"/>
      <c r="H938" s="175"/>
      <c r="I938" s="175"/>
      <c r="J938" s="202"/>
      <c r="K938" s="198"/>
    </row>
    <row r="939" spans="3:11" ht="15" customHeight="1" x14ac:dyDescent="0.25">
      <c r="C939" s="175"/>
      <c r="E939" s="175"/>
      <c r="H939" s="175"/>
      <c r="I939" s="175"/>
      <c r="J939" s="202"/>
      <c r="K939" s="198"/>
    </row>
    <row r="940" spans="3:11" ht="15" customHeight="1" x14ac:dyDescent="0.25">
      <c r="C940" s="175"/>
      <c r="E940" s="175"/>
      <c r="H940" s="175"/>
      <c r="I940" s="175"/>
      <c r="J940" s="202"/>
      <c r="K940" s="198"/>
    </row>
    <row r="941" spans="3:11" ht="15" customHeight="1" x14ac:dyDescent="0.25">
      <c r="C941" s="175"/>
      <c r="E941" s="175"/>
      <c r="H941" s="175"/>
      <c r="I941" s="175"/>
      <c r="J941" s="202"/>
      <c r="K941" s="198"/>
    </row>
    <row r="942" spans="3:11" ht="15" customHeight="1" x14ac:dyDescent="0.25">
      <c r="C942" s="175"/>
      <c r="E942" s="175"/>
      <c r="H942" s="175"/>
      <c r="I942" s="175"/>
      <c r="J942" s="202"/>
      <c r="K942" s="198"/>
    </row>
    <row r="943" spans="3:11" ht="15" customHeight="1" x14ac:dyDescent="0.25">
      <c r="C943" s="175"/>
      <c r="E943" s="175"/>
      <c r="H943" s="175"/>
      <c r="I943" s="175"/>
      <c r="J943" s="202"/>
      <c r="K943" s="198"/>
    </row>
    <row r="944" spans="3:11" ht="15" customHeight="1" x14ac:dyDescent="0.25">
      <c r="C944" s="175"/>
      <c r="E944" s="175"/>
      <c r="H944" s="175"/>
      <c r="I944" s="175"/>
      <c r="J944" s="202"/>
      <c r="K944" s="198"/>
    </row>
    <row r="945" spans="3:11" ht="15" customHeight="1" x14ac:dyDescent="0.25">
      <c r="C945" s="175"/>
      <c r="E945" s="175"/>
      <c r="H945" s="175"/>
      <c r="I945" s="175"/>
      <c r="J945" s="202"/>
      <c r="K945" s="198"/>
    </row>
    <row r="946" spans="3:11" ht="15" customHeight="1" x14ac:dyDescent="0.25">
      <c r="C946" s="175"/>
      <c r="E946" s="175"/>
      <c r="H946" s="175"/>
      <c r="I946" s="175"/>
      <c r="J946" s="202"/>
      <c r="K946" s="198"/>
    </row>
    <row r="947" spans="3:11" ht="15" customHeight="1" x14ac:dyDescent="0.25">
      <c r="C947" s="175"/>
      <c r="E947" s="175"/>
      <c r="H947" s="175"/>
      <c r="I947" s="175"/>
      <c r="J947" s="202"/>
      <c r="K947" s="198"/>
    </row>
    <row r="948" spans="3:11" ht="15" customHeight="1" x14ac:dyDescent="0.25">
      <c r="C948" s="175"/>
      <c r="E948" s="175"/>
      <c r="H948" s="175"/>
      <c r="I948" s="175"/>
      <c r="J948" s="202"/>
      <c r="K948" s="198"/>
    </row>
    <row r="949" spans="3:11" ht="15" customHeight="1" x14ac:dyDescent="0.25">
      <c r="C949" s="175"/>
      <c r="E949" s="175"/>
      <c r="H949" s="175"/>
      <c r="I949" s="175"/>
      <c r="J949" s="202"/>
      <c r="K949" s="198"/>
    </row>
    <row r="950" spans="3:11" ht="15" customHeight="1" x14ac:dyDescent="0.25">
      <c r="C950" s="175"/>
      <c r="E950" s="175"/>
      <c r="H950" s="175"/>
      <c r="I950" s="175"/>
      <c r="J950" s="202"/>
      <c r="K950" s="198"/>
    </row>
    <row r="951" spans="3:11" ht="15" customHeight="1" x14ac:dyDescent="0.25">
      <c r="C951" s="175"/>
      <c r="E951" s="175"/>
      <c r="H951" s="175"/>
      <c r="I951" s="175"/>
      <c r="J951" s="202"/>
      <c r="K951" s="198"/>
    </row>
    <row r="952" spans="3:11" ht="15" customHeight="1" x14ac:dyDescent="0.25">
      <c r="C952" s="175"/>
      <c r="E952" s="175"/>
      <c r="H952" s="175"/>
      <c r="I952" s="175"/>
      <c r="J952" s="202"/>
      <c r="K952" s="198"/>
    </row>
    <row r="953" spans="3:11" ht="15" customHeight="1" x14ac:dyDescent="0.25">
      <c r="C953" s="175"/>
      <c r="E953" s="175"/>
      <c r="H953" s="175"/>
      <c r="I953" s="175"/>
      <c r="J953" s="202"/>
      <c r="K953" s="198"/>
    </row>
    <row r="954" spans="3:11" ht="15" customHeight="1" x14ac:dyDescent="0.25">
      <c r="C954" s="175"/>
      <c r="E954" s="175"/>
      <c r="H954" s="175"/>
      <c r="I954" s="175"/>
      <c r="J954" s="202"/>
      <c r="K954" s="198"/>
    </row>
    <row r="955" spans="3:11" ht="15" customHeight="1" x14ac:dyDescent="0.25">
      <c r="C955" s="175"/>
      <c r="E955" s="175"/>
      <c r="H955" s="175"/>
      <c r="I955" s="175"/>
      <c r="J955" s="202"/>
      <c r="K955" s="198"/>
    </row>
    <row r="956" spans="3:11" ht="15" customHeight="1" x14ac:dyDescent="0.25">
      <c r="C956" s="175"/>
      <c r="E956" s="175"/>
      <c r="H956" s="175"/>
      <c r="I956" s="175"/>
      <c r="J956" s="202"/>
      <c r="K956" s="198"/>
    </row>
    <row r="957" spans="3:11" ht="15" customHeight="1" x14ac:dyDescent="0.25">
      <c r="C957" s="175"/>
      <c r="E957" s="175"/>
      <c r="H957" s="175"/>
      <c r="I957" s="175"/>
      <c r="J957" s="202"/>
      <c r="K957" s="198"/>
    </row>
    <row r="958" spans="3:11" ht="15" customHeight="1" x14ac:dyDescent="0.25">
      <c r="C958" s="175"/>
      <c r="E958" s="175"/>
      <c r="H958" s="175"/>
      <c r="I958" s="175"/>
      <c r="J958" s="202"/>
      <c r="K958" s="198"/>
    </row>
    <row r="959" spans="3:11" ht="15" customHeight="1" x14ac:dyDescent="0.25">
      <c r="C959" s="175"/>
      <c r="E959" s="175"/>
      <c r="H959" s="175"/>
      <c r="I959" s="175"/>
      <c r="J959" s="202"/>
      <c r="K959" s="198"/>
    </row>
    <row r="960" spans="3:11" ht="15" customHeight="1" x14ac:dyDescent="0.25">
      <c r="C960" s="175"/>
      <c r="E960" s="175"/>
      <c r="H960" s="175"/>
      <c r="I960" s="175"/>
      <c r="J960" s="202"/>
      <c r="K960" s="198"/>
    </row>
    <row r="961" spans="3:11" ht="15" customHeight="1" x14ac:dyDescent="0.25">
      <c r="C961" s="175"/>
      <c r="E961" s="175"/>
      <c r="H961" s="175"/>
      <c r="I961" s="175"/>
      <c r="J961" s="202"/>
      <c r="K961" s="198"/>
    </row>
    <row r="962" spans="3:11" ht="15" customHeight="1" x14ac:dyDescent="0.25">
      <c r="C962" s="175"/>
      <c r="E962" s="175"/>
      <c r="H962" s="175"/>
      <c r="I962" s="175"/>
      <c r="J962" s="202"/>
      <c r="K962" s="198"/>
    </row>
    <row r="963" spans="3:11" ht="15" customHeight="1" x14ac:dyDescent="0.25">
      <c r="C963" s="175"/>
      <c r="E963" s="175"/>
      <c r="H963" s="175"/>
      <c r="I963" s="175"/>
      <c r="J963" s="202"/>
      <c r="K963" s="198"/>
    </row>
    <row r="964" spans="3:11" ht="15" customHeight="1" x14ac:dyDescent="0.25">
      <c r="C964" s="175"/>
      <c r="E964" s="175"/>
      <c r="H964" s="175"/>
      <c r="I964" s="175"/>
      <c r="J964" s="202"/>
      <c r="K964" s="198"/>
    </row>
    <row r="965" spans="3:11" ht="15" customHeight="1" x14ac:dyDescent="0.25">
      <c r="C965" s="175"/>
      <c r="E965" s="175"/>
      <c r="H965" s="175"/>
      <c r="I965" s="175"/>
      <c r="J965" s="202"/>
      <c r="K965" s="198"/>
    </row>
    <row r="966" spans="3:11" ht="15" customHeight="1" x14ac:dyDescent="0.25">
      <c r="C966" s="175"/>
      <c r="E966" s="175"/>
      <c r="H966" s="175"/>
      <c r="I966" s="175"/>
      <c r="J966" s="202"/>
      <c r="K966" s="198"/>
    </row>
    <row r="967" spans="3:11" ht="15" customHeight="1" x14ac:dyDescent="0.25">
      <c r="C967" s="175"/>
      <c r="E967" s="175"/>
      <c r="H967" s="175"/>
      <c r="I967" s="175"/>
      <c r="J967" s="202"/>
      <c r="K967" s="198"/>
    </row>
    <row r="968" spans="3:11" ht="15" customHeight="1" x14ac:dyDescent="0.25">
      <c r="C968" s="175"/>
      <c r="E968" s="175"/>
      <c r="H968" s="175"/>
      <c r="I968" s="175"/>
      <c r="J968" s="202"/>
      <c r="K968" s="198"/>
    </row>
    <row r="969" spans="3:11" ht="15" customHeight="1" x14ac:dyDescent="0.25">
      <c r="C969" s="175"/>
      <c r="E969" s="175"/>
      <c r="H969" s="175"/>
      <c r="I969" s="175"/>
      <c r="J969" s="202"/>
      <c r="K969" s="198"/>
    </row>
    <row r="970" spans="3:11" ht="15" customHeight="1" x14ac:dyDescent="0.25">
      <c r="C970" s="175"/>
      <c r="E970" s="175"/>
      <c r="H970" s="175"/>
      <c r="I970" s="175"/>
      <c r="J970" s="202"/>
      <c r="K970" s="198"/>
    </row>
    <row r="971" spans="3:11" ht="15" customHeight="1" x14ac:dyDescent="0.25">
      <c r="C971" s="175"/>
      <c r="E971" s="175"/>
      <c r="H971" s="175"/>
      <c r="I971" s="175"/>
      <c r="J971" s="202"/>
      <c r="K971" s="198"/>
    </row>
    <row r="972" spans="3:11" ht="15" customHeight="1" x14ac:dyDescent="0.25">
      <c r="C972" s="175"/>
      <c r="E972" s="175"/>
      <c r="H972" s="175"/>
      <c r="I972" s="175"/>
      <c r="J972" s="202"/>
      <c r="K972" s="198"/>
    </row>
    <row r="973" spans="3:11" ht="15" customHeight="1" x14ac:dyDescent="0.25">
      <c r="C973" s="175"/>
      <c r="E973" s="175"/>
      <c r="H973" s="175"/>
      <c r="I973" s="175"/>
      <c r="J973" s="202"/>
      <c r="K973" s="198"/>
    </row>
    <row r="974" spans="3:11" ht="15" customHeight="1" x14ac:dyDescent="0.25">
      <c r="C974" s="175"/>
      <c r="E974" s="175"/>
      <c r="H974" s="175"/>
      <c r="I974" s="175"/>
      <c r="J974" s="202"/>
      <c r="K974" s="198"/>
    </row>
    <row r="975" spans="3:11" ht="15" customHeight="1" x14ac:dyDescent="0.25">
      <c r="C975" s="175"/>
      <c r="E975" s="175"/>
      <c r="H975" s="175"/>
      <c r="I975" s="175"/>
      <c r="J975" s="202"/>
      <c r="K975" s="198"/>
    </row>
    <row r="976" spans="3:11" ht="15" customHeight="1" x14ac:dyDescent="0.25">
      <c r="C976" s="175"/>
      <c r="E976" s="175"/>
      <c r="H976" s="175"/>
      <c r="I976" s="175"/>
      <c r="J976" s="202"/>
      <c r="K976" s="198"/>
    </row>
    <row r="977" spans="3:11" ht="15" customHeight="1" x14ac:dyDescent="0.25">
      <c r="C977" s="175"/>
      <c r="E977" s="175"/>
      <c r="H977" s="175"/>
      <c r="I977" s="175"/>
      <c r="J977" s="202"/>
      <c r="K977" s="198"/>
    </row>
    <row r="978" spans="3:11" ht="15" customHeight="1" x14ac:dyDescent="0.25">
      <c r="C978" s="175"/>
      <c r="E978" s="175"/>
      <c r="H978" s="175"/>
      <c r="I978" s="175"/>
      <c r="J978" s="202"/>
      <c r="K978" s="198"/>
    </row>
    <row r="979" spans="3:11" ht="15" customHeight="1" x14ac:dyDescent="0.25">
      <c r="C979" s="175"/>
      <c r="E979" s="175"/>
      <c r="H979" s="175"/>
      <c r="I979" s="175"/>
      <c r="J979" s="202"/>
      <c r="K979" s="198"/>
    </row>
    <row r="980" spans="3:11" ht="15" customHeight="1" x14ac:dyDescent="0.25">
      <c r="C980" s="175"/>
      <c r="E980" s="175"/>
      <c r="H980" s="175"/>
      <c r="I980" s="175"/>
      <c r="J980" s="202"/>
      <c r="K980" s="198"/>
    </row>
    <row r="981" spans="3:11" ht="15" customHeight="1" x14ac:dyDescent="0.25">
      <c r="C981" s="175"/>
      <c r="E981" s="175"/>
      <c r="H981" s="175"/>
      <c r="I981" s="175"/>
      <c r="J981" s="202"/>
      <c r="K981" s="198"/>
    </row>
    <row r="982" spans="3:11" ht="15" customHeight="1" x14ac:dyDescent="0.25">
      <c r="C982" s="175"/>
      <c r="E982" s="175"/>
      <c r="H982" s="175"/>
      <c r="I982" s="175"/>
      <c r="J982" s="202"/>
      <c r="K982" s="198"/>
    </row>
    <row r="983" spans="3:11" ht="15" customHeight="1" x14ac:dyDescent="0.25">
      <c r="C983" s="175"/>
      <c r="E983" s="175"/>
      <c r="H983" s="175"/>
      <c r="I983" s="175"/>
      <c r="J983" s="202"/>
      <c r="K983" s="198"/>
    </row>
    <row r="984" spans="3:11" ht="15" customHeight="1" x14ac:dyDescent="0.25">
      <c r="C984" s="175"/>
      <c r="E984" s="175"/>
      <c r="H984" s="175"/>
      <c r="I984" s="175"/>
      <c r="J984" s="202"/>
      <c r="K984" s="198"/>
    </row>
    <row r="985" spans="3:11" ht="15" customHeight="1" x14ac:dyDescent="0.25">
      <c r="C985" s="175"/>
      <c r="E985" s="175"/>
      <c r="H985" s="175"/>
      <c r="I985" s="175"/>
      <c r="J985" s="202"/>
      <c r="K985" s="198"/>
    </row>
    <row r="986" spans="3:11" ht="15" customHeight="1" x14ac:dyDescent="0.25">
      <c r="C986" s="175"/>
      <c r="E986" s="175"/>
      <c r="H986" s="175"/>
      <c r="I986" s="175"/>
      <c r="J986" s="202"/>
      <c r="K986" s="198"/>
    </row>
    <row r="987" spans="3:11" ht="15" customHeight="1" x14ac:dyDescent="0.25">
      <c r="C987" s="175"/>
      <c r="E987" s="175"/>
      <c r="H987" s="175"/>
      <c r="I987" s="175"/>
      <c r="J987" s="202"/>
      <c r="K987" s="198"/>
    </row>
    <row r="988" spans="3:11" ht="15" customHeight="1" x14ac:dyDescent="0.25">
      <c r="C988" s="175"/>
      <c r="E988" s="175"/>
      <c r="H988" s="175"/>
      <c r="I988" s="175"/>
      <c r="J988" s="202"/>
      <c r="K988" s="198"/>
    </row>
    <row r="989" spans="3:11" ht="15" customHeight="1" x14ac:dyDescent="0.25">
      <c r="C989" s="175"/>
      <c r="E989" s="175"/>
      <c r="H989" s="175"/>
      <c r="I989" s="175"/>
      <c r="J989" s="202"/>
      <c r="K989" s="198"/>
    </row>
    <row r="990" spans="3:11" ht="15" customHeight="1" x14ac:dyDescent="0.25">
      <c r="C990" s="175"/>
      <c r="E990" s="175"/>
      <c r="H990" s="175"/>
      <c r="I990" s="175"/>
      <c r="J990" s="202"/>
      <c r="K990" s="198"/>
    </row>
    <row r="991" spans="3:11" ht="15" customHeight="1" x14ac:dyDescent="0.25">
      <c r="C991" s="175"/>
      <c r="E991" s="175"/>
      <c r="H991" s="175"/>
      <c r="I991" s="175"/>
      <c r="J991" s="202"/>
      <c r="K991" s="198"/>
    </row>
    <row r="992" spans="3:11" ht="15" customHeight="1" x14ac:dyDescent="0.25">
      <c r="C992" s="175"/>
      <c r="E992" s="175"/>
      <c r="H992" s="175"/>
      <c r="I992" s="175"/>
      <c r="J992" s="202"/>
      <c r="K992" s="198"/>
    </row>
    <row r="993" spans="3:11" ht="15" customHeight="1" x14ac:dyDescent="0.25">
      <c r="C993" s="175"/>
      <c r="E993" s="175"/>
      <c r="H993" s="175"/>
      <c r="I993" s="175"/>
      <c r="J993" s="202"/>
      <c r="K993" s="198"/>
    </row>
    <row r="994" spans="3:11" ht="15" customHeight="1" x14ac:dyDescent="0.25">
      <c r="C994" s="175"/>
      <c r="E994" s="175"/>
      <c r="H994" s="175"/>
      <c r="I994" s="175"/>
      <c r="J994" s="202"/>
      <c r="K994" s="198"/>
    </row>
    <row r="995" spans="3:11" ht="15" customHeight="1" x14ac:dyDescent="0.25">
      <c r="C995" s="175"/>
      <c r="E995" s="175"/>
      <c r="H995" s="175"/>
      <c r="I995" s="175"/>
      <c r="J995" s="202"/>
      <c r="K995" s="198"/>
    </row>
    <row r="996" spans="3:11" ht="15" customHeight="1" x14ac:dyDescent="0.25">
      <c r="C996" s="175"/>
      <c r="E996" s="175"/>
      <c r="H996" s="175"/>
      <c r="I996" s="175"/>
      <c r="J996" s="202"/>
      <c r="K996" s="198"/>
    </row>
    <row r="997" spans="3:11" ht="15" customHeight="1" x14ac:dyDescent="0.25">
      <c r="C997" s="175"/>
      <c r="E997" s="175"/>
      <c r="H997" s="175"/>
      <c r="I997" s="175"/>
      <c r="J997" s="202"/>
      <c r="K997" s="198"/>
    </row>
    <row r="998" spans="3:11" ht="15" customHeight="1" x14ac:dyDescent="0.25">
      <c r="C998" s="175"/>
      <c r="E998" s="175"/>
      <c r="H998" s="175"/>
      <c r="I998" s="175"/>
      <c r="J998" s="202"/>
      <c r="K998" s="198"/>
    </row>
    <row r="999" spans="3:11" ht="15" customHeight="1" x14ac:dyDescent="0.25">
      <c r="C999" s="175"/>
      <c r="E999" s="175"/>
      <c r="H999" s="175"/>
      <c r="I999" s="175"/>
      <c r="J999" s="202"/>
      <c r="K999" s="198"/>
    </row>
    <row r="1000" spans="3:11" ht="15" customHeight="1" x14ac:dyDescent="0.25">
      <c r="C1000" s="175"/>
      <c r="E1000" s="175"/>
      <c r="H1000" s="175"/>
      <c r="I1000" s="175"/>
      <c r="J1000" s="202"/>
      <c r="K1000" s="198"/>
    </row>
    <row r="1001" spans="3:11" ht="15" customHeight="1" x14ac:dyDescent="0.25">
      <c r="C1001" s="175"/>
      <c r="E1001" s="175"/>
      <c r="H1001" s="175"/>
      <c r="I1001" s="175"/>
      <c r="J1001" s="202"/>
      <c r="K1001" s="198"/>
    </row>
    <row r="1002" spans="3:11" ht="15" customHeight="1" x14ac:dyDescent="0.25">
      <c r="C1002" s="175"/>
      <c r="E1002" s="175"/>
      <c r="H1002" s="175"/>
      <c r="I1002" s="175"/>
      <c r="J1002" s="202"/>
      <c r="K1002" s="198"/>
    </row>
    <row r="1003" spans="3:11" ht="15" customHeight="1" x14ac:dyDescent="0.25">
      <c r="C1003" s="175"/>
      <c r="E1003" s="175"/>
      <c r="H1003" s="175"/>
      <c r="I1003" s="175"/>
      <c r="J1003" s="202"/>
      <c r="K1003" s="198"/>
    </row>
    <row r="1004" spans="3:11" ht="15" customHeight="1" x14ac:dyDescent="0.25">
      <c r="C1004" s="175"/>
      <c r="E1004" s="175"/>
      <c r="H1004" s="175"/>
      <c r="I1004" s="175"/>
      <c r="J1004" s="202"/>
      <c r="K1004" s="198"/>
    </row>
    <row r="1005" spans="3:11" ht="15" customHeight="1" x14ac:dyDescent="0.25">
      <c r="C1005" s="175"/>
      <c r="E1005" s="175"/>
      <c r="H1005" s="175"/>
      <c r="I1005" s="175"/>
      <c r="J1005" s="202"/>
      <c r="K1005" s="198"/>
    </row>
    <row r="1006" spans="3:11" ht="15" customHeight="1" x14ac:dyDescent="0.25">
      <c r="C1006" s="175"/>
      <c r="E1006" s="175"/>
      <c r="H1006" s="175"/>
      <c r="I1006" s="175"/>
      <c r="J1006" s="202"/>
      <c r="K1006" s="198"/>
    </row>
    <row r="1007" spans="3:11" ht="15" customHeight="1" x14ac:dyDescent="0.25">
      <c r="C1007" s="175"/>
      <c r="E1007" s="175"/>
      <c r="H1007" s="175"/>
      <c r="I1007" s="175"/>
      <c r="J1007" s="202"/>
      <c r="K1007" s="198"/>
    </row>
    <row r="1008" spans="3:11" ht="15" customHeight="1" x14ac:dyDescent="0.25">
      <c r="C1008" s="175"/>
      <c r="E1008" s="175"/>
      <c r="H1008" s="175"/>
      <c r="I1008" s="175"/>
      <c r="J1008" s="202"/>
      <c r="K1008" s="198"/>
    </row>
    <row r="1009" spans="3:11" ht="15" customHeight="1" x14ac:dyDescent="0.25">
      <c r="C1009" s="175"/>
      <c r="E1009" s="175"/>
      <c r="H1009" s="175"/>
      <c r="I1009" s="175"/>
      <c r="J1009" s="202"/>
      <c r="K1009" s="198"/>
    </row>
    <row r="1010" spans="3:11" ht="15" customHeight="1" x14ac:dyDescent="0.25">
      <c r="C1010" s="175"/>
      <c r="E1010" s="175"/>
      <c r="H1010" s="175"/>
      <c r="I1010" s="175"/>
      <c r="J1010" s="202"/>
      <c r="K1010" s="198"/>
    </row>
    <row r="1011" spans="3:11" ht="15" customHeight="1" x14ac:dyDescent="0.25">
      <c r="C1011" s="175"/>
      <c r="E1011" s="175"/>
      <c r="H1011" s="175"/>
      <c r="I1011" s="175"/>
      <c r="J1011" s="202"/>
      <c r="K1011" s="198"/>
    </row>
    <row r="1012" spans="3:11" ht="15" customHeight="1" x14ac:dyDescent="0.25">
      <c r="C1012" s="175"/>
      <c r="E1012" s="175"/>
      <c r="H1012" s="175"/>
      <c r="I1012" s="175"/>
      <c r="J1012" s="202"/>
      <c r="K1012" s="198"/>
    </row>
    <row r="1013" spans="3:11" ht="15" customHeight="1" x14ac:dyDescent="0.25">
      <c r="C1013" s="175"/>
      <c r="E1013" s="175"/>
      <c r="H1013" s="175"/>
      <c r="I1013" s="175"/>
      <c r="J1013" s="202"/>
      <c r="K1013" s="198"/>
    </row>
    <row r="1014" spans="3:11" ht="15" customHeight="1" x14ac:dyDescent="0.25">
      <c r="C1014" s="175"/>
      <c r="E1014" s="175"/>
      <c r="H1014" s="175"/>
      <c r="I1014" s="175"/>
      <c r="J1014" s="202"/>
      <c r="K1014" s="198"/>
    </row>
    <row r="1015" spans="3:11" ht="15" customHeight="1" x14ac:dyDescent="0.25">
      <c r="C1015" s="175"/>
      <c r="E1015" s="175"/>
      <c r="H1015" s="175"/>
      <c r="I1015" s="175"/>
      <c r="J1015" s="202"/>
      <c r="K1015" s="198"/>
    </row>
    <row r="1016" spans="3:11" ht="15" customHeight="1" x14ac:dyDescent="0.25">
      <c r="C1016" s="175"/>
      <c r="E1016" s="175"/>
      <c r="H1016" s="175"/>
      <c r="I1016" s="175"/>
      <c r="J1016" s="202"/>
      <c r="K1016" s="198"/>
    </row>
    <row r="1017" spans="3:11" ht="15" customHeight="1" x14ac:dyDescent="0.25">
      <c r="C1017" s="175"/>
      <c r="E1017" s="175"/>
      <c r="H1017" s="175"/>
      <c r="I1017" s="175"/>
      <c r="J1017" s="202"/>
      <c r="K1017" s="198"/>
    </row>
    <row r="1018" spans="3:11" ht="15" customHeight="1" x14ac:dyDescent="0.25">
      <c r="C1018" s="175"/>
      <c r="E1018" s="175"/>
      <c r="H1018" s="175"/>
      <c r="I1018" s="175"/>
      <c r="J1018" s="202"/>
      <c r="K1018" s="198"/>
    </row>
    <row r="1019" spans="3:11" ht="15" customHeight="1" x14ac:dyDescent="0.25">
      <c r="C1019" s="175"/>
      <c r="E1019" s="175"/>
      <c r="H1019" s="175"/>
      <c r="I1019" s="175"/>
      <c r="J1019" s="202"/>
      <c r="K1019" s="198"/>
    </row>
    <row r="1020" spans="3:11" ht="15" customHeight="1" x14ac:dyDescent="0.25">
      <c r="C1020" s="175"/>
      <c r="E1020" s="175"/>
      <c r="H1020" s="175"/>
      <c r="I1020" s="175"/>
      <c r="J1020" s="202"/>
      <c r="K1020" s="198"/>
    </row>
    <row r="1021" spans="3:11" ht="15" customHeight="1" x14ac:dyDescent="0.25">
      <c r="C1021" s="175"/>
      <c r="E1021" s="175"/>
      <c r="H1021" s="175"/>
      <c r="I1021" s="175"/>
      <c r="J1021" s="202"/>
      <c r="K1021" s="198"/>
    </row>
    <row r="1022" spans="3:11" ht="15" customHeight="1" x14ac:dyDescent="0.25">
      <c r="C1022" s="175"/>
      <c r="E1022" s="175"/>
      <c r="H1022" s="175"/>
      <c r="I1022" s="175"/>
      <c r="J1022" s="202"/>
      <c r="K1022" s="198"/>
    </row>
    <row r="1023" spans="3:11" ht="15" customHeight="1" x14ac:dyDescent="0.25">
      <c r="C1023" s="175"/>
      <c r="E1023" s="175"/>
      <c r="H1023" s="175"/>
      <c r="I1023" s="175"/>
      <c r="J1023" s="202"/>
      <c r="K1023" s="198"/>
    </row>
    <row r="1024" spans="3:11" ht="15" customHeight="1" x14ac:dyDescent="0.25">
      <c r="C1024" s="175"/>
      <c r="E1024" s="175"/>
      <c r="H1024" s="175"/>
      <c r="I1024" s="175"/>
      <c r="J1024" s="202"/>
      <c r="K1024" s="198"/>
    </row>
    <row r="1025" spans="3:11" ht="15" customHeight="1" x14ac:dyDescent="0.25">
      <c r="C1025" s="175"/>
      <c r="E1025" s="175"/>
      <c r="H1025" s="175"/>
      <c r="I1025" s="175"/>
      <c r="J1025" s="202"/>
      <c r="K1025" s="198"/>
    </row>
    <row r="1026" spans="3:11" ht="15" customHeight="1" x14ac:dyDescent="0.25">
      <c r="C1026" s="175"/>
      <c r="E1026" s="175"/>
      <c r="H1026" s="175"/>
      <c r="I1026" s="175"/>
      <c r="J1026" s="202"/>
      <c r="K1026" s="198"/>
    </row>
    <row r="1027" spans="3:11" ht="15" customHeight="1" x14ac:dyDescent="0.25">
      <c r="C1027" s="175"/>
      <c r="E1027" s="175"/>
      <c r="H1027" s="175"/>
      <c r="I1027" s="175"/>
      <c r="J1027" s="202"/>
      <c r="K1027" s="198"/>
    </row>
    <row r="1028" spans="3:11" ht="15" customHeight="1" x14ac:dyDescent="0.25">
      <c r="C1028" s="175"/>
      <c r="E1028" s="175"/>
      <c r="H1028" s="175"/>
      <c r="I1028" s="175"/>
      <c r="J1028" s="202"/>
      <c r="K1028" s="198"/>
    </row>
    <row r="1029" spans="3:11" ht="15" customHeight="1" x14ac:dyDescent="0.25">
      <c r="C1029" s="175"/>
      <c r="E1029" s="175"/>
      <c r="H1029" s="175"/>
      <c r="I1029" s="175"/>
      <c r="J1029" s="202"/>
      <c r="K1029" s="198"/>
    </row>
    <row r="1030" spans="3:11" ht="15" customHeight="1" x14ac:dyDescent="0.25">
      <c r="C1030" s="175"/>
      <c r="E1030" s="175"/>
      <c r="H1030" s="175"/>
      <c r="I1030" s="175"/>
      <c r="J1030" s="202"/>
      <c r="K1030" s="198"/>
    </row>
    <row r="1031" spans="3:11" ht="15" customHeight="1" x14ac:dyDescent="0.25">
      <c r="C1031" s="175"/>
      <c r="E1031" s="175"/>
      <c r="H1031" s="175"/>
      <c r="I1031" s="175"/>
      <c r="J1031" s="202"/>
      <c r="K1031" s="198"/>
    </row>
    <row r="1032" spans="3:11" ht="15" customHeight="1" x14ac:dyDescent="0.25">
      <c r="C1032" s="175"/>
      <c r="E1032" s="175"/>
      <c r="H1032" s="175"/>
      <c r="I1032" s="175"/>
      <c r="J1032" s="202"/>
      <c r="K1032" s="198"/>
    </row>
    <row r="1033" spans="3:11" ht="15" customHeight="1" x14ac:dyDescent="0.25">
      <c r="C1033" s="175"/>
      <c r="E1033" s="175"/>
      <c r="H1033" s="175"/>
      <c r="I1033" s="175"/>
      <c r="J1033" s="202"/>
      <c r="K1033" s="198"/>
    </row>
    <row r="1034" spans="3:11" ht="15" customHeight="1" x14ac:dyDescent="0.25">
      <c r="C1034" s="175"/>
      <c r="E1034" s="175"/>
      <c r="H1034" s="175"/>
      <c r="I1034" s="175"/>
      <c r="J1034" s="202"/>
      <c r="K1034" s="198"/>
    </row>
    <row r="1035" spans="3:11" ht="15" customHeight="1" x14ac:dyDescent="0.25">
      <c r="C1035" s="175"/>
      <c r="E1035" s="175"/>
      <c r="H1035" s="175"/>
      <c r="I1035" s="175"/>
      <c r="J1035" s="202"/>
      <c r="K1035" s="198"/>
    </row>
    <row r="1036" spans="3:11" ht="15" customHeight="1" x14ac:dyDescent="0.25">
      <c r="C1036" s="175"/>
      <c r="E1036" s="175"/>
      <c r="H1036" s="175"/>
      <c r="I1036" s="175"/>
      <c r="J1036" s="202"/>
      <c r="K1036" s="198"/>
    </row>
    <row r="1037" spans="3:11" ht="15" customHeight="1" x14ac:dyDescent="0.25">
      <c r="C1037" s="175"/>
      <c r="E1037" s="175"/>
      <c r="H1037" s="175"/>
      <c r="I1037" s="175"/>
      <c r="J1037" s="202"/>
      <c r="K1037" s="198"/>
    </row>
    <row r="1038" spans="3:11" ht="15" customHeight="1" x14ac:dyDescent="0.25">
      <c r="C1038" s="175"/>
      <c r="E1038" s="175"/>
      <c r="H1038" s="175"/>
      <c r="I1038" s="175"/>
      <c r="J1038" s="202"/>
      <c r="K1038" s="198"/>
    </row>
    <row r="1039" spans="3:11" ht="15" customHeight="1" x14ac:dyDescent="0.25">
      <c r="C1039" s="175"/>
      <c r="E1039" s="175"/>
      <c r="H1039" s="175"/>
      <c r="I1039" s="175"/>
      <c r="J1039" s="202"/>
      <c r="K1039" s="198"/>
    </row>
    <row r="1040" spans="3:11" ht="15" customHeight="1" x14ac:dyDescent="0.25">
      <c r="C1040" s="175"/>
      <c r="E1040" s="175"/>
      <c r="H1040" s="175"/>
      <c r="I1040" s="175"/>
      <c r="J1040" s="202"/>
      <c r="K1040" s="198"/>
    </row>
    <row r="1041" spans="3:11" ht="15" customHeight="1" x14ac:dyDescent="0.25">
      <c r="C1041" s="175"/>
      <c r="E1041" s="175"/>
      <c r="H1041" s="175"/>
      <c r="I1041" s="175"/>
      <c r="J1041" s="202"/>
      <c r="K1041" s="198"/>
    </row>
    <row r="1042" spans="3:11" ht="15" customHeight="1" x14ac:dyDescent="0.25">
      <c r="C1042" s="175"/>
      <c r="E1042" s="175"/>
      <c r="H1042" s="175"/>
      <c r="I1042" s="175"/>
      <c r="J1042" s="202"/>
      <c r="K1042" s="198"/>
    </row>
    <row r="1043" spans="3:11" ht="15" customHeight="1" x14ac:dyDescent="0.25">
      <c r="C1043" s="175"/>
      <c r="E1043" s="175"/>
      <c r="H1043" s="175"/>
      <c r="I1043" s="175"/>
      <c r="J1043" s="202"/>
      <c r="K1043" s="198"/>
    </row>
    <row r="1044" spans="3:11" ht="15" customHeight="1" x14ac:dyDescent="0.25">
      <c r="C1044" s="175"/>
      <c r="E1044" s="175"/>
      <c r="H1044" s="175"/>
      <c r="I1044" s="175"/>
      <c r="J1044" s="202"/>
      <c r="K1044" s="198"/>
    </row>
    <row r="1045" spans="3:11" ht="15" customHeight="1" x14ac:dyDescent="0.25">
      <c r="C1045" s="175"/>
      <c r="E1045" s="175"/>
      <c r="H1045" s="175"/>
      <c r="I1045" s="175"/>
      <c r="J1045" s="202"/>
      <c r="K1045" s="198"/>
    </row>
    <row r="1046" spans="3:11" ht="15" customHeight="1" x14ac:dyDescent="0.25">
      <c r="C1046" s="175"/>
      <c r="E1046" s="175"/>
      <c r="H1046" s="175"/>
      <c r="I1046" s="175"/>
      <c r="J1046" s="202"/>
      <c r="K1046" s="198"/>
    </row>
    <row r="1047" spans="3:11" ht="15" customHeight="1" x14ac:dyDescent="0.25">
      <c r="C1047" s="175"/>
      <c r="E1047" s="175"/>
      <c r="H1047" s="175"/>
      <c r="I1047" s="175"/>
      <c r="J1047" s="202"/>
      <c r="K1047" s="198"/>
    </row>
    <row r="1048" spans="3:11" ht="15" customHeight="1" x14ac:dyDescent="0.25">
      <c r="C1048" s="175"/>
      <c r="E1048" s="175"/>
      <c r="H1048" s="175"/>
      <c r="I1048" s="175"/>
      <c r="J1048" s="202"/>
      <c r="K1048" s="198"/>
    </row>
    <row r="1049" spans="3:11" ht="15" customHeight="1" x14ac:dyDescent="0.25">
      <c r="C1049" s="175"/>
      <c r="E1049" s="175"/>
      <c r="H1049" s="175"/>
      <c r="I1049" s="175"/>
      <c r="J1049" s="202"/>
      <c r="K1049" s="198"/>
    </row>
    <row r="1050" spans="3:11" ht="15" customHeight="1" x14ac:dyDescent="0.25">
      <c r="C1050" s="175"/>
      <c r="E1050" s="175"/>
      <c r="H1050" s="175"/>
      <c r="I1050" s="175"/>
      <c r="J1050" s="202"/>
      <c r="K1050" s="198"/>
    </row>
    <row r="1051" spans="3:11" ht="15" customHeight="1" x14ac:dyDescent="0.25">
      <c r="C1051" s="175"/>
      <c r="E1051" s="175"/>
      <c r="H1051" s="175"/>
      <c r="I1051" s="175"/>
      <c r="J1051" s="202"/>
      <c r="K1051" s="198"/>
    </row>
    <row r="1052" spans="3:11" ht="15" customHeight="1" x14ac:dyDescent="0.25">
      <c r="C1052" s="175"/>
      <c r="E1052" s="175"/>
      <c r="H1052" s="175"/>
      <c r="I1052" s="175"/>
      <c r="J1052" s="202"/>
      <c r="K1052" s="198"/>
    </row>
    <row r="1053" spans="3:11" ht="15" customHeight="1" x14ac:dyDescent="0.25">
      <c r="C1053" s="175"/>
      <c r="E1053" s="175"/>
      <c r="H1053" s="175"/>
      <c r="I1053" s="175"/>
      <c r="J1053" s="202"/>
      <c r="K1053" s="198"/>
    </row>
    <row r="1054" spans="3:11" ht="15" customHeight="1" x14ac:dyDescent="0.25">
      <c r="C1054" s="175"/>
      <c r="E1054" s="175"/>
      <c r="H1054" s="175"/>
      <c r="I1054" s="175"/>
      <c r="J1054" s="202"/>
      <c r="K1054" s="198"/>
    </row>
    <row r="1055" spans="3:11" ht="15" customHeight="1" x14ac:dyDescent="0.25">
      <c r="C1055" s="175"/>
      <c r="E1055" s="175"/>
      <c r="H1055" s="175"/>
      <c r="I1055" s="175"/>
      <c r="J1055" s="202"/>
      <c r="K1055" s="198"/>
    </row>
    <row r="1056" spans="3:11" ht="15" customHeight="1" x14ac:dyDescent="0.25">
      <c r="C1056" s="175"/>
      <c r="E1056" s="175"/>
      <c r="H1056" s="175"/>
      <c r="I1056" s="175"/>
      <c r="J1056" s="202"/>
      <c r="K1056" s="198"/>
    </row>
    <row r="1057" spans="3:11" ht="15" customHeight="1" x14ac:dyDescent="0.25">
      <c r="C1057" s="175"/>
      <c r="E1057" s="175"/>
      <c r="H1057" s="175"/>
      <c r="I1057" s="175"/>
      <c r="J1057" s="202"/>
      <c r="K1057" s="198"/>
    </row>
    <row r="1058" spans="3:11" ht="15" customHeight="1" x14ac:dyDescent="0.25">
      <c r="C1058" s="175"/>
      <c r="E1058" s="175"/>
      <c r="H1058" s="175"/>
      <c r="I1058" s="175"/>
      <c r="J1058" s="202"/>
      <c r="K1058" s="198"/>
    </row>
    <row r="1059" spans="3:11" ht="15" customHeight="1" x14ac:dyDescent="0.25">
      <c r="C1059" s="175"/>
      <c r="E1059" s="175"/>
      <c r="H1059" s="175"/>
      <c r="I1059" s="175"/>
      <c r="J1059" s="202"/>
      <c r="K1059" s="198"/>
    </row>
    <row r="1060" spans="3:11" ht="15" customHeight="1" x14ac:dyDescent="0.25">
      <c r="C1060" s="175"/>
      <c r="E1060" s="175"/>
      <c r="H1060" s="175"/>
      <c r="I1060" s="175"/>
      <c r="J1060" s="202"/>
      <c r="K1060" s="198"/>
    </row>
    <row r="1061" spans="3:11" ht="15" customHeight="1" x14ac:dyDescent="0.25">
      <c r="C1061" s="175"/>
      <c r="E1061" s="175"/>
      <c r="H1061" s="175"/>
      <c r="I1061" s="175"/>
      <c r="J1061" s="202"/>
      <c r="K1061" s="198"/>
    </row>
    <row r="1062" spans="3:11" ht="15" customHeight="1" x14ac:dyDescent="0.25">
      <c r="C1062" s="175"/>
      <c r="E1062" s="175"/>
      <c r="H1062" s="175"/>
      <c r="I1062" s="175"/>
      <c r="J1062" s="202"/>
      <c r="K1062" s="198"/>
    </row>
    <row r="1063" spans="3:11" ht="15" customHeight="1" x14ac:dyDescent="0.25">
      <c r="C1063" s="175"/>
      <c r="E1063" s="175"/>
      <c r="H1063" s="175"/>
      <c r="I1063" s="175"/>
      <c r="J1063" s="202"/>
      <c r="K1063" s="198"/>
    </row>
    <row r="1064" spans="3:11" ht="15" customHeight="1" x14ac:dyDescent="0.25">
      <c r="C1064" s="175"/>
      <c r="E1064" s="175"/>
      <c r="H1064" s="175"/>
      <c r="I1064" s="175"/>
      <c r="J1064" s="202"/>
      <c r="K1064" s="198"/>
    </row>
    <row r="1065" spans="3:11" ht="15" customHeight="1" x14ac:dyDescent="0.25">
      <c r="C1065" s="175"/>
      <c r="E1065" s="175"/>
      <c r="H1065" s="175"/>
      <c r="I1065" s="175"/>
      <c r="J1065" s="202"/>
      <c r="K1065" s="198"/>
    </row>
    <row r="1066" spans="3:11" ht="15" customHeight="1" x14ac:dyDescent="0.25">
      <c r="C1066" s="175"/>
      <c r="E1066" s="175"/>
      <c r="H1066" s="175"/>
      <c r="I1066" s="175"/>
      <c r="J1066" s="202"/>
      <c r="K1066" s="198"/>
    </row>
    <row r="1067" spans="3:11" ht="15" customHeight="1" x14ac:dyDescent="0.25">
      <c r="C1067" s="175"/>
      <c r="E1067" s="175"/>
      <c r="H1067" s="175"/>
      <c r="I1067" s="175"/>
      <c r="J1067" s="202"/>
      <c r="K1067" s="198"/>
    </row>
    <row r="1068" spans="3:11" ht="15" customHeight="1" x14ac:dyDescent="0.25">
      <c r="C1068" s="175"/>
      <c r="E1068" s="175"/>
      <c r="H1068" s="175"/>
      <c r="I1068" s="175"/>
      <c r="J1068" s="202"/>
      <c r="K1068" s="198"/>
    </row>
    <row r="1069" spans="3:11" ht="15" customHeight="1" x14ac:dyDescent="0.25">
      <c r="C1069" s="175"/>
      <c r="E1069" s="175"/>
      <c r="H1069" s="175"/>
      <c r="I1069" s="175"/>
      <c r="J1069" s="202"/>
      <c r="K1069" s="198"/>
    </row>
    <row r="1070" spans="3:11" ht="15" customHeight="1" x14ac:dyDescent="0.25">
      <c r="C1070" s="175"/>
      <c r="E1070" s="175"/>
      <c r="H1070" s="175"/>
      <c r="I1070" s="175"/>
      <c r="J1070" s="202"/>
      <c r="K1070" s="198"/>
    </row>
    <row r="1071" spans="3:11" ht="15" customHeight="1" x14ac:dyDescent="0.25">
      <c r="C1071" s="175"/>
      <c r="E1071" s="175"/>
      <c r="H1071" s="175"/>
      <c r="I1071" s="175"/>
      <c r="J1071" s="202"/>
      <c r="K1071" s="198"/>
    </row>
    <row r="1072" spans="3:11" ht="15" customHeight="1" x14ac:dyDescent="0.25">
      <c r="C1072" s="175"/>
      <c r="E1072" s="175"/>
      <c r="H1072" s="175"/>
      <c r="I1072" s="175"/>
      <c r="J1072" s="202"/>
      <c r="K1072" s="198"/>
    </row>
    <row r="1073" spans="3:11" ht="15" customHeight="1" x14ac:dyDescent="0.25">
      <c r="C1073" s="175"/>
      <c r="E1073" s="175"/>
      <c r="H1073" s="175"/>
      <c r="I1073" s="175"/>
      <c r="J1073" s="202"/>
      <c r="K1073" s="198"/>
    </row>
    <row r="1074" spans="3:11" ht="15" customHeight="1" x14ac:dyDescent="0.25">
      <c r="C1074" s="175"/>
      <c r="E1074" s="175"/>
      <c r="H1074" s="175"/>
      <c r="I1074" s="175"/>
      <c r="J1074" s="202"/>
      <c r="K1074" s="198"/>
    </row>
    <row r="1075" spans="3:11" ht="15" customHeight="1" x14ac:dyDescent="0.25">
      <c r="C1075" s="175"/>
      <c r="E1075" s="175"/>
      <c r="H1075" s="175"/>
      <c r="I1075" s="175"/>
      <c r="J1075" s="202"/>
      <c r="K1075" s="198"/>
    </row>
    <row r="1076" spans="3:11" ht="15" customHeight="1" x14ac:dyDescent="0.25">
      <c r="C1076" s="175"/>
      <c r="E1076" s="175"/>
      <c r="H1076" s="175"/>
      <c r="I1076" s="175"/>
      <c r="J1076" s="202"/>
      <c r="K1076" s="198"/>
    </row>
    <row r="1077" spans="3:11" ht="15" customHeight="1" x14ac:dyDescent="0.25">
      <c r="C1077" s="175"/>
      <c r="E1077" s="175"/>
      <c r="H1077" s="175"/>
      <c r="I1077" s="175"/>
      <c r="J1077" s="202"/>
      <c r="K1077" s="198"/>
    </row>
    <row r="1078" spans="3:11" ht="15" customHeight="1" x14ac:dyDescent="0.25">
      <c r="C1078" s="175"/>
      <c r="E1078" s="175"/>
      <c r="H1078" s="175"/>
      <c r="I1078" s="175"/>
      <c r="J1078" s="202"/>
      <c r="K1078" s="198"/>
    </row>
    <row r="1079" spans="3:11" ht="15" customHeight="1" x14ac:dyDescent="0.25">
      <c r="C1079" s="175"/>
      <c r="E1079" s="175"/>
      <c r="H1079" s="175"/>
      <c r="I1079" s="175"/>
      <c r="J1079" s="202"/>
      <c r="K1079" s="198"/>
    </row>
    <row r="1080" spans="3:11" ht="15" customHeight="1" x14ac:dyDescent="0.25">
      <c r="C1080" s="175"/>
      <c r="E1080" s="175"/>
      <c r="H1080" s="175"/>
      <c r="I1080" s="175"/>
      <c r="J1080" s="202"/>
      <c r="K1080" s="198"/>
    </row>
    <row r="1081" spans="3:11" ht="15" customHeight="1" x14ac:dyDescent="0.25">
      <c r="C1081" s="175"/>
      <c r="E1081" s="175"/>
      <c r="H1081" s="175"/>
      <c r="I1081" s="175"/>
      <c r="J1081" s="202"/>
      <c r="K1081" s="198"/>
    </row>
    <row r="1082" spans="3:11" ht="15" customHeight="1" x14ac:dyDescent="0.25">
      <c r="C1082" s="175"/>
      <c r="E1082" s="175"/>
      <c r="H1082" s="175"/>
      <c r="I1082" s="175"/>
      <c r="J1082" s="202"/>
      <c r="K1082" s="198"/>
    </row>
    <row r="1083" spans="3:11" ht="15" customHeight="1" x14ac:dyDescent="0.25">
      <c r="C1083" s="175"/>
      <c r="E1083" s="175"/>
      <c r="H1083" s="175"/>
      <c r="I1083" s="175"/>
      <c r="J1083" s="202"/>
      <c r="K1083" s="198"/>
    </row>
    <row r="1084" spans="3:11" ht="15" customHeight="1" x14ac:dyDescent="0.25">
      <c r="C1084" s="175"/>
      <c r="E1084" s="175"/>
      <c r="H1084" s="175"/>
      <c r="I1084" s="175"/>
      <c r="J1084" s="202"/>
      <c r="K1084" s="198"/>
    </row>
    <row r="1085" spans="3:11" ht="15" customHeight="1" x14ac:dyDescent="0.25">
      <c r="C1085" s="175"/>
      <c r="E1085" s="175"/>
      <c r="H1085" s="175"/>
      <c r="I1085" s="175"/>
      <c r="J1085" s="202"/>
      <c r="K1085" s="198"/>
    </row>
    <row r="1086" spans="3:11" ht="15" customHeight="1" x14ac:dyDescent="0.25">
      <c r="C1086" s="175"/>
      <c r="E1086" s="175"/>
      <c r="H1086" s="175"/>
      <c r="I1086" s="175"/>
      <c r="J1086" s="202"/>
      <c r="K1086" s="198"/>
    </row>
    <row r="1087" spans="3:11" ht="15" customHeight="1" x14ac:dyDescent="0.25">
      <c r="C1087" s="175"/>
      <c r="E1087" s="175"/>
      <c r="H1087" s="175"/>
      <c r="I1087" s="175"/>
      <c r="J1087" s="202"/>
      <c r="K1087" s="198"/>
    </row>
    <row r="1088" spans="3:11" ht="15" customHeight="1" x14ac:dyDescent="0.25">
      <c r="C1088" s="175"/>
      <c r="E1088" s="175"/>
      <c r="H1088" s="175"/>
      <c r="I1088" s="175"/>
      <c r="J1088" s="202"/>
      <c r="K1088" s="198"/>
    </row>
    <row r="1089" spans="3:11" ht="15" customHeight="1" x14ac:dyDescent="0.25">
      <c r="C1089" s="175"/>
      <c r="E1089" s="175"/>
      <c r="H1089" s="175"/>
      <c r="I1089" s="175"/>
      <c r="J1089" s="202"/>
      <c r="K1089" s="198"/>
    </row>
    <row r="1090" spans="3:11" ht="15" customHeight="1" x14ac:dyDescent="0.25">
      <c r="C1090" s="175"/>
      <c r="E1090" s="175"/>
      <c r="H1090" s="175"/>
      <c r="I1090" s="175"/>
      <c r="J1090" s="202"/>
      <c r="K1090" s="198"/>
    </row>
    <row r="1091" spans="3:11" ht="15" customHeight="1" x14ac:dyDescent="0.25">
      <c r="C1091" s="175"/>
      <c r="E1091" s="175"/>
      <c r="H1091" s="175"/>
      <c r="I1091" s="175"/>
      <c r="J1091" s="202"/>
      <c r="K1091" s="198"/>
    </row>
    <row r="1092" spans="3:11" ht="15" customHeight="1" x14ac:dyDescent="0.25">
      <c r="C1092" s="175"/>
      <c r="E1092" s="175"/>
      <c r="H1092" s="175"/>
      <c r="I1092" s="175"/>
      <c r="J1092" s="202"/>
      <c r="K1092" s="198"/>
    </row>
    <row r="1093" spans="3:11" ht="15" customHeight="1" x14ac:dyDescent="0.25">
      <c r="C1093" s="175"/>
      <c r="E1093" s="175"/>
      <c r="H1093" s="175"/>
      <c r="I1093" s="175"/>
      <c r="J1093" s="202"/>
      <c r="K1093" s="198"/>
    </row>
    <row r="1094" spans="3:11" ht="15" customHeight="1" x14ac:dyDescent="0.25">
      <c r="C1094" s="175"/>
      <c r="E1094" s="175"/>
      <c r="H1094" s="175"/>
      <c r="I1094" s="175"/>
      <c r="J1094" s="202"/>
      <c r="K1094" s="198"/>
    </row>
    <row r="1095" spans="3:11" ht="15" customHeight="1" x14ac:dyDescent="0.25">
      <c r="C1095" s="175"/>
      <c r="E1095" s="175"/>
      <c r="H1095" s="175"/>
      <c r="I1095" s="175"/>
      <c r="J1095" s="202"/>
      <c r="K1095" s="198"/>
    </row>
    <row r="1096" spans="3:11" ht="15" customHeight="1" x14ac:dyDescent="0.25">
      <c r="C1096" s="175"/>
      <c r="E1096" s="175"/>
      <c r="H1096" s="175"/>
      <c r="I1096" s="175"/>
      <c r="J1096" s="202"/>
      <c r="K1096" s="198"/>
    </row>
    <row r="1097" spans="3:11" ht="15" customHeight="1" x14ac:dyDescent="0.25">
      <c r="C1097" s="175"/>
      <c r="E1097" s="175"/>
      <c r="H1097" s="175"/>
      <c r="I1097" s="175"/>
      <c r="J1097" s="202"/>
      <c r="K1097" s="198"/>
    </row>
    <row r="1098" spans="3:11" ht="15" customHeight="1" x14ac:dyDescent="0.25">
      <c r="C1098" s="175"/>
      <c r="E1098" s="175"/>
      <c r="H1098" s="175"/>
      <c r="I1098" s="175"/>
      <c r="J1098" s="202"/>
      <c r="K1098" s="198"/>
    </row>
    <row r="1099" spans="3:11" ht="15" customHeight="1" x14ac:dyDescent="0.25">
      <c r="C1099" s="175"/>
      <c r="E1099" s="175"/>
      <c r="H1099" s="175"/>
      <c r="I1099" s="175"/>
      <c r="J1099" s="202"/>
      <c r="K1099" s="198"/>
    </row>
    <row r="1100" spans="3:11" ht="15" customHeight="1" x14ac:dyDescent="0.25">
      <c r="C1100" s="175"/>
      <c r="E1100" s="175"/>
      <c r="H1100" s="175"/>
      <c r="I1100" s="175"/>
      <c r="J1100" s="202"/>
      <c r="K1100" s="198"/>
    </row>
    <row r="1101" spans="3:11" ht="15" customHeight="1" x14ac:dyDescent="0.25">
      <c r="C1101" s="175"/>
      <c r="E1101" s="175"/>
      <c r="H1101" s="175"/>
      <c r="I1101" s="175"/>
      <c r="J1101" s="202"/>
      <c r="K1101" s="198"/>
    </row>
    <row r="1102" spans="3:11" ht="15" customHeight="1" x14ac:dyDescent="0.25">
      <c r="C1102" s="175"/>
      <c r="E1102" s="175"/>
      <c r="H1102" s="175"/>
      <c r="I1102" s="175"/>
      <c r="J1102" s="202"/>
      <c r="K1102" s="198"/>
    </row>
    <row r="1103" spans="3:11" ht="15" customHeight="1" x14ac:dyDescent="0.25">
      <c r="C1103" s="175"/>
      <c r="E1103" s="175"/>
      <c r="H1103" s="175"/>
      <c r="I1103" s="175"/>
      <c r="J1103" s="202"/>
      <c r="K1103" s="198"/>
    </row>
    <row r="1104" spans="3:11" ht="15" customHeight="1" x14ac:dyDescent="0.25">
      <c r="C1104" s="175"/>
      <c r="E1104" s="175"/>
      <c r="H1104" s="175"/>
      <c r="I1104" s="175"/>
      <c r="J1104" s="202"/>
      <c r="K1104" s="198"/>
    </row>
    <row r="1105" spans="3:11" ht="15" customHeight="1" x14ac:dyDescent="0.25">
      <c r="C1105" s="175"/>
      <c r="E1105" s="175"/>
      <c r="H1105" s="175"/>
      <c r="I1105" s="175"/>
      <c r="J1105" s="202"/>
      <c r="K1105" s="198"/>
    </row>
    <row r="1106" spans="3:11" ht="15" customHeight="1" x14ac:dyDescent="0.25">
      <c r="C1106" s="175"/>
      <c r="E1106" s="175"/>
      <c r="H1106" s="175"/>
      <c r="I1106" s="175"/>
      <c r="J1106" s="202"/>
      <c r="K1106" s="198"/>
    </row>
    <row r="1107" spans="3:11" ht="15" customHeight="1" x14ac:dyDescent="0.25">
      <c r="C1107" s="175"/>
      <c r="E1107" s="175"/>
      <c r="H1107" s="175"/>
      <c r="I1107" s="175"/>
      <c r="J1107" s="202"/>
      <c r="K1107" s="198"/>
    </row>
    <row r="1108" spans="3:11" ht="15" customHeight="1" x14ac:dyDescent="0.25">
      <c r="C1108" s="175"/>
      <c r="E1108" s="175"/>
      <c r="H1108" s="175"/>
      <c r="I1108" s="175"/>
      <c r="J1108" s="202"/>
      <c r="K1108" s="198"/>
    </row>
    <row r="1109" spans="3:11" ht="15" customHeight="1" x14ac:dyDescent="0.25">
      <c r="C1109" s="175"/>
      <c r="E1109" s="175"/>
      <c r="H1109" s="175"/>
      <c r="I1109" s="175"/>
      <c r="J1109" s="202"/>
      <c r="K1109" s="198"/>
    </row>
    <row r="1110" spans="3:11" ht="15" customHeight="1" x14ac:dyDescent="0.25">
      <c r="C1110" s="175"/>
      <c r="E1110" s="175"/>
      <c r="H1110" s="175"/>
      <c r="I1110" s="175"/>
      <c r="J1110" s="202"/>
      <c r="K1110" s="198"/>
    </row>
    <row r="1111" spans="3:11" ht="15" customHeight="1" x14ac:dyDescent="0.25">
      <c r="C1111" s="175"/>
      <c r="E1111" s="175"/>
      <c r="H1111" s="175"/>
      <c r="I1111" s="175"/>
      <c r="J1111" s="202"/>
      <c r="K1111" s="198"/>
    </row>
    <row r="1112" spans="3:11" ht="15" customHeight="1" x14ac:dyDescent="0.25">
      <c r="C1112" s="175"/>
      <c r="E1112" s="175"/>
      <c r="H1112" s="175"/>
      <c r="I1112" s="175"/>
      <c r="J1112" s="202"/>
      <c r="K1112" s="198"/>
    </row>
    <row r="1113" spans="3:11" ht="15" customHeight="1" x14ac:dyDescent="0.25">
      <c r="C1113" s="175"/>
      <c r="E1113" s="175"/>
      <c r="H1113" s="175"/>
      <c r="I1113" s="175"/>
      <c r="J1113" s="202"/>
      <c r="K1113" s="198"/>
    </row>
    <row r="1114" spans="3:11" ht="15" customHeight="1" x14ac:dyDescent="0.25">
      <c r="C1114" s="175"/>
      <c r="E1114" s="175"/>
      <c r="H1114" s="175"/>
      <c r="I1114" s="175"/>
      <c r="J1114" s="202"/>
      <c r="K1114" s="198"/>
    </row>
    <row r="1115" spans="3:11" ht="15" customHeight="1" x14ac:dyDescent="0.25">
      <c r="C1115" s="175"/>
      <c r="E1115" s="175"/>
      <c r="H1115" s="175"/>
      <c r="I1115" s="175"/>
      <c r="J1115" s="202"/>
      <c r="K1115" s="198"/>
    </row>
    <row r="1116" spans="3:11" ht="15" customHeight="1" x14ac:dyDescent="0.25">
      <c r="C1116" s="175"/>
      <c r="E1116" s="175"/>
      <c r="H1116" s="175"/>
      <c r="I1116" s="175"/>
      <c r="J1116" s="202"/>
      <c r="K1116" s="198"/>
    </row>
    <row r="1117" spans="3:11" ht="15" customHeight="1" x14ac:dyDescent="0.25">
      <c r="C1117" s="175"/>
      <c r="E1117" s="175"/>
      <c r="H1117" s="175"/>
      <c r="I1117" s="175"/>
      <c r="J1117" s="202"/>
      <c r="K1117" s="198"/>
    </row>
    <row r="1118" spans="3:11" ht="15" customHeight="1" x14ac:dyDescent="0.25">
      <c r="C1118" s="175"/>
      <c r="E1118" s="175"/>
      <c r="H1118" s="175"/>
      <c r="I1118" s="175"/>
      <c r="J1118" s="202"/>
      <c r="K1118" s="198"/>
    </row>
    <row r="1119" spans="3:11" ht="15" customHeight="1" x14ac:dyDescent="0.25">
      <c r="C1119" s="175"/>
      <c r="E1119" s="175"/>
      <c r="H1119" s="175"/>
      <c r="I1119" s="175"/>
      <c r="J1119" s="202"/>
      <c r="K1119" s="198"/>
    </row>
    <row r="1120" spans="3:11" ht="15" customHeight="1" x14ac:dyDescent="0.25">
      <c r="C1120" s="175"/>
      <c r="E1120" s="175"/>
      <c r="H1120" s="175"/>
      <c r="I1120" s="175"/>
      <c r="J1120" s="202"/>
      <c r="K1120" s="198"/>
    </row>
    <row r="1121" spans="3:11" ht="15" customHeight="1" x14ac:dyDescent="0.25">
      <c r="C1121" s="175"/>
      <c r="E1121" s="175"/>
      <c r="H1121" s="175"/>
      <c r="I1121" s="175"/>
      <c r="J1121" s="202"/>
      <c r="K1121" s="198"/>
    </row>
    <row r="1122" spans="3:11" ht="15" customHeight="1" x14ac:dyDescent="0.25">
      <c r="C1122" s="175"/>
      <c r="E1122" s="175"/>
      <c r="H1122" s="175"/>
      <c r="I1122" s="175"/>
      <c r="J1122" s="202"/>
      <c r="K1122" s="198"/>
    </row>
    <row r="1123" spans="3:11" ht="15" customHeight="1" x14ac:dyDescent="0.25">
      <c r="C1123" s="175"/>
      <c r="E1123" s="175"/>
      <c r="H1123" s="175"/>
      <c r="I1123" s="175"/>
      <c r="J1123" s="202"/>
      <c r="K1123" s="198"/>
    </row>
    <row r="1124" spans="3:11" ht="15" customHeight="1" x14ac:dyDescent="0.25">
      <c r="C1124" s="175"/>
      <c r="E1124" s="175"/>
      <c r="H1124" s="175"/>
      <c r="I1124" s="175"/>
      <c r="J1124" s="202"/>
      <c r="K1124" s="198"/>
    </row>
    <row r="1125" spans="3:11" ht="15" customHeight="1" x14ac:dyDescent="0.25">
      <c r="C1125" s="175"/>
      <c r="E1125" s="175"/>
      <c r="H1125" s="175"/>
      <c r="I1125" s="175"/>
      <c r="J1125" s="202"/>
      <c r="K1125" s="198"/>
    </row>
    <row r="1126" spans="3:11" ht="15" customHeight="1" x14ac:dyDescent="0.25">
      <c r="C1126" s="175"/>
      <c r="E1126" s="175"/>
      <c r="H1126" s="175"/>
      <c r="I1126" s="175"/>
      <c r="J1126" s="202"/>
      <c r="K1126" s="198"/>
    </row>
    <row r="1127" spans="3:11" ht="15" customHeight="1" x14ac:dyDescent="0.25">
      <c r="C1127" s="175"/>
      <c r="E1127" s="175"/>
      <c r="H1127" s="175"/>
      <c r="I1127" s="175"/>
      <c r="J1127" s="202"/>
      <c r="K1127" s="198"/>
    </row>
    <row r="1128" spans="3:11" ht="15" customHeight="1" x14ac:dyDescent="0.25">
      <c r="C1128" s="175"/>
      <c r="E1128" s="175"/>
      <c r="H1128" s="175"/>
      <c r="I1128" s="175"/>
      <c r="J1128" s="202"/>
      <c r="K1128" s="198"/>
    </row>
    <row r="1129" spans="3:11" ht="15" customHeight="1" x14ac:dyDescent="0.25">
      <c r="C1129" s="175"/>
      <c r="E1129" s="175"/>
      <c r="H1129" s="175"/>
      <c r="I1129" s="175"/>
      <c r="J1129" s="202"/>
      <c r="K1129" s="198"/>
    </row>
    <row r="1130" spans="3:11" ht="15" customHeight="1" x14ac:dyDescent="0.25">
      <c r="C1130" s="175"/>
      <c r="E1130" s="175"/>
      <c r="H1130" s="175"/>
      <c r="I1130" s="175"/>
      <c r="J1130" s="202"/>
      <c r="K1130" s="198"/>
    </row>
    <row r="1131" spans="3:11" ht="15" customHeight="1" x14ac:dyDescent="0.25">
      <c r="C1131" s="175"/>
      <c r="E1131" s="175"/>
      <c r="H1131" s="175"/>
      <c r="I1131" s="175"/>
      <c r="J1131" s="202"/>
      <c r="K1131" s="198"/>
    </row>
    <row r="1132" spans="3:11" ht="15" customHeight="1" x14ac:dyDescent="0.25">
      <c r="C1132" s="175"/>
      <c r="E1132" s="175"/>
      <c r="H1132" s="175"/>
      <c r="I1132" s="175"/>
      <c r="J1132" s="202"/>
      <c r="K1132" s="198"/>
    </row>
    <row r="1133" spans="3:11" ht="15" customHeight="1" x14ac:dyDescent="0.25">
      <c r="C1133" s="175"/>
      <c r="E1133" s="175"/>
      <c r="H1133" s="175"/>
      <c r="I1133" s="175"/>
      <c r="J1133" s="202"/>
      <c r="K1133" s="198"/>
    </row>
    <row r="1134" spans="3:11" ht="15" customHeight="1" x14ac:dyDescent="0.25">
      <c r="C1134" s="175"/>
      <c r="E1134" s="175"/>
      <c r="H1134" s="175"/>
      <c r="I1134" s="175"/>
      <c r="J1134" s="202"/>
      <c r="K1134" s="198"/>
    </row>
    <row r="1135" spans="3:11" ht="15" customHeight="1" x14ac:dyDescent="0.25">
      <c r="C1135" s="175"/>
      <c r="E1135" s="175"/>
      <c r="H1135" s="175"/>
      <c r="I1135" s="175"/>
      <c r="J1135" s="202"/>
      <c r="K1135" s="198"/>
    </row>
    <row r="1136" spans="3:11" ht="15" customHeight="1" x14ac:dyDescent="0.25">
      <c r="C1136" s="175"/>
      <c r="E1136" s="175"/>
      <c r="H1136" s="175"/>
      <c r="I1136" s="175"/>
      <c r="J1136" s="202"/>
      <c r="K1136" s="198"/>
    </row>
    <row r="1137" spans="3:11" ht="15" customHeight="1" x14ac:dyDescent="0.25">
      <c r="C1137" s="175"/>
      <c r="E1137" s="175"/>
      <c r="H1137" s="175"/>
      <c r="I1137" s="175"/>
      <c r="J1137" s="202"/>
      <c r="K1137" s="198"/>
    </row>
    <row r="1138" spans="3:11" ht="15" customHeight="1" x14ac:dyDescent="0.25">
      <c r="C1138" s="175"/>
      <c r="E1138" s="175"/>
      <c r="H1138" s="175"/>
      <c r="I1138" s="175"/>
      <c r="J1138" s="202"/>
      <c r="K1138" s="198"/>
    </row>
    <row r="1139" spans="3:11" ht="15" customHeight="1" x14ac:dyDescent="0.25">
      <c r="C1139" s="175"/>
      <c r="E1139" s="175"/>
      <c r="H1139" s="175"/>
      <c r="I1139" s="175"/>
      <c r="J1139" s="202"/>
      <c r="K1139" s="198"/>
    </row>
    <row r="1140" spans="3:11" ht="15" customHeight="1" x14ac:dyDescent="0.25">
      <c r="C1140" s="175"/>
      <c r="E1140" s="175"/>
      <c r="H1140" s="175"/>
      <c r="I1140" s="175"/>
      <c r="J1140" s="202"/>
      <c r="K1140" s="198"/>
    </row>
    <row r="1141" spans="3:11" ht="15" customHeight="1" x14ac:dyDescent="0.25">
      <c r="C1141" s="175"/>
      <c r="E1141" s="175"/>
      <c r="H1141" s="175"/>
      <c r="I1141" s="175"/>
      <c r="J1141" s="202"/>
      <c r="K1141" s="198"/>
    </row>
    <row r="1142" spans="3:11" ht="15" customHeight="1" x14ac:dyDescent="0.25">
      <c r="C1142" s="175"/>
      <c r="E1142" s="175"/>
      <c r="H1142" s="175"/>
      <c r="I1142" s="175"/>
      <c r="J1142" s="202"/>
      <c r="K1142" s="198"/>
    </row>
    <row r="1143" spans="3:11" ht="15" customHeight="1" x14ac:dyDescent="0.25">
      <c r="C1143" s="175"/>
      <c r="E1143" s="175"/>
      <c r="H1143" s="175"/>
      <c r="I1143" s="175"/>
      <c r="J1143" s="202"/>
      <c r="K1143" s="198"/>
    </row>
    <row r="1144" spans="3:11" ht="15" customHeight="1" x14ac:dyDescent="0.25">
      <c r="C1144" s="175"/>
      <c r="E1144" s="175"/>
      <c r="H1144" s="175"/>
      <c r="I1144" s="175"/>
      <c r="J1144" s="202"/>
      <c r="K1144" s="198"/>
    </row>
    <row r="1145" spans="3:11" ht="15" customHeight="1" x14ac:dyDescent="0.25">
      <c r="C1145" s="175"/>
      <c r="E1145" s="175"/>
      <c r="H1145" s="175"/>
      <c r="I1145" s="175"/>
      <c r="J1145" s="202"/>
      <c r="K1145" s="198"/>
    </row>
    <row r="1146" spans="3:11" ht="15" customHeight="1" x14ac:dyDescent="0.25">
      <c r="C1146" s="175"/>
      <c r="E1146" s="175"/>
      <c r="H1146" s="175"/>
      <c r="I1146" s="175"/>
      <c r="J1146" s="202"/>
      <c r="K1146" s="198"/>
    </row>
    <row r="1147" spans="3:11" ht="15" customHeight="1" x14ac:dyDescent="0.25">
      <c r="C1147" s="175"/>
      <c r="E1147" s="175"/>
      <c r="H1147" s="175"/>
      <c r="I1147" s="175"/>
      <c r="J1147" s="202"/>
      <c r="K1147" s="198"/>
    </row>
    <row r="1148" spans="3:11" ht="15" customHeight="1" x14ac:dyDescent="0.25">
      <c r="C1148" s="175"/>
      <c r="E1148" s="175"/>
      <c r="H1148" s="175"/>
      <c r="I1148" s="175"/>
      <c r="J1148" s="202"/>
      <c r="K1148" s="198"/>
    </row>
    <row r="1149" spans="3:11" ht="15" customHeight="1" x14ac:dyDescent="0.25">
      <c r="C1149" s="175"/>
      <c r="E1149" s="175"/>
      <c r="H1149" s="175"/>
      <c r="I1149" s="175"/>
      <c r="J1149" s="202"/>
      <c r="K1149" s="198"/>
    </row>
    <row r="1150" spans="3:11" ht="15" customHeight="1" x14ac:dyDescent="0.25">
      <c r="C1150" s="175"/>
      <c r="E1150" s="175"/>
      <c r="H1150" s="175"/>
      <c r="I1150" s="175"/>
      <c r="J1150" s="202"/>
      <c r="K1150" s="198"/>
    </row>
    <row r="1151" spans="3:11" ht="15" customHeight="1" x14ac:dyDescent="0.25">
      <c r="C1151" s="175"/>
      <c r="E1151" s="175"/>
      <c r="H1151" s="175"/>
      <c r="I1151" s="175"/>
      <c r="J1151" s="202"/>
      <c r="K1151" s="198"/>
    </row>
    <row r="1152" spans="3:11" ht="15" customHeight="1" x14ac:dyDescent="0.25">
      <c r="C1152" s="175"/>
      <c r="E1152" s="175"/>
      <c r="H1152" s="175"/>
      <c r="I1152" s="175"/>
      <c r="J1152" s="202"/>
      <c r="K1152" s="198"/>
    </row>
    <row r="1153" spans="3:11" ht="15" customHeight="1" x14ac:dyDescent="0.25">
      <c r="C1153" s="175"/>
      <c r="E1153" s="175"/>
      <c r="H1153" s="175"/>
      <c r="I1153" s="175"/>
      <c r="J1153" s="202"/>
      <c r="K1153" s="198"/>
    </row>
    <row r="1154" spans="3:11" ht="15" customHeight="1" x14ac:dyDescent="0.25">
      <c r="C1154" s="175"/>
      <c r="E1154" s="175"/>
      <c r="H1154" s="175"/>
      <c r="I1154" s="175"/>
      <c r="J1154" s="202"/>
      <c r="K1154" s="198"/>
    </row>
    <row r="1155" spans="3:11" ht="15" customHeight="1" x14ac:dyDescent="0.25">
      <c r="C1155" s="175"/>
      <c r="E1155" s="175"/>
      <c r="H1155" s="175"/>
      <c r="I1155" s="175"/>
      <c r="J1155" s="202"/>
      <c r="K1155" s="198"/>
    </row>
    <row r="1156" spans="3:11" ht="15" customHeight="1" x14ac:dyDescent="0.25">
      <c r="C1156" s="175"/>
      <c r="E1156" s="175"/>
      <c r="H1156" s="175"/>
      <c r="I1156" s="175"/>
      <c r="J1156" s="202"/>
      <c r="K1156" s="198"/>
    </row>
    <row r="1157" spans="3:11" ht="15" customHeight="1" x14ac:dyDescent="0.25">
      <c r="C1157" s="175"/>
      <c r="E1157" s="175"/>
      <c r="H1157" s="175"/>
      <c r="I1157" s="175"/>
      <c r="J1157" s="202"/>
      <c r="K1157" s="198"/>
    </row>
    <row r="1158" spans="3:11" ht="15" customHeight="1" x14ac:dyDescent="0.25">
      <c r="C1158" s="175"/>
      <c r="E1158" s="175"/>
      <c r="H1158" s="175"/>
      <c r="I1158" s="175"/>
      <c r="J1158" s="202"/>
      <c r="K1158" s="198"/>
    </row>
    <row r="1159" spans="3:11" ht="15" customHeight="1" x14ac:dyDescent="0.25">
      <c r="C1159" s="175"/>
      <c r="E1159" s="175"/>
      <c r="H1159" s="175"/>
      <c r="I1159" s="175"/>
      <c r="J1159" s="202"/>
      <c r="K1159" s="198"/>
    </row>
    <row r="1160" spans="3:11" ht="15" customHeight="1" x14ac:dyDescent="0.25">
      <c r="C1160" s="175"/>
      <c r="E1160" s="175"/>
      <c r="H1160" s="175"/>
      <c r="I1160" s="175"/>
      <c r="J1160" s="202"/>
      <c r="K1160" s="198"/>
    </row>
    <row r="1161" spans="3:11" ht="15" customHeight="1" x14ac:dyDescent="0.25">
      <c r="C1161" s="175"/>
      <c r="E1161" s="175"/>
      <c r="H1161" s="175"/>
      <c r="I1161" s="175"/>
      <c r="J1161" s="202"/>
      <c r="K1161" s="198"/>
    </row>
    <row r="1162" spans="3:11" ht="15" customHeight="1" x14ac:dyDescent="0.25">
      <c r="C1162" s="175"/>
      <c r="E1162" s="175"/>
      <c r="H1162" s="175"/>
      <c r="I1162" s="175"/>
      <c r="J1162" s="202"/>
      <c r="K1162" s="198"/>
    </row>
    <row r="1163" spans="3:11" ht="15" customHeight="1" x14ac:dyDescent="0.25">
      <c r="C1163" s="175"/>
      <c r="E1163" s="175"/>
      <c r="H1163" s="175"/>
      <c r="I1163" s="175"/>
      <c r="J1163" s="202"/>
      <c r="K1163" s="198"/>
    </row>
    <row r="1164" spans="3:11" ht="15" customHeight="1" x14ac:dyDescent="0.25">
      <c r="C1164" s="175"/>
      <c r="E1164" s="175"/>
      <c r="H1164" s="175"/>
      <c r="I1164" s="175"/>
      <c r="J1164" s="202"/>
      <c r="K1164" s="198"/>
    </row>
    <row r="1165" spans="3:11" ht="15" customHeight="1" x14ac:dyDescent="0.25">
      <c r="C1165" s="175"/>
      <c r="E1165" s="175"/>
      <c r="H1165" s="175"/>
      <c r="I1165" s="175"/>
      <c r="J1165" s="202"/>
      <c r="K1165" s="198"/>
    </row>
    <row r="1166" spans="3:11" ht="15" customHeight="1" x14ac:dyDescent="0.25">
      <c r="C1166" s="175"/>
      <c r="E1166" s="175"/>
      <c r="H1166" s="175"/>
      <c r="I1166" s="175"/>
      <c r="J1166" s="202"/>
      <c r="K1166" s="198"/>
    </row>
    <row r="1167" spans="3:11" ht="15" customHeight="1" x14ac:dyDescent="0.25">
      <c r="C1167" s="175"/>
      <c r="E1167" s="175"/>
      <c r="H1167" s="175"/>
      <c r="I1167" s="175"/>
      <c r="J1167" s="202"/>
      <c r="K1167" s="198"/>
    </row>
    <row r="1168" spans="3:11" ht="15" customHeight="1" x14ac:dyDescent="0.25">
      <c r="C1168" s="175"/>
      <c r="E1168" s="175"/>
      <c r="H1168" s="175"/>
      <c r="I1168" s="175"/>
      <c r="J1168" s="202"/>
      <c r="K1168" s="198"/>
    </row>
    <row r="1169" spans="3:11" ht="15" customHeight="1" x14ac:dyDescent="0.25">
      <c r="C1169" s="175"/>
      <c r="E1169" s="175"/>
      <c r="H1169" s="175"/>
      <c r="I1169" s="175"/>
      <c r="J1169" s="202"/>
      <c r="K1169" s="198"/>
    </row>
    <row r="1170" spans="3:11" ht="15" customHeight="1" x14ac:dyDescent="0.25">
      <c r="C1170" s="175"/>
      <c r="E1170" s="175"/>
      <c r="H1170" s="175"/>
      <c r="I1170" s="175"/>
      <c r="J1170" s="202"/>
      <c r="K1170" s="198"/>
    </row>
    <row r="1171" spans="3:11" ht="15" customHeight="1" x14ac:dyDescent="0.25">
      <c r="C1171" s="175"/>
      <c r="E1171" s="175"/>
      <c r="H1171" s="175"/>
      <c r="I1171" s="175"/>
      <c r="J1171" s="202"/>
      <c r="K1171" s="198"/>
    </row>
    <row r="1172" spans="3:11" ht="15" customHeight="1" x14ac:dyDescent="0.25">
      <c r="C1172" s="175"/>
      <c r="E1172" s="175"/>
      <c r="H1172" s="175"/>
      <c r="I1172" s="175"/>
      <c r="J1172" s="202"/>
      <c r="K1172" s="198"/>
    </row>
    <row r="1173" spans="3:11" ht="15" customHeight="1" x14ac:dyDescent="0.25">
      <c r="C1173" s="175"/>
      <c r="E1173" s="175"/>
      <c r="H1173" s="175"/>
      <c r="I1173" s="175"/>
      <c r="J1173" s="202"/>
      <c r="K1173" s="198"/>
    </row>
    <row r="1174" spans="3:11" ht="15" customHeight="1" x14ac:dyDescent="0.25">
      <c r="C1174" s="175"/>
      <c r="E1174" s="175"/>
      <c r="H1174" s="175"/>
      <c r="I1174" s="175"/>
      <c r="J1174" s="202"/>
      <c r="K1174" s="198"/>
    </row>
    <row r="1175" spans="3:11" ht="15" customHeight="1" x14ac:dyDescent="0.25">
      <c r="C1175" s="175"/>
      <c r="E1175" s="175"/>
      <c r="H1175" s="175"/>
      <c r="I1175" s="175"/>
      <c r="J1175" s="202"/>
      <c r="K1175" s="198"/>
    </row>
    <row r="1176" spans="3:11" ht="15" customHeight="1" x14ac:dyDescent="0.25">
      <c r="C1176" s="175"/>
      <c r="E1176" s="175"/>
      <c r="H1176" s="175"/>
      <c r="I1176" s="175"/>
      <c r="J1176" s="202"/>
      <c r="K1176" s="198"/>
    </row>
    <row r="1177" spans="3:11" ht="15" customHeight="1" x14ac:dyDescent="0.25">
      <c r="C1177" s="175"/>
      <c r="E1177" s="175"/>
      <c r="H1177" s="175"/>
      <c r="I1177" s="175"/>
      <c r="J1177" s="202"/>
      <c r="K1177" s="198"/>
    </row>
    <row r="1178" spans="3:11" ht="15" customHeight="1" x14ac:dyDescent="0.25">
      <c r="C1178" s="175"/>
      <c r="E1178" s="175"/>
      <c r="H1178" s="175"/>
      <c r="I1178" s="175"/>
      <c r="J1178" s="202"/>
      <c r="K1178" s="198"/>
    </row>
    <row r="1179" spans="3:11" ht="15" customHeight="1" x14ac:dyDescent="0.25">
      <c r="C1179" s="175"/>
      <c r="E1179" s="175"/>
      <c r="H1179" s="175"/>
      <c r="I1179" s="175"/>
      <c r="J1179" s="202"/>
      <c r="K1179" s="198"/>
    </row>
    <row r="1180" spans="3:11" ht="15" customHeight="1" x14ac:dyDescent="0.25">
      <c r="C1180" s="175"/>
      <c r="E1180" s="175"/>
      <c r="H1180" s="175"/>
      <c r="I1180" s="175"/>
      <c r="J1180" s="202"/>
      <c r="K1180" s="198"/>
    </row>
    <row r="1181" spans="3:11" ht="15" customHeight="1" x14ac:dyDescent="0.25">
      <c r="C1181" s="175"/>
      <c r="E1181" s="175"/>
      <c r="H1181" s="175"/>
      <c r="I1181" s="175"/>
      <c r="J1181" s="202"/>
      <c r="K1181" s="198"/>
    </row>
    <row r="1182" spans="3:11" ht="15" customHeight="1" x14ac:dyDescent="0.25">
      <c r="C1182" s="175"/>
      <c r="E1182" s="175"/>
      <c r="H1182" s="175"/>
      <c r="I1182" s="175"/>
      <c r="J1182" s="202"/>
      <c r="K1182" s="198"/>
    </row>
    <row r="1183" spans="3:11" ht="15" customHeight="1" x14ac:dyDescent="0.25">
      <c r="C1183" s="175"/>
      <c r="E1183" s="175"/>
      <c r="H1183" s="175"/>
      <c r="I1183" s="175"/>
      <c r="J1183" s="202"/>
      <c r="K1183" s="198"/>
    </row>
    <row r="1184" spans="3:11" ht="15" customHeight="1" x14ac:dyDescent="0.25">
      <c r="C1184" s="175"/>
      <c r="E1184" s="175"/>
      <c r="H1184" s="175"/>
      <c r="I1184" s="175"/>
      <c r="J1184" s="202"/>
      <c r="K1184" s="198"/>
    </row>
    <row r="1185" spans="3:11" ht="15" customHeight="1" x14ac:dyDescent="0.25">
      <c r="C1185" s="175"/>
      <c r="E1185" s="175"/>
      <c r="H1185" s="175"/>
      <c r="I1185" s="175"/>
      <c r="J1185" s="202"/>
      <c r="K1185" s="198"/>
    </row>
    <row r="1186" spans="3:11" ht="15" customHeight="1" x14ac:dyDescent="0.25">
      <c r="C1186" s="175"/>
      <c r="E1186" s="175"/>
      <c r="H1186" s="175"/>
      <c r="I1186" s="175"/>
      <c r="J1186" s="202"/>
      <c r="K1186" s="198"/>
    </row>
    <row r="1187" spans="3:11" ht="15" customHeight="1" x14ac:dyDescent="0.25">
      <c r="C1187" s="175"/>
      <c r="E1187" s="175"/>
      <c r="H1187" s="175"/>
      <c r="I1187" s="175"/>
      <c r="J1187" s="202"/>
      <c r="K1187" s="198"/>
    </row>
    <row r="1188" spans="3:11" ht="15" customHeight="1" x14ac:dyDescent="0.25">
      <c r="C1188" s="175"/>
      <c r="E1188" s="175"/>
      <c r="H1188" s="175"/>
      <c r="I1188" s="175"/>
      <c r="J1188" s="202"/>
      <c r="K1188" s="198"/>
    </row>
    <row r="1189" spans="3:11" ht="15" customHeight="1" x14ac:dyDescent="0.25">
      <c r="C1189" s="175"/>
      <c r="E1189" s="175"/>
      <c r="H1189" s="175"/>
      <c r="I1189" s="175"/>
      <c r="J1189" s="202"/>
      <c r="K1189" s="198"/>
    </row>
    <row r="1190" spans="3:11" ht="15" customHeight="1" x14ac:dyDescent="0.25">
      <c r="C1190" s="175"/>
      <c r="E1190" s="175"/>
      <c r="H1190" s="175"/>
      <c r="I1190" s="175"/>
      <c r="J1190" s="202"/>
      <c r="K1190" s="198"/>
    </row>
    <row r="1191" spans="3:11" ht="15" customHeight="1" x14ac:dyDescent="0.25">
      <c r="C1191" s="175"/>
      <c r="E1191" s="175"/>
      <c r="H1191" s="175"/>
      <c r="I1191" s="175"/>
      <c r="J1191" s="202"/>
      <c r="K1191" s="198"/>
    </row>
    <row r="1192" spans="3:11" ht="15" customHeight="1" x14ac:dyDescent="0.25">
      <c r="C1192" s="175"/>
      <c r="E1192" s="175"/>
      <c r="H1192" s="175"/>
      <c r="I1192" s="175"/>
      <c r="J1192" s="202"/>
      <c r="K1192" s="198"/>
    </row>
    <row r="1193" spans="3:11" ht="15" customHeight="1" x14ac:dyDescent="0.25">
      <c r="C1193" s="175"/>
      <c r="E1193" s="175"/>
      <c r="H1193" s="175"/>
      <c r="I1193" s="175"/>
      <c r="J1193" s="202"/>
      <c r="K1193" s="198"/>
    </row>
    <row r="1194" spans="3:11" ht="15" customHeight="1" x14ac:dyDescent="0.25">
      <c r="C1194" s="175"/>
      <c r="E1194" s="175"/>
      <c r="H1194" s="175"/>
      <c r="I1194" s="175"/>
      <c r="J1194" s="202"/>
      <c r="K1194" s="198"/>
    </row>
    <row r="1195" spans="3:11" ht="15" customHeight="1" x14ac:dyDescent="0.25">
      <c r="C1195" s="175"/>
      <c r="E1195" s="175"/>
      <c r="H1195" s="175"/>
      <c r="I1195" s="175"/>
      <c r="J1195" s="202"/>
      <c r="K1195" s="198"/>
    </row>
    <row r="1196" spans="3:11" ht="15" customHeight="1" x14ac:dyDescent="0.25">
      <c r="C1196" s="175"/>
      <c r="E1196" s="175"/>
      <c r="H1196" s="175"/>
      <c r="I1196" s="175"/>
      <c r="J1196" s="202"/>
      <c r="K1196" s="198"/>
    </row>
    <row r="1197" spans="3:11" ht="15" customHeight="1" x14ac:dyDescent="0.25">
      <c r="C1197" s="175"/>
      <c r="E1197" s="175"/>
      <c r="H1197" s="175"/>
      <c r="I1197" s="175"/>
      <c r="J1197" s="202"/>
      <c r="K1197" s="198"/>
    </row>
    <row r="1198" spans="3:11" ht="15" customHeight="1" x14ac:dyDescent="0.25">
      <c r="C1198" s="175"/>
      <c r="E1198" s="175"/>
      <c r="H1198" s="175"/>
      <c r="I1198" s="175"/>
      <c r="J1198" s="202"/>
      <c r="K1198" s="198"/>
    </row>
    <row r="1199" spans="3:11" ht="15" customHeight="1" x14ac:dyDescent="0.25">
      <c r="C1199" s="175"/>
      <c r="E1199" s="175"/>
      <c r="H1199" s="175"/>
      <c r="I1199" s="175"/>
      <c r="J1199" s="202"/>
      <c r="K1199" s="198"/>
    </row>
    <row r="1200" spans="3:11" ht="15" customHeight="1" x14ac:dyDescent="0.25">
      <c r="C1200" s="175"/>
      <c r="E1200" s="175"/>
      <c r="H1200" s="175"/>
      <c r="I1200" s="175"/>
      <c r="J1200" s="202"/>
      <c r="K1200" s="198"/>
    </row>
    <row r="1201" spans="3:11" ht="15" customHeight="1" x14ac:dyDescent="0.25">
      <c r="C1201" s="175"/>
      <c r="E1201" s="175"/>
      <c r="H1201" s="175"/>
      <c r="I1201" s="175"/>
      <c r="J1201" s="202"/>
      <c r="K1201" s="198"/>
    </row>
    <row r="1202" spans="3:11" ht="15" customHeight="1" x14ac:dyDescent="0.25">
      <c r="C1202" s="175"/>
      <c r="E1202" s="175"/>
      <c r="H1202" s="175"/>
      <c r="I1202" s="175"/>
      <c r="J1202" s="202"/>
      <c r="K1202" s="198"/>
    </row>
    <row r="1203" spans="3:11" ht="15" customHeight="1" x14ac:dyDescent="0.25">
      <c r="C1203" s="175"/>
      <c r="E1203" s="175"/>
      <c r="H1203" s="175"/>
      <c r="I1203" s="175"/>
      <c r="J1203" s="202"/>
      <c r="K1203" s="198"/>
    </row>
    <row r="1204" spans="3:11" ht="15" customHeight="1" x14ac:dyDescent="0.25">
      <c r="C1204" s="175"/>
      <c r="E1204" s="175"/>
      <c r="H1204" s="175"/>
      <c r="I1204" s="175"/>
      <c r="J1204" s="202"/>
      <c r="K1204" s="198"/>
    </row>
    <row r="1205" spans="3:11" ht="15" customHeight="1" x14ac:dyDescent="0.25">
      <c r="C1205" s="175"/>
      <c r="E1205" s="175"/>
      <c r="H1205" s="175"/>
      <c r="I1205" s="175"/>
      <c r="J1205" s="202"/>
      <c r="K1205" s="198"/>
    </row>
    <row r="1206" spans="3:11" ht="15" customHeight="1" x14ac:dyDescent="0.25">
      <c r="C1206" s="175"/>
      <c r="E1206" s="175"/>
      <c r="H1206" s="175"/>
      <c r="I1206" s="175"/>
      <c r="J1206" s="202"/>
      <c r="K1206" s="198"/>
    </row>
    <row r="1207" spans="3:11" ht="15" customHeight="1" x14ac:dyDescent="0.25">
      <c r="C1207" s="175"/>
      <c r="E1207" s="175"/>
      <c r="H1207" s="175"/>
      <c r="I1207" s="175"/>
      <c r="J1207" s="202"/>
      <c r="K1207" s="198"/>
    </row>
    <row r="1208" spans="3:11" ht="15" customHeight="1" x14ac:dyDescent="0.25">
      <c r="C1208" s="175"/>
      <c r="E1208" s="175"/>
      <c r="H1208" s="175"/>
      <c r="I1208" s="175"/>
      <c r="J1208" s="202"/>
      <c r="K1208" s="198"/>
    </row>
    <row r="1209" spans="3:11" ht="15" customHeight="1" x14ac:dyDescent="0.25">
      <c r="C1209" s="175"/>
      <c r="E1209" s="175"/>
      <c r="H1209" s="175"/>
      <c r="I1209" s="175"/>
      <c r="J1209" s="202"/>
      <c r="K1209" s="198"/>
    </row>
    <row r="1210" spans="3:11" ht="15" customHeight="1" x14ac:dyDescent="0.25">
      <c r="C1210" s="175"/>
      <c r="E1210" s="175"/>
      <c r="H1210" s="175"/>
      <c r="I1210" s="175"/>
      <c r="J1210" s="202"/>
      <c r="K1210" s="198"/>
    </row>
    <row r="1211" spans="3:11" ht="15" customHeight="1" x14ac:dyDescent="0.25">
      <c r="C1211" s="175"/>
      <c r="E1211" s="175"/>
      <c r="H1211" s="175"/>
      <c r="I1211" s="175"/>
      <c r="J1211" s="202"/>
      <c r="K1211" s="198"/>
    </row>
    <row r="1212" spans="3:11" ht="15" customHeight="1" x14ac:dyDescent="0.25">
      <c r="C1212" s="175"/>
      <c r="E1212" s="175"/>
      <c r="H1212" s="175"/>
      <c r="I1212" s="175"/>
      <c r="J1212" s="202"/>
      <c r="K1212" s="198"/>
    </row>
    <row r="1213" spans="3:11" ht="15" customHeight="1" x14ac:dyDescent="0.25">
      <c r="C1213" s="175"/>
      <c r="E1213" s="175"/>
      <c r="H1213" s="175"/>
      <c r="I1213" s="175"/>
      <c r="J1213" s="202"/>
      <c r="K1213" s="198"/>
    </row>
    <row r="1214" spans="3:11" ht="15" customHeight="1" x14ac:dyDescent="0.25">
      <c r="C1214" s="175"/>
      <c r="E1214" s="175"/>
      <c r="H1214" s="175"/>
      <c r="I1214" s="175"/>
      <c r="J1214" s="202"/>
      <c r="K1214" s="198"/>
    </row>
    <row r="1215" spans="3:11" ht="15" customHeight="1" x14ac:dyDescent="0.25">
      <c r="C1215" s="175"/>
      <c r="E1215" s="175"/>
      <c r="H1215" s="175"/>
      <c r="I1215" s="175"/>
      <c r="J1215" s="202"/>
      <c r="K1215" s="198"/>
    </row>
    <row r="1216" spans="3:11" ht="15" customHeight="1" x14ac:dyDescent="0.25">
      <c r="C1216" s="175"/>
      <c r="E1216" s="175"/>
      <c r="H1216" s="175"/>
      <c r="I1216" s="175"/>
      <c r="J1216" s="202"/>
      <c r="K1216" s="198"/>
    </row>
    <row r="1217" spans="3:11" ht="15" customHeight="1" x14ac:dyDescent="0.25">
      <c r="C1217" s="175"/>
      <c r="E1217" s="175"/>
      <c r="H1217" s="175"/>
      <c r="I1217" s="175"/>
      <c r="J1217" s="202"/>
      <c r="K1217" s="198"/>
    </row>
    <row r="1218" spans="3:11" ht="15" customHeight="1" x14ac:dyDescent="0.25">
      <c r="C1218" s="175"/>
      <c r="E1218" s="175"/>
      <c r="H1218" s="175"/>
      <c r="I1218" s="175"/>
      <c r="J1218" s="202"/>
      <c r="K1218" s="198"/>
    </row>
    <row r="1219" spans="3:11" ht="15" customHeight="1" x14ac:dyDescent="0.25">
      <c r="C1219" s="175"/>
      <c r="E1219" s="175"/>
      <c r="H1219" s="175"/>
      <c r="I1219" s="175"/>
      <c r="J1219" s="202"/>
      <c r="K1219" s="198"/>
    </row>
    <row r="1220" spans="3:11" ht="15" customHeight="1" x14ac:dyDescent="0.25">
      <c r="C1220" s="175"/>
      <c r="E1220" s="175"/>
      <c r="H1220" s="175"/>
      <c r="I1220" s="175"/>
      <c r="J1220" s="202"/>
      <c r="K1220" s="198"/>
    </row>
    <row r="1221" spans="3:11" ht="15" customHeight="1" x14ac:dyDescent="0.25">
      <c r="C1221" s="175"/>
      <c r="E1221" s="175"/>
      <c r="H1221" s="175"/>
      <c r="I1221" s="175"/>
      <c r="J1221" s="202"/>
      <c r="K1221" s="198"/>
    </row>
    <row r="1222" spans="3:11" ht="15" customHeight="1" x14ac:dyDescent="0.25">
      <c r="C1222" s="175"/>
      <c r="E1222" s="175"/>
      <c r="H1222" s="175"/>
      <c r="I1222" s="175"/>
      <c r="J1222" s="202"/>
      <c r="K1222" s="198"/>
    </row>
    <row r="1223" spans="3:11" ht="15" customHeight="1" x14ac:dyDescent="0.25">
      <c r="C1223" s="175"/>
      <c r="E1223" s="175"/>
      <c r="H1223" s="175"/>
      <c r="I1223" s="175"/>
      <c r="J1223" s="202"/>
      <c r="K1223" s="198"/>
    </row>
    <row r="1224" spans="3:11" ht="15" customHeight="1" x14ac:dyDescent="0.25">
      <c r="C1224" s="175"/>
      <c r="E1224" s="175"/>
      <c r="H1224" s="175"/>
      <c r="I1224" s="175"/>
      <c r="J1224" s="202"/>
      <c r="K1224" s="198"/>
    </row>
    <row r="1225" spans="3:11" ht="15" customHeight="1" x14ac:dyDescent="0.25">
      <c r="C1225" s="175"/>
      <c r="E1225" s="175"/>
      <c r="H1225" s="175"/>
      <c r="I1225" s="175"/>
      <c r="J1225" s="202"/>
      <c r="K1225" s="198"/>
    </row>
    <row r="1226" spans="3:11" ht="15" customHeight="1" x14ac:dyDescent="0.25">
      <c r="C1226" s="175"/>
      <c r="E1226" s="175"/>
      <c r="H1226" s="175"/>
      <c r="I1226" s="175"/>
      <c r="J1226" s="202"/>
      <c r="K1226" s="198"/>
    </row>
    <row r="1227" spans="3:11" ht="15" customHeight="1" x14ac:dyDescent="0.25">
      <c r="C1227" s="175"/>
      <c r="E1227" s="175"/>
      <c r="H1227" s="175"/>
      <c r="I1227" s="175"/>
      <c r="J1227" s="202"/>
      <c r="K1227" s="198"/>
    </row>
    <row r="1228" spans="3:11" ht="15" customHeight="1" x14ac:dyDescent="0.25">
      <c r="C1228" s="175"/>
      <c r="E1228" s="175"/>
      <c r="H1228" s="175"/>
      <c r="I1228" s="175"/>
      <c r="J1228" s="202"/>
      <c r="K1228" s="198"/>
    </row>
    <row r="1229" spans="3:11" ht="15" customHeight="1" x14ac:dyDescent="0.25">
      <c r="C1229" s="175"/>
      <c r="E1229" s="175"/>
      <c r="H1229" s="175"/>
      <c r="I1229" s="175"/>
      <c r="J1229" s="202"/>
      <c r="K1229" s="198"/>
    </row>
    <row r="1230" spans="3:11" ht="15" customHeight="1" x14ac:dyDescent="0.25">
      <c r="C1230" s="175"/>
      <c r="E1230" s="175"/>
      <c r="H1230" s="175"/>
      <c r="I1230" s="175"/>
      <c r="J1230" s="202"/>
      <c r="K1230" s="198"/>
    </row>
    <row r="1231" spans="3:11" ht="15" customHeight="1" x14ac:dyDescent="0.25">
      <c r="C1231" s="175"/>
      <c r="E1231" s="175"/>
      <c r="H1231" s="175"/>
      <c r="I1231" s="175"/>
      <c r="J1231" s="202"/>
      <c r="K1231" s="198"/>
    </row>
    <row r="1232" spans="3:11" ht="15" customHeight="1" x14ac:dyDescent="0.25">
      <c r="C1232" s="175"/>
      <c r="E1232" s="175"/>
      <c r="H1232" s="175"/>
      <c r="I1232" s="175"/>
      <c r="J1232" s="202"/>
      <c r="K1232" s="198"/>
    </row>
    <row r="1233" spans="3:11" ht="15" customHeight="1" x14ac:dyDescent="0.25">
      <c r="C1233" s="175"/>
      <c r="E1233" s="175"/>
      <c r="H1233" s="175"/>
      <c r="I1233" s="175"/>
      <c r="J1233" s="202"/>
      <c r="K1233" s="198"/>
    </row>
    <row r="1234" spans="3:11" ht="15" customHeight="1" x14ac:dyDescent="0.25">
      <c r="C1234" s="175"/>
      <c r="E1234" s="175"/>
      <c r="H1234" s="175"/>
      <c r="I1234" s="175"/>
      <c r="J1234" s="202"/>
      <c r="K1234" s="198"/>
    </row>
    <row r="1235" spans="3:11" ht="15" customHeight="1" x14ac:dyDescent="0.25">
      <c r="C1235" s="175"/>
      <c r="E1235" s="175"/>
      <c r="H1235" s="175"/>
      <c r="I1235" s="175"/>
      <c r="J1235" s="202"/>
      <c r="K1235" s="198"/>
    </row>
    <row r="1236" spans="3:11" ht="15" customHeight="1" x14ac:dyDescent="0.25">
      <c r="C1236" s="175"/>
      <c r="E1236" s="175"/>
      <c r="H1236" s="175"/>
      <c r="I1236" s="175"/>
      <c r="J1236" s="202"/>
      <c r="K1236" s="198"/>
    </row>
    <row r="1237" spans="3:11" ht="15" customHeight="1" x14ac:dyDescent="0.25">
      <c r="C1237" s="175"/>
      <c r="E1237" s="175"/>
      <c r="H1237" s="175"/>
      <c r="I1237" s="175"/>
      <c r="J1237" s="202"/>
      <c r="K1237" s="198"/>
    </row>
    <row r="1238" spans="3:11" ht="15" customHeight="1" x14ac:dyDescent="0.25">
      <c r="C1238" s="175"/>
      <c r="E1238" s="175"/>
      <c r="H1238" s="175"/>
      <c r="I1238" s="175"/>
      <c r="J1238" s="202"/>
      <c r="K1238" s="198"/>
    </row>
    <row r="1239" spans="3:11" ht="15" customHeight="1" x14ac:dyDescent="0.25">
      <c r="C1239" s="175"/>
      <c r="E1239" s="175"/>
      <c r="H1239" s="175"/>
      <c r="I1239" s="175"/>
      <c r="J1239" s="202"/>
      <c r="K1239" s="198"/>
    </row>
    <row r="1240" spans="3:11" ht="15" customHeight="1" x14ac:dyDescent="0.25">
      <c r="C1240" s="175"/>
      <c r="E1240" s="175"/>
      <c r="H1240" s="175"/>
      <c r="I1240" s="175"/>
      <c r="J1240" s="202"/>
      <c r="K1240" s="198"/>
    </row>
    <row r="1241" spans="3:11" ht="15" customHeight="1" x14ac:dyDescent="0.25">
      <c r="C1241" s="175"/>
      <c r="E1241" s="175"/>
      <c r="H1241" s="175"/>
      <c r="I1241" s="175"/>
      <c r="J1241" s="202"/>
      <c r="K1241" s="198"/>
    </row>
    <row r="1242" spans="3:11" ht="15" customHeight="1" x14ac:dyDescent="0.25">
      <c r="C1242" s="175"/>
      <c r="E1242" s="175"/>
      <c r="H1242" s="175"/>
      <c r="I1242" s="175"/>
      <c r="J1242" s="202"/>
      <c r="K1242" s="198"/>
    </row>
    <row r="1243" spans="3:11" ht="15" customHeight="1" x14ac:dyDescent="0.25">
      <c r="C1243" s="175"/>
      <c r="E1243" s="175"/>
      <c r="H1243" s="175"/>
      <c r="I1243" s="175"/>
      <c r="J1243" s="202"/>
      <c r="K1243" s="198"/>
    </row>
    <row r="1244" spans="3:11" ht="15" customHeight="1" x14ac:dyDescent="0.25">
      <c r="C1244" s="175"/>
      <c r="E1244" s="175"/>
      <c r="H1244" s="175"/>
      <c r="I1244" s="175"/>
      <c r="J1244" s="202"/>
      <c r="K1244" s="198"/>
    </row>
    <row r="1245" spans="3:11" ht="15" customHeight="1" x14ac:dyDescent="0.25">
      <c r="C1245" s="175"/>
      <c r="E1245" s="175"/>
      <c r="H1245" s="175"/>
      <c r="I1245" s="175"/>
      <c r="J1245" s="202"/>
      <c r="K1245" s="198"/>
    </row>
    <row r="1246" spans="3:11" ht="15" customHeight="1" x14ac:dyDescent="0.25">
      <c r="C1246" s="175"/>
      <c r="E1246" s="175"/>
      <c r="H1246" s="175"/>
      <c r="I1246" s="175"/>
      <c r="J1246" s="202"/>
      <c r="K1246" s="198"/>
    </row>
    <row r="1247" spans="3:11" ht="15" customHeight="1" x14ac:dyDescent="0.25">
      <c r="C1247" s="175"/>
      <c r="E1247" s="175"/>
      <c r="H1247" s="175"/>
      <c r="I1247" s="175"/>
      <c r="J1247" s="202"/>
      <c r="K1247" s="198"/>
    </row>
    <row r="1248" spans="3:11" ht="15" customHeight="1" x14ac:dyDescent="0.25">
      <c r="C1248" s="175"/>
      <c r="E1248" s="175"/>
      <c r="H1248" s="175"/>
      <c r="I1248" s="175"/>
      <c r="J1248" s="202"/>
      <c r="K1248" s="198"/>
    </row>
    <row r="1249" spans="3:11" ht="15" customHeight="1" x14ac:dyDescent="0.25">
      <c r="C1249" s="175"/>
      <c r="E1249" s="175"/>
      <c r="H1249" s="175"/>
      <c r="I1249" s="175"/>
      <c r="J1249" s="202"/>
      <c r="K1249" s="198"/>
    </row>
    <row r="1250" spans="3:11" ht="15" customHeight="1" x14ac:dyDescent="0.25">
      <c r="C1250" s="175"/>
      <c r="E1250" s="175"/>
      <c r="H1250" s="175"/>
      <c r="I1250" s="175"/>
      <c r="J1250" s="202"/>
      <c r="K1250" s="198"/>
    </row>
    <row r="1251" spans="3:11" ht="15" customHeight="1" x14ac:dyDescent="0.25">
      <c r="C1251" s="175"/>
      <c r="E1251" s="175"/>
      <c r="H1251" s="175"/>
      <c r="I1251" s="175"/>
      <c r="J1251" s="202"/>
      <c r="K1251" s="198"/>
    </row>
    <row r="1252" spans="3:11" ht="15" customHeight="1" x14ac:dyDescent="0.25">
      <c r="C1252" s="175"/>
      <c r="E1252" s="175"/>
      <c r="H1252" s="175"/>
      <c r="I1252" s="175"/>
      <c r="J1252" s="202"/>
      <c r="K1252" s="198"/>
    </row>
    <row r="1253" spans="3:11" ht="15" customHeight="1" x14ac:dyDescent="0.25">
      <c r="C1253" s="175"/>
      <c r="E1253" s="175"/>
      <c r="H1253" s="175"/>
      <c r="I1253" s="175"/>
      <c r="J1253" s="202"/>
      <c r="K1253" s="198"/>
    </row>
    <row r="1254" spans="3:11" ht="15" customHeight="1" x14ac:dyDescent="0.25">
      <c r="C1254" s="175"/>
      <c r="E1254" s="175"/>
      <c r="H1254" s="175"/>
      <c r="I1254" s="175"/>
      <c r="J1254" s="202"/>
      <c r="K1254" s="198"/>
    </row>
    <row r="1255" spans="3:11" ht="15" customHeight="1" x14ac:dyDescent="0.25">
      <c r="C1255" s="175"/>
      <c r="E1255" s="175"/>
      <c r="H1255" s="175"/>
      <c r="I1255" s="175"/>
      <c r="J1255" s="202"/>
      <c r="K1255" s="198"/>
    </row>
    <row r="1256" spans="3:11" ht="15" customHeight="1" x14ac:dyDescent="0.25">
      <c r="C1256" s="175"/>
      <c r="E1256" s="175"/>
      <c r="H1256" s="175"/>
      <c r="I1256" s="175"/>
      <c r="J1256" s="202"/>
      <c r="K1256" s="198"/>
    </row>
    <row r="1257" spans="3:11" ht="15" customHeight="1" x14ac:dyDescent="0.25">
      <c r="C1257" s="175"/>
      <c r="E1257" s="175"/>
      <c r="H1257" s="175"/>
      <c r="I1257" s="175"/>
      <c r="J1257" s="202"/>
      <c r="K1257" s="198"/>
    </row>
    <row r="1258" spans="3:11" ht="15" customHeight="1" x14ac:dyDescent="0.25">
      <c r="C1258" s="175"/>
      <c r="E1258" s="175"/>
      <c r="H1258" s="175"/>
      <c r="I1258" s="175"/>
      <c r="J1258" s="202"/>
      <c r="K1258" s="198"/>
    </row>
    <row r="1259" spans="3:11" ht="15" customHeight="1" x14ac:dyDescent="0.25">
      <c r="C1259" s="175"/>
      <c r="E1259" s="175"/>
      <c r="H1259" s="175"/>
      <c r="I1259" s="175"/>
      <c r="J1259" s="202"/>
      <c r="K1259" s="198"/>
    </row>
    <row r="1260" spans="3:11" ht="15" customHeight="1" x14ac:dyDescent="0.25">
      <c r="C1260" s="175"/>
      <c r="E1260" s="175"/>
      <c r="H1260" s="175"/>
      <c r="I1260" s="175"/>
      <c r="J1260" s="202"/>
      <c r="K1260" s="198"/>
    </row>
    <row r="1261" spans="3:11" ht="15" customHeight="1" x14ac:dyDescent="0.25">
      <c r="C1261" s="175"/>
      <c r="E1261" s="175"/>
      <c r="H1261" s="175"/>
      <c r="I1261" s="175"/>
      <c r="J1261" s="202"/>
      <c r="K1261" s="198"/>
    </row>
    <row r="1262" spans="3:11" ht="15" customHeight="1" x14ac:dyDescent="0.25">
      <c r="C1262" s="175"/>
      <c r="E1262" s="175"/>
      <c r="H1262" s="175"/>
      <c r="I1262" s="175"/>
      <c r="J1262" s="202"/>
      <c r="K1262" s="198"/>
    </row>
    <row r="1263" spans="3:11" ht="15" customHeight="1" x14ac:dyDescent="0.25">
      <c r="C1263" s="175"/>
      <c r="E1263" s="175"/>
      <c r="H1263" s="175"/>
      <c r="I1263" s="175"/>
      <c r="J1263" s="202"/>
      <c r="K1263" s="198"/>
    </row>
    <row r="1264" spans="3:11" ht="15" customHeight="1" x14ac:dyDescent="0.25">
      <c r="C1264" s="175"/>
      <c r="E1264" s="175"/>
      <c r="H1264" s="175"/>
      <c r="I1264" s="175"/>
      <c r="J1264" s="202"/>
      <c r="K1264" s="198"/>
    </row>
    <row r="1265" spans="3:11" ht="15" customHeight="1" x14ac:dyDescent="0.25">
      <c r="C1265" s="175"/>
      <c r="E1265" s="175"/>
      <c r="H1265" s="175"/>
      <c r="I1265" s="175"/>
      <c r="J1265" s="202"/>
      <c r="K1265" s="198"/>
    </row>
    <row r="1266" spans="3:11" ht="15" customHeight="1" x14ac:dyDescent="0.25">
      <c r="C1266" s="175"/>
      <c r="E1266" s="175"/>
      <c r="H1266" s="175"/>
      <c r="I1266" s="175"/>
      <c r="J1266" s="202"/>
      <c r="K1266" s="198"/>
    </row>
    <row r="1267" spans="3:11" ht="15" customHeight="1" x14ac:dyDescent="0.25">
      <c r="C1267" s="175"/>
      <c r="E1267" s="175"/>
      <c r="H1267" s="175"/>
      <c r="I1267" s="175"/>
      <c r="J1267" s="202"/>
      <c r="K1267" s="198"/>
    </row>
    <row r="1268" spans="3:11" ht="15" customHeight="1" x14ac:dyDescent="0.25">
      <c r="C1268" s="175"/>
      <c r="E1268" s="175"/>
      <c r="H1268" s="175"/>
      <c r="I1268" s="175"/>
      <c r="J1268" s="202"/>
      <c r="K1268" s="198"/>
    </row>
    <row r="1269" spans="3:11" ht="15" customHeight="1" x14ac:dyDescent="0.25">
      <c r="C1269" s="175"/>
      <c r="E1269" s="175"/>
      <c r="H1269" s="175"/>
      <c r="I1269" s="175"/>
      <c r="J1269" s="202"/>
      <c r="K1269" s="198"/>
    </row>
    <row r="1270" spans="3:11" ht="15" customHeight="1" x14ac:dyDescent="0.25">
      <c r="C1270" s="175"/>
      <c r="E1270" s="175"/>
      <c r="H1270" s="175"/>
      <c r="I1270" s="175"/>
      <c r="J1270" s="202"/>
      <c r="K1270" s="198"/>
    </row>
    <row r="1271" spans="3:11" ht="15" customHeight="1" x14ac:dyDescent="0.25">
      <c r="C1271" s="175"/>
      <c r="E1271" s="175"/>
      <c r="H1271" s="175"/>
      <c r="I1271" s="175"/>
      <c r="J1271" s="202"/>
      <c r="K1271" s="198"/>
    </row>
    <row r="1272" spans="3:11" ht="15" customHeight="1" x14ac:dyDescent="0.25">
      <c r="C1272" s="175"/>
      <c r="E1272" s="175"/>
      <c r="H1272" s="175"/>
      <c r="I1272" s="175"/>
      <c r="J1272" s="202"/>
      <c r="K1272" s="198"/>
    </row>
    <row r="1273" spans="3:11" ht="15" customHeight="1" x14ac:dyDescent="0.25">
      <c r="C1273" s="175"/>
      <c r="E1273" s="175"/>
      <c r="H1273" s="175"/>
      <c r="I1273" s="175"/>
      <c r="J1273" s="202"/>
      <c r="K1273" s="198"/>
    </row>
    <row r="1274" spans="3:11" ht="15" customHeight="1" x14ac:dyDescent="0.25">
      <c r="C1274" s="175"/>
      <c r="E1274" s="175"/>
      <c r="H1274" s="175"/>
      <c r="I1274" s="175"/>
      <c r="J1274" s="202"/>
      <c r="K1274" s="198"/>
    </row>
    <row r="1275" spans="3:11" ht="15" customHeight="1" x14ac:dyDescent="0.25">
      <c r="C1275" s="175"/>
      <c r="E1275" s="175"/>
      <c r="H1275" s="175"/>
      <c r="I1275" s="175"/>
      <c r="J1275" s="202"/>
      <c r="K1275" s="198"/>
    </row>
    <row r="1276" spans="3:11" ht="15" customHeight="1" x14ac:dyDescent="0.25">
      <c r="C1276" s="175"/>
      <c r="E1276" s="175"/>
      <c r="H1276" s="175"/>
      <c r="I1276" s="175"/>
      <c r="J1276" s="202"/>
      <c r="K1276" s="198"/>
    </row>
    <row r="1277" spans="3:11" ht="15" customHeight="1" x14ac:dyDescent="0.25">
      <c r="C1277" s="175"/>
      <c r="E1277" s="175"/>
      <c r="H1277" s="175"/>
      <c r="I1277" s="175"/>
      <c r="J1277" s="202"/>
      <c r="K1277" s="198"/>
    </row>
    <row r="1278" spans="3:11" ht="15" customHeight="1" x14ac:dyDescent="0.25">
      <c r="C1278" s="175"/>
      <c r="E1278" s="175"/>
      <c r="H1278" s="175"/>
      <c r="I1278" s="175"/>
      <c r="J1278" s="202"/>
      <c r="K1278" s="198"/>
    </row>
    <row r="1279" spans="3:11" ht="15" customHeight="1" x14ac:dyDescent="0.25">
      <c r="C1279" s="175"/>
      <c r="E1279" s="175"/>
      <c r="H1279" s="175"/>
      <c r="I1279" s="175"/>
      <c r="J1279" s="202"/>
      <c r="K1279" s="198"/>
    </row>
    <row r="1280" spans="3:11" ht="15" customHeight="1" x14ac:dyDescent="0.25">
      <c r="C1280" s="175"/>
      <c r="E1280" s="175"/>
      <c r="H1280" s="175"/>
      <c r="I1280" s="175"/>
      <c r="J1280" s="202"/>
      <c r="K1280" s="198"/>
    </row>
    <row r="1281" spans="3:11" ht="15" customHeight="1" x14ac:dyDescent="0.25">
      <c r="C1281" s="175"/>
      <c r="E1281" s="175"/>
      <c r="H1281" s="175"/>
      <c r="I1281" s="175"/>
      <c r="J1281" s="202"/>
      <c r="K1281" s="198"/>
    </row>
    <row r="1282" spans="3:11" ht="15" customHeight="1" x14ac:dyDescent="0.25">
      <c r="C1282" s="175"/>
      <c r="E1282" s="175"/>
      <c r="H1282" s="175"/>
      <c r="I1282" s="175"/>
      <c r="J1282" s="202"/>
      <c r="K1282" s="198"/>
    </row>
    <row r="1283" spans="3:11" ht="15" customHeight="1" x14ac:dyDescent="0.25">
      <c r="C1283" s="175"/>
      <c r="E1283" s="175"/>
      <c r="H1283" s="175"/>
      <c r="I1283" s="175"/>
      <c r="J1283" s="202"/>
      <c r="K1283" s="198"/>
    </row>
    <row r="1284" spans="3:11" ht="15" customHeight="1" x14ac:dyDescent="0.25">
      <c r="C1284" s="175"/>
      <c r="E1284" s="175"/>
      <c r="H1284" s="175"/>
      <c r="I1284" s="175"/>
      <c r="J1284" s="202"/>
      <c r="K1284" s="198"/>
    </row>
    <row r="1285" spans="3:11" ht="15" customHeight="1" x14ac:dyDescent="0.25">
      <c r="C1285" s="175"/>
      <c r="E1285" s="175"/>
      <c r="H1285" s="175"/>
      <c r="I1285" s="175"/>
      <c r="J1285" s="202"/>
      <c r="K1285" s="198"/>
    </row>
    <row r="1286" spans="3:11" ht="15" customHeight="1" x14ac:dyDescent="0.25">
      <c r="C1286" s="175"/>
      <c r="E1286" s="175"/>
      <c r="H1286" s="175"/>
      <c r="I1286" s="175"/>
      <c r="J1286" s="202"/>
      <c r="K1286" s="198"/>
    </row>
    <row r="1287" spans="3:11" ht="15" customHeight="1" x14ac:dyDescent="0.25">
      <c r="C1287" s="175"/>
      <c r="E1287" s="175"/>
      <c r="H1287" s="175"/>
      <c r="I1287" s="175"/>
      <c r="J1287" s="202"/>
      <c r="K1287" s="198"/>
    </row>
    <row r="1288" spans="3:11" ht="15" customHeight="1" x14ac:dyDescent="0.25">
      <c r="C1288" s="175"/>
      <c r="E1288" s="175"/>
      <c r="H1288" s="175"/>
      <c r="I1288" s="175"/>
      <c r="J1288" s="202"/>
      <c r="K1288" s="198"/>
    </row>
    <row r="1289" spans="3:11" ht="15" customHeight="1" x14ac:dyDescent="0.25">
      <c r="C1289" s="175"/>
      <c r="E1289" s="175"/>
      <c r="H1289" s="175"/>
      <c r="I1289" s="175"/>
      <c r="J1289" s="202"/>
      <c r="K1289" s="198"/>
    </row>
    <row r="1290" spans="3:11" ht="15" customHeight="1" x14ac:dyDescent="0.25">
      <c r="C1290" s="175"/>
      <c r="E1290" s="175"/>
      <c r="H1290" s="175"/>
      <c r="I1290" s="175"/>
      <c r="J1290" s="202"/>
      <c r="K1290" s="198"/>
    </row>
    <row r="1291" spans="3:11" ht="15" customHeight="1" x14ac:dyDescent="0.25">
      <c r="C1291" s="175"/>
      <c r="E1291" s="175"/>
      <c r="H1291" s="175"/>
      <c r="I1291" s="175"/>
      <c r="J1291" s="202"/>
      <c r="K1291" s="198"/>
    </row>
    <row r="1292" spans="3:11" ht="15" customHeight="1" x14ac:dyDescent="0.25">
      <c r="C1292" s="175"/>
      <c r="E1292" s="175"/>
      <c r="H1292" s="175"/>
      <c r="I1292" s="175"/>
      <c r="J1292" s="202"/>
      <c r="K1292" s="198"/>
    </row>
    <row r="1293" spans="3:11" ht="15" customHeight="1" x14ac:dyDescent="0.25">
      <c r="C1293" s="175"/>
      <c r="E1293" s="175"/>
      <c r="H1293" s="175"/>
      <c r="I1293" s="175"/>
      <c r="J1293" s="202"/>
      <c r="K1293" s="198"/>
    </row>
    <row r="1294" spans="3:11" ht="15" customHeight="1" x14ac:dyDescent="0.25">
      <c r="C1294" s="175"/>
      <c r="E1294" s="175"/>
      <c r="H1294" s="175"/>
      <c r="I1294" s="175"/>
      <c r="J1294" s="202"/>
      <c r="K1294" s="198"/>
    </row>
    <row r="1295" spans="3:11" ht="15" customHeight="1" x14ac:dyDescent="0.25">
      <c r="C1295" s="175"/>
      <c r="E1295" s="175"/>
      <c r="H1295" s="175"/>
      <c r="I1295" s="175"/>
      <c r="J1295" s="202"/>
      <c r="K1295" s="198"/>
    </row>
    <row r="1296" spans="3:11" ht="15" customHeight="1" x14ac:dyDescent="0.25">
      <c r="C1296" s="175"/>
      <c r="E1296" s="175"/>
      <c r="H1296" s="175"/>
      <c r="I1296" s="175"/>
      <c r="J1296" s="202"/>
      <c r="K1296" s="198"/>
    </row>
    <row r="1297" spans="3:11" ht="15" customHeight="1" x14ac:dyDescent="0.25">
      <c r="C1297" s="175"/>
      <c r="E1297" s="175"/>
      <c r="H1297" s="175"/>
      <c r="I1297" s="175"/>
      <c r="J1297" s="202"/>
      <c r="K1297" s="198"/>
    </row>
    <row r="1298" spans="3:11" ht="15" customHeight="1" x14ac:dyDescent="0.25">
      <c r="C1298" s="175"/>
      <c r="E1298" s="175"/>
      <c r="H1298" s="175"/>
      <c r="I1298" s="175"/>
      <c r="J1298" s="202"/>
      <c r="K1298" s="198"/>
    </row>
    <row r="1299" spans="3:11" ht="15" customHeight="1" x14ac:dyDescent="0.25">
      <c r="C1299" s="175"/>
      <c r="E1299" s="175"/>
      <c r="H1299" s="175"/>
      <c r="I1299" s="175"/>
      <c r="J1299" s="202"/>
      <c r="K1299" s="198"/>
    </row>
    <row r="1300" spans="3:11" ht="15" customHeight="1" x14ac:dyDescent="0.25">
      <c r="C1300" s="175"/>
      <c r="E1300" s="175"/>
      <c r="H1300" s="175"/>
      <c r="I1300" s="175"/>
      <c r="J1300" s="202"/>
      <c r="K1300" s="198"/>
    </row>
    <row r="1301" spans="3:11" ht="15" customHeight="1" x14ac:dyDescent="0.25">
      <c r="C1301" s="175"/>
      <c r="E1301" s="175"/>
      <c r="H1301" s="175"/>
      <c r="I1301" s="175"/>
      <c r="J1301" s="202"/>
      <c r="K1301" s="198"/>
    </row>
    <row r="1302" spans="3:11" ht="15" customHeight="1" x14ac:dyDescent="0.25">
      <c r="C1302" s="175"/>
      <c r="E1302" s="175"/>
      <c r="H1302" s="175"/>
      <c r="I1302" s="175"/>
      <c r="J1302" s="202"/>
      <c r="K1302" s="198"/>
    </row>
    <row r="1303" spans="3:11" ht="15" customHeight="1" x14ac:dyDescent="0.25">
      <c r="C1303" s="175"/>
      <c r="E1303" s="175"/>
      <c r="H1303" s="175"/>
      <c r="I1303" s="175"/>
      <c r="J1303" s="202"/>
      <c r="K1303" s="198"/>
    </row>
    <row r="1304" spans="3:11" ht="15" customHeight="1" x14ac:dyDescent="0.25">
      <c r="C1304" s="175"/>
      <c r="E1304" s="175"/>
      <c r="H1304" s="175"/>
      <c r="I1304" s="175"/>
      <c r="J1304" s="202"/>
      <c r="K1304" s="198"/>
    </row>
    <row r="1305" spans="3:11" ht="15" customHeight="1" x14ac:dyDescent="0.25">
      <c r="C1305" s="175"/>
      <c r="E1305" s="175"/>
      <c r="H1305" s="175"/>
      <c r="I1305" s="175"/>
      <c r="J1305" s="202"/>
      <c r="K1305" s="198"/>
    </row>
    <row r="1306" spans="3:11" ht="15" customHeight="1" x14ac:dyDescent="0.25">
      <c r="C1306" s="175"/>
      <c r="E1306" s="175"/>
      <c r="H1306" s="175"/>
      <c r="I1306" s="175"/>
      <c r="J1306" s="202"/>
      <c r="K1306" s="198"/>
    </row>
    <row r="1307" spans="3:11" ht="15" customHeight="1" x14ac:dyDescent="0.25">
      <c r="C1307" s="175"/>
      <c r="E1307" s="175"/>
      <c r="H1307" s="175"/>
      <c r="I1307" s="175"/>
      <c r="J1307" s="202"/>
      <c r="K1307" s="198"/>
    </row>
    <row r="1308" spans="3:11" ht="15" customHeight="1" x14ac:dyDescent="0.25">
      <c r="C1308" s="175"/>
      <c r="E1308" s="175"/>
      <c r="H1308" s="175"/>
      <c r="I1308" s="175"/>
      <c r="J1308" s="202"/>
      <c r="K1308" s="198"/>
    </row>
    <row r="1309" spans="3:11" ht="15" customHeight="1" x14ac:dyDescent="0.25">
      <c r="C1309" s="175"/>
      <c r="E1309" s="175"/>
      <c r="H1309" s="175"/>
      <c r="I1309" s="175"/>
      <c r="J1309" s="202"/>
      <c r="K1309" s="198"/>
    </row>
    <row r="1310" spans="3:11" ht="15" customHeight="1" x14ac:dyDescent="0.25">
      <c r="C1310" s="175"/>
      <c r="E1310" s="175"/>
      <c r="H1310" s="175"/>
      <c r="I1310" s="175"/>
      <c r="J1310" s="202"/>
      <c r="K1310" s="198"/>
    </row>
    <row r="1311" spans="3:11" ht="15" customHeight="1" x14ac:dyDescent="0.25">
      <c r="C1311" s="175"/>
      <c r="E1311" s="175"/>
      <c r="H1311" s="175"/>
      <c r="I1311" s="175"/>
      <c r="J1311" s="202"/>
      <c r="K1311" s="198"/>
    </row>
    <row r="1312" spans="3:11" ht="15" customHeight="1" x14ac:dyDescent="0.25">
      <c r="C1312" s="175"/>
      <c r="E1312" s="175"/>
      <c r="H1312" s="175"/>
      <c r="I1312" s="175"/>
      <c r="J1312" s="202"/>
      <c r="K1312" s="198"/>
    </row>
    <row r="1313" spans="3:11" ht="15" customHeight="1" x14ac:dyDescent="0.25">
      <c r="C1313" s="175"/>
      <c r="E1313" s="175"/>
      <c r="H1313" s="175"/>
      <c r="I1313" s="175"/>
      <c r="J1313" s="202"/>
      <c r="K1313" s="198"/>
    </row>
    <row r="1314" spans="3:11" ht="15" customHeight="1" x14ac:dyDescent="0.25">
      <c r="C1314" s="175"/>
      <c r="E1314" s="175"/>
      <c r="H1314" s="175"/>
      <c r="I1314" s="175"/>
      <c r="J1314" s="202"/>
      <c r="K1314" s="198"/>
    </row>
    <row r="1315" spans="3:11" ht="15" customHeight="1" x14ac:dyDescent="0.25">
      <c r="C1315" s="175"/>
      <c r="E1315" s="175"/>
      <c r="H1315" s="175"/>
      <c r="I1315" s="175"/>
      <c r="J1315" s="202"/>
      <c r="K1315" s="198"/>
    </row>
    <row r="1316" spans="3:11" ht="15" customHeight="1" x14ac:dyDescent="0.25">
      <c r="C1316" s="175"/>
      <c r="E1316" s="175"/>
      <c r="H1316" s="175"/>
      <c r="I1316" s="175"/>
      <c r="J1316" s="202"/>
      <c r="K1316" s="198"/>
    </row>
    <row r="1317" spans="3:11" ht="15" customHeight="1" x14ac:dyDescent="0.25">
      <c r="C1317" s="175"/>
      <c r="E1317" s="175"/>
      <c r="H1317" s="175"/>
      <c r="I1317" s="175"/>
      <c r="J1317" s="202"/>
      <c r="K1317" s="198"/>
    </row>
    <row r="1318" spans="3:11" ht="15" customHeight="1" x14ac:dyDescent="0.25">
      <c r="C1318" s="175"/>
      <c r="E1318" s="175"/>
      <c r="H1318" s="175"/>
      <c r="I1318" s="175"/>
      <c r="J1318" s="202"/>
      <c r="K1318" s="198"/>
    </row>
    <row r="1319" spans="3:11" ht="15" customHeight="1" x14ac:dyDescent="0.25">
      <c r="C1319" s="175"/>
      <c r="E1319" s="175"/>
      <c r="H1319" s="175"/>
      <c r="I1319" s="175"/>
      <c r="J1319" s="202"/>
      <c r="K1319" s="198"/>
    </row>
    <row r="1320" spans="3:11" ht="15" customHeight="1" x14ac:dyDescent="0.25">
      <c r="C1320" s="175"/>
      <c r="E1320" s="175"/>
      <c r="H1320" s="175"/>
      <c r="I1320" s="175"/>
      <c r="J1320" s="202"/>
      <c r="K1320" s="198"/>
    </row>
    <row r="1321" spans="3:11" ht="15" customHeight="1" x14ac:dyDescent="0.25">
      <c r="C1321" s="175"/>
      <c r="E1321" s="175"/>
      <c r="H1321" s="175"/>
      <c r="I1321" s="175"/>
      <c r="J1321" s="202"/>
      <c r="K1321" s="198"/>
    </row>
    <row r="1322" spans="3:11" ht="15" customHeight="1" x14ac:dyDescent="0.25">
      <c r="C1322" s="175"/>
      <c r="E1322" s="175"/>
      <c r="H1322" s="175"/>
      <c r="I1322" s="175"/>
      <c r="J1322" s="202"/>
      <c r="K1322" s="198"/>
    </row>
    <row r="1323" spans="3:11" ht="15" customHeight="1" x14ac:dyDescent="0.25">
      <c r="C1323" s="175"/>
      <c r="E1323" s="175"/>
      <c r="H1323" s="175"/>
      <c r="I1323" s="175"/>
      <c r="J1323" s="202"/>
      <c r="K1323" s="198"/>
    </row>
    <row r="1324" spans="3:11" ht="15" customHeight="1" x14ac:dyDescent="0.25">
      <c r="C1324" s="175"/>
      <c r="E1324" s="175"/>
      <c r="H1324" s="175"/>
      <c r="I1324" s="175"/>
      <c r="J1324" s="202"/>
      <c r="K1324" s="198"/>
    </row>
    <row r="1325" spans="3:11" ht="15" customHeight="1" x14ac:dyDescent="0.25">
      <c r="C1325" s="175"/>
      <c r="E1325" s="175"/>
      <c r="H1325" s="175"/>
      <c r="I1325" s="175"/>
      <c r="J1325" s="202"/>
      <c r="K1325" s="198"/>
    </row>
    <row r="1326" spans="3:11" ht="15" customHeight="1" x14ac:dyDescent="0.25">
      <c r="C1326" s="175"/>
      <c r="E1326" s="175"/>
      <c r="H1326" s="175"/>
      <c r="I1326" s="175"/>
      <c r="J1326" s="202"/>
      <c r="K1326" s="198"/>
    </row>
    <row r="1327" spans="3:11" ht="15" customHeight="1" x14ac:dyDescent="0.25">
      <c r="C1327" s="175"/>
      <c r="E1327" s="175"/>
      <c r="H1327" s="175"/>
      <c r="I1327" s="175"/>
      <c r="J1327" s="202"/>
      <c r="K1327" s="198"/>
    </row>
    <row r="1328" spans="3:11" ht="15" customHeight="1" x14ac:dyDescent="0.25">
      <c r="C1328" s="175"/>
      <c r="E1328" s="175"/>
      <c r="H1328" s="175"/>
      <c r="I1328" s="175"/>
      <c r="J1328" s="202"/>
      <c r="K1328" s="198"/>
    </row>
    <row r="1329" spans="3:11" ht="15" customHeight="1" x14ac:dyDescent="0.25">
      <c r="C1329" s="175"/>
      <c r="E1329" s="175"/>
      <c r="H1329" s="175"/>
      <c r="I1329" s="175"/>
      <c r="J1329" s="202"/>
      <c r="K1329" s="198"/>
    </row>
    <row r="1330" spans="3:11" ht="15" customHeight="1" x14ac:dyDescent="0.25">
      <c r="C1330" s="175"/>
      <c r="E1330" s="175"/>
      <c r="H1330" s="175"/>
      <c r="I1330" s="175"/>
      <c r="J1330" s="202"/>
      <c r="K1330" s="198"/>
    </row>
    <row r="1331" spans="3:11" ht="15" customHeight="1" x14ac:dyDescent="0.25">
      <c r="C1331" s="175"/>
      <c r="E1331" s="175"/>
      <c r="H1331" s="175"/>
      <c r="I1331" s="175"/>
      <c r="J1331" s="202"/>
      <c r="K1331" s="198"/>
    </row>
    <row r="1332" spans="3:11" ht="15" customHeight="1" x14ac:dyDescent="0.25">
      <c r="C1332" s="175"/>
      <c r="E1332" s="175"/>
      <c r="H1332" s="175"/>
      <c r="I1332" s="175"/>
      <c r="J1332" s="202"/>
      <c r="K1332" s="198"/>
    </row>
    <row r="1333" spans="3:11" ht="15" customHeight="1" x14ac:dyDescent="0.25">
      <c r="C1333" s="175"/>
      <c r="E1333" s="175"/>
      <c r="H1333" s="175"/>
      <c r="I1333" s="175"/>
      <c r="J1333" s="202"/>
      <c r="K1333" s="198"/>
    </row>
    <row r="1334" spans="3:11" ht="15" customHeight="1" x14ac:dyDescent="0.25">
      <c r="C1334" s="175"/>
      <c r="E1334" s="175"/>
      <c r="H1334" s="175"/>
      <c r="I1334" s="175"/>
      <c r="J1334" s="202"/>
      <c r="K1334" s="198"/>
    </row>
    <row r="1335" spans="3:11" ht="15" customHeight="1" x14ac:dyDescent="0.25">
      <c r="C1335" s="175"/>
      <c r="E1335" s="175"/>
      <c r="H1335" s="175"/>
      <c r="I1335" s="175"/>
      <c r="J1335" s="202"/>
      <c r="K1335" s="198"/>
    </row>
    <row r="1336" spans="3:11" ht="15" customHeight="1" x14ac:dyDescent="0.25">
      <c r="C1336" s="175"/>
      <c r="E1336" s="175"/>
      <c r="H1336" s="175"/>
      <c r="I1336" s="175"/>
      <c r="J1336" s="202"/>
      <c r="K1336" s="198"/>
    </row>
    <row r="1337" spans="3:11" ht="15" customHeight="1" x14ac:dyDescent="0.25">
      <c r="C1337" s="175"/>
      <c r="E1337" s="175"/>
      <c r="H1337" s="175"/>
      <c r="I1337" s="175"/>
      <c r="J1337" s="202"/>
      <c r="K1337" s="198"/>
    </row>
    <row r="1338" spans="3:11" ht="15" customHeight="1" x14ac:dyDescent="0.25">
      <c r="C1338" s="175"/>
      <c r="E1338" s="175"/>
      <c r="H1338" s="175"/>
      <c r="I1338" s="175"/>
      <c r="J1338" s="202"/>
      <c r="K1338" s="198"/>
    </row>
    <row r="1339" spans="3:11" ht="15" customHeight="1" x14ac:dyDescent="0.25">
      <c r="C1339" s="175"/>
      <c r="E1339" s="175"/>
      <c r="H1339" s="175"/>
      <c r="I1339" s="175"/>
      <c r="J1339" s="202"/>
      <c r="K1339" s="198"/>
    </row>
    <row r="1340" spans="3:11" ht="15" customHeight="1" x14ac:dyDescent="0.25">
      <c r="C1340" s="175"/>
      <c r="E1340" s="175"/>
      <c r="H1340" s="175"/>
      <c r="I1340" s="175"/>
      <c r="J1340" s="202"/>
      <c r="K1340" s="198"/>
    </row>
    <row r="1341" spans="3:11" ht="15" customHeight="1" x14ac:dyDescent="0.25">
      <c r="C1341" s="175"/>
      <c r="E1341" s="175"/>
      <c r="H1341" s="175"/>
      <c r="I1341" s="175"/>
      <c r="J1341" s="202"/>
      <c r="K1341" s="198"/>
    </row>
    <row r="1342" spans="3:11" ht="15" customHeight="1" x14ac:dyDescent="0.25">
      <c r="C1342" s="175"/>
      <c r="E1342" s="175"/>
      <c r="H1342" s="175"/>
      <c r="I1342" s="175"/>
      <c r="J1342" s="202"/>
      <c r="K1342" s="198"/>
    </row>
    <row r="1343" spans="3:11" ht="15" customHeight="1" x14ac:dyDescent="0.25">
      <c r="C1343" s="175"/>
      <c r="E1343" s="175"/>
      <c r="H1343" s="175"/>
      <c r="I1343" s="175"/>
      <c r="J1343" s="202"/>
      <c r="K1343" s="198"/>
    </row>
    <row r="1344" spans="3:11" ht="15" customHeight="1" x14ac:dyDescent="0.25">
      <c r="C1344" s="175"/>
      <c r="E1344" s="175"/>
      <c r="H1344" s="175"/>
      <c r="I1344" s="175"/>
      <c r="J1344" s="202"/>
      <c r="K1344" s="198"/>
    </row>
    <row r="1345" spans="3:11" ht="15" customHeight="1" x14ac:dyDescent="0.25">
      <c r="C1345" s="175"/>
      <c r="E1345" s="175"/>
      <c r="H1345" s="175"/>
      <c r="I1345" s="175"/>
      <c r="J1345" s="202"/>
      <c r="K1345" s="198"/>
    </row>
    <row r="1346" spans="3:11" ht="15" customHeight="1" x14ac:dyDescent="0.25">
      <c r="C1346" s="175"/>
      <c r="E1346" s="175"/>
      <c r="H1346" s="175"/>
      <c r="I1346" s="175"/>
      <c r="J1346" s="202"/>
      <c r="K1346" s="198"/>
    </row>
    <row r="1347" spans="3:11" ht="15" customHeight="1" x14ac:dyDescent="0.25">
      <c r="C1347" s="175"/>
      <c r="E1347" s="175"/>
      <c r="H1347" s="175"/>
      <c r="I1347" s="175"/>
      <c r="J1347" s="202"/>
      <c r="K1347" s="198"/>
    </row>
    <row r="1348" spans="3:11" ht="15" customHeight="1" x14ac:dyDescent="0.25">
      <c r="C1348" s="175"/>
      <c r="E1348" s="175"/>
      <c r="H1348" s="175"/>
      <c r="I1348" s="175"/>
      <c r="J1348" s="202"/>
      <c r="K1348" s="198"/>
    </row>
    <row r="1349" spans="3:11" ht="15" customHeight="1" x14ac:dyDescent="0.25">
      <c r="C1349" s="175"/>
      <c r="E1349" s="175"/>
      <c r="H1349" s="175"/>
      <c r="I1349" s="175"/>
      <c r="J1349" s="202"/>
      <c r="K1349" s="198"/>
    </row>
    <row r="1350" spans="3:11" ht="15" customHeight="1" x14ac:dyDescent="0.25">
      <c r="C1350" s="175"/>
      <c r="E1350" s="175"/>
      <c r="H1350" s="175"/>
      <c r="I1350" s="175"/>
      <c r="J1350" s="202"/>
      <c r="K1350" s="198"/>
    </row>
    <row r="1351" spans="3:11" ht="15" customHeight="1" x14ac:dyDescent="0.25">
      <c r="C1351" s="175"/>
      <c r="E1351" s="175"/>
      <c r="H1351" s="175"/>
      <c r="I1351" s="175"/>
      <c r="J1351" s="202"/>
      <c r="K1351" s="198"/>
    </row>
    <row r="1352" spans="3:11" ht="15" customHeight="1" x14ac:dyDescent="0.25">
      <c r="C1352" s="175"/>
      <c r="E1352" s="175"/>
      <c r="H1352" s="175"/>
      <c r="I1352" s="175"/>
      <c r="J1352" s="202"/>
      <c r="K1352" s="198"/>
    </row>
    <row r="1353" spans="3:11" ht="15" customHeight="1" x14ac:dyDescent="0.25">
      <c r="C1353" s="175"/>
      <c r="E1353" s="175"/>
      <c r="H1353" s="175"/>
      <c r="I1353" s="175"/>
      <c r="J1353" s="202"/>
      <c r="K1353" s="198"/>
    </row>
    <row r="1354" spans="3:11" ht="15" customHeight="1" x14ac:dyDescent="0.25">
      <c r="C1354" s="175"/>
      <c r="E1354" s="175"/>
      <c r="H1354" s="175"/>
      <c r="I1354" s="175"/>
      <c r="J1354" s="202"/>
      <c r="K1354" s="198"/>
    </row>
    <row r="1355" spans="3:11" ht="15" customHeight="1" x14ac:dyDescent="0.25">
      <c r="C1355" s="175"/>
      <c r="E1355" s="175"/>
      <c r="H1355" s="175"/>
      <c r="I1355" s="175"/>
      <c r="J1355" s="202"/>
      <c r="K1355" s="198"/>
    </row>
    <row r="1356" spans="3:11" ht="15" customHeight="1" x14ac:dyDescent="0.25">
      <c r="C1356" s="175"/>
      <c r="E1356" s="175"/>
      <c r="H1356" s="175"/>
      <c r="I1356" s="175"/>
      <c r="J1356" s="202"/>
      <c r="K1356" s="198"/>
    </row>
    <row r="1357" spans="3:11" ht="15" customHeight="1" x14ac:dyDescent="0.25">
      <c r="C1357" s="175"/>
      <c r="E1357" s="175"/>
      <c r="H1357" s="175"/>
      <c r="I1357" s="175"/>
      <c r="J1357" s="202"/>
      <c r="K1357" s="198"/>
    </row>
    <row r="1358" spans="3:11" ht="15" customHeight="1" x14ac:dyDescent="0.25">
      <c r="C1358" s="175"/>
      <c r="E1358" s="175"/>
      <c r="H1358" s="175"/>
      <c r="I1358" s="175"/>
      <c r="J1358" s="202"/>
      <c r="K1358" s="198"/>
    </row>
    <row r="1359" spans="3:11" ht="15" customHeight="1" x14ac:dyDescent="0.25">
      <c r="C1359" s="175"/>
      <c r="E1359" s="175"/>
      <c r="H1359" s="175"/>
      <c r="I1359" s="175"/>
      <c r="J1359" s="202"/>
      <c r="K1359" s="198"/>
    </row>
    <row r="1360" spans="3:11" ht="15" customHeight="1" x14ac:dyDescent="0.25">
      <c r="C1360" s="175"/>
      <c r="E1360" s="175"/>
      <c r="H1360" s="175"/>
      <c r="I1360" s="175"/>
      <c r="J1360" s="202"/>
      <c r="K1360" s="198"/>
    </row>
    <row r="1361" spans="3:11" ht="15" customHeight="1" x14ac:dyDescent="0.25">
      <c r="C1361" s="175"/>
      <c r="E1361" s="175"/>
      <c r="H1361" s="175"/>
      <c r="I1361" s="175"/>
      <c r="J1361" s="202"/>
      <c r="K1361" s="198"/>
    </row>
    <row r="1362" spans="3:11" ht="15" customHeight="1" x14ac:dyDescent="0.25">
      <c r="C1362" s="175"/>
      <c r="E1362" s="175"/>
      <c r="H1362" s="175"/>
      <c r="I1362" s="175"/>
      <c r="J1362" s="202"/>
      <c r="K1362" s="198"/>
    </row>
    <row r="1363" spans="3:11" ht="15" customHeight="1" x14ac:dyDescent="0.25">
      <c r="C1363" s="175"/>
      <c r="E1363" s="175"/>
      <c r="H1363" s="175"/>
      <c r="I1363" s="175"/>
      <c r="J1363" s="202"/>
      <c r="K1363" s="198"/>
    </row>
    <row r="1364" spans="3:11" ht="15" customHeight="1" x14ac:dyDescent="0.25">
      <c r="C1364" s="175"/>
      <c r="E1364" s="175"/>
      <c r="H1364" s="175"/>
      <c r="I1364" s="175"/>
      <c r="J1364" s="202"/>
      <c r="K1364" s="198"/>
    </row>
    <row r="1365" spans="3:11" ht="15" customHeight="1" x14ac:dyDescent="0.25">
      <c r="C1365" s="175"/>
      <c r="E1365" s="175"/>
      <c r="H1365" s="175"/>
      <c r="I1365" s="175"/>
      <c r="J1365" s="202"/>
      <c r="K1365" s="198"/>
    </row>
    <row r="1366" spans="3:11" ht="15" customHeight="1" x14ac:dyDescent="0.25">
      <c r="C1366" s="175"/>
      <c r="E1366" s="175"/>
      <c r="H1366" s="175"/>
      <c r="I1366" s="175"/>
      <c r="J1366" s="202"/>
      <c r="K1366" s="198"/>
    </row>
    <row r="1367" spans="3:11" ht="15" customHeight="1" x14ac:dyDescent="0.25">
      <c r="C1367" s="175"/>
      <c r="E1367" s="175"/>
      <c r="H1367" s="175"/>
      <c r="I1367" s="175"/>
      <c r="J1367" s="202"/>
      <c r="K1367" s="198"/>
    </row>
    <row r="1368" spans="3:11" ht="15" customHeight="1" x14ac:dyDescent="0.25">
      <c r="C1368" s="175"/>
      <c r="E1368" s="175"/>
      <c r="H1368" s="175"/>
      <c r="I1368" s="175"/>
      <c r="J1368" s="202"/>
      <c r="K1368" s="198"/>
    </row>
    <row r="1369" spans="3:11" ht="15" customHeight="1" x14ac:dyDescent="0.25">
      <c r="C1369" s="175"/>
      <c r="E1369" s="175"/>
      <c r="H1369" s="175"/>
      <c r="I1369" s="175"/>
      <c r="J1369" s="202"/>
      <c r="K1369" s="198"/>
    </row>
    <row r="1370" spans="3:11" ht="15" customHeight="1" x14ac:dyDescent="0.25">
      <c r="C1370" s="175"/>
      <c r="E1370" s="175"/>
      <c r="H1370" s="175"/>
      <c r="I1370" s="175"/>
      <c r="J1370" s="202"/>
      <c r="K1370" s="198"/>
    </row>
    <row r="1371" spans="3:11" ht="15" customHeight="1" x14ac:dyDescent="0.25">
      <c r="C1371" s="175"/>
      <c r="E1371" s="175"/>
      <c r="H1371" s="175"/>
      <c r="I1371" s="175"/>
      <c r="J1371" s="202"/>
      <c r="K1371" s="198"/>
    </row>
    <row r="1372" spans="3:11" ht="15" customHeight="1" x14ac:dyDescent="0.25">
      <c r="C1372" s="175"/>
      <c r="E1372" s="175"/>
      <c r="H1372" s="175"/>
      <c r="I1372" s="175"/>
      <c r="J1372" s="202"/>
      <c r="K1372" s="198"/>
    </row>
    <row r="1373" spans="3:11" ht="15" customHeight="1" x14ac:dyDescent="0.25">
      <c r="C1373" s="175"/>
      <c r="E1373" s="175"/>
      <c r="H1373" s="175"/>
      <c r="I1373" s="175"/>
      <c r="J1373" s="202"/>
      <c r="K1373" s="198"/>
    </row>
    <row r="1374" spans="3:11" ht="15" customHeight="1" x14ac:dyDescent="0.25">
      <c r="C1374" s="175"/>
      <c r="E1374" s="175"/>
      <c r="H1374" s="175"/>
      <c r="I1374" s="175"/>
      <c r="J1374" s="202"/>
      <c r="K1374" s="198"/>
    </row>
    <row r="1375" spans="3:11" ht="15" customHeight="1" x14ac:dyDescent="0.25">
      <c r="C1375" s="175"/>
      <c r="E1375" s="175"/>
      <c r="H1375" s="175"/>
      <c r="I1375" s="175"/>
      <c r="J1375" s="202"/>
      <c r="K1375" s="198"/>
    </row>
    <row r="1376" spans="3:11" ht="15" customHeight="1" x14ac:dyDescent="0.25">
      <c r="C1376" s="175"/>
      <c r="E1376" s="175"/>
      <c r="H1376" s="175"/>
      <c r="I1376" s="175"/>
      <c r="J1376" s="202"/>
      <c r="K1376" s="198"/>
    </row>
    <row r="1377" spans="3:11" ht="15" customHeight="1" x14ac:dyDescent="0.25">
      <c r="C1377" s="175"/>
      <c r="E1377" s="175"/>
      <c r="H1377" s="175"/>
      <c r="I1377" s="175"/>
      <c r="J1377" s="202"/>
      <c r="K1377" s="198"/>
    </row>
    <row r="1378" spans="3:11" ht="15" customHeight="1" x14ac:dyDescent="0.25">
      <c r="C1378" s="175"/>
      <c r="E1378" s="175"/>
      <c r="H1378" s="175"/>
      <c r="I1378" s="175"/>
      <c r="J1378" s="202"/>
      <c r="K1378" s="198"/>
    </row>
    <row r="1379" spans="3:11" ht="15" customHeight="1" x14ac:dyDescent="0.25">
      <c r="C1379" s="175"/>
      <c r="E1379" s="175"/>
      <c r="H1379" s="175"/>
      <c r="I1379" s="175"/>
      <c r="J1379" s="202"/>
      <c r="K1379" s="198"/>
    </row>
    <row r="1380" spans="3:11" ht="15" customHeight="1" x14ac:dyDescent="0.25">
      <c r="C1380" s="175"/>
      <c r="E1380" s="175"/>
      <c r="H1380" s="175"/>
      <c r="I1380" s="175"/>
      <c r="J1380" s="202"/>
      <c r="K1380" s="198"/>
    </row>
    <row r="1381" spans="3:11" ht="15" customHeight="1" x14ac:dyDescent="0.25">
      <c r="C1381" s="175"/>
      <c r="E1381" s="175"/>
      <c r="H1381" s="175"/>
      <c r="I1381" s="175"/>
      <c r="J1381" s="202"/>
      <c r="K1381" s="198"/>
    </row>
    <row r="1382" spans="3:11" ht="15" customHeight="1" x14ac:dyDescent="0.25">
      <c r="C1382" s="175"/>
      <c r="E1382" s="175"/>
      <c r="H1382" s="175"/>
      <c r="I1382" s="175"/>
      <c r="J1382" s="202"/>
      <c r="K1382" s="198"/>
    </row>
    <row r="1383" spans="3:11" ht="15" customHeight="1" x14ac:dyDescent="0.25">
      <c r="C1383" s="175"/>
      <c r="E1383" s="175"/>
      <c r="H1383" s="175"/>
      <c r="I1383" s="175"/>
      <c r="J1383" s="202"/>
      <c r="K1383" s="198"/>
    </row>
    <row r="1384" spans="3:11" ht="15" customHeight="1" x14ac:dyDescent="0.25">
      <c r="C1384" s="175"/>
      <c r="E1384" s="175"/>
      <c r="H1384" s="175"/>
      <c r="I1384" s="175"/>
      <c r="J1384" s="202"/>
      <c r="K1384" s="198"/>
    </row>
    <row r="1385" spans="3:11" ht="15" customHeight="1" x14ac:dyDescent="0.25">
      <c r="C1385" s="175"/>
      <c r="E1385" s="175"/>
      <c r="H1385" s="175"/>
      <c r="I1385" s="175"/>
      <c r="J1385" s="202"/>
      <c r="K1385" s="198"/>
    </row>
    <row r="1386" spans="3:11" ht="15" customHeight="1" x14ac:dyDescent="0.25">
      <c r="C1386" s="175"/>
      <c r="E1386" s="175"/>
      <c r="H1386" s="175"/>
      <c r="I1386" s="175"/>
      <c r="J1386" s="202"/>
      <c r="K1386" s="198"/>
    </row>
    <row r="1387" spans="3:11" ht="15" customHeight="1" x14ac:dyDescent="0.25">
      <c r="C1387" s="175"/>
      <c r="E1387" s="175"/>
      <c r="H1387" s="175"/>
      <c r="I1387" s="175"/>
      <c r="J1387" s="202"/>
      <c r="K1387" s="198"/>
    </row>
    <row r="1388" spans="3:11" ht="15" customHeight="1" x14ac:dyDescent="0.25">
      <c r="C1388" s="175"/>
      <c r="E1388" s="175"/>
      <c r="H1388" s="175"/>
      <c r="I1388" s="175"/>
      <c r="J1388" s="202"/>
      <c r="K1388" s="198"/>
    </row>
    <row r="1389" spans="3:11" ht="15" customHeight="1" x14ac:dyDescent="0.25">
      <c r="C1389" s="175"/>
      <c r="E1389" s="175"/>
      <c r="H1389" s="175"/>
      <c r="I1389" s="175"/>
      <c r="J1389" s="202"/>
      <c r="K1389" s="198"/>
    </row>
    <row r="1390" spans="3:11" ht="15" customHeight="1" x14ac:dyDescent="0.25">
      <c r="C1390" s="175"/>
      <c r="E1390" s="175"/>
      <c r="H1390" s="175"/>
      <c r="I1390" s="175"/>
      <c r="J1390" s="202"/>
      <c r="K1390" s="198"/>
    </row>
    <row r="1391" spans="3:11" ht="15" customHeight="1" x14ac:dyDescent="0.25">
      <c r="C1391" s="175"/>
      <c r="E1391" s="175"/>
      <c r="H1391" s="175"/>
      <c r="I1391" s="175"/>
      <c r="J1391" s="202"/>
      <c r="K1391" s="198"/>
    </row>
    <row r="1392" spans="3:11" ht="15" customHeight="1" x14ac:dyDescent="0.25">
      <c r="C1392" s="175"/>
      <c r="E1392" s="175"/>
      <c r="H1392" s="175"/>
      <c r="I1392" s="175"/>
      <c r="J1392" s="202"/>
      <c r="K1392" s="198"/>
    </row>
    <row r="1393" spans="3:11" ht="15" customHeight="1" x14ac:dyDescent="0.25">
      <c r="C1393" s="175"/>
      <c r="E1393" s="175"/>
      <c r="H1393" s="175"/>
      <c r="I1393" s="175"/>
      <c r="J1393" s="202"/>
      <c r="K1393" s="198"/>
    </row>
    <row r="1394" spans="3:11" ht="15" customHeight="1" x14ac:dyDescent="0.25">
      <c r="C1394" s="175"/>
      <c r="E1394" s="175"/>
      <c r="H1394" s="175"/>
      <c r="I1394" s="175"/>
      <c r="J1394" s="202"/>
      <c r="K1394" s="198"/>
    </row>
    <row r="1395" spans="3:11" ht="15" customHeight="1" x14ac:dyDescent="0.25">
      <c r="C1395" s="175"/>
      <c r="E1395" s="175"/>
      <c r="H1395" s="175"/>
      <c r="I1395" s="175"/>
      <c r="J1395" s="202"/>
      <c r="K1395" s="198"/>
    </row>
    <row r="1396" spans="3:11" ht="15" customHeight="1" x14ac:dyDescent="0.25">
      <c r="C1396" s="175"/>
      <c r="E1396" s="175"/>
      <c r="H1396" s="175"/>
      <c r="I1396" s="175"/>
      <c r="J1396" s="202"/>
      <c r="K1396" s="198"/>
    </row>
    <row r="1397" spans="3:11" ht="15" customHeight="1" x14ac:dyDescent="0.25">
      <c r="C1397" s="175"/>
      <c r="E1397" s="175"/>
      <c r="H1397" s="175"/>
      <c r="I1397" s="175"/>
      <c r="J1397" s="202"/>
      <c r="K1397" s="198"/>
    </row>
    <row r="1398" spans="3:11" ht="15" customHeight="1" x14ac:dyDescent="0.25">
      <c r="C1398" s="175"/>
      <c r="E1398" s="175"/>
      <c r="H1398" s="175"/>
      <c r="I1398" s="175"/>
      <c r="J1398" s="202"/>
      <c r="K1398" s="198"/>
    </row>
    <row r="1399" spans="3:11" ht="15" customHeight="1" x14ac:dyDescent="0.25">
      <c r="C1399" s="175"/>
      <c r="E1399" s="175"/>
      <c r="H1399" s="175"/>
      <c r="I1399" s="175"/>
      <c r="J1399" s="202"/>
      <c r="K1399" s="198"/>
    </row>
    <row r="1400" spans="3:11" ht="15" customHeight="1" x14ac:dyDescent="0.25">
      <c r="C1400" s="175"/>
      <c r="E1400" s="175"/>
      <c r="H1400" s="175"/>
      <c r="I1400" s="175"/>
      <c r="J1400" s="202"/>
      <c r="K1400" s="198"/>
    </row>
    <row r="1401" spans="3:11" ht="15" customHeight="1" x14ac:dyDescent="0.25">
      <c r="C1401" s="175"/>
      <c r="E1401" s="175"/>
      <c r="H1401" s="175"/>
      <c r="I1401" s="175"/>
      <c r="J1401" s="202"/>
      <c r="K1401" s="198"/>
    </row>
    <row r="1402" spans="3:11" ht="15" customHeight="1" x14ac:dyDescent="0.25">
      <c r="C1402" s="175"/>
      <c r="E1402" s="175"/>
      <c r="H1402" s="175"/>
      <c r="I1402" s="175"/>
      <c r="J1402" s="202"/>
      <c r="K1402" s="198"/>
    </row>
    <row r="1403" spans="3:11" ht="15" customHeight="1" x14ac:dyDescent="0.25">
      <c r="C1403" s="175"/>
      <c r="E1403" s="175"/>
      <c r="H1403" s="175"/>
      <c r="I1403" s="175"/>
      <c r="J1403" s="202"/>
      <c r="K1403" s="198"/>
    </row>
    <row r="1404" spans="3:11" ht="15" customHeight="1" x14ac:dyDescent="0.25">
      <c r="C1404" s="175"/>
      <c r="E1404" s="175"/>
      <c r="H1404" s="175"/>
      <c r="I1404" s="175"/>
      <c r="J1404" s="202"/>
      <c r="K1404" s="198"/>
    </row>
    <row r="1405" spans="3:11" ht="15" customHeight="1" x14ac:dyDescent="0.25">
      <c r="C1405" s="175"/>
      <c r="E1405" s="175"/>
      <c r="H1405" s="175"/>
      <c r="I1405" s="175"/>
      <c r="J1405" s="202"/>
      <c r="K1405" s="198"/>
    </row>
    <row r="1406" spans="3:11" ht="15" customHeight="1" x14ac:dyDescent="0.25">
      <c r="C1406" s="175"/>
      <c r="E1406" s="175"/>
      <c r="H1406" s="175"/>
      <c r="I1406" s="175"/>
      <c r="J1406" s="202"/>
      <c r="K1406" s="198"/>
    </row>
    <row r="1407" spans="3:11" ht="15" customHeight="1" x14ac:dyDescent="0.25">
      <c r="C1407" s="175"/>
      <c r="E1407" s="175"/>
      <c r="H1407" s="175"/>
      <c r="I1407" s="175"/>
      <c r="J1407" s="202"/>
      <c r="K1407" s="198"/>
    </row>
    <row r="1408" spans="3:11" ht="15" customHeight="1" x14ac:dyDescent="0.25">
      <c r="C1408" s="175"/>
      <c r="E1408" s="175"/>
      <c r="H1408" s="175"/>
      <c r="I1408" s="175"/>
      <c r="J1408" s="202"/>
      <c r="K1408" s="198"/>
    </row>
    <row r="1409" spans="3:11" ht="15" customHeight="1" x14ac:dyDescent="0.25">
      <c r="C1409" s="175"/>
      <c r="E1409" s="175"/>
      <c r="H1409" s="175"/>
      <c r="I1409" s="175"/>
      <c r="J1409" s="202"/>
      <c r="K1409" s="198"/>
    </row>
    <row r="1410" spans="3:11" ht="15" customHeight="1" x14ac:dyDescent="0.25">
      <c r="C1410" s="175"/>
      <c r="E1410" s="175"/>
      <c r="H1410" s="175"/>
      <c r="I1410" s="175"/>
      <c r="J1410" s="202"/>
      <c r="K1410" s="198"/>
    </row>
    <row r="1411" spans="3:11" ht="15" customHeight="1" x14ac:dyDescent="0.25">
      <c r="C1411" s="175"/>
      <c r="E1411" s="175"/>
      <c r="H1411" s="175"/>
      <c r="I1411" s="175"/>
      <c r="J1411" s="202"/>
      <c r="K1411" s="198"/>
    </row>
    <row r="1412" spans="3:11" ht="15" customHeight="1" x14ac:dyDescent="0.25">
      <c r="C1412" s="175"/>
      <c r="E1412" s="175"/>
      <c r="H1412" s="175"/>
      <c r="I1412" s="175"/>
      <c r="J1412" s="202"/>
      <c r="K1412" s="198"/>
    </row>
    <row r="1413" spans="3:11" ht="15" customHeight="1" x14ac:dyDescent="0.25">
      <c r="C1413" s="175"/>
      <c r="E1413" s="175"/>
      <c r="H1413" s="175"/>
      <c r="I1413" s="175"/>
      <c r="J1413" s="202"/>
      <c r="K1413" s="198"/>
    </row>
    <row r="1414" spans="3:11" ht="15" customHeight="1" x14ac:dyDescent="0.25">
      <c r="C1414" s="175"/>
      <c r="E1414" s="175"/>
      <c r="H1414" s="175"/>
      <c r="I1414" s="175"/>
      <c r="J1414" s="202"/>
      <c r="K1414" s="198"/>
    </row>
    <row r="1415" spans="3:11" ht="15" customHeight="1" x14ac:dyDescent="0.25">
      <c r="C1415" s="175"/>
      <c r="E1415" s="175"/>
      <c r="H1415" s="175"/>
      <c r="I1415" s="175"/>
      <c r="J1415" s="202"/>
      <c r="K1415" s="198"/>
    </row>
    <row r="1416" spans="3:11" ht="15" customHeight="1" x14ac:dyDescent="0.25">
      <c r="C1416" s="175"/>
      <c r="E1416" s="175"/>
      <c r="H1416" s="175"/>
      <c r="I1416" s="175"/>
      <c r="J1416" s="202"/>
      <c r="K1416" s="198"/>
    </row>
    <row r="1417" spans="3:11" ht="15" customHeight="1" x14ac:dyDescent="0.25">
      <c r="C1417" s="175"/>
      <c r="E1417" s="175"/>
      <c r="H1417" s="175"/>
      <c r="I1417" s="175"/>
      <c r="J1417" s="202"/>
      <c r="K1417" s="198"/>
    </row>
    <row r="1418" spans="3:11" ht="15" customHeight="1" x14ac:dyDescent="0.25">
      <c r="C1418" s="175"/>
      <c r="E1418" s="175"/>
      <c r="H1418" s="175"/>
      <c r="I1418" s="175"/>
      <c r="J1418" s="202"/>
      <c r="K1418" s="198"/>
    </row>
    <row r="1419" spans="3:11" ht="15" customHeight="1" x14ac:dyDescent="0.25">
      <c r="C1419" s="175"/>
      <c r="E1419" s="175"/>
      <c r="H1419" s="175"/>
      <c r="I1419" s="175"/>
      <c r="J1419" s="202"/>
      <c r="K1419" s="198"/>
    </row>
    <row r="1420" spans="3:11" ht="15" customHeight="1" x14ac:dyDescent="0.25">
      <c r="C1420" s="175"/>
      <c r="E1420" s="175"/>
      <c r="H1420" s="175"/>
      <c r="I1420" s="175"/>
      <c r="J1420" s="202"/>
      <c r="K1420" s="198"/>
    </row>
    <row r="1421" spans="3:11" ht="15" customHeight="1" x14ac:dyDescent="0.25">
      <c r="C1421" s="175"/>
      <c r="E1421" s="175"/>
      <c r="H1421" s="175"/>
      <c r="I1421" s="175"/>
      <c r="J1421" s="202"/>
      <c r="K1421" s="198"/>
    </row>
    <row r="1422" spans="3:11" ht="15" customHeight="1" x14ac:dyDescent="0.25">
      <c r="C1422" s="175"/>
      <c r="E1422" s="175"/>
      <c r="H1422" s="175"/>
      <c r="I1422" s="175"/>
      <c r="J1422" s="202"/>
      <c r="K1422" s="198"/>
    </row>
    <row r="1423" spans="3:11" ht="15" customHeight="1" x14ac:dyDescent="0.25">
      <c r="C1423" s="175"/>
      <c r="E1423" s="175"/>
      <c r="H1423" s="175"/>
      <c r="I1423" s="175"/>
      <c r="J1423" s="202"/>
      <c r="K1423" s="198"/>
    </row>
    <row r="1424" spans="3:11" ht="15" customHeight="1" x14ac:dyDescent="0.25">
      <c r="C1424" s="175"/>
      <c r="E1424" s="175"/>
      <c r="H1424" s="175"/>
      <c r="I1424" s="175"/>
      <c r="J1424" s="202"/>
      <c r="K1424" s="198"/>
    </row>
    <row r="1425" spans="3:11" ht="15" customHeight="1" x14ac:dyDescent="0.25">
      <c r="C1425" s="175"/>
      <c r="E1425" s="175"/>
      <c r="H1425" s="175"/>
      <c r="I1425" s="175"/>
      <c r="J1425" s="202"/>
      <c r="K1425" s="198"/>
    </row>
    <row r="1426" spans="3:11" ht="15" customHeight="1" x14ac:dyDescent="0.25">
      <c r="C1426" s="175"/>
      <c r="E1426" s="175"/>
      <c r="H1426" s="175"/>
      <c r="I1426" s="175"/>
      <c r="J1426" s="202"/>
      <c r="K1426" s="198"/>
    </row>
    <row r="1427" spans="3:11" ht="15" customHeight="1" x14ac:dyDescent="0.25">
      <c r="C1427" s="175"/>
      <c r="E1427" s="175"/>
      <c r="H1427" s="175"/>
      <c r="I1427" s="175"/>
      <c r="J1427" s="202"/>
      <c r="K1427" s="198"/>
    </row>
    <row r="1428" spans="3:11" ht="15" customHeight="1" x14ac:dyDescent="0.25">
      <c r="C1428" s="175"/>
      <c r="E1428" s="175"/>
      <c r="H1428" s="175"/>
      <c r="I1428" s="175"/>
      <c r="J1428" s="202"/>
      <c r="K1428" s="198"/>
    </row>
    <row r="1429" spans="3:11" ht="15" customHeight="1" x14ac:dyDescent="0.25">
      <c r="C1429" s="175"/>
      <c r="E1429" s="175"/>
      <c r="H1429" s="175"/>
      <c r="I1429" s="175"/>
      <c r="J1429" s="202"/>
      <c r="K1429" s="198"/>
    </row>
    <row r="1430" spans="3:11" ht="15" customHeight="1" x14ac:dyDescent="0.25">
      <c r="C1430" s="175"/>
      <c r="E1430" s="175"/>
      <c r="H1430" s="175"/>
      <c r="I1430" s="175"/>
      <c r="J1430" s="202"/>
      <c r="K1430" s="198"/>
    </row>
    <row r="1431" spans="3:11" ht="15" customHeight="1" x14ac:dyDescent="0.25">
      <c r="C1431" s="175"/>
      <c r="E1431" s="175"/>
      <c r="H1431" s="175"/>
      <c r="I1431" s="175"/>
      <c r="J1431" s="202"/>
      <c r="K1431" s="198"/>
    </row>
    <row r="1432" spans="3:11" ht="15" customHeight="1" x14ac:dyDescent="0.25">
      <c r="C1432" s="175"/>
      <c r="E1432" s="175"/>
      <c r="H1432" s="175"/>
      <c r="I1432" s="175"/>
      <c r="J1432" s="202"/>
      <c r="K1432" s="198"/>
    </row>
    <row r="1433" spans="3:11" ht="15" customHeight="1" x14ac:dyDescent="0.25">
      <c r="C1433" s="175"/>
      <c r="E1433" s="175"/>
      <c r="H1433" s="175"/>
      <c r="I1433" s="175"/>
      <c r="J1433" s="202"/>
      <c r="K1433" s="198"/>
    </row>
    <row r="1434" spans="3:11" ht="15" customHeight="1" x14ac:dyDescent="0.25">
      <c r="C1434" s="175"/>
      <c r="E1434" s="175"/>
      <c r="H1434" s="175"/>
      <c r="I1434" s="175"/>
      <c r="J1434" s="202"/>
      <c r="K1434" s="198"/>
    </row>
    <row r="1435" spans="3:11" ht="15" customHeight="1" x14ac:dyDescent="0.25">
      <c r="C1435" s="175"/>
      <c r="E1435" s="175"/>
      <c r="H1435" s="175"/>
      <c r="I1435" s="175"/>
      <c r="J1435" s="202"/>
      <c r="K1435" s="198"/>
    </row>
    <row r="1436" spans="3:11" ht="15" customHeight="1" x14ac:dyDescent="0.25">
      <c r="C1436" s="175"/>
      <c r="E1436" s="175"/>
      <c r="H1436" s="175"/>
      <c r="I1436" s="175"/>
      <c r="J1436" s="202"/>
      <c r="K1436" s="198"/>
    </row>
    <row r="1437" spans="3:11" ht="15" customHeight="1" x14ac:dyDescent="0.25">
      <c r="C1437" s="175"/>
      <c r="E1437" s="175"/>
      <c r="H1437" s="175"/>
      <c r="I1437" s="175"/>
      <c r="J1437" s="202"/>
      <c r="K1437" s="198"/>
    </row>
    <row r="1438" spans="3:11" ht="15" customHeight="1" x14ac:dyDescent="0.25">
      <c r="C1438" s="175"/>
      <c r="E1438" s="175"/>
      <c r="H1438" s="175"/>
      <c r="I1438" s="175"/>
      <c r="J1438" s="202"/>
      <c r="K1438" s="198"/>
    </row>
    <row r="1439" spans="3:11" ht="15" customHeight="1" x14ac:dyDescent="0.25">
      <c r="C1439" s="175"/>
      <c r="E1439" s="175"/>
      <c r="H1439" s="175"/>
      <c r="I1439" s="175"/>
      <c r="J1439" s="202"/>
      <c r="K1439" s="198"/>
    </row>
    <row r="1440" spans="3:11" ht="15" customHeight="1" x14ac:dyDescent="0.25">
      <c r="C1440" s="175"/>
      <c r="E1440" s="175"/>
      <c r="H1440" s="175"/>
      <c r="I1440" s="175"/>
      <c r="J1440" s="202"/>
      <c r="K1440" s="198"/>
    </row>
    <row r="1441" spans="3:11" ht="15" customHeight="1" x14ac:dyDescent="0.25">
      <c r="C1441" s="175"/>
      <c r="E1441" s="175"/>
      <c r="H1441" s="175"/>
      <c r="I1441" s="175"/>
      <c r="J1441" s="202"/>
      <c r="K1441" s="198"/>
    </row>
    <row r="1442" spans="3:11" ht="15" customHeight="1" x14ac:dyDescent="0.25">
      <c r="C1442" s="175"/>
      <c r="E1442" s="175"/>
      <c r="H1442" s="175"/>
      <c r="I1442" s="175"/>
      <c r="J1442" s="202"/>
      <c r="K1442" s="198"/>
    </row>
    <row r="1443" spans="3:11" ht="15" customHeight="1" x14ac:dyDescent="0.25">
      <c r="C1443" s="175"/>
      <c r="E1443" s="175"/>
      <c r="H1443" s="175"/>
      <c r="I1443" s="175"/>
      <c r="J1443" s="202"/>
      <c r="K1443" s="198"/>
    </row>
    <row r="1444" spans="3:11" ht="15" customHeight="1" x14ac:dyDescent="0.25">
      <c r="C1444" s="175"/>
      <c r="E1444" s="175"/>
      <c r="H1444" s="175"/>
      <c r="I1444" s="175"/>
      <c r="J1444" s="202"/>
      <c r="K1444" s="198"/>
    </row>
    <row r="1445" spans="3:11" ht="15" customHeight="1" x14ac:dyDescent="0.25">
      <c r="C1445" s="175"/>
      <c r="E1445" s="175"/>
      <c r="H1445" s="175"/>
      <c r="I1445" s="175"/>
      <c r="J1445" s="202"/>
      <c r="K1445" s="198"/>
    </row>
    <row r="1446" spans="3:11" ht="15" customHeight="1" x14ac:dyDescent="0.25">
      <c r="C1446" s="175"/>
      <c r="E1446" s="175"/>
      <c r="H1446" s="175"/>
      <c r="I1446" s="175"/>
      <c r="J1446" s="202"/>
      <c r="K1446" s="198"/>
    </row>
    <row r="1447" spans="3:11" ht="15" customHeight="1" x14ac:dyDescent="0.25">
      <c r="C1447" s="175"/>
      <c r="E1447" s="175"/>
      <c r="H1447" s="175"/>
      <c r="I1447" s="175"/>
      <c r="J1447" s="202"/>
      <c r="K1447" s="198"/>
    </row>
    <row r="1448" spans="3:11" ht="15" customHeight="1" x14ac:dyDescent="0.25">
      <c r="C1448" s="175"/>
      <c r="E1448" s="175"/>
      <c r="H1448" s="175"/>
      <c r="I1448" s="175"/>
      <c r="J1448" s="202"/>
      <c r="K1448" s="198"/>
    </row>
    <row r="1449" spans="3:11" ht="15" customHeight="1" x14ac:dyDescent="0.25">
      <c r="C1449" s="175"/>
      <c r="E1449" s="175"/>
      <c r="H1449" s="175"/>
      <c r="I1449" s="175"/>
      <c r="J1449" s="202"/>
      <c r="K1449" s="198"/>
    </row>
    <row r="1450" spans="3:11" ht="15" customHeight="1" x14ac:dyDescent="0.25">
      <c r="C1450" s="175"/>
      <c r="E1450" s="175"/>
      <c r="H1450" s="175"/>
      <c r="I1450" s="175"/>
      <c r="J1450" s="202"/>
      <c r="K1450" s="198"/>
    </row>
    <row r="1451" spans="3:11" ht="15" customHeight="1" x14ac:dyDescent="0.25">
      <c r="C1451" s="175"/>
      <c r="E1451" s="175"/>
      <c r="H1451" s="175"/>
      <c r="I1451" s="175"/>
      <c r="J1451" s="202"/>
      <c r="K1451" s="198"/>
    </row>
    <row r="1452" spans="3:11" ht="15" customHeight="1" x14ac:dyDescent="0.25">
      <c r="C1452" s="175"/>
      <c r="E1452" s="175"/>
      <c r="H1452" s="175"/>
      <c r="I1452" s="175"/>
      <c r="J1452" s="202"/>
      <c r="K1452" s="198"/>
    </row>
    <row r="1453" spans="3:11" ht="15" customHeight="1" x14ac:dyDescent="0.25">
      <c r="C1453" s="175"/>
      <c r="E1453" s="175"/>
      <c r="H1453" s="175"/>
      <c r="I1453" s="175"/>
      <c r="J1453" s="202"/>
      <c r="K1453" s="198"/>
    </row>
    <row r="1454" spans="3:11" ht="15" customHeight="1" x14ac:dyDescent="0.25">
      <c r="C1454" s="175"/>
      <c r="E1454" s="175"/>
      <c r="H1454" s="175"/>
      <c r="I1454" s="175"/>
      <c r="J1454" s="202"/>
      <c r="K1454" s="198"/>
    </row>
    <row r="1455" spans="3:11" ht="15" customHeight="1" x14ac:dyDescent="0.25">
      <c r="C1455" s="175"/>
      <c r="E1455" s="175"/>
      <c r="H1455" s="175"/>
      <c r="I1455" s="175"/>
      <c r="J1455" s="202"/>
      <c r="K1455" s="198"/>
    </row>
    <row r="1456" spans="3:11" ht="15" customHeight="1" x14ac:dyDescent="0.25">
      <c r="C1456" s="175"/>
      <c r="E1456" s="175"/>
      <c r="H1456" s="175"/>
      <c r="I1456" s="175"/>
      <c r="J1456" s="202"/>
      <c r="K1456" s="198"/>
    </row>
    <row r="1457" spans="3:11" ht="15" customHeight="1" x14ac:dyDescent="0.25">
      <c r="C1457" s="175"/>
      <c r="E1457" s="175"/>
      <c r="H1457" s="175"/>
      <c r="I1457" s="175"/>
      <c r="J1457" s="202"/>
      <c r="K1457" s="198"/>
    </row>
    <row r="1458" spans="3:11" ht="15" customHeight="1" x14ac:dyDescent="0.25">
      <c r="C1458" s="175"/>
      <c r="E1458" s="175"/>
      <c r="H1458" s="175"/>
      <c r="I1458" s="175"/>
      <c r="J1458" s="202"/>
      <c r="K1458" s="198"/>
    </row>
    <row r="1459" spans="3:11" ht="15" customHeight="1" x14ac:dyDescent="0.25">
      <c r="C1459" s="175"/>
      <c r="E1459" s="175"/>
      <c r="H1459" s="175"/>
      <c r="I1459" s="175"/>
      <c r="J1459" s="202"/>
      <c r="K1459" s="198"/>
    </row>
    <row r="1460" spans="3:11" ht="15" customHeight="1" x14ac:dyDescent="0.25">
      <c r="C1460" s="175"/>
      <c r="E1460" s="175"/>
      <c r="H1460" s="175"/>
      <c r="I1460" s="175"/>
      <c r="J1460" s="202"/>
      <c r="K1460" s="198"/>
    </row>
    <row r="1461" spans="3:11" ht="15" customHeight="1" x14ac:dyDescent="0.25">
      <c r="C1461" s="175"/>
      <c r="E1461" s="175"/>
      <c r="H1461" s="175"/>
      <c r="I1461" s="175"/>
      <c r="J1461" s="202"/>
      <c r="K1461" s="198"/>
    </row>
    <row r="1462" spans="3:11" ht="15" customHeight="1" x14ac:dyDescent="0.25">
      <c r="C1462" s="175"/>
      <c r="E1462" s="175"/>
      <c r="H1462" s="175"/>
      <c r="I1462" s="175"/>
      <c r="J1462" s="202"/>
      <c r="K1462" s="198"/>
    </row>
    <row r="1463" spans="3:11" ht="15" customHeight="1" x14ac:dyDescent="0.25">
      <c r="C1463" s="175"/>
      <c r="E1463" s="175"/>
      <c r="H1463" s="175"/>
      <c r="I1463" s="175"/>
      <c r="J1463" s="202"/>
      <c r="K1463" s="198"/>
    </row>
    <row r="1464" spans="3:11" ht="15" customHeight="1" x14ac:dyDescent="0.25">
      <c r="C1464" s="175"/>
      <c r="E1464" s="175"/>
      <c r="H1464" s="175"/>
      <c r="I1464" s="175"/>
      <c r="J1464" s="202"/>
      <c r="K1464" s="198"/>
    </row>
    <row r="1465" spans="3:11" ht="15" customHeight="1" x14ac:dyDescent="0.25">
      <c r="C1465" s="175"/>
      <c r="E1465" s="175"/>
      <c r="H1465" s="175"/>
      <c r="I1465" s="175"/>
      <c r="J1465" s="202"/>
      <c r="K1465" s="198"/>
    </row>
    <row r="1466" spans="3:11" ht="15" customHeight="1" x14ac:dyDescent="0.25">
      <c r="C1466" s="175"/>
      <c r="E1466" s="175"/>
      <c r="H1466" s="175"/>
      <c r="I1466" s="175"/>
      <c r="J1466" s="202"/>
      <c r="K1466" s="198"/>
    </row>
    <row r="1467" spans="3:11" ht="15" customHeight="1" x14ac:dyDescent="0.25">
      <c r="C1467" s="175"/>
      <c r="E1467" s="175"/>
      <c r="H1467" s="175"/>
      <c r="I1467" s="175"/>
      <c r="J1467" s="202"/>
      <c r="K1467" s="198"/>
    </row>
    <row r="1468" spans="3:11" ht="15" customHeight="1" x14ac:dyDescent="0.25">
      <c r="C1468" s="175"/>
      <c r="E1468" s="175"/>
      <c r="H1468" s="175"/>
      <c r="I1468" s="175"/>
      <c r="J1468" s="202"/>
      <c r="K1468" s="198"/>
    </row>
    <row r="1469" spans="3:11" ht="15" customHeight="1" x14ac:dyDescent="0.25">
      <c r="C1469" s="175"/>
      <c r="E1469" s="175"/>
      <c r="H1469" s="175"/>
      <c r="I1469" s="175"/>
      <c r="J1469" s="202"/>
      <c r="K1469" s="198"/>
    </row>
    <row r="1470" spans="3:11" ht="15" customHeight="1" x14ac:dyDescent="0.25">
      <c r="C1470" s="175"/>
      <c r="E1470" s="175"/>
      <c r="H1470" s="175"/>
      <c r="I1470" s="175"/>
      <c r="J1470" s="202"/>
      <c r="K1470" s="198"/>
    </row>
    <row r="1471" spans="3:11" ht="15" customHeight="1" x14ac:dyDescent="0.25">
      <c r="C1471" s="175"/>
      <c r="E1471" s="175"/>
      <c r="H1471" s="175"/>
      <c r="I1471" s="175"/>
      <c r="J1471" s="202"/>
      <c r="K1471" s="198"/>
    </row>
    <row r="1472" spans="3:11" ht="15" customHeight="1" x14ac:dyDescent="0.25">
      <c r="C1472" s="175"/>
      <c r="E1472" s="175"/>
      <c r="H1472" s="175"/>
      <c r="I1472" s="175"/>
      <c r="J1472" s="202"/>
      <c r="K1472" s="198"/>
    </row>
    <row r="1473" spans="3:11" ht="15" customHeight="1" x14ac:dyDescent="0.25">
      <c r="C1473" s="175"/>
      <c r="E1473" s="175"/>
      <c r="H1473" s="175"/>
      <c r="I1473" s="175"/>
      <c r="J1473" s="202"/>
      <c r="K1473" s="198"/>
    </row>
    <row r="1474" spans="3:11" ht="15" customHeight="1" x14ac:dyDescent="0.25">
      <c r="C1474" s="175"/>
      <c r="E1474" s="175"/>
      <c r="H1474" s="175"/>
      <c r="I1474" s="175"/>
      <c r="J1474" s="202"/>
      <c r="K1474" s="198"/>
    </row>
    <row r="1475" spans="3:11" ht="15" customHeight="1" x14ac:dyDescent="0.25">
      <c r="C1475" s="175"/>
      <c r="E1475" s="175"/>
      <c r="H1475" s="175"/>
      <c r="I1475" s="175"/>
      <c r="J1475" s="202"/>
      <c r="K1475" s="198"/>
    </row>
    <row r="1476" spans="3:11" ht="15" customHeight="1" x14ac:dyDescent="0.25">
      <c r="C1476" s="175"/>
      <c r="E1476" s="175"/>
      <c r="H1476" s="175"/>
      <c r="I1476" s="175"/>
      <c r="J1476" s="202"/>
      <c r="K1476" s="198"/>
    </row>
    <row r="1477" spans="3:11" ht="15" customHeight="1" x14ac:dyDescent="0.25">
      <c r="C1477" s="175"/>
      <c r="E1477" s="175"/>
      <c r="H1477" s="175"/>
      <c r="I1477" s="175"/>
      <c r="J1477" s="202"/>
      <c r="K1477" s="198"/>
    </row>
    <row r="1478" spans="3:11" ht="15" customHeight="1" x14ac:dyDescent="0.25">
      <c r="C1478" s="175"/>
      <c r="E1478" s="175"/>
      <c r="H1478" s="175"/>
      <c r="I1478" s="175"/>
      <c r="J1478" s="202"/>
      <c r="K1478" s="198"/>
    </row>
    <row r="1479" spans="3:11" ht="15" customHeight="1" x14ac:dyDescent="0.25">
      <c r="C1479" s="175"/>
      <c r="E1479" s="175"/>
      <c r="H1479" s="175"/>
      <c r="I1479" s="175"/>
      <c r="J1479" s="202"/>
      <c r="K1479" s="198"/>
    </row>
    <row r="1480" spans="3:11" ht="15" customHeight="1" x14ac:dyDescent="0.25">
      <c r="C1480" s="175"/>
      <c r="E1480" s="175"/>
      <c r="H1480" s="175"/>
      <c r="I1480" s="175"/>
      <c r="J1480" s="202"/>
      <c r="K1480" s="198"/>
    </row>
    <row r="1481" spans="3:11" ht="15" customHeight="1" x14ac:dyDescent="0.25">
      <c r="C1481" s="175"/>
      <c r="E1481" s="175"/>
      <c r="H1481" s="175"/>
      <c r="I1481" s="175"/>
      <c r="J1481" s="202"/>
      <c r="K1481" s="198"/>
    </row>
    <row r="1482" spans="3:11" ht="15" customHeight="1" x14ac:dyDescent="0.25">
      <c r="C1482" s="175"/>
      <c r="E1482" s="175"/>
      <c r="H1482" s="175"/>
      <c r="I1482" s="175"/>
      <c r="J1482" s="202"/>
      <c r="K1482" s="198"/>
    </row>
    <row r="1483" spans="3:11" ht="15" customHeight="1" x14ac:dyDescent="0.25">
      <c r="C1483" s="175"/>
      <c r="E1483" s="175"/>
      <c r="H1483" s="175"/>
      <c r="I1483" s="175"/>
      <c r="J1483" s="202"/>
      <c r="K1483" s="198"/>
    </row>
    <row r="1484" spans="3:11" ht="15" customHeight="1" x14ac:dyDescent="0.25">
      <c r="C1484" s="175"/>
      <c r="E1484" s="175"/>
      <c r="H1484" s="175"/>
      <c r="I1484" s="175"/>
      <c r="J1484" s="202"/>
      <c r="K1484" s="198"/>
    </row>
    <row r="1485" spans="3:11" ht="15" customHeight="1" x14ac:dyDescent="0.25">
      <c r="C1485" s="175"/>
      <c r="E1485" s="175"/>
      <c r="H1485" s="175"/>
      <c r="I1485" s="175"/>
      <c r="J1485" s="202"/>
      <c r="K1485" s="198"/>
    </row>
    <row r="1486" spans="3:11" ht="15" customHeight="1" x14ac:dyDescent="0.25">
      <c r="C1486" s="175"/>
      <c r="E1486" s="175"/>
      <c r="H1486" s="175"/>
      <c r="I1486" s="175"/>
      <c r="J1486" s="202"/>
      <c r="K1486" s="198"/>
    </row>
    <row r="1487" spans="3:11" ht="15" customHeight="1" x14ac:dyDescent="0.25">
      <c r="C1487" s="175"/>
      <c r="E1487" s="175"/>
      <c r="H1487" s="175"/>
      <c r="I1487" s="175"/>
      <c r="J1487" s="202"/>
      <c r="K1487" s="198"/>
    </row>
    <row r="1488" spans="3:11" ht="15" customHeight="1" x14ac:dyDescent="0.25">
      <c r="C1488" s="175"/>
      <c r="E1488" s="175"/>
      <c r="H1488" s="175"/>
      <c r="I1488" s="175"/>
      <c r="J1488" s="202"/>
      <c r="K1488" s="198"/>
    </row>
    <row r="1489" spans="3:11" ht="15" customHeight="1" x14ac:dyDescent="0.25">
      <c r="C1489" s="175"/>
      <c r="E1489" s="175"/>
      <c r="H1489" s="175"/>
      <c r="I1489" s="175"/>
      <c r="J1489" s="202"/>
      <c r="K1489" s="198"/>
    </row>
    <row r="1490" spans="3:11" ht="15" customHeight="1" x14ac:dyDescent="0.25">
      <c r="C1490" s="175"/>
      <c r="E1490" s="175"/>
      <c r="H1490" s="175"/>
      <c r="I1490" s="175"/>
      <c r="J1490" s="202"/>
      <c r="K1490" s="198"/>
    </row>
    <row r="1491" spans="3:11" ht="15" customHeight="1" x14ac:dyDescent="0.25">
      <c r="C1491" s="175"/>
      <c r="E1491" s="175"/>
      <c r="H1491" s="175"/>
      <c r="I1491" s="175"/>
      <c r="J1491" s="202"/>
      <c r="K1491" s="198"/>
    </row>
    <row r="1492" spans="3:11" ht="15" customHeight="1" x14ac:dyDescent="0.25">
      <c r="C1492" s="175"/>
      <c r="E1492" s="175"/>
      <c r="H1492" s="175"/>
      <c r="I1492" s="175"/>
      <c r="J1492" s="202"/>
      <c r="K1492" s="198"/>
    </row>
    <row r="1493" spans="3:11" ht="15" customHeight="1" x14ac:dyDescent="0.25">
      <c r="C1493" s="175"/>
      <c r="E1493" s="175"/>
      <c r="H1493" s="175"/>
      <c r="I1493" s="175"/>
      <c r="J1493" s="202"/>
      <c r="K1493" s="198"/>
    </row>
    <row r="1494" spans="3:11" ht="15" customHeight="1" x14ac:dyDescent="0.25">
      <c r="C1494" s="175"/>
      <c r="E1494" s="175"/>
      <c r="H1494" s="175"/>
      <c r="I1494" s="175"/>
      <c r="J1494" s="202"/>
      <c r="K1494" s="198"/>
    </row>
    <row r="1495" spans="3:11" ht="15" customHeight="1" x14ac:dyDescent="0.25">
      <c r="C1495" s="175"/>
      <c r="E1495" s="175"/>
      <c r="H1495" s="175"/>
      <c r="I1495" s="175"/>
      <c r="J1495" s="202"/>
      <c r="K1495" s="198"/>
    </row>
    <row r="1496" spans="3:11" ht="15" customHeight="1" x14ac:dyDescent="0.25">
      <c r="C1496" s="175"/>
      <c r="E1496" s="175"/>
      <c r="H1496" s="175"/>
      <c r="I1496" s="175"/>
      <c r="J1496" s="202"/>
      <c r="K1496" s="198"/>
    </row>
    <row r="1497" spans="3:11" ht="15" customHeight="1" x14ac:dyDescent="0.25">
      <c r="C1497" s="175"/>
      <c r="E1497" s="175"/>
      <c r="H1497" s="175"/>
      <c r="I1497" s="175"/>
      <c r="J1497" s="202"/>
      <c r="K1497" s="198"/>
    </row>
    <row r="1498" spans="3:11" ht="15" customHeight="1" x14ac:dyDescent="0.25">
      <c r="C1498" s="175"/>
      <c r="E1498" s="175"/>
      <c r="H1498" s="175"/>
      <c r="I1498" s="175"/>
      <c r="J1498" s="202"/>
      <c r="K1498" s="198"/>
    </row>
    <row r="1499" spans="3:11" ht="15" customHeight="1" x14ac:dyDescent="0.25">
      <c r="C1499" s="175"/>
      <c r="E1499" s="175"/>
      <c r="H1499" s="175"/>
      <c r="I1499" s="175"/>
      <c r="J1499" s="202"/>
      <c r="K1499" s="198"/>
    </row>
    <row r="1500" spans="3:11" ht="15" customHeight="1" x14ac:dyDescent="0.25">
      <c r="C1500" s="175"/>
      <c r="E1500" s="175"/>
      <c r="H1500" s="175"/>
      <c r="I1500" s="175"/>
      <c r="J1500" s="202"/>
      <c r="K1500" s="198"/>
    </row>
    <row r="1501" spans="3:11" ht="15" customHeight="1" x14ac:dyDescent="0.25">
      <c r="C1501" s="175"/>
      <c r="E1501" s="175"/>
      <c r="H1501" s="175"/>
      <c r="I1501" s="175"/>
      <c r="J1501" s="202"/>
      <c r="K1501" s="198"/>
    </row>
    <row r="1502" spans="3:11" ht="15" customHeight="1" x14ac:dyDescent="0.25">
      <c r="C1502" s="175"/>
      <c r="E1502" s="175"/>
      <c r="H1502" s="175"/>
      <c r="I1502" s="175"/>
      <c r="J1502" s="202"/>
      <c r="K1502" s="198"/>
    </row>
    <row r="1503" spans="3:11" ht="15" customHeight="1" x14ac:dyDescent="0.25">
      <c r="C1503" s="175"/>
      <c r="E1503" s="175"/>
      <c r="H1503" s="175"/>
      <c r="I1503" s="175"/>
      <c r="J1503" s="202"/>
      <c r="K1503" s="198"/>
    </row>
    <row r="1504" spans="3:11" ht="15" customHeight="1" x14ac:dyDescent="0.25">
      <c r="C1504" s="175"/>
      <c r="E1504" s="175"/>
      <c r="H1504" s="175"/>
      <c r="I1504" s="175"/>
      <c r="J1504" s="202"/>
      <c r="K1504" s="198"/>
    </row>
    <row r="1505" spans="3:11" ht="15" customHeight="1" x14ac:dyDescent="0.25">
      <c r="C1505" s="175"/>
      <c r="E1505" s="175"/>
      <c r="H1505" s="175"/>
      <c r="I1505" s="175"/>
      <c r="J1505" s="202"/>
      <c r="K1505" s="198"/>
    </row>
    <row r="1506" spans="3:11" ht="15" customHeight="1" x14ac:dyDescent="0.25">
      <c r="C1506" s="175"/>
      <c r="E1506" s="175"/>
      <c r="H1506" s="175"/>
      <c r="I1506" s="175"/>
      <c r="J1506" s="202"/>
      <c r="K1506" s="198"/>
    </row>
    <row r="1507" spans="3:11" ht="15" customHeight="1" x14ac:dyDescent="0.25">
      <c r="C1507" s="175"/>
      <c r="E1507" s="175"/>
      <c r="H1507" s="175"/>
      <c r="I1507" s="175"/>
      <c r="J1507" s="202"/>
      <c r="K1507" s="198"/>
    </row>
    <row r="1508" spans="3:11" ht="15" customHeight="1" x14ac:dyDescent="0.25">
      <c r="C1508" s="175"/>
      <c r="E1508" s="175"/>
      <c r="H1508" s="175"/>
      <c r="I1508" s="175"/>
      <c r="J1508" s="202"/>
      <c r="K1508" s="198"/>
    </row>
    <row r="1509" spans="3:11" ht="15" customHeight="1" x14ac:dyDescent="0.25">
      <c r="C1509" s="175"/>
      <c r="E1509" s="175"/>
      <c r="H1509" s="175"/>
      <c r="I1509" s="175"/>
      <c r="J1509" s="202"/>
      <c r="K1509" s="198"/>
    </row>
    <row r="1510" spans="3:11" ht="15" customHeight="1" x14ac:dyDescent="0.25">
      <c r="C1510" s="175"/>
      <c r="E1510" s="175"/>
      <c r="H1510" s="175"/>
      <c r="I1510" s="175"/>
      <c r="J1510" s="202"/>
      <c r="K1510" s="198"/>
    </row>
    <row r="1511" spans="3:11" ht="15" customHeight="1" x14ac:dyDescent="0.25">
      <c r="C1511" s="175"/>
      <c r="E1511" s="175"/>
      <c r="H1511" s="175"/>
      <c r="I1511" s="175"/>
      <c r="J1511" s="202"/>
      <c r="K1511" s="198"/>
    </row>
    <row r="1512" spans="3:11" ht="15" customHeight="1" x14ac:dyDescent="0.25">
      <c r="C1512" s="175"/>
      <c r="E1512" s="175"/>
      <c r="H1512" s="175"/>
      <c r="I1512" s="175"/>
      <c r="J1512" s="202"/>
      <c r="K1512" s="198"/>
    </row>
    <row r="1513" spans="3:11" ht="15" customHeight="1" x14ac:dyDescent="0.25">
      <c r="C1513" s="175"/>
      <c r="E1513" s="175"/>
      <c r="H1513" s="175"/>
      <c r="I1513" s="175"/>
      <c r="J1513" s="202"/>
      <c r="K1513" s="198"/>
    </row>
    <row r="1514" spans="3:11" ht="15" customHeight="1" x14ac:dyDescent="0.25">
      <c r="C1514" s="175"/>
      <c r="E1514" s="175"/>
      <c r="H1514" s="175"/>
      <c r="I1514" s="175"/>
      <c r="J1514" s="202"/>
      <c r="K1514" s="198"/>
    </row>
    <row r="1515" spans="3:11" ht="15" customHeight="1" x14ac:dyDescent="0.25">
      <c r="C1515" s="175"/>
      <c r="E1515" s="175"/>
      <c r="H1515" s="175"/>
      <c r="I1515" s="175"/>
      <c r="J1515" s="202"/>
      <c r="K1515" s="198"/>
    </row>
    <row r="1516" spans="3:11" ht="15" customHeight="1" x14ac:dyDescent="0.25">
      <c r="C1516" s="175"/>
      <c r="E1516" s="175"/>
      <c r="H1516" s="175"/>
      <c r="I1516" s="175"/>
      <c r="J1516" s="202"/>
      <c r="K1516" s="198"/>
    </row>
    <row r="1517" spans="3:11" ht="15" customHeight="1" x14ac:dyDescent="0.25">
      <c r="C1517" s="175"/>
      <c r="E1517" s="175"/>
      <c r="H1517" s="175"/>
      <c r="I1517" s="175"/>
      <c r="J1517" s="202"/>
      <c r="K1517" s="198"/>
    </row>
    <row r="1518" spans="3:11" ht="15" customHeight="1" x14ac:dyDescent="0.25">
      <c r="C1518" s="175"/>
      <c r="E1518" s="175"/>
      <c r="H1518" s="175"/>
      <c r="I1518" s="175"/>
      <c r="J1518" s="202"/>
      <c r="K1518" s="198"/>
    </row>
    <row r="1519" spans="3:11" ht="15" customHeight="1" x14ac:dyDescent="0.25">
      <c r="C1519" s="175"/>
      <c r="E1519" s="175"/>
      <c r="H1519" s="175"/>
      <c r="I1519" s="175"/>
      <c r="J1519" s="202"/>
      <c r="K1519" s="198"/>
    </row>
    <row r="1520" spans="3:11" ht="15" customHeight="1" x14ac:dyDescent="0.25">
      <c r="C1520" s="175"/>
      <c r="E1520" s="175"/>
      <c r="H1520" s="175"/>
      <c r="I1520" s="175"/>
      <c r="J1520" s="202"/>
      <c r="K1520" s="198"/>
    </row>
    <row r="1521" spans="3:11" ht="15" customHeight="1" x14ac:dyDescent="0.25">
      <c r="C1521" s="175"/>
      <c r="E1521" s="175"/>
      <c r="H1521" s="175"/>
      <c r="I1521" s="175"/>
      <c r="J1521" s="202"/>
      <c r="K1521" s="198"/>
    </row>
    <row r="1522" spans="3:11" ht="15" customHeight="1" x14ac:dyDescent="0.25">
      <c r="C1522" s="175"/>
      <c r="E1522" s="175"/>
      <c r="H1522" s="175"/>
      <c r="I1522" s="175"/>
      <c r="J1522" s="202"/>
      <c r="K1522" s="198"/>
    </row>
    <row r="1523" spans="3:11" ht="15" customHeight="1" x14ac:dyDescent="0.25">
      <c r="C1523" s="175"/>
      <c r="E1523" s="175"/>
      <c r="H1523" s="175"/>
      <c r="I1523" s="175"/>
      <c r="J1523" s="202"/>
      <c r="K1523" s="198"/>
    </row>
    <row r="1524" spans="3:11" ht="15" customHeight="1" x14ac:dyDescent="0.25">
      <c r="C1524" s="175"/>
      <c r="E1524" s="175"/>
      <c r="H1524" s="175"/>
      <c r="I1524" s="175"/>
      <c r="J1524" s="202"/>
      <c r="K1524" s="198"/>
    </row>
    <row r="1525" spans="3:11" ht="15" customHeight="1" x14ac:dyDescent="0.25">
      <c r="C1525" s="175"/>
      <c r="E1525" s="175"/>
      <c r="H1525" s="175"/>
      <c r="I1525" s="175"/>
      <c r="J1525" s="202"/>
      <c r="K1525" s="198"/>
    </row>
    <row r="1526" spans="3:11" ht="15" customHeight="1" x14ac:dyDescent="0.25">
      <c r="C1526" s="175"/>
      <c r="E1526" s="175"/>
      <c r="H1526" s="175"/>
      <c r="I1526" s="175"/>
      <c r="J1526" s="202"/>
      <c r="K1526" s="198"/>
    </row>
    <row r="1527" spans="3:11" ht="15" customHeight="1" x14ac:dyDescent="0.25">
      <c r="C1527" s="175"/>
      <c r="E1527" s="175"/>
      <c r="H1527" s="175"/>
      <c r="I1527" s="175"/>
      <c r="J1527" s="202"/>
      <c r="K1527" s="198"/>
    </row>
    <row r="1528" spans="3:11" ht="15" customHeight="1" x14ac:dyDescent="0.25">
      <c r="C1528" s="175"/>
      <c r="E1528" s="175"/>
      <c r="H1528" s="175"/>
      <c r="I1528" s="175"/>
      <c r="J1528" s="202"/>
      <c r="K1528" s="198"/>
    </row>
    <row r="1529" spans="3:11" ht="15" customHeight="1" x14ac:dyDescent="0.25">
      <c r="C1529" s="175"/>
      <c r="E1529" s="175"/>
      <c r="H1529" s="175"/>
      <c r="I1529" s="175"/>
      <c r="J1529" s="202"/>
      <c r="K1529" s="198"/>
    </row>
    <row r="1530" spans="3:11" ht="15" customHeight="1" x14ac:dyDescent="0.25">
      <c r="C1530" s="175"/>
      <c r="E1530" s="175"/>
      <c r="H1530" s="175"/>
      <c r="I1530" s="175"/>
      <c r="J1530" s="202"/>
      <c r="K1530" s="198"/>
    </row>
    <row r="1531" spans="3:11" ht="15" customHeight="1" x14ac:dyDescent="0.25">
      <c r="C1531" s="175"/>
      <c r="E1531" s="175"/>
      <c r="H1531" s="175"/>
      <c r="I1531" s="175"/>
      <c r="J1531" s="202"/>
      <c r="K1531" s="198"/>
    </row>
    <row r="1532" spans="3:11" ht="15" customHeight="1" x14ac:dyDescent="0.25">
      <c r="C1532" s="175"/>
      <c r="E1532" s="175"/>
      <c r="H1532" s="175"/>
      <c r="I1532" s="175"/>
      <c r="J1532" s="202"/>
      <c r="K1532" s="198"/>
    </row>
    <row r="1533" spans="3:11" ht="15" customHeight="1" x14ac:dyDescent="0.25">
      <c r="C1533" s="175"/>
      <c r="E1533" s="175"/>
      <c r="H1533" s="175"/>
      <c r="I1533" s="175"/>
      <c r="J1533" s="202"/>
      <c r="K1533" s="198"/>
    </row>
    <row r="1534" spans="3:11" ht="15" customHeight="1" x14ac:dyDescent="0.25">
      <c r="C1534" s="175"/>
      <c r="E1534" s="175"/>
      <c r="H1534" s="175"/>
      <c r="I1534" s="175"/>
      <c r="J1534" s="202"/>
      <c r="K1534" s="198"/>
    </row>
    <row r="1535" spans="3:11" ht="15" customHeight="1" x14ac:dyDescent="0.25">
      <c r="C1535" s="175"/>
      <c r="E1535" s="175"/>
      <c r="H1535" s="175"/>
      <c r="I1535" s="175"/>
      <c r="J1535" s="202"/>
      <c r="K1535" s="198"/>
    </row>
    <row r="1536" spans="3:11" ht="15" customHeight="1" x14ac:dyDescent="0.25">
      <c r="C1536" s="175"/>
      <c r="E1536" s="175"/>
      <c r="H1536" s="175"/>
      <c r="I1536" s="175"/>
      <c r="J1536" s="202"/>
      <c r="K1536" s="198"/>
    </row>
    <row r="1537" spans="3:11" ht="15" customHeight="1" x14ac:dyDescent="0.25">
      <c r="C1537" s="175"/>
      <c r="E1537" s="175"/>
      <c r="H1537" s="175"/>
      <c r="I1537" s="175"/>
      <c r="J1537" s="202"/>
      <c r="K1537" s="198"/>
    </row>
    <row r="1538" spans="3:11" ht="15" customHeight="1" x14ac:dyDescent="0.25">
      <c r="C1538" s="175"/>
      <c r="E1538" s="175"/>
      <c r="H1538" s="175"/>
      <c r="I1538" s="175"/>
      <c r="J1538" s="202"/>
      <c r="K1538" s="198"/>
    </row>
    <row r="1539" spans="3:11" ht="15" customHeight="1" x14ac:dyDescent="0.25">
      <c r="C1539" s="175"/>
      <c r="E1539" s="175"/>
      <c r="H1539" s="175"/>
      <c r="I1539" s="175"/>
      <c r="J1539" s="202"/>
      <c r="K1539" s="198"/>
    </row>
    <row r="1540" spans="3:11" ht="15" customHeight="1" x14ac:dyDescent="0.25">
      <c r="C1540" s="175"/>
      <c r="E1540" s="175"/>
      <c r="H1540" s="175"/>
      <c r="I1540" s="175"/>
      <c r="J1540" s="202"/>
      <c r="K1540" s="198"/>
    </row>
    <row r="1541" spans="3:11" ht="15" customHeight="1" x14ac:dyDescent="0.25">
      <c r="C1541" s="175"/>
      <c r="E1541" s="175"/>
      <c r="H1541" s="175"/>
      <c r="I1541" s="175"/>
      <c r="J1541" s="202"/>
      <c r="K1541" s="198"/>
    </row>
    <row r="1542" spans="3:11" ht="15" customHeight="1" x14ac:dyDescent="0.25">
      <c r="C1542" s="175"/>
      <c r="E1542" s="175"/>
      <c r="H1542" s="175"/>
      <c r="I1542" s="175"/>
      <c r="J1542" s="202"/>
      <c r="K1542" s="198"/>
    </row>
    <row r="1543" spans="3:11" ht="15" customHeight="1" x14ac:dyDescent="0.25">
      <c r="C1543" s="175"/>
      <c r="E1543" s="175"/>
      <c r="H1543" s="175"/>
      <c r="I1543" s="175"/>
      <c r="J1543" s="202"/>
      <c r="K1543" s="198"/>
    </row>
    <row r="1544" spans="3:11" ht="15" customHeight="1" x14ac:dyDescent="0.25">
      <c r="C1544" s="175"/>
      <c r="E1544" s="175"/>
      <c r="H1544" s="175"/>
      <c r="I1544" s="175"/>
      <c r="J1544" s="202"/>
      <c r="K1544" s="198"/>
    </row>
    <row r="1545" spans="3:11" ht="15" customHeight="1" x14ac:dyDescent="0.25">
      <c r="C1545" s="175"/>
      <c r="E1545" s="175"/>
      <c r="H1545" s="175"/>
      <c r="I1545" s="175"/>
      <c r="J1545" s="202"/>
      <c r="K1545" s="198"/>
    </row>
    <row r="1546" spans="3:11" ht="15" customHeight="1" x14ac:dyDescent="0.25">
      <c r="C1546" s="175"/>
      <c r="E1546" s="175"/>
      <c r="H1546" s="175"/>
      <c r="I1546" s="175"/>
      <c r="J1546" s="202"/>
      <c r="K1546" s="198"/>
    </row>
    <row r="1547" spans="3:11" ht="15" customHeight="1" x14ac:dyDescent="0.25">
      <c r="C1547" s="175"/>
      <c r="E1547" s="175"/>
      <c r="H1547" s="175"/>
      <c r="I1547" s="175"/>
      <c r="J1547" s="202"/>
      <c r="K1547" s="198"/>
    </row>
    <row r="1548" spans="3:11" ht="15" customHeight="1" x14ac:dyDescent="0.25">
      <c r="C1548" s="175"/>
      <c r="E1548" s="175"/>
      <c r="H1548" s="175"/>
      <c r="I1548" s="175"/>
      <c r="J1548" s="202"/>
      <c r="K1548" s="198"/>
    </row>
    <row r="1549" spans="3:11" ht="15" customHeight="1" x14ac:dyDescent="0.25">
      <c r="C1549" s="175"/>
      <c r="E1549" s="175"/>
      <c r="H1549" s="175"/>
      <c r="I1549" s="175"/>
      <c r="J1549" s="202"/>
      <c r="K1549" s="198"/>
    </row>
    <row r="1550" spans="3:11" ht="15" customHeight="1" x14ac:dyDescent="0.25">
      <c r="C1550" s="175"/>
      <c r="E1550" s="175"/>
      <c r="H1550" s="175"/>
      <c r="I1550" s="175"/>
      <c r="J1550" s="202"/>
      <c r="K1550" s="198"/>
    </row>
    <row r="1551" spans="3:11" ht="15" customHeight="1" x14ac:dyDescent="0.25">
      <c r="C1551" s="175"/>
      <c r="E1551" s="175"/>
      <c r="H1551" s="175"/>
      <c r="I1551" s="175"/>
      <c r="J1551" s="202"/>
      <c r="K1551" s="198"/>
    </row>
    <row r="1552" spans="3:11" ht="15" customHeight="1" x14ac:dyDescent="0.25">
      <c r="C1552" s="175"/>
      <c r="E1552" s="175"/>
      <c r="H1552" s="175"/>
      <c r="I1552" s="175"/>
      <c r="J1552" s="202"/>
      <c r="K1552" s="198"/>
    </row>
    <row r="1553" spans="3:11" ht="15" customHeight="1" x14ac:dyDescent="0.25">
      <c r="C1553" s="175"/>
      <c r="E1553" s="175"/>
      <c r="H1553" s="175"/>
      <c r="I1553" s="175"/>
      <c r="J1553" s="202"/>
      <c r="K1553" s="198"/>
    </row>
    <row r="1554" spans="3:11" ht="15" customHeight="1" x14ac:dyDescent="0.25">
      <c r="C1554" s="175"/>
      <c r="E1554" s="175"/>
      <c r="H1554" s="175"/>
      <c r="I1554" s="175"/>
      <c r="J1554" s="202"/>
      <c r="K1554" s="198"/>
    </row>
    <row r="1555" spans="3:11" ht="15" customHeight="1" x14ac:dyDescent="0.25">
      <c r="C1555" s="175"/>
      <c r="E1555" s="175"/>
      <c r="H1555" s="175"/>
      <c r="I1555" s="175"/>
      <c r="J1555" s="202"/>
      <c r="K1555" s="198"/>
    </row>
    <row r="1556" spans="3:11" ht="15" customHeight="1" x14ac:dyDescent="0.25">
      <c r="C1556" s="175"/>
      <c r="E1556" s="175"/>
      <c r="H1556" s="175"/>
      <c r="I1556" s="175"/>
      <c r="J1556" s="202"/>
      <c r="K1556" s="198"/>
    </row>
    <row r="1557" spans="3:11" ht="15" customHeight="1" x14ac:dyDescent="0.25">
      <c r="C1557" s="175"/>
      <c r="E1557" s="175"/>
      <c r="H1557" s="175"/>
      <c r="I1557" s="175"/>
      <c r="J1557" s="202"/>
      <c r="K1557" s="198"/>
    </row>
    <row r="1558" spans="3:11" ht="15" customHeight="1" x14ac:dyDescent="0.25">
      <c r="C1558" s="175"/>
      <c r="E1558" s="175"/>
      <c r="H1558" s="175"/>
      <c r="I1558" s="175"/>
      <c r="J1558" s="202"/>
      <c r="K1558" s="198"/>
    </row>
    <row r="1559" spans="3:11" ht="15" customHeight="1" x14ac:dyDescent="0.25">
      <c r="C1559" s="175"/>
      <c r="E1559" s="175"/>
      <c r="H1559" s="175"/>
      <c r="I1559" s="175"/>
      <c r="J1559" s="202"/>
      <c r="K1559" s="198"/>
    </row>
    <row r="1560" spans="3:11" ht="15" customHeight="1" x14ac:dyDescent="0.25">
      <c r="C1560" s="175"/>
      <c r="E1560" s="175"/>
      <c r="H1560" s="175"/>
      <c r="I1560" s="175"/>
      <c r="J1560" s="202"/>
      <c r="K1560" s="198"/>
    </row>
    <row r="1561" spans="3:11" ht="15" customHeight="1" x14ac:dyDescent="0.25">
      <c r="C1561" s="175"/>
      <c r="E1561" s="175"/>
      <c r="H1561" s="175"/>
      <c r="I1561" s="175"/>
      <c r="J1561" s="202"/>
      <c r="K1561" s="198"/>
    </row>
    <row r="1562" spans="3:11" ht="15" customHeight="1" x14ac:dyDescent="0.25">
      <c r="C1562" s="175"/>
      <c r="E1562" s="175"/>
      <c r="H1562" s="175"/>
      <c r="I1562" s="175"/>
      <c r="J1562" s="202"/>
      <c r="K1562" s="198"/>
    </row>
    <row r="1563" spans="3:11" ht="15" customHeight="1" x14ac:dyDescent="0.25">
      <c r="C1563" s="175"/>
      <c r="E1563" s="175"/>
      <c r="H1563" s="175"/>
      <c r="I1563" s="175"/>
      <c r="J1563" s="202"/>
      <c r="K1563" s="198"/>
    </row>
    <row r="1564" spans="3:11" ht="15" customHeight="1" x14ac:dyDescent="0.25">
      <c r="C1564" s="175"/>
      <c r="E1564" s="175"/>
      <c r="H1564" s="175"/>
      <c r="I1564" s="175"/>
      <c r="J1564" s="202"/>
      <c r="K1564" s="198"/>
    </row>
    <row r="1565" spans="3:11" ht="15" customHeight="1" x14ac:dyDescent="0.25">
      <c r="C1565" s="175"/>
      <c r="E1565" s="175"/>
      <c r="H1565" s="175"/>
      <c r="I1565" s="175"/>
      <c r="J1565" s="202"/>
      <c r="K1565" s="198"/>
    </row>
    <row r="1566" spans="3:11" ht="15" customHeight="1" x14ac:dyDescent="0.25">
      <c r="C1566" s="175"/>
      <c r="E1566" s="175"/>
      <c r="H1566" s="175"/>
      <c r="I1566" s="175"/>
      <c r="J1566" s="202"/>
      <c r="K1566" s="198"/>
    </row>
    <row r="1567" spans="3:11" ht="15" customHeight="1" x14ac:dyDescent="0.25">
      <c r="C1567" s="175"/>
      <c r="E1567" s="175"/>
      <c r="H1567" s="175"/>
      <c r="I1567" s="175"/>
      <c r="J1567" s="202"/>
      <c r="K1567" s="198"/>
    </row>
    <row r="1568" spans="3:11" ht="15" customHeight="1" x14ac:dyDescent="0.25">
      <c r="C1568" s="175"/>
      <c r="E1568" s="175"/>
      <c r="H1568" s="175"/>
      <c r="I1568" s="175"/>
      <c r="J1568" s="202"/>
      <c r="K1568" s="198"/>
    </row>
    <row r="1569" spans="3:11" ht="15" customHeight="1" x14ac:dyDescent="0.25">
      <c r="C1569" s="175"/>
      <c r="E1569" s="175"/>
      <c r="H1569" s="175"/>
      <c r="I1569" s="175"/>
      <c r="J1569" s="202"/>
      <c r="K1569" s="198"/>
    </row>
    <row r="1570" spans="3:11" ht="15" customHeight="1" x14ac:dyDescent="0.25">
      <c r="C1570" s="175"/>
      <c r="E1570" s="175"/>
      <c r="H1570" s="175"/>
      <c r="I1570" s="175"/>
      <c r="J1570" s="202"/>
      <c r="K1570" s="198"/>
    </row>
    <row r="1571" spans="3:11" ht="15" customHeight="1" x14ac:dyDescent="0.25">
      <c r="C1571" s="175"/>
      <c r="E1571" s="175"/>
      <c r="H1571" s="175"/>
      <c r="I1571" s="175"/>
      <c r="J1571" s="202"/>
      <c r="K1571" s="198"/>
    </row>
    <row r="1572" spans="3:11" ht="15" customHeight="1" x14ac:dyDescent="0.25">
      <c r="C1572" s="175"/>
      <c r="E1572" s="175"/>
      <c r="H1572" s="175"/>
      <c r="I1572" s="175"/>
      <c r="J1572" s="202"/>
      <c r="K1572" s="198"/>
    </row>
    <row r="1573" spans="3:11" ht="15" customHeight="1" x14ac:dyDescent="0.25">
      <c r="C1573" s="175"/>
      <c r="E1573" s="175"/>
      <c r="H1573" s="175"/>
      <c r="I1573" s="175"/>
      <c r="J1573" s="202"/>
      <c r="K1573" s="198"/>
    </row>
    <row r="1574" spans="3:11" ht="15" customHeight="1" x14ac:dyDescent="0.25">
      <c r="C1574" s="175"/>
      <c r="E1574" s="175"/>
      <c r="H1574" s="175"/>
      <c r="I1574" s="175"/>
      <c r="J1574" s="202"/>
      <c r="K1574" s="198"/>
    </row>
    <row r="1575" spans="3:11" ht="15" customHeight="1" x14ac:dyDescent="0.25">
      <c r="C1575" s="175"/>
      <c r="E1575" s="175"/>
      <c r="H1575" s="175"/>
      <c r="I1575" s="175"/>
      <c r="J1575" s="202"/>
      <c r="K1575" s="198"/>
    </row>
    <row r="1576" spans="3:11" ht="15" customHeight="1" x14ac:dyDescent="0.25">
      <c r="C1576" s="175"/>
      <c r="E1576" s="175"/>
      <c r="H1576" s="175"/>
      <c r="I1576" s="175"/>
      <c r="J1576" s="202"/>
      <c r="K1576" s="198"/>
    </row>
    <row r="1577" spans="3:11" ht="15" customHeight="1" x14ac:dyDescent="0.25">
      <c r="C1577" s="175"/>
      <c r="E1577" s="175"/>
      <c r="H1577" s="175"/>
      <c r="I1577" s="175"/>
      <c r="J1577" s="202"/>
      <c r="K1577" s="198"/>
    </row>
    <row r="1578" spans="3:11" ht="15" customHeight="1" x14ac:dyDescent="0.25">
      <c r="C1578" s="175"/>
      <c r="E1578" s="175"/>
      <c r="H1578" s="175"/>
      <c r="I1578" s="175"/>
      <c r="J1578" s="202"/>
      <c r="K1578" s="198"/>
    </row>
    <row r="1579" spans="3:11" ht="15" customHeight="1" x14ac:dyDescent="0.25">
      <c r="C1579" s="175"/>
      <c r="E1579" s="175"/>
      <c r="H1579" s="175"/>
      <c r="I1579" s="175"/>
      <c r="J1579" s="202"/>
      <c r="K1579" s="198"/>
    </row>
    <row r="1580" spans="3:11" ht="15" customHeight="1" x14ac:dyDescent="0.25">
      <c r="C1580" s="175"/>
      <c r="E1580" s="175"/>
      <c r="H1580" s="175"/>
      <c r="I1580" s="175"/>
      <c r="J1580" s="202"/>
      <c r="K1580" s="198"/>
    </row>
    <row r="1581" spans="3:11" ht="15" customHeight="1" x14ac:dyDescent="0.25">
      <c r="C1581" s="175"/>
      <c r="E1581" s="175"/>
      <c r="H1581" s="175"/>
      <c r="I1581" s="175"/>
      <c r="J1581" s="202"/>
      <c r="K1581" s="198"/>
    </row>
    <row r="1582" spans="3:11" ht="15" customHeight="1" x14ac:dyDescent="0.25">
      <c r="C1582" s="175"/>
      <c r="E1582" s="175"/>
      <c r="H1582" s="175"/>
      <c r="I1582" s="175"/>
      <c r="J1582" s="202"/>
      <c r="K1582" s="198"/>
    </row>
    <row r="1583" spans="3:11" ht="15" customHeight="1" x14ac:dyDescent="0.25">
      <c r="C1583" s="175"/>
      <c r="E1583" s="175"/>
      <c r="H1583" s="175"/>
      <c r="I1583" s="175"/>
      <c r="J1583" s="202"/>
      <c r="K1583" s="198"/>
    </row>
    <row r="1584" spans="3:11" ht="15" customHeight="1" x14ac:dyDescent="0.25">
      <c r="C1584" s="175"/>
      <c r="E1584" s="175"/>
      <c r="H1584" s="175"/>
      <c r="I1584" s="175"/>
      <c r="J1584" s="202"/>
      <c r="K1584" s="198"/>
    </row>
    <row r="1585" spans="3:11" ht="15" customHeight="1" x14ac:dyDescent="0.25">
      <c r="C1585" s="175"/>
      <c r="E1585" s="175"/>
      <c r="H1585" s="175"/>
      <c r="I1585" s="175"/>
      <c r="J1585" s="202"/>
      <c r="K1585" s="198"/>
    </row>
    <row r="1586" spans="3:11" ht="15" customHeight="1" x14ac:dyDescent="0.25">
      <c r="C1586" s="175"/>
      <c r="E1586" s="175"/>
      <c r="H1586" s="175"/>
      <c r="I1586" s="175"/>
      <c r="J1586" s="202"/>
      <c r="K1586" s="198"/>
    </row>
    <row r="1587" spans="3:11" ht="15" customHeight="1" x14ac:dyDescent="0.25">
      <c r="C1587" s="175"/>
      <c r="E1587" s="175"/>
      <c r="H1587" s="175"/>
      <c r="I1587" s="175"/>
      <c r="J1587" s="202"/>
      <c r="K1587" s="198"/>
    </row>
    <row r="1588" spans="3:11" ht="15" customHeight="1" x14ac:dyDescent="0.25">
      <c r="C1588" s="175"/>
      <c r="E1588" s="175"/>
      <c r="H1588" s="175"/>
      <c r="I1588" s="175"/>
      <c r="J1588" s="202"/>
      <c r="K1588" s="198"/>
    </row>
    <row r="1589" spans="3:11" ht="15" customHeight="1" x14ac:dyDescent="0.25">
      <c r="C1589" s="175"/>
      <c r="E1589" s="175"/>
      <c r="H1589" s="175"/>
      <c r="I1589" s="175"/>
      <c r="J1589" s="202"/>
      <c r="K1589" s="198"/>
    </row>
    <row r="1590" spans="3:11" ht="15" customHeight="1" x14ac:dyDescent="0.25">
      <c r="C1590" s="175"/>
      <c r="E1590" s="175"/>
      <c r="H1590" s="175"/>
      <c r="I1590" s="175"/>
      <c r="J1590" s="202"/>
      <c r="K1590" s="198"/>
    </row>
    <row r="1591" spans="3:11" ht="15" customHeight="1" x14ac:dyDescent="0.25">
      <c r="C1591" s="175"/>
      <c r="E1591" s="175"/>
      <c r="H1591" s="175"/>
      <c r="I1591" s="175"/>
      <c r="J1591" s="202"/>
      <c r="K1591" s="198"/>
    </row>
    <row r="1592" spans="3:11" ht="15" customHeight="1" x14ac:dyDescent="0.25">
      <c r="C1592" s="175"/>
      <c r="E1592" s="175"/>
      <c r="H1592" s="175"/>
      <c r="I1592" s="175"/>
      <c r="J1592" s="202"/>
      <c r="K1592" s="198"/>
    </row>
    <row r="1593" spans="3:11" ht="15" customHeight="1" x14ac:dyDescent="0.25">
      <c r="C1593" s="175"/>
      <c r="E1593" s="175"/>
      <c r="H1593" s="175"/>
      <c r="I1593" s="175"/>
      <c r="J1593" s="202"/>
      <c r="K1593" s="198"/>
    </row>
    <row r="1594" spans="3:11" ht="15" customHeight="1" x14ac:dyDescent="0.25">
      <c r="C1594" s="175"/>
      <c r="E1594" s="175"/>
      <c r="H1594" s="175"/>
      <c r="I1594" s="175"/>
      <c r="J1594" s="202"/>
      <c r="K1594" s="198"/>
    </row>
    <row r="1595" spans="3:11" ht="15" customHeight="1" x14ac:dyDescent="0.25">
      <c r="C1595" s="175"/>
      <c r="E1595" s="175"/>
      <c r="H1595" s="175"/>
      <c r="I1595" s="175"/>
      <c r="J1595" s="202"/>
      <c r="K1595" s="198"/>
    </row>
    <row r="1596" spans="3:11" ht="15" customHeight="1" x14ac:dyDescent="0.25">
      <c r="C1596" s="175"/>
      <c r="E1596" s="175"/>
      <c r="H1596" s="175"/>
      <c r="I1596" s="175"/>
      <c r="J1596" s="202"/>
      <c r="K1596" s="198"/>
    </row>
    <row r="1597" spans="3:11" ht="15" customHeight="1" x14ac:dyDescent="0.25">
      <c r="C1597" s="175"/>
      <c r="E1597" s="175"/>
      <c r="H1597" s="175"/>
      <c r="I1597" s="175"/>
      <c r="J1597" s="202"/>
      <c r="K1597" s="198"/>
    </row>
    <row r="1598" spans="3:11" ht="15" customHeight="1" x14ac:dyDescent="0.25">
      <c r="C1598" s="175"/>
      <c r="E1598" s="175"/>
      <c r="H1598" s="175"/>
      <c r="I1598" s="175"/>
      <c r="J1598" s="202"/>
      <c r="K1598" s="198"/>
    </row>
    <row r="1599" spans="3:11" ht="15" customHeight="1" x14ac:dyDescent="0.25">
      <c r="C1599" s="175"/>
      <c r="E1599" s="175"/>
      <c r="H1599" s="175"/>
      <c r="I1599" s="175"/>
      <c r="J1599" s="202"/>
      <c r="K1599" s="198"/>
    </row>
    <row r="1600" spans="3:11" ht="15" customHeight="1" x14ac:dyDescent="0.25">
      <c r="C1600" s="175"/>
      <c r="E1600" s="175"/>
      <c r="H1600" s="175"/>
      <c r="I1600" s="175"/>
      <c r="J1600" s="202"/>
      <c r="K1600" s="198"/>
    </row>
    <row r="1601" spans="3:11" ht="15" customHeight="1" x14ac:dyDescent="0.25">
      <c r="C1601" s="175"/>
      <c r="E1601" s="175"/>
      <c r="H1601" s="175"/>
      <c r="I1601" s="175"/>
      <c r="J1601" s="202"/>
      <c r="K1601" s="198"/>
    </row>
    <row r="1602" spans="3:11" ht="15" customHeight="1" x14ac:dyDescent="0.25">
      <c r="C1602" s="175"/>
      <c r="E1602" s="175"/>
      <c r="H1602" s="175"/>
      <c r="I1602" s="175"/>
      <c r="J1602" s="202"/>
      <c r="K1602" s="198"/>
    </row>
    <row r="1603" spans="3:11" ht="15" customHeight="1" x14ac:dyDescent="0.25">
      <c r="C1603" s="175"/>
      <c r="E1603" s="175"/>
      <c r="H1603" s="175"/>
      <c r="I1603" s="175"/>
      <c r="J1603" s="202"/>
      <c r="K1603" s="198"/>
    </row>
    <row r="1604" spans="3:11" ht="15" customHeight="1" x14ac:dyDescent="0.25">
      <c r="C1604" s="175"/>
      <c r="E1604" s="175"/>
      <c r="H1604" s="175"/>
      <c r="I1604" s="175"/>
      <c r="J1604" s="202"/>
      <c r="K1604" s="198"/>
    </row>
    <row r="1605" spans="3:11" ht="15" customHeight="1" x14ac:dyDescent="0.25">
      <c r="C1605" s="175"/>
      <c r="E1605" s="175"/>
      <c r="H1605" s="175"/>
      <c r="I1605" s="175"/>
      <c r="J1605" s="202"/>
      <c r="K1605" s="198"/>
    </row>
    <row r="1606" spans="3:11" ht="15" customHeight="1" x14ac:dyDescent="0.25">
      <c r="C1606" s="175"/>
      <c r="E1606" s="175"/>
      <c r="H1606" s="175"/>
      <c r="I1606" s="175"/>
      <c r="J1606" s="202"/>
      <c r="K1606" s="198"/>
    </row>
    <row r="1607" spans="3:11" ht="15" customHeight="1" x14ac:dyDescent="0.25">
      <c r="C1607" s="175"/>
      <c r="E1607" s="175"/>
      <c r="H1607" s="175"/>
      <c r="I1607" s="175"/>
      <c r="J1607" s="202"/>
      <c r="K1607" s="198"/>
    </row>
    <row r="1608" spans="3:11" ht="15" customHeight="1" x14ac:dyDescent="0.25">
      <c r="C1608" s="175"/>
      <c r="E1608" s="175"/>
      <c r="H1608" s="175"/>
      <c r="I1608" s="175"/>
      <c r="J1608" s="202"/>
      <c r="K1608" s="198"/>
    </row>
    <row r="1609" spans="3:11" ht="15" customHeight="1" x14ac:dyDescent="0.25">
      <c r="C1609" s="175"/>
      <c r="E1609" s="175"/>
      <c r="H1609" s="175"/>
      <c r="I1609" s="175"/>
      <c r="J1609" s="202"/>
      <c r="K1609" s="198"/>
    </row>
    <row r="1610" spans="3:11" ht="15" customHeight="1" x14ac:dyDescent="0.25">
      <c r="C1610" s="175"/>
      <c r="E1610" s="175"/>
      <c r="H1610" s="175"/>
      <c r="I1610" s="175"/>
      <c r="J1610" s="202"/>
      <c r="K1610" s="198"/>
    </row>
    <row r="1611" spans="3:11" ht="15" customHeight="1" x14ac:dyDescent="0.25">
      <c r="C1611" s="175"/>
      <c r="E1611" s="175"/>
      <c r="H1611" s="175"/>
      <c r="I1611" s="175"/>
      <c r="J1611" s="202"/>
      <c r="K1611" s="198"/>
    </row>
    <row r="1612" spans="3:11" ht="15" customHeight="1" x14ac:dyDescent="0.25">
      <c r="C1612" s="175"/>
      <c r="E1612" s="175"/>
      <c r="H1612" s="175"/>
      <c r="I1612" s="175"/>
      <c r="J1612" s="202"/>
      <c r="K1612" s="198"/>
    </row>
    <row r="1613" spans="3:11" ht="15" customHeight="1" x14ac:dyDescent="0.25">
      <c r="C1613" s="175"/>
      <c r="E1613" s="175"/>
      <c r="H1613" s="175"/>
      <c r="I1613" s="175"/>
      <c r="J1613" s="202"/>
      <c r="K1613" s="198"/>
    </row>
    <row r="1614" spans="3:11" ht="15" customHeight="1" x14ac:dyDescent="0.25">
      <c r="C1614" s="175"/>
      <c r="E1614" s="175"/>
      <c r="H1614" s="175"/>
      <c r="I1614" s="175"/>
      <c r="J1614" s="202"/>
      <c r="K1614" s="198"/>
    </row>
    <row r="1615" spans="3:11" ht="15" customHeight="1" x14ac:dyDescent="0.25">
      <c r="C1615" s="175"/>
      <c r="E1615" s="175"/>
      <c r="H1615" s="175"/>
      <c r="I1615" s="175"/>
      <c r="J1615" s="202"/>
      <c r="K1615" s="198"/>
    </row>
    <row r="1616" spans="3:11" ht="15" customHeight="1" x14ac:dyDescent="0.25">
      <c r="C1616" s="175"/>
      <c r="E1616" s="175"/>
      <c r="H1616" s="175"/>
      <c r="I1616" s="175"/>
      <c r="J1616" s="202"/>
      <c r="K1616" s="198"/>
    </row>
    <row r="1617" spans="3:11" ht="15" customHeight="1" x14ac:dyDescent="0.25">
      <c r="C1617" s="175"/>
      <c r="E1617" s="175"/>
      <c r="H1617" s="175"/>
      <c r="I1617" s="175"/>
      <c r="J1617" s="202"/>
      <c r="K1617" s="198"/>
    </row>
    <row r="1618" spans="3:11" ht="15" customHeight="1" x14ac:dyDescent="0.25">
      <c r="C1618" s="175"/>
      <c r="E1618" s="175"/>
      <c r="H1618" s="175"/>
      <c r="I1618" s="175"/>
      <c r="J1618" s="202"/>
      <c r="K1618" s="198"/>
    </row>
    <row r="1619" spans="3:11" ht="15" customHeight="1" x14ac:dyDescent="0.25">
      <c r="C1619" s="175"/>
      <c r="E1619" s="175"/>
      <c r="H1619" s="175"/>
      <c r="I1619" s="175"/>
      <c r="J1619" s="202"/>
      <c r="K1619" s="198"/>
    </row>
    <row r="1620" spans="3:11" ht="15" customHeight="1" x14ac:dyDescent="0.25">
      <c r="C1620" s="175"/>
      <c r="E1620" s="175"/>
      <c r="H1620" s="175"/>
      <c r="I1620" s="175"/>
      <c r="J1620" s="202"/>
      <c r="K1620" s="198"/>
    </row>
    <row r="1621" spans="3:11" ht="15" customHeight="1" x14ac:dyDescent="0.25">
      <c r="C1621" s="175"/>
      <c r="E1621" s="175"/>
      <c r="H1621" s="175"/>
      <c r="I1621" s="175"/>
      <c r="J1621" s="202"/>
      <c r="K1621" s="198"/>
    </row>
    <row r="1622" spans="3:11" ht="15" customHeight="1" x14ac:dyDescent="0.25">
      <c r="C1622" s="175"/>
      <c r="E1622" s="175"/>
      <c r="H1622" s="175"/>
      <c r="I1622" s="175"/>
      <c r="J1622" s="202"/>
      <c r="K1622" s="198"/>
    </row>
    <row r="1623" spans="3:11" ht="15" customHeight="1" x14ac:dyDescent="0.25">
      <c r="C1623" s="175"/>
      <c r="E1623" s="175"/>
      <c r="H1623" s="175"/>
      <c r="I1623" s="175"/>
      <c r="J1623" s="202"/>
      <c r="K1623" s="198"/>
    </row>
    <row r="1624" spans="3:11" ht="15" customHeight="1" x14ac:dyDescent="0.25">
      <c r="C1624" s="175"/>
      <c r="E1624" s="175"/>
      <c r="H1624" s="175"/>
      <c r="I1624" s="175"/>
      <c r="J1624" s="202"/>
      <c r="K1624" s="198"/>
    </row>
    <row r="1625" spans="3:11" ht="15" customHeight="1" x14ac:dyDescent="0.25">
      <c r="C1625" s="175"/>
      <c r="E1625" s="175"/>
      <c r="H1625" s="175"/>
      <c r="I1625" s="175"/>
      <c r="J1625" s="202"/>
      <c r="K1625" s="198"/>
    </row>
    <row r="1626" spans="3:11" ht="15" customHeight="1" x14ac:dyDescent="0.25">
      <c r="C1626" s="175"/>
      <c r="E1626" s="175"/>
      <c r="H1626" s="175"/>
      <c r="I1626" s="175"/>
      <c r="J1626" s="202"/>
      <c r="K1626" s="198"/>
    </row>
    <row r="1627" spans="3:11" ht="15" customHeight="1" x14ac:dyDescent="0.25">
      <c r="C1627" s="175"/>
      <c r="E1627" s="175"/>
      <c r="H1627" s="175"/>
      <c r="I1627" s="175"/>
      <c r="J1627" s="202"/>
      <c r="K1627" s="198"/>
    </row>
    <row r="1628" spans="3:11" ht="15" customHeight="1" x14ac:dyDescent="0.25">
      <c r="C1628" s="175"/>
      <c r="E1628" s="175"/>
      <c r="H1628" s="175"/>
      <c r="I1628" s="175"/>
      <c r="J1628" s="202"/>
      <c r="K1628" s="198"/>
    </row>
    <row r="1629" spans="3:11" ht="15" customHeight="1" x14ac:dyDescent="0.25">
      <c r="C1629" s="175"/>
      <c r="E1629" s="175"/>
      <c r="H1629" s="175"/>
      <c r="I1629" s="175"/>
      <c r="J1629" s="202"/>
      <c r="K1629" s="198"/>
    </row>
    <row r="1630" spans="3:11" ht="15" customHeight="1" x14ac:dyDescent="0.25">
      <c r="C1630" s="175"/>
      <c r="E1630" s="175"/>
      <c r="H1630" s="175"/>
      <c r="I1630" s="175"/>
      <c r="J1630" s="202"/>
      <c r="K1630" s="198"/>
    </row>
    <row r="1631" spans="3:11" ht="15" customHeight="1" x14ac:dyDescent="0.25">
      <c r="C1631" s="175"/>
      <c r="E1631" s="175"/>
      <c r="H1631" s="175"/>
      <c r="I1631" s="175"/>
      <c r="J1631" s="202"/>
      <c r="K1631" s="198"/>
    </row>
    <row r="1632" spans="3:11" ht="15" customHeight="1" x14ac:dyDescent="0.25">
      <c r="C1632" s="175"/>
      <c r="E1632" s="175"/>
      <c r="H1632" s="175"/>
      <c r="I1632" s="175"/>
      <c r="J1632" s="202"/>
      <c r="K1632" s="198"/>
    </row>
    <row r="1633" spans="3:11" ht="15" customHeight="1" x14ac:dyDescent="0.25">
      <c r="C1633" s="175"/>
      <c r="E1633" s="175"/>
      <c r="H1633" s="175"/>
      <c r="I1633" s="175"/>
      <c r="J1633" s="202"/>
      <c r="K1633" s="198"/>
    </row>
    <row r="1634" spans="3:11" ht="15" customHeight="1" x14ac:dyDescent="0.25">
      <c r="C1634" s="175"/>
      <c r="E1634" s="175"/>
      <c r="H1634" s="175"/>
      <c r="I1634" s="175"/>
      <c r="J1634" s="202"/>
      <c r="K1634" s="198"/>
    </row>
    <row r="1635" spans="3:11" ht="15" customHeight="1" x14ac:dyDescent="0.25">
      <c r="C1635" s="175"/>
      <c r="E1635" s="175"/>
      <c r="H1635" s="175"/>
      <c r="I1635" s="175"/>
      <c r="J1635" s="202"/>
      <c r="K1635" s="198"/>
    </row>
    <row r="1636" spans="3:11" ht="15" customHeight="1" x14ac:dyDescent="0.25">
      <c r="C1636" s="175"/>
      <c r="E1636" s="175"/>
      <c r="H1636" s="175"/>
      <c r="I1636" s="175"/>
      <c r="J1636" s="202"/>
      <c r="K1636" s="198"/>
    </row>
    <row r="1637" spans="3:11" ht="15" customHeight="1" x14ac:dyDescent="0.25">
      <c r="C1637" s="175"/>
      <c r="E1637" s="175"/>
      <c r="H1637" s="175"/>
      <c r="I1637" s="175"/>
      <c r="J1637" s="202"/>
      <c r="K1637" s="198"/>
    </row>
    <row r="1638" spans="3:11" ht="15" customHeight="1" x14ac:dyDescent="0.25">
      <c r="C1638" s="175"/>
      <c r="E1638" s="175"/>
      <c r="H1638" s="175"/>
      <c r="I1638" s="175"/>
      <c r="J1638" s="202"/>
      <c r="K1638" s="198"/>
    </row>
    <row r="1639" spans="3:11" ht="15" customHeight="1" x14ac:dyDescent="0.25">
      <c r="C1639" s="175"/>
      <c r="E1639" s="175"/>
      <c r="H1639" s="175"/>
      <c r="I1639" s="175"/>
      <c r="J1639" s="202"/>
      <c r="K1639" s="198"/>
    </row>
    <row r="1640" spans="3:11" ht="15" customHeight="1" x14ac:dyDescent="0.25">
      <c r="C1640" s="175"/>
      <c r="E1640" s="175"/>
      <c r="H1640" s="175"/>
      <c r="I1640" s="175"/>
      <c r="J1640" s="202"/>
      <c r="K1640" s="198"/>
    </row>
    <row r="1641" spans="3:11" ht="15" customHeight="1" x14ac:dyDescent="0.25">
      <c r="C1641" s="175"/>
      <c r="E1641" s="175"/>
      <c r="H1641" s="175"/>
      <c r="I1641" s="175"/>
      <c r="J1641" s="202"/>
      <c r="K1641" s="198"/>
    </row>
    <row r="1642" spans="3:11" ht="15" customHeight="1" x14ac:dyDescent="0.25">
      <c r="C1642" s="175"/>
      <c r="E1642" s="175"/>
      <c r="H1642" s="175"/>
      <c r="I1642" s="175"/>
      <c r="J1642" s="202"/>
      <c r="K1642" s="198"/>
    </row>
    <row r="1643" spans="3:11" ht="15" customHeight="1" x14ac:dyDescent="0.25">
      <c r="C1643" s="175"/>
      <c r="E1643" s="175"/>
      <c r="H1643" s="175"/>
      <c r="I1643" s="175"/>
      <c r="J1643" s="202"/>
      <c r="K1643" s="198"/>
    </row>
    <row r="1644" spans="3:11" ht="15" customHeight="1" x14ac:dyDescent="0.25">
      <c r="C1644" s="175"/>
      <c r="E1644" s="175"/>
      <c r="H1644" s="175"/>
      <c r="I1644" s="175"/>
      <c r="J1644" s="202"/>
      <c r="K1644" s="198"/>
    </row>
    <row r="1645" spans="3:11" ht="15" customHeight="1" x14ac:dyDescent="0.25">
      <c r="C1645" s="175"/>
      <c r="E1645" s="175"/>
      <c r="H1645" s="175"/>
      <c r="I1645" s="175"/>
      <c r="J1645" s="202"/>
      <c r="K1645" s="198"/>
    </row>
    <row r="1646" spans="3:11" ht="15" customHeight="1" x14ac:dyDescent="0.25">
      <c r="C1646" s="175"/>
      <c r="E1646" s="175"/>
      <c r="H1646" s="175"/>
      <c r="I1646" s="175"/>
      <c r="J1646" s="202"/>
      <c r="K1646" s="198"/>
    </row>
    <row r="1647" spans="3:11" ht="15" customHeight="1" x14ac:dyDescent="0.25">
      <c r="C1647" s="175"/>
      <c r="E1647" s="175"/>
      <c r="H1647" s="175"/>
      <c r="I1647" s="175"/>
      <c r="J1647" s="202"/>
      <c r="K1647" s="198"/>
    </row>
    <row r="1648" spans="3:11" ht="15" customHeight="1" x14ac:dyDescent="0.25">
      <c r="C1648" s="175"/>
      <c r="E1648" s="175"/>
      <c r="H1648" s="175"/>
      <c r="I1648" s="175"/>
      <c r="J1648" s="202"/>
      <c r="K1648" s="198"/>
    </row>
    <row r="1649" spans="3:11" ht="15" customHeight="1" x14ac:dyDescent="0.25">
      <c r="C1649" s="175"/>
      <c r="E1649" s="175"/>
      <c r="H1649" s="175"/>
      <c r="I1649" s="175"/>
      <c r="J1649" s="202"/>
      <c r="K1649" s="198"/>
    </row>
    <row r="1650" spans="3:11" ht="15" customHeight="1" x14ac:dyDescent="0.25">
      <c r="C1650" s="175"/>
      <c r="E1650" s="175"/>
      <c r="H1650" s="175"/>
      <c r="I1650" s="175"/>
      <c r="J1650" s="202"/>
      <c r="K1650" s="198"/>
    </row>
    <row r="1651" spans="3:11" ht="15" customHeight="1" x14ac:dyDescent="0.25">
      <c r="C1651" s="175"/>
      <c r="E1651" s="175"/>
      <c r="H1651" s="175"/>
      <c r="I1651" s="175"/>
      <c r="J1651" s="202"/>
      <c r="K1651" s="198"/>
    </row>
    <row r="1652" spans="3:11" ht="15" customHeight="1" x14ac:dyDescent="0.25">
      <c r="C1652" s="175"/>
      <c r="E1652" s="175"/>
      <c r="H1652" s="175"/>
      <c r="I1652" s="175"/>
      <c r="J1652" s="202"/>
      <c r="K1652" s="198"/>
    </row>
    <row r="1653" spans="3:11" ht="15" customHeight="1" x14ac:dyDescent="0.25">
      <c r="C1653" s="175"/>
      <c r="E1653" s="175"/>
      <c r="H1653" s="175"/>
      <c r="I1653" s="175"/>
      <c r="J1653" s="202"/>
      <c r="K1653" s="198"/>
    </row>
    <row r="1654" spans="3:11" ht="15" customHeight="1" x14ac:dyDescent="0.25">
      <c r="C1654" s="175"/>
      <c r="E1654" s="175"/>
      <c r="H1654" s="175"/>
      <c r="I1654" s="175"/>
      <c r="J1654" s="202"/>
      <c r="K1654" s="198"/>
    </row>
    <row r="1655" spans="3:11" ht="15" customHeight="1" x14ac:dyDescent="0.25">
      <c r="C1655" s="175"/>
      <c r="E1655" s="175"/>
      <c r="H1655" s="175"/>
      <c r="I1655" s="175"/>
      <c r="J1655" s="202"/>
      <c r="K1655" s="198"/>
    </row>
    <row r="1656" spans="3:11" ht="15" customHeight="1" x14ac:dyDescent="0.25">
      <c r="C1656" s="175"/>
      <c r="E1656" s="175"/>
      <c r="H1656" s="175"/>
      <c r="I1656" s="175"/>
      <c r="J1656" s="202"/>
      <c r="K1656" s="198"/>
    </row>
    <row r="1657" spans="3:11" ht="15" customHeight="1" x14ac:dyDescent="0.25">
      <c r="C1657" s="175"/>
      <c r="E1657" s="175"/>
      <c r="H1657" s="175"/>
      <c r="I1657" s="175"/>
      <c r="J1657" s="202"/>
      <c r="K1657" s="198"/>
    </row>
    <row r="1658" spans="3:11" ht="15" customHeight="1" x14ac:dyDescent="0.25">
      <c r="C1658" s="175"/>
      <c r="E1658" s="175"/>
      <c r="H1658" s="175"/>
      <c r="I1658" s="175"/>
      <c r="J1658" s="202"/>
      <c r="K1658" s="198"/>
    </row>
    <row r="1659" spans="3:11" ht="15" customHeight="1" x14ac:dyDescent="0.25">
      <c r="C1659" s="175"/>
      <c r="E1659" s="175"/>
      <c r="H1659" s="175"/>
      <c r="I1659" s="175"/>
      <c r="J1659" s="202"/>
      <c r="K1659" s="198"/>
    </row>
    <row r="1660" spans="3:11" ht="15" customHeight="1" x14ac:dyDescent="0.25">
      <c r="C1660" s="175"/>
      <c r="E1660" s="175"/>
      <c r="H1660" s="175"/>
      <c r="I1660" s="175"/>
      <c r="J1660" s="202"/>
      <c r="K1660" s="198"/>
    </row>
    <row r="1661" spans="3:11" ht="15" customHeight="1" x14ac:dyDescent="0.25">
      <c r="C1661" s="175"/>
      <c r="E1661" s="175"/>
      <c r="H1661" s="175"/>
      <c r="I1661" s="175"/>
      <c r="J1661" s="202"/>
      <c r="K1661" s="198"/>
    </row>
    <row r="1662" spans="3:11" ht="15" customHeight="1" x14ac:dyDescent="0.25">
      <c r="C1662" s="175"/>
      <c r="E1662" s="175"/>
      <c r="H1662" s="175"/>
      <c r="I1662" s="175"/>
      <c r="J1662" s="202"/>
      <c r="K1662" s="198"/>
    </row>
    <row r="1663" spans="3:11" ht="15" customHeight="1" x14ac:dyDescent="0.25">
      <c r="C1663" s="175"/>
      <c r="E1663" s="175"/>
      <c r="H1663" s="175"/>
      <c r="I1663" s="175"/>
      <c r="J1663" s="202"/>
      <c r="K1663" s="198"/>
    </row>
    <row r="1664" spans="3:11" ht="15" customHeight="1" x14ac:dyDescent="0.25">
      <c r="C1664" s="175"/>
      <c r="E1664" s="175"/>
      <c r="H1664" s="175"/>
      <c r="I1664" s="175"/>
      <c r="J1664" s="202"/>
      <c r="K1664" s="198"/>
    </row>
    <row r="1665" spans="3:11" ht="15" customHeight="1" x14ac:dyDescent="0.25">
      <c r="C1665" s="175"/>
      <c r="E1665" s="175"/>
      <c r="H1665" s="175"/>
      <c r="I1665" s="175"/>
      <c r="J1665" s="202"/>
      <c r="K1665" s="198"/>
    </row>
    <row r="1666" spans="3:11" ht="15" customHeight="1" x14ac:dyDescent="0.25">
      <c r="C1666" s="175"/>
      <c r="E1666" s="175"/>
      <c r="H1666" s="175"/>
      <c r="I1666" s="175"/>
      <c r="J1666" s="202"/>
      <c r="K1666" s="198"/>
    </row>
    <row r="1667" spans="3:11" ht="15" customHeight="1" x14ac:dyDescent="0.25">
      <c r="C1667" s="175"/>
      <c r="E1667" s="175"/>
      <c r="H1667" s="175"/>
      <c r="I1667" s="175"/>
      <c r="J1667" s="202"/>
      <c r="K1667" s="198"/>
    </row>
    <row r="1668" spans="3:11" ht="15" customHeight="1" x14ac:dyDescent="0.25">
      <c r="C1668" s="175"/>
      <c r="E1668" s="175"/>
      <c r="H1668" s="175"/>
      <c r="I1668" s="175"/>
      <c r="J1668" s="202"/>
      <c r="K1668" s="198"/>
    </row>
    <row r="1669" spans="3:11" ht="15" customHeight="1" x14ac:dyDescent="0.25">
      <c r="C1669" s="175"/>
      <c r="E1669" s="175"/>
      <c r="H1669" s="175"/>
      <c r="I1669" s="175"/>
      <c r="J1669" s="202"/>
      <c r="K1669" s="198"/>
    </row>
    <row r="1670" spans="3:11" ht="15" customHeight="1" x14ac:dyDescent="0.25">
      <c r="C1670" s="175"/>
      <c r="E1670" s="175"/>
      <c r="H1670" s="175"/>
      <c r="I1670" s="175"/>
      <c r="J1670" s="202"/>
      <c r="K1670" s="198"/>
    </row>
    <row r="1671" spans="3:11" ht="15" customHeight="1" x14ac:dyDescent="0.25">
      <c r="C1671" s="175"/>
      <c r="E1671" s="175"/>
      <c r="H1671" s="175"/>
      <c r="I1671" s="175"/>
      <c r="J1671" s="202"/>
      <c r="K1671" s="198"/>
    </row>
    <row r="1672" spans="3:11" ht="15" customHeight="1" x14ac:dyDescent="0.25">
      <c r="C1672" s="175"/>
      <c r="E1672" s="175"/>
      <c r="H1672" s="175"/>
      <c r="I1672" s="175"/>
      <c r="J1672" s="202"/>
      <c r="K1672" s="198"/>
    </row>
    <row r="1673" spans="3:11" ht="15" customHeight="1" x14ac:dyDescent="0.25">
      <c r="C1673" s="175"/>
      <c r="E1673" s="175"/>
      <c r="H1673" s="175"/>
      <c r="I1673" s="175"/>
      <c r="J1673" s="202"/>
      <c r="K1673" s="198"/>
    </row>
    <row r="1674" spans="3:11" ht="15" customHeight="1" x14ac:dyDescent="0.25">
      <c r="C1674" s="175"/>
      <c r="E1674" s="175"/>
      <c r="H1674" s="175"/>
      <c r="I1674" s="175"/>
      <c r="J1674" s="202"/>
      <c r="K1674" s="198"/>
    </row>
    <row r="1675" spans="3:11" ht="15" customHeight="1" x14ac:dyDescent="0.25">
      <c r="C1675" s="175"/>
      <c r="E1675" s="175"/>
      <c r="H1675" s="175"/>
      <c r="I1675" s="175"/>
      <c r="J1675" s="202"/>
      <c r="K1675" s="198"/>
    </row>
    <row r="1676" spans="3:11" ht="15" customHeight="1" x14ac:dyDescent="0.25">
      <c r="C1676" s="175"/>
      <c r="E1676" s="175"/>
      <c r="H1676" s="175"/>
      <c r="I1676" s="175"/>
      <c r="J1676" s="202"/>
      <c r="K1676" s="198"/>
    </row>
    <row r="1677" spans="3:11" ht="15" customHeight="1" x14ac:dyDescent="0.25">
      <c r="C1677" s="175"/>
      <c r="E1677" s="175"/>
      <c r="H1677" s="175"/>
      <c r="I1677" s="175"/>
      <c r="J1677" s="202"/>
      <c r="K1677" s="198"/>
    </row>
    <row r="1678" spans="3:11" ht="15" customHeight="1" x14ac:dyDescent="0.25">
      <c r="C1678" s="175"/>
      <c r="E1678" s="175"/>
      <c r="H1678" s="175"/>
      <c r="I1678" s="175"/>
      <c r="J1678" s="202"/>
      <c r="K1678" s="198"/>
    </row>
    <row r="1679" spans="3:11" ht="15" customHeight="1" x14ac:dyDescent="0.25">
      <c r="C1679" s="175"/>
      <c r="E1679" s="175"/>
      <c r="H1679" s="175"/>
      <c r="I1679" s="175"/>
      <c r="J1679" s="202"/>
      <c r="K1679" s="198"/>
    </row>
    <row r="1680" spans="3:11" ht="15" customHeight="1" x14ac:dyDescent="0.25">
      <c r="C1680" s="175"/>
      <c r="E1680" s="175"/>
      <c r="H1680" s="175"/>
      <c r="I1680" s="175"/>
      <c r="J1680" s="202"/>
      <c r="K1680" s="198"/>
    </row>
    <row r="1681" spans="3:11" ht="15" customHeight="1" x14ac:dyDescent="0.25">
      <c r="C1681" s="175"/>
      <c r="E1681" s="175"/>
      <c r="H1681" s="175"/>
      <c r="I1681" s="175"/>
      <c r="J1681" s="202"/>
      <c r="K1681" s="198"/>
    </row>
    <row r="1682" spans="3:11" ht="15" customHeight="1" x14ac:dyDescent="0.25">
      <c r="C1682" s="175"/>
      <c r="E1682" s="175"/>
      <c r="H1682" s="175"/>
      <c r="I1682" s="175"/>
      <c r="J1682" s="202"/>
      <c r="K1682" s="198"/>
    </row>
    <row r="1683" spans="3:11" ht="15" customHeight="1" x14ac:dyDescent="0.25">
      <c r="C1683" s="175"/>
      <c r="E1683" s="175"/>
      <c r="H1683" s="175"/>
      <c r="I1683" s="175"/>
      <c r="J1683" s="202"/>
      <c r="K1683" s="198"/>
    </row>
    <row r="1684" spans="3:11" ht="15" customHeight="1" x14ac:dyDescent="0.25">
      <c r="C1684" s="175"/>
      <c r="E1684" s="175"/>
      <c r="H1684" s="175"/>
      <c r="I1684" s="175"/>
      <c r="J1684" s="202"/>
      <c r="K1684" s="198"/>
    </row>
    <row r="1685" spans="3:11" ht="15" customHeight="1" x14ac:dyDescent="0.25">
      <c r="C1685" s="175"/>
      <c r="E1685" s="175"/>
      <c r="H1685" s="175"/>
      <c r="I1685" s="175"/>
      <c r="J1685" s="202"/>
      <c r="K1685" s="198"/>
    </row>
    <row r="1686" spans="3:11" ht="15" customHeight="1" x14ac:dyDescent="0.25">
      <c r="C1686" s="175"/>
      <c r="E1686" s="175"/>
      <c r="H1686" s="175"/>
      <c r="I1686" s="175"/>
      <c r="J1686" s="202"/>
      <c r="K1686" s="198"/>
    </row>
    <row r="1687" spans="3:11" ht="15" customHeight="1" x14ac:dyDescent="0.25">
      <c r="C1687" s="175"/>
      <c r="E1687" s="175"/>
      <c r="H1687" s="175"/>
      <c r="I1687" s="175"/>
      <c r="J1687" s="202"/>
      <c r="K1687" s="198"/>
    </row>
    <row r="1688" spans="3:11" ht="15" customHeight="1" x14ac:dyDescent="0.25">
      <c r="C1688" s="175"/>
      <c r="E1688" s="175"/>
      <c r="H1688" s="175"/>
      <c r="I1688" s="175"/>
      <c r="J1688" s="202"/>
      <c r="K1688" s="198"/>
    </row>
    <row r="1689" spans="3:11" ht="15" customHeight="1" x14ac:dyDescent="0.25">
      <c r="C1689" s="175"/>
      <c r="E1689" s="175"/>
      <c r="H1689" s="175"/>
      <c r="I1689" s="175"/>
      <c r="J1689" s="202"/>
      <c r="K1689" s="198"/>
    </row>
    <row r="1690" spans="3:11" ht="15" customHeight="1" x14ac:dyDescent="0.25">
      <c r="C1690" s="175"/>
      <c r="E1690" s="175"/>
      <c r="H1690" s="175"/>
      <c r="I1690" s="175"/>
      <c r="J1690" s="202"/>
      <c r="K1690" s="198"/>
    </row>
    <row r="1691" spans="3:11" ht="15" customHeight="1" x14ac:dyDescent="0.25">
      <c r="C1691" s="175"/>
      <c r="E1691" s="175"/>
      <c r="H1691" s="175"/>
      <c r="I1691" s="175"/>
      <c r="J1691" s="202"/>
      <c r="K1691" s="198"/>
    </row>
    <row r="1692" spans="3:11" ht="15" customHeight="1" x14ac:dyDescent="0.25">
      <c r="C1692" s="175"/>
      <c r="E1692" s="175"/>
      <c r="H1692" s="175"/>
      <c r="I1692" s="175"/>
      <c r="J1692" s="202"/>
      <c r="K1692" s="198"/>
    </row>
    <row r="1693" spans="3:11" ht="15" customHeight="1" x14ac:dyDescent="0.25">
      <c r="C1693" s="175"/>
      <c r="E1693" s="175"/>
      <c r="H1693" s="175"/>
      <c r="I1693" s="175"/>
      <c r="J1693" s="202"/>
      <c r="K1693" s="198"/>
    </row>
    <row r="1694" spans="3:11" ht="15" customHeight="1" x14ac:dyDescent="0.25">
      <c r="C1694" s="175"/>
      <c r="E1694" s="175"/>
      <c r="H1694" s="175"/>
      <c r="I1694" s="175"/>
      <c r="J1694" s="202"/>
      <c r="K1694" s="198"/>
    </row>
    <row r="1695" spans="3:11" ht="15" customHeight="1" x14ac:dyDescent="0.25">
      <c r="C1695" s="175"/>
      <c r="E1695" s="175"/>
      <c r="H1695" s="175"/>
      <c r="I1695" s="175"/>
      <c r="J1695" s="202"/>
      <c r="K1695" s="198"/>
    </row>
    <row r="1696" spans="3:11" ht="15" customHeight="1" x14ac:dyDescent="0.25">
      <c r="C1696" s="175"/>
      <c r="E1696" s="175"/>
      <c r="H1696" s="175"/>
      <c r="I1696" s="175"/>
      <c r="J1696" s="202"/>
      <c r="K1696" s="198"/>
    </row>
    <row r="1697" spans="3:11" ht="15" customHeight="1" x14ac:dyDescent="0.25">
      <c r="C1697" s="175"/>
      <c r="E1697" s="175"/>
      <c r="H1697" s="175"/>
      <c r="I1697" s="175"/>
      <c r="J1697" s="202"/>
      <c r="K1697" s="198"/>
    </row>
    <row r="1698" spans="3:11" ht="15" customHeight="1" x14ac:dyDescent="0.25">
      <c r="C1698" s="175"/>
      <c r="E1698" s="175"/>
      <c r="H1698" s="175"/>
      <c r="I1698" s="175"/>
      <c r="J1698" s="202"/>
      <c r="K1698" s="198"/>
    </row>
    <row r="1699" spans="3:11" ht="15" customHeight="1" x14ac:dyDescent="0.25">
      <c r="C1699" s="175"/>
      <c r="E1699" s="175"/>
      <c r="H1699" s="175"/>
      <c r="I1699" s="175"/>
      <c r="J1699" s="202"/>
      <c r="K1699" s="198"/>
    </row>
    <row r="1700" spans="3:11" ht="15" customHeight="1" x14ac:dyDescent="0.25">
      <c r="C1700" s="175"/>
      <c r="E1700" s="175"/>
      <c r="H1700" s="175"/>
      <c r="I1700" s="175"/>
      <c r="J1700" s="202"/>
      <c r="K1700" s="198"/>
    </row>
    <row r="1701" spans="3:11" ht="15" customHeight="1" x14ac:dyDescent="0.25">
      <c r="C1701" s="175"/>
      <c r="E1701" s="175"/>
      <c r="H1701" s="175"/>
      <c r="I1701" s="175"/>
      <c r="J1701" s="202"/>
      <c r="K1701" s="198"/>
    </row>
    <row r="1702" spans="3:11" ht="15" customHeight="1" x14ac:dyDescent="0.25">
      <c r="C1702" s="175"/>
      <c r="E1702" s="175"/>
      <c r="H1702" s="175"/>
      <c r="I1702" s="175"/>
      <c r="J1702" s="202"/>
      <c r="K1702" s="198"/>
    </row>
    <row r="1703" spans="3:11" ht="15" customHeight="1" x14ac:dyDescent="0.25">
      <c r="C1703" s="175"/>
      <c r="E1703" s="175"/>
      <c r="H1703" s="175"/>
      <c r="I1703" s="175"/>
      <c r="J1703" s="202"/>
      <c r="K1703" s="198"/>
    </row>
    <row r="1704" spans="3:11" ht="15" customHeight="1" x14ac:dyDescent="0.25">
      <c r="C1704" s="175"/>
      <c r="E1704" s="175"/>
      <c r="H1704" s="175"/>
      <c r="I1704" s="175"/>
      <c r="J1704" s="202"/>
      <c r="K1704" s="198"/>
    </row>
    <row r="1705" spans="3:11" ht="15" customHeight="1" x14ac:dyDescent="0.25">
      <c r="C1705" s="175"/>
      <c r="E1705" s="175"/>
      <c r="H1705" s="175"/>
      <c r="I1705" s="175"/>
      <c r="J1705" s="202"/>
      <c r="K1705" s="198"/>
    </row>
    <row r="1706" spans="3:11" ht="15" customHeight="1" x14ac:dyDescent="0.25">
      <c r="C1706" s="175"/>
      <c r="E1706" s="175"/>
      <c r="H1706" s="175"/>
      <c r="I1706" s="175"/>
      <c r="J1706" s="202"/>
      <c r="K1706" s="198"/>
    </row>
    <row r="1707" spans="3:11" ht="15" customHeight="1" x14ac:dyDescent="0.25">
      <c r="C1707" s="175"/>
      <c r="E1707" s="175"/>
      <c r="H1707" s="175"/>
      <c r="I1707" s="175"/>
      <c r="J1707" s="202"/>
      <c r="K1707" s="198"/>
    </row>
    <row r="1708" spans="3:11" ht="15" customHeight="1" x14ac:dyDescent="0.25">
      <c r="C1708" s="175"/>
      <c r="E1708" s="175"/>
      <c r="H1708" s="175"/>
      <c r="I1708" s="175"/>
      <c r="J1708" s="202"/>
      <c r="K1708" s="198"/>
    </row>
    <row r="1709" spans="3:11" ht="15" customHeight="1" x14ac:dyDescent="0.25">
      <c r="C1709" s="175"/>
      <c r="E1709" s="175"/>
      <c r="H1709" s="175"/>
      <c r="I1709" s="175"/>
      <c r="J1709" s="202"/>
      <c r="K1709" s="198"/>
    </row>
    <row r="1710" spans="3:11" ht="15" customHeight="1" x14ac:dyDescent="0.25">
      <c r="C1710" s="175"/>
      <c r="E1710" s="175"/>
      <c r="H1710" s="175"/>
      <c r="I1710" s="175"/>
      <c r="J1710" s="202"/>
      <c r="K1710" s="198"/>
    </row>
    <row r="1711" spans="3:11" ht="15" customHeight="1" x14ac:dyDescent="0.25">
      <c r="C1711" s="175"/>
      <c r="E1711" s="175"/>
      <c r="H1711" s="175"/>
      <c r="I1711" s="175"/>
      <c r="J1711" s="202"/>
      <c r="K1711" s="198"/>
    </row>
    <row r="1712" spans="3:11" ht="15" customHeight="1" x14ac:dyDescent="0.25">
      <c r="C1712" s="175"/>
      <c r="E1712" s="175"/>
      <c r="H1712" s="175"/>
      <c r="I1712" s="175"/>
      <c r="J1712" s="202"/>
      <c r="K1712" s="198"/>
    </row>
    <row r="1713" spans="3:11" ht="15" customHeight="1" x14ac:dyDescent="0.25">
      <c r="C1713" s="175"/>
      <c r="E1713" s="175"/>
      <c r="H1713" s="175"/>
      <c r="I1713" s="175"/>
      <c r="J1713" s="202"/>
      <c r="K1713" s="198"/>
    </row>
    <row r="1714" spans="3:11" ht="15" customHeight="1" x14ac:dyDescent="0.25">
      <c r="C1714" s="175"/>
      <c r="E1714" s="175"/>
      <c r="H1714" s="175"/>
      <c r="I1714" s="175"/>
      <c r="J1714" s="202"/>
      <c r="K1714" s="198"/>
    </row>
    <row r="1715" spans="3:11" ht="15" customHeight="1" x14ac:dyDescent="0.25">
      <c r="C1715" s="175"/>
      <c r="E1715" s="175"/>
      <c r="H1715" s="175"/>
      <c r="I1715" s="175"/>
      <c r="J1715" s="202"/>
      <c r="K1715" s="198"/>
    </row>
    <row r="1716" spans="3:11" ht="15" customHeight="1" x14ac:dyDescent="0.25">
      <c r="C1716" s="175"/>
      <c r="E1716" s="175"/>
      <c r="H1716" s="175"/>
      <c r="I1716" s="175"/>
      <c r="J1716" s="202"/>
      <c r="K1716" s="198"/>
    </row>
    <row r="1717" spans="3:11" ht="15" customHeight="1" x14ac:dyDescent="0.25">
      <c r="C1717" s="175"/>
      <c r="E1717" s="175"/>
      <c r="H1717" s="175"/>
      <c r="I1717" s="175"/>
      <c r="J1717" s="202"/>
      <c r="K1717" s="198"/>
    </row>
    <row r="1718" spans="3:11" ht="15" customHeight="1" x14ac:dyDescent="0.25">
      <c r="C1718" s="175"/>
      <c r="E1718" s="175"/>
      <c r="H1718" s="175"/>
      <c r="I1718" s="175"/>
      <c r="J1718" s="202"/>
      <c r="K1718" s="198"/>
    </row>
    <row r="1719" spans="3:11" ht="15" customHeight="1" x14ac:dyDescent="0.25">
      <c r="C1719" s="175"/>
      <c r="E1719" s="175"/>
      <c r="H1719" s="175"/>
      <c r="I1719" s="175"/>
      <c r="J1719" s="202"/>
      <c r="K1719" s="198"/>
    </row>
    <row r="1720" spans="3:11" ht="15" customHeight="1" x14ac:dyDescent="0.25">
      <c r="C1720" s="175"/>
      <c r="E1720" s="175"/>
      <c r="H1720" s="175"/>
      <c r="I1720" s="175"/>
      <c r="J1720" s="202"/>
      <c r="K1720" s="198"/>
    </row>
    <row r="1721" spans="3:11" ht="15" customHeight="1" x14ac:dyDescent="0.25">
      <c r="C1721" s="175"/>
      <c r="E1721" s="175"/>
      <c r="H1721" s="175"/>
      <c r="I1721" s="175"/>
      <c r="J1721" s="202"/>
      <c r="K1721" s="198"/>
    </row>
    <row r="1722" spans="3:11" ht="15" customHeight="1" x14ac:dyDescent="0.25">
      <c r="C1722" s="175"/>
      <c r="E1722" s="175"/>
      <c r="H1722" s="175"/>
      <c r="I1722" s="175"/>
      <c r="J1722" s="202"/>
      <c r="K1722" s="198"/>
    </row>
    <row r="1723" spans="3:11" ht="15" customHeight="1" x14ac:dyDescent="0.25">
      <c r="C1723" s="175"/>
      <c r="E1723" s="175"/>
      <c r="H1723" s="175"/>
      <c r="I1723" s="175"/>
      <c r="J1723" s="202"/>
      <c r="K1723" s="198"/>
    </row>
    <row r="1724" spans="3:11" ht="15" customHeight="1" x14ac:dyDescent="0.25">
      <c r="C1724" s="175"/>
      <c r="E1724" s="175"/>
      <c r="H1724" s="175"/>
      <c r="I1724" s="175"/>
      <c r="J1724" s="202"/>
      <c r="K1724" s="198"/>
    </row>
    <row r="1725" spans="3:11" ht="15" customHeight="1" x14ac:dyDescent="0.25">
      <c r="C1725" s="175"/>
      <c r="E1725" s="175"/>
      <c r="H1725" s="175"/>
      <c r="I1725" s="175"/>
      <c r="J1725" s="202"/>
      <c r="K1725" s="198"/>
    </row>
    <row r="1726" spans="3:11" ht="15" customHeight="1" x14ac:dyDescent="0.25">
      <c r="C1726" s="175"/>
      <c r="E1726" s="175"/>
      <c r="H1726" s="175"/>
      <c r="I1726" s="175"/>
      <c r="J1726" s="202"/>
      <c r="K1726" s="198"/>
    </row>
    <row r="1727" spans="3:11" ht="15" customHeight="1" x14ac:dyDescent="0.25">
      <c r="C1727" s="175"/>
      <c r="E1727" s="175"/>
      <c r="H1727" s="175"/>
      <c r="I1727" s="175"/>
      <c r="J1727" s="202"/>
      <c r="K1727" s="198"/>
    </row>
    <row r="1728" spans="3:11" ht="15" customHeight="1" x14ac:dyDescent="0.25">
      <c r="C1728" s="175"/>
      <c r="E1728" s="175"/>
      <c r="H1728" s="175"/>
      <c r="I1728" s="175"/>
      <c r="J1728" s="202"/>
      <c r="K1728" s="198"/>
    </row>
    <row r="1729" spans="3:11" ht="15" customHeight="1" x14ac:dyDescent="0.25">
      <c r="C1729" s="175"/>
      <c r="E1729" s="175"/>
      <c r="H1729" s="175"/>
      <c r="I1729" s="175"/>
      <c r="J1729" s="202"/>
      <c r="K1729" s="198"/>
    </row>
    <row r="1730" spans="3:11" ht="15" customHeight="1" x14ac:dyDescent="0.25">
      <c r="C1730" s="175"/>
      <c r="E1730" s="175"/>
      <c r="H1730" s="175"/>
      <c r="I1730" s="175"/>
      <c r="J1730" s="202"/>
      <c r="K1730" s="198"/>
    </row>
    <row r="1731" spans="3:11" ht="15" customHeight="1" x14ac:dyDescent="0.25">
      <c r="C1731" s="175"/>
      <c r="E1731" s="175"/>
      <c r="H1731" s="175"/>
      <c r="I1731" s="175"/>
      <c r="J1731" s="202"/>
      <c r="K1731" s="198"/>
    </row>
    <row r="1732" spans="3:11" ht="15" customHeight="1" x14ac:dyDescent="0.25">
      <c r="C1732" s="175"/>
      <c r="E1732" s="175"/>
      <c r="H1732" s="175"/>
      <c r="I1732" s="175"/>
      <c r="J1732" s="202"/>
      <c r="K1732" s="198"/>
    </row>
    <row r="1733" spans="3:11" ht="15" customHeight="1" x14ac:dyDescent="0.25">
      <c r="C1733" s="175"/>
      <c r="E1733" s="175"/>
      <c r="H1733" s="175"/>
      <c r="I1733" s="175"/>
      <c r="J1733" s="202"/>
      <c r="K1733" s="198"/>
    </row>
    <row r="1734" spans="3:11" ht="15" customHeight="1" x14ac:dyDescent="0.25">
      <c r="C1734" s="175"/>
      <c r="E1734" s="175"/>
      <c r="H1734" s="175"/>
      <c r="I1734" s="175"/>
      <c r="J1734" s="202"/>
      <c r="K1734" s="198"/>
    </row>
    <row r="1735" spans="3:11" ht="15" customHeight="1" x14ac:dyDescent="0.25">
      <c r="C1735" s="175"/>
      <c r="E1735" s="175"/>
      <c r="H1735" s="175"/>
      <c r="I1735" s="175"/>
      <c r="J1735" s="202"/>
      <c r="K1735" s="198"/>
    </row>
    <row r="1736" spans="3:11" ht="15" customHeight="1" x14ac:dyDescent="0.25">
      <c r="C1736" s="175"/>
      <c r="E1736" s="175"/>
      <c r="H1736" s="175"/>
      <c r="I1736" s="175"/>
      <c r="J1736" s="202"/>
      <c r="K1736" s="198"/>
    </row>
    <row r="1737" spans="3:11" ht="15" customHeight="1" x14ac:dyDescent="0.25">
      <c r="C1737" s="175"/>
      <c r="E1737" s="175"/>
      <c r="H1737" s="175"/>
      <c r="I1737" s="175"/>
      <c r="J1737" s="202"/>
      <c r="K1737" s="198"/>
    </row>
    <row r="1738" spans="3:11" ht="15" customHeight="1" x14ac:dyDescent="0.25">
      <c r="C1738" s="175"/>
      <c r="E1738" s="175"/>
      <c r="H1738" s="175"/>
      <c r="I1738" s="175"/>
      <c r="J1738" s="202"/>
      <c r="K1738" s="198"/>
    </row>
    <row r="1739" spans="3:11" ht="15" customHeight="1" x14ac:dyDescent="0.25">
      <c r="C1739" s="175"/>
      <c r="E1739" s="175"/>
      <c r="H1739" s="175"/>
      <c r="I1739" s="175"/>
      <c r="J1739" s="202"/>
      <c r="K1739" s="198"/>
    </row>
    <row r="1740" spans="3:11" ht="15" customHeight="1" x14ac:dyDescent="0.25">
      <c r="C1740" s="175"/>
      <c r="E1740" s="175"/>
      <c r="H1740" s="175"/>
      <c r="I1740" s="175"/>
      <c r="J1740" s="202"/>
      <c r="K1740" s="198"/>
    </row>
    <row r="1741" spans="3:11" ht="15" customHeight="1" x14ac:dyDescent="0.25">
      <c r="C1741" s="175"/>
      <c r="E1741" s="175"/>
      <c r="H1741" s="175"/>
      <c r="I1741" s="175"/>
      <c r="J1741" s="202"/>
      <c r="K1741" s="198"/>
    </row>
    <row r="1742" spans="3:11" ht="15" customHeight="1" x14ac:dyDescent="0.25">
      <c r="C1742" s="175"/>
      <c r="E1742" s="175"/>
      <c r="H1742" s="175"/>
      <c r="I1742" s="175"/>
      <c r="J1742" s="202"/>
      <c r="K1742" s="198"/>
    </row>
    <row r="1743" spans="3:11" ht="15" customHeight="1" x14ac:dyDescent="0.25">
      <c r="C1743" s="175"/>
      <c r="E1743" s="175"/>
      <c r="H1743" s="175"/>
      <c r="I1743" s="175"/>
      <c r="J1743" s="202"/>
      <c r="K1743" s="198"/>
    </row>
    <row r="1744" spans="3:11" ht="15" customHeight="1" x14ac:dyDescent="0.25">
      <c r="C1744" s="175"/>
      <c r="E1744" s="175"/>
      <c r="H1744" s="175"/>
      <c r="I1744" s="175"/>
      <c r="J1744" s="202"/>
      <c r="K1744" s="198"/>
    </row>
    <row r="1745" spans="3:11" ht="15" customHeight="1" x14ac:dyDescent="0.25">
      <c r="C1745" s="175"/>
      <c r="E1745" s="175"/>
      <c r="H1745" s="175"/>
      <c r="I1745" s="175"/>
      <c r="J1745" s="202"/>
      <c r="K1745" s="198"/>
    </row>
    <row r="1746" spans="3:11" ht="15" customHeight="1" x14ac:dyDescent="0.25">
      <c r="C1746" s="175"/>
      <c r="E1746" s="175"/>
      <c r="H1746" s="175"/>
      <c r="I1746" s="175"/>
      <c r="J1746" s="202"/>
      <c r="K1746" s="198"/>
    </row>
    <row r="1747" spans="3:11" ht="15" customHeight="1" x14ac:dyDescent="0.25">
      <c r="C1747" s="175"/>
      <c r="E1747" s="175"/>
      <c r="H1747" s="175"/>
      <c r="I1747" s="175"/>
      <c r="J1747" s="202"/>
      <c r="K1747" s="198"/>
    </row>
    <row r="1748" spans="3:11" ht="15" customHeight="1" x14ac:dyDescent="0.25">
      <c r="C1748" s="175"/>
      <c r="E1748" s="175"/>
      <c r="H1748" s="175"/>
      <c r="I1748" s="175"/>
      <c r="J1748" s="202"/>
      <c r="K1748" s="198"/>
    </row>
    <row r="1749" spans="3:11" ht="15" customHeight="1" x14ac:dyDescent="0.25">
      <c r="C1749" s="175"/>
      <c r="E1749" s="175"/>
      <c r="H1749" s="175"/>
      <c r="I1749" s="175"/>
      <c r="J1749" s="202"/>
      <c r="K1749" s="198"/>
    </row>
    <row r="1750" spans="3:11" ht="15" customHeight="1" x14ac:dyDescent="0.25">
      <c r="C1750" s="175"/>
      <c r="E1750" s="175"/>
      <c r="H1750" s="175"/>
      <c r="I1750" s="175"/>
      <c r="J1750" s="202"/>
      <c r="K1750" s="198"/>
    </row>
    <row r="1751" spans="3:11" ht="15" customHeight="1" x14ac:dyDescent="0.25">
      <c r="C1751" s="175"/>
      <c r="E1751" s="175"/>
      <c r="H1751" s="175"/>
      <c r="I1751" s="175"/>
      <c r="J1751" s="202"/>
      <c r="K1751" s="198"/>
    </row>
    <row r="1752" spans="3:11" ht="15" customHeight="1" x14ac:dyDescent="0.25">
      <c r="C1752" s="175"/>
      <c r="E1752" s="175"/>
      <c r="H1752" s="175"/>
      <c r="I1752" s="175"/>
      <c r="J1752" s="202"/>
      <c r="K1752" s="198"/>
    </row>
    <row r="1753" spans="3:11" ht="15" customHeight="1" x14ac:dyDescent="0.25">
      <c r="C1753" s="175"/>
      <c r="E1753" s="175"/>
      <c r="H1753" s="175"/>
      <c r="I1753" s="175"/>
      <c r="J1753" s="202"/>
      <c r="K1753" s="198"/>
    </row>
    <row r="1754" spans="3:11" ht="15" customHeight="1" x14ac:dyDescent="0.25">
      <c r="C1754" s="175"/>
      <c r="E1754" s="175"/>
      <c r="H1754" s="175"/>
      <c r="I1754" s="175"/>
      <c r="J1754" s="202"/>
      <c r="K1754" s="198"/>
    </row>
    <row r="1755" spans="3:11" ht="15" customHeight="1" x14ac:dyDescent="0.25">
      <c r="C1755" s="175"/>
      <c r="E1755" s="175"/>
      <c r="H1755" s="175"/>
      <c r="I1755" s="175"/>
      <c r="J1755" s="202"/>
      <c r="K1755" s="198"/>
    </row>
    <row r="1756" spans="3:11" ht="15" customHeight="1" x14ac:dyDescent="0.25">
      <c r="C1756" s="175"/>
      <c r="E1756" s="175"/>
      <c r="H1756" s="175"/>
      <c r="I1756" s="175"/>
      <c r="J1756" s="202"/>
      <c r="K1756" s="198"/>
    </row>
    <row r="1757" spans="3:11" ht="15" customHeight="1" x14ac:dyDescent="0.25">
      <c r="C1757" s="175"/>
      <c r="E1757" s="175"/>
      <c r="H1757" s="175"/>
      <c r="I1757" s="175"/>
      <c r="J1757" s="202"/>
      <c r="K1757" s="198"/>
    </row>
    <row r="1758" spans="3:11" ht="15" customHeight="1" x14ac:dyDescent="0.25">
      <c r="C1758" s="175"/>
      <c r="E1758" s="175"/>
      <c r="H1758" s="175"/>
      <c r="I1758" s="175"/>
      <c r="J1758" s="202"/>
      <c r="K1758" s="198"/>
    </row>
    <row r="1759" spans="3:11" ht="15" customHeight="1" x14ac:dyDescent="0.25">
      <c r="C1759" s="175"/>
      <c r="E1759" s="175"/>
      <c r="H1759" s="175"/>
      <c r="I1759" s="175"/>
      <c r="J1759" s="202"/>
      <c r="K1759" s="198"/>
    </row>
    <row r="1760" spans="3:11" ht="15" customHeight="1" x14ac:dyDescent="0.25">
      <c r="C1760" s="175"/>
      <c r="E1760" s="175"/>
      <c r="H1760" s="175"/>
      <c r="I1760" s="175"/>
      <c r="J1760" s="202"/>
      <c r="K1760" s="198"/>
    </row>
    <row r="1761" spans="3:11" ht="15" customHeight="1" x14ac:dyDescent="0.25">
      <c r="C1761" s="175"/>
      <c r="E1761" s="175"/>
      <c r="H1761" s="175"/>
      <c r="I1761" s="175"/>
      <c r="J1761" s="202"/>
      <c r="K1761" s="198"/>
    </row>
    <row r="1762" spans="3:11" ht="15" customHeight="1" x14ac:dyDescent="0.25">
      <c r="C1762" s="175"/>
      <c r="E1762" s="175"/>
      <c r="H1762" s="175"/>
      <c r="I1762" s="175"/>
      <c r="J1762" s="202"/>
      <c r="K1762" s="198"/>
    </row>
    <row r="1763" spans="3:11" ht="15" customHeight="1" x14ac:dyDescent="0.25">
      <c r="C1763" s="175"/>
      <c r="E1763" s="175"/>
      <c r="H1763" s="175"/>
      <c r="I1763" s="175"/>
      <c r="J1763" s="202"/>
      <c r="K1763" s="198"/>
    </row>
    <row r="1764" spans="3:11" ht="15" customHeight="1" x14ac:dyDescent="0.25">
      <c r="C1764" s="175"/>
      <c r="E1764" s="175"/>
      <c r="H1764" s="175"/>
      <c r="I1764" s="175"/>
      <c r="J1764" s="202"/>
      <c r="K1764" s="198"/>
    </row>
    <row r="1765" spans="3:11" ht="15" customHeight="1" x14ac:dyDescent="0.25">
      <c r="C1765" s="175"/>
      <c r="E1765" s="175"/>
      <c r="H1765" s="175"/>
      <c r="I1765" s="175"/>
      <c r="J1765" s="202"/>
      <c r="K1765" s="198"/>
    </row>
    <row r="1766" spans="3:11" ht="15" customHeight="1" x14ac:dyDescent="0.25">
      <c r="C1766" s="175"/>
      <c r="E1766" s="175"/>
      <c r="H1766" s="175"/>
      <c r="I1766" s="175"/>
      <c r="J1766" s="202"/>
      <c r="K1766" s="198"/>
    </row>
    <row r="1767" spans="3:11" ht="15" customHeight="1" x14ac:dyDescent="0.25">
      <c r="C1767" s="175"/>
      <c r="E1767" s="175"/>
      <c r="H1767" s="175"/>
      <c r="I1767" s="175"/>
      <c r="J1767" s="202"/>
      <c r="K1767" s="198"/>
    </row>
    <row r="1768" spans="3:11" ht="15" customHeight="1" x14ac:dyDescent="0.25">
      <c r="C1768" s="175"/>
      <c r="E1768" s="175"/>
      <c r="H1768" s="175"/>
      <c r="I1768" s="175"/>
      <c r="J1768" s="202"/>
      <c r="K1768" s="198"/>
    </row>
    <row r="1769" spans="3:11" ht="15" customHeight="1" x14ac:dyDescent="0.25">
      <c r="C1769" s="175"/>
      <c r="E1769" s="175"/>
      <c r="H1769" s="175"/>
      <c r="I1769" s="175"/>
      <c r="J1769" s="202"/>
      <c r="K1769" s="198"/>
    </row>
    <row r="1770" spans="3:11" ht="15" customHeight="1" x14ac:dyDescent="0.25">
      <c r="C1770" s="175"/>
      <c r="E1770" s="175"/>
      <c r="H1770" s="175"/>
      <c r="I1770" s="175"/>
      <c r="J1770" s="202"/>
      <c r="K1770" s="198"/>
    </row>
    <row r="1771" spans="3:11" ht="15" customHeight="1" x14ac:dyDescent="0.25">
      <c r="C1771" s="175"/>
      <c r="E1771" s="175"/>
      <c r="H1771" s="175"/>
      <c r="I1771" s="175"/>
      <c r="J1771" s="202"/>
      <c r="K1771" s="198"/>
    </row>
    <row r="1772" spans="3:11" ht="15" customHeight="1" x14ac:dyDescent="0.25">
      <c r="C1772" s="175"/>
      <c r="E1772" s="175"/>
      <c r="H1772" s="175"/>
      <c r="I1772" s="175"/>
      <c r="J1772" s="202"/>
      <c r="K1772" s="198"/>
    </row>
    <row r="1773" spans="3:11" ht="15" customHeight="1" x14ac:dyDescent="0.25">
      <c r="C1773" s="175"/>
      <c r="E1773" s="175"/>
      <c r="H1773" s="175"/>
      <c r="I1773" s="175"/>
      <c r="J1773" s="202"/>
      <c r="K1773" s="198"/>
    </row>
    <row r="1774" spans="3:11" ht="15" customHeight="1" x14ac:dyDescent="0.25">
      <c r="C1774" s="175"/>
      <c r="E1774" s="175"/>
      <c r="H1774" s="175"/>
      <c r="I1774" s="175"/>
      <c r="J1774" s="202"/>
      <c r="K1774" s="198"/>
    </row>
    <row r="1775" spans="3:11" ht="15" customHeight="1" x14ac:dyDescent="0.25">
      <c r="C1775" s="175"/>
      <c r="E1775" s="175"/>
      <c r="H1775" s="175"/>
      <c r="I1775" s="175"/>
      <c r="J1775" s="202"/>
      <c r="K1775" s="198"/>
    </row>
    <row r="1776" spans="3:11" ht="15" customHeight="1" x14ac:dyDescent="0.25">
      <c r="C1776" s="175"/>
      <c r="E1776" s="175"/>
      <c r="H1776" s="175"/>
      <c r="I1776" s="175"/>
      <c r="J1776" s="202"/>
      <c r="K1776" s="198"/>
    </row>
    <row r="1777" spans="3:11" ht="15" customHeight="1" x14ac:dyDescent="0.25">
      <c r="C1777" s="175"/>
      <c r="E1777" s="175"/>
      <c r="H1777" s="175"/>
      <c r="I1777" s="175"/>
      <c r="J1777" s="202"/>
      <c r="K1777" s="198"/>
    </row>
    <row r="1778" spans="3:11" ht="15" customHeight="1" x14ac:dyDescent="0.25">
      <c r="C1778" s="175"/>
      <c r="E1778" s="175"/>
      <c r="H1778" s="175"/>
      <c r="I1778" s="175"/>
      <c r="J1778" s="202"/>
      <c r="K1778" s="198"/>
    </row>
    <row r="1779" spans="3:11" ht="15" customHeight="1" x14ac:dyDescent="0.25">
      <c r="C1779" s="175"/>
      <c r="E1779" s="175"/>
      <c r="H1779" s="175"/>
      <c r="I1779" s="175"/>
      <c r="J1779" s="202"/>
      <c r="K1779" s="198"/>
    </row>
    <row r="1780" spans="3:11" ht="15" customHeight="1" x14ac:dyDescent="0.25">
      <c r="C1780" s="175"/>
      <c r="E1780" s="175"/>
      <c r="H1780" s="175"/>
      <c r="I1780" s="175"/>
      <c r="J1780" s="202"/>
      <c r="K1780" s="198"/>
    </row>
    <row r="1781" spans="3:11" ht="15" customHeight="1" x14ac:dyDescent="0.25">
      <c r="C1781" s="175"/>
      <c r="E1781" s="175"/>
      <c r="H1781" s="175"/>
      <c r="I1781" s="175"/>
      <c r="J1781" s="202"/>
      <c r="K1781" s="198"/>
    </row>
    <row r="1782" spans="3:11" ht="15" customHeight="1" x14ac:dyDescent="0.25">
      <c r="C1782" s="175"/>
      <c r="E1782" s="175"/>
      <c r="H1782" s="175"/>
      <c r="I1782" s="175"/>
      <c r="J1782" s="202"/>
      <c r="K1782" s="198"/>
    </row>
    <row r="1783" spans="3:11" ht="15" customHeight="1" x14ac:dyDescent="0.25">
      <c r="C1783" s="175"/>
      <c r="E1783" s="175"/>
      <c r="H1783" s="175"/>
      <c r="I1783" s="175"/>
      <c r="J1783" s="202"/>
      <c r="K1783" s="198"/>
    </row>
    <row r="1784" spans="3:11" ht="15" customHeight="1" x14ac:dyDescent="0.25">
      <c r="C1784" s="175"/>
      <c r="E1784" s="175"/>
      <c r="H1784" s="175"/>
      <c r="I1784" s="175"/>
      <c r="J1784" s="202"/>
      <c r="K1784" s="198"/>
    </row>
    <row r="1785" spans="3:11" ht="15" customHeight="1" x14ac:dyDescent="0.25">
      <c r="C1785" s="175"/>
      <c r="E1785" s="175"/>
      <c r="H1785" s="175"/>
      <c r="I1785" s="175"/>
      <c r="J1785" s="202"/>
      <c r="K1785" s="198"/>
    </row>
    <row r="1786" spans="3:11" ht="15" customHeight="1" x14ac:dyDescent="0.25">
      <c r="C1786" s="175"/>
      <c r="E1786" s="175"/>
      <c r="H1786" s="175"/>
      <c r="I1786" s="175"/>
      <c r="J1786" s="202"/>
      <c r="K1786" s="198"/>
    </row>
    <row r="1787" spans="3:11" ht="15" customHeight="1" x14ac:dyDescent="0.25">
      <c r="C1787" s="175"/>
      <c r="E1787" s="175"/>
      <c r="H1787" s="175"/>
      <c r="I1787" s="175"/>
      <c r="J1787" s="202"/>
      <c r="K1787" s="198"/>
    </row>
    <row r="1788" spans="3:11" ht="15" customHeight="1" x14ac:dyDescent="0.25">
      <c r="C1788" s="175"/>
      <c r="E1788" s="175"/>
      <c r="H1788" s="175"/>
      <c r="I1788" s="175"/>
      <c r="J1788" s="202"/>
      <c r="K1788" s="198"/>
    </row>
    <row r="1789" spans="3:11" ht="15" customHeight="1" x14ac:dyDescent="0.25">
      <c r="C1789" s="175"/>
      <c r="E1789" s="175"/>
      <c r="H1789" s="175"/>
      <c r="I1789" s="175"/>
      <c r="J1789" s="202"/>
      <c r="K1789" s="198"/>
    </row>
    <row r="1790" spans="3:11" ht="15" customHeight="1" x14ac:dyDescent="0.25">
      <c r="C1790" s="175"/>
      <c r="E1790" s="175"/>
      <c r="H1790" s="175"/>
      <c r="I1790" s="175"/>
      <c r="J1790" s="202"/>
      <c r="K1790" s="198"/>
    </row>
    <row r="1791" spans="3:11" ht="15" customHeight="1" x14ac:dyDescent="0.25">
      <c r="C1791" s="175"/>
      <c r="E1791" s="175"/>
      <c r="H1791" s="175"/>
      <c r="I1791" s="175"/>
      <c r="J1791" s="202"/>
      <c r="K1791" s="198"/>
    </row>
    <row r="1792" spans="3:11" ht="15" customHeight="1" x14ac:dyDescent="0.25">
      <c r="C1792" s="175"/>
      <c r="E1792" s="175"/>
      <c r="H1792" s="175"/>
      <c r="I1792" s="175"/>
      <c r="J1792" s="202"/>
      <c r="K1792" s="198"/>
    </row>
    <row r="1793" spans="3:11" ht="15" customHeight="1" x14ac:dyDescent="0.25">
      <c r="C1793" s="175"/>
      <c r="E1793" s="175"/>
      <c r="H1793" s="175"/>
      <c r="I1793" s="175"/>
      <c r="J1793" s="202"/>
      <c r="K1793" s="198"/>
    </row>
    <row r="1794" spans="3:11" ht="15" customHeight="1" x14ac:dyDescent="0.25">
      <c r="C1794" s="175"/>
      <c r="E1794" s="175"/>
      <c r="H1794" s="175"/>
      <c r="I1794" s="175"/>
      <c r="J1794" s="202"/>
      <c r="K1794" s="198"/>
    </row>
    <row r="1795" spans="3:11" ht="15" customHeight="1" x14ac:dyDescent="0.25">
      <c r="C1795" s="175"/>
      <c r="E1795" s="175"/>
      <c r="H1795" s="175"/>
      <c r="I1795" s="175"/>
      <c r="J1795" s="202"/>
      <c r="K1795" s="198"/>
    </row>
    <row r="1796" spans="3:11" ht="15" customHeight="1" x14ac:dyDescent="0.25">
      <c r="C1796" s="175"/>
      <c r="E1796" s="175"/>
      <c r="H1796" s="175"/>
      <c r="I1796" s="175"/>
      <c r="J1796" s="202"/>
      <c r="K1796" s="198"/>
    </row>
    <row r="1797" spans="3:11" ht="15" customHeight="1" x14ac:dyDescent="0.25">
      <c r="C1797" s="175"/>
      <c r="E1797" s="175"/>
      <c r="H1797" s="175"/>
      <c r="I1797" s="175"/>
      <c r="J1797" s="202"/>
      <c r="K1797" s="198"/>
    </row>
    <row r="1798" spans="3:11" ht="15" customHeight="1" x14ac:dyDescent="0.25">
      <c r="C1798" s="175"/>
      <c r="E1798" s="175"/>
      <c r="H1798" s="175"/>
      <c r="I1798" s="175"/>
      <c r="J1798" s="202"/>
      <c r="K1798" s="198"/>
    </row>
    <row r="1799" spans="3:11" ht="15" customHeight="1" x14ac:dyDescent="0.25">
      <c r="C1799" s="175"/>
      <c r="E1799" s="175"/>
      <c r="H1799" s="175"/>
      <c r="I1799" s="175"/>
      <c r="J1799" s="202"/>
      <c r="K1799" s="198"/>
    </row>
    <row r="1800" spans="3:11" ht="15" customHeight="1" x14ac:dyDescent="0.25">
      <c r="C1800" s="175"/>
      <c r="E1800" s="175"/>
      <c r="H1800" s="175"/>
      <c r="I1800" s="175"/>
      <c r="J1800" s="202"/>
      <c r="K1800" s="198"/>
    </row>
    <row r="1801" spans="3:11" ht="15" customHeight="1" x14ac:dyDescent="0.25">
      <c r="C1801" s="175"/>
      <c r="E1801" s="175"/>
      <c r="H1801" s="175"/>
      <c r="I1801" s="175"/>
      <c r="J1801" s="202"/>
      <c r="K1801" s="198"/>
    </row>
    <row r="1802" spans="3:11" ht="15" customHeight="1" x14ac:dyDescent="0.25">
      <c r="C1802" s="175"/>
      <c r="E1802" s="175"/>
      <c r="H1802" s="175"/>
      <c r="I1802" s="175"/>
      <c r="J1802" s="202"/>
      <c r="K1802" s="198"/>
    </row>
    <row r="1803" spans="3:11" ht="15" customHeight="1" x14ac:dyDescent="0.25">
      <c r="C1803" s="175"/>
      <c r="E1803" s="175"/>
      <c r="H1803" s="175"/>
      <c r="I1803" s="175"/>
      <c r="J1803" s="202"/>
      <c r="K1803" s="198"/>
    </row>
    <row r="1804" spans="3:11" ht="15" customHeight="1" x14ac:dyDescent="0.25">
      <c r="C1804" s="175"/>
      <c r="E1804" s="175"/>
      <c r="H1804" s="175"/>
      <c r="I1804" s="175"/>
      <c r="J1804" s="202"/>
      <c r="K1804" s="198"/>
    </row>
    <row r="1805" spans="3:11" ht="15" customHeight="1" x14ac:dyDescent="0.25">
      <c r="C1805" s="175"/>
      <c r="E1805" s="175"/>
      <c r="H1805" s="175"/>
      <c r="I1805" s="175"/>
      <c r="J1805" s="202"/>
      <c r="K1805" s="198"/>
    </row>
    <row r="1806" spans="3:11" ht="15" customHeight="1" x14ac:dyDescent="0.25">
      <c r="C1806" s="175"/>
      <c r="E1806" s="175"/>
      <c r="H1806" s="175"/>
      <c r="I1806" s="175"/>
      <c r="J1806" s="202"/>
      <c r="K1806" s="198"/>
    </row>
    <row r="1807" spans="3:11" ht="15" customHeight="1" x14ac:dyDescent="0.25">
      <c r="C1807" s="175"/>
      <c r="E1807" s="175"/>
      <c r="H1807" s="175"/>
      <c r="I1807" s="175"/>
      <c r="J1807" s="202"/>
      <c r="K1807" s="198"/>
    </row>
    <row r="1808" spans="3:11" ht="15" customHeight="1" x14ac:dyDescent="0.25">
      <c r="C1808" s="175"/>
      <c r="E1808" s="175"/>
      <c r="H1808" s="175"/>
      <c r="I1808" s="175"/>
      <c r="J1808" s="202"/>
      <c r="K1808" s="198"/>
    </row>
    <row r="1809" spans="3:11" ht="15" customHeight="1" x14ac:dyDescent="0.25">
      <c r="C1809" s="175"/>
      <c r="E1809" s="175"/>
      <c r="H1809" s="175"/>
      <c r="I1809" s="175"/>
      <c r="J1809" s="202"/>
      <c r="K1809" s="198"/>
    </row>
    <row r="1810" spans="3:11" ht="15" customHeight="1" x14ac:dyDescent="0.25">
      <c r="C1810" s="175"/>
      <c r="E1810" s="175"/>
      <c r="H1810" s="175"/>
      <c r="I1810" s="175"/>
      <c r="J1810" s="202"/>
      <c r="K1810" s="198"/>
    </row>
    <row r="1811" spans="3:11" ht="15" customHeight="1" x14ac:dyDescent="0.25">
      <c r="C1811" s="175"/>
      <c r="E1811" s="175"/>
      <c r="H1811" s="175"/>
      <c r="I1811" s="175"/>
      <c r="J1811" s="202"/>
      <c r="K1811" s="198"/>
    </row>
    <row r="1812" spans="3:11" ht="15" customHeight="1" x14ac:dyDescent="0.25">
      <c r="C1812" s="175"/>
      <c r="E1812" s="175"/>
      <c r="H1812" s="175"/>
      <c r="I1812" s="175"/>
      <c r="J1812" s="202"/>
      <c r="K1812" s="198"/>
    </row>
    <row r="1813" spans="3:11" ht="15" customHeight="1" x14ac:dyDescent="0.25">
      <c r="C1813" s="175"/>
      <c r="E1813" s="175"/>
      <c r="H1813" s="175"/>
      <c r="I1813" s="175"/>
      <c r="J1813" s="202"/>
      <c r="K1813" s="198"/>
    </row>
    <row r="1814" spans="3:11" ht="15" customHeight="1" x14ac:dyDescent="0.25">
      <c r="C1814" s="175"/>
      <c r="E1814" s="175"/>
      <c r="H1814" s="175"/>
      <c r="I1814" s="175"/>
      <c r="J1814" s="202"/>
      <c r="K1814" s="198"/>
    </row>
    <row r="1815" spans="3:11" ht="15" customHeight="1" x14ac:dyDescent="0.25">
      <c r="C1815" s="175"/>
      <c r="E1815" s="175"/>
      <c r="H1815" s="175"/>
      <c r="I1815" s="175"/>
      <c r="J1815" s="202"/>
      <c r="K1815" s="198"/>
    </row>
    <row r="1816" spans="3:11" ht="15" customHeight="1" x14ac:dyDescent="0.25">
      <c r="C1816" s="175"/>
      <c r="E1816" s="175"/>
      <c r="H1816" s="175"/>
      <c r="I1816" s="175"/>
      <c r="J1816" s="202"/>
      <c r="K1816" s="198"/>
    </row>
    <row r="1817" spans="3:11" ht="15" customHeight="1" x14ac:dyDescent="0.25">
      <c r="C1817" s="175"/>
      <c r="E1817" s="175"/>
      <c r="H1817" s="175"/>
      <c r="I1817" s="175"/>
      <c r="J1817" s="202"/>
      <c r="K1817" s="198"/>
    </row>
    <row r="1818" spans="3:11" ht="15" customHeight="1" x14ac:dyDescent="0.25">
      <c r="C1818" s="175"/>
      <c r="E1818" s="175"/>
      <c r="H1818" s="175"/>
      <c r="I1818" s="175"/>
      <c r="J1818" s="202"/>
      <c r="K1818" s="198"/>
    </row>
    <row r="1819" spans="3:11" ht="15" customHeight="1" x14ac:dyDescent="0.25">
      <c r="C1819" s="175"/>
      <c r="E1819" s="175"/>
      <c r="H1819" s="175"/>
      <c r="I1819" s="175"/>
      <c r="J1819" s="202"/>
      <c r="K1819" s="198"/>
    </row>
    <row r="1820" spans="3:11" ht="15" customHeight="1" x14ac:dyDescent="0.25">
      <c r="C1820" s="175"/>
      <c r="E1820" s="175"/>
      <c r="H1820" s="175"/>
      <c r="I1820" s="175"/>
      <c r="J1820" s="202"/>
      <c r="K1820" s="198"/>
    </row>
    <row r="1821" spans="3:11" ht="15" customHeight="1" x14ac:dyDescent="0.25">
      <c r="C1821" s="175"/>
      <c r="E1821" s="175"/>
      <c r="H1821" s="175"/>
      <c r="I1821" s="175"/>
      <c r="J1821" s="202"/>
      <c r="K1821" s="198"/>
    </row>
    <row r="1822" spans="3:11" ht="15" customHeight="1" x14ac:dyDescent="0.25">
      <c r="C1822" s="175"/>
      <c r="E1822" s="175"/>
      <c r="H1822" s="175"/>
      <c r="I1822" s="175"/>
      <c r="J1822" s="202"/>
      <c r="K1822" s="198"/>
    </row>
    <row r="1823" spans="3:11" ht="15" customHeight="1" x14ac:dyDescent="0.25">
      <c r="C1823" s="175"/>
      <c r="E1823" s="175"/>
      <c r="H1823" s="175"/>
      <c r="I1823" s="175"/>
      <c r="J1823" s="202"/>
      <c r="K1823" s="198"/>
    </row>
    <row r="1824" spans="3:11" ht="15" customHeight="1" x14ac:dyDescent="0.25">
      <c r="C1824" s="175"/>
      <c r="E1824" s="175"/>
      <c r="H1824" s="175"/>
      <c r="I1824" s="175"/>
      <c r="J1824" s="202"/>
      <c r="K1824" s="198"/>
    </row>
    <row r="1825" spans="3:11" ht="15" customHeight="1" x14ac:dyDescent="0.25">
      <c r="C1825" s="175"/>
      <c r="E1825" s="175"/>
      <c r="H1825" s="175"/>
      <c r="I1825" s="175"/>
      <c r="J1825" s="202"/>
      <c r="K1825" s="198"/>
    </row>
    <row r="1826" spans="3:11" ht="15" customHeight="1" x14ac:dyDescent="0.25">
      <c r="C1826" s="175"/>
      <c r="E1826" s="175"/>
      <c r="H1826" s="175"/>
      <c r="I1826" s="175"/>
      <c r="J1826" s="202"/>
      <c r="K1826" s="198"/>
    </row>
    <row r="1827" spans="3:11" ht="15" customHeight="1" x14ac:dyDescent="0.25">
      <c r="C1827" s="175"/>
      <c r="E1827" s="175"/>
      <c r="H1827" s="175"/>
      <c r="I1827" s="175"/>
      <c r="J1827" s="202"/>
      <c r="K1827" s="198"/>
    </row>
    <row r="1828" spans="3:11" ht="15" customHeight="1" x14ac:dyDescent="0.25">
      <c r="C1828" s="175"/>
      <c r="E1828" s="175"/>
      <c r="H1828" s="175"/>
      <c r="I1828" s="175"/>
      <c r="J1828" s="202"/>
      <c r="K1828" s="198"/>
    </row>
    <row r="1829" spans="3:11" ht="15" customHeight="1" x14ac:dyDescent="0.25">
      <c r="C1829" s="175"/>
      <c r="E1829" s="175"/>
      <c r="H1829" s="175"/>
      <c r="I1829" s="175"/>
      <c r="J1829" s="202"/>
      <c r="K1829" s="198"/>
    </row>
    <row r="1830" spans="3:11" ht="15" customHeight="1" x14ac:dyDescent="0.25">
      <c r="C1830" s="175"/>
      <c r="E1830" s="175"/>
      <c r="H1830" s="175"/>
      <c r="I1830" s="175"/>
      <c r="J1830" s="202"/>
      <c r="K1830" s="198"/>
    </row>
    <row r="1831" spans="3:11" ht="15" customHeight="1" x14ac:dyDescent="0.25">
      <c r="C1831" s="175"/>
      <c r="E1831" s="175"/>
      <c r="H1831" s="175"/>
      <c r="I1831" s="175"/>
      <c r="J1831" s="202"/>
      <c r="K1831" s="198"/>
    </row>
    <row r="1832" spans="3:11" ht="15" customHeight="1" x14ac:dyDescent="0.25">
      <c r="C1832" s="175"/>
      <c r="E1832" s="175"/>
      <c r="H1832" s="175"/>
      <c r="I1832" s="175"/>
      <c r="J1832" s="202"/>
      <c r="K1832" s="198"/>
    </row>
    <row r="1833" spans="3:11" ht="15" customHeight="1" x14ac:dyDescent="0.25">
      <c r="C1833" s="175"/>
      <c r="E1833" s="175"/>
      <c r="H1833" s="175"/>
      <c r="I1833" s="175"/>
      <c r="J1833" s="202"/>
      <c r="K1833" s="198"/>
    </row>
    <row r="1834" spans="3:11" ht="15" customHeight="1" x14ac:dyDescent="0.25">
      <c r="C1834" s="175"/>
      <c r="E1834" s="175"/>
      <c r="H1834" s="175"/>
      <c r="I1834" s="175"/>
      <c r="J1834" s="202"/>
      <c r="K1834" s="198"/>
    </row>
    <row r="1835" spans="3:11" ht="15" customHeight="1" x14ac:dyDescent="0.25">
      <c r="C1835" s="175"/>
      <c r="E1835" s="175"/>
      <c r="H1835" s="175"/>
      <c r="I1835" s="175"/>
      <c r="J1835" s="202"/>
      <c r="K1835" s="198"/>
    </row>
    <row r="1836" spans="3:11" ht="15" customHeight="1" x14ac:dyDescent="0.25">
      <c r="C1836" s="175"/>
      <c r="E1836" s="175"/>
      <c r="H1836" s="175"/>
      <c r="I1836" s="175"/>
      <c r="J1836" s="202"/>
      <c r="K1836" s="198"/>
    </row>
    <row r="1837" spans="3:11" ht="15" customHeight="1" x14ac:dyDescent="0.25">
      <c r="C1837" s="175"/>
      <c r="E1837" s="175"/>
      <c r="H1837" s="175"/>
      <c r="I1837" s="175"/>
      <c r="J1837" s="202"/>
      <c r="K1837" s="198"/>
    </row>
    <row r="1838" spans="3:11" ht="15" customHeight="1" x14ac:dyDescent="0.25">
      <c r="C1838" s="175"/>
      <c r="E1838" s="175"/>
      <c r="H1838" s="175"/>
      <c r="I1838" s="175"/>
      <c r="J1838" s="202"/>
      <c r="K1838" s="198"/>
    </row>
    <row r="1839" spans="3:11" ht="15" customHeight="1" x14ac:dyDescent="0.25">
      <c r="C1839" s="175"/>
      <c r="E1839" s="175"/>
      <c r="H1839" s="175"/>
      <c r="I1839" s="175"/>
      <c r="J1839" s="202"/>
      <c r="K1839" s="198"/>
    </row>
    <row r="1840" spans="3:11" ht="15" customHeight="1" x14ac:dyDescent="0.25">
      <c r="C1840" s="175"/>
      <c r="E1840" s="175"/>
      <c r="H1840" s="175"/>
      <c r="I1840" s="175"/>
      <c r="J1840" s="202"/>
      <c r="K1840" s="198"/>
    </row>
    <row r="1841" spans="3:11" ht="15" customHeight="1" x14ac:dyDescent="0.25">
      <c r="C1841" s="175"/>
      <c r="E1841" s="175"/>
      <c r="H1841" s="175"/>
      <c r="I1841" s="175"/>
      <c r="J1841" s="202"/>
      <c r="K1841" s="198"/>
    </row>
    <row r="1842" spans="3:11" ht="15" customHeight="1" x14ac:dyDescent="0.25">
      <c r="C1842" s="175"/>
      <c r="E1842" s="175"/>
      <c r="H1842" s="175"/>
      <c r="I1842" s="175"/>
      <c r="J1842" s="202"/>
      <c r="K1842" s="198"/>
    </row>
    <row r="1843" spans="3:11" ht="15" customHeight="1" x14ac:dyDescent="0.25">
      <c r="C1843" s="175"/>
      <c r="E1843" s="175"/>
      <c r="H1843" s="175"/>
      <c r="I1843" s="175"/>
      <c r="J1843" s="202"/>
      <c r="K1843" s="198"/>
    </row>
    <row r="1844" spans="3:11" ht="15" customHeight="1" x14ac:dyDescent="0.25">
      <c r="C1844" s="175"/>
      <c r="E1844" s="175"/>
      <c r="H1844" s="175"/>
      <c r="I1844" s="175"/>
      <c r="J1844" s="202"/>
      <c r="K1844" s="198"/>
    </row>
    <row r="1845" spans="3:11" ht="15" customHeight="1" x14ac:dyDescent="0.25">
      <c r="C1845" s="175"/>
      <c r="E1845" s="175"/>
      <c r="H1845" s="175"/>
      <c r="I1845" s="175"/>
      <c r="J1845" s="202"/>
      <c r="K1845" s="198"/>
    </row>
    <row r="1846" spans="3:11" ht="15" customHeight="1" x14ac:dyDescent="0.25">
      <c r="C1846" s="175"/>
      <c r="E1846" s="175"/>
      <c r="H1846" s="175"/>
      <c r="I1846" s="175"/>
      <c r="J1846" s="202"/>
      <c r="K1846" s="198"/>
    </row>
    <row r="1847" spans="3:11" ht="15" customHeight="1" x14ac:dyDescent="0.25">
      <c r="C1847" s="175"/>
      <c r="E1847" s="175"/>
      <c r="H1847" s="175"/>
      <c r="I1847" s="175"/>
      <c r="J1847" s="202"/>
      <c r="K1847" s="198"/>
    </row>
    <row r="1848" spans="3:11" ht="15" customHeight="1" x14ac:dyDescent="0.25">
      <c r="C1848" s="175"/>
      <c r="E1848" s="175"/>
      <c r="H1848" s="175"/>
      <c r="I1848" s="175"/>
      <c r="J1848" s="202"/>
      <c r="K1848" s="198"/>
    </row>
    <row r="1849" spans="3:11" ht="15" customHeight="1" x14ac:dyDescent="0.25">
      <c r="C1849" s="175"/>
      <c r="E1849" s="175"/>
      <c r="H1849" s="175"/>
      <c r="I1849" s="175"/>
      <c r="J1849" s="202"/>
      <c r="K1849" s="198"/>
    </row>
    <row r="1850" spans="3:11" ht="15" customHeight="1" x14ac:dyDescent="0.25">
      <c r="C1850" s="175"/>
      <c r="E1850" s="175"/>
      <c r="H1850" s="175"/>
      <c r="I1850" s="175"/>
      <c r="J1850" s="202"/>
      <c r="K1850" s="198"/>
    </row>
    <row r="1851" spans="3:11" ht="15" customHeight="1" x14ac:dyDescent="0.25">
      <c r="C1851" s="175"/>
      <c r="E1851" s="175"/>
      <c r="H1851" s="175"/>
      <c r="I1851" s="175"/>
      <c r="J1851" s="202"/>
      <c r="K1851" s="198"/>
    </row>
    <row r="1852" spans="3:11" ht="15" customHeight="1" x14ac:dyDescent="0.25">
      <c r="C1852" s="175"/>
      <c r="E1852" s="175"/>
      <c r="H1852" s="175"/>
      <c r="I1852" s="175"/>
      <c r="J1852" s="202"/>
      <c r="K1852" s="198"/>
    </row>
    <row r="1853" spans="3:11" ht="15" customHeight="1" x14ac:dyDescent="0.25">
      <c r="C1853" s="175"/>
      <c r="E1853" s="175"/>
      <c r="H1853" s="175"/>
      <c r="I1853" s="175"/>
      <c r="J1853" s="202"/>
      <c r="K1853" s="198"/>
    </row>
    <row r="1854" spans="3:11" ht="15" customHeight="1" x14ac:dyDescent="0.25">
      <c r="C1854" s="175"/>
      <c r="E1854" s="175"/>
      <c r="H1854" s="175"/>
      <c r="I1854" s="175"/>
      <c r="J1854" s="202"/>
      <c r="K1854" s="198"/>
    </row>
    <row r="1855" spans="3:11" ht="15" customHeight="1" x14ac:dyDescent="0.25">
      <c r="C1855" s="175"/>
      <c r="E1855" s="175"/>
      <c r="H1855" s="175"/>
      <c r="I1855" s="175"/>
      <c r="J1855" s="202"/>
      <c r="K1855" s="198"/>
    </row>
    <row r="1856" spans="3:11" ht="15" customHeight="1" x14ac:dyDescent="0.25">
      <c r="C1856" s="175"/>
      <c r="E1856" s="175"/>
      <c r="H1856" s="175"/>
      <c r="I1856" s="175"/>
      <c r="J1856" s="202"/>
      <c r="K1856" s="198"/>
    </row>
    <row r="1857" spans="3:11" ht="15" customHeight="1" x14ac:dyDescent="0.25">
      <c r="C1857" s="175"/>
      <c r="E1857" s="175"/>
      <c r="H1857" s="175"/>
      <c r="I1857" s="175"/>
      <c r="J1857" s="202"/>
      <c r="K1857" s="198"/>
    </row>
    <row r="1858" spans="3:11" ht="15" customHeight="1" x14ac:dyDescent="0.25">
      <c r="C1858" s="175"/>
      <c r="E1858" s="175"/>
      <c r="H1858" s="175"/>
      <c r="I1858" s="175"/>
      <c r="J1858" s="202"/>
      <c r="K1858" s="198"/>
    </row>
    <row r="1859" spans="3:11" ht="15" customHeight="1" x14ac:dyDescent="0.25">
      <c r="C1859" s="175"/>
      <c r="E1859" s="175"/>
      <c r="H1859" s="175"/>
      <c r="I1859" s="175"/>
      <c r="J1859" s="202"/>
      <c r="K1859" s="198"/>
    </row>
    <row r="1860" spans="3:11" ht="15" customHeight="1" x14ac:dyDescent="0.25">
      <c r="C1860" s="175"/>
      <c r="E1860" s="175"/>
      <c r="H1860" s="175"/>
      <c r="I1860" s="175"/>
      <c r="J1860" s="202"/>
      <c r="K1860" s="198"/>
    </row>
    <row r="1861" spans="3:11" ht="15" customHeight="1" x14ac:dyDescent="0.25">
      <c r="C1861" s="175"/>
      <c r="E1861" s="175"/>
      <c r="H1861" s="175"/>
      <c r="I1861" s="175"/>
      <c r="J1861" s="202"/>
      <c r="K1861" s="198"/>
    </row>
    <row r="1862" spans="3:11" ht="15" customHeight="1" x14ac:dyDescent="0.25">
      <c r="C1862" s="175"/>
      <c r="E1862" s="175"/>
      <c r="H1862" s="175"/>
      <c r="I1862" s="175"/>
      <c r="J1862" s="202"/>
      <c r="K1862" s="198"/>
    </row>
    <row r="1863" spans="3:11" ht="15" customHeight="1" x14ac:dyDescent="0.25">
      <c r="C1863" s="175"/>
      <c r="E1863" s="175"/>
      <c r="H1863" s="175"/>
      <c r="I1863" s="175"/>
      <c r="J1863" s="202"/>
      <c r="K1863" s="198"/>
    </row>
    <row r="1864" spans="3:11" ht="15" customHeight="1" x14ac:dyDescent="0.25">
      <c r="C1864" s="175"/>
      <c r="E1864" s="175"/>
      <c r="H1864" s="175"/>
      <c r="I1864" s="175"/>
      <c r="J1864" s="202"/>
      <c r="K1864" s="198"/>
    </row>
    <row r="1865" spans="3:11" ht="15" customHeight="1" x14ac:dyDescent="0.25">
      <c r="C1865" s="175"/>
      <c r="E1865" s="175"/>
      <c r="H1865" s="175"/>
      <c r="I1865" s="175"/>
      <c r="J1865" s="202"/>
      <c r="K1865" s="198"/>
    </row>
    <row r="1866" spans="3:11" ht="15" customHeight="1" x14ac:dyDescent="0.25">
      <c r="C1866" s="175"/>
      <c r="E1866" s="175"/>
      <c r="H1866" s="175"/>
      <c r="I1866" s="175"/>
      <c r="J1866" s="202"/>
      <c r="K1866" s="198"/>
    </row>
    <row r="1867" spans="3:11" ht="15" customHeight="1" x14ac:dyDescent="0.25">
      <c r="C1867" s="175"/>
      <c r="E1867" s="175"/>
      <c r="H1867" s="175"/>
      <c r="I1867" s="175"/>
      <c r="J1867" s="202"/>
      <c r="K1867" s="198"/>
    </row>
    <row r="1868" spans="3:11" ht="15" customHeight="1" x14ac:dyDescent="0.25">
      <c r="C1868" s="175"/>
      <c r="E1868" s="175"/>
      <c r="H1868" s="175"/>
      <c r="I1868" s="175"/>
      <c r="J1868" s="202"/>
      <c r="K1868" s="198"/>
    </row>
    <row r="1869" spans="3:11" ht="15" customHeight="1" x14ac:dyDescent="0.25">
      <c r="C1869" s="175"/>
      <c r="E1869" s="175"/>
      <c r="H1869" s="175"/>
      <c r="I1869" s="175"/>
      <c r="J1869" s="202"/>
      <c r="K1869" s="198"/>
    </row>
    <row r="1870" spans="3:11" ht="15" customHeight="1" x14ac:dyDescent="0.25">
      <c r="C1870" s="175"/>
      <c r="E1870" s="175"/>
      <c r="H1870" s="175"/>
      <c r="I1870" s="175"/>
      <c r="J1870" s="202"/>
      <c r="K1870" s="198"/>
    </row>
    <row r="1871" spans="3:11" ht="15" customHeight="1" x14ac:dyDescent="0.25">
      <c r="C1871" s="175"/>
      <c r="E1871" s="175"/>
      <c r="H1871" s="175"/>
      <c r="I1871" s="175"/>
      <c r="J1871" s="202"/>
      <c r="K1871" s="198"/>
    </row>
    <row r="1872" spans="3:11" ht="15" customHeight="1" x14ac:dyDescent="0.25">
      <c r="C1872" s="175"/>
      <c r="E1872" s="175"/>
      <c r="H1872" s="175"/>
      <c r="I1872" s="175"/>
      <c r="J1872" s="202"/>
      <c r="K1872" s="198"/>
    </row>
    <row r="1873" spans="3:11" ht="15" customHeight="1" x14ac:dyDescent="0.25">
      <c r="C1873" s="175"/>
      <c r="E1873" s="175"/>
      <c r="H1873" s="175"/>
      <c r="I1873" s="175"/>
      <c r="J1873" s="202"/>
      <c r="K1873" s="198"/>
    </row>
    <row r="1874" spans="3:11" ht="15" customHeight="1" x14ac:dyDescent="0.25">
      <c r="C1874" s="175"/>
      <c r="E1874" s="175"/>
      <c r="H1874" s="175"/>
      <c r="I1874" s="175"/>
      <c r="J1874" s="202"/>
      <c r="K1874" s="198"/>
    </row>
    <row r="1875" spans="3:11" ht="15" customHeight="1" x14ac:dyDescent="0.25">
      <c r="C1875" s="175"/>
      <c r="E1875" s="175"/>
      <c r="H1875" s="175"/>
      <c r="I1875" s="175"/>
      <c r="J1875" s="202"/>
      <c r="K1875" s="198"/>
    </row>
    <row r="1876" spans="3:11" ht="15" customHeight="1" x14ac:dyDescent="0.25">
      <c r="C1876" s="175"/>
      <c r="E1876" s="175"/>
      <c r="H1876" s="175"/>
      <c r="I1876" s="175"/>
      <c r="J1876" s="202"/>
      <c r="K1876" s="198"/>
    </row>
    <row r="1877" spans="3:11" ht="15" customHeight="1" x14ac:dyDescent="0.25">
      <c r="C1877" s="175"/>
      <c r="E1877" s="175"/>
      <c r="H1877" s="175"/>
      <c r="I1877" s="175"/>
      <c r="J1877" s="202"/>
      <c r="K1877" s="198"/>
    </row>
    <row r="1878" spans="3:11" ht="15" customHeight="1" x14ac:dyDescent="0.25">
      <c r="C1878" s="175"/>
      <c r="E1878" s="175"/>
      <c r="H1878" s="175"/>
      <c r="I1878" s="175"/>
      <c r="J1878" s="202"/>
      <c r="K1878" s="198"/>
    </row>
    <row r="1879" spans="3:11" ht="15" customHeight="1" x14ac:dyDescent="0.25">
      <c r="C1879" s="175"/>
      <c r="E1879" s="175"/>
      <c r="H1879" s="175"/>
      <c r="I1879" s="175"/>
      <c r="J1879" s="202"/>
      <c r="K1879" s="198"/>
    </row>
    <row r="1880" spans="3:11" ht="15" customHeight="1" x14ac:dyDescent="0.25">
      <c r="C1880" s="175"/>
      <c r="E1880" s="175"/>
      <c r="H1880" s="175"/>
      <c r="I1880" s="175"/>
      <c r="J1880" s="202"/>
      <c r="K1880" s="198"/>
    </row>
    <row r="1881" spans="3:11" ht="15" customHeight="1" x14ac:dyDescent="0.25">
      <c r="C1881" s="175"/>
      <c r="E1881" s="175"/>
      <c r="H1881" s="175"/>
      <c r="I1881" s="175"/>
      <c r="J1881" s="202"/>
      <c r="K1881" s="198"/>
    </row>
    <row r="1882" spans="3:11" ht="15" customHeight="1" x14ac:dyDescent="0.25">
      <c r="C1882" s="175"/>
      <c r="E1882" s="175"/>
      <c r="H1882" s="175"/>
      <c r="I1882" s="175"/>
      <c r="J1882" s="202"/>
      <c r="K1882" s="198"/>
    </row>
    <row r="1883" spans="3:11" ht="15" customHeight="1" x14ac:dyDescent="0.25">
      <c r="C1883" s="175"/>
      <c r="E1883" s="175"/>
      <c r="H1883" s="175"/>
      <c r="I1883" s="175"/>
      <c r="J1883" s="202"/>
      <c r="K1883" s="198"/>
    </row>
    <row r="1884" spans="3:11" ht="15" customHeight="1" x14ac:dyDescent="0.25">
      <c r="C1884" s="175"/>
      <c r="E1884" s="175"/>
      <c r="H1884" s="175"/>
      <c r="I1884" s="175"/>
      <c r="J1884" s="202"/>
      <c r="K1884" s="198"/>
    </row>
    <row r="1885" spans="3:11" ht="15" customHeight="1" x14ac:dyDescent="0.25">
      <c r="C1885" s="175"/>
      <c r="E1885" s="175"/>
      <c r="H1885" s="175"/>
      <c r="I1885" s="175"/>
      <c r="J1885" s="202"/>
      <c r="K1885" s="198"/>
    </row>
    <row r="1886" spans="3:11" ht="15" customHeight="1" x14ac:dyDescent="0.25">
      <c r="C1886" s="175"/>
      <c r="E1886" s="175"/>
      <c r="H1886" s="175"/>
      <c r="I1886" s="175"/>
      <c r="J1886" s="202"/>
      <c r="K1886" s="198"/>
    </row>
    <row r="1887" spans="3:11" ht="15" customHeight="1" x14ac:dyDescent="0.25">
      <c r="C1887" s="175"/>
      <c r="E1887" s="175"/>
      <c r="H1887" s="175"/>
      <c r="I1887" s="175"/>
      <c r="J1887" s="202"/>
      <c r="K1887" s="198"/>
    </row>
    <row r="1888" spans="3:11" ht="15" customHeight="1" x14ac:dyDescent="0.25">
      <c r="C1888" s="175"/>
      <c r="E1888" s="175"/>
      <c r="H1888" s="175"/>
      <c r="I1888" s="175"/>
      <c r="J1888" s="202"/>
      <c r="K1888" s="198"/>
    </row>
    <row r="1889" spans="3:11" ht="15" customHeight="1" x14ac:dyDescent="0.25">
      <c r="C1889" s="175"/>
      <c r="E1889" s="175"/>
      <c r="H1889" s="175"/>
      <c r="I1889" s="175"/>
      <c r="J1889" s="202"/>
      <c r="K1889" s="198"/>
    </row>
    <row r="1890" spans="3:11" ht="15" customHeight="1" x14ac:dyDescent="0.25">
      <c r="C1890" s="175"/>
      <c r="E1890" s="175"/>
      <c r="H1890" s="175"/>
      <c r="I1890" s="175"/>
      <c r="J1890" s="202"/>
      <c r="K1890" s="198"/>
    </row>
    <row r="1891" spans="3:11" ht="15" customHeight="1" x14ac:dyDescent="0.25">
      <c r="C1891" s="175"/>
      <c r="E1891" s="175"/>
      <c r="H1891" s="175"/>
      <c r="I1891" s="175"/>
      <c r="J1891" s="202"/>
      <c r="K1891" s="198"/>
    </row>
    <row r="1892" spans="3:11" ht="15" customHeight="1" x14ac:dyDescent="0.25">
      <c r="C1892" s="175"/>
      <c r="E1892" s="175"/>
      <c r="H1892" s="175"/>
      <c r="I1892" s="175"/>
      <c r="J1892" s="202"/>
      <c r="K1892" s="198"/>
    </row>
    <row r="1893" spans="3:11" ht="15" customHeight="1" x14ac:dyDescent="0.25">
      <c r="C1893" s="175"/>
      <c r="E1893" s="175"/>
      <c r="H1893" s="175"/>
      <c r="I1893" s="175"/>
      <c r="J1893" s="202"/>
      <c r="K1893" s="198"/>
    </row>
    <row r="1894" spans="3:11" ht="15" customHeight="1" x14ac:dyDescent="0.25">
      <c r="C1894" s="175"/>
      <c r="E1894" s="175"/>
      <c r="H1894" s="175"/>
      <c r="I1894" s="175"/>
      <c r="J1894" s="202"/>
      <c r="K1894" s="198"/>
    </row>
    <row r="1895" spans="3:11" ht="15" customHeight="1" x14ac:dyDescent="0.25">
      <c r="C1895" s="175"/>
      <c r="E1895" s="175"/>
      <c r="H1895" s="175"/>
      <c r="I1895" s="175"/>
      <c r="J1895" s="202"/>
      <c r="K1895" s="198"/>
    </row>
    <row r="1896" spans="3:11" ht="15" customHeight="1" x14ac:dyDescent="0.25">
      <c r="C1896" s="175"/>
      <c r="E1896" s="175"/>
      <c r="H1896" s="175"/>
      <c r="I1896" s="175"/>
      <c r="J1896" s="202"/>
      <c r="K1896" s="198"/>
    </row>
    <row r="1897" spans="3:11" ht="15" customHeight="1" x14ac:dyDescent="0.25">
      <c r="C1897" s="175"/>
      <c r="E1897" s="175"/>
      <c r="H1897" s="175"/>
      <c r="I1897" s="175"/>
      <c r="J1897" s="202"/>
      <c r="K1897" s="198"/>
    </row>
    <row r="1898" spans="3:11" ht="15" customHeight="1" x14ac:dyDescent="0.25">
      <c r="C1898" s="175"/>
      <c r="E1898" s="175"/>
      <c r="H1898" s="175"/>
      <c r="I1898" s="175"/>
      <c r="J1898" s="202"/>
      <c r="K1898" s="198"/>
    </row>
    <row r="1899" spans="3:11" ht="15" customHeight="1" x14ac:dyDescent="0.25">
      <c r="C1899" s="175"/>
      <c r="E1899" s="175"/>
      <c r="H1899" s="175"/>
      <c r="I1899" s="175"/>
      <c r="J1899" s="202"/>
      <c r="K1899" s="198"/>
    </row>
    <row r="1900" spans="3:11" ht="15" customHeight="1" x14ac:dyDescent="0.25">
      <c r="C1900" s="175"/>
      <c r="E1900" s="175"/>
      <c r="H1900" s="175"/>
      <c r="I1900" s="175"/>
      <c r="J1900" s="202"/>
      <c r="K1900" s="198"/>
    </row>
    <row r="1901" spans="3:11" ht="15" customHeight="1" x14ac:dyDescent="0.25">
      <c r="C1901" s="175"/>
      <c r="E1901" s="175"/>
      <c r="H1901" s="175"/>
      <c r="I1901" s="175"/>
      <c r="J1901" s="202"/>
      <c r="K1901" s="198"/>
    </row>
    <row r="1902" spans="3:11" ht="15" customHeight="1" x14ac:dyDescent="0.25">
      <c r="C1902" s="175"/>
      <c r="E1902" s="175"/>
      <c r="H1902" s="175"/>
      <c r="I1902" s="175"/>
      <c r="J1902" s="202"/>
      <c r="K1902" s="198"/>
    </row>
    <row r="1903" spans="3:11" ht="15" customHeight="1" x14ac:dyDescent="0.25">
      <c r="C1903" s="175"/>
      <c r="E1903" s="175"/>
      <c r="H1903" s="175"/>
      <c r="I1903" s="175"/>
      <c r="J1903" s="202"/>
      <c r="K1903" s="198"/>
    </row>
    <row r="1904" spans="3:11" ht="15" customHeight="1" x14ac:dyDescent="0.25">
      <c r="C1904" s="175"/>
      <c r="E1904" s="175"/>
      <c r="H1904" s="175"/>
      <c r="I1904" s="175"/>
      <c r="J1904" s="202"/>
      <c r="K1904" s="198"/>
    </row>
    <row r="1905" spans="3:11" ht="15" customHeight="1" x14ac:dyDescent="0.25">
      <c r="C1905" s="175"/>
      <c r="E1905" s="175"/>
      <c r="H1905" s="175"/>
      <c r="I1905" s="175"/>
      <c r="J1905" s="202"/>
      <c r="K1905" s="198"/>
    </row>
    <row r="1906" spans="3:11" ht="15" customHeight="1" x14ac:dyDescent="0.25">
      <c r="C1906" s="175"/>
      <c r="E1906" s="175"/>
      <c r="H1906" s="175"/>
      <c r="I1906" s="175"/>
      <c r="J1906" s="202"/>
      <c r="K1906" s="198"/>
    </row>
    <row r="1907" spans="3:11" ht="15" customHeight="1" x14ac:dyDescent="0.25">
      <c r="C1907" s="175"/>
      <c r="E1907" s="175"/>
      <c r="H1907" s="175"/>
      <c r="I1907" s="175"/>
      <c r="J1907" s="202"/>
      <c r="K1907" s="198"/>
    </row>
    <row r="1908" spans="3:11" ht="15" customHeight="1" x14ac:dyDescent="0.25">
      <c r="C1908" s="175"/>
      <c r="E1908" s="175"/>
      <c r="H1908" s="175"/>
      <c r="I1908" s="175"/>
      <c r="J1908" s="202"/>
      <c r="K1908" s="198"/>
    </row>
    <row r="1909" spans="3:11" ht="15" customHeight="1" x14ac:dyDescent="0.25">
      <c r="C1909" s="175"/>
      <c r="E1909" s="175"/>
      <c r="H1909" s="175"/>
      <c r="I1909" s="175"/>
      <c r="J1909" s="202"/>
      <c r="K1909" s="198"/>
    </row>
    <row r="1910" spans="3:11" ht="15" customHeight="1" x14ac:dyDescent="0.25">
      <c r="C1910" s="175"/>
      <c r="E1910" s="175"/>
      <c r="H1910" s="175"/>
      <c r="I1910" s="175"/>
      <c r="J1910" s="202"/>
      <c r="K1910" s="198"/>
    </row>
    <row r="1911" spans="3:11" ht="15" customHeight="1" x14ac:dyDescent="0.25">
      <c r="C1911" s="175"/>
      <c r="E1911" s="175"/>
      <c r="H1911" s="175"/>
      <c r="I1911" s="175"/>
      <c r="J1911" s="202"/>
      <c r="K1911" s="198"/>
    </row>
    <row r="1912" spans="3:11" ht="15" customHeight="1" x14ac:dyDescent="0.25">
      <c r="C1912" s="175"/>
      <c r="E1912" s="175"/>
      <c r="H1912" s="175"/>
      <c r="I1912" s="175"/>
      <c r="J1912" s="202"/>
      <c r="K1912" s="198"/>
    </row>
    <row r="1913" spans="3:11" ht="15" customHeight="1" x14ac:dyDescent="0.25">
      <c r="C1913" s="175"/>
      <c r="E1913" s="175"/>
      <c r="H1913" s="175"/>
      <c r="I1913" s="175"/>
      <c r="J1913" s="202"/>
      <c r="K1913" s="198"/>
    </row>
    <row r="1914" spans="3:11" ht="15" customHeight="1" x14ac:dyDescent="0.25">
      <c r="C1914" s="175"/>
      <c r="E1914" s="175"/>
      <c r="H1914" s="175"/>
      <c r="I1914" s="175"/>
      <c r="J1914" s="202"/>
      <c r="K1914" s="198"/>
    </row>
    <row r="1915" spans="3:11" ht="15" customHeight="1" x14ac:dyDescent="0.25">
      <c r="C1915" s="175"/>
      <c r="E1915" s="175"/>
      <c r="H1915" s="175"/>
      <c r="I1915" s="175"/>
      <c r="J1915" s="202"/>
      <c r="K1915" s="198"/>
    </row>
    <row r="1916" spans="3:11" ht="15" customHeight="1" x14ac:dyDescent="0.25">
      <c r="C1916" s="175"/>
      <c r="E1916" s="175"/>
      <c r="H1916" s="175"/>
      <c r="I1916" s="175"/>
      <c r="J1916" s="202"/>
      <c r="K1916" s="198"/>
    </row>
    <row r="1917" spans="3:11" ht="15" customHeight="1" x14ac:dyDescent="0.25">
      <c r="C1917" s="175"/>
      <c r="E1917" s="175"/>
      <c r="H1917" s="175"/>
      <c r="I1917" s="175"/>
      <c r="J1917" s="202"/>
      <c r="K1917" s="198"/>
    </row>
    <row r="1918" spans="3:11" ht="15" customHeight="1" x14ac:dyDescent="0.25">
      <c r="C1918" s="175"/>
      <c r="E1918" s="175"/>
      <c r="H1918" s="175"/>
      <c r="I1918" s="175"/>
      <c r="J1918" s="202"/>
      <c r="K1918" s="198"/>
    </row>
    <row r="1919" spans="3:11" ht="15" customHeight="1" x14ac:dyDescent="0.25">
      <c r="C1919" s="175"/>
      <c r="E1919" s="175"/>
      <c r="H1919" s="175"/>
      <c r="I1919" s="175"/>
      <c r="J1919" s="202"/>
      <c r="K1919" s="198"/>
    </row>
    <row r="1920" spans="3:11" ht="15" customHeight="1" x14ac:dyDescent="0.25">
      <c r="C1920" s="175"/>
      <c r="E1920" s="175"/>
      <c r="H1920" s="175"/>
      <c r="I1920" s="175"/>
      <c r="J1920" s="202"/>
      <c r="K1920" s="198"/>
    </row>
    <row r="1921" spans="3:11" ht="15" customHeight="1" x14ac:dyDescent="0.25">
      <c r="C1921" s="175"/>
      <c r="E1921" s="175"/>
      <c r="H1921" s="175"/>
      <c r="I1921" s="175"/>
      <c r="J1921" s="202"/>
      <c r="K1921" s="198"/>
    </row>
    <row r="1922" spans="3:11" ht="15" customHeight="1" x14ac:dyDescent="0.25">
      <c r="C1922" s="175"/>
      <c r="E1922" s="175"/>
      <c r="H1922" s="175"/>
      <c r="I1922" s="175"/>
      <c r="J1922" s="202"/>
      <c r="K1922" s="198"/>
    </row>
    <row r="1923" spans="3:11" ht="15" customHeight="1" x14ac:dyDescent="0.25">
      <c r="C1923" s="175"/>
      <c r="E1923" s="175"/>
      <c r="H1923" s="175"/>
      <c r="I1923" s="175"/>
      <c r="J1923" s="202"/>
      <c r="K1923" s="198"/>
    </row>
    <row r="1924" spans="3:11" ht="15" customHeight="1" x14ac:dyDescent="0.25">
      <c r="C1924" s="175"/>
      <c r="E1924" s="175"/>
      <c r="H1924" s="175"/>
      <c r="I1924" s="175"/>
      <c r="J1924" s="202"/>
      <c r="K1924" s="198"/>
    </row>
    <row r="1925" spans="3:11" ht="15" customHeight="1" x14ac:dyDescent="0.25">
      <c r="C1925" s="175"/>
      <c r="E1925" s="175"/>
      <c r="H1925" s="175"/>
      <c r="I1925" s="175"/>
      <c r="J1925" s="202"/>
      <c r="K1925" s="198"/>
    </row>
    <row r="1926" spans="3:11" ht="15" customHeight="1" x14ac:dyDescent="0.25">
      <c r="C1926" s="175"/>
      <c r="E1926" s="175"/>
      <c r="H1926" s="175"/>
      <c r="I1926" s="175"/>
      <c r="J1926" s="202"/>
      <c r="K1926" s="198"/>
    </row>
    <row r="1927" spans="3:11" ht="15" customHeight="1" x14ac:dyDescent="0.25">
      <c r="C1927" s="175"/>
      <c r="E1927" s="175"/>
      <c r="H1927" s="175"/>
      <c r="I1927" s="175"/>
      <c r="J1927" s="202"/>
      <c r="K1927" s="198"/>
    </row>
    <row r="1928" spans="3:11" ht="15" customHeight="1" x14ac:dyDescent="0.25">
      <c r="C1928" s="175"/>
      <c r="E1928" s="175"/>
      <c r="H1928" s="175"/>
      <c r="I1928" s="175"/>
      <c r="J1928" s="202"/>
      <c r="K1928" s="198"/>
    </row>
    <row r="1929" spans="3:11" ht="15" customHeight="1" x14ac:dyDescent="0.25">
      <c r="C1929" s="175"/>
      <c r="E1929" s="175"/>
      <c r="H1929" s="175"/>
      <c r="I1929" s="175"/>
      <c r="J1929" s="202"/>
      <c r="K1929" s="198"/>
    </row>
    <row r="1930" spans="3:11" ht="15" customHeight="1" x14ac:dyDescent="0.25">
      <c r="C1930" s="175"/>
      <c r="E1930" s="175"/>
      <c r="H1930" s="175"/>
      <c r="I1930" s="175"/>
      <c r="J1930" s="202"/>
      <c r="K1930" s="198"/>
    </row>
    <row r="1931" spans="3:11" ht="15" customHeight="1" x14ac:dyDescent="0.25">
      <c r="C1931" s="175"/>
      <c r="E1931" s="175"/>
      <c r="H1931" s="175"/>
      <c r="I1931" s="175"/>
      <c r="J1931" s="202"/>
      <c r="K1931" s="198"/>
    </row>
    <row r="1932" spans="3:11" ht="15" customHeight="1" x14ac:dyDescent="0.25">
      <c r="C1932" s="175"/>
      <c r="E1932" s="175"/>
      <c r="H1932" s="175"/>
      <c r="I1932" s="175"/>
      <c r="J1932" s="202"/>
      <c r="K1932" s="198"/>
    </row>
    <row r="1933" spans="3:11" ht="15" customHeight="1" x14ac:dyDescent="0.25">
      <c r="C1933" s="175"/>
      <c r="E1933" s="175"/>
      <c r="H1933" s="175"/>
      <c r="I1933" s="175"/>
      <c r="J1933" s="202"/>
      <c r="K1933" s="198"/>
    </row>
    <row r="1934" spans="3:11" ht="15" customHeight="1" x14ac:dyDescent="0.25">
      <c r="C1934" s="175"/>
      <c r="E1934" s="175"/>
      <c r="H1934" s="175"/>
      <c r="I1934" s="175"/>
      <c r="J1934" s="202"/>
      <c r="K1934" s="198"/>
    </row>
    <row r="1935" spans="3:11" ht="15" customHeight="1" x14ac:dyDescent="0.25">
      <c r="C1935" s="175"/>
      <c r="E1935" s="175"/>
      <c r="H1935" s="175"/>
      <c r="I1935" s="175"/>
      <c r="J1935" s="202"/>
      <c r="K1935" s="198"/>
    </row>
    <row r="1936" spans="3:11" ht="15" customHeight="1" x14ac:dyDescent="0.25">
      <c r="C1936" s="175"/>
      <c r="E1936" s="175"/>
      <c r="H1936" s="175"/>
      <c r="I1936" s="175"/>
      <c r="J1936" s="202"/>
      <c r="K1936" s="198"/>
    </row>
    <row r="1937" spans="3:11" ht="15" customHeight="1" x14ac:dyDescent="0.25">
      <c r="C1937" s="175"/>
      <c r="E1937" s="175"/>
      <c r="H1937" s="175"/>
      <c r="I1937" s="175"/>
      <c r="J1937" s="202"/>
      <c r="K1937" s="198"/>
    </row>
    <row r="1938" spans="3:11" ht="15" customHeight="1" x14ac:dyDescent="0.25">
      <c r="C1938" s="175"/>
      <c r="E1938" s="175"/>
      <c r="H1938" s="175"/>
      <c r="I1938" s="175"/>
      <c r="J1938" s="202"/>
      <c r="K1938" s="198"/>
    </row>
    <row r="1939" spans="3:11" ht="15" customHeight="1" x14ac:dyDescent="0.25">
      <c r="C1939" s="175"/>
      <c r="E1939" s="175"/>
      <c r="H1939" s="175"/>
      <c r="I1939" s="175"/>
      <c r="J1939" s="202"/>
      <c r="K1939" s="198"/>
    </row>
    <row r="1940" spans="3:11" ht="15" customHeight="1" x14ac:dyDescent="0.25">
      <c r="C1940" s="175"/>
      <c r="E1940" s="175"/>
      <c r="H1940" s="175"/>
      <c r="I1940" s="175"/>
      <c r="J1940" s="202"/>
      <c r="K1940" s="198"/>
    </row>
    <row r="1941" spans="3:11" ht="15" customHeight="1" x14ac:dyDescent="0.25">
      <c r="C1941" s="175"/>
      <c r="E1941" s="175"/>
      <c r="H1941" s="175"/>
      <c r="I1941" s="175"/>
      <c r="J1941" s="202"/>
      <c r="K1941" s="198"/>
    </row>
    <row r="1942" spans="3:11" ht="15" customHeight="1" x14ac:dyDescent="0.25">
      <c r="C1942" s="175"/>
      <c r="E1942" s="175"/>
      <c r="H1942" s="175"/>
      <c r="I1942" s="175"/>
      <c r="J1942" s="202"/>
      <c r="K1942" s="198"/>
    </row>
    <row r="1943" spans="3:11" ht="15" customHeight="1" x14ac:dyDescent="0.25">
      <c r="C1943" s="175"/>
      <c r="E1943" s="175"/>
      <c r="H1943" s="175"/>
      <c r="I1943" s="175"/>
      <c r="J1943" s="202"/>
      <c r="K1943" s="198"/>
    </row>
    <row r="1944" spans="3:11" ht="15" customHeight="1" x14ac:dyDescent="0.25">
      <c r="C1944" s="175"/>
      <c r="E1944" s="175"/>
      <c r="H1944" s="175"/>
      <c r="I1944" s="175"/>
      <c r="J1944" s="202"/>
      <c r="K1944" s="198"/>
    </row>
    <row r="1945" spans="3:11" ht="15" customHeight="1" x14ac:dyDescent="0.25">
      <c r="C1945" s="175"/>
      <c r="E1945" s="175"/>
      <c r="H1945" s="175"/>
      <c r="I1945" s="175"/>
      <c r="J1945" s="202"/>
      <c r="K1945" s="198"/>
    </row>
    <row r="1946" spans="3:11" ht="15" customHeight="1" x14ac:dyDescent="0.25">
      <c r="C1946" s="175"/>
      <c r="E1946" s="175"/>
      <c r="H1946" s="175"/>
      <c r="I1946" s="175"/>
      <c r="J1946" s="202"/>
      <c r="K1946" s="198"/>
    </row>
    <row r="1947" spans="3:11" ht="15" customHeight="1" x14ac:dyDescent="0.25">
      <c r="C1947" s="175"/>
      <c r="E1947" s="175"/>
      <c r="H1947" s="175"/>
      <c r="I1947" s="175"/>
      <c r="J1947" s="202"/>
      <c r="K1947" s="198"/>
    </row>
    <row r="1948" spans="3:11" ht="15" customHeight="1" x14ac:dyDescent="0.25">
      <c r="C1948" s="175"/>
      <c r="E1948" s="175"/>
      <c r="H1948" s="175"/>
      <c r="I1948" s="175"/>
      <c r="J1948" s="202"/>
      <c r="K1948" s="198"/>
    </row>
    <row r="1949" spans="3:11" ht="15" customHeight="1" x14ac:dyDescent="0.25">
      <c r="C1949" s="175"/>
      <c r="E1949" s="175"/>
      <c r="H1949" s="175"/>
      <c r="I1949" s="175"/>
      <c r="J1949" s="202"/>
      <c r="K1949" s="198"/>
    </row>
    <row r="1950" spans="3:11" ht="15" customHeight="1" x14ac:dyDescent="0.25">
      <c r="C1950" s="175"/>
      <c r="E1950" s="175"/>
      <c r="H1950" s="175"/>
      <c r="I1950" s="175"/>
      <c r="J1950" s="202"/>
      <c r="K1950" s="198"/>
    </row>
    <row r="1951" spans="3:11" ht="15" customHeight="1" x14ac:dyDescent="0.25">
      <c r="C1951" s="175"/>
      <c r="E1951" s="175"/>
      <c r="H1951" s="175"/>
      <c r="I1951" s="175"/>
      <c r="J1951" s="202"/>
      <c r="K1951" s="198"/>
    </row>
    <row r="1952" spans="3:11" ht="15" customHeight="1" x14ac:dyDescent="0.25">
      <c r="C1952" s="175"/>
      <c r="E1952" s="175"/>
      <c r="H1952" s="175"/>
      <c r="I1952" s="175"/>
      <c r="J1952" s="202"/>
      <c r="K1952" s="198"/>
    </row>
    <row r="1953" spans="3:11" ht="15" customHeight="1" x14ac:dyDescent="0.25">
      <c r="C1953" s="175"/>
      <c r="E1953" s="175"/>
      <c r="H1953" s="175"/>
      <c r="I1953" s="175"/>
      <c r="J1953" s="202"/>
      <c r="K1953" s="198"/>
    </row>
    <row r="1954" spans="3:11" ht="15" customHeight="1" x14ac:dyDescent="0.25">
      <c r="C1954" s="175"/>
      <c r="E1954" s="175"/>
      <c r="H1954" s="175"/>
      <c r="I1954" s="175"/>
      <c r="J1954" s="202"/>
      <c r="K1954" s="198"/>
    </row>
    <row r="1955" spans="3:11" ht="15" customHeight="1" x14ac:dyDescent="0.25">
      <c r="C1955" s="175"/>
      <c r="E1955" s="175"/>
      <c r="H1955" s="175"/>
      <c r="I1955" s="175"/>
      <c r="J1955" s="202"/>
      <c r="K1955" s="198"/>
    </row>
    <row r="1956" spans="3:11" ht="15" customHeight="1" x14ac:dyDescent="0.25">
      <c r="C1956" s="175"/>
      <c r="E1956" s="175"/>
      <c r="H1956" s="175"/>
      <c r="I1956" s="175"/>
      <c r="J1956" s="202"/>
      <c r="K1956" s="198"/>
    </row>
    <row r="1957" spans="3:11" ht="15" customHeight="1" x14ac:dyDescent="0.25">
      <c r="C1957" s="175"/>
      <c r="E1957" s="175"/>
      <c r="H1957" s="175"/>
      <c r="I1957" s="175"/>
      <c r="J1957" s="202"/>
      <c r="K1957" s="198"/>
    </row>
    <row r="1958" spans="3:11" ht="15" customHeight="1" x14ac:dyDescent="0.25">
      <c r="C1958" s="175"/>
      <c r="E1958" s="175"/>
      <c r="H1958" s="175"/>
      <c r="I1958" s="175"/>
      <c r="J1958" s="202"/>
      <c r="K1958" s="198"/>
    </row>
    <row r="1959" spans="3:11" ht="15" customHeight="1" x14ac:dyDescent="0.25">
      <c r="C1959" s="175"/>
      <c r="E1959" s="175"/>
      <c r="H1959" s="175"/>
      <c r="I1959" s="175"/>
      <c r="J1959" s="202"/>
      <c r="K1959" s="198"/>
    </row>
    <row r="1960" spans="3:11" ht="15" customHeight="1" x14ac:dyDescent="0.25">
      <c r="C1960" s="175"/>
      <c r="E1960" s="175"/>
      <c r="H1960" s="175"/>
      <c r="I1960" s="175"/>
      <c r="J1960" s="202"/>
      <c r="K1960" s="198"/>
    </row>
    <row r="1961" spans="3:11" ht="15" customHeight="1" x14ac:dyDescent="0.25">
      <c r="C1961" s="175"/>
      <c r="E1961" s="175"/>
      <c r="H1961" s="175"/>
      <c r="I1961" s="175"/>
      <c r="J1961" s="202"/>
      <c r="K1961" s="198"/>
    </row>
    <row r="1962" spans="3:11" ht="15" customHeight="1" x14ac:dyDescent="0.25">
      <c r="C1962" s="175"/>
      <c r="E1962" s="175"/>
      <c r="H1962" s="175"/>
      <c r="I1962" s="175"/>
      <c r="J1962" s="202"/>
      <c r="K1962" s="198"/>
    </row>
    <row r="1963" spans="3:11" ht="15" customHeight="1" x14ac:dyDescent="0.25">
      <c r="C1963" s="175"/>
      <c r="E1963" s="175"/>
      <c r="H1963" s="175"/>
      <c r="I1963" s="175"/>
      <c r="J1963" s="202"/>
      <c r="K1963" s="198"/>
    </row>
    <row r="1964" spans="3:11" ht="15" customHeight="1" x14ac:dyDescent="0.25">
      <c r="C1964" s="175"/>
      <c r="E1964" s="175"/>
      <c r="H1964" s="175"/>
      <c r="I1964" s="175"/>
      <c r="J1964" s="202"/>
      <c r="K1964" s="198"/>
    </row>
    <row r="1965" spans="3:11" ht="15" customHeight="1" x14ac:dyDescent="0.25">
      <c r="C1965" s="175"/>
      <c r="E1965" s="175"/>
      <c r="H1965" s="175"/>
      <c r="I1965" s="175"/>
      <c r="J1965" s="202"/>
      <c r="K1965" s="198"/>
    </row>
    <row r="1966" spans="3:11" ht="15" customHeight="1" x14ac:dyDescent="0.25">
      <c r="C1966" s="175"/>
      <c r="E1966" s="175"/>
      <c r="H1966" s="175"/>
      <c r="I1966" s="175"/>
      <c r="J1966" s="202"/>
      <c r="K1966" s="198"/>
    </row>
    <row r="1967" spans="3:11" ht="15" customHeight="1" x14ac:dyDescent="0.25">
      <c r="C1967" s="175"/>
      <c r="E1967" s="175"/>
      <c r="H1967" s="175"/>
      <c r="I1967" s="175"/>
      <c r="J1967" s="202"/>
      <c r="K1967" s="198"/>
    </row>
    <row r="1968" spans="3:11" ht="15" customHeight="1" x14ac:dyDescent="0.25">
      <c r="C1968" s="175"/>
      <c r="E1968" s="175"/>
      <c r="H1968" s="175"/>
      <c r="I1968" s="175"/>
      <c r="J1968" s="202"/>
      <c r="K1968" s="198"/>
    </row>
    <row r="1969" spans="3:11" ht="15" customHeight="1" x14ac:dyDescent="0.25">
      <c r="C1969" s="175"/>
      <c r="E1969" s="175"/>
      <c r="H1969" s="175"/>
      <c r="I1969" s="175"/>
      <c r="J1969" s="202"/>
      <c r="K1969" s="198"/>
    </row>
    <row r="1970" spans="3:11" ht="15" customHeight="1" x14ac:dyDescent="0.25">
      <c r="C1970" s="175"/>
      <c r="E1970" s="175"/>
      <c r="H1970" s="175"/>
      <c r="I1970" s="175"/>
      <c r="J1970" s="202"/>
      <c r="K1970" s="198"/>
    </row>
    <row r="1971" spans="3:11" ht="15" customHeight="1" x14ac:dyDescent="0.25">
      <c r="C1971" s="175"/>
      <c r="E1971" s="175"/>
      <c r="H1971" s="175"/>
      <c r="I1971" s="175"/>
      <c r="J1971" s="202"/>
      <c r="K1971" s="198"/>
    </row>
    <row r="1972" spans="3:11" ht="15" customHeight="1" x14ac:dyDescent="0.25">
      <c r="C1972" s="175"/>
      <c r="E1972" s="175"/>
      <c r="H1972" s="175"/>
      <c r="I1972" s="175"/>
      <c r="J1972" s="202"/>
      <c r="K1972" s="198"/>
    </row>
    <row r="1973" spans="3:11" ht="15" customHeight="1" x14ac:dyDescent="0.25">
      <c r="C1973" s="175"/>
      <c r="E1973" s="175"/>
      <c r="H1973" s="175"/>
      <c r="I1973" s="175"/>
      <c r="J1973" s="202"/>
      <c r="K1973" s="198"/>
    </row>
    <row r="1974" spans="3:11" ht="15" customHeight="1" x14ac:dyDescent="0.25">
      <c r="C1974" s="175"/>
      <c r="E1974" s="175"/>
      <c r="H1974" s="175"/>
      <c r="I1974" s="175"/>
      <c r="J1974" s="202"/>
      <c r="K1974" s="198"/>
    </row>
    <row r="1975" spans="3:11" ht="15" customHeight="1" x14ac:dyDescent="0.25">
      <c r="C1975" s="175"/>
      <c r="E1975" s="175"/>
      <c r="H1975" s="175"/>
      <c r="I1975" s="175"/>
      <c r="J1975" s="202"/>
      <c r="K1975" s="198"/>
    </row>
    <row r="1976" spans="3:11" ht="15" customHeight="1" x14ac:dyDescent="0.25">
      <c r="C1976" s="175"/>
      <c r="E1976" s="175"/>
      <c r="H1976" s="175"/>
      <c r="I1976" s="175"/>
      <c r="J1976" s="202"/>
      <c r="K1976" s="198"/>
    </row>
    <row r="1977" spans="3:11" ht="15" customHeight="1" x14ac:dyDescent="0.25">
      <c r="C1977" s="175"/>
      <c r="E1977" s="175"/>
      <c r="H1977" s="175"/>
      <c r="I1977" s="175"/>
      <c r="J1977" s="202"/>
      <c r="K1977" s="198"/>
    </row>
    <row r="1978" spans="3:11" ht="15" customHeight="1" x14ac:dyDescent="0.25">
      <c r="C1978" s="175"/>
      <c r="E1978" s="175"/>
      <c r="H1978" s="175"/>
      <c r="I1978" s="175"/>
      <c r="J1978" s="202"/>
      <c r="K1978" s="198"/>
    </row>
    <row r="1979" spans="3:11" ht="15" customHeight="1" x14ac:dyDescent="0.25">
      <c r="C1979" s="175"/>
      <c r="E1979" s="175"/>
      <c r="H1979" s="175"/>
      <c r="I1979" s="175"/>
      <c r="J1979" s="202"/>
      <c r="K1979" s="198"/>
    </row>
    <row r="1980" spans="3:11" ht="15" customHeight="1" x14ac:dyDescent="0.25">
      <c r="C1980" s="175"/>
      <c r="E1980" s="175"/>
      <c r="H1980" s="175"/>
      <c r="I1980" s="175"/>
      <c r="J1980" s="202"/>
      <c r="K1980" s="198"/>
    </row>
    <row r="1981" spans="3:11" ht="15" customHeight="1" x14ac:dyDescent="0.25">
      <c r="C1981" s="175"/>
      <c r="E1981" s="175"/>
      <c r="H1981" s="175"/>
      <c r="I1981" s="175"/>
      <c r="J1981" s="202"/>
      <c r="K1981" s="198"/>
    </row>
    <row r="1982" spans="3:11" ht="15" customHeight="1" x14ac:dyDescent="0.25">
      <c r="C1982" s="175"/>
      <c r="E1982" s="175"/>
      <c r="H1982" s="175"/>
      <c r="I1982" s="175"/>
      <c r="J1982" s="202"/>
      <c r="K1982" s="198"/>
    </row>
    <row r="1983" spans="3:11" ht="15" customHeight="1" x14ac:dyDescent="0.25">
      <c r="C1983" s="175"/>
      <c r="E1983" s="175"/>
      <c r="H1983" s="175"/>
      <c r="I1983" s="175"/>
      <c r="J1983" s="202"/>
      <c r="K1983" s="198"/>
    </row>
    <row r="1984" spans="3:11" ht="15" customHeight="1" x14ac:dyDescent="0.25">
      <c r="C1984" s="175"/>
      <c r="E1984" s="175"/>
      <c r="H1984" s="175"/>
      <c r="I1984" s="175"/>
      <c r="J1984" s="202"/>
      <c r="K1984" s="198"/>
    </row>
    <row r="1985" spans="3:11" ht="15" customHeight="1" x14ac:dyDescent="0.25">
      <c r="C1985" s="175"/>
      <c r="E1985" s="175"/>
      <c r="H1985" s="175"/>
      <c r="I1985" s="175"/>
      <c r="J1985" s="202"/>
      <c r="K1985" s="198"/>
    </row>
    <row r="1986" spans="3:11" ht="15" customHeight="1" x14ac:dyDescent="0.25">
      <c r="C1986" s="175"/>
      <c r="E1986" s="175"/>
      <c r="H1986" s="175"/>
      <c r="I1986" s="175"/>
      <c r="J1986" s="202"/>
      <c r="K1986" s="198"/>
    </row>
    <row r="1987" spans="3:11" ht="15" customHeight="1" x14ac:dyDescent="0.25">
      <c r="C1987" s="175"/>
      <c r="E1987" s="175"/>
      <c r="H1987" s="175"/>
      <c r="I1987" s="175"/>
      <c r="J1987" s="202"/>
      <c r="K1987" s="198"/>
    </row>
    <row r="1988" spans="3:11" ht="15" customHeight="1" x14ac:dyDescent="0.25">
      <c r="C1988" s="175"/>
      <c r="E1988" s="175"/>
      <c r="H1988" s="175"/>
      <c r="I1988" s="175"/>
      <c r="J1988" s="202"/>
      <c r="K1988" s="198"/>
    </row>
    <row r="1989" spans="3:11" ht="15" customHeight="1" x14ac:dyDescent="0.25">
      <c r="C1989" s="175"/>
      <c r="E1989" s="175"/>
      <c r="H1989" s="175"/>
      <c r="I1989" s="175"/>
      <c r="J1989" s="202"/>
      <c r="K1989" s="198"/>
    </row>
    <row r="1990" spans="3:11" ht="15" customHeight="1" x14ac:dyDescent="0.25">
      <c r="C1990" s="175"/>
      <c r="E1990" s="175"/>
      <c r="H1990" s="175"/>
      <c r="I1990" s="175"/>
      <c r="J1990" s="202"/>
      <c r="K1990" s="198"/>
    </row>
    <row r="1991" spans="3:11" ht="15" customHeight="1" x14ac:dyDescent="0.25">
      <c r="C1991" s="175"/>
      <c r="E1991" s="175"/>
      <c r="H1991" s="175"/>
      <c r="I1991" s="175"/>
      <c r="J1991" s="202"/>
      <c r="K1991" s="198"/>
    </row>
    <row r="1992" spans="3:11" ht="15" customHeight="1" x14ac:dyDescent="0.25">
      <c r="C1992" s="175"/>
      <c r="E1992" s="175"/>
      <c r="H1992" s="175"/>
      <c r="I1992" s="175"/>
      <c r="J1992" s="202"/>
      <c r="K1992" s="198"/>
    </row>
    <row r="1993" spans="3:11" ht="15" customHeight="1" x14ac:dyDescent="0.25">
      <c r="C1993" s="175"/>
      <c r="E1993" s="175"/>
      <c r="H1993" s="175"/>
      <c r="I1993" s="175"/>
      <c r="J1993" s="202"/>
      <c r="K1993" s="198"/>
    </row>
    <row r="1994" spans="3:11" ht="15" customHeight="1" x14ac:dyDescent="0.25">
      <c r="C1994" s="175"/>
      <c r="E1994" s="175"/>
      <c r="H1994" s="175"/>
      <c r="I1994" s="175"/>
      <c r="J1994" s="202"/>
      <c r="K1994" s="198"/>
    </row>
    <row r="1995" spans="3:11" ht="15" customHeight="1" x14ac:dyDescent="0.25">
      <c r="C1995" s="175"/>
      <c r="E1995" s="175"/>
      <c r="H1995" s="175"/>
      <c r="I1995" s="175"/>
      <c r="J1995" s="202"/>
      <c r="K1995" s="198"/>
    </row>
    <row r="1996" spans="3:11" ht="15" customHeight="1" x14ac:dyDescent="0.25">
      <c r="C1996" s="175"/>
      <c r="E1996" s="175"/>
      <c r="H1996" s="175"/>
      <c r="I1996" s="175"/>
      <c r="J1996" s="202"/>
      <c r="K1996" s="198"/>
    </row>
    <row r="1997" spans="3:11" ht="15" customHeight="1" x14ac:dyDescent="0.25">
      <c r="C1997" s="175"/>
      <c r="E1997" s="175"/>
      <c r="H1997" s="175"/>
      <c r="I1997" s="175"/>
      <c r="J1997" s="202"/>
      <c r="K1997" s="198"/>
    </row>
    <row r="1998" spans="3:11" ht="15" customHeight="1" x14ac:dyDescent="0.25">
      <c r="C1998" s="175"/>
      <c r="E1998" s="175"/>
      <c r="H1998" s="175"/>
      <c r="I1998" s="175"/>
      <c r="J1998" s="202"/>
      <c r="K1998" s="198"/>
    </row>
    <row r="1999" spans="3:11" ht="15" customHeight="1" x14ac:dyDescent="0.25">
      <c r="C1999" s="175"/>
      <c r="E1999" s="175"/>
      <c r="H1999" s="175"/>
      <c r="I1999" s="175"/>
      <c r="J1999" s="202"/>
      <c r="K1999" s="198"/>
    </row>
    <row r="2000" spans="3:11" ht="15" customHeight="1" x14ac:dyDescent="0.25">
      <c r="C2000" s="175"/>
      <c r="E2000" s="175"/>
      <c r="H2000" s="175"/>
      <c r="I2000" s="175"/>
      <c r="J2000" s="202"/>
      <c r="K2000" s="198"/>
    </row>
    <row r="2001" spans="3:11" ht="15" customHeight="1" x14ac:dyDescent="0.25">
      <c r="C2001" s="175"/>
      <c r="E2001" s="175"/>
      <c r="H2001" s="175"/>
      <c r="I2001" s="175"/>
      <c r="J2001" s="202"/>
      <c r="K2001" s="198"/>
    </row>
    <row r="2002" spans="3:11" ht="15" customHeight="1" x14ac:dyDescent="0.25">
      <c r="C2002" s="175"/>
      <c r="E2002" s="175"/>
      <c r="H2002" s="175"/>
      <c r="I2002" s="175"/>
      <c r="J2002" s="202"/>
      <c r="K2002" s="198"/>
    </row>
    <row r="2003" spans="3:11" ht="15" customHeight="1" x14ac:dyDescent="0.25">
      <c r="C2003" s="175"/>
      <c r="E2003" s="175"/>
      <c r="H2003" s="175"/>
      <c r="I2003" s="175"/>
      <c r="J2003" s="202"/>
      <c r="K2003" s="198"/>
    </row>
    <row r="2004" spans="3:11" ht="15" customHeight="1" x14ac:dyDescent="0.25">
      <c r="C2004" s="175"/>
      <c r="E2004" s="175"/>
      <c r="H2004" s="175"/>
      <c r="I2004" s="175"/>
      <c r="J2004" s="202"/>
      <c r="K2004" s="198"/>
    </row>
    <row r="2005" spans="3:11" ht="15" customHeight="1" x14ac:dyDescent="0.25">
      <c r="C2005" s="175"/>
      <c r="E2005" s="175"/>
      <c r="H2005" s="175"/>
      <c r="I2005" s="175"/>
      <c r="J2005" s="202"/>
      <c r="K2005" s="198"/>
    </row>
    <row r="2006" spans="3:11" ht="15" customHeight="1" x14ac:dyDescent="0.25">
      <c r="C2006" s="175"/>
      <c r="E2006" s="175"/>
      <c r="H2006" s="175"/>
      <c r="I2006" s="175"/>
      <c r="J2006" s="202"/>
      <c r="K2006" s="198"/>
    </row>
    <row r="2007" spans="3:11" ht="15" customHeight="1" x14ac:dyDescent="0.25">
      <c r="C2007" s="175"/>
      <c r="E2007" s="175"/>
      <c r="H2007" s="175"/>
      <c r="I2007" s="175"/>
      <c r="J2007" s="202"/>
      <c r="K2007" s="198"/>
    </row>
    <row r="2008" spans="3:11" ht="15" customHeight="1" x14ac:dyDescent="0.25">
      <c r="C2008" s="175"/>
      <c r="E2008" s="175"/>
      <c r="H2008" s="175"/>
      <c r="I2008" s="175"/>
      <c r="J2008" s="202"/>
      <c r="K2008" s="198"/>
    </row>
    <row r="2009" spans="3:11" ht="15" customHeight="1" x14ac:dyDescent="0.25">
      <c r="C2009" s="175"/>
      <c r="E2009" s="175"/>
      <c r="H2009" s="175"/>
      <c r="I2009" s="175"/>
      <c r="J2009" s="202"/>
      <c r="K2009" s="198"/>
    </row>
    <row r="2010" spans="3:11" ht="15" customHeight="1" x14ac:dyDescent="0.25">
      <c r="C2010" s="175"/>
      <c r="E2010" s="175"/>
      <c r="H2010" s="175"/>
      <c r="I2010" s="175"/>
      <c r="J2010" s="202"/>
      <c r="K2010" s="198"/>
    </row>
    <row r="2011" spans="3:11" ht="15" customHeight="1" x14ac:dyDescent="0.25">
      <c r="C2011" s="175"/>
      <c r="E2011" s="175"/>
      <c r="H2011" s="175"/>
      <c r="I2011" s="175"/>
      <c r="J2011" s="202"/>
      <c r="K2011" s="198"/>
    </row>
    <row r="2012" spans="3:11" ht="15" customHeight="1" x14ac:dyDescent="0.25">
      <c r="C2012" s="175"/>
      <c r="E2012" s="175"/>
      <c r="H2012" s="175"/>
      <c r="I2012" s="175"/>
      <c r="J2012" s="202"/>
      <c r="K2012" s="198"/>
    </row>
    <row r="2013" spans="3:11" ht="15" customHeight="1" x14ac:dyDescent="0.25">
      <c r="C2013" s="175"/>
      <c r="E2013" s="175"/>
      <c r="H2013" s="175"/>
      <c r="I2013" s="175"/>
      <c r="J2013" s="202"/>
      <c r="K2013" s="198"/>
    </row>
    <row r="2014" spans="3:11" ht="15" customHeight="1" x14ac:dyDescent="0.25">
      <c r="C2014" s="175"/>
      <c r="E2014" s="175"/>
      <c r="H2014" s="175"/>
      <c r="I2014" s="175"/>
      <c r="J2014" s="202"/>
      <c r="K2014" s="198"/>
    </row>
    <row r="2015" spans="3:11" ht="15" customHeight="1" x14ac:dyDescent="0.25">
      <c r="C2015" s="175"/>
      <c r="E2015" s="175"/>
      <c r="H2015" s="175"/>
      <c r="I2015" s="175"/>
      <c r="J2015" s="202"/>
      <c r="K2015" s="198"/>
    </row>
    <row r="2016" spans="3:11" ht="15" customHeight="1" x14ac:dyDescent="0.25">
      <c r="C2016" s="175"/>
      <c r="E2016" s="175"/>
      <c r="H2016" s="175"/>
      <c r="I2016" s="175"/>
      <c r="J2016" s="202"/>
      <c r="K2016" s="198"/>
    </row>
    <row r="2017" spans="3:11" ht="15" customHeight="1" x14ac:dyDescent="0.25">
      <c r="C2017" s="175"/>
      <c r="E2017" s="175"/>
      <c r="H2017" s="175"/>
      <c r="I2017" s="175"/>
      <c r="J2017" s="202"/>
      <c r="K2017" s="198"/>
    </row>
    <row r="2018" spans="3:11" ht="15" customHeight="1" x14ac:dyDescent="0.25">
      <c r="C2018" s="175"/>
      <c r="E2018" s="175"/>
      <c r="H2018" s="175"/>
      <c r="I2018" s="175"/>
      <c r="J2018" s="202"/>
      <c r="K2018" s="198"/>
    </row>
    <row r="2019" spans="3:11" ht="15" customHeight="1" x14ac:dyDescent="0.25">
      <c r="C2019" s="175"/>
      <c r="E2019" s="175"/>
      <c r="H2019" s="175"/>
      <c r="I2019" s="175"/>
      <c r="J2019" s="202"/>
      <c r="K2019" s="198"/>
    </row>
    <row r="2020" spans="3:11" ht="15" customHeight="1" x14ac:dyDescent="0.25">
      <c r="C2020" s="175"/>
      <c r="E2020" s="175"/>
      <c r="H2020" s="175"/>
      <c r="I2020" s="175"/>
      <c r="J2020" s="202"/>
      <c r="K2020" s="198"/>
    </row>
    <row r="2021" spans="3:11" ht="15" customHeight="1" x14ac:dyDescent="0.25">
      <c r="C2021" s="175"/>
      <c r="E2021" s="175"/>
      <c r="H2021" s="175"/>
      <c r="I2021" s="175"/>
      <c r="J2021" s="202"/>
      <c r="K2021" s="198"/>
    </row>
    <row r="2022" spans="3:11" ht="15" customHeight="1" x14ac:dyDescent="0.25">
      <c r="C2022" s="175"/>
      <c r="E2022" s="175"/>
      <c r="H2022" s="175"/>
      <c r="I2022" s="175"/>
      <c r="J2022" s="202"/>
      <c r="K2022" s="198"/>
    </row>
    <row r="2023" spans="3:11" ht="15" customHeight="1" x14ac:dyDescent="0.25">
      <c r="C2023" s="175"/>
      <c r="E2023" s="175"/>
      <c r="H2023" s="175"/>
      <c r="I2023" s="175"/>
      <c r="J2023" s="202"/>
      <c r="K2023" s="198"/>
    </row>
    <row r="2024" spans="3:11" ht="15" customHeight="1" x14ac:dyDescent="0.25">
      <c r="C2024" s="175"/>
      <c r="E2024" s="175"/>
      <c r="H2024" s="175"/>
      <c r="I2024" s="175"/>
      <c r="J2024" s="202"/>
      <c r="K2024" s="198"/>
    </row>
    <row r="2025" spans="3:11" ht="15" customHeight="1" x14ac:dyDescent="0.25">
      <c r="C2025" s="175"/>
      <c r="E2025" s="175"/>
      <c r="H2025" s="175"/>
      <c r="I2025" s="175"/>
      <c r="J2025" s="202"/>
      <c r="K2025" s="198"/>
    </row>
    <row r="2026" spans="3:11" ht="15" customHeight="1" x14ac:dyDescent="0.25">
      <c r="C2026" s="175"/>
      <c r="E2026" s="175"/>
      <c r="H2026" s="175"/>
      <c r="I2026" s="175"/>
      <c r="J2026" s="202"/>
      <c r="K2026" s="198"/>
    </row>
    <row r="2027" spans="3:11" ht="15" customHeight="1" x14ac:dyDescent="0.25">
      <c r="C2027" s="175"/>
      <c r="E2027" s="175"/>
      <c r="H2027" s="175"/>
      <c r="I2027" s="175"/>
      <c r="J2027" s="202"/>
      <c r="K2027" s="198"/>
    </row>
    <row r="2028" spans="3:11" ht="15" customHeight="1" x14ac:dyDescent="0.25">
      <c r="C2028" s="175"/>
      <c r="E2028" s="175"/>
      <c r="H2028" s="175"/>
      <c r="I2028" s="175"/>
      <c r="J2028" s="202"/>
      <c r="K2028" s="198"/>
    </row>
    <row r="2029" spans="3:11" ht="15" customHeight="1" x14ac:dyDescent="0.25">
      <c r="C2029" s="175"/>
      <c r="E2029" s="175"/>
      <c r="H2029" s="175"/>
      <c r="I2029" s="175"/>
      <c r="J2029" s="202"/>
      <c r="K2029" s="198"/>
    </row>
    <row r="2030" spans="3:11" ht="15" customHeight="1" x14ac:dyDescent="0.25">
      <c r="C2030" s="175"/>
      <c r="E2030" s="175"/>
      <c r="H2030" s="175"/>
      <c r="I2030" s="175"/>
      <c r="J2030" s="202"/>
      <c r="K2030" s="198"/>
    </row>
    <row r="2031" spans="3:11" ht="15" customHeight="1" x14ac:dyDescent="0.25">
      <c r="C2031" s="175"/>
      <c r="E2031" s="175"/>
      <c r="H2031" s="175"/>
      <c r="I2031" s="175"/>
      <c r="J2031" s="202"/>
      <c r="K2031" s="198"/>
    </row>
    <row r="2032" spans="3:11" ht="15" customHeight="1" x14ac:dyDescent="0.25">
      <c r="C2032" s="175"/>
      <c r="E2032" s="175"/>
      <c r="H2032" s="175"/>
      <c r="I2032" s="175"/>
      <c r="J2032" s="202"/>
      <c r="K2032" s="198"/>
    </row>
    <row r="2033" spans="3:11" ht="15" customHeight="1" x14ac:dyDescent="0.25">
      <c r="C2033" s="175"/>
      <c r="E2033" s="175"/>
      <c r="H2033" s="175"/>
      <c r="I2033" s="175"/>
      <c r="J2033" s="202"/>
      <c r="K2033" s="198"/>
    </row>
    <row r="2034" spans="3:11" ht="15" customHeight="1" x14ac:dyDescent="0.25">
      <c r="C2034" s="175"/>
      <c r="E2034" s="175"/>
      <c r="H2034" s="175"/>
      <c r="I2034" s="175"/>
      <c r="J2034" s="202"/>
      <c r="K2034" s="198"/>
    </row>
    <row r="2035" spans="3:11" ht="15" customHeight="1" x14ac:dyDescent="0.25">
      <c r="C2035" s="175"/>
      <c r="E2035" s="175"/>
      <c r="H2035" s="175"/>
      <c r="I2035" s="175"/>
      <c r="J2035" s="202"/>
      <c r="K2035" s="198"/>
    </row>
    <row r="2036" spans="3:11" ht="15" customHeight="1" x14ac:dyDescent="0.25">
      <c r="C2036" s="175"/>
      <c r="E2036" s="175"/>
      <c r="H2036" s="175"/>
      <c r="I2036" s="175"/>
      <c r="J2036" s="202"/>
      <c r="K2036" s="198"/>
    </row>
    <row r="2037" spans="3:11" ht="15" customHeight="1" x14ac:dyDescent="0.25">
      <c r="C2037" s="175"/>
      <c r="E2037" s="175"/>
      <c r="H2037" s="175"/>
      <c r="I2037" s="175"/>
      <c r="J2037" s="202"/>
      <c r="K2037" s="198"/>
    </row>
    <row r="2038" spans="3:11" ht="15" customHeight="1" x14ac:dyDescent="0.25">
      <c r="C2038" s="175"/>
      <c r="E2038" s="175"/>
      <c r="H2038" s="175"/>
      <c r="I2038" s="175"/>
      <c r="J2038" s="202"/>
      <c r="K2038" s="198"/>
    </row>
    <row r="2039" spans="3:11" ht="15" customHeight="1" x14ac:dyDescent="0.25">
      <c r="C2039" s="175"/>
      <c r="E2039" s="175"/>
      <c r="H2039" s="175"/>
      <c r="I2039" s="175"/>
      <c r="J2039" s="202"/>
      <c r="K2039" s="198"/>
    </row>
    <row r="2040" spans="3:11" ht="15" customHeight="1" x14ac:dyDescent="0.25">
      <c r="C2040" s="175"/>
      <c r="E2040" s="175"/>
      <c r="H2040" s="175"/>
      <c r="I2040" s="175"/>
      <c r="J2040" s="202"/>
      <c r="K2040" s="198"/>
    </row>
    <row r="2041" spans="3:11" ht="15" customHeight="1" x14ac:dyDescent="0.25">
      <c r="C2041" s="175"/>
      <c r="E2041" s="175"/>
      <c r="H2041" s="175"/>
      <c r="I2041" s="175"/>
      <c r="J2041" s="202"/>
      <c r="K2041" s="198"/>
    </row>
    <row r="2042" spans="3:11" ht="15" customHeight="1" x14ac:dyDescent="0.25">
      <c r="C2042" s="175"/>
      <c r="E2042" s="175"/>
      <c r="H2042" s="175"/>
      <c r="I2042" s="175"/>
      <c r="J2042" s="202"/>
      <c r="K2042" s="198"/>
    </row>
    <row r="2043" spans="3:11" ht="15" customHeight="1" x14ac:dyDescent="0.25">
      <c r="C2043" s="175"/>
      <c r="E2043" s="175"/>
      <c r="H2043" s="175"/>
      <c r="I2043" s="175"/>
      <c r="J2043" s="202"/>
      <c r="K2043" s="198"/>
    </row>
    <row r="2044" spans="3:11" ht="15" customHeight="1" x14ac:dyDescent="0.25">
      <c r="C2044" s="175"/>
      <c r="E2044" s="175"/>
      <c r="H2044" s="175"/>
      <c r="I2044" s="175"/>
      <c r="J2044" s="202"/>
      <c r="K2044" s="198"/>
    </row>
    <row r="2045" spans="3:11" ht="15" customHeight="1" x14ac:dyDescent="0.25">
      <c r="C2045" s="175"/>
      <c r="E2045" s="175"/>
      <c r="H2045" s="175"/>
      <c r="I2045" s="175"/>
      <c r="J2045" s="202"/>
      <c r="K2045" s="198"/>
    </row>
    <row r="2046" spans="3:11" ht="15" customHeight="1" x14ac:dyDescent="0.25">
      <c r="C2046" s="175"/>
      <c r="E2046" s="175"/>
      <c r="H2046" s="175"/>
      <c r="I2046" s="175"/>
      <c r="J2046" s="202"/>
      <c r="K2046" s="198"/>
    </row>
    <row r="2047" spans="3:11" ht="15" customHeight="1" x14ac:dyDescent="0.25">
      <c r="C2047" s="175"/>
      <c r="E2047" s="175"/>
      <c r="H2047" s="175"/>
      <c r="I2047" s="175"/>
      <c r="J2047" s="202"/>
      <c r="K2047" s="198"/>
    </row>
    <row r="2048" spans="3:11" ht="15" customHeight="1" x14ac:dyDescent="0.25">
      <c r="C2048" s="175"/>
      <c r="E2048" s="175"/>
      <c r="H2048" s="175"/>
      <c r="I2048" s="175"/>
      <c r="J2048" s="202"/>
      <c r="K2048" s="198"/>
    </row>
    <row r="2049" spans="3:11" ht="15" customHeight="1" x14ac:dyDescent="0.25">
      <c r="C2049" s="175"/>
      <c r="E2049" s="175"/>
      <c r="H2049" s="175"/>
      <c r="I2049" s="175"/>
      <c r="J2049" s="202"/>
      <c r="K2049" s="198"/>
    </row>
    <row r="2050" spans="3:11" ht="15" customHeight="1" x14ac:dyDescent="0.25">
      <c r="C2050" s="175"/>
      <c r="E2050" s="175"/>
      <c r="H2050" s="175"/>
      <c r="I2050" s="175"/>
      <c r="J2050" s="202"/>
      <c r="K2050" s="198"/>
    </row>
    <row r="2051" spans="3:11" ht="15" customHeight="1" x14ac:dyDescent="0.25">
      <c r="C2051" s="175"/>
      <c r="E2051" s="175"/>
      <c r="H2051" s="175"/>
      <c r="I2051" s="175"/>
      <c r="J2051" s="202"/>
      <c r="K2051" s="198"/>
    </row>
    <row r="2052" spans="3:11" ht="15" customHeight="1" x14ac:dyDescent="0.25">
      <c r="C2052" s="175"/>
      <c r="E2052" s="175"/>
      <c r="H2052" s="175"/>
      <c r="I2052" s="175"/>
      <c r="J2052" s="202"/>
      <c r="K2052" s="198"/>
    </row>
    <row r="2053" spans="3:11" ht="15" customHeight="1" x14ac:dyDescent="0.25">
      <c r="C2053" s="175"/>
      <c r="E2053" s="175"/>
      <c r="H2053" s="175"/>
      <c r="I2053" s="175"/>
      <c r="J2053" s="202"/>
      <c r="K2053" s="198"/>
    </row>
    <row r="2054" spans="3:11" ht="15" customHeight="1" x14ac:dyDescent="0.25">
      <c r="C2054" s="175"/>
      <c r="E2054" s="175"/>
      <c r="H2054" s="175"/>
      <c r="I2054" s="175"/>
      <c r="J2054" s="202"/>
      <c r="K2054" s="198"/>
    </row>
    <row r="2055" spans="3:11" ht="15" customHeight="1" x14ac:dyDescent="0.25">
      <c r="C2055" s="175"/>
      <c r="E2055" s="175"/>
      <c r="H2055" s="175"/>
      <c r="I2055" s="175"/>
      <c r="J2055" s="202"/>
      <c r="K2055" s="198"/>
    </row>
    <row r="2056" spans="3:11" ht="15" customHeight="1" x14ac:dyDescent="0.25">
      <c r="C2056" s="175"/>
      <c r="E2056" s="175"/>
      <c r="H2056" s="175"/>
      <c r="I2056" s="175"/>
      <c r="J2056" s="202"/>
      <c r="K2056" s="198"/>
    </row>
    <row r="2057" spans="3:11" ht="15" customHeight="1" x14ac:dyDescent="0.25">
      <c r="C2057" s="175"/>
      <c r="E2057" s="175"/>
      <c r="H2057" s="175"/>
      <c r="I2057" s="175"/>
      <c r="J2057" s="202"/>
      <c r="K2057" s="198"/>
    </row>
    <row r="2058" spans="3:11" ht="15" customHeight="1" x14ac:dyDescent="0.25">
      <c r="C2058" s="175"/>
      <c r="E2058" s="175"/>
      <c r="H2058" s="175"/>
      <c r="I2058" s="175"/>
      <c r="J2058" s="202"/>
      <c r="K2058" s="198"/>
    </row>
    <row r="2059" spans="3:11" ht="15" customHeight="1" x14ac:dyDescent="0.25">
      <c r="C2059" s="175"/>
      <c r="E2059" s="175"/>
      <c r="H2059" s="175"/>
      <c r="I2059" s="175"/>
      <c r="J2059" s="202"/>
      <c r="K2059" s="198"/>
    </row>
    <row r="2060" spans="3:11" ht="15" customHeight="1" x14ac:dyDescent="0.25">
      <c r="C2060" s="175"/>
      <c r="E2060" s="175"/>
      <c r="H2060" s="175"/>
      <c r="I2060" s="175"/>
      <c r="J2060" s="202"/>
      <c r="K2060" s="198"/>
    </row>
    <row r="2061" spans="3:11" ht="15" customHeight="1" x14ac:dyDescent="0.25">
      <c r="C2061" s="175"/>
      <c r="E2061" s="175"/>
      <c r="H2061" s="175"/>
      <c r="I2061" s="175"/>
      <c r="J2061" s="202"/>
      <c r="K2061" s="198"/>
    </row>
    <row r="2062" spans="3:11" ht="15" customHeight="1" x14ac:dyDescent="0.25">
      <c r="C2062" s="175"/>
      <c r="E2062" s="175"/>
      <c r="H2062" s="175"/>
      <c r="I2062" s="175"/>
      <c r="J2062" s="202"/>
      <c r="K2062" s="198"/>
    </row>
    <row r="2063" spans="3:11" ht="15" customHeight="1" x14ac:dyDescent="0.25">
      <c r="C2063" s="175"/>
      <c r="E2063" s="175"/>
      <c r="H2063" s="175"/>
      <c r="I2063" s="175"/>
      <c r="J2063" s="202"/>
      <c r="K2063" s="198"/>
    </row>
    <row r="2064" spans="3:11" ht="15" customHeight="1" x14ac:dyDescent="0.25">
      <c r="C2064" s="175"/>
      <c r="E2064" s="175"/>
      <c r="H2064" s="175"/>
      <c r="I2064" s="175"/>
      <c r="J2064" s="202"/>
      <c r="K2064" s="198"/>
    </row>
    <row r="2065" spans="3:11" ht="15" customHeight="1" x14ac:dyDescent="0.25">
      <c r="C2065" s="175"/>
      <c r="E2065" s="175"/>
      <c r="H2065" s="175"/>
      <c r="I2065" s="175"/>
      <c r="J2065" s="202"/>
      <c r="K2065" s="198"/>
    </row>
    <row r="2066" spans="3:11" ht="15" customHeight="1" x14ac:dyDescent="0.25">
      <c r="C2066" s="175"/>
      <c r="E2066" s="175"/>
      <c r="H2066" s="175"/>
      <c r="I2066" s="175"/>
      <c r="J2066" s="202"/>
      <c r="K2066" s="198"/>
    </row>
    <row r="2067" spans="3:11" ht="15" customHeight="1" x14ac:dyDescent="0.25">
      <c r="C2067" s="175"/>
      <c r="E2067" s="175"/>
      <c r="H2067" s="175"/>
      <c r="I2067" s="175"/>
      <c r="J2067" s="202"/>
      <c r="K2067" s="198"/>
    </row>
    <row r="2068" spans="3:11" ht="15" customHeight="1" x14ac:dyDescent="0.25">
      <c r="C2068" s="175"/>
      <c r="E2068" s="175"/>
      <c r="H2068" s="175"/>
      <c r="I2068" s="175"/>
      <c r="J2068" s="202"/>
      <c r="K2068" s="198"/>
    </row>
    <row r="2069" spans="3:11" ht="15" customHeight="1" x14ac:dyDescent="0.25">
      <c r="C2069" s="175"/>
      <c r="E2069" s="175"/>
      <c r="H2069" s="175"/>
      <c r="I2069" s="175"/>
      <c r="J2069" s="202"/>
      <c r="K2069" s="198"/>
    </row>
    <row r="2070" spans="3:11" ht="15" customHeight="1" x14ac:dyDescent="0.25">
      <c r="C2070" s="175"/>
      <c r="E2070" s="175"/>
      <c r="H2070" s="175"/>
      <c r="I2070" s="175"/>
      <c r="J2070" s="202"/>
      <c r="K2070" s="198"/>
    </row>
    <row r="2071" spans="3:11" ht="15" customHeight="1" x14ac:dyDescent="0.25">
      <c r="C2071" s="175"/>
      <c r="E2071" s="175"/>
      <c r="H2071" s="175"/>
      <c r="I2071" s="175"/>
      <c r="J2071" s="202"/>
      <c r="K2071" s="198"/>
    </row>
    <row r="2072" spans="3:11" ht="15" customHeight="1" x14ac:dyDescent="0.25">
      <c r="C2072" s="175"/>
      <c r="E2072" s="175"/>
      <c r="H2072" s="175"/>
      <c r="I2072" s="175"/>
      <c r="J2072" s="202"/>
      <c r="K2072" s="198"/>
    </row>
    <row r="2073" spans="3:11" ht="15" customHeight="1" x14ac:dyDescent="0.25">
      <c r="C2073" s="175"/>
      <c r="E2073" s="175"/>
      <c r="H2073" s="175"/>
      <c r="I2073" s="175"/>
      <c r="J2073" s="202"/>
      <c r="K2073" s="198"/>
    </row>
    <row r="2074" spans="3:11" ht="15" customHeight="1" x14ac:dyDescent="0.25">
      <c r="C2074" s="175"/>
      <c r="E2074" s="175"/>
      <c r="H2074" s="175"/>
      <c r="I2074" s="175"/>
      <c r="J2074" s="202"/>
      <c r="K2074" s="198"/>
    </row>
    <row r="2075" spans="3:11" ht="15" customHeight="1" x14ac:dyDescent="0.25">
      <c r="C2075" s="175"/>
      <c r="E2075" s="175"/>
      <c r="H2075" s="175"/>
      <c r="I2075" s="175"/>
      <c r="J2075" s="202"/>
      <c r="K2075" s="198"/>
    </row>
    <row r="2076" spans="3:11" ht="15" customHeight="1" x14ac:dyDescent="0.25">
      <c r="C2076" s="175"/>
      <c r="E2076" s="175"/>
      <c r="H2076" s="175"/>
      <c r="I2076" s="175"/>
      <c r="J2076" s="202"/>
      <c r="K2076" s="198"/>
    </row>
    <row r="2077" spans="3:11" ht="15" customHeight="1" x14ac:dyDescent="0.25">
      <c r="C2077" s="175"/>
      <c r="E2077" s="175"/>
      <c r="H2077" s="175"/>
      <c r="I2077" s="175"/>
      <c r="J2077" s="202"/>
      <c r="K2077" s="198"/>
    </row>
    <row r="2078" spans="3:11" ht="15" customHeight="1" x14ac:dyDescent="0.25">
      <c r="C2078" s="175"/>
      <c r="E2078" s="175"/>
      <c r="H2078" s="175"/>
      <c r="I2078" s="175"/>
      <c r="J2078" s="202"/>
      <c r="K2078" s="198"/>
    </row>
    <row r="2079" spans="3:11" ht="15" customHeight="1" x14ac:dyDescent="0.25">
      <c r="C2079" s="175"/>
      <c r="E2079" s="175"/>
      <c r="H2079" s="175"/>
      <c r="I2079" s="175"/>
      <c r="J2079" s="202"/>
      <c r="K2079" s="198"/>
    </row>
    <row r="2080" spans="3:11" ht="15" customHeight="1" x14ac:dyDescent="0.25">
      <c r="C2080" s="175"/>
      <c r="E2080" s="175"/>
      <c r="H2080" s="175"/>
      <c r="I2080" s="175"/>
      <c r="J2080" s="202"/>
      <c r="K2080" s="198"/>
    </row>
    <row r="2081" spans="3:11" ht="15" customHeight="1" x14ac:dyDescent="0.25">
      <c r="C2081" s="175"/>
      <c r="E2081" s="175"/>
      <c r="H2081" s="175"/>
      <c r="I2081" s="175"/>
      <c r="J2081" s="202"/>
      <c r="K2081" s="198"/>
    </row>
    <row r="2082" spans="3:11" ht="15" customHeight="1" x14ac:dyDescent="0.25">
      <c r="C2082" s="175"/>
      <c r="E2082" s="175"/>
      <c r="H2082" s="175"/>
      <c r="I2082" s="175"/>
      <c r="J2082" s="202"/>
      <c r="K2082" s="198"/>
    </row>
    <row r="2083" spans="3:11" ht="15" customHeight="1" x14ac:dyDescent="0.25">
      <c r="C2083" s="175"/>
      <c r="E2083" s="175"/>
      <c r="H2083" s="175"/>
      <c r="I2083" s="175"/>
      <c r="J2083" s="202"/>
      <c r="K2083" s="198"/>
    </row>
    <row r="2084" spans="3:11" ht="15" customHeight="1" x14ac:dyDescent="0.25">
      <c r="C2084" s="175"/>
      <c r="E2084" s="175"/>
      <c r="H2084" s="175"/>
      <c r="I2084" s="175"/>
      <c r="J2084" s="202"/>
      <c r="K2084" s="198"/>
    </row>
    <row r="2085" spans="3:11" ht="15" customHeight="1" x14ac:dyDescent="0.25">
      <c r="C2085" s="175"/>
      <c r="E2085" s="175"/>
      <c r="H2085" s="175"/>
      <c r="I2085" s="175"/>
      <c r="J2085" s="202"/>
      <c r="K2085" s="198"/>
    </row>
    <row r="2086" spans="3:11" ht="15" customHeight="1" x14ac:dyDescent="0.25">
      <c r="C2086" s="175"/>
      <c r="E2086" s="175"/>
      <c r="H2086" s="175"/>
      <c r="I2086" s="175"/>
      <c r="J2086" s="202"/>
      <c r="K2086" s="198"/>
    </row>
    <row r="2087" spans="3:11" ht="15" customHeight="1" x14ac:dyDescent="0.25">
      <c r="C2087" s="175"/>
      <c r="E2087" s="175"/>
      <c r="H2087" s="175"/>
      <c r="I2087" s="175"/>
      <c r="J2087" s="202"/>
      <c r="K2087" s="198"/>
    </row>
    <row r="2088" spans="3:11" ht="15" customHeight="1" x14ac:dyDescent="0.25">
      <c r="C2088" s="175"/>
      <c r="E2088" s="175"/>
      <c r="H2088" s="175"/>
      <c r="I2088" s="175"/>
      <c r="J2088" s="202"/>
      <c r="K2088" s="198"/>
    </row>
    <row r="2089" spans="3:11" ht="15" customHeight="1" x14ac:dyDescent="0.25">
      <c r="C2089" s="175"/>
      <c r="E2089" s="175"/>
      <c r="H2089" s="175"/>
      <c r="I2089" s="175"/>
      <c r="J2089" s="202"/>
      <c r="K2089" s="198"/>
    </row>
    <row r="2090" spans="3:11" ht="15" customHeight="1" x14ac:dyDescent="0.25">
      <c r="C2090" s="175"/>
      <c r="E2090" s="175"/>
      <c r="H2090" s="175"/>
      <c r="I2090" s="175"/>
      <c r="J2090" s="202"/>
      <c r="K2090" s="198"/>
    </row>
    <row r="2091" spans="3:11" ht="15" customHeight="1" x14ac:dyDescent="0.25">
      <c r="C2091" s="175"/>
      <c r="E2091" s="175"/>
      <c r="H2091" s="175"/>
      <c r="I2091" s="175"/>
      <c r="J2091" s="202"/>
      <c r="K2091" s="198"/>
    </row>
    <row r="2092" spans="3:11" ht="15" customHeight="1" x14ac:dyDescent="0.25">
      <c r="C2092" s="175"/>
      <c r="E2092" s="175"/>
      <c r="H2092" s="175"/>
      <c r="I2092" s="175"/>
      <c r="J2092" s="202"/>
      <c r="K2092" s="198"/>
    </row>
    <row r="2093" spans="3:11" ht="15" customHeight="1" x14ac:dyDescent="0.25">
      <c r="C2093" s="175"/>
      <c r="E2093" s="175"/>
      <c r="H2093" s="175"/>
      <c r="I2093" s="175"/>
      <c r="J2093" s="202"/>
      <c r="K2093" s="198"/>
    </row>
    <row r="2094" spans="3:11" ht="15" customHeight="1" x14ac:dyDescent="0.25">
      <c r="C2094" s="175"/>
      <c r="E2094" s="175"/>
      <c r="H2094" s="175"/>
      <c r="I2094" s="175"/>
      <c r="J2094" s="202"/>
      <c r="K2094" s="198"/>
    </row>
    <row r="2095" spans="3:11" ht="15" customHeight="1" x14ac:dyDescent="0.25">
      <c r="C2095" s="175"/>
      <c r="E2095" s="175"/>
      <c r="H2095" s="175"/>
      <c r="I2095" s="175"/>
      <c r="J2095" s="202"/>
      <c r="K2095" s="198"/>
    </row>
    <row r="2096" spans="3:11" ht="15" customHeight="1" x14ac:dyDescent="0.25">
      <c r="C2096" s="175"/>
      <c r="E2096" s="175"/>
      <c r="H2096" s="175"/>
      <c r="I2096" s="175"/>
      <c r="J2096" s="202"/>
      <c r="K2096" s="198"/>
    </row>
    <row r="2097" spans="3:11" ht="15" customHeight="1" x14ac:dyDescent="0.25">
      <c r="C2097" s="175"/>
      <c r="E2097" s="175"/>
      <c r="H2097" s="175"/>
      <c r="I2097" s="175"/>
      <c r="J2097" s="202"/>
      <c r="K2097" s="198"/>
    </row>
    <row r="2098" spans="3:11" ht="15" customHeight="1" x14ac:dyDescent="0.25">
      <c r="C2098" s="175"/>
      <c r="E2098" s="175"/>
      <c r="H2098" s="175"/>
      <c r="I2098" s="175"/>
      <c r="J2098" s="202"/>
      <c r="K2098" s="198"/>
    </row>
    <row r="2099" spans="3:11" ht="15" customHeight="1" x14ac:dyDescent="0.25">
      <c r="C2099" s="175"/>
      <c r="E2099" s="175"/>
      <c r="H2099" s="175"/>
      <c r="I2099" s="175"/>
      <c r="J2099" s="202"/>
      <c r="K2099" s="198"/>
    </row>
    <row r="2100" spans="3:11" ht="15" customHeight="1" x14ac:dyDescent="0.25">
      <c r="C2100" s="175"/>
      <c r="E2100" s="175"/>
      <c r="H2100" s="175"/>
      <c r="I2100" s="175"/>
      <c r="J2100" s="202"/>
      <c r="K2100" s="198"/>
    </row>
    <row r="2101" spans="3:11" ht="15" customHeight="1" x14ac:dyDescent="0.25">
      <c r="C2101" s="175"/>
      <c r="E2101" s="175"/>
      <c r="H2101" s="175"/>
      <c r="I2101" s="175"/>
      <c r="J2101" s="202"/>
      <c r="K2101" s="198"/>
    </row>
    <row r="2102" spans="3:11" ht="15" customHeight="1" x14ac:dyDescent="0.25">
      <c r="C2102" s="175"/>
      <c r="E2102" s="175"/>
      <c r="H2102" s="175"/>
      <c r="I2102" s="175"/>
      <c r="J2102" s="202"/>
      <c r="K2102" s="198"/>
    </row>
    <row r="2103" spans="3:11" ht="15" customHeight="1" x14ac:dyDescent="0.25">
      <c r="C2103" s="175"/>
      <c r="E2103" s="175"/>
      <c r="H2103" s="175"/>
      <c r="I2103" s="175"/>
      <c r="J2103" s="202"/>
      <c r="K2103" s="198"/>
    </row>
    <row r="2104" spans="3:11" ht="15" customHeight="1" x14ac:dyDescent="0.25">
      <c r="C2104" s="175"/>
      <c r="E2104" s="175"/>
      <c r="H2104" s="175"/>
      <c r="I2104" s="175"/>
      <c r="J2104" s="202"/>
      <c r="K2104" s="198"/>
    </row>
    <row r="2105" spans="3:11" ht="15" customHeight="1" x14ac:dyDescent="0.25">
      <c r="C2105" s="175"/>
      <c r="E2105" s="175"/>
      <c r="H2105" s="175"/>
      <c r="I2105" s="175"/>
      <c r="J2105" s="202"/>
      <c r="K2105" s="198"/>
    </row>
    <row r="2106" spans="3:11" ht="15" customHeight="1" x14ac:dyDescent="0.25">
      <c r="C2106" s="175"/>
      <c r="E2106" s="175"/>
      <c r="H2106" s="175"/>
      <c r="I2106" s="175"/>
      <c r="J2106" s="202"/>
      <c r="K2106" s="198"/>
    </row>
    <row r="2107" spans="3:11" ht="15" customHeight="1" x14ac:dyDescent="0.25">
      <c r="C2107" s="175"/>
      <c r="E2107" s="175"/>
      <c r="H2107" s="175"/>
      <c r="I2107" s="175"/>
      <c r="J2107" s="202"/>
      <c r="K2107" s="198"/>
    </row>
    <row r="2108" spans="3:11" ht="15" customHeight="1" x14ac:dyDescent="0.25">
      <c r="C2108" s="175"/>
      <c r="E2108" s="175"/>
      <c r="H2108" s="175"/>
      <c r="I2108" s="175"/>
      <c r="J2108" s="202"/>
      <c r="K2108" s="198"/>
    </row>
    <row r="2109" spans="3:11" ht="15" customHeight="1" x14ac:dyDescent="0.25">
      <c r="C2109" s="175"/>
      <c r="E2109" s="175"/>
      <c r="H2109" s="175"/>
      <c r="I2109" s="175"/>
      <c r="J2109" s="202"/>
      <c r="K2109" s="198"/>
    </row>
    <row r="2110" spans="3:11" ht="15" customHeight="1" x14ac:dyDescent="0.25">
      <c r="C2110" s="175"/>
      <c r="E2110" s="175"/>
      <c r="H2110" s="175"/>
      <c r="I2110" s="175"/>
      <c r="J2110" s="202"/>
      <c r="K2110" s="198"/>
    </row>
    <row r="2111" spans="3:11" ht="15" customHeight="1" x14ac:dyDescent="0.25">
      <c r="C2111" s="175"/>
      <c r="E2111" s="175"/>
      <c r="H2111" s="175"/>
      <c r="I2111" s="175"/>
      <c r="J2111" s="202"/>
      <c r="K2111" s="198"/>
    </row>
    <row r="2112" spans="3:11" ht="15" customHeight="1" x14ac:dyDescent="0.25">
      <c r="C2112" s="175"/>
      <c r="E2112" s="175"/>
      <c r="H2112" s="175"/>
      <c r="I2112" s="175"/>
      <c r="J2112" s="202"/>
      <c r="K2112" s="198"/>
    </row>
    <row r="2113" spans="3:11" ht="15" customHeight="1" x14ac:dyDescent="0.25">
      <c r="C2113" s="175"/>
      <c r="E2113" s="175"/>
      <c r="H2113" s="175"/>
      <c r="I2113" s="175"/>
      <c r="J2113" s="202"/>
      <c r="K2113" s="198"/>
    </row>
    <row r="2114" spans="3:11" ht="15" customHeight="1" x14ac:dyDescent="0.25">
      <c r="C2114" s="175"/>
      <c r="E2114" s="175"/>
      <c r="H2114" s="175"/>
      <c r="I2114" s="175"/>
      <c r="J2114" s="202"/>
      <c r="K2114" s="198"/>
    </row>
    <row r="2115" spans="3:11" ht="15" customHeight="1" x14ac:dyDescent="0.25">
      <c r="C2115" s="175"/>
      <c r="E2115" s="175"/>
      <c r="H2115" s="175"/>
      <c r="I2115" s="175"/>
      <c r="J2115" s="202"/>
      <c r="K2115" s="198"/>
    </row>
    <row r="2116" spans="3:11" ht="15" customHeight="1" x14ac:dyDescent="0.25">
      <c r="C2116" s="175"/>
      <c r="E2116" s="175"/>
      <c r="H2116" s="175"/>
      <c r="I2116" s="175"/>
      <c r="J2116" s="202"/>
      <c r="K2116" s="198"/>
    </row>
    <row r="2117" spans="3:11" ht="15" customHeight="1" x14ac:dyDescent="0.25">
      <c r="C2117" s="175"/>
      <c r="E2117" s="175"/>
      <c r="H2117" s="175"/>
      <c r="I2117" s="175"/>
      <c r="J2117" s="202"/>
      <c r="K2117" s="198"/>
    </row>
    <row r="2118" spans="3:11" ht="15" customHeight="1" x14ac:dyDescent="0.25">
      <c r="C2118" s="175"/>
      <c r="E2118" s="175"/>
      <c r="H2118" s="175"/>
      <c r="I2118" s="175"/>
      <c r="J2118" s="202"/>
      <c r="K2118" s="198"/>
    </row>
    <row r="2119" spans="3:11" ht="15" customHeight="1" x14ac:dyDescent="0.25">
      <c r="C2119" s="175"/>
      <c r="E2119" s="175"/>
      <c r="H2119" s="175"/>
      <c r="I2119" s="175"/>
      <c r="J2119" s="202"/>
      <c r="K2119" s="198"/>
    </row>
    <row r="2120" spans="3:11" ht="15" customHeight="1" x14ac:dyDescent="0.25">
      <c r="C2120" s="175"/>
      <c r="E2120" s="175"/>
      <c r="H2120" s="175"/>
      <c r="I2120" s="175"/>
      <c r="J2120" s="202"/>
      <c r="K2120" s="198"/>
    </row>
    <row r="2121" spans="3:11" ht="15" customHeight="1" x14ac:dyDescent="0.25">
      <c r="C2121" s="175"/>
      <c r="E2121" s="175"/>
      <c r="H2121" s="175"/>
      <c r="I2121" s="175"/>
      <c r="J2121" s="202"/>
      <c r="K2121" s="198"/>
    </row>
    <row r="2122" spans="3:11" ht="15" customHeight="1" x14ac:dyDescent="0.25">
      <c r="C2122" s="175"/>
      <c r="E2122" s="175"/>
      <c r="H2122" s="175"/>
      <c r="I2122" s="175"/>
      <c r="J2122" s="202"/>
      <c r="K2122" s="198"/>
    </row>
    <row r="2123" spans="3:11" ht="15" customHeight="1" x14ac:dyDescent="0.25">
      <c r="C2123" s="175"/>
      <c r="E2123" s="175"/>
      <c r="H2123" s="175"/>
      <c r="I2123" s="175"/>
      <c r="J2123" s="202"/>
      <c r="K2123" s="198"/>
    </row>
    <row r="2124" spans="3:11" ht="15" customHeight="1" x14ac:dyDescent="0.25">
      <c r="C2124" s="175"/>
      <c r="E2124" s="175"/>
      <c r="H2124" s="175"/>
      <c r="I2124" s="175"/>
      <c r="J2124" s="202"/>
      <c r="K2124" s="198"/>
    </row>
    <row r="2125" spans="3:11" ht="15" customHeight="1" x14ac:dyDescent="0.25">
      <c r="C2125" s="175"/>
      <c r="E2125" s="175"/>
      <c r="H2125" s="175"/>
      <c r="I2125" s="175"/>
      <c r="J2125" s="202"/>
      <c r="K2125" s="198"/>
    </row>
    <row r="2126" spans="3:11" ht="15" customHeight="1" x14ac:dyDescent="0.25">
      <c r="C2126" s="175"/>
      <c r="E2126" s="175"/>
      <c r="H2126" s="175"/>
      <c r="I2126" s="175"/>
      <c r="J2126" s="202"/>
      <c r="K2126" s="198"/>
    </row>
    <row r="2127" spans="3:11" ht="15" customHeight="1" x14ac:dyDescent="0.25">
      <c r="C2127" s="175"/>
      <c r="E2127" s="175"/>
      <c r="H2127" s="175"/>
      <c r="I2127" s="175"/>
      <c r="J2127" s="202"/>
      <c r="K2127" s="198"/>
    </row>
    <row r="2128" spans="3:11" ht="15" customHeight="1" x14ac:dyDescent="0.25">
      <c r="C2128" s="175"/>
      <c r="E2128" s="175"/>
      <c r="H2128" s="175"/>
      <c r="I2128" s="175"/>
      <c r="J2128" s="202"/>
      <c r="K2128" s="198"/>
    </row>
    <row r="2129" spans="3:11" ht="15" customHeight="1" x14ac:dyDescent="0.25">
      <c r="C2129" s="175"/>
      <c r="E2129" s="175"/>
      <c r="H2129" s="175"/>
      <c r="I2129" s="175"/>
      <c r="J2129" s="202"/>
      <c r="K2129" s="198"/>
    </row>
    <row r="2130" spans="3:11" ht="15" customHeight="1" x14ac:dyDescent="0.25">
      <c r="C2130" s="175"/>
      <c r="E2130" s="175"/>
      <c r="H2130" s="175"/>
      <c r="I2130" s="175"/>
      <c r="J2130" s="202"/>
      <c r="K2130" s="198"/>
    </row>
    <row r="2131" spans="3:11" ht="15" customHeight="1" x14ac:dyDescent="0.25">
      <c r="C2131" s="175"/>
      <c r="E2131" s="175"/>
      <c r="H2131" s="175"/>
      <c r="I2131" s="175"/>
      <c r="J2131" s="202"/>
      <c r="K2131" s="198"/>
    </row>
    <row r="2132" spans="3:11" ht="15" customHeight="1" x14ac:dyDescent="0.25">
      <c r="C2132" s="175"/>
      <c r="E2132" s="175"/>
      <c r="H2132" s="175"/>
      <c r="I2132" s="175"/>
      <c r="J2132" s="202"/>
      <c r="K2132" s="198"/>
    </row>
    <row r="2133" spans="3:11" ht="15" customHeight="1" x14ac:dyDescent="0.25">
      <c r="C2133" s="175"/>
      <c r="E2133" s="175"/>
      <c r="H2133" s="175"/>
      <c r="I2133" s="175"/>
      <c r="J2133" s="202"/>
      <c r="K2133" s="198"/>
    </row>
    <row r="2134" spans="3:11" ht="15" customHeight="1" x14ac:dyDescent="0.25">
      <c r="C2134" s="175"/>
      <c r="E2134" s="175"/>
      <c r="H2134" s="175"/>
      <c r="I2134" s="175"/>
      <c r="J2134" s="202"/>
      <c r="K2134" s="198"/>
    </row>
    <row r="2135" spans="3:11" ht="15" customHeight="1" x14ac:dyDescent="0.25">
      <c r="C2135" s="175"/>
      <c r="E2135" s="175"/>
      <c r="H2135" s="175"/>
      <c r="I2135" s="175"/>
      <c r="J2135" s="202"/>
      <c r="K2135" s="198"/>
    </row>
    <row r="2136" spans="3:11" ht="15" customHeight="1" x14ac:dyDescent="0.25">
      <c r="C2136" s="175"/>
      <c r="E2136" s="175"/>
      <c r="H2136" s="175"/>
      <c r="I2136" s="175"/>
      <c r="J2136" s="202"/>
      <c r="K2136" s="198"/>
    </row>
    <row r="2137" spans="3:11" ht="15" customHeight="1" x14ac:dyDescent="0.25">
      <c r="C2137" s="175"/>
      <c r="E2137" s="175"/>
      <c r="H2137" s="175"/>
      <c r="I2137" s="175"/>
      <c r="J2137" s="202"/>
      <c r="K2137" s="198"/>
    </row>
    <row r="2138" spans="3:11" ht="15" customHeight="1" x14ac:dyDescent="0.25">
      <c r="C2138" s="175"/>
      <c r="E2138" s="175"/>
      <c r="H2138" s="175"/>
      <c r="I2138" s="175"/>
      <c r="J2138" s="202"/>
      <c r="K2138" s="198"/>
    </row>
    <row r="2139" spans="3:11" ht="15" customHeight="1" x14ac:dyDescent="0.25">
      <c r="C2139" s="175"/>
      <c r="E2139" s="175"/>
      <c r="H2139" s="175"/>
      <c r="I2139" s="175"/>
      <c r="J2139" s="202"/>
      <c r="K2139" s="198"/>
    </row>
    <row r="2140" spans="3:11" ht="15" customHeight="1" x14ac:dyDescent="0.25">
      <c r="C2140" s="175"/>
      <c r="E2140" s="175"/>
      <c r="H2140" s="175"/>
      <c r="I2140" s="175"/>
      <c r="J2140" s="202"/>
      <c r="K2140" s="198"/>
    </row>
    <row r="2141" spans="3:11" ht="15" customHeight="1" x14ac:dyDescent="0.25">
      <c r="C2141" s="175"/>
      <c r="E2141" s="175"/>
      <c r="H2141" s="175"/>
      <c r="I2141" s="175"/>
      <c r="J2141" s="202"/>
      <c r="K2141" s="198"/>
    </row>
    <row r="2142" spans="3:11" ht="15" customHeight="1" x14ac:dyDescent="0.25">
      <c r="C2142" s="175"/>
      <c r="E2142" s="175"/>
      <c r="H2142" s="175"/>
      <c r="I2142" s="175"/>
      <c r="J2142" s="202"/>
      <c r="K2142" s="198"/>
    </row>
    <row r="2143" spans="3:11" ht="15" customHeight="1" x14ac:dyDescent="0.25">
      <c r="C2143" s="175"/>
      <c r="E2143" s="175"/>
      <c r="H2143" s="175"/>
      <c r="I2143" s="175"/>
      <c r="J2143" s="202"/>
      <c r="K2143" s="198"/>
    </row>
    <row r="2144" spans="3:11" ht="15" customHeight="1" x14ac:dyDescent="0.25">
      <c r="C2144" s="175"/>
      <c r="E2144" s="175"/>
      <c r="H2144" s="175"/>
      <c r="I2144" s="175"/>
      <c r="J2144" s="202"/>
      <c r="K2144" s="198"/>
    </row>
    <row r="2145" spans="3:11" ht="15" customHeight="1" x14ac:dyDescent="0.25">
      <c r="C2145" s="175"/>
      <c r="E2145" s="175"/>
      <c r="H2145" s="175"/>
      <c r="I2145" s="175"/>
      <c r="J2145" s="202"/>
      <c r="K2145" s="198"/>
    </row>
    <row r="2146" spans="3:11" ht="15" customHeight="1" x14ac:dyDescent="0.25">
      <c r="C2146" s="175"/>
      <c r="E2146" s="175"/>
      <c r="H2146" s="175"/>
      <c r="I2146" s="175"/>
      <c r="J2146" s="202"/>
      <c r="K2146" s="198"/>
    </row>
    <row r="2147" spans="3:11" ht="15" customHeight="1" x14ac:dyDescent="0.25">
      <c r="C2147" s="175"/>
      <c r="E2147" s="175"/>
      <c r="H2147" s="175"/>
      <c r="I2147" s="175"/>
      <c r="J2147" s="202"/>
      <c r="K2147" s="198"/>
    </row>
    <row r="2148" spans="3:11" ht="15" customHeight="1" x14ac:dyDescent="0.25">
      <c r="C2148" s="175"/>
      <c r="E2148" s="175"/>
      <c r="H2148" s="175"/>
      <c r="I2148" s="175"/>
      <c r="J2148" s="202"/>
      <c r="K2148" s="198"/>
    </row>
    <row r="2149" spans="3:11" ht="15" customHeight="1" x14ac:dyDescent="0.25">
      <c r="C2149" s="175"/>
      <c r="E2149" s="175"/>
      <c r="H2149" s="175"/>
      <c r="I2149" s="175"/>
      <c r="J2149" s="202"/>
      <c r="K2149" s="198"/>
    </row>
    <row r="2150" spans="3:11" ht="15" customHeight="1" x14ac:dyDescent="0.25">
      <c r="C2150" s="175"/>
      <c r="E2150" s="175"/>
      <c r="H2150" s="175"/>
      <c r="I2150" s="175"/>
      <c r="J2150" s="202"/>
      <c r="K2150" s="198"/>
    </row>
    <row r="2151" spans="3:11" ht="15" customHeight="1" x14ac:dyDescent="0.25">
      <c r="C2151" s="175"/>
      <c r="E2151" s="175"/>
      <c r="H2151" s="175"/>
      <c r="I2151" s="175"/>
      <c r="J2151" s="202"/>
      <c r="K2151" s="198"/>
    </row>
    <row r="2152" spans="3:11" ht="15" customHeight="1" x14ac:dyDescent="0.25">
      <c r="C2152" s="175"/>
      <c r="E2152" s="175"/>
      <c r="H2152" s="175"/>
      <c r="I2152" s="175"/>
      <c r="J2152" s="202"/>
      <c r="K2152" s="198"/>
    </row>
    <row r="2153" spans="3:11" ht="15" customHeight="1" x14ac:dyDescent="0.25">
      <c r="C2153" s="175"/>
      <c r="E2153" s="175"/>
      <c r="H2153" s="175"/>
      <c r="I2153" s="175"/>
      <c r="J2153" s="202"/>
      <c r="K2153" s="198"/>
    </row>
    <row r="2154" spans="3:11" ht="15" customHeight="1" x14ac:dyDescent="0.25">
      <c r="C2154" s="175"/>
      <c r="E2154" s="175"/>
      <c r="H2154" s="175"/>
      <c r="I2154" s="175"/>
      <c r="J2154" s="202"/>
      <c r="K2154" s="198"/>
    </row>
    <row r="2155" spans="3:11" ht="15" customHeight="1" x14ac:dyDescent="0.25">
      <c r="C2155" s="175"/>
      <c r="E2155" s="175"/>
      <c r="H2155" s="175"/>
      <c r="I2155" s="175"/>
      <c r="J2155" s="202"/>
      <c r="K2155" s="198"/>
    </row>
    <row r="2156" spans="3:11" ht="15" customHeight="1" x14ac:dyDescent="0.25">
      <c r="C2156" s="175"/>
      <c r="E2156" s="175"/>
      <c r="H2156" s="175"/>
      <c r="I2156" s="175"/>
      <c r="J2156" s="202"/>
      <c r="K2156" s="198"/>
    </row>
    <row r="2157" spans="3:11" ht="15" customHeight="1" x14ac:dyDescent="0.25">
      <c r="C2157" s="175"/>
      <c r="E2157" s="175"/>
      <c r="H2157" s="175"/>
      <c r="I2157" s="175"/>
      <c r="J2157" s="202"/>
      <c r="K2157" s="198"/>
    </row>
    <row r="2158" spans="3:11" ht="15" customHeight="1" x14ac:dyDescent="0.25">
      <c r="C2158" s="175"/>
      <c r="E2158" s="175"/>
      <c r="H2158" s="175"/>
      <c r="I2158" s="175"/>
      <c r="J2158" s="202"/>
      <c r="K2158" s="198"/>
    </row>
    <row r="2159" spans="3:11" ht="15" customHeight="1" x14ac:dyDescent="0.25">
      <c r="C2159" s="175"/>
      <c r="E2159" s="175"/>
      <c r="H2159" s="175"/>
      <c r="I2159" s="175"/>
      <c r="J2159" s="202"/>
      <c r="K2159" s="198"/>
    </row>
    <row r="2160" spans="3:11" ht="15" customHeight="1" x14ac:dyDescent="0.25">
      <c r="C2160" s="175"/>
      <c r="E2160" s="175"/>
      <c r="H2160" s="175"/>
      <c r="I2160" s="175"/>
      <c r="J2160" s="202"/>
      <c r="K2160" s="198"/>
    </row>
    <row r="2161" spans="3:11" ht="15" customHeight="1" x14ac:dyDescent="0.25">
      <c r="C2161" s="175"/>
      <c r="E2161" s="175"/>
      <c r="H2161" s="175"/>
      <c r="I2161" s="175"/>
      <c r="J2161" s="202"/>
      <c r="K2161" s="198"/>
    </row>
    <row r="2162" spans="3:11" ht="15" customHeight="1" x14ac:dyDescent="0.25">
      <c r="C2162" s="175"/>
      <c r="E2162" s="175"/>
      <c r="H2162" s="175"/>
      <c r="I2162" s="175"/>
      <c r="J2162" s="202"/>
      <c r="K2162" s="198"/>
    </row>
    <row r="2163" spans="3:11" ht="15" customHeight="1" x14ac:dyDescent="0.25">
      <c r="C2163" s="175"/>
      <c r="E2163" s="175"/>
      <c r="H2163" s="175"/>
      <c r="I2163" s="175"/>
      <c r="J2163" s="202"/>
      <c r="K2163" s="198"/>
    </row>
    <row r="2164" spans="3:11" ht="15" customHeight="1" x14ac:dyDescent="0.25">
      <c r="C2164" s="175"/>
      <c r="E2164" s="175"/>
      <c r="H2164" s="175"/>
      <c r="I2164" s="175"/>
      <c r="J2164" s="202"/>
      <c r="K2164" s="198"/>
    </row>
    <row r="2165" spans="3:11" ht="15" customHeight="1" x14ac:dyDescent="0.25">
      <c r="C2165" s="175"/>
      <c r="E2165" s="175"/>
      <c r="H2165" s="175"/>
      <c r="I2165" s="175"/>
      <c r="J2165" s="202"/>
      <c r="K2165" s="198"/>
    </row>
    <row r="2166" spans="3:11" ht="15" customHeight="1" x14ac:dyDescent="0.25">
      <c r="C2166" s="175"/>
      <c r="E2166" s="175"/>
      <c r="H2166" s="175"/>
      <c r="I2166" s="175"/>
      <c r="J2166" s="202"/>
      <c r="K2166" s="198"/>
    </row>
    <row r="2167" spans="3:11" ht="15" customHeight="1" x14ac:dyDescent="0.25">
      <c r="C2167" s="175"/>
      <c r="E2167" s="175"/>
      <c r="H2167" s="175"/>
      <c r="I2167" s="175"/>
      <c r="J2167" s="202"/>
      <c r="K2167" s="198"/>
    </row>
    <row r="2168" spans="3:11" ht="15" customHeight="1" x14ac:dyDescent="0.25">
      <c r="C2168" s="175"/>
      <c r="E2168" s="175"/>
      <c r="H2168" s="175"/>
      <c r="I2168" s="175"/>
      <c r="J2168" s="202"/>
      <c r="K2168" s="198"/>
    </row>
    <row r="2169" spans="3:11" ht="15" customHeight="1" x14ac:dyDescent="0.25">
      <c r="C2169" s="175"/>
      <c r="E2169" s="175"/>
      <c r="H2169" s="175"/>
      <c r="I2169" s="175"/>
      <c r="J2169" s="202"/>
      <c r="K2169" s="198"/>
    </row>
    <row r="2170" spans="3:11" ht="15" customHeight="1" x14ac:dyDescent="0.25">
      <c r="C2170" s="175"/>
      <c r="E2170" s="175"/>
      <c r="H2170" s="175"/>
      <c r="I2170" s="175"/>
      <c r="J2170" s="202"/>
      <c r="K2170" s="198"/>
    </row>
    <row r="2171" spans="3:11" ht="15" customHeight="1" x14ac:dyDescent="0.25">
      <c r="C2171" s="175"/>
      <c r="E2171" s="175"/>
      <c r="H2171" s="175"/>
      <c r="I2171" s="175"/>
      <c r="J2171" s="202"/>
      <c r="K2171" s="198"/>
    </row>
    <row r="2172" spans="3:11" ht="15" customHeight="1" x14ac:dyDescent="0.25">
      <c r="C2172" s="175"/>
      <c r="E2172" s="175"/>
      <c r="H2172" s="175"/>
      <c r="I2172" s="175"/>
      <c r="J2172" s="202"/>
      <c r="K2172" s="198"/>
    </row>
    <row r="2173" spans="3:11" ht="15" customHeight="1" x14ac:dyDescent="0.25">
      <c r="C2173" s="175"/>
      <c r="E2173" s="175"/>
      <c r="H2173" s="175"/>
      <c r="I2173" s="175"/>
      <c r="J2173" s="202"/>
      <c r="K2173" s="198"/>
    </row>
    <row r="2174" spans="3:11" ht="15" customHeight="1" x14ac:dyDescent="0.25">
      <c r="C2174" s="175"/>
      <c r="E2174" s="175"/>
      <c r="H2174" s="175"/>
      <c r="I2174" s="175"/>
      <c r="J2174" s="202"/>
      <c r="K2174" s="198"/>
    </row>
    <row r="2175" spans="3:11" ht="15" customHeight="1" x14ac:dyDescent="0.25">
      <c r="C2175" s="175"/>
      <c r="E2175" s="175"/>
      <c r="H2175" s="175"/>
      <c r="I2175" s="175"/>
      <c r="J2175" s="202"/>
      <c r="K2175" s="198"/>
    </row>
    <row r="2176" spans="3:11" ht="15" customHeight="1" x14ac:dyDescent="0.25">
      <c r="C2176" s="175"/>
      <c r="E2176" s="175"/>
      <c r="H2176" s="175"/>
      <c r="I2176" s="175"/>
      <c r="J2176" s="202"/>
      <c r="K2176" s="198"/>
    </row>
    <row r="2177" spans="3:11" ht="15" customHeight="1" x14ac:dyDescent="0.25">
      <c r="C2177" s="175"/>
      <c r="E2177" s="175"/>
      <c r="H2177" s="175"/>
      <c r="I2177" s="175"/>
      <c r="J2177" s="202"/>
      <c r="K2177" s="198"/>
    </row>
    <row r="2178" spans="3:11" ht="15" customHeight="1" x14ac:dyDescent="0.25">
      <c r="C2178" s="175"/>
      <c r="E2178" s="175"/>
      <c r="H2178" s="175"/>
      <c r="I2178" s="175"/>
      <c r="J2178" s="202"/>
      <c r="K2178" s="198"/>
    </row>
    <row r="2179" spans="3:11" ht="15" customHeight="1" x14ac:dyDescent="0.25">
      <c r="C2179" s="175"/>
      <c r="E2179" s="175"/>
      <c r="H2179" s="175"/>
      <c r="I2179" s="175"/>
      <c r="J2179" s="202"/>
      <c r="K2179" s="198"/>
    </row>
    <row r="2180" spans="3:11" ht="15" customHeight="1" x14ac:dyDescent="0.25">
      <c r="C2180" s="175"/>
      <c r="E2180" s="175"/>
      <c r="H2180" s="175"/>
      <c r="I2180" s="175"/>
      <c r="J2180" s="202"/>
      <c r="K2180" s="198"/>
    </row>
    <row r="2181" spans="3:11" ht="15" customHeight="1" x14ac:dyDescent="0.25">
      <c r="C2181" s="175"/>
      <c r="E2181" s="175"/>
      <c r="H2181" s="175"/>
      <c r="I2181" s="175"/>
      <c r="J2181" s="202"/>
      <c r="K2181" s="198"/>
    </row>
    <row r="2182" spans="3:11" ht="15" customHeight="1" x14ac:dyDescent="0.25">
      <c r="C2182" s="175"/>
      <c r="E2182" s="175"/>
      <c r="H2182" s="175"/>
      <c r="I2182" s="175"/>
      <c r="J2182" s="202"/>
      <c r="K2182" s="198"/>
    </row>
    <row r="2183" spans="3:11" ht="15" customHeight="1" x14ac:dyDescent="0.25">
      <c r="C2183" s="175"/>
      <c r="E2183" s="175"/>
      <c r="H2183" s="175"/>
      <c r="I2183" s="175"/>
      <c r="J2183" s="202"/>
      <c r="K2183" s="198"/>
    </row>
    <row r="2184" spans="3:11" ht="15" customHeight="1" x14ac:dyDescent="0.25">
      <c r="C2184" s="175"/>
      <c r="E2184" s="175"/>
      <c r="H2184" s="175"/>
      <c r="I2184" s="175"/>
      <c r="J2184" s="202"/>
      <c r="K2184" s="198"/>
    </row>
    <row r="2185" spans="3:11" ht="15" customHeight="1" x14ac:dyDescent="0.25">
      <c r="C2185" s="175"/>
      <c r="E2185" s="175"/>
      <c r="H2185" s="175"/>
      <c r="I2185" s="175"/>
      <c r="J2185" s="202"/>
      <c r="K2185" s="198"/>
    </row>
    <row r="2186" spans="3:11" ht="15" customHeight="1" x14ac:dyDescent="0.25">
      <c r="C2186" s="175"/>
      <c r="E2186" s="175"/>
      <c r="H2186" s="175"/>
      <c r="I2186" s="175"/>
      <c r="J2186" s="202"/>
      <c r="K2186" s="198"/>
    </row>
    <row r="2187" spans="3:11" ht="15" customHeight="1" x14ac:dyDescent="0.25">
      <c r="C2187" s="175"/>
      <c r="E2187" s="175"/>
      <c r="H2187" s="175"/>
      <c r="I2187" s="175"/>
      <c r="J2187" s="202"/>
      <c r="K2187" s="198"/>
    </row>
    <row r="2188" spans="3:11" ht="15" customHeight="1" x14ac:dyDescent="0.25">
      <c r="C2188" s="175"/>
      <c r="E2188" s="175"/>
      <c r="H2188" s="175"/>
      <c r="I2188" s="175"/>
      <c r="J2188" s="202"/>
      <c r="K2188" s="198"/>
    </row>
    <row r="2189" spans="3:11" ht="15" customHeight="1" x14ac:dyDescent="0.25">
      <c r="C2189" s="175"/>
      <c r="E2189" s="175"/>
      <c r="H2189" s="175"/>
      <c r="I2189" s="175"/>
      <c r="J2189" s="202"/>
      <c r="K2189" s="198"/>
    </row>
    <row r="2190" spans="3:11" ht="15" customHeight="1" x14ac:dyDescent="0.25">
      <c r="C2190" s="175"/>
      <c r="E2190" s="175"/>
      <c r="H2190" s="175"/>
      <c r="I2190" s="175"/>
      <c r="J2190" s="202"/>
      <c r="K2190" s="198"/>
    </row>
    <row r="2191" spans="3:11" ht="15" customHeight="1" x14ac:dyDescent="0.25">
      <c r="C2191" s="175"/>
      <c r="E2191" s="175"/>
      <c r="H2191" s="175"/>
      <c r="I2191" s="175"/>
      <c r="J2191" s="202"/>
      <c r="K2191" s="198"/>
    </row>
    <row r="2192" spans="3:11" ht="15" customHeight="1" x14ac:dyDescent="0.25">
      <c r="C2192" s="175"/>
      <c r="E2192" s="175"/>
      <c r="H2192" s="175"/>
      <c r="I2192" s="175"/>
      <c r="J2192" s="202"/>
      <c r="K2192" s="198"/>
    </row>
    <row r="2193" spans="3:11" ht="15" customHeight="1" x14ac:dyDescent="0.25">
      <c r="C2193" s="175"/>
      <c r="E2193" s="175"/>
      <c r="H2193" s="175"/>
      <c r="I2193" s="175"/>
      <c r="J2193" s="202"/>
      <c r="K2193" s="198"/>
    </row>
    <row r="2194" spans="3:11" ht="15" customHeight="1" x14ac:dyDescent="0.25">
      <c r="C2194" s="175"/>
      <c r="E2194" s="175"/>
      <c r="H2194" s="175"/>
      <c r="I2194" s="175"/>
      <c r="J2194" s="202"/>
      <c r="K2194" s="198"/>
    </row>
    <row r="2195" spans="3:11" ht="15" customHeight="1" x14ac:dyDescent="0.25">
      <c r="C2195" s="175"/>
      <c r="E2195" s="175"/>
      <c r="H2195" s="175"/>
      <c r="I2195" s="175"/>
      <c r="J2195" s="202"/>
      <c r="K2195" s="198"/>
    </row>
    <row r="2196" spans="3:11" ht="15" customHeight="1" x14ac:dyDescent="0.25">
      <c r="C2196" s="175"/>
      <c r="E2196" s="175"/>
      <c r="H2196" s="175"/>
      <c r="I2196" s="175"/>
      <c r="J2196" s="202"/>
      <c r="K2196" s="198"/>
    </row>
    <row r="2197" spans="3:11" ht="15" customHeight="1" x14ac:dyDescent="0.25">
      <c r="C2197" s="175"/>
      <c r="E2197" s="175"/>
      <c r="H2197" s="175"/>
      <c r="I2197" s="175"/>
      <c r="J2197" s="202"/>
      <c r="K2197" s="198"/>
    </row>
    <row r="2198" spans="3:11" ht="15" customHeight="1" x14ac:dyDescent="0.25">
      <c r="C2198" s="175"/>
      <c r="E2198" s="175"/>
      <c r="H2198" s="175"/>
      <c r="I2198" s="175"/>
      <c r="J2198" s="202"/>
      <c r="K2198" s="198"/>
    </row>
    <row r="2199" spans="3:11" ht="15" customHeight="1" x14ac:dyDescent="0.25">
      <c r="C2199" s="175"/>
      <c r="E2199" s="175"/>
      <c r="H2199" s="175"/>
      <c r="I2199" s="175"/>
      <c r="J2199" s="202"/>
      <c r="K2199" s="198"/>
    </row>
    <row r="2200" spans="3:11" ht="15" customHeight="1" x14ac:dyDescent="0.25">
      <c r="C2200" s="175"/>
      <c r="E2200" s="175"/>
      <c r="H2200" s="175"/>
      <c r="I2200" s="175"/>
      <c r="J2200" s="202"/>
      <c r="K2200" s="198"/>
    </row>
    <row r="2201" spans="3:11" ht="15" customHeight="1" x14ac:dyDescent="0.25">
      <c r="C2201" s="175"/>
      <c r="E2201" s="175"/>
      <c r="H2201" s="175"/>
      <c r="I2201" s="175"/>
      <c r="J2201" s="202"/>
      <c r="K2201" s="198"/>
    </row>
    <row r="2202" spans="3:11" ht="15" customHeight="1" x14ac:dyDescent="0.25">
      <c r="C2202" s="175"/>
      <c r="E2202" s="175"/>
      <c r="H2202" s="175"/>
      <c r="I2202" s="175"/>
      <c r="J2202" s="202"/>
      <c r="K2202" s="198"/>
    </row>
    <row r="2203" spans="3:11" ht="15" customHeight="1" x14ac:dyDescent="0.25">
      <c r="C2203" s="175"/>
      <c r="E2203" s="175"/>
      <c r="H2203" s="175"/>
      <c r="I2203" s="175"/>
      <c r="J2203" s="202"/>
      <c r="K2203" s="198"/>
    </row>
    <row r="2204" spans="3:11" ht="15" customHeight="1" x14ac:dyDescent="0.25">
      <c r="C2204" s="175"/>
      <c r="E2204" s="175"/>
      <c r="H2204" s="175"/>
      <c r="I2204" s="175"/>
      <c r="J2204" s="202"/>
      <c r="K2204" s="198"/>
    </row>
    <row r="2205" spans="3:11" ht="15" customHeight="1" x14ac:dyDescent="0.25">
      <c r="C2205" s="175"/>
      <c r="E2205" s="175"/>
      <c r="H2205" s="175"/>
      <c r="I2205" s="175"/>
      <c r="J2205" s="202"/>
      <c r="K2205" s="198"/>
    </row>
    <row r="2206" spans="3:11" ht="15" customHeight="1" x14ac:dyDescent="0.25">
      <c r="C2206" s="175"/>
      <c r="E2206" s="175"/>
      <c r="H2206" s="175"/>
      <c r="I2206" s="175"/>
      <c r="J2206" s="202"/>
      <c r="K2206" s="198"/>
    </row>
    <row r="2207" spans="3:11" ht="15" customHeight="1" x14ac:dyDescent="0.25">
      <c r="C2207" s="175"/>
      <c r="E2207" s="175"/>
      <c r="H2207" s="175"/>
      <c r="I2207" s="175"/>
      <c r="J2207" s="202"/>
      <c r="K2207" s="198"/>
    </row>
    <row r="2208" spans="3:11" ht="15" customHeight="1" x14ac:dyDescent="0.25">
      <c r="C2208" s="175"/>
      <c r="E2208" s="175"/>
      <c r="H2208" s="175"/>
      <c r="I2208" s="175"/>
      <c r="J2208" s="202"/>
      <c r="K2208" s="198"/>
    </row>
    <row r="2209" spans="3:11" ht="15" customHeight="1" x14ac:dyDescent="0.25">
      <c r="C2209" s="175"/>
      <c r="E2209" s="175"/>
      <c r="H2209" s="175"/>
      <c r="I2209" s="175"/>
      <c r="J2209" s="202"/>
      <c r="K2209" s="198"/>
    </row>
    <row r="2210" spans="3:11" ht="15" customHeight="1" x14ac:dyDescent="0.25">
      <c r="C2210" s="175"/>
      <c r="E2210" s="175"/>
      <c r="H2210" s="175"/>
      <c r="I2210" s="175"/>
      <c r="J2210" s="202"/>
      <c r="K2210" s="198"/>
    </row>
    <row r="2211" spans="3:11" ht="15" customHeight="1" x14ac:dyDescent="0.25">
      <c r="C2211" s="175"/>
      <c r="E2211" s="175"/>
      <c r="H2211" s="175"/>
      <c r="I2211" s="175"/>
      <c r="J2211" s="202"/>
      <c r="K2211" s="198"/>
    </row>
    <row r="2212" spans="3:11" ht="15" customHeight="1" x14ac:dyDescent="0.25">
      <c r="C2212" s="175"/>
      <c r="E2212" s="175"/>
      <c r="H2212" s="175"/>
      <c r="I2212" s="175"/>
      <c r="J2212" s="202"/>
      <c r="K2212" s="198"/>
    </row>
    <row r="2213" spans="3:11" ht="15" customHeight="1" x14ac:dyDescent="0.25">
      <c r="C2213" s="175"/>
      <c r="E2213" s="175"/>
      <c r="H2213" s="175"/>
      <c r="I2213" s="175"/>
      <c r="J2213" s="202"/>
      <c r="K2213" s="198"/>
    </row>
    <row r="2214" spans="3:11" ht="15" customHeight="1" x14ac:dyDescent="0.25">
      <c r="C2214" s="175"/>
      <c r="E2214" s="175"/>
      <c r="H2214" s="175"/>
      <c r="I2214" s="175"/>
      <c r="J2214" s="202"/>
      <c r="K2214" s="198"/>
    </row>
    <row r="2215" spans="3:11" ht="15" customHeight="1" x14ac:dyDescent="0.25">
      <c r="C2215" s="175"/>
      <c r="E2215" s="175"/>
      <c r="H2215" s="175"/>
      <c r="I2215" s="175"/>
      <c r="J2215" s="202"/>
      <c r="K2215" s="198"/>
    </row>
    <row r="2216" spans="3:11" ht="15" customHeight="1" x14ac:dyDescent="0.25">
      <c r="C2216" s="175"/>
      <c r="E2216" s="175"/>
      <c r="H2216" s="175"/>
      <c r="I2216" s="175"/>
      <c r="J2216" s="202"/>
      <c r="K2216" s="198"/>
    </row>
    <row r="2217" spans="3:11" ht="15" customHeight="1" x14ac:dyDescent="0.25">
      <c r="C2217" s="175"/>
      <c r="E2217" s="175"/>
      <c r="H2217" s="175"/>
      <c r="I2217" s="175"/>
      <c r="J2217" s="202"/>
      <c r="K2217" s="198"/>
    </row>
    <row r="2218" spans="3:11" ht="15" customHeight="1" x14ac:dyDescent="0.25">
      <c r="C2218" s="175"/>
      <c r="E2218" s="175"/>
      <c r="H2218" s="175"/>
      <c r="I2218" s="175"/>
      <c r="J2218" s="202"/>
      <c r="K2218" s="198"/>
    </row>
    <row r="2219" spans="3:11" ht="15" customHeight="1" x14ac:dyDescent="0.25">
      <c r="C2219" s="175"/>
      <c r="E2219" s="175"/>
      <c r="H2219" s="175"/>
      <c r="I2219" s="175"/>
      <c r="J2219" s="202"/>
      <c r="K2219" s="198"/>
    </row>
    <row r="2220" spans="3:11" ht="15" customHeight="1" x14ac:dyDescent="0.25">
      <c r="C2220" s="175"/>
      <c r="E2220" s="175"/>
      <c r="H2220" s="175"/>
      <c r="I2220" s="175"/>
      <c r="J2220" s="202"/>
      <c r="K2220" s="198"/>
    </row>
    <row r="2221" spans="3:11" ht="15" customHeight="1" x14ac:dyDescent="0.25">
      <c r="C2221" s="175"/>
      <c r="E2221" s="175"/>
      <c r="H2221" s="175"/>
      <c r="I2221" s="175"/>
      <c r="J2221" s="202"/>
      <c r="K2221" s="198"/>
    </row>
    <row r="2222" spans="3:11" ht="15" customHeight="1" x14ac:dyDescent="0.25">
      <c r="C2222" s="175"/>
      <c r="E2222" s="175"/>
      <c r="H2222" s="175"/>
      <c r="I2222" s="175"/>
      <c r="J2222" s="202"/>
      <c r="K2222" s="198"/>
    </row>
    <row r="2223" spans="3:11" ht="15" customHeight="1" x14ac:dyDescent="0.25">
      <c r="C2223" s="175"/>
      <c r="E2223" s="175"/>
      <c r="H2223" s="175"/>
      <c r="I2223" s="175"/>
      <c r="J2223" s="202"/>
      <c r="K2223" s="198"/>
    </row>
    <row r="2224" spans="3:11" ht="15" customHeight="1" x14ac:dyDescent="0.25">
      <c r="C2224" s="175"/>
      <c r="E2224" s="175"/>
      <c r="H2224" s="175"/>
      <c r="I2224" s="175"/>
      <c r="J2224" s="202"/>
      <c r="K2224" s="198"/>
    </row>
    <row r="2225" spans="3:11" ht="15" customHeight="1" x14ac:dyDescent="0.25">
      <c r="C2225" s="175"/>
      <c r="E2225" s="175"/>
      <c r="H2225" s="175"/>
      <c r="I2225" s="175"/>
      <c r="J2225" s="202"/>
      <c r="K2225" s="198"/>
    </row>
    <row r="2226" spans="3:11" ht="15" customHeight="1" x14ac:dyDescent="0.25">
      <c r="C2226" s="175"/>
      <c r="E2226" s="175"/>
      <c r="H2226" s="175"/>
      <c r="I2226" s="175"/>
      <c r="J2226" s="202"/>
      <c r="K2226" s="198"/>
    </row>
    <row r="2227" spans="3:11" ht="15" customHeight="1" x14ac:dyDescent="0.25">
      <c r="C2227" s="175"/>
      <c r="E2227" s="175"/>
      <c r="H2227" s="175"/>
      <c r="I2227" s="175"/>
      <c r="J2227" s="202"/>
      <c r="K2227" s="198"/>
    </row>
    <row r="2228" spans="3:11" ht="15" customHeight="1" x14ac:dyDescent="0.25">
      <c r="C2228" s="175"/>
      <c r="E2228" s="175"/>
      <c r="H2228" s="175"/>
      <c r="I2228" s="175"/>
      <c r="J2228" s="202"/>
      <c r="K2228" s="198"/>
    </row>
    <row r="2229" spans="3:11" ht="15" customHeight="1" x14ac:dyDescent="0.25">
      <c r="C2229" s="175"/>
      <c r="E2229" s="175"/>
      <c r="H2229" s="175"/>
      <c r="I2229" s="175"/>
      <c r="J2229" s="202"/>
      <c r="K2229" s="198"/>
    </row>
    <row r="2230" spans="3:11" ht="15" customHeight="1" x14ac:dyDescent="0.25">
      <c r="C2230" s="175"/>
      <c r="E2230" s="175"/>
      <c r="H2230" s="175"/>
      <c r="I2230" s="175"/>
      <c r="J2230" s="202"/>
      <c r="K2230" s="198"/>
    </row>
    <row r="2231" spans="3:11" ht="15" customHeight="1" x14ac:dyDescent="0.25">
      <c r="C2231" s="175"/>
      <c r="E2231" s="175"/>
      <c r="H2231" s="175"/>
      <c r="I2231" s="175"/>
      <c r="J2231" s="202"/>
      <c r="K2231" s="198"/>
    </row>
    <row r="2232" spans="3:11" ht="15" customHeight="1" x14ac:dyDescent="0.25">
      <c r="C2232" s="175"/>
      <c r="E2232" s="175"/>
      <c r="H2232" s="175"/>
      <c r="I2232" s="175"/>
      <c r="J2232" s="202"/>
      <c r="K2232" s="198"/>
    </row>
    <row r="2233" spans="3:11" ht="15" customHeight="1" x14ac:dyDescent="0.25">
      <c r="C2233" s="175"/>
      <c r="E2233" s="175"/>
      <c r="H2233" s="175"/>
      <c r="I2233" s="175"/>
      <c r="J2233" s="202"/>
      <c r="K2233" s="198"/>
    </row>
    <row r="2234" spans="3:11" ht="15" customHeight="1" x14ac:dyDescent="0.25">
      <c r="C2234" s="175"/>
      <c r="E2234" s="175"/>
      <c r="H2234" s="175"/>
      <c r="I2234" s="175"/>
      <c r="J2234" s="202"/>
      <c r="K2234" s="198"/>
    </row>
    <row r="2235" spans="3:11" ht="15" customHeight="1" x14ac:dyDescent="0.25">
      <c r="C2235" s="175"/>
      <c r="E2235" s="175"/>
      <c r="H2235" s="175"/>
      <c r="I2235" s="175"/>
      <c r="J2235" s="202"/>
      <c r="K2235" s="198"/>
    </row>
    <row r="2236" spans="3:11" ht="15" customHeight="1" x14ac:dyDescent="0.25">
      <c r="C2236" s="175"/>
      <c r="E2236" s="175"/>
      <c r="H2236" s="175"/>
      <c r="I2236" s="175"/>
      <c r="J2236" s="202"/>
      <c r="K2236" s="198"/>
    </row>
    <row r="2237" spans="3:11" ht="15" customHeight="1" x14ac:dyDescent="0.25">
      <c r="C2237" s="175"/>
      <c r="E2237" s="175"/>
      <c r="H2237" s="175"/>
      <c r="I2237" s="175"/>
      <c r="J2237" s="202"/>
      <c r="K2237" s="198"/>
    </row>
    <row r="2238" spans="3:11" ht="15" customHeight="1" x14ac:dyDescent="0.25">
      <c r="C2238" s="175"/>
      <c r="E2238" s="175"/>
      <c r="H2238" s="175"/>
      <c r="I2238" s="175"/>
      <c r="J2238" s="202"/>
      <c r="K2238" s="198"/>
    </row>
    <row r="2239" spans="3:11" ht="15" customHeight="1" x14ac:dyDescent="0.25">
      <c r="C2239" s="175"/>
      <c r="E2239" s="175"/>
      <c r="H2239" s="175"/>
      <c r="I2239" s="175"/>
      <c r="J2239" s="202"/>
      <c r="K2239" s="198"/>
    </row>
    <row r="2240" spans="3:11" ht="15" customHeight="1" x14ac:dyDescent="0.25">
      <c r="C2240" s="175"/>
      <c r="E2240" s="175"/>
      <c r="H2240" s="175"/>
      <c r="I2240" s="175"/>
      <c r="J2240" s="202"/>
      <c r="K2240" s="198"/>
    </row>
    <row r="2241" spans="3:11" ht="15" customHeight="1" x14ac:dyDescent="0.25">
      <c r="C2241" s="175"/>
      <c r="E2241" s="175"/>
      <c r="H2241" s="175"/>
      <c r="I2241" s="175"/>
      <c r="J2241" s="202"/>
      <c r="K2241" s="198"/>
    </row>
    <row r="2242" spans="3:11" ht="15" customHeight="1" x14ac:dyDescent="0.25">
      <c r="C2242" s="175"/>
      <c r="E2242" s="175"/>
      <c r="H2242" s="175"/>
      <c r="I2242" s="175"/>
      <c r="J2242" s="202"/>
      <c r="K2242" s="198"/>
    </row>
    <row r="2243" spans="3:11" ht="15" customHeight="1" x14ac:dyDescent="0.25">
      <c r="C2243" s="175"/>
      <c r="E2243" s="175"/>
      <c r="H2243" s="175"/>
      <c r="I2243" s="175"/>
      <c r="J2243" s="202"/>
      <c r="K2243" s="198"/>
    </row>
    <row r="2244" spans="3:11" ht="15" customHeight="1" x14ac:dyDescent="0.25">
      <c r="C2244" s="175"/>
      <c r="E2244" s="175"/>
      <c r="H2244" s="175"/>
      <c r="I2244" s="175"/>
      <c r="J2244" s="202"/>
      <c r="K2244" s="198"/>
    </row>
    <row r="2245" spans="3:11" ht="15" customHeight="1" x14ac:dyDescent="0.25">
      <c r="C2245" s="175"/>
      <c r="E2245" s="175"/>
      <c r="H2245" s="175"/>
      <c r="I2245" s="175"/>
      <c r="J2245" s="202"/>
      <c r="K2245" s="198"/>
    </row>
    <row r="2246" spans="3:11" ht="15" customHeight="1" x14ac:dyDescent="0.25">
      <c r="C2246" s="175"/>
      <c r="E2246" s="175"/>
      <c r="H2246" s="175"/>
      <c r="I2246" s="175"/>
      <c r="J2246" s="202"/>
      <c r="K2246" s="198"/>
    </row>
    <row r="2247" spans="3:11" ht="15" customHeight="1" x14ac:dyDescent="0.25">
      <c r="C2247" s="175"/>
      <c r="E2247" s="175"/>
      <c r="H2247" s="175"/>
      <c r="I2247" s="175"/>
      <c r="J2247" s="202"/>
      <c r="K2247" s="198"/>
    </row>
    <row r="2248" spans="3:11" ht="15" customHeight="1" x14ac:dyDescent="0.25">
      <c r="C2248" s="175"/>
      <c r="E2248" s="175"/>
      <c r="H2248" s="175"/>
      <c r="I2248" s="175"/>
      <c r="J2248" s="202"/>
      <c r="K2248" s="198"/>
    </row>
    <row r="2249" spans="3:11" ht="15" customHeight="1" x14ac:dyDescent="0.25">
      <c r="C2249" s="175"/>
      <c r="E2249" s="175"/>
      <c r="H2249" s="175"/>
      <c r="I2249" s="175"/>
      <c r="J2249" s="202"/>
      <c r="K2249" s="198"/>
    </row>
    <row r="2250" spans="3:11" ht="15" customHeight="1" x14ac:dyDescent="0.25">
      <c r="C2250" s="175"/>
      <c r="E2250" s="175"/>
      <c r="H2250" s="175"/>
      <c r="I2250" s="175"/>
      <c r="J2250" s="202"/>
      <c r="K2250" s="198"/>
    </row>
    <row r="2251" spans="3:11" ht="15" customHeight="1" x14ac:dyDescent="0.25">
      <c r="C2251" s="175"/>
      <c r="E2251" s="175"/>
      <c r="H2251" s="175"/>
      <c r="I2251" s="175"/>
      <c r="J2251" s="202"/>
      <c r="K2251" s="198"/>
    </row>
    <row r="2252" spans="3:11" ht="15" customHeight="1" x14ac:dyDescent="0.25">
      <c r="C2252" s="175"/>
      <c r="E2252" s="175"/>
      <c r="H2252" s="175"/>
      <c r="I2252" s="175"/>
      <c r="J2252" s="202"/>
      <c r="K2252" s="198"/>
    </row>
    <row r="2253" spans="3:11" ht="15" customHeight="1" x14ac:dyDescent="0.25">
      <c r="C2253" s="175"/>
      <c r="E2253" s="175"/>
      <c r="H2253" s="175"/>
      <c r="I2253" s="175"/>
      <c r="J2253" s="202"/>
      <c r="K2253" s="198"/>
    </row>
    <row r="2254" spans="3:11" ht="15" customHeight="1" x14ac:dyDescent="0.25">
      <c r="C2254" s="175"/>
      <c r="E2254" s="175"/>
      <c r="H2254" s="175"/>
      <c r="I2254" s="175"/>
      <c r="J2254" s="202"/>
      <c r="K2254" s="198"/>
    </row>
    <row r="2255" spans="3:11" ht="15" customHeight="1" x14ac:dyDescent="0.25">
      <c r="C2255" s="175"/>
      <c r="E2255" s="175"/>
      <c r="H2255" s="175"/>
      <c r="I2255" s="175"/>
      <c r="J2255" s="202"/>
      <c r="K2255" s="198"/>
    </row>
    <row r="2256" spans="3:11" ht="15" customHeight="1" x14ac:dyDescent="0.25">
      <c r="C2256" s="175"/>
      <c r="E2256" s="175"/>
      <c r="H2256" s="175"/>
      <c r="I2256" s="175"/>
      <c r="J2256" s="202"/>
      <c r="K2256" s="198"/>
    </row>
    <row r="2257" spans="3:11" ht="15" customHeight="1" x14ac:dyDescent="0.25">
      <c r="C2257" s="175"/>
      <c r="E2257" s="175"/>
      <c r="H2257" s="175"/>
      <c r="I2257" s="175"/>
      <c r="J2257" s="202"/>
      <c r="K2257" s="198"/>
    </row>
    <row r="2258" spans="3:11" ht="15" customHeight="1" x14ac:dyDescent="0.25">
      <c r="C2258" s="175"/>
      <c r="E2258" s="175"/>
      <c r="H2258" s="175"/>
      <c r="I2258" s="175"/>
      <c r="J2258" s="202"/>
      <c r="K2258" s="198"/>
    </row>
    <row r="2259" spans="3:11" ht="15" customHeight="1" x14ac:dyDescent="0.25">
      <c r="C2259" s="175"/>
      <c r="E2259" s="175"/>
      <c r="H2259" s="175"/>
      <c r="I2259" s="175"/>
      <c r="J2259" s="202"/>
      <c r="K2259" s="198"/>
    </row>
    <row r="2260" spans="3:11" ht="15" customHeight="1" x14ac:dyDescent="0.25">
      <c r="C2260" s="175"/>
      <c r="E2260" s="175"/>
      <c r="H2260" s="175"/>
      <c r="I2260" s="175"/>
      <c r="J2260" s="202"/>
      <c r="K2260" s="198"/>
    </row>
    <row r="2261" spans="3:11" ht="15" customHeight="1" x14ac:dyDescent="0.25">
      <c r="C2261" s="175"/>
      <c r="E2261" s="175"/>
      <c r="H2261" s="175"/>
      <c r="I2261" s="175"/>
      <c r="J2261" s="202"/>
      <c r="K2261" s="198"/>
    </row>
    <row r="2262" spans="3:11" ht="15" customHeight="1" x14ac:dyDescent="0.25">
      <c r="C2262" s="175"/>
      <c r="E2262" s="175"/>
      <c r="H2262" s="175"/>
      <c r="I2262" s="175"/>
      <c r="J2262" s="202"/>
      <c r="K2262" s="198"/>
    </row>
    <row r="2263" spans="3:11" ht="15" customHeight="1" x14ac:dyDescent="0.25">
      <c r="C2263" s="175"/>
      <c r="E2263" s="175"/>
      <c r="H2263" s="175"/>
      <c r="I2263" s="175"/>
      <c r="J2263" s="202"/>
      <c r="K2263" s="198"/>
    </row>
    <row r="2264" spans="3:11" ht="15" customHeight="1" x14ac:dyDescent="0.25">
      <c r="C2264" s="175"/>
      <c r="E2264" s="175"/>
      <c r="H2264" s="175"/>
      <c r="I2264" s="175"/>
      <c r="J2264" s="202"/>
      <c r="K2264" s="198"/>
    </row>
    <row r="2265" spans="3:11" ht="15" customHeight="1" x14ac:dyDescent="0.25">
      <c r="C2265" s="175"/>
      <c r="E2265" s="175"/>
      <c r="H2265" s="175"/>
      <c r="I2265" s="175"/>
      <c r="J2265" s="202"/>
      <c r="K2265" s="198"/>
    </row>
    <row r="2266" spans="3:11" ht="15" customHeight="1" x14ac:dyDescent="0.25">
      <c r="C2266" s="175"/>
      <c r="E2266" s="175"/>
      <c r="H2266" s="175"/>
      <c r="I2266" s="175"/>
      <c r="J2266" s="202"/>
      <c r="K2266" s="198"/>
    </row>
    <row r="2267" spans="3:11" ht="15" customHeight="1" x14ac:dyDescent="0.25">
      <c r="C2267" s="175"/>
      <c r="E2267" s="175"/>
      <c r="H2267" s="175"/>
      <c r="I2267" s="175"/>
      <c r="J2267" s="202"/>
      <c r="K2267" s="198"/>
    </row>
    <row r="2268" spans="3:11" ht="15" customHeight="1" x14ac:dyDescent="0.25">
      <c r="C2268" s="175"/>
      <c r="E2268" s="175"/>
      <c r="H2268" s="175"/>
      <c r="I2268" s="175"/>
      <c r="J2268" s="202"/>
      <c r="K2268" s="198"/>
    </row>
    <row r="2269" spans="3:11" ht="15" customHeight="1" x14ac:dyDescent="0.25">
      <c r="C2269" s="175"/>
      <c r="E2269" s="175"/>
      <c r="H2269" s="175"/>
      <c r="I2269" s="175"/>
      <c r="J2269" s="202"/>
      <c r="K2269" s="198"/>
    </row>
    <row r="2270" spans="3:11" ht="15" customHeight="1" x14ac:dyDescent="0.25">
      <c r="C2270" s="175"/>
      <c r="E2270" s="175"/>
      <c r="H2270" s="175"/>
      <c r="I2270" s="175"/>
      <c r="J2270" s="202"/>
      <c r="K2270" s="198"/>
    </row>
    <row r="2271" spans="3:11" ht="15" customHeight="1" x14ac:dyDescent="0.25">
      <c r="C2271" s="175"/>
      <c r="E2271" s="175"/>
      <c r="H2271" s="175"/>
      <c r="I2271" s="175"/>
      <c r="J2271" s="202"/>
      <c r="K2271" s="198"/>
    </row>
    <row r="2272" spans="3:11" ht="15" customHeight="1" x14ac:dyDescent="0.25">
      <c r="C2272" s="175"/>
      <c r="E2272" s="175"/>
      <c r="H2272" s="175"/>
      <c r="I2272" s="175"/>
      <c r="J2272" s="202"/>
      <c r="K2272" s="198"/>
    </row>
    <row r="2273" spans="3:11" ht="15" customHeight="1" x14ac:dyDescent="0.25">
      <c r="C2273" s="175"/>
      <c r="E2273" s="175"/>
      <c r="H2273" s="175"/>
      <c r="I2273" s="175"/>
      <c r="J2273" s="202"/>
      <c r="K2273" s="198"/>
    </row>
    <row r="2274" spans="3:11" ht="15" customHeight="1" x14ac:dyDescent="0.25">
      <c r="C2274" s="175"/>
      <c r="E2274" s="175"/>
      <c r="H2274" s="175"/>
      <c r="I2274" s="175"/>
      <c r="J2274" s="202"/>
      <c r="K2274" s="198"/>
    </row>
    <row r="2275" spans="3:11" ht="15" customHeight="1" x14ac:dyDescent="0.25">
      <c r="C2275" s="175"/>
      <c r="E2275" s="175"/>
      <c r="H2275" s="175"/>
      <c r="I2275" s="175"/>
      <c r="J2275" s="202"/>
      <c r="K2275" s="198"/>
    </row>
    <row r="2276" spans="3:11" ht="15" customHeight="1" x14ac:dyDescent="0.25">
      <c r="C2276" s="175"/>
      <c r="E2276" s="175"/>
      <c r="H2276" s="175"/>
      <c r="I2276" s="175"/>
      <c r="J2276" s="202"/>
      <c r="K2276" s="198"/>
    </row>
    <row r="2277" spans="3:11" ht="15" customHeight="1" x14ac:dyDescent="0.25">
      <c r="C2277" s="175"/>
      <c r="E2277" s="175"/>
      <c r="H2277" s="175"/>
      <c r="I2277" s="175"/>
      <c r="J2277" s="202"/>
      <c r="K2277" s="198"/>
    </row>
    <row r="2278" spans="3:11" ht="15" customHeight="1" x14ac:dyDescent="0.25">
      <c r="C2278" s="175"/>
      <c r="E2278" s="175"/>
      <c r="H2278" s="175"/>
      <c r="I2278" s="175"/>
      <c r="J2278" s="202"/>
      <c r="K2278" s="198"/>
    </row>
    <row r="2279" spans="3:11" ht="15" customHeight="1" x14ac:dyDescent="0.25">
      <c r="C2279" s="175"/>
      <c r="E2279" s="175"/>
      <c r="H2279" s="175"/>
      <c r="I2279" s="175"/>
      <c r="J2279" s="202"/>
      <c r="K2279" s="198"/>
    </row>
    <row r="2280" spans="3:11" ht="15" customHeight="1" x14ac:dyDescent="0.25">
      <c r="C2280" s="175"/>
      <c r="E2280" s="175"/>
      <c r="H2280" s="175"/>
      <c r="I2280" s="175"/>
      <c r="J2280" s="202"/>
      <c r="K2280" s="198"/>
    </row>
    <row r="2281" spans="3:11" ht="15" customHeight="1" x14ac:dyDescent="0.25">
      <c r="C2281" s="175"/>
      <c r="E2281" s="175"/>
      <c r="H2281" s="175"/>
      <c r="I2281" s="175"/>
      <c r="J2281" s="202"/>
      <c r="K2281" s="198"/>
    </row>
    <row r="2282" spans="3:11" ht="15" customHeight="1" x14ac:dyDescent="0.25">
      <c r="C2282" s="175"/>
      <c r="E2282" s="175"/>
      <c r="H2282" s="175"/>
      <c r="I2282" s="175"/>
      <c r="J2282" s="202"/>
      <c r="K2282" s="198"/>
    </row>
    <row r="2283" spans="3:11" ht="15" customHeight="1" x14ac:dyDescent="0.25">
      <c r="C2283" s="175"/>
      <c r="E2283" s="175"/>
      <c r="H2283" s="175"/>
      <c r="I2283" s="175"/>
      <c r="J2283" s="202"/>
      <c r="K2283" s="198"/>
    </row>
    <row r="2284" spans="3:11" ht="15" customHeight="1" x14ac:dyDescent="0.25">
      <c r="C2284" s="175"/>
      <c r="E2284" s="175"/>
      <c r="H2284" s="175"/>
      <c r="I2284" s="175"/>
      <c r="J2284" s="202"/>
      <c r="K2284" s="198"/>
    </row>
    <row r="2285" spans="3:11" ht="15" customHeight="1" x14ac:dyDescent="0.25">
      <c r="C2285" s="175"/>
      <c r="E2285" s="175"/>
      <c r="H2285" s="175"/>
      <c r="I2285" s="175"/>
      <c r="J2285" s="202"/>
      <c r="K2285" s="198"/>
    </row>
    <row r="2286" spans="3:11" ht="15" customHeight="1" x14ac:dyDescent="0.25">
      <c r="C2286" s="175"/>
      <c r="E2286" s="175"/>
      <c r="H2286" s="175"/>
      <c r="I2286" s="175"/>
      <c r="J2286" s="202"/>
      <c r="K2286" s="198"/>
    </row>
    <row r="2287" spans="3:11" ht="15" customHeight="1" x14ac:dyDescent="0.25">
      <c r="C2287" s="175"/>
      <c r="E2287" s="175"/>
      <c r="H2287" s="175"/>
      <c r="I2287" s="175"/>
      <c r="J2287" s="202"/>
      <c r="K2287" s="198"/>
    </row>
    <row r="2288" spans="3:11" ht="15" customHeight="1" x14ac:dyDescent="0.25">
      <c r="C2288" s="175"/>
      <c r="E2288" s="175"/>
      <c r="H2288" s="175"/>
      <c r="I2288" s="175"/>
      <c r="J2288" s="202"/>
      <c r="K2288" s="198"/>
    </row>
    <row r="2289" spans="3:11" ht="15" customHeight="1" x14ac:dyDescent="0.25">
      <c r="C2289" s="175"/>
      <c r="E2289" s="175"/>
      <c r="H2289" s="175"/>
      <c r="I2289" s="175"/>
      <c r="J2289" s="202"/>
      <c r="K2289" s="198"/>
    </row>
    <row r="2290" spans="3:11" ht="15" customHeight="1" x14ac:dyDescent="0.25">
      <c r="C2290" s="175"/>
      <c r="E2290" s="175"/>
      <c r="H2290" s="175"/>
      <c r="I2290" s="175"/>
      <c r="J2290" s="202"/>
      <c r="K2290" s="198"/>
    </row>
    <row r="2291" spans="3:11" ht="15" customHeight="1" x14ac:dyDescent="0.25">
      <c r="C2291" s="175"/>
      <c r="E2291" s="175"/>
      <c r="H2291" s="175"/>
      <c r="I2291" s="175"/>
      <c r="J2291" s="202"/>
      <c r="K2291" s="198"/>
    </row>
    <row r="2292" spans="3:11" ht="15" customHeight="1" x14ac:dyDescent="0.25">
      <c r="C2292" s="175"/>
      <c r="E2292" s="175"/>
      <c r="H2292" s="175"/>
      <c r="I2292" s="175"/>
      <c r="J2292" s="202"/>
      <c r="K2292" s="198"/>
    </row>
    <row r="2293" spans="3:11" ht="15" customHeight="1" x14ac:dyDescent="0.25">
      <c r="C2293" s="175"/>
      <c r="E2293" s="175"/>
      <c r="H2293" s="175"/>
      <c r="I2293" s="175"/>
      <c r="J2293" s="202"/>
      <c r="K2293" s="198"/>
    </row>
    <row r="2294" spans="3:11" ht="15" customHeight="1" x14ac:dyDescent="0.25">
      <c r="C2294" s="175"/>
      <c r="E2294" s="175"/>
      <c r="H2294" s="175"/>
      <c r="I2294" s="175"/>
      <c r="J2294" s="202"/>
      <c r="K2294" s="198"/>
    </row>
    <row r="2295" spans="3:11" ht="15" customHeight="1" x14ac:dyDescent="0.25">
      <c r="C2295" s="175"/>
      <c r="E2295" s="175"/>
      <c r="H2295" s="175"/>
      <c r="I2295" s="175"/>
      <c r="J2295" s="202"/>
      <c r="K2295" s="198"/>
    </row>
    <row r="2296" spans="3:11" ht="15" customHeight="1" x14ac:dyDescent="0.25">
      <c r="C2296" s="175"/>
      <c r="E2296" s="175"/>
      <c r="H2296" s="175"/>
      <c r="I2296" s="175"/>
      <c r="J2296" s="202"/>
      <c r="K2296" s="198"/>
    </row>
    <row r="2297" spans="3:11" ht="15" customHeight="1" x14ac:dyDescent="0.25">
      <c r="C2297" s="175"/>
      <c r="E2297" s="175"/>
      <c r="H2297" s="175"/>
      <c r="I2297" s="175"/>
      <c r="J2297" s="202"/>
      <c r="K2297" s="198"/>
    </row>
    <row r="2298" spans="3:11" ht="15" customHeight="1" x14ac:dyDescent="0.25">
      <c r="C2298" s="175"/>
      <c r="E2298" s="175"/>
      <c r="H2298" s="175"/>
      <c r="I2298" s="175"/>
      <c r="J2298" s="202"/>
      <c r="K2298" s="198"/>
    </row>
    <row r="2299" spans="3:11" ht="15" customHeight="1" x14ac:dyDescent="0.25">
      <c r="C2299" s="175"/>
      <c r="E2299" s="175"/>
      <c r="H2299" s="175"/>
      <c r="I2299" s="175"/>
      <c r="J2299" s="202"/>
      <c r="K2299" s="198"/>
    </row>
    <row r="2300" spans="3:11" ht="15" customHeight="1" x14ac:dyDescent="0.25">
      <c r="C2300" s="175"/>
      <c r="E2300" s="175"/>
      <c r="H2300" s="175"/>
      <c r="I2300" s="175"/>
      <c r="J2300" s="202"/>
      <c r="K2300" s="198"/>
    </row>
    <row r="2301" spans="3:11" ht="15" customHeight="1" x14ac:dyDescent="0.25">
      <c r="C2301" s="175"/>
      <c r="E2301" s="175"/>
      <c r="H2301" s="175"/>
      <c r="I2301" s="175"/>
      <c r="J2301" s="202"/>
      <c r="K2301" s="198"/>
    </row>
    <row r="2302" spans="3:11" ht="15" customHeight="1" x14ac:dyDescent="0.25">
      <c r="C2302" s="175"/>
      <c r="E2302" s="175"/>
      <c r="H2302" s="175"/>
      <c r="I2302" s="175"/>
      <c r="J2302" s="202"/>
      <c r="K2302" s="198"/>
    </row>
    <row r="2303" spans="3:11" ht="15" customHeight="1" x14ac:dyDescent="0.25">
      <c r="C2303" s="175"/>
      <c r="E2303" s="175"/>
      <c r="H2303" s="175"/>
      <c r="I2303" s="175"/>
      <c r="J2303" s="202"/>
      <c r="K2303" s="198"/>
    </row>
    <row r="2304" spans="3:11" ht="15" customHeight="1" x14ac:dyDescent="0.25">
      <c r="C2304" s="175"/>
      <c r="E2304" s="175"/>
      <c r="H2304" s="175"/>
      <c r="I2304" s="175"/>
      <c r="J2304" s="202"/>
      <c r="K2304" s="198"/>
    </row>
    <row r="2305" spans="3:11" ht="15" customHeight="1" x14ac:dyDescent="0.25">
      <c r="C2305" s="175"/>
      <c r="E2305" s="175"/>
      <c r="H2305" s="175"/>
      <c r="I2305" s="175"/>
      <c r="J2305" s="202"/>
      <c r="K2305" s="198"/>
    </row>
    <row r="2306" spans="3:11" ht="15" customHeight="1" x14ac:dyDescent="0.25">
      <c r="C2306" s="175"/>
      <c r="E2306" s="175"/>
      <c r="H2306" s="175"/>
      <c r="I2306" s="175"/>
      <c r="J2306" s="202"/>
      <c r="K2306" s="198"/>
    </row>
    <row r="2307" spans="3:11" ht="15" customHeight="1" x14ac:dyDescent="0.25">
      <c r="C2307" s="175"/>
      <c r="E2307" s="175"/>
      <c r="H2307" s="175"/>
      <c r="I2307" s="175"/>
      <c r="J2307" s="202"/>
      <c r="K2307" s="198"/>
    </row>
    <row r="2308" spans="3:11" ht="15" customHeight="1" x14ac:dyDescent="0.25">
      <c r="C2308" s="175"/>
      <c r="E2308" s="175"/>
      <c r="H2308" s="175"/>
      <c r="I2308" s="175"/>
      <c r="J2308" s="202"/>
      <c r="K2308" s="198"/>
    </row>
    <row r="2309" spans="3:11" ht="15" customHeight="1" x14ac:dyDescent="0.25">
      <c r="C2309" s="175"/>
      <c r="E2309" s="175"/>
      <c r="H2309" s="175"/>
      <c r="I2309" s="175"/>
      <c r="J2309" s="202"/>
      <c r="K2309" s="198"/>
    </row>
    <row r="2310" spans="3:11" ht="15" customHeight="1" x14ac:dyDescent="0.25">
      <c r="C2310" s="175"/>
      <c r="E2310" s="175"/>
      <c r="H2310" s="175"/>
      <c r="I2310" s="175"/>
      <c r="J2310" s="202"/>
      <c r="K2310" s="198"/>
    </row>
    <row r="2311" spans="3:11" ht="15" customHeight="1" x14ac:dyDescent="0.25">
      <c r="C2311" s="175"/>
      <c r="E2311" s="175"/>
      <c r="H2311" s="175"/>
      <c r="I2311" s="175"/>
      <c r="J2311" s="202"/>
      <c r="K2311" s="198"/>
    </row>
    <row r="2312" spans="3:11" ht="15" customHeight="1" x14ac:dyDescent="0.25">
      <c r="C2312" s="175"/>
      <c r="E2312" s="175"/>
      <c r="H2312" s="175"/>
      <c r="I2312" s="175"/>
      <c r="J2312" s="202"/>
      <c r="K2312" s="198"/>
    </row>
    <row r="2313" spans="3:11" ht="15" customHeight="1" x14ac:dyDescent="0.25">
      <c r="C2313" s="175"/>
      <c r="E2313" s="175"/>
      <c r="H2313" s="175"/>
      <c r="I2313" s="175"/>
      <c r="J2313" s="202"/>
      <c r="K2313" s="198"/>
    </row>
    <row r="2314" spans="3:11" ht="15" customHeight="1" x14ac:dyDescent="0.25">
      <c r="C2314" s="175"/>
      <c r="E2314" s="175"/>
      <c r="H2314" s="175"/>
      <c r="I2314" s="175"/>
      <c r="J2314" s="202"/>
      <c r="K2314" s="198"/>
    </row>
    <row r="2315" spans="3:11" ht="15" customHeight="1" x14ac:dyDescent="0.25">
      <c r="C2315" s="175"/>
      <c r="E2315" s="175"/>
      <c r="H2315" s="175"/>
      <c r="I2315" s="175"/>
      <c r="J2315" s="202"/>
      <c r="K2315" s="198"/>
    </row>
    <row r="2316" spans="3:11" ht="15" customHeight="1" x14ac:dyDescent="0.25">
      <c r="C2316" s="175"/>
      <c r="E2316" s="175"/>
      <c r="H2316" s="175"/>
      <c r="I2316" s="175"/>
      <c r="J2316" s="202"/>
      <c r="K2316" s="198"/>
    </row>
    <row r="2317" spans="3:11" ht="15" customHeight="1" x14ac:dyDescent="0.25">
      <c r="C2317" s="175"/>
      <c r="E2317" s="175"/>
      <c r="H2317" s="175"/>
      <c r="I2317" s="175"/>
      <c r="J2317" s="202"/>
      <c r="K2317" s="198"/>
    </row>
    <row r="2318" spans="3:11" ht="15" customHeight="1" x14ac:dyDescent="0.25">
      <c r="C2318" s="175"/>
      <c r="E2318" s="175"/>
      <c r="H2318" s="175"/>
      <c r="I2318" s="175"/>
      <c r="J2318" s="202"/>
      <c r="K2318" s="198"/>
    </row>
    <row r="2319" spans="3:11" ht="15" customHeight="1" x14ac:dyDescent="0.25">
      <c r="C2319" s="175"/>
      <c r="E2319" s="175"/>
      <c r="H2319" s="175"/>
      <c r="I2319" s="175"/>
      <c r="J2319" s="202"/>
      <c r="K2319" s="198"/>
    </row>
    <row r="2320" spans="3:11" ht="15" customHeight="1" x14ac:dyDescent="0.25">
      <c r="C2320" s="175"/>
      <c r="E2320" s="175"/>
      <c r="H2320" s="175"/>
      <c r="I2320" s="175"/>
      <c r="J2320" s="202"/>
      <c r="K2320" s="198"/>
    </row>
    <row r="2321" spans="3:11" ht="15" customHeight="1" x14ac:dyDescent="0.25">
      <c r="C2321" s="175"/>
      <c r="E2321" s="175"/>
      <c r="H2321" s="175"/>
      <c r="I2321" s="175"/>
      <c r="J2321" s="202"/>
      <c r="K2321" s="198"/>
    </row>
    <row r="2322" spans="3:11" ht="15" customHeight="1" x14ac:dyDescent="0.25">
      <c r="C2322" s="175"/>
      <c r="E2322" s="175"/>
      <c r="H2322" s="175"/>
      <c r="I2322" s="175"/>
      <c r="J2322" s="202"/>
      <c r="K2322" s="198"/>
    </row>
    <row r="2323" spans="3:11" ht="15" customHeight="1" x14ac:dyDescent="0.25">
      <c r="C2323" s="175"/>
      <c r="E2323" s="175"/>
      <c r="H2323" s="175"/>
      <c r="I2323" s="175"/>
      <c r="J2323" s="202"/>
      <c r="K2323" s="198"/>
    </row>
    <row r="2324" spans="3:11" ht="15" customHeight="1" x14ac:dyDescent="0.25">
      <c r="C2324" s="175"/>
      <c r="E2324" s="175"/>
      <c r="H2324" s="175"/>
      <c r="I2324" s="175"/>
      <c r="J2324" s="202"/>
      <c r="K2324" s="198"/>
    </row>
    <row r="2325" spans="3:11" ht="15" customHeight="1" x14ac:dyDescent="0.25">
      <c r="C2325" s="175"/>
      <c r="E2325" s="175"/>
      <c r="H2325" s="175"/>
      <c r="I2325" s="175"/>
      <c r="J2325" s="202"/>
      <c r="K2325" s="198"/>
    </row>
    <row r="2326" spans="3:11" ht="15" customHeight="1" x14ac:dyDescent="0.25">
      <c r="C2326" s="175"/>
      <c r="E2326" s="175"/>
      <c r="H2326" s="175"/>
      <c r="I2326" s="175"/>
      <c r="J2326" s="202"/>
      <c r="K2326" s="198"/>
    </row>
    <row r="2327" spans="3:11" ht="15" customHeight="1" x14ac:dyDescent="0.25">
      <c r="C2327" s="175"/>
      <c r="E2327" s="175"/>
      <c r="H2327" s="175"/>
      <c r="I2327" s="175"/>
      <c r="J2327" s="202"/>
      <c r="K2327" s="198"/>
    </row>
    <row r="2328" spans="3:11" ht="15" customHeight="1" x14ac:dyDescent="0.25">
      <c r="C2328" s="175"/>
      <c r="E2328" s="175"/>
      <c r="H2328" s="175"/>
      <c r="I2328" s="175"/>
      <c r="J2328" s="202"/>
      <c r="K2328" s="198"/>
    </row>
    <row r="2329" spans="3:11" ht="15" customHeight="1" x14ac:dyDescent="0.25">
      <c r="C2329" s="175"/>
      <c r="E2329" s="175"/>
      <c r="H2329" s="175"/>
      <c r="I2329" s="175"/>
      <c r="J2329" s="202"/>
      <c r="K2329" s="198"/>
    </row>
    <row r="2330" spans="3:11" ht="15" customHeight="1" x14ac:dyDescent="0.25">
      <c r="C2330" s="175"/>
      <c r="E2330" s="175"/>
      <c r="H2330" s="175"/>
      <c r="I2330" s="175"/>
      <c r="J2330" s="202"/>
      <c r="K2330" s="198"/>
    </row>
    <row r="2331" spans="3:11" ht="15" customHeight="1" x14ac:dyDescent="0.25">
      <c r="C2331" s="175"/>
      <c r="E2331" s="175"/>
      <c r="H2331" s="175"/>
      <c r="I2331" s="175"/>
      <c r="J2331" s="202"/>
      <c r="K2331" s="198"/>
    </row>
    <row r="2332" spans="3:11" ht="15" customHeight="1" x14ac:dyDescent="0.25">
      <c r="C2332" s="175"/>
      <c r="E2332" s="175"/>
      <c r="H2332" s="175"/>
      <c r="I2332" s="175"/>
      <c r="J2332" s="202"/>
      <c r="K2332" s="198"/>
    </row>
    <row r="2333" spans="3:11" ht="15" customHeight="1" x14ac:dyDescent="0.25">
      <c r="C2333" s="175"/>
      <c r="E2333" s="175"/>
      <c r="H2333" s="175"/>
      <c r="I2333" s="175"/>
      <c r="J2333" s="202"/>
      <c r="K2333" s="198"/>
    </row>
    <row r="2334" spans="3:11" ht="15" customHeight="1" x14ac:dyDescent="0.25">
      <c r="C2334" s="175"/>
      <c r="E2334" s="175"/>
      <c r="H2334" s="175"/>
      <c r="I2334" s="175"/>
      <c r="J2334" s="202"/>
      <c r="K2334" s="198"/>
    </row>
    <row r="2335" spans="3:11" ht="15" customHeight="1" x14ac:dyDescent="0.25">
      <c r="C2335" s="175"/>
      <c r="E2335" s="175"/>
      <c r="H2335" s="175"/>
      <c r="I2335" s="175"/>
      <c r="J2335" s="202"/>
      <c r="K2335" s="198"/>
    </row>
    <row r="2336" spans="3:11" ht="15" customHeight="1" x14ac:dyDescent="0.25">
      <c r="C2336" s="175"/>
      <c r="E2336" s="175"/>
      <c r="H2336" s="175"/>
      <c r="I2336" s="175"/>
      <c r="J2336" s="202"/>
      <c r="K2336" s="198"/>
    </row>
    <row r="2337" spans="3:11" ht="15" customHeight="1" x14ac:dyDescent="0.25">
      <c r="C2337" s="175"/>
      <c r="E2337" s="175"/>
      <c r="H2337" s="175"/>
      <c r="I2337" s="175"/>
      <c r="J2337" s="202"/>
      <c r="K2337" s="198"/>
    </row>
    <row r="2338" spans="3:11" ht="15" customHeight="1" x14ac:dyDescent="0.25">
      <c r="C2338" s="175"/>
      <c r="E2338" s="175"/>
      <c r="H2338" s="175"/>
      <c r="I2338" s="175"/>
      <c r="J2338" s="202"/>
      <c r="K2338" s="198"/>
    </row>
    <row r="2339" spans="3:11" ht="15" customHeight="1" x14ac:dyDescent="0.25">
      <c r="C2339" s="175"/>
      <c r="E2339" s="175"/>
      <c r="H2339" s="175"/>
      <c r="I2339" s="175"/>
      <c r="J2339" s="202"/>
      <c r="K2339" s="198"/>
    </row>
    <row r="2340" spans="3:11" ht="15" customHeight="1" x14ac:dyDescent="0.25">
      <c r="C2340" s="175"/>
      <c r="E2340" s="175"/>
      <c r="H2340" s="175"/>
      <c r="I2340" s="175"/>
      <c r="J2340" s="202"/>
      <c r="K2340" s="198"/>
    </row>
    <row r="2341" spans="3:11" ht="15" customHeight="1" x14ac:dyDescent="0.25">
      <c r="C2341" s="175"/>
      <c r="E2341" s="175"/>
      <c r="H2341" s="175"/>
      <c r="I2341" s="175"/>
      <c r="J2341" s="202"/>
      <c r="K2341" s="198"/>
    </row>
    <row r="2342" spans="3:11" ht="15" customHeight="1" x14ac:dyDescent="0.25">
      <c r="C2342" s="175"/>
      <c r="E2342" s="175"/>
      <c r="H2342" s="175"/>
      <c r="I2342" s="175"/>
      <c r="J2342" s="202"/>
      <c r="K2342" s="198"/>
    </row>
    <row r="2343" spans="3:11" ht="15" customHeight="1" x14ac:dyDescent="0.25">
      <c r="C2343" s="175"/>
      <c r="E2343" s="175"/>
      <c r="H2343" s="175"/>
      <c r="I2343" s="175"/>
      <c r="J2343" s="202"/>
      <c r="K2343" s="198"/>
    </row>
    <row r="2344" spans="3:11" ht="15" customHeight="1" x14ac:dyDescent="0.25">
      <c r="C2344" s="175"/>
      <c r="E2344" s="175"/>
      <c r="H2344" s="175"/>
      <c r="I2344" s="175"/>
      <c r="J2344" s="202"/>
      <c r="K2344" s="198"/>
    </row>
    <row r="2345" spans="3:11" ht="15" customHeight="1" x14ac:dyDescent="0.25">
      <c r="C2345" s="175"/>
      <c r="E2345" s="175"/>
      <c r="H2345" s="175"/>
      <c r="I2345" s="175"/>
      <c r="J2345" s="202"/>
      <c r="K2345" s="198"/>
    </row>
    <row r="2346" spans="3:11" ht="15" customHeight="1" x14ac:dyDescent="0.25">
      <c r="C2346" s="175"/>
      <c r="E2346" s="175"/>
      <c r="H2346" s="175"/>
      <c r="I2346" s="175"/>
      <c r="J2346" s="202"/>
      <c r="K2346" s="198"/>
    </row>
    <row r="2347" spans="3:11" ht="15" customHeight="1" x14ac:dyDescent="0.25">
      <c r="C2347" s="175"/>
      <c r="E2347" s="175"/>
      <c r="H2347" s="175"/>
      <c r="I2347" s="175"/>
      <c r="J2347" s="202"/>
      <c r="K2347" s="198"/>
    </row>
    <row r="2348" spans="3:11" ht="15" customHeight="1" x14ac:dyDescent="0.25">
      <c r="C2348" s="175"/>
      <c r="E2348" s="175"/>
      <c r="H2348" s="175"/>
      <c r="I2348" s="175"/>
      <c r="J2348" s="202"/>
      <c r="K2348" s="198"/>
    </row>
    <row r="2349" spans="3:11" ht="15" customHeight="1" x14ac:dyDescent="0.25">
      <c r="C2349" s="175"/>
      <c r="E2349" s="175"/>
      <c r="H2349" s="175"/>
      <c r="I2349" s="175"/>
      <c r="J2349" s="202"/>
      <c r="K2349" s="198"/>
    </row>
    <row r="2350" spans="3:11" ht="15" customHeight="1" x14ac:dyDescent="0.25">
      <c r="C2350" s="175"/>
      <c r="E2350" s="175"/>
      <c r="H2350" s="175"/>
      <c r="I2350" s="175"/>
      <c r="J2350" s="202"/>
      <c r="K2350" s="198"/>
    </row>
    <row r="2351" spans="3:11" ht="15" customHeight="1" x14ac:dyDescent="0.25">
      <c r="C2351" s="175"/>
      <c r="E2351" s="175"/>
      <c r="H2351" s="175"/>
      <c r="I2351" s="175"/>
      <c r="J2351" s="202"/>
      <c r="K2351" s="198"/>
    </row>
    <row r="2352" spans="3:11" ht="15" customHeight="1" x14ac:dyDescent="0.25">
      <c r="C2352" s="175"/>
      <c r="E2352" s="175"/>
      <c r="H2352" s="175"/>
      <c r="I2352" s="175"/>
      <c r="J2352" s="202"/>
      <c r="K2352" s="198"/>
    </row>
    <row r="2353" spans="3:11" ht="15" customHeight="1" x14ac:dyDescent="0.25">
      <c r="C2353" s="175"/>
      <c r="E2353" s="175"/>
      <c r="H2353" s="175"/>
      <c r="I2353" s="175"/>
      <c r="J2353" s="202"/>
      <c r="K2353" s="198"/>
    </row>
    <row r="2354" spans="3:11" ht="15" customHeight="1" x14ac:dyDescent="0.25">
      <c r="C2354" s="175"/>
      <c r="E2354" s="175"/>
      <c r="H2354" s="175"/>
      <c r="I2354" s="175"/>
      <c r="J2354" s="202"/>
      <c r="K2354" s="198"/>
    </row>
    <row r="2355" spans="3:11" ht="15" customHeight="1" x14ac:dyDescent="0.25">
      <c r="C2355" s="175"/>
      <c r="E2355" s="175"/>
      <c r="H2355" s="175"/>
      <c r="I2355" s="175"/>
      <c r="J2355" s="202"/>
      <c r="K2355" s="198"/>
    </row>
    <row r="2356" spans="3:11" ht="15" customHeight="1" x14ac:dyDescent="0.25">
      <c r="C2356" s="175"/>
      <c r="E2356" s="175"/>
      <c r="H2356" s="175"/>
      <c r="I2356" s="175"/>
      <c r="J2356" s="202"/>
      <c r="K2356" s="198"/>
    </row>
    <row r="2357" spans="3:11" ht="15" customHeight="1" x14ac:dyDescent="0.25">
      <c r="C2357" s="175"/>
      <c r="E2357" s="175"/>
      <c r="H2357" s="175"/>
      <c r="I2357" s="175"/>
      <c r="J2357" s="202"/>
      <c r="K2357" s="198"/>
    </row>
    <row r="2358" spans="3:11" ht="15" customHeight="1" x14ac:dyDescent="0.25">
      <c r="C2358" s="175"/>
      <c r="E2358" s="175"/>
      <c r="H2358" s="175"/>
      <c r="I2358" s="175"/>
      <c r="J2358" s="202"/>
      <c r="K2358" s="198"/>
    </row>
    <row r="2359" spans="3:11" ht="15" customHeight="1" x14ac:dyDescent="0.25">
      <c r="C2359" s="175"/>
      <c r="E2359" s="175"/>
      <c r="H2359" s="175"/>
      <c r="I2359" s="175"/>
      <c r="J2359" s="202"/>
      <c r="K2359" s="198"/>
    </row>
    <row r="2360" spans="3:11" ht="15" customHeight="1" x14ac:dyDescent="0.25">
      <c r="C2360" s="175"/>
      <c r="E2360" s="175"/>
      <c r="H2360" s="175"/>
      <c r="I2360" s="175"/>
      <c r="J2360" s="202"/>
      <c r="K2360" s="198"/>
    </row>
    <row r="2361" spans="3:11" ht="15" customHeight="1" x14ac:dyDescent="0.25">
      <c r="C2361" s="175"/>
      <c r="E2361" s="175"/>
      <c r="H2361" s="175"/>
      <c r="I2361" s="175"/>
      <c r="J2361" s="202"/>
      <c r="K2361" s="198"/>
    </row>
    <row r="2362" spans="3:11" ht="15" customHeight="1" x14ac:dyDescent="0.25">
      <c r="C2362" s="175"/>
      <c r="E2362" s="175"/>
      <c r="H2362" s="175"/>
      <c r="I2362" s="175"/>
      <c r="J2362" s="202"/>
      <c r="K2362" s="198"/>
    </row>
    <row r="2363" spans="3:11" ht="15" customHeight="1" x14ac:dyDescent="0.25">
      <c r="C2363" s="175"/>
      <c r="E2363" s="175"/>
      <c r="H2363" s="175"/>
      <c r="I2363" s="175"/>
      <c r="J2363" s="202"/>
      <c r="K2363" s="198"/>
    </row>
    <row r="2364" spans="3:11" ht="15" customHeight="1" x14ac:dyDescent="0.25">
      <c r="C2364" s="175"/>
      <c r="E2364" s="175"/>
      <c r="H2364" s="175"/>
      <c r="I2364" s="175"/>
      <c r="J2364" s="202"/>
      <c r="K2364" s="198"/>
    </row>
    <row r="2365" spans="3:11" ht="15" customHeight="1" x14ac:dyDescent="0.25">
      <c r="C2365" s="175"/>
      <c r="E2365" s="175"/>
      <c r="H2365" s="175"/>
      <c r="I2365" s="175"/>
      <c r="J2365" s="202"/>
      <c r="K2365" s="198"/>
    </row>
    <row r="2366" spans="3:11" ht="15" customHeight="1" x14ac:dyDescent="0.25">
      <c r="C2366" s="175"/>
      <c r="E2366" s="175"/>
      <c r="H2366" s="175"/>
      <c r="I2366" s="175"/>
      <c r="J2366" s="202"/>
      <c r="K2366" s="198"/>
    </row>
    <row r="2367" spans="3:11" ht="15" customHeight="1" x14ac:dyDescent="0.25">
      <c r="C2367" s="175"/>
      <c r="E2367" s="175"/>
      <c r="H2367" s="175"/>
      <c r="I2367" s="175"/>
      <c r="J2367" s="202"/>
      <c r="K2367" s="198"/>
    </row>
    <row r="2368" spans="3:11" ht="15" customHeight="1" x14ac:dyDescent="0.25">
      <c r="C2368" s="175"/>
      <c r="E2368" s="175"/>
      <c r="H2368" s="175"/>
      <c r="I2368" s="175"/>
      <c r="J2368" s="202"/>
      <c r="K2368" s="198"/>
    </row>
    <row r="2369" spans="3:11" ht="15" customHeight="1" x14ac:dyDescent="0.25">
      <c r="C2369" s="175"/>
      <c r="E2369" s="175"/>
      <c r="H2369" s="175"/>
      <c r="I2369" s="175"/>
      <c r="J2369" s="202"/>
      <c r="K2369" s="198"/>
    </row>
    <row r="2370" spans="3:11" ht="15" customHeight="1" x14ac:dyDescent="0.25">
      <c r="C2370" s="175"/>
      <c r="E2370" s="175"/>
      <c r="H2370" s="175"/>
      <c r="I2370" s="175"/>
      <c r="J2370" s="202"/>
      <c r="K2370" s="198"/>
    </row>
    <row r="2371" spans="3:11" ht="15" customHeight="1" x14ac:dyDescent="0.25">
      <c r="C2371" s="175"/>
      <c r="E2371" s="175"/>
      <c r="H2371" s="175"/>
      <c r="I2371" s="175"/>
      <c r="J2371" s="202"/>
      <c r="K2371" s="198"/>
    </row>
    <row r="2372" spans="3:11" ht="15" customHeight="1" x14ac:dyDescent="0.25">
      <c r="C2372" s="175"/>
      <c r="E2372" s="175"/>
      <c r="H2372" s="175"/>
      <c r="I2372" s="175"/>
      <c r="J2372" s="202"/>
      <c r="K2372" s="198"/>
    </row>
    <row r="2373" spans="3:11" ht="15" customHeight="1" x14ac:dyDescent="0.25">
      <c r="C2373" s="175"/>
      <c r="E2373" s="175"/>
      <c r="H2373" s="175"/>
      <c r="I2373" s="175"/>
      <c r="J2373" s="202"/>
      <c r="K2373" s="198"/>
    </row>
    <row r="2374" spans="3:11" ht="15" customHeight="1" x14ac:dyDescent="0.25">
      <c r="C2374" s="175"/>
      <c r="E2374" s="175"/>
      <c r="H2374" s="175"/>
      <c r="I2374" s="175"/>
      <c r="J2374" s="202"/>
      <c r="K2374" s="198"/>
    </row>
    <row r="2375" spans="3:11" ht="15" customHeight="1" x14ac:dyDescent="0.25">
      <c r="C2375" s="175"/>
      <c r="E2375" s="175"/>
      <c r="H2375" s="175"/>
      <c r="I2375" s="175"/>
      <c r="J2375" s="202"/>
      <c r="K2375" s="198"/>
    </row>
    <row r="2376" spans="3:11" ht="15" customHeight="1" x14ac:dyDescent="0.25">
      <c r="C2376" s="175"/>
      <c r="E2376" s="175"/>
      <c r="H2376" s="175"/>
      <c r="I2376" s="175"/>
      <c r="J2376" s="202"/>
      <c r="K2376" s="198"/>
    </row>
    <row r="2377" spans="3:11" ht="15" customHeight="1" x14ac:dyDescent="0.25">
      <c r="C2377" s="175"/>
      <c r="E2377" s="175"/>
      <c r="H2377" s="175"/>
      <c r="I2377" s="175"/>
      <c r="J2377" s="202"/>
      <c r="K2377" s="198"/>
    </row>
    <row r="2378" spans="3:11" ht="15" customHeight="1" x14ac:dyDescent="0.25">
      <c r="C2378" s="175"/>
      <c r="E2378" s="175"/>
      <c r="H2378" s="175"/>
      <c r="I2378" s="175"/>
      <c r="J2378" s="202"/>
      <c r="K2378" s="198"/>
    </row>
    <row r="2379" spans="3:11" ht="15" customHeight="1" x14ac:dyDescent="0.25">
      <c r="C2379" s="175"/>
      <c r="E2379" s="175"/>
      <c r="H2379" s="175"/>
      <c r="I2379" s="175"/>
      <c r="J2379" s="202"/>
      <c r="K2379" s="198"/>
    </row>
    <row r="2380" spans="3:11" ht="15" customHeight="1" x14ac:dyDescent="0.25">
      <c r="C2380" s="175"/>
      <c r="E2380" s="175"/>
      <c r="H2380" s="175"/>
      <c r="I2380" s="175"/>
      <c r="J2380" s="202"/>
      <c r="K2380" s="198"/>
    </row>
    <row r="2381" spans="3:11" ht="15" customHeight="1" x14ac:dyDescent="0.25">
      <c r="C2381" s="175"/>
      <c r="E2381" s="175"/>
      <c r="H2381" s="175"/>
      <c r="I2381" s="175"/>
      <c r="J2381" s="202"/>
      <c r="K2381" s="198"/>
    </row>
    <row r="2382" spans="3:11" ht="15" customHeight="1" x14ac:dyDescent="0.25">
      <c r="C2382" s="175"/>
      <c r="E2382" s="175"/>
      <c r="H2382" s="175"/>
      <c r="I2382" s="175"/>
      <c r="J2382" s="202"/>
      <c r="K2382" s="198"/>
    </row>
    <row r="2383" spans="3:11" ht="15" customHeight="1" x14ac:dyDescent="0.25">
      <c r="C2383" s="175"/>
      <c r="E2383" s="175"/>
      <c r="H2383" s="175"/>
      <c r="I2383" s="175"/>
      <c r="J2383" s="202"/>
      <c r="K2383" s="198"/>
    </row>
    <row r="2384" spans="3:11" ht="15" customHeight="1" x14ac:dyDescent="0.25">
      <c r="C2384" s="175"/>
      <c r="E2384" s="175"/>
      <c r="H2384" s="175"/>
      <c r="I2384" s="175"/>
      <c r="J2384" s="202"/>
      <c r="K2384" s="198"/>
    </row>
    <row r="2385" spans="3:11" ht="15" customHeight="1" x14ac:dyDescent="0.25">
      <c r="C2385" s="175"/>
      <c r="E2385" s="175"/>
      <c r="H2385" s="175"/>
      <c r="I2385" s="175"/>
      <c r="J2385" s="202"/>
      <c r="K2385" s="198"/>
    </row>
    <row r="2386" spans="3:11" ht="15" customHeight="1" x14ac:dyDescent="0.25">
      <c r="C2386" s="175"/>
      <c r="E2386" s="175"/>
      <c r="H2386" s="175"/>
      <c r="I2386" s="175"/>
      <c r="J2386" s="202"/>
      <c r="K2386" s="198"/>
    </row>
    <row r="2387" spans="3:11" ht="15" customHeight="1" x14ac:dyDescent="0.25">
      <c r="C2387" s="175"/>
      <c r="E2387" s="175"/>
      <c r="H2387" s="175"/>
      <c r="I2387" s="175"/>
      <c r="J2387" s="202"/>
      <c r="K2387" s="198"/>
    </row>
    <row r="2388" spans="3:11" ht="15" customHeight="1" x14ac:dyDescent="0.25">
      <c r="C2388" s="175"/>
      <c r="E2388" s="175"/>
      <c r="H2388" s="175"/>
      <c r="I2388" s="175"/>
      <c r="J2388" s="202"/>
      <c r="K2388" s="198"/>
    </row>
    <row r="2389" spans="3:11" ht="15" customHeight="1" x14ac:dyDescent="0.25">
      <c r="C2389" s="175"/>
      <c r="E2389" s="175"/>
      <c r="H2389" s="175"/>
      <c r="I2389" s="175"/>
      <c r="J2389" s="202"/>
      <c r="K2389" s="198"/>
    </row>
    <row r="2390" spans="3:11" ht="15" customHeight="1" x14ac:dyDescent="0.25">
      <c r="C2390" s="175"/>
      <c r="E2390" s="175"/>
      <c r="H2390" s="175"/>
      <c r="I2390" s="175"/>
      <c r="J2390" s="202"/>
      <c r="K2390" s="198"/>
    </row>
    <row r="2391" spans="3:11" ht="15" customHeight="1" x14ac:dyDescent="0.25">
      <c r="C2391" s="175"/>
      <c r="E2391" s="175"/>
      <c r="H2391" s="175"/>
      <c r="I2391" s="175"/>
      <c r="J2391" s="202"/>
      <c r="K2391" s="198"/>
    </row>
    <row r="2392" spans="3:11" ht="15" customHeight="1" x14ac:dyDescent="0.25">
      <c r="C2392" s="175"/>
      <c r="E2392" s="175"/>
      <c r="H2392" s="175"/>
      <c r="I2392" s="175"/>
      <c r="J2392" s="202"/>
      <c r="K2392" s="198"/>
    </row>
    <row r="2393" spans="3:11" ht="15" customHeight="1" x14ac:dyDescent="0.25">
      <c r="C2393" s="175"/>
      <c r="E2393" s="175"/>
      <c r="H2393" s="175"/>
      <c r="I2393" s="175"/>
      <c r="J2393" s="202"/>
      <c r="K2393" s="198"/>
    </row>
    <row r="2394" spans="3:11" ht="15" customHeight="1" x14ac:dyDescent="0.25">
      <c r="C2394" s="175"/>
      <c r="E2394" s="175"/>
      <c r="H2394" s="175"/>
      <c r="I2394" s="175"/>
      <c r="J2394" s="202"/>
      <c r="K2394" s="198"/>
    </row>
    <row r="2395" spans="3:11" ht="15" customHeight="1" x14ac:dyDescent="0.25">
      <c r="C2395" s="175"/>
      <c r="E2395" s="175"/>
      <c r="H2395" s="175"/>
      <c r="I2395" s="175"/>
      <c r="J2395" s="202"/>
      <c r="K2395" s="198"/>
    </row>
    <row r="2396" spans="3:11" ht="15" customHeight="1" x14ac:dyDescent="0.25">
      <c r="C2396" s="175"/>
      <c r="E2396" s="175"/>
      <c r="H2396" s="175"/>
      <c r="I2396" s="175"/>
      <c r="J2396" s="202"/>
      <c r="K2396" s="198"/>
    </row>
    <row r="2397" spans="3:11" ht="15" customHeight="1" x14ac:dyDescent="0.25">
      <c r="C2397" s="175"/>
      <c r="E2397" s="175"/>
      <c r="H2397" s="175"/>
      <c r="I2397" s="175"/>
      <c r="J2397" s="202"/>
      <c r="K2397" s="198"/>
    </row>
    <row r="2398" spans="3:11" ht="15" customHeight="1" x14ac:dyDescent="0.25">
      <c r="C2398" s="175"/>
      <c r="E2398" s="175"/>
      <c r="H2398" s="175"/>
      <c r="I2398" s="175"/>
      <c r="J2398" s="202"/>
      <c r="K2398" s="198"/>
    </row>
    <row r="2399" spans="3:11" ht="15" customHeight="1" x14ac:dyDescent="0.25">
      <c r="C2399" s="175"/>
      <c r="E2399" s="175"/>
      <c r="H2399" s="175"/>
      <c r="I2399" s="175"/>
      <c r="J2399" s="202"/>
      <c r="K2399" s="198"/>
    </row>
    <row r="2400" spans="3:11" ht="15" customHeight="1" x14ac:dyDescent="0.25">
      <c r="C2400" s="175"/>
      <c r="E2400" s="175"/>
      <c r="H2400" s="175"/>
      <c r="I2400" s="175"/>
      <c r="J2400" s="202"/>
      <c r="K2400" s="198"/>
    </row>
    <row r="2401" spans="3:11" ht="15" customHeight="1" x14ac:dyDescent="0.25">
      <c r="C2401" s="175"/>
      <c r="E2401" s="175"/>
      <c r="H2401" s="175"/>
      <c r="I2401" s="175"/>
      <c r="J2401" s="202"/>
      <c r="K2401" s="198"/>
    </row>
    <row r="2402" spans="3:11" ht="15" customHeight="1" x14ac:dyDescent="0.25">
      <c r="C2402" s="175"/>
      <c r="E2402" s="175"/>
      <c r="H2402" s="175"/>
      <c r="I2402" s="175"/>
      <c r="J2402" s="202"/>
      <c r="K2402" s="198"/>
    </row>
    <row r="2403" spans="3:11" ht="15" customHeight="1" x14ac:dyDescent="0.25">
      <c r="C2403" s="175"/>
      <c r="E2403" s="175"/>
      <c r="H2403" s="175"/>
      <c r="I2403" s="175"/>
      <c r="J2403" s="202"/>
      <c r="K2403" s="198"/>
    </row>
    <row r="2404" spans="3:11" ht="15" customHeight="1" x14ac:dyDescent="0.25">
      <c r="C2404" s="175"/>
      <c r="E2404" s="175"/>
      <c r="H2404" s="175"/>
      <c r="I2404" s="175"/>
      <c r="J2404" s="202"/>
      <c r="K2404" s="198"/>
    </row>
    <row r="2405" spans="3:11" ht="15" customHeight="1" x14ac:dyDescent="0.25">
      <c r="C2405" s="175"/>
      <c r="E2405" s="175"/>
      <c r="H2405" s="175"/>
      <c r="I2405" s="175"/>
      <c r="J2405" s="202"/>
      <c r="K2405" s="198"/>
    </row>
    <row r="2406" spans="3:11" ht="15" customHeight="1" x14ac:dyDescent="0.25">
      <c r="C2406" s="175"/>
      <c r="E2406" s="175"/>
      <c r="H2406" s="175"/>
      <c r="I2406" s="175"/>
      <c r="J2406" s="202"/>
      <c r="K2406" s="198"/>
    </row>
    <row r="2407" spans="3:11" ht="15" customHeight="1" x14ac:dyDescent="0.25">
      <c r="C2407" s="175"/>
      <c r="E2407" s="175"/>
      <c r="H2407" s="175"/>
      <c r="I2407" s="175"/>
      <c r="J2407" s="202"/>
      <c r="K2407" s="198"/>
    </row>
    <row r="2408" spans="3:11" ht="15" customHeight="1" x14ac:dyDescent="0.25">
      <c r="C2408" s="175"/>
      <c r="E2408" s="175"/>
      <c r="H2408" s="175"/>
      <c r="I2408" s="175"/>
      <c r="J2408" s="202"/>
      <c r="K2408" s="198"/>
    </row>
    <row r="2409" spans="3:11" ht="15" customHeight="1" x14ac:dyDescent="0.25">
      <c r="C2409" s="175"/>
      <c r="E2409" s="175"/>
      <c r="H2409" s="175"/>
      <c r="I2409" s="175"/>
      <c r="J2409" s="202"/>
      <c r="K2409" s="198"/>
    </row>
    <row r="2410" spans="3:11" ht="15" customHeight="1" x14ac:dyDescent="0.25">
      <c r="C2410" s="175"/>
      <c r="E2410" s="175"/>
      <c r="H2410" s="175"/>
      <c r="I2410" s="175"/>
      <c r="J2410" s="202"/>
      <c r="K2410" s="198"/>
    </row>
    <row r="2411" spans="3:11" ht="15" customHeight="1" x14ac:dyDescent="0.25">
      <c r="C2411" s="175"/>
      <c r="E2411" s="175"/>
      <c r="H2411" s="175"/>
      <c r="I2411" s="175"/>
      <c r="J2411" s="202"/>
      <c r="K2411" s="198"/>
    </row>
    <row r="2412" spans="3:11" ht="15" customHeight="1" x14ac:dyDescent="0.25">
      <c r="C2412" s="175"/>
      <c r="E2412" s="175"/>
      <c r="H2412" s="175"/>
      <c r="I2412" s="175"/>
      <c r="J2412" s="202"/>
      <c r="K2412" s="198"/>
    </row>
    <row r="2413" spans="3:11" ht="15" customHeight="1" x14ac:dyDescent="0.25">
      <c r="C2413" s="175"/>
      <c r="E2413" s="175"/>
      <c r="H2413" s="175"/>
      <c r="I2413" s="175"/>
      <c r="J2413" s="202"/>
      <c r="K2413" s="198"/>
    </row>
    <row r="2414" spans="3:11" ht="15" customHeight="1" x14ac:dyDescent="0.25">
      <c r="C2414" s="175"/>
      <c r="E2414" s="175"/>
      <c r="H2414" s="175"/>
      <c r="I2414" s="175"/>
      <c r="J2414" s="202"/>
      <c r="K2414" s="198"/>
    </row>
    <row r="2415" spans="3:11" ht="15" customHeight="1" x14ac:dyDescent="0.25">
      <c r="C2415" s="175"/>
      <c r="E2415" s="175"/>
      <c r="H2415" s="175"/>
      <c r="I2415" s="175"/>
      <c r="J2415" s="202"/>
      <c r="K2415" s="198"/>
    </row>
    <row r="2416" spans="3:11" ht="15" customHeight="1" x14ac:dyDescent="0.25">
      <c r="C2416" s="175"/>
      <c r="E2416" s="175"/>
      <c r="H2416" s="175"/>
      <c r="I2416" s="175"/>
      <c r="J2416" s="202"/>
      <c r="K2416" s="198"/>
    </row>
    <row r="2417" spans="3:11" ht="15" customHeight="1" x14ac:dyDescent="0.25">
      <c r="C2417" s="175"/>
      <c r="E2417" s="175"/>
      <c r="H2417" s="175"/>
      <c r="I2417" s="175"/>
      <c r="J2417" s="202"/>
      <c r="K2417" s="198"/>
    </row>
    <row r="2418" spans="3:11" ht="15" customHeight="1" x14ac:dyDescent="0.25">
      <c r="C2418" s="175"/>
      <c r="E2418" s="175"/>
      <c r="H2418" s="175"/>
      <c r="I2418" s="175"/>
      <c r="J2418" s="202"/>
      <c r="K2418" s="198"/>
    </row>
    <row r="2419" spans="3:11" ht="15" customHeight="1" x14ac:dyDescent="0.25">
      <c r="C2419" s="175"/>
      <c r="E2419" s="175"/>
      <c r="H2419" s="175"/>
      <c r="I2419" s="175"/>
      <c r="J2419" s="202"/>
      <c r="K2419" s="198"/>
    </row>
    <row r="2420" spans="3:11" ht="15" customHeight="1" x14ac:dyDescent="0.25">
      <c r="C2420" s="175"/>
      <c r="E2420" s="175"/>
      <c r="H2420" s="175"/>
      <c r="I2420" s="175"/>
      <c r="J2420" s="202"/>
      <c r="K2420" s="198"/>
    </row>
    <row r="2421" spans="3:11" ht="15" customHeight="1" x14ac:dyDescent="0.25">
      <c r="C2421" s="175"/>
      <c r="E2421" s="175"/>
      <c r="H2421" s="175"/>
      <c r="I2421" s="175"/>
      <c r="J2421" s="202"/>
      <c r="K2421" s="198"/>
    </row>
    <row r="2422" spans="3:11" ht="15" customHeight="1" x14ac:dyDescent="0.25">
      <c r="C2422" s="175"/>
      <c r="E2422" s="175"/>
      <c r="H2422" s="175"/>
      <c r="I2422" s="175"/>
      <c r="J2422" s="202"/>
      <c r="K2422" s="198"/>
    </row>
    <row r="2423" spans="3:11" ht="15" customHeight="1" x14ac:dyDescent="0.25">
      <c r="C2423" s="175"/>
      <c r="E2423" s="175"/>
      <c r="H2423" s="175"/>
      <c r="I2423" s="175"/>
      <c r="J2423" s="202"/>
      <c r="K2423" s="198"/>
    </row>
    <row r="2424" spans="3:11" ht="15" customHeight="1" x14ac:dyDescent="0.25">
      <c r="C2424" s="175"/>
      <c r="E2424" s="175"/>
      <c r="H2424" s="175"/>
      <c r="I2424" s="175"/>
      <c r="J2424" s="202"/>
      <c r="K2424" s="198"/>
    </row>
    <row r="2425" spans="3:11" ht="15" customHeight="1" x14ac:dyDescent="0.25">
      <c r="C2425" s="175"/>
      <c r="E2425" s="175"/>
      <c r="H2425" s="175"/>
      <c r="I2425" s="175"/>
      <c r="J2425" s="202"/>
      <c r="K2425" s="198"/>
    </row>
    <row r="2426" spans="3:11" ht="15" customHeight="1" x14ac:dyDescent="0.25">
      <c r="C2426" s="175"/>
      <c r="E2426" s="175"/>
      <c r="H2426" s="175"/>
      <c r="I2426" s="175"/>
      <c r="J2426" s="202"/>
      <c r="K2426" s="198"/>
    </row>
    <row r="2427" spans="3:11" ht="15" customHeight="1" x14ac:dyDescent="0.25">
      <c r="C2427" s="175"/>
      <c r="E2427" s="175"/>
      <c r="H2427" s="175"/>
      <c r="I2427" s="175"/>
      <c r="J2427" s="202"/>
      <c r="K2427" s="198"/>
    </row>
    <row r="2428" spans="3:11" ht="15" customHeight="1" x14ac:dyDescent="0.25">
      <c r="C2428" s="175"/>
      <c r="E2428" s="175"/>
      <c r="H2428" s="175"/>
      <c r="I2428" s="175"/>
      <c r="J2428" s="202"/>
      <c r="K2428" s="198"/>
    </row>
    <row r="2429" spans="3:11" ht="15" customHeight="1" x14ac:dyDescent="0.25">
      <c r="C2429" s="175"/>
      <c r="E2429" s="175"/>
      <c r="H2429" s="175"/>
      <c r="I2429" s="175"/>
      <c r="J2429" s="202"/>
      <c r="K2429" s="198"/>
    </row>
    <row r="2430" spans="3:11" ht="15" customHeight="1" x14ac:dyDescent="0.25">
      <c r="C2430" s="175"/>
      <c r="E2430" s="175"/>
      <c r="H2430" s="175"/>
      <c r="I2430" s="175"/>
      <c r="J2430" s="202"/>
      <c r="K2430" s="198"/>
    </row>
    <row r="2431" spans="3:11" ht="15" customHeight="1" x14ac:dyDescent="0.25">
      <c r="C2431" s="175"/>
      <c r="E2431" s="175"/>
      <c r="H2431" s="175"/>
      <c r="I2431" s="175"/>
      <c r="J2431" s="202"/>
      <c r="K2431" s="198"/>
    </row>
    <row r="2432" spans="3:11" ht="15" customHeight="1" x14ac:dyDescent="0.25">
      <c r="C2432" s="175"/>
      <c r="E2432" s="175"/>
      <c r="H2432" s="175"/>
      <c r="I2432" s="175"/>
      <c r="J2432" s="202"/>
      <c r="K2432" s="198"/>
    </row>
    <row r="2433" spans="3:11" ht="15" customHeight="1" x14ac:dyDescent="0.25">
      <c r="C2433" s="175"/>
      <c r="E2433" s="175"/>
      <c r="H2433" s="175"/>
      <c r="I2433" s="175"/>
      <c r="J2433" s="202"/>
      <c r="K2433" s="198"/>
    </row>
    <row r="2434" spans="3:11" ht="15" customHeight="1" x14ac:dyDescent="0.25">
      <c r="C2434" s="175"/>
      <c r="E2434" s="175"/>
      <c r="H2434" s="175"/>
      <c r="I2434" s="175"/>
      <c r="J2434" s="202"/>
      <c r="K2434" s="198"/>
    </row>
    <row r="2435" spans="3:11" ht="15" customHeight="1" x14ac:dyDescent="0.25">
      <c r="C2435" s="175"/>
      <c r="E2435" s="175"/>
      <c r="H2435" s="175"/>
      <c r="I2435" s="175"/>
      <c r="J2435" s="202"/>
      <c r="K2435" s="198"/>
    </row>
    <row r="2436" spans="3:11" ht="15" customHeight="1" x14ac:dyDescent="0.25">
      <c r="C2436" s="175"/>
      <c r="E2436" s="175"/>
      <c r="H2436" s="175"/>
      <c r="I2436" s="175"/>
      <c r="J2436" s="202"/>
      <c r="K2436" s="198"/>
    </row>
    <row r="2437" spans="3:11" ht="15" customHeight="1" x14ac:dyDescent="0.25">
      <c r="C2437" s="175"/>
      <c r="E2437" s="175"/>
      <c r="H2437" s="175"/>
      <c r="I2437" s="175"/>
      <c r="J2437" s="202"/>
      <c r="K2437" s="198"/>
    </row>
    <row r="2438" spans="3:11" ht="15" customHeight="1" x14ac:dyDescent="0.25">
      <c r="C2438" s="175"/>
      <c r="E2438" s="175"/>
      <c r="H2438" s="175"/>
      <c r="I2438" s="175"/>
      <c r="J2438" s="202"/>
      <c r="K2438" s="198"/>
    </row>
    <row r="2439" spans="3:11" ht="15" customHeight="1" x14ac:dyDescent="0.25">
      <c r="C2439" s="175"/>
      <c r="E2439" s="175"/>
      <c r="H2439" s="175"/>
      <c r="I2439" s="175"/>
      <c r="J2439" s="202"/>
      <c r="K2439" s="198"/>
    </row>
    <row r="2440" spans="3:11" ht="15" customHeight="1" x14ac:dyDescent="0.25">
      <c r="C2440" s="175"/>
      <c r="E2440" s="175"/>
      <c r="H2440" s="175"/>
      <c r="I2440" s="175"/>
      <c r="J2440" s="202"/>
      <c r="K2440" s="198"/>
    </row>
    <row r="2441" spans="3:11" ht="15" customHeight="1" x14ac:dyDescent="0.25">
      <c r="C2441" s="175"/>
      <c r="E2441" s="175"/>
      <c r="H2441" s="175"/>
      <c r="I2441" s="175"/>
      <c r="J2441" s="202"/>
      <c r="K2441" s="198"/>
    </row>
    <row r="2442" spans="3:11" ht="15" customHeight="1" x14ac:dyDescent="0.25">
      <c r="C2442" s="175"/>
      <c r="E2442" s="175"/>
      <c r="H2442" s="175"/>
      <c r="I2442" s="175"/>
      <c r="J2442" s="202"/>
      <c r="K2442" s="198"/>
    </row>
    <row r="2443" spans="3:11" ht="15" customHeight="1" x14ac:dyDescent="0.25">
      <c r="C2443" s="175"/>
      <c r="E2443" s="175"/>
      <c r="H2443" s="175"/>
      <c r="I2443" s="175"/>
      <c r="J2443" s="202"/>
      <c r="K2443" s="198"/>
    </row>
    <row r="2444" spans="3:11" ht="15" customHeight="1" x14ac:dyDescent="0.25">
      <c r="C2444" s="175"/>
      <c r="E2444" s="175"/>
      <c r="H2444" s="175"/>
      <c r="I2444" s="175"/>
      <c r="J2444" s="202"/>
      <c r="K2444" s="198"/>
    </row>
    <row r="2445" spans="3:11" ht="15" customHeight="1" x14ac:dyDescent="0.25">
      <c r="C2445" s="175"/>
      <c r="E2445" s="175"/>
      <c r="H2445" s="175"/>
      <c r="I2445" s="175"/>
      <c r="J2445" s="202"/>
      <c r="K2445" s="198"/>
    </row>
    <row r="2446" spans="3:11" ht="15" customHeight="1" x14ac:dyDescent="0.25">
      <c r="C2446" s="175"/>
      <c r="E2446" s="175"/>
      <c r="H2446" s="175"/>
      <c r="I2446" s="175"/>
      <c r="J2446" s="202"/>
      <c r="K2446" s="198"/>
    </row>
    <row r="2447" spans="3:11" ht="15" customHeight="1" x14ac:dyDescent="0.25">
      <c r="C2447" s="175"/>
      <c r="E2447" s="175"/>
      <c r="H2447" s="175"/>
      <c r="I2447" s="175"/>
      <c r="J2447" s="202"/>
      <c r="K2447" s="198"/>
    </row>
    <row r="2448" spans="3:11" ht="15" customHeight="1" x14ac:dyDescent="0.25">
      <c r="C2448" s="175"/>
      <c r="E2448" s="175"/>
      <c r="H2448" s="175"/>
      <c r="I2448" s="175"/>
      <c r="J2448" s="202"/>
      <c r="K2448" s="198"/>
    </row>
    <row r="2449" spans="3:11" ht="15" customHeight="1" x14ac:dyDescent="0.25">
      <c r="C2449" s="175"/>
      <c r="E2449" s="175"/>
      <c r="H2449" s="175"/>
      <c r="I2449" s="175"/>
      <c r="J2449" s="202"/>
      <c r="K2449" s="198"/>
    </row>
    <row r="2450" spans="3:11" ht="15" customHeight="1" x14ac:dyDescent="0.25">
      <c r="C2450" s="175"/>
      <c r="E2450" s="175"/>
      <c r="H2450" s="175"/>
      <c r="I2450" s="175"/>
      <c r="J2450" s="202"/>
      <c r="K2450" s="198"/>
    </row>
    <row r="2451" spans="3:11" ht="15" customHeight="1" x14ac:dyDescent="0.25">
      <c r="C2451" s="175"/>
      <c r="E2451" s="175"/>
      <c r="H2451" s="175"/>
      <c r="I2451" s="175"/>
      <c r="J2451" s="202"/>
      <c r="K2451" s="198"/>
    </row>
    <row r="2452" spans="3:11" ht="15" customHeight="1" x14ac:dyDescent="0.25">
      <c r="C2452" s="175"/>
      <c r="E2452" s="175"/>
      <c r="H2452" s="175"/>
      <c r="I2452" s="175"/>
      <c r="J2452" s="202"/>
      <c r="K2452" s="198"/>
    </row>
    <row r="2453" spans="3:11" ht="15" customHeight="1" x14ac:dyDescent="0.25">
      <c r="C2453" s="175"/>
      <c r="E2453" s="175"/>
      <c r="H2453" s="175"/>
      <c r="I2453" s="175"/>
      <c r="J2453" s="202"/>
      <c r="K2453" s="198"/>
    </row>
    <row r="2454" spans="3:11" ht="15" customHeight="1" x14ac:dyDescent="0.25">
      <c r="C2454" s="175"/>
      <c r="E2454" s="175"/>
      <c r="H2454" s="175"/>
      <c r="I2454" s="175"/>
      <c r="J2454" s="202"/>
      <c r="K2454" s="198"/>
    </row>
    <row r="2455" spans="3:11" ht="15" customHeight="1" x14ac:dyDescent="0.25">
      <c r="C2455" s="175"/>
      <c r="E2455" s="175"/>
      <c r="H2455" s="175"/>
      <c r="I2455" s="175"/>
      <c r="J2455" s="202"/>
      <c r="K2455" s="198"/>
    </row>
    <row r="2456" spans="3:11" ht="15" customHeight="1" x14ac:dyDescent="0.25">
      <c r="C2456" s="175"/>
      <c r="E2456" s="175"/>
      <c r="H2456" s="175"/>
      <c r="I2456" s="175"/>
      <c r="J2456" s="202"/>
      <c r="K2456" s="198"/>
    </row>
    <row r="2457" spans="3:11" ht="15" customHeight="1" x14ac:dyDescent="0.25">
      <c r="C2457" s="175"/>
      <c r="E2457" s="175"/>
      <c r="H2457" s="175"/>
      <c r="I2457" s="175"/>
      <c r="J2457" s="202"/>
      <c r="K2457" s="198"/>
    </row>
    <row r="2458" spans="3:11" ht="15" customHeight="1" x14ac:dyDescent="0.25">
      <c r="C2458" s="175"/>
      <c r="E2458" s="175"/>
      <c r="H2458" s="175"/>
      <c r="I2458" s="175"/>
      <c r="J2458" s="202"/>
      <c r="K2458" s="198"/>
    </row>
    <row r="2459" spans="3:11" ht="15" customHeight="1" x14ac:dyDescent="0.25">
      <c r="C2459" s="175"/>
      <c r="E2459" s="175"/>
      <c r="H2459" s="175"/>
      <c r="I2459" s="175"/>
      <c r="J2459" s="202"/>
      <c r="K2459" s="198"/>
    </row>
    <row r="2460" spans="3:11" ht="15" customHeight="1" x14ac:dyDescent="0.25">
      <c r="C2460" s="175"/>
      <c r="E2460" s="175"/>
      <c r="H2460" s="175"/>
      <c r="I2460" s="175"/>
      <c r="J2460" s="202"/>
      <c r="K2460" s="198"/>
    </row>
    <row r="2461" spans="3:11" ht="15" customHeight="1" x14ac:dyDescent="0.25">
      <c r="C2461" s="175"/>
      <c r="E2461" s="175"/>
      <c r="H2461" s="175"/>
      <c r="I2461" s="175"/>
      <c r="J2461" s="202"/>
      <c r="K2461" s="198"/>
    </row>
    <row r="2462" spans="3:11" ht="15" customHeight="1" x14ac:dyDescent="0.25">
      <c r="C2462" s="175"/>
      <c r="E2462" s="175"/>
      <c r="H2462" s="175"/>
      <c r="I2462" s="175"/>
      <c r="J2462" s="202"/>
      <c r="K2462" s="198"/>
    </row>
    <row r="2463" spans="3:11" ht="15" customHeight="1" x14ac:dyDescent="0.25">
      <c r="C2463" s="175"/>
      <c r="E2463" s="175"/>
      <c r="H2463" s="175"/>
      <c r="I2463" s="175"/>
      <c r="J2463" s="202"/>
      <c r="K2463" s="198"/>
    </row>
    <row r="2464" spans="3:11" ht="15" customHeight="1" x14ac:dyDescent="0.25">
      <c r="C2464" s="175"/>
      <c r="E2464" s="175"/>
      <c r="H2464" s="175"/>
      <c r="I2464" s="175"/>
      <c r="J2464" s="202"/>
      <c r="K2464" s="198"/>
    </row>
    <row r="2465" spans="3:11" ht="15" customHeight="1" x14ac:dyDescent="0.25">
      <c r="C2465" s="175"/>
      <c r="E2465" s="175"/>
      <c r="H2465" s="175"/>
      <c r="I2465" s="175"/>
      <c r="J2465" s="202"/>
      <c r="K2465" s="198"/>
    </row>
    <row r="2466" spans="3:11" ht="15" customHeight="1" x14ac:dyDescent="0.25">
      <c r="C2466" s="175"/>
      <c r="E2466" s="175"/>
      <c r="H2466" s="175"/>
      <c r="I2466" s="175"/>
      <c r="J2466" s="202"/>
      <c r="K2466" s="198"/>
    </row>
    <row r="2467" spans="3:11" ht="15" customHeight="1" x14ac:dyDescent="0.25">
      <c r="C2467" s="175"/>
      <c r="E2467" s="175"/>
      <c r="H2467" s="175"/>
      <c r="I2467" s="175"/>
      <c r="J2467" s="202"/>
      <c r="K2467" s="198"/>
    </row>
    <row r="2468" spans="3:11" ht="15" customHeight="1" x14ac:dyDescent="0.25">
      <c r="C2468" s="175"/>
      <c r="E2468" s="175"/>
      <c r="H2468" s="175"/>
      <c r="I2468" s="175"/>
      <c r="J2468" s="202"/>
      <c r="K2468" s="198"/>
    </row>
    <row r="2469" spans="3:11" ht="15" customHeight="1" x14ac:dyDescent="0.25">
      <c r="C2469" s="175"/>
      <c r="E2469" s="175"/>
      <c r="H2469" s="175"/>
      <c r="I2469" s="175"/>
      <c r="J2469" s="202"/>
      <c r="K2469" s="198"/>
    </row>
    <row r="2470" spans="3:11" ht="15" customHeight="1" x14ac:dyDescent="0.25">
      <c r="C2470" s="175"/>
      <c r="E2470" s="175"/>
      <c r="H2470" s="175"/>
      <c r="I2470" s="175"/>
      <c r="J2470" s="202"/>
      <c r="K2470" s="198"/>
    </row>
    <row r="2471" spans="3:11" ht="15" customHeight="1" x14ac:dyDescent="0.25">
      <c r="C2471" s="175"/>
      <c r="E2471" s="175"/>
      <c r="H2471" s="175"/>
      <c r="I2471" s="175"/>
      <c r="J2471" s="202"/>
      <c r="K2471" s="198"/>
    </row>
    <row r="2472" spans="3:11" ht="15" customHeight="1" x14ac:dyDescent="0.25">
      <c r="C2472" s="175"/>
      <c r="E2472" s="175"/>
      <c r="H2472" s="175"/>
      <c r="I2472" s="175"/>
      <c r="J2472" s="202"/>
      <c r="K2472" s="198"/>
    </row>
    <row r="2473" spans="3:11" ht="15" customHeight="1" x14ac:dyDescent="0.25">
      <c r="C2473" s="175"/>
      <c r="E2473" s="175"/>
      <c r="H2473" s="175"/>
      <c r="I2473" s="175"/>
      <c r="J2473" s="202"/>
      <c r="K2473" s="198"/>
    </row>
    <row r="2474" spans="3:11" ht="15" customHeight="1" x14ac:dyDescent="0.25">
      <c r="C2474" s="175"/>
      <c r="E2474" s="175"/>
      <c r="H2474" s="175"/>
      <c r="I2474" s="175"/>
      <c r="J2474" s="202"/>
      <c r="K2474" s="198"/>
    </row>
    <row r="2475" spans="3:11" ht="15" customHeight="1" x14ac:dyDescent="0.25">
      <c r="C2475" s="175"/>
      <c r="E2475" s="175"/>
      <c r="H2475" s="175"/>
      <c r="I2475" s="175"/>
      <c r="J2475" s="202"/>
      <c r="K2475" s="198"/>
    </row>
    <row r="2476" spans="3:11" ht="15" customHeight="1" x14ac:dyDescent="0.25">
      <c r="C2476" s="175"/>
      <c r="E2476" s="175"/>
      <c r="H2476" s="175"/>
      <c r="I2476" s="175"/>
      <c r="J2476" s="202"/>
      <c r="K2476" s="198"/>
    </row>
    <row r="2477" spans="3:11" ht="15" customHeight="1" x14ac:dyDescent="0.25">
      <c r="C2477" s="175"/>
      <c r="E2477" s="175"/>
      <c r="H2477" s="175"/>
      <c r="I2477" s="175"/>
      <c r="J2477" s="202"/>
      <c r="K2477" s="198"/>
    </row>
    <row r="2478" spans="3:11" ht="15" customHeight="1" x14ac:dyDescent="0.25">
      <c r="C2478" s="175"/>
      <c r="E2478" s="175"/>
      <c r="H2478" s="175"/>
      <c r="I2478" s="175"/>
      <c r="J2478" s="202"/>
      <c r="K2478" s="198"/>
    </row>
    <row r="2479" spans="3:11" ht="15" customHeight="1" x14ac:dyDescent="0.25">
      <c r="C2479" s="175"/>
      <c r="E2479" s="175"/>
      <c r="H2479" s="175"/>
      <c r="I2479" s="175"/>
      <c r="J2479" s="202"/>
      <c r="K2479" s="198"/>
    </row>
    <row r="2480" spans="3:11" ht="15" customHeight="1" x14ac:dyDescent="0.25">
      <c r="C2480" s="175"/>
      <c r="E2480" s="175"/>
      <c r="H2480" s="175"/>
      <c r="I2480" s="175"/>
      <c r="J2480" s="202"/>
      <c r="K2480" s="198"/>
    </row>
    <row r="2481" spans="3:11" ht="15" customHeight="1" x14ac:dyDescent="0.25">
      <c r="C2481" s="175"/>
      <c r="E2481" s="175"/>
      <c r="H2481" s="175"/>
      <c r="I2481" s="175"/>
      <c r="J2481" s="202"/>
      <c r="K2481" s="198"/>
    </row>
    <row r="2482" spans="3:11" ht="15" customHeight="1" x14ac:dyDescent="0.25">
      <c r="C2482" s="175"/>
      <c r="E2482" s="175"/>
      <c r="H2482" s="175"/>
      <c r="I2482" s="175"/>
      <c r="J2482" s="202"/>
      <c r="K2482" s="198"/>
    </row>
    <row r="2483" spans="3:11" ht="15" customHeight="1" x14ac:dyDescent="0.25">
      <c r="C2483" s="175"/>
      <c r="E2483" s="175"/>
      <c r="H2483" s="175"/>
      <c r="I2483" s="175"/>
      <c r="J2483" s="202"/>
      <c r="K2483" s="198"/>
    </row>
    <row r="2484" spans="3:11" ht="15" customHeight="1" x14ac:dyDescent="0.25">
      <c r="C2484" s="175"/>
      <c r="E2484" s="175"/>
      <c r="H2484" s="175"/>
      <c r="I2484" s="175"/>
      <c r="J2484" s="202"/>
      <c r="K2484" s="198"/>
    </row>
    <row r="2485" spans="3:11" ht="15" customHeight="1" x14ac:dyDescent="0.25">
      <c r="C2485" s="175"/>
      <c r="E2485" s="175"/>
      <c r="H2485" s="175"/>
      <c r="I2485" s="175"/>
      <c r="J2485" s="202"/>
      <c r="K2485" s="198"/>
    </row>
    <row r="2486" spans="3:11" ht="15" customHeight="1" x14ac:dyDescent="0.25">
      <c r="C2486" s="175"/>
      <c r="E2486" s="175"/>
      <c r="H2486" s="175"/>
      <c r="I2486" s="175"/>
      <c r="J2486" s="202"/>
      <c r="K2486" s="198"/>
    </row>
    <row r="2487" spans="3:11" ht="15" customHeight="1" x14ac:dyDescent="0.25">
      <c r="C2487" s="175"/>
      <c r="E2487" s="175"/>
      <c r="H2487" s="175"/>
      <c r="I2487" s="175"/>
      <c r="J2487" s="202"/>
      <c r="K2487" s="198"/>
    </row>
    <row r="2488" spans="3:11" ht="15" customHeight="1" x14ac:dyDescent="0.25">
      <c r="C2488" s="175"/>
      <c r="E2488" s="175"/>
      <c r="H2488" s="175"/>
      <c r="I2488" s="175"/>
      <c r="J2488" s="202"/>
      <c r="K2488" s="198"/>
    </row>
    <row r="2489" spans="3:11" ht="15" customHeight="1" x14ac:dyDescent="0.25">
      <c r="C2489" s="175"/>
      <c r="E2489" s="175"/>
      <c r="H2489" s="175"/>
      <c r="I2489" s="175"/>
      <c r="J2489" s="202"/>
      <c r="K2489" s="198"/>
    </row>
    <row r="2490" spans="3:11" ht="15" customHeight="1" x14ac:dyDescent="0.25">
      <c r="C2490" s="175"/>
      <c r="E2490" s="175"/>
      <c r="H2490" s="175"/>
      <c r="I2490" s="175"/>
      <c r="J2490" s="202"/>
      <c r="K2490" s="198"/>
    </row>
    <row r="2491" spans="3:11" ht="15" customHeight="1" x14ac:dyDescent="0.25">
      <c r="C2491" s="175"/>
      <c r="E2491" s="175"/>
      <c r="H2491" s="175"/>
      <c r="I2491" s="175"/>
      <c r="J2491" s="202"/>
      <c r="K2491" s="198"/>
    </row>
    <row r="2492" spans="3:11" ht="15" customHeight="1" x14ac:dyDescent="0.25">
      <c r="C2492" s="175"/>
      <c r="E2492" s="175"/>
      <c r="H2492" s="175"/>
      <c r="I2492" s="175"/>
      <c r="J2492" s="202"/>
      <c r="K2492" s="198"/>
    </row>
    <row r="2493" spans="3:11" ht="15" customHeight="1" x14ac:dyDescent="0.25">
      <c r="C2493" s="175"/>
      <c r="E2493" s="175"/>
      <c r="H2493" s="175"/>
      <c r="I2493" s="175"/>
      <c r="J2493" s="202"/>
      <c r="K2493" s="198"/>
    </row>
    <row r="2494" spans="3:11" ht="15" customHeight="1" x14ac:dyDescent="0.25">
      <c r="C2494" s="175"/>
      <c r="E2494" s="175"/>
      <c r="H2494" s="175"/>
      <c r="I2494" s="175"/>
      <c r="J2494" s="202"/>
      <c r="K2494" s="198"/>
    </row>
    <row r="2495" spans="3:11" ht="15" customHeight="1" x14ac:dyDescent="0.25">
      <c r="C2495" s="175"/>
      <c r="E2495" s="175"/>
      <c r="H2495" s="175"/>
      <c r="I2495" s="175"/>
      <c r="J2495" s="202"/>
      <c r="K2495" s="198"/>
    </row>
    <row r="2496" spans="3:11" ht="15" customHeight="1" x14ac:dyDescent="0.25">
      <c r="C2496" s="175"/>
      <c r="E2496" s="175"/>
      <c r="H2496" s="175"/>
      <c r="I2496" s="175"/>
      <c r="J2496" s="202"/>
      <c r="K2496" s="198"/>
    </row>
    <row r="2497" spans="3:11" ht="15" customHeight="1" x14ac:dyDescent="0.25">
      <c r="C2497" s="175"/>
      <c r="E2497" s="175"/>
      <c r="H2497" s="175"/>
      <c r="I2497" s="175"/>
      <c r="J2497" s="202"/>
      <c r="K2497" s="198"/>
    </row>
    <row r="2498" spans="3:11" ht="15" customHeight="1" x14ac:dyDescent="0.25">
      <c r="C2498" s="175"/>
      <c r="E2498" s="175"/>
      <c r="H2498" s="175"/>
      <c r="I2498" s="175"/>
      <c r="J2498" s="202"/>
      <c r="K2498" s="198"/>
    </row>
    <row r="2499" spans="3:11" ht="15" customHeight="1" x14ac:dyDescent="0.25">
      <c r="C2499" s="175"/>
      <c r="E2499" s="175"/>
      <c r="H2499" s="175"/>
      <c r="I2499" s="175"/>
      <c r="J2499" s="202"/>
      <c r="K2499" s="198"/>
    </row>
    <row r="2500" spans="3:11" ht="15" customHeight="1" x14ac:dyDescent="0.25">
      <c r="C2500" s="175"/>
      <c r="E2500" s="175"/>
      <c r="H2500" s="175"/>
      <c r="I2500" s="175"/>
      <c r="J2500" s="202"/>
      <c r="K2500" s="198"/>
    </row>
    <row r="2501" spans="3:11" ht="15" customHeight="1" x14ac:dyDescent="0.25">
      <c r="C2501" s="175"/>
      <c r="E2501" s="175"/>
      <c r="H2501" s="175"/>
      <c r="I2501" s="175"/>
      <c r="J2501" s="202"/>
      <c r="K2501" s="198"/>
    </row>
    <row r="2502" spans="3:11" ht="15" customHeight="1" x14ac:dyDescent="0.25">
      <c r="C2502" s="175"/>
      <c r="E2502" s="175"/>
      <c r="H2502" s="175"/>
      <c r="I2502" s="175"/>
      <c r="J2502" s="202"/>
      <c r="K2502" s="198"/>
    </row>
    <row r="2503" spans="3:11" ht="15" customHeight="1" x14ac:dyDescent="0.25">
      <c r="C2503" s="175"/>
      <c r="E2503" s="175"/>
      <c r="H2503" s="175"/>
      <c r="I2503" s="175"/>
      <c r="J2503" s="202"/>
      <c r="K2503" s="198"/>
    </row>
    <row r="2504" spans="3:11" ht="15" customHeight="1" x14ac:dyDescent="0.25">
      <c r="C2504" s="175"/>
      <c r="E2504" s="175"/>
      <c r="H2504" s="175"/>
      <c r="I2504" s="175"/>
      <c r="J2504" s="202"/>
      <c r="K2504" s="198"/>
    </row>
    <row r="2505" spans="3:11" ht="15" customHeight="1" x14ac:dyDescent="0.25">
      <c r="C2505" s="175"/>
      <c r="E2505" s="175"/>
      <c r="H2505" s="175"/>
      <c r="I2505" s="175"/>
      <c r="J2505" s="202"/>
      <c r="K2505" s="198"/>
    </row>
    <row r="2506" spans="3:11" ht="15" customHeight="1" x14ac:dyDescent="0.25">
      <c r="C2506" s="175"/>
      <c r="E2506" s="175"/>
      <c r="H2506" s="175"/>
      <c r="I2506" s="175"/>
      <c r="J2506" s="202"/>
      <c r="K2506" s="198"/>
    </row>
    <row r="2507" spans="3:11" ht="15" customHeight="1" x14ac:dyDescent="0.25">
      <c r="C2507" s="175"/>
      <c r="E2507" s="175"/>
      <c r="H2507" s="175"/>
      <c r="I2507" s="175"/>
      <c r="J2507" s="202"/>
      <c r="K2507" s="198"/>
    </row>
    <row r="2508" spans="3:11" ht="15" customHeight="1" x14ac:dyDescent="0.25">
      <c r="C2508" s="175"/>
      <c r="E2508" s="175"/>
      <c r="H2508" s="175"/>
      <c r="I2508" s="175"/>
      <c r="J2508" s="202"/>
      <c r="K2508" s="198"/>
    </row>
    <row r="2509" spans="3:11" ht="15" customHeight="1" x14ac:dyDescent="0.25">
      <c r="C2509" s="175"/>
      <c r="E2509" s="175"/>
      <c r="H2509" s="175"/>
      <c r="I2509" s="175"/>
      <c r="J2509" s="202"/>
      <c r="K2509" s="198"/>
    </row>
    <row r="2510" spans="3:11" ht="15" customHeight="1" x14ac:dyDescent="0.25">
      <c r="C2510" s="175"/>
      <c r="E2510" s="175"/>
      <c r="H2510" s="175"/>
      <c r="I2510" s="175"/>
      <c r="J2510" s="202"/>
      <c r="K2510" s="198"/>
    </row>
    <row r="2511" spans="3:11" ht="15" customHeight="1" x14ac:dyDescent="0.25">
      <c r="C2511" s="175"/>
      <c r="E2511" s="175"/>
      <c r="H2511" s="175"/>
      <c r="I2511" s="175"/>
      <c r="J2511" s="202"/>
      <c r="K2511" s="198"/>
    </row>
    <row r="2512" spans="3:11" ht="15" customHeight="1" x14ac:dyDescent="0.25">
      <c r="C2512" s="175"/>
      <c r="E2512" s="175"/>
      <c r="H2512" s="175"/>
      <c r="I2512" s="175"/>
      <c r="J2512" s="202"/>
      <c r="K2512" s="198"/>
    </row>
    <row r="2513" spans="3:11" ht="15" customHeight="1" x14ac:dyDescent="0.25">
      <c r="C2513" s="175"/>
      <c r="E2513" s="175"/>
      <c r="H2513" s="175"/>
      <c r="I2513" s="175"/>
      <c r="J2513" s="202"/>
      <c r="K2513" s="198"/>
    </row>
    <row r="2514" spans="3:11" ht="15" customHeight="1" x14ac:dyDescent="0.25">
      <c r="C2514" s="175"/>
      <c r="E2514" s="175"/>
      <c r="H2514" s="175"/>
      <c r="I2514" s="175"/>
      <c r="J2514" s="202"/>
      <c r="K2514" s="198"/>
    </row>
    <row r="2515" spans="3:11" ht="15" customHeight="1" x14ac:dyDescent="0.25">
      <c r="C2515" s="175"/>
      <c r="E2515" s="175"/>
      <c r="H2515" s="175"/>
      <c r="I2515" s="175"/>
      <c r="J2515" s="202"/>
      <c r="K2515" s="198"/>
    </row>
    <row r="2516" spans="3:11" ht="15" customHeight="1" x14ac:dyDescent="0.25">
      <c r="C2516" s="175"/>
      <c r="E2516" s="175"/>
      <c r="H2516" s="175"/>
      <c r="I2516" s="175"/>
      <c r="J2516" s="202"/>
      <c r="K2516" s="198"/>
    </row>
    <row r="2517" spans="3:11" ht="15" customHeight="1" x14ac:dyDescent="0.25">
      <c r="C2517" s="175"/>
      <c r="E2517" s="175"/>
      <c r="H2517" s="175"/>
      <c r="I2517" s="175"/>
      <c r="J2517" s="202"/>
      <c r="K2517" s="198"/>
    </row>
    <row r="2518" spans="3:11" ht="15" customHeight="1" x14ac:dyDescent="0.25">
      <c r="C2518" s="175"/>
      <c r="E2518" s="175"/>
      <c r="H2518" s="175"/>
      <c r="I2518" s="175"/>
      <c r="J2518" s="202"/>
      <c r="K2518" s="198"/>
    </row>
    <row r="2519" spans="3:11" ht="15" customHeight="1" x14ac:dyDescent="0.25">
      <c r="C2519" s="175"/>
      <c r="E2519" s="175"/>
      <c r="H2519" s="175"/>
      <c r="I2519" s="175"/>
      <c r="J2519" s="202"/>
      <c r="K2519" s="198"/>
    </row>
    <row r="2520" spans="3:11" ht="15" customHeight="1" x14ac:dyDescent="0.25">
      <c r="C2520" s="175"/>
      <c r="E2520" s="175"/>
      <c r="H2520" s="175"/>
      <c r="I2520" s="175"/>
      <c r="J2520" s="202"/>
      <c r="K2520" s="198"/>
    </row>
    <row r="2521" spans="3:11" ht="15" customHeight="1" x14ac:dyDescent="0.25">
      <c r="C2521" s="175"/>
      <c r="E2521" s="175"/>
      <c r="H2521" s="175"/>
      <c r="I2521" s="175"/>
      <c r="J2521" s="202"/>
      <c r="K2521" s="198"/>
    </row>
    <row r="2522" spans="3:11" ht="15" customHeight="1" x14ac:dyDescent="0.25">
      <c r="C2522" s="175"/>
      <c r="E2522" s="175"/>
      <c r="H2522" s="175"/>
      <c r="I2522" s="175"/>
      <c r="J2522" s="202"/>
      <c r="K2522" s="198"/>
    </row>
    <row r="2523" spans="3:11" ht="15" customHeight="1" x14ac:dyDescent="0.25">
      <c r="C2523" s="175"/>
      <c r="E2523" s="175"/>
      <c r="H2523" s="175"/>
      <c r="I2523" s="175"/>
      <c r="J2523" s="202"/>
      <c r="K2523" s="198"/>
    </row>
    <row r="2524" spans="3:11" ht="15" customHeight="1" x14ac:dyDescent="0.25">
      <c r="C2524" s="175"/>
      <c r="E2524" s="175"/>
      <c r="H2524" s="175"/>
      <c r="I2524" s="175"/>
      <c r="J2524" s="202"/>
      <c r="K2524" s="198"/>
    </row>
    <row r="2525" spans="3:11" ht="15" customHeight="1" x14ac:dyDescent="0.25">
      <c r="C2525" s="175"/>
      <c r="E2525" s="175"/>
      <c r="H2525" s="175"/>
      <c r="I2525" s="175"/>
      <c r="J2525" s="202"/>
      <c r="K2525" s="198"/>
    </row>
    <row r="2526" spans="3:11" ht="15" customHeight="1" x14ac:dyDescent="0.25">
      <c r="C2526" s="175"/>
      <c r="E2526" s="175"/>
      <c r="H2526" s="175"/>
      <c r="I2526" s="175"/>
      <c r="J2526" s="202"/>
      <c r="K2526" s="198"/>
    </row>
    <row r="2527" spans="3:11" ht="15" customHeight="1" x14ac:dyDescent="0.25">
      <c r="C2527" s="175"/>
      <c r="E2527" s="175"/>
      <c r="H2527" s="175"/>
      <c r="I2527" s="175"/>
      <c r="J2527" s="202"/>
      <c r="K2527" s="198"/>
    </row>
    <row r="2528" spans="3:11" ht="15" customHeight="1" x14ac:dyDescent="0.25">
      <c r="C2528" s="175"/>
      <c r="E2528" s="175"/>
      <c r="H2528" s="175"/>
      <c r="I2528" s="175"/>
      <c r="J2528" s="202"/>
      <c r="K2528" s="198"/>
    </row>
    <row r="2529" spans="3:11" ht="15" customHeight="1" x14ac:dyDescent="0.25">
      <c r="C2529" s="175"/>
      <c r="E2529" s="175"/>
      <c r="H2529" s="175"/>
      <c r="I2529" s="175"/>
      <c r="J2529" s="202"/>
      <c r="K2529" s="198"/>
    </row>
    <row r="2530" spans="3:11" ht="15" customHeight="1" x14ac:dyDescent="0.25">
      <c r="C2530" s="175"/>
      <c r="E2530" s="175"/>
      <c r="H2530" s="175"/>
      <c r="I2530" s="175"/>
      <c r="J2530" s="202"/>
      <c r="K2530" s="198"/>
    </row>
    <row r="2531" spans="3:11" ht="15" customHeight="1" x14ac:dyDescent="0.25">
      <c r="C2531" s="175"/>
      <c r="E2531" s="175"/>
      <c r="H2531" s="175"/>
      <c r="I2531" s="175"/>
      <c r="J2531" s="202"/>
      <c r="K2531" s="198"/>
    </row>
    <row r="2532" spans="3:11" ht="15" customHeight="1" x14ac:dyDescent="0.25">
      <c r="C2532" s="175"/>
      <c r="E2532" s="175"/>
      <c r="H2532" s="175"/>
      <c r="I2532" s="175"/>
      <c r="J2532" s="202"/>
      <c r="K2532" s="198"/>
    </row>
    <row r="2533" spans="3:11" ht="15" customHeight="1" x14ac:dyDescent="0.25">
      <c r="C2533" s="175"/>
      <c r="E2533" s="175"/>
      <c r="H2533" s="175"/>
      <c r="I2533" s="175"/>
      <c r="J2533" s="202"/>
      <c r="K2533" s="198"/>
    </row>
    <row r="2534" spans="3:11" ht="15" customHeight="1" x14ac:dyDescent="0.25">
      <c r="C2534" s="175"/>
      <c r="E2534" s="175"/>
      <c r="H2534" s="175"/>
      <c r="I2534" s="175"/>
      <c r="J2534" s="202"/>
      <c r="K2534" s="198"/>
    </row>
    <row r="2535" spans="3:11" ht="15" customHeight="1" x14ac:dyDescent="0.25">
      <c r="C2535" s="175"/>
      <c r="E2535" s="175"/>
      <c r="H2535" s="175"/>
      <c r="I2535" s="175"/>
      <c r="J2535" s="202"/>
      <c r="K2535" s="198"/>
    </row>
    <row r="2536" spans="3:11" ht="15" customHeight="1" x14ac:dyDescent="0.25">
      <c r="C2536" s="175"/>
      <c r="E2536" s="175"/>
      <c r="H2536" s="175"/>
      <c r="I2536" s="175"/>
      <c r="J2536" s="202"/>
      <c r="K2536" s="198"/>
    </row>
    <row r="2537" spans="3:11" ht="15" customHeight="1" x14ac:dyDescent="0.25">
      <c r="C2537" s="175"/>
      <c r="E2537" s="175"/>
      <c r="H2537" s="175"/>
      <c r="I2537" s="175"/>
      <c r="J2537" s="202"/>
      <c r="K2537" s="198"/>
    </row>
    <row r="2538" spans="3:11" ht="15" customHeight="1" x14ac:dyDescent="0.25">
      <c r="C2538" s="175"/>
      <c r="E2538" s="175"/>
      <c r="H2538" s="175"/>
      <c r="I2538" s="175"/>
      <c r="J2538" s="202"/>
      <c r="K2538" s="198"/>
    </row>
    <row r="2539" spans="3:11" ht="15" customHeight="1" x14ac:dyDescent="0.25">
      <c r="C2539" s="175"/>
      <c r="E2539" s="175"/>
      <c r="H2539" s="175"/>
      <c r="I2539" s="175"/>
      <c r="J2539" s="202"/>
      <c r="K2539" s="198"/>
    </row>
    <row r="2540" spans="3:11" ht="15" customHeight="1" x14ac:dyDescent="0.25">
      <c r="C2540" s="175"/>
      <c r="E2540" s="175"/>
      <c r="H2540" s="175"/>
      <c r="I2540" s="175"/>
      <c r="J2540" s="202"/>
      <c r="K2540" s="198"/>
    </row>
    <row r="2541" spans="3:11" ht="15" customHeight="1" x14ac:dyDescent="0.25">
      <c r="C2541" s="175"/>
      <c r="E2541" s="175"/>
      <c r="H2541" s="175"/>
      <c r="I2541" s="175"/>
      <c r="J2541" s="202"/>
      <c r="K2541" s="198"/>
    </row>
    <row r="2542" spans="3:11" ht="15" customHeight="1" x14ac:dyDescent="0.25">
      <c r="C2542" s="175"/>
      <c r="E2542" s="175"/>
      <c r="H2542" s="175"/>
      <c r="I2542" s="175"/>
      <c r="J2542" s="202"/>
      <c r="K2542" s="198"/>
    </row>
    <row r="2543" spans="3:11" ht="15" customHeight="1" x14ac:dyDescent="0.25">
      <c r="C2543" s="175"/>
      <c r="E2543" s="175"/>
      <c r="H2543" s="175"/>
      <c r="I2543" s="175"/>
      <c r="J2543" s="202"/>
      <c r="K2543" s="198"/>
    </row>
    <row r="2544" spans="3:11" ht="15" customHeight="1" x14ac:dyDescent="0.25">
      <c r="C2544" s="175"/>
      <c r="E2544" s="175"/>
      <c r="H2544" s="175"/>
      <c r="I2544" s="175"/>
      <c r="J2544" s="202"/>
      <c r="K2544" s="198"/>
    </row>
    <row r="2545" spans="3:11" ht="15" customHeight="1" x14ac:dyDescent="0.25">
      <c r="C2545" s="175"/>
      <c r="E2545" s="175"/>
      <c r="H2545" s="175"/>
      <c r="I2545" s="175"/>
      <c r="J2545" s="202"/>
      <c r="K2545" s="198"/>
    </row>
    <row r="2546" spans="3:11" ht="15" customHeight="1" x14ac:dyDescent="0.25">
      <c r="C2546" s="175"/>
      <c r="E2546" s="175"/>
      <c r="H2546" s="175"/>
      <c r="I2546" s="175"/>
      <c r="J2546" s="202"/>
      <c r="K2546" s="198"/>
    </row>
    <row r="2547" spans="3:11" ht="15" customHeight="1" x14ac:dyDescent="0.25">
      <c r="C2547" s="175"/>
      <c r="E2547" s="175"/>
      <c r="H2547" s="175"/>
      <c r="I2547" s="175"/>
      <c r="J2547" s="202"/>
      <c r="K2547" s="198"/>
    </row>
    <row r="2548" spans="3:11" ht="15" customHeight="1" x14ac:dyDescent="0.25">
      <c r="C2548" s="175"/>
      <c r="E2548" s="175"/>
      <c r="H2548" s="175"/>
      <c r="I2548" s="175"/>
      <c r="J2548" s="202"/>
      <c r="K2548" s="198"/>
    </row>
    <row r="2549" spans="3:11" ht="15" customHeight="1" x14ac:dyDescent="0.25">
      <c r="C2549" s="175"/>
      <c r="E2549" s="175"/>
      <c r="H2549" s="175"/>
      <c r="I2549" s="175"/>
      <c r="J2549" s="202"/>
      <c r="K2549" s="198"/>
    </row>
    <row r="2550" spans="3:11" ht="15" customHeight="1" x14ac:dyDescent="0.25">
      <c r="C2550" s="175"/>
      <c r="E2550" s="175"/>
      <c r="H2550" s="175"/>
      <c r="I2550" s="175"/>
      <c r="J2550" s="202"/>
      <c r="K2550" s="198"/>
    </row>
    <row r="2551" spans="3:11" ht="15" customHeight="1" x14ac:dyDescent="0.25">
      <c r="C2551" s="175"/>
      <c r="E2551" s="175"/>
      <c r="H2551" s="175"/>
      <c r="I2551" s="175"/>
      <c r="J2551" s="202"/>
      <c r="K2551" s="198"/>
    </row>
    <row r="2552" spans="3:11" ht="15" customHeight="1" x14ac:dyDescent="0.25">
      <c r="C2552" s="175"/>
      <c r="E2552" s="175"/>
      <c r="H2552" s="175"/>
      <c r="I2552" s="175"/>
      <c r="J2552" s="202"/>
      <c r="K2552" s="198"/>
    </row>
    <row r="2553" spans="3:11" ht="15" customHeight="1" x14ac:dyDescent="0.25">
      <c r="C2553" s="175"/>
      <c r="E2553" s="175"/>
      <c r="H2553" s="175"/>
      <c r="I2553" s="175"/>
      <c r="J2553" s="202"/>
      <c r="K2553" s="198"/>
    </row>
    <row r="2554" spans="3:11" ht="15" customHeight="1" x14ac:dyDescent="0.25">
      <c r="C2554" s="175"/>
      <c r="E2554" s="175"/>
      <c r="H2554" s="175"/>
      <c r="I2554" s="175"/>
      <c r="J2554" s="202"/>
      <c r="K2554" s="198"/>
    </row>
    <row r="2555" spans="3:11" ht="15" customHeight="1" x14ac:dyDescent="0.25">
      <c r="C2555" s="175"/>
      <c r="E2555" s="175"/>
      <c r="H2555" s="175"/>
      <c r="I2555" s="175"/>
      <c r="J2555" s="202"/>
      <c r="K2555" s="198"/>
    </row>
    <row r="2556" spans="3:11" ht="15" customHeight="1" x14ac:dyDescent="0.25">
      <c r="C2556" s="175"/>
      <c r="E2556" s="175"/>
      <c r="H2556" s="175"/>
      <c r="I2556" s="175"/>
      <c r="J2556" s="202"/>
      <c r="K2556" s="198"/>
    </row>
    <row r="2557" spans="3:11" ht="15" customHeight="1" x14ac:dyDescent="0.25">
      <c r="C2557" s="175"/>
      <c r="E2557" s="175"/>
      <c r="H2557" s="175"/>
      <c r="I2557" s="175"/>
      <c r="J2557" s="202"/>
      <c r="K2557" s="198"/>
    </row>
    <row r="2558" spans="3:11" ht="15" customHeight="1" x14ac:dyDescent="0.25">
      <c r="C2558" s="175"/>
      <c r="E2558" s="175"/>
      <c r="H2558" s="175"/>
      <c r="I2558" s="175"/>
      <c r="J2558" s="202"/>
      <c r="K2558" s="198"/>
    </row>
    <row r="2559" spans="3:11" ht="15" customHeight="1" x14ac:dyDescent="0.25">
      <c r="C2559" s="175"/>
      <c r="E2559" s="175"/>
      <c r="H2559" s="175"/>
      <c r="I2559" s="175"/>
      <c r="J2559" s="202"/>
      <c r="K2559" s="198"/>
    </row>
    <row r="2560" spans="3:11" ht="15" customHeight="1" x14ac:dyDescent="0.25">
      <c r="C2560" s="175"/>
      <c r="E2560" s="175"/>
      <c r="H2560" s="175"/>
      <c r="I2560" s="175"/>
      <c r="J2560" s="202"/>
      <c r="K2560" s="198"/>
    </row>
    <row r="2561" spans="3:11" ht="15" customHeight="1" x14ac:dyDescent="0.25">
      <c r="C2561" s="175"/>
      <c r="E2561" s="175"/>
      <c r="H2561" s="175"/>
      <c r="I2561" s="175"/>
      <c r="J2561" s="202"/>
      <c r="K2561" s="198"/>
    </row>
    <row r="2562" spans="3:11" ht="15" customHeight="1" x14ac:dyDescent="0.25">
      <c r="C2562" s="175"/>
      <c r="E2562" s="175"/>
      <c r="H2562" s="175"/>
      <c r="I2562" s="175"/>
      <c r="J2562" s="202"/>
      <c r="K2562" s="198"/>
    </row>
    <row r="2563" spans="3:11" ht="15" customHeight="1" x14ac:dyDescent="0.25">
      <c r="C2563" s="175"/>
      <c r="E2563" s="175"/>
      <c r="H2563" s="175"/>
      <c r="I2563" s="175"/>
      <c r="J2563" s="202"/>
      <c r="K2563" s="198"/>
    </row>
    <row r="2564" spans="3:11" ht="15" customHeight="1" x14ac:dyDescent="0.25">
      <c r="C2564" s="175"/>
      <c r="E2564" s="175"/>
      <c r="H2564" s="175"/>
      <c r="I2564" s="175"/>
      <c r="J2564" s="202"/>
      <c r="K2564" s="198"/>
    </row>
    <row r="2565" spans="3:11" ht="15" customHeight="1" x14ac:dyDescent="0.25">
      <c r="C2565" s="175"/>
      <c r="E2565" s="175"/>
      <c r="H2565" s="175"/>
      <c r="I2565" s="175"/>
      <c r="J2565" s="202"/>
      <c r="K2565" s="198"/>
    </row>
    <row r="2566" spans="3:11" ht="15" customHeight="1" x14ac:dyDescent="0.25">
      <c r="C2566" s="175"/>
      <c r="E2566" s="175"/>
      <c r="H2566" s="175"/>
      <c r="I2566" s="175"/>
      <c r="J2566" s="202"/>
      <c r="K2566" s="198"/>
    </row>
    <row r="2567" spans="3:11" ht="15" customHeight="1" x14ac:dyDescent="0.25">
      <c r="C2567" s="175"/>
      <c r="E2567" s="175"/>
      <c r="H2567" s="175"/>
      <c r="I2567" s="175"/>
      <c r="J2567" s="202"/>
      <c r="K2567" s="198"/>
    </row>
    <row r="2568" spans="3:11" ht="15" customHeight="1" x14ac:dyDescent="0.25">
      <c r="C2568" s="175"/>
      <c r="E2568" s="175"/>
      <c r="H2568" s="175"/>
      <c r="I2568" s="175"/>
      <c r="J2568" s="202"/>
      <c r="K2568" s="198"/>
    </row>
    <row r="2569" spans="3:11" ht="15" customHeight="1" x14ac:dyDescent="0.25">
      <c r="C2569" s="175"/>
      <c r="E2569" s="175"/>
      <c r="H2569" s="175"/>
      <c r="I2569" s="175"/>
      <c r="J2569" s="202"/>
      <c r="K2569" s="198"/>
    </row>
    <row r="2570" spans="3:11" ht="15" customHeight="1" x14ac:dyDescent="0.25">
      <c r="C2570" s="175"/>
      <c r="E2570" s="175"/>
      <c r="H2570" s="175"/>
      <c r="I2570" s="175"/>
      <c r="J2570" s="202"/>
      <c r="K2570" s="198"/>
    </row>
    <row r="2571" spans="3:11" ht="15" customHeight="1" x14ac:dyDescent="0.25">
      <c r="C2571" s="175"/>
      <c r="E2571" s="175"/>
      <c r="H2571" s="175"/>
      <c r="I2571" s="175"/>
      <c r="J2571" s="202"/>
      <c r="K2571" s="198"/>
    </row>
    <row r="2572" spans="3:11" ht="15" customHeight="1" x14ac:dyDescent="0.25">
      <c r="C2572" s="175"/>
      <c r="E2572" s="175"/>
      <c r="H2572" s="175"/>
      <c r="I2572" s="175"/>
      <c r="J2572" s="202"/>
      <c r="K2572" s="198"/>
    </row>
    <row r="2573" spans="3:11" ht="15" customHeight="1" x14ac:dyDescent="0.25">
      <c r="C2573" s="175"/>
      <c r="E2573" s="175"/>
      <c r="H2573" s="175"/>
      <c r="I2573" s="175"/>
      <c r="J2573" s="202"/>
      <c r="K2573" s="198"/>
    </row>
    <row r="2574" spans="3:11" ht="15" customHeight="1" x14ac:dyDescent="0.25">
      <c r="C2574" s="175"/>
      <c r="E2574" s="175"/>
      <c r="H2574" s="175"/>
      <c r="I2574" s="175"/>
      <c r="J2574" s="202"/>
      <c r="K2574" s="198"/>
    </row>
    <row r="2575" spans="3:11" ht="15" customHeight="1" x14ac:dyDescent="0.25">
      <c r="C2575" s="175"/>
      <c r="E2575" s="175"/>
      <c r="H2575" s="175"/>
      <c r="I2575" s="175"/>
      <c r="J2575" s="202"/>
      <c r="K2575" s="198"/>
    </row>
    <row r="2576" spans="3:11" ht="15" customHeight="1" x14ac:dyDescent="0.25">
      <c r="C2576" s="175"/>
      <c r="E2576" s="175"/>
      <c r="H2576" s="175"/>
      <c r="I2576" s="175"/>
      <c r="J2576" s="202"/>
      <c r="K2576" s="198"/>
    </row>
    <row r="2577" spans="3:11" ht="15" customHeight="1" x14ac:dyDescent="0.25">
      <c r="C2577" s="175"/>
      <c r="E2577" s="175"/>
      <c r="H2577" s="175"/>
      <c r="I2577" s="175"/>
      <c r="J2577" s="202"/>
      <c r="K2577" s="198"/>
    </row>
    <row r="2578" spans="3:11" ht="15" customHeight="1" x14ac:dyDescent="0.25">
      <c r="C2578" s="175"/>
      <c r="E2578" s="175"/>
      <c r="H2578" s="175"/>
      <c r="I2578" s="175"/>
      <c r="J2578" s="202"/>
      <c r="K2578" s="198"/>
    </row>
    <row r="2579" spans="3:11" ht="15" customHeight="1" x14ac:dyDescent="0.25">
      <c r="C2579" s="175"/>
      <c r="E2579" s="175"/>
      <c r="H2579" s="175"/>
      <c r="I2579" s="175"/>
      <c r="J2579" s="202"/>
      <c r="K2579" s="198"/>
    </row>
    <row r="2580" spans="3:11" ht="15" customHeight="1" x14ac:dyDescent="0.25">
      <c r="C2580" s="175"/>
      <c r="E2580" s="175"/>
      <c r="H2580" s="175"/>
      <c r="I2580" s="175"/>
      <c r="J2580" s="202"/>
      <c r="K2580" s="198"/>
    </row>
    <row r="2581" spans="3:11" ht="15" customHeight="1" x14ac:dyDescent="0.25">
      <c r="C2581" s="175"/>
      <c r="E2581" s="175"/>
      <c r="H2581" s="175"/>
      <c r="I2581" s="175"/>
      <c r="J2581" s="202"/>
      <c r="K2581" s="198"/>
    </row>
    <row r="2582" spans="3:11" ht="15" customHeight="1" x14ac:dyDescent="0.25">
      <c r="C2582" s="175"/>
      <c r="E2582" s="175"/>
      <c r="H2582" s="175"/>
      <c r="I2582" s="175"/>
      <c r="J2582" s="202"/>
      <c r="K2582" s="198"/>
    </row>
    <row r="2583" spans="3:11" ht="15" customHeight="1" x14ac:dyDescent="0.25">
      <c r="C2583" s="175"/>
      <c r="E2583" s="175"/>
      <c r="H2583" s="175"/>
      <c r="I2583" s="175"/>
      <c r="J2583" s="202"/>
      <c r="K2583" s="198"/>
    </row>
    <row r="2584" spans="3:11" ht="15" customHeight="1" x14ac:dyDescent="0.25">
      <c r="C2584" s="175"/>
      <c r="E2584" s="175"/>
      <c r="H2584" s="175"/>
      <c r="I2584" s="175"/>
      <c r="J2584" s="202"/>
      <c r="K2584" s="198"/>
    </row>
    <row r="2585" spans="3:11" ht="15" customHeight="1" x14ac:dyDescent="0.25">
      <c r="C2585" s="175"/>
      <c r="E2585" s="175"/>
      <c r="H2585" s="175"/>
      <c r="I2585" s="175"/>
      <c r="J2585" s="202"/>
      <c r="K2585" s="198"/>
    </row>
    <row r="2586" spans="3:11" ht="15" customHeight="1" x14ac:dyDescent="0.25">
      <c r="C2586" s="175"/>
      <c r="E2586" s="175"/>
      <c r="H2586" s="175"/>
      <c r="I2586" s="175"/>
      <c r="J2586" s="202"/>
      <c r="K2586" s="198"/>
    </row>
    <row r="2587" spans="3:11" ht="15" customHeight="1" x14ac:dyDescent="0.25">
      <c r="C2587" s="175"/>
      <c r="E2587" s="175"/>
      <c r="H2587" s="175"/>
      <c r="I2587" s="175"/>
      <c r="J2587" s="202"/>
      <c r="K2587" s="198"/>
    </row>
    <row r="2588" spans="3:11" ht="15" customHeight="1" x14ac:dyDescent="0.25">
      <c r="C2588" s="175"/>
      <c r="E2588" s="175"/>
      <c r="H2588" s="175"/>
      <c r="I2588" s="175"/>
      <c r="J2588" s="202"/>
      <c r="K2588" s="198"/>
    </row>
    <row r="2589" spans="3:11" ht="15" customHeight="1" x14ac:dyDescent="0.25">
      <c r="C2589" s="175"/>
      <c r="E2589" s="175"/>
      <c r="H2589" s="175"/>
      <c r="I2589" s="175"/>
      <c r="J2589" s="202"/>
      <c r="K2589" s="198"/>
    </row>
    <row r="2590" spans="3:11" ht="15" customHeight="1" x14ac:dyDescent="0.25">
      <c r="C2590" s="175"/>
      <c r="E2590" s="175"/>
      <c r="H2590" s="175"/>
      <c r="I2590" s="175"/>
      <c r="J2590" s="202"/>
      <c r="K2590" s="198"/>
    </row>
    <row r="2591" spans="3:11" ht="15" customHeight="1" x14ac:dyDescent="0.25">
      <c r="C2591" s="175"/>
      <c r="E2591" s="175"/>
      <c r="H2591" s="175"/>
      <c r="I2591" s="175"/>
      <c r="J2591" s="202"/>
      <c r="K2591" s="198"/>
    </row>
    <row r="2592" spans="3:11" ht="15" customHeight="1" x14ac:dyDescent="0.25">
      <c r="C2592" s="175"/>
      <c r="E2592" s="175"/>
      <c r="H2592" s="175"/>
      <c r="I2592" s="175"/>
      <c r="J2592" s="202"/>
      <c r="K2592" s="198"/>
    </row>
    <row r="2593" spans="3:11" ht="15" customHeight="1" x14ac:dyDescent="0.25">
      <c r="C2593" s="175"/>
      <c r="E2593" s="175"/>
      <c r="H2593" s="175"/>
      <c r="I2593" s="175"/>
      <c r="J2593" s="202"/>
      <c r="K2593" s="198"/>
    </row>
    <row r="2594" spans="3:11" ht="15" customHeight="1" x14ac:dyDescent="0.25">
      <c r="C2594" s="175"/>
      <c r="E2594" s="175"/>
      <c r="H2594" s="175"/>
      <c r="I2594" s="175"/>
      <c r="J2594" s="202"/>
      <c r="K2594" s="198"/>
    </row>
    <row r="2595" spans="3:11" ht="15" customHeight="1" x14ac:dyDescent="0.25">
      <c r="C2595" s="175"/>
      <c r="E2595" s="175"/>
      <c r="H2595" s="175"/>
      <c r="I2595" s="175"/>
      <c r="J2595" s="202"/>
      <c r="K2595" s="198"/>
    </row>
    <row r="2596" spans="3:11" ht="15" customHeight="1" x14ac:dyDescent="0.25">
      <c r="C2596" s="175"/>
      <c r="E2596" s="175"/>
      <c r="H2596" s="175"/>
      <c r="I2596" s="175"/>
      <c r="J2596" s="202"/>
      <c r="K2596" s="198"/>
    </row>
    <row r="2597" spans="3:11" ht="15" customHeight="1" x14ac:dyDescent="0.25">
      <c r="C2597" s="175"/>
      <c r="E2597" s="175"/>
      <c r="H2597" s="175"/>
      <c r="I2597" s="175"/>
      <c r="J2597" s="202"/>
      <c r="K2597" s="198"/>
    </row>
    <row r="2598" spans="3:11" ht="15" customHeight="1" x14ac:dyDescent="0.25">
      <c r="C2598" s="175"/>
      <c r="E2598" s="175"/>
      <c r="H2598" s="175"/>
      <c r="I2598" s="175"/>
      <c r="J2598" s="202"/>
      <c r="K2598" s="198"/>
    </row>
    <row r="2599" spans="3:11" ht="15" customHeight="1" x14ac:dyDescent="0.25">
      <c r="C2599" s="175"/>
      <c r="E2599" s="175"/>
      <c r="H2599" s="175"/>
      <c r="I2599" s="175"/>
      <c r="J2599" s="202"/>
      <c r="K2599" s="198"/>
    </row>
    <row r="2600" spans="3:11" ht="15" customHeight="1" x14ac:dyDescent="0.25">
      <c r="C2600" s="175"/>
      <c r="E2600" s="175"/>
      <c r="H2600" s="175"/>
      <c r="I2600" s="175"/>
      <c r="J2600" s="202"/>
      <c r="K2600" s="198"/>
    </row>
    <row r="2601" spans="3:11" ht="15" customHeight="1" x14ac:dyDescent="0.25">
      <c r="C2601" s="175"/>
      <c r="E2601" s="175"/>
      <c r="H2601" s="175"/>
      <c r="I2601" s="175"/>
      <c r="J2601" s="202"/>
      <c r="K2601" s="198"/>
    </row>
    <row r="2602" spans="3:11" ht="15" customHeight="1" x14ac:dyDescent="0.25">
      <c r="C2602" s="175"/>
      <c r="E2602" s="175"/>
      <c r="H2602" s="175"/>
      <c r="I2602" s="175"/>
      <c r="J2602" s="202"/>
      <c r="K2602" s="198"/>
    </row>
    <row r="2603" spans="3:11" ht="15" customHeight="1" x14ac:dyDescent="0.25">
      <c r="C2603" s="175"/>
      <c r="E2603" s="175"/>
      <c r="H2603" s="175"/>
      <c r="I2603" s="175"/>
      <c r="J2603" s="202"/>
      <c r="K2603" s="198"/>
    </row>
    <row r="2604" spans="3:11" ht="15" customHeight="1" x14ac:dyDescent="0.25">
      <c r="C2604" s="175"/>
      <c r="E2604" s="175"/>
      <c r="H2604" s="175"/>
      <c r="I2604" s="175"/>
      <c r="J2604" s="202"/>
      <c r="K2604" s="198"/>
    </row>
    <row r="2605" spans="3:11" ht="15" customHeight="1" x14ac:dyDescent="0.25">
      <c r="C2605" s="175"/>
      <c r="E2605" s="175"/>
      <c r="H2605" s="175"/>
      <c r="I2605" s="175"/>
      <c r="J2605" s="202"/>
      <c r="K2605" s="198"/>
    </row>
    <row r="2606" spans="3:11" ht="15" customHeight="1" x14ac:dyDescent="0.25">
      <c r="C2606" s="175"/>
      <c r="E2606" s="175"/>
      <c r="H2606" s="175"/>
      <c r="I2606" s="175"/>
      <c r="J2606" s="202"/>
      <c r="K2606" s="198"/>
    </row>
    <row r="2607" spans="3:11" ht="15" customHeight="1" x14ac:dyDescent="0.25">
      <c r="C2607" s="175"/>
      <c r="E2607" s="175"/>
      <c r="H2607" s="175"/>
      <c r="I2607" s="175"/>
      <c r="J2607" s="202"/>
      <c r="K2607" s="198"/>
    </row>
    <row r="2608" spans="3:11" ht="15" customHeight="1" x14ac:dyDescent="0.25">
      <c r="C2608" s="175"/>
      <c r="E2608" s="175"/>
      <c r="H2608" s="175"/>
      <c r="I2608" s="175"/>
      <c r="J2608" s="202"/>
      <c r="K2608" s="198"/>
    </row>
    <row r="2609" spans="3:11" ht="15" customHeight="1" x14ac:dyDescent="0.25">
      <c r="C2609" s="175"/>
      <c r="E2609" s="175"/>
      <c r="H2609" s="175"/>
      <c r="I2609" s="175"/>
      <c r="J2609" s="202"/>
      <c r="K2609" s="198"/>
    </row>
    <row r="2610" spans="3:11" ht="15" customHeight="1" x14ac:dyDescent="0.25">
      <c r="C2610" s="175"/>
      <c r="E2610" s="175"/>
      <c r="H2610" s="175"/>
      <c r="I2610" s="175"/>
      <c r="J2610" s="202"/>
      <c r="K2610" s="198"/>
    </row>
    <row r="2611" spans="3:11" ht="15" customHeight="1" x14ac:dyDescent="0.25">
      <c r="C2611" s="175"/>
      <c r="E2611" s="175"/>
      <c r="H2611" s="175"/>
      <c r="I2611" s="175"/>
      <c r="J2611" s="202"/>
      <c r="K2611" s="198"/>
    </row>
    <row r="2612" spans="3:11" ht="15" customHeight="1" x14ac:dyDescent="0.25">
      <c r="C2612" s="175"/>
      <c r="E2612" s="175"/>
      <c r="H2612" s="175"/>
      <c r="I2612" s="175"/>
      <c r="J2612" s="202"/>
      <c r="K2612" s="198"/>
    </row>
    <row r="2613" spans="3:11" ht="15" customHeight="1" x14ac:dyDescent="0.25">
      <c r="C2613" s="175"/>
      <c r="E2613" s="175"/>
      <c r="H2613" s="175"/>
      <c r="I2613" s="175"/>
      <c r="J2613" s="202"/>
      <c r="K2613" s="198"/>
    </row>
    <row r="2614" spans="3:11" ht="15" customHeight="1" x14ac:dyDescent="0.25">
      <c r="C2614" s="175"/>
      <c r="E2614" s="175"/>
      <c r="H2614" s="175"/>
      <c r="I2614" s="175"/>
      <c r="J2614" s="202"/>
      <c r="K2614" s="198"/>
    </row>
    <row r="2615" spans="3:11" ht="15" customHeight="1" x14ac:dyDescent="0.25">
      <c r="C2615" s="175"/>
      <c r="E2615" s="175"/>
      <c r="H2615" s="175"/>
      <c r="I2615" s="175"/>
      <c r="J2615" s="202"/>
      <c r="K2615" s="198"/>
    </row>
    <row r="2616" spans="3:11" ht="15" customHeight="1" x14ac:dyDescent="0.25">
      <c r="C2616" s="175"/>
      <c r="E2616" s="175"/>
      <c r="H2616" s="175"/>
      <c r="I2616" s="175"/>
      <c r="J2616" s="202"/>
      <c r="K2616" s="198"/>
    </row>
    <row r="2617" spans="3:11" ht="15" customHeight="1" x14ac:dyDescent="0.25">
      <c r="C2617" s="175"/>
      <c r="E2617" s="175"/>
      <c r="H2617" s="175"/>
      <c r="I2617" s="175"/>
      <c r="J2617" s="202"/>
      <c r="K2617" s="198"/>
    </row>
    <row r="2618" spans="3:11" ht="15" customHeight="1" x14ac:dyDescent="0.25">
      <c r="C2618" s="175"/>
      <c r="E2618" s="175"/>
      <c r="H2618" s="175"/>
      <c r="I2618" s="175"/>
      <c r="J2618" s="202"/>
      <c r="K2618" s="198"/>
    </row>
    <row r="2619" spans="3:11" ht="15" customHeight="1" x14ac:dyDescent="0.25">
      <c r="C2619" s="175"/>
      <c r="E2619" s="175"/>
      <c r="H2619" s="175"/>
      <c r="I2619" s="175"/>
      <c r="J2619" s="202"/>
      <c r="K2619" s="198"/>
    </row>
    <row r="2620" spans="3:11" ht="15" customHeight="1" x14ac:dyDescent="0.25">
      <c r="C2620" s="175"/>
      <c r="E2620" s="175"/>
      <c r="H2620" s="175"/>
      <c r="I2620" s="175"/>
      <c r="J2620" s="202"/>
      <c r="K2620" s="198"/>
    </row>
    <row r="2621" spans="3:11" ht="15" customHeight="1" x14ac:dyDescent="0.25">
      <c r="C2621" s="175"/>
      <c r="E2621" s="175"/>
      <c r="H2621" s="175"/>
      <c r="I2621" s="175"/>
      <c r="J2621" s="202"/>
      <c r="K2621" s="198"/>
    </row>
    <row r="2622" spans="3:11" ht="15" customHeight="1" x14ac:dyDescent="0.25">
      <c r="C2622" s="175"/>
      <c r="E2622" s="175"/>
      <c r="H2622" s="175"/>
      <c r="I2622" s="175"/>
      <c r="J2622" s="202"/>
      <c r="K2622" s="198"/>
    </row>
    <row r="2623" spans="3:11" ht="15" customHeight="1" x14ac:dyDescent="0.25">
      <c r="C2623" s="175"/>
      <c r="E2623" s="175"/>
      <c r="H2623" s="175"/>
      <c r="I2623" s="175"/>
      <c r="J2623" s="202"/>
      <c r="K2623" s="198"/>
    </row>
    <row r="2624" spans="3:11" ht="15" customHeight="1" x14ac:dyDescent="0.25">
      <c r="C2624" s="175"/>
      <c r="E2624" s="175"/>
      <c r="H2624" s="175"/>
      <c r="I2624" s="175"/>
      <c r="J2624" s="202"/>
      <c r="K2624" s="198"/>
    </row>
    <row r="2625" spans="3:11" ht="15" customHeight="1" x14ac:dyDescent="0.25">
      <c r="C2625" s="175"/>
      <c r="E2625" s="175"/>
      <c r="H2625" s="175"/>
      <c r="I2625" s="175"/>
      <c r="J2625" s="202"/>
      <c r="K2625" s="198"/>
    </row>
    <row r="2626" spans="3:11" ht="15" customHeight="1" x14ac:dyDescent="0.25">
      <c r="C2626" s="175"/>
      <c r="E2626" s="175"/>
      <c r="H2626" s="175"/>
      <c r="I2626" s="175"/>
      <c r="J2626" s="202"/>
      <c r="K2626" s="198"/>
    </row>
    <row r="2627" spans="3:11" ht="15" customHeight="1" x14ac:dyDescent="0.25">
      <c r="C2627" s="175"/>
      <c r="E2627" s="175"/>
      <c r="H2627" s="175"/>
      <c r="I2627" s="175"/>
      <c r="J2627" s="202"/>
      <c r="K2627" s="198"/>
    </row>
    <row r="2628" spans="3:11" ht="15" customHeight="1" x14ac:dyDescent="0.25">
      <c r="C2628" s="175"/>
      <c r="E2628" s="175"/>
      <c r="H2628" s="175"/>
      <c r="I2628" s="175"/>
      <c r="J2628" s="202"/>
      <c r="K2628" s="198"/>
    </row>
    <row r="2629" spans="3:11" ht="15" customHeight="1" x14ac:dyDescent="0.25">
      <c r="C2629" s="175"/>
      <c r="E2629" s="175"/>
      <c r="H2629" s="175"/>
      <c r="I2629" s="175"/>
      <c r="J2629" s="202"/>
      <c r="K2629" s="198"/>
    </row>
    <row r="2630" spans="3:11" ht="15" customHeight="1" x14ac:dyDescent="0.25">
      <c r="C2630" s="175"/>
      <c r="E2630" s="175"/>
      <c r="H2630" s="175"/>
      <c r="I2630" s="175"/>
      <c r="J2630" s="202"/>
      <c r="K2630" s="198"/>
    </row>
    <row r="2631" spans="3:11" ht="15" customHeight="1" x14ac:dyDescent="0.25">
      <c r="C2631" s="175"/>
      <c r="E2631" s="175"/>
      <c r="H2631" s="175"/>
      <c r="I2631" s="175"/>
      <c r="J2631" s="202"/>
      <c r="K2631" s="198"/>
    </row>
    <row r="2632" spans="3:11" ht="15" customHeight="1" x14ac:dyDescent="0.25">
      <c r="C2632" s="175"/>
      <c r="E2632" s="175"/>
      <c r="H2632" s="175"/>
      <c r="I2632" s="175"/>
      <c r="J2632" s="202"/>
      <c r="K2632" s="198"/>
    </row>
    <row r="2633" spans="3:11" ht="15" customHeight="1" x14ac:dyDescent="0.25">
      <c r="C2633" s="175"/>
      <c r="E2633" s="175"/>
      <c r="H2633" s="175"/>
      <c r="I2633" s="175"/>
      <c r="J2633" s="202"/>
      <c r="K2633" s="198"/>
    </row>
    <row r="2634" spans="3:11" ht="15" customHeight="1" x14ac:dyDescent="0.25">
      <c r="C2634" s="175"/>
      <c r="E2634" s="175"/>
      <c r="H2634" s="175"/>
      <c r="I2634" s="175"/>
      <c r="J2634" s="202"/>
      <c r="K2634" s="198"/>
    </row>
    <row r="2635" spans="3:11" ht="15" customHeight="1" x14ac:dyDescent="0.25">
      <c r="C2635" s="175"/>
      <c r="E2635" s="175"/>
      <c r="H2635" s="175"/>
      <c r="I2635" s="175"/>
      <c r="J2635" s="202"/>
      <c r="K2635" s="198"/>
    </row>
    <row r="2636" spans="3:11" ht="15" customHeight="1" x14ac:dyDescent="0.25">
      <c r="C2636" s="175"/>
      <c r="E2636" s="175"/>
      <c r="H2636" s="175"/>
      <c r="I2636" s="175"/>
      <c r="J2636" s="202"/>
      <c r="K2636" s="198"/>
    </row>
    <row r="2637" spans="3:11" ht="15" customHeight="1" x14ac:dyDescent="0.25">
      <c r="C2637" s="175"/>
      <c r="E2637" s="175"/>
      <c r="H2637" s="175"/>
      <c r="I2637" s="175"/>
      <c r="J2637" s="202"/>
      <c r="K2637" s="198"/>
    </row>
    <row r="2638" spans="3:11" ht="15" customHeight="1" x14ac:dyDescent="0.25">
      <c r="C2638" s="175"/>
      <c r="E2638" s="175"/>
      <c r="H2638" s="175"/>
      <c r="I2638" s="175"/>
      <c r="J2638" s="202"/>
      <c r="K2638" s="198"/>
    </row>
    <row r="2639" spans="3:11" ht="15" customHeight="1" x14ac:dyDescent="0.25">
      <c r="C2639" s="175"/>
      <c r="E2639" s="175"/>
      <c r="H2639" s="175"/>
      <c r="I2639" s="175"/>
      <c r="J2639" s="202"/>
      <c r="K2639" s="198"/>
    </row>
    <row r="2640" spans="3:11" ht="15" customHeight="1" x14ac:dyDescent="0.25">
      <c r="C2640" s="175"/>
      <c r="E2640" s="175"/>
      <c r="H2640" s="175"/>
      <c r="I2640" s="175"/>
      <c r="J2640" s="202"/>
      <c r="K2640" s="198"/>
    </row>
    <row r="2641" spans="3:11" ht="15" customHeight="1" x14ac:dyDescent="0.25">
      <c r="C2641" s="175"/>
      <c r="E2641" s="175"/>
      <c r="H2641" s="175"/>
      <c r="I2641" s="175"/>
      <c r="J2641" s="202"/>
      <c r="K2641" s="198"/>
    </row>
    <row r="2642" spans="3:11" ht="15" customHeight="1" x14ac:dyDescent="0.25">
      <c r="C2642" s="175"/>
      <c r="E2642" s="175"/>
      <c r="H2642" s="175"/>
      <c r="I2642" s="175"/>
      <c r="J2642" s="202"/>
      <c r="K2642" s="198"/>
    </row>
    <row r="2643" spans="3:11" ht="15" customHeight="1" x14ac:dyDescent="0.25">
      <c r="C2643" s="175"/>
      <c r="E2643" s="175"/>
      <c r="H2643" s="175"/>
      <c r="I2643" s="175"/>
      <c r="J2643" s="202"/>
      <c r="K2643" s="198"/>
    </row>
    <row r="2644" spans="3:11" ht="15" customHeight="1" x14ac:dyDescent="0.25">
      <c r="C2644" s="175"/>
      <c r="E2644" s="175"/>
      <c r="H2644" s="175"/>
      <c r="I2644" s="175"/>
      <c r="J2644" s="202"/>
      <c r="K2644" s="198"/>
    </row>
    <row r="2645" spans="3:11" ht="15" customHeight="1" x14ac:dyDescent="0.25">
      <c r="C2645" s="175"/>
      <c r="E2645" s="175"/>
      <c r="H2645" s="175"/>
      <c r="I2645" s="175"/>
      <c r="J2645" s="202"/>
      <c r="K2645" s="198"/>
    </row>
    <row r="2646" spans="3:11" ht="15" customHeight="1" x14ac:dyDescent="0.25">
      <c r="C2646" s="175"/>
      <c r="E2646" s="175"/>
      <c r="H2646" s="175"/>
      <c r="I2646" s="175"/>
      <c r="J2646" s="202"/>
      <c r="K2646" s="198"/>
    </row>
    <row r="2647" spans="3:11" ht="15" customHeight="1" x14ac:dyDescent="0.25">
      <c r="C2647" s="175"/>
      <c r="E2647" s="175"/>
      <c r="H2647" s="175"/>
      <c r="I2647" s="175"/>
      <c r="J2647" s="202"/>
      <c r="K2647" s="198"/>
    </row>
    <row r="2648" spans="3:11" ht="15" customHeight="1" x14ac:dyDescent="0.25">
      <c r="C2648" s="175"/>
      <c r="E2648" s="175"/>
      <c r="H2648" s="175"/>
      <c r="I2648" s="175"/>
      <c r="J2648" s="202"/>
      <c r="K2648" s="198"/>
    </row>
    <row r="2649" spans="3:11" ht="15" customHeight="1" x14ac:dyDescent="0.25">
      <c r="C2649" s="175"/>
      <c r="E2649" s="175"/>
      <c r="H2649" s="175"/>
      <c r="I2649" s="175"/>
      <c r="J2649" s="202"/>
      <c r="K2649" s="198"/>
    </row>
    <row r="2650" spans="3:11" ht="15" customHeight="1" x14ac:dyDescent="0.25">
      <c r="C2650" s="175"/>
      <c r="E2650" s="175"/>
      <c r="H2650" s="175"/>
      <c r="I2650" s="175"/>
      <c r="J2650" s="202"/>
      <c r="K2650" s="198"/>
    </row>
    <row r="2651" spans="3:11" ht="15" customHeight="1" x14ac:dyDescent="0.25">
      <c r="C2651" s="175"/>
      <c r="E2651" s="175"/>
      <c r="H2651" s="175"/>
      <c r="I2651" s="175"/>
      <c r="J2651" s="202"/>
      <c r="K2651" s="198"/>
    </row>
    <row r="2652" spans="3:11" ht="15" customHeight="1" x14ac:dyDescent="0.25">
      <c r="C2652" s="175"/>
      <c r="E2652" s="175"/>
      <c r="H2652" s="175"/>
      <c r="I2652" s="175"/>
      <c r="J2652" s="202"/>
      <c r="K2652" s="198"/>
    </row>
    <row r="2653" spans="3:11" ht="15" customHeight="1" x14ac:dyDescent="0.25">
      <c r="C2653" s="175"/>
      <c r="E2653" s="175"/>
      <c r="H2653" s="175"/>
      <c r="I2653" s="175"/>
      <c r="J2653" s="202"/>
      <c r="K2653" s="198"/>
    </row>
    <row r="2654" spans="3:11" ht="15" customHeight="1" x14ac:dyDescent="0.25">
      <c r="C2654" s="175"/>
      <c r="E2654" s="175"/>
      <c r="H2654" s="175"/>
      <c r="I2654" s="175"/>
      <c r="J2654" s="202"/>
      <c r="K2654" s="198"/>
    </row>
    <row r="2655" spans="3:11" ht="15" customHeight="1" x14ac:dyDescent="0.25">
      <c r="C2655" s="175"/>
      <c r="E2655" s="175"/>
      <c r="H2655" s="175"/>
      <c r="I2655" s="175"/>
      <c r="J2655" s="202"/>
      <c r="K2655" s="198"/>
    </row>
    <row r="2656" spans="3:11" ht="15" customHeight="1" x14ac:dyDescent="0.25">
      <c r="C2656" s="175"/>
      <c r="E2656" s="175"/>
      <c r="H2656" s="175"/>
      <c r="I2656" s="175"/>
      <c r="J2656" s="202"/>
      <c r="K2656" s="198"/>
    </row>
    <row r="2657" spans="3:11" ht="15" customHeight="1" x14ac:dyDescent="0.25">
      <c r="C2657" s="175"/>
      <c r="E2657" s="175"/>
      <c r="H2657" s="175"/>
      <c r="I2657" s="175"/>
      <c r="J2657" s="202"/>
      <c r="K2657" s="198"/>
    </row>
    <row r="2658" spans="3:11" ht="15" customHeight="1" x14ac:dyDescent="0.25">
      <c r="C2658" s="175"/>
      <c r="E2658" s="175"/>
      <c r="H2658" s="175"/>
      <c r="I2658" s="175"/>
      <c r="J2658" s="202"/>
      <c r="K2658" s="198"/>
    </row>
    <row r="2659" spans="3:11" ht="15" customHeight="1" x14ac:dyDescent="0.25">
      <c r="C2659" s="175"/>
      <c r="E2659" s="175"/>
      <c r="H2659" s="175"/>
      <c r="I2659" s="175"/>
      <c r="J2659" s="202"/>
      <c r="K2659" s="198"/>
    </row>
    <row r="2660" spans="3:11" ht="15" customHeight="1" x14ac:dyDescent="0.25">
      <c r="C2660" s="175"/>
      <c r="E2660" s="175"/>
      <c r="H2660" s="175"/>
      <c r="I2660" s="175"/>
      <c r="J2660" s="202"/>
      <c r="K2660" s="198"/>
    </row>
    <row r="2661" spans="3:11" ht="15" customHeight="1" x14ac:dyDescent="0.25">
      <c r="C2661" s="175"/>
      <c r="E2661" s="175"/>
      <c r="H2661" s="175"/>
      <c r="I2661" s="175"/>
      <c r="J2661" s="202"/>
      <c r="K2661" s="198"/>
    </row>
    <row r="2662" spans="3:11" ht="15" customHeight="1" x14ac:dyDescent="0.25">
      <c r="C2662" s="175"/>
      <c r="E2662" s="175"/>
      <c r="H2662" s="175"/>
      <c r="I2662" s="175"/>
      <c r="J2662" s="202"/>
      <c r="K2662" s="198"/>
    </row>
    <row r="2663" spans="3:11" ht="15" customHeight="1" x14ac:dyDescent="0.25">
      <c r="C2663" s="175"/>
      <c r="E2663" s="175"/>
      <c r="H2663" s="175"/>
      <c r="I2663" s="175"/>
      <c r="J2663" s="202"/>
      <c r="K2663" s="198"/>
    </row>
    <row r="2664" spans="3:11" ht="15" customHeight="1" x14ac:dyDescent="0.25">
      <c r="C2664" s="175"/>
      <c r="E2664" s="175"/>
      <c r="H2664" s="175"/>
      <c r="I2664" s="175"/>
      <c r="J2664" s="202"/>
      <c r="K2664" s="198"/>
    </row>
    <row r="2665" spans="3:11" ht="15" customHeight="1" x14ac:dyDescent="0.25">
      <c r="C2665" s="175"/>
      <c r="E2665" s="175"/>
      <c r="H2665" s="175"/>
      <c r="I2665" s="175"/>
      <c r="J2665" s="202"/>
      <c r="K2665" s="198"/>
    </row>
    <row r="2666" spans="3:11" ht="15" customHeight="1" x14ac:dyDescent="0.25">
      <c r="C2666" s="175"/>
      <c r="E2666" s="175"/>
      <c r="H2666" s="175"/>
      <c r="I2666" s="175"/>
      <c r="J2666" s="202"/>
      <c r="K2666" s="198"/>
    </row>
    <row r="2667" spans="3:11" ht="15" customHeight="1" x14ac:dyDescent="0.25">
      <c r="C2667" s="175"/>
      <c r="E2667" s="175"/>
      <c r="H2667" s="175"/>
      <c r="I2667" s="175"/>
      <c r="J2667" s="202"/>
      <c r="K2667" s="198"/>
    </row>
    <row r="2668" spans="3:11" ht="15" customHeight="1" x14ac:dyDescent="0.25">
      <c r="C2668" s="175"/>
      <c r="E2668" s="175"/>
      <c r="H2668" s="175"/>
      <c r="I2668" s="175"/>
      <c r="J2668" s="202"/>
      <c r="K2668" s="198"/>
    </row>
    <row r="2669" spans="3:11" ht="15" customHeight="1" x14ac:dyDescent="0.25">
      <c r="C2669" s="175"/>
      <c r="E2669" s="175"/>
      <c r="H2669" s="175"/>
      <c r="I2669" s="175"/>
      <c r="J2669" s="202"/>
      <c r="K2669" s="198"/>
    </row>
    <row r="2670" spans="3:11" ht="15" customHeight="1" x14ac:dyDescent="0.25">
      <c r="C2670" s="175"/>
      <c r="E2670" s="175"/>
      <c r="H2670" s="175"/>
      <c r="I2670" s="175"/>
      <c r="J2670" s="202"/>
      <c r="K2670" s="198"/>
    </row>
    <row r="2671" spans="3:11" ht="15" customHeight="1" x14ac:dyDescent="0.25">
      <c r="C2671" s="175"/>
      <c r="E2671" s="175"/>
      <c r="H2671" s="175"/>
      <c r="I2671" s="175"/>
      <c r="J2671" s="202"/>
      <c r="K2671" s="198"/>
    </row>
    <row r="2672" spans="3:11" ht="15" customHeight="1" x14ac:dyDescent="0.25">
      <c r="C2672" s="175"/>
      <c r="E2672" s="175"/>
      <c r="H2672" s="175"/>
      <c r="I2672" s="175"/>
      <c r="J2672" s="202"/>
      <c r="K2672" s="198"/>
    </row>
    <row r="2673" spans="3:11" ht="15" customHeight="1" x14ac:dyDescent="0.25">
      <c r="C2673" s="175"/>
      <c r="E2673" s="175"/>
      <c r="H2673" s="175"/>
      <c r="I2673" s="175"/>
      <c r="J2673" s="202"/>
      <c r="K2673" s="198"/>
    </row>
    <row r="2674" spans="3:11" ht="15" customHeight="1" x14ac:dyDescent="0.25">
      <c r="C2674" s="175"/>
      <c r="E2674" s="175"/>
      <c r="H2674" s="175"/>
      <c r="I2674" s="175"/>
      <c r="J2674" s="202"/>
      <c r="K2674" s="198"/>
    </row>
    <row r="2675" spans="3:11" ht="15" customHeight="1" x14ac:dyDescent="0.25">
      <c r="C2675" s="175"/>
      <c r="E2675" s="175"/>
      <c r="H2675" s="175"/>
      <c r="I2675" s="175"/>
      <c r="J2675" s="202"/>
      <c r="K2675" s="198"/>
    </row>
    <row r="2676" spans="3:11" ht="15" customHeight="1" x14ac:dyDescent="0.25">
      <c r="C2676" s="175"/>
      <c r="E2676" s="175"/>
      <c r="H2676" s="175"/>
      <c r="I2676" s="175"/>
      <c r="J2676" s="202"/>
      <c r="K2676" s="198"/>
    </row>
    <row r="2677" spans="3:11" ht="15" customHeight="1" x14ac:dyDescent="0.25">
      <c r="C2677" s="175"/>
      <c r="E2677" s="175"/>
      <c r="H2677" s="175"/>
      <c r="I2677" s="175"/>
      <c r="J2677" s="202"/>
      <c r="K2677" s="198"/>
    </row>
    <row r="2678" spans="3:11" ht="15" customHeight="1" x14ac:dyDescent="0.25">
      <c r="C2678" s="175"/>
      <c r="E2678" s="175"/>
      <c r="H2678" s="175"/>
      <c r="I2678" s="175"/>
      <c r="J2678" s="202"/>
      <c r="K2678" s="198"/>
    </row>
    <row r="2679" spans="3:11" ht="15" customHeight="1" x14ac:dyDescent="0.25">
      <c r="C2679" s="175"/>
      <c r="E2679" s="175"/>
      <c r="H2679" s="175"/>
      <c r="I2679" s="175"/>
      <c r="J2679" s="202"/>
      <c r="K2679" s="198"/>
    </row>
    <row r="2680" spans="3:11" ht="15" customHeight="1" x14ac:dyDescent="0.25">
      <c r="C2680" s="175"/>
      <c r="E2680" s="175"/>
      <c r="H2680" s="175"/>
      <c r="I2680" s="175"/>
      <c r="J2680" s="202"/>
      <c r="K2680" s="198"/>
    </row>
    <row r="2681" spans="3:11" ht="15" customHeight="1" x14ac:dyDescent="0.25">
      <c r="C2681" s="175"/>
      <c r="E2681" s="175"/>
      <c r="H2681" s="175"/>
      <c r="I2681" s="175"/>
      <c r="J2681" s="202"/>
      <c r="K2681" s="198"/>
    </row>
    <row r="2682" spans="3:11" ht="15" customHeight="1" x14ac:dyDescent="0.25">
      <c r="C2682" s="175"/>
      <c r="E2682" s="175"/>
      <c r="H2682" s="175"/>
      <c r="I2682" s="175"/>
      <c r="J2682" s="202"/>
      <c r="K2682" s="198"/>
    </row>
    <row r="2683" spans="3:11" ht="15" customHeight="1" x14ac:dyDescent="0.25">
      <c r="C2683" s="175"/>
      <c r="E2683" s="175"/>
      <c r="H2683" s="175"/>
      <c r="I2683" s="175"/>
      <c r="J2683" s="202"/>
      <c r="K2683" s="198"/>
    </row>
    <row r="2684" spans="3:11" ht="15" customHeight="1" x14ac:dyDescent="0.25">
      <c r="C2684" s="175"/>
      <c r="E2684" s="175"/>
      <c r="H2684" s="175"/>
      <c r="I2684" s="175"/>
      <c r="J2684" s="202"/>
      <c r="K2684" s="198"/>
    </row>
    <row r="2685" spans="3:11" ht="15" customHeight="1" x14ac:dyDescent="0.25">
      <c r="C2685" s="175"/>
      <c r="E2685" s="175"/>
      <c r="H2685" s="175"/>
      <c r="I2685" s="175"/>
      <c r="J2685" s="202"/>
      <c r="K2685" s="198"/>
    </row>
    <row r="2686" spans="3:11" ht="15" customHeight="1" x14ac:dyDescent="0.25">
      <c r="C2686" s="175"/>
      <c r="E2686" s="175"/>
      <c r="H2686" s="175"/>
      <c r="I2686" s="175"/>
      <c r="J2686" s="202"/>
      <c r="K2686" s="198"/>
    </row>
    <row r="2687" spans="3:11" ht="15" customHeight="1" x14ac:dyDescent="0.25">
      <c r="C2687" s="175"/>
      <c r="E2687" s="175"/>
      <c r="H2687" s="175"/>
      <c r="I2687" s="175"/>
      <c r="J2687" s="202"/>
      <c r="K2687" s="198"/>
    </row>
    <row r="2688" spans="3:11" ht="15" customHeight="1" x14ac:dyDescent="0.25">
      <c r="C2688" s="175"/>
      <c r="E2688" s="175"/>
      <c r="H2688" s="175"/>
      <c r="I2688" s="175"/>
      <c r="J2688" s="202"/>
      <c r="K2688" s="198"/>
    </row>
    <row r="2689" spans="3:11" ht="15" customHeight="1" x14ac:dyDescent="0.25">
      <c r="C2689" s="175"/>
      <c r="E2689" s="175"/>
      <c r="H2689" s="175"/>
      <c r="I2689" s="175"/>
      <c r="J2689" s="202"/>
      <c r="K2689" s="198"/>
    </row>
    <row r="2690" spans="3:11" ht="15" customHeight="1" x14ac:dyDescent="0.25">
      <c r="C2690" s="175"/>
      <c r="E2690" s="175"/>
      <c r="H2690" s="175"/>
      <c r="I2690" s="175"/>
      <c r="J2690" s="202"/>
      <c r="K2690" s="198"/>
    </row>
    <row r="2691" spans="3:11" ht="15" customHeight="1" x14ac:dyDescent="0.25">
      <c r="C2691" s="175"/>
      <c r="E2691" s="175"/>
      <c r="H2691" s="175"/>
      <c r="I2691" s="175"/>
      <c r="J2691" s="202"/>
      <c r="K2691" s="198"/>
    </row>
    <row r="2692" spans="3:11" ht="15" customHeight="1" x14ac:dyDescent="0.25">
      <c r="C2692" s="175"/>
      <c r="E2692" s="175"/>
      <c r="H2692" s="175"/>
      <c r="I2692" s="175"/>
      <c r="J2692" s="202"/>
      <c r="K2692" s="198"/>
    </row>
    <row r="2693" spans="3:11" ht="15" customHeight="1" x14ac:dyDescent="0.25">
      <c r="C2693" s="175"/>
      <c r="E2693" s="175"/>
      <c r="H2693" s="175"/>
      <c r="I2693" s="175"/>
      <c r="J2693" s="202"/>
      <c r="K2693" s="198"/>
    </row>
    <row r="2694" spans="3:11" ht="15" customHeight="1" x14ac:dyDescent="0.25">
      <c r="C2694" s="175"/>
      <c r="E2694" s="175"/>
      <c r="H2694" s="175"/>
      <c r="I2694" s="175"/>
      <c r="J2694" s="202"/>
      <c r="K2694" s="198"/>
    </row>
    <row r="2695" spans="3:11" ht="15" customHeight="1" x14ac:dyDescent="0.25">
      <c r="C2695" s="175"/>
      <c r="E2695" s="175"/>
      <c r="H2695" s="175"/>
      <c r="I2695" s="175"/>
      <c r="J2695" s="202"/>
      <c r="K2695" s="198"/>
    </row>
    <row r="2696" spans="3:11" ht="15" customHeight="1" x14ac:dyDescent="0.25">
      <c r="C2696" s="175"/>
      <c r="E2696" s="175"/>
      <c r="H2696" s="175"/>
      <c r="I2696" s="175"/>
      <c r="J2696" s="202"/>
      <c r="K2696" s="198"/>
    </row>
    <row r="2697" spans="3:11" ht="15" customHeight="1" x14ac:dyDescent="0.25">
      <c r="C2697" s="175"/>
      <c r="E2697" s="175"/>
      <c r="H2697" s="175"/>
      <c r="I2697" s="175"/>
      <c r="J2697" s="202"/>
      <c r="K2697" s="198"/>
    </row>
    <row r="2698" spans="3:11" ht="15" customHeight="1" x14ac:dyDescent="0.25">
      <c r="C2698" s="175"/>
      <c r="E2698" s="175"/>
      <c r="H2698" s="175"/>
      <c r="I2698" s="175"/>
      <c r="J2698" s="202"/>
      <c r="K2698" s="198"/>
    </row>
    <row r="2699" spans="3:11" ht="15" customHeight="1" x14ac:dyDescent="0.25">
      <c r="C2699" s="175"/>
      <c r="E2699" s="175"/>
      <c r="H2699" s="175"/>
      <c r="I2699" s="175"/>
      <c r="J2699" s="202"/>
      <c r="K2699" s="198"/>
    </row>
    <row r="2700" spans="3:11" ht="15" customHeight="1" x14ac:dyDescent="0.25">
      <c r="C2700" s="175"/>
      <c r="E2700" s="175"/>
      <c r="H2700" s="175"/>
      <c r="I2700" s="175"/>
      <c r="J2700" s="202"/>
      <c r="K2700" s="198"/>
    </row>
    <row r="2701" spans="3:11" ht="15" customHeight="1" x14ac:dyDescent="0.25">
      <c r="C2701" s="175"/>
      <c r="E2701" s="175"/>
      <c r="H2701" s="175"/>
      <c r="I2701" s="175"/>
      <c r="J2701" s="202"/>
      <c r="K2701" s="198"/>
    </row>
    <row r="2702" spans="3:11" ht="15" customHeight="1" x14ac:dyDescent="0.25">
      <c r="C2702" s="175"/>
      <c r="E2702" s="175"/>
      <c r="H2702" s="175"/>
      <c r="I2702" s="175"/>
      <c r="J2702" s="202"/>
      <c r="K2702" s="198"/>
    </row>
    <row r="2703" spans="3:11" ht="15" customHeight="1" x14ac:dyDescent="0.25">
      <c r="C2703" s="175"/>
      <c r="E2703" s="175"/>
      <c r="H2703" s="175"/>
      <c r="I2703" s="175"/>
      <c r="J2703" s="202"/>
      <c r="K2703" s="198"/>
    </row>
    <row r="2704" spans="3:11" ht="15" customHeight="1" x14ac:dyDescent="0.25">
      <c r="C2704" s="175"/>
      <c r="E2704" s="175"/>
      <c r="H2704" s="175"/>
      <c r="I2704" s="175"/>
      <c r="J2704" s="202"/>
      <c r="K2704" s="198"/>
    </row>
    <row r="2705" spans="3:11" ht="15" customHeight="1" x14ac:dyDescent="0.25">
      <c r="C2705" s="175"/>
      <c r="E2705" s="175"/>
      <c r="H2705" s="175"/>
      <c r="I2705" s="175"/>
      <c r="J2705" s="202"/>
      <c r="K2705" s="198"/>
    </row>
    <row r="2706" spans="3:11" ht="15" customHeight="1" x14ac:dyDescent="0.25">
      <c r="C2706" s="175"/>
      <c r="E2706" s="175"/>
      <c r="H2706" s="175"/>
      <c r="I2706" s="175"/>
      <c r="J2706" s="202"/>
      <c r="K2706" s="198"/>
    </row>
    <row r="2707" spans="3:11" ht="15" customHeight="1" x14ac:dyDescent="0.25">
      <c r="C2707" s="175"/>
      <c r="E2707" s="175"/>
      <c r="H2707" s="175"/>
      <c r="I2707" s="175"/>
      <c r="J2707" s="202"/>
      <c r="K2707" s="198"/>
    </row>
    <row r="2708" spans="3:11" ht="15" customHeight="1" x14ac:dyDescent="0.25">
      <c r="C2708" s="175"/>
      <c r="E2708" s="175"/>
      <c r="H2708" s="175"/>
      <c r="I2708" s="175"/>
      <c r="J2708" s="202"/>
      <c r="K2708" s="198"/>
    </row>
    <row r="2709" spans="3:11" ht="15" customHeight="1" x14ac:dyDescent="0.25">
      <c r="C2709" s="175"/>
      <c r="E2709" s="175"/>
      <c r="H2709" s="175"/>
      <c r="I2709" s="175"/>
      <c r="J2709" s="202"/>
      <c r="K2709" s="198"/>
    </row>
    <row r="2710" spans="3:11" ht="15" customHeight="1" x14ac:dyDescent="0.25">
      <c r="C2710" s="175"/>
      <c r="E2710" s="175"/>
      <c r="H2710" s="175"/>
      <c r="I2710" s="175"/>
      <c r="J2710" s="202"/>
      <c r="K2710" s="198"/>
    </row>
    <row r="2711" spans="3:11" ht="15" customHeight="1" x14ac:dyDescent="0.25">
      <c r="C2711" s="175"/>
      <c r="E2711" s="175"/>
      <c r="H2711" s="175"/>
      <c r="I2711" s="175"/>
      <c r="J2711" s="202"/>
      <c r="K2711" s="198"/>
    </row>
    <row r="2712" spans="3:11" ht="15" customHeight="1" x14ac:dyDescent="0.25">
      <c r="C2712" s="175"/>
      <c r="E2712" s="175"/>
      <c r="H2712" s="175"/>
      <c r="I2712" s="175"/>
      <c r="J2712" s="202"/>
      <c r="K2712" s="198"/>
    </row>
    <row r="2713" spans="3:11" ht="15" customHeight="1" x14ac:dyDescent="0.25">
      <c r="C2713" s="175"/>
      <c r="E2713" s="175"/>
      <c r="H2713" s="175"/>
      <c r="I2713" s="175"/>
      <c r="J2713" s="202"/>
      <c r="K2713" s="198"/>
    </row>
    <row r="2714" spans="3:11" ht="15" customHeight="1" x14ac:dyDescent="0.25">
      <c r="C2714" s="175"/>
      <c r="E2714" s="175"/>
      <c r="H2714" s="175"/>
      <c r="I2714" s="175"/>
      <c r="J2714" s="202"/>
      <c r="K2714" s="198"/>
    </row>
    <row r="2715" spans="3:11" ht="15" customHeight="1" x14ac:dyDescent="0.25">
      <c r="C2715" s="175"/>
      <c r="E2715" s="175"/>
      <c r="H2715" s="175"/>
      <c r="I2715" s="175"/>
      <c r="J2715" s="202"/>
      <c r="K2715" s="198"/>
    </row>
    <row r="2716" spans="3:11" ht="15" customHeight="1" x14ac:dyDescent="0.25">
      <c r="C2716" s="175"/>
      <c r="E2716" s="175"/>
      <c r="H2716" s="175"/>
      <c r="I2716" s="175"/>
      <c r="J2716" s="202"/>
      <c r="K2716" s="198"/>
    </row>
    <row r="2717" spans="3:11" ht="15" customHeight="1" x14ac:dyDescent="0.25">
      <c r="C2717" s="175"/>
      <c r="E2717" s="175"/>
      <c r="H2717" s="175"/>
      <c r="I2717" s="175"/>
      <c r="J2717" s="202"/>
      <c r="K2717" s="198"/>
    </row>
    <row r="2718" spans="3:11" ht="15" customHeight="1" x14ac:dyDescent="0.25">
      <c r="C2718" s="175"/>
      <c r="E2718" s="175"/>
      <c r="H2718" s="175"/>
      <c r="I2718" s="175"/>
      <c r="J2718" s="202"/>
      <c r="K2718" s="198"/>
    </row>
    <row r="2719" spans="3:11" ht="15" customHeight="1" x14ac:dyDescent="0.25">
      <c r="C2719" s="175"/>
      <c r="E2719" s="175"/>
      <c r="H2719" s="175"/>
      <c r="I2719" s="175"/>
      <c r="J2719" s="202"/>
      <c r="K2719" s="198"/>
    </row>
    <row r="2720" spans="3:11" ht="15" customHeight="1" x14ac:dyDescent="0.25">
      <c r="C2720" s="175"/>
      <c r="E2720" s="175"/>
      <c r="H2720" s="175"/>
      <c r="I2720" s="175"/>
      <c r="J2720" s="202"/>
      <c r="K2720" s="198"/>
    </row>
    <row r="2721" spans="3:11" ht="15" customHeight="1" x14ac:dyDescent="0.25">
      <c r="C2721" s="175"/>
      <c r="E2721" s="175"/>
      <c r="H2721" s="175"/>
      <c r="I2721" s="175"/>
      <c r="J2721" s="202"/>
      <c r="K2721" s="198"/>
    </row>
    <row r="2722" spans="3:11" ht="15" customHeight="1" x14ac:dyDescent="0.25">
      <c r="C2722" s="175"/>
      <c r="E2722" s="175"/>
      <c r="H2722" s="175"/>
      <c r="I2722" s="175"/>
      <c r="J2722" s="202"/>
      <c r="K2722" s="198"/>
    </row>
    <row r="2723" spans="3:11" ht="15" customHeight="1" x14ac:dyDescent="0.25">
      <c r="C2723" s="175"/>
      <c r="E2723" s="175"/>
      <c r="H2723" s="175"/>
      <c r="I2723" s="175"/>
      <c r="J2723" s="202"/>
      <c r="K2723" s="198"/>
    </row>
    <row r="2724" spans="3:11" ht="15" customHeight="1" x14ac:dyDescent="0.25">
      <c r="C2724" s="175"/>
      <c r="E2724" s="175"/>
      <c r="H2724" s="175"/>
      <c r="I2724" s="175"/>
      <c r="J2724" s="202"/>
      <c r="K2724" s="198"/>
    </row>
    <row r="2725" spans="3:11" ht="15" customHeight="1" x14ac:dyDescent="0.25">
      <c r="C2725" s="175"/>
      <c r="E2725" s="175"/>
      <c r="H2725" s="175"/>
      <c r="I2725" s="175"/>
      <c r="J2725" s="202"/>
      <c r="K2725" s="198"/>
    </row>
    <row r="2726" spans="3:11" ht="15" customHeight="1" x14ac:dyDescent="0.25">
      <c r="C2726" s="175"/>
      <c r="E2726" s="175"/>
      <c r="H2726" s="175"/>
      <c r="I2726" s="175"/>
      <c r="J2726" s="202"/>
      <c r="K2726" s="198"/>
    </row>
    <row r="2727" spans="3:11" ht="15" customHeight="1" x14ac:dyDescent="0.25">
      <c r="C2727" s="175"/>
      <c r="E2727" s="175"/>
      <c r="H2727" s="175"/>
      <c r="I2727" s="175"/>
      <c r="J2727" s="202"/>
      <c r="K2727" s="198"/>
    </row>
    <row r="2728" spans="3:11" ht="15" customHeight="1" x14ac:dyDescent="0.25">
      <c r="C2728" s="175"/>
      <c r="E2728" s="175"/>
      <c r="H2728" s="175"/>
      <c r="I2728" s="175"/>
      <c r="J2728" s="202"/>
      <c r="K2728" s="198"/>
    </row>
    <row r="2729" spans="3:11" ht="15" customHeight="1" x14ac:dyDescent="0.25">
      <c r="C2729" s="175"/>
      <c r="E2729" s="175"/>
      <c r="H2729" s="175"/>
      <c r="I2729" s="175"/>
      <c r="J2729" s="202"/>
      <c r="K2729" s="198"/>
    </row>
    <row r="2730" spans="3:11" ht="15" customHeight="1" x14ac:dyDescent="0.25">
      <c r="C2730" s="175"/>
      <c r="E2730" s="175"/>
      <c r="H2730" s="175"/>
      <c r="I2730" s="175"/>
      <c r="J2730" s="202"/>
      <c r="K2730" s="198"/>
    </row>
    <row r="2731" spans="3:11" ht="15" customHeight="1" x14ac:dyDescent="0.25">
      <c r="C2731" s="175"/>
      <c r="E2731" s="175"/>
      <c r="H2731" s="175"/>
      <c r="I2731" s="175"/>
      <c r="J2731" s="202"/>
      <c r="K2731" s="198"/>
    </row>
    <row r="2732" spans="3:11" ht="15" customHeight="1" x14ac:dyDescent="0.25">
      <c r="C2732" s="175"/>
      <c r="E2732" s="175"/>
      <c r="H2732" s="175"/>
      <c r="I2732" s="175"/>
      <c r="J2732" s="202"/>
      <c r="K2732" s="198"/>
    </row>
    <row r="2733" spans="3:11" ht="15" customHeight="1" x14ac:dyDescent="0.25">
      <c r="C2733" s="175"/>
      <c r="E2733" s="175"/>
      <c r="H2733" s="175"/>
      <c r="I2733" s="175"/>
      <c r="J2733" s="202"/>
      <c r="K2733" s="198"/>
    </row>
    <row r="2734" spans="3:11" ht="15" customHeight="1" x14ac:dyDescent="0.25">
      <c r="C2734" s="175"/>
      <c r="E2734" s="175"/>
      <c r="H2734" s="175"/>
      <c r="I2734" s="175"/>
      <c r="J2734" s="202"/>
      <c r="K2734" s="198"/>
    </row>
    <row r="2735" spans="3:11" ht="15" customHeight="1" x14ac:dyDescent="0.25">
      <c r="C2735" s="175"/>
      <c r="E2735" s="175"/>
      <c r="H2735" s="175"/>
      <c r="I2735" s="175"/>
      <c r="J2735" s="202"/>
      <c r="K2735" s="198"/>
    </row>
    <row r="2736" spans="3:11" ht="15" customHeight="1" x14ac:dyDescent="0.25">
      <c r="C2736" s="175"/>
      <c r="E2736" s="175"/>
      <c r="H2736" s="175"/>
      <c r="I2736" s="175"/>
      <c r="J2736" s="202"/>
      <c r="K2736" s="198"/>
    </row>
    <row r="2737" spans="3:11" ht="15" customHeight="1" x14ac:dyDescent="0.25">
      <c r="C2737" s="175"/>
      <c r="E2737" s="175"/>
      <c r="H2737" s="175"/>
      <c r="I2737" s="175"/>
      <c r="J2737" s="202"/>
      <c r="K2737" s="198"/>
    </row>
    <row r="2738" spans="3:11" ht="15" customHeight="1" x14ac:dyDescent="0.25">
      <c r="C2738" s="175"/>
      <c r="E2738" s="175"/>
      <c r="H2738" s="175"/>
      <c r="I2738" s="175"/>
      <c r="J2738" s="202"/>
      <c r="K2738" s="198"/>
    </row>
    <row r="2739" spans="3:11" ht="15" customHeight="1" x14ac:dyDescent="0.25">
      <c r="C2739" s="175"/>
      <c r="E2739" s="175"/>
      <c r="H2739" s="175"/>
      <c r="I2739" s="175"/>
      <c r="J2739" s="202"/>
      <c r="K2739" s="198"/>
    </row>
    <row r="2740" spans="3:11" ht="15" customHeight="1" x14ac:dyDescent="0.25">
      <c r="C2740" s="175"/>
      <c r="E2740" s="175"/>
      <c r="H2740" s="175"/>
      <c r="I2740" s="175"/>
      <c r="J2740" s="202"/>
      <c r="K2740" s="198"/>
    </row>
    <row r="2741" spans="3:11" ht="15" customHeight="1" x14ac:dyDescent="0.25">
      <c r="C2741" s="175"/>
      <c r="E2741" s="175"/>
      <c r="H2741" s="175"/>
      <c r="I2741" s="175"/>
      <c r="J2741" s="202"/>
      <c r="K2741" s="198"/>
    </row>
    <row r="2742" spans="3:11" ht="15" customHeight="1" x14ac:dyDescent="0.25">
      <c r="C2742" s="175"/>
      <c r="E2742" s="175"/>
      <c r="H2742" s="175"/>
      <c r="I2742" s="175"/>
      <c r="J2742" s="202"/>
      <c r="K2742" s="198"/>
    </row>
    <row r="2743" spans="3:11" ht="15" customHeight="1" x14ac:dyDescent="0.25">
      <c r="C2743" s="175"/>
      <c r="E2743" s="175"/>
      <c r="H2743" s="175"/>
      <c r="I2743" s="175"/>
      <c r="J2743" s="202"/>
      <c r="K2743" s="198"/>
    </row>
    <row r="2744" spans="3:11" ht="15" customHeight="1" x14ac:dyDescent="0.25">
      <c r="C2744" s="175"/>
      <c r="E2744" s="175"/>
      <c r="H2744" s="175"/>
      <c r="I2744" s="175"/>
      <c r="J2744" s="202"/>
      <c r="K2744" s="198"/>
    </row>
    <row r="2745" spans="3:11" ht="15" customHeight="1" x14ac:dyDescent="0.25">
      <c r="C2745" s="175"/>
      <c r="E2745" s="175"/>
      <c r="H2745" s="175"/>
      <c r="I2745" s="175"/>
      <c r="J2745" s="202"/>
      <c r="K2745" s="198"/>
    </row>
    <row r="2746" spans="3:11" ht="15" customHeight="1" x14ac:dyDescent="0.25">
      <c r="C2746" s="175"/>
      <c r="E2746" s="175"/>
      <c r="H2746" s="175"/>
      <c r="I2746" s="175"/>
      <c r="J2746" s="202"/>
      <c r="K2746" s="198"/>
    </row>
    <row r="2747" spans="3:11" ht="15" customHeight="1" x14ac:dyDescent="0.25">
      <c r="C2747" s="175"/>
      <c r="E2747" s="175"/>
      <c r="H2747" s="175"/>
      <c r="I2747" s="175"/>
      <c r="J2747" s="202"/>
      <c r="K2747" s="198"/>
    </row>
    <row r="2748" spans="3:11" ht="15" customHeight="1" x14ac:dyDescent="0.25">
      <c r="C2748" s="175"/>
      <c r="E2748" s="175"/>
      <c r="H2748" s="175"/>
      <c r="I2748" s="175"/>
      <c r="J2748" s="202"/>
      <c r="K2748" s="198"/>
    </row>
    <row r="2749" spans="3:11" ht="15" customHeight="1" x14ac:dyDescent="0.25">
      <c r="C2749" s="175"/>
      <c r="E2749" s="175"/>
      <c r="H2749" s="175"/>
      <c r="I2749" s="175"/>
      <c r="J2749" s="202"/>
      <c r="K2749" s="198"/>
    </row>
    <row r="2750" spans="3:11" ht="15" customHeight="1" x14ac:dyDescent="0.25">
      <c r="C2750" s="175"/>
      <c r="E2750" s="175"/>
      <c r="H2750" s="175"/>
      <c r="I2750" s="175"/>
      <c r="J2750" s="202"/>
      <c r="K2750" s="198"/>
    </row>
    <row r="2751" spans="3:11" ht="15" customHeight="1" x14ac:dyDescent="0.25">
      <c r="C2751" s="175"/>
      <c r="E2751" s="175"/>
      <c r="H2751" s="175"/>
      <c r="I2751" s="175"/>
      <c r="J2751" s="202"/>
      <c r="K2751" s="198"/>
    </row>
    <row r="2752" spans="3:11" ht="15" customHeight="1" x14ac:dyDescent="0.25">
      <c r="C2752" s="175"/>
      <c r="E2752" s="175"/>
      <c r="H2752" s="175"/>
      <c r="I2752" s="175"/>
      <c r="J2752" s="202"/>
      <c r="K2752" s="198"/>
    </row>
    <row r="2753" spans="3:11" ht="15" customHeight="1" x14ac:dyDescent="0.25">
      <c r="C2753" s="175"/>
      <c r="E2753" s="175"/>
      <c r="H2753" s="175"/>
      <c r="I2753" s="175"/>
      <c r="J2753" s="202"/>
      <c r="K2753" s="198"/>
    </row>
    <row r="2754" spans="3:11" ht="15" customHeight="1" x14ac:dyDescent="0.25">
      <c r="C2754" s="175"/>
      <c r="E2754" s="175"/>
      <c r="H2754" s="175"/>
      <c r="I2754" s="175"/>
      <c r="J2754" s="202"/>
      <c r="K2754" s="198"/>
    </row>
    <row r="2755" spans="3:11" ht="15" customHeight="1" x14ac:dyDescent="0.25">
      <c r="C2755" s="175"/>
      <c r="E2755" s="175"/>
      <c r="H2755" s="175"/>
      <c r="I2755" s="175"/>
      <c r="J2755" s="202"/>
      <c r="K2755" s="198"/>
    </row>
    <row r="2756" spans="3:11" ht="15" customHeight="1" x14ac:dyDescent="0.25">
      <c r="C2756" s="175"/>
      <c r="E2756" s="175"/>
      <c r="H2756" s="175"/>
      <c r="I2756" s="175"/>
      <c r="J2756" s="202"/>
      <c r="K2756" s="198"/>
    </row>
    <row r="2757" spans="3:11" ht="15" customHeight="1" x14ac:dyDescent="0.25">
      <c r="C2757" s="175"/>
      <c r="E2757" s="175"/>
      <c r="H2757" s="175"/>
      <c r="I2757" s="175"/>
      <c r="J2757" s="202"/>
      <c r="K2757" s="198"/>
    </row>
    <row r="2758" spans="3:11" ht="15" customHeight="1" x14ac:dyDescent="0.25">
      <c r="C2758" s="175"/>
      <c r="E2758" s="175"/>
      <c r="H2758" s="175"/>
      <c r="I2758" s="175"/>
      <c r="J2758" s="202"/>
      <c r="K2758" s="198"/>
    </row>
    <row r="2759" spans="3:11" ht="15" customHeight="1" x14ac:dyDescent="0.25">
      <c r="C2759" s="175"/>
      <c r="E2759" s="175"/>
      <c r="H2759" s="175"/>
      <c r="I2759" s="175"/>
      <c r="J2759" s="202"/>
      <c r="K2759" s="198"/>
    </row>
    <row r="2760" spans="3:11" ht="15" customHeight="1" x14ac:dyDescent="0.25">
      <c r="C2760" s="175"/>
      <c r="E2760" s="175"/>
      <c r="H2760" s="175"/>
      <c r="I2760" s="175"/>
      <c r="J2760" s="202"/>
      <c r="K2760" s="198"/>
    </row>
    <row r="2761" spans="3:11" ht="15" customHeight="1" x14ac:dyDescent="0.25">
      <c r="C2761" s="175"/>
      <c r="E2761" s="175"/>
      <c r="H2761" s="175"/>
      <c r="I2761" s="175"/>
      <c r="J2761" s="202"/>
      <c r="K2761" s="198"/>
    </row>
    <row r="2762" spans="3:11" ht="15" customHeight="1" x14ac:dyDescent="0.25">
      <c r="C2762" s="175"/>
      <c r="E2762" s="175"/>
      <c r="H2762" s="175"/>
      <c r="I2762" s="175"/>
      <c r="J2762" s="202"/>
      <c r="K2762" s="198"/>
    </row>
    <row r="2763" spans="3:11" ht="15" customHeight="1" x14ac:dyDescent="0.25">
      <c r="C2763" s="175"/>
      <c r="E2763" s="175"/>
      <c r="H2763" s="175"/>
      <c r="I2763" s="175"/>
      <c r="J2763" s="202"/>
      <c r="K2763" s="198"/>
    </row>
    <row r="2764" spans="3:11" ht="15" customHeight="1" x14ac:dyDescent="0.25">
      <c r="C2764" s="175"/>
      <c r="E2764" s="175"/>
      <c r="H2764" s="175"/>
      <c r="I2764" s="175"/>
      <c r="J2764" s="202"/>
      <c r="K2764" s="198"/>
    </row>
    <row r="2765" spans="3:11" ht="15" customHeight="1" x14ac:dyDescent="0.25">
      <c r="C2765" s="175"/>
      <c r="E2765" s="175"/>
      <c r="H2765" s="175"/>
      <c r="I2765" s="175"/>
      <c r="J2765" s="202"/>
      <c r="K2765" s="198"/>
    </row>
    <row r="2766" spans="3:11" ht="15" customHeight="1" x14ac:dyDescent="0.25">
      <c r="C2766" s="175"/>
      <c r="E2766" s="175"/>
      <c r="H2766" s="175"/>
      <c r="I2766" s="175"/>
      <c r="J2766" s="202"/>
      <c r="K2766" s="198"/>
    </row>
    <row r="2767" spans="3:11" ht="15" customHeight="1" x14ac:dyDescent="0.25">
      <c r="C2767" s="175"/>
      <c r="E2767" s="175"/>
      <c r="H2767" s="175"/>
      <c r="I2767" s="175"/>
      <c r="J2767" s="202"/>
      <c r="K2767" s="198"/>
    </row>
    <row r="2768" spans="3:11" ht="15" customHeight="1" x14ac:dyDescent="0.25">
      <c r="C2768" s="175"/>
      <c r="E2768" s="175"/>
      <c r="H2768" s="175"/>
      <c r="I2768" s="175"/>
      <c r="J2768" s="202"/>
      <c r="K2768" s="198"/>
    </row>
    <row r="2769" spans="3:11" ht="15" customHeight="1" x14ac:dyDescent="0.25">
      <c r="C2769" s="175"/>
      <c r="E2769" s="175"/>
      <c r="H2769" s="175"/>
      <c r="I2769" s="175"/>
      <c r="J2769" s="202"/>
      <c r="K2769" s="198"/>
    </row>
    <row r="2770" spans="3:11" ht="15" customHeight="1" x14ac:dyDescent="0.25">
      <c r="C2770" s="175"/>
      <c r="E2770" s="175"/>
      <c r="H2770" s="175"/>
      <c r="I2770" s="175"/>
      <c r="J2770" s="202"/>
      <c r="K2770" s="198"/>
    </row>
    <row r="2771" spans="3:11" ht="15" customHeight="1" x14ac:dyDescent="0.25">
      <c r="C2771" s="175"/>
      <c r="E2771" s="175"/>
      <c r="H2771" s="175"/>
      <c r="I2771" s="175"/>
      <c r="J2771" s="202"/>
      <c r="K2771" s="198"/>
    </row>
    <row r="2772" spans="3:11" ht="15" customHeight="1" x14ac:dyDescent="0.25">
      <c r="C2772" s="175"/>
      <c r="E2772" s="175"/>
      <c r="H2772" s="175"/>
      <c r="I2772" s="175"/>
      <c r="J2772" s="202"/>
      <c r="K2772" s="198"/>
    </row>
    <row r="2773" spans="3:11" ht="15" customHeight="1" x14ac:dyDescent="0.25">
      <c r="C2773" s="175"/>
      <c r="E2773" s="175"/>
      <c r="H2773" s="175"/>
      <c r="I2773" s="175"/>
      <c r="J2773" s="202"/>
      <c r="K2773" s="198"/>
    </row>
    <row r="2774" spans="3:11" ht="15" customHeight="1" x14ac:dyDescent="0.25">
      <c r="C2774" s="175"/>
      <c r="E2774" s="175"/>
      <c r="H2774" s="175"/>
      <c r="I2774" s="175"/>
      <c r="J2774" s="202"/>
      <c r="K2774" s="198"/>
    </row>
    <row r="2775" spans="3:11" ht="15" customHeight="1" x14ac:dyDescent="0.25">
      <c r="C2775" s="175"/>
      <c r="E2775" s="175"/>
      <c r="H2775" s="175"/>
      <c r="I2775" s="175"/>
      <c r="J2775" s="202"/>
      <c r="K2775" s="198"/>
    </row>
    <row r="2776" spans="3:11" ht="15" customHeight="1" x14ac:dyDescent="0.25">
      <c r="C2776" s="175"/>
      <c r="E2776" s="175"/>
      <c r="H2776" s="175"/>
      <c r="I2776" s="175"/>
      <c r="J2776" s="202"/>
      <c r="K2776" s="198"/>
    </row>
    <row r="2777" spans="3:11" ht="15" customHeight="1" x14ac:dyDescent="0.25">
      <c r="C2777" s="175"/>
      <c r="E2777" s="175"/>
      <c r="H2777" s="175"/>
      <c r="I2777" s="175"/>
      <c r="J2777" s="202"/>
      <c r="K2777" s="198"/>
    </row>
    <row r="2778" spans="3:11" ht="15" customHeight="1" x14ac:dyDescent="0.25">
      <c r="C2778" s="175"/>
      <c r="E2778" s="175"/>
      <c r="H2778" s="175"/>
      <c r="I2778" s="175"/>
      <c r="J2778" s="202"/>
      <c r="K2778" s="198"/>
    </row>
    <row r="2779" spans="3:11" ht="15" customHeight="1" x14ac:dyDescent="0.25">
      <c r="C2779" s="175"/>
      <c r="E2779" s="175"/>
      <c r="H2779" s="175"/>
      <c r="I2779" s="175"/>
      <c r="J2779" s="202"/>
      <c r="K2779" s="198"/>
    </row>
    <row r="2780" spans="3:11" ht="15" customHeight="1" x14ac:dyDescent="0.25">
      <c r="C2780" s="175"/>
      <c r="E2780" s="175"/>
      <c r="H2780" s="175"/>
      <c r="I2780" s="175"/>
      <c r="J2780" s="202"/>
      <c r="K2780" s="198"/>
    </row>
    <row r="2781" spans="3:11" ht="15" customHeight="1" x14ac:dyDescent="0.25">
      <c r="C2781" s="175"/>
      <c r="E2781" s="175"/>
      <c r="H2781" s="175"/>
      <c r="I2781" s="175"/>
      <c r="J2781" s="202"/>
      <c r="K2781" s="198"/>
    </row>
    <row r="2782" spans="3:11" ht="15" customHeight="1" x14ac:dyDescent="0.25">
      <c r="C2782" s="175"/>
      <c r="E2782" s="175"/>
      <c r="H2782" s="175"/>
      <c r="I2782" s="175"/>
      <c r="J2782" s="202"/>
      <c r="K2782" s="198"/>
    </row>
    <row r="2783" spans="3:11" ht="15" customHeight="1" x14ac:dyDescent="0.25">
      <c r="C2783" s="175"/>
      <c r="E2783" s="175"/>
      <c r="H2783" s="175"/>
      <c r="I2783" s="175"/>
      <c r="J2783" s="202"/>
      <c r="K2783" s="198"/>
    </row>
    <row r="2784" spans="3:11" ht="15" customHeight="1" x14ac:dyDescent="0.25">
      <c r="C2784" s="175"/>
      <c r="E2784" s="175"/>
      <c r="H2784" s="175"/>
      <c r="I2784" s="175"/>
      <c r="J2784" s="202"/>
      <c r="K2784" s="198"/>
    </row>
    <row r="2785" spans="3:11" ht="15" customHeight="1" x14ac:dyDescent="0.25">
      <c r="C2785" s="175"/>
      <c r="E2785" s="175"/>
      <c r="H2785" s="175"/>
      <c r="I2785" s="175"/>
      <c r="J2785" s="202"/>
      <c r="K2785" s="198"/>
    </row>
    <row r="2786" spans="3:11" ht="15" customHeight="1" x14ac:dyDescent="0.25">
      <c r="C2786" s="175"/>
      <c r="E2786" s="175"/>
      <c r="H2786" s="175"/>
      <c r="I2786" s="175"/>
      <c r="J2786" s="202"/>
      <c r="K2786" s="198"/>
    </row>
    <row r="2787" spans="3:11" ht="15" customHeight="1" x14ac:dyDescent="0.25">
      <c r="C2787" s="175"/>
      <c r="E2787" s="175"/>
      <c r="H2787" s="175"/>
      <c r="I2787" s="175"/>
      <c r="J2787" s="202"/>
      <c r="K2787" s="198"/>
    </row>
    <row r="2788" spans="3:11" ht="15" customHeight="1" x14ac:dyDescent="0.25">
      <c r="C2788" s="175"/>
      <c r="E2788" s="175"/>
      <c r="H2788" s="175"/>
      <c r="I2788" s="175"/>
      <c r="J2788" s="202"/>
      <c r="K2788" s="198"/>
    </row>
    <row r="2789" spans="3:11" ht="15" customHeight="1" x14ac:dyDescent="0.25">
      <c r="C2789" s="175"/>
      <c r="E2789" s="175"/>
      <c r="H2789" s="175"/>
      <c r="I2789" s="175"/>
      <c r="J2789" s="202"/>
      <c r="K2789" s="198"/>
    </row>
    <row r="2790" spans="3:11" ht="15" customHeight="1" x14ac:dyDescent="0.25">
      <c r="C2790" s="175"/>
      <c r="E2790" s="175"/>
      <c r="H2790" s="175"/>
      <c r="I2790" s="175"/>
      <c r="J2790" s="202"/>
      <c r="K2790" s="198"/>
    </row>
    <row r="2791" spans="3:11" ht="15" customHeight="1" x14ac:dyDescent="0.25">
      <c r="C2791" s="175"/>
      <c r="E2791" s="175"/>
      <c r="H2791" s="175"/>
      <c r="I2791" s="175"/>
      <c r="J2791" s="202"/>
      <c r="K2791" s="198"/>
    </row>
    <row r="2792" spans="3:11" ht="15" customHeight="1" x14ac:dyDescent="0.25">
      <c r="C2792" s="175"/>
      <c r="E2792" s="175"/>
      <c r="H2792" s="175"/>
      <c r="I2792" s="175"/>
      <c r="J2792" s="202"/>
      <c r="K2792" s="198"/>
    </row>
    <row r="2793" spans="3:11" ht="15" customHeight="1" x14ac:dyDescent="0.25">
      <c r="C2793" s="175"/>
      <c r="E2793" s="175"/>
      <c r="H2793" s="175"/>
      <c r="I2793" s="175"/>
      <c r="J2793" s="202"/>
      <c r="K2793" s="198"/>
    </row>
    <row r="2794" spans="3:11" ht="15" customHeight="1" x14ac:dyDescent="0.25">
      <c r="C2794" s="175"/>
      <c r="E2794" s="175"/>
      <c r="H2794" s="175"/>
      <c r="I2794" s="175"/>
      <c r="J2794" s="202"/>
      <c r="K2794" s="198"/>
    </row>
    <row r="2795" spans="3:11" ht="15" customHeight="1" x14ac:dyDescent="0.25">
      <c r="C2795" s="175"/>
      <c r="E2795" s="175"/>
      <c r="H2795" s="175"/>
      <c r="I2795" s="175"/>
      <c r="J2795" s="202"/>
      <c r="K2795" s="198"/>
    </row>
    <row r="2796" spans="3:11" ht="15" customHeight="1" x14ac:dyDescent="0.25">
      <c r="C2796" s="175"/>
      <c r="E2796" s="175"/>
      <c r="H2796" s="175"/>
      <c r="I2796" s="175"/>
      <c r="J2796" s="202"/>
      <c r="K2796" s="198"/>
    </row>
    <row r="2797" spans="3:11" ht="15" customHeight="1" x14ac:dyDescent="0.25">
      <c r="C2797" s="175"/>
      <c r="E2797" s="175"/>
      <c r="H2797" s="175"/>
      <c r="I2797" s="175"/>
      <c r="J2797" s="202"/>
      <c r="K2797" s="198"/>
    </row>
    <row r="2798" spans="3:11" ht="15" customHeight="1" x14ac:dyDescent="0.25">
      <c r="C2798" s="175"/>
      <c r="E2798" s="175"/>
      <c r="H2798" s="175"/>
      <c r="I2798" s="175"/>
      <c r="J2798" s="202"/>
      <c r="K2798" s="198"/>
    </row>
    <row r="2799" spans="3:11" ht="15" customHeight="1" x14ac:dyDescent="0.25">
      <c r="C2799" s="175"/>
      <c r="E2799" s="175"/>
      <c r="H2799" s="175"/>
      <c r="I2799" s="175"/>
      <c r="J2799" s="202"/>
      <c r="K2799" s="198"/>
    </row>
    <row r="2800" spans="3:11" ht="15" customHeight="1" x14ac:dyDescent="0.25">
      <c r="C2800" s="175"/>
      <c r="E2800" s="175"/>
      <c r="H2800" s="175"/>
      <c r="I2800" s="175"/>
      <c r="J2800" s="202"/>
      <c r="K2800" s="198"/>
    </row>
    <row r="2801" spans="3:11" ht="15" customHeight="1" x14ac:dyDescent="0.25">
      <c r="C2801" s="175"/>
      <c r="E2801" s="175"/>
      <c r="H2801" s="175"/>
      <c r="I2801" s="175"/>
      <c r="J2801" s="202"/>
      <c r="K2801" s="198"/>
    </row>
    <row r="2802" spans="3:11" ht="15" customHeight="1" x14ac:dyDescent="0.25">
      <c r="C2802" s="175"/>
      <c r="E2802" s="175"/>
      <c r="H2802" s="175"/>
      <c r="I2802" s="175"/>
      <c r="J2802" s="202"/>
      <c r="K2802" s="198"/>
    </row>
    <row r="2803" spans="3:11" ht="15" customHeight="1" x14ac:dyDescent="0.25">
      <c r="C2803" s="175"/>
      <c r="E2803" s="175"/>
      <c r="H2803" s="175"/>
      <c r="I2803" s="175"/>
      <c r="J2803" s="202"/>
      <c r="K2803" s="198"/>
    </row>
    <row r="2804" spans="3:11" ht="15" customHeight="1" x14ac:dyDescent="0.25">
      <c r="C2804" s="175"/>
      <c r="E2804" s="175"/>
      <c r="H2804" s="175"/>
      <c r="I2804" s="175"/>
      <c r="J2804" s="202"/>
      <c r="K2804" s="198"/>
    </row>
    <row r="2805" spans="3:11" ht="15" customHeight="1" x14ac:dyDescent="0.25">
      <c r="C2805" s="175"/>
      <c r="E2805" s="175"/>
      <c r="H2805" s="175"/>
      <c r="I2805" s="175"/>
      <c r="J2805" s="202"/>
      <c r="K2805" s="198"/>
    </row>
    <row r="2806" spans="3:11" ht="15" customHeight="1" x14ac:dyDescent="0.25">
      <c r="C2806" s="175"/>
      <c r="E2806" s="175"/>
      <c r="H2806" s="175"/>
      <c r="I2806" s="175"/>
      <c r="J2806" s="202"/>
      <c r="K2806" s="198"/>
    </row>
    <row r="2807" spans="3:11" ht="15" customHeight="1" x14ac:dyDescent="0.25">
      <c r="C2807" s="175"/>
      <c r="E2807" s="175"/>
      <c r="H2807" s="175"/>
      <c r="I2807" s="175"/>
      <c r="J2807" s="202"/>
      <c r="K2807" s="198"/>
    </row>
    <row r="2808" spans="3:11" ht="15" customHeight="1" x14ac:dyDescent="0.25">
      <c r="C2808" s="175"/>
      <c r="E2808" s="175"/>
      <c r="H2808" s="175"/>
      <c r="I2808" s="175"/>
      <c r="J2808" s="202"/>
      <c r="K2808" s="198"/>
    </row>
    <row r="2809" spans="3:11" ht="15" customHeight="1" x14ac:dyDescent="0.25">
      <c r="C2809" s="175"/>
      <c r="E2809" s="175"/>
      <c r="H2809" s="175"/>
      <c r="I2809" s="175"/>
      <c r="J2809" s="202"/>
      <c r="K2809" s="198"/>
    </row>
    <row r="2810" spans="3:11" ht="15" customHeight="1" x14ac:dyDescent="0.25">
      <c r="C2810" s="175"/>
      <c r="E2810" s="175"/>
      <c r="H2810" s="175"/>
      <c r="I2810" s="175"/>
      <c r="J2810" s="202"/>
      <c r="K2810" s="198"/>
    </row>
    <row r="2811" spans="3:11" ht="15" customHeight="1" x14ac:dyDescent="0.25">
      <c r="C2811" s="175"/>
      <c r="E2811" s="175"/>
      <c r="H2811" s="175"/>
      <c r="I2811" s="175"/>
      <c r="J2811" s="202"/>
      <c r="K2811" s="198"/>
    </row>
    <row r="2812" spans="3:11" ht="15" customHeight="1" x14ac:dyDescent="0.25">
      <c r="C2812" s="175"/>
      <c r="E2812" s="175"/>
      <c r="H2812" s="175"/>
      <c r="I2812" s="175"/>
      <c r="J2812" s="202"/>
      <c r="K2812" s="198"/>
    </row>
    <row r="2813" spans="3:11" ht="15" customHeight="1" x14ac:dyDescent="0.25">
      <c r="C2813" s="175"/>
      <c r="E2813" s="175"/>
      <c r="H2813" s="175"/>
      <c r="I2813" s="175"/>
      <c r="J2813" s="202"/>
      <c r="K2813" s="198"/>
    </row>
    <row r="2814" spans="3:11" ht="15" customHeight="1" x14ac:dyDescent="0.25">
      <c r="C2814" s="175"/>
      <c r="E2814" s="175"/>
      <c r="H2814" s="175"/>
      <c r="I2814" s="175"/>
      <c r="J2814" s="202"/>
      <c r="K2814" s="198"/>
    </row>
    <row r="2815" spans="3:11" ht="15" customHeight="1" x14ac:dyDescent="0.25">
      <c r="C2815" s="175"/>
      <c r="E2815" s="175"/>
      <c r="H2815" s="175"/>
      <c r="I2815" s="175"/>
      <c r="J2815" s="202"/>
      <c r="K2815" s="198"/>
    </row>
    <row r="2816" spans="3:11" ht="15" customHeight="1" x14ac:dyDescent="0.25">
      <c r="C2816" s="175"/>
      <c r="E2816" s="175"/>
      <c r="H2816" s="175"/>
      <c r="I2816" s="175"/>
      <c r="J2816" s="202"/>
      <c r="K2816" s="198"/>
    </row>
    <row r="2817" spans="3:11" ht="15" customHeight="1" x14ac:dyDescent="0.25">
      <c r="C2817" s="175"/>
      <c r="E2817" s="175"/>
      <c r="H2817" s="175"/>
      <c r="I2817" s="175"/>
      <c r="J2817" s="202"/>
      <c r="K2817" s="198"/>
    </row>
    <row r="2818" spans="3:11" ht="15" customHeight="1" x14ac:dyDescent="0.25">
      <c r="C2818" s="175"/>
      <c r="E2818" s="175"/>
      <c r="H2818" s="175"/>
      <c r="I2818" s="175"/>
      <c r="J2818" s="202"/>
      <c r="K2818" s="198"/>
    </row>
    <row r="2819" spans="3:11" ht="15" customHeight="1" x14ac:dyDescent="0.25">
      <c r="C2819" s="175"/>
      <c r="E2819" s="175"/>
      <c r="H2819" s="175"/>
      <c r="I2819" s="175"/>
      <c r="J2819" s="202"/>
      <c r="K2819" s="198"/>
    </row>
    <row r="2820" spans="3:11" ht="15" customHeight="1" x14ac:dyDescent="0.25">
      <c r="C2820" s="175"/>
      <c r="E2820" s="175"/>
      <c r="H2820" s="175"/>
      <c r="I2820" s="175"/>
      <c r="J2820" s="202"/>
      <c r="K2820" s="198"/>
    </row>
    <row r="2821" spans="3:11" ht="15" customHeight="1" x14ac:dyDescent="0.25">
      <c r="C2821" s="175"/>
      <c r="E2821" s="175"/>
      <c r="H2821" s="175"/>
      <c r="I2821" s="175"/>
      <c r="J2821" s="202"/>
      <c r="K2821" s="198"/>
    </row>
    <row r="2822" spans="3:11" ht="15" customHeight="1" x14ac:dyDescent="0.25">
      <c r="C2822" s="175"/>
      <c r="E2822" s="175"/>
      <c r="H2822" s="175"/>
      <c r="I2822" s="175"/>
      <c r="J2822" s="202"/>
      <c r="K2822" s="198"/>
    </row>
    <row r="2823" spans="3:11" ht="15" customHeight="1" x14ac:dyDescent="0.25">
      <c r="C2823" s="175"/>
      <c r="E2823" s="175"/>
      <c r="H2823" s="175"/>
      <c r="I2823" s="175"/>
      <c r="J2823" s="202"/>
      <c r="K2823" s="198"/>
    </row>
    <row r="2824" spans="3:11" ht="15" customHeight="1" x14ac:dyDescent="0.25">
      <c r="C2824" s="175"/>
      <c r="E2824" s="175"/>
      <c r="H2824" s="175"/>
      <c r="I2824" s="175"/>
      <c r="J2824" s="202"/>
      <c r="K2824" s="198"/>
    </row>
    <row r="2825" spans="3:11" ht="15" customHeight="1" x14ac:dyDescent="0.25">
      <c r="C2825" s="175"/>
      <c r="E2825" s="175"/>
      <c r="H2825" s="175"/>
      <c r="I2825" s="175"/>
      <c r="J2825" s="202"/>
      <c r="K2825" s="198"/>
    </row>
    <row r="2826" spans="3:11" ht="15" customHeight="1" x14ac:dyDescent="0.25">
      <c r="C2826" s="175"/>
      <c r="E2826" s="175"/>
      <c r="H2826" s="175"/>
      <c r="I2826" s="175"/>
      <c r="J2826" s="202"/>
      <c r="K2826" s="198"/>
    </row>
    <row r="2827" spans="3:11" ht="15" customHeight="1" x14ac:dyDescent="0.25">
      <c r="C2827" s="175"/>
      <c r="E2827" s="175"/>
      <c r="H2827" s="175"/>
      <c r="I2827" s="175"/>
      <c r="J2827" s="202"/>
      <c r="K2827" s="198"/>
    </row>
    <row r="2828" spans="3:11" ht="15" customHeight="1" x14ac:dyDescent="0.25">
      <c r="C2828" s="175"/>
      <c r="E2828" s="175"/>
      <c r="H2828" s="175"/>
      <c r="I2828" s="175"/>
      <c r="J2828" s="202"/>
      <c r="K2828" s="198"/>
    </row>
    <row r="2829" spans="3:11" ht="15" customHeight="1" x14ac:dyDescent="0.25">
      <c r="C2829" s="175"/>
      <c r="E2829" s="175"/>
      <c r="H2829" s="175"/>
      <c r="I2829" s="175"/>
      <c r="J2829" s="202"/>
      <c r="K2829" s="198"/>
    </row>
    <row r="2830" spans="3:11" ht="15" customHeight="1" x14ac:dyDescent="0.25">
      <c r="C2830" s="175"/>
      <c r="E2830" s="175"/>
      <c r="H2830" s="175"/>
      <c r="I2830" s="175"/>
      <c r="J2830" s="202"/>
      <c r="K2830" s="198"/>
    </row>
    <row r="2831" spans="3:11" ht="15" customHeight="1" x14ac:dyDescent="0.25">
      <c r="C2831" s="175"/>
      <c r="E2831" s="175"/>
      <c r="H2831" s="175"/>
      <c r="I2831" s="175"/>
      <c r="J2831" s="202"/>
      <c r="K2831" s="198"/>
    </row>
    <row r="2832" spans="3:11" ht="15" customHeight="1" x14ac:dyDescent="0.25">
      <c r="C2832" s="175"/>
      <c r="E2832" s="175"/>
      <c r="H2832" s="175"/>
      <c r="I2832" s="175"/>
      <c r="J2832" s="202"/>
      <c r="K2832" s="198"/>
    </row>
    <row r="2833" spans="3:11" ht="15" customHeight="1" x14ac:dyDescent="0.25">
      <c r="C2833" s="175"/>
      <c r="E2833" s="175"/>
      <c r="H2833" s="175"/>
      <c r="I2833" s="175"/>
      <c r="J2833" s="202"/>
      <c r="K2833" s="198"/>
    </row>
    <row r="2834" spans="3:11" ht="15" customHeight="1" x14ac:dyDescent="0.25">
      <c r="C2834" s="175"/>
      <c r="E2834" s="175"/>
      <c r="H2834" s="175"/>
      <c r="I2834" s="175"/>
      <c r="J2834" s="202"/>
      <c r="K2834" s="198"/>
    </row>
    <row r="2835" spans="3:11" ht="15" customHeight="1" x14ac:dyDescent="0.25">
      <c r="C2835" s="175"/>
      <c r="E2835" s="175"/>
      <c r="H2835" s="175"/>
      <c r="I2835" s="175"/>
      <c r="J2835" s="202"/>
      <c r="K2835" s="198"/>
    </row>
    <row r="2836" spans="3:11" ht="15" customHeight="1" x14ac:dyDescent="0.25">
      <c r="C2836" s="175"/>
      <c r="E2836" s="175"/>
      <c r="H2836" s="175"/>
      <c r="I2836" s="175"/>
      <c r="J2836" s="202"/>
      <c r="K2836" s="198"/>
    </row>
    <row r="2837" spans="3:11" ht="15" customHeight="1" x14ac:dyDescent="0.25">
      <c r="C2837" s="175"/>
      <c r="E2837" s="175"/>
      <c r="H2837" s="175"/>
      <c r="I2837" s="175"/>
      <c r="J2837" s="202"/>
      <c r="K2837" s="198"/>
    </row>
    <row r="2838" spans="3:11" ht="15" customHeight="1" x14ac:dyDescent="0.25">
      <c r="C2838" s="175"/>
      <c r="E2838" s="175"/>
      <c r="H2838" s="175"/>
      <c r="I2838" s="175"/>
      <c r="J2838" s="202"/>
      <c r="K2838" s="198"/>
    </row>
    <row r="2839" spans="3:11" ht="15" customHeight="1" x14ac:dyDescent="0.25">
      <c r="C2839" s="175"/>
      <c r="E2839" s="175"/>
      <c r="H2839" s="175"/>
      <c r="I2839" s="175"/>
      <c r="J2839" s="202"/>
      <c r="K2839" s="198"/>
    </row>
    <row r="2840" spans="3:11" ht="15" customHeight="1" x14ac:dyDescent="0.25">
      <c r="C2840" s="175"/>
      <c r="E2840" s="175"/>
      <c r="H2840" s="175"/>
      <c r="I2840" s="175"/>
      <c r="J2840" s="202"/>
      <c r="K2840" s="198"/>
    </row>
    <row r="2841" spans="3:11" ht="15" customHeight="1" x14ac:dyDescent="0.25">
      <c r="C2841" s="175"/>
      <c r="E2841" s="175"/>
      <c r="H2841" s="175"/>
      <c r="I2841" s="175"/>
      <c r="J2841" s="202"/>
      <c r="K2841" s="198"/>
    </row>
    <row r="2842" spans="3:11" ht="15" customHeight="1" x14ac:dyDescent="0.25">
      <c r="C2842" s="175"/>
      <c r="E2842" s="175"/>
      <c r="H2842" s="175"/>
      <c r="I2842" s="175"/>
      <c r="J2842" s="202"/>
      <c r="K2842" s="198"/>
    </row>
    <row r="2843" spans="3:11" ht="15" customHeight="1" x14ac:dyDescent="0.25">
      <c r="C2843" s="175"/>
      <c r="E2843" s="175"/>
      <c r="H2843" s="175"/>
      <c r="I2843" s="175"/>
      <c r="J2843" s="202"/>
      <c r="K2843" s="198"/>
    </row>
    <row r="2844" spans="3:11" ht="15" customHeight="1" x14ac:dyDescent="0.25">
      <c r="C2844" s="175"/>
      <c r="E2844" s="175"/>
      <c r="H2844" s="175"/>
      <c r="I2844" s="175"/>
      <c r="J2844" s="202"/>
      <c r="K2844" s="198"/>
    </row>
    <row r="2845" spans="3:11" ht="15" customHeight="1" x14ac:dyDescent="0.25">
      <c r="C2845" s="175"/>
      <c r="E2845" s="175"/>
      <c r="H2845" s="175"/>
      <c r="I2845" s="175"/>
      <c r="J2845" s="202"/>
      <c r="K2845" s="198"/>
    </row>
    <row r="2846" spans="3:11" ht="15" customHeight="1" x14ac:dyDescent="0.25">
      <c r="C2846" s="175"/>
      <c r="E2846" s="175"/>
      <c r="H2846" s="175"/>
      <c r="I2846" s="175"/>
      <c r="J2846" s="202"/>
      <c r="K2846" s="198"/>
    </row>
    <row r="2847" spans="3:11" ht="15" customHeight="1" x14ac:dyDescent="0.25">
      <c r="C2847" s="175"/>
      <c r="E2847" s="175"/>
      <c r="H2847" s="175"/>
      <c r="I2847" s="175"/>
      <c r="J2847" s="202"/>
      <c r="K2847" s="198"/>
    </row>
    <row r="2848" spans="3:11" ht="15" customHeight="1" x14ac:dyDescent="0.25">
      <c r="C2848" s="175"/>
      <c r="E2848" s="175"/>
      <c r="H2848" s="175"/>
      <c r="I2848" s="175"/>
      <c r="J2848" s="202"/>
      <c r="K2848" s="198"/>
    </row>
    <row r="2849" spans="3:11" ht="15" customHeight="1" x14ac:dyDescent="0.25">
      <c r="C2849" s="175"/>
      <c r="E2849" s="175"/>
      <c r="H2849" s="175"/>
      <c r="I2849" s="175"/>
      <c r="J2849" s="202"/>
      <c r="K2849" s="198"/>
    </row>
    <row r="2850" spans="3:11" ht="15" customHeight="1" x14ac:dyDescent="0.25">
      <c r="C2850" s="175"/>
      <c r="E2850" s="175"/>
      <c r="H2850" s="175"/>
      <c r="I2850" s="175"/>
      <c r="J2850" s="202"/>
      <c r="K2850" s="198"/>
    </row>
    <row r="2851" spans="3:11" ht="15" customHeight="1" x14ac:dyDescent="0.25">
      <c r="C2851" s="175"/>
      <c r="E2851" s="175"/>
      <c r="H2851" s="175"/>
      <c r="I2851" s="175"/>
      <c r="J2851" s="202"/>
      <c r="K2851" s="198"/>
    </row>
    <row r="2852" spans="3:11" ht="15" customHeight="1" x14ac:dyDescent="0.25">
      <c r="C2852" s="175"/>
      <c r="E2852" s="175"/>
      <c r="H2852" s="175"/>
      <c r="I2852" s="175"/>
      <c r="J2852" s="202"/>
      <c r="K2852" s="198"/>
    </row>
    <row r="2853" spans="3:11" ht="15" customHeight="1" x14ac:dyDescent="0.25">
      <c r="C2853" s="175"/>
      <c r="E2853" s="175"/>
      <c r="H2853" s="175"/>
      <c r="I2853" s="175"/>
      <c r="J2853" s="202"/>
      <c r="K2853" s="198"/>
    </row>
    <row r="2854" spans="3:11" ht="15" customHeight="1" x14ac:dyDescent="0.25">
      <c r="C2854" s="175"/>
      <c r="E2854" s="175"/>
      <c r="H2854" s="175"/>
      <c r="I2854" s="175"/>
      <c r="J2854" s="202"/>
      <c r="K2854" s="198"/>
    </row>
    <row r="2855" spans="3:11" ht="15" customHeight="1" x14ac:dyDescent="0.25">
      <c r="C2855" s="175"/>
      <c r="E2855" s="175"/>
      <c r="H2855" s="175"/>
      <c r="I2855" s="175"/>
      <c r="J2855" s="202"/>
      <c r="K2855" s="198"/>
    </row>
    <row r="2856" spans="3:11" ht="15" customHeight="1" x14ac:dyDescent="0.25">
      <c r="C2856" s="175"/>
      <c r="E2856" s="175"/>
      <c r="H2856" s="175"/>
      <c r="I2856" s="175"/>
      <c r="J2856" s="202"/>
      <c r="K2856" s="198"/>
    </row>
    <row r="2857" spans="3:11" ht="15" customHeight="1" x14ac:dyDescent="0.25">
      <c r="C2857" s="175"/>
      <c r="E2857" s="175"/>
      <c r="H2857" s="175"/>
      <c r="I2857" s="175"/>
      <c r="J2857" s="202"/>
      <c r="K2857" s="198"/>
    </row>
    <row r="2858" spans="3:11" ht="15" customHeight="1" x14ac:dyDescent="0.25">
      <c r="C2858" s="175"/>
      <c r="E2858" s="175"/>
      <c r="H2858" s="175"/>
      <c r="I2858" s="175"/>
      <c r="J2858" s="202"/>
      <c r="K2858" s="198"/>
    </row>
    <row r="2859" spans="3:11" ht="15" customHeight="1" x14ac:dyDescent="0.25">
      <c r="C2859" s="175"/>
      <c r="E2859" s="175"/>
      <c r="H2859" s="175"/>
      <c r="I2859" s="175"/>
      <c r="J2859" s="202"/>
      <c r="K2859" s="198"/>
    </row>
    <row r="2860" spans="3:11" ht="15" customHeight="1" x14ac:dyDescent="0.25">
      <c r="C2860" s="175"/>
      <c r="E2860" s="175"/>
      <c r="H2860" s="175"/>
      <c r="I2860" s="175"/>
      <c r="J2860" s="202"/>
      <c r="K2860" s="198"/>
    </row>
    <row r="2861" spans="3:11" ht="15" customHeight="1" x14ac:dyDescent="0.25">
      <c r="C2861" s="175"/>
      <c r="E2861" s="175"/>
      <c r="H2861" s="175"/>
      <c r="I2861" s="175"/>
      <c r="J2861" s="202"/>
      <c r="K2861" s="198"/>
    </row>
    <row r="2862" spans="3:11" ht="15" customHeight="1" x14ac:dyDescent="0.25">
      <c r="C2862" s="175"/>
      <c r="E2862" s="175"/>
      <c r="H2862" s="175"/>
      <c r="I2862" s="175"/>
      <c r="J2862" s="202"/>
      <c r="K2862" s="198"/>
    </row>
    <row r="2863" spans="3:11" ht="15" customHeight="1" x14ac:dyDescent="0.25">
      <c r="C2863" s="175"/>
      <c r="E2863" s="175"/>
      <c r="H2863" s="175"/>
      <c r="I2863" s="175"/>
      <c r="J2863" s="202"/>
      <c r="K2863" s="198"/>
    </row>
    <row r="2864" spans="3:11" ht="15" customHeight="1" x14ac:dyDescent="0.25">
      <c r="C2864" s="175"/>
      <c r="E2864" s="175"/>
      <c r="H2864" s="175"/>
      <c r="I2864" s="175"/>
      <c r="J2864" s="202"/>
      <c r="K2864" s="198"/>
    </row>
    <row r="2865" spans="3:11" ht="15" customHeight="1" x14ac:dyDescent="0.25">
      <c r="C2865" s="175"/>
      <c r="E2865" s="175"/>
      <c r="H2865" s="175"/>
      <c r="I2865" s="175"/>
      <c r="J2865" s="202"/>
      <c r="K2865" s="198"/>
    </row>
    <row r="2866" spans="3:11" ht="15" customHeight="1" x14ac:dyDescent="0.25">
      <c r="C2866" s="175"/>
      <c r="E2866" s="175"/>
      <c r="H2866" s="175"/>
      <c r="I2866" s="175"/>
      <c r="J2866" s="202"/>
      <c r="K2866" s="198"/>
    </row>
    <row r="2867" spans="3:11" ht="15" customHeight="1" x14ac:dyDescent="0.25">
      <c r="C2867" s="175"/>
      <c r="E2867" s="175"/>
      <c r="H2867" s="175"/>
      <c r="I2867" s="175"/>
      <c r="J2867" s="202"/>
      <c r="K2867" s="198"/>
    </row>
    <row r="2868" spans="3:11" ht="15" customHeight="1" x14ac:dyDescent="0.25">
      <c r="C2868" s="175"/>
      <c r="E2868" s="175"/>
      <c r="H2868" s="175"/>
      <c r="I2868" s="175"/>
      <c r="J2868" s="202"/>
      <c r="K2868" s="198"/>
    </row>
    <row r="2869" spans="3:11" ht="15" customHeight="1" x14ac:dyDescent="0.25">
      <c r="C2869" s="175"/>
      <c r="E2869" s="175"/>
      <c r="H2869" s="175"/>
      <c r="I2869" s="175"/>
      <c r="J2869" s="202"/>
      <c r="K2869" s="198"/>
    </row>
    <row r="2870" spans="3:11" ht="15" customHeight="1" x14ac:dyDescent="0.25">
      <c r="C2870" s="175"/>
      <c r="E2870" s="175"/>
      <c r="H2870" s="175"/>
      <c r="I2870" s="175"/>
      <c r="J2870" s="202"/>
      <c r="K2870" s="198"/>
    </row>
    <row r="2871" spans="3:11" ht="15" customHeight="1" x14ac:dyDescent="0.25">
      <c r="C2871" s="175"/>
      <c r="E2871" s="175"/>
      <c r="H2871" s="175"/>
      <c r="I2871" s="175"/>
      <c r="J2871" s="202"/>
      <c r="K2871" s="198"/>
    </row>
    <row r="2872" spans="3:11" ht="15" customHeight="1" x14ac:dyDescent="0.25">
      <c r="C2872" s="175"/>
      <c r="E2872" s="175"/>
      <c r="H2872" s="175"/>
      <c r="I2872" s="175"/>
      <c r="J2872" s="202"/>
      <c r="K2872" s="198"/>
    </row>
    <row r="2873" spans="3:11" ht="15" customHeight="1" x14ac:dyDescent="0.25">
      <c r="C2873" s="175"/>
      <c r="E2873" s="175"/>
      <c r="H2873" s="175"/>
      <c r="I2873" s="175"/>
      <c r="J2873" s="202"/>
      <c r="K2873" s="198"/>
    </row>
    <row r="2874" spans="3:11" ht="15" customHeight="1" x14ac:dyDescent="0.25">
      <c r="C2874" s="175"/>
      <c r="E2874" s="175"/>
      <c r="H2874" s="175"/>
      <c r="I2874" s="175"/>
      <c r="J2874" s="202"/>
      <c r="K2874" s="198"/>
    </row>
    <row r="2875" spans="3:11" ht="15" customHeight="1" x14ac:dyDescent="0.25">
      <c r="C2875" s="175"/>
      <c r="E2875" s="175"/>
      <c r="H2875" s="175"/>
      <c r="I2875" s="175"/>
      <c r="J2875" s="202"/>
      <c r="K2875" s="198"/>
    </row>
    <row r="2876" spans="3:11" ht="15" customHeight="1" x14ac:dyDescent="0.25">
      <c r="C2876" s="175"/>
      <c r="E2876" s="175"/>
      <c r="H2876" s="175"/>
      <c r="I2876" s="175"/>
      <c r="J2876" s="202"/>
      <c r="K2876" s="198"/>
    </row>
    <row r="2877" spans="3:11" ht="15" customHeight="1" x14ac:dyDescent="0.25">
      <c r="C2877" s="175"/>
      <c r="E2877" s="175"/>
      <c r="H2877" s="175"/>
      <c r="I2877" s="175"/>
      <c r="J2877" s="202"/>
      <c r="K2877" s="198"/>
    </row>
    <row r="2878" spans="3:11" ht="15" customHeight="1" x14ac:dyDescent="0.25">
      <c r="C2878" s="175"/>
      <c r="E2878" s="175"/>
      <c r="H2878" s="175"/>
      <c r="I2878" s="175"/>
      <c r="J2878" s="202"/>
      <c r="K2878" s="198"/>
    </row>
    <row r="2879" spans="3:11" ht="15" customHeight="1" x14ac:dyDescent="0.25">
      <c r="C2879" s="175"/>
      <c r="E2879" s="175"/>
      <c r="H2879" s="175"/>
      <c r="I2879" s="175"/>
      <c r="J2879" s="202"/>
      <c r="K2879" s="198"/>
    </row>
    <row r="2880" spans="3:11" ht="15" customHeight="1" x14ac:dyDescent="0.25">
      <c r="C2880" s="175"/>
      <c r="E2880" s="175"/>
      <c r="H2880" s="175"/>
      <c r="I2880" s="175"/>
      <c r="J2880" s="202"/>
      <c r="K2880" s="198"/>
    </row>
    <row r="2881" spans="3:11" ht="15" customHeight="1" x14ac:dyDescent="0.25">
      <c r="C2881" s="175"/>
      <c r="E2881" s="175"/>
      <c r="H2881" s="175"/>
      <c r="I2881" s="175"/>
      <c r="J2881" s="202"/>
      <c r="K2881" s="198"/>
    </row>
    <row r="2882" spans="3:11" ht="15" customHeight="1" x14ac:dyDescent="0.25">
      <c r="C2882" s="175"/>
      <c r="E2882" s="175"/>
      <c r="H2882" s="175"/>
      <c r="I2882" s="175"/>
      <c r="J2882" s="202"/>
      <c r="K2882" s="198"/>
    </row>
    <row r="2883" spans="3:11" ht="15" customHeight="1" x14ac:dyDescent="0.25">
      <c r="C2883" s="175"/>
      <c r="E2883" s="175"/>
      <c r="H2883" s="175"/>
      <c r="I2883" s="175"/>
      <c r="J2883" s="202"/>
      <c r="K2883" s="198"/>
    </row>
    <row r="2884" spans="3:11" ht="15" customHeight="1" x14ac:dyDescent="0.25">
      <c r="C2884" s="175"/>
      <c r="E2884" s="175"/>
      <c r="H2884" s="175"/>
      <c r="I2884" s="175"/>
      <c r="J2884" s="202"/>
      <c r="K2884" s="198"/>
    </row>
    <row r="2885" spans="3:11" ht="15" customHeight="1" x14ac:dyDescent="0.25">
      <c r="C2885" s="175"/>
      <c r="E2885" s="175"/>
      <c r="H2885" s="175"/>
      <c r="I2885" s="175"/>
      <c r="J2885" s="202"/>
      <c r="K2885" s="198"/>
    </row>
    <row r="2886" spans="3:11" ht="15" customHeight="1" x14ac:dyDescent="0.25">
      <c r="C2886" s="175"/>
      <c r="E2886" s="175"/>
      <c r="H2886" s="175"/>
      <c r="I2886" s="175"/>
      <c r="J2886" s="202"/>
      <c r="K2886" s="198"/>
    </row>
    <row r="2887" spans="3:11" ht="15" customHeight="1" x14ac:dyDescent="0.25">
      <c r="C2887" s="175"/>
      <c r="E2887" s="175"/>
      <c r="H2887" s="175"/>
      <c r="I2887" s="175"/>
      <c r="J2887" s="202"/>
      <c r="K2887" s="198"/>
    </row>
    <row r="2888" spans="3:11" ht="15" customHeight="1" x14ac:dyDescent="0.25">
      <c r="C2888" s="175"/>
      <c r="E2888" s="175"/>
      <c r="H2888" s="175"/>
      <c r="I2888" s="175"/>
      <c r="J2888" s="202"/>
      <c r="K2888" s="198"/>
    </row>
    <row r="2889" spans="3:11" ht="15" customHeight="1" x14ac:dyDescent="0.25">
      <c r="C2889" s="175"/>
      <c r="E2889" s="175"/>
      <c r="H2889" s="175"/>
      <c r="I2889" s="175"/>
      <c r="J2889" s="202"/>
      <c r="K2889" s="198"/>
    </row>
    <row r="2890" spans="3:11" ht="15" customHeight="1" x14ac:dyDescent="0.25">
      <c r="C2890" s="175"/>
      <c r="E2890" s="175"/>
      <c r="H2890" s="175"/>
      <c r="I2890" s="175"/>
      <c r="J2890" s="202"/>
      <c r="K2890" s="198"/>
    </row>
    <row r="2891" spans="3:11" ht="15" customHeight="1" x14ac:dyDescent="0.25">
      <c r="C2891" s="175"/>
      <c r="E2891" s="175"/>
      <c r="H2891" s="175"/>
      <c r="I2891" s="175"/>
      <c r="J2891" s="202"/>
      <c r="K2891" s="198"/>
    </row>
    <row r="2892" spans="3:11" ht="15" customHeight="1" x14ac:dyDescent="0.25">
      <c r="C2892" s="175"/>
      <c r="E2892" s="175"/>
      <c r="H2892" s="175"/>
      <c r="I2892" s="175"/>
      <c r="J2892" s="202"/>
      <c r="K2892" s="198"/>
    </row>
    <row r="2893" spans="3:11" ht="15" customHeight="1" x14ac:dyDescent="0.25">
      <c r="C2893" s="175"/>
      <c r="E2893" s="175"/>
      <c r="H2893" s="175"/>
      <c r="I2893" s="175"/>
      <c r="J2893" s="202"/>
      <c r="K2893" s="198"/>
    </row>
    <row r="2894" spans="3:11" ht="15" customHeight="1" x14ac:dyDescent="0.25">
      <c r="C2894" s="175"/>
      <c r="E2894" s="175"/>
      <c r="H2894" s="175"/>
      <c r="I2894" s="175"/>
      <c r="J2894" s="202"/>
      <c r="K2894" s="198"/>
    </row>
    <row r="2895" spans="3:11" ht="15" customHeight="1" x14ac:dyDescent="0.25">
      <c r="C2895" s="175"/>
      <c r="E2895" s="175"/>
      <c r="H2895" s="175"/>
      <c r="I2895" s="175"/>
      <c r="J2895" s="202"/>
      <c r="K2895" s="198"/>
    </row>
    <row r="2896" spans="3:11" ht="15" customHeight="1" x14ac:dyDescent="0.25">
      <c r="C2896" s="175"/>
      <c r="E2896" s="175"/>
      <c r="H2896" s="175"/>
      <c r="I2896" s="175"/>
      <c r="J2896" s="202"/>
      <c r="K2896" s="198"/>
    </row>
    <row r="2897" spans="3:11" ht="15" customHeight="1" x14ac:dyDescent="0.25">
      <c r="C2897" s="175"/>
      <c r="E2897" s="175"/>
      <c r="H2897" s="175"/>
      <c r="I2897" s="175"/>
      <c r="J2897" s="202"/>
      <c r="K2897" s="198"/>
    </row>
    <row r="2898" spans="3:11" ht="15" customHeight="1" x14ac:dyDescent="0.25">
      <c r="C2898" s="175"/>
      <c r="E2898" s="175"/>
      <c r="H2898" s="175"/>
      <c r="I2898" s="175"/>
      <c r="J2898" s="202"/>
      <c r="K2898" s="198"/>
    </row>
    <row r="2899" spans="3:11" ht="15" customHeight="1" x14ac:dyDescent="0.25">
      <c r="C2899" s="175"/>
      <c r="E2899" s="175"/>
      <c r="H2899" s="175"/>
      <c r="I2899" s="175"/>
      <c r="J2899" s="202"/>
      <c r="K2899" s="198"/>
    </row>
    <row r="2900" spans="3:11" ht="15" customHeight="1" x14ac:dyDescent="0.25">
      <c r="C2900" s="175"/>
      <c r="E2900" s="175"/>
      <c r="H2900" s="175"/>
      <c r="I2900" s="175"/>
      <c r="J2900" s="202"/>
      <c r="K2900" s="198"/>
    </row>
    <row r="2901" spans="3:11" ht="15" customHeight="1" x14ac:dyDescent="0.25">
      <c r="C2901" s="175"/>
      <c r="E2901" s="175"/>
      <c r="H2901" s="175"/>
      <c r="I2901" s="175"/>
      <c r="J2901" s="202"/>
      <c r="K2901" s="198"/>
    </row>
    <row r="2902" spans="3:11" ht="15" customHeight="1" x14ac:dyDescent="0.25">
      <c r="C2902" s="175"/>
      <c r="E2902" s="175"/>
      <c r="H2902" s="175"/>
      <c r="I2902" s="175"/>
      <c r="J2902" s="202"/>
      <c r="K2902" s="198"/>
    </row>
    <row r="2903" spans="3:11" ht="15" customHeight="1" x14ac:dyDescent="0.25">
      <c r="C2903" s="175"/>
      <c r="E2903" s="175"/>
      <c r="H2903" s="175"/>
      <c r="I2903" s="175"/>
      <c r="J2903" s="202"/>
      <c r="K2903" s="198"/>
    </row>
    <row r="2904" spans="3:11" ht="15" customHeight="1" x14ac:dyDescent="0.25">
      <c r="C2904" s="175"/>
      <c r="E2904" s="175"/>
      <c r="H2904" s="175"/>
      <c r="I2904" s="175"/>
      <c r="J2904" s="202"/>
      <c r="K2904" s="198"/>
    </row>
    <row r="2905" spans="3:11" ht="15" customHeight="1" x14ac:dyDescent="0.25">
      <c r="C2905" s="175"/>
      <c r="E2905" s="175"/>
      <c r="H2905" s="175"/>
      <c r="I2905" s="175"/>
      <c r="J2905" s="202"/>
      <c r="K2905" s="198"/>
    </row>
    <row r="2906" spans="3:11" ht="15" customHeight="1" x14ac:dyDescent="0.25">
      <c r="C2906" s="175"/>
      <c r="E2906" s="175"/>
      <c r="H2906" s="175"/>
      <c r="I2906" s="175"/>
      <c r="J2906" s="202"/>
      <c r="K2906" s="198"/>
    </row>
    <row r="2907" spans="3:11" ht="15" customHeight="1" x14ac:dyDescent="0.25">
      <c r="C2907" s="175"/>
      <c r="E2907" s="175"/>
      <c r="H2907" s="175"/>
      <c r="I2907" s="175"/>
      <c r="J2907" s="202"/>
      <c r="K2907" s="198"/>
    </row>
    <row r="2908" spans="3:11" ht="15" customHeight="1" x14ac:dyDescent="0.25">
      <c r="C2908" s="175"/>
      <c r="E2908" s="175"/>
      <c r="H2908" s="175"/>
      <c r="I2908" s="175"/>
      <c r="J2908" s="202"/>
      <c r="K2908" s="198"/>
    </row>
    <row r="2909" spans="3:11" ht="15" customHeight="1" x14ac:dyDescent="0.25">
      <c r="C2909" s="175"/>
      <c r="E2909" s="175"/>
      <c r="H2909" s="175"/>
      <c r="I2909" s="175"/>
      <c r="J2909" s="202"/>
      <c r="K2909" s="198"/>
    </row>
    <row r="2910" spans="3:11" ht="15" customHeight="1" x14ac:dyDescent="0.25">
      <c r="C2910" s="175"/>
      <c r="E2910" s="175"/>
      <c r="H2910" s="175"/>
      <c r="I2910" s="175"/>
      <c r="J2910" s="202"/>
      <c r="K2910" s="198"/>
    </row>
    <row r="2911" spans="3:11" ht="15" customHeight="1" x14ac:dyDescent="0.25">
      <c r="C2911" s="175"/>
      <c r="E2911" s="175"/>
      <c r="H2911" s="175"/>
      <c r="I2911" s="175"/>
      <c r="J2911" s="202"/>
      <c r="K2911" s="198"/>
    </row>
    <row r="2912" spans="3:11" ht="15" customHeight="1" x14ac:dyDescent="0.25">
      <c r="C2912" s="175"/>
      <c r="E2912" s="175"/>
      <c r="H2912" s="175"/>
      <c r="I2912" s="175"/>
      <c r="J2912" s="202"/>
      <c r="K2912" s="198"/>
    </row>
    <row r="2913" spans="3:11" ht="15" customHeight="1" x14ac:dyDescent="0.25">
      <c r="C2913" s="175"/>
      <c r="E2913" s="175"/>
      <c r="H2913" s="175"/>
      <c r="I2913" s="175"/>
      <c r="J2913" s="202"/>
      <c r="K2913" s="198"/>
    </row>
    <row r="2914" spans="3:11" ht="15" customHeight="1" x14ac:dyDescent="0.25">
      <c r="C2914" s="175"/>
      <c r="E2914" s="175"/>
      <c r="H2914" s="175"/>
      <c r="I2914" s="175"/>
      <c r="J2914" s="202"/>
      <c r="K2914" s="198"/>
    </row>
    <row r="2915" spans="3:11" ht="15" customHeight="1" x14ac:dyDescent="0.25">
      <c r="C2915" s="175"/>
      <c r="E2915" s="175"/>
      <c r="H2915" s="175"/>
      <c r="I2915" s="175"/>
      <c r="J2915" s="202"/>
      <c r="K2915" s="198"/>
    </row>
    <row r="2916" spans="3:11" ht="15" customHeight="1" x14ac:dyDescent="0.25">
      <c r="C2916" s="175"/>
      <c r="E2916" s="175"/>
      <c r="H2916" s="175"/>
      <c r="I2916" s="175"/>
      <c r="J2916" s="202"/>
      <c r="K2916" s="198"/>
    </row>
    <row r="2917" spans="3:11" ht="15" customHeight="1" x14ac:dyDescent="0.25">
      <c r="C2917" s="175"/>
      <c r="E2917" s="175"/>
      <c r="H2917" s="175"/>
      <c r="I2917" s="175"/>
      <c r="J2917" s="202"/>
      <c r="K2917" s="198"/>
    </row>
    <row r="2918" spans="3:11" ht="15" customHeight="1" x14ac:dyDescent="0.25">
      <c r="C2918" s="175"/>
      <c r="E2918" s="175"/>
      <c r="H2918" s="175"/>
      <c r="I2918" s="175"/>
      <c r="J2918" s="202"/>
      <c r="K2918" s="198"/>
    </row>
    <row r="2919" spans="3:11" ht="15" customHeight="1" x14ac:dyDescent="0.25">
      <c r="C2919" s="175"/>
      <c r="E2919" s="175"/>
      <c r="H2919" s="175"/>
      <c r="I2919" s="175"/>
      <c r="J2919" s="202"/>
      <c r="K2919" s="198"/>
    </row>
    <row r="2920" spans="3:11" ht="15" customHeight="1" x14ac:dyDescent="0.25">
      <c r="C2920" s="175"/>
      <c r="E2920" s="175"/>
      <c r="H2920" s="175"/>
      <c r="I2920" s="175"/>
      <c r="J2920" s="202"/>
      <c r="K2920" s="198"/>
    </row>
    <row r="2921" spans="3:11" ht="15" customHeight="1" x14ac:dyDescent="0.25">
      <c r="C2921" s="175"/>
      <c r="E2921" s="175"/>
      <c r="H2921" s="175"/>
      <c r="I2921" s="175"/>
      <c r="J2921" s="202"/>
      <c r="K2921" s="198"/>
    </row>
    <row r="2922" spans="3:11" ht="15" customHeight="1" x14ac:dyDescent="0.25">
      <c r="C2922" s="175"/>
      <c r="E2922" s="175"/>
      <c r="H2922" s="175"/>
      <c r="I2922" s="175"/>
      <c r="J2922" s="202"/>
      <c r="K2922" s="198"/>
    </row>
    <row r="2923" spans="3:11" ht="15" customHeight="1" x14ac:dyDescent="0.25">
      <c r="C2923" s="175"/>
      <c r="E2923" s="175"/>
      <c r="H2923" s="175"/>
      <c r="I2923" s="175"/>
      <c r="J2923" s="202"/>
      <c r="K2923" s="198"/>
    </row>
    <row r="2924" spans="3:11" ht="15" customHeight="1" x14ac:dyDescent="0.25">
      <c r="C2924" s="175"/>
      <c r="E2924" s="175"/>
      <c r="H2924" s="175"/>
      <c r="I2924" s="175"/>
      <c r="J2924" s="202"/>
      <c r="K2924" s="198"/>
    </row>
    <row r="2925" spans="3:11" ht="15" customHeight="1" x14ac:dyDescent="0.25">
      <c r="C2925" s="175"/>
      <c r="E2925" s="175"/>
      <c r="H2925" s="175"/>
      <c r="I2925" s="175"/>
      <c r="J2925" s="202"/>
      <c r="K2925" s="198"/>
    </row>
    <row r="2926" spans="3:11" ht="15" customHeight="1" x14ac:dyDescent="0.25">
      <c r="C2926" s="175"/>
      <c r="E2926" s="175"/>
      <c r="H2926" s="175"/>
      <c r="I2926" s="175"/>
      <c r="J2926" s="202"/>
      <c r="K2926" s="198"/>
    </row>
    <row r="2927" spans="3:11" ht="15" customHeight="1" x14ac:dyDescent="0.25">
      <c r="C2927" s="175"/>
      <c r="E2927" s="175"/>
      <c r="H2927" s="175"/>
      <c r="I2927" s="175"/>
      <c r="J2927" s="202"/>
      <c r="K2927" s="198"/>
    </row>
    <row r="2928" spans="3:11" ht="15" customHeight="1" x14ac:dyDescent="0.25">
      <c r="C2928" s="175"/>
      <c r="E2928" s="175"/>
      <c r="H2928" s="175"/>
      <c r="I2928" s="175"/>
      <c r="J2928" s="202"/>
      <c r="K2928" s="198"/>
    </row>
    <row r="2929" spans="3:11" ht="15" customHeight="1" x14ac:dyDescent="0.25">
      <c r="C2929" s="175"/>
      <c r="E2929" s="175"/>
      <c r="H2929" s="175"/>
      <c r="I2929" s="175"/>
      <c r="J2929" s="202"/>
      <c r="K2929" s="198"/>
    </row>
    <row r="2930" spans="3:11" ht="15" customHeight="1" x14ac:dyDescent="0.25">
      <c r="C2930" s="175"/>
      <c r="E2930" s="175"/>
      <c r="H2930" s="175"/>
      <c r="I2930" s="175"/>
      <c r="J2930" s="202"/>
      <c r="K2930" s="198"/>
    </row>
    <row r="2931" spans="3:11" ht="15" customHeight="1" x14ac:dyDescent="0.25">
      <c r="C2931" s="175"/>
      <c r="E2931" s="175"/>
      <c r="H2931" s="175"/>
      <c r="I2931" s="175"/>
      <c r="J2931" s="202"/>
      <c r="K2931" s="198"/>
    </row>
    <row r="2932" spans="3:11" ht="15" customHeight="1" x14ac:dyDescent="0.25">
      <c r="C2932" s="175"/>
      <c r="E2932" s="175"/>
      <c r="H2932" s="175"/>
      <c r="I2932" s="175"/>
      <c r="J2932" s="202"/>
      <c r="K2932" s="198"/>
    </row>
    <row r="2933" spans="3:11" ht="15" customHeight="1" x14ac:dyDescent="0.25">
      <c r="C2933" s="175"/>
      <c r="E2933" s="175"/>
      <c r="H2933" s="175"/>
      <c r="I2933" s="175"/>
      <c r="J2933" s="202"/>
      <c r="K2933" s="198"/>
    </row>
    <row r="2934" spans="3:11" ht="15" customHeight="1" x14ac:dyDescent="0.25">
      <c r="C2934" s="175"/>
      <c r="E2934" s="175"/>
      <c r="H2934" s="175"/>
      <c r="I2934" s="175"/>
      <c r="J2934" s="202"/>
      <c r="K2934" s="198"/>
    </row>
    <row r="2935" spans="3:11" ht="15" customHeight="1" x14ac:dyDescent="0.25">
      <c r="C2935" s="175"/>
      <c r="E2935" s="175"/>
      <c r="H2935" s="175"/>
      <c r="I2935" s="175"/>
      <c r="J2935" s="202"/>
      <c r="K2935" s="198"/>
    </row>
    <row r="2936" spans="3:11" ht="15" customHeight="1" x14ac:dyDescent="0.25">
      <c r="C2936" s="175"/>
      <c r="E2936" s="175"/>
      <c r="H2936" s="175"/>
      <c r="I2936" s="175"/>
      <c r="J2936" s="202"/>
      <c r="K2936" s="198"/>
    </row>
    <row r="2937" spans="3:11" ht="15" customHeight="1" x14ac:dyDescent="0.25">
      <c r="C2937" s="175"/>
      <c r="E2937" s="175"/>
      <c r="H2937" s="175"/>
      <c r="I2937" s="175"/>
      <c r="J2937" s="202"/>
      <c r="K2937" s="198"/>
    </row>
    <row r="2938" spans="3:11" ht="15" customHeight="1" x14ac:dyDescent="0.25">
      <c r="C2938" s="175"/>
      <c r="E2938" s="175"/>
      <c r="H2938" s="175"/>
      <c r="I2938" s="175"/>
      <c r="J2938" s="202"/>
      <c r="K2938" s="198"/>
    </row>
    <row r="2939" spans="3:11" ht="15" customHeight="1" x14ac:dyDescent="0.25">
      <c r="C2939" s="175"/>
      <c r="E2939" s="175"/>
      <c r="H2939" s="175"/>
      <c r="I2939" s="175"/>
      <c r="J2939" s="202"/>
      <c r="K2939" s="198"/>
    </row>
    <row r="2940" spans="3:11" ht="15" customHeight="1" x14ac:dyDescent="0.25">
      <c r="C2940" s="175"/>
      <c r="E2940" s="175"/>
      <c r="H2940" s="175"/>
      <c r="I2940" s="175"/>
      <c r="J2940" s="202"/>
      <c r="K2940" s="198"/>
    </row>
    <row r="2941" spans="3:11" ht="15" customHeight="1" x14ac:dyDescent="0.25">
      <c r="C2941" s="175"/>
      <c r="E2941" s="175"/>
      <c r="H2941" s="175"/>
      <c r="I2941" s="175"/>
      <c r="J2941" s="202"/>
      <c r="K2941" s="198"/>
    </row>
    <row r="2942" spans="3:11" ht="15" customHeight="1" x14ac:dyDescent="0.25">
      <c r="C2942" s="175"/>
      <c r="E2942" s="175"/>
      <c r="H2942" s="175"/>
      <c r="I2942" s="175"/>
      <c r="J2942" s="202"/>
      <c r="K2942" s="198"/>
    </row>
    <row r="2943" spans="3:11" ht="15" customHeight="1" x14ac:dyDescent="0.25">
      <c r="C2943" s="175"/>
      <c r="E2943" s="175"/>
      <c r="H2943" s="175"/>
      <c r="I2943" s="175"/>
      <c r="J2943" s="202"/>
      <c r="K2943" s="198"/>
    </row>
    <row r="2944" spans="3:11" ht="15" customHeight="1" x14ac:dyDescent="0.25">
      <c r="C2944" s="175"/>
      <c r="E2944" s="175"/>
      <c r="H2944" s="175"/>
      <c r="I2944" s="175"/>
      <c r="J2944" s="202"/>
      <c r="K2944" s="198"/>
    </row>
    <row r="2945" spans="3:11" ht="15" customHeight="1" x14ac:dyDescent="0.25">
      <c r="C2945" s="175"/>
      <c r="E2945" s="175"/>
      <c r="H2945" s="175"/>
      <c r="I2945" s="175"/>
      <c r="J2945" s="202"/>
      <c r="K2945" s="198"/>
    </row>
    <row r="2946" spans="3:11" ht="15" customHeight="1" x14ac:dyDescent="0.25">
      <c r="C2946" s="175"/>
      <c r="E2946" s="175"/>
      <c r="H2946" s="175"/>
      <c r="I2946" s="175"/>
      <c r="J2946" s="202"/>
      <c r="K2946" s="198"/>
    </row>
    <row r="2947" spans="3:11" ht="15" customHeight="1" x14ac:dyDescent="0.25">
      <c r="C2947" s="175"/>
      <c r="E2947" s="175"/>
      <c r="H2947" s="175"/>
      <c r="I2947" s="175"/>
      <c r="J2947" s="202"/>
      <c r="K2947" s="198"/>
    </row>
    <row r="2948" spans="3:11" ht="15" customHeight="1" x14ac:dyDescent="0.25">
      <c r="C2948" s="175"/>
      <c r="E2948" s="175"/>
      <c r="H2948" s="175"/>
      <c r="I2948" s="175"/>
      <c r="J2948" s="202"/>
      <c r="K2948" s="198"/>
    </row>
    <row r="2949" spans="3:11" ht="15" customHeight="1" x14ac:dyDescent="0.25">
      <c r="C2949" s="175"/>
      <c r="E2949" s="175"/>
      <c r="H2949" s="175"/>
      <c r="I2949" s="175"/>
      <c r="J2949" s="202"/>
      <c r="K2949" s="198"/>
    </row>
    <row r="2950" spans="3:11" ht="15" customHeight="1" x14ac:dyDescent="0.25">
      <c r="C2950" s="175"/>
      <c r="E2950" s="175"/>
      <c r="H2950" s="175"/>
      <c r="I2950" s="175"/>
      <c r="J2950" s="202"/>
      <c r="K2950" s="198"/>
    </row>
    <row r="2951" spans="3:11" ht="15" customHeight="1" x14ac:dyDescent="0.25">
      <c r="C2951" s="175"/>
      <c r="E2951" s="175"/>
      <c r="H2951" s="175"/>
      <c r="I2951" s="175"/>
      <c r="J2951" s="202"/>
      <c r="K2951" s="198"/>
    </row>
    <row r="2952" spans="3:11" ht="15" customHeight="1" x14ac:dyDescent="0.25">
      <c r="C2952" s="175"/>
      <c r="E2952" s="175"/>
      <c r="H2952" s="175"/>
      <c r="I2952" s="175"/>
      <c r="J2952" s="202"/>
      <c r="K2952" s="198"/>
    </row>
    <row r="2953" spans="3:11" ht="15" customHeight="1" x14ac:dyDescent="0.25">
      <c r="C2953" s="175"/>
      <c r="E2953" s="175"/>
      <c r="H2953" s="175"/>
      <c r="I2953" s="175"/>
      <c r="J2953" s="202"/>
      <c r="K2953" s="198"/>
    </row>
    <row r="2954" spans="3:11" ht="15" customHeight="1" x14ac:dyDescent="0.25">
      <c r="C2954" s="175"/>
      <c r="E2954" s="175"/>
      <c r="H2954" s="175"/>
      <c r="I2954" s="175"/>
      <c r="J2954" s="202"/>
      <c r="K2954" s="198"/>
    </row>
    <row r="2955" spans="3:11" ht="15" customHeight="1" x14ac:dyDescent="0.25">
      <c r="C2955" s="175"/>
      <c r="E2955" s="175"/>
      <c r="H2955" s="175"/>
      <c r="I2955" s="175"/>
      <c r="J2955" s="202"/>
      <c r="K2955" s="198"/>
    </row>
    <row r="2956" spans="3:11" ht="15" customHeight="1" x14ac:dyDescent="0.25">
      <c r="C2956" s="175"/>
      <c r="E2956" s="175"/>
      <c r="H2956" s="175"/>
      <c r="I2956" s="175"/>
      <c r="J2956" s="202"/>
      <c r="K2956" s="198"/>
    </row>
    <row r="2957" spans="3:11" ht="15" customHeight="1" x14ac:dyDescent="0.25">
      <c r="C2957" s="175"/>
      <c r="E2957" s="175"/>
      <c r="H2957" s="175"/>
      <c r="I2957" s="175"/>
      <c r="J2957" s="202"/>
      <c r="K2957" s="198"/>
    </row>
    <row r="2958" spans="3:11" ht="15" customHeight="1" x14ac:dyDescent="0.25">
      <c r="C2958" s="175"/>
      <c r="E2958" s="175"/>
      <c r="H2958" s="175"/>
      <c r="I2958" s="175"/>
      <c r="J2958" s="202"/>
      <c r="K2958" s="198"/>
    </row>
    <row r="2959" spans="3:11" ht="15" customHeight="1" x14ac:dyDescent="0.25">
      <c r="C2959" s="175"/>
      <c r="E2959" s="175"/>
      <c r="H2959" s="175"/>
      <c r="I2959" s="175"/>
      <c r="J2959" s="202"/>
      <c r="K2959" s="198"/>
    </row>
    <row r="2960" spans="3:11" ht="15" customHeight="1" x14ac:dyDescent="0.25">
      <c r="C2960" s="175"/>
      <c r="E2960" s="175"/>
      <c r="H2960" s="175"/>
      <c r="I2960" s="175"/>
      <c r="J2960" s="202"/>
      <c r="K2960" s="198"/>
    </row>
    <row r="2961" spans="3:11" ht="15" customHeight="1" x14ac:dyDescent="0.25">
      <c r="C2961" s="175"/>
      <c r="E2961" s="175"/>
      <c r="H2961" s="175"/>
      <c r="I2961" s="175"/>
      <c r="J2961" s="202"/>
      <c r="K2961" s="198"/>
    </row>
    <row r="2962" spans="3:11" ht="15" customHeight="1" x14ac:dyDescent="0.25">
      <c r="C2962" s="175"/>
      <c r="E2962" s="175"/>
      <c r="H2962" s="175"/>
      <c r="I2962" s="175"/>
      <c r="J2962" s="202"/>
      <c r="K2962" s="198"/>
    </row>
    <row r="2963" spans="3:11" ht="15" customHeight="1" x14ac:dyDescent="0.25">
      <c r="C2963" s="175"/>
      <c r="E2963" s="175"/>
      <c r="H2963" s="175"/>
      <c r="I2963" s="175"/>
      <c r="J2963" s="202"/>
      <c r="K2963" s="198"/>
    </row>
    <row r="2964" spans="3:11" ht="15" customHeight="1" x14ac:dyDescent="0.25">
      <c r="C2964" s="175"/>
      <c r="E2964" s="175"/>
      <c r="H2964" s="175"/>
      <c r="I2964" s="175"/>
      <c r="J2964" s="202"/>
      <c r="K2964" s="198"/>
    </row>
    <row r="2965" spans="3:11" ht="15" customHeight="1" x14ac:dyDescent="0.25">
      <c r="C2965" s="175"/>
      <c r="E2965" s="175"/>
      <c r="H2965" s="175"/>
      <c r="I2965" s="175"/>
      <c r="J2965" s="202"/>
      <c r="K2965" s="198"/>
    </row>
    <row r="2966" spans="3:11" ht="15" customHeight="1" x14ac:dyDescent="0.25">
      <c r="C2966" s="175"/>
      <c r="E2966" s="175"/>
      <c r="H2966" s="175"/>
      <c r="I2966" s="175"/>
      <c r="J2966" s="202"/>
      <c r="K2966" s="198"/>
    </row>
    <row r="2967" spans="3:11" ht="15" customHeight="1" x14ac:dyDescent="0.25">
      <c r="C2967" s="175"/>
      <c r="E2967" s="175"/>
      <c r="H2967" s="175"/>
      <c r="I2967" s="175"/>
      <c r="J2967" s="202"/>
      <c r="K2967" s="198"/>
    </row>
    <row r="2968" spans="3:11" ht="15" customHeight="1" x14ac:dyDescent="0.25">
      <c r="C2968" s="175"/>
      <c r="E2968" s="175"/>
      <c r="H2968" s="175"/>
      <c r="I2968" s="175"/>
      <c r="J2968" s="202"/>
      <c r="K2968" s="198"/>
    </row>
    <row r="2969" spans="3:11" ht="15" customHeight="1" x14ac:dyDescent="0.25">
      <c r="C2969" s="175"/>
      <c r="E2969" s="175"/>
      <c r="H2969" s="175"/>
      <c r="I2969" s="175"/>
      <c r="J2969" s="202"/>
      <c r="K2969" s="198"/>
    </row>
    <row r="2970" spans="3:11" ht="15" customHeight="1" x14ac:dyDescent="0.25">
      <c r="C2970" s="175"/>
      <c r="E2970" s="175"/>
      <c r="H2970" s="175"/>
      <c r="I2970" s="175"/>
      <c r="J2970" s="202"/>
      <c r="K2970" s="198"/>
    </row>
    <row r="2971" spans="3:11" ht="15" customHeight="1" x14ac:dyDescent="0.25">
      <c r="C2971" s="175"/>
      <c r="E2971" s="175"/>
      <c r="H2971" s="175"/>
      <c r="I2971" s="175"/>
      <c r="J2971" s="202"/>
      <c r="K2971" s="198"/>
    </row>
    <row r="2972" spans="3:11" ht="15" customHeight="1" x14ac:dyDescent="0.25">
      <c r="C2972" s="175"/>
      <c r="E2972" s="175"/>
      <c r="H2972" s="175"/>
      <c r="I2972" s="175"/>
      <c r="J2972" s="202"/>
      <c r="K2972" s="198"/>
    </row>
    <row r="2973" spans="3:11" ht="15" customHeight="1" x14ac:dyDescent="0.25">
      <c r="C2973" s="175"/>
      <c r="E2973" s="175"/>
      <c r="H2973" s="175"/>
      <c r="I2973" s="175"/>
      <c r="J2973" s="202"/>
      <c r="K2973" s="198"/>
    </row>
    <row r="2974" spans="3:11" ht="15" customHeight="1" x14ac:dyDescent="0.25">
      <c r="C2974" s="175"/>
      <c r="E2974" s="175"/>
      <c r="H2974" s="175"/>
      <c r="I2974" s="175"/>
      <c r="J2974" s="202"/>
      <c r="K2974" s="198"/>
    </row>
    <row r="2975" spans="3:11" ht="15" customHeight="1" x14ac:dyDescent="0.25">
      <c r="C2975" s="175"/>
      <c r="E2975" s="175"/>
      <c r="H2975" s="175"/>
      <c r="I2975" s="175"/>
      <c r="J2975" s="202"/>
      <c r="K2975" s="198"/>
    </row>
    <row r="2976" spans="3:11" ht="15" customHeight="1" x14ac:dyDescent="0.25">
      <c r="C2976" s="175"/>
      <c r="E2976" s="175"/>
      <c r="H2976" s="175"/>
      <c r="I2976" s="175"/>
      <c r="J2976" s="202"/>
      <c r="K2976" s="198"/>
    </row>
    <row r="2977" spans="3:11" ht="15" customHeight="1" x14ac:dyDescent="0.25">
      <c r="C2977" s="175"/>
      <c r="E2977" s="175"/>
      <c r="H2977" s="175"/>
      <c r="I2977" s="175"/>
      <c r="J2977" s="202"/>
      <c r="K2977" s="198"/>
    </row>
    <row r="2978" spans="3:11" ht="15" customHeight="1" x14ac:dyDescent="0.25">
      <c r="C2978" s="175"/>
      <c r="E2978" s="175"/>
      <c r="H2978" s="175"/>
      <c r="I2978" s="175"/>
      <c r="J2978" s="202"/>
      <c r="K2978" s="198"/>
    </row>
    <row r="2979" spans="3:11" ht="15" customHeight="1" x14ac:dyDescent="0.25">
      <c r="C2979" s="175"/>
      <c r="E2979" s="175"/>
      <c r="H2979" s="175"/>
      <c r="I2979" s="175"/>
      <c r="J2979" s="202"/>
      <c r="K2979" s="198"/>
    </row>
    <row r="2980" spans="3:11" ht="15" customHeight="1" x14ac:dyDescent="0.25">
      <c r="C2980" s="175"/>
      <c r="E2980" s="175"/>
      <c r="H2980" s="175"/>
      <c r="I2980" s="175"/>
      <c r="J2980" s="202"/>
      <c r="K2980" s="198"/>
    </row>
    <row r="2981" spans="3:11" ht="15" customHeight="1" x14ac:dyDescent="0.25">
      <c r="C2981" s="175"/>
      <c r="E2981" s="175"/>
      <c r="H2981" s="175"/>
      <c r="I2981" s="175"/>
      <c r="J2981" s="202"/>
      <c r="K2981" s="198"/>
    </row>
    <row r="2982" spans="3:11" ht="15" customHeight="1" x14ac:dyDescent="0.25">
      <c r="C2982" s="175"/>
      <c r="E2982" s="175"/>
      <c r="H2982" s="175"/>
      <c r="I2982" s="175"/>
      <c r="J2982" s="202"/>
      <c r="K2982" s="198"/>
    </row>
    <row r="2983" spans="3:11" ht="15" customHeight="1" x14ac:dyDescent="0.25">
      <c r="C2983" s="175"/>
      <c r="E2983" s="175"/>
      <c r="H2983" s="175"/>
      <c r="I2983" s="175"/>
      <c r="J2983" s="202"/>
      <c r="K2983" s="198"/>
    </row>
    <row r="2984" spans="3:11" ht="15" customHeight="1" x14ac:dyDescent="0.25">
      <c r="C2984" s="175"/>
      <c r="E2984" s="175"/>
      <c r="H2984" s="175"/>
      <c r="I2984" s="175"/>
      <c r="J2984" s="202"/>
      <c r="K2984" s="198"/>
    </row>
    <row r="2985" spans="3:11" ht="15" customHeight="1" x14ac:dyDescent="0.25">
      <c r="C2985" s="175"/>
      <c r="E2985" s="175"/>
      <c r="H2985" s="175"/>
      <c r="I2985" s="175"/>
      <c r="J2985" s="202"/>
      <c r="K2985" s="198"/>
    </row>
    <row r="2986" spans="3:11" ht="15" customHeight="1" x14ac:dyDescent="0.25">
      <c r="C2986" s="175"/>
      <c r="E2986" s="175"/>
      <c r="H2986" s="175"/>
      <c r="I2986" s="175"/>
      <c r="J2986" s="202"/>
      <c r="K2986" s="198"/>
    </row>
    <row r="2987" spans="3:11" ht="15" customHeight="1" x14ac:dyDescent="0.25">
      <c r="C2987" s="175"/>
      <c r="E2987" s="175"/>
      <c r="H2987" s="175"/>
      <c r="I2987" s="175"/>
      <c r="J2987" s="202"/>
      <c r="K2987" s="198"/>
    </row>
    <row r="2988" spans="3:11" ht="15" customHeight="1" x14ac:dyDescent="0.25">
      <c r="C2988" s="175"/>
      <c r="E2988" s="175"/>
      <c r="H2988" s="175"/>
      <c r="I2988" s="175"/>
      <c r="J2988" s="202"/>
      <c r="K2988" s="198"/>
    </row>
    <row r="2989" spans="3:11" ht="15" customHeight="1" x14ac:dyDescent="0.25">
      <c r="C2989" s="175"/>
      <c r="E2989" s="175"/>
      <c r="H2989" s="175"/>
      <c r="I2989" s="175"/>
      <c r="J2989" s="202"/>
      <c r="K2989" s="198"/>
    </row>
    <row r="2990" spans="3:11" ht="15" customHeight="1" x14ac:dyDescent="0.25">
      <c r="C2990" s="175"/>
      <c r="E2990" s="175"/>
      <c r="H2990" s="175"/>
      <c r="I2990" s="175"/>
      <c r="J2990" s="202"/>
      <c r="K2990" s="198"/>
    </row>
    <row r="2991" spans="3:11" ht="15" customHeight="1" x14ac:dyDescent="0.25">
      <c r="C2991" s="175"/>
      <c r="E2991" s="175"/>
      <c r="H2991" s="175"/>
      <c r="I2991" s="175"/>
      <c r="J2991" s="202"/>
      <c r="K2991" s="198"/>
    </row>
    <row r="2992" spans="3:11" ht="15" customHeight="1" x14ac:dyDescent="0.25">
      <c r="C2992" s="175"/>
      <c r="E2992" s="175"/>
      <c r="H2992" s="175"/>
      <c r="I2992" s="175"/>
      <c r="J2992" s="202"/>
      <c r="K2992" s="198"/>
    </row>
    <row r="2993" spans="3:11" ht="15" customHeight="1" x14ac:dyDescent="0.25">
      <c r="C2993" s="175"/>
      <c r="E2993" s="175"/>
      <c r="H2993" s="175"/>
      <c r="I2993" s="175"/>
      <c r="J2993" s="202"/>
      <c r="K2993" s="198"/>
    </row>
    <row r="2994" spans="3:11" ht="15" customHeight="1" x14ac:dyDescent="0.25">
      <c r="C2994" s="175"/>
      <c r="E2994" s="175"/>
      <c r="H2994" s="175"/>
      <c r="I2994" s="175"/>
      <c r="J2994" s="202"/>
      <c r="K2994" s="198"/>
    </row>
    <row r="2995" spans="3:11" ht="15" customHeight="1" x14ac:dyDescent="0.25">
      <c r="C2995" s="175"/>
      <c r="E2995" s="175"/>
      <c r="H2995" s="175"/>
      <c r="I2995" s="175"/>
      <c r="J2995" s="202"/>
      <c r="K2995" s="198"/>
    </row>
    <row r="2996" spans="3:11" ht="15" customHeight="1" x14ac:dyDescent="0.25">
      <c r="C2996" s="175"/>
      <c r="E2996" s="175"/>
      <c r="H2996" s="175"/>
      <c r="I2996" s="175"/>
      <c r="J2996" s="202"/>
      <c r="K2996" s="198"/>
    </row>
    <row r="2997" spans="3:11" ht="15" customHeight="1" x14ac:dyDescent="0.25">
      <c r="C2997" s="175"/>
      <c r="E2997" s="175"/>
      <c r="H2997" s="175"/>
      <c r="I2997" s="175"/>
      <c r="J2997" s="202"/>
      <c r="K2997" s="198"/>
    </row>
    <row r="2998" spans="3:11" ht="15" customHeight="1" x14ac:dyDescent="0.25">
      <c r="C2998" s="175"/>
      <c r="E2998" s="175"/>
      <c r="H2998" s="175"/>
      <c r="I2998" s="175"/>
      <c r="J2998" s="202"/>
      <c r="K2998" s="198"/>
    </row>
    <row r="2999" spans="3:11" ht="15" customHeight="1" x14ac:dyDescent="0.25">
      <c r="C2999" s="175"/>
      <c r="E2999" s="175"/>
      <c r="H2999" s="175"/>
      <c r="I2999" s="175"/>
      <c r="J2999" s="202"/>
      <c r="K2999" s="198"/>
    </row>
    <row r="3000" spans="3:11" ht="15" customHeight="1" x14ac:dyDescent="0.25">
      <c r="C3000" s="175"/>
      <c r="E3000" s="175"/>
      <c r="H3000" s="175"/>
      <c r="I3000" s="175"/>
      <c r="J3000" s="202"/>
      <c r="K3000" s="198"/>
    </row>
    <row r="3001" spans="3:11" ht="15" customHeight="1" x14ac:dyDescent="0.25">
      <c r="C3001" s="175"/>
      <c r="E3001" s="175"/>
      <c r="H3001" s="175"/>
      <c r="I3001" s="175"/>
      <c r="J3001" s="202"/>
      <c r="K3001" s="198"/>
    </row>
    <row r="3002" spans="3:11" ht="15" customHeight="1" x14ac:dyDescent="0.25">
      <c r="C3002" s="175"/>
      <c r="E3002" s="175"/>
      <c r="H3002" s="175"/>
      <c r="I3002" s="175"/>
      <c r="J3002" s="202"/>
      <c r="K3002" s="198"/>
    </row>
    <row r="3003" spans="3:11" ht="15" customHeight="1" x14ac:dyDescent="0.25">
      <c r="C3003" s="175"/>
      <c r="E3003" s="175"/>
      <c r="H3003" s="175"/>
      <c r="I3003" s="175"/>
      <c r="J3003" s="202"/>
      <c r="K3003" s="198"/>
    </row>
    <row r="3004" spans="3:11" ht="15" customHeight="1" x14ac:dyDescent="0.25">
      <c r="C3004" s="175"/>
      <c r="E3004" s="175"/>
      <c r="H3004" s="175"/>
      <c r="I3004" s="175"/>
      <c r="J3004" s="202"/>
      <c r="K3004" s="198"/>
    </row>
    <row r="3005" spans="3:11" ht="15" customHeight="1" x14ac:dyDescent="0.25">
      <c r="C3005" s="175"/>
      <c r="E3005" s="175"/>
      <c r="H3005" s="175"/>
      <c r="I3005" s="175"/>
      <c r="J3005" s="202"/>
      <c r="K3005" s="198"/>
    </row>
    <row r="3006" spans="3:11" ht="15" customHeight="1" x14ac:dyDescent="0.25">
      <c r="C3006" s="175"/>
      <c r="E3006" s="175"/>
      <c r="H3006" s="175"/>
      <c r="I3006" s="175"/>
      <c r="J3006" s="202"/>
      <c r="K3006" s="198"/>
    </row>
    <row r="3007" spans="3:11" ht="15" customHeight="1" x14ac:dyDescent="0.25">
      <c r="C3007" s="175"/>
      <c r="E3007" s="175"/>
      <c r="H3007" s="175"/>
      <c r="I3007" s="175"/>
      <c r="J3007" s="202"/>
      <c r="K3007" s="198"/>
    </row>
    <row r="3008" spans="3:11" ht="15" customHeight="1" x14ac:dyDescent="0.25">
      <c r="C3008" s="175"/>
      <c r="E3008" s="175"/>
      <c r="H3008" s="175"/>
      <c r="I3008" s="175"/>
      <c r="J3008" s="202"/>
      <c r="K3008" s="198"/>
    </row>
    <row r="3009" spans="3:11" ht="15" customHeight="1" x14ac:dyDescent="0.25">
      <c r="C3009" s="175"/>
      <c r="E3009" s="175"/>
      <c r="H3009" s="175"/>
      <c r="I3009" s="175"/>
      <c r="J3009" s="202"/>
      <c r="K3009" s="198"/>
    </row>
    <row r="3010" spans="3:11" ht="15" customHeight="1" x14ac:dyDescent="0.25">
      <c r="C3010" s="175"/>
      <c r="E3010" s="175"/>
      <c r="H3010" s="175"/>
      <c r="I3010" s="175"/>
      <c r="J3010" s="202"/>
      <c r="K3010" s="198"/>
    </row>
    <row r="3011" spans="3:11" ht="15" customHeight="1" x14ac:dyDescent="0.25">
      <c r="C3011" s="175"/>
      <c r="E3011" s="175"/>
      <c r="H3011" s="175"/>
      <c r="I3011" s="175"/>
      <c r="J3011" s="202"/>
      <c r="K3011" s="198"/>
    </row>
    <row r="3012" spans="3:11" ht="15" customHeight="1" x14ac:dyDescent="0.25">
      <c r="C3012" s="175"/>
      <c r="E3012" s="175"/>
      <c r="H3012" s="175"/>
      <c r="I3012" s="175"/>
      <c r="J3012" s="202"/>
      <c r="K3012" s="198"/>
    </row>
    <row r="3013" spans="3:11" ht="15" customHeight="1" x14ac:dyDescent="0.25">
      <c r="C3013" s="175"/>
      <c r="E3013" s="175"/>
      <c r="H3013" s="175"/>
      <c r="I3013" s="175"/>
      <c r="J3013" s="202"/>
      <c r="K3013" s="198"/>
    </row>
    <row r="3014" spans="3:11" ht="15" customHeight="1" x14ac:dyDescent="0.25">
      <c r="C3014" s="175"/>
      <c r="E3014" s="175"/>
      <c r="H3014" s="175"/>
      <c r="I3014" s="175"/>
      <c r="J3014" s="202"/>
      <c r="K3014" s="198"/>
    </row>
    <row r="3015" spans="3:11" ht="15" customHeight="1" x14ac:dyDescent="0.25">
      <c r="C3015" s="175"/>
      <c r="E3015" s="175"/>
      <c r="H3015" s="175"/>
      <c r="I3015" s="175"/>
      <c r="J3015" s="202"/>
      <c r="K3015" s="198"/>
    </row>
    <row r="3016" spans="3:11" ht="15" customHeight="1" x14ac:dyDescent="0.25">
      <c r="C3016" s="175"/>
      <c r="E3016" s="175"/>
      <c r="H3016" s="175"/>
      <c r="I3016" s="175"/>
      <c r="J3016" s="202"/>
      <c r="K3016" s="198"/>
    </row>
    <row r="3017" spans="3:11" ht="15" customHeight="1" x14ac:dyDescent="0.25">
      <c r="C3017" s="175"/>
      <c r="E3017" s="175"/>
      <c r="H3017" s="175"/>
      <c r="I3017" s="175"/>
      <c r="J3017" s="202"/>
      <c r="K3017" s="198"/>
    </row>
    <row r="3018" spans="3:11" ht="15" customHeight="1" x14ac:dyDescent="0.25">
      <c r="C3018" s="175"/>
      <c r="E3018" s="175"/>
      <c r="H3018" s="175"/>
      <c r="I3018" s="175"/>
      <c r="J3018" s="202"/>
      <c r="K3018" s="198"/>
    </row>
    <row r="3019" spans="3:11" ht="15" customHeight="1" x14ac:dyDescent="0.25">
      <c r="C3019" s="175"/>
      <c r="E3019" s="175"/>
      <c r="H3019" s="175"/>
      <c r="I3019" s="175"/>
      <c r="J3019" s="202"/>
      <c r="K3019" s="198"/>
    </row>
    <row r="3020" spans="3:11" ht="15" customHeight="1" x14ac:dyDescent="0.25">
      <c r="C3020" s="175"/>
      <c r="E3020" s="175"/>
      <c r="H3020" s="175"/>
      <c r="I3020" s="175"/>
      <c r="J3020" s="202"/>
      <c r="K3020" s="198"/>
    </row>
    <row r="3021" spans="3:11" ht="15" customHeight="1" x14ac:dyDescent="0.25">
      <c r="C3021" s="175"/>
      <c r="E3021" s="175"/>
      <c r="H3021" s="175"/>
      <c r="I3021" s="175"/>
      <c r="J3021" s="202"/>
      <c r="K3021" s="198"/>
    </row>
    <row r="3022" spans="3:11" ht="15" customHeight="1" x14ac:dyDescent="0.25">
      <c r="C3022" s="175"/>
      <c r="E3022" s="175"/>
      <c r="H3022" s="175"/>
      <c r="I3022" s="175"/>
      <c r="J3022" s="202"/>
      <c r="K3022" s="198"/>
    </row>
    <row r="3023" spans="3:11" ht="15" customHeight="1" x14ac:dyDescent="0.25">
      <c r="C3023" s="175"/>
      <c r="E3023" s="175"/>
      <c r="H3023" s="175"/>
      <c r="I3023" s="175"/>
      <c r="J3023" s="202"/>
      <c r="K3023" s="198"/>
    </row>
    <row r="3024" spans="3:11" ht="15" customHeight="1" x14ac:dyDescent="0.25">
      <c r="C3024" s="175"/>
      <c r="E3024" s="175"/>
      <c r="H3024" s="175"/>
      <c r="I3024" s="175"/>
      <c r="J3024" s="202"/>
      <c r="K3024" s="198"/>
    </row>
    <row r="3025" spans="3:11" ht="15" customHeight="1" x14ac:dyDescent="0.25">
      <c r="C3025" s="175"/>
      <c r="E3025" s="175"/>
      <c r="H3025" s="175"/>
      <c r="I3025" s="175"/>
      <c r="J3025" s="202"/>
      <c r="K3025" s="198"/>
    </row>
    <row r="3026" spans="3:11" ht="15" customHeight="1" x14ac:dyDescent="0.25">
      <c r="C3026" s="175"/>
      <c r="E3026" s="175"/>
      <c r="H3026" s="175"/>
      <c r="I3026" s="175"/>
      <c r="J3026" s="202"/>
      <c r="K3026" s="198"/>
    </row>
    <row r="3027" spans="3:11" ht="15" customHeight="1" x14ac:dyDescent="0.25">
      <c r="C3027" s="175"/>
      <c r="E3027" s="175"/>
      <c r="H3027" s="175"/>
      <c r="I3027" s="175"/>
      <c r="J3027" s="202"/>
      <c r="K3027" s="198"/>
    </row>
    <row r="3028" spans="3:11" ht="15" customHeight="1" x14ac:dyDescent="0.25">
      <c r="C3028" s="175"/>
      <c r="E3028" s="175"/>
      <c r="H3028" s="175"/>
      <c r="I3028" s="175"/>
      <c r="J3028" s="202"/>
      <c r="K3028" s="198"/>
    </row>
    <row r="3029" spans="3:11" ht="15" customHeight="1" x14ac:dyDescent="0.25">
      <c r="C3029" s="175"/>
      <c r="E3029" s="175"/>
      <c r="H3029" s="175"/>
      <c r="I3029" s="175"/>
      <c r="J3029" s="202"/>
      <c r="K3029" s="198"/>
    </row>
    <row r="3030" spans="3:11" ht="15" customHeight="1" x14ac:dyDescent="0.25">
      <c r="C3030" s="175"/>
      <c r="E3030" s="175"/>
      <c r="H3030" s="175"/>
      <c r="I3030" s="175"/>
      <c r="J3030" s="202"/>
      <c r="K3030" s="198"/>
    </row>
    <row r="3031" spans="3:11" ht="15" customHeight="1" x14ac:dyDescent="0.25">
      <c r="C3031" s="175"/>
      <c r="E3031" s="175"/>
      <c r="H3031" s="175"/>
      <c r="I3031" s="175"/>
      <c r="J3031" s="202"/>
      <c r="K3031" s="198"/>
    </row>
    <row r="3032" spans="3:11" ht="15" customHeight="1" x14ac:dyDescent="0.25">
      <c r="C3032" s="175"/>
      <c r="E3032" s="175"/>
      <c r="H3032" s="175"/>
      <c r="I3032" s="175"/>
      <c r="J3032" s="202"/>
      <c r="K3032" s="198"/>
    </row>
    <row r="3033" spans="3:11" ht="15" customHeight="1" x14ac:dyDescent="0.25">
      <c r="C3033" s="175"/>
      <c r="E3033" s="175"/>
      <c r="H3033" s="175"/>
      <c r="I3033" s="175"/>
      <c r="J3033" s="202"/>
      <c r="K3033" s="198"/>
    </row>
    <row r="3034" spans="3:11" ht="15" customHeight="1" x14ac:dyDescent="0.25">
      <c r="C3034" s="175"/>
      <c r="E3034" s="175"/>
      <c r="H3034" s="175"/>
      <c r="I3034" s="175"/>
      <c r="J3034" s="202"/>
      <c r="K3034" s="198"/>
    </row>
    <row r="3035" spans="3:11" ht="15" customHeight="1" x14ac:dyDescent="0.25">
      <c r="C3035" s="175"/>
      <c r="E3035" s="175"/>
      <c r="H3035" s="175"/>
      <c r="I3035" s="175"/>
      <c r="J3035" s="202"/>
      <c r="K3035" s="198"/>
    </row>
    <row r="3036" spans="3:11" ht="15" customHeight="1" x14ac:dyDescent="0.25">
      <c r="C3036" s="175"/>
      <c r="E3036" s="175"/>
      <c r="H3036" s="175"/>
      <c r="I3036" s="175"/>
      <c r="J3036" s="202"/>
      <c r="K3036" s="198"/>
    </row>
    <row r="3037" spans="3:11" ht="15" customHeight="1" x14ac:dyDescent="0.25">
      <c r="C3037" s="175"/>
      <c r="E3037" s="175"/>
      <c r="H3037" s="175"/>
      <c r="I3037" s="175"/>
      <c r="J3037" s="202"/>
      <c r="K3037" s="198"/>
    </row>
    <row r="3038" spans="3:11" ht="15" customHeight="1" x14ac:dyDescent="0.25">
      <c r="C3038" s="175"/>
      <c r="E3038" s="175"/>
      <c r="H3038" s="175"/>
      <c r="I3038" s="175"/>
      <c r="J3038" s="202"/>
      <c r="K3038" s="198"/>
    </row>
    <row r="3039" spans="3:11" ht="15" customHeight="1" x14ac:dyDescent="0.25">
      <c r="C3039" s="175"/>
      <c r="E3039" s="175"/>
      <c r="H3039" s="175"/>
      <c r="I3039" s="175"/>
      <c r="J3039" s="202"/>
      <c r="K3039" s="198"/>
    </row>
    <row r="3040" spans="3:11" ht="15" customHeight="1" x14ac:dyDescent="0.25">
      <c r="C3040" s="175"/>
      <c r="E3040" s="175"/>
      <c r="H3040" s="175"/>
      <c r="I3040" s="175"/>
      <c r="J3040" s="202"/>
      <c r="K3040" s="198"/>
    </row>
    <row r="3041" spans="3:11" ht="15" customHeight="1" x14ac:dyDescent="0.25">
      <c r="C3041" s="175"/>
      <c r="E3041" s="175"/>
      <c r="H3041" s="175"/>
      <c r="I3041" s="175"/>
      <c r="J3041" s="202"/>
      <c r="K3041" s="198"/>
    </row>
    <row r="3042" spans="3:11" ht="15" customHeight="1" x14ac:dyDescent="0.25">
      <c r="C3042" s="175"/>
      <c r="E3042" s="175"/>
      <c r="H3042" s="175"/>
      <c r="I3042" s="175"/>
      <c r="J3042" s="202"/>
      <c r="K3042" s="198"/>
    </row>
    <row r="3043" spans="3:11" ht="15" customHeight="1" x14ac:dyDescent="0.25">
      <c r="C3043" s="175"/>
      <c r="E3043" s="175"/>
      <c r="H3043" s="175"/>
      <c r="I3043" s="175"/>
      <c r="J3043" s="202"/>
      <c r="K3043" s="198"/>
    </row>
    <row r="3044" spans="3:11" ht="15" customHeight="1" x14ac:dyDescent="0.25">
      <c r="C3044" s="175"/>
      <c r="E3044" s="175"/>
      <c r="H3044" s="175"/>
      <c r="I3044" s="175"/>
      <c r="J3044" s="202"/>
      <c r="K3044" s="198"/>
    </row>
    <row r="3045" spans="3:11" ht="15" customHeight="1" x14ac:dyDescent="0.25">
      <c r="C3045" s="175"/>
      <c r="E3045" s="175"/>
      <c r="H3045" s="175"/>
      <c r="I3045" s="175"/>
      <c r="J3045" s="202"/>
      <c r="K3045" s="198"/>
    </row>
    <row r="3046" spans="3:11" ht="15" customHeight="1" x14ac:dyDescent="0.25">
      <c r="C3046" s="175"/>
      <c r="E3046" s="175"/>
      <c r="H3046" s="175"/>
      <c r="I3046" s="175"/>
      <c r="J3046" s="202"/>
      <c r="K3046" s="198"/>
    </row>
    <row r="3047" spans="3:11" ht="15" customHeight="1" x14ac:dyDescent="0.25">
      <c r="C3047" s="175"/>
      <c r="E3047" s="175"/>
      <c r="H3047" s="175"/>
      <c r="I3047" s="175"/>
      <c r="J3047" s="202"/>
      <c r="K3047" s="198"/>
    </row>
    <row r="3048" spans="3:11" ht="15" customHeight="1" x14ac:dyDescent="0.25">
      <c r="C3048" s="175"/>
      <c r="E3048" s="175"/>
      <c r="H3048" s="175"/>
      <c r="I3048" s="175"/>
      <c r="J3048" s="202"/>
      <c r="K3048" s="198"/>
    </row>
    <row r="3049" spans="3:11" ht="15" customHeight="1" x14ac:dyDescent="0.25">
      <c r="C3049" s="175"/>
      <c r="E3049" s="175"/>
      <c r="H3049" s="175"/>
      <c r="I3049" s="175"/>
      <c r="J3049" s="202"/>
      <c r="K3049" s="198"/>
    </row>
    <row r="3050" spans="3:11" ht="15" customHeight="1" x14ac:dyDescent="0.25">
      <c r="C3050" s="175"/>
      <c r="E3050" s="175"/>
      <c r="H3050" s="175"/>
      <c r="I3050" s="175"/>
      <c r="J3050" s="202"/>
      <c r="K3050" s="198"/>
    </row>
    <row r="3051" spans="3:11" ht="15" customHeight="1" x14ac:dyDescent="0.25">
      <c r="C3051" s="175"/>
      <c r="E3051" s="175"/>
      <c r="H3051" s="175"/>
      <c r="I3051" s="175"/>
      <c r="J3051" s="202"/>
      <c r="K3051" s="198"/>
    </row>
    <row r="3052" spans="3:11" ht="15" customHeight="1" x14ac:dyDescent="0.25">
      <c r="C3052" s="175"/>
      <c r="E3052" s="175"/>
      <c r="H3052" s="175"/>
      <c r="I3052" s="175"/>
      <c r="J3052" s="202"/>
      <c r="K3052" s="198"/>
    </row>
    <row r="3053" spans="3:11" ht="15" customHeight="1" x14ac:dyDescent="0.25">
      <c r="C3053" s="175"/>
      <c r="E3053" s="175"/>
      <c r="H3053" s="175"/>
      <c r="I3053" s="175"/>
      <c r="J3053" s="202"/>
      <c r="K3053" s="198"/>
    </row>
    <row r="3054" spans="3:11" ht="15" customHeight="1" x14ac:dyDescent="0.25">
      <c r="C3054" s="175"/>
      <c r="E3054" s="175"/>
      <c r="H3054" s="175"/>
      <c r="I3054" s="175"/>
      <c r="J3054" s="202"/>
      <c r="K3054" s="198"/>
    </row>
    <row r="3055" spans="3:11" ht="15" customHeight="1" x14ac:dyDescent="0.25">
      <c r="C3055" s="175"/>
      <c r="E3055" s="175"/>
      <c r="H3055" s="175"/>
      <c r="I3055" s="175"/>
      <c r="J3055" s="202"/>
      <c r="K3055" s="198"/>
    </row>
    <row r="3056" spans="3:11" ht="15" customHeight="1" x14ac:dyDescent="0.25">
      <c r="C3056" s="175"/>
      <c r="E3056" s="175"/>
      <c r="H3056" s="175"/>
      <c r="I3056" s="175"/>
      <c r="J3056" s="202"/>
      <c r="K3056" s="198"/>
    </row>
    <row r="3057" spans="3:11" ht="15" customHeight="1" x14ac:dyDescent="0.25">
      <c r="C3057" s="175"/>
      <c r="E3057" s="175"/>
      <c r="H3057" s="175"/>
      <c r="I3057" s="175"/>
      <c r="J3057" s="202"/>
      <c r="K3057" s="198"/>
    </row>
    <row r="3058" spans="3:11" ht="15" customHeight="1" x14ac:dyDescent="0.25">
      <c r="C3058" s="175"/>
      <c r="E3058" s="175"/>
      <c r="H3058" s="175"/>
      <c r="I3058" s="175"/>
      <c r="J3058" s="202"/>
      <c r="K3058" s="198"/>
    </row>
    <row r="3059" spans="3:11" ht="15" customHeight="1" x14ac:dyDescent="0.25">
      <c r="C3059" s="175"/>
      <c r="E3059" s="175"/>
      <c r="H3059" s="175"/>
      <c r="I3059" s="175"/>
      <c r="J3059" s="202"/>
      <c r="K3059" s="198"/>
    </row>
    <row r="3060" spans="3:11" ht="15" customHeight="1" x14ac:dyDescent="0.25">
      <c r="C3060" s="175"/>
      <c r="E3060" s="175"/>
      <c r="H3060" s="175"/>
      <c r="I3060" s="175"/>
      <c r="J3060" s="202"/>
      <c r="K3060" s="198"/>
    </row>
    <row r="3061" spans="3:11" ht="15" customHeight="1" x14ac:dyDescent="0.25">
      <c r="C3061" s="175"/>
      <c r="E3061" s="175"/>
      <c r="H3061" s="175"/>
      <c r="I3061" s="175"/>
      <c r="J3061" s="202"/>
      <c r="K3061" s="198"/>
    </row>
    <row r="3062" spans="3:11" ht="15" customHeight="1" x14ac:dyDescent="0.25">
      <c r="C3062" s="175"/>
      <c r="E3062" s="175"/>
      <c r="H3062" s="175"/>
      <c r="I3062" s="175"/>
      <c r="J3062" s="202"/>
      <c r="K3062" s="198"/>
    </row>
    <row r="3063" spans="3:11" ht="15" customHeight="1" x14ac:dyDescent="0.25">
      <c r="C3063" s="175"/>
      <c r="E3063" s="175"/>
      <c r="H3063" s="175"/>
      <c r="I3063" s="175"/>
      <c r="J3063" s="202"/>
      <c r="K3063" s="198"/>
    </row>
    <row r="3064" spans="3:11" ht="15" customHeight="1" x14ac:dyDescent="0.25">
      <c r="C3064" s="175"/>
      <c r="E3064" s="175"/>
      <c r="H3064" s="175"/>
      <c r="I3064" s="175"/>
      <c r="J3064" s="202"/>
      <c r="K3064" s="198"/>
    </row>
    <row r="3065" spans="3:11" ht="15" customHeight="1" x14ac:dyDescent="0.25">
      <c r="C3065" s="175"/>
      <c r="E3065" s="175"/>
      <c r="H3065" s="175"/>
      <c r="I3065" s="175"/>
      <c r="J3065" s="202"/>
      <c r="K3065" s="198"/>
    </row>
    <row r="3066" spans="3:11" ht="15" customHeight="1" x14ac:dyDescent="0.25">
      <c r="C3066" s="175"/>
      <c r="E3066" s="175"/>
      <c r="H3066" s="175"/>
      <c r="I3066" s="175"/>
      <c r="J3066" s="202"/>
      <c r="K3066" s="198"/>
    </row>
    <row r="3067" spans="3:11" ht="15" customHeight="1" x14ac:dyDescent="0.25">
      <c r="C3067" s="175"/>
      <c r="E3067" s="175"/>
      <c r="H3067" s="175"/>
      <c r="I3067" s="175"/>
      <c r="J3067" s="202"/>
      <c r="K3067" s="198"/>
    </row>
    <row r="3068" spans="3:11" ht="15" customHeight="1" x14ac:dyDescent="0.25">
      <c r="C3068" s="175"/>
      <c r="E3068" s="175"/>
      <c r="H3068" s="175"/>
      <c r="I3068" s="175"/>
      <c r="J3068" s="202"/>
      <c r="K3068" s="198"/>
    </row>
    <row r="3069" spans="3:11" ht="15" customHeight="1" x14ac:dyDescent="0.25">
      <c r="C3069" s="175"/>
      <c r="E3069" s="175"/>
      <c r="H3069" s="175"/>
      <c r="I3069" s="175"/>
      <c r="J3069" s="202"/>
      <c r="K3069" s="198"/>
    </row>
    <row r="3070" spans="3:11" ht="15" customHeight="1" x14ac:dyDescent="0.25">
      <c r="C3070" s="175"/>
      <c r="E3070" s="175"/>
      <c r="H3070" s="175"/>
      <c r="I3070" s="175"/>
      <c r="J3070" s="202"/>
      <c r="K3070" s="198"/>
    </row>
    <row r="3071" spans="3:11" ht="15" customHeight="1" x14ac:dyDescent="0.25">
      <c r="C3071" s="175"/>
      <c r="E3071" s="175"/>
      <c r="H3071" s="175"/>
      <c r="I3071" s="175"/>
      <c r="J3071" s="202"/>
      <c r="K3071" s="198"/>
    </row>
    <row r="3072" spans="3:11" ht="15" customHeight="1" x14ac:dyDescent="0.25">
      <c r="C3072" s="175"/>
      <c r="E3072" s="175"/>
      <c r="H3072" s="175"/>
      <c r="I3072" s="175"/>
      <c r="J3072" s="202"/>
      <c r="K3072" s="198"/>
    </row>
    <row r="3073" spans="3:11" ht="15" customHeight="1" x14ac:dyDescent="0.25">
      <c r="C3073" s="175"/>
      <c r="E3073" s="175"/>
      <c r="H3073" s="175"/>
      <c r="I3073" s="175"/>
      <c r="J3073" s="202"/>
      <c r="K3073" s="198"/>
    </row>
    <row r="3074" spans="3:11" ht="15" customHeight="1" x14ac:dyDescent="0.25">
      <c r="C3074" s="175"/>
      <c r="E3074" s="175"/>
      <c r="H3074" s="175"/>
      <c r="I3074" s="175"/>
      <c r="J3074" s="202"/>
      <c r="K3074" s="198"/>
    </row>
    <row r="3075" spans="3:11" ht="15" customHeight="1" x14ac:dyDescent="0.25">
      <c r="C3075" s="175"/>
      <c r="E3075" s="175"/>
      <c r="H3075" s="175"/>
      <c r="I3075" s="175"/>
      <c r="J3075" s="202"/>
      <c r="K3075" s="198"/>
    </row>
    <row r="3076" spans="3:11" ht="15" customHeight="1" x14ac:dyDescent="0.25">
      <c r="C3076" s="175"/>
      <c r="E3076" s="175"/>
      <c r="H3076" s="175"/>
      <c r="I3076" s="175"/>
      <c r="J3076" s="202"/>
      <c r="K3076" s="198"/>
    </row>
    <row r="3077" spans="3:11" ht="15" customHeight="1" x14ac:dyDescent="0.25">
      <c r="C3077" s="175"/>
      <c r="E3077" s="175"/>
      <c r="H3077" s="175"/>
      <c r="I3077" s="175"/>
      <c r="J3077" s="202"/>
      <c r="K3077" s="198"/>
    </row>
    <row r="3078" spans="3:11" ht="15" customHeight="1" x14ac:dyDescent="0.25">
      <c r="C3078" s="175"/>
      <c r="E3078" s="175"/>
      <c r="H3078" s="175"/>
      <c r="I3078" s="175"/>
      <c r="J3078" s="202"/>
      <c r="K3078" s="198"/>
    </row>
    <row r="3079" spans="3:11" ht="15" customHeight="1" x14ac:dyDescent="0.25">
      <c r="C3079" s="175"/>
      <c r="E3079" s="175"/>
      <c r="H3079" s="175"/>
      <c r="I3079" s="175"/>
      <c r="J3079" s="202"/>
      <c r="K3079" s="198"/>
    </row>
    <row r="3080" spans="3:11" ht="15" customHeight="1" x14ac:dyDescent="0.25">
      <c r="C3080" s="175"/>
      <c r="E3080" s="175"/>
      <c r="H3080" s="175"/>
      <c r="I3080" s="175"/>
      <c r="J3080" s="202"/>
      <c r="K3080" s="198"/>
    </row>
    <row r="3081" spans="3:11" ht="15" customHeight="1" x14ac:dyDescent="0.25">
      <c r="C3081" s="175"/>
      <c r="E3081" s="175"/>
      <c r="H3081" s="175"/>
      <c r="I3081" s="175"/>
      <c r="J3081" s="202"/>
      <c r="K3081" s="198"/>
    </row>
    <row r="3082" spans="3:11" ht="15" customHeight="1" x14ac:dyDescent="0.25">
      <c r="C3082" s="175"/>
      <c r="E3082" s="175"/>
      <c r="H3082" s="175"/>
      <c r="I3082" s="175"/>
      <c r="J3082" s="202"/>
      <c r="K3082" s="198"/>
    </row>
    <row r="3083" spans="3:11" ht="15" customHeight="1" x14ac:dyDescent="0.25">
      <c r="C3083" s="175"/>
      <c r="E3083" s="175"/>
      <c r="H3083" s="175"/>
      <c r="I3083" s="175"/>
      <c r="J3083" s="202"/>
      <c r="K3083" s="198"/>
    </row>
    <row r="3084" spans="3:11" ht="15" customHeight="1" x14ac:dyDescent="0.25">
      <c r="C3084" s="175"/>
      <c r="E3084" s="175"/>
      <c r="H3084" s="175"/>
      <c r="I3084" s="175"/>
      <c r="J3084" s="202"/>
      <c r="K3084" s="198"/>
    </row>
    <row r="3085" spans="3:11" ht="15" customHeight="1" x14ac:dyDescent="0.25">
      <c r="C3085" s="175"/>
      <c r="E3085" s="175"/>
      <c r="H3085" s="175"/>
      <c r="I3085" s="175"/>
      <c r="J3085" s="202"/>
      <c r="K3085" s="198"/>
    </row>
    <row r="3086" spans="3:11" ht="15" customHeight="1" x14ac:dyDescent="0.25">
      <c r="C3086" s="175"/>
      <c r="E3086" s="175"/>
      <c r="H3086" s="175"/>
      <c r="I3086" s="175"/>
      <c r="J3086" s="202"/>
      <c r="K3086" s="198"/>
    </row>
    <row r="3087" spans="3:11" ht="15" customHeight="1" x14ac:dyDescent="0.25">
      <c r="C3087" s="175"/>
      <c r="E3087" s="175"/>
      <c r="H3087" s="175"/>
      <c r="I3087" s="175"/>
      <c r="J3087" s="202"/>
      <c r="K3087" s="198"/>
    </row>
    <row r="3088" spans="3:11" ht="15" customHeight="1" x14ac:dyDescent="0.25">
      <c r="C3088" s="175"/>
      <c r="E3088" s="175"/>
      <c r="H3088" s="175"/>
      <c r="I3088" s="175"/>
      <c r="J3088" s="202"/>
      <c r="K3088" s="198"/>
    </row>
    <row r="3089" spans="3:11" ht="15" customHeight="1" x14ac:dyDescent="0.25">
      <c r="C3089" s="175"/>
      <c r="E3089" s="175"/>
      <c r="H3089" s="175"/>
      <c r="I3089" s="175"/>
      <c r="J3089" s="202"/>
      <c r="K3089" s="198"/>
    </row>
    <row r="3090" spans="3:11" ht="15" customHeight="1" x14ac:dyDescent="0.25">
      <c r="C3090" s="175"/>
      <c r="E3090" s="175"/>
      <c r="H3090" s="175"/>
      <c r="I3090" s="175"/>
      <c r="J3090" s="202"/>
      <c r="K3090" s="198"/>
    </row>
    <row r="3091" spans="3:11" ht="15" customHeight="1" x14ac:dyDescent="0.25">
      <c r="C3091" s="175"/>
      <c r="E3091" s="175"/>
      <c r="H3091" s="175"/>
      <c r="I3091" s="175"/>
      <c r="J3091" s="202"/>
      <c r="K3091" s="198"/>
    </row>
    <row r="3092" spans="3:11" ht="15" customHeight="1" x14ac:dyDescent="0.25">
      <c r="C3092" s="175"/>
      <c r="E3092" s="175"/>
      <c r="H3092" s="175"/>
      <c r="I3092" s="175"/>
      <c r="J3092" s="202"/>
      <c r="K3092" s="198"/>
    </row>
    <row r="3093" spans="3:11" ht="15" customHeight="1" x14ac:dyDescent="0.25">
      <c r="C3093" s="175"/>
      <c r="E3093" s="175"/>
      <c r="H3093" s="175"/>
      <c r="I3093" s="175"/>
      <c r="J3093" s="202"/>
      <c r="K3093" s="198"/>
    </row>
    <row r="3094" spans="3:11" ht="15" customHeight="1" x14ac:dyDescent="0.25">
      <c r="C3094" s="175"/>
      <c r="E3094" s="175"/>
      <c r="H3094" s="175"/>
      <c r="I3094" s="175"/>
      <c r="J3094" s="202"/>
      <c r="K3094" s="198"/>
    </row>
    <row r="3095" spans="3:11" ht="15" customHeight="1" x14ac:dyDescent="0.25">
      <c r="C3095" s="175"/>
      <c r="E3095" s="175"/>
      <c r="H3095" s="175"/>
      <c r="I3095" s="175"/>
      <c r="J3095" s="202"/>
      <c r="K3095" s="198"/>
    </row>
    <row r="3096" spans="3:11" ht="15" customHeight="1" x14ac:dyDescent="0.25">
      <c r="C3096" s="175"/>
      <c r="E3096" s="175"/>
      <c r="H3096" s="175"/>
      <c r="I3096" s="175"/>
      <c r="J3096" s="202"/>
      <c r="K3096" s="198"/>
    </row>
    <row r="3097" spans="3:11" ht="15" customHeight="1" x14ac:dyDescent="0.25">
      <c r="C3097" s="175"/>
      <c r="E3097" s="175"/>
      <c r="H3097" s="175"/>
      <c r="I3097" s="175"/>
      <c r="J3097" s="202"/>
      <c r="K3097" s="198"/>
    </row>
    <row r="3098" spans="3:11" ht="15" customHeight="1" x14ac:dyDescent="0.25">
      <c r="C3098" s="175"/>
      <c r="E3098" s="175"/>
      <c r="H3098" s="175"/>
      <c r="I3098" s="175"/>
      <c r="J3098" s="202"/>
      <c r="K3098" s="198"/>
    </row>
    <row r="3099" spans="3:11" ht="15" customHeight="1" x14ac:dyDescent="0.25">
      <c r="C3099" s="175"/>
      <c r="E3099" s="175"/>
      <c r="H3099" s="175"/>
      <c r="I3099" s="175"/>
      <c r="J3099" s="202"/>
      <c r="K3099" s="198"/>
    </row>
    <row r="3100" spans="3:11" ht="15" customHeight="1" x14ac:dyDescent="0.25">
      <c r="C3100" s="175"/>
      <c r="E3100" s="175"/>
      <c r="H3100" s="175"/>
      <c r="I3100" s="175"/>
      <c r="J3100" s="202"/>
      <c r="K3100" s="198"/>
    </row>
    <row r="3101" spans="3:11" ht="15" customHeight="1" x14ac:dyDescent="0.25">
      <c r="C3101" s="175"/>
      <c r="E3101" s="175"/>
      <c r="H3101" s="175"/>
      <c r="I3101" s="175"/>
      <c r="J3101" s="202"/>
      <c r="K3101" s="198"/>
    </row>
    <row r="3102" spans="3:11" ht="15" customHeight="1" x14ac:dyDescent="0.25">
      <c r="C3102" s="175"/>
      <c r="E3102" s="175"/>
      <c r="H3102" s="175"/>
      <c r="I3102" s="175"/>
      <c r="J3102" s="202"/>
      <c r="K3102" s="198"/>
    </row>
    <row r="3103" spans="3:11" ht="15" customHeight="1" x14ac:dyDescent="0.25">
      <c r="C3103" s="175"/>
      <c r="E3103" s="175"/>
      <c r="H3103" s="175"/>
      <c r="I3103" s="175"/>
      <c r="J3103" s="202"/>
      <c r="K3103" s="198"/>
    </row>
    <row r="3104" spans="3:11" ht="15" customHeight="1" x14ac:dyDescent="0.25">
      <c r="C3104" s="175"/>
      <c r="E3104" s="175"/>
      <c r="H3104" s="175"/>
      <c r="I3104" s="175"/>
      <c r="J3104" s="202"/>
      <c r="K3104" s="198"/>
    </row>
    <row r="3105" spans="3:11" ht="15" customHeight="1" x14ac:dyDescent="0.25">
      <c r="C3105" s="175"/>
      <c r="E3105" s="175"/>
      <c r="H3105" s="175"/>
      <c r="I3105" s="175"/>
      <c r="J3105" s="202"/>
      <c r="K3105" s="198"/>
    </row>
    <row r="3106" spans="3:11" ht="15" customHeight="1" x14ac:dyDescent="0.25">
      <c r="C3106" s="175"/>
      <c r="E3106" s="175"/>
      <c r="H3106" s="175"/>
      <c r="I3106" s="175"/>
      <c r="J3106" s="202"/>
      <c r="K3106" s="198"/>
    </row>
    <row r="3107" spans="3:11" ht="15" customHeight="1" x14ac:dyDescent="0.25">
      <c r="C3107" s="175"/>
      <c r="E3107" s="175"/>
      <c r="H3107" s="175"/>
      <c r="I3107" s="175"/>
      <c r="J3107" s="202"/>
      <c r="K3107" s="198"/>
    </row>
    <row r="3108" spans="3:11" ht="15" customHeight="1" x14ac:dyDescent="0.25">
      <c r="C3108" s="175"/>
      <c r="E3108" s="175"/>
      <c r="H3108" s="175"/>
      <c r="I3108" s="175"/>
      <c r="J3108" s="202"/>
      <c r="K3108" s="198"/>
    </row>
    <row r="3109" spans="3:11" ht="15" customHeight="1" x14ac:dyDescent="0.25">
      <c r="C3109" s="175"/>
      <c r="E3109" s="175"/>
      <c r="H3109" s="175"/>
      <c r="I3109" s="175"/>
      <c r="J3109" s="202"/>
      <c r="K3109" s="198"/>
    </row>
    <row r="3110" spans="3:11" ht="15" customHeight="1" x14ac:dyDescent="0.25">
      <c r="C3110" s="175"/>
      <c r="E3110" s="175"/>
      <c r="H3110" s="175"/>
      <c r="I3110" s="175"/>
      <c r="J3110" s="202"/>
      <c r="K3110" s="198"/>
    </row>
    <row r="3111" spans="3:11" ht="15" customHeight="1" x14ac:dyDescent="0.25">
      <c r="C3111" s="175"/>
      <c r="E3111" s="175"/>
      <c r="H3111" s="175"/>
      <c r="I3111" s="175"/>
      <c r="J3111" s="202"/>
      <c r="K3111" s="198"/>
    </row>
    <row r="3112" spans="3:11" ht="15" customHeight="1" x14ac:dyDescent="0.25">
      <c r="C3112" s="175"/>
      <c r="E3112" s="175"/>
      <c r="H3112" s="175"/>
      <c r="I3112" s="175"/>
      <c r="J3112" s="202"/>
      <c r="K3112" s="198"/>
    </row>
    <row r="3113" spans="3:11" ht="15" customHeight="1" x14ac:dyDescent="0.25">
      <c r="C3113" s="175"/>
      <c r="E3113" s="175"/>
      <c r="H3113" s="175"/>
      <c r="I3113" s="175"/>
      <c r="J3113" s="202"/>
      <c r="K3113" s="198"/>
    </row>
    <row r="3114" spans="3:11" ht="15" customHeight="1" x14ac:dyDescent="0.25">
      <c r="C3114" s="175"/>
      <c r="E3114" s="175"/>
      <c r="H3114" s="175"/>
      <c r="I3114" s="175"/>
      <c r="J3114" s="202"/>
      <c r="K3114" s="198"/>
    </row>
    <row r="3115" spans="3:11" ht="15" customHeight="1" x14ac:dyDescent="0.25">
      <c r="C3115" s="175"/>
      <c r="E3115" s="175"/>
      <c r="H3115" s="175"/>
      <c r="I3115" s="175"/>
      <c r="J3115" s="202"/>
      <c r="K3115" s="198"/>
    </row>
    <row r="3116" spans="3:11" ht="15" customHeight="1" x14ac:dyDescent="0.25">
      <c r="C3116" s="175"/>
      <c r="E3116" s="175"/>
      <c r="H3116" s="175"/>
      <c r="I3116" s="175"/>
      <c r="J3116" s="202"/>
      <c r="K3116" s="198"/>
    </row>
    <row r="3117" spans="3:11" ht="15" customHeight="1" x14ac:dyDescent="0.25">
      <c r="C3117" s="175"/>
      <c r="E3117" s="175"/>
      <c r="H3117" s="175"/>
      <c r="I3117" s="175"/>
      <c r="J3117" s="202"/>
      <c r="K3117" s="198"/>
    </row>
    <row r="3118" spans="3:11" ht="15" customHeight="1" x14ac:dyDescent="0.25">
      <c r="C3118" s="175"/>
      <c r="E3118" s="175"/>
      <c r="H3118" s="175"/>
      <c r="I3118" s="175"/>
      <c r="J3118" s="202"/>
      <c r="K3118" s="198"/>
    </row>
    <row r="3119" spans="3:11" ht="15" customHeight="1" x14ac:dyDescent="0.25">
      <c r="C3119" s="175"/>
      <c r="E3119" s="175"/>
      <c r="H3119" s="175"/>
      <c r="I3119" s="175"/>
      <c r="J3119" s="202"/>
      <c r="K3119" s="198"/>
    </row>
    <row r="3120" spans="3:11" ht="15" customHeight="1" x14ac:dyDescent="0.25">
      <c r="C3120" s="175"/>
      <c r="E3120" s="175"/>
      <c r="H3120" s="175"/>
      <c r="I3120" s="175"/>
      <c r="J3120" s="202"/>
      <c r="K3120" s="198"/>
    </row>
    <row r="3121" spans="3:11" ht="15" customHeight="1" x14ac:dyDescent="0.25">
      <c r="C3121" s="175"/>
      <c r="E3121" s="175"/>
      <c r="H3121" s="175"/>
      <c r="I3121" s="175"/>
      <c r="J3121" s="202"/>
      <c r="K3121" s="198"/>
    </row>
    <row r="3122" spans="3:11" ht="15" customHeight="1" x14ac:dyDescent="0.25">
      <c r="C3122" s="175"/>
      <c r="E3122" s="175"/>
      <c r="H3122" s="175"/>
      <c r="I3122" s="175"/>
      <c r="J3122" s="202"/>
      <c r="K3122" s="198"/>
    </row>
    <row r="3123" spans="3:11" ht="15" customHeight="1" x14ac:dyDescent="0.25">
      <c r="C3123" s="175"/>
      <c r="E3123" s="175"/>
      <c r="H3123" s="175"/>
      <c r="I3123" s="175"/>
      <c r="J3123" s="202"/>
      <c r="K3123" s="198"/>
    </row>
    <row r="3124" spans="3:11" ht="15" customHeight="1" x14ac:dyDescent="0.25">
      <c r="C3124" s="175"/>
      <c r="E3124" s="175"/>
      <c r="H3124" s="175"/>
      <c r="I3124" s="175"/>
      <c r="J3124" s="202"/>
      <c r="K3124" s="198"/>
    </row>
    <row r="3125" spans="3:11" ht="15" customHeight="1" x14ac:dyDescent="0.25">
      <c r="C3125" s="175"/>
      <c r="E3125" s="175"/>
      <c r="H3125" s="175"/>
      <c r="I3125" s="175"/>
      <c r="J3125" s="202"/>
      <c r="K3125" s="198"/>
    </row>
    <row r="3126" spans="3:11" ht="15" customHeight="1" x14ac:dyDescent="0.25">
      <c r="C3126" s="175"/>
      <c r="E3126" s="175"/>
      <c r="H3126" s="175"/>
      <c r="I3126" s="175"/>
      <c r="J3126" s="202"/>
      <c r="K3126" s="198"/>
    </row>
    <row r="3127" spans="3:11" ht="15" customHeight="1" x14ac:dyDescent="0.25">
      <c r="C3127" s="175"/>
      <c r="E3127" s="175"/>
      <c r="H3127" s="175"/>
      <c r="I3127" s="175"/>
      <c r="J3127" s="202"/>
      <c r="K3127" s="198"/>
    </row>
    <row r="3128" spans="3:11" ht="15" customHeight="1" x14ac:dyDescent="0.25">
      <c r="C3128" s="175"/>
      <c r="E3128" s="175"/>
      <c r="H3128" s="175"/>
      <c r="I3128" s="175"/>
      <c r="J3128" s="202"/>
      <c r="K3128" s="198"/>
    </row>
    <row r="3129" spans="3:11" ht="15" customHeight="1" x14ac:dyDescent="0.25">
      <c r="C3129" s="175"/>
      <c r="E3129" s="175"/>
      <c r="H3129" s="175"/>
      <c r="I3129" s="175"/>
      <c r="J3129" s="202"/>
      <c r="K3129" s="198"/>
    </row>
    <row r="3130" spans="3:11" ht="15" customHeight="1" x14ac:dyDescent="0.25">
      <c r="C3130" s="175"/>
      <c r="E3130" s="175"/>
      <c r="H3130" s="175"/>
      <c r="I3130" s="175"/>
      <c r="J3130" s="202"/>
      <c r="K3130" s="198"/>
    </row>
    <row r="3131" spans="3:11" ht="15" customHeight="1" x14ac:dyDescent="0.25">
      <c r="C3131" s="175"/>
      <c r="E3131" s="175"/>
      <c r="H3131" s="175"/>
      <c r="I3131" s="175"/>
      <c r="J3131" s="202"/>
      <c r="K3131" s="198"/>
    </row>
    <row r="3132" spans="3:11" ht="15" customHeight="1" x14ac:dyDescent="0.25">
      <c r="C3132" s="175"/>
      <c r="E3132" s="175"/>
      <c r="H3132" s="175"/>
      <c r="I3132" s="175"/>
      <c r="J3132" s="202"/>
      <c r="K3132" s="198"/>
    </row>
    <row r="3133" spans="3:11" ht="15" customHeight="1" x14ac:dyDescent="0.25">
      <c r="C3133" s="175"/>
      <c r="E3133" s="175"/>
      <c r="H3133" s="175"/>
      <c r="I3133" s="175"/>
      <c r="J3133" s="202"/>
      <c r="K3133" s="198"/>
    </row>
    <row r="3134" spans="3:11" ht="15" customHeight="1" x14ac:dyDescent="0.25">
      <c r="C3134" s="175"/>
      <c r="E3134" s="175"/>
      <c r="H3134" s="175"/>
      <c r="I3134" s="175"/>
      <c r="J3134" s="202"/>
      <c r="K3134" s="198"/>
    </row>
    <row r="3135" spans="3:11" ht="15" customHeight="1" x14ac:dyDescent="0.25">
      <c r="C3135" s="175"/>
      <c r="E3135" s="175"/>
      <c r="H3135" s="175"/>
      <c r="I3135" s="175"/>
      <c r="J3135" s="202"/>
      <c r="K3135" s="198"/>
    </row>
    <row r="3136" spans="3:11" ht="15" customHeight="1" x14ac:dyDescent="0.25">
      <c r="C3136" s="175"/>
      <c r="E3136" s="175"/>
      <c r="H3136" s="175"/>
      <c r="I3136" s="175"/>
      <c r="J3136" s="202"/>
      <c r="K3136" s="198"/>
    </row>
    <row r="3137" spans="3:11" ht="15" customHeight="1" x14ac:dyDescent="0.25">
      <c r="C3137" s="175"/>
      <c r="E3137" s="175"/>
      <c r="H3137" s="175"/>
      <c r="I3137" s="175"/>
      <c r="J3137" s="202"/>
      <c r="K3137" s="198"/>
    </row>
    <row r="3138" spans="3:11" ht="15" customHeight="1" x14ac:dyDescent="0.25">
      <c r="C3138" s="175"/>
      <c r="E3138" s="175"/>
      <c r="H3138" s="175"/>
      <c r="I3138" s="175"/>
      <c r="J3138" s="202"/>
      <c r="K3138" s="198"/>
    </row>
    <row r="3139" spans="3:11" ht="15" customHeight="1" x14ac:dyDescent="0.25">
      <c r="C3139" s="175"/>
      <c r="E3139" s="175"/>
      <c r="H3139" s="175"/>
      <c r="I3139" s="175"/>
      <c r="J3139" s="202"/>
      <c r="K3139" s="198"/>
    </row>
    <row r="3140" spans="3:11" ht="15" customHeight="1" x14ac:dyDescent="0.25">
      <c r="C3140" s="175"/>
      <c r="E3140" s="175"/>
      <c r="H3140" s="175"/>
      <c r="I3140" s="175"/>
      <c r="J3140" s="202"/>
      <c r="K3140" s="198"/>
    </row>
    <row r="3141" spans="3:11" ht="15" customHeight="1" x14ac:dyDescent="0.25">
      <c r="C3141" s="175"/>
      <c r="E3141" s="175"/>
      <c r="H3141" s="175"/>
      <c r="I3141" s="175"/>
      <c r="J3141" s="202"/>
      <c r="K3141" s="198"/>
    </row>
    <row r="3142" spans="3:11" ht="15" customHeight="1" x14ac:dyDescent="0.25">
      <c r="C3142" s="175"/>
      <c r="E3142" s="175"/>
      <c r="H3142" s="175"/>
      <c r="I3142" s="175"/>
      <c r="J3142" s="202"/>
      <c r="K3142" s="198"/>
    </row>
    <row r="3143" spans="3:11" ht="15" customHeight="1" x14ac:dyDescent="0.25">
      <c r="C3143" s="175"/>
      <c r="E3143" s="175"/>
      <c r="H3143" s="175"/>
      <c r="I3143" s="175"/>
      <c r="J3143" s="202"/>
      <c r="K3143" s="198"/>
    </row>
    <row r="3144" spans="3:11" ht="15" customHeight="1" x14ac:dyDescent="0.25">
      <c r="C3144" s="175"/>
      <c r="E3144" s="175"/>
      <c r="H3144" s="175"/>
      <c r="I3144" s="175"/>
      <c r="J3144" s="202"/>
      <c r="K3144" s="198"/>
    </row>
    <row r="3145" spans="3:11" ht="15" customHeight="1" x14ac:dyDescent="0.25">
      <c r="C3145" s="175"/>
      <c r="E3145" s="175"/>
      <c r="H3145" s="175"/>
      <c r="I3145" s="175"/>
      <c r="J3145" s="202"/>
      <c r="K3145" s="198"/>
    </row>
    <row r="3146" spans="3:11" ht="15" customHeight="1" x14ac:dyDescent="0.25">
      <c r="C3146" s="175"/>
      <c r="E3146" s="175"/>
      <c r="H3146" s="175"/>
      <c r="I3146" s="175"/>
      <c r="J3146" s="202"/>
      <c r="K3146" s="198"/>
    </row>
    <row r="3147" spans="3:11" ht="15" customHeight="1" x14ac:dyDescent="0.25">
      <c r="C3147" s="175"/>
      <c r="E3147" s="175"/>
      <c r="H3147" s="175"/>
      <c r="I3147" s="175"/>
      <c r="J3147" s="202"/>
      <c r="K3147" s="198"/>
    </row>
    <row r="3148" spans="3:11" ht="15" customHeight="1" x14ac:dyDescent="0.25">
      <c r="C3148" s="175"/>
      <c r="E3148" s="175"/>
      <c r="H3148" s="175"/>
      <c r="I3148" s="175"/>
      <c r="J3148" s="202"/>
      <c r="K3148" s="198"/>
    </row>
    <row r="3149" spans="3:11" ht="15" customHeight="1" x14ac:dyDescent="0.25">
      <c r="C3149" s="175"/>
      <c r="E3149" s="175"/>
      <c r="H3149" s="175"/>
      <c r="I3149" s="175"/>
      <c r="J3149" s="202"/>
      <c r="K3149" s="198"/>
    </row>
    <row r="3150" spans="3:11" ht="15" customHeight="1" x14ac:dyDescent="0.25">
      <c r="C3150" s="175"/>
      <c r="E3150" s="175"/>
      <c r="H3150" s="175"/>
      <c r="I3150" s="175"/>
      <c r="J3150" s="202"/>
      <c r="K3150" s="198"/>
    </row>
    <row r="3151" spans="3:11" ht="15" customHeight="1" x14ac:dyDescent="0.25">
      <c r="C3151" s="175"/>
      <c r="E3151" s="175"/>
      <c r="H3151" s="175"/>
      <c r="I3151" s="175"/>
      <c r="J3151" s="202"/>
      <c r="K3151" s="198"/>
    </row>
    <row r="3152" spans="3:11" ht="15" customHeight="1" x14ac:dyDescent="0.25">
      <c r="C3152" s="175"/>
      <c r="E3152" s="175"/>
      <c r="H3152" s="175"/>
      <c r="I3152" s="175"/>
      <c r="J3152" s="202"/>
      <c r="K3152" s="198"/>
    </row>
    <row r="3153" spans="3:11" ht="15" customHeight="1" x14ac:dyDescent="0.25">
      <c r="C3153" s="175"/>
      <c r="E3153" s="175"/>
      <c r="H3153" s="175"/>
      <c r="I3153" s="175"/>
      <c r="J3153" s="202"/>
      <c r="K3153" s="198"/>
    </row>
    <row r="3154" spans="3:11" ht="15" customHeight="1" x14ac:dyDescent="0.25">
      <c r="C3154" s="175"/>
      <c r="E3154" s="175"/>
      <c r="H3154" s="175"/>
      <c r="I3154" s="175"/>
      <c r="J3154" s="202"/>
      <c r="K3154" s="198"/>
    </row>
    <row r="3155" spans="3:11" ht="15" customHeight="1" x14ac:dyDescent="0.25">
      <c r="C3155" s="175"/>
      <c r="E3155" s="175"/>
      <c r="H3155" s="175"/>
      <c r="I3155" s="175"/>
      <c r="J3155" s="202"/>
      <c r="K3155" s="198"/>
    </row>
    <row r="3156" spans="3:11" ht="15" customHeight="1" x14ac:dyDescent="0.25">
      <c r="C3156" s="175"/>
      <c r="E3156" s="175"/>
      <c r="H3156" s="175"/>
      <c r="I3156" s="175"/>
      <c r="J3156" s="202"/>
      <c r="K3156" s="198"/>
    </row>
    <row r="3157" spans="3:11" ht="15" customHeight="1" x14ac:dyDescent="0.25">
      <c r="C3157" s="175"/>
      <c r="E3157" s="175"/>
      <c r="H3157" s="175"/>
      <c r="I3157" s="175"/>
      <c r="J3157" s="202"/>
      <c r="K3157" s="198"/>
    </row>
    <row r="3158" spans="3:11" ht="15" customHeight="1" x14ac:dyDescent="0.25">
      <c r="C3158" s="175"/>
      <c r="E3158" s="175"/>
      <c r="H3158" s="175"/>
      <c r="I3158" s="175"/>
      <c r="J3158" s="202"/>
      <c r="K3158" s="198"/>
    </row>
    <row r="3159" spans="3:11" ht="15" customHeight="1" x14ac:dyDescent="0.25">
      <c r="C3159" s="175"/>
      <c r="E3159" s="175"/>
      <c r="H3159" s="175"/>
      <c r="I3159" s="175"/>
      <c r="J3159" s="202"/>
      <c r="K3159" s="198"/>
    </row>
    <row r="3160" spans="3:11" ht="15" customHeight="1" x14ac:dyDescent="0.25">
      <c r="C3160" s="175"/>
      <c r="E3160" s="175"/>
      <c r="H3160" s="175"/>
      <c r="I3160" s="175"/>
      <c r="J3160" s="202"/>
      <c r="K3160" s="198"/>
    </row>
    <row r="3161" spans="3:11" ht="15" customHeight="1" x14ac:dyDescent="0.25">
      <c r="C3161" s="175"/>
      <c r="E3161" s="175"/>
      <c r="H3161" s="175"/>
      <c r="I3161" s="175"/>
      <c r="J3161" s="202"/>
      <c r="K3161" s="198"/>
    </row>
    <row r="3162" spans="3:11" ht="15" customHeight="1" x14ac:dyDescent="0.25">
      <c r="C3162" s="175"/>
      <c r="E3162" s="175"/>
      <c r="H3162" s="175"/>
      <c r="I3162" s="175"/>
      <c r="J3162" s="202"/>
      <c r="K3162" s="198"/>
    </row>
    <row r="3163" spans="3:11" ht="15" customHeight="1" x14ac:dyDescent="0.25">
      <c r="C3163" s="175"/>
      <c r="E3163" s="175"/>
      <c r="H3163" s="175"/>
      <c r="I3163" s="175"/>
      <c r="J3163" s="202"/>
      <c r="K3163" s="198"/>
    </row>
    <row r="3164" spans="3:11" ht="15" customHeight="1" x14ac:dyDescent="0.25">
      <c r="C3164" s="175"/>
      <c r="E3164" s="175"/>
      <c r="H3164" s="175"/>
      <c r="I3164" s="175"/>
      <c r="J3164" s="202"/>
      <c r="K3164" s="198"/>
    </row>
    <row r="3165" spans="3:11" ht="15" customHeight="1" x14ac:dyDescent="0.25">
      <c r="C3165" s="175"/>
      <c r="E3165" s="175"/>
      <c r="H3165" s="175"/>
      <c r="I3165" s="175"/>
      <c r="J3165" s="202"/>
      <c r="K3165" s="198"/>
    </row>
    <row r="3166" spans="3:11" ht="15" customHeight="1" x14ac:dyDescent="0.25">
      <c r="C3166" s="175"/>
      <c r="E3166" s="175"/>
      <c r="H3166" s="175"/>
      <c r="I3166" s="175"/>
      <c r="J3166" s="202"/>
      <c r="K3166" s="198"/>
    </row>
    <row r="3167" spans="3:11" ht="15" customHeight="1" x14ac:dyDescent="0.25">
      <c r="C3167" s="175"/>
      <c r="E3167" s="175"/>
      <c r="H3167" s="175"/>
      <c r="I3167" s="175"/>
      <c r="J3167" s="202"/>
      <c r="K3167" s="198"/>
    </row>
    <row r="3168" spans="3:11" ht="15" customHeight="1" x14ac:dyDescent="0.25">
      <c r="C3168" s="175"/>
      <c r="E3168" s="175"/>
      <c r="H3168" s="175"/>
      <c r="I3168" s="175"/>
      <c r="J3168" s="202"/>
      <c r="K3168" s="198"/>
    </row>
    <row r="3169" spans="3:11" ht="15" customHeight="1" x14ac:dyDescent="0.25">
      <c r="C3169" s="175"/>
      <c r="E3169" s="175"/>
      <c r="H3169" s="175"/>
      <c r="I3169" s="175"/>
      <c r="J3169" s="202"/>
      <c r="K3169" s="198"/>
    </row>
    <row r="3170" spans="3:11" ht="15" customHeight="1" x14ac:dyDescent="0.25">
      <c r="C3170" s="175"/>
      <c r="E3170" s="175"/>
      <c r="H3170" s="175"/>
      <c r="I3170" s="175"/>
      <c r="J3170" s="202"/>
      <c r="K3170" s="198"/>
    </row>
    <row r="3171" spans="3:11" ht="15" customHeight="1" x14ac:dyDescent="0.25">
      <c r="C3171" s="175"/>
      <c r="E3171" s="175"/>
      <c r="H3171" s="175"/>
      <c r="I3171" s="175"/>
      <c r="J3171" s="202"/>
      <c r="K3171" s="198"/>
    </row>
    <row r="3172" spans="3:11" ht="15" customHeight="1" x14ac:dyDescent="0.25">
      <c r="C3172" s="175"/>
      <c r="E3172" s="175"/>
      <c r="H3172" s="175"/>
      <c r="I3172" s="175"/>
      <c r="J3172" s="202"/>
      <c r="K3172" s="198"/>
    </row>
    <row r="3173" spans="3:11" ht="15" customHeight="1" x14ac:dyDescent="0.25">
      <c r="C3173" s="175"/>
      <c r="E3173" s="175"/>
      <c r="H3173" s="175"/>
      <c r="I3173" s="175"/>
      <c r="J3173" s="202"/>
      <c r="K3173" s="198"/>
    </row>
    <row r="3174" spans="3:11" ht="15" customHeight="1" x14ac:dyDescent="0.25">
      <c r="C3174" s="175"/>
      <c r="E3174" s="175"/>
      <c r="H3174" s="175"/>
      <c r="I3174" s="175"/>
      <c r="J3174" s="202"/>
      <c r="K3174" s="198"/>
    </row>
    <row r="3175" spans="3:11" ht="15" customHeight="1" x14ac:dyDescent="0.25">
      <c r="C3175" s="175"/>
      <c r="E3175" s="175"/>
      <c r="H3175" s="175"/>
      <c r="I3175" s="175"/>
      <c r="J3175" s="202"/>
      <c r="K3175" s="198"/>
    </row>
    <row r="3176" spans="3:11" ht="15" customHeight="1" x14ac:dyDescent="0.25">
      <c r="C3176" s="175"/>
      <c r="E3176" s="175"/>
      <c r="H3176" s="175"/>
      <c r="I3176" s="175"/>
      <c r="J3176" s="202"/>
      <c r="K3176" s="198"/>
    </row>
    <row r="3177" spans="3:11" ht="15" customHeight="1" x14ac:dyDescent="0.25">
      <c r="C3177" s="175"/>
      <c r="E3177" s="175"/>
      <c r="H3177" s="175"/>
      <c r="I3177" s="175"/>
      <c r="J3177" s="202"/>
      <c r="K3177" s="198"/>
    </row>
    <row r="3178" spans="3:11" ht="15" customHeight="1" x14ac:dyDescent="0.25">
      <c r="C3178" s="175"/>
      <c r="E3178" s="175"/>
      <c r="H3178" s="175"/>
      <c r="I3178" s="175"/>
      <c r="J3178" s="202"/>
      <c r="K3178" s="198"/>
    </row>
    <row r="3179" spans="3:11" ht="15" customHeight="1" x14ac:dyDescent="0.25">
      <c r="C3179" s="175"/>
      <c r="E3179" s="175"/>
      <c r="H3179" s="175"/>
      <c r="I3179" s="175"/>
      <c r="J3179" s="202"/>
      <c r="K3179" s="198"/>
    </row>
    <row r="3180" spans="3:11" ht="15" customHeight="1" x14ac:dyDescent="0.25">
      <c r="C3180" s="175"/>
      <c r="E3180" s="175"/>
      <c r="H3180" s="175"/>
      <c r="I3180" s="175"/>
      <c r="J3180" s="202"/>
      <c r="K3180" s="198"/>
    </row>
    <row r="3181" spans="3:11" ht="15" customHeight="1" x14ac:dyDescent="0.25">
      <c r="C3181" s="175"/>
      <c r="E3181" s="175"/>
      <c r="H3181" s="175"/>
      <c r="I3181" s="175"/>
      <c r="J3181" s="202"/>
      <c r="K3181" s="198"/>
    </row>
    <row r="3182" spans="3:11" ht="15" customHeight="1" x14ac:dyDescent="0.25">
      <c r="C3182" s="175"/>
      <c r="E3182" s="175"/>
      <c r="H3182" s="175"/>
      <c r="I3182" s="175"/>
      <c r="J3182" s="202"/>
      <c r="K3182" s="198"/>
    </row>
    <row r="3183" spans="3:11" ht="15" customHeight="1" x14ac:dyDescent="0.25">
      <c r="C3183" s="175"/>
      <c r="E3183" s="175"/>
      <c r="H3183" s="175"/>
      <c r="I3183" s="175"/>
      <c r="J3183" s="202"/>
      <c r="K3183" s="198"/>
    </row>
    <row r="3184" spans="3:11" ht="15" customHeight="1" x14ac:dyDescent="0.25">
      <c r="C3184" s="175"/>
      <c r="E3184" s="175"/>
      <c r="H3184" s="175"/>
      <c r="I3184" s="175"/>
      <c r="J3184" s="202"/>
      <c r="K3184" s="198"/>
    </row>
    <row r="3185" spans="3:11" ht="15" customHeight="1" x14ac:dyDescent="0.25">
      <c r="C3185" s="175"/>
      <c r="E3185" s="175"/>
      <c r="H3185" s="175"/>
      <c r="I3185" s="175"/>
      <c r="J3185" s="202"/>
      <c r="K3185" s="198"/>
    </row>
    <row r="3186" spans="3:11" ht="15" customHeight="1" x14ac:dyDescent="0.25">
      <c r="C3186" s="175"/>
      <c r="E3186" s="175"/>
      <c r="H3186" s="175"/>
      <c r="I3186" s="175"/>
      <c r="J3186" s="202"/>
      <c r="K3186" s="198"/>
    </row>
    <row r="3187" spans="3:11" ht="15" customHeight="1" x14ac:dyDescent="0.25">
      <c r="C3187" s="175"/>
      <c r="E3187" s="175"/>
      <c r="H3187" s="175"/>
      <c r="I3187" s="175"/>
      <c r="J3187" s="202"/>
      <c r="K3187" s="198"/>
    </row>
    <row r="3188" spans="3:11" ht="15" customHeight="1" x14ac:dyDescent="0.25">
      <c r="C3188" s="175"/>
      <c r="E3188" s="175"/>
      <c r="H3188" s="175"/>
      <c r="I3188" s="175"/>
      <c r="J3188" s="202"/>
      <c r="K3188" s="198"/>
    </row>
    <row r="3189" spans="3:11" ht="15" customHeight="1" x14ac:dyDescent="0.25">
      <c r="C3189" s="175"/>
      <c r="E3189" s="175"/>
      <c r="H3189" s="175"/>
      <c r="I3189" s="175"/>
      <c r="J3189" s="202"/>
      <c r="K3189" s="198"/>
    </row>
    <row r="3190" spans="3:11" ht="15" customHeight="1" x14ac:dyDescent="0.25">
      <c r="C3190" s="175"/>
      <c r="E3190" s="175"/>
      <c r="H3190" s="175"/>
      <c r="I3190" s="175"/>
      <c r="J3190" s="202"/>
      <c r="K3190" s="198"/>
    </row>
    <row r="3191" spans="3:11" ht="15" customHeight="1" x14ac:dyDescent="0.25">
      <c r="C3191" s="175"/>
      <c r="E3191" s="175"/>
      <c r="H3191" s="175"/>
      <c r="I3191" s="175"/>
      <c r="J3191" s="202"/>
      <c r="K3191" s="198"/>
    </row>
    <row r="3192" spans="3:11" ht="15" customHeight="1" x14ac:dyDescent="0.25">
      <c r="C3192" s="175"/>
      <c r="E3192" s="175"/>
      <c r="H3192" s="175"/>
      <c r="I3192" s="175"/>
      <c r="J3192" s="202"/>
      <c r="K3192" s="198"/>
    </row>
    <row r="3193" spans="3:11" ht="15" customHeight="1" x14ac:dyDescent="0.25">
      <c r="C3193" s="175"/>
      <c r="E3193" s="175"/>
      <c r="H3193" s="175"/>
      <c r="I3193" s="175"/>
      <c r="J3193" s="202"/>
      <c r="K3193" s="198"/>
    </row>
    <row r="3194" spans="3:11" ht="15" customHeight="1" x14ac:dyDescent="0.25">
      <c r="C3194" s="175"/>
      <c r="E3194" s="175"/>
      <c r="H3194" s="175"/>
      <c r="I3194" s="175"/>
      <c r="J3194" s="202"/>
      <c r="K3194" s="198"/>
    </row>
    <row r="3195" spans="3:11" ht="15" customHeight="1" x14ac:dyDescent="0.25">
      <c r="C3195" s="175"/>
      <c r="E3195" s="175"/>
      <c r="H3195" s="175"/>
      <c r="I3195" s="175"/>
      <c r="J3195" s="202"/>
      <c r="K3195" s="198"/>
    </row>
    <row r="3196" spans="3:11" ht="15" customHeight="1" x14ac:dyDescent="0.25">
      <c r="C3196" s="175"/>
      <c r="E3196" s="175"/>
      <c r="H3196" s="175"/>
      <c r="I3196" s="175"/>
      <c r="J3196" s="202"/>
      <c r="K3196" s="198"/>
    </row>
    <row r="3197" spans="3:11" ht="15" customHeight="1" x14ac:dyDescent="0.25">
      <c r="C3197" s="175"/>
      <c r="E3197" s="175"/>
      <c r="H3197" s="175"/>
      <c r="I3197" s="175"/>
      <c r="J3197" s="202"/>
      <c r="K3197" s="198"/>
    </row>
    <row r="3198" spans="3:11" ht="15" customHeight="1" x14ac:dyDescent="0.25">
      <c r="C3198" s="175"/>
      <c r="E3198" s="175"/>
      <c r="H3198" s="175"/>
      <c r="I3198" s="175"/>
      <c r="J3198" s="202"/>
      <c r="K3198" s="198"/>
    </row>
    <row r="3199" spans="3:11" ht="15" customHeight="1" x14ac:dyDescent="0.25">
      <c r="C3199" s="175"/>
      <c r="E3199" s="175"/>
      <c r="H3199" s="175"/>
      <c r="I3199" s="175"/>
      <c r="J3199" s="202"/>
      <c r="K3199" s="198"/>
    </row>
    <row r="3200" spans="3:11" ht="15" customHeight="1" x14ac:dyDescent="0.25">
      <c r="C3200" s="175"/>
      <c r="E3200" s="175"/>
      <c r="H3200" s="175"/>
      <c r="I3200" s="175"/>
      <c r="J3200" s="202"/>
      <c r="K3200" s="198"/>
    </row>
    <row r="3201" spans="3:11" ht="15" customHeight="1" x14ac:dyDescent="0.25">
      <c r="C3201" s="175"/>
      <c r="E3201" s="175"/>
      <c r="H3201" s="175"/>
      <c r="I3201" s="175"/>
      <c r="J3201" s="202"/>
      <c r="K3201" s="198"/>
    </row>
    <row r="3202" spans="3:11" ht="15" customHeight="1" x14ac:dyDescent="0.25">
      <c r="C3202" s="175"/>
      <c r="E3202" s="175"/>
      <c r="H3202" s="175"/>
      <c r="I3202" s="175"/>
      <c r="J3202" s="202"/>
      <c r="K3202" s="198"/>
    </row>
    <row r="3203" spans="3:11" ht="15" customHeight="1" x14ac:dyDescent="0.25">
      <c r="C3203" s="175"/>
      <c r="E3203" s="175"/>
      <c r="H3203" s="175"/>
      <c r="I3203" s="175"/>
      <c r="J3203" s="202"/>
      <c r="K3203" s="198"/>
    </row>
    <row r="3204" spans="3:11" ht="15" customHeight="1" x14ac:dyDescent="0.25">
      <c r="C3204" s="175"/>
      <c r="E3204" s="175"/>
      <c r="H3204" s="175"/>
      <c r="I3204" s="175"/>
      <c r="J3204" s="202"/>
      <c r="K3204" s="198"/>
    </row>
    <row r="3205" spans="3:11" ht="15" customHeight="1" x14ac:dyDescent="0.25">
      <c r="C3205" s="175"/>
      <c r="E3205" s="175"/>
      <c r="H3205" s="175"/>
      <c r="I3205" s="175"/>
      <c r="J3205" s="202"/>
      <c r="K3205" s="198"/>
    </row>
    <row r="3206" spans="3:11" ht="15" customHeight="1" x14ac:dyDescent="0.25">
      <c r="C3206" s="175"/>
      <c r="E3206" s="175"/>
      <c r="H3206" s="175"/>
      <c r="I3206" s="175"/>
      <c r="J3206" s="202"/>
      <c r="K3206" s="198"/>
    </row>
    <row r="3207" spans="3:11" ht="15" customHeight="1" x14ac:dyDescent="0.25">
      <c r="C3207" s="175"/>
      <c r="E3207" s="175"/>
      <c r="H3207" s="175"/>
      <c r="I3207" s="175"/>
      <c r="J3207" s="202"/>
      <c r="K3207" s="198"/>
    </row>
    <row r="3208" spans="3:11" ht="15" customHeight="1" x14ac:dyDescent="0.25">
      <c r="C3208" s="175"/>
      <c r="E3208" s="175"/>
      <c r="H3208" s="175"/>
      <c r="I3208" s="175"/>
      <c r="J3208" s="202"/>
      <c r="K3208" s="198"/>
    </row>
    <row r="3209" spans="3:11" ht="15" customHeight="1" x14ac:dyDescent="0.25">
      <c r="C3209" s="175"/>
      <c r="E3209" s="175"/>
      <c r="H3209" s="175"/>
      <c r="I3209" s="175"/>
      <c r="J3209" s="202"/>
      <c r="K3209" s="198"/>
    </row>
    <row r="3210" spans="3:11" ht="15" customHeight="1" x14ac:dyDescent="0.25">
      <c r="C3210" s="175"/>
      <c r="E3210" s="175"/>
      <c r="H3210" s="175"/>
      <c r="I3210" s="175"/>
      <c r="J3210" s="202"/>
      <c r="K3210" s="198"/>
    </row>
    <row r="3211" spans="3:11" ht="15" customHeight="1" x14ac:dyDescent="0.25">
      <c r="C3211" s="175"/>
      <c r="E3211" s="175"/>
      <c r="H3211" s="175"/>
      <c r="I3211" s="175"/>
      <c r="J3211" s="202"/>
      <c r="K3211" s="198"/>
    </row>
    <row r="3212" spans="3:11" ht="15" customHeight="1" x14ac:dyDescent="0.25">
      <c r="C3212" s="175"/>
      <c r="E3212" s="175"/>
      <c r="H3212" s="175"/>
      <c r="I3212" s="175"/>
      <c r="J3212" s="202"/>
      <c r="K3212" s="198"/>
    </row>
    <row r="3213" spans="3:11" ht="15" customHeight="1" x14ac:dyDescent="0.25">
      <c r="C3213" s="175"/>
      <c r="E3213" s="175"/>
      <c r="H3213" s="175"/>
      <c r="I3213" s="175"/>
      <c r="J3213" s="202"/>
      <c r="K3213" s="198"/>
    </row>
    <row r="3214" spans="3:11" ht="15" customHeight="1" x14ac:dyDescent="0.25">
      <c r="C3214" s="175"/>
      <c r="E3214" s="175"/>
      <c r="H3214" s="175"/>
      <c r="I3214" s="175"/>
      <c r="J3214" s="202"/>
      <c r="K3214" s="198"/>
    </row>
    <row r="3215" spans="3:11" ht="15" customHeight="1" x14ac:dyDescent="0.25">
      <c r="C3215" s="175"/>
      <c r="E3215" s="175"/>
      <c r="H3215" s="175"/>
      <c r="I3215" s="175"/>
      <c r="J3215" s="202"/>
      <c r="K3215" s="198"/>
    </row>
    <row r="3216" spans="3:11" ht="15" customHeight="1" x14ac:dyDescent="0.25">
      <c r="C3216" s="175"/>
      <c r="E3216" s="175"/>
      <c r="H3216" s="175"/>
      <c r="I3216" s="175"/>
      <c r="J3216" s="202"/>
      <c r="K3216" s="198"/>
    </row>
    <row r="3217" spans="3:11" ht="15" customHeight="1" x14ac:dyDescent="0.25">
      <c r="C3217" s="175"/>
      <c r="E3217" s="175"/>
      <c r="H3217" s="175"/>
      <c r="I3217" s="175"/>
      <c r="J3217" s="202"/>
      <c r="K3217" s="198"/>
    </row>
    <row r="3218" spans="3:11" ht="15" customHeight="1" x14ac:dyDescent="0.25">
      <c r="C3218" s="175"/>
      <c r="E3218" s="175"/>
      <c r="H3218" s="175"/>
      <c r="I3218" s="175"/>
      <c r="J3218" s="202"/>
      <c r="K3218" s="198"/>
    </row>
    <row r="3219" spans="3:11" ht="15" customHeight="1" x14ac:dyDescent="0.25">
      <c r="C3219" s="175"/>
      <c r="E3219" s="175"/>
      <c r="H3219" s="175"/>
      <c r="I3219" s="175"/>
      <c r="J3219" s="202"/>
      <c r="K3219" s="198"/>
    </row>
    <row r="3220" spans="3:11" ht="15" customHeight="1" x14ac:dyDescent="0.25">
      <c r="C3220" s="175"/>
      <c r="E3220" s="175"/>
      <c r="H3220" s="175"/>
      <c r="I3220" s="175"/>
      <c r="J3220" s="202"/>
      <c r="K3220" s="198"/>
    </row>
    <row r="3221" spans="3:11" ht="15" customHeight="1" x14ac:dyDescent="0.25">
      <c r="C3221" s="175"/>
      <c r="E3221" s="175"/>
      <c r="H3221" s="175"/>
      <c r="I3221" s="175"/>
      <c r="J3221" s="202"/>
      <c r="K3221" s="198"/>
    </row>
    <row r="3222" spans="3:11" ht="15" customHeight="1" x14ac:dyDescent="0.25">
      <c r="C3222" s="175"/>
      <c r="E3222" s="175"/>
      <c r="H3222" s="175"/>
      <c r="I3222" s="175"/>
      <c r="J3222" s="202"/>
      <c r="K3222" s="198"/>
    </row>
    <row r="3223" spans="3:11" ht="15" customHeight="1" x14ac:dyDescent="0.25">
      <c r="C3223" s="175"/>
      <c r="E3223" s="175"/>
      <c r="H3223" s="175"/>
      <c r="I3223" s="175"/>
      <c r="J3223" s="202"/>
      <c r="K3223" s="198"/>
    </row>
    <row r="3224" spans="3:11" ht="15" customHeight="1" x14ac:dyDescent="0.25">
      <c r="C3224" s="175"/>
      <c r="E3224" s="175"/>
      <c r="H3224" s="175"/>
      <c r="I3224" s="175"/>
      <c r="J3224" s="202"/>
      <c r="K3224" s="198"/>
    </row>
    <row r="3225" spans="3:11" ht="15" customHeight="1" x14ac:dyDescent="0.25">
      <c r="C3225" s="175"/>
      <c r="E3225" s="175"/>
      <c r="H3225" s="175"/>
      <c r="I3225" s="175"/>
      <c r="J3225" s="202"/>
      <c r="K3225" s="198"/>
    </row>
    <row r="3226" spans="3:11" ht="15" customHeight="1" x14ac:dyDescent="0.25">
      <c r="C3226" s="175"/>
      <c r="E3226" s="175"/>
      <c r="H3226" s="175"/>
      <c r="I3226" s="175"/>
      <c r="J3226" s="202"/>
      <c r="K3226" s="198"/>
    </row>
    <row r="3227" spans="3:11" ht="15" customHeight="1" x14ac:dyDescent="0.25">
      <c r="C3227" s="175"/>
      <c r="E3227" s="175"/>
      <c r="H3227" s="175"/>
      <c r="I3227" s="175"/>
      <c r="J3227" s="202"/>
      <c r="K3227" s="198"/>
    </row>
    <row r="3228" spans="3:11" ht="15" customHeight="1" x14ac:dyDescent="0.25">
      <c r="C3228" s="175"/>
      <c r="E3228" s="175"/>
      <c r="H3228" s="175"/>
      <c r="I3228" s="175"/>
      <c r="J3228" s="202"/>
      <c r="K3228" s="198"/>
    </row>
    <row r="3229" spans="3:11" ht="15" customHeight="1" x14ac:dyDescent="0.25">
      <c r="C3229" s="175"/>
      <c r="E3229" s="175"/>
      <c r="H3229" s="175"/>
      <c r="I3229" s="175"/>
      <c r="J3229" s="202"/>
      <c r="K3229" s="198"/>
    </row>
    <row r="3230" spans="3:11" ht="15" customHeight="1" x14ac:dyDescent="0.25">
      <c r="C3230" s="175"/>
      <c r="E3230" s="175"/>
      <c r="H3230" s="175"/>
      <c r="I3230" s="175"/>
      <c r="J3230" s="202"/>
      <c r="K3230" s="198"/>
    </row>
    <row r="3231" spans="3:11" ht="15" customHeight="1" x14ac:dyDescent="0.25">
      <c r="C3231" s="175"/>
      <c r="E3231" s="175"/>
      <c r="H3231" s="175"/>
      <c r="I3231" s="175"/>
      <c r="J3231" s="202"/>
      <c r="K3231" s="198"/>
    </row>
    <row r="3232" spans="3:11" ht="15" customHeight="1" x14ac:dyDescent="0.25">
      <c r="C3232" s="175"/>
      <c r="E3232" s="175"/>
      <c r="H3232" s="175"/>
      <c r="I3232" s="175"/>
      <c r="J3232" s="202"/>
      <c r="K3232" s="198"/>
    </row>
    <row r="3233" spans="3:11" ht="15" customHeight="1" x14ac:dyDescent="0.25">
      <c r="C3233" s="175"/>
      <c r="E3233" s="175"/>
      <c r="H3233" s="175"/>
      <c r="I3233" s="175"/>
      <c r="J3233" s="202"/>
      <c r="K3233" s="198"/>
    </row>
    <row r="3234" spans="3:11" ht="15" customHeight="1" x14ac:dyDescent="0.25">
      <c r="C3234" s="175"/>
      <c r="E3234" s="175"/>
      <c r="H3234" s="175"/>
      <c r="I3234" s="175"/>
      <c r="J3234" s="202"/>
      <c r="K3234" s="198"/>
    </row>
    <row r="3235" spans="3:11" ht="15" customHeight="1" x14ac:dyDescent="0.25">
      <c r="C3235" s="175"/>
      <c r="E3235" s="175"/>
      <c r="H3235" s="175"/>
      <c r="I3235" s="175"/>
      <c r="J3235" s="202"/>
      <c r="K3235" s="198"/>
    </row>
    <row r="3236" spans="3:11" ht="15" customHeight="1" x14ac:dyDescent="0.25">
      <c r="C3236" s="175"/>
      <c r="E3236" s="175"/>
      <c r="H3236" s="175"/>
      <c r="I3236" s="175"/>
      <c r="J3236" s="202"/>
      <c r="K3236" s="198"/>
    </row>
    <row r="3237" spans="3:11" ht="15" customHeight="1" x14ac:dyDescent="0.25">
      <c r="C3237" s="175"/>
      <c r="E3237" s="175"/>
      <c r="H3237" s="175"/>
      <c r="I3237" s="175"/>
      <c r="J3237" s="202"/>
      <c r="K3237" s="198"/>
    </row>
    <row r="3238" spans="3:11" ht="15" customHeight="1" x14ac:dyDescent="0.25">
      <c r="C3238" s="175"/>
      <c r="E3238" s="175"/>
      <c r="H3238" s="175"/>
      <c r="I3238" s="175"/>
      <c r="J3238" s="202"/>
      <c r="K3238" s="198"/>
    </row>
    <row r="3239" spans="3:11" ht="15" customHeight="1" x14ac:dyDescent="0.25">
      <c r="C3239" s="175"/>
      <c r="E3239" s="175"/>
      <c r="H3239" s="175"/>
      <c r="I3239" s="175"/>
      <c r="J3239" s="202"/>
      <c r="K3239" s="198"/>
    </row>
    <row r="3240" spans="3:11" ht="15" customHeight="1" x14ac:dyDescent="0.25">
      <c r="C3240" s="175"/>
      <c r="E3240" s="175"/>
      <c r="H3240" s="175"/>
      <c r="I3240" s="175"/>
      <c r="J3240" s="202"/>
      <c r="K3240" s="198"/>
    </row>
    <row r="3241" spans="3:11" ht="15" customHeight="1" x14ac:dyDescent="0.25">
      <c r="C3241" s="175"/>
      <c r="E3241" s="175"/>
      <c r="H3241" s="175"/>
      <c r="I3241" s="175"/>
      <c r="J3241" s="202"/>
      <c r="K3241" s="198"/>
    </row>
    <row r="3242" spans="3:11" ht="15" customHeight="1" x14ac:dyDescent="0.25">
      <c r="C3242" s="175"/>
      <c r="E3242" s="175"/>
      <c r="H3242" s="175"/>
      <c r="I3242" s="175"/>
      <c r="J3242" s="202"/>
      <c r="K3242" s="198"/>
    </row>
    <row r="3243" spans="3:11" ht="15" customHeight="1" x14ac:dyDescent="0.25">
      <c r="C3243" s="175"/>
      <c r="E3243" s="175"/>
      <c r="H3243" s="175"/>
      <c r="I3243" s="175"/>
      <c r="J3243" s="202"/>
      <c r="K3243" s="198"/>
    </row>
    <row r="3244" spans="3:11" ht="15" customHeight="1" x14ac:dyDescent="0.25">
      <c r="C3244" s="175"/>
      <c r="E3244" s="175"/>
      <c r="H3244" s="175"/>
      <c r="I3244" s="175"/>
      <c r="J3244" s="202"/>
      <c r="K3244" s="198"/>
    </row>
    <row r="3245" spans="3:11" ht="15" customHeight="1" x14ac:dyDescent="0.25">
      <c r="C3245" s="175"/>
      <c r="E3245" s="175"/>
      <c r="H3245" s="175"/>
      <c r="I3245" s="175"/>
      <c r="J3245" s="202"/>
      <c r="K3245" s="198"/>
    </row>
    <row r="3246" spans="3:11" ht="15" customHeight="1" x14ac:dyDescent="0.25">
      <c r="C3246" s="175"/>
      <c r="E3246" s="175"/>
      <c r="H3246" s="175"/>
      <c r="I3246" s="175"/>
      <c r="J3246" s="202"/>
      <c r="K3246" s="198"/>
    </row>
    <row r="3247" spans="3:11" ht="15" customHeight="1" x14ac:dyDescent="0.25">
      <c r="C3247" s="175"/>
      <c r="E3247" s="175"/>
      <c r="H3247" s="175"/>
      <c r="I3247" s="175"/>
      <c r="J3247" s="202"/>
      <c r="K3247" s="198"/>
    </row>
    <row r="3248" spans="3:11" ht="15" customHeight="1" x14ac:dyDescent="0.25">
      <c r="C3248" s="175"/>
      <c r="E3248" s="175"/>
      <c r="H3248" s="175"/>
      <c r="I3248" s="175"/>
      <c r="J3248" s="202"/>
      <c r="K3248" s="198"/>
    </row>
    <row r="3249" spans="3:11" ht="15" customHeight="1" x14ac:dyDescent="0.25">
      <c r="C3249" s="175"/>
      <c r="E3249" s="175"/>
      <c r="H3249" s="175"/>
      <c r="I3249" s="175"/>
      <c r="J3249" s="202"/>
      <c r="K3249" s="198"/>
    </row>
    <row r="3250" spans="3:11" ht="15" customHeight="1" x14ac:dyDescent="0.25">
      <c r="C3250" s="175"/>
      <c r="E3250" s="175"/>
      <c r="H3250" s="175"/>
      <c r="I3250" s="175"/>
      <c r="J3250" s="202"/>
      <c r="K3250" s="198"/>
    </row>
    <row r="3251" spans="3:11" ht="15" customHeight="1" x14ac:dyDescent="0.25">
      <c r="C3251" s="175"/>
      <c r="E3251" s="175"/>
      <c r="H3251" s="175"/>
      <c r="I3251" s="175"/>
      <c r="J3251" s="202"/>
      <c r="K3251" s="198"/>
    </row>
    <row r="3252" spans="3:11" ht="15" customHeight="1" x14ac:dyDescent="0.25">
      <c r="C3252" s="175"/>
      <c r="E3252" s="175"/>
      <c r="H3252" s="175"/>
      <c r="I3252" s="175"/>
      <c r="J3252" s="202"/>
      <c r="K3252" s="198"/>
    </row>
    <row r="3253" spans="3:11" ht="15" customHeight="1" x14ac:dyDescent="0.25">
      <c r="C3253" s="175"/>
      <c r="E3253" s="175"/>
      <c r="H3253" s="175"/>
      <c r="I3253" s="175"/>
      <c r="J3253" s="202"/>
      <c r="K3253" s="198"/>
    </row>
    <row r="3254" spans="3:11" ht="15" customHeight="1" x14ac:dyDescent="0.25">
      <c r="C3254" s="175"/>
      <c r="E3254" s="175"/>
      <c r="H3254" s="175"/>
      <c r="I3254" s="175"/>
      <c r="J3254" s="202"/>
      <c r="K3254" s="198"/>
    </row>
    <row r="3255" spans="3:11" ht="15" customHeight="1" x14ac:dyDescent="0.25">
      <c r="C3255" s="175"/>
      <c r="E3255" s="175"/>
      <c r="H3255" s="175"/>
      <c r="I3255" s="175"/>
      <c r="J3255" s="202"/>
      <c r="K3255" s="198"/>
    </row>
    <row r="3256" spans="3:11" ht="15" customHeight="1" x14ac:dyDescent="0.25">
      <c r="C3256" s="175"/>
      <c r="E3256" s="175"/>
      <c r="H3256" s="175"/>
      <c r="I3256" s="175"/>
      <c r="J3256" s="202"/>
      <c r="K3256" s="198"/>
    </row>
    <row r="3257" spans="3:11" ht="15" customHeight="1" x14ac:dyDescent="0.25">
      <c r="C3257" s="175"/>
      <c r="E3257" s="175"/>
      <c r="H3257" s="175"/>
      <c r="I3257" s="175"/>
      <c r="J3257" s="202"/>
      <c r="K3257" s="198"/>
    </row>
    <row r="3258" spans="3:11" ht="15" customHeight="1" x14ac:dyDescent="0.25">
      <c r="C3258" s="175"/>
      <c r="E3258" s="175"/>
      <c r="H3258" s="175"/>
      <c r="I3258" s="175"/>
      <c r="J3258" s="202"/>
      <c r="K3258" s="198"/>
    </row>
    <row r="3259" spans="3:11" ht="15" customHeight="1" x14ac:dyDescent="0.25">
      <c r="C3259" s="175"/>
      <c r="E3259" s="175"/>
      <c r="H3259" s="175"/>
      <c r="I3259" s="175"/>
      <c r="J3259" s="202"/>
      <c r="K3259" s="198"/>
    </row>
    <row r="3260" spans="3:11" ht="15" customHeight="1" x14ac:dyDescent="0.25">
      <c r="C3260" s="175"/>
      <c r="E3260" s="175"/>
      <c r="H3260" s="175"/>
      <c r="I3260" s="175"/>
      <c r="J3260" s="202"/>
      <c r="K3260" s="198"/>
    </row>
    <row r="3261" spans="3:11" ht="15" customHeight="1" x14ac:dyDescent="0.25">
      <c r="C3261" s="175"/>
      <c r="E3261" s="175"/>
      <c r="H3261" s="175"/>
      <c r="I3261" s="175"/>
      <c r="J3261" s="202"/>
      <c r="K3261" s="198"/>
    </row>
    <row r="3262" spans="3:11" ht="15" customHeight="1" x14ac:dyDescent="0.25">
      <c r="C3262" s="175"/>
      <c r="E3262" s="175"/>
      <c r="H3262" s="175"/>
      <c r="I3262" s="175"/>
      <c r="J3262" s="202"/>
      <c r="K3262" s="198"/>
    </row>
    <row r="3263" spans="3:11" ht="15" customHeight="1" x14ac:dyDescent="0.25">
      <c r="C3263" s="175"/>
      <c r="E3263" s="175"/>
      <c r="H3263" s="175"/>
      <c r="I3263" s="175"/>
      <c r="J3263" s="202"/>
      <c r="K3263" s="198"/>
    </row>
    <row r="3264" spans="3:11" ht="15" customHeight="1" x14ac:dyDescent="0.25">
      <c r="C3264" s="175"/>
      <c r="E3264" s="175"/>
      <c r="H3264" s="175"/>
      <c r="I3264" s="175"/>
      <c r="J3264" s="202"/>
      <c r="K3264" s="198"/>
    </row>
    <row r="3265" spans="3:11" ht="15" customHeight="1" x14ac:dyDescent="0.25">
      <c r="C3265" s="175"/>
      <c r="E3265" s="175"/>
      <c r="H3265" s="175"/>
      <c r="I3265" s="175"/>
      <c r="J3265" s="202"/>
      <c r="K3265" s="198"/>
    </row>
    <row r="3266" spans="3:11" ht="15" customHeight="1" x14ac:dyDescent="0.25">
      <c r="C3266" s="175"/>
      <c r="E3266" s="175"/>
      <c r="H3266" s="175"/>
      <c r="I3266" s="175"/>
      <c r="J3266" s="202"/>
      <c r="K3266" s="198"/>
    </row>
    <row r="3267" spans="3:11" ht="15" customHeight="1" x14ac:dyDescent="0.25">
      <c r="C3267" s="175"/>
      <c r="E3267" s="175"/>
      <c r="H3267" s="175"/>
      <c r="I3267" s="175"/>
      <c r="J3267" s="202"/>
      <c r="K3267" s="198"/>
    </row>
    <row r="3268" spans="3:11" ht="15" customHeight="1" x14ac:dyDescent="0.25">
      <c r="C3268" s="175"/>
      <c r="E3268" s="175"/>
      <c r="H3268" s="175"/>
      <c r="I3268" s="175"/>
      <c r="J3268" s="202"/>
      <c r="K3268" s="198"/>
    </row>
    <row r="3269" spans="3:11" ht="15" customHeight="1" x14ac:dyDescent="0.25">
      <c r="C3269" s="175"/>
      <c r="E3269" s="175"/>
      <c r="H3269" s="175"/>
      <c r="I3269" s="175"/>
      <c r="J3269" s="202"/>
      <c r="K3269" s="198"/>
    </row>
    <row r="3270" spans="3:11" ht="15" customHeight="1" x14ac:dyDescent="0.25">
      <c r="C3270" s="175"/>
      <c r="E3270" s="175"/>
      <c r="H3270" s="175"/>
      <c r="I3270" s="175"/>
      <c r="J3270" s="202"/>
      <c r="K3270" s="198"/>
    </row>
    <row r="3271" spans="3:11" ht="15" customHeight="1" x14ac:dyDescent="0.25">
      <c r="C3271" s="175"/>
      <c r="E3271" s="175"/>
      <c r="H3271" s="175"/>
      <c r="I3271" s="175"/>
      <c r="J3271" s="202"/>
      <c r="K3271" s="198"/>
    </row>
    <row r="3272" spans="3:11" ht="15" customHeight="1" x14ac:dyDescent="0.25">
      <c r="C3272" s="175"/>
      <c r="E3272" s="175"/>
      <c r="H3272" s="175"/>
      <c r="I3272" s="175"/>
      <c r="J3272" s="202"/>
      <c r="K3272" s="198"/>
    </row>
    <row r="3273" spans="3:11" ht="15" customHeight="1" x14ac:dyDescent="0.25">
      <c r="C3273" s="175"/>
      <c r="E3273" s="175"/>
      <c r="H3273" s="175"/>
      <c r="I3273" s="175"/>
      <c r="J3273" s="202"/>
      <c r="K3273" s="198"/>
    </row>
    <row r="3274" spans="3:11" ht="15" customHeight="1" x14ac:dyDescent="0.25">
      <c r="C3274" s="175"/>
      <c r="E3274" s="175"/>
      <c r="H3274" s="175"/>
      <c r="I3274" s="175"/>
      <c r="J3274" s="202"/>
      <c r="K3274" s="198"/>
    </row>
    <row r="3275" spans="3:11" ht="15" customHeight="1" x14ac:dyDescent="0.25">
      <c r="C3275" s="175"/>
      <c r="E3275" s="175"/>
      <c r="H3275" s="175"/>
      <c r="I3275" s="175"/>
      <c r="J3275" s="202"/>
      <c r="K3275" s="198"/>
    </row>
    <row r="3276" spans="3:11" ht="15" customHeight="1" x14ac:dyDescent="0.25">
      <c r="C3276" s="175"/>
      <c r="E3276" s="175"/>
      <c r="H3276" s="175"/>
      <c r="I3276" s="175"/>
      <c r="J3276" s="202"/>
      <c r="K3276" s="198"/>
    </row>
    <row r="3277" spans="3:11" ht="15" customHeight="1" x14ac:dyDescent="0.25">
      <c r="C3277" s="175"/>
      <c r="E3277" s="175"/>
      <c r="H3277" s="175"/>
      <c r="I3277" s="175"/>
      <c r="J3277" s="202"/>
      <c r="K3277" s="198"/>
    </row>
    <row r="3278" spans="3:11" ht="15" customHeight="1" x14ac:dyDescent="0.25">
      <c r="C3278" s="175"/>
      <c r="E3278" s="175"/>
      <c r="H3278" s="175"/>
      <c r="I3278" s="175"/>
      <c r="J3278" s="202"/>
      <c r="K3278" s="198"/>
    </row>
    <row r="3279" spans="3:11" ht="15" customHeight="1" x14ac:dyDescent="0.25">
      <c r="C3279" s="175"/>
      <c r="E3279" s="175"/>
      <c r="H3279" s="175"/>
      <c r="I3279" s="175"/>
      <c r="J3279" s="202"/>
      <c r="K3279" s="198"/>
    </row>
    <row r="3280" spans="3:11" ht="15" customHeight="1" x14ac:dyDescent="0.25">
      <c r="C3280" s="175"/>
      <c r="E3280" s="175"/>
      <c r="H3280" s="175"/>
      <c r="I3280" s="175"/>
      <c r="J3280" s="202"/>
      <c r="K3280" s="198"/>
    </row>
    <row r="3281" spans="3:11" ht="15" customHeight="1" x14ac:dyDescent="0.25">
      <c r="C3281" s="175"/>
      <c r="E3281" s="175"/>
      <c r="H3281" s="175"/>
      <c r="I3281" s="175"/>
      <c r="J3281" s="202"/>
      <c r="K3281" s="198"/>
    </row>
    <row r="3282" spans="3:11" ht="15" customHeight="1" x14ac:dyDescent="0.25">
      <c r="C3282" s="175"/>
      <c r="E3282" s="175"/>
      <c r="H3282" s="175"/>
      <c r="I3282" s="175"/>
      <c r="J3282" s="202"/>
      <c r="K3282" s="198"/>
    </row>
    <row r="3283" spans="3:11" ht="15" customHeight="1" x14ac:dyDescent="0.25">
      <c r="C3283" s="175"/>
      <c r="E3283" s="175"/>
      <c r="H3283" s="175"/>
      <c r="I3283" s="175"/>
      <c r="J3283" s="202"/>
      <c r="K3283" s="198"/>
    </row>
    <row r="3284" spans="3:11" ht="15" customHeight="1" x14ac:dyDescent="0.25">
      <c r="C3284" s="175"/>
      <c r="E3284" s="175"/>
      <c r="H3284" s="175"/>
      <c r="I3284" s="175"/>
      <c r="J3284" s="202"/>
      <c r="K3284" s="198"/>
    </row>
    <row r="3285" spans="3:11" ht="15" customHeight="1" x14ac:dyDescent="0.25">
      <c r="C3285" s="175"/>
      <c r="E3285" s="175"/>
      <c r="H3285" s="175"/>
      <c r="I3285" s="175"/>
      <c r="J3285" s="202"/>
      <c r="K3285" s="198"/>
    </row>
    <row r="3286" spans="3:11" ht="15" customHeight="1" x14ac:dyDescent="0.25">
      <c r="C3286" s="175"/>
      <c r="E3286" s="175"/>
      <c r="H3286" s="175"/>
      <c r="I3286" s="175"/>
      <c r="J3286" s="202"/>
      <c r="K3286" s="198"/>
    </row>
    <row r="3287" spans="3:11" ht="15" customHeight="1" x14ac:dyDescent="0.25">
      <c r="C3287" s="175"/>
      <c r="E3287" s="175"/>
      <c r="H3287" s="175"/>
      <c r="I3287" s="175"/>
      <c r="J3287" s="202"/>
      <c r="K3287" s="198"/>
    </row>
    <row r="3288" spans="3:11" ht="15" customHeight="1" x14ac:dyDescent="0.25">
      <c r="C3288" s="175"/>
      <c r="E3288" s="175"/>
      <c r="H3288" s="175"/>
      <c r="I3288" s="175"/>
      <c r="J3288" s="202"/>
      <c r="K3288" s="198"/>
    </row>
    <row r="3289" spans="3:11" ht="15" customHeight="1" x14ac:dyDescent="0.25">
      <c r="C3289" s="175"/>
      <c r="E3289" s="175"/>
      <c r="H3289" s="175"/>
      <c r="I3289" s="175"/>
      <c r="J3289" s="202"/>
      <c r="K3289" s="198"/>
    </row>
    <row r="3290" spans="3:11" ht="15" customHeight="1" x14ac:dyDescent="0.25">
      <c r="C3290" s="175"/>
      <c r="E3290" s="175"/>
      <c r="H3290" s="175"/>
      <c r="I3290" s="175"/>
      <c r="J3290" s="202"/>
      <c r="K3290" s="198"/>
    </row>
    <row r="3291" spans="3:11" ht="15" customHeight="1" x14ac:dyDescent="0.25">
      <c r="C3291" s="175"/>
      <c r="E3291" s="175"/>
      <c r="H3291" s="175"/>
      <c r="I3291" s="175"/>
      <c r="J3291" s="202"/>
      <c r="K3291" s="198"/>
    </row>
    <row r="3292" spans="3:11" ht="15" customHeight="1" x14ac:dyDescent="0.25">
      <c r="C3292" s="175"/>
      <c r="E3292" s="175"/>
      <c r="H3292" s="175"/>
      <c r="I3292" s="175"/>
      <c r="J3292" s="202"/>
      <c r="K3292" s="198"/>
    </row>
    <row r="3293" spans="3:11" ht="15" customHeight="1" x14ac:dyDescent="0.25">
      <c r="C3293" s="175"/>
      <c r="E3293" s="175"/>
      <c r="H3293" s="175"/>
      <c r="I3293" s="175"/>
      <c r="J3293" s="202"/>
      <c r="K3293" s="198"/>
    </row>
    <row r="3294" spans="3:11" ht="15" customHeight="1" x14ac:dyDescent="0.25">
      <c r="C3294" s="175"/>
      <c r="E3294" s="175"/>
      <c r="H3294" s="175"/>
      <c r="I3294" s="175"/>
      <c r="J3294" s="202"/>
      <c r="K3294" s="198"/>
    </row>
    <row r="3295" spans="3:11" ht="15" customHeight="1" x14ac:dyDescent="0.25">
      <c r="C3295" s="175"/>
      <c r="E3295" s="175"/>
      <c r="H3295" s="175"/>
      <c r="I3295" s="175"/>
      <c r="J3295" s="202"/>
      <c r="K3295" s="198"/>
    </row>
    <row r="3296" spans="3:11" ht="15" customHeight="1" x14ac:dyDescent="0.25">
      <c r="C3296" s="175"/>
      <c r="E3296" s="175"/>
      <c r="H3296" s="175"/>
      <c r="I3296" s="175"/>
      <c r="J3296" s="202"/>
      <c r="K3296" s="198"/>
    </row>
    <row r="3297" spans="3:11" ht="15" customHeight="1" x14ac:dyDescent="0.25">
      <c r="C3297" s="175"/>
      <c r="E3297" s="175"/>
      <c r="H3297" s="175"/>
      <c r="I3297" s="175"/>
      <c r="J3297" s="202"/>
      <c r="K3297" s="198"/>
    </row>
    <row r="3298" spans="3:11" ht="15" customHeight="1" x14ac:dyDescent="0.25">
      <c r="C3298" s="175"/>
      <c r="E3298" s="175"/>
      <c r="H3298" s="175"/>
      <c r="I3298" s="175"/>
      <c r="J3298" s="202"/>
      <c r="K3298" s="198"/>
    </row>
    <row r="3299" spans="3:11" ht="15" customHeight="1" x14ac:dyDescent="0.25">
      <c r="C3299" s="175"/>
      <c r="E3299" s="175"/>
      <c r="H3299" s="175"/>
      <c r="I3299" s="175"/>
      <c r="J3299" s="202"/>
      <c r="K3299" s="198"/>
    </row>
    <row r="3300" spans="3:11" ht="15" customHeight="1" x14ac:dyDescent="0.25">
      <c r="C3300" s="175"/>
      <c r="E3300" s="175"/>
      <c r="H3300" s="175"/>
      <c r="I3300" s="175"/>
      <c r="J3300" s="202"/>
      <c r="K3300" s="198"/>
    </row>
    <row r="3301" spans="3:11" ht="15" customHeight="1" x14ac:dyDescent="0.25">
      <c r="C3301" s="175"/>
      <c r="E3301" s="175"/>
      <c r="H3301" s="175"/>
      <c r="I3301" s="175"/>
      <c r="J3301" s="202"/>
      <c r="K3301" s="198"/>
    </row>
    <row r="3302" spans="3:11" ht="15" customHeight="1" x14ac:dyDescent="0.25">
      <c r="C3302" s="175"/>
      <c r="E3302" s="175"/>
      <c r="H3302" s="175"/>
      <c r="I3302" s="175"/>
      <c r="J3302" s="202"/>
      <c r="K3302" s="198"/>
    </row>
    <row r="3303" spans="3:11" ht="15" customHeight="1" x14ac:dyDescent="0.25">
      <c r="C3303" s="175"/>
      <c r="E3303" s="175"/>
      <c r="H3303" s="175"/>
      <c r="I3303" s="175"/>
      <c r="J3303" s="202"/>
      <c r="K3303" s="198"/>
    </row>
    <row r="3304" spans="3:11" ht="15" customHeight="1" x14ac:dyDescent="0.25">
      <c r="C3304" s="175"/>
      <c r="E3304" s="175"/>
      <c r="H3304" s="175"/>
      <c r="I3304" s="175"/>
      <c r="J3304" s="202"/>
      <c r="K3304" s="198"/>
    </row>
    <row r="3305" spans="3:11" ht="15" customHeight="1" x14ac:dyDescent="0.25">
      <c r="C3305" s="175"/>
      <c r="E3305" s="175"/>
      <c r="H3305" s="175"/>
      <c r="I3305" s="175"/>
      <c r="J3305" s="202"/>
      <c r="K3305" s="198"/>
    </row>
    <row r="3306" spans="3:11" ht="15" customHeight="1" x14ac:dyDescent="0.25">
      <c r="C3306" s="175"/>
      <c r="E3306" s="175"/>
      <c r="H3306" s="175"/>
      <c r="I3306" s="175"/>
      <c r="J3306" s="202"/>
      <c r="K3306" s="198"/>
    </row>
    <row r="3307" spans="3:11" ht="15" customHeight="1" x14ac:dyDescent="0.25">
      <c r="C3307" s="175"/>
      <c r="E3307" s="175"/>
      <c r="H3307" s="175"/>
      <c r="I3307" s="175"/>
      <c r="J3307" s="202"/>
      <c r="K3307" s="198"/>
    </row>
    <row r="3308" spans="3:11" ht="15" customHeight="1" x14ac:dyDescent="0.25">
      <c r="C3308" s="175"/>
      <c r="E3308" s="175"/>
      <c r="H3308" s="175"/>
      <c r="I3308" s="175"/>
      <c r="J3308" s="202"/>
      <c r="K3308" s="198"/>
    </row>
    <row r="3309" spans="3:11" ht="15" customHeight="1" x14ac:dyDescent="0.25">
      <c r="C3309" s="175"/>
      <c r="E3309" s="175"/>
      <c r="H3309" s="175"/>
      <c r="I3309" s="175"/>
      <c r="J3309" s="202"/>
      <c r="K3309" s="198"/>
    </row>
    <row r="3310" spans="3:11" ht="15" customHeight="1" x14ac:dyDescent="0.25">
      <c r="C3310" s="175"/>
      <c r="E3310" s="175"/>
      <c r="H3310" s="175"/>
      <c r="I3310" s="175"/>
      <c r="J3310" s="202"/>
      <c r="K3310" s="198"/>
    </row>
    <row r="3311" spans="3:11" ht="15" customHeight="1" x14ac:dyDescent="0.25">
      <c r="C3311" s="175"/>
      <c r="E3311" s="175"/>
      <c r="H3311" s="175"/>
      <c r="I3311" s="175"/>
      <c r="J3311" s="202"/>
      <c r="K3311" s="198"/>
    </row>
    <row r="3312" spans="3:11" ht="15" customHeight="1" x14ac:dyDescent="0.25">
      <c r="C3312" s="175"/>
      <c r="E3312" s="175"/>
      <c r="H3312" s="175"/>
      <c r="I3312" s="175"/>
      <c r="J3312" s="202"/>
      <c r="K3312" s="198"/>
    </row>
    <row r="3313" spans="3:11" ht="15" customHeight="1" x14ac:dyDescent="0.25">
      <c r="C3313" s="175"/>
      <c r="E3313" s="175"/>
      <c r="H3313" s="175"/>
      <c r="I3313" s="175"/>
      <c r="J3313" s="202"/>
      <c r="K3313" s="198"/>
    </row>
    <row r="3314" spans="3:11" ht="15" customHeight="1" x14ac:dyDescent="0.25">
      <c r="C3314" s="175"/>
      <c r="E3314" s="175"/>
      <c r="H3314" s="175"/>
      <c r="I3314" s="175"/>
      <c r="J3314" s="202"/>
      <c r="K3314" s="198"/>
    </row>
    <row r="3315" spans="3:11" ht="15" customHeight="1" x14ac:dyDescent="0.25">
      <c r="C3315" s="175"/>
      <c r="E3315" s="175"/>
      <c r="H3315" s="175"/>
      <c r="I3315" s="175"/>
      <c r="J3315" s="202"/>
      <c r="K3315" s="198"/>
    </row>
    <row r="3316" spans="3:11" ht="15" customHeight="1" x14ac:dyDescent="0.25">
      <c r="C3316" s="175"/>
      <c r="E3316" s="175"/>
      <c r="H3316" s="175"/>
      <c r="I3316" s="175"/>
      <c r="J3316" s="202"/>
      <c r="K3316" s="198"/>
    </row>
    <row r="3317" spans="3:11" ht="15" customHeight="1" x14ac:dyDescent="0.25">
      <c r="C3317" s="175"/>
      <c r="E3317" s="175"/>
      <c r="H3317" s="175"/>
      <c r="I3317" s="175"/>
      <c r="J3317" s="202"/>
      <c r="K3317" s="198"/>
    </row>
    <row r="3318" spans="3:11" ht="15" customHeight="1" x14ac:dyDescent="0.25">
      <c r="C3318" s="175"/>
      <c r="E3318" s="175"/>
      <c r="H3318" s="175"/>
      <c r="I3318" s="175"/>
      <c r="J3318" s="202"/>
      <c r="K3318" s="198"/>
    </row>
    <row r="3319" spans="3:11" ht="15" customHeight="1" x14ac:dyDescent="0.25">
      <c r="C3319" s="175"/>
      <c r="E3319" s="175"/>
      <c r="H3319" s="175"/>
      <c r="I3319" s="175"/>
      <c r="J3319" s="202"/>
      <c r="K3319" s="198"/>
    </row>
    <row r="3320" spans="3:11" ht="15" customHeight="1" x14ac:dyDescent="0.25">
      <c r="C3320" s="175"/>
      <c r="E3320" s="175"/>
      <c r="H3320" s="175"/>
      <c r="I3320" s="175"/>
      <c r="J3320" s="202"/>
      <c r="K3320" s="198"/>
    </row>
    <row r="3321" spans="3:11" ht="15" customHeight="1" x14ac:dyDescent="0.25">
      <c r="C3321" s="175"/>
      <c r="E3321" s="175"/>
      <c r="H3321" s="175"/>
      <c r="I3321" s="175"/>
      <c r="J3321" s="202"/>
      <c r="K3321" s="198"/>
    </row>
    <row r="3322" spans="3:11" ht="15" customHeight="1" x14ac:dyDescent="0.25">
      <c r="C3322" s="175"/>
      <c r="E3322" s="175"/>
      <c r="H3322" s="175"/>
      <c r="I3322" s="175"/>
      <c r="J3322" s="202"/>
      <c r="K3322" s="198"/>
    </row>
    <row r="3323" spans="3:11" ht="15" customHeight="1" x14ac:dyDescent="0.25">
      <c r="C3323" s="175"/>
      <c r="E3323" s="175"/>
      <c r="H3323" s="175"/>
      <c r="I3323" s="175"/>
      <c r="J3323" s="202"/>
      <c r="K3323" s="198"/>
    </row>
    <row r="3324" spans="3:11" ht="15" customHeight="1" x14ac:dyDescent="0.25">
      <c r="C3324" s="175"/>
      <c r="E3324" s="175"/>
      <c r="H3324" s="175"/>
      <c r="I3324" s="175"/>
      <c r="J3324" s="202"/>
      <c r="K3324" s="198"/>
    </row>
    <row r="3325" spans="3:11" ht="15" customHeight="1" x14ac:dyDescent="0.25">
      <c r="C3325" s="175"/>
      <c r="E3325" s="175"/>
      <c r="H3325" s="175"/>
      <c r="I3325" s="175"/>
      <c r="J3325" s="202"/>
      <c r="K3325" s="198"/>
    </row>
    <row r="3326" spans="3:11" ht="15" customHeight="1" x14ac:dyDescent="0.25">
      <c r="C3326" s="175"/>
      <c r="E3326" s="175"/>
      <c r="H3326" s="175"/>
      <c r="I3326" s="175"/>
      <c r="J3326" s="202"/>
      <c r="K3326" s="198"/>
    </row>
    <row r="3327" spans="3:11" ht="15" customHeight="1" x14ac:dyDescent="0.25">
      <c r="C3327" s="175"/>
      <c r="E3327" s="175"/>
      <c r="H3327" s="175"/>
      <c r="I3327" s="175"/>
      <c r="J3327" s="202"/>
      <c r="K3327" s="198"/>
    </row>
    <row r="3328" spans="3:11" ht="15" customHeight="1" x14ac:dyDescent="0.25">
      <c r="C3328" s="175"/>
      <c r="E3328" s="175"/>
      <c r="H3328" s="175"/>
      <c r="I3328" s="175"/>
      <c r="J3328" s="202"/>
      <c r="K3328" s="198"/>
    </row>
    <row r="3329" spans="3:11" ht="15" customHeight="1" x14ac:dyDescent="0.25">
      <c r="C3329" s="175"/>
      <c r="E3329" s="175"/>
      <c r="H3329" s="175"/>
      <c r="I3329" s="175"/>
      <c r="J3329" s="202"/>
      <c r="K3329" s="198"/>
    </row>
    <row r="3330" spans="3:11" ht="15" customHeight="1" x14ac:dyDescent="0.25">
      <c r="C3330" s="175"/>
      <c r="E3330" s="175"/>
      <c r="H3330" s="175"/>
      <c r="I3330" s="175"/>
      <c r="J3330" s="202"/>
      <c r="K3330" s="198"/>
    </row>
    <row r="3331" spans="3:11" ht="15" customHeight="1" x14ac:dyDescent="0.25">
      <c r="C3331" s="175"/>
      <c r="E3331" s="175"/>
      <c r="H3331" s="175"/>
      <c r="I3331" s="175"/>
      <c r="J3331" s="202"/>
      <c r="K3331" s="198"/>
    </row>
    <row r="3332" spans="3:11" ht="15" customHeight="1" x14ac:dyDescent="0.25">
      <c r="C3332" s="175"/>
      <c r="E3332" s="175"/>
      <c r="H3332" s="175"/>
      <c r="I3332" s="175"/>
      <c r="J3332" s="202"/>
      <c r="K3332" s="198"/>
    </row>
    <row r="3333" spans="3:11" ht="15" customHeight="1" x14ac:dyDescent="0.25">
      <c r="C3333" s="175"/>
      <c r="E3333" s="175"/>
      <c r="H3333" s="175"/>
      <c r="I3333" s="175"/>
      <c r="J3333" s="202"/>
      <c r="K3333" s="198"/>
    </row>
    <row r="3334" spans="3:11" ht="15" customHeight="1" x14ac:dyDescent="0.25">
      <c r="C3334" s="175"/>
      <c r="E3334" s="175"/>
      <c r="H3334" s="175"/>
      <c r="I3334" s="175"/>
      <c r="J3334" s="202"/>
      <c r="K3334" s="198"/>
    </row>
    <row r="3335" spans="3:11" ht="15" customHeight="1" x14ac:dyDescent="0.25">
      <c r="C3335" s="175"/>
      <c r="E3335" s="175"/>
      <c r="H3335" s="175"/>
      <c r="I3335" s="175"/>
      <c r="J3335" s="202"/>
      <c r="K3335" s="198"/>
    </row>
    <row r="3336" spans="3:11" ht="15" customHeight="1" x14ac:dyDescent="0.25">
      <c r="C3336" s="175"/>
      <c r="E3336" s="175"/>
      <c r="H3336" s="175"/>
      <c r="I3336" s="175"/>
      <c r="J3336" s="202"/>
      <c r="K3336" s="198"/>
    </row>
    <row r="3337" spans="3:11" ht="15" customHeight="1" x14ac:dyDescent="0.25">
      <c r="C3337" s="175"/>
      <c r="E3337" s="175"/>
      <c r="H3337" s="175"/>
      <c r="I3337" s="175"/>
      <c r="J3337" s="202"/>
      <c r="K3337" s="198"/>
    </row>
    <row r="3338" spans="3:11" ht="15" customHeight="1" x14ac:dyDescent="0.25">
      <c r="C3338" s="175"/>
      <c r="E3338" s="175"/>
      <c r="H3338" s="175"/>
      <c r="I3338" s="175"/>
      <c r="J3338" s="202"/>
      <c r="K3338" s="198"/>
    </row>
    <row r="3339" spans="3:11" ht="15" customHeight="1" x14ac:dyDescent="0.25">
      <c r="C3339" s="175"/>
      <c r="E3339" s="175"/>
      <c r="H3339" s="175"/>
      <c r="I3339" s="175"/>
      <c r="J3339" s="202"/>
      <c r="K3339" s="198"/>
    </row>
    <row r="3340" spans="3:11" ht="15" customHeight="1" x14ac:dyDescent="0.25">
      <c r="C3340" s="175"/>
      <c r="E3340" s="175"/>
      <c r="H3340" s="175"/>
      <c r="I3340" s="175"/>
      <c r="J3340" s="202"/>
      <c r="K3340" s="198"/>
    </row>
    <row r="3341" spans="3:11" ht="15" customHeight="1" x14ac:dyDescent="0.25">
      <c r="C3341" s="175"/>
      <c r="E3341" s="175"/>
      <c r="H3341" s="175"/>
      <c r="I3341" s="175"/>
      <c r="J3341" s="202"/>
      <c r="K3341" s="198"/>
    </row>
    <row r="3342" spans="3:11" ht="15" customHeight="1" x14ac:dyDescent="0.25">
      <c r="C3342" s="175"/>
      <c r="E3342" s="175"/>
      <c r="H3342" s="175"/>
      <c r="I3342" s="175"/>
      <c r="J3342" s="202"/>
      <c r="K3342" s="198"/>
    </row>
    <row r="3343" spans="3:11" ht="15" customHeight="1" x14ac:dyDescent="0.25">
      <c r="C3343" s="175"/>
      <c r="E3343" s="175"/>
      <c r="H3343" s="175"/>
      <c r="I3343" s="175"/>
      <c r="J3343" s="202"/>
      <c r="K3343" s="198"/>
    </row>
    <row r="3344" spans="3:11" ht="15" customHeight="1" x14ac:dyDescent="0.25">
      <c r="C3344" s="175"/>
      <c r="E3344" s="175"/>
      <c r="H3344" s="175"/>
      <c r="I3344" s="175"/>
      <c r="J3344" s="202"/>
      <c r="K3344" s="198"/>
    </row>
    <row r="3345" spans="3:11" ht="15" customHeight="1" x14ac:dyDescent="0.25">
      <c r="C3345" s="175"/>
      <c r="E3345" s="175"/>
      <c r="H3345" s="175"/>
      <c r="I3345" s="175"/>
      <c r="J3345" s="202"/>
      <c r="K3345" s="198"/>
    </row>
    <row r="3346" spans="3:11" ht="15" customHeight="1" x14ac:dyDescent="0.25">
      <c r="C3346" s="175"/>
      <c r="E3346" s="175"/>
      <c r="H3346" s="175"/>
      <c r="I3346" s="175"/>
      <c r="J3346" s="202"/>
      <c r="K3346" s="198"/>
    </row>
    <row r="3347" spans="3:11" ht="15" customHeight="1" x14ac:dyDescent="0.25">
      <c r="C3347" s="175"/>
      <c r="E3347" s="175"/>
      <c r="H3347" s="175"/>
      <c r="I3347" s="175"/>
      <c r="J3347" s="202"/>
      <c r="K3347" s="198"/>
    </row>
    <row r="3348" spans="3:11" ht="15" customHeight="1" x14ac:dyDescent="0.25">
      <c r="C3348" s="175"/>
      <c r="E3348" s="175"/>
      <c r="H3348" s="175"/>
      <c r="I3348" s="175"/>
      <c r="J3348" s="202"/>
      <c r="K3348" s="198"/>
    </row>
    <row r="3349" spans="3:11" ht="15" customHeight="1" x14ac:dyDescent="0.25">
      <c r="C3349" s="175"/>
      <c r="E3349" s="175"/>
      <c r="H3349" s="175"/>
      <c r="I3349" s="175"/>
      <c r="J3349" s="202"/>
      <c r="K3349" s="198"/>
    </row>
    <row r="3350" spans="3:11" ht="15" customHeight="1" x14ac:dyDescent="0.25">
      <c r="C3350" s="175"/>
      <c r="E3350" s="175"/>
      <c r="H3350" s="175"/>
      <c r="I3350" s="175"/>
      <c r="J3350" s="202"/>
      <c r="K3350" s="198"/>
    </row>
    <row r="3351" spans="3:11" ht="15" customHeight="1" x14ac:dyDescent="0.25">
      <c r="C3351" s="175"/>
      <c r="E3351" s="175"/>
      <c r="H3351" s="175"/>
      <c r="I3351" s="175"/>
      <c r="J3351" s="202"/>
      <c r="K3351" s="198"/>
    </row>
    <row r="3352" spans="3:11" ht="15" customHeight="1" x14ac:dyDescent="0.25">
      <c r="C3352" s="175"/>
      <c r="E3352" s="175"/>
      <c r="H3352" s="175"/>
      <c r="I3352" s="175"/>
      <c r="J3352" s="202"/>
      <c r="K3352" s="198"/>
    </row>
    <row r="3353" spans="3:11" ht="15" customHeight="1" x14ac:dyDescent="0.25">
      <c r="C3353" s="175"/>
      <c r="E3353" s="175"/>
      <c r="H3353" s="175"/>
      <c r="I3353" s="175"/>
      <c r="J3353" s="202"/>
      <c r="K3353" s="198"/>
    </row>
    <row r="3354" spans="3:11" ht="15" customHeight="1" x14ac:dyDescent="0.25">
      <c r="C3354" s="175"/>
      <c r="E3354" s="175"/>
      <c r="H3354" s="175"/>
      <c r="I3354" s="175"/>
      <c r="J3354" s="202"/>
      <c r="K3354" s="198"/>
    </row>
    <row r="3355" spans="3:11" ht="15" customHeight="1" x14ac:dyDescent="0.25">
      <c r="C3355" s="175"/>
      <c r="E3355" s="175"/>
      <c r="H3355" s="175"/>
      <c r="I3355" s="175"/>
      <c r="J3355" s="202"/>
      <c r="K3355" s="198"/>
    </row>
    <row r="3356" spans="3:11" ht="15" customHeight="1" x14ac:dyDescent="0.25">
      <c r="C3356" s="175"/>
      <c r="E3356" s="175"/>
      <c r="H3356" s="175"/>
      <c r="I3356" s="175"/>
      <c r="J3356" s="202"/>
      <c r="K3356" s="198"/>
    </row>
    <row r="3357" spans="3:11" ht="15" customHeight="1" x14ac:dyDescent="0.25">
      <c r="C3357" s="175"/>
      <c r="E3357" s="175"/>
      <c r="H3357" s="175"/>
      <c r="I3357" s="175"/>
      <c r="J3357" s="202"/>
      <c r="K3357" s="198"/>
    </row>
    <row r="3358" spans="3:11" ht="15" customHeight="1" x14ac:dyDescent="0.25">
      <c r="C3358" s="175"/>
      <c r="E3358" s="175"/>
      <c r="H3358" s="175"/>
      <c r="I3358" s="175"/>
      <c r="J3358" s="202"/>
      <c r="K3358" s="198"/>
    </row>
    <row r="3359" spans="3:11" ht="15" customHeight="1" x14ac:dyDescent="0.25">
      <c r="C3359" s="175"/>
      <c r="E3359" s="175"/>
      <c r="H3359" s="175"/>
      <c r="I3359" s="175"/>
      <c r="J3359" s="202"/>
      <c r="K3359" s="198"/>
    </row>
    <row r="3360" spans="3:11" ht="15" customHeight="1" x14ac:dyDescent="0.25">
      <c r="C3360" s="175"/>
      <c r="E3360" s="175"/>
      <c r="H3360" s="175"/>
      <c r="I3360" s="175"/>
      <c r="J3360" s="202"/>
      <c r="K3360" s="198"/>
    </row>
    <row r="3361" spans="3:11" ht="15" customHeight="1" x14ac:dyDescent="0.25">
      <c r="C3361" s="175"/>
      <c r="E3361" s="175"/>
      <c r="H3361" s="175"/>
      <c r="I3361" s="175"/>
      <c r="J3361" s="202"/>
      <c r="K3361" s="198"/>
    </row>
    <row r="3362" spans="3:11" ht="15" customHeight="1" x14ac:dyDescent="0.25">
      <c r="C3362" s="175"/>
      <c r="E3362" s="175"/>
      <c r="H3362" s="175"/>
      <c r="I3362" s="175"/>
      <c r="J3362" s="202"/>
      <c r="K3362" s="198"/>
    </row>
    <row r="3363" spans="3:11" ht="15" customHeight="1" x14ac:dyDescent="0.25">
      <c r="C3363" s="175"/>
      <c r="E3363" s="175"/>
      <c r="H3363" s="175"/>
      <c r="I3363" s="175"/>
      <c r="J3363" s="202"/>
      <c r="K3363" s="198"/>
    </row>
    <row r="3364" spans="3:11" ht="15" customHeight="1" x14ac:dyDescent="0.25">
      <c r="C3364" s="175"/>
      <c r="E3364" s="175"/>
      <c r="H3364" s="175"/>
      <c r="I3364" s="175"/>
      <c r="J3364" s="202"/>
      <c r="K3364" s="198"/>
    </row>
    <row r="3365" spans="3:11" ht="15" customHeight="1" x14ac:dyDescent="0.25">
      <c r="C3365" s="175"/>
      <c r="E3365" s="175"/>
      <c r="H3365" s="175"/>
      <c r="I3365" s="175"/>
      <c r="J3365" s="202"/>
      <c r="K3365" s="198"/>
    </row>
    <row r="3366" spans="3:11" ht="15" customHeight="1" x14ac:dyDescent="0.25">
      <c r="C3366" s="175"/>
      <c r="E3366" s="175"/>
      <c r="H3366" s="175"/>
      <c r="I3366" s="175"/>
      <c r="J3366" s="202"/>
      <c r="K3366" s="198"/>
    </row>
    <row r="3367" spans="3:11" ht="15" customHeight="1" x14ac:dyDescent="0.25">
      <c r="C3367" s="175"/>
      <c r="E3367" s="175"/>
      <c r="H3367" s="175"/>
      <c r="I3367" s="175"/>
      <c r="J3367" s="202"/>
      <c r="K3367" s="198"/>
    </row>
    <row r="3368" spans="3:11" ht="15" customHeight="1" x14ac:dyDescent="0.25">
      <c r="C3368" s="175"/>
      <c r="E3368" s="175"/>
      <c r="H3368" s="175"/>
      <c r="I3368" s="175"/>
      <c r="J3368" s="202"/>
      <c r="K3368" s="198"/>
    </row>
    <row r="3369" spans="3:11" ht="15" customHeight="1" x14ac:dyDescent="0.25">
      <c r="C3369" s="175"/>
      <c r="E3369" s="175"/>
      <c r="H3369" s="175"/>
      <c r="I3369" s="175"/>
      <c r="J3369" s="202"/>
      <c r="K3369" s="198"/>
    </row>
    <row r="3370" spans="3:11" ht="15" customHeight="1" x14ac:dyDescent="0.25">
      <c r="C3370" s="175"/>
      <c r="E3370" s="175"/>
      <c r="H3370" s="175"/>
      <c r="I3370" s="175"/>
      <c r="J3370" s="202"/>
      <c r="K3370" s="198"/>
    </row>
    <row r="3371" spans="3:11" ht="15" customHeight="1" x14ac:dyDescent="0.25">
      <c r="C3371" s="175"/>
      <c r="E3371" s="175"/>
      <c r="H3371" s="175"/>
      <c r="I3371" s="175"/>
      <c r="J3371" s="202"/>
      <c r="K3371" s="198"/>
    </row>
    <row r="3372" spans="3:11" ht="15" customHeight="1" x14ac:dyDescent="0.25">
      <c r="C3372" s="175"/>
      <c r="E3372" s="175"/>
      <c r="H3372" s="175"/>
      <c r="I3372" s="175"/>
      <c r="J3372" s="202"/>
      <c r="K3372" s="198"/>
    </row>
    <row r="3373" spans="3:11" ht="15" customHeight="1" x14ac:dyDescent="0.25">
      <c r="C3373" s="175"/>
      <c r="E3373" s="175"/>
      <c r="H3373" s="175"/>
      <c r="I3373" s="175"/>
      <c r="J3373" s="202"/>
      <c r="K3373" s="198"/>
    </row>
    <row r="3374" spans="3:11" ht="15" customHeight="1" x14ac:dyDescent="0.25">
      <c r="C3374" s="175"/>
      <c r="E3374" s="175"/>
      <c r="H3374" s="175"/>
      <c r="I3374" s="175"/>
      <c r="J3374" s="202"/>
      <c r="K3374" s="198"/>
    </row>
    <row r="3375" spans="3:11" ht="15" customHeight="1" x14ac:dyDescent="0.25">
      <c r="C3375" s="175"/>
      <c r="E3375" s="175"/>
      <c r="H3375" s="175"/>
      <c r="I3375" s="175"/>
      <c r="J3375" s="202"/>
      <c r="K3375" s="198"/>
    </row>
    <row r="3376" spans="3:11" ht="15" customHeight="1" x14ac:dyDescent="0.25">
      <c r="C3376" s="175"/>
      <c r="E3376" s="175"/>
      <c r="H3376" s="175"/>
      <c r="I3376" s="175"/>
      <c r="J3376" s="202"/>
      <c r="K3376" s="198"/>
    </row>
    <row r="3377" spans="3:11" ht="15" customHeight="1" x14ac:dyDescent="0.25">
      <c r="C3377" s="175"/>
      <c r="E3377" s="175"/>
      <c r="H3377" s="175"/>
      <c r="I3377" s="175"/>
      <c r="J3377" s="202"/>
      <c r="K3377" s="198"/>
    </row>
    <row r="3378" spans="3:11" ht="15" customHeight="1" x14ac:dyDescent="0.25">
      <c r="C3378" s="175"/>
      <c r="E3378" s="175"/>
      <c r="H3378" s="175"/>
      <c r="I3378" s="175"/>
      <c r="J3378" s="202"/>
      <c r="K3378" s="198"/>
    </row>
    <row r="3379" spans="3:11" ht="15" customHeight="1" x14ac:dyDescent="0.25">
      <c r="C3379" s="175"/>
      <c r="E3379" s="175"/>
      <c r="H3379" s="175"/>
      <c r="I3379" s="175"/>
      <c r="J3379" s="202"/>
      <c r="K3379" s="198"/>
    </row>
    <row r="3380" spans="3:11" ht="15" customHeight="1" x14ac:dyDescent="0.25">
      <c r="C3380" s="175"/>
      <c r="E3380" s="175"/>
      <c r="H3380" s="175"/>
      <c r="I3380" s="175"/>
      <c r="J3380" s="202"/>
      <c r="K3380" s="198"/>
    </row>
    <row r="3381" spans="3:11" ht="15" customHeight="1" x14ac:dyDescent="0.25">
      <c r="C3381" s="175"/>
      <c r="E3381" s="175"/>
      <c r="H3381" s="175"/>
      <c r="I3381" s="175"/>
      <c r="J3381" s="202"/>
      <c r="K3381" s="198"/>
    </row>
    <row r="3382" spans="3:11" ht="15" customHeight="1" x14ac:dyDescent="0.25">
      <c r="C3382" s="175"/>
      <c r="E3382" s="175"/>
      <c r="H3382" s="175"/>
      <c r="I3382" s="175"/>
      <c r="J3382" s="202"/>
      <c r="K3382" s="198"/>
    </row>
    <row r="3383" spans="3:11" ht="15" customHeight="1" x14ac:dyDescent="0.25">
      <c r="C3383" s="175"/>
      <c r="E3383" s="175"/>
      <c r="H3383" s="175"/>
      <c r="I3383" s="175"/>
      <c r="J3383" s="202"/>
      <c r="K3383" s="198"/>
    </row>
    <row r="3384" spans="3:11" ht="15" customHeight="1" x14ac:dyDescent="0.25">
      <c r="C3384" s="175"/>
      <c r="E3384" s="175"/>
      <c r="H3384" s="175"/>
      <c r="I3384" s="175"/>
      <c r="J3384" s="202"/>
      <c r="K3384" s="198"/>
    </row>
    <row r="3385" spans="3:11" ht="15" customHeight="1" x14ac:dyDescent="0.25">
      <c r="C3385" s="175"/>
      <c r="E3385" s="175"/>
      <c r="H3385" s="175"/>
      <c r="I3385" s="175"/>
      <c r="J3385" s="202"/>
      <c r="K3385" s="198"/>
    </row>
    <row r="3386" spans="3:11" ht="15" customHeight="1" x14ac:dyDescent="0.25">
      <c r="C3386" s="175"/>
      <c r="E3386" s="175"/>
      <c r="H3386" s="175"/>
      <c r="I3386" s="175"/>
      <c r="J3386" s="202"/>
      <c r="K3386" s="198"/>
    </row>
    <row r="3387" spans="3:11" ht="15" customHeight="1" x14ac:dyDescent="0.25">
      <c r="C3387" s="175"/>
      <c r="E3387" s="175"/>
      <c r="H3387" s="175"/>
      <c r="I3387" s="175"/>
      <c r="J3387" s="202"/>
      <c r="K3387" s="198"/>
    </row>
    <row r="3388" spans="3:11" ht="15" customHeight="1" x14ac:dyDescent="0.25">
      <c r="C3388" s="175"/>
      <c r="E3388" s="175"/>
      <c r="H3388" s="175"/>
      <c r="I3388" s="175"/>
      <c r="J3388" s="202"/>
      <c r="K3388" s="198"/>
    </row>
    <row r="3389" spans="3:11" ht="15" customHeight="1" x14ac:dyDescent="0.25">
      <c r="C3389" s="175"/>
      <c r="E3389" s="175"/>
      <c r="H3389" s="175"/>
      <c r="I3389" s="175"/>
      <c r="J3389" s="202"/>
      <c r="K3389" s="198"/>
    </row>
    <row r="3390" spans="3:11" ht="15" customHeight="1" x14ac:dyDescent="0.25">
      <c r="C3390" s="175"/>
      <c r="E3390" s="175"/>
      <c r="H3390" s="175"/>
      <c r="I3390" s="175"/>
      <c r="J3390" s="202"/>
      <c r="K3390" s="198"/>
    </row>
    <row r="3391" spans="3:11" ht="15" customHeight="1" x14ac:dyDescent="0.25">
      <c r="C3391" s="175"/>
      <c r="E3391" s="175"/>
      <c r="H3391" s="175"/>
      <c r="I3391" s="175"/>
      <c r="J3391" s="202"/>
      <c r="K3391" s="198"/>
    </row>
    <row r="3392" spans="3:11" ht="15" customHeight="1" x14ac:dyDescent="0.25">
      <c r="C3392" s="175"/>
      <c r="E3392" s="175"/>
      <c r="H3392" s="175"/>
      <c r="I3392" s="175"/>
      <c r="J3392" s="202"/>
      <c r="K3392" s="198"/>
    </row>
    <row r="3393" spans="3:11" ht="15" customHeight="1" x14ac:dyDescent="0.25">
      <c r="C3393" s="175"/>
      <c r="E3393" s="175"/>
      <c r="H3393" s="175"/>
      <c r="I3393" s="175"/>
      <c r="J3393" s="202"/>
      <c r="K3393" s="198"/>
    </row>
    <row r="3394" spans="3:11" ht="15" customHeight="1" x14ac:dyDescent="0.25">
      <c r="C3394" s="175"/>
      <c r="E3394" s="175"/>
      <c r="H3394" s="175"/>
      <c r="I3394" s="175"/>
      <c r="J3394" s="202"/>
      <c r="K3394" s="198"/>
    </row>
    <row r="3395" spans="3:11" ht="15" customHeight="1" x14ac:dyDescent="0.25">
      <c r="C3395" s="175"/>
      <c r="E3395" s="175"/>
      <c r="H3395" s="175"/>
      <c r="I3395" s="175"/>
      <c r="J3395" s="202"/>
      <c r="K3395" s="198"/>
    </row>
    <row r="3396" spans="3:11" ht="15" customHeight="1" x14ac:dyDescent="0.25">
      <c r="C3396" s="175"/>
      <c r="E3396" s="175"/>
      <c r="H3396" s="175"/>
      <c r="I3396" s="175"/>
      <c r="J3396" s="202"/>
      <c r="K3396" s="198"/>
    </row>
    <row r="3397" spans="3:11" ht="15" customHeight="1" x14ac:dyDescent="0.25">
      <c r="C3397" s="175"/>
      <c r="E3397" s="175"/>
      <c r="H3397" s="175"/>
      <c r="I3397" s="175"/>
      <c r="J3397" s="202"/>
      <c r="K3397" s="198"/>
    </row>
    <row r="3398" spans="3:11" ht="15" customHeight="1" x14ac:dyDescent="0.25">
      <c r="C3398" s="175"/>
      <c r="E3398" s="175"/>
      <c r="H3398" s="175"/>
      <c r="I3398" s="175"/>
      <c r="J3398" s="202"/>
      <c r="K3398" s="198"/>
    </row>
    <row r="3399" spans="3:11" ht="15" customHeight="1" x14ac:dyDescent="0.25">
      <c r="C3399" s="175"/>
      <c r="E3399" s="175"/>
      <c r="H3399" s="175"/>
      <c r="I3399" s="175"/>
      <c r="J3399" s="202"/>
      <c r="K3399" s="198"/>
    </row>
    <row r="3400" spans="3:11" ht="15" customHeight="1" x14ac:dyDescent="0.25">
      <c r="C3400" s="175"/>
      <c r="E3400" s="175"/>
      <c r="H3400" s="175"/>
      <c r="I3400" s="175"/>
      <c r="J3400" s="202"/>
      <c r="K3400" s="198"/>
    </row>
    <row r="3401" spans="3:11" ht="15" customHeight="1" x14ac:dyDescent="0.25">
      <c r="C3401" s="175"/>
      <c r="E3401" s="175"/>
      <c r="H3401" s="175"/>
      <c r="I3401" s="175"/>
      <c r="J3401" s="202"/>
      <c r="K3401" s="198"/>
    </row>
    <row r="3402" spans="3:11" ht="15" customHeight="1" x14ac:dyDescent="0.25">
      <c r="C3402" s="175"/>
      <c r="E3402" s="175"/>
      <c r="H3402" s="175"/>
      <c r="I3402" s="175"/>
      <c r="J3402" s="202"/>
      <c r="K3402" s="198"/>
    </row>
    <row r="3403" spans="3:11" ht="15" customHeight="1" x14ac:dyDescent="0.25">
      <c r="C3403" s="175"/>
      <c r="E3403" s="175"/>
      <c r="H3403" s="175"/>
      <c r="I3403" s="175"/>
      <c r="J3403" s="202"/>
      <c r="K3403" s="198"/>
    </row>
    <row r="3404" spans="3:11" ht="15" customHeight="1" x14ac:dyDescent="0.25">
      <c r="C3404" s="175"/>
      <c r="E3404" s="175"/>
      <c r="H3404" s="175"/>
      <c r="I3404" s="175"/>
      <c r="J3404" s="202"/>
      <c r="K3404" s="198"/>
    </row>
    <row r="3405" spans="3:11" ht="15" customHeight="1" x14ac:dyDescent="0.25">
      <c r="C3405" s="175"/>
      <c r="E3405" s="175"/>
      <c r="H3405" s="175"/>
      <c r="I3405" s="175"/>
      <c r="J3405" s="202"/>
      <c r="K3405" s="198"/>
    </row>
    <row r="3406" spans="3:11" ht="15" customHeight="1" x14ac:dyDescent="0.25">
      <c r="C3406" s="175"/>
      <c r="E3406" s="175"/>
      <c r="H3406" s="175"/>
      <c r="I3406" s="175"/>
      <c r="J3406" s="202"/>
      <c r="K3406" s="198"/>
    </row>
    <row r="3407" spans="3:11" ht="15" customHeight="1" x14ac:dyDescent="0.25">
      <c r="C3407" s="175"/>
      <c r="E3407" s="175"/>
      <c r="H3407" s="175"/>
      <c r="I3407" s="175"/>
      <c r="J3407" s="202"/>
      <c r="K3407" s="198"/>
    </row>
    <row r="3408" spans="3:11" ht="15" customHeight="1" x14ac:dyDescent="0.25">
      <c r="C3408" s="175"/>
      <c r="E3408" s="175"/>
      <c r="H3408" s="175"/>
      <c r="I3408" s="175"/>
      <c r="J3408" s="202"/>
      <c r="K3408" s="198"/>
    </row>
    <row r="3409" spans="3:11" ht="15" customHeight="1" x14ac:dyDescent="0.25">
      <c r="C3409" s="175"/>
      <c r="E3409" s="175"/>
      <c r="H3409" s="175"/>
      <c r="I3409" s="175"/>
      <c r="J3409" s="202"/>
      <c r="K3409" s="198"/>
    </row>
    <row r="3410" spans="3:11" ht="15" customHeight="1" x14ac:dyDescent="0.25">
      <c r="C3410" s="175"/>
      <c r="E3410" s="175"/>
      <c r="H3410" s="175"/>
      <c r="I3410" s="175"/>
      <c r="J3410" s="202"/>
      <c r="K3410" s="198"/>
    </row>
    <row r="3411" spans="3:11" ht="15" customHeight="1" x14ac:dyDescent="0.25">
      <c r="C3411" s="175"/>
      <c r="E3411" s="175"/>
      <c r="H3411" s="175"/>
      <c r="I3411" s="175"/>
      <c r="J3411" s="202"/>
      <c r="K3411" s="198"/>
    </row>
    <row r="3412" spans="3:11" ht="15" customHeight="1" x14ac:dyDescent="0.25">
      <c r="C3412" s="175"/>
      <c r="E3412" s="175"/>
      <c r="H3412" s="175"/>
      <c r="I3412" s="175"/>
      <c r="J3412" s="202"/>
      <c r="K3412" s="198"/>
    </row>
    <row r="3413" spans="3:11" ht="15" customHeight="1" x14ac:dyDescent="0.25">
      <c r="C3413" s="175"/>
      <c r="E3413" s="175"/>
      <c r="H3413" s="175"/>
      <c r="I3413" s="175"/>
      <c r="J3413" s="202"/>
      <c r="K3413" s="198"/>
    </row>
    <row r="3414" spans="3:11" ht="15" customHeight="1" x14ac:dyDescent="0.25">
      <c r="C3414" s="175"/>
      <c r="E3414" s="175"/>
      <c r="H3414" s="175"/>
      <c r="I3414" s="175"/>
      <c r="J3414" s="202"/>
      <c r="K3414" s="198"/>
    </row>
    <row r="3415" spans="3:11" ht="15" customHeight="1" x14ac:dyDescent="0.25">
      <c r="C3415" s="175"/>
      <c r="E3415" s="175"/>
      <c r="H3415" s="175"/>
      <c r="I3415" s="175"/>
      <c r="J3415" s="202"/>
      <c r="K3415" s="198"/>
    </row>
    <row r="3416" spans="3:11" ht="15" customHeight="1" x14ac:dyDescent="0.25">
      <c r="C3416" s="175"/>
      <c r="E3416" s="175"/>
      <c r="H3416" s="175"/>
      <c r="I3416" s="175"/>
      <c r="J3416" s="202"/>
      <c r="K3416" s="198"/>
    </row>
    <row r="3417" spans="3:11" ht="15" customHeight="1" x14ac:dyDescent="0.25">
      <c r="C3417" s="175"/>
      <c r="E3417" s="175"/>
      <c r="H3417" s="175"/>
      <c r="I3417" s="175"/>
      <c r="J3417" s="202"/>
      <c r="K3417" s="198"/>
    </row>
    <row r="3418" spans="3:11" ht="15" customHeight="1" x14ac:dyDescent="0.25">
      <c r="C3418" s="175"/>
      <c r="E3418" s="175"/>
      <c r="H3418" s="175"/>
      <c r="I3418" s="175"/>
      <c r="J3418" s="202"/>
      <c r="K3418" s="198"/>
    </row>
    <row r="3419" spans="3:11" ht="15" customHeight="1" x14ac:dyDescent="0.25">
      <c r="C3419" s="175"/>
      <c r="E3419" s="175"/>
      <c r="H3419" s="175"/>
      <c r="I3419" s="175"/>
      <c r="J3419" s="202"/>
      <c r="K3419" s="198"/>
    </row>
    <row r="3420" spans="3:11" ht="15" customHeight="1" x14ac:dyDescent="0.25">
      <c r="C3420" s="175"/>
      <c r="E3420" s="175"/>
      <c r="H3420" s="175"/>
      <c r="I3420" s="175"/>
      <c r="J3420" s="202"/>
      <c r="K3420" s="198"/>
    </row>
    <row r="3421" spans="3:11" ht="15" customHeight="1" x14ac:dyDescent="0.25">
      <c r="C3421" s="175"/>
      <c r="E3421" s="175"/>
      <c r="H3421" s="175"/>
      <c r="I3421" s="175"/>
      <c r="J3421" s="202"/>
      <c r="K3421" s="198"/>
    </row>
    <row r="3422" spans="3:11" ht="15" customHeight="1" x14ac:dyDescent="0.25">
      <c r="C3422" s="175"/>
      <c r="E3422" s="175"/>
      <c r="H3422" s="175"/>
      <c r="I3422" s="175"/>
      <c r="J3422" s="202"/>
      <c r="K3422" s="198"/>
    </row>
    <row r="3423" spans="3:11" ht="15" customHeight="1" x14ac:dyDescent="0.25">
      <c r="C3423" s="175"/>
      <c r="E3423" s="175"/>
      <c r="H3423" s="175"/>
      <c r="I3423" s="175"/>
      <c r="J3423" s="202"/>
      <c r="K3423" s="198"/>
    </row>
    <row r="3424" spans="3:11" ht="15" customHeight="1" x14ac:dyDescent="0.25">
      <c r="C3424" s="175"/>
      <c r="E3424" s="175"/>
      <c r="H3424" s="175"/>
      <c r="I3424" s="175"/>
      <c r="J3424" s="202"/>
      <c r="K3424" s="198"/>
    </row>
    <row r="3425" spans="3:11" ht="15" customHeight="1" x14ac:dyDescent="0.25">
      <c r="C3425" s="175"/>
      <c r="E3425" s="175"/>
      <c r="H3425" s="175"/>
      <c r="I3425" s="175"/>
      <c r="J3425" s="202"/>
      <c r="K3425" s="198"/>
    </row>
    <row r="3426" spans="3:11" ht="15" customHeight="1" x14ac:dyDescent="0.25">
      <c r="C3426" s="175"/>
      <c r="E3426" s="175"/>
      <c r="H3426" s="175"/>
      <c r="I3426" s="175"/>
      <c r="J3426" s="202"/>
      <c r="K3426" s="198"/>
    </row>
    <row r="3427" spans="3:11" ht="15" customHeight="1" x14ac:dyDescent="0.25">
      <c r="C3427" s="175"/>
      <c r="E3427" s="175"/>
      <c r="H3427" s="175"/>
      <c r="I3427" s="175"/>
      <c r="J3427" s="202"/>
      <c r="K3427" s="198"/>
    </row>
    <row r="3428" spans="3:11" ht="15" customHeight="1" x14ac:dyDescent="0.25">
      <c r="C3428" s="175"/>
      <c r="E3428" s="175"/>
      <c r="H3428" s="175"/>
      <c r="I3428" s="175"/>
      <c r="J3428" s="202"/>
      <c r="K3428" s="198"/>
    </row>
    <row r="3429" spans="3:11" ht="15" customHeight="1" x14ac:dyDescent="0.25">
      <c r="C3429" s="175"/>
      <c r="E3429" s="175"/>
      <c r="H3429" s="175"/>
      <c r="I3429" s="175"/>
      <c r="J3429" s="202"/>
      <c r="K3429" s="198"/>
    </row>
    <row r="3430" spans="3:11" ht="15" customHeight="1" x14ac:dyDescent="0.25">
      <c r="C3430" s="175"/>
      <c r="E3430" s="175"/>
      <c r="H3430" s="175"/>
      <c r="I3430" s="175"/>
      <c r="J3430" s="202"/>
      <c r="K3430" s="198"/>
    </row>
    <row r="3431" spans="3:11" ht="15" customHeight="1" x14ac:dyDescent="0.25">
      <c r="C3431" s="175"/>
      <c r="E3431" s="175"/>
      <c r="H3431" s="175"/>
      <c r="I3431" s="175"/>
      <c r="J3431" s="202"/>
      <c r="K3431" s="198"/>
    </row>
    <row r="3432" spans="3:11" ht="15" customHeight="1" x14ac:dyDescent="0.25">
      <c r="C3432" s="175"/>
      <c r="E3432" s="175"/>
      <c r="H3432" s="175"/>
      <c r="I3432" s="175"/>
      <c r="J3432" s="202"/>
      <c r="K3432" s="198"/>
    </row>
    <row r="3433" spans="3:11" ht="15" customHeight="1" x14ac:dyDescent="0.25">
      <c r="C3433" s="175"/>
      <c r="E3433" s="175"/>
      <c r="H3433" s="175"/>
      <c r="I3433" s="175"/>
      <c r="J3433" s="202"/>
      <c r="K3433" s="198"/>
    </row>
    <row r="3434" spans="3:11" ht="15" customHeight="1" x14ac:dyDescent="0.25">
      <c r="C3434" s="175"/>
      <c r="E3434" s="175"/>
      <c r="H3434" s="175"/>
      <c r="I3434" s="175"/>
      <c r="J3434" s="202"/>
      <c r="K3434" s="198"/>
    </row>
    <row r="3435" spans="3:11" ht="15" customHeight="1" x14ac:dyDescent="0.25">
      <c r="C3435" s="175"/>
      <c r="E3435" s="175"/>
      <c r="H3435" s="175"/>
      <c r="I3435" s="175"/>
      <c r="J3435" s="202"/>
      <c r="K3435" s="198"/>
    </row>
    <row r="3436" spans="3:11" ht="15" customHeight="1" x14ac:dyDescent="0.25">
      <c r="C3436" s="175"/>
      <c r="E3436" s="175"/>
      <c r="H3436" s="175"/>
      <c r="I3436" s="175"/>
      <c r="J3436" s="202"/>
      <c r="K3436" s="198"/>
    </row>
    <row r="3437" spans="3:11" ht="15" customHeight="1" x14ac:dyDescent="0.25">
      <c r="C3437" s="175"/>
      <c r="E3437" s="175"/>
      <c r="H3437" s="175"/>
      <c r="I3437" s="175"/>
      <c r="J3437" s="202"/>
      <c r="K3437" s="198"/>
    </row>
    <row r="3438" spans="3:11" ht="15" customHeight="1" x14ac:dyDescent="0.25">
      <c r="C3438" s="175"/>
      <c r="E3438" s="175"/>
      <c r="H3438" s="175"/>
      <c r="I3438" s="175"/>
      <c r="J3438" s="202"/>
      <c r="K3438" s="198"/>
    </row>
    <row r="3439" spans="3:11" ht="15" customHeight="1" x14ac:dyDescent="0.25">
      <c r="C3439" s="175"/>
      <c r="E3439" s="175"/>
      <c r="H3439" s="175"/>
      <c r="I3439" s="175"/>
      <c r="J3439" s="202"/>
      <c r="K3439" s="198"/>
    </row>
    <row r="3440" spans="3:11" ht="15" customHeight="1" x14ac:dyDescent="0.25">
      <c r="C3440" s="175"/>
      <c r="E3440" s="175"/>
      <c r="H3440" s="175"/>
      <c r="I3440" s="175"/>
      <c r="J3440" s="202"/>
      <c r="K3440" s="198"/>
    </row>
    <row r="3441" spans="3:11" ht="15" customHeight="1" x14ac:dyDescent="0.25">
      <c r="C3441" s="175"/>
      <c r="E3441" s="175"/>
      <c r="H3441" s="175"/>
      <c r="I3441" s="175"/>
      <c r="J3441" s="202"/>
      <c r="K3441" s="198"/>
    </row>
    <row r="3442" spans="3:11" ht="15" customHeight="1" x14ac:dyDescent="0.25">
      <c r="C3442" s="175"/>
      <c r="E3442" s="175"/>
      <c r="H3442" s="175"/>
      <c r="I3442" s="175"/>
      <c r="J3442" s="202"/>
      <c r="K3442" s="198"/>
    </row>
    <row r="3443" spans="3:11" ht="15" customHeight="1" x14ac:dyDescent="0.25">
      <c r="C3443" s="175"/>
      <c r="E3443" s="175"/>
      <c r="H3443" s="175"/>
      <c r="I3443" s="175"/>
      <c r="J3443" s="202"/>
      <c r="K3443" s="198"/>
    </row>
    <row r="3444" spans="3:11" ht="15" customHeight="1" x14ac:dyDescent="0.25">
      <c r="C3444" s="175"/>
      <c r="E3444" s="175"/>
      <c r="H3444" s="175"/>
      <c r="I3444" s="175"/>
      <c r="J3444" s="202"/>
      <c r="K3444" s="198"/>
    </row>
    <row r="3445" spans="3:11" ht="15" customHeight="1" x14ac:dyDescent="0.25">
      <c r="C3445" s="175"/>
      <c r="E3445" s="175"/>
      <c r="H3445" s="175"/>
      <c r="I3445" s="175"/>
      <c r="J3445" s="202"/>
      <c r="K3445" s="198"/>
    </row>
    <row r="3446" spans="3:11" ht="15" customHeight="1" x14ac:dyDescent="0.25">
      <c r="C3446" s="175"/>
      <c r="E3446" s="175"/>
      <c r="H3446" s="175"/>
      <c r="I3446" s="175"/>
      <c r="J3446" s="202"/>
      <c r="K3446" s="198"/>
    </row>
    <row r="3447" spans="3:11" ht="15" customHeight="1" x14ac:dyDescent="0.25">
      <c r="C3447" s="175"/>
      <c r="E3447" s="175"/>
      <c r="H3447" s="175"/>
      <c r="I3447" s="175"/>
      <c r="J3447" s="202"/>
      <c r="K3447" s="198"/>
    </row>
    <row r="3448" spans="3:11" ht="15" customHeight="1" x14ac:dyDescent="0.25">
      <c r="C3448" s="175"/>
      <c r="E3448" s="175"/>
      <c r="H3448" s="175"/>
      <c r="I3448" s="175"/>
      <c r="J3448" s="202"/>
      <c r="K3448" s="198"/>
    </row>
    <row r="3449" spans="3:11" ht="15" customHeight="1" x14ac:dyDescent="0.25">
      <c r="C3449" s="175"/>
      <c r="E3449" s="175"/>
      <c r="H3449" s="175"/>
      <c r="I3449" s="175"/>
      <c r="J3449" s="202"/>
      <c r="K3449" s="198"/>
    </row>
    <row r="3450" spans="3:11" ht="15" customHeight="1" x14ac:dyDescent="0.25">
      <c r="C3450" s="175"/>
      <c r="E3450" s="175"/>
      <c r="H3450" s="175"/>
      <c r="I3450" s="175"/>
      <c r="J3450" s="202"/>
      <c r="K3450" s="198"/>
    </row>
    <row r="3451" spans="3:11" ht="15" customHeight="1" x14ac:dyDescent="0.25">
      <c r="C3451" s="175"/>
      <c r="E3451" s="175"/>
      <c r="H3451" s="175"/>
      <c r="I3451" s="175"/>
      <c r="J3451" s="202"/>
      <c r="K3451" s="198"/>
    </row>
    <row r="3452" spans="3:11" ht="15" customHeight="1" x14ac:dyDescent="0.25">
      <c r="C3452" s="175"/>
      <c r="E3452" s="175"/>
      <c r="H3452" s="175"/>
      <c r="I3452" s="175"/>
      <c r="J3452" s="202"/>
      <c r="K3452" s="198"/>
    </row>
    <row r="3453" spans="3:11" ht="15" customHeight="1" x14ac:dyDescent="0.25">
      <c r="C3453" s="175"/>
      <c r="E3453" s="175"/>
      <c r="H3453" s="175"/>
      <c r="I3453" s="175"/>
      <c r="J3453" s="202"/>
      <c r="K3453" s="198"/>
    </row>
    <row r="3454" spans="3:11" ht="15" customHeight="1" x14ac:dyDescent="0.25">
      <c r="C3454" s="175"/>
      <c r="E3454" s="175"/>
      <c r="H3454" s="175"/>
      <c r="I3454" s="175"/>
      <c r="J3454" s="202"/>
      <c r="K3454" s="198"/>
    </row>
    <row r="3455" spans="3:11" ht="15" customHeight="1" x14ac:dyDescent="0.25">
      <c r="C3455" s="175"/>
      <c r="E3455" s="175"/>
      <c r="H3455" s="175"/>
      <c r="I3455" s="175"/>
      <c r="J3455" s="202"/>
      <c r="K3455" s="198"/>
    </row>
    <row r="3456" spans="3:11" ht="15" customHeight="1" x14ac:dyDescent="0.25">
      <c r="C3456" s="175"/>
      <c r="E3456" s="175"/>
      <c r="H3456" s="175"/>
      <c r="I3456" s="175"/>
      <c r="J3456" s="202"/>
      <c r="K3456" s="198"/>
    </row>
    <row r="3457" spans="3:11" ht="15" customHeight="1" x14ac:dyDescent="0.25">
      <c r="C3457" s="175"/>
      <c r="E3457" s="175"/>
      <c r="H3457" s="175"/>
      <c r="I3457" s="175"/>
      <c r="J3457" s="202"/>
      <c r="K3457" s="198"/>
    </row>
    <row r="3458" spans="3:11" ht="15" customHeight="1" x14ac:dyDescent="0.25">
      <c r="C3458" s="175"/>
      <c r="E3458" s="175"/>
      <c r="H3458" s="175"/>
      <c r="I3458" s="175"/>
      <c r="J3458" s="202"/>
      <c r="K3458" s="198"/>
    </row>
    <row r="3459" spans="3:11" ht="15" customHeight="1" x14ac:dyDescent="0.25">
      <c r="C3459" s="175"/>
      <c r="E3459" s="175"/>
      <c r="H3459" s="175"/>
      <c r="I3459" s="175"/>
      <c r="J3459" s="202"/>
      <c r="K3459" s="198"/>
    </row>
    <row r="3460" spans="3:11" ht="15" customHeight="1" x14ac:dyDescent="0.25">
      <c r="C3460" s="175"/>
      <c r="E3460" s="175"/>
      <c r="H3460" s="175"/>
      <c r="I3460" s="175"/>
      <c r="J3460" s="202"/>
      <c r="K3460" s="198"/>
    </row>
    <row r="3461" spans="3:11" ht="15" customHeight="1" x14ac:dyDescent="0.25">
      <c r="C3461" s="175"/>
      <c r="E3461" s="175"/>
      <c r="H3461" s="175"/>
      <c r="I3461" s="175"/>
      <c r="J3461" s="202"/>
      <c r="K3461" s="198"/>
    </row>
    <row r="3462" spans="3:11" ht="15" customHeight="1" x14ac:dyDescent="0.25">
      <c r="C3462" s="175"/>
      <c r="E3462" s="175"/>
      <c r="H3462" s="175"/>
      <c r="I3462" s="175"/>
      <c r="J3462" s="202"/>
      <c r="K3462" s="198"/>
    </row>
    <row r="3463" spans="3:11" ht="15" customHeight="1" x14ac:dyDescent="0.25">
      <c r="C3463" s="175"/>
      <c r="E3463" s="175"/>
      <c r="H3463" s="175"/>
      <c r="I3463" s="175"/>
      <c r="J3463" s="202"/>
      <c r="K3463" s="198"/>
    </row>
    <row r="3464" spans="3:11" ht="15" customHeight="1" x14ac:dyDescent="0.25">
      <c r="C3464" s="175"/>
      <c r="E3464" s="175"/>
      <c r="H3464" s="175"/>
      <c r="I3464" s="175"/>
      <c r="J3464" s="202"/>
      <c r="K3464" s="198"/>
    </row>
    <row r="3465" spans="3:11" ht="15" customHeight="1" x14ac:dyDescent="0.25">
      <c r="C3465" s="175"/>
      <c r="E3465" s="175"/>
      <c r="H3465" s="175"/>
      <c r="I3465" s="175"/>
      <c r="J3465" s="202"/>
      <c r="K3465" s="198"/>
    </row>
    <row r="3466" spans="3:11" ht="15" customHeight="1" x14ac:dyDescent="0.25">
      <c r="C3466" s="175"/>
      <c r="E3466" s="175"/>
      <c r="H3466" s="175"/>
      <c r="I3466" s="175"/>
      <c r="J3466" s="202"/>
      <c r="K3466" s="198"/>
    </row>
    <row r="3467" spans="3:11" ht="15" customHeight="1" x14ac:dyDescent="0.25">
      <c r="C3467" s="175"/>
      <c r="E3467" s="175"/>
      <c r="H3467" s="175"/>
      <c r="I3467" s="175"/>
      <c r="J3467" s="202"/>
      <c r="K3467" s="198"/>
    </row>
    <row r="3468" spans="3:11" ht="15" customHeight="1" x14ac:dyDescent="0.25">
      <c r="C3468" s="175"/>
      <c r="E3468" s="175"/>
      <c r="H3468" s="175"/>
      <c r="I3468" s="175"/>
      <c r="J3468" s="202"/>
      <c r="K3468" s="198"/>
    </row>
    <row r="3469" spans="3:11" ht="15" customHeight="1" x14ac:dyDescent="0.25">
      <c r="C3469" s="175"/>
      <c r="E3469" s="175"/>
      <c r="H3469" s="175"/>
      <c r="I3469" s="175"/>
      <c r="J3469" s="202"/>
      <c r="K3469" s="198"/>
    </row>
    <row r="3470" spans="3:11" ht="15" customHeight="1" x14ac:dyDescent="0.25">
      <c r="C3470" s="175"/>
      <c r="E3470" s="175"/>
      <c r="H3470" s="175"/>
      <c r="I3470" s="175"/>
      <c r="J3470" s="202"/>
      <c r="K3470" s="198"/>
    </row>
    <row r="3471" spans="3:11" ht="15" customHeight="1" x14ac:dyDescent="0.25">
      <c r="C3471" s="175"/>
      <c r="E3471" s="175"/>
      <c r="H3471" s="175"/>
      <c r="I3471" s="175"/>
      <c r="J3471" s="202"/>
      <c r="K3471" s="198"/>
    </row>
    <row r="3472" spans="3:11" ht="15" customHeight="1" x14ac:dyDescent="0.25">
      <c r="C3472" s="175"/>
      <c r="E3472" s="175"/>
      <c r="H3472" s="175"/>
      <c r="I3472" s="175"/>
      <c r="J3472" s="202"/>
      <c r="K3472" s="198"/>
    </row>
    <row r="3473" spans="3:11" ht="15" customHeight="1" x14ac:dyDescent="0.25">
      <c r="C3473" s="175"/>
      <c r="E3473" s="175"/>
      <c r="H3473" s="175"/>
      <c r="I3473" s="175"/>
      <c r="J3473" s="202"/>
      <c r="K3473" s="198"/>
    </row>
    <row r="3474" spans="3:11" ht="15" customHeight="1" x14ac:dyDescent="0.25">
      <c r="C3474" s="175"/>
      <c r="E3474" s="175"/>
      <c r="H3474" s="175"/>
      <c r="I3474" s="175"/>
      <c r="J3474" s="202"/>
      <c r="K3474" s="198"/>
    </row>
    <row r="3475" spans="3:11" ht="15" customHeight="1" x14ac:dyDescent="0.25">
      <c r="C3475" s="175"/>
      <c r="E3475" s="175"/>
      <c r="H3475" s="175"/>
      <c r="I3475" s="175"/>
      <c r="J3475" s="202"/>
      <c r="K3475" s="198"/>
    </row>
    <row r="3476" spans="3:11" ht="15" customHeight="1" x14ac:dyDescent="0.25">
      <c r="C3476" s="175"/>
      <c r="E3476" s="175"/>
      <c r="H3476" s="175"/>
      <c r="I3476" s="175"/>
      <c r="J3476" s="202"/>
      <c r="K3476" s="198"/>
    </row>
    <row r="3477" spans="3:11" ht="15" customHeight="1" x14ac:dyDescent="0.25">
      <c r="C3477" s="175"/>
      <c r="E3477" s="175"/>
      <c r="H3477" s="175"/>
      <c r="I3477" s="175"/>
      <c r="J3477" s="202"/>
      <c r="K3477" s="198"/>
    </row>
    <row r="3478" spans="3:11" ht="15" customHeight="1" x14ac:dyDescent="0.25">
      <c r="C3478" s="175"/>
      <c r="E3478" s="175"/>
      <c r="H3478" s="175"/>
      <c r="I3478" s="175"/>
      <c r="J3478" s="202"/>
      <c r="K3478" s="198"/>
    </row>
    <row r="3479" spans="3:11" ht="15" customHeight="1" x14ac:dyDescent="0.25">
      <c r="C3479" s="175"/>
      <c r="E3479" s="175"/>
      <c r="H3479" s="175"/>
      <c r="I3479" s="175"/>
      <c r="J3479" s="202"/>
      <c r="K3479" s="198"/>
    </row>
    <row r="3480" spans="3:11" ht="15" customHeight="1" x14ac:dyDescent="0.25">
      <c r="C3480" s="175"/>
      <c r="E3480" s="175"/>
      <c r="H3480" s="175"/>
      <c r="I3480" s="175"/>
      <c r="J3480" s="202"/>
      <c r="K3480" s="198"/>
    </row>
    <row r="3481" spans="3:11" ht="15" customHeight="1" x14ac:dyDescent="0.25">
      <c r="C3481" s="175"/>
      <c r="E3481" s="175"/>
      <c r="H3481" s="175"/>
      <c r="I3481" s="175"/>
      <c r="J3481" s="202"/>
      <c r="K3481" s="198"/>
    </row>
    <row r="3482" spans="3:11" ht="15" customHeight="1" x14ac:dyDescent="0.25">
      <c r="C3482" s="175"/>
      <c r="E3482" s="175"/>
      <c r="H3482" s="175"/>
      <c r="I3482" s="175"/>
      <c r="J3482" s="202"/>
      <c r="K3482" s="198"/>
    </row>
    <row r="3483" spans="3:11" ht="15" customHeight="1" x14ac:dyDescent="0.25">
      <c r="C3483" s="175"/>
      <c r="E3483" s="175"/>
      <c r="H3483" s="175"/>
      <c r="I3483" s="175"/>
      <c r="J3483" s="202"/>
      <c r="K3483" s="198"/>
    </row>
    <row r="3484" spans="3:11" ht="15" customHeight="1" x14ac:dyDescent="0.25">
      <c r="C3484" s="175"/>
      <c r="E3484" s="175"/>
      <c r="H3484" s="175"/>
      <c r="I3484" s="175"/>
      <c r="J3484" s="202"/>
      <c r="K3484" s="198"/>
    </row>
    <row r="3485" spans="3:11" ht="15" customHeight="1" x14ac:dyDescent="0.25">
      <c r="C3485" s="175"/>
      <c r="E3485" s="175"/>
      <c r="H3485" s="175"/>
      <c r="I3485" s="175"/>
      <c r="J3485" s="202"/>
      <c r="K3485" s="198"/>
    </row>
    <row r="3486" spans="3:11" ht="15" customHeight="1" x14ac:dyDescent="0.25">
      <c r="C3486" s="175"/>
      <c r="E3486" s="175"/>
      <c r="H3486" s="175"/>
      <c r="I3486" s="175"/>
      <c r="J3486" s="202"/>
      <c r="K3486" s="198"/>
    </row>
    <row r="3487" spans="3:11" ht="15" customHeight="1" x14ac:dyDescent="0.25">
      <c r="C3487" s="175"/>
      <c r="E3487" s="175"/>
      <c r="H3487" s="175"/>
      <c r="I3487" s="175"/>
      <c r="J3487" s="202"/>
      <c r="K3487" s="198"/>
    </row>
    <row r="3488" spans="3:11" ht="15" customHeight="1" x14ac:dyDescent="0.25">
      <c r="C3488" s="175"/>
      <c r="E3488" s="175"/>
      <c r="H3488" s="175"/>
      <c r="I3488" s="175"/>
      <c r="J3488" s="202"/>
      <c r="K3488" s="198"/>
    </row>
    <row r="3489" spans="3:11" ht="15" customHeight="1" x14ac:dyDescent="0.25">
      <c r="C3489" s="175"/>
      <c r="E3489" s="175"/>
      <c r="H3489" s="175"/>
      <c r="I3489" s="175"/>
      <c r="J3489" s="202"/>
      <c r="K3489" s="198"/>
    </row>
    <row r="3490" spans="3:11" ht="15" customHeight="1" x14ac:dyDescent="0.25">
      <c r="C3490" s="175"/>
      <c r="E3490" s="175"/>
      <c r="H3490" s="175"/>
      <c r="I3490" s="175"/>
      <c r="J3490" s="202"/>
      <c r="K3490" s="198"/>
    </row>
    <row r="3491" spans="3:11" ht="15" customHeight="1" x14ac:dyDescent="0.25">
      <c r="C3491" s="175"/>
      <c r="E3491" s="175"/>
      <c r="H3491" s="175"/>
      <c r="I3491" s="175"/>
      <c r="J3491" s="202"/>
      <c r="K3491" s="198"/>
    </row>
    <row r="3492" spans="3:11" ht="15" customHeight="1" x14ac:dyDescent="0.25">
      <c r="C3492" s="175"/>
      <c r="E3492" s="175"/>
      <c r="H3492" s="175"/>
      <c r="I3492" s="175"/>
      <c r="J3492" s="202"/>
      <c r="K3492" s="198"/>
    </row>
    <row r="3493" spans="3:11" ht="15" customHeight="1" x14ac:dyDescent="0.25">
      <c r="C3493" s="175"/>
      <c r="E3493" s="175"/>
      <c r="H3493" s="175"/>
      <c r="I3493" s="175"/>
      <c r="J3493" s="202"/>
      <c r="K3493" s="198"/>
    </row>
    <row r="3494" spans="3:11" ht="15" customHeight="1" x14ac:dyDescent="0.25">
      <c r="C3494" s="175"/>
      <c r="E3494" s="175"/>
      <c r="H3494" s="175"/>
      <c r="I3494" s="175"/>
      <c r="J3494" s="202"/>
      <c r="K3494" s="198"/>
    </row>
    <row r="3495" spans="3:11" ht="15" customHeight="1" x14ac:dyDescent="0.25">
      <c r="C3495" s="175"/>
      <c r="E3495" s="175"/>
      <c r="H3495" s="175"/>
      <c r="I3495" s="175"/>
      <c r="J3495" s="202"/>
      <c r="K3495" s="198"/>
    </row>
    <row r="3496" spans="3:11" ht="15" customHeight="1" x14ac:dyDescent="0.25">
      <c r="C3496" s="175"/>
      <c r="E3496" s="175"/>
      <c r="H3496" s="175"/>
      <c r="I3496" s="175"/>
      <c r="J3496" s="202"/>
      <c r="K3496" s="198"/>
    </row>
    <row r="3497" spans="3:11" ht="15" customHeight="1" x14ac:dyDescent="0.25">
      <c r="C3497" s="175"/>
      <c r="E3497" s="175"/>
      <c r="H3497" s="175"/>
      <c r="I3497" s="175"/>
      <c r="J3497" s="202"/>
      <c r="K3497" s="198"/>
    </row>
    <row r="3498" spans="3:11" ht="15" customHeight="1" x14ac:dyDescent="0.25">
      <c r="C3498" s="175"/>
      <c r="E3498" s="175"/>
      <c r="H3498" s="175"/>
      <c r="I3498" s="175"/>
      <c r="J3498" s="202"/>
      <c r="K3498" s="198"/>
    </row>
    <row r="3499" spans="3:11" ht="15" customHeight="1" x14ac:dyDescent="0.25">
      <c r="C3499" s="175"/>
      <c r="E3499" s="175"/>
      <c r="H3499" s="175"/>
      <c r="I3499" s="175"/>
      <c r="J3499" s="202"/>
      <c r="K3499" s="198"/>
    </row>
    <row r="3500" spans="3:11" ht="15" customHeight="1" x14ac:dyDescent="0.25">
      <c r="C3500" s="175"/>
      <c r="E3500" s="175"/>
      <c r="H3500" s="175"/>
      <c r="I3500" s="175"/>
      <c r="J3500" s="202"/>
      <c r="K3500" s="198"/>
    </row>
    <row r="3501" spans="3:11" ht="15" customHeight="1" x14ac:dyDescent="0.25">
      <c r="C3501" s="175"/>
      <c r="E3501" s="175"/>
      <c r="H3501" s="175"/>
      <c r="I3501" s="175"/>
      <c r="J3501" s="202"/>
      <c r="K3501" s="198"/>
    </row>
    <row r="3502" spans="3:11" ht="15" customHeight="1" x14ac:dyDescent="0.25">
      <c r="C3502" s="175"/>
      <c r="E3502" s="175"/>
      <c r="H3502" s="175"/>
      <c r="I3502" s="175"/>
      <c r="J3502" s="202"/>
      <c r="K3502" s="198"/>
    </row>
    <row r="3503" spans="3:11" ht="15" customHeight="1" x14ac:dyDescent="0.25">
      <c r="C3503" s="175"/>
      <c r="E3503" s="175"/>
      <c r="H3503" s="175"/>
      <c r="I3503" s="175"/>
      <c r="J3503" s="202"/>
      <c r="K3503" s="198"/>
    </row>
    <row r="3504" spans="3:11" ht="15" customHeight="1" x14ac:dyDescent="0.25">
      <c r="C3504" s="175"/>
      <c r="E3504" s="175"/>
      <c r="H3504" s="175"/>
      <c r="I3504" s="175"/>
      <c r="J3504" s="202"/>
      <c r="K3504" s="198"/>
    </row>
    <row r="3505" spans="3:11" ht="15" customHeight="1" x14ac:dyDescent="0.25">
      <c r="C3505" s="175"/>
      <c r="E3505" s="175"/>
      <c r="H3505" s="175"/>
      <c r="I3505" s="175"/>
      <c r="J3505" s="202"/>
      <c r="K3505" s="198"/>
    </row>
    <row r="3506" spans="3:11" ht="15" customHeight="1" x14ac:dyDescent="0.25">
      <c r="C3506" s="175"/>
      <c r="E3506" s="175"/>
      <c r="H3506" s="175"/>
      <c r="I3506" s="175"/>
      <c r="J3506" s="202"/>
      <c r="K3506" s="198"/>
    </row>
    <row r="3507" spans="3:11" ht="15" customHeight="1" x14ac:dyDescent="0.25">
      <c r="C3507" s="175"/>
      <c r="E3507" s="175"/>
      <c r="H3507" s="175"/>
      <c r="I3507" s="175"/>
      <c r="J3507" s="202"/>
      <c r="K3507" s="198"/>
    </row>
    <row r="3508" spans="3:11" ht="15" customHeight="1" x14ac:dyDescent="0.25">
      <c r="C3508" s="175"/>
      <c r="E3508" s="175"/>
      <c r="H3508" s="175"/>
      <c r="I3508" s="175"/>
      <c r="J3508" s="202"/>
      <c r="K3508" s="198"/>
    </row>
    <row r="3509" spans="3:11" ht="15" customHeight="1" x14ac:dyDescent="0.25">
      <c r="C3509" s="175"/>
      <c r="E3509" s="175"/>
      <c r="H3509" s="175"/>
      <c r="I3509" s="175"/>
      <c r="J3509" s="202"/>
      <c r="K3509" s="198"/>
    </row>
    <row r="3510" spans="3:11" ht="15" customHeight="1" x14ac:dyDescent="0.25">
      <c r="C3510" s="175"/>
      <c r="E3510" s="175"/>
      <c r="H3510" s="175"/>
      <c r="I3510" s="175"/>
      <c r="J3510" s="202"/>
      <c r="K3510" s="198"/>
    </row>
    <row r="3511" spans="3:11" ht="15" customHeight="1" x14ac:dyDescent="0.25">
      <c r="C3511" s="175"/>
      <c r="E3511" s="175"/>
      <c r="H3511" s="175"/>
      <c r="I3511" s="175"/>
      <c r="J3511" s="202"/>
      <c r="K3511" s="198"/>
    </row>
    <row r="3512" spans="3:11" ht="15" customHeight="1" x14ac:dyDescent="0.25">
      <c r="C3512" s="175"/>
      <c r="E3512" s="175"/>
      <c r="H3512" s="175"/>
      <c r="I3512" s="175"/>
      <c r="J3512" s="202"/>
      <c r="K3512" s="198"/>
    </row>
    <row r="3513" spans="3:11" ht="15" customHeight="1" x14ac:dyDescent="0.25">
      <c r="C3513" s="175"/>
      <c r="E3513" s="175"/>
      <c r="H3513" s="175"/>
      <c r="I3513" s="175"/>
      <c r="J3513" s="202"/>
      <c r="K3513" s="198"/>
    </row>
    <row r="3514" spans="3:11" ht="15" customHeight="1" x14ac:dyDescent="0.25">
      <c r="C3514" s="175"/>
      <c r="E3514" s="175"/>
      <c r="H3514" s="175"/>
      <c r="I3514" s="175"/>
      <c r="J3514" s="202"/>
      <c r="K3514" s="198"/>
    </row>
    <row r="3515" spans="3:11" ht="15" customHeight="1" x14ac:dyDescent="0.25">
      <c r="C3515" s="175"/>
      <c r="E3515" s="175"/>
      <c r="H3515" s="175"/>
      <c r="I3515" s="175"/>
      <c r="J3515" s="202"/>
      <c r="K3515" s="198"/>
    </row>
    <row r="3516" spans="3:11" ht="15" customHeight="1" x14ac:dyDescent="0.25">
      <c r="C3516" s="175"/>
      <c r="E3516" s="175"/>
      <c r="H3516" s="175"/>
      <c r="I3516" s="175"/>
      <c r="J3516" s="202"/>
      <c r="K3516" s="198"/>
    </row>
    <row r="3517" spans="3:11" ht="15" customHeight="1" x14ac:dyDescent="0.25">
      <c r="C3517" s="175"/>
      <c r="E3517" s="175"/>
      <c r="H3517" s="175"/>
      <c r="I3517" s="175"/>
      <c r="J3517" s="202"/>
      <c r="K3517" s="198"/>
    </row>
    <row r="3518" spans="3:11" ht="15" customHeight="1" x14ac:dyDescent="0.25">
      <c r="C3518" s="175"/>
      <c r="E3518" s="175"/>
      <c r="H3518" s="175"/>
      <c r="I3518" s="175"/>
      <c r="J3518" s="202"/>
      <c r="K3518" s="198"/>
    </row>
    <row r="3519" spans="3:11" ht="15" customHeight="1" x14ac:dyDescent="0.25">
      <c r="C3519" s="175"/>
      <c r="E3519" s="175"/>
      <c r="H3519" s="175"/>
      <c r="I3519" s="175"/>
      <c r="J3519" s="202"/>
      <c r="K3519" s="198"/>
    </row>
    <row r="3520" spans="3:11" ht="15" customHeight="1" x14ac:dyDescent="0.25">
      <c r="C3520" s="175"/>
      <c r="E3520" s="175"/>
      <c r="H3520" s="175"/>
      <c r="I3520" s="175"/>
      <c r="J3520" s="202"/>
      <c r="K3520" s="198"/>
    </row>
    <row r="3521" spans="3:11" ht="15" customHeight="1" x14ac:dyDescent="0.25">
      <c r="C3521" s="175"/>
      <c r="E3521" s="175"/>
      <c r="H3521" s="175"/>
      <c r="I3521" s="175"/>
      <c r="J3521" s="202"/>
      <c r="K3521" s="198"/>
    </row>
    <row r="3522" spans="3:11" ht="15" customHeight="1" x14ac:dyDescent="0.25">
      <c r="C3522" s="175"/>
      <c r="E3522" s="175"/>
      <c r="H3522" s="175"/>
      <c r="I3522" s="175"/>
      <c r="J3522" s="202"/>
      <c r="K3522" s="198"/>
    </row>
    <row r="3523" spans="3:11" ht="15" customHeight="1" x14ac:dyDescent="0.25">
      <c r="C3523" s="175"/>
      <c r="E3523" s="175"/>
      <c r="H3523" s="175"/>
      <c r="I3523" s="175"/>
      <c r="J3523" s="202"/>
      <c r="K3523" s="198"/>
    </row>
    <row r="3524" spans="3:11" ht="15" customHeight="1" x14ac:dyDescent="0.25">
      <c r="C3524" s="175"/>
      <c r="E3524" s="175"/>
      <c r="H3524" s="175"/>
      <c r="I3524" s="175"/>
      <c r="J3524" s="202"/>
      <c r="K3524" s="198"/>
    </row>
    <row r="3525" spans="3:11" ht="15" customHeight="1" x14ac:dyDescent="0.25">
      <c r="C3525" s="175"/>
      <c r="E3525" s="175"/>
      <c r="H3525" s="175"/>
      <c r="I3525" s="175"/>
      <c r="J3525" s="202"/>
      <c r="K3525" s="198"/>
    </row>
    <row r="3526" spans="3:11" ht="15" customHeight="1" x14ac:dyDescent="0.25">
      <c r="C3526" s="175"/>
      <c r="E3526" s="175"/>
      <c r="H3526" s="175"/>
      <c r="I3526" s="175"/>
      <c r="J3526" s="202"/>
      <c r="K3526" s="198"/>
    </row>
    <row r="3527" spans="3:11" ht="15" customHeight="1" x14ac:dyDescent="0.25">
      <c r="C3527" s="175"/>
      <c r="E3527" s="175"/>
      <c r="H3527" s="175"/>
      <c r="I3527" s="175"/>
      <c r="J3527" s="202"/>
      <c r="K3527" s="198"/>
    </row>
    <row r="3528" spans="3:11" ht="15" customHeight="1" x14ac:dyDescent="0.25">
      <c r="C3528" s="175"/>
      <c r="E3528" s="175"/>
      <c r="H3528" s="175"/>
      <c r="I3528" s="175"/>
      <c r="J3528" s="202"/>
      <c r="K3528" s="198"/>
    </row>
    <row r="3529" spans="3:11" ht="15" customHeight="1" x14ac:dyDescent="0.25">
      <c r="C3529" s="175"/>
      <c r="E3529" s="175"/>
      <c r="H3529" s="175"/>
      <c r="I3529" s="175"/>
      <c r="J3529" s="202"/>
      <c r="K3529" s="198"/>
    </row>
    <row r="3530" spans="3:11" ht="15" customHeight="1" x14ac:dyDescent="0.25">
      <c r="C3530" s="175"/>
      <c r="E3530" s="175"/>
      <c r="H3530" s="175"/>
      <c r="I3530" s="175"/>
      <c r="J3530" s="202"/>
      <c r="K3530" s="198"/>
    </row>
    <row r="3531" spans="3:11" ht="15" customHeight="1" x14ac:dyDescent="0.25">
      <c r="C3531" s="175"/>
      <c r="E3531" s="175"/>
      <c r="H3531" s="175"/>
      <c r="I3531" s="175"/>
      <c r="J3531" s="202"/>
      <c r="K3531" s="198"/>
    </row>
    <row r="3532" spans="3:11" ht="15" customHeight="1" x14ac:dyDescent="0.25">
      <c r="C3532" s="175"/>
      <c r="E3532" s="175"/>
      <c r="H3532" s="175"/>
      <c r="I3532" s="175"/>
      <c r="J3532" s="202"/>
      <c r="K3532" s="198"/>
    </row>
    <row r="3533" spans="3:11" ht="15" customHeight="1" x14ac:dyDescent="0.25">
      <c r="C3533" s="175"/>
      <c r="E3533" s="175"/>
      <c r="H3533" s="175"/>
      <c r="I3533" s="175"/>
      <c r="J3533" s="202"/>
      <c r="K3533" s="198"/>
    </row>
    <row r="3534" spans="3:11" ht="15" customHeight="1" x14ac:dyDescent="0.25">
      <c r="C3534" s="175"/>
      <c r="E3534" s="175"/>
      <c r="H3534" s="175"/>
      <c r="I3534" s="175"/>
      <c r="J3534" s="202"/>
      <c r="K3534" s="198"/>
    </row>
    <row r="3535" spans="3:11" ht="15" customHeight="1" x14ac:dyDescent="0.25">
      <c r="C3535" s="175"/>
      <c r="E3535" s="175"/>
      <c r="H3535" s="175"/>
      <c r="I3535" s="175"/>
      <c r="J3535" s="202"/>
      <c r="K3535" s="198"/>
    </row>
    <row r="3536" spans="3:11" ht="15" customHeight="1" x14ac:dyDescent="0.25">
      <c r="C3536" s="175"/>
      <c r="E3536" s="175"/>
      <c r="H3536" s="175"/>
      <c r="I3536" s="175"/>
      <c r="J3536" s="202"/>
      <c r="K3536" s="198"/>
    </row>
    <row r="3537" spans="3:11" ht="15" customHeight="1" x14ac:dyDescent="0.25">
      <c r="C3537" s="175"/>
      <c r="E3537" s="175"/>
      <c r="H3537" s="175"/>
      <c r="I3537" s="175"/>
      <c r="J3537" s="202"/>
      <c r="K3537" s="198"/>
    </row>
    <row r="3538" spans="3:11" ht="15" customHeight="1" x14ac:dyDescent="0.25">
      <c r="C3538" s="175"/>
      <c r="E3538" s="175"/>
      <c r="H3538" s="175"/>
      <c r="I3538" s="175"/>
      <c r="J3538" s="202"/>
      <c r="K3538" s="198"/>
    </row>
    <row r="3539" spans="3:11" ht="15" customHeight="1" x14ac:dyDescent="0.25">
      <c r="C3539" s="175"/>
      <c r="E3539" s="175"/>
      <c r="H3539" s="175"/>
      <c r="I3539" s="175"/>
      <c r="J3539" s="202"/>
      <c r="K3539" s="198"/>
    </row>
    <row r="3540" spans="3:11" ht="15" customHeight="1" x14ac:dyDescent="0.25">
      <c r="C3540" s="175"/>
      <c r="E3540" s="175"/>
      <c r="H3540" s="175"/>
      <c r="I3540" s="175"/>
      <c r="J3540" s="202"/>
      <c r="K3540" s="198"/>
    </row>
    <row r="3541" spans="3:11" ht="15" customHeight="1" x14ac:dyDescent="0.25">
      <c r="C3541" s="175"/>
      <c r="E3541" s="175"/>
      <c r="H3541" s="175"/>
      <c r="I3541" s="175"/>
      <c r="J3541" s="202"/>
      <c r="K3541" s="198"/>
    </row>
    <row r="3542" spans="3:11" ht="15" customHeight="1" x14ac:dyDescent="0.25">
      <c r="C3542" s="175"/>
      <c r="E3542" s="175"/>
      <c r="H3542" s="175"/>
      <c r="I3542" s="175"/>
      <c r="J3542" s="202"/>
      <c r="K3542" s="198"/>
    </row>
    <row r="3543" spans="3:11" ht="15" customHeight="1" x14ac:dyDescent="0.25">
      <c r="C3543" s="175"/>
      <c r="E3543" s="175"/>
      <c r="H3543" s="175"/>
      <c r="I3543" s="175"/>
      <c r="J3543" s="202"/>
      <c r="K3543" s="198"/>
    </row>
    <row r="3544" spans="3:11" ht="15" customHeight="1" x14ac:dyDescent="0.25">
      <c r="C3544" s="175"/>
      <c r="E3544" s="175"/>
      <c r="H3544" s="175"/>
      <c r="I3544" s="175"/>
      <c r="J3544" s="202"/>
      <c r="K3544" s="198"/>
    </row>
    <row r="3545" spans="3:11" ht="15" customHeight="1" x14ac:dyDescent="0.25">
      <c r="C3545" s="175"/>
      <c r="E3545" s="175"/>
      <c r="H3545" s="175"/>
      <c r="I3545" s="175"/>
      <c r="J3545" s="202"/>
      <c r="K3545" s="198"/>
    </row>
    <row r="3546" spans="3:11" ht="15" customHeight="1" x14ac:dyDescent="0.25">
      <c r="C3546" s="175"/>
      <c r="E3546" s="175"/>
      <c r="H3546" s="175"/>
      <c r="I3546" s="175"/>
      <c r="J3546" s="202"/>
      <c r="K3546" s="198"/>
    </row>
    <row r="3547" spans="3:11" ht="15" customHeight="1" x14ac:dyDescent="0.25">
      <c r="C3547" s="175"/>
      <c r="E3547" s="175"/>
      <c r="H3547" s="175"/>
      <c r="I3547" s="175"/>
      <c r="J3547" s="202"/>
      <c r="K3547" s="198"/>
    </row>
    <row r="3548" spans="3:11" ht="15" customHeight="1" x14ac:dyDescent="0.25">
      <c r="C3548" s="175"/>
      <c r="E3548" s="175"/>
      <c r="H3548" s="175"/>
      <c r="I3548" s="175"/>
      <c r="J3548" s="202"/>
      <c r="K3548" s="198"/>
    </row>
    <row r="3549" spans="3:11" ht="15" customHeight="1" x14ac:dyDescent="0.25">
      <c r="C3549" s="175"/>
      <c r="E3549" s="175"/>
      <c r="H3549" s="175"/>
      <c r="I3549" s="175"/>
      <c r="J3549" s="202"/>
      <c r="K3549" s="198"/>
    </row>
    <row r="3550" spans="3:11" ht="15" customHeight="1" x14ac:dyDescent="0.25">
      <c r="C3550" s="175"/>
      <c r="E3550" s="175"/>
      <c r="H3550" s="175"/>
      <c r="I3550" s="175"/>
      <c r="J3550" s="202"/>
      <c r="K3550" s="198"/>
    </row>
    <row r="3551" spans="3:11" ht="15" customHeight="1" x14ac:dyDescent="0.25">
      <c r="C3551" s="175"/>
      <c r="E3551" s="175"/>
      <c r="H3551" s="175"/>
      <c r="I3551" s="175"/>
      <c r="J3551" s="202"/>
      <c r="K3551" s="198"/>
    </row>
    <row r="3552" spans="3:11" ht="15" customHeight="1" x14ac:dyDescent="0.25">
      <c r="C3552" s="175"/>
      <c r="E3552" s="175"/>
      <c r="H3552" s="175"/>
      <c r="I3552" s="175"/>
      <c r="J3552" s="202"/>
      <c r="K3552" s="198"/>
    </row>
    <row r="3553" spans="3:11" ht="15" customHeight="1" x14ac:dyDescent="0.25">
      <c r="C3553" s="175"/>
      <c r="E3553" s="175"/>
      <c r="H3553" s="175"/>
      <c r="I3553" s="175"/>
      <c r="J3553" s="202"/>
      <c r="K3553" s="198"/>
    </row>
    <row r="3554" spans="3:11" ht="15" customHeight="1" x14ac:dyDescent="0.25">
      <c r="C3554" s="175"/>
      <c r="E3554" s="175"/>
      <c r="H3554" s="175"/>
      <c r="I3554" s="175"/>
      <c r="J3554" s="202"/>
      <c r="K3554" s="198"/>
    </row>
    <row r="3555" spans="3:11" ht="15" customHeight="1" x14ac:dyDescent="0.25">
      <c r="C3555" s="175"/>
      <c r="E3555" s="175"/>
      <c r="H3555" s="175"/>
      <c r="I3555" s="175"/>
      <c r="J3555" s="202"/>
      <c r="K3555" s="198"/>
    </row>
    <row r="3556" spans="3:11" ht="15" customHeight="1" x14ac:dyDescent="0.25">
      <c r="C3556" s="175"/>
      <c r="E3556" s="175"/>
      <c r="H3556" s="175"/>
      <c r="I3556" s="175"/>
      <c r="J3556" s="202"/>
      <c r="K3556" s="198"/>
    </row>
    <row r="3557" spans="3:11" ht="15" customHeight="1" x14ac:dyDescent="0.25">
      <c r="C3557" s="175"/>
      <c r="E3557" s="175"/>
      <c r="H3557" s="175"/>
      <c r="I3557" s="175"/>
      <c r="J3557" s="202"/>
      <c r="K3557" s="198"/>
    </row>
    <row r="3558" spans="3:11" ht="15" customHeight="1" x14ac:dyDescent="0.25">
      <c r="C3558" s="175"/>
      <c r="E3558" s="175"/>
      <c r="H3558" s="175"/>
      <c r="I3558" s="175"/>
      <c r="J3558" s="202"/>
      <c r="K3558" s="198"/>
    </row>
    <row r="3559" spans="3:11" ht="15" customHeight="1" x14ac:dyDescent="0.25">
      <c r="C3559" s="175"/>
      <c r="E3559" s="175"/>
      <c r="H3559" s="175"/>
      <c r="I3559" s="175"/>
      <c r="J3559" s="202"/>
      <c r="K3559" s="198"/>
    </row>
    <row r="3560" spans="3:11" ht="15" customHeight="1" x14ac:dyDescent="0.25">
      <c r="C3560" s="175"/>
      <c r="E3560" s="175"/>
      <c r="H3560" s="175"/>
      <c r="I3560" s="175"/>
      <c r="J3560" s="202"/>
      <c r="K3560" s="198"/>
    </row>
    <row r="3561" spans="3:11" ht="15" customHeight="1" x14ac:dyDescent="0.25">
      <c r="C3561" s="175"/>
      <c r="E3561" s="175"/>
      <c r="H3561" s="175"/>
      <c r="I3561" s="175"/>
      <c r="J3561" s="202"/>
      <c r="K3561" s="198"/>
    </row>
    <row r="3562" spans="3:11" ht="15" customHeight="1" x14ac:dyDescent="0.25">
      <c r="C3562" s="175"/>
      <c r="E3562" s="175"/>
      <c r="H3562" s="175"/>
      <c r="I3562" s="175"/>
      <c r="J3562" s="202"/>
      <c r="K3562" s="198"/>
    </row>
    <row r="3563" spans="3:11" ht="15" customHeight="1" x14ac:dyDescent="0.25">
      <c r="C3563" s="175"/>
      <c r="E3563" s="175"/>
      <c r="H3563" s="175"/>
      <c r="I3563" s="175"/>
      <c r="J3563" s="202"/>
      <c r="K3563" s="198"/>
    </row>
    <row r="3564" spans="3:11" ht="15" customHeight="1" x14ac:dyDescent="0.25">
      <c r="C3564" s="175"/>
      <c r="E3564" s="175"/>
      <c r="H3564" s="175"/>
      <c r="I3564" s="175"/>
      <c r="J3564" s="202"/>
      <c r="K3564" s="198"/>
    </row>
    <row r="3565" spans="3:11" ht="15" customHeight="1" x14ac:dyDescent="0.25">
      <c r="C3565" s="175"/>
      <c r="E3565" s="175"/>
      <c r="H3565" s="175"/>
      <c r="I3565" s="175"/>
      <c r="J3565" s="202"/>
      <c r="K3565" s="198"/>
    </row>
    <row r="3566" spans="3:11" ht="15" customHeight="1" x14ac:dyDescent="0.25">
      <c r="C3566" s="175"/>
      <c r="E3566" s="175"/>
      <c r="H3566" s="175"/>
      <c r="I3566" s="175"/>
      <c r="J3566" s="202"/>
      <c r="K3566" s="198"/>
    </row>
    <row r="3567" spans="3:11" ht="15" customHeight="1" x14ac:dyDescent="0.25">
      <c r="C3567" s="175"/>
      <c r="E3567" s="175"/>
      <c r="H3567" s="175"/>
      <c r="I3567" s="175"/>
      <c r="J3567" s="202"/>
      <c r="K3567" s="198"/>
    </row>
    <row r="3568" spans="3:11" ht="15" customHeight="1" x14ac:dyDescent="0.25">
      <c r="C3568" s="175"/>
      <c r="E3568" s="175"/>
      <c r="H3568" s="175"/>
      <c r="I3568" s="175"/>
      <c r="J3568" s="202"/>
      <c r="K3568" s="198"/>
    </row>
    <row r="3569" spans="3:11" ht="15" customHeight="1" x14ac:dyDescent="0.25">
      <c r="C3569" s="175"/>
      <c r="E3569" s="175"/>
      <c r="H3569" s="175"/>
      <c r="I3569" s="175"/>
      <c r="J3569" s="202"/>
      <c r="K3569" s="198"/>
    </row>
    <row r="3570" spans="3:11" ht="15" customHeight="1" x14ac:dyDescent="0.25">
      <c r="C3570" s="175"/>
      <c r="E3570" s="175"/>
      <c r="H3570" s="175"/>
      <c r="I3570" s="175"/>
      <c r="J3570" s="202"/>
      <c r="K3570" s="198"/>
    </row>
    <row r="3571" spans="3:11" ht="15" customHeight="1" x14ac:dyDescent="0.25">
      <c r="C3571" s="175"/>
      <c r="E3571" s="175"/>
      <c r="H3571" s="175"/>
      <c r="I3571" s="175"/>
      <c r="J3571" s="202"/>
      <c r="K3571" s="198"/>
    </row>
    <row r="3572" spans="3:11" ht="15" customHeight="1" x14ac:dyDescent="0.25">
      <c r="C3572" s="175"/>
      <c r="E3572" s="175"/>
      <c r="H3572" s="175"/>
      <c r="I3572" s="175"/>
      <c r="J3572" s="202"/>
      <c r="K3572" s="198"/>
    </row>
    <row r="3573" spans="3:11" ht="15" customHeight="1" x14ac:dyDescent="0.25">
      <c r="C3573" s="175"/>
      <c r="E3573" s="175"/>
      <c r="H3573" s="175"/>
      <c r="I3573" s="175"/>
      <c r="J3573" s="202"/>
      <c r="K3573" s="198"/>
    </row>
    <row r="3574" spans="3:11" ht="15" customHeight="1" x14ac:dyDescent="0.25">
      <c r="C3574" s="175"/>
      <c r="E3574" s="175"/>
      <c r="H3574" s="175"/>
      <c r="I3574" s="175"/>
      <c r="J3574" s="202"/>
      <c r="K3574" s="198"/>
    </row>
    <row r="3575" spans="3:11" ht="15" customHeight="1" x14ac:dyDescent="0.25">
      <c r="C3575" s="175"/>
      <c r="E3575" s="175"/>
      <c r="H3575" s="175"/>
      <c r="I3575" s="175"/>
      <c r="J3575" s="202"/>
      <c r="K3575" s="198"/>
    </row>
    <row r="3576" spans="3:11" ht="15" customHeight="1" x14ac:dyDescent="0.25">
      <c r="C3576" s="175"/>
      <c r="E3576" s="175"/>
      <c r="H3576" s="175"/>
      <c r="I3576" s="175"/>
      <c r="J3576" s="202"/>
      <c r="K3576" s="198"/>
    </row>
    <row r="3577" spans="3:11" ht="15" customHeight="1" x14ac:dyDescent="0.25">
      <c r="C3577" s="175"/>
      <c r="E3577" s="175"/>
      <c r="H3577" s="175"/>
      <c r="I3577" s="175"/>
      <c r="J3577" s="202"/>
      <c r="K3577" s="198"/>
    </row>
    <row r="3578" spans="3:11" ht="15" customHeight="1" x14ac:dyDescent="0.25">
      <c r="C3578" s="175"/>
      <c r="E3578" s="175"/>
      <c r="H3578" s="175"/>
      <c r="I3578" s="175"/>
      <c r="J3578" s="202"/>
      <c r="K3578" s="198"/>
    </row>
    <row r="3579" spans="3:11" ht="15" customHeight="1" x14ac:dyDescent="0.25">
      <c r="C3579" s="175"/>
      <c r="E3579" s="175"/>
      <c r="H3579" s="175"/>
      <c r="I3579" s="175"/>
      <c r="J3579" s="202"/>
      <c r="K3579" s="198"/>
    </row>
    <row r="3580" spans="3:11" ht="15" customHeight="1" x14ac:dyDescent="0.25">
      <c r="C3580" s="175"/>
      <c r="E3580" s="175"/>
      <c r="H3580" s="175"/>
      <c r="I3580" s="175"/>
      <c r="J3580" s="202"/>
      <c r="K3580" s="198"/>
    </row>
    <row r="3581" spans="3:11" ht="15" customHeight="1" x14ac:dyDescent="0.25">
      <c r="C3581" s="175"/>
      <c r="E3581" s="175"/>
      <c r="H3581" s="175"/>
      <c r="I3581" s="175"/>
      <c r="J3581" s="202"/>
      <c r="K3581" s="198"/>
    </row>
    <row r="3582" spans="3:11" ht="15" customHeight="1" x14ac:dyDescent="0.25">
      <c r="C3582" s="175"/>
      <c r="E3582" s="175"/>
      <c r="H3582" s="175"/>
      <c r="I3582" s="175"/>
      <c r="J3582" s="202"/>
      <c r="K3582" s="198"/>
    </row>
    <row r="3583" spans="3:11" ht="15" customHeight="1" x14ac:dyDescent="0.25">
      <c r="C3583" s="175"/>
      <c r="E3583" s="175"/>
      <c r="H3583" s="175"/>
      <c r="I3583" s="175"/>
      <c r="J3583" s="202"/>
      <c r="K3583" s="198"/>
    </row>
    <row r="3584" spans="3:11" ht="15" customHeight="1" x14ac:dyDescent="0.25">
      <c r="C3584" s="175"/>
      <c r="E3584" s="175"/>
      <c r="H3584" s="175"/>
      <c r="I3584" s="175"/>
      <c r="J3584" s="202"/>
      <c r="K3584" s="198"/>
    </row>
    <row r="3585" spans="3:11" ht="15" customHeight="1" x14ac:dyDescent="0.25">
      <c r="C3585" s="175"/>
      <c r="E3585" s="175"/>
      <c r="H3585" s="175"/>
      <c r="I3585" s="175"/>
      <c r="J3585" s="202"/>
      <c r="K3585" s="198"/>
    </row>
    <row r="3586" spans="3:11" ht="15" customHeight="1" x14ac:dyDescent="0.25">
      <c r="C3586" s="175"/>
      <c r="E3586" s="175"/>
      <c r="H3586" s="175"/>
      <c r="I3586" s="175"/>
      <c r="J3586" s="202"/>
      <c r="K3586" s="198"/>
    </row>
    <row r="3587" spans="3:11" ht="15" customHeight="1" x14ac:dyDescent="0.25">
      <c r="C3587" s="175"/>
      <c r="E3587" s="175"/>
      <c r="H3587" s="175"/>
      <c r="I3587" s="175"/>
      <c r="J3587" s="202"/>
      <c r="K3587" s="198"/>
    </row>
    <row r="3588" spans="3:11" ht="15" customHeight="1" x14ac:dyDescent="0.25">
      <c r="C3588" s="175"/>
      <c r="E3588" s="175"/>
      <c r="H3588" s="175"/>
      <c r="I3588" s="175"/>
      <c r="J3588" s="202"/>
      <c r="K3588" s="198"/>
    </row>
    <row r="3589" spans="3:11" ht="15" customHeight="1" x14ac:dyDescent="0.25">
      <c r="C3589" s="175"/>
      <c r="E3589" s="175"/>
      <c r="H3589" s="175"/>
      <c r="I3589" s="175"/>
      <c r="J3589" s="202"/>
      <c r="K3589" s="198"/>
    </row>
    <row r="3590" spans="3:11" ht="15" customHeight="1" x14ac:dyDescent="0.25">
      <c r="C3590" s="175"/>
      <c r="E3590" s="175"/>
      <c r="H3590" s="175"/>
      <c r="I3590" s="175"/>
      <c r="J3590" s="202"/>
      <c r="K3590" s="198"/>
    </row>
    <row r="3591" spans="3:11" ht="15" customHeight="1" x14ac:dyDescent="0.25">
      <c r="C3591" s="175"/>
      <c r="E3591" s="175"/>
      <c r="H3591" s="175"/>
      <c r="I3591" s="175"/>
      <c r="J3591" s="202"/>
      <c r="K3591" s="198"/>
    </row>
    <row r="3592" spans="3:11" ht="15" customHeight="1" x14ac:dyDescent="0.25">
      <c r="C3592" s="175"/>
      <c r="E3592" s="175"/>
      <c r="H3592" s="175"/>
      <c r="I3592" s="175"/>
      <c r="J3592" s="202"/>
      <c r="K3592" s="198"/>
    </row>
    <row r="3593" spans="3:11" ht="15" customHeight="1" x14ac:dyDescent="0.25">
      <c r="C3593" s="175"/>
      <c r="E3593" s="175"/>
      <c r="H3593" s="175"/>
      <c r="I3593" s="175"/>
      <c r="J3593" s="202"/>
      <c r="K3593" s="198"/>
    </row>
    <row r="3594" spans="3:11" ht="15" customHeight="1" x14ac:dyDescent="0.25">
      <c r="C3594" s="175"/>
      <c r="E3594" s="175"/>
      <c r="H3594" s="175"/>
      <c r="I3594" s="175"/>
      <c r="J3594" s="202"/>
      <c r="K3594" s="198"/>
    </row>
    <row r="3595" spans="3:11" ht="15" customHeight="1" x14ac:dyDescent="0.25">
      <c r="C3595" s="175"/>
      <c r="E3595" s="175"/>
      <c r="H3595" s="175"/>
      <c r="I3595" s="175"/>
      <c r="J3595" s="202"/>
      <c r="K3595" s="198"/>
    </row>
    <row r="3596" spans="3:11" ht="15" customHeight="1" x14ac:dyDescent="0.25">
      <c r="C3596" s="175"/>
      <c r="E3596" s="175"/>
      <c r="H3596" s="175"/>
      <c r="I3596" s="175"/>
      <c r="J3596" s="202"/>
      <c r="K3596" s="198"/>
    </row>
    <row r="3597" spans="3:11" ht="15" customHeight="1" x14ac:dyDescent="0.25">
      <c r="C3597" s="175"/>
      <c r="E3597" s="175"/>
      <c r="H3597" s="175"/>
      <c r="I3597" s="175"/>
      <c r="J3597" s="202"/>
      <c r="K3597" s="198"/>
    </row>
    <row r="3598" spans="3:11" ht="15" customHeight="1" x14ac:dyDescent="0.25">
      <c r="C3598" s="175"/>
      <c r="E3598" s="175"/>
      <c r="H3598" s="175"/>
      <c r="I3598" s="175"/>
      <c r="J3598" s="202"/>
      <c r="K3598" s="198"/>
    </row>
    <row r="3599" spans="3:11" ht="15" customHeight="1" x14ac:dyDescent="0.25">
      <c r="C3599" s="175"/>
      <c r="E3599" s="175"/>
      <c r="H3599" s="175"/>
      <c r="I3599" s="175"/>
      <c r="J3599" s="202"/>
      <c r="K3599" s="198"/>
    </row>
    <row r="3600" spans="3:11" ht="15" customHeight="1" x14ac:dyDescent="0.25">
      <c r="C3600" s="175"/>
      <c r="E3600" s="175"/>
      <c r="H3600" s="175"/>
      <c r="I3600" s="175"/>
      <c r="J3600" s="202"/>
      <c r="K3600" s="198"/>
    </row>
    <row r="3601" spans="3:11" ht="15" customHeight="1" x14ac:dyDescent="0.25">
      <c r="C3601" s="175"/>
      <c r="E3601" s="175"/>
      <c r="H3601" s="175"/>
      <c r="I3601" s="175"/>
      <c r="J3601" s="202"/>
      <c r="K3601" s="198"/>
    </row>
    <row r="3602" spans="3:11" ht="15" customHeight="1" x14ac:dyDescent="0.25">
      <c r="C3602" s="175"/>
      <c r="E3602" s="175"/>
      <c r="H3602" s="175"/>
      <c r="I3602" s="175"/>
      <c r="J3602" s="202"/>
      <c r="K3602" s="198"/>
    </row>
    <row r="3603" spans="3:11" ht="15" customHeight="1" x14ac:dyDescent="0.25">
      <c r="C3603" s="175"/>
      <c r="E3603" s="175"/>
      <c r="H3603" s="175"/>
      <c r="I3603" s="175"/>
      <c r="J3603" s="202"/>
      <c r="K3603" s="198"/>
    </row>
    <row r="3604" spans="3:11" ht="15" customHeight="1" x14ac:dyDescent="0.25">
      <c r="C3604" s="175"/>
      <c r="E3604" s="175"/>
      <c r="H3604" s="175"/>
      <c r="I3604" s="175"/>
      <c r="J3604" s="202"/>
      <c r="K3604" s="198"/>
    </row>
    <row r="3605" spans="3:11" ht="15" customHeight="1" x14ac:dyDescent="0.25">
      <c r="C3605" s="175"/>
      <c r="E3605" s="175"/>
      <c r="H3605" s="175"/>
      <c r="I3605" s="175"/>
      <c r="J3605" s="202"/>
      <c r="K3605" s="198"/>
    </row>
    <row r="3606" spans="3:11" ht="15" customHeight="1" x14ac:dyDescent="0.25">
      <c r="C3606" s="175"/>
      <c r="E3606" s="175"/>
      <c r="H3606" s="175"/>
      <c r="I3606" s="175"/>
      <c r="J3606" s="202"/>
      <c r="K3606" s="198"/>
    </row>
    <row r="3607" spans="3:11" ht="15" customHeight="1" x14ac:dyDescent="0.25">
      <c r="C3607" s="175"/>
      <c r="E3607" s="175"/>
      <c r="H3607" s="175"/>
      <c r="I3607" s="175"/>
      <c r="J3607" s="202"/>
      <c r="K3607" s="198"/>
    </row>
    <row r="3608" spans="3:11" ht="15" customHeight="1" x14ac:dyDescent="0.25">
      <c r="C3608" s="175"/>
      <c r="E3608" s="175"/>
      <c r="H3608" s="175"/>
      <c r="I3608" s="175"/>
      <c r="J3608" s="202"/>
      <c r="K3608" s="198"/>
    </row>
    <row r="3609" spans="3:11" ht="15" customHeight="1" x14ac:dyDescent="0.25">
      <c r="C3609" s="175"/>
      <c r="E3609" s="175"/>
      <c r="H3609" s="175"/>
      <c r="I3609" s="175"/>
      <c r="J3609" s="202"/>
      <c r="K3609" s="198"/>
    </row>
    <row r="3610" spans="3:11" ht="15" customHeight="1" x14ac:dyDescent="0.25">
      <c r="C3610" s="175"/>
      <c r="E3610" s="175"/>
      <c r="H3610" s="175"/>
      <c r="I3610" s="175"/>
      <c r="J3610" s="202"/>
      <c r="K3610" s="198"/>
    </row>
    <row r="3611" spans="3:11" ht="15" customHeight="1" x14ac:dyDescent="0.25">
      <c r="C3611" s="175"/>
      <c r="E3611" s="175"/>
      <c r="H3611" s="175"/>
      <c r="I3611" s="175"/>
      <c r="J3611" s="202"/>
      <c r="K3611" s="198"/>
    </row>
    <row r="3612" spans="3:11" ht="15" customHeight="1" x14ac:dyDescent="0.25">
      <c r="C3612" s="175"/>
      <c r="E3612" s="175"/>
      <c r="H3612" s="175"/>
      <c r="I3612" s="175"/>
      <c r="J3612" s="202"/>
      <c r="K3612" s="198"/>
    </row>
    <row r="3613" spans="3:11" ht="15" customHeight="1" x14ac:dyDescent="0.25">
      <c r="C3613" s="175"/>
      <c r="E3613" s="175"/>
      <c r="H3613" s="175"/>
      <c r="I3613" s="175"/>
      <c r="J3613" s="202"/>
      <c r="K3613" s="198"/>
    </row>
    <row r="3614" spans="3:11" ht="15" customHeight="1" x14ac:dyDescent="0.25">
      <c r="C3614" s="175"/>
      <c r="E3614" s="175"/>
      <c r="H3614" s="175"/>
      <c r="I3614" s="175"/>
      <c r="J3614" s="202"/>
      <c r="K3614" s="198"/>
    </row>
    <row r="3615" spans="3:11" ht="15" customHeight="1" x14ac:dyDescent="0.25">
      <c r="C3615" s="175"/>
      <c r="E3615" s="175"/>
      <c r="H3615" s="175"/>
      <c r="I3615" s="175"/>
      <c r="J3615" s="202"/>
      <c r="K3615" s="198"/>
    </row>
    <row r="3616" spans="3:11" ht="15" customHeight="1" x14ac:dyDescent="0.25">
      <c r="C3616" s="175"/>
      <c r="E3616" s="175"/>
      <c r="H3616" s="175"/>
      <c r="I3616" s="175"/>
      <c r="J3616" s="202"/>
      <c r="K3616" s="198"/>
    </row>
    <row r="3617" spans="3:11" ht="15" customHeight="1" x14ac:dyDescent="0.25">
      <c r="C3617" s="175"/>
      <c r="E3617" s="175"/>
      <c r="H3617" s="175"/>
      <c r="I3617" s="175"/>
      <c r="J3617" s="202"/>
      <c r="K3617" s="198"/>
    </row>
    <row r="3618" spans="3:11" ht="15" customHeight="1" x14ac:dyDescent="0.25">
      <c r="C3618" s="175"/>
      <c r="E3618" s="175"/>
      <c r="H3618" s="175"/>
      <c r="I3618" s="175"/>
      <c r="J3618" s="202"/>
      <c r="K3618" s="198"/>
    </row>
    <row r="3619" spans="3:11" ht="15" customHeight="1" x14ac:dyDescent="0.25">
      <c r="C3619" s="175"/>
      <c r="E3619" s="175"/>
      <c r="H3619" s="175"/>
      <c r="I3619" s="175"/>
      <c r="J3619" s="202"/>
      <c r="K3619" s="198"/>
    </row>
    <row r="3620" spans="3:11" ht="15" customHeight="1" x14ac:dyDescent="0.25">
      <c r="C3620" s="175"/>
      <c r="E3620" s="175"/>
      <c r="H3620" s="175"/>
      <c r="I3620" s="175"/>
      <c r="J3620" s="202"/>
      <c r="K3620" s="198"/>
    </row>
    <row r="3621" spans="3:11" ht="15" customHeight="1" x14ac:dyDescent="0.25">
      <c r="C3621" s="175"/>
      <c r="E3621" s="175"/>
      <c r="H3621" s="175"/>
      <c r="I3621" s="175"/>
      <c r="J3621" s="202"/>
      <c r="K3621" s="198"/>
    </row>
    <row r="3622" spans="3:11" ht="15" customHeight="1" x14ac:dyDescent="0.25">
      <c r="C3622" s="175"/>
      <c r="E3622" s="175"/>
      <c r="H3622" s="175"/>
      <c r="I3622" s="175"/>
      <c r="J3622" s="202"/>
      <c r="K3622" s="198"/>
    </row>
    <row r="3623" spans="3:11" ht="15" customHeight="1" x14ac:dyDescent="0.25">
      <c r="C3623" s="175"/>
      <c r="E3623" s="175"/>
      <c r="H3623" s="175"/>
      <c r="I3623" s="175"/>
      <c r="J3623" s="202"/>
      <c r="K3623" s="198"/>
    </row>
    <row r="3624" spans="3:11" ht="15" customHeight="1" x14ac:dyDescent="0.25">
      <c r="C3624" s="175"/>
      <c r="E3624" s="175"/>
      <c r="H3624" s="175"/>
      <c r="I3624" s="175"/>
      <c r="J3624" s="202"/>
      <c r="K3624" s="198"/>
    </row>
    <row r="3625" spans="3:11" ht="15" customHeight="1" x14ac:dyDescent="0.25">
      <c r="C3625" s="175"/>
      <c r="E3625" s="175"/>
      <c r="H3625" s="175"/>
      <c r="I3625" s="175"/>
      <c r="J3625" s="202"/>
      <c r="K3625" s="198"/>
    </row>
    <row r="3626" spans="3:11" ht="15" customHeight="1" x14ac:dyDescent="0.25">
      <c r="C3626" s="175"/>
      <c r="E3626" s="175"/>
      <c r="H3626" s="175"/>
      <c r="I3626" s="175"/>
      <c r="J3626" s="202"/>
      <c r="K3626" s="198"/>
    </row>
    <row r="3627" spans="3:11" ht="15" customHeight="1" x14ac:dyDescent="0.25">
      <c r="C3627" s="175"/>
      <c r="E3627" s="175"/>
      <c r="H3627" s="175"/>
      <c r="I3627" s="175"/>
      <c r="J3627" s="202"/>
      <c r="K3627" s="198"/>
    </row>
    <row r="3628" spans="3:11" ht="15" customHeight="1" x14ac:dyDescent="0.25">
      <c r="C3628" s="175"/>
      <c r="E3628" s="175"/>
      <c r="H3628" s="175"/>
      <c r="I3628" s="175"/>
      <c r="J3628" s="202"/>
      <c r="K3628" s="198"/>
    </row>
    <row r="3629" spans="3:11" ht="15" customHeight="1" x14ac:dyDescent="0.25">
      <c r="C3629" s="175"/>
      <c r="E3629" s="175"/>
      <c r="H3629" s="175"/>
      <c r="I3629" s="175"/>
      <c r="J3629" s="202"/>
      <c r="K3629" s="198"/>
    </row>
    <row r="3630" spans="3:11" ht="15" customHeight="1" x14ac:dyDescent="0.25">
      <c r="C3630" s="175"/>
      <c r="E3630" s="175"/>
      <c r="H3630" s="175"/>
      <c r="I3630" s="175"/>
      <c r="J3630" s="202"/>
      <c r="K3630" s="198"/>
    </row>
    <row r="3631" spans="3:11" ht="15" customHeight="1" x14ac:dyDescent="0.25">
      <c r="C3631" s="175"/>
      <c r="E3631" s="175"/>
      <c r="H3631" s="175"/>
      <c r="I3631" s="175"/>
      <c r="J3631" s="202"/>
      <c r="K3631" s="198"/>
    </row>
    <row r="3632" spans="3:11" ht="15" customHeight="1" x14ac:dyDescent="0.25">
      <c r="C3632" s="175"/>
      <c r="E3632" s="175"/>
      <c r="H3632" s="175"/>
      <c r="I3632" s="175"/>
      <c r="J3632" s="202"/>
      <c r="K3632" s="198"/>
    </row>
    <row r="3633" spans="3:11" ht="15" customHeight="1" x14ac:dyDescent="0.25">
      <c r="C3633" s="175"/>
      <c r="E3633" s="175"/>
      <c r="H3633" s="175"/>
      <c r="I3633" s="175"/>
      <c r="J3633" s="202"/>
      <c r="K3633" s="198"/>
    </row>
    <row r="3634" spans="3:11" ht="15" customHeight="1" x14ac:dyDescent="0.25">
      <c r="C3634" s="175"/>
      <c r="E3634" s="175"/>
      <c r="H3634" s="175"/>
      <c r="I3634" s="175"/>
      <c r="J3634" s="202"/>
      <c r="K3634" s="198"/>
    </row>
    <row r="3635" spans="3:11" ht="15" customHeight="1" x14ac:dyDescent="0.25">
      <c r="C3635" s="175"/>
      <c r="E3635" s="175"/>
      <c r="H3635" s="175"/>
      <c r="I3635" s="175"/>
      <c r="J3635" s="202"/>
      <c r="K3635" s="198"/>
    </row>
    <row r="3636" spans="3:11" ht="15" customHeight="1" x14ac:dyDescent="0.25">
      <c r="C3636" s="175"/>
      <c r="E3636" s="175"/>
      <c r="H3636" s="175"/>
      <c r="I3636" s="175"/>
      <c r="J3636" s="202"/>
      <c r="K3636" s="198"/>
    </row>
    <row r="3637" spans="3:11" ht="15" customHeight="1" x14ac:dyDescent="0.25">
      <c r="C3637" s="175"/>
      <c r="E3637" s="175"/>
      <c r="H3637" s="175"/>
      <c r="I3637" s="175"/>
      <c r="J3637" s="202"/>
      <c r="K3637" s="198"/>
    </row>
    <row r="3638" spans="3:11" ht="15" customHeight="1" x14ac:dyDescent="0.25">
      <c r="C3638" s="175"/>
      <c r="E3638" s="175"/>
      <c r="H3638" s="175"/>
      <c r="I3638" s="175"/>
      <c r="J3638" s="202"/>
      <c r="K3638" s="198"/>
    </row>
    <row r="3639" spans="3:11" ht="15" customHeight="1" x14ac:dyDescent="0.25">
      <c r="C3639" s="175"/>
      <c r="E3639" s="175"/>
      <c r="H3639" s="175"/>
      <c r="I3639" s="175"/>
      <c r="J3639" s="202"/>
      <c r="K3639" s="198"/>
    </row>
    <row r="3640" spans="3:11" ht="15" customHeight="1" x14ac:dyDescent="0.25">
      <c r="C3640" s="175"/>
      <c r="E3640" s="175"/>
      <c r="H3640" s="175"/>
      <c r="I3640" s="175"/>
      <c r="J3640" s="202"/>
      <c r="K3640" s="198"/>
    </row>
    <row r="3641" spans="3:11" ht="15" customHeight="1" x14ac:dyDescent="0.25">
      <c r="C3641" s="175"/>
      <c r="E3641" s="175"/>
      <c r="H3641" s="175"/>
      <c r="I3641" s="175"/>
      <c r="J3641" s="202"/>
      <c r="K3641" s="198"/>
    </row>
    <row r="3642" spans="3:11" ht="15" customHeight="1" x14ac:dyDescent="0.25">
      <c r="C3642" s="175"/>
      <c r="E3642" s="175"/>
      <c r="H3642" s="175"/>
      <c r="I3642" s="175"/>
      <c r="J3642" s="202"/>
      <c r="K3642" s="198"/>
    </row>
    <row r="3643" spans="3:11" ht="15" customHeight="1" x14ac:dyDescent="0.25">
      <c r="C3643" s="175"/>
      <c r="E3643" s="175"/>
      <c r="H3643" s="175"/>
      <c r="I3643" s="175"/>
      <c r="J3643" s="202"/>
      <c r="K3643" s="198"/>
    </row>
    <row r="3644" spans="3:11" ht="15" customHeight="1" x14ac:dyDescent="0.25">
      <c r="C3644" s="175"/>
      <c r="E3644" s="175"/>
      <c r="H3644" s="175"/>
      <c r="I3644" s="175"/>
      <c r="J3644" s="202"/>
      <c r="K3644" s="198"/>
    </row>
    <row r="3645" spans="3:11" ht="15" customHeight="1" x14ac:dyDescent="0.25">
      <c r="C3645" s="175"/>
      <c r="E3645" s="175"/>
      <c r="H3645" s="175"/>
      <c r="I3645" s="175"/>
      <c r="J3645" s="202"/>
      <c r="K3645" s="198"/>
    </row>
    <row r="3646" spans="3:11" ht="15" customHeight="1" x14ac:dyDescent="0.25">
      <c r="C3646" s="175"/>
      <c r="E3646" s="175"/>
      <c r="H3646" s="175"/>
      <c r="I3646" s="175"/>
      <c r="J3646" s="202"/>
      <c r="K3646" s="198"/>
    </row>
    <row r="3647" spans="3:11" ht="15" customHeight="1" x14ac:dyDescent="0.25">
      <c r="C3647" s="175"/>
      <c r="E3647" s="175"/>
      <c r="H3647" s="175"/>
      <c r="I3647" s="175"/>
      <c r="J3647" s="202"/>
      <c r="K3647" s="198"/>
    </row>
    <row r="3648" spans="3:11" ht="15" customHeight="1" x14ac:dyDescent="0.25">
      <c r="C3648" s="175"/>
      <c r="E3648" s="175"/>
      <c r="H3648" s="175"/>
      <c r="I3648" s="175"/>
      <c r="J3648" s="202"/>
      <c r="K3648" s="198"/>
    </row>
    <row r="3649" spans="3:11" ht="15" customHeight="1" x14ac:dyDescent="0.25">
      <c r="C3649" s="175"/>
      <c r="E3649" s="175"/>
      <c r="H3649" s="175"/>
      <c r="I3649" s="175"/>
      <c r="J3649" s="202"/>
      <c r="K3649" s="198"/>
    </row>
    <row r="3650" spans="3:11" ht="15" customHeight="1" x14ac:dyDescent="0.25">
      <c r="C3650" s="175"/>
      <c r="E3650" s="175"/>
      <c r="H3650" s="175"/>
      <c r="I3650" s="175"/>
      <c r="J3650" s="202"/>
      <c r="K3650" s="198"/>
    </row>
    <row r="3651" spans="3:11" ht="15" customHeight="1" x14ac:dyDescent="0.25">
      <c r="C3651" s="175"/>
      <c r="E3651" s="175"/>
      <c r="H3651" s="175"/>
      <c r="I3651" s="175"/>
      <c r="J3651" s="202"/>
      <c r="K3651" s="198"/>
    </row>
    <row r="3652" spans="3:11" ht="15" customHeight="1" x14ac:dyDescent="0.25">
      <c r="C3652" s="175"/>
      <c r="E3652" s="175"/>
      <c r="H3652" s="175"/>
      <c r="I3652" s="175"/>
      <c r="J3652" s="202"/>
      <c r="K3652" s="198"/>
    </row>
    <row r="3653" spans="3:11" ht="15" customHeight="1" x14ac:dyDescent="0.25">
      <c r="C3653" s="175"/>
      <c r="E3653" s="175"/>
      <c r="H3653" s="175"/>
      <c r="I3653" s="175"/>
      <c r="J3653" s="202"/>
      <c r="K3653" s="198"/>
    </row>
    <row r="3654" spans="3:11" ht="15" customHeight="1" x14ac:dyDescent="0.25">
      <c r="C3654" s="175"/>
      <c r="E3654" s="175"/>
      <c r="H3654" s="175"/>
      <c r="I3654" s="175"/>
      <c r="J3654" s="202"/>
      <c r="K3654" s="198"/>
    </row>
    <row r="3655" spans="3:11" ht="15" customHeight="1" x14ac:dyDescent="0.25">
      <c r="C3655" s="175"/>
      <c r="E3655" s="175"/>
      <c r="H3655" s="175"/>
      <c r="I3655" s="175"/>
      <c r="J3655" s="202"/>
      <c r="K3655" s="198"/>
    </row>
    <row r="3656" spans="3:11" ht="15" customHeight="1" x14ac:dyDescent="0.25">
      <c r="C3656" s="175"/>
      <c r="E3656" s="175"/>
      <c r="H3656" s="175"/>
      <c r="I3656" s="175"/>
      <c r="J3656" s="202"/>
      <c r="K3656" s="198"/>
    </row>
    <row r="3657" spans="3:11" ht="15" customHeight="1" x14ac:dyDescent="0.25">
      <c r="C3657" s="175"/>
      <c r="E3657" s="175"/>
      <c r="H3657" s="175"/>
      <c r="I3657" s="175"/>
      <c r="J3657" s="202"/>
      <c r="K3657" s="198"/>
    </row>
    <row r="3658" spans="3:11" ht="15" customHeight="1" x14ac:dyDescent="0.25">
      <c r="C3658" s="175"/>
      <c r="E3658" s="175"/>
      <c r="H3658" s="175"/>
      <c r="I3658" s="175"/>
      <c r="J3658" s="202"/>
      <c r="K3658" s="198"/>
    </row>
    <row r="3659" spans="3:11" ht="15" customHeight="1" x14ac:dyDescent="0.25">
      <c r="C3659" s="175"/>
      <c r="E3659" s="175"/>
      <c r="H3659" s="175"/>
      <c r="I3659" s="175"/>
      <c r="J3659" s="202"/>
      <c r="K3659" s="198"/>
    </row>
    <row r="3660" spans="3:11" ht="15" customHeight="1" x14ac:dyDescent="0.25">
      <c r="C3660" s="175"/>
      <c r="E3660" s="175"/>
      <c r="H3660" s="175"/>
      <c r="I3660" s="175"/>
      <c r="J3660" s="202"/>
      <c r="K3660" s="198"/>
    </row>
    <row r="3661" spans="3:11" ht="15" customHeight="1" x14ac:dyDescent="0.25">
      <c r="C3661" s="175"/>
      <c r="E3661" s="175"/>
      <c r="H3661" s="175"/>
      <c r="I3661" s="175"/>
      <c r="J3661" s="202"/>
      <c r="K3661" s="198"/>
    </row>
    <row r="3662" spans="3:11" ht="15" customHeight="1" x14ac:dyDescent="0.25">
      <c r="C3662" s="175"/>
      <c r="E3662" s="175"/>
      <c r="H3662" s="175"/>
      <c r="I3662" s="175"/>
      <c r="J3662" s="202"/>
      <c r="K3662" s="198"/>
    </row>
    <row r="3663" spans="3:11" ht="15" customHeight="1" x14ac:dyDescent="0.25">
      <c r="C3663" s="175"/>
      <c r="E3663" s="175"/>
      <c r="H3663" s="175"/>
      <c r="I3663" s="175"/>
      <c r="J3663" s="202"/>
      <c r="K3663" s="198"/>
    </row>
    <row r="3664" spans="3:11" ht="15" customHeight="1" x14ac:dyDescent="0.25">
      <c r="C3664" s="175"/>
      <c r="E3664" s="175"/>
      <c r="H3664" s="175"/>
      <c r="I3664" s="175"/>
      <c r="J3664" s="202"/>
      <c r="K3664" s="198"/>
    </row>
    <row r="3665" spans="3:11" ht="15" customHeight="1" x14ac:dyDescent="0.25">
      <c r="C3665" s="175"/>
      <c r="E3665" s="175"/>
      <c r="H3665" s="175"/>
      <c r="I3665" s="175"/>
      <c r="J3665" s="202"/>
      <c r="K3665" s="198"/>
    </row>
    <row r="3666" spans="3:11" ht="15" customHeight="1" x14ac:dyDescent="0.25">
      <c r="C3666" s="175"/>
      <c r="E3666" s="175"/>
      <c r="H3666" s="175"/>
      <c r="I3666" s="175"/>
      <c r="J3666" s="202"/>
      <c r="K3666" s="198"/>
    </row>
    <row r="3667" spans="3:11" ht="15" customHeight="1" x14ac:dyDescent="0.25">
      <c r="C3667" s="175"/>
      <c r="E3667" s="175"/>
      <c r="H3667" s="175"/>
      <c r="I3667" s="175"/>
      <c r="J3667" s="202"/>
      <c r="K3667" s="198"/>
    </row>
    <row r="3668" spans="3:11" ht="15" customHeight="1" x14ac:dyDescent="0.25">
      <c r="C3668" s="175"/>
      <c r="E3668" s="175"/>
      <c r="H3668" s="175"/>
      <c r="I3668" s="175"/>
      <c r="J3668" s="202"/>
      <c r="K3668" s="198"/>
    </row>
    <row r="3669" spans="3:11" ht="15" customHeight="1" x14ac:dyDescent="0.25">
      <c r="C3669" s="175"/>
      <c r="E3669" s="175"/>
      <c r="H3669" s="175"/>
      <c r="I3669" s="175"/>
      <c r="J3669" s="202"/>
      <c r="K3669" s="198"/>
    </row>
    <row r="3670" spans="3:11" ht="15" customHeight="1" x14ac:dyDescent="0.25">
      <c r="C3670" s="175"/>
      <c r="E3670" s="175"/>
      <c r="H3670" s="175"/>
      <c r="I3670" s="175"/>
      <c r="J3670" s="202"/>
      <c r="K3670" s="198"/>
    </row>
    <row r="3671" spans="3:11" ht="15" customHeight="1" x14ac:dyDescent="0.25">
      <c r="C3671" s="175"/>
      <c r="E3671" s="175"/>
      <c r="H3671" s="175"/>
      <c r="I3671" s="175"/>
      <c r="J3671" s="202"/>
      <c r="K3671" s="198"/>
    </row>
    <row r="3672" spans="3:11" ht="15" customHeight="1" x14ac:dyDescent="0.25">
      <c r="C3672" s="175"/>
      <c r="E3672" s="175"/>
      <c r="H3672" s="175"/>
      <c r="I3672" s="175"/>
      <c r="J3672" s="202"/>
      <c r="K3672" s="198"/>
    </row>
    <row r="3673" spans="3:11" ht="15" customHeight="1" x14ac:dyDescent="0.25">
      <c r="C3673" s="175"/>
      <c r="E3673" s="175"/>
      <c r="H3673" s="175"/>
      <c r="I3673" s="175"/>
      <c r="J3673" s="202"/>
      <c r="K3673" s="198"/>
    </row>
    <row r="3674" spans="3:11" ht="15" customHeight="1" x14ac:dyDescent="0.25">
      <c r="C3674" s="175"/>
      <c r="E3674" s="175"/>
      <c r="H3674" s="175"/>
      <c r="I3674" s="175"/>
      <c r="J3674" s="202"/>
      <c r="K3674" s="198"/>
    </row>
    <row r="3675" spans="3:11" ht="15" customHeight="1" x14ac:dyDescent="0.25">
      <c r="C3675" s="175"/>
      <c r="E3675" s="175"/>
      <c r="H3675" s="175"/>
      <c r="I3675" s="175"/>
      <c r="J3675" s="202"/>
      <c r="K3675" s="198"/>
    </row>
    <row r="3676" spans="3:11" ht="15" customHeight="1" x14ac:dyDescent="0.25">
      <c r="C3676" s="175"/>
      <c r="E3676" s="175"/>
      <c r="H3676" s="175"/>
      <c r="I3676" s="175"/>
      <c r="J3676" s="202"/>
      <c r="K3676" s="198"/>
    </row>
    <row r="3677" spans="3:11" ht="15" customHeight="1" x14ac:dyDescent="0.25">
      <c r="C3677" s="175"/>
      <c r="E3677" s="175"/>
      <c r="H3677" s="175"/>
      <c r="I3677" s="175"/>
      <c r="J3677" s="202"/>
      <c r="K3677" s="198"/>
    </row>
    <row r="3678" spans="3:11" ht="15" customHeight="1" x14ac:dyDescent="0.25">
      <c r="C3678" s="175"/>
      <c r="E3678" s="175"/>
      <c r="H3678" s="175"/>
      <c r="I3678" s="175"/>
      <c r="J3678" s="202"/>
      <c r="K3678" s="198"/>
    </row>
    <row r="3679" spans="3:11" ht="15" customHeight="1" x14ac:dyDescent="0.25">
      <c r="C3679" s="175"/>
      <c r="E3679" s="175"/>
      <c r="H3679" s="175"/>
      <c r="I3679" s="175"/>
      <c r="J3679" s="202"/>
      <c r="K3679" s="198"/>
    </row>
    <row r="3680" spans="3:11" ht="15" customHeight="1" x14ac:dyDescent="0.25">
      <c r="C3680" s="175"/>
      <c r="E3680" s="175"/>
      <c r="H3680" s="175"/>
      <c r="I3680" s="175"/>
      <c r="J3680" s="202"/>
      <c r="K3680" s="198"/>
    </row>
    <row r="3681" spans="3:11" ht="15" customHeight="1" x14ac:dyDescent="0.25">
      <c r="C3681" s="175"/>
      <c r="E3681" s="175"/>
      <c r="H3681" s="175"/>
      <c r="I3681" s="175"/>
      <c r="J3681" s="202"/>
      <c r="K3681" s="198"/>
    </row>
    <row r="3682" spans="3:11" ht="15" customHeight="1" x14ac:dyDescent="0.25">
      <c r="C3682" s="175"/>
      <c r="E3682" s="175"/>
      <c r="H3682" s="175"/>
      <c r="I3682" s="175"/>
      <c r="J3682" s="202"/>
      <c r="K3682" s="198"/>
    </row>
    <row r="3683" spans="3:11" ht="15" customHeight="1" x14ac:dyDescent="0.25">
      <c r="C3683" s="175"/>
      <c r="E3683" s="175"/>
      <c r="H3683" s="175"/>
      <c r="I3683" s="175"/>
      <c r="J3683" s="202"/>
      <c r="K3683" s="198"/>
    </row>
    <row r="3684" spans="3:11" ht="15" customHeight="1" x14ac:dyDescent="0.25">
      <c r="C3684" s="175"/>
      <c r="E3684" s="175"/>
      <c r="H3684" s="175"/>
      <c r="I3684" s="175"/>
      <c r="J3684" s="202"/>
      <c r="K3684" s="198"/>
    </row>
    <row r="3685" spans="3:11" ht="15" customHeight="1" x14ac:dyDescent="0.25">
      <c r="C3685" s="175"/>
      <c r="E3685" s="175"/>
      <c r="H3685" s="175"/>
      <c r="I3685" s="175"/>
      <c r="J3685" s="202"/>
      <c r="K3685" s="198"/>
    </row>
    <row r="3686" spans="3:11" ht="15" customHeight="1" x14ac:dyDescent="0.25">
      <c r="C3686" s="175"/>
      <c r="E3686" s="175"/>
      <c r="H3686" s="175"/>
      <c r="I3686" s="175"/>
      <c r="J3686" s="202"/>
      <c r="K3686" s="198"/>
    </row>
    <row r="3687" spans="3:11" ht="15" customHeight="1" x14ac:dyDescent="0.25">
      <c r="C3687" s="175"/>
      <c r="E3687" s="175"/>
      <c r="H3687" s="175"/>
      <c r="I3687" s="175"/>
      <c r="J3687" s="202"/>
      <c r="K3687" s="198"/>
    </row>
    <row r="3688" spans="3:11" ht="15" customHeight="1" x14ac:dyDescent="0.25">
      <c r="C3688" s="175"/>
      <c r="E3688" s="175"/>
      <c r="H3688" s="175"/>
      <c r="I3688" s="175"/>
      <c r="J3688" s="202"/>
      <c r="K3688" s="198"/>
    </row>
    <row r="3689" spans="3:11" ht="15" customHeight="1" x14ac:dyDescent="0.25">
      <c r="C3689" s="175"/>
      <c r="E3689" s="175"/>
      <c r="H3689" s="175"/>
      <c r="I3689" s="175"/>
      <c r="J3689" s="202"/>
      <c r="K3689" s="198"/>
    </row>
    <row r="3690" spans="3:11" ht="15" customHeight="1" x14ac:dyDescent="0.25">
      <c r="C3690" s="175"/>
      <c r="E3690" s="175"/>
      <c r="H3690" s="175"/>
      <c r="I3690" s="175"/>
      <c r="J3690" s="202"/>
      <c r="K3690" s="198"/>
    </row>
    <row r="3691" spans="3:11" ht="15" customHeight="1" x14ac:dyDescent="0.25">
      <c r="C3691" s="175"/>
      <c r="E3691" s="175"/>
      <c r="H3691" s="175"/>
      <c r="I3691" s="175"/>
      <c r="J3691" s="202"/>
      <c r="K3691" s="198"/>
    </row>
    <row r="3692" spans="3:11" ht="15" customHeight="1" x14ac:dyDescent="0.25">
      <c r="C3692" s="175"/>
      <c r="E3692" s="175"/>
      <c r="H3692" s="175"/>
      <c r="I3692" s="175"/>
      <c r="J3692" s="202"/>
      <c r="K3692" s="198"/>
    </row>
    <row r="3693" spans="3:11" ht="15" customHeight="1" x14ac:dyDescent="0.25">
      <c r="C3693" s="175"/>
      <c r="E3693" s="175"/>
      <c r="H3693" s="175"/>
      <c r="I3693" s="175"/>
      <c r="J3693" s="202"/>
      <c r="K3693" s="198"/>
    </row>
    <row r="3694" spans="3:11" ht="15" customHeight="1" x14ac:dyDescent="0.25">
      <c r="C3694" s="175"/>
      <c r="E3694" s="175"/>
      <c r="H3694" s="175"/>
      <c r="I3694" s="175"/>
      <c r="J3694" s="202"/>
      <c r="K3694" s="198"/>
    </row>
    <row r="3695" spans="3:11" ht="15" customHeight="1" x14ac:dyDescent="0.25">
      <c r="C3695" s="175"/>
      <c r="E3695" s="175"/>
      <c r="H3695" s="175"/>
      <c r="I3695" s="175"/>
      <c r="J3695" s="202"/>
      <c r="K3695" s="198"/>
    </row>
    <row r="3696" spans="3:11" ht="15" customHeight="1" x14ac:dyDescent="0.25">
      <c r="C3696" s="175"/>
      <c r="E3696" s="175"/>
      <c r="H3696" s="175"/>
      <c r="I3696" s="175"/>
      <c r="J3696" s="202"/>
      <c r="K3696" s="198"/>
    </row>
    <row r="3697" spans="3:11" ht="15" customHeight="1" x14ac:dyDescent="0.25">
      <c r="C3697" s="175"/>
      <c r="E3697" s="175"/>
      <c r="H3697" s="175"/>
      <c r="I3697" s="175"/>
      <c r="J3697" s="202"/>
      <c r="K3697" s="198"/>
    </row>
    <row r="3698" spans="3:11" ht="15" customHeight="1" x14ac:dyDescent="0.25">
      <c r="C3698" s="175"/>
      <c r="E3698" s="175"/>
      <c r="H3698" s="175"/>
      <c r="I3698" s="175"/>
      <c r="J3698" s="202"/>
      <c r="K3698" s="198"/>
    </row>
    <row r="3699" spans="3:11" ht="15" customHeight="1" x14ac:dyDescent="0.25">
      <c r="C3699" s="175"/>
      <c r="E3699" s="175"/>
      <c r="H3699" s="175"/>
      <c r="I3699" s="175"/>
      <c r="J3699" s="202"/>
      <c r="K3699" s="198"/>
    </row>
    <row r="3700" spans="3:11" ht="15" customHeight="1" x14ac:dyDescent="0.25">
      <c r="C3700" s="175"/>
      <c r="E3700" s="175"/>
      <c r="H3700" s="175"/>
      <c r="I3700" s="175"/>
      <c r="J3700" s="202"/>
      <c r="K3700" s="198"/>
    </row>
    <row r="3701" spans="3:11" ht="15" customHeight="1" x14ac:dyDescent="0.25">
      <c r="C3701" s="175"/>
      <c r="E3701" s="175"/>
      <c r="H3701" s="175"/>
      <c r="I3701" s="175"/>
      <c r="J3701" s="202"/>
      <c r="K3701" s="198"/>
    </row>
    <row r="3702" spans="3:11" ht="15" customHeight="1" x14ac:dyDescent="0.25">
      <c r="C3702" s="175"/>
      <c r="E3702" s="175"/>
      <c r="H3702" s="175"/>
      <c r="I3702" s="175"/>
      <c r="J3702" s="202"/>
      <c r="K3702" s="198"/>
    </row>
    <row r="3703" spans="3:11" ht="15" customHeight="1" x14ac:dyDescent="0.25">
      <c r="C3703" s="175"/>
      <c r="E3703" s="175"/>
      <c r="H3703" s="175"/>
      <c r="I3703" s="175"/>
      <c r="J3703" s="202"/>
      <c r="K3703" s="198"/>
    </row>
    <row r="3704" spans="3:11" ht="15" customHeight="1" x14ac:dyDescent="0.25">
      <c r="C3704" s="175"/>
      <c r="E3704" s="175"/>
      <c r="H3704" s="175"/>
      <c r="I3704" s="175"/>
      <c r="J3704" s="202"/>
      <c r="K3704" s="198"/>
    </row>
    <row r="3705" spans="3:11" ht="15" customHeight="1" x14ac:dyDescent="0.25">
      <c r="C3705" s="175"/>
      <c r="E3705" s="175"/>
      <c r="H3705" s="175"/>
      <c r="I3705" s="175"/>
      <c r="J3705" s="202"/>
      <c r="K3705" s="198"/>
    </row>
    <row r="3706" spans="3:11" ht="15" customHeight="1" x14ac:dyDescent="0.25">
      <c r="C3706" s="175"/>
      <c r="E3706" s="175"/>
      <c r="H3706" s="175"/>
      <c r="I3706" s="175"/>
      <c r="J3706" s="202"/>
      <c r="K3706" s="198"/>
    </row>
    <row r="3707" spans="3:11" ht="15" customHeight="1" x14ac:dyDescent="0.25">
      <c r="C3707" s="175"/>
      <c r="E3707" s="175"/>
      <c r="H3707" s="175"/>
      <c r="I3707" s="175"/>
      <c r="J3707" s="202"/>
      <c r="K3707" s="198"/>
    </row>
    <row r="3708" spans="3:11" ht="15" customHeight="1" x14ac:dyDescent="0.25">
      <c r="C3708" s="175"/>
      <c r="E3708" s="175"/>
      <c r="H3708" s="175"/>
      <c r="I3708" s="175"/>
      <c r="J3708" s="202"/>
      <c r="K3708" s="198"/>
    </row>
    <row r="3709" spans="3:11" ht="15" customHeight="1" x14ac:dyDescent="0.25">
      <c r="C3709" s="175"/>
      <c r="E3709" s="175"/>
      <c r="H3709" s="175"/>
      <c r="I3709" s="175"/>
      <c r="J3709" s="202"/>
      <c r="K3709" s="198"/>
    </row>
    <row r="3710" spans="3:11" ht="15" customHeight="1" x14ac:dyDescent="0.25">
      <c r="C3710" s="175"/>
      <c r="E3710" s="175"/>
      <c r="H3710" s="175"/>
      <c r="I3710" s="175"/>
      <c r="J3710" s="202"/>
      <c r="K3710" s="198"/>
    </row>
    <row r="3711" spans="3:11" ht="15" customHeight="1" x14ac:dyDescent="0.25">
      <c r="C3711" s="175"/>
      <c r="E3711" s="175"/>
      <c r="H3711" s="175"/>
      <c r="I3711" s="175"/>
      <c r="J3711" s="202"/>
      <c r="K3711" s="198"/>
    </row>
    <row r="3712" spans="3:11" ht="15" customHeight="1" x14ac:dyDescent="0.25">
      <c r="C3712" s="175"/>
      <c r="E3712" s="175"/>
      <c r="H3712" s="175"/>
      <c r="I3712" s="175"/>
      <c r="J3712" s="202"/>
      <c r="K3712" s="198"/>
    </row>
    <row r="3713" spans="3:11" ht="15" customHeight="1" x14ac:dyDescent="0.25">
      <c r="C3713" s="175"/>
      <c r="E3713" s="175"/>
      <c r="H3713" s="175"/>
      <c r="I3713" s="175"/>
      <c r="J3713" s="202"/>
      <c r="K3713" s="198"/>
    </row>
    <row r="3714" spans="3:11" ht="15" customHeight="1" x14ac:dyDescent="0.25">
      <c r="C3714" s="175"/>
      <c r="E3714" s="175"/>
      <c r="H3714" s="175"/>
      <c r="I3714" s="175"/>
      <c r="J3714" s="202"/>
      <c r="K3714" s="198"/>
    </row>
    <row r="3715" spans="3:11" ht="15" customHeight="1" x14ac:dyDescent="0.25">
      <c r="C3715" s="175"/>
      <c r="E3715" s="175"/>
      <c r="H3715" s="175"/>
      <c r="I3715" s="175"/>
      <c r="J3715" s="202"/>
      <c r="K3715" s="198"/>
    </row>
    <row r="3716" spans="3:11" ht="15" customHeight="1" x14ac:dyDescent="0.25">
      <c r="C3716" s="175"/>
      <c r="E3716" s="175"/>
      <c r="H3716" s="175"/>
      <c r="I3716" s="175"/>
      <c r="J3716" s="202"/>
      <c r="K3716" s="198"/>
    </row>
    <row r="3717" spans="3:11" ht="15" customHeight="1" x14ac:dyDescent="0.25">
      <c r="C3717" s="175"/>
      <c r="E3717" s="175"/>
      <c r="H3717" s="175"/>
      <c r="I3717" s="175"/>
      <c r="J3717" s="202"/>
      <c r="K3717" s="198"/>
    </row>
    <row r="3718" spans="3:11" ht="15" customHeight="1" x14ac:dyDescent="0.25">
      <c r="C3718" s="175"/>
      <c r="E3718" s="175"/>
      <c r="H3718" s="175"/>
      <c r="I3718" s="175"/>
      <c r="J3718" s="202"/>
      <c r="K3718" s="198"/>
    </row>
    <row r="3719" spans="3:11" ht="15" customHeight="1" x14ac:dyDescent="0.25">
      <c r="C3719" s="175"/>
      <c r="E3719" s="175"/>
      <c r="H3719" s="175"/>
      <c r="I3719" s="175"/>
      <c r="J3719" s="202"/>
      <c r="K3719" s="198"/>
    </row>
    <row r="3720" spans="3:11" ht="15" customHeight="1" x14ac:dyDescent="0.25">
      <c r="C3720" s="175"/>
      <c r="E3720" s="175"/>
      <c r="H3720" s="175"/>
      <c r="I3720" s="175"/>
      <c r="J3720" s="202"/>
      <c r="K3720" s="198"/>
    </row>
    <row r="3721" spans="3:11" ht="15" customHeight="1" x14ac:dyDescent="0.25">
      <c r="C3721" s="175"/>
      <c r="E3721" s="175"/>
      <c r="H3721" s="175"/>
      <c r="I3721" s="175"/>
      <c r="J3721" s="202"/>
      <c r="K3721" s="198"/>
    </row>
    <row r="3722" spans="3:11" ht="15" customHeight="1" x14ac:dyDescent="0.25">
      <c r="C3722" s="175"/>
      <c r="E3722" s="175"/>
      <c r="H3722" s="175"/>
      <c r="I3722" s="175"/>
      <c r="J3722" s="202"/>
      <c r="K3722" s="198"/>
    </row>
    <row r="3723" spans="3:11" ht="15" customHeight="1" x14ac:dyDescent="0.25">
      <c r="C3723" s="175"/>
      <c r="E3723" s="175"/>
      <c r="H3723" s="175"/>
      <c r="I3723" s="175"/>
      <c r="J3723" s="202"/>
      <c r="K3723" s="198"/>
    </row>
    <row r="3724" spans="3:11" ht="15" customHeight="1" x14ac:dyDescent="0.25">
      <c r="C3724" s="175"/>
      <c r="E3724" s="175"/>
      <c r="H3724" s="175"/>
      <c r="I3724" s="175"/>
      <c r="J3724" s="202"/>
      <c r="K3724" s="198"/>
    </row>
    <row r="3725" spans="3:11" ht="15" customHeight="1" x14ac:dyDescent="0.25">
      <c r="C3725" s="175"/>
      <c r="E3725" s="175"/>
      <c r="H3725" s="175"/>
      <c r="I3725" s="175"/>
      <c r="J3725" s="202"/>
      <c r="K3725" s="198"/>
    </row>
    <row r="3726" spans="3:11" ht="15" customHeight="1" x14ac:dyDescent="0.25">
      <c r="C3726" s="175"/>
      <c r="E3726" s="175"/>
      <c r="H3726" s="175"/>
      <c r="I3726" s="175"/>
      <c r="J3726" s="202"/>
      <c r="K3726" s="198"/>
    </row>
    <row r="3727" spans="3:11" ht="15" customHeight="1" x14ac:dyDescent="0.25">
      <c r="C3727" s="175"/>
      <c r="E3727" s="175"/>
      <c r="H3727" s="175"/>
      <c r="I3727" s="175"/>
      <c r="J3727" s="202"/>
      <c r="K3727" s="198"/>
    </row>
    <row r="3728" spans="3:11" ht="15" customHeight="1" x14ac:dyDescent="0.25">
      <c r="C3728" s="175"/>
      <c r="E3728" s="175"/>
      <c r="H3728" s="175"/>
      <c r="I3728" s="175"/>
      <c r="J3728" s="202"/>
      <c r="K3728" s="198"/>
    </row>
    <row r="3729" spans="3:11" ht="15" customHeight="1" x14ac:dyDescent="0.25">
      <c r="C3729" s="175"/>
      <c r="E3729" s="175"/>
      <c r="H3729" s="175"/>
      <c r="I3729" s="175"/>
      <c r="J3729" s="202"/>
      <c r="K3729" s="198"/>
    </row>
    <row r="3730" spans="3:11" ht="15" customHeight="1" x14ac:dyDescent="0.25">
      <c r="C3730" s="175"/>
      <c r="E3730" s="175"/>
      <c r="H3730" s="175"/>
      <c r="I3730" s="175"/>
      <c r="J3730" s="202"/>
      <c r="K3730" s="198"/>
    </row>
    <row r="3731" spans="3:11" ht="15" customHeight="1" x14ac:dyDescent="0.25">
      <c r="C3731" s="175"/>
      <c r="E3731" s="175"/>
      <c r="H3731" s="175"/>
      <c r="I3731" s="175"/>
      <c r="J3731" s="202"/>
      <c r="K3731" s="198"/>
    </row>
    <row r="3732" spans="3:11" ht="15" customHeight="1" x14ac:dyDescent="0.25">
      <c r="C3732" s="175"/>
      <c r="E3732" s="175"/>
      <c r="H3732" s="175"/>
      <c r="I3732" s="175"/>
      <c r="J3732" s="202"/>
      <c r="K3732" s="198"/>
    </row>
    <row r="3733" spans="3:11" ht="15" customHeight="1" x14ac:dyDescent="0.25">
      <c r="C3733" s="175"/>
      <c r="E3733" s="175"/>
      <c r="H3733" s="175"/>
      <c r="I3733" s="175"/>
      <c r="J3733" s="202"/>
      <c r="K3733" s="198"/>
    </row>
    <row r="3734" spans="3:11" ht="15" customHeight="1" x14ac:dyDescent="0.25">
      <c r="C3734" s="175"/>
      <c r="E3734" s="175"/>
      <c r="H3734" s="175"/>
      <c r="I3734" s="175"/>
      <c r="J3734" s="202"/>
      <c r="K3734" s="198"/>
    </row>
    <row r="3735" spans="3:11" ht="15" customHeight="1" x14ac:dyDescent="0.25">
      <c r="C3735" s="175"/>
      <c r="E3735" s="175"/>
      <c r="H3735" s="175"/>
      <c r="I3735" s="175"/>
      <c r="J3735" s="202"/>
      <c r="K3735" s="198"/>
    </row>
    <row r="3736" spans="3:11" ht="15" customHeight="1" x14ac:dyDescent="0.25">
      <c r="C3736" s="175"/>
      <c r="E3736" s="175"/>
      <c r="H3736" s="175"/>
      <c r="I3736" s="175"/>
      <c r="J3736" s="202"/>
      <c r="K3736" s="198"/>
    </row>
    <row r="3737" spans="3:11" ht="15" customHeight="1" x14ac:dyDescent="0.25">
      <c r="C3737" s="175"/>
      <c r="E3737" s="175"/>
      <c r="H3737" s="175"/>
      <c r="I3737" s="175"/>
      <c r="J3737" s="202"/>
      <c r="K3737" s="198"/>
    </row>
    <row r="3738" spans="3:11" ht="15" customHeight="1" x14ac:dyDescent="0.25">
      <c r="C3738" s="175"/>
      <c r="E3738" s="175"/>
      <c r="H3738" s="175"/>
      <c r="I3738" s="175"/>
      <c r="J3738" s="202"/>
      <c r="K3738" s="198"/>
    </row>
    <row r="3739" spans="3:11" ht="15" customHeight="1" x14ac:dyDescent="0.25">
      <c r="C3739" s="175"/>
      <c r="E3739" s="175"/>
      <c r="H3739" s="175"/>
      <c r="I3739" s="175"/>
      <c r="J3739" s="202"/>
      <c r="K3739" s="198"/>
    </row>
    <row r="3740" spans="3:11" ht="15" customHeight="1" x14ac:dyDescent="0.25">
      <c r="C3740" s="175"/>
      <c r="E3740" s="175"/>
      <c r="H3740" s="175"/>
      <c r="I3740" s="175"/>
      <c r="J3740" s="202"/>
      <c r="K3740" s="198"/>
    </row>
    <row r="3741" spans="3:11" ht="15" customHeight="1" x14ac:dyDescent="0.25">
      <c r="C3741" s="175"/>
      <c r="E3741" s="175"/>
      <c r="H3741" s="175"/>
      <c r="I3741" s="175"/>
      <c r="J3741" s="202"/>
      <c r="K3741" s="198"/>
    </row>
    <row r="3742" spans="3:11" ht="15" customHeight="1" x14ac:dyDescent="0.25">
      <c r="C3742" s="175"/>
      <c r="E3742" s="175"/>
      <c r="H3742" s="175"/>
      <c r="I3742" s="175"/>
      <c r="J3742" s="202"/>
      <c r="K3742" s="198"/>
    </row>
    <row r="3743" spans="3:11" ht="15" customHeight="1" x14ac:dyDescent="0.25">
      <c r="C3743" s="175"/>
      <c r="E3743" s="175"/>
      <c r="H3743" s="175"/>
      <c r="I3743" s="175"/>
      <c r="J3743" s="202"/>
      <c r="K3743" s="198"/>
    </row>
    <row r="3744" spans="3:11" ht="15" customHeight="1" x14ac:dyDescent="0.25">
      <c r="C3744" s="175"/>
      <c r="E3744" s="175"/>
      <c r="H3744" s="175"/>
      <c r="I3744" s="175"/>
      <c r="J3744" s="202"/>
      <c r="K3744" s="198"/>
    </row>
    <row r="3745" spans="3:11" ht="15" customHeight="1" x14ac:dyDescent="0.25">
      <c r="C3745" s="175"/>
      <c r="E3745" s="175"/>
      <c r="H3745" s="175"/>
      <c r="I3745" s="175"/>
      <c r="J3745" s="202"/>
      <c r="K3745" s="198"/>
    </row>
    <row r="3746" spans="3:11" ht="15" customHeight="1" x14ac:dyDescent="0.25">
      <c r="C3746" s="175"/>
      <c r="E3746" s="175"/>
      <c r="H3746" s="175"/>
      <c r="I3746" s="175"/>
      <c r="J3746" s="202"/>
      <c r="K3746" s="198"/>
    </row>
    <row r="3747" spans="3:11" ht="15" customHeight="1" x14ac:dyDescent="0.25">
      <c r="C3747" s="175"/>
      <c r="E3747" s="175"/>
      <c r="H3747" s="175"/>
      <c r="I3747" s="175"/>
      <c r="J3747" s="202"/>
      <c r="K3747" s="198"/>
    </row>
    <row r="3748" spans="3:11" ht="15" customHeight="1" x14ac:dyDescent="0.25">
      <c r="C3748" s="175"/>
      <c r="E3748" s="175"/>
      <c r="H3748" s="175"/>
      <c r="I3748" s="175"/>
      <c r="J3748" s="202"/>
      <c r="K3748" s="198"/>
    </row>
    <row r="3749" spans="3:11" ht="15" customHeight="1" x14ac:dyDescent="0.25">
      <c r="C3749" s="175"/>
      <c r="E3749" s="175"/>
      <c r="H3749" s="175"/>
      <c r="I3749" s="175"/>
      <c r="J3749" s="202"/>
      <c r="K3749" s="198"/>
    </row>
    <row r="3750" spans="3:11" ht="15" customHeight="1" x14ac:dyDescent="0.25">
      <c r="C3750" s="175"/>
      <c r="E3750" s="175"/>
      <c r="H3750" s="175"/>
      <c r="I3750" s="175"/>
      <c r="J3750" s="202"/>
      <c r="K3750" s="198"/>
    </row>
    <row r="3751" spans="3:11" ht="15" customHeight="1" x14ac:dyDescent="0.25">
      <c r="C3751" s="175"/>
      <c r="E3751" s="175"/>
      <c r="H3751" s="175"/>
      <c r="I3751" s="175"/>
      <c r="J3751" s="202"/>
      <c r="K3751" s="198"/>
    </row>
    <row r="3752" spans="3:11" ht="15" customHeight="1" x14ac:dyDescent="0.25">
      <c r="C3752" s="175"/>
      <c r="E3752" s="175"/>
      <c r="H3752" s="175"/>
      <c r="I3752" s="175"/>
      <c r="J3752" s="202"/>
      <c r="K3752" s="198"/>
    </row>
    <row r="3753" spans="3:11" ht="15" customHeight="1" x14ac:dyDescent="0.25">
      <c r="C3753" s="175"/>
      <c r="E3753" s="175"/>
      <c r="H3753" s="175"/>
      <c r="I3753" s="175"/>
      <c r="J3753" s="202"/>
      <c r="K3753" s="198"/>
    </row>
    <row r="3754" spans="3:11" ht="15" customHeight="1" x14ac:dyDescent="0.25">
      <c r="C3754" s="175"/>
      <c r="E3754" s="175"/>
      <c r="H3754" s="175"/>
      <c r="I3754" s="175"/>
      <c r="J3754" s="202"/>
      <c r="K3754" s="198"/>
    </row>
    <row r="3755" spans="3:11" ht="15" customHeight="1" x14ac:dyDescent="0.25">
      <c r="C3755" s="175"/>
      <c r="E3755" s="175"/>
      <c r="H3755" s="175"/>
      <c r="I3755" s="175"/>
      <c r="J3755" s="202"/>
      <c r="K3755" s="198"/>
    </row>
    <row r="3756" spans="3:11" ht="15" customHeight="1" x14ac:dyDescent="0.25">
      <c r="C3756" s="175"/>
      <c r="E3756" s="175"/>
      <c r="H3756" s="175"/>
      <c r="I3756" s="175"/>
      <c r="J3756" s="202"/>
      <c r="K3756" s="198"/>
    </row>
    <row r="3757" spans="3:11" ht="15" customHeight="1" x14ac:dyDescent="0.25">
      <c r="C3757" s="175"/>
      <c r="E3757" s="175"/>
      <c r="H3757" s="175"/>
      <c r="I3757" s="175"/>
      <c r="J3757" s="202"/>
      <c r="K3757" s="198"/>
    </row>
    <row r="3758" spans="3:11" ht="15" customHeight="1" x14ac:dyDescent="0.25">
      <c r="C3758" s="175"/>
      <c r="E3758" s="175"/>
      <c r="H3758" s="175"/>
      <c r="I3758" s="175"/>
      <c r="J3758" s="202"/>
      <c r="K3758" s="198"/>
    </row>
    <row r="3759" spans="3:11" ht="15" customHeight="1" x14ac:dyDescent="0.25">
      <c r="C3759" s="175"/>
      <c r="E3759" s="175"/>
      <c r="H3759" s="175"/>
      <c r="I3759" s="175"/>
      <c r="J3759" s="202"/>
      <c r="K3759" s="198"/>
    </row>
    <row r="3760" spans="3:11" ht="15" customHeight="1" x14ac:dyDescent="0.25">
      <c r="C3760" s="175"/>
      <c r="E3760" s="175"/>
      <c r="H3760" s="175"/>
      <c r="I3760" s="175"/>
      <c r="J3760" s="202"/>
      <c r="K3760" s="198"/>
    </row>
    <row r="3761" spans="3:11" ht="15" customHeight="1" x14ac:dyDescent="0.25">
      <c r="C3761" s="175"/>
      <c r="E3761" s="175"/>
      <c r="H3761" s="175"/>
      <c r="I3761" s="175"/>
      <c r="J3761" s="202"/>
      <c r="K3761" s="198"/>
    </row>
    <row r="3762" spans="3:11" ht="15" customHeight="1" x14ac:dyDescent="0.25">
      <c r="C3762" s="175"/>
      <c r="E3762" s="175"/>
      <c r="H3762" s="175"/>
      <c r="I3762" s="175"/>
      <c r="J3762" s="202"/>
      <c r="K3762" s="198"/>
    </row>
    <row r="3763" spans="3:11" ht="15" customHeight="1" x14ac:dyDescent="0.25">
      <c r="C3763" s="175"/>
      <c r="E3763" s="175"/>
      <c r="H3763" s="175"/>
      <c r="I3763" s="175"/>
      <c r="J3763" s="202"/>
      <c r="K3763" s="198"/>
    </row>
    <row r="3764" spans="3:11" ht="15" customHeight="1" x14ac:dyDescent="0.25">
      <c r="C3764" s="175"/>
      <c r="E3764" s="175"/>
      <c r="H3764" s="175"/>
      <c r="I3764" s="175"/>
      <c r="J3764" s="202"/>
      <c r="K3764" s="198"/>
    </row>
    <row r="3765" spans="3:11" ht="15" customHeight="1" x14ac:dyDescent="0.25">
      <c r="C3765" s="175"/>
      <c r="E3765" s="175"/>
      <c r="H3765" s="175"/>
      <c r="I3765" s="175"/>
      <c r="J3765" s="202"/>
      <c r="K3765" s="198"/>
    </row>
    <row r="3766" spans="3:11" ht="15" customHeight="1" x14ac:dyDescent="0.25">
      <c r="C3766" s="175"/>
      <c r="E3766" s="175"/>
      <c r="H3766" s="175"/>
      <c r="I3766" s="175"/>
      <c r="J3766" s="202"/>
      <c r="K3766" s="198"/>
    </row>
    <row r="3767" spans="3:11" ht="15" customHeight="1" x14ac:dyDescent="0.25">
      <c r="C3767" s="175"/>
      <c r="E3767" s="175"/>
      <c r="H3767" s="175"/>
      <c r="I3767" s="175"/>
      <c r="J3767" s="202"/>
      <c r="K3767" s="198"/>
    </row>
    <row r="3768" spans="3:11" ht="15" customHeight="1" x14ac:dyDescent="0.25">
      <c r="C3768" s="175"/>
      <c r="E3768" s="175"/>
      <c r="H3768" s="175"/>
      <c r="I3768" s="175"/>
      <c r="J3768" s="202"/>
      <c r="K3768" s="198"/>
    </row>
    <row r="3769" spans="3:11" ht="15" customHeight="1" x14ac:dyDescent="0.25">
      <c r="C3769" s="175"/>
      <c r="E3769" s="175"/>
      <c r="H3769" s="175"/>
      <c r="I3769" s="175"/>
      <c r="J3769" s="202"/>
      <c r="K3769" s="198"/>
    </row>
    <row r="3770" spans="3:11" ht="15" customHeight="1" x14ac:dyDescent="0.25">
      <c r="C3770" s="175"/>
      <c r="E3770" s="175"/>
      <c r="H3770" s="175"/>
      <c r="I3770" s="175"/>
      <c r="J3770" s="202"/>
      <c r="K3770" s="198"/>
    </row>
    <row r="3771" spans="3:11" ht="15" customHeight="1" x14ac:dyDescent="0.25">
      <c r="C3771" s="175"/>
      <c r="E3771" s="175"/>
      <c r="H3771" s="175"/>
      <c r="I3771" s="175"/>
      <c r="J3771" s="202"/>
      <c r="K3771" s="198"/>
    </row>
    <row r="3772" spans="3:11" ht="15" customHeight="1" x14ac:dyDescent="0.25">
      <c r="C3772" s="175"/>
      <c r="E3772" s="175"/>
      <c r="H3772" s="175"/>
      <c r="I3772" s="175"/>
      <c r="J3772" s="202"/>
      <c r="K3772" s="198"/>
    </row>
    <row r="3773" spans="3:11" ht="15" customHeight="1" x14ac:dyDescent="0.25">
      <c r="C3773" s="175"/>
      <c r="E3773" s="175"/>
      <c r="H3773" s="175"/>
      <c r="I3773" s="175"/>
      <c r="J3773" s="202"/>
      <c r="K3773" s="198"/>
    </row>
    <row r="3774" spans="3:11" ht="15" customHeight="1" x14ac:dyDescent="0.25">
      <c r="C3774" s="175"/>
      <c r="E3774" s="175"/>
      <c r="H3774" s="175"/>
      <c r="I3774" s="175"/>
      <c r="J3774" s="202"/>
      <c r="K3774" s="198"/>
    </row>
    <row r="3775" spans="3:11" ht="15" customHeight="1" x14ac:dyDescent="0.25">
      <c r="C3775" s="175"/>
      <c r="E3775" s="175"/>
      <c r="H3775" s="175"/>
      <c r="I3775" s="175"/>
      <c r="J3775" s="202"/>
      <c r="K3775" s="198"/>
    </row>
    <row r="3776" spans="3:11" ht="15" customHeight="1" x14ac:dyDescent="0.25">
      <c r="C3776" s="175"/>
      <c r="E3776" s="175"/>
      <c r="H3776" s="175"/>
      <c r="I3776" s="175"/>
      <c r="J3776" s="202"/>
      <c r="K3776" s="198"/>
    </row>
    <row r="3777" spans="3:11" ht="15" customHeight="1" x14ac:dyDescent="0.25">
      <c r="C3777" s="175"/>
      <c r="E3777" s="175"/>
      <c r="H3777" s="175"/>
      <c r="I3777" s="175"/>
      <c r="J3777" s="202"/>
      <c r="K3777" s="198"/>
    </row>
    <row r="3778" spans="3:11" ht="15" customHeight="1" x14ac:dyDescent="0.25">
      <c r="C3778" s="175"/>
      <c r="E3778" s="175"/>
      <c r="H3778" s="175"/>
      <c r="I3778" s="175"/>
      <c r="J3778" s="202"/>
      <c r="K3778" s="198"/>
    </row>
    <row r="3779" spans="3:11" ht="15" customHeight="1" x14ac:dyDescent="0.25">
      <c r="C3779" s="175"/>
      <c r="E3779" s="175"/>
      <c r="H3779" s="175"/>
      <c r="I3779" s="175"/>
      <c r="J3779" s="202"/>
      <c r="K3779" s="198"/>
    </row>
    <row r="3780" spans="3:11" ht="15" customHeight="1" x14ac:dyDescent="0.25">
      <c r="C3780" s="175"/>
      <c r="E3780" s="175"/>
      <c r="H3780" s="175"/>
      <c r="I3780" s="175"/>
      <c r="J3780" s="202"/>
      <c r="K3780" s="198"/>
    </row>
    <row r="3781" spans="3:11" ht="15" customHeight="1" x14ac:dyDescent="0.25">
      <c r="C3781" s="175"/>
      <c r="E3781" s="175"/>
      <c r="H3781" s="175"/>
      <c r="I3781" s="175"/>
      <c r="J3781" s="202"/>
      <c r="K3781" s="198"/>
    </row>
    <row r="3782" spans="3:11" ht="15" customHeight="1" x14ac:dyDescent="0.25">
      <c r="C3782" s="175"/>
      <c r="E3782" s="175"/>
      <c r="H3782" s="175"/>
      <c r="I3782" s="175"/>
      <c r="J3782" s="202"/>
      <c r="K3782" s="198"/>
    </row>
    <row r="3783" spans="3:11" ht="15" customHeight="1" x14ac:dyDescent="0.25">
      <c r="C3783" s="175"/>
      <c r="E3783" s="175"/>
      <c r="H3783" s="175"/>
      <c r="I3783" s="175"/>
      <c r="J3783" s="202"/>
      <c r="K3783" s="198"/>
    </row>
    <row r="3784" spans="3:11" ht="15" customHeight="1" x14ac:dyDescent="0.25">
      <c r="C3784" s="175"/>
      <c r="E3784" s="175"/>
      <c r="H3784" s="175"/>
      <c r="I3784" s="175"/>
      <c r="J3784" s="202"/>
      <c r="K3784" s="198"/>
    </row>
    <row r="3785" spans="3:11" ht="15" customHeight="1" x14ac:dyDescent="0.25">
      <c r="C3785" s="175"/>
      <c r="E3785" s="175"/>
      <c r="H3785" s="175"/>
      <c r="I3785" s="175"/>
      <c r="J3785" s="202"/>
      <c r="K3785" s="198"/>
    </row>
    <row r="3786" spans="3:11" ht="15" customHeight="1" x14ac:dyDescent="0.25">
      <c r="C3786" s="175"/>
      <c r="E3786" s="175"/>
      <c r="H3786" s="175"/>
      <c r="I3786" s="175"/>
      <c r="J3786" s="202"/>
      <c r="K3786" s="198"/>
    </row>
    <row r="3787" spans="3:11" ht="15" customHeight="1" x14ac:dyDescent="0.25">
      <c r="C3787" s="175"/>
      <c r="E3787" s="175"/>
      <c r="H3787" s="175"/>
      <c r="I3787" s="175"/>
      <c r="J3787" s="202"/>
      <c r="K3787" s="198"/>
    </row>
    <row r="3788" spans="3:11" ht="15" customHeight="1" x14ac:dyDescent="0.25">
      <c r="C3788" s="175"/>
      <c r="E3788" s="175"/>
      <c r="H3788" s="175"/>
      <c r="I3788" s="175"/>
      <c r="J3788" s="202"/>
      <c r="K3788" s="198"/>
    </row>
    <row r="3789" spans="3:11" ht="15" customHeight="1" x14ac:dyDescent="0.25">
      <c r="C3789" s="175"/>
      <c r="E3789" s="175"/>
      <c r="H3789" s="175"/>
      <c r="I3789" s="175"/>
      <c r="J3789" s="202"/>
      <c r="K3789" s="198"/>
    </row>
    <row r="3790" spans="3:11" ht="15" customHeight="1" x14ac:dyDescent="0.25">
      <c r="C3790" s="175"/>
      <c r="E3790" s="175"/>
      <c r="H3790" s="175"/>
      <c r="I3790" s="175"/>
      <c r="J3790" s="202"/>
      <c r="K3790" s="198"/>
    </row>
    <row r="3791" spans="3:11" ht="15" customHeight="1" x14ac:dyDescent="0.25">
      <c r="C3791" s="175"/>
      <c r="E3791" s="175"/>
      <c r="H3791" s="175"/>
      <c r="I3791" s="175"/>
      <c r="J3791" s="202"/>
      <c r="K3791" s="198"/>
    </row>
    <row r="3792" spans="3:11" ht="15" customHeight="1" x14ac:dyDescent="0.25">
      <c r="C3792" s="175"/>
      <c r="E3792" s="175"/>
      <c r="H3792" s="175"/>
      <c r="I3792" s="175"/>
      <c r="J3792" s="202"/>
      <c r="K3792" s="198"/>
    </row>
    <row r="3793" spans="3:11" ht="15" customHeight="1" x14ac:dyDescent="0.25">
      <c r="C3793" s="175"/>
      <c r="E3793" s="175"/>
      <c r="H3793" s="175"/>
      <c r="I3793" s="175"/>
      <c r="J3793" s="202"/>
      <c r="K3793" s="198"/>
    </row>
    <row r="3794" spans="3:11" ht="15" customHeight="1" x14ac:dyDescent="0.25">
      <c r="C3794" s="175"/>
      <c r="E3794" s="175"/>
      <c r="H3794" s="175"/>
      <c r="I3794" s="175"/>
      <c r="J3794" s="202"/>
      <c r="K3794" s="198"/>
    </row>
    <row r="3795" spans="3:11" ht="15" customHeight="1" x14ac:dyDescent="0.25">
      <c r="C3795" s="175"/>
      <c r="E3795" s="175"/>
      <c r="H3795" s="175"/>
      <c r="I3795" s="175"/>
      <c r="J3795" s="202"/>
      <c r="K3795" s="198"/>
    </row>
    <row r="3796" spans="3:11" ht="15" customHeight="1" x14ac:dyDescent="0.25">
      <c r="C3796" s="175"/>
      <c r="E3796" s="175"/>
      <c r="H3796" s="175"/>
      <c r="I3796" s="175"/>
      <c r="J3796" s="202"/>
      <c r="K3796" s="198"/>
    </row>
    <row r="3797" spans="3:11" ht="15" customHeight="1" x14ac:dyDescent="0.25">
      <c r="C3797" s="175"/>
      <c r="E3797" s="175"/>
      <c r="H3797" s="175"/>
      <c r="I3797" s="175"/>
      <c r="J3797" s="202"/>
      <c r="K3797" s="198"/>
    </row>
    <row r="3798" spans="3:11" ht="15" customHeight="1" x14ac:dyDescent="0.25">
      <c r="C3798" s="175"/>
      <c r="E3798" s="175"/>
      <c r="H3798" s="175"/>
      <c r="I3798" s="175"/>
      <c r="J3798" s="202"/>
      <c r="K3798" s="198"/>
    </row>
    <row r="3799" spans="3:11" ht="15" customHeight="1" x14ac:dyDescent="0.25">
      <c r="C3799" s="175"/>
      <c r="E3799" s="175"/>
      <c r="H3799" s="175"/>
      <c r="I3799" s="175"/>
      <c r="J3799" s="202"/>
      <c r="K3799" s="198"/>
    </row>
    <row r="3800" spans="3:11" ht="15" customHeight="1" x14ac:dyDescent="0.25">
      <c r="C3800" s="175"/>
      <c r="E3800" s="175"/>
      <c r="H3800" s="175"/>
      <c r="I3800" s="175"/>
      <c r="J3800" s="202"/>
      <c r="K3800" s="198"/>
    </row>
    <row r="3801" spans="3:11" ht="15" customHeight="1" x14ac:dyDescent="0.25">
      <c r="C3801" s="175"/>
      <c r="E3801" s="175"/>
      <c r="H3801" s="175"/>
      <c r="I3801" s="175"/>
      <c r="J3801" s="202"/>
      <c r="K3801" s="198"/>
    </row>
    <row r="3802" spans="3:11" ht="15" customHeight="1" x14ac:dyDescent="0.25">
      <c r="C3802" s="175"/>
      <c r="E3802" s="175"/>
      <c r="H3802" s="175"/>
      <c r="I3802" s="175"/>
      <c r="J3802" s="202"/>
      <c r="K3802" s="198"/>
    </row>
    <row r="3803" spans="3:11" ht="15" customHeight="1" x14ac:dyDescent="0.25">
      <c r="C3803" s="175"/>
      <c r="E3803" s="175"/>
      <c r="H3803" s="175"/>
      <c r="I3803" s="175"/>
      <c r="J3803" s="202"/>
      <c r="K3803" s="198"/>
    </row>
    <row r="3804" spans="3:11" ht="15" customHeight="1" x14ac:dyDescent="0.25">
      <c r="C3804" s="175"/>
      <c r="E3804" s="175"/>
      <c r="H3804" s="175"/>
      <c r="I3804" s="175"/>
      <c r="J3804" s="202"/>
      <c r="K3804" s="198"/>
    </row>
    <row r="3805" spans="3:11" ht="15" customHeight="1" x14ac:dyDescent="0.25">
      <c r="C3805" s="175"/>
      <c r="E3805" s="175"/>
      <c r="H3805" s="175"/>
      <c r="I3805" s="175"/>
      <c r="J3805" s="202"/>
      <c r="K3805" s="198"/>
    </row>
    <row r="3806" spans="3:11" ht="15" customHeight="1" x14ac:dyDescent="0.25">
      <c r="C3806" s="175"/>
      <c r="E3806" s="175"/>
      <c r="H3806" s="175"/>
      <c r="I3806" s="175"/>
      <c r="J3806" s="202"/>
      <c r="K3806" s="198"/>
    </row>
    <row r="3807" spans="3:11" ht="15" customHeight="1" x14ac:dyDescent="0.25">
      <c r="C3807" s="175"/>
      <c r="E3807" s="175"/>
      <c r="H3807" s="175"/>
      <c r="I3807" s="175"/>
      <c r="J3807" s="202"/>
      <c r="K3807" s="198"/>
    </row>
    <row r="3808" spans="3:11" ht="15" customHeight="1" x14ac:dyDescent="0.25">
      <c r="C3808" s="175"/>
      <c r="E3808" s="175"/>
      <c r="H3808" s="175"/>
      <c r="I3808" s="175"/>
      <c r="J3808" s="202"/>
      <c r="K3808" s="198"/>
    </row>
    <row r="3809" spans="3:11" ht="15" customHeight="1" x14ac:dyDescent="0.25">
      <c r="C3809" s="175"/>
      <c r="E3809" s="175"/>
      <c r="H3809" s="175"/>
      <c r="I3809" s="175"/>
      <c r="J3809" s="202"/>
      <c r="K3809" s="198"/>
    </row>
    <row r="3810" spans="3:11" ht="15" customHeight="1" x14ac:dyDescent="0.25">
      <c r="C3810" s="175"/>
      <c r="E3810" s="175"/>
      <c r="H3810" s="175"/>
      <c r="I3810" s="175"/>
      <c r="J3810" s="202"/>
      <c r="K3810" s="198"/>
    </row>
    <row r="3811" spans="3:11" ht="15" customHeight="1" x14ac:dyDescent="0.25">
      <c r="C3811" s="175"/>
      <c r="E3811" s="175"/>
      <c r="H3811" s="175"/>
      <c r="I3811" s="175"/>
      <c r="J3811" s="202"/>
      <c r="K3811" s="198"/>
    </row>
    <row r="3812" spans="3:11" ht="15" customHeight="1" x14ac:dyDescent="0.25">
      <c r="C3812" s="175"/>
      <c r="E3812" s="175"/>
      <c r="H3812" s="175"/>
      <c r="I3812" s="175"/>
      <c r="J3812" s="202"/>
      <c r="K3812" s="198"/>
    </row>
    <row r="3813" spans="3:11" ht="15" customHeight="1" x14ac:dyDescent="0.25">
      <c r="C3813" s="175"/>
      <c r="E3813" s="175"/>
      <c r="H3813" s="175"/>
      <c r="I3813" s="175"/>
      <c r="J3813" s="202"/>
      <c r="K3813" s="198"/>
    </row>
    <row r="3814" spans="3:11" ht="15" customHeight="1" x14ac:dyDescent="0.25">
      <c r="C3814" s="175"/>
      <c r="E3814" s="175"/>
      <c r="H3814" s="175"/>
      <c r="I3814" s="175"/>
      <c r="J3814" s="202"/>
      <c r="K3814" s="198"/>
    </row>
    <row r="3815" spans="3:11" ht="15" customHeight="1" x14ac:dyDescent="0.25">
      <c r="C3815" s="175"/>
      <c r="E3815" s="175"/>
      <c r="H3815" s="175"/>
      <c r="I3815" s="175"/>
      <c r="J3815" s="202"/>
      <c r="K3815" s="198"/>
    </row>
    <row r="3816" spans="3:11" ht="15" customHeight="1" x14ac:dyDescent="0.25">
      <c r="C3816" s="175"/>
      <c r="E3816" s="175"/>
      <c r="H3816" s="175"/>
      <c r="I3816" s="175"/>
      <c r="J3816" s="202"/>
      <c r="K3816" s="198"/>
    </row>
    <row r="3817" spans="3:11" ht="15" customHeight="1" x14ac:dyDescent="0.25">
      <c r="C3817" s="175"/>
      <c r="E3817" s="175"/>
      <c r="H3817" s="175"/>
      <c r="I3817" s="175"/>
      <c r="J3817" s="202"/>
      <c r="K3817" s="198"/>
    </row>
    <row r="3818" spans="3:11" ht="15" customHeight="1" x14ac:dyDescent="0.25">
      <c r="C3818" s="175"/>
      <c r="E3818" s="175"/>
      <c r="H3818" s="175"/>
      <c r="I3818" s="175"/>
      <c r="J3818" s="202"/>
      <c r="K3818" s="198"/>
    </row>
    <row r="3819" spans="3:11" ht="15" customHeight="1" x14ac:dyDescent="0.25">
      <c r="C3819" s="175"/>
      <c r="E3819" s="175"/>
      <c r="H3819" s="175"/>
      <c r="I3819" s="175"/>
      <c r="J3819" s="202"/>
      <c r="K3819" s="198"/>
    </row>
    <row r="3820" spans="3:11" ht="15" customHeight="1" x14ac:dyDescent="0.25">
      <c r="C3820" s="175"/>
      <c r="E3820" s="175"/>
      <c r="H3820" s="175"/>
      <c r="I3820" s="175"/>
      <c r="J3820" s="202"/>
      <c r="K3820" s="198"/>
    </row>
    <row r="3821" spans="3:11" ht="15" customHeight="1" x14ac:dyDescent="0.25">
      <c r="C3821" s="175"/>
      <c r="E3821" s="175"/>
      <c r="H3821" s="175"/>
      <c r="I3821" s="175"/>
      <c r="J3821" s="202"/>
      <c r="K3821" s="198"/>
    </row>
    <row r="3822" spans="3:11" ht="15" customHeight="1" x14ac:dyDescent="0.25">
      <c r="C3822" s="175"/>
      <c r="E3822" s="175"/>
      <c r="H3822" s="175"/>
      <c r="I3822" s="175"/>
      <c r="J3822" s="202"/>
      <c r="K3822" s="198"/>
    </row>
    <row r="3823" spans="3:11" ht="15" customHeight="1" x14ac:dyDescent="0.25">
      <c r="C3823" s="175"/>
      <c r="E3823" s="175"/>
      <c r="H3823" s="175"/>
      <c r="I3823" s="175"/>
      <c r="J3823" s="202"/>
      <c r="K3823" s="198"/>
    </row>
    <row r="3824" spans="3:11" ht="15" customHeight="1" x14ac:dyDescent="0.25">
      <c r="C3824" s="175"/>
      <c r="E3824" s="175"/>
      <c r="H3824" s="175"/>
      <c r="I3824" s="175"/>
      <c r="J3824" s="202"/>
      <c r="K3824" s="198"/>
    </row>
    <row r="3825" spans="3:11" ht="15" customHeight="1" x14ac:dyDescent="0.25">
      <c r="C3825" s="175"/>
      <c r="E3825" s="175"/>
      <c r="H3825" s="175"/>
      <c r="I3825" s="175"/>
      <c r="J3825" s="202"/>
      <c r="K3825" s="198"/>
    </row>
    <row r="3826" spans="3:11" ht="15" customHeight="1" x14ac:dyDescent="0.25">
      <c r="C3826" s="175"/>
      <c r="E3826" s="175"/>
      <c r="H3826" s="175"/>
      <c r="I3826" s="175"/>
      <c r="J3826" s="202"/>
      <c r="K3826" s="198"/>
    </row>
    <row r="3827" spans="3:11" ht="15" customHeight="1" x14ac:dyDescent="0.25">
      <c r="C3827" s="175"/>
      <c r="E3827" s="175"/>
      <c r="H3827" s="175"/>
      <c r="I3827" s="175"/>
      <c r="J3827" s="202"/>
      <c r="K3827" s="198"/>
    </row>
    <row r="3828" spans="3:11" ht="15" customHeight="1" x14ac:dyDescent="0.25">
      <c r="C3828" s="175"/>
      <c r="E3828" s="175"/>
      <c r="H3828" s="175"/>
      <c r="I3828" s="175"/>
      <c r="J3828" s="202"/>
      <c r="K3828" s="198"/>
    </row>
    <row r="3829" spans="3:11" ht="15" customHeight="1" x14ac:dyDescent="0.25">
      <c r="C3829" s="175"/>
      <c r="E3829" s="175"/>
      <c r="H3829" s="175"/>
      <c r="I3829" s="175"/>
      <c r="J3829" s="202"/>
      <c r="K3829" s="198"/>
    </row>
    <row r="3830" spans="3:11" ht="15" customHeight="1" x14ac:dyDescent="0.25">
      <c r="C3830" s="175"/>
      <c r="E3830" s="175"/>
      <c r="H3830" s="175"/>
      <c r="I3830" s="175"/>
      <c r="J3830" s="202"/>
      <c r="K3830" s="198"/>
    </row>
    <row r="3831" spans="3:11" ht="15" customHeight="1" x14ac:dyDescent="0.25">
      <c r="C3831" s="175"/>
      <c r="E3831" s="175"/>
      <c r="H3831" s="175"/>
      <c r="I3831" s="175"/>
      <c r="J3831" s="202"/>
      <c r="K3831" s="198"/>
    </row>
    <row r="3832" spans="3:11" ht="15" customHeight="1" x14ac:dyDescent="0.25">
      <c r="C3832" s="175"/>
      <c r="E3832" s="175"/>
      <c r="H3832" s="175"/>
      <c r="I3832" s="175"/>
      <c r="J3832" s="202"/>
      <c r="K3832" s="198"/>
    </row>
    <row r="3833" spans="3:11" ht="15" customHeight="1" x14ac:dyDescent="0.25">
      <c r="C3833" s="175"/>
      <c r="E3833" s="175"/>
      <c r="H3833" s="175"/>
      <c r="I3833" s="175"/>
      <c r="J3833" s="202"/>
      <c r="K3833" s="198"/>
    </row>
    <row r="3834" spans="3:11" ht="15" customHeight="1" x14ac:dyDescent="0.25">
      <c r="C3834" s="175"/>
      <c r="E3834" s="175"/>
      <c r="H3834" s="175"/>
      <c r="I3834" s="175"/>
      <c r="J3834" s="202"/>
      <c r="K3834" s="198"/>
    </row>
    <row r="3835" spans="3:11" ht="15" customHeight="1" x14ac:dyDescent="0.25">
      <c r="C3835" s="175"/>
      <c r="E3835" s="175"/>
      <c r="H3835" s="175"/>
      <c r="I3835" s="175"/>
      <c r="J3835" s="202"/>
      <c r="K3835" s="198"/>
    </row>
    <row r="3836" spans="3:11" ht="15" customHeight="1" x14ac:dyDescent="0.25">
      <c r="C3836" s="175"/>
      <c r="E3836" s="175"/>
      <c r="H3836" s="175"/>
      <c r="I3836" s="175"/>
      <c r="J3836" s="202"/>
      <c r="K3836" s="198"/>
    </row>
    <row r="3837" spans="3:11" ht="15" customHeight="1" x14ac:dyDescent="0.25">
      <c r="C3837" s="175"/>
      <c r="E3837" s="175"/>
      <c r="H3837" s="175"/>
      <c r="I3837" s="175"/>
      <c r="J3837" s="202"/>
      <c r="K3837" s="198"/>
    </row>
    <row r="3838" spans="3:11" ht="15" customHeight="1" x14ac:dyDescent="0.25">
      <c r="C3838" s="175"/>
      <c r="E3838" s="175"/>
      <c r="H3838" s="175"/>
      <c r="I3838" s="175"/>
      <c r="J3838" s="202"/>
      <c r="K3838" s="198"/>
    </row>
    <row r="3839" spans="3:11" ht="15" customHeight="1" x14ac:dyDescent="0.25">
      <c r="C3839" s="175"/>
      <c r="E3839" s="175"/>
      <c r="H3839" s="175"/>
      <c r="I3839" s="175"/>
      <c r="J3839" s="202"/>
      <c r="K3839" s="198"/>
    </row>
    <row r="3840" spans="3:11" ht="15" customHeight="1" x14ac:dyDescent="0.25">
      <c r="C3840" s="175"/>
      <c r="E3840" s="175"/>
      <c r="H3840" s="175"/>
      <c r="I3840" s="175"/>
      <c r="J3840" s="202"/>
      <c r="K3840" s="198"/>
    </row>
    <row r="3841" spans="3:11" ht="15" customHeight="1" x14ac:dyDescent="0.25">
      <c r="C3841" s="175"/>
      <c r="E3841" s="175"/>
      <c r="H3841" s="175"/>
      <c r="I3841" s="175"/>
      <c r="J3841" s="202"/>
      <c r="K3841" s="198"/>
    </row>
    <row r="3842" spans="3:11" ht="15" customHeight="1" x14ac:dyDescent="0.25">
      <c r="C3842" s="175"/>
      <c r="E3842" s="175"/>
      <c r="H3842" s="175"/>
      <c r="I3842" s="175"/>
      <c r="J3842" s="202"/>
      <c r="K3842" s="198"/>
    </row>
    <row r="3843" spans="3:11" ht="15" customHeight="1" x14ac:dyDescent="0.25">
      <c r="C3843" s="175"/>
      <c r="E3843" s="175"/>
      <c r="H3843" s="175"/>
      <c r="I3843" s="175"/>
      <c r="J3843" s="202"/>
      <c r="K3843" s="198"/>
    </row>
    <row r="3844" spans="3:11" ht="15" customHeight="1" x14ac:dyDescent="0.25">
      <c r="C3844" s="175"/>
      <c r="E3844" s="175"/>
      <c r="H3844" s="175"/>
      <c r="I3844" s="175"/>
      <c r="J3844" s="202"/>
      <c r="K3844" s="198"/>
    </row>
    <row r="3845" spans="3:11" ht="15" customHeight="1" x14ac:dyDescent="0.25">
      <c r="C3845" s="175"/>
      <c r="E3845" s="175"/>
      <c r="H3845" s="175"/>
      <c r="I3845" s="175"/>
      <c r="J3845" s="202"/>
      <c r="K3845" s="198"/>
    </row>
    <row r="3846" spans="3:11" ht="15" customHeight="1" x14ac:dyDescent="0.25">
      <c r="C3846" s="175"/>
      <c r="E3846" s="175"/>
      <c r="H3846" s="175"/>
      <c r="I3846" s="175"/>
      <c r="J3846" s="202"/>
      <c r="K3846" s="198"/>
    </row>
    <row r="3847" spans="3:11" ht="15" customHeight="1" x14ac:dyDescent="0.25">
      <c r="C3847" s="175"/>
      <c r="E3847" s="175"/>
      <c r="H3847" s="175"/>
      <c r="I3847" s="175"/>
      <c r="J3847" s="202"/>
      <c r="K3847" s="198"/>
    </row>
    <row r="3848" spans="3:11" ht="15" customHeight="1" x14ac:dyDescent="0.25">
      <c r="C3848" s="175"/>
      <c r="E3848" s="175"/>
      <c r="H3848" s="175"/>
      <c r="I3848" s="175"/>
      <c r="J3848" s="202"/>
      <c r="K3848" s="198"/>
    </row>
    <row r="3849" spans="3:11" ht="15" customHeight="1" x14ac:dyDescent="0.25">
      <c r="C3849" s="175"/>
      <c r="E3849" s="175"/>
      <c r="H3849" s="175"/>
      <c r="I3849" s="175"/>
      <c r="J3849" s="202"/>
      <c r="K3849" s="198"/>
    </row>
    <row r="3850" spans="3:11" ht="15" customHeight="1" x14ac:dyDescent="0.25">
      <c r="C3850" s="175"/>
      <c r="E3850" s="175"/>
      <c r="H3850" s="175"/>
      <c r="I3850" s="175"/>
      <c r="J3850" s="202"/>
      <c r="K3850" s="198"/>
    </row>
    <row r="3851" spans="3:11" ht="15" customHeight="1" x14ac:dyDescent="0.25">
      <c r="C3851" s="175"/>
      <c r="E3851" s="175"/>
      <c r="H3851" s="175"/>
      <c r="I3851" s="175"/>
      <c r="J3851" s="202"/>
      <c r="K3851" s="198"/>
    </row>
    <row r="3852" spans="3:11" ht="15" customHeight="1" x14ac:dyDescent="0.25">
      <c r="C3852" s="175"/>
      <c r="E3852" s="175"/>
      <c r="H3852" s="175"/>
      <c r="I3852" s="175"/>
      <c r="J3852" s="202"/>
      <c r="K3852" s="198"/>
    </row>
    <row r="3853" spans="3:11" ht="15" customHeight="1" x14ac:dyDescent="0.25">
      <c r="C3853" s="175"/>
      <c r="E3853" s="175"/>
      <c r="H3853" s="175"/>
      <c r="I3853" s="175"/>
      <c r="J3853" s="202"/>
      <c r="K3853" s="198"/>
    </row>
    <row r="3854" spans="3:11" ht="15" customHeight="1" x14ac:dyDescent="0.25">
      <c r="C3854" s="175"/>
      <c r="E3854" s="175"/>
      <c r="H3854" s="175"/>
      <c r="I3854" s="175"/>
      <c r="J3854" s="202"/>
      <c r="K3854" s="198"/>
    </row>
    <row r="3855" spans="3:11" ht="15" customHeight="1" x14ac:dyDescent="0.25">
      <c r="C3855" s="175"/>
      <c r="E3855" s="175"/>
      <c r="H3855" s="175"/>
      <c r="I3855" s="175"/>
      <c r="J3855" s="202"/>
      <c r="K3855" s="198"/>
    </row>
    <row r="3856" spans="3:11" ht="15" customHeight="1" x14ac:dyDescent="0.25">
      <c r="C3856" s="175"/>
      <c r="E3856" s="175"/>
      <c r="H3856" s="175"/>
      <c r="I3856" s="175"/>
      <c r="J3856" s="202"/>
      <c r="K3856" s="198"/>
    </row>
    <row r="3857" spans="3:11" ht="15" customHeight="1" x14ac:dyDescent="0.25">
      <c r="C3857" s="175"/>
      <c r="E3857" s="175"/>
      <c r="H3857" s="175"/>
      <c r="I3857" s="175"/>
      <c r="J3857" s="202"/>
      <c r="K3857" s="198"/>
    </row>
    <row r="3858" spans="3:11" ht="15" customHeight="1" x14ac:dyDescent="0.25">
      <c r="C3858" s="175"/>
      <c r="E3858" s="175"/>
      <c r="H3858" s="175"/>
      <c r="I3858" s="175"/>
      <c r="J3858" s="202"/>
      <c r="K3858" s="198"/>
    </row>
    <row r="3859" spans="3:11" ht="15" customHeight="1" x14ac:dyDescent="0.25">
      <c r="C3859" s="175"/>
      <c r="E3859" s="175"/>
      <c r="H3859" s="175"/>
      <c r="I3859" s="175"/>
      <c r="J3859" s="202"/>
      <c r="K3859" s="198"/>
    </row>
    <row r="3860" spans="3:11" ht="15" customHeight="1" x14ac:dyDescent="0.25">
      <c r="C3860" s="175"/>
      <c r="E3860" s="175"/>
      <c r="H3860" s="175"/>
      <c r="I3860" s="175"/>
      <c r="J3860" s="202"/>
      <c r="K3860" s="198"/>
    </row>
    <row r="3861" spans="3:11" ht="15" customHeight="1" x14ac:dyDescent="0.25">
      <c r="C3861" s="175"/>
      <c r="E3861" s="175"/>
      <c r="H3861" s="175"/>
      <c r="I3861" s="175"/>
      <c r="J3861" s="202"/>
      <c r="K3861" s="198"/>
    </row>
    <row r="3862" spans="3:11" ht="15" customHeight="1" x14ac:dyDescent="0.25">
      <c r="C3862" s="175"/>
      <c r="E3862" s="175"/>
      <c r="H3862" s="175"/>
      <c r="I3862" s="175"/>
      <c r="J3862" s="202"/>
      <c r="K3862" s="198"/>
    </row>
    <row r="3863" spans="3:11" ht="15" customHeight="1" x14ac:dyDescent="0.25">
      <c r="C3863" s="175"/>
      <c r="E3863" s="175"/>
      <c r="H3863" s="175"/>
      <c r="I3863" s="175"/>
      <c r="J3863" s="202"/>
      <c r="K3863" s="198"/>
    </row>
    <row r="3864" spans="3:11" ht="15" customHeight="1" x14ac:dyDescent="0.25">
      <c r="C3864" s="175"/>
      <c r="E3864" s="175"/>
      <c r="H3864" s="175"/>
      <c r="I3864" s="175"/>
      <c r="J3864" s="202"/>
      <c r="K3864" s="198"/>
    </row>
    <row r="3865" spans="3:11" ht="15" customHeight="1" x14ac:dyDescent="0.25">
      <c r="C3865" s="175"/>
      <c r="E3865" s="175"/>
      <c r="H3865" s="175"/>
      <c r="I3865" s="175"/>
      <c r="J3865" s="202"/>
      <c r="K3865" s="198"/>
    </row>
    <row r="3866" spans="3:11" ht="15" customHeight="1" x14ac:dyDescent="0.25">
      <c r="C3866" s="175"/>
      <c r="E3866" s="175"/>
      <c r="H3866" s="175"/>
      <c r="I3866" s="175"/>
      <c r="J3866" s="202"/>
      <c r="K3866" s="198"/>
    </row>
    <row r="3867" spans="3:11" ht="15" customHeight="1" x14ac:dyDescent="0.25">
      <c r="C3867" s="175"/>
      <c r="E3867" s="175"/>
      <c r="H3867" s="175"/>
      <c r="I3867" s="175"/>
      <c r="J3867" s="202"/>
      <c r="K3867" s="198"/>
    </row>
    <row r="3868" spans="3:11" ht="15" customHeight="1" x14ac:dyDescent="0.25">
      <c r="C3868" s="175"/>
      <c r="E3868" s="175"/>
      <c r="H3868" s="175"/>
      <c r="I3868" s="175"/>
      <c r="J3868" s="202"/>
      <c r="K3868" s="198"/>
    </row>
    <row r="3869" spans="3:11" ht="15" customHeight="1" x14ac:dyDescent="0.25">
      <c r="C3869" s="175"/>
      <c r="E3869" s="175"/>
      <c r="H3869" s="175"/>
      <c r="I3869" s="175"/>
      <c r="J3869" s="202"/>
      <c r="K3869" s="198"/>
    </row>
    <row r="3870" spans="3:11" ht="15" customHeight="1" x14ac:dyDescent="0.25">
      <c r="C3870" s="175"/>
      <c r="E3870" s="175"/>
      <c r="H3870" s="175"/>
      <c r="I3870" s="175"/>
      <c r="J3870" s="202"/>
      <c r="K3870" s="198"/>
    </row>
    <row r="3871" spans="3:11" ht="15" customHeight="1" x14ac:dyDescent="0.25">
      <c r="C3871" s="175"/>
      <c r="E3871" s="175"/>
      <c r="H3871" s="175"/>
      <c r="I3871" s="175"/>
      <c r="J3871" s="202"/>
      <c r="K3871" s="198"/>
    </row>
    <row r="3872" spans="3:11" ht="15" customHeight="1" x14ac:dyDescent="0.25">
      <c r="C3872" s="175"/>
      <c r="E3872" s="175"/>
      <c r="H3872" s="175"/>
      <c r="I3872" s="175"/>
      <c r="J3872" s="202"/>
      <c r="K3872" s="198"/>
    </row>
    <row r="3873" spans="3:11" ht="15" customHeight="1" x14ac:dyDescent="0.25">
      <c r="C3873" s="175"/>
      <c r="E3873" s="175"/>
      <c r="H3873" s="175"/>
      <c r="I3873" s="175"/>
      <c r="J3873" s="202"/>
      <c r="K3873" s="198"/>
    </row>
    <row r="3874" spans="3:11" ht="15" customHeight="1" x14ac:dyDescent="0.25">
      <c r="C3874" s="175"/>
      <c r="E3874" s="175"/>
      <c r="H3874" s="175"/>
      <c r="I3874" s="175"/>
      <c r="J3874" s="202"/>
      <c r="K3874" s="198"/>
    </row>
    <row r="3875" spans="3:11" ht="15" customHeight="1" x14ac:dyDescent="0.25">
      <c r="C3875" s="175"/>
      <c r="E3875" s="175"/>
      <c r="H3875" s="175"/>
      <c r="I3875" s="175"/>
      <c r="J3875" s="202"/>
      <c r="K3875" s="198"/>
    </row>
    <row r="3876" spans="3:11" ht="15" customHeight="1" x14ac:dyDescent="0.25">
      <c r="C3876" s="175"/>
      <c r="E3876" s="175"/>
      <c r="H3876" s="175"/>
      <c r="I3876" s="175"/>
      <c r="J3876" s="202"/>
      <c r="K3876" s="198"/>
    </row>
    <row r="3877" spans="3:11" ht="15" customHeight="1" x14ac:dyDescent="0.25">
      <c r="C3877" s="175"/>
      <c r="E3877" s="175"/>
      <c r="H3877" s="175"/>
      <c r="I3877" s="175"/>
      <c r="J3877" s="202"/>
      <c r="K3877" s="198"/>
    </row>
    <row r="3878" spans="3:11" ht="15" customHeight="1" x14ac:dyDescent="0.25">
      <c r="C3878" s="175"/>
      <c r="E3878" s="175"/>
      <c r="H3878" s="175"/>
      <c r="I3878" s="175"/>
      <c r="J3878" s="202"/>
      <c r="K3878" s="198"/>
    </row>
    <row r="3879" spans="3:11" ht="15" customHeight="1" x14ac:dyDescent="0.25">
      <c r="C3879" s="175"/>
      <c r="E3879" s="175"/>
      <c r="H3879" s="175"/>
      <c r="I3879" s="175"/>
      <c r="J3879" s="202"/>
      <c r="K3879" s="198"/>
    </row>
    <row r="3880" spans="3:11" ht="15" customHeight="1" x14ac:dyDescent="0.25">
      <c r="C3880" s="175"/>
      <c r="E3880" s="175"/>
      <c r="H3880" s="175"/>
      <c r="I3880" s="175"/>
      <c r="J3880" s="202"/>
      <c r="K3880" s="198"/>
    </row>
    <row r="3881" spans="3:11" ht="15" customHeight="1" x14ac:dyDescent="0.25">
      <c r="C3881" s="175"/>
      <c r="E3881" s="175"/>
      <c r="H3881" s="175"/>
      <c r="I3881" s="175"/>
      <c r="J3881" s="202"/>
      <c r="K3881" s="198"/>
    </row>
    <row r="3882" spans="3:11" ht="15" customHeight="1" x14ac:dyDescent="0.25">
      <c r="C3882" s="175"/>
      <c r="E3882" s="175"/>
      <c r="H3882" s="175"/>
      <c r="I3882" s="175"/>
      <c r="J3882" s="202"/>
      <c r="K3882" s="198"/>
    </row>
    <row r="3883" spans="3:11" ht="15" customHeight="1" x14ac:dyDescent="0.25">
      <c r="C3883" s="175"/>
      <c r="E3883" s="175"/>
      <c r="H3883" s="175"/>
      <c r="I3883" s="175"/>
      <c r="J3883" s="202"/>
      <c r="K3883" s="198"/>
    </row>
    <row r="3884" spans="3:11" ht="15" customHeight="1" x14ac:dyDescent="0.25">
      <c r="C3884" s="175"/>
      <c r="E3884" s="175"/>
      <c r="H3884" s="175"/>
      <c r="I3884" s="175"/>
      <c r="J3884" s="202"/>
      <c r="K3884" s="198"/>
    </row>
    <row r="3885" spans="3:11" ht="15" customHeight="1" x14ac:dyDescent="0.25">
      <c r="C3885" s="175"/>
      <c r="E3885" s="175"/>
      <c r="H3885" s="175"/>
      <c r="I3885" s="175"/>
      <c r="J3885" s="202"/>
      <c r="K3885" s="198"/>
    </row>
    <row r="3886" spans="3:11" ht="15" customHeight="1" x14ac:dyDescent="0.25">
      <c r="C3886" s="175"/>
      <c r="E3886" s="175"/>
      <c r="H3886" s="175"/>
      <c r="I3886" s="175"/>
      <c r="J3886" s="202"/>
      <c r="K3886" s="198"/>
    </row>
    <row r="3887" spans="3:11" ht="15" customHeight="1" x14ac:dyDescent="0.25">
      <c r="C3887" s="175"/>
      <c r="E3887" s="175"/>
      <c r="H3887" s="175"/>
      <c r="I3887" s="175"/>
      <c r="J3887" s="202"/>
      <c r="K3887" s="198"/>
    </row>
    <row r="3888" spans="3:11" ht="15" customHeight="1" x14ac:dyDescent="0.25">
      <c r="C3888" s="175"/>
      <c r="E3888" s="175"/>
      <c r="H3888" s="175"/>
      <c r="I3888" s="175"/>
      <c r="J3888" s="202"/>
      <c r="K3888" s="198"/>
    </row>
    <row r="3889" spans="3:11" ht="15" customHeight="1" x14ac:dyDescent="0.25">
      <c r="C3889" s="175"/>
      <c r="E3889" s="175"/>
      <c r="H3889" s="175"/>
      <c r="I3889" s="175"/>
      <c r="J3889" s="202"/>
      <c r="K3889" s="198"/>
    </row>
    <row r="3890" spans="3:11" ht="15" customHeight="1" x14ac:dyDescent="0.25">
      <c r="C3890" s="175"/>
      <c r="E3890" s="175"/>
      <c r="H3890" s="175"/>
      <c r="I3890" s="175"/>
      <c r="J3890" s="202"/>
      <c r="K3890" s="198"/>
    </row>
    <row r="3891" spans="3:11" ht="15" customHeight="1" x14ac:dyDescent="0.25">
      <c r="C3891" s="175"/>
      <c r="E3891" s="175"/>
      <c r="H3891" s="175"/>
      <c r="I3891" s="175"/>
      <c r="J3891" s="202"/>
      <c r="K3891" s="198"/>
    </row>
    <row r="3892" spans="3:11" ht="15" customHeight="1" x14ac:dyDescent="0.25">
      <c r="C3892" s="175"/>
      <c r="E3892" s="175"/>
      <c r="H3892" s="175"/>
      <c r="I3892" s="175"/>
      <c r="J3892" s="202"/>
      <c r="K3892" s="198"/>
    </row>
    <row r="3893" spans="3:11" ht="15" customHeight="1" x14ac:dyDescent="0.25">
      <c r="C3893" s="175"/>
      <c r="E3893" s="175"/>
      <c r="H3893" s="175"/>
      <c r="I3893" s="175"/>
      <c r="J3893" s="202"/>
      <c r="K3893" s="198"/>
    </row>
    <row r="3894" spans="3:11" ht="15" customHeight="1" x14ac:dyDescent="0.25">
      <c r="C3894" s="175"/>
      <c r="E3894" s="175"/>
      <c r="H3894" s="175"/>
      <c r="I3894" s="175"/>
      <c r="J3894" s="202"/>
      <c r="K3894" s="198"/>
    </row>
    <row r="3895" spans="3:11" ht="15" customHeight="1" x14ac:dyDescent="0.25">
      <c r="C3895" s="175"/>
      <c r="E3895" s="175"/>
      <c r="H3895" s="175"/>
      <c r="I3895" s="175"/>
      <c r="J3895" s="202"/>
      <c r="K3895" s="198"/>
    </row>
    <row r="3896" spans="3:11" ht="15" customHeight="1" x14ac:dyDescent="0.25">
      <c r="C3896" s="175"/>
      <c r="E3896" s="175"/>
      <c r="H3896" s="175"/>
      <c r="I3896" s="175"/>
      <c r="J3896" s="202"/>
      <c r="K3896" s="198"/>
    </row>
    <row r="3897" spans="3:11" ht="15" customHeight="1" x14ac:dyDescent="0.25">
      <c r="C3897" s="175"/>
      <c r="E3897" s="175"/>
      <c r="H3897" s="175"/>
      <c r="I3897" s="175"/>
      <c r="J3897" s="202"/>
      <c r="K3897" s="198"/>
    </row>
    <row r="3898" spans="3:11" ht="15" customHeight="1" x14ac:dyDescent="0.25">
      <c r="C3898" s="175"/>
      <c r="E3898" s="175"/>
      <c r="H3898" s="175"/>
      <c r="I3898" s="175"/>
      <c r="J3898" s="202"/>
      <c r="K3898" s="198"/>
    </row>
    <row r="3899" spans="3:11" ht="15" customHeight="1" x14ac:dyDescent="0.25">
      <c r="C3899" s="175"/>
      <c r="E3899" s="175"/>
      <c r="H3899" s="175"/>
      <c r="I3899" s="175"/>
      <c r="J3899" s="202"/>
      <c r="K3899" s="198"/>
    </row>
    <row r="3900" spans="3:11" ht="15" customHeight="1" x14ac:dyDescent="0.25">
      <c r="C3900" s="175"/>
      <c r="E3900" s="175"/>
      <c r="H3900" s="175"/>
      <c r="I3900" s="175"/>
      <c r="J3900" s="202"/>
      <c r="K3900" s="198"/>
    </row>
    <row r="3901" spans="3:11" ht="15" customHeight="1" x14ac:dyDescent="0.25">
      <c r="C3901" s="175"/>
      <c r="E3901" s="175"/>
      <c r="H3901" s="175"/>
      <c r="I3901" s="175"/>
      <c r="J3901" s="202"/>
      <c r="K3901" s="198"/>
    </row>
    <row r="3902" spans="3:11" ht="15" customHeight="1" x14ac:dyDescent="0.25">
      <c r="C3902" s="175"/>
      <c r="E3902" s="175"/>
      <c r="H3902" s="175"/>
      <c r="I3902" s="175"/>
      <c r="J3902" s="202"/>
      <c r="K3902" s="198"/>
    </row>
    <row r="3903" spans="3:11" ht="15" customHeight="1" x14ac:dyDescent="0.25">
      <c r="C3903" s="175"/>
      <c r="E3903" s="175"/>
      <c r="H3903" s="175"/>
      <c r="I3903" s="175"/>
      <c r="J3903" s="202"/>
      <c r="K3903" s="198"/>
    </row>
    <row r="3904" spans="3:11" ht="15" customHeight="1" x14ac:dyDescent="0.25">
      <c r="C3904" s="175"/>
      <c r="E3904" s="175"/>
      <c r="H3904" s="175"/>
      <c r="I3904" s="175"/>
      <c r="J3904" s="202"/>
      <c r="K3904" s="198"/>
    </row>
    <row r="3905" spans="3:11" ht="15" customHeight="1" x14ac:dyDescent="0.25">
      <c r="C3905" s="175"/>
      <c r="E3905" s="175"/>
      <c r="H3905" s="175"/>
      <c r="I3905" s="175"/>
      <c r="J3905" s="202"/>
      <c r="K3905" s="198"/>
    </row>
    <row r="3906" spans="3:11" ht="15" customHeight="1" x14ac:dyDescent="0.25">
      <c r="C3906" s="175"/>
      <c r="E3906" s="175"/>
      <c r="H3906" s="175"/>
      <c r="I3906" s="175"/>
      <c r="J3906" s="202"/>
      <c r="K3906" s="198"/>
    </row>
    <row r="3907" spans="3:11" ht="15" customHeight="1" x14ac:dyDescent="0.25">
      <c r="C3907" s="175"/>
      <c r="E3907" s="175"/>
      <c r="H3907" s="175"/>
      <c r="I3907" s="175"/>
      <c r="J3907" s="202"/>
      <c r="K3907" s="198"/>
    </row>
    <row r="3908" spans="3:11" ht="15" customHeight="1" x14ac:dyDescent="0.25">
      <c r="C3908" s="175"/>
      <c r="E3908" s="175"/>
      <c r="H3908" s="175"/>
      <c r="I3908" s="175"/>
      <c r="J3908" s="202"/>
      <c r="K3908" s="198"/>
    </row>
    <row r="3909" spans="3:11" ht="15" customHeight="1" x14ac:dyDescent="0.25">
      <c r="C3909" s="175"/>
      <c r="E3909" s="175"/>
      <c r="H3909" s="175"/>
      <c r="I3909" s="175"/>
      <c r="J3909" s="202"/>
      <c r="K3909" s="198"/>
    </row>
    <row r="3910" spans="3:11" ht="15" customHeight="1" x14ac:dyDescent="0.25">
      <c r="C3910" s="175"/>
      <c r="E3910" s="175"/>
      <c r="H3910" s="175"/>
      <c r="I3910" s="175"/>
      <c r="J3910" s="202"/>
      <c r="K3910" s="198"/>
    </row>
    <row r="3911" spans="3:11" ht="15" customHeight="1" x14ac:dyDescent="0.25">
      <c r="C3911" s="175"/>
      <c r="E3911" s="175"/>
      <c r="H3911" s="175"/>
      <c r="I3911" s="175"/>
      <c r="J3911" s="202"/>
      <c r="K3911" s="198"/>
    </row>
    <row r="3912" spans="3:11" ht="15" customHeight="1" x14ac:dyDescent="0.25">
      <c r="C3912" s="175"/>
      <c r="E3912" s="175"/>
      <c r="H3912" s="175"/>
      <c r="I3912" s="175"/>
      <c r="J3912" s="202"/>
      <c r="K3912" s="198"/>
    </row>
    <row r="3913" spans="3:11" ht="15" customHeight="1" x14ac:dyDescent="0.25">
      <c r="C3913" s="175"/>
      <c r="E3913" s="175"/>
      <c r="H3913" s="175"/>
      <c r="I3913" s="175"/>
      <c r="J3913" s="202"/>
      <c r="K3913" s="198"/>
    </row>
    <row r="3914" spans="3:11" ht="15" customHeight="1" x14ac:dyDescent="0.25">
      <c r="C3914" s="175"/>
      <c r="E3914" s="175"/>
      <c r="H3914" s="175"/>
      <c r="I3914" s="175"/>
      <c r="J3914" s="202"/>
      <c r="K3914" s="198"/>
    </row>
    <row r="3915" spans="3:11" ht="15" customHeight="1" x14ac:dyDescent="0.25">
      <c r="C3915" s="175"/>
      <c r="E3915" s="175"/>
      <c r="H3915" s="175"/>
      <c r="I3915" s="175"/>
      <c r="J3915" s="202"/>
      <c r="K3915" s="198"/>
    </row>
    <row r="3916" spans="3:11" ht="15" customHeight="1" x14ac:dyDescent="0.25">
      <c r="C3916" s="175"/>
      <c r="E3916" s="175"/>
      <c r="H3916" s="175"/>
      <c r="I3916" s="175"/>
      <c r="J3916" s="202"/>
      <c r="K3916" s="198"/>
    </row>
    <row r="3917" spans="3:11" ht="15" customHeight="1" x14ac:dyDescent="0.25">
      <c r="C3917" s="175"/>
      <c r="E3917" s="175"/>
      <c r="H3917" s="175"/>
      <c r="I3917" s="175"/>
      <c r="J3917" s="202"/>
      <c r="K3917" s="198"/>
    </row>
    <row r="3918" spans="3:11" ht="15" customHeight="1" x14ac:dyDescent="0.25">
      <c r="C3918" s="175"/>
      <c r="E3918" s="175"/>
      <c r="H3918" s="175"/>
      <c r="I3918" s="175"/>
      <c r="J3918" s="202"/>
      <c r="K3918" s="198"/>
    </row>
    <row r="3919" spans="3:11" ht="15" customHeight="1" x14ac:dyDescent="0.25">
      <c r="C3919" s="175"/>
      <c r="E3919" s="175"/>
      <c r="H3919" s="175"/>
      <c r="I3919" s="175"/>
      <c r="J3919" s="202"/>
      <c r="K3919" s="198"/>
    </row>
    <row r="3920" spans="3:11" ht="15" customHeight="1" x14ac:dyDescent="0.25">
      <c r="C3920" s="175"/>
      <c r="E3920" s="175"/>
      <c r="H3920" s="175"/>
      <c r="I3920" s="175"/>
      <c r="J3920" s="202"/>
      <c r="K3920" s="198"/>
    </row>
    <row r="3921" spans="3:11" ht="15" customHeight="1" x14ac:dyDescent="0.25">
      <c r="C3921" s="175"/>
      <c r="E3921" s="175"/>
      <c r="H3921" s="175"/>
      <c r="I3921" s="175"/>
      <c r="J3921" s="202"/>
      <c r="K3921" s="198"/>
    </row>
    <row r="3922" spans="3:11" ht="15" customHeight="1" x14ac:dyDescent="0.25">
      <c r="C3922" s="175"/>
      <c r="E3922" s="175"/>
      <c r="H3922" s="175"/>
      <c r="I3922" s="175"/>
      <c r="J3922" s="202"/>
      <c r="K3922" s="198"/>
    </row>
    <row r="3923" spans="3:11" ht="15" customHeight="1" x14ac:dyDescent="0.25">
      <c r="C3923" s="175"/>
      <c r="E3923" s="175"/>
      <c r="H3923" s="175"/>
      <c r="I3923" s="175"/>
      <c r="J3923" s="202"/>
      <c r="K3923" s="198"/>
    </row>
    <row r="3924" spans="3:11" ht="15" customHeight="1" x14ac:dyDescent="0.25">
      <c r="C3924" s="175"/>
      <c r="E3924" s="175"/>
      <c r="H3924" s="175"/>
      <c r="I3924" s="175"/>
      <c r="J3924" s="202"/>
      <c r="K3924" s="198"/>
    </row>
    <row r="3925" spans="3:11" ht="15" customHeight="1" x14ac:dyDescent="0.25">
      <c r="C3925" s="175"/>
      <c r="E3925" s="175"/>
      <c r="H3925" s="175"/>
      <c r="I3925" s="175"/>
      <c r="J3925" s="202"/>
      <c r="K3925" s="198"/>
    </row>
    <row r="3926" spans="3:11" ht="15" customHeight="1" x14ac:dyDescent="0.25">
      <c r="C3926" s="175"/>
      <c r="E3926" s="175"/>
      <c r="H3926" s="175"/>
      <c r="I3926" s="175"/>
      <c r="J3926" s="202"/>
      <c r="K3926" s="198"/>
    </row>
    <row r="3927" spans="3:11" ht="15" customHeight="1" x14ac:dyDescent="0.25">
      <c r="C3927" s="175"/>
      <c r="E3927" s="175"/>
      <c r="H3927" s="175"/>
      <c r="I3927" s="175"/>
      <c r="J3927" s="202"/>
      <c r="K3927" s="198"/>
    </row>
    <row r="3928" spans="3:11" ht="15" customHeight="1" x14ac:dyDescent="0.25">
      <c r="C3928" s="175"/>
      <c r="E3928" s="175"/>
      <c r="H3928" s="175"/>
      <c r="I3928" s="175"/>
      <c r="J3928" s="202"/>
      <c r="K3928" s="198"/>
    </row>
    <row r="3929" spans="3:11" ht="15" customHeight="1" x14ac:dyDescent="0.25">
      <c r="C3929" s="175"/>
      <c r="E3929" s="175"/>
      <c r="H3929" s="175"/>
      <c r="I3929" s="175"/>
      <c r="J3929" s="202"/>
      <c r="K3929" s="198"/>
    </row>
    <row r="3930" spans="3:11" ht="15" customHeight="1" x14ac:dyDescent="0.25">
      <c r="C3930" s="175"/>
      <c r="E3930" s="175"/>
      <c r="H3930" s="175"/>
      <c r="I3930" s="175"/>
      <c r="J3930" s="202"/>
      <c r="K3930" s="198"/>
    </row>
    <row r="3931" spans="3:11" ht="15" customHeight="1" x14ac:dyDescent="0.25">
      <c r="C3931" s="175"/>
      <c r="E3931" s="175"/>
      <c r="H3931" s="175"/>
      <c r="I3931" s="175"/>
      <c r="J3931" s="202"/>
      <c r="K3931" s="198"/>
    </row>
    <row r="3932" spans="3:11" ht="15" customHeight="1" x14ac:dyDescent="0.25">
      <c r="C3932" s="175"/>
      <c r="E3932" s="175"/>
      <c r="H3932" s="175"/>
      <c r="I3932" s="175"/>
      <c r="J3932" s="202"/>
      <c r="K3932" s="198"/>
    </row>
    <row r="3933" spans="3:11" ht="15" customHeight="1" x14ac:dyDescent="0.25">
      <c r="C3933" s="175"/>
      <c r="E3933" s="175"/>
      <c r="H3933" s="175"/>
      <c r="I3933" s="175"/>
      <c r="J3933" s="202"/>
      <c r="K3933" s="198"/>
    </row>
    <row r="3934" spans="3:11" ht="15" customHeight="1" x14ac:dyDescent="0.25">
      <c r="C3934" s="175"/>
      <c r="E3934" s="175"/>
      <c r="H3934" s="175"/>
      <c r="I3934" s="175"/>
      <c r="J3934" s="202"/>
      <c r="K3934" s="198"/>
    </row>
    <row r="3935" spans="3:11" ht="15" customHeight="1" x14ac:dyDescent="0.25">
      <c r="C3935" s="175"/>
      <c r="E3935" s="175"/>
      <c r="H3935" s="175"/>
      <c r="I3935" s="175"/>
      <c r="J3935" s="202"/>
      <c r="K3935" s="198"/>
    </row>
    <row r="3936" spans="3:11" ht="15" customHeight="1" x14ac:dyDescent="0.25">
      <c r="C3936" s="175"/>
      <c r="E3936" s="175"/>
      <c r="H3936" s="175"/>
      <c r="I3936" s="175"/>
      <c r="J3936" s="202"/>
      <c r="K3936" s="198"/>
    </row>
    <row r="3937" spans="3:11" ht="15" customHeight="1" x14ac:dyDescent="0.25">
      <c r="C3937" s="175"/>
      <c r="E3937" s="175"/>
      <c r="H3937" s="175"/>
      <c r="I3937" s="175"/>
      <c r="J3937" s="202"/>
      <c r="K3937" s="198"/>
    </row>
    <row r="3938" spans="3:11" ht="15" customHeight="1" x14ac:dyDescent="0.25">
      <c r="C3938" s="175"/>
      <c r="E3938" s="175"/>
      <c r="H3938" s="175"/>
      <c r="I3938" s="175"/>
      <c r="J3938" s="202"/>
      <c r="K3938" s="198"/>
    </row>
    <row r="3939" spans="3:11" ht="15" customHeight="1" x14ac:dyDescent="0.25">
      <c r="C3939" s="175"/>
      <c r="E3939" s="175"/>
      <c r="H3939" s="175"/>
      <c r="I3939" s="175"/>
      <c r="J3939" s="202"/>
      <c r="K3939" s="198"/>
    </row>
    <row r="3940" spans="3:11" ht="15" customHeight="1" x14ac:dyDescent="0.25">
      <c r="C3940" s="175"/>
      <c r="E3940" s="175"/>
      <c r="H3940" s="175"/>
      <c r="I3940" s="175"/>
      <c r="J3940" s="202"/>
      <c r="K3940" s="198"/>
    </row>
    <row r="3941" spans="3:11" ht="15" customHeight="1" x14ac:dyDescent="0.25">
      <c r="C3941" s="175"/>
      <c r="E3941" s="175"/>
      <c r="H3941" s="175"/>
      <c r="I3941" s="175"/>
      <c r="J3941" s="202"/>
      <c r="K3941" s="198"/>
    </row>
    <row r="3942" spans="3:11" ht="15" customHeight="1" x14ac:dyDescent="0.25">
      <c r="C3942" s="175"/>
      <c r="E3942" s="175"/>
      <c r="H3942" s="175"/>
      <c r="I3942" s="175"/>
      <c r="J3942" s="202"/>
      <c r="K3942" s="198"/>
    </row>
    <row r="3943" spans="3:11" ht="15" customHeight="1" x14ac:dyDescent="0.25">
      <c r="C3943" s="175"/>
      <c r="E3943" s="175"/>
      <c r="H3943" s="175"/>
      <c r="I3943" s="175"/>
      <c r="J3943" s="202"/>
      <c r="K3943" s="198"/>
    </row>
    <row r="3944" spans="3:11" ht="15" customHeight="1" x14ac:dyDescent="0.25">
      <c r="C3944" s="175"/>
      <c r="E3944" s="175"/>
      <c r="H3944" s="175"/>
      <c r="I3944" s="175"/>
      <c r="J3944" s="202"/>
      <c r="K3944" s="198"/>
    </row>
    <row r="3945" spans="3:11" ht="15" customHeight="1" x14ac:dyDescent="0.25">
      <c r="C3945" s="175"/>
      <c r="E3945" s="175"/>
      <c r="H3945" s="175"/>
      <c r="I3945" s="175"/>
      <c r="J3945" s="202"/>
      <c r="K3945" s="198"/>
    </row>
    <row r="3946" spans="3:11" ht="15" customHeight="1" x14ac:dyDescent="0.25">
      <c r="C3946" s="175"/>
      <c r="E3946" s="175"/>
      <c r="H3946" s="175"/>
      <c r="I3946" s="175"/>
      <c r="J3946" s="202"/>
      <c r="K3946" s="198"/>
    </row>
    <row r="3947" spans="3:11" ht="15" customHeight="1" x14ac:dyDescent="0.25">
      <c r="C3947" s="175"/>
      <c r="E3947" s="175"/>
      <c r="H3947" s="175"/>
      <c r="I3947" s="175"/>
      <c r="J3947" s="202"/>
      <c r="K3947" s="198"/>
    </row>
    <row r="3948" spans="3:11" ht="15" customHeight="1" x14ac:dyDescent="0.25">
      <c r="C3948" s="175"/>
      <c r="E3948" s="175"/>
      <c r="H3948" s="175"/>
      <c r="I3948" s="175"/>
      <c r="J3948" s="202"/>
      <c r="K3948" s="198"/>
    </row>
    <row r="3949" spans="3:11" ht="15" customHeight="1" x14ac:dyDescent="0.25">
      <c r="C3949" s="175"/>
      <c r="E3949" s="175"/>
      <c r="H3949" s="175"/>
      <c r="I3949" s="175"/>
      <c r="J3949" s="202"/>
      <c r="K3949" s="198"/>
    </row>
    <row r="3950" spans="3:11" ht="15" customHeight="1" x14ac:dyDescent="0.25">
      <c r="C3950" s="175"/>
      <c r="E3950" s="175"/>
      <c r="H3950" s="175"/>
      <c r="I3950" s="175"/>
      <c r="J3950" s="202"/>
      <c r="K3950" s="198"/>
    </row>
    <row r="3951" spans="3:11" ht="15" customHeight="1" x14ac:dyDescent="0.25">
      <c r="C3951" s="175"/>
      <c r="E3951" s="175"/>
      <c r="H3951" s="175"/>
      <c r="I3951" s="175"/>
      <c r="J3951" s="202"/>
      <c r="K3951" s="198"/>
    </row>
    <row r="3952" spans="3:11" ht="15" customHeight="1" x14ac:dyDescent="0.25">
      <c r="C3952" s="175"/>
      <c r="E3952" s="175"/>
      <c r="H3952" s="175"/>
      <c r="I3952" s="175"/>
      <c r="J3952" s="202"/>
      <c r="K3952" s="198"/>
    </row>
    <row r="3953" spans="3:11" ht="15" customHeight="1" x14ac:dyDescent="0.25">
      <c r="C3953" s="175"/>
      <c r="E3953" s="175"/>
      <c r="H3953" s="175"/>
      <c r="I3953" s="175"/>
      <c r="J3953" s="202"/>
      <c r="K3953" s="198"/>
    </row>
    <row r="3954" spans="3:11" ht="15" customHeight="1" x14ac:dyDescent="0.25">
      <c r="C3954" s="175"/>
      <c r="E3954" s="175"/>
      <c r="H3954" s="175"/>
      <c r="I3954" s="175"/>
      <c r="J3954" s="202"/>
      <c r="K3954" s="198"/>
    </row>
    <row r="3955" spans="3:11" ht="15" customHeight="1" x14ac:dyDescent="0.25">
      <c r="C3955" s="175"/>
      <c r="E3955" s="175"/>
      <c r="H3955" s="175"/>
      <c r="I3955" s="175"/>
      <c r="J3955" s="202"/>
      <c r="K3955" s="198"/>
    </row>
    <row r="3956" spans="3:11" ht="15" customHeight="1" x14ac:dyDescent="0.25">
      <c r="C3956" s="175"/>
      <c r="E3956" s="175"/>
      <c r="H3956" s="175"/>
      <c r="I3956" s="175"/>
      <c r="J3956" s="202"/>
      <c r="K3956" s="198"/>
    </row>
    <row r="3957" spans="3:11" ht="15" customHeight="1" x14ac:dyDescent="0.25">
      <c r="C3957" s="175"/>
      <c r="E3957" s="175"/>
      <c r="H3957" s="175"/>
      <c r="I3957" s="175"/>
      <c r="J3957" s="202"/>
      <c r="K3957" s="198"/>
    </row>
    <row r="3958" spans="3:11" ht="15" customHeight="1" x14ac:dyDescent="0.25">
      <c r="C3958" s="175"/>
      <c r="E3958" s="175"/>
      <c r="H3958" s="175"/>
      <c r="I3958" s="175"/>
      <c r="J3958" s="202"/>
      <c r="K3958" s="198"/>
    </row>
    <row r="3959" spans="3:11" ht="15" customHeight="1" x14ac:dyDescent="0.25">
      <c r="C3959" s="175"/>
      <c r="E3959" s="175"/>
      <c r="H3959" s="175"/>
      <c r="I3959" s="175"/>
      <c r="J3959" s="202"/>
      <c r="K3959" s="198"/>
    </row>
    <row r="3960" spans="3:11" ht="15" customHeight="1" x14ac:dyDescent="0.25">
      <c r="C3960" s="175"/>
      <c r="E3960" s="175"/>
      <c r="H3960" s="175"/>
      <c r="I3960" s="175"/>
      <c r="J3960" s="202"/>
      <c r="K3960" s="198"/>
    </row>
    <row r="3961" spans="3:11" ht="15" customHeight="1" x14ac:dyDescent="0.25">
      <c r="C3961" s="175"/>
      <c r="E3961" s="175"/>
      <c r="H3961" s="175"/>
      <c r="I3961" s="175"/>
      <c r="J3961" s="202"/>
      <c r="K3961" s="198"/>
    </row>
    <row r="3962" spans="3:11" ht="15" customHeight="1" x14ac:dyDescent="0.25">
      <c r="C3962" s="175"/>
      <c r="E3962" s="175"/>
      <c r="H3962" s="175"/>
      <c r="I3962" s="175"/>
      <c r="J3962" s="202"/>
      <c r="K3962" s="198"/>
    </row>
    <row r="3963" spans="3:11" ht="15" customHeight="1" x14ac:dyDescent="0.25">
      <c r="C3963" s="175"/>
      <c r="E3963" s="175"/>
      <c r="H3963" s="175"/>
      <c r="I3963" s="175"/>
      <c r="J3963" s="202"/>
      <c r="K3963" s="198"/>
    </row>
    <row r="3964" spans="3:11" ht="15" customHeight="1" x14ac:dyDescent="0.25">
      <c r="C3964" s="175"/>
      <c r="E3964" s="175"/>
      <c r="H3964" s="175"/>
      <c r="I3964" s="175"/>
      <c r="J3964" s="202"/>
      <c r="K3964" s="198"/>
    </row>
    <row r="3965" spans="3:11" ht="15" customHeight="1" x14ac:dyDescent="0.25">
      <c r="C3965" s="175"/>
      <c r="E3965" s="175"/>
      <c r="H3965" s="175"/>
      <c r="I3965" s="175"/>
      <c r="J3965" s="202"/>
      <c r="K3965" s="198"/>
    </row>
    <row r="3966" spans="3:11" ht="15" customHeight="1" x14ac:dyDescent="0.25">
      <c r="C3966" s="175"/>
      <c r="E3966" s="175"/>
      <c r="H3966" s="175"/>
      <c r="I3966" s="175"/>
      <c r="J3966" s="202"/>
      <c r="K3966" s="198"/>
    </row>
    <row r="3967" spans="3:11" ht="15" customHeight="1" x14ac:dyDescent="0.25">
      <c r="C3967" s="175"/>
      <c r="E3967" s="175"/>
      <c r="H3967" s="175"/>
      <c r="I3967" s="175"/>
      <c r="J3967" s="202"/>
      <c r="K3967" s="198"/>
    </row>
    <row r="3968" spans="3:11" ht="15" customHeight="1" x14ac:dyDescent="0.25">
      <c r="C3968" s="175"/>
      <c r="E3968" s="175"/>
      <c r="H3968" s="175"/>
      <c r="I3968" s="175"/>
      <c r="J3968" s="202"/>
      <c r="K3968" s="198"/>
    </row>
    <row r="3969" spans="3:11" ht="15" customHeight="1" x14ac:dyDescent="0.25">
      <c r="C3969" s="175"/>
      <c r="E3969" s="175"/>
      <c r="H3969" s="175"/>
      <c r="I3969" s="175"/>
      <c r="J3969" s="202"/>
      <c r="K3969" s="198"/>
    </row>
    <row r="3970" spans="3:11" ht="15" customHeight="1" x14ac:dyDescent="0.25">
      <c r="C3970" s="175"/>
      <c r="E3970" s="175"/>
      <c r="H3970" s="175"/>
      <c r="I3970" s="175"/>
      <c r="J3970" s="202"/>
      <c r="K3970" s="198"/>
    </row>
    <row r="3971" spans="3:11" ht="15" customHeight="1" x14ac:dyDescent="0.25">
      <c r="C3971" s="175"/>
      <c r="E3971" s="175"/>
      <c r="H3971" s="175"/>
      <c r="I3971" s="175"/>
      <c r="J3971" s="202"/>
      <c r="K3971" s="198"/>
    </row>
    <row r="3972" spans="3:11" ht="15" customHeight="1" x14ac:dyDescent="0.25">
      <c r="C3972" s="175"/>
      <c r="E3972" s="175"/>
      <c r="H3972" s="175"/>
      <c r="I3972" s="175"/>
      <c r="J3972" s="202"/>
      <c r="K3972" s="198"/>
    </row>
    <row r="3973" spans="3:11" ht="15" customHeight="1" x14ac:dyDescent="0.25">
      <c r="C3973" s="175"/>
      <c r="E3973" s="175"/>
      <c r="H3973" s="175"/>
      <c r="I3973" s="175"/>
      <c r="J3973" s="202"/>
      <c r="K3973" s="198"/>
    </row>
    <row r="3974" spans="3:11" ht="15" customHeight="1" x14ac:dyDescent="0.25">
      <c r="C3974" s="175"/>
      <c r="E3974" s="175"/>
      <c r="H3974" s="175"/>
      <c r="I3974" s="175"/>
      <c r="J3974" s="202"/>
      <c r="K3974" s="198"/>
    </row>
    <row r="3975" spans="3:11" ht="15" customHeight="1" x14ac:dyDescent="0.25">
      <c r="C3975" s="175"/>
      <c r="E3975" s="175"/>
      <c r="H3975" s="175"/>
      <c r="I3975" s="175"/>
      <c r="J3975" s="202"/>
      <c r="K3975" s="198"/>
    </row>
    <row r="3976" spans="3:11" ht="15" customHeight="1" x14ac:dyDescent="0.25">
      <c r="C3976" s="175"/>
      <c r="E3976" s="175"/>
      <c r="H3976" s="175"/>
      <c r="I3976" s="175"/>
      <c r="J3976" s="202"/>
      <c r="K3976" s="198"/>
    </row>
    <row r="3977" spans="3:11" ht="15" customHeight="1" x14ac:dyDescent="0.25">
      <c r="C3977" s="175"/>
      <c r="E3977" s="175"/>
      <c r="H3977" s="175"/>
      <c r="I3977" s="175"/>
      <c r="J3977" s="202"/>
      <c r="K3977" s="198"/>
    </row>
    <row r="3978" spans="3:11" ht="15" customHeight="1" x14ac:dyDescent="0.25">
      <c r="C3978" s="175"/>
      <c r="E3978" s="175"/>
      <c r="H3978" s="175"/>
      <c r="I3978" s="175"/>
      <c r="J3978" s="202"/>
      <c r="K3978" s="198"/>
    </row>
    <row r="3979" spans="3:11" ht="15" customHeight="1" x14ac:dyDescent="0.25">
      <c r="C3979" s="175"/>
      <c r="E3979" s="175"/>
      <c r="H3979" s="175"/>
      <c r="I3979" s="175"/>
      <c r="J3979" s="202"/>
      <c r="K3979" s="198"/>
    </row>
    <row r="3980" spans="3:11" ht="15" customHeight="1" x14ac:dyDescent="0.25">
      <c r="C3980" s="175"/>
      <c r="E3980" s="175"/>
      <c r="H3980" s="175"/>
      <c r="I3980" s="175"/>
      <c r="J3980" s="202"/>
      <c r="K3980" s="198"/>
    </row>
    <row r="3981" spans="3:11" ht="15" customHeight="1" x14ac:dyDescent="0.25">
      <c r="C3981" s="175"/>
      <c r="E3981" s="175"/>
      <c r="H3981" s="175"/>
      <c r="I3981" s="175"/>
      <c r="J3981" s="202"/>
      <c r="K3981" s="198"/>
    </row>
    <row r="3982" spans="3:11" ht="15" customHeight="1" x14ac:dyDescent="0.25">
      <c r="C3982" s="175"/>
      <c r="E3982" s="175"/>
      <c r="H3982" s="175"/>
      <c r="I3982" s="175"/>
      <c r="J3982" s="202"/>
      <c r="K3982" s="198"/>
    </row>
    <row r="3983" spans="3:11" ht="15" customHeight="1" x14ac:dyDescent="0.25">
      <c r="C3983" s="175"/>
      <c r="E3983" s="175"/>
      <c r="H3983" s="175"/>
      <c r="I3983" s="175"/>
      <c r="J3983" s="202"/>
      <c r="K3983" s="198"/>
    </row>
    <row r="3984" spans="3:11" ht="15" customHeight="1" x14ac:dyDescent="0.25">
      <c r="C3984" s="175"/>
      <c r="E3984" s="175"/>
      <c r="H3984" s="175"/>
      <c r="I3984" s="175"/>
      <c r="J3984" s="202"/>
      <c r="K3984" s="198"/>
    </row>
    <row r="3985" spans="3:11" ht="15" customHeight="1" x14ac:dyDescent="0.25">
      <c r="C3985" s="175"/>
      <c r="E3985" s="175"/>
      <c r="H3985" s="175"/>
      <c r="I3985" s="175"/>
      <c r="J3985" s="202"/>
      <c r="K3985" s="198"/>
    </row>
    <row r="3986" spans="3:11" ht="15" customHeight="1" x14ac:dyDescent="0.25">
      <c r="C3986" s="175"/>
      <c r="E3986" s="175"/>
      <c r="H3986" s="175"/>
      <c r="I3986" s="175"/>
      <c r="J3986" s="202"/>
      <c r="K3986" s="198"/>
    </row>
    <row r="3987" spans="3:11" ht="15" customHeight="1" x14ac:dyDescent="0.25">
      <c r="C3987" s="175"/>
      <c r="E3987" s="175"/>
      <c r="H3987" s="175"/>
      <c r="I3987" s="175"/>
      <c r="J3987" s="202"/>
      <c r="K3987" s="198"/>
    </row>
    <row r="3988" spans="3:11" ht="15" customHeight="1" x14ac:dyDescent="0.25">
      <c r="C3988" s="175"/>
      <c r="E3988" s="175"/>
      <c r="H3988" s="175"/>
      <c r="I3988" s="175"/>
      <c r="J3988" s="202"/>
      <c r="K3988" s="198"/>
    </row>
    <row r="3989" spans="3:11" ht="15" customHeight="1" x14ac:dyDescent="0.25">
      <c r="C3989" s="175"/>
      <c r="E3989" s="175"/>
      <c r="H3989" s="175"/>
      <c r="I3989" s="175"/>
      <c r="J3989" s="202"/>
      <c r="K3989" s="198"/>
    </row>
    <row r="3990" spans="3:11" ht="15" customHeight="1" x14ac:dyDescent="0.25">
      <c r="C3990" s="175"/>
      <c r="E3990" s="175"/>
      <c r="H3990" s="175"/>
      <c r="I3990" s="175"/>
      <c r="J3990" s="202"/>
      <c r="K3990" s="198"/>
    </row>
    <row r="3991" spans="3:11" ht="15" customHeight="1" x14ac:dyDescent="0.25">
      <c r="C3991" s="175"/>
      <c r="E3991" s="175"/>
      <c r="H3991" s="175"/>
      <c r="I3991" s="175"/>
      <c r="J3991" s="202"/>
      <c r="K3991" s="198"/>
    </row>
    <row r="3992" spans="3:11" ht="15" customHeight="1" x14ac:dyDescent="0.25">
      <c r="C3992" s="175"/>
      <c r="E3992" s="175"/>
      <c r="H3992" s="175"/>
      <c r="I3992" s="175"/>
      <c r="J3992" s="202"/>
      <c r="K3992" s="198"/>
    </row>
    <row r="3993" spans="3:11" ht="15" customHeight="1" x14ac:dyDescent="0.25">
      <c r="C3993" s="175"/>
      <c r="E3993" s="175"/>
      <c r="H3993" s="175"/>
      <c r="I3993" s="175"/>
      <c r="J3993" s="202"/>
      <c r="K3993" s="198"/>
    </row>
    <row r="3994" spans="3:11" ht="15" customHeight="1" x14ac:dyDescent="0.25">
      <c r="C3994" s="175"/>
      <c r="E3994" s="175"/>
      <c r="H3994" s="175"/>
      <c r="I3994" s="175"/>
      <c r="J3994" s="202"/>
      <c r="K3994" s="198"/>
    </row>
    <row r="3995" spans="3:11" ht="15" customHeight="1" x14ac:dyDescent="0.25">
      <c r="C3995" s="175"/>
      <c r="E3995" s="175"/>
      <c r="H3995" s="175"/>
      <c r="I3995" s="175"/>
      <c r="J3995" s="202"/>
      <c r="K3995" s="198"/>
    </row>
    <row r="3996" spans="3:11" ht="15" customHeight="1" x14ac:dyDescent="0.25">
      <c r="C3996" s="175"/>
      <c r="E3996" s="175"/>
      <c r="H3996" s="175"/>
      <c r="I3996" s="175"/>
      <c r="J3996" s="202"/>
      <c r="K3996" s="198"/>
    </row>
    <row r="3997" spans="3:11" ht="15" customHeight="1" x14ac:dyDescent="0.25">
      <c r="C3997" s="175"/>
      <c r="E3997" s="175"/>
      <c r="H3997" s="175"/>
      <c r="I3997" s="175"/>
      <c r="J3997" s="202"/>
      <c r="K3997" s="198"/>
    </row>
    <row r="3998" spans="3:11" ht="15" customHeight="1" x14ac:dyDescent="0.25">
      <c r="C3998" s="175"/>
      <c r="E3998" s="175"/>
      <c r="H3998" s="175"/>
      <c r="I3998" s="175"/>
      <c r="J3998" s="202"/>
      <c r="K3998" s="198"/>
    </row>
    <row r="3999" spans="3:11" ht="15" customHeight="1" x14ac:dyDescent="0.25">
      <c r="C3999" s="175"/>
      <c r="E3999" s="175"/>
      <c r="H3999" s="175"/>
      <c r="I3999" s="175"/>
      <c r="J3999" s="202"/>
      <c r="K3999" s="198"/>
    </row>
    <row r="4000" spans="3:11" ht="15" customHeight="1" x14ac:dyDescent="0.25">
      <c r="C4000" s="175"/>
      <c r="E4000" s="175"/>
      <c r="H4000" s="175"/>
      <c r="I4000" s="175"/>
      <c r="J4000" s="202"/>
      <c r="K4000" s="198"/>
    </row>
    <row r="4001" spans="3:11" ht="15" customHeight="1" x14ac:dyDescent="0.25">
      <c r="C4001" s="175"/>
      <c r="E4001" s="175"/>
      <c r="H4001" s="175"/>
      <c r="I4001" s="175"/>
      <c r="J4001" s="202"/>
      <c r="K4001" s="198"/>
    </row>
    <row r="4002" spans="3:11" ht="15" customHeight="1" x14ac:dyDescent="0.25">
      <c r="C4002" s="175"/>
      <c r="E4002" s="175"/>
      <c r="H4002" s="175"/>
      <c r="I4002" s="175"/>
      <c r="J4002" s="202"/>
      <c r="K4002" s="198"/>
    </row>
    <row r="4003" spans="3:11" ht="15" customHeight="1" x14ac:dyDescent="0.25">
      <c r="C4003" s="175"/>
      <c r="E4003" s="175"/>
      <c r="H4003" s="175"/>
      <c r="I4003" s="175"/>
      <c r="J4003" s="202"/>
      <c r="K4003" s="198"/>
    </row>
    <row r="4004" spans="3:11" ht="15" customHeight="1" x14ac:dyDescent="0.25">
      <c r="C4004" s="175"/>
      <c r="E4004" s="175"/>
      <c r="H4004" s="175"/>
      <c r="I4004" s="175"/>
      <c r="J4004" s="202"/>
      <c r="K4004" s="198"/>
    </row>
    <row r="4005" spans="3:11" ht="15" customHeight="1" x14ac:dyDescent="0.25">
      <c r="C4005" s="175"/>
      <c r="E4005" s="175"/>
      <c r="H4005" s="175"/>
      <c r="I4005" s="175"/>
      <c r="J4005" s="202"/>
      <c r="K4005" s="198"/>
    </row>
    <row r="4006" spans="3:11" ht="15" customHeight="1" x14ac:dyDescent="0.25">
      <c r="C4006" s="175"/>
      <c r="E4006" s="175"/>
      <c r="H4006" s="175"/>
      <c r="I4006" s="175"/>
      <c r="J4006" s="202"/>
      <c r="K4006" s="198"/>
    </row>
    <row r="4007" spans="3:11" ht="15" customHeight="1" x14ac:dyDescent="0.25">
      <c r="C4007" s="175"/>
      <c r="E4007" s="175"/>
      <c r="H4007" s="175"/>
      <c r="I4007" s="175"/>
      <c r="J4007" s="202"/>
      <c r="K4007" s="198"/>
    </row>
    <row r="4008" spans="3:11" ht="15" customHeight="1" x14ac:dyDescent="0.25">
      <c r="C4008" s="175"/>
      <c r="E4008" s="175"/>
      <c r="H4008" s="175"/>
      <c r="I4008" s="175"/>
      <c r="J4008" s="202"/>
      <c r="K4008" s="198"/>
    </row>
    <row r="4009" spans="3:11" ht="15" customHeight="1" x14ac:dyDescent="0.25">
      <c r="C4009" s="175"/>
      <c r="E4009" s="175"/>
      <c r="H4009" s="175"/>
      <c r="I4009" s="175"/>
      <c r="J4009" s="202"/>
      <c r="K4009" s="198"/>
    </row>
    <row r="4010" spans="3:11" ht="15" customHeight="1" x14ac:dyDescent="0.25">
      <c r="C4010" s="175"/>
      <c r="E4010" s="175"/>
      <c r="H4010" s="175"/>
      <c r="I4010" s="175"/>
      <c r="J4010" s="202"/>
      <c r="K4010" s="198"/>
    </row>
    <row r="4011" spans="3:11" ht="15" customHeight="1" x14ac:dyDescent="0.25">
      <c r="C4011" s="175"/>
      <c r="E4011" s="175"/>
      <c r="H4011" s="175"/>
      <c r="I4011" s="175"/>
      <c r="J4011" s="202"/>
      <c r="K4011" s="198"/>
    </row>
    <row r="4012" spans="3:11" ht="15" customHeight="1" x14ac:dyDescent="0.25">
      <c r="C4012" s="175"/>
      <c r="E4012" s="175"/>
      <c r="H4012" s="175"/>
      <c r="I4012" s="175"/>
      <c r="J4012" s="202"/>
      <c r="K4012" s="198"/>
    </row>
    <row r="4013" spans="3:11" ht="15" customHeight="1" x14ac:dyDescent="0.25">
      <c r="C4013" s="175"/>
      <c r="E4013" s="175"/>
      <c r="H4013" s="175"/>
      <c r="I4013" s="175"/>
      <c r="J4013" s="202"/>
      <c r="K4013" s="198"/>
    </row>
    <row r="4014" spans="3:11" ht="15" customHeight="1" x14ac:dyDescent="0.25">
      <c r="C4014" s="175"/>
      <c r="E4014" s="175"/>
      <c r="H4014" s="175"/>
      <c r="I4014" s="175"/>
      <c r="J4014" s="202"/>
      <c r="K4014" s="198"/>
    </row>
    <row r="4015" spans="3:11" ht="15" customHeight="1" x14ac:dyDescent="0.25">
      <c r="C4015" s="175"/>
      <c r="E4015" s="175"/>
      <c r="H4015" s="175"/>
      <c r="I4015" s="175"/>
      <c r="J4015" s="202"/>
      <c r="K4015" s="198"/>
    </row>
    <row r="4016" spans="3:11" ht="15" customHeight="1" x14ac:dyDescent="0.25">
      <c r="C4016" s="175"/>
      <c r="E4016" s="175"/>
      <c r="H4016" s="175"/>
      <c r="I4016" s="175"/>
      <c r="J4016" s="202"/>
      <c r="K4016" s="198"/>
    </row>
    <row r="4017" spans="3:11" ht="15" customHeight="1" x14ac:dyDescent="0.25">
      <c r="C4017" s="175"/>
      <c r="E4017" s="175"/>
      <c r="H4017" s="175"/>
      <c r="I4017" s="175"/>
      <c r="J4017" s="202"/>
      <c r="K4017" s="198"/>
    </row>
    <row r="4018" spans="3:11" ht="15" customHeight="1" x14ac:dyDescent="0.25">
      <c r="C4018" s="175"/>
      <c r="E4018" s="175"/>
      <c r="H4018" s="175"/>
      <c r="I4018" s="175"/>
      <c r="J4018" s="202"/>
      <c r="K4018" s="198"/>
    </row>
    <row r="4019" spans="3:11" ht="15" customHeight="1" x14ac:dyDescent="0.25">
      <c r="C4019" s="175"/>
      <c r="E4019" s="175"/>
      <c r="H4019" s="175"/>
      <c r="I4019" s="175"/>
      <c r="J4019" s="202"/>
      <c r="K4019" s="198"/>
    </row>
    <row r="4020" spans="3:11" ht="15" customHeight="1" x14ac:dyDescent="0.25">
      <c r="C4020" s="175"/>
      <c r="E4020" s="175"/>
      <c r="H4020" s="175"/>
      <c r="I4020" s="175"/>
      <c r="J4020" s="202"/>
      <c r="K4020" s="198"/>
    </row>
    <row r="4021" spans="3:11" ht="15" customHeight="1" x14ac:dyDescent="0.25">
      <c r="C4021" s="175"/>
      <c r="E4021" s="175"/>
      <c r="H4021" s="175"/>
      <c r="I4021" s="175"/>
      <c r="J4021" s="202"/>
      <c r="K4021" s="198"/>
    </row>
    <row r="4022" spans="3:11" ht="15" customHeight="1" x14ac:dyDescent="0.25">
      <c r="C4022" s="175"/>
      <c r="E4022" s="175"/>
      <c r="H4022" s="175"/>
      <c r="I4022" s="175"/>
      <c r="J4022" s="202"/>
      <c r="K4022" s="198"/>
    </row>
    <row r="4023" spans="3:11" ht="15" customHeight="1" x14ac:dyDescent="0.25">
      <c r="C4023" s="175"/>
      <c r="E4023" s="175"/>
      <c r="H4023" s="175"/>
      <c r="I4023" s="175"/>
      <c r="J4023" s="202"/>
      <c r="K4023" s="198"/>
    </row>
    <row r="4024" spans="3:11" ht="15" customHeight="1" x14ac:dyDescent="0.25">
      <c r="C4024" s="175"/>
      <c r="E4024" s="175"/>
      <c r="H4024" s="175"/>
      <c r="I4024" s="175"/>
      <c r="J4024" s="202"/>
      <c r="K4024" s="198"/>
    </row>
    <row r="4025" spans="3:11" ht="15" customHeight="1" x14ac:dyDescent="0.25">
      <c r="C4025" s="175"/>
      <c r="E4025" s="175"/>
      <c r="H4025" s="175"/>
      <c r="I4025" s="175"/>
      <c r="J4025" s="202"/>
      <c r="K4025" s="198"/>
    </row>
    <row r="4026" spans="3:11" ht="15" customHeight="1" x14ac:dyDescent="0.25">
      <c r="C4026" s="175"/>
      <c r="E4026" s="175"/>
      <c r="H4026" s="175"/>
      <c r="I4026" s="175"/>
      <c r="J4026" s="202"/>
      <c r="K4026" s="198"/>
    </row>
    <row r="4027" spans="3:11" ht="15" customHeight="1" x14ac:dyDescent="0.25">
      <c r="C4027" s="175"/>
      <c r="E4027" s="175"/>
      <c r="H4027" s="175"/>
      <c r="I4027" s="175"/>
      <c r="J4027" s="202"/>
      <c r="K4027" s="198"/>
    </row>
    <row r="4028" spans="3:11" ht="15" customHeight="1" x14ac:dyDescent="0.25">
      <c r="C4028" s="175"/>
      <c r="E4028" s="175"/>
      <c r="H4028" s="175"/>
      <c r="I4028" s="175"/>
      <c r="J4028" s="202"/>
      <c r="K4028" s="198"/>
    </row>
    <row r="4029" spans="3:11" ht="15" customHeight="1" x14ac:dyDescent="0.25">
      <c r="C4029" s="175"/>
      <c r="E4029" s="175"/>
      <c r="H4029" s="175"/>
      <c r="I4029" s="175"/>
      <c r="J4029" s="202"/>
      <c r="K4029" s="198"/>
    </row>
    <row r="4030" spans="3:11" ht="15" customHeight="1" x14ac:dyDescent="0.25">
      <c r="C4030" s="175"/>
      <c r="E4030" s="175"/>
      <c r="H4030" s="175"/>
      <c r="I4030" s="175"/>
      <c r="J4030" s="202"/>
      <c r="K4030" s="198"/>
    </row>
    <row r="4031" spans="3:11" ht="15" customHeight="1" x14ac:dyDescent="0.25">
      <c r="C4031" s="175"/>
      <c r="E4031" s="175"/>
      <c r="H4031" s="175"/>
      <c r="I4031" s="175"/>
      <c r="J4031" s="202"/>
      <c r="K4031" s="198"/>
    </row>
    <row r="4032" spans="3:11" ht="15" customHeight="1" x14ac:dyDescent="0.25">
      <c r="C4032" s="175"/>
      <c r="E4032" s="175"/>
      <c r="H4032" s="175"/>
      <c r="I4032" s="175"/>
      <c r="J4032" s="202"/>
      <c r="K4032" s="198"/>
    </row>
    <row r="4033" spans="3:11" ht="15" customHeight="1" x14ac:dyDescent="0.25">
      <c r="C4033" s="175"/>
      <c r="E4033" s="175"/>
      <c r="H4033" s="175"/>
      <c r="I4033" s="175"/>
      <c r="J4033" s="202"/>
      <c r="K4033" s="198"/>
    </row>
    <row r="4034" spans="3:11" ht="15" customHeight="1" x14ac:dyDescent="0.25">
      <c r="C4034" s="175"/>
      <c r="E4034" s="175"/>
      <c r="H4034" s="175"/>
      <c r="I4034" s="175"/>
      <c r="J4034" s="202"/>
      <c r="K4034" s="198"/>
    </row>
    <row r="4035" spans="3:11" ht="15" customHeight="1" x14ac:dyDescent="0.25">
      <c r="C4035" s="175"/>
      <c r="E4035" s="175"/>
      <c r="H4035" s="175"/>
      <c r="I4035" s="175"/>
      <c r="J4035" s="202"/>
      <c r="K4035" s="198"/>
    </row>
    <row r="4036" spans="3:11" ht="15" customHeight="1" x14ac:dyDescent="0.25">
      <c r="C4036" s="175"/>
      <c r="E4036" s="175"/>
      <c r="H4036" s="175"/>
      <c r="I4036" s="175"/>
      <c r="J4036" s="202"/>
      <c r="K4036" s="198"/>
    </row>
    <row r="4037" spans="3:11" ht="15" customHeight="1" x14ac:dyDescent="0.25">
      <c r="C4037" s="175"/>
      <c r="E4037" s="175"/>
      <c r="H4037" s="175"/>
      <c r="I4037" s="175"/>
      <c r="J4037" s="202"/>
      <c r="K4037" s="198"/>
    </row>
    <row r="4038" spans="3:11" ht="15" customHeight="1" x14ac:dyDescent="0.25">
      <c r="C4038" s="175"/>
      <c r="E4038" s="175"/>
      <c r="H4038" s="175"/>
      <c r="I4038" s="175"/>
      <c r="J4038" s="202"/>
      <c r="K4038" s="198"/>
    </row>
    <row r="4039" spans="3:11" ht="15" customHeight="1" x14ac:dyDescent="0.25">
      <c r="C4039" s="175"/>
      <c r="E4039" s="175"/>
      <c r="H4039" s="175"/>
      <c r="I4039" s="175"/>
      <c r="J4039" s="202"/>
      <c r="K4039" s="198"/>
    </row>
    <row r="4040" spans="3:11" ht="15" customHeight="1" x14ac:dyDescent="0.25">
      <c r="C4040" s="175"/>
      <c r="E4040" s="175"/>
      <c r="H4040" s="175"/>
      <c r="I4040" s="175"/>
      <c r="J4040" s="202"/>
      <c r="K4040" s="198"/>
    </row>
    <row r="4041" spans="3:11" ht="15" customHeight="1" x14ac:dyDescent="0.25">
      <c r="C4041" s="175"/>
      <c r="E4041" s="175"/>
      <c r="H4041" s="175"/>
      <c r="I4041" s="175"/>
      <c r="J4041" s="202"/>
      <c r="K4041" s="198"/>
    </row>
    <row r="4042" spans="3:11" ht="15" customHeight="1" x14ac:dyDescent="0.25">
      <c r="C4042" s="175"/>
      <c r="E4042" s="175"/>
      <c r="H4042" s="175"/>
      <c r="I4042" s="175"/>
      <c r="J4042" s="202"/>
      <c r="K4042" s="198"/>
    </row>
    <row r="4043" spans="3:11" ht="15" customHeight="1" x14ac:dyDescent="0.25">
      <c r="C4043" s="175"/>
      <c r="E4043" s="175"/>
      <c r="H4043" s="175"/>
      <c r="I4043" s="175"/>
      <c r="J4043" s="202"/>
      <c r="K4043" s="198"/>
    </row>
    <row r="4044" spans="3:11" ht="15" customHeight="1" x14ac:dyDescent="0.25">
      <c r="C4044" s="175"/>
      <c r="E4044" s="175"/>
      <c r="H4044" s="175"/>
      <c r="I4044" s="175"/>
      <c r="J4044" s="202"/>
      <c r="K4044" s="198"/>
    </row>
    <row r="4045" spans="3:11" ht="15" customHeight="1" x14ac:dyDescent="0.25">
      <c r="C4045" s="175"/>
      <c r="E4045" s="175"/>
      <c r="H4045" s="175"/>
      <c r="I4045" s="175"/>
      <c r="J4045" s="202"/>
      <c r="K4045" s="198"/>
    </row>
    <row r="4046" spans="3:11" ht="15" customHeight="1" x14ac:dyDescent="0.25">
      <c r="C4046" s="175"/>
      <c r="E4046" s="175"/>
      <c r="H4046" s="175"/>
      <c r="I4046" s="175"/>
      <c r="J4046" s="202"/>
      <c r="K4046" s="198"/>
    </row>
    <row r="4047" spans="3:11" ht="15" customHeight="1" x14ac:dyDescent="0.25">
      <c r="C4047" s="175"/>
      <c r="E4047" s="175"/>
      <c r="H4047" s="175"/>
      <c r="I4047" s="175"/>
      <c r="J4047" s="202"/>
      <c r="K4047" s="198"/>
    </row>
    <row r="4048" spans="3:11" ht="15" customHeight="1" x14ac:dyDescent="0.25">
      <c r="C4048" s="175"/>
      <c r="E4048" s="175"/>
      <c r="H4048" s="175"/>
      <c r="I4048" s="175"/>
      <c r="J4048" s="202"/>
      <c r="K4048" s="198"/>
    </row>
    <row r="4049" spans="3:11" ht="15" customHeight="1" x14ac:dyDescent="0.25">
      <c r="C4049" s="175"/>
      <c r="E4049" s="175"/>
      <c r="H4049" s="175"/>
      <c r="I4049" s="175"/>
      <c r="J4049" s="202"/>
      <c r="K4049" s="198"/>
    </row>
    <row r="4050" spans="3:11" ht="15" customHeight="1" x14ac:dyDescent="0.25">
      <c r="C4050" s="175"/>
      <c r="E4050" s="175"/>
      <c r="H4050" s="175"/>
      <c r="I4050" s="175"/>
      <c r="J4050" s="202"/>
      <c r="K4050" s="198"/>
    </row>
    <row r="4051" spans="3:11" ht="15" customHeight="1" x14ac:dyDescent="0.25">
      <c r="C4051" s="175"/>
      <c r="E4051" s="175"/>
      <c r="H4051" s="175"/>
      <c r="I4051" s="175"/>
      <c r="J4051" s="202"/>
      <c r="K4051" s="198"/>
    </row>
    <row r="4052" spans="3:11" ht="15" customHeight="1" x14ac:dyDescent="0.25">
      <c r="C4052" s="175"/>
      <c r="E4052" s="175"/>
      <c r="H4052" s="175"/>
      <c r="I4052" s="175"/>
      <c r="J4052" s="202"/>
      <c r="K4052" s="198"/>
    </row>
    <row r="4053" spans="3:11" ht="15" customHeight="1" x14ac:dyDescent="0.25">
      <c r="C4053" s="175"/>
      <c r="E4053" s="175"/>
      <c r="H4053" s="175"/>
      <c r="I4053" s="175"/>
      <c r="J4053" s="202"/>
      <c r="K4053" s="198"/>
    </row>
    <row r="4054" spans="3:11" ht="15" customHeight="1" x14ac:dyDescent="0.25">
      <c r="C4054" s="175"/>
      <c r="E4054" s="175"/>
      <c r="H4054" s="175"/>
      <c r="I4054" s="175"/>
      <c r="J4054" s="202"/>
      <c r="K4054" s="198"/>
    </row>
    <row r="4055" spans="3:11" ht="15" customHeight="1" x14ac:dyDescent="0.25">
      <c r="C4055" s="175"/>
      <c r="E4055" s="175"/>
      <c r="H4055" s="175"/>
      <c r="I4055" s="175"/>
      <c r="J4055" s="202"/>
      <c r="K4055" s="198"/>
    </row>
    <row r="4056" spans="3:11" ht="15" customHeight="1" x14ac:dyDescent="0.25">
      <c r="C4056" s="175"/>
      <c r="E4056" s="175"/>
      <c r="H4056" s="175"/>
      <c r="I4056" s="175"/>
      <c r="J4056" s="202"/>
      <c r="K4056" s="198"/>
    </row>
    <row r="4057" spans="3:11" ht="15" customHeight="1" x14ac:dyDescent="0.25">
      <c r="C4057" s="175"/>
      <c r="E4057" s="175"/>
      <c r="H4057" s="175"/>
      <c r="I4057" s="175"/>
      <c r="J4057" s="202"/>
      <c r="K4057" s="198"/>
    </row>
    <row r="4058" spans="3:11" ht="15" customHeight="1" x14ac:dyDescent="0.25">
      <c r="C4058" s="175"/>
      <c r="E4058" s="175"/>
      <c r="H4058" s="175"/>
      <c r="I4058" s="175"/>
      <c r="J4058" s="202"/>
      <c r="K4058" s="198"/>
    </row>
    <row r="4059" spans="3:11" ht="15" customHeight="1" x14ac:dyDescent="0.25">
      <c r="C4059" s="175"/>
      <c r="E4059" s="175"/>
      <c r="H4059" s="175"/>
      <c r="I4059" s="175"/>
      <c r="J4059" s="202"/>
      <c r="K4059" s="198"/>
    </row>
    <row r="4060" spans="3:11" ht="15" customHeight="1" x14ac:dyDescent="0.25">
      <c r="C4060" s="175"/>
      <c r="E4060" s="175"/>
      <c r="H4060" s="175"/>
      <c r="I4060" s="175"/>
      <c r="J4060" s="202"/>
      <c r="K4060" s="198"/>
    </row>
    <row r="4061" spans="3:11" ht="15" customHeight="1" x14ac:dyDescent="0.25">
      <c r="C4061" s="175"/>
      <c r="E4061" s="175"/>
      <c r="H4061" s="175"/>
      <c r="I4061" s="175"/>
      <c r="J4061" s="202"/>
      <c r="K4061" s="198"/>
    </row>
    <row r="4062" spans="3:11" ht="15" customHeight="1" x14ac:dyDescent="0.25">
      <c r="C4062" s="175"/>
      <c r="E4062" s="175"/>
      <c r="H4062" s="175"/>
      <c r="I4062" s="175"/>
      <c r="J4062" s="202"/>
      <c r="K4062" s="198"/>
    </row>
    <row r="4063" spans="3:11" ht="15" customHeight="1" x14ac:dyDescent="0.25">
      <c r="C4063" s="175"/>
      <c r="E4063" s="175"/>
      <c r="H4063" s="175"/>
      <c r="I4063" s="175"/>
      <c r="J4063" s="202"/>
      <c r="K4063" s="198"/>
    </row>
    <row r="4064" spans="3:11" ht="15" customHeight="1" x14ac:dyDescent="0.25">
      <c r="C4064" s="175"/>
      <c r="E4064" s="175"/>
      <c r="H4064" s="175"/>
      <c r="I4064" s="175"/>
      <c r="J4064" s="202"/>
      <c r="K4064" s="198"/>
    </row>
    <row r="4065" spans="3:11" ht="15" customHeight="1" x14ac:dyDescent="0.25">
      <c r="C4065" s="175"/>
      <c r="E4065" s="175"/>
      <c r="H4065" s="175"/>
      <c r="I4065" s="175"/>
      <c r="J4065" s="202"/>
      <c r="K4065" s="198"/>
    </row>
    <row r="4066" spans="3:11" ht="15" customHeight="1" x14ac:dyDescent="0.25">
      <c r="C4066" s="175"/>
      <c r="E4066" s="175"/>
      <c r="H4066" s="175"/>
      <c r="I4066" s="175"/>
      <c r="J4066" s="202"/>
      <c r="K4066" s="198"/>
    </row>
    <row r="4067" spans="3:11" ht="15" customHeight="1" x14ac:dyDescent="0.25">
      <c r="C4067" s="175"/>
      <c r="E4067" s="175"/>
      <c r="H4067" s="175"/>
      <c r="I4067" s="175"/>
      <c r="J4067" s="202"/>
      <c r="K4067" s="198"/>
    </row>
    <row r="4068" spans="3:11" ht="15" customHeight="1" x14ac:dyDescent="0.25">
      <c r="C4068" s="175"/>
      <c r="E4068" s="175"/>
      <c r="H4068" s="175"/>
      <c r="I4068" s="175"/>
      <c r="J4068" s="202"/>
      <c r="K4068" s="198"/>
    </row>
    <row r="4069" spans="3:11" ht="15" customHeight="1" x14ac:dyDescent="0.25">
      <c r="C4069" s="175"/>
      <c r="E4069" s="175"/>
      <c r="H4069" s="175"/>
      <c r="I4069" s="175"/>
      <c r="J4069" s="202"/>
      <c r="K4069" s="198"/>
    </row>
    <row r="4070" spans="3:11" ht="15" customHeight="1" x14ac:dyDescent="0.25">
      <c r="C4070" s="175"/>
      <c r="E4070" s="175"/>
      <c r="H4070" s="175"/>
      <c r="I4070" s="175"/>
      <c r="J4070" s="202"/>
      <c r="K4070" s="198"/>
    </row>
    <row r="4071" spans="3:11" ht="15" customHeight="1" x14ac:dyDescent="0.25">
      <c r="C4071" s="175"/>
      <c r="E4071" s="175"/>
      <c r="H4071" s="175"/>
      <c r="I4071" s="175"/>
      <c r="J4071" s="202"/>
      <c r="K4071" s="198"/>
    </row>
    <row r="4072" spans="3:11" ht="15" customHeight="1" x14ac:dyDescent="0.25">
      <c r="C4072" s="175"/>
      <c r="E4072" s="175"/>
      <c r="H4072" s="175"/>
      <c r="I4072" s="175"/>
      <c r="J4072" s="202"/>
      <c r="K4072" s="198"/>
    </row>
    <row r="4073" spans="3:11" ht="15" customHeight="1" x14ac:dyDescent="0.25">
      <c r="C4073" s="175"/>
      <c r="E4073" s="175"/>
      <c r="H4073" s="175"/>
      <c r="I4073" s="175"/>
      <c r="J4073" s="202"/>
      <c r="K4073" s="198"/>
    </row>
    <row r="4074" spans="3:11" ht="15" customHeight="1" x14ac:dyDescent="0.25">
      <c r="C4074" s="175"/>
      <c r="E4074" s="175"/>
      <c r="H4074" s="175"/>
      <c r="I4074" s="175"/>
      <c r="J4074" s="202"/>
      <c r="K4074" s="198"/>
    </row>
    <row r="4075" spans="3:11" ht="15" customHeight="1" x14ac:dyDescent="0.25">
      <c r="C4075" s="175"/>
      <c r="E4075" s="175"/>
      <c r="H4075" s="175"/>
      <c r="I4075" s="175"/>
      <c r="J4075" s="202"/>
      <c r="K4075" s="198"/>
    </row>
    <row r="4076" spans="3:11" ht="15" customHeight="1" x14ac:dyDescent="0.25">
      <c r="C4076" s="175"/>
      <c r="E4076" s="175"/>
      <c r="H4076" s="175"/>
      <c r="I4076" s="175"/>
      <c r="J4076" s="202"/>
      <c r="K4076" s="198"/>
    </row>
    <row r="4077" spans="3:11" ht="15" customHeight="1" x14ac:dyDescent="0.25">
      <c r="C4077" s="175"/>
      <c r="E4077" s="175"/>
      <c r="H4077" s="175"/>
      <c r="I4077" s="175"/>
      <c r="J4077" s="202"/>
      <c r="K4077" s="198"/>
    </row>
    <row r="4078" spans="3:11" ht="15" customHeight="1" x14ac:dyDescent="0.25">
      <c r="C4078" s="175"/>
      <c r="E4078" s="175"/>
      <c r="H4078" s="175"/>
      <c r="I4078" s="175"/>
      <c r="J4078" s="202"/>
      <c r="K4078" s="198"/>
    </row>
    <row r="4079" spans="3:11" ht="15" customHeight="1" x14ac:dyDescent="0.25">
      <c r="C4079" s="175"/>
      <c r="E4079" s="175"/>
      <c r="H4079" s="175"/>
      <c r="I4079" s="175"/>
      <c r="J4079" s="202"/>
      <c r="K4079" s="198"/>
    </row>
    <row r="4080" spans="3:11" ht="15" customHeight="1" x14ac:dyDescent="0.25">
      <c r="C4080" s="175"/>
      <c r="E4080" s="175"/>
      <c r="H4080" s="175"/>
      <c r="I4080" s="175"/>
      <c r="J4080" s="202"/>
      <c r="K4080" s="198"/>
    </row>
    <row r="4081" spans="3:11" ht="15" customHeight="1" x14ac:dyDescent="0.25">
      <c r="C4081" s="175"/>
      <c r="E4081" s="175"/>
      <c r="H4081" s="175"/>
      <c r="I4081" s="175"/>
      <c r="J4081" s="202"/>
      <c r="K4081" s="198"/>
    </row>
    <row r="4082" spans="3:11" ht="15" customHeight="1" x14ac:dyDescent="0.25">
      <c r="C4082" s="175"/>
      <c r="E4082" s="175"/>
      <c r="H4082" s="175"/>
      <c r="I4082" s="175"/>
      <c r="J4082" s="202"/>
      <c r="K4082" s="198"/>
    </row>
    <row r="4083" spans="3:11" ht="15" customHeight="1" x14ac:dyDescent="0.25">
      <c r="C4083" s="175"/>
      <c r="E4083" s="175"/>
      <c r="H4083" s="175"/>
      <c r="I4083" s="175"/>
      <c r="J4083" s="202"/>
      <c r="K4083" s="198"/>
    </row>
    <row r="4084" spans="3:11" ht="15" customHeight="1" x14ac:dyDescent="0.25">
      <c r="C4084" s="175"/>
      <c r="E4084" s="175"/>
      <c r="H4084" s="175"/>
      <c r="I4084" s="175"/>
      <c r="J4084" s="202"/>
      <c r="K4084" s="198"/>
    </row>
    <row r="4085" spans="3:11" ht="15" customHeight="1" x14ac:dyDescent="0.25">
      <c r="C4085" s="175"/>
      <c r="E4085" s="175"/>
      <c r="H4085" s="175"/>
      <c r="I4085" s="175"/>
      <c r="J4085" s="202"/>
      <c r="K4085" s="198"/>
    </row>
    <row r="4086" spans="3:11" ht="15" customHeight="1" x14ac:dyDescent="0.25">
      <c r="C4086" s="175"/>
      <c r="E4086" s="175"/>
      <c r="H4086" s="175"/>
      <c r="I4086" s="175"/>
      <c r="J4086" s="202"/>
      <c r="K4086" s="198"/>
    </row>
    <row r="4087" spans="3:11" ht="15" customHeight="1" x14ac:dyDescent="0.25">
      <c r="C4087" s="175"/>
      <c r="E4087" s="175"/>
      <c r="H4087" s="175"/>
      <c r="I4087" s="175"/>
      <c r="J4087" s="202"/>
      <c r="K4087" s="198"/>
    </row>
    <row r="4088" spans="3:11" ht="15" customHeight="1" x14ac:dyDescent="0.25">
      <c r="C4088" s="175"/>
      <c r="E4088" s="175"/>
      <c r="H4088" s="175"/>
      <c r="I4088" s="175"/>
      <c r="J4088" s="202"/>
      <c r="K4088" s="198"/>
    </row>
    <row r="4089" spans="3:11" ht="15" customHeight="1" x14ac:dyDescent="0.25">
      <c r="C4089" s="175"/>
      <c r="E4089" s="175"/>
      <c r="H4089" s="175"/>
      <c r="I4089" s="175"/>
      <c r="J4089" s="202"/>
      <c r="K4089" s="198"/>
    </row>
    <row r="4090" spans="3:11" ht="15" customHeight="1" x14ac:dyDescent="0.25">
      <c r="C4090" s="175"/>
      <c r="E4090" s="175"/>
      <c r="H4090" s="175"/>
      <c r="I4090" s="175"/>
      <c r="J4090" s="202"/>
      <c r="K4090" s="198"/>
    </row>
    <row r="4091" spans="3:11" ht="15" customHeight="1" x14ac:dyDescent="0.25">
      <c r="C4091" s="175"/>
      <c r="E4091" s="175"/>
      <c r="H4091" s="175"/>
      <c r="I4091" s="175"/>
      <c r="J4091" s="202"/>
      <c r="K4091" s="198"/>
    </row>
    <row r="4092" spans="3:11" ht="15" customHeight="1" x14ac:dyDescent="0.25">
      <c r="C4092" s="175"/>
      <c r="E4092" s="175"/>
      <c r="H4092" s="175"/>
      <c r="I4092" s="175"/>
      <c r="J4092" s="202"/>
      <c r="K4092" s="198"/>
    </row>
    <row r="4093" spans="3:11" ht="15" customHeight="1" x14ac:dyDescent="0.25">
      <c r="C4093" s="175"/>
      <c r="E4093" s="175"/>
      <c r="H4093" s="175"/>
      <c r="I4093" s="175"/>
      <c r="J4093" s="202"/>
      <c r="K4093" s="198"/>
    </row>
    <row r="4094" spans="3:11" ht="15" customHeight="1" x14ac:dyDescent="0.25">
      <c r="C4094" s="175"/>
      <c r="E4094" s="175"/>
      <c r="H4094" s="175"/>
      <c r="I4094" s="175"/>
      <c r="J4094" s="202"/>
      <c r="K4094" s="198"/>
    </row>
    <row r="4095" spans="3:11" ht="15" customHeight="1" x14ac:dyDescent="0.25">
      <c r="C4095" s="175"/>
      <c r="E4095" s="175"/>
      <c r="H4095" s="175"/>
      <c r="I4095" s="175"/>
      <c r="J4095" s="202"/>
      <c r="K4095" s="198"/>
    </row>
    <row r="4096" spans="3:11" ht="15" customHeight="1" x14ac:dyDescent="0.25">
      <c r="C4096" s="175"/>
      <c r="E4096" s="175"/>
      <c r="H4096" s="175"/>
      <c r="I4096" s="175"/>
      <c r="J4096" s="202"/>
      <c r="K4096" s="198"/>
    </row>
    <row r="4097" spans="3:11" ht="15" customHeight="1" x14ac:dyDescent="0.25">
      <c r="C4097" s="175"/>
      <c r="E4097" s="175"/>
      <c r="H4097" s="175"/>
      <c r="I4097" s="175"/>
      <c r="J4097" s="202"/>
      <c r="K4097" s="198"/>
    </row>
    <row r="4098" spans="3:11" ht="15" customHeight="1" x14ac:dyDescent="0.25">
      <c r="C4098" s="175"/>
      <c r="E4098" s="175"/>
      <c r="H4098" s="175"/>
      <c r="I4098" s="175"/>
      <c r="J4098" s="202"/>
      <c r="K4098" s="198"/>
    </row>
    <row r="4099" spans="3:11" ht="15" customHeight="1" x14ac:dyDescent="0.25">
      <c r="C4099" s="175"/>
      <c r="E4099" s="175"/>
      <c r="H4099" s="175"/>
      <c r="I4099" s="175"/>
      <c r="J4099" s="202"/>
      <c r="K4099" s="198"/>
    </row>
    <row r="4100" spans="3:11" ht="15" customHeight="1" x14ac:dyDescent="0.25">
      <c r="C4100" s="175"/>
      <c r="E4100" s="175"/>
      <c r="H4100" s="175"/>
      <c r="I4100" s="175"/>
      <c r="J4100" s="202"/>
      <c r="K4100" s="198"/>
    </row>
    <row r="4101" spans="3:11" ht="15" customHeight="1" x14ac:dyDescent="0.25">
      <c r="C4101" s="175"/>
      <c r="E4101" s="175"/>
      <c r="H4101" s="175"/>
      <c r="I4101" s="175"/>
      <c r="J4101" s="202"/>
      <c r="K4101" s="198"/>
    </row>
    <row r="4102" spans="3:11" ht="15" customHeight="1" x14ac:dyDescent="0.25">
      <c r="C4102" s="175"/>
      <c r="E4102" s="175"/>
      <c r="H4102" s="175"/>
      <c r="I4102" s="175"/>
      <c r="J4102" s="202"/>
      <c r="K4102" s="198"/>
    </row>
    <row r="4103" spans="3:11" ht="15" customHeight="1" x14ac:dyDescent="0.25">
      <c r="C4103" s="175"/>
      <c r="E4103" s="175"/>
      <c r="H4103" s="175"/>
      <c r="I4103" s="175"/>
      <c r="J4103" s="202"/>
      <c r="K4103" s="198"/>
    </row>
    <row r="4104" spans="3:11" ht="15" customHeight="1" x14ac:dyDescent="0.25">
      <c r="C4104" s="175"/>
      <c r="E4104" s="175"/>
      <c r="H4104" s="175"/>
      <c r="I4104" s="175"/>
      <c r="J4104" s="202"/>
      <c r="K4104" s="198"/>
    </row>
    <row r="4105" spans="3:11" ht="15" customHeight="1" x14ac:dyDescent="0.25">
      <c r="C4105" s="175"/>
      <c r="E4105" s="175"/>
      <c r="H4105" s="175"/>
      <c r="I4105" s="175"/>
      <c r="J4105" s="202"/>
      <c r="K4105" s="198"/>
    </row>
    <row r="4106" spans="3:11" ht="15" customHeight="1" x14ac:dyDescent="0.25">
      <c r="C4106" s="175"/>
      <c r="E4106" s="175"/>
      <c r="H4106" s="175"/>
      <c r="I4106" s="175"/>
      <c r="J4106" s="202"/>
      <c r="K4106" s="198"/>
    </row>
    <row r="4107" spans="3:11" ht="15" customHeight="1" x14ac:dyDescent="0.25">
      <c r="C4107" s="175"/>
      <c r="E4107" s="175"/>
      <c r="H4107" s="175"/>
      <c r="I4107" s="175"/>
      <c r="J4107" s="202"/>
      <c r="K4107" s="198"/>
    </row>
    <row r="4108" spans="3:11" ht="15" customHeight="1" x14ac:dyDescent="0.25">
      <c r="C4108" s="175"/>
      <c r="E4108" s="175"/>
      <c r="H4108" s="175"/>
      <c r="I4108" s="175"/>
      <c r="J4108" s="202"/>
      <c r="K4108" s="198"/>
    </row>
    <row r="4109" spans="3:11" ht="15" customHeight="1" x14ac:dyDescent="0.25">
      <c r="C4109" s="175"/>
      <c r="E4109" s="175"/>
      <c r="H4109" s="175"/>
      <c r="I4109" s="175"/>
      <c r="J4109" s="202"/>
      <c r="K4109" s="198"/>
    </row>
    <row r="4110" spans="3:11" ht="15" customHeight="1" x14ac:dyDescent="0.25">
      <c r="C4110" s="175"/>
      <c r="E4110" s="175"/>
      <c r="H4110" s="175"/>
      <c r="I4110" s="175"/>
      <c r="J4110" s="202"/>
      <c r="K4110" s="198"/>
    </row>
    <row r="4111" spans="3:11" ht="15" customHeight="1" x14ac:dyDescent="0.25">
      <c r="C4111" s="175"/>
      <c r="E4111" s="175"/>
      <c r="H4111" s="175"/>
      <c r="I4111" s="175"/>
      <c r="J4111" s="202"/>
      <c r="K4111" s="198"/>
    </row>
    <row r="4112" spans="3:11" ht="15" customHeight="1" x14ac:dyDescent="0.25">
      <c r="C4112" s="175"/>
      <c r="E4112" s="175"/>
      <c r="H4112" s="175"/>
      <c r="I4112" s="175"/>
      <c r="J4112" s="202"/>
      <c r="K4112" s="198"/>
    </row>
    <row r="4113" spans="3:11" ht="15" customHeight="1" x14ac:dyDescent="0.25">
      <c r="C4113" s="175"/>
      <c r="E4113" s="175"/>
      <c r="H4113" s="175"/>
      <c r="I4113" s="175"/>
      <c r="J4113" s="202"/>
      <c r="K4113" s="198"/>
    </row>
    <row r="4114" spans="3:11" ht="15" customHeight="1" x14ac:dyDescent="0.25">
      <c r="C4114" s="175"/>
      <c r="E4114" s="175"/>
      <c r="H4114" s="175"/>
      <c r="I4114" s="175"/>
      <c r="J4114" s="202"/>
      <c r="K4114" s="198"/>
    </row>
    <row r="4115" spans="3:11" ht="15" customHeight="1" x14ac:dyDescent="0.25">
      <c r="C4115" s="175"/>
      <c r="E4115" s="175"/>
      <c r="H4115" s="175"/>
      <c r="I4115" s="175"/>
      <c r="J4115" s="202"/>
      <c r="K4115" s="198"/>
    </row>
    <row r="4116" spans="3:11" ht="15" customHeight="1" x14ac:dyDescent="0.25">
      <c r="C4116" s="175"/>
      <c r="E4116" s="175"/>
      <c r="H4116" s="175"/>
      <c r="I4116" s="175"/>
      <c r="J4116" s="202"/>
      <c r="K4116" s="198"/>
    </row>
    <row r="4117" spans="3:11" ht="15" customHeight="1" x14ac:dyDescent="0.25">
      <c r="C4117" s="175"/>
      <c r="E4117" s="175"/>
      <c r="H4117" s="175"/>
      <c r="I4117" s="175"/>
      <c r="J4117" s="202"/>
      <c r="K4117" s="198"/>
    </row>
    <row r="4118" spans="3:11" ht="15" customHeight="1" x14ac:dyDescent="0.25">
      <c r="C4118" s="175"/>
      <c r="E4118" s="175"/>
      <c r="H4118" s="175"/>
      <c r="I4118" s="175"/>
      <c r="J4118" s="202"/>
      <c r="K4118" s="198"/>
    </row>
    <row r="4119" spans="3:11" ht="15" customHeight="1" x14ac:dyDescent="0.25">
      <c r="C4119" s="175"/>
      <c r="E4119" s="175"/>
      <c r="H4119" s="175"/>
      <c r="I4119" s="175"/>
      <c r="J4119" s="202"/>
      <c r="K4119" s="198"/>
    </row>
    <row r="4120" spans="3:11" ht="15" customHeight="1" x14ac:dyDescent="0.25">
      <c r="C4120" s="175"/>
      <c r="E4120" s="175"/>
      <c r="H4120" s="175"/>
      <c r="I4120" s="175"/>
      <c r="J4120" s="202"/>
      <c r="K4120" s="198"/>
    </row>
    <row r="4121" spans="3:11" ht="15" customHeight="1" x14ac:dyDescent="0.25">
      <c r="C4121" s="175"/>
      <c r="E4121" s="175"/>
      <c r="H4121" s="175"/>
      <c r="I4121" s="175"/>
      <c r="J4121" s="202"/>
      <c r="K4121" s="198"/>
    </row>
    <row r="4122" spans="3:11" ht="15" customHeight="1" x14ac:dyDescent="0.25">
      <c r="C4122" s="175"/>
      <c r="E4122" s="175"/>
      <c r="H4122" s="175"/>
      <c r="I4122" s="175"/>
      <c r="J4122" s="202"/>
      <c r="K4122" s="198"/>
    </row>
    <row r="4123" spans="3:11" ht="15" customHeight="1" x14ac:dyDescent="0.25">
      <c r="C4123" s="175"/>
      <c r="E4123" s="175"/>
      <c r="H4123" s="175"/>
      <c r="I4123" s="175"/>
      <c r="J4123" s="202"/>
      <c r="K4123" s="198"/>
    </row>
    <row r="4124" spans="3:11" ht="15" customHeight="1" x14ac:dyDescent="0.25">
      <c r="C4124" s="175"/>
      <c r="E4124" s="175"/>
      <c r="H4124" s="175"/>
      <c r="I4124" s="175"/>
      <c r="J4124" s="202"/>
      <c r="K4124" s="198"/>
    </row>
    <row r="4125" spans="3:11" ht="15" customHeight="1" x14ac:dyDescent="0.25">
      <c r="C4125" s="175"/>
      <c r="E4125" s="175"/>
      <c r="H4125" s="175"/>
      <c r="I4125" s="175"/>
      <c r="J4125" s="202"/>
      <c r="K4125" s="198"/>
    </row>
    <row r="4126" spans="3:11" ht="15" customHeight="1" x14ac:dyDescent="0.25">
      <c r="C4126" s="175"/>
      <c r="E4126" s="175"/>
      <c r="H4126" s="175"/>
      <c r="I4126" s="175"/>
      <c r="J4126" s="202"/>
      <c r="K4126" s="198"/>
    </row>
    <row r="4127" spans="3:11" ht="15" customHeight="1" x14ac:dyDescent="0.25">
      <c r="C4127" s="175"/>
      <c r="E4127" s="175"/>
      <c r="H4127" s="175"/>
      <c r="I4127" s="175"/>
      <c r="J4127" s="202"/>
      <c r="K4127" s="198"/>
    </row>
    <row r="4128" spans="3:11" ht="15" customHeight="1" x14ac:dyDescent="0.25">
      <c r="C4128" s="175"/>
      <c r="E4128" s="175"/>
      <c r="H4128" s="175"/>
      <c r="I4128" s="175"/>
      <c r="J4128" s="202"/>
      <c r="K4128" s="198"/>
    </row>
    <row r="4129" spans="3:11" ht="15" customHeight="1" x14ac:dyDescent="0.25">
      <c r="C4129" s="175"/>
      <c r="E4129" s="175"/>
      <c r="H4129" s="175"/>
      <c r="I4129" s="175"/>
      <c r="J4129" s="202"/>
      <c r="K4129" s="198"/>
    </row>
    <row r="4130" spans="3:11" ht="15" customHeight="1" x14ac:dyDescent="0.25">
      <c r="C4130" s="175"/>
      <c r="E4130" s="175"/>
      <c r="H4130" s="175"/>
      <c r="I4130" s="175"/>
      <c r="J4130" s="202"/>
      <c r="K4130" s="198"/>
    </row>
    <row r="4131" spans="3:11" ht="15" customHeight="1" x14ac:dyDescent="0.25">
      <c r="C4131" s="175"/>
      <c r="E4131" s="175"/>
      <c r="H4131" s="175"/>
      <c r="I4131" s="175"/>
      <c r="J4131" s="202"/>
      <c r="K4131" s="198"/>
    </row>
    <row r="4132" spans="3:11" ht="15" customHeight="1" x14ac:dyDescent="0.25">
      <c r="C4132" s="175"/>
      <c r="E4132" s="175"/>
      <c r="H4132" s="175"/>
      <c r="I4132" s="175"/>
      <c r="J4132" s="202"/>
      <c r="K4132" s="198"/>
    </row>
    <row r="4133" spans="3:11" ht="15" customHeight="1" x14ac:dyDescent="0.25">
      <c r="C4133" s="175"/>
      <c r="E4133" s="175"/>
      <c r="H4133" s="175"/>
      <c r="I4133" s="175"/>
      <c r="J4133" s="202"/>
      <c r="K4133" s="198"/>
    </row>
    <row r="4134" spans="3:11" ht="15" customHeight="1" x14ac:dyDescent="0.25">
      <c r="C4134" s="175"/>
      <c r="E4134" s="175"/>
      <c r="H4134" s="175"/>
      <c r="I4134" s="175"/>
      <c r="J4134" s="202"/>
      <c r="K4134" s="198"/>
    </row>
    <row r="4135" spans="3:11" ht="15" customHeight="1" x14ac:dyDescent="0.25">
      <c r="C4135" s="175"/>
      <c r="E4135" s="175"/>
      <c r="H4135" s="175"/>
      <c r="I4135" s="175"/>
      <c r="J4135" s="202"/>
      <c r="K4135" s="198"/>
    </row>
    <row r="4136" spans="3:11" ht="15" customHeight="1" x14ac:dyDescent="0.25">
      <c r="C4136" s="175"/>
      <c r="E4136" s="175"/>
      <c r="H4136" s="175"/>
      <c r="I4136" s="175"/>
      <c r="J4136" s="202"/>
      <c r="K4136" s="198"/>
    </row>
    <row r="4137" spans="3:11" ht="15" customHeight="1" x14ac:dyDescent="0.25">
      <c r="C4137" s="175"/>
      <c r="E4137" s="175"/>
      <c r="H4137" s="175"/>
      <c r="I4137" s="175"/>
      <c r="J4137" s="202"/>
      <c r="K4137" s="198"/>
    </row>
    <row r="4138" spans="3:11" ht="15" customHeight="1" x14ac:dyDescent="0.25">
      <c r="C4138" s="175"/>
      <c r="E4138" s="175"/>
      <c r="H4138" s="175"/>
      <c r="I4138" s="175"/>
      <c r="J4138" s="202"/>
      <c r="K4138" s="198"/>
    </row>
    <row r="4139" spans="3:11" ht="15" customHeight="1" x14ac:dyDescent="0.25">
      <c r="C4139" s="175"/>
      <c r="E4139" s="175"/>
      <c r="H4139" s="175"/>
      <c r="I4139" s="175"/>
      <c r="J4139" s="202"/>
      <c r="K4139" s="198"/>
    </row>
    <row r="4140" spans="3:11" ht="15" customHeight="1" x14ac:dyDescent="0.25">
      <c r="C4140" s="175"/>
      <c r="E4140" s="175"/>
      <c r="H4140" s="175"/>
      <c r="I4140" s="175"/>
      <c r="J4140" s="202"/>
      <c r="K4140" s="198"/>
    </row>
    <row r="4141" spans="3:11" ht="15" customHeight="1" x14ac:dyDescent="0.25">
      <c r="C4141" s="175"/>
      <c r="E4141" s="175"/>
      <c r="H4141" s="175"/>
      <c r="I4141" s="175"/>
      <c r="J4141" s="202"/>
      <c r="K4141" s="198"/>
    </row>
    <row r="4142" spans="3:11" ht="15" customHeight="1" x14ac:dyDescent="0.25">
      <c r="C4142" s="175"/>
      <c r="E4142" s="175"/>
      <c r="H4142" s="175"/>
      <c r="I4142" s="175"/>
      <c r="J4142" s="202"/>
      <c r="K4142" s="198"/>
    </row>
    <row r="4143" spans="3:11" ht="15" customHeight="1" x14ac:dyDescent="0.25">
      <c r="C4143" s="175"/>
      <c r="E4143" s="175"/>
      <c r="H4143" s="175"/>
      <c r="I4143" s="175"/>
      <c r="J4143" s="202"/>
      <c r="K4143" s="198"/>
    </row>
    <row r="4144" spans="3:11" ht="15" customHeight="1" x14ac:dyDescent="0.25">
      <c r="C4144" s="175"/>
      <c r="E4144" s="175"/>
      <c r="H4144" s="175"/>
      <c r="I4144" s="175"/>
      <c r="J4144" s="202"/>
      <c r="K4144" s="198"/>
    </row>
    <row r="4145" spans="3:11" ht="15" customHeight="1" x14ac:dyDescent="0.25">
      <c r="C4145" s="175"/>
      <c r="E4145" s="175"/>
      <c r="H4145" s="175"/>
      <c r="I4145" s="175"/>
      <c r="J4145" s="202"/>
      <c r="K4145" s="198"/>
    </row>
    <row r="4146" spans="3:11" ht="15" customHeight="1" x14ac:dyDescent="0.25">
      <c r="C4146" s="175"/>
      <c r="E4146" s="175"/>
      <c r="H4146" s="175"/>
      <c r="I4146" s="175"/>
      <c r="J4146" s="202"/>
      <c r="K4146" s="198"/>
    </row>
    <row r="4147" spans="3:11" ht="15" customHeight="1" x14ac:dyDescent="0.25">
      <c r="C4147" s="175"/>
      <c r="E4147" s="175"/>
      <c r="H4147" s="175"/>
      <c r="I4147" s="175"/>
      <c r="J4147" s="202"/>
      <c r="K4147" s="198"/>
    </row>
    <row r="4148" spans="3:11" ht="15" customHeight="1" x14ac:dyDescent="0.25">
      <c r="C4148" s="175"/>
      <c r="E4148" s="175"/>
      <c r="H4148" s="175"/>
      <c r="I4148" s="175"/>
      <c r="J4148" s="202"/>
      <c r="K4148" s="198"/>
    </row>
    <row r="4149" spans="3:11" ht="15" customHeight="1" x14ac:dyDescent="0.25">
      <c r="C4149" s="175"/>
      <c r="E4149" s="175"/>
      <c r="H4149" s="175"/>
      <c r="I4149" s="175"/>
      <c r="J4149" s="202"/>
      <c r="K4149" s="198"/>
    </row>
    <row r="4150" spans="3:11" ht="15" customHeight="1" x14ac:dyDescent="0.25">
      <c r="C4150" s="175"/>
      <c r="E4150" s="175"/>
      <c r="H4150" s="175"/>
      <c r="I4150" s="175"/>
      <c r="J4150" s="202"/>
      <c r="K4150" s="198"/>
    </row>
    <row r="4151" spans="3:11" ht="15" customHeight="1" x14ac:dyDescent="0.25">
      <c r="C4151" s="175"/>
      <c r="E4151" s="175"/>
      <c r="H4151" s="175"/>
      <c r="I4151" s="175"/>
      <c r="J4151" s="202"/>
      <c r="K4151" s="198"/>
    </row>
    <row r="4152" spans="3:11" ht="15" customHeight="1" x14ac:dyDescent="0.25">
      <c r="C4152" s="175"/>
      <c r="E4152" s="175"/>
      <c r="H4152" s="175"/>
      <c r="I4152" s="175"/>
      <c r="J4152" s="202"/>
      <c r="K4152" s="198"/>
    </row>
    <row r="4153" spans="3:11" ht="15" customHeight="1" x14ac:dyDescent="0.25">
      <c r="C4153" s="175"/>
      <c r="E4153" s="175"/>
      <c r="H4153" s="175"/>
      <c r="I4153" s="175"/>
      <c r="J4153" s="202"/>
      <c r="K4153" s="198"/>
    </row>
    <row r="4154" spans="3:11" ht="15" customHeight="1" x14ac:dyDescent="0.25">
      <c r="C4154" s="175"/>
      <c r="E4154" s="175"/>
      <c r="H4154" s="175"/>
      <c r="I4154" s="175"/>
      <c r="J4154" s="202"/>
      <c r="K4154" s="198"/>
    </row>
    <row r="4155" spans="3:11" ht="15" customHeight="1" x14ac:dyDescent="0.25">
      <c r="C4155" s="175"/>
      <c r="E4155" s="175"/>
      <c r="H4155" s="175"/>
      <c r="I4155" s="175"/>
      <c r="J4155" s="202"/>
      <c r="K4155" s="198"/>
    </row>
    <row r="4156" spans="3:11" ht="15" customHeight="1" x14ac:dyDescent="0.25">
      <c r="C4156" s="175"/>
      <c r="E4156" s="175"/>
      <c r="H4156" s="175"/>
      <c r="I4156" s="175"/>
      <c r="J4156" s="202"/>
      <c r="K4156" s="198"/>
    </row>
    <row r="4157" spans="3:11" ht="15" customHeight="1" x14ac:dyDescent="0.25">
      <c r="C4157" s="175"/>
      <c r="E4157" s="175"/>
      <c r="H4157" s="175"/>
      <c r="I4157" s="175"/>
      <c r="J4157" s="202"/>
      <c r="K4157" s="198"/>
    </row>
    <row r="4158" spans="3:11" ht="15" customHeight="1" x14ac:dyDescent="0.25">
      <c r="C4158" s="175"/>
      <c r="E4158" s="175"/>
      <c r="H4158" s="175"/>
      <c r="I4158" s="175"/>
      <c r="J4158" s="202"/>
      <c r="K4158" s="198"/>
    </row>
    <row r="4159" spans="3:11" ht="15" customHeight="1" x14ac:dyDescent="0.25">
      <c r="C4159" s="175"/>
      <c r="E4159" s="175"/>
      <c r="H4159" s="175"/>
      <c r="I4159" s="175"/>
      <c r="J4159" s="202"/>
      <c r="K4159" s="198"/>
    </row>
    <row r="4160" spans="3:11" ht="15" customHeight="1" x14ac:dyDescent="0.25">
      <c r="C4160" s="175"/>
      <c r="E4160" s="175"/>
      <c r="H4160" s="175"/>
      <c r="I4160" s="175"/>
      <c r="J4160" s="202"/>
      <c r="K4160" s="198"/>
    </row>
    <row r="4161" spans="3:11" ht="15" customHeight="1" x14ac:dyDescent="0.25">
      <c r="C4161" s="175"/>
      <c r="E4161" s="175"/>
      <c r="H4161" s="175"/>
      <c r="I4161" s="175"/>
      <c r="J4161" s="202"/>
      <c r="K4161" s="198"/>
    </row>
    <row r="4162" spans="3:11" ht="15" customHeight="1" x14ac:dyDescent="0.25">
      <c r="C4162" s="175"/>
      <c r="E4162" s="175"/>
      <c r="H4162" s="175"/>
      <c r="I4162" s="175"/>
      <c r="J4162" s="202"/>
      <c r="K4162" s="198"/>
    </row>
    <row r="4163" spans="3:11" ht="15" customHeight="1" x14ac:dyDescent="0.25">
      <c r="C4163" s="175"/>
      <c r="E4163" s="175"/>
      <c r="H4163" s="175"/>
      <c r="I4163" s="175"/>
      <c r="J4163" s="202"/>
      <c r="K4163" s="198"/>
    </row>
    <row r="4164" spans="3:11" ht="15" customHeight="1" x14ac:dyDescent="0.25">
      <c r="C4164" s="175"/>
      <c r="E4164" s="175"/>
      <c r="H4164" s="175"/>
      <c r="I4164" s="175"/>
      <c r="J4164" s="202"/>
      <c r="K4164" s="198"/>
    </row>
    <row r="4165" spans="3:11" ht="15" customHeight="1" x14ac:dyDescent="0.25">
      <c r="C4165" s="175"/>
      <c r="E4165" s="175"/>
      <c r="H4165" s="175"/>
      <c r="I4165" s="175"/>
      <c r="J4165" s="202"/>
      <c r="K4165" s="198"/>
    </row>
    <row r="4166" spans="3:11" ht="15" customHeight="1" x14ac:dyDescent="0.25">
      <c r="C4166" s="175"/>
      <c r="E4166" s="175"/>
      <c r="H4166" s="175"/>
      <c r="I4166" s="175"/>
      <c r="J4166" s="202"/>
      <c r="K4166" s="198"/>
    </row>
    <row r="4167" spans="3:11" ht="15" customHeight="1" x14ac:dyDescent="0.25">
      <c r="C4167" s="175"/>
      <c r="E4167" s="175"/>
      <c r="H4167" s="175"/>
      <c r="I4167" s="175"/>
      <c r="J4167" s="202"/>
      <c r="K4167" s="198"/>
    </row>
    <row r="4168" spans="3:11" ht="15" customHeight="1" x14ac:dyDescent="0.25">
      <c r="C4168" s="175"/>
      <c r="E4168" s="175"/>
      <c r="H4168" s="175"/>
      <c r="I4168" s="175"/>
      <c r="J4168" s="202"/>
      <c r="K4168" s="198"/>
    </row>
    <row r="4169" spans="3:11" ht="15" customHeight="1" x14ac:dyDescent="0.25">
      <c r="C4169" s="175"/>
      <c r="E4169" s="175"/>
      <c r="H4169" s="175"/>
      <c r="I4169" s="175"/>
      <c r="J4169" s="202"/>
      <c r="K4169" s="198"/>
    </row>
    <row r="4170" spans="3:11" ht="15" customHeight="1" x14ac:dyDescent="0.25">
      <c r="C4170" s="175"/>
      <c r="E4170" s="175"/>
      <c r="H4170" s="175"/>
      <c r="I4170" s="175"/>
      <c r="J4170" s="202"/>
      <c r="K4170" s="198"/>
    </row>
    <row r="4171" spans="3:11" ht="15" customHeight="1" x14ac:dyDescent="0.25">
      <c r="C4171" s="175"/>
      <c r="E4171" s="175"/>
      <c r="H4171" s="175"/>
      <c r="I4171" s="175"/>
      <c r="J4171" s="202"/>
      <c r="K4171" s="198"/>
    </row>
    <row r="4172" spans="3:11" ht="15" customHeight="1" x14ac:dyDescent="0.25">
      <c r="C4172" s="175"/>
      <c r="E4172" s="175"/>
      <c r="H4172" s="175"/>
      <c r="I4172" s="175"/>
      <c r="J4172" s="202"/>
      <c r="K4172" s="198"/>
    </row>
    <row r="4173" spans="3:11" ht="15" customHeight="1" x14ac:dyDescent="0.25">
      <c r="C4173" s="175"/>
      <c r="E4173" s="175"/>
      <c r="H4173" s="175"/>
      <c r="I4173" s="175"/>
      <c r="J4173" s="202"/>
      <c r="K4173" s="198"/>
    </row>
    <row r="4174" spans="3:11" ht="15" customHeight="1" x14ac:dyDescent="0.25">
      <c r="C4174" s="175"/>
      <c r="E4174" s="175"/>
      <c r="H4174" s="175"/>
      <c r="I4174" s="175"/>
      <c r="J4174" s="202"/>
      <c r="K4174" s="198"/>
    </row>
    <row r="4175" spans="3:11" ht="15" customHeight="1" x14ac:dyDescent="0.25">
      <c r="C4175" s="175"/>
      <c r="E4175" s="175"/>
      <c r="H4175" s="175"/>
      <c r="I4175" s="175"/>
      <c r="J4175" s="202"/>
      <c r="K4175" s="198"/>
    </row>
    <row r="4176" spans="3:11" ht="15" customHeight="1" x14ac:dyDescent="0.25">
      <c r="C4176" s="175"/>
      <c r="E4176" s="175"/>
      <c r="H4176" s="175"/>
      <c r="I4176" s="175"/>
      <c r="J4176" s="202"/>
      <c r="K4176" s="198"/>
    </row>
    <row r="4177" spans="3:11" ht="15" customHeight="1" x14ac:dyDescent="0.25">
      <c r="C4177" s="175"/>
      <c r="E4177" s="175"/>
      <c r="H4177" s="175"/>
      <c r="I4177" s="175"/>
      <c r="J4177" s="202"/>
      <c r="K4177" s="198"/>
    </row>
    <row r="4178" spans="3:11" ht="15" customHeight="1" x14ac:dyDescent="0.25">
      <c r="C4178" s="175"/>
      <c r="E4178" s="175"/>
      <c r="H4178" s="175"/>
      <c r="I4178" s="175"/>
      <c r="J4178" s="202"/>
      <c r="K4178" s="198"/>
    </row>
    <row r="4179" spans="3:11" ht="15" customHeight="1" x14ac:dyDescent="0.25">
      <c r="C4179" s="175"/>
      <c r="E4179" s="175"/>
      <c r="H4179" s="175"/>
      <c r="I4179" s="175"/>
      <c r="J4179" s="202"/>
      <c r="K4179" s="198"/>
    </row>
    <row r="4180" spans="3:11" ht="15" customHeight="1" x14ac:dyDescent="0.25">
      <c r="C4180" s="175"/>
      <c r="E4180" s="175"/>
      <c r="H4180" s="175"/>
      <c r="I4180" s="175"/>
      <c r="J4180" s="202"/>
      <c r="K4180" s="198"/>
    </row>
    <row r="4181" spans="3:11" ht="15" customHeight="1" x14ac:dyDescent="0.25">
      <c r="C4181" s="175"/>
      <c r="E4181" s="175"/>
      <c r="H4181" s="175"/>
      <c r="I4181" s="175"/>
      <c r="J4181" s="202"/>
      <c r="K4181" s="198"/>
    </row>
    <row r="4182" spans="3:11" ht="15" customHeight="1" x14ac:dyDescent="0.25">
      <c r="C4182" s="175"/>
      <c r="E4182" s="175"/>
      <c r="H4182" s="175"/>
      <c r="I4182" s="175"/>
      <c r="J4182" s="202"/>
      <c r="K4182" s="198"/>
    </row>
    <row r="4183" spans="3:11" ht="15" customHeight="1" x14ac:dyDescent="0.25">
      <c r="C4183" s="175"/>
      <c r="E4183" s="175"/>
      <c r="H4183" s="175"/>
      <c r="I4183" s="175"/>
      <c r="J4183" s="202"/>
      <c r="K4183" s="198"/>
    </row>
    <row r="4184" spans="3:11" ht="15" customHeight="1" x14ac:dyDescent="0.25">
      <c r="C4184" s="175"/>
      <c r="E4184" s="175"/>
      <c r="H4184" s="175"/>
      <c r="I4184" s="175"/>
      <c r="J4184" s="202"/>
      <c r="K4184" s="198"/>
    </row>
    <row r="4185" spans="3:11" ht="15" customHeight="1" x14ac:dyDescent="0.25">
      <c r="C4185" s="175"/>
      <c r="E4185" s="175"/>
      <c r="H4185" s="175"/>
      <c r="I4185" s="175"/>
      <c r="J4185" s="202"/>
      <c r="K4185" s="198"/>
    </row>
    <row r="4186" spans="3:11" ht="15" customHeight="1" x14ac:dyDescent="0.25">
      <c r="C4186" s="175"/>
      <c r="E4186" s="175"/>
      <c r="H4186" s="175"/>
      <c r="I4186" s="175"/>
      <c r="J4186" s="202"/>
      <c r="K4186" s="198"/>
    </row>
    <row r="4187" spans="3:11" ht="15" customHeight="1" x14ac:dyDescent="0.25">
      <c r="C4187" s="175"/>
      <c r="E4187" s="175"/>
      <c r="H4187" s="175"/>
      <c r="I4187" s="175"/>
      <c r="J4187" s="202"/>
      <c r="K4187" s="198"/>
    </row>
    <row r="4188" spans="3:11" ht="15" customHeight="1" x14ac:dyDescent="0.25">
      <c r="C4188" s="175"/>
      <c r="E4188" s="175"/>
      <c r="H4188" s="175"/>
      <c r="I4188" s="175"/>
      <c r="J4188" s="202"/>
      <c r="K4188" s="198"/>
    </row>
    <row r="4189" spans="3:11" ht="15" customHeight="1" x14ac:dyDescent="0.25">
      <c r="C4189" s="175"/>
      <c r="E4189" s="175"/>
      <c r="H4189" s="175"/>
      <c r="I4189" s="175"/>
      <c r="J4189" s="202"/>
      <c r="K4189" s="198"/>
    </row>
    <row r="4190" spans="3:11" ht="15" customHeight="1" x14ac:dyDescent="0.25">
      <c r="C4190" s="175"/>
      <c r="E4190" s="175"/>
      <c r="H4190" s="175"/>
      <c r="I4190" s="175"/>
      <c r="J4190" s="202"/>
      <c r="K4190" s="198"/>
    </row>
    <row r="4191" spans="3:11" ht="15" customHeight="1" x14ac:dyDescent="0.25">
      <c r="C4191" s="175"/>
      <c r="E4191" s="175"/>
      <c r="H4191" s="175"/>
      <c r="I4191" s="175"/>
      <c r="J4191" s="202"/>
      <c r="K4191" s="198"/>
    </row>
    <row r="4192" spans="3:11" ht="15" customHeight="1" x14ac:dyDescent="0.25">
      <c r="C4192" s="175"/>
      <c r="E4192" s="175"/>
      <c r="H4192" s="175"/>
      <c r="I4192" s="175"/>
      <c r="J4192" s="202"/>
      <c r="K4192" s="198"/>
    </row>
    <row r="4193" spans="3:11" ht="15" customHeight="1" x14ac:dyDescent="0.25">
      <c r="C4193" s="175"/>
      <c r="E4193" s="175"/>
      <c r="H4193" s="175"/>
      <c r="I4193" s="175"/>
      <c r="J4193" s="202"/>
      <c r="K4193" s="198"/>
    </row>
    <row r="4194" spans="3:11" ht="15" customHeight="1" x14ac:dyDescent="0.25">
      <c r="C4194" s="175"/>
      <c r="E4194" s="175"/>
      <c r="H4194" s="175"/>
      <c r="I4194" s="175"/>
      <c r="J4194" s="202"/>
      <c r="K4194" s="198"/>
    </row>
    <row r="4195" spans="3:11" ht="15" customHeight="1" x14ac:dyDescent="0.25">
      <c r="C4195" s="175"/>
      <c r="E4195" s="175"/>
      <c r="H4195" s="175"/>
      <c r="I4195" s="175"/>
      <c r="J4195" s="202"/>
      <c r="K4195" s="198"/>
    </row>
    <row r="4196" spans="3:11" ht="15" customHeight="1" x14ac:dyDescent="0.25">
      <c r="C4196" s="175"/>
      <c r="E4196" s="175"/>
      <c r="H4196" s="175"/>
      <c r="I4196" s="175"/>
      <c r="J4196" s="202"/>
      <c r="K4196" s="198"/>
    </row>
    <row r="4197" spans="3:11" ht="15" customHeight="1" x14ac:dyDescent="0.25">
      <c r="C4197" s="175"/>
      <c r="E4197" s="175"/>
      <c r="H4197" s="175"/>
      <c r="I4197" s="175"/>
      <c r="J4197" s="202"/>
      <c r="K4197" s="198"/>
    </row>
    <row r="4198" spans="3:11" ht="15" customHeight="1" x14ac:dyDescent="0.25">
      <c r="C4198" s="175"/>
      <c r="E4198" s="175"/>
      <c r="H4198" s="175"/>
      <c r="I4198" s="175"/>
      <c r="J4198" s="202"/>
      <c r="K4198" s="198"/>
    </row>
    <row r="4199" spans="3:11" ht="15" customHeight="1" x14ac:dyDescent="0.25">
      <c r="C4199" s="175"/>
      <c r="E4199" s="175"/>
      <c r="H4199" s="175"/>
      <c r="I4199" s="175"/>
      <c r="J4199" s="202"/>
      <c r="K4199" s="198"/>
    </row>
    <row r="4200" spans="3:11" ht="15" customHeight="1" x14ac:dyDescent="0.25">
      <c r="C4200" s="175"/>
      <c r="E4200" s="175"/>
      <c r="H4200" s="175"/>
      <c r="I4200" s="175"/>
      <c r="J4200" s="202"/>
      <c r="K4200" s="198"/>
    </row>
    <row r="4201" spans="3:11" ht="15" customHeight="1" x14ac:dyDescent="0.25">
      <c r="C4201" s="175"/>
      <c r="E4201" s="175"/>
      <c r="H4201" s="175"/>
      <c r="I4201" s="175"/>
      <c r="J4201" s="202"/>
      <c r="K4201" s="198"/>
    </row>
    <row r="4202" spans="3:11" ht="15" customHeight="1" x14ac:dyDescent="0.25">
      <c r="C4202" s="175"/>
      <c r="E4202" s="175"/>
      <c r="H4202" s="175"/>
      <c r="I4202" s="175"/>
      <c r="J4202" s="202"/>
      <c r="K4202" s="198"/>
    </row>
    <row r="4203" spans="3:11" ht="15" customHeight="1" x14ac:dyDescent="0.25">
      <c r="C4203" s="175"/>
      <c r="E4203" s="175"/>
      <c r="H4203" s="175"/>
      <c r="I4203" s="175"/>
      <c r="J4203" s="202"/>
      <c r="K4203" s="198"/>
    </row>
    <row r="4204" spans="3:11" ht="15" customHeight="1" x14ac:dyDescent="0.25">
      <c r="C4204" s="175"/>
      <c r="E4204" s="175"/>
      <c r="H4204" s="175"/>
      <c r="I4204" s="175"/>
      <c r="J4204" s="202"/>
      <c r="K4204" s="198"/>
    </row>
    <row r="4205" spans="3:11" ht="15" customHeight="1" x14ac:dyDescent="0.25">
      <c r="C4205" s="175"/>
      <c r="E4205" s="175"/>
      <c r="H4205" s="175"/>
      <c r="I4205" s="175"/>
      <c r="J4205" s="202"/>
      <c r="K4205" s="198"/>
    </row>
    <row r="4206" spans="3:11" ht="15" customHeight="1" x14ac:dyDescent="0.25">
      <c r="C4206" s="175"/>
      <c r="E4206" s="175"/>
      <c r="H4206" s="175"/>
      <c r="I4206" s="175"/>
      <c r="J4206" s="202"/>
      <c r="K4206" s="198"/>
    </row>
    <row r="4207" spans="3:11" ht="15" customHeight="1" x14ac:dyDescent="0.25">
      <c r="C4207" s="175"/>
      <c r="E4207" s="175"/>
      <c r="H4207" s="175"/>
      <c r="I4207" s="175"/>
      <c r="J4207" s="202"/>
      <c r="K4207" s="198"/>
    </row>
    <row r="4208" spans="3:11" ht="15" customHeight="1" x14ac:dyDescent="0.25">
      <c r="C4208" s="175"/>
      <c r="E4208" s="175"/>
      <c r="H4208" s="175"/>
      <c r="I4208" s="175"/>
      <c r="J4208" s="202"/>
      <c r="K4208" s="198"/>
    </row>
    <row r="4209" spans="3:11" ht="15" customHeight="1" x14ac:dyDescent="0.25">
      <c r="C4209" s="175"/>
      <c r="E4209" s="175"/>
      <c r="H4209" s="175"/>
      <c r="I4209" s="175"/>
      <c r="J4209" s="202"/>
      <c r="K4209" s="198"/>
    </row>
    <row r="4210" spans="3:11" ht="15" customHeight="1" x14ac:dyDescent="0.25">
      <c r="C4210" s="175"/>
      <c r="E4210" s="175"/>
      <c r="H4210" s="175"/>
      <c r="I4210" s="175"/>
      <c r="J4210" s="202"/>
      <c r="K4210" s="198"/>
    </row>
    <row r="4211" spans="3:11" ht="15" customHeight="1" x14ac:dyDescent="0.25">
      <c r="C4211" s="175"/>
      <c r="E4211" s="175"/>
      <c r="H4211" s="175"/>
      <c r="I4211" s="175"/>
      <c r="J4211" s="202"/>
      <c r="K4211" s="198"/>
    </row>
    <row r="4212" spans="3:11" ht="15" customHeight="1" x14ac:dyDescent="0.25">
      <c r="C4212" s="175"/>
      <c r="E4212" s="175"/>
      <c r="H4212" s="175"/>
      <c r="I4212" s="175"/>
      <c r="J4212" s="202"/>
      <c r="K4212" s="198"/>
    </row>
    <row r="4213" spans="3:11" ht="15" customHeight="1" x14ac:dyDescent="0.25">
      <c r="C4213" s="175"/>
      <c r="E4213" s="175"/>
      <c r="H4213" s="175"/>
      <c r="I4213" s="175"/>
      <c r="J4213" s="202"/>
      <c r="K4213" s="198"/>
    </row>
    <row r="4214" spans="3:11" ht="15" customHeight="1" x14ac:dyDescent="0.25">
      <c r="C4214" s="175"/>
      <c r="E4214" s="175"/>
      <c r="H4214" s="175"/>
      <c r="I4214" s="175"/>
      <c r="J4214" s="202"/>
      <c r="K4214" s="198"/>
    </row>
    <row r="4215" spans="3:11" ht="15" customHeight="1" x14ac:dyDescent="0.25">
      <c r="C4215" s="175"/>
      <c r="E4215" s="175"/>
      <c r="H4215" s="175"/>
      <c r="I4215" s="175"/>
      <c r="J4215" s="202"/>
      <c r="K4215" s="198"/>
    </row>
    <row r="4216" spans="3:11" ht="15" customHeight="1" x14ac:dyDescent="0.25">
      <c r="C4216" s="175"/>
      <c r="E4216" s="175"/>
      <c r="H4216" s="175"/>
      <c r="I4216" s="175"/>
      <c r="J4216" s="202"/>
      <c r="K4216" s="198"/>
    </row>
    <row r="4217" spans="3:11" ht="15" customHeight="1" x14ac:dyDescent="0.25">
      <c r="C4217" s="175"/>
      <c r="E4217" s="175"/>
      <c r="H4217" s="175"/>
      <c r="I4217" s="175"/>
      <c r="J4217" s="202"/>
      <c r="K4217" s="198"/>
    </row>
    <row r="4218" spans="3:11" ht="15" customHeight="1" x14ac:dyDescent="0.25">
      <c r="C4218" s="175"/>
      <c r="E4218" s="175"/>
      <c r="H4218" s="175"/>
      <c r="I4218" s="175"/>
      <c r="J4218" s="202"/>
      <c r="K4218" s="198"/>
    </row>
    <row r="4219" spans="3:11" ht="15" customHeight="1" x14ac:dyDescent="0.25">
      <c r="C4219" s="175"/>
      <c r="E4219" s="175"/>
      <c r="H4219" s="175"/>
      <c r="I4219" s="175"/>
      <c r="J4219" s="202"/>
      <c r="K4219" s="198"/>
    </row>
    <row r="4220" spans="3:11" ht="15" customHeight="1" x14ac:dyDescent="0.25">
      <c r="C4220" s="175"/>
      <c r="E4220" s="175"/>
      <c r="H4220" s="175"/>
      <c r="I4220" s="175"/>
      <c r="J4220" s="202"/>
      <c r="K4220" s="198"/>
    </row>
    <row r="4221" spans="3:11" ht="15" customHeight="1" x14ac:dyDescent="0.25">
      <c r="C4221" s="175"/>
      <c r="E4221" s="175"/>
      <c r="H4221" s="175"/>
      <c r="I4221" s="175"/>
      <c r="J4221" s="202"/>
      <c r="K4221" s="198"/>
    </row>
    <row r="4222" spans="3:11" ht="15" customHeight="1" x14ac:dyDescent="0.25">
      <c r="C4222" s="175"/>
      <c r="E4222" s="175"/>
      <c r="H4222" s="175"/>
      <c r="I4222" s="175"/>
      <c r="J4222" s="202"/>
      <c r="K4222" s="198"/>
    </row>
    <row r="4223" spans="3:11" ht="15" customHeight="1" x14ac:dyDescent="0.25">
      <c r="C4223" s="175"/>
      <c r="E4223" s="175"/>
      <c r="H4223" s="175"/>
      <c r="I4223" s="175"/>
      <c r="J4223" s="202"/>
      <c r="K4223" s="198"/>
    </row>
    <row r="4224" spans="3:11" ht="15" customHeight="1" x14ac:dyDescent="0.25">
      <c r="C4224" s="175"/>
      <c r="E4224" s="175"/>
      <c r="H4224" s="175"/>
      <c r="I4224" s="175"/>
      <c r="J4224" s="202"/>
      <c r="K4224" s="198"/>
    </row>
    <row r="4225" spans="3:11" ht="15" customHeight="1" x14ac:dyDescent="0.25">
      <c r="C4225" s="175"/>
      <c r="E4225" s="175"/>
      <c r="H4225" s="175"/>
      <c r="I4225" s="175"/>
      <c r="J4225" s="202"/>
      <c r="K4225" s="198"/>
    </row>
    <row r="4226" spans="3:11" ht="15" customHeight="1" x14ac:dyDescent="0.25">
      <c r="C4226" s="175"/>
      <c r="E4226" s="175"/>
      <c r="H4226" s="175"/>
      <c r="I4226" s="175"/>
      <c r="J4226" s="202"/>
      <c r="K4226" s="198"/>
    </row>
    <row r="4227" spans="3:11" ht="15" customHeight="1" x14ac:dyDescent="0.25">
      <c r="C4227" s="175"/>
      <c r="E4227" s="175"/>
      <c r="H4227" s="175"/>
      <c r="I4227" s="175"/>
      <c r="J4227" s="202"/>
      <c r="K4227" s="198"/>
    </row>
    <row r="4228" spans="3:11" ht="15" customHeight="1" x14ac:dyDescent="0.25">
      <c r="C4228" s="175"/>
      <c r="E4228" s="175"/>
      <c r="H4228" s="175"/>
      <c r="I4228" s="175"/>
      <c r="J4228" s="202"/>
      <c r="K4228" s="198"/>
    </row>
    <row r="4229" spans="3:11" ht="15" customHeight="1" x14ac:dyDescent="0.25">
      <c r="C4229" s="175"/>
      <c r="E4229" s="175"/>
      <c r="H4229" s="175"/>
      <c r="I4229" s="175"/>
      <c r="J4229" s="202"/>
      <c r="K4229" s="198"/>
    </row>
    <row r="4230" spans="3:11" ht="15" customHeight="1" x14ac:dyDescent="0.25">
      <c r="C4230" s="175"/>
      <c r="E4230" s="175"/>
      <c r="H4230" s="175"/>
      <c r="I4230" s="175"/>
      <c r="J4230" s="202"/>
      <c r="K4230" s="198"/>
    </row>
    <row r="4231" spans="3:11" ht="15" customHeight="1" x14ac:dyDescent="0.25">
      <c r="C4231" s="175"/>
      <c r="E4231" s="175"/>
      <c r="H4231" s="175"/>
      <c r="I4231" s="175"/>
      <c r="J4231" s="202"/>
      <c r="K4231" s="198"/>
    </row>
    <row r="4232" spans="3:11" ht="15" customHeight="1" x14ac:dyDescent="0.25">
      <c r="C4232" s="175"/>
      <c r="E4232" s="175"/>
      <c r="H4232" s="175"/>
      <c r="I4232" s="175"/>
      <c r="J4232" s="202"/>
      <c r="K4232" s="198"/>
    </row>
    <row r="4233" spans="3:11" ht="15" customHeight="1" x14ac:dyDescent="0.25">
      <c r="C4233" s="175"/>
      <c r="E4233" s="175"/>
      <c r="H4233" s="175"/>
      <c r="I4233" s="175"/>
      <c r="J4233" s="202"/>
      <c r="K4233" s="198"/>
    </row>
    <row r="4234" spans="3:11" ht="15" customHeight="1" x14ac:dyDescent="0.25">
      <c r="C4234" s="175"/>
      <c r="E4234" s="175"/>
      <c r="H4234" s="175"/>
      <c r="I4234" s="175"/>
      <c r="J4234" s="202"/>
      <c r="K4234" s="198"/>
    </row>
    <row r="4235" spans="3:11" ht="15" customHeight="1" x14ac:dyDescent="0.25">
      <c r="C4235" s="175"/>
      <c r="E4235" s="175"/>
      <c r="H4235" s="175"/>
      <c r="I4235" s="175"/>
      <c r="J4235" s="202"/>
      <c r="K4235" s="198"/>
    </row>
    <row r="4236" spans="3:11" ht="15" customHeight="1" x14ac:dyDescent="0.25">
      <c r="C4236" s="175"/>
      <c r="E4236" s="175"/>
      <c r="H4236" s="175"/>
      <c r="I4236" s="175"/>
      <c r="J4236" s="202"/>
      <c r="K4236" s="198"/>
    </row>
    <row r="4237" spans="3:11" ht="15" customHeight="1" x14ac:dyDescent="0.25">
      <c r="C4237" s="175"/>
      <c r="E4237" s="175"/>
      <c r="H4237" s="175"/>
      <c r="I4237" s="175"/>
      <c r="J4237" s="202"/>
      <c r="K4237" s="198"/>
    </row>
    <row r="4238" spans="3:11" ht="15" customHeight="1" x14ac:dyDescent="0.25">
      <c r="C4238" s="175"/>
      <c r="E4238" s="175"/>
      <c r="H4238" s="175"/>
      <c r="I4238" s="175"/>
      <c r="J4238" s="202"/>
      <c r="K4238" s="198"/>
    </row>
    <row r="4239" spans="3:11" ht="15" customHeight="1" x14ac:dyDescent="0.25">
      <c r="C4239" s="175"/>
      <c r="E4239" s="175"/>
      <c r="H4239" s="175"/>
      <c r="I4239" s="175"/>
      <c r="J4239" s="202"/>
      <c r="K4239" s="198"/>
    </row>
    <row r="4240" spans="3:11" ht="15" customHeight="1" x14ac:dyDescent="0.25">
      <c r="C4240" s="175"/>
      <c r="E4240" s="175"/>
      <c r="H4240" s="175"/>
      <c r="I4240" s="175"/>
      <c r="J4240" s="202"/>
      <c r="K4240" s="198"/>
    </row>
    <row r="4241" spans="3:11" ht="15" customHeight="1" x14ac:dyDescent="0.25">
      <c r="C4241" s="175"/>
      <c r="E4241" s="175"/>
      <c r="H4241" s="175"/>
      <c r="I4241" s="175"/>
      <c r="J4241" s="202"/>
      <c r="K4241" s="198"/>
    </row>
    <row r="4242" spans="3:11" ht="15" customHeight="1" x14ac:dyDescent="0.25">
      <c r="C4242" s="175"/>
      <c r="E4242" s="175"/>
      <c r="H4242" s="175"/>
      <c r="I4242" s="175"/>
      <c r="J4242" s="202"/>
      <c r="K4242" s="198"/>
    </row>
    <row r="4243" spans="3:11" ht="15" customHeight="1" x14ac:dyDescent="0.25">
      <c r="C4243" s="175"/>
      <c r="E4243" s="175"/>
      <c r="H4243" s="175"/>
      <c r="I4243" s="175"/>
      <c r="J4243" s="202"/>
      <c r="K4243" s="198"/>
    </row>
    <row r="4244" spans="3:11" ht="15" customHeight="1" x14ac:dyDescent="0.25">
      <c r="C4244" s="175"/>
      <c r="E4244" s="175"/>
      <c r="H4244" s="175"/>
      <c r="I4244" s="175"/>
      <c r="J4244" s="202"/>
      <c r="K4244" s="198"/>
    </row>
    <row r="4245" spans="3:11" ht="15" customHeight="1" x14ac:dyDescent="0.25">
      <c r="C4245" s="175"/>
      <c r="E4245" s="175"/>
      <c r="H4245" s="175"/>
      <c r="I4245" s="175"/>
      <c r="J4245" s="202"/>
      <c r="K4245" s="198"/>
    </row>
    <row r="4246" spans="3:11" ht="15" customHeight="1" x14ac:dyDescent="0.25">
      <c r="C4246" s="175"/>
      <c r="E4246" s="175"/>
      <c r="H4246" s="175"/>
      <c r="I4246" s="175"/>
      <c r="J4246" s="202"/>
      <c r="K4246" s="198"/>
    </row>
    <row r="4247" spans="3:11" ht="15" customHeight="1" x14ac:dyDescent="0.25">
      <c r="C4247" s="175"/>
      <c r="E4247" s="175"/>
      <c r="H4247" s="175"/>
      <c r="I4247" s="175"/>
      <c r="J4247" s="202"/>
      <c r="K4247" s="198"/>
    </row>
    <row r="4248" spans="3:11" ht="15" customHeight="1" x14ac:dyDescent="0.25">
      <c r="C4248" s="175"/>
      <c r="E4248" s="175"/>
      <c r="H4248" s="175"/>
      <c r="I4248" s="175"/>
      <c r="J4248" s="202"/>
      <c r="K4248" s="198"/>
    </row>
    <row r="4249" spans="3:11" ht="15" customHeight="1" x14ac:dyDescent="0.25">
      <c r="C4249" s="175"/>
      <c r="E4249" s="175"/>
      <c r="H4249" s="175"/>
      <c r="I4249" s="175"/>
      <c r="J4249" s="202"/>
      <c r="K4249" s="198"/>
    </row>
    <row r="4250" spans="3:11" ht="15" customHeight="1" x14ac:dyDescent="0.25">
      <c r="C4250" s="175"/>
      <c r="E4250" s="175"/>
      <c r="H4250" s="175"/>
      <c r="I4250" s="175"/>
      <c r="J4250" s="202"/>
      <c r="K4250" s="198"/>
    </row>
    <row r="4251" spans="3:11" ht="15" customHeight="1" x14ac:dyDescent="0.25">
      <c r="C4251" s="175"/>
      <c r="E4251" s="175"/>
      <c r="H4251" s="175"/>
      <c r="I4251" s="175"/>
      <c r="J4251" s="202"/>
      <c r="K4251" s="198"/>
    </row>
    <row r="4252" spans="3:11" ht="15" customHeight="1" x14ac:dyDescent="0.25">
      <c r="C4252" s="175"/>
      <c r="E4252" s="175"/>
      <c r="H4252" s="175"/>
      <c r="I4252" s="175"/>
      <c r="J4252" s="202"/>
      <c r="K4252" s="198"/>
    </row>
    <row r="4253" spans="3:11" ht="15" customHeight="1" x14ac:dyDescent="0.25">
      <c r="C4253" s="175"/>
      <c r="E4253" s="175"/>
      <c r="H4253" s="175"/>
      <c r="I4253" s="175"/>
      <c r="J4253" s="202"/>
      <c r="K4253" s="198"/>
    </row>
    <row r="4254" spans="3:11" ht="15" customHeight="1" x14ac:dyDescent="0.25">
      <c r="C4254" s="175"/>
      <c r="E4254" s="175"/>
      <c r="H4254" s="175"/>
      <c r="I4254" s="175"/>
      <c r="J4254" s="202"/>
      <c r="K4254" s="198"/>
    </row>
    <row r="4255" spans="3:11" ht="15" customHeight="1" x14ac:dyDescent="0.25">
      <c r="C4255" s="175"/>
      <c r="E4255" s="175"/>
      <c r="H4255" s="175"/>
      <c r="I4255" s="175"/>
      <c r="J4255" s="202"/>
      <c r="K4255" s="198"/>
    </row>
    <row r="4256" spans="3:11" ht="15" customHeight="1" x14ac:dyDescent="0.25">
      <c r="C4256" s="175"/>
      <c r="E4256" s="175"/>
      <c r="H4256" s="175"/>
      <c r="I4256" s="175"/>
      <c r="J4256" s="202"/>
      <c r="K4256" s="198"/>
    </row>
    <row r="4257" spans="3:11" ht="15" customHeight="1" x14ac:dyDescent="0.25">
      <c r="C4257" s="175"/>
      <c r="E4257" s="175"/>
      <c r="H4257" s="175"/>
      <c r="I4257" s="175"/>
      <c r="J4257" s="202"/>
      <c r="K4257" s="198"/>
    </row>
    <row r="4258" spans="3:11" ht="15" customHeight="1" x14ac:dyDescent="0.25">
      <c r="C4258" s="175"/>
      <c r="E4258" s="175"/>
      <c r="H4258" s="175"/>
      <c r="I4258" s="175"/>
      <c r="J4258" s="202"/>
      <c r="K4258" s="198"/>
    </row>
    <row r="4259" spans="3:11" ht="15" customHeight="1" x14ac:dyDescent="0.25">
      <c r="C4259" s="175"/>
      <c r="E4259" s="175"/>
      <c r="H4259" s="175"/>
      <c r="I4259" s="175"/>
      <c r="J4259" s="202"/>
      <c r="K4259" s="198"/>
    </row>
    <row r="4260" spans="3:11" ht="15" customHeight="1" x14ac:dyDescent="0.25">
      <c r="C4260" s="175"/>
      <c r="E4260" s="175"/>
      <c r="H4260" s="175"/>
      <c r="I4260" s="175"/>
      <c r="J4260" s="202"/>
      <c r="K4260" s="198"/>
    </row>
    <row r="4261" spans="3:11" ht="15" customHeight="1" x14ac:dyDescent="0.25">
      <c r="C4261" s="175"/>
      <c r="E4261" s="175"/>
      <c r="H4261" s="175"/>
      <c r="I4261" s="175"/>
      <c r="J4261" s="202"/>
      <c r="K4261" s="198"/>
    </row>
    <row r="4262" spans="3:11" ht="15" customHeight="1" x14ac:dyDescent="0.25">
      <c r="C4262" s="175"/>
      <c r="E4262" s="175"/>
      <c r="H4262" s="175"/>
      <c r="I4262" s="175"/>
      <c r="J4262" s="202"/>
      <c r="K4262" s="198"/>
    </row>
    <row r="4263" spans="3:11" ht="15" customHeight="1" x14ac:dyDescent="0.25">
      <c r="C4263" s="175"/>
      <c r="E4263" s="175"/>
      <c r="H4263" s="175"/>
      <c r="I4263" s="175"/>
      <c r="J4263" s="202"/>
      <c r="K4263" s="198"/>
    </row>
    <row r="4264" spans="3:11" ht="15" customHeight="1" x14ac:dyDescent="0.25">
      <c r="C4264" s="175"/>
      <c r="E4264" s="175"/>
      <c r="H4264" s="175"/>
      <c r="I4264" s="175"/>
      <c r="J4264" s="202"/>
      <c r="K4264" s="198"/>
    </row>
    <row r="4265" spans="3:11" ht="15" customHeight="1" x14ac:dyDescent="0.25">
      <c r="C4265" s="175"/>
      <c r="E4265" s="175"/>
      <c r="H4265" s="175"/>
      <c r="I4265" s="175"/>
      <c r="J4265" s="202"/>
      <c r="K4265" s="198"/>
    </row>
    <row r="4266" spans="3:11" ht="15" customHeight="1" x14ac:dyDescent="0.25">
      <c r="C4266" s="175"/>
      <c r="E4266" s="175"/>
      <c r="H4266" s="175"/>
      <c r="I4266" s="175"/>
      <c r="J4266" s="202"/>
      <c r="K4266" s="198"/>
    </row>
    <row r="4267" spans="3:11" ht="15" customHeight="1" x14ac:dyDescent="0.25">
      <c r="C4267" s="175"/>
      <c r="E4267" s="175"/>
      <c r="H4267" s="175"/>
      <c r="I4267" s="175"/>
      <c r="J4267" s="202"/>
      <c r="K4267" s="198"/>
    </row>
    <row r="4268" spans="3:11" ht="15" customHeight="1" x14ac:dyDescent="0.25">
      <c r="C4268" s="175"/>
      <c r="E4268" s="175"/>
      <c r="H4268" s="175"/>
      <c r="I4268" s="175"/>
      <c r="J4268" s="202"/>
      <c r="K4268" s="198"/>
    </row>
    <row r="4269" spans="3:11" ht="15" customHeight="1" x14ac:dyDescent="0.25">
      <c r="C4269" s="175"/>
      <c r="E4269" s="175"/>
      <c r="H4269" s="175"/>
      <c r="I4269" s="175"/>
      <c r="J4269" s="202"/>
      <c r="K4269" s="198"/>
    </row>
    <row r="4270" spans="3:11" ht="15" customHeight="1" x14ac:dyDescent="0.25">
      <c r="C4270" s="175"/>
      <c r="E4270" s="175"/>
      <c r="H4270" s="175"/>
      <c r="I4270" s="175"/>
      <c r="J4270" s="202"/>
      <c r="K4270" s="198"/>
    </row>
    <row r="4271" spans="3:11" ht="15" customHeight="1" x14ac:dyDescent="0.25">
      <c r="C4271" s="175"/>
      <c r="E4271" s="175"/>
      <c r="H4271" s="175"/>
      <c r="I4271" s="175"/>
      <c r="J4271" s="202"/>
      <c r="K4271" s="198"/>
    </row>
    <row r="4272" spans="3:11" ht="15" customHeight="1" x14ac:dyDescent="0.25">
      <c r="C4272" s="175"/>
      <c r="E4272" s="175"/>
      <c r="H4272" s="175"/>
      <c r="I4272" s="175"/>
      <c r="J4272" s="202"/>
      <c r="K4272" s="198"/>
    </row>
    <row r="4273" spans="3:11" ht="15" customHeight="1" x14ac:dyDescent="0.25">
      <c r="C4273" s="175"/>
      <c r="E4273" s="175"/>
      <c r="H4273" s="175"/>
      <c r="I4273" s="175"/>
      <c r="J4273" s="202"/>
      <c r="K4273" s="198"/>
    </row>
    <row r="4274" spans="3:11" ht="15" customHeight="1" x14ac:dyDescent="0.25">
      <c r="C4274" s="175"/>
      <c r="E4274" s="175"/>
      <c r="H4274" s="175"/>
      <c r="I4274" s="175"/>
      <c r="J4274" s="202"/>
      <c r="K4274" s="198"/>
    </row>
    <row r="4275" spans="3:11" ht="15" customHeight="1" x14ac:dyDescent="0.25">
      <c r="C4275" s="175"/>
      <c r="E4275" s="175"/>
      <c r="H4275" s="175"/>
      <c r="I4275" s="175"/>
      <c r="J4275" s="202"/>
      <c r="K4275" s="198"/>
    </row>
    <row r="4276" spans="3:11" ht="15" customHeight="1" x14ac:dyDescent="0.25">
      <c r="C4276" s="175"/>
      <c r="E4276" s="175"/>
      <c r="H4276" s="175"/>
      <c r="I4276" s="175"/>
      <c r="J4276" s="202"/>
      <c r="K4276" s="198"/>
    </row>
    <row r="4277" spans="3:11" ht="15" customHeight="1" x14ac:dyDescent="0.25">
      <c r="C4277" s="175"/>
      <c r="E4277" s="175"/>
      <c r="H4277" s="175"/>
      <c r="I4277" s="175"/>
      <c r="J4277" s="202"/>
      <c r="K4277" s="198"/>
    </row>
    <row r="4278" spans="3:11" ht="15" customHeight="1" x14ac:dyDescent="0.25">
      <c r="C4278" s="175"/>
      <c r="E4278" s="175"/>
      <c r="H4278" s="175"/>
      <c r="I4278" s="175"/>
      <c r="J4278" s="202"/>
      <c r="K4278" s="198"/>
    </row>
    <row r="4279" spans="3:11" ht="15" customHeight="1" x14ac:dyDescent="0.25">
      <c r="C4279" s="175"/>
      <c r="E4279" s="175"/>
      <c r="H4279" s="175"/>
      <c r="I4279" s="175"/>
      <c r="J4279" s="202"/>
      <c r="K4279" s="198"/>
    </row>
    <row r="4280" spans="3:11" ht="15" customHeight="1" x14ac:dyDescent="0.25">
      <c r="C4280" s="175"/>
      <c r="E4280" s="175"/>
      <c r="H4280" s="175"/>
      <c r="I4280" s="175"/>
      <c r="J4280" s="202"/>
      <c r="K4280" s="198"/>
    </row>
    <row r="4281" spans="3:11" ht="15" customHeight="1" x14ac:dyDescent="0.25">
      <c r="C4281" s="175"/>
      <c r="E4281" s="175"/>
      <c r="H4281" s="175"/>
      <c r="I4281" s="175"/>
      <c r="J4281" s="202"/>
      <c r="K4281" s="198"/>
    </row>
    <row r="4282" spans="3:11" ht="15" customHeight="1" x14ac:dyDescent="0.25">
      <c r="C4282" s="175"/>
      <c r="E4282" s="175"/>
      <c r="H4282" s="175"/>
      <c r="I4282" s="175"/>
      <c r="J4282" s="202"/>
      <c r="K4282" s="198"/>
    </row>
    <row r="4283" spans="3:11" ht="15" customHeight="1" x14ac:dyDescent="0.25">
      <c r="C4283" s="175"/>
      <c r="E4283" s="175"/>
      <c r="H4283" s="175"/>
      <c r="I4283" s="175"/>
      <c r="J4283" s="202"/>
      <c r="K4283" s="198"/>
    </row>
    <row r="4284" spans="3:11" ht="15" customHeight="1" x14ac:dyDescent="0.25">
      <c r="C4284" s="175"/>
      <c r="E4284" s="175"/>
      <c r="H4284" s="175"/>
      <c r="I4284" s="175"/>
      <c r="J4284" s="202"/>
      <c r="K4284" s="198"/>
    </row>
    <row r="4285" spans="3:11" ht="15" customHeight="1" x14ac:dyDescent="0.25">
      <c r="C4285" s="175"/>
      <c r="E4285" s="175"/>
      <c r="H4285" s="175"/>
      <c r="I4285" s="175"/>
      <c r="J4285" s="202"/>
      <c r="K4285" s="198"/>
    </row>
    <row r="4286" spans="3:11" ht="15" customHeight="1" x14ac:dyDescent="0.25">
      <c r="C4286" s="175"/>
      <c r="E4286" s="175"/>
      <c r="H4286" s="175"/>
      <c r="I4286" s="175"/>
      <c r="J4286" s="202"/>
      <c r="K4286" s="198"/>
    </row>
    <row r="4287" spans="3:11" ht="15" customHeight="1" x14ac:dyDescent="0.25">
      <c r="C4287" s="175"/>
      <c r="E4287" s="175"/>
      <c r="H4287" s="175"/>
      <c r="I4287" s="175"/>
      <c r="J4287" s="202"/>
      <c r="K4287" s="198"/>
    </row>
    <row r="4288" spans="3:11" ht="15" customHeight="1" x14ac:dyDescent="0.25">
      <c r="C4288" s="175"/>
      <c r="E4288" s="175"/>
      <c r="H4288" s="175"/>
      <c r="I4288" s="175"/>
      <c r="J4288" s="202"/>
      <c r="K4288" s="198"/>
    </row>
    <row r="4289" spans="3:11" ht="15" customHeight="1" x14ac:dyDescent="0.25">
      <c r="C4289" s="175"/>
      <c r="E4289" s="175"/>
      <c r="H4289" s="175"/>
      <c r="I4289" s="175"/>
      <c r="J4289" s="202"/>
      <c r="K4289" s="198"/>
    </row>
    <row r="4290" spans="3:11" ht="15" customHeight="1" x14ac:dyDescent="0.25">
      <c r="C4290" s="175"/>
      <c r="E4290" s="175"/>
      <c r="H4290" s="175"/>
      <c r="I4290" s="175"/>
      <c r="J4290" s="202"/>
      <c r="K4290" s="198"/>
    </row>
    <row r="4291" spans="3:11" ht="15" customHeight="1" x14ac:dyDescent="0.25">
      <c r="C4291" s="175"/>
      <c r="E4291" s="175"/>
      <c r="H4291" s="175"/>
      <c r="I4291" s="175"/>
      <c r="J4291" s="202"/>
      <c r="K4291" s="198"/>
    </row>
    <row r="4292" spans="3:11" ht="15" customHeight="1" x14ac:dyDescent="0.25">
      <c r="C4292" s="175"/>
      <c r="E4292" s="175"/>
      <c r="H4292" s="175"/>
      <c r="I4292" s="175"/>
      <c r="J4292" s="202"/>
      <c r="K4292" s="198"/>
    </row>
    <row r="4293" spans="3:11" ht="15" customHeight="1" x14ac:dyDescent="0.25">
      <c r="C4293" s="175"/>
      <c r="E4293" s="175"/>
      <c r="H4293" s="175"/>
      <c r="I4293" s="175"/>
      <c r="J4293" s="202"/>
      <c r="K4293" s="198"/>
    </row>
    <row r="4294" spans="3:11" ht="15" customHeight="1" x14ac:dyDescent="0.25">
      <c r="C4294" s="175"/>
      <c r="E4294" s="175"/>
      <c r="H4294" s="175"/>
      <c r="I4294" s="175"/>
      <c r="J4294" s="202"/>
      <c r="K4294" s="198"/>
    </row>
    <row r="4295" spans="3:11" ht="15" customHeight="1" x14ac:dyDescent="0.25">
      <c r="C4295" s="175"/>
      <c r="E4295" s="175"/>
      <c r="H4295" s="175"/>
      <c r="I4295" s="175"/>
      <c r="J4295" s="202"/>
      <c r="K4295" s="198"/>
    </row>
    <row r="4296" spans="3:11" ht="15" customHeight="1" x14ac:dyDescent="0.25">
      <c r="C4296" s="175"/>
      <c r="E4296" s="175"/>
      <c r="H4296" s="175"/>
      <c r="I4296" s="175"/>
      <c r="J4296" s="202"/>
      <c r="K4296" s="198"/>
    </row>
    <row r="4297" spans="3:11" ht="15" customHeight="1" x14ac:dyDescent="0.25">
      <c r="C4297" s="175"/>
      <c r="E4297" s="175"/>
      <c r="H4297" s="175"/>
      <c r="I4297" s="175"/>
      <c r="J4297" s="202"/>
      <c r="K4297" s="198"/>
    </row>
    <row r="4298" spans="3:11" ht="15" customHeight="1" x14ac:dyDescent="0.25">
      <c r="C4298" s="175"/>
      <c r="E4298" s="175"/>
      <c r="H4298" s="175"/>
      <c r="I4298" s="175"/>
      <c r="J4298" s="202"/>
      <c r="K4298" s="198"/>
    </row>
    <row r="4299" spans="3:11" ht="15" customHeight="1" x14ac:dyDescent="0.25">
      <c r="C4299" s="175"/>
      <c r="E4299" s="175"/>
      <c r="H4299" s="175"/>
      <c r="I4299" s="175"/>
      <c r="J4299" s="202"/>
      <c r="K4299" s="198"/>
    </row>
    <row r="4300" spans="3:11" ht="15" customHeight="1" x14ac:dyDescent="0.25">
      <c r="C4300" s="175"/>
      <c r="E4300" s="175"/>
      <c r="H4300" s="175"/>
      <c r="I4300" s="175"/>
      <c r="J4300" s="202"/>
      <c r="K4300" s="198"/>
    </row>
    <row r="4301" spans="3:11" ht="15" customHeight="1" x14ac:dyDescent="0.25">
      <c r="C4301" s="175"/>
      <c r="E4301" s="175"/>
      <c r="H4301" s="175"/>
      <c r="I4301" s="175"/>
      <c r="J4301" s="202"/>
      <c r="K4301" s="198"/>
    </row>
    <row r="4302" spans="3:11" ht="15" customHeight="1" x14ac:dyDescent="0.25">
      <c r="C4302" s="175"/>
      <c r="E4302" s="175"/>
      <c r="H4302" s="175"/>
      <c r="I4302" s="175"/>
      <c r="J4302" s="202"/>
      <c r="K4302" s="198"/>
    </row>
    <row r="4303" spans="3:11" ht="15" customHeight="1" x14ac:dyDescent="0.25">
      <c r="C4303" s="175"/>
      <c r="E4303" s="175"/>
      <c r="H4303" s="175"/>
      <c r="I4303" s="175"/>
      <c r="J4303" s="202"/>
      <c r="K4303" s="198"/>
    </row>
    <row r="4304" spans="3:11" ht="15" customHeight="1" x14ac:dyDescent="0.25">
      <c r="C4304" s="175"/>
      <c r="E4304" s="175"/>
      <c r="H4304" s="175"/>
      <c r="I4304" s="175"/>
      <c r="J4304" s="202"/>
      <c r="K4304" s="198"/>
    </row>
    <row r="4305" spans="3:11" ht="15" customHeight="1" x14ac:dyDescent="0.25">
      <c r="C4305" s="175"/>
      <c r="E4305" s="175"/>
      <c r="H4305" s="175"/>
      <c r="I4305" s="175"/>
      <c r="J4305" s="202"/>
      <c r="K4305" s="198"/>
    </row>
    <row r="4306" spans="3:11" ht="15" customHeight="1" x14ac:dyDescent="0.25">
      <c r="C4306" s="175"/>
      <c r="E4306" s="175"/>
      <c r="H4306" s="175"/>
      <c r="I4306" s="175"/>
      <c r="J4306" s="202"/>
      <c r="K4306" s="198"/>
    </row>
    <row r="4307" spans="3:11" ht="15" customHeight="1" x14ac:dyDescent="0.25">
      <c r="C4307" s="175"/>
      <c r="E4307" s="175"/>
      <c r="H4307" s="175"/>
      <c r="I4307" s="175"/>
      <c r="J4307" s="202"/>
      <c r="K4307" s="198"/>
    </row>
    <row r="4308" spans="3:11" ht="15" customHeight="1" x14ac:dyDescent="0.25">
      <c r="C4308" s="175"/>
      <c r="E4308" s="175"/>
      <c r="H4308" s="175"/>
      <c r="I4308" s="175"/>
      <c r="J4308" s="202"/>
      <c r="K4308" s="198"/>
    </row>
    <row r="4309" spans="3:11" ht="15" customHeight="1" x14ac:dyDescent="0.25">
      <c r="C4309" s="175"/>
      <c r="E4309" s="175"/>
      <c r="H4309" s="175"/>
      <c r="I4309" s="175"/>
      <c r="J4309" s="202"/>
      <c r="K4309" s="198"/>
    </row>
    <row r="4310" spans="3:11" ht="15" customHeight="1" x14ac:dyDescent="0.25">
      <c r="C4310" s="175"/>
      <c r="E4310" s="175"/>
      <c r="H4310" s="175"/>
      <c r="I4310" s="175"/>
      <c r="J4310" s="202"/>
      <c r="K4310" s="198"/>
    </row>
    <row r="4311" spans="3:11" ht="15" customHeight="1" x14ac:dyDescent="0.25">
      <c r="C4311" s="175"/>
      <c r="E4311" s="175"/>
      <c r="H4311" s="175"/>
      <c r="I4311" s="175"/>
      <c r="J4311" s="202"/>
      <c r="K4311" s="198"/>
    </row>
    <row r="4312" spans="3:11" ht="15" customHeight="1" x14ac:dyDescent="0.25">
      <c r="C4312" s="175"/>
      <c r="E4312" s="175"/>
      <c r="H4312" s="175"/>
      <c r="I4312" s="175"/>
      <c r="J4312" s="202"/>
      <c r="K4312" s="198"/>
    </row>
    <row r="4313" spans="3:11" ht="15" customHeight="1" x14ac:dyDescent="0.25">
      <c r="C4313" s="175"/>
      <c r="E4313" s="175"/>
      <c r="H4313" s="175"/>
      <c r="I4313" s="175"/>
      <c r="J4313" s="202"/>
      <c r="K4313" s="198"/>
    </row>
    <row r="4314" spans="3:11" ht="15" customHeight="1" x14ac:dyDescent="0.25">
      <c r="C4314" s="175"/>
      <c r="E4314" s="175"/>
      <c r="H4314" s="175"/>
      <c r="I4314" s="175"/>
      <c r="J4314" s="202"/>
      <c r="K4314" s="198"/>
    </row>
    <row r="4315" spans="3:11" ht="15" customHeight="1" x14ac:dyDescent="0.25">
      <c r="C4315" s="175"/>
      <c r="E4315" s="175"/>
      <c r="H4315" s="175"/>
      <c r="I4315" s="175"/>
      <c r="J4315" s="202"/>
      <c r="K4315" s="198"/>
    </row>
    <row r="4316" spans="3:11" ht="15" customHeight="1" x14ac:dyDescent="0.25">
      <c r="C4316" s="175"/>
      <c r="E4316" s="175"/>
      <c r="H4316" s="175"/>
      <c r="I4316" s="175"/>
      <c r="J4316" s="202"/>
      <c r="K4316" s="198"/>
    </row>
    <row r="4317" spans="3:11" ht="15" customHeight="1" x14ac:dyDescent="0.25">
      <c r="C4317" s="175"/>
      <c r="E4317" s="175"/>
      <c r="H4317" s="175"/>
      <c r="I4317" s="175"/>
      <c r="J4317" s="202"/>
      <c r="K4317" s="198"/>
    </row>
    <row r="4318" spans="3:11" ht="15" customHeight="1" x14ac:dyDescent="0.25">
      <c r="C4318" s="175"/>
      <c r="E4318" s="175"/>
      <c r="H4318" s="175"/>
      <c r="I4318" s="175"/>
      <c r="J4318" s="202"/>
      <c r="K4318" s="198"/>
    </row>
    <row r="4319" spans="3:11" ht="15" customHeight="1" x14ac:dyDescent="0.25">
      <c r="C4319" s="175"/>
      <c r="E4319" s="175"/>
      <c r="H4319" s="175"/>
      <c r="I4319" s="175"/>
      <c r="J4319" s="202"/>
      <c r="K4319" s="198"/>
    </row>
    <row r="4320" spans="3:11" ht="15" customHeight="1" x14ac:dyDescent="0.25">
      <c r="C4320" s="175"/>
      <c r="E4320" s="175"/>
      <c r="H4320" s="175"/>
      <c r="I4320" s="175"/>
      <c r="J4320" s="202"/>
      <c r="K4320" s="198"/>
    </row>
    <row r="4321" spans="3:11" ht="15" customHeight="1" x14ac:dyDescent="0.25">
      <c r="C4321" s="175"/>
      <c r="E4321" s="175"/>
      <c r="H4321" s="175"/>
      <c r="I4321" s="175"/>
      <c r="J4321" s="202"/>
      <c r="K4321" s="198"/>
    </row>
    <row r="4322" spans="3:11" ht="15" customHeight="1" x14ac:dyDescent="0.25">
      <c r="C4322" s="175"/>
      <c r="E4322" s="175"/>
      <c r="H4322" s="175"/>
      <c r="I4322" s="175"/>
      <c r="J4322" s="202"/>
      <c r="K4322" s="198"/>
    </row>
    <row r="4323" spans="3:11" ht="15" customHeight="1" x14ac:dyDescent="0.25">
      <c r="C4323" s="175"/>
      <c r="E4323" s="175"/>
      <c r="H4323" s="175"/>
      <c r="I4323" s="175"/>
      <c r="J4323" s="202"/>
      <c r="K4323" s="198"/>
    </row>
    <row r="4324" spans="3:11" ht="15" customHeight="1" x14ac:dyDescent="0.25">
      <c r="C4324" s="175"/>
      <c r="E4324" s="175"/>
      <c r="H4324" s="175"/>
      <c r="I4324" s="175"/>
      <c r="J4324" s="202"/>
      <c r="K4324" s="198"/>
    </row>
    <row r="4325" spans="3:11" ht="15" customHeight="1" x14ac:dyDescent="0.25">
      <c r="C4325" s="175"/>
      <c r="E4325" s="175"/>
      <c r="H4325" s="175"/>
      <c r="I4325" s="175"/>
      <c r="J4325" s="202"/>
      <c r="K4325" s="198"/>
    </row>
    <row r="4326" spans="3:11" ht="15" customHeight="1" x14ac:dyDescent="0.25">
      <c r="C4326" s="175"/>
      <c r="E4326" s="175"/>
      <c r="H4326" s="175"/>
      <c r="I4326" s="175"/>
      <c r="J4326" s="202"/>
      <c r="K4326" s="198"/>
    </row>
    <row r="4327" spans="3:11" ht="15" customHeight="1" x14ac:dyDescent="0.25">
      <c r="C4327" s="175"/>
      <c r="E4327" s="175"/>
      <c r="H4327" s="175"/>
      <c r="I4327" s="175"/>
      <c r="J4327" s="202"/>
      <c r="K4327" s="198"/>
    </row>
    <row r="4328" spans="3:11" ht="15" customHeight="1" x14ac:dyDescent="0.25">
      <c r="C4328" s="175"/>
      <c r="E4328" s="175"/>
      <c r="H4328" s="175"/>
      <c r="I4328" s="175"/>
      <c r="J4328" s="202"/>
      <c r="K4328" s="198"/>
    </row>
    <row r="4329" spans="3:11" ht="15" customHeight="1" x14ac:dyDescent="0.25">
      <c r="C4329" s="175"/>
      <c r="E4329" s="175"/>
      <c r="H4329" s="175"/>
      <c r="I4329" s="175"/>
      <c r="J4329" s="202"/>
      <c r="K4329" s="198"/>
    </row>
    <row r="4330" spans="3:11" ht="15" customHeight="1" x14ac:dyDescent="0.25">
      <c r="C4330" s="175"/>
      <c r="E4330" s="175"/>
      <c r="H4330" s="175"/>
      <c r="I4330" s="175"/>
      <c r="J4330" s="202"/>
      <c r="K4330" s="198"/>
    </row>
    <row r="4331" spans="3:11" ht="15" customHeight="1" x14ac:dyDescent="0.25">
      <c r="C4331" s="175"/>
      <c r="E4331" s="175"/>
      <c r="H4331" s="175"/>
      <c r="I4331" s="175"/>
      <c r="J4331" s="202"/>
      <c r="K4331" s="198"/>
    </row>
    <row r="4332" spans="3:11" ht="15" customHeight="1" x14ac:dyDescent="0.25">
      <c r="C4332" s="175"/>
      <c r="E4332" s="175"/>
      <c r="H4332" s="175"/>
      <c r="I4332" s="175"/>
      <c r="J4332" s="202"/>
      <c r="K4332" s="198"/>
    </row>
    <row r="4333" spans="3:11" ht="15" customHeight="1" x14ac:dyDescent="0.25">
      <c r="C4333" s="175"/>
      <c r="E4333" s="175"/>
      <c r="H4333" s="175"/>
      <c r="I4333" s="175"/>
      <c r="J4333" s="202"/>
      <c r="K4333" s="198"/>
    </row>
    <row r="4334" spans="3:11" ht="15" customHeight="1" x14ac:dyDescent="0.25">
      <c r="C4334" s="175"/>
      <c r="E4334" s="175"/>
      <c r="H4334" s="175"/>
      <c r="I4334" s="175"/>
      <c r="J4334" s="202"/>
      <c r="K4334" s="198"/>
    </row>
    <row r="4335" spans="3:11" ht="15" customHeight="1" x14ac:dyDescent="0.25">
      <c r="C4335" s="175"/>
      <c r="E4335" s="175"/>
      <c r="H4335" s="175"/>
      <c r="I4335" s="175"/>
      <c r="J4335" s="202"/>
      <c r="K4335" s="198"/>
    </row>
    <row r="4336" spans="3:11" ht="15" customHeight="1" x14ac:dyDescent="0.25">
      <c r="C4336" s="175"/>
      <c r="E4336" s="175"/>
      <c r="H4336" s="175"/>
      <c r="I4336" s="175"/>
      <c r="J4336" s="202"/>
      <c r="K4336" s="198"/>
    </row>
    <row r="4337" spans="3:11" ht="15" customHeight="1" x14ac:dyDescent="0.25">
      <c r="C4337" s="175"/>
      <c r="E4337" s="175"/>
      <c r="H4337" s="175"/>
      <c r="I4337" s="175"/>
      <c r="J4337" s="202"/>
      <c r="K4337" s="198"/>
    </row>
    <row r="4338" spans="3:11" ht="15" customHeight="1" x14ac:dyDescent="0.25">
      <c r="C4338" s="175"/>
      <c r="E4338" s="175"/>
      <c r="H4338" s="175"/>
      <c r="I4338" s="175"/>
      <c r="J4338" s="202"/>
      <c r="K4338" s="198"/>
    </row>
    <row r="4339" spans="3:11" ht="15" customHeight="1" x14ac:dyDescent="0.25">
      <c r="C4339" s="175"/>
      <c r="E4339" s="175"/>
      <c r="H4339" s="175"/>
      <c r="I4339" s="175"/>
      <c r="J4339" s="202"/>
      <c r="K4339" s="198"/>
    </row>
    <row r="4340" spans="3:11" ht="15" customHeight="1" x14ac:dyDescent="0.25">
      <c r="C4340" s="175"/>
      <c r="E4340" s="175"/>
      <c r="H4340" s="175"/>
      <c r="I4340" s="175"/>
      <c r="J4340" s="202"/>
      <c r="K4340" s="198"/>
    </row>
    <row r="4341" spans="3:11" ht="15" customHeight="1" x14ac:dyDescent="0.25">
      <c r="C4341" s="175"/>
      <c r="E4341" s="175"/>
      <c r="H4341" s="175"/>
      <c r="I4341" s="175"/>
      <c r="J4341" s="202"/>
      <c r="K4341" s="198"/>
    </row>
    <row r="4342" spans="3:11" ht="15" customHeight="1" x14ac:dyDescent="0.25">
      <c r="C4342" s="175"/>
      <c r="E4342" s="175"/>
      <c r="H4342" s="175"/>
      <c r="I4342" s="175"/>
      <c r="J4342" s="202"/>
      <c r="K4342" s="198"/>
    </row>
    <row r="4343" spans="3:11" ht="15" customHeight="1" x14ac:dyDescent="0.25">
      <c r="C4343" s="175"/>
      <c r="E4343" s="175"/>
      <c r="H4343" s="175"/>
      <c r="I4343" s="175"/>
      <c r="J4343" s="202"/>
      <c r="K4343" s="198"/>
    </row>
    <row r="4344" spans="3:11" ht="15" customHeight="1" x14ac:dyDescent="0.25">
      <c r="C4344" s="175"/>
      <c r="E4344" s="175"/>
      <c r="H4344" s="175"/>
      <c r="I4344" s="175"/>
      <c r="J4344" s="202"/>
      <c r="K4344" s="198"/>
    </row>
    <row r="4345" spans="3:11" ht="15" customHeight="1" x14ac:dyDescent="0.25">
      <c r="C4345" s="175"/>
      <c r="E4345" s="175"/>
      <c r="H4345" s="175"/>
      <c r="I4345" s="175"/>
      <c r="J4345" s="202"/>
      <c r="K4345" s="198"/>
    </row>
    <row r="4346" spans="3:11" ht="15" customHeight="1" x14ac:dyDescent="0.25">
      <c r="C4346" s="175"/>
      <c r="E4346" s="175"/>
      <c r="H4346" s="175"/>
      <c r="I4346" s="175"/>
      <c r="J4346" s="202"/>
      <c r="K4346" s="198"/>
    </row>
    <row r="4347" spans="3:11" ht="15" customHeight="1" x14ac:dyDescent="0.25">
      <c r="C4347" s="175"/>
      <c r="E4347" s="175"/>
      <c r="H4347" s="175"/>
      <c r="I4347" s="175"/>
      <c r="J4347" s="202"/>
      <c r="K4347" s="198"/>
    </row>
    <row r="4348" spans="3:11" ht="15" customHeight="1" x14ac:dyDescent="0.25">
      <c r="C4348" s="175"/>
      <c r="E4348" s="175"/>
      <c r="H4348" s="175"/>
      <c r="I4348" s="175"/>
      <c r="J4348" s="202"/>
      <c r="K4348" s="198"/>
    </row>
    <row r="4349" spans="3:11" ht="15" customHeight="1" x14ac:dyDescent="0.25">
      <c r="C4349" s="175"/>
      <c r="E4349" s="175"/>
      <c r="H4349" s="175"/>
      <c r="I4349" s="175"/>
      <c r="J4349" s="202"/>
      <c r="K4349" s="198"/>
    </row>
    <row r="4350" spans="3:11" ht="15" customHeight="1" x14ac:dyDescent="0.25">
      <c r="C4350" s="175"/>
      <c r="E4350" s="175"/>
      <c r="H4350" s="175"/>
      <c r="I4350" s="175"/>
      <c r="J4350" s="202"/>
      <c r="K4350" s="198"/>
    </row>
    <row r="4351" spans="3:11" ht="15" customHeight="1" x14ac:dyDescent="0.25">
      <c r="C4351" s="175"/>
      <c r="E4351" s="175"/>
      <c r="H4351" s="175"/>
      <c r="I4351" s="175"/>
      <c r="J4351" s="202"/>
      <c r="K4351" s="198"/>
    </row>
    <row r="4352" spans="3:11" ht="15" customHeight="1" x14ac:dyDescent="0.25">
      <c r="C4352" s="175"/>
      <c r="E4352" s="175"/>
      <c r="H4352" s="175"/>
      <c r="I4352" s="175"/>
      <c r="J4352" s="202"/>
      <c r="K4352" s="198"/>
    </row>
    <row r="4353" spans="3:11" ht="15" customHeight="1" x14ac:dyDescent="0.25">
      <c r="C4353" s="175"/>
      <c r="E4353" s="175"/>
      <c r="H4353" s="175"/>
      <c r="I4353" s="175"/>
      <c r="J4353" s="202"/>
      <c r="K4353" s="198"/>
    </row>
    <row r="4354" spans="3:11" ht="15" customHeight="1" x14ac:dyDescent="0.25">
      <c r="C4354" s="175"/>
      <c r="E4354" s="175"/>
      <c r="H4354" s="175"/>
      <c r="I4354" s="175"/>
      <c r="J4354" s="202"/>
      <c r="K4354" s="198"/>
    </row>
    <row r="4355" spans="3:11" ht="15" customHeight="1" x14ac:dyDescent="0.25">
      <c r="C4355" s="175"/>
      <c r="E4355" s="175"/>
      <c r="H4355" s="175"/>
      <c r="I4355" s="175"/>
      <c r="J4355" s="202"/>
      <c r="K4355" s="198"/>
    </row>
    <row r="4356" spans="3:11" ht="15" customHeight="1" x14ac:dyDescent="0.25">
      <c r="C4356" s="175"/>
      <c r="E4356" s="175"/>
      <c r="H4356" s="175"/>
      <c r="I4356" s="175"/>
      <c r="J4356" s="202"/>
      <c r="K4356" s="198"/>
    </row>
    <row r="4357" spans="3:11" ht="15" customHeight="1" x14ac:dyDescent="0.25">
      <c r="C4357" s="175"/>
      <c r="E4357" s="175"/>
      <c r="H4357" s="175"/>
      <c r="I4357" s="175"/>
      <c r="J4357" s="202"/>
      <c r="K4357" s="198"/>
    </row>
    <row r="4358" spans="3:11" ht="15" customHeight="1" x14ac:dyDescent="0.25">
      <c r="C4358" s="175"/>
      <c r="E4358" s="175"/>
      <c r="H4358" s="175"/>
      <c r="I4358" s="175"/>
      <c r="J4358" s="202"/>
      <c r="K4358" s="198"/>
    </row>
    <row r="4359" spans="3:11" ht="15" customHeight="1" x14ac:dyDescent="0.25">
      <c r="C4359" s="175"/>
      <c r="E4359" s="175"/>
      <c r="H4359" s="175"/>
      <c r="I4359" s="175"/>
      <c r="J4359" s="202"/>
      <c r="K4359" s="198"/>
    </row>
    <row r="4360" spans="3:11" ht="15" customHeight="1" x14ac:dyDescent="0.25">
      <c r="C4360" s="175"/>
      <c r="E4360" s="175"/>
      <c r="H4360" s="175"/>
      <c r="I4360" s="175"/>
      <c r="J4360" s="202"/>
      <c r="K4360" s="198"/>
    </row>
    <row r="4361" spans="3:11" ht="15" customHeight="1" x14ac:dyDescent="0.25">
      <c r="C4361" s="175"/>
      <c r="E4361" s="175"/>
      <c r="H4361" s="175"/>
      <c r="I4361" s="175"/>
      <c r="J4361" s="202"/>
      <c r="K4361" s="198"/>
    </row>
    <row r="4362" spans="3:11" ht="15" customHeight="1" x14ac:dyDescent="0.25">
      <c r="C4362" s="175"/>
      <c r="E4362" s="175"/>
      <c r="H4362" s="175"/>
      <c r="I4362" s="175"/>
      <c r="J4362" s="202"/>
      <c r="K4362" s="198"/>
    </row>
    <row r="4363" spans="3:11" ht="15" customHeight="1" x14ac:dyDescent="0.25">
      <c r="C4363" s="175"/>
      <c r="E4363" s="175"/>
      <c r="H4363" s="175"/>
      <c r="I4363" s="175"/>
      <c r="J4363" s="202"/>
      <c r="K4363" s="198"/>
    </row>
    <row r="4364" spans="3:11" ht="15" customHeight="1" x14ac:dyDescent="0.25">
      <c r="C4364" s="175"/>
      <c r="E4364" s="175"/>
      <c r="H4364" s="175"/>
      <c r="I4364" s="175"/>
      <c r="J4364" s="202"/>
      <c r="K4364" s="198"/>
    </row>
    <row r="4365" spans="3:11" ht="15" customHeight="1" x14ac:dyDescent="0.25">
      <c r="C4365" s="175"/>
      <c r="E4365" s="175"/>
      <c r="H4365" s="175"/>
      <c r="I4365" s="175"/>
      <c r="J4365" s="202"/>
      <c r="K4365" s="198"/>
    </row>
    <row r="4366" spans="3:11" ht="15" customHeight="1" x14ac:dyDescent="0.25">
      <c r="C4366" s="175"/>
      <c r="E4366" s="175"/>
      <c r="H4366" s="175"/>
      <c r="I4366" s="175"/>
      <c r="J4366" s="202"/>
      <c r="K4366" s="198"/>
    </row>
    <row r="4367" spans="3:11" ht="15" customHeight="1" x14ac:dyDescent="0.25">
      <c r="C4367" s="175"/>
      <c r="E4367" s="175"/>
      <c r="H4367" s="175"/>
      <c r="I4367" s="175"/>
      <c r="J4367" s="202"/>
      <c r="K4367" s="198"/>
    </row>
    <row r="4368" spans="3:11" ht="15" customHeight="1" x14ac:dyDescent="0.25">
      <c r="C4368" s="175"/>
      <c r="E4368" s="175"/>
      <c r="H4368" s="175"/>
      <c r="I4368" s="175"/>
      <c r="J4368" s="202"/>
      <c r="K4368" s="198"/>
    </row>
    <row r="4369" spans="3:11" ht="15" customHeight="1" x14ac:dyDescent="0.25">
      <c r="C4369" s="175"/>
      <c r="E4369" s="175"/>
      <c r="H4369" s="175"/>
      <c r="I4369" s="175"/>
      <c r="J4369" s="202"/>
      <c r="K4369" s="198"/>
    </row>
    <row r="4370" spans="3:11" ht="15" customHeight="1" x14ac:dyDescent="0.25">
      <c r="C4370" s="175"/>
      <c r="E4370" s="175"/>
      <c r="H4370" s="175"/>
      <c r="I4370" s="175"/>
      <c r="J4370" s="202"/>
      <c r="K4370" s="198"/>
    </row>
    <row r="4371" spans="3:11" ht="15" customHeight="1" x14ac:dyDescent="0.25">
      <c r="C4371" s="175"/>
      <c r="E4371" s="175"/>
      <c r="H4371" s="175"/>
      <c r="I4371" s="175"/>
      <c r="J4371" s="202"/>
      <c r="K4371" s="198"/>
    </row>
    <row r="4372" spans="3:11" ht="15" customHeight="1" x14ac:dyDescent="0.25">
      <c r="C4372" s="175"/>
      <c r="E4372" s="175"/>
      <c r="H4372" s="175"/>
      <c r="I4372" s="175"/>
      <c r="J4372" s="202"/>
      <c r="K4372" s="198"/>
    </row>
    <row r="4373" spans="3:11" ht="15" customHeight="1" x14ac:dyDescent="0.25">
      <c r="C4373" s="175"/>
      <c r="E4373" s="175"/>
      <c r="H4373" s="175"/>
      <c r="I4373" s="175"/>
      <c r="J4373" s="202"/>
      <c r="K4373" s="198"/>
    </row>
    <row r="4374" spans="3:11" ht="15" customHeight="1" x14ac:dyDescent="0.25">
      <c r="C4374" s="175"/>
      <c r="E4374" s="175"/>
      <c r="H4374" s="175"/>
      <c r="I4374" s="175"/>
      <c r="J4374" s="202"/>
      <c r="K4374" s="198"/>
    </row>
    <row r="4375" spans="3:11" ht="15" customHeight="1" x14ac:dyDescent="0.25">
      <c r="C4375" s="175"/>
      <c r="E4375" s="175"/>
      <c r="H4375" s="175"/>
      <c r="I4375" s="175"/>
      <c r="J4375" s="202"/>
      <c r="K4375" s="198"/>
    </row>
    <row r="4376" spans="3:11" ht="15" customHeight="1" x14ac:dyDescent="0.25">
      <c r="C4376" s="175"/>
      <c r="E4376" s="175"/>
      <c r="H4376" s="175"/>
      <c r="I4376" s="175"/>
      <c r="J4376" s="202"/>
      <c r="K4376" s="198"/>
    </row>
    <row r="4377" spans="3:11" ht="15" customHeight="1" x14ac:dyDescent="0.25">
      <c r="C4377" s="175"/>
      <c r="E4377" s="175"/>
      <c r="H4377" s="175"/>
      <c r="I4377" s="175"/>
      <c r="J4377" s="202"/>
      <c r="K4377" s="198"/>
    </row>
    <row r="4378" spans="3:11" ht="15" customHeight="1" x14ac:dyDescent="0.25">
      <c r="C4378" s="175"/>
      <c r="E4378" s="175"/>
      <c r="H4378" s="175"/>
      <c r="I4378" s="175"/>
      <c r="J4378" s="202"/>
      <c r="K4378" s="198"/>
    </row>
    <row r="4379" spans="3:11" ht="15" customHeight="1" x14ac:dyDescent="0.25">
      <c r="C4379" s="175"/>
      <c r="E4379" s="175"/>
      <c r="H4379" s="175"/>
      <c r="I4379" s="175"/>
      <c r="J4379" s="202"/>
      <c r="K4379" s="198"/>
    </row>
    <row r="4380" spans="3:11" ht="15" customHeight="1" x14ac:dyDescent="0.25">
      <c r="C4380" s="175"/>
      <c r="E4380" s="175"/>
      <c r="H4380" s="175"/>
      <c r="I4380" s="175"/>
      <c r="J4380" s="202"/>
      <c r="K4380" s="198"/>
    </row>
    <row r="4381" spans="3:11" ht="15" customHeight="1" x14ac:dyDescent="0.25">
      <c r="C4381" s="175"/>
      <c r="E4381" s="175"/>
      <c r="H4381" s="175"/>
      <c r="I4381" s="175"/>
      <c r="J4381" s="202"/>
      <c r="K4381" s="198"/>
    </row>
    <row r="4382" spans="3:11" ht="15" customHeight="1" x14ac:dyDescent="0.25">
      <c r="C4382" s="175"/>
      <c r="E4382" s="175"/>
      <c r="H4382" s="175"/>
      <c r="I4382" s="175"/>
      <c r="J4382" s="202"/>
      <c r="K4382" s="198"/>
    </row>
    <row r="4383" spans="3:11" ht="15" customHeight="1" x14ac:dyDescent="0.25">
      <c r="C4383" s="175"/>
      <c r="E4383" s="175"/>
      <c r="H4383" s="175"/>
      <c r="I4383" s="175"/>
      <c r="J4383" s="202"/>
      <c r="K4383" s="198"/>
    </row>
    <row r="4384" spans="3:11" ht="15" customHeight="1" x14ac:dyDescent="0.25">
      <c r="C4384" s="175"/>
      <c r="E4384" s="175"/>
      <c r="H4384" s="175"/>
      <c r="I4384" s="175"/>
      <c r="J4384" s="202"/>
      <c r="K4384" s="198"/>
    </row>
    <row r="4385" spans="3:11" ht="15" customHeight="1" x14ac:dyDescent="0.25">
      <c r="C4385" s="175"/>
      <c r="E4385" s="175"/>
      <c r="H4385" s="175"/>
      <c r="I4385" s="175"/>
      <c r="J4385" s="202"/>
      <c r="K4385" s="198"/>
    </row>
    <row r="4386" spans="3:11" ht="15" customHeight="1" x14ac:dyDescent="0.25">
      <c r="C4386" s="175"/>
      <c r="E4386" s="175"/>
      <c r="H4386" s="175"/>
      <c r="I4386" s="175"/>
      <c r="J4386" s="202"/>
      <c r="K4386" s="198"/>
    </row>
    <row r="4387" spans="3:11" ht="15" customHeight="1" x14ac:dyDescent="0.25">
      <c r="C4387" s="175"/>
      <c r="E4387" s="175"/>
      <c r="H4387" s="175"/>
      <c r="I4387" s="175"/>
      <c r="J4387" s="202"/>
      <c r="K4387" s="198"/>
    </row>
    <row r="4388" spans="3:11" ht="15" customHeight="1" x14ac:dyDescent="0.25">
      <c r="C4388" s="175"/>
      <c r="E4388" s="175"/>
      <c r="H4388" s="175"/>
      <c r="I4388" s="175"/>
      <c r="J4388" s="202"/>
      <c r="K4388" s="198"/>
    </row>
    <row r="4389" spans="3:11" ht="15" customHeight="1" x14ac:dyDescent="0.25">
      <c r="C4389" s="175"/>
      <c r="E4389" s="175"/>
      <c r="H4389" s="175"/>
      <c r="I4389" s="175"/>
      <c r="J4389" s="202"/>
      <c r="K4389" s="198"/>
    </row>
    <row r="4390" spans="3:11" ht="15" customHeight="1" x14ac:dyDescent="0.25">
      <c r="C4390" s="175"/>
      <c r="E4390" s="175"/>
      <c r="H4390" s="175"/>
      <c r="I4390" s="175"/>
      <c r="J4390" s="202"/>
      <c r="K4390" s="198"/>
    </row>
    <row r="4391" spans="3:11" ht="15" customHeight="1" x14ac:dyDescent="0.25">
      <c r="C4391" s="175"/>
      <c r="E4391" s="175"/>
      <c r="H4391" s="175"/>
      <c r="I4391" s="175"/>
      <c r="J4391" s="202"/>
      <c r="K4391" s="198"/>
    </row>
    <row r="4392" spans="3:11" ht="15" customHeight="1" x14ac:dyDescent="0.25">
      <c r="C4392" s="175"/>
      <c r="E4392" s="175"/>
      <c r="H4392" s="175"/>
      <c r="I4392" s="175"/>
      <c r="J4392" s="202"/>
      <c r="K4392" s="198"/>
    </row>
    <row r="4393" spans="3:11" ht="15" customHeight="1" x14ac:dyDescent="0.25">
      <c r="C4393" s="175"/>
      <c r="E4393" s="175"/>
      <c r="H4393" s="175"/>
      <c r="I4393" s="175"/>
      <c r="J4393" s="202"/>
      <c r="K4393" s="198"/>
    </row>
    <row r="4394" spans="3:11" ht="15" customHeight="1" x14ac:dyDescent="0.25">
      <c r="C4394" s="175"/>
      <c r="E4394" s="175"/>
      <c r="H4394" s="175"/>
      <c r="I4394" s="175"/>
      <c r="J4394" s="202"/>
      <c r="K4394" s="198"/>
    </row>
    <row r="4395" spans="3:11" ht="15" customHeight="1" x14ac:dyDescent="0.25">
      <c r="C4395" s="175"/>
      <c r="E4395" s="175"/>
      <c r="H4395" s="175"/>
      <c r="I4395" s="175"/>
      <c r="J4395" s="202"/>
      <c r="K4395" s="198"/>
    </row>
    <row r="4396" spans="3:11" ht="15" customHeight="1" x14ac:dyDescent="0.25">
      <c r="C4396" s="175"/>
      <c r="E4396" s="175"/>
      <c r="H4396" s="175"/>
      <c r="I4396" s="175"/>
      <c r="J4396" s="202"/>
      <c r="K4396" s="198"/>
    </row>
    <row r="4397" spans="3:11" ht="15" customHeight="1" x14ac:dyDescent="0.25">
      <c r="C4397" s="175"/>
      <c r="E4397" s="175"/>
      <c r="H4397" s="175"/>
      <c r="I4397" s="175"/>
      <c r="J4397" s="202"/>
      <c r="K4397" s="198"/>
    </row>
    <row r="4398" spans="3:11" ht="15" customHeight="1" x14ac:dyDescent="0.25">
      <c r="C4398" s="175"/>
      <c r="E4398" s="175"/>
      <c r="H4398" s="175"/>
      <c r="I4398" s="175"/>
      <c r="J4398" s="202"/>
      <c r="K4398" s="198"/>
    </row>
    <row r="4399" spans="3:11" ht="15" customHeight="1" x14ac:dyDescent="0.25">
      <c r="C4399" s="175"/>
      <c r="E4399" s="175"/>
      <c r="H4399" s="175"/>
      <c r="I4399" s="175"/>
      <c r="J4399" s="202"/>
      <c r="K4399" s="198"/>
    </row>
    <row r="4400" spans="3:11" ht="15" customHeight="1" x14ac:dyDescent="0.25">
      <c r="C4400" s="175"/>
      <c r="E4400" s="175"/>
      <c r="H4400" s="175"/>
      <c r="I4400" s="175"/>
      <c r="J4400" s="202"/>
      <c r="K4400" s="198"/>
    </row>
    <row r="4401" spans="3:11" ht="15" customHeight="1" x14ac:dyDescent="0.25">
      <c r="C4401" s="175"/>
      <c r="E4401" s="175"/>
      <c r="H4401" s="175"/>
      <c r="I4401" s="175"/>
      <c r="J4401" s="202"/>
      <c r="K4401" s="198"/>
    </row>
    <row r="4402" spans="3:11" ht="15" customHeight="1" x14ac:dyDescent="0.25">
      <c r="C4402" s="175"/>
      <c r="E4402" s="175"/>
      <c r="H4402" s="175"/>
      <c r="I4402" s="175"/>
      <c r="J4402" s="202"/>
      <c r="K4402" s="198"/>
    </row>
    <row r="4403" spans="3:11" ht="15" customHeight="1" x14ac:dyDescent="0.25">
      <c r="C4403" s="175"/>
      <c r="E4403" s="175"/>
      <c r="H4403" s="175"/>
      <c r="I4403" s="175"/>
      <c r="J4403" s="202"/>
      <c r="K4403" s="198"/>
    </row>
    <row r="4404" spans="3:11" ht="15" customHeight="1" x14ac:dyDescent="0.25">
      <c r="C4404" s="175"/>
      <c r="E4404" s="175"/>
      <c r="H4404" s="175"/>
      <c r="I4404" s="175"/>
      <c r="J4404" s="202"/>
      <c r="K4404" s="198"/>
    </row>
    <row r="4405" spans="3:11" ht="15" customHeight="1" x14ac:dyDescent="0.25">
      <c r="C4405" s="175"/>
      <c r="E4405" s="175"/>
      <c r="H4405" s="175"/>
      <c r="I4405" s="175"/>
      <c r="J4405" s="202"/>
      <c r="K4405" s="198"/>
    </row>
    <row r="4406" spans="3:11" ht="15" customHeight="1" x14ac:dyDescent="0.25">
      <c r="C4406" s="175"/>
      <c r="E4406" s="175"/>
      <c r="H4406" s="175"/>
      <c r="I4406" s="175"/>
      <c r="J4406" s="202"/>
      <c r="K4406" s="198"/>
    </row>
    <row r="4407" spans="3:11" ht="15" customHeight="1" x14ac:dyDescent="0.25">
      <c r="C4407" s="175"/>
      <c r="E4407" s="175"/>
      <c r="H4407" s="175"/>
      <c r="I4407" s="175"/>
      <c r="J4407" s="202"/>
      <c r="K4407" s="198"/>
    </row>
    <row r="4408" spans="3:11" ht="15" customHeight="1" x14ac:dyDescent="0.25">
      <c r="C4408" s="175"/>
      <c r="E4408" s="175"/>
      <c r="H4408" s="175"/>
      <c r="I4408" s="175"/>
      <c r="J4408" s="202"/>
      <c r="K4408" s="198"/>
    </row>
    <row r="4409" spans="3:11" ht="15" customHeight="1" x14ac:dyDescent="0.25">
      <c r="C4409" s="175"/>
      <c r="E4409" s="175"/>
      <c r="H4409" s="175"/>
      <c r="I4409" s="175"/>
      <c r="J4409" s="202"/>
      <c r="K4409" s="198"/>
    </row>
    <row r="4410" spans="3:11" ht="15" customHeight="1" x14ac:dyDescent="0.25">
      <c r="C4410" s="175"/>
      <c r="E4410" s="175"/>
      <c r="H4410" s="175"/>
      <c r="I4410" s="175"/>
      <c r="J4410" s="202"/>
      <c r="K4410" s="198"/>
    </row>
    <row r="4411" spans="3:11" ht="15" customHeight="1" x14ac:dyDescent="0.25">
      <c r="C4411" s="175"/>
      <c r="E4411" s="175"/>
      <c r="H4411" s="175"/>
      <c r="I4411" s="175"/>
      <c r="J4411" s="202"/>
      <c r="K4411" s="198"/>
    </row>
    <row r="4412" spans="3:11" ht="15" customHeight="1" x14ac:dyDescent="0.25">
      <c r="C4412" s="175"/>
      <c r="E4412" s="175"/>
      <c r="H4412" s="175"/>
      <c r="I4412" s="175"/>
      <c r="J4412" s="202"/>
      <c r="K4412" s="198"/>
    </row>
    <row r="4413" spans="3:11" ht="15" customHeight="1" x14ac:dyDescent="0.25">
      <c r="C4413" s="175"/>
      <c r="E4413" s="175"/>
      <c r="H4413" s="175"/>
      <c r="I4413" s="175"/>
      <c r="J4413" s="202"/>
      <c r="K4413" s="198"/>
    </row>
    <row r="4414" spans="3:11" ht="15" customHeight="1" x14ac:dyDescent="0.25">
      <c r="C4414" s="175"/>
      <c r="E4414" s="175"/>
      <c r="H4414" s="175"/>
      <c r="I4414" s="175"/>
      <c r="J4414" s="202"/>
      <c r="K4414" s="198"/>
    </row>
    <row r="4415" spans="3:11" ht="15" customHeight="1" x14ac:dyDescent="0.25">
      <c r="C4415" s="175"/>
      <c r="E4415" s="175"/>
      <c r="H4415" s="175"/>
      <c r="I4415" s="175"/>
      <c r="J4415" s="202"/>
      <c r="K4415" s="198"/>
    </row>
    <row r="4416" spans="3:11" ht="15" customHeight="1" x14ac:dyDescent="0.25">
      <c r="C4416" s="175"/>
      <c r="E4416" s="175"/>
      <c r="H4416" s="175"/>
      <c r="I4416" s="175"/>
      <c r="J4416" s="202"/>
      <c r="K4416" s="198"/>
    </row>
    <row r="4417" spans="3:11" ht="15" customHeight="1" x14ac:dyDescent="0.25">
      <c r="C4417" s="175"/>
      <c r="E4417" s="175"/>
      <c r="H4417" s="175"/>
      <c r="I4417" s="175"/>
      <c r="J4417" s="202"/>
      <c r="K4417" s="198"/>
    </row>
    <row r="4418" spans="3:11" ht="15" customHeight="1" x14ac:dyDescent="0.25">
      <c r="C4418" s="175"/>
      <c r="E4418" s="175"/>
      <c r="H4418" s="175"/>
      <c r="I4418" s="175"/>
      <c r="J4418" s="202"/>
      <c r="K4418" s="198"/>
    </row>
    <row r="4419" spans="3:11" ht="15" customHeight="1" x14ac:dyDescent="0.25">
      <c r="C4419" s="175"/>
      <c r="E4419" s="175"/>
      <c r="H4419" s="175"/>
      <c r="I4419" s="175"/>
      <c r="J4419" s="202"/>
      <c r="K4419" s="198"/>
    </row>
    <row r="4420" spans="3:11" ht="15" customHeight="1" x14ac:dyDescent="0.25">
      <c r="C4420" s="175"/>
      <c r="E4420" s="175"/>
      <c r="H4420" s="175"/>
      <c r="I4420" s="175"/>
      <c r="J4420" s="202"/>
      <c r="K4420" s="198"/>
    </row>
    <row r="4421" spans="3:11" ht="15" customHeight="1" x14ac:dyDescent="0.25">
      <c r="C4421" s="175"/>
      <c r="E4421" s="175"/>
      <c r="H4421" s="175"/>
      <c r="I4421" s="175"/>
      <c r="J4421" s="202"/>
      <c r="K4421" s="198"/>
    </row>
    <row r="4422" spans="3:11" ht="15" customHeight="1" x14ac:dyDescent="0.25">
      <c r="C4422" s="175"/>
      <c r="E4422" s="175"/>
      <c r="H4422" s="175"/>
      <c r="I4422" s="175"/>
      <c r="J4422" s="202"/>
      <c r="K4422" s="198"/>
    </row>
    <row r="4423" spans="3:11" ht="15" customHeight="1" x14ac:dyDescent="0.25">
      <c r="C4423" s="175"/>
      <c r="E4423" s="175"/>
      <c r="H4423" s="175"/>
      <c r="I4423" s="175"/>
      <c r="J4423" s="202"/>
      <c r="K4423" s="198"/>
    </row>
    <row r="4424" spans="3:11" ht="15" customHeight="1" x14ac:dyDescent="0.25">
      <c r="C4424" s="175"/>
      <c r="E4424" s="175"/>
      <c r="H4424" s="175"/>
      <c r="I4424" s="175"/>
      <c r="J4424" s="202"/>
      <c r="K4424" s="198"/>
    </row>
    <row r="4425" spans="3:11" ht="15" customHeight="1" x14ac:dyDescent="0.25">
      <c r="C4425" s="175"/>
      <c r="E4425" s="175"/>
      <c r="H4425" s="175"/>
      <c r="I4425" s="175"/>
      <c r="J4425" s="202"/>
      <c r="K4425" s="198"/>
    </row>
    <row r="4426" spans="3:11" ht="15" customHeight="1" x14ac:dyDescent="0.25">
      <c r="C4426" s="175"/>
      <c r="E4426" s="175"/>
      <c r="H4426" s="175"/>
      <c r="I4426" s="175"/>
      <c r="J4426" s="202"/>
      <c r="K4426" s="198"/>
    </row>
    <row r="4427" spans="3:11" ht="15" customHeight="1" x14ac:dyDescent="0.25">
      <c r="C4427" s="175"/>
      <c r="E4427" s="175"/>
      <c r="H4427" s="175"/>
      <c r="I4427" s="175"/>
      <c r="J4427" s="202"/>
      <c r="K4427" s="198"/>
    </row>
    <row r="4428" spans="3:11" ht="15" customHeight="1" x14ac:dyDescent="0.25">
      <c r="C4428" s="175"/>
      <c r="E4428" s="175"/>
      <c r="H4428" s="175"/>
      <c r="I4428" s="175"/>
      <c r="J4428" s="202"/>
      <c r="K4428" s="198"/>
    </row>
    <row r="4429" spans="3:11" ht="15" customHeight="1" x14ac:dyDescent="0.25">
      <c r="C4429" s="175"/>
      <c r="E4429" s="175"/>
      <c r="H4429" s="175"/>
      <c r="I4429" s="175"/>
      <c r="J4429" s="202"/>
      <c r="K4429" s="198"/>
    </row>
    <row r="4430" spans="3:11" ht="15" customHeight="1" x14ac:dyDescent="0.25">
      <c r="C4430" s="175"/>
      <c r="E4430" s="175"/>
      <c r="H4430" s="175"/>
      <c r="I4430" s="175"/>
      <c r="J4430" s="202"/>
      <c r="K4430" s="198"/>
    </row>
    <row r="4431" spans="3:11" ht="15" customHeight="1" x14ac:dyDescent="0.25">
      <c r="C4431" s="175"/>
      <c r="E4431" s="175"/>
      <c r="H4431" s="175"/>
      <c r="I4431" s="175"/>
      <c r="J4431" s="202"/>
      <c r="K4431" s="198"/>
    </row>
    <row r="4432" spans="3:11" ht="15" customHeight="1" x14ac:dyDescent="0.25">
      <c r="C4432" s="175"/>
      <c r="E4432" s="175"/>
      <c r="H4432" s="175"/>
      <c r="I4432" s="175"/>
      <c r="J4432" s="202"/>
      <c r="K4432" s="198"/>
    </row>
    <row r="4433" spans="3:11" ht="15" customHeight="1" x14ac:dyDescent="0.25">
      <c r="C4433" s="175"/>
      <c r="E4433" s="175"/>
      <c r="H4433" s="175"/>
      <c r="I4433" s="175"/>
      <c r="J4433" s="202"/>
      <c r="K4433" s="198"/>
    </row>
    <row r="4434" spans="3:11" ht="15" customHeight="1" x14ac:dyDescent="0.25">
      <c r="C4434" s="175"/>
      <c r="E4434" s="175"/>
      <c r="H4434" s="175"/>
      <c r="I4434" s="175"/>
      <c r="J4434" s="202"/>
      <c r="K4434" s="198"/>
    </row>
    <row r="4435" spans="3:11" ht="15" customHeight="1" x14ac:dyDescent="0.25">
      <c r="C4435" s="175"/>
      <c r="E4435" s="175"/>
      <c r="H4435" s="175"/>
      <c r="I4435" s="175"/>
      <c r="J4435" s="202"/>
      <c r="K4435" s="198"/>
    </row>
    <row r="4436" spans="3:11" ht="15" customHeight="1" x14ac:dyDescent="0.25">
      <c r="C4436" s="175"/>
      <c r="E4436" s="175"/>
      <c r="H4436" s="175"/>
      <c r="I4436" s="175"/>
      <c r="J4436" s="202"/>
      <c r="K4436" s="198"/>
    </row>
    <row r="4437" spans="3:11" ht="15" customHeight="1" x14ac:dyDescent="0.25">
      <c r="C4437" s="175"/>
      <c r="E4437" s="175"/>
      <c r="H4437" s="175"/>
      <c r="I4437" s="175"/>
      <c r="J4437" s="202"/>
      <c r="K4437" s="198"/>
    </row>
    <row r="4438" spans="3:11" ht="15" customHeight="1" x14ac:dyDescent="0.25">
      <c r="C4438" s="175"/>
      <c r="E4438" s="175"/>
      <c r="H4438" s="175"/>
      <c r="I4438" s="175"/>
      <c r="J4438" s="202"/>
      <c r="K4438" s="198"/>
    </row>
    <row r="4439" spans="3:11" ht="15" customHeight="1" x14ac:dyDescent="0.25">
      <c r="C4439" s="175"/>
      <c r="E4439" s="175"/>
      <c r="H4439" s="175"/>
      <c r="I4439" s="175"/>
      <c r="J4439" s="202"/>
      <c r="K4439" s="198"/>
    </row>
    <row r="4440" spans="3:11" ht="15" customHeight="1" x14ac:dyDescent="0.25">
      <c r="C4440" s="175"/>
      <c r="E4440" s="175"/>
      <c r="H4440" s="175"/>
      <c r="I4440" s="175"/>
      <c r="J4440" s="202"/>
      <c r="K4440" s="198"/>
    </row>
    <row r="4441" spans="3:11" ht="15" customHeight="1" x14ac:dyDescent="0.25">
      <c r="C4441" s="175"/>
      <c r="E4441" s="175"/>
      <c r="H4441" s="175"/>
      <c r="I4441" s="175"/>
      <c r="J4441" s="202"/>
      <c r="K4441" s="198"/>
    </row>
    <row r="4442" spans="3:11" ht="15" customHeight="1" x14ac:dyDescent="0.25">
      <c r="C4442" s="175"/>
      <c r="E4442" s="175"/>
      <c r="H4442" s="175"/>
      <c r="I4442" s="175"/>
      <c r="J4442" s="202"/>
      <c r="K4442" s="198"/>
    </row>
    <row r="4443" spans="3:11" ht="15" customHeight="1" x14ac:dyDescent="0.25">
      <c r="C4443" s="175"/>
      <c r="E4443" s="175"/>
      <c r="H4443" s="175"/>
      <c r="I4443" s="175"/>
      <c r="J4443" s="202"/>
      <c r="K4443" s="198"/>
    </row>
    <row r="4444" spans="3:11" ht="15" customHeight="1" x14ac:dyDescent="0.25">
      <c r="C4444" s="175"/>
      <c r="E4444" s="175"/>
      <c r="H4444" s="175"/>
      <c r="I4444" s="175"/>
      <c r="J4444" s="202"/>
      <c r="K4444" s="198"/>
    </row>
    <row r="4445" spans="3:11" ht="15" customHeight="1" x14ac:dyDescent="0.25">
      <c r="C4445" s="175"/>
      <c r="E4445" s="175"/>
      <c r="H4445" s="175"/>
      <c r="I4445" s="175"/>
      <c r="J4445" s="202"/>
      <c r="K4445" s="198"/>
    </row>
    <row r="4446" spans="3:11" ht="15" customHeight="1" x14ac:dyDescent="0.25">
      <c r="C4446" s="175"/>
      <c r="E4446" s="175"/>
      <c r="H4446" s="175"/>
      <c r="I4446" s="175"/>
      <c r="J4446" s="202"/>
      <c r="K4446" s="198"/>
    </row>
    <row r="4447" spans="3:11" ht="15" customHeight="1" x14ac:dyDescent="0.25">
      <c r="C4447" s="175"/>
      <c r="E4447" s="175"/>
      <c r="H4447" s="175"/>
      <c r="I4447" s="175"/>
      <c r="J4447" s="202"/>
      <c r="K4447" s="198"/>
    </row>
    <row r="4448" spans="3:11" ht="15" customHeight="1" x14ac:dyDescent="0.25">
      <c r="C4448" s="175"/>
      <c r="E4448" s="175"/>
      <c r="H4448" s="175"/>
      <c r="I4448" s="175"/>
      <c r="J4448" s="202"/>
      <c r="K4448" s="198"/>
    </row>
    <row r="4449" spans="3:11" ht="15" customHeight="1" x14ac:dyDescent="0.25">
      <c r="C4449" s="175"/>
      <c r="E4449" s="175"/>
      <c r="H4449" s="175"/>
      <c r="I4449" s="175"/>
      <c r="J4449" s="202"/>
      <c r="K4449" s="198"/>
    </row>
    <row r="4450" spans="3:11" ht="15" customHeight="1" x14ac:dyDescent="0.25">
      <c r="C4450" s="175"/>
      <c r="E4450" s="175"/>
      <c r="H4450" s="175"/>
      <c r="I4450" s="175"/>
      <c r="J4450" s="202"/>
      <c r="K4450" s="198"/>
    </row>
    <row r="4451" spans="3:11" ht="15" customHeight="1" x14ac:dyDescent="0.25">
      <c r="C4451" s="175"/>
      <c r="E4451" s="175"/>
      <c r="H4451" s="175"/>
      <c r="I4451" s="175"/>
      <c r="J4451" s="202"/>
      <c r="K4451" s="198"/>
    </row>
    <row r="4452" spans="3:11" ht="15" customHeight="1" x14ac:dyDescent="0.25">
      <c r="C4452" s="175"/>
      <c r="E4452" s="175"/>
      <c r="H4452" s="175"/>
      <c r="I4452" s="175"/>
      <c r="J4452" s="202"/>
      <c r="K4452" s="198"/>
    </row>
    <row r="4453" spans="3:11" ht="15" customHeight="1" x14ac:dyDescent="0.25">
      <c r="C4453" s="175"/>
      <c r="E4453" s="175"/>
      <c r="H4453" s="175"/>
      <c r="I4453" s="175"/>
      <c r="J4453" s="202"/>
      <c r="K4453" s="198"/>
    </row>
    <row r="4454" spans="3:11" ht="15" customHeight="1" x14ac:dyDescent="0.25">
      <c r="C4454" s="175"/>
      <c r="E4454" s="175"/>
      <c r="H4454" s="175"/>
      <c r="I4454" s="175"/>
      <c r="J4454" s="202"/>
      <c r="K4454" s="198"/>
    </row>
    <row r="4455" spans="3:11" ht="15" customHeight="1" x14ac:dyDescent="0.25">
      <c r="C4455" s="175"/>
      <c r="E4455" s="175"/>
      <c r="H4455" s="175"/>
      <c r="I4455" s="175"/>
      <c r="J4455" s="202"/>
      <c r="K4455" s="198"/>
    </row>
    <row r="4456" spans="3:11" ht="15" customHeight="1" x14ac:dyDescent="0.25">
      <c r="C4456" s="175"/>
      <c r="E4456" s="175"/>
      <c r="H4456" s="175"/>
      <c r="I4456" s="175"/>
      <c r="J4456" s="202"/>
      <c r="K4456" s="198"/>
    </row>
    <row r="4457" spans="3:11" ht="15" customHeight="1" x14ac:dyDescent="0.25">
      <c r="C4457" s="175"/>
      <c r="E4457" s="175"/>
      <c r="H4457" s="175"/>
      <c r="I4457" s="175"/>
      <c r="J4457" s="202"/>
      <c r="K4457" s="198"/>
    </row>
    <row r="4458" spans="3:11" ht="15" customHeight="1" x14ac:dyDescent="0.25">
      <c r="C4458" s="175"/>
      <c r="E4458" s="175"/>
      <c r="H4458" s="175"/>
      <c r="I4458" s="175"/>
      <c r="J4458" s="202"/>
      <c r="K4458" s="198"/>
    </row>
    <row r="4459" spans="3:11" ht="15" customHeight="1" x14ac:dyDescent="0.25">
      <c r="C4459" s="175"/>
      <c r="E4459" s="175"/>
      <c r="H4459" s="175"/>
      <c r="I4459" s="175"/>
      <c r="J4459" s="202"/>
      <c r="K4459" s="198"/>
    </row>
    <row r="4460" spans="3:11" ht="15" customHeight="1" x14ac:dyDescent="0.25">
      <c r="C4460" s="175"/>
      <c r="E4460" s="175"/>
      <c r="H4460" s="175"/>
      <c r="I4460" s="175"/>
      <c r="J4460" s="202"/>
      <c r="K4460" s="198"/>
    </row>
    <row r="4461" spans="3:11" ht="15" customHeight="1" x14ac:dyDescent="0.25">
      <c r="C4461" s="175"/>
      <c r="E4461" s="175"/>
      <c r="H4461" s="175"/>
      <c r="I4461" s="175"/>
      <c r="J4461" s="202"/>
      <c r="K4461" s="198"/>
    </row>
    <row r="4462" spans="3:11" ht="15" customHeight="1" x14ac:dyDescent="0.25">
      <c r="C4462" s="175"/>
      <c r="E4462" s="175"/>
      <c r="H4462" s="175"/>
      <c r="I4462" s="175"/>
      <c r="J4462" s="202"/>
      <c r="K4462" s="198"/>
    </row>
    <row r="4463" spans="3:11" ht="15" customHeight="1" x14ac:dyDescent="0.25">
      <c r="C4463" s="175"/>
      <c r="E4463" s="175"/>
      <c r="H4463" s="175"/>
      <c r="I4463" s="175"/>
      <c r="J4463" s="202"/>
      <c r="K4463" s="198"/>
    </row>
    <row r="4464" spans="3:11" ht="15" customHeight="1" x14ac:dyDescent="0.25">
      <c r="C4464" s="175"/>
      <c r="E4464" s="175"/>
      <c r="H4464" s="175"/>
      <c r="I4464" s="175"/>
      <c r="J4464" s="202"/>
      <c r="K4464" s="198"/>
    </row>
    <row r="4465" spans="3:11" ht="15" customHeight="1" x14ac:dyDescent="0.25">
      <c r="C4465" s="175"/>
      <c r="E4465" s="175"/>
      <c r="H4465" s="175"/>
      <c r="I4465" s="175"/>
      <c r="J4465" s="202"/>
      <c r="K4465" s="198"/>
    </row>
    <row r="4466" spans="3:11" ht="15" customHeight="1" x14ac:dyDescent="0.25">
      <c r="C4466" s="175"/>
      <c r="E4466" s="175"/>
      <c r="H4466" s="175"/>
      <c r="I4466" s="175"/>
      <c r="J4466" s="202"/>
      <c r="K4466" s="198"/>
    </row>
    <row r="4467" spans="3:11" ht="15" customHeight="1" x14ac:dyDescent="0.25">
      <c r="C4467" s="175"/>
      <c r="E4467" s="175"/>
      <c r="H4467" s="175"/>
      <c r="I4467" s="175"/>
      <c r="J4467" s="202"/>
      <c r="K4467" s="198"/>
    </row>
    <row r="4468" spans="3:11" ht="15" customHeight="1" x14ac:dyDescent="0.25">
      <c r="C4468" s="175"/>
      <c r="E4468" s="175"/>
      <c r="H4468" s="175"/>
      <c r="I4468" s="175"/>
      <c r="J4468" s="202"/>
      <c r="K4468" s="198"/>
    </row>
    <row r="4469" spans="3:11" ht="15" customHeight="1" x14ac:dyDescent="0.25">
      <c r="C4469" s="175"/>
      <c r="E4469" s="175"/>
      <c r="H4469" s="175"/>
      <c r="I4469" s="175"/>
      <c r="J4469" s="202"/>
      <c r="K4469" s="198"/>
    </row>
    <row r="4470" spans="3:11" ht="15" customHeight="1" x14ac:dyDescent="0.25">
      <c r="C4470" s="175"/>
      <c r="E4470" s="175"/>
      <c r="H4470" s="175"/>
      <c r="I4470" s="175"/>
      <c r="J4470" s="202"/>
      <c r="K4470" s="198"/>
    </row>
    <row r="4471" spans="3:11" ht="15" customHeight="1" x14ac:dyDescent="0.25">
      <c r="C4471" s="175"/>
      <c r="E4471" s="175"/>
      <c r="H4471" s="175"/>
      <c r="I4471" s="175"/>
      <c r="J4471" s="202"/>
      <c r="K4471" s="198"/>
    </row>
    <row r="4472" spans="3:11" ht="15" customHeight="1" x14ac:dyDescent="0.25">
      <c r="C4472" s="175"/>
      <c r="E4472" s="175"/>
      <c r="H4472" s="175"/>
      <c r="I4472" s="175"/>
      <c r="J4472" s="202"/>
      <c r="K4472" s="198"/>
    </row>
    <row r="4473" spans="3:11" ht="15" customHeight="1" x14ac:dyDescent="0.25">
      <c r="C4473" s="175"/>
      <c r="E4473" s="175"/>
      <c r="H4473" s="175"/>
      <c r="I4473" s="175"/>
      <c r="J4473" s="202"/>
      <c r="K4473" s="198"/>
    </row>
    <row r="4474" spans="3:11" ht="15" customHeight="1" x14ac:dyDescent="0.25">
      <c r="C4474" s="175"/>
      <c r="E4474" s="175"/>
      <c r="H4474" s="175"/>
      <c r="I4474" s="175"/>
      <c r="J4474" s="202"/>
      <c r="K4474" s="198"/>
    </row>
    <row r="4475" spans="3:11" ht="15" customHeight="1" x14ac:dyDescent="0.25">
      <c r="C4475" s="175"/>
      <c r="E4475" s="175"/>
      <c r="H4475" s="175"/>
      <c r="I4475" s="175"/>
      <c r="J4475" s="202"/>
      <c r="K4475" s="198"/>
    </row>
    <row r="4476" spans="3:11" ht="15" customHeight="1" x14ac:dyDescent="0.25">
      <c r="C4476" s="175"/>
      <c r="E4476" s="175"/>
      <c r="H4476" s="175"/>
      <c r="I4476" s="175"/>
      <c r="J4476" s="202"/>
      <c r="K4476" s="198"/>
    </row>
    <row r="4477" spans="3:11" ht="15" customHeight="1" x14ac:dyDescent="0.25">
      <c r="C4477" s="175"/>
      <c r="E4477" s="175"/>
      <c r="H4477" s="175"/>
      <c r="I4477" s="175"/>
      <c r="J4477" s="202"/>
      <c r="K4477" s="198"/>
    </row>
    <row r="4478" spans="3:11" ht="15" customHeight="1" x14ac:dyDescent="0.25">
      <c r="C4478" s="175"/>
      <c r="E4478" s="175"/>
      <c r="H4478" s="175"/>
      <c r="I4478" s="175"/>
      <c r="J4478" s="202"/>
      <c r="K4478" s="198"/>
    </row>
    <row r="4479" spans="3:11" ht="15" customHeight="1" x14ac:dyDescent="0.25">
      <c r="C4479" s="175"/>
      <c r="E4479" s="175"/>
      <c r="H4479" s="175"/>
      <c r="I4479" s="175"/>
      <c r="J4479" s="202"/>
      <c r="K4479" s="198"/>
    </row>
    <row r="4480" spans="3:11" ht="15" customHeight="1" x14ac:dyDescent="0.25">
      <c r="C4480" s="175"/>
      <c r="E4480" s="175"/>
      <c r="H4480" s="175"/>
      <c r="I4480" s="175"/>
      <c r="J4480" s="202"/>
      <c r="K4480" s="198"/>
    </row>
    <row r="4481" spans="3:11" ht="15" customHeight="1" x14ac:dyDescent="0.25">
      <c r="C4481" s="175"/>
      <c r="E4481" s="175"/>
      <c r="H4481" s="175"/>
      <c r="I4481" s="175"/>
      <c r="J4481" s="202"/>
      <c r="K4481" s="198"/>
    </row>
    <row r="4482" spans="3:11" ht="15" customHeight="1" x14ac:dyDescent="0.25">
      <c r="C4482" s="175"/>
      <c r="E4482" s="175"/>
      <c r="H4482" s="175"/>
      <c r="I4482" s="175"/>
      <c r="J4482" s="202"/>
      <c r="K4482" s="198"/>
    </row>
    <row r="4483" spans="3:11" ht="15" customHeight="1" x14ac:dyDescent="0.25">
      <c r="C4483" s="175"/>
      <c r="E4483" s="175"/>
      <c r="H4483" s="175"/>
      <c r="I4483" s="175"/>
      <c r="J4483" s="202"/>
      <c r="K4483" s="198"/>
    </row>
    <row r="4484" spans="3:11" ht="15" customHeight="1" x14ac:dyDescent="0.25">
      <c r="C4484" s="175"/>
      <c r="E4484" s="175"/>
      <c r="H4484" s="175"/>
      <c r="I4484" s="175"/>
      <c r="J4484" s="202"/>
      <c r="K4484" s="198"/>
    </row>
    <row r="4485" spans="3:11" ht="15" customHeight="1" x14ac:dyDescent="0.25">
      <c r="C4485" s="175"/>
      <c r="E4485" s="175"/>
      <c r="H4485" s="175"/>
      <c r="I4485" s="175"/>
      <c r="J4485" s="202"/>
      <c r="K4485" s="198"/>
    </row>
    <row r="4486" spans="3:11" ht="15" customHeight="1" x14ac:dyDescent="0.25">
      <c r="C4486" s="175"/>
      <c r="E4486" s="175"/>
      <c r="H4486" s="175"/>
      <c r="I4486" s="175"/>
      <c r="J4486" s="202"/>
      <c r="K4486" s="198"/>
    </row>
    <row r="4487" spans="3:11" ht="15" customHeight="1" x14ac:dyDescent="0.25">
      <c r="C4487" s="175"/>
      <c r="E4487" s="175"/>
      <c r="H4487" s="175"/>
      <c r="I4487" s="175"/>
      <c r="J4487" s="202"/>
      <c r="K4487" s="198"/>
    </row>
    <row r="4488" spans="3:11" ht="15" customHeight="1" x14ac:dyDescent="0.25">
      <c r="C4488" s="175"/>
      <c r="E4488" s="175"/>
      <c r="H4488" s="175"/>
      <c r="I4488" s="175"/>
      <c r="J4488" s="202"/>
      <c r="K4488" s="198"/>
    </row>
    <row r="4489" spans="3:11" ht="15" customHeight="1" x14ac:dyDescent="0.25">
      <c r="C4489" s="175"/>
      <c r="E4489" s="175"/>
      <c r="H4489" s="175"/>
      <c r="I4489" s="175"/>
      <c r="J4489" s="202"/>
      <c r="K4489" s="198"/>
    </row>
    <row r="4490" spans="3:11" ht="15" customHeight="1" x14ac:dyDescent="0.25">
      <c r="C4490" s="175"/>
      <c r="E4490" s="175"/>
      <c r="H4490" s="175"/>
      <c r="I4490" s="175"/>
      <c r="J4490" s="202"/>
      <c r="K4490" s="198"/>
    </row>
    <row r="4491" spans="3:11" ht="15" customHeight="1" x14ac:dyDescent="0.25">
      <c r="C4491" s="175"/>
      <c r="E4491" s="175"/>
      <c r="H4491" s="175"/>
      <c r="I4491" s="175"/>
      <c r="J4491" s="202"/>
      <c r="K4491" s="198"/>
    </row>
    <row r="4492" spans="3:11" ht="15" customHeight="1" x14ac:dyDescent="0.25">
      <c r="C4492" s="175"/>
      <c r="E4492" s="175"/>
      <c r="H4492" s="175"/>
      <c r="I4492" s="175"/>
      <c r="J4492" s="202"/>
      <c r="K4492" s="198"/>
    </row>
    <row r="4493" spans="3:11" ht="15" customHeight="1" x14ac:dyDescent="0.25">
      <c r="C4493" s="175"/>
      <c r="E4493" s="175"/>
      <c r="H4493" s="175"/>
      <c r="I4493" s="175"/>
      <c r="J4493" s="202"/>
      <c r="K4493" s="198"/>
    </row>
    <row r="4494" spans="3:11" ht="15" customHeight="1" x14ac:dyDescent="0.25">
      <c r="C4494" s="175"/>
      <c r="E4494" s="175"/>
      <c r="H4494" s="175"/>
      <c r="I4494" s="175"/>
      <c r="J4494" s="202"/>
      <c r="K4494" s="198"/>
    </row>
    <row r="4495" spans="3:11" ht="15" customHeight="1" x14ac:dyDescent="0.25">
      <c r="C4495" s="175"/>
      <c r="E4495" s="175"/>
      <c r="H4495" s="175"/>
      <c r="I4495" s="175"/>
      <c r="J4495" s="202"/>
      <c r="K4495" s="198"/>
    </row>
    <row r="4496" spans="3:11" ht="15" customHeight="1" x14ac:dyDescent="0.25">
      <c r="C4496" s="175"/>
      <c r="E4496" s="175"/>
      <c r="H4496" s="175"/>
      <c r="I4496" s="175"/>
      <c r="J4496" s="202"/>
      <c r="K4496" s="198"/>
    </row>
    <row r="4497" spans="3:11" ht="15" customHeight="1" x14ac:dyDescent="0.25">
      <c r="C4497" s="175"/>
      <c r="E4497" s="175"/>
      <c r="H4497" s="175"/>
      <c r="I4497" s="175"/>
      <c r="J4497" s="202"/>
      <c r="K4497" s="198"/>
    </row>
    <row r="4498" spans="3:11" ht="15" customHeight="1" x14ac:dyDescent="0.25">
      <c r="C4498" s="175"/>
      <c r="E4498" s="175"/>
      <c r="H4498" s="175"/>
      <c r="I4498" s="175"/>
      <c r="J4498" s="202"/>
      <c r="K4498" s="198"/>
    </row>
    <row r="4499" spans="3:11" ht="15" customHeight="1" x14ac:dyDescent="0.25">
      <c r="C4499" s="175"/>
      <c r="E4499" s="175"/>
      <c r="H4499" s="175"/>
      <c r="I4499" s="175"/>
      <c r="J4499" s="202"/>
      <c r="K4499" s="198"/>
    </row>
    <row r="4500" spans="3:11" ht="15" customHeight="1" x14ac:dyDescent="0.25">
      <c r="C4500" s="175"/>
      <c r="E4500" s="175"/>
      <c r="H4500" s="175"/>
      <c r="I4500" s="175"/>
      <c r="J4500" s="202"/>
      <c r="K4500" s="198"/>
    </row>
    <row r="4501" spans="3:11" ht="15" customHeight="1" x14ac:dyDescent="0.25">
      <c r="C4501" s="175"/>
      <c r="E4501" s="175"/>
      <c r="H4501" s="175"/>
      <c r="I4501" s="175"/>
      <c r="J4501" s="202"/>
      <c r="K4501" s="198"/>
    </row>
    <row r="4502" spans="3:11" ht="15" customHeight="1" x14ac:dyDescent="0.25">
      <c r="C4502" s="175"/>
      <c r="E4502" s="175"/>
      <c r="H4502" s="175"/>
      <c r="I4502" s="175"/>
      <c r="J4502" s="202"/>
      <c r="K4502" s="198"/>
    </row>
    <row r="4503" spans="3:11" ht="15" customHeight="1" x14ac:dyDescent="0.25">
      <c r="C4503" s="175"/>
      <c r="E4503" s="175"/>
      <c r="H4503" s="175"/>
      <c r="I4503" s="175"/>
      <c r="J4503" s="202"/>
      <c r="K4503" s="198"/>
    </row>
    <row r="4504" spans="3:11" ht="15" customHeight="1" x14ac:dyDescent="0.25">
      <c r="C4504" s="175"/>
      <c r="E4504" s="175"/>
      <c r="H4504" s="175"/>
      <c r="I4504" s="175"/>
      <c r="J4504" s="202"/>
      <c r="K4504" s="198"/>
    </row>
    <row r="4505" spans="3:11" ht="15" customHeight="1" x14ac:dyDescent="0.25">
      <c r="C4505" s="175"/>
      <c r="E4505" s="175"/>
      <c r="H4505" s="175"/>
      <c r="I4505" s="175"/>
      <c r="J4505" s="202"/>
      <c r="K4505" s="198"/>
    </row>
    <row r="4506" spans="3:11" ht="15" customHeight="1" x14ac:dyDescent="0.25">
      <c r="C4506" s="175"/>
      <c r="E4506" s="175"/>
      <c r="H4506" s="175"/>
      <c r="I4506" s="175"/>
      <c r="J4506" s="202"/>
      <c r="K4506" s="198"/>
    </row>
    <row r="4507" spans="3:11" ht="15" customHeight="1" x14ac:dyDescent="0.25">
      <c r="C4507" s="175"/>
      <c r="E4507" s="175"/>
      <c r="H4507" s="175"/>
      <c r="I4507" s="175"/>
      <c r="J4507" s="202"/>
      <c r="K4507" s="198"/>
    </row>
    <row r="4508" spans="3:11" ht="15" customHeight="1" x14ac:dyDescent="0.25">
      <c r="C4508" s="175"/>
      <c r="E4508" s="175"/>
      <c r="H4508" s="175"/>
      <c r="I4508" s="175"/>
      <c r="J4508" s="202"/>
      <c r="K4508" s="198"/>
    </row>
    <row r="4509" spans="3:11" ht="15" customHeight="1" x14ac:dyDescent="0.25">
      <c r="C4509" s="175"/>
      <c r="E4509" s="175"/>
      <c r="H4509" s="175"/>
      <c r="I4509" s="175"/>
      <c r="J4509" s="202"/>
      <c r="K4509" s="198"/>
    </row>
    <row r="4510" spans="3:11" ht="15" customHeight="1" x14ac:dyDescent="0.25">
      <c r="C4510" s="175"/>
      <c r="E4510" s="175"/>
      <c r="H4510" s="175"/>
      <c r="I4510" s="175"/>
      <c r="J4510" s="202"/>
      <c r="K4510" s="198"/>
    </row>
    <row r="4511" spans="3:11" ht="15" customHeight="1" x14ac:dyDescent="0.25">
      <c r="C4511" s="175"/>
      <c r="E4511" s="175"/>
      <c r="H4511" s="175"/>
      <c r="I4511" s="175"/>
      <c r="J4511" s="202"/>
      <c r="K4511" s="198"/>
    </row>
    <row r="4512" spans="3:11" ht="15" customHeight="1" x14ac:dyDescent="0.25">
      <c r="C4512" s="175"/>
      <c r="E4512" s="175"/>
      <c r="H4512" s="175"/>
      <c r="I4512" s="175"/>
      <c r="J4512" s="202"/>
      <c r="K4512" s="198"/>
    </row>
    <row r="4513" spans="3:11" ht="15" customHeight="1" x14ac:dyDescent="0.25">
      <c r="C4513" s="175"/>
      <c r="E4513" s="175"/>
      <c r="H4513" s="175"/>
      <c r="I4513" s="175"/>
      <c r="J4513" s="202"/>
      <c r="K4513" s="198"/>
    </row>
    <row r="4514" spans="3:11" ht="15" customHeight="1" x14ac:dyDescent="0.25">
      <c r="C4514" s="175"/>
      <c r="E4514" s="175"/>
      <c r="H4514" s="175"/>
      <c r="I4514" s="175"/>
      <c r="J4514" s="202"/>
      <c r="K4514" s="198"/>
    </row>
    <row r="4515" spans="3:11" ht="15" customHeight="1" x14ac:dyDescent="0.25">
      <c r="C4515" s="175"/>
      <c r="E4515" s="175"/>
      <c r="H4515" s="175"/>
      <c r="I4515" s="175"/>
      <c r="J4515" s="202"/>
      <c r="K4515" s="198"/>
    </row>
    <row r="4516" spans="3:11" ht="15" customHeight="1" x14ac:dyDescent="0.25">
      <c r="C4516" s="175"/>
      <c r="E4516" s="175"/>
      <c r="H4516" s="175"/>
      <c r="I4516" s="175"/>
      <c r="J4516" s="202"/>
      <c r="K4516" s="198"/>
    </row>
    <row r="4517" spans="3:11" ht="15" customHeight="1" x14ac:dyDescent="0.25">
      <c r="C4517" s="175"/>
      <c r="E4517" s="175"/>
      <c r="H4517" s="175"/>
      <c r="I4517" s="175"/>
      <c r="J4517" s="202"/>
      <c r="K4517" s="198"/>
    </row>
    <row r="4518" spans="3:11" ht="15" customHeight="1" x14ac:dyDescent="0.25">
      <c r="C4518" s="175"/>
      <c r="E4518" s="175"/>
      <c r="H4518" s="175"/>
      <c r="I4518" s="175"/>
      <c r="J4518" s="202"/>
      <c r="K4518" s="198"/>
    </row>
    <row r="4519" spans="3:11" ht="15" customHeight="1" x14ac:dyDescent="0.25">
      <c r="C4519" s="175"/>
      <c r="E4519" s="175"/>
      <c r="H4519" s="175"/>
      <c r="I4519" s="175"/>
      <c r="J4519" s="202"/>
      <c r="K4519" s="198"/>
    </row>
    <row r="4520" spans="3:11" ht="15" customHeight="1" x14ac:dyDescent="0.25">
      <c r="C4520" s="175"/>
      <c r="E4520" s="175"/>
      <c r="H4520" s="175"/>
      <c r="I4520" s="175"/>
      <c r="J4520" s="202"/>
      <c r="K4520" s="198"/>
    </row>
    <row r="4521" spans="3:11" ht="15" customHeight="1" x14ac:dyDescent="0.25">
      <c r="C4521" s="175"/>
      <c r="E4521" s="175"/>
      <c r="H4521" s="175"/>
      <c r="I4521" s="175"/>
      <c r="J4521" s="202"/>
      <c r="K4521" s="198"/>
    </row>
    <row r="4522" spans="3:11" ht="15" customHeight="1" x14ac:dyDescent="0.25">
      <c r="C4522" s="175"/>
      <c r="E4522" s="175"/>
      <c r="H4522" s="175"/>
      <c r="I4522" s="175"/>
      <c r="J4522" s="202"/>
      <c r="K4522" s="198"/>
    </row>
    <row r="4523" spans="3:11" ht="15" customHeight="1" x14ac:dyDescent="0.25">
      <c r="C4523" s="175"/>
      <c r="E4523" s="175"/>
      <c r="H4523" s="175"/>
      <c r="I4523" s="175"/>
      <c r="J4523" s="202"/>
      <c r="K4523" s="198"/>
    </row>
    <row r="4524" spans="3:11" ht="15" customHeight="1" x14ac:dyDescent="0.25">
      <c r="C4524" s="175"/>
      <c r="E4524" s="175"/>
      <c r="H4524" s="175"/>
      <c r="I4524" s="175"/>
      <c r="J4524" s="202"/>
      <c r="K4524" s="198"/>
    </row>
    <row r="4525" spans="3:11" ht="15" customHeight="1" x14ac:dyDescent="0.25">
      <c r="C4525" s="175"/>
      <c r="E4525" s="175"/>
      <c r="H4525" s="175"/>
      <c r="I4525" s="175"/>
      <c r="J4525" s="202"/>
      <c r="K4525" s="198"/>
    </row>
    <row r="4526" spans="3:11" ht="15" customHeight="1" x14ac:dyDescent="0.25">
      <c r="C4526" s="175"/>
      <c r="E4526" s="175"/>
      <c r="H4526" s="175"/>
      <c r="I4526" s="175"/>
      <c r="J4526" s="202"/>
      <c r="K4526" s="198"/>
    </row>
    <row r="4527" spans="3:11" ht="15" customHeight="1" x14ac:dyDescent="0.25">
      <c r="C4527" s="175"/>
      <c r="E4527" s="175"/>
      <c r="H4527" s="175"/>
      <c r="I4527" s="175"/>
      <c r="J4527" s="202"/>
      <c r="K4527" s="198"/>
    </row>
    <row r="4528" spans="3:11" ht="15" customHeight="1" x14ac:dyDescent="0.25">
      <c r="C4528" s="175"/>
      <c r="E4528" s="175"/>
      <c r="H4528" s="175"/>
      <c r="I4528" s="175"/>
      <c r="J4528" s="202"/>
      <c r="K4528" s="198"/>
    </row>
    <row r="4529" spans="3:11" ht="15" customHeight="1" x14ac:dyDescent="0.25">
      <c r="C4529" s="175"/>
      <c r="E4529" s="175"/>
      <c r="H4529" s="175"/>
      <c r="I4529" s="175"/>
      <c r="J4529" s="202"/>
      <c r="K4529" s="198"/>
    </row>
    <row r="4530" spans="3:11" ht="15" customHeight="1" x14ac:dyDescent="0.25">
      <c r="C4530" s="175"/>
      <c r="E4530" s="175"/>
      <c r="H4530" s="175"/>
      <c r="I4530" s="175"/>
      <c r="J4530" s="202"/>
      <c r="K4530" s="198"/>
    </row>
    <row r="4531" spans="3:11" ht="15" customHeight="1" x14ac:dyDescent="0.25">
      <c r="C4531" s="175"/>
      <c r="E4531" s="175"/>
      <c r="H4531" s="175"/>
      <c r="I4531" s="175"/>
      <c r="J4531" s="202"/>
      <c r="K4531" s="198"/>
    </row>
    <row r="4532" spans="3:11" ht="15" customHeight="1" x14ac:dyDescent="0.25">
      <c r="C4532" s="175"/>
      <c r="E4532" s="175"/>
      <c r="H4532" s="175"/>
      <c r="I4532" s="175"/>
      <c r="J4532" s="202"/>
      <c r="K4532" s="198"/>
    </row>
    <row r="4533" spans="3:11" ht="15" customHeight="1" x14ac:dyDescent="0.25">
      <c r="C4533" s="175"/>
      <c r="E4533" s="175"/>
      <c r="H4533" s="175"/>
      <c r="I4533" s="175"/>
      <c r="J4533" s="202"/>
      <c r="K4533" s="198"/>
    </row>
    <row r="4534" spans="3:11" ht="15" customHeight="1" x14ac:dyDescent="0.25">
      <c r="C4534" s="175"/>
      <c r="E4534" s="175"/>
      <c r="H4534" s="175"/>
      <c r="I4534" s="175"/>
      <c r="J4534" s="202"/>
      <c r="K4534" s="198"/>
    </row>
    <row r="4535" spans="3:11" ht="15" customHeight="1" x14ac:dyDescent="0.25">
      <c r="C4535" s="175"/>
      <c r="E4535" s="175"/>
      <c r="H4535" s="175"/>
      <c r="I4535" s="175"/>
      <c r="J4535" s="202"/>
      <c r="K4535" s="198"/>
    </row>
    <row r="4536" spans="3:11" ht="15" customHeight="1" x14ac:dyDescent="0.25">
      <c r="C4536" s="175"/>
      <c r="E4536" s="175"/>
      <c r="H4536" s="175"/>
      <c r="I4536" s="175"/>
      <c r="J4536" s="202"/>
      <c r="K4536" s="198"/>
    </row>
    <row r="4537" spans="3:11" ht="15" customHeight="1" x14ac:dyDescent="0.25">
      <c r="C4537" s="175"/>
      <c r="E4537" s="175"/>
      <c r="H4537" s="175"/>
      <c r="I4537" s="175"/>
      <c r="J4537" s="202"/>
      <c r="K4537" s="198"/>
    </row>
    <row r="4538" spans="3:11" ht="15" customHeight="1" x14ac:dyDescent="0.25">
      <c r="C4538" s="175"/>
      <c r="E4538" s="175"/>
      <c r="H4538" s="175"/>
      <c r="I4538" s="175"/>
      <c r="J4538" s="202"/>
      <c r="K4538" s="198"/>
    </row>
    <row r="4539" spans="3:11" ht="15" customHeight="1" x14ac:dyDescent="0.25">
      <c r="C4539" s="175"/>
      <c r="E4539" s="175"/>
      <c r="H4539" s="175"/>
      <c r="I4539" s="175"/>
      <c r="J4539" s="202"/>
      <c r="K4539" s="198"/>
    </row>
    <row r="4540" spans="3:11" ht="15" customHeight="1" x14ac:dyDescent="0.25">
      <c r="C4540" s="175"/>
      <c r="E4540" s="175"/>
      <c r="H4540" s="175"/>
      <c r="I4540" s="175"/>
      <c r="J4540" s="202"/>
      <c r="K4540" s="198"/>
    </row>
    <row r="4541" spans="3:11" ht="15" customHeight="1" x14ac:dyDescent="0.25">
      <c r="C4541" s="175"/>
      <c r="E4541" s="175"/>
      <c r="H4541" s="175"/>
      <c r="I4541" s="175"/>
      <c r="J4541" s="202"/>
      <c r="K4541" s="198"/>
    </row>
    <row r="4542" spans="3:11" ht="15" customHeight="1" x14ac:dyDescent="0.25">
      <c r="C4542" s="175"/>
      <c r="E4542" s="175"/>
      <c r="H4542" s="175"/>
      <c r="I4542" s="175"/>
      <c r="J4542" s="202"/>
      <c r="K4542" s="198"/>
    </row>
    <row r="4543" spans="3:11" ht="15" customHeight="1" x14ac:dyDescent="0.25">
      <c r="C4543" s="175"/>
      <c r="E4543" s="175"/>
      <c r="H4543" s="175"/>
      <c r="I4543" s="175"/>
      <c r="J4543" s="202"/>
      <c r="K4543" s="198"/>
    </row>
    <row r="4544" spans="3:11" ht="15" customHeight="1" x14ac:dyDescent="0.25">
      <c r="C4544" s="175"/>
      <c r="E4544" s="175"/>
      <c r="H4544" s="175"/>
      <c r="I4544" s="175"/>
      <c r="J4544" s="202"/>
      <c r="K4544" s="198"/>
    </row>
    <row r="4545" spans="3:11" ht="15" customHeight="1" x14ac:dyDescent="0.25">
      <c r="C4545" s="175"/>
      <c r="E4545" s="175"/>
      <c r="H4545" s="175"/>
      <c r="I4545" s="175"/>
      <c r="J4545" s="202"/>
      <c r="K4545" s="198"/>
    </row>
    <row r="4546" spans="3:11" ht="15" customHeight="1" x14ac:dyDescent="0.25">
      <c r="C4546" s="175"/>
      <c r="E4546" s="175"/>
      <c r="H4546" s="175"/>
      <c r="I4546" s="175"/>
      <c r="J4546" s="202"/>
      <c r="K4546" s="198"/>
    </row>
    <row r="4547" spans="3:11" ht="15" customHeight="1" x14ac:dyDescent="0.25">
      <c r="C4547" s="175"/>
      <c r="E4547" s="175"/>
      <c r="H4547" s="175"/>
      <c r="I4547" s="175"/>
      <c r="J4547" s="202"/>
      <c r="K4547" s="198"/>
    </row>
    <row r="4548" spans="3:11" ht="15" customHeight="1" x14ac:dyDescent="0.25">
      <c r="C4548" s="175"/>
      <c r="E4548" s="175"/>
      <c r="H4548" s="175"/>
      <c r="I4548" s="175"/>
      <c r="J4548" s="202"/>
      <c r="K4548" s="198"/>
    </row>
    <row r="4549" spans="3:11" ht="15" customHeight="1" x14ac:dyDescent="0.25">
      <c r="C4549" s="175"/>
      <c r="E4549" s="175"/>
      <c r="H4549" s="175"/>
      <c r="I4549" s="175"/>
      <c r="J4549" s="202"/>
      <c r="K4549" s="198"/>
    </row>
    <row r="4550" spans="3:11" ht="15" customHeight="1" x14ac:dyDescent="0.25">
      <c r="C4550" s="175"/>
      <c r="E4550" s="175"/>
      <c r="H4550" s="175"/>
      <c r="I4550" s="175"/>
      <c r="J4550" s="202"/>
      <c r="K4550" s="198"/>
    </row>
    <row r="4551" spans="3:11" ht="15" customHeight="1" x14ac:dyDescent="0.25">
      <c r="C4551" s="175"/>
      <c r="E4551" s="175"/>
      <c r="H4551" s="175"/>
      <c r="I4551" s="175"/>
      <c r="J4551" s="202"/>
      <c r="K4551" s="198"/>
    </row>
    <row r="4552" spans="3:11" ht="15" customHeight="1" x14ac:dyDescent="0.25">
      <c r="C4552" s="175"/>
      <c r="E4552" s="175"/>
      <c r="H4552" s="175"/>
      <c r="I4552" s="175"/>
      <c r="J4552" s="202"/>
      <c r="K4552" s="198"/>
    </row>
    <row r="4553" spans="3:11" ht="15" customHeight="1" x14ac:dyDescent="0.25">
      <c r="C4553" s="175"/>
      <c r="E4553" s="175"/>
      <c r="H4553" s="175"/>
      <c r="I4553" s="175"/>
      <c r="J4553" s="202"/>
      <c r="K4553" s="198"/>
    </row>
    <row r="4554" spans="3:11" ht="15" customHeight="1" x14ac:dyDescent="0.25">
      <c r="C4554" s="175"/>
      <c r="E4554" s="175"/>
      <c r="H4554" s="175"/>
      <c r="I4554" s="175"/>
      <c r="J4554" s="202"/>
      <c r="K4554" s="198"/>
    </row>
    <row r="4555" spans="3:11" ht="15" customHeight="1" x14ac:dyDescent="0.25">
      <c r="C4555" s="175"/>
      <c r="E4555" s="175"/>
      <c r="H4555" s="175"/>
      <c r="I4555" s="175"/>
      <c r="J4555" s="202"/>
      <c r="K4555" s="198"/>
    </row>
    <row r="4556" spans="3:11" ht="15" customHeight="1" x14ac:dyDescent="0.25">
      <c r="C4556" s="175"/>
      <c r="E4556" s="175"/>
      <c r="H4556" s="175"/>
      <c r="I4556" s="175"/>
      <c r="J4556" s="202"/>
      <c r="K4556" s="198"/>
    </row>
    <row r="4557" spans="3:11" ht="15" customHeight="1" x14ac:dyDescent="0.25">
      <c r="C4557" s="175"/>
      <c r="E4557" s="175"/>
      <c r="H4557" s="175"/>
      <c r="I4557" s="175"/>
      <c r="J4557" s="202"/>
      <c r="K4557" s="198"/>
    </row>
    <row r="4558" spans="3:11" ht="15" customHeight="1" x14ac:dyDescent="0.25">
      <c r="C4558" s="175"/>
      <c r="E4558" s="175"/>
      <c r="H4558" s="175"/>
      <c r="I4558" s="175"/>
      <c r="J4558" s="202"/>
      <c r="K4558" s="198"/>
    </row>
    <row r="4559" spans="3:11" ht="15" customHeight="1" x14ac:dyDescent="0.25">
      <c r="C4559" s="175"/>
      <c r="E4559" s="175"/>
      <c r="H4559" s="175"/>
      <c r="I4559" s="175"/>
      <c r="J4559" s="202"/>
      <c r="K4559" s="198"/>
    </row>
    <row r="4560" spans="3:11" ht="15" customHeight="1" x14ac:dyDescent="0.25">
      <c r="C4560" s="175"/>
      <c r="E4560" s="175"/>
      <c r="H4560" s="175"/>
      <c r="I4560" s="175"/>
      <c r="J4560" s="202"/>
      <c r="K4560" s="198"/>
    </row>
    <row r="4561" spans="3:11" ht="15" customHeight="1" x14ac:dyDescent="0.25">
      <c r="C4561" s="175"/>
      <c r="E4561" s="175"/>
      <c r="H4561" s="175"/>
      <c r="I4561" s="175"/>
      <c r="J4561" s="202"/>
      <c r="K4561" s="198"/>
    </row>
    <row r="4562" spans="3:11" ht="15" customHeight="1" x14ac:dyDescent="0.25">
      <c r="C4562" s="175"/>
      <c r="E4562" s="175"/>
      <c r="H4562" s="175"/>
      <c r="I4562" s="175"/>
      <c r="J4562" s="202"/>
      <c r="K4562" s="198"/>
    </row>
    <row r="4563" spans="3:11" ht="15" customHeight="1" x14ac:dyDescent="0.25">
      <c r="C4563" s="175"/>
      <c r="E4563" s="175"/>
      <c r="H4563" s="175"/>
      <c r="I4563" s="175"/>
      <c r="J4563" s="202"/>
      <c r="K4563" s="198"/>
    </row>
    <row r="4564" spans="3:11" ht="15" customHeight="1" x14ac:dyDescent="0.25">
      <c r="C4564" s="175"/>
      <c r="E4564" s="175"/>
      <c r="H4564" s="175"/>
      <c r="I4564" s="175"/>
      <c r="J4564" s="202"/>
      <c r="K4564" s="198"/>
    </row>
    <row r="4565" spans="3:11" ht="15" customHeight="1" x14ac:dyDescent="0.25">
      <c r="C4565" s="175"/>
      <c r="E4565" s="175"/>
      <c r="H4565" s="175"/>
      <c r="I4565" s="175"/>
      <c r="J4565" s="202"/>
      <c r="K4565" s="198"/>
    </row>
    <row r="4566" spans="3:11" ht="15" customHeight="1" x14ac:dyDescent="0.25">
      <c r="C4566" s="175"/>
      <c r="E4566" s="175"/>
      <c r="H4566" s="175"/>
      <c r="I4566" s="175"/>
      <c r="J4566" s="202"/>
      <c r="K4566" s="198"/>
    </row>
    <row r="4567" spans="3:11" ht="15" customHeight="1" x14ac:dyDescent="0.25">
      <c r="C4567" s="175"/>
      <c r="E4567" s="175"/>
      <c r="H4567" s="175"/>
      <c r="I4567" s="175"/>
      <c r="J4567" s="202"/>
      <c r="K4567" s="198"/>
    </row>
    <row r="4568" spans="3:11" ht="15" customHeight="1" x14ac:dyDescent="0.25">
      <c r="C4568" s="175"/>
      <c r="E4568" s="175"/>
      <c r="H4568" s="175"/>
      <c r="I4568" s="175"/>
      <c r="J4568" s="202"/>
      <c r="K4568" s="198"/>
    </row>
    <row r="4569" spans="3:11" ht="15" customHeight="1" x14ac:dyDescent="0.25">
      <c r="C4569" s="175"/>
      <c r="E4569" s="175"/>
      <c r="H4569" s="175"/>
      <c r="I4569" s="175"/>
      <c r="J4569" s="202"/>
      <c r="K4569" s="198"/>
    </row>
    <row r="4570" spans="3:11" ht="15" customHeight="1" x14ac:dyDescent="0.25">
      <c r="C4570" s="175"/>
      <c r="E4570" s="175"/>
      <c r="H4570" s="175"/>
      <c r="I4570" s="175"/>
      <c r="J4570" s="202"/>
      <c r="K4570" s="198"/>
    </row>
    <row r="4571" spans="3:11" ht="15" customHeight="1" x14ac:dyDescent="0.25">
      <c r="C4571" s="175"/>
      <c r="E4571" s="175"/>
      <c r="H4571" s="175"/>
      <c r="I4571" s="175"/>
      <c r="J4571" s="202"/>
      <c r="K4571" s="198"/>
    </row>
    <row r="4572" spans="3:11" ht="15" customHeight="1" x14ac:dyDescent="0.25">
      <c r="C4572" s="175"/>
      <c r="E4572" s="175"/>
      <c r="H4572" s="175"/>
      <c r="I4572" s="175"/>
      <c r="J4572" s="202"/>
      <c r="K4572" s="198"/>
    </row>
    <row r="4573" spans="3:11" ht="15" customHeight="1" x14ac:dyDescent="0.25">
      <c r="C4573" s="175"/>
      <c r="E4573" s="175"/>
      <c r="H4573" s="175"/>
      <c r="I4573" s="175"/>
      <c r="J4573" s="202"/>
      <c r="K4573" s="198"/>
    </row>
    <row r="4574" spans="3:11" ht="15" customHeight="1" x14ac:dyDescent="0.25">
      <c r="C4574" s="175"/>
      <c r="E4574" s="175"/>
      <c r="H4574" s="175"/>
      <c r="I4574" s="175"/>
      <c r="J4574" s="202"/>
      <c r="K4574" s="198"/>
    </row>
    <row r="4575" spans="3:11" ht="15" customHeight="1" x14ac:dyDescent="0.25">
      <c r="C4575" s="175"/>
      <c r="E4575" s="175"/>
      <c r="H4575" s="175"/>
      <c r="I4575" s="175"/>
      <c r="J4575" s="202"/>
      <c r="K4575" s="198"/>
    </row>
    <row r="4576" spans="3:11" ht="15" customHeight="1" x14ac:dyDescent="0.25">
      <c r="C4576" s="175"/>
      <c r="E4576" s="175"/>
      <c r="H4576" s="175"/>
      <c r="I4576" s="175"/>
      <c r="J4576" s="202"/>
      <c r="K4576" s="198"/>
    </row>
    <row r="4577" spans="3:11" ht="15" customHeight="1" x14ac:dyDescent="0.25">
      <c r="C4577" s="175"/>
      <c r="E4577" s="175"/>
      <c r="H4577" s="175"/>
      <c r="I4577" s="175"/>
      <c r="J4577" s="202"/>
      <c r="K4577" s="198"/>
    </row>
    <row r="4578" spans="3:11" ht="15" customHeight="1" x14ac:dyDescent="0.25">
      <c r="C4578" s="175"/>
      <c r="E4578" s="175"/>
      <c r="H4578" s="175"/>
      <c r="I4578" s="175"/>
      <c r="J4578" s="202"/>
      <c r="K4578" s="198"/>
    </row>
    <row r="4579" spans="3:11" ht="15" customHeight="1" x14ac:dyDescent="0.25">
      <c r="C4579" s="175"/>
      <c r="E4579" s="175"/>
      <c r="H4579" s="175"/>
      <c r="I4579" s="175"/>
      <c r="J4579" s="202"/>
      <c r="K4579" s="198"/>
    </row>
    <row r="4580" spans="3:11" ht="15" customHeight="1" x14ac:dyDescent="0.25">
      <c r="C4580" s="175"/>
      <c r="E4580" s="175"/>
      <c r="H4580" s="175"/>
      <c r="I4580" s="175"/>
      <c r="J4580" s="202"/>
      <c r="K4580" s="198"/>
    </row>
    <row r="4581" spans="3:11" ht="15" customHeight="1" x14ac:dyDescent="0.25">
      <c r="C4581" s="175"/>
      <c r="E4581" s="175"/>
      <c r="H4581" s="175"/>
      <c r="I4581" s="175"/>
      <c r="J4581" s="202"/>
      <c r="K4581" s="198"/>
    </row>
    <row r="4582" spans="3:11" ht="15" customHeight="1" x14ac:dyDescent="0.25">
      <c r="C4582" s="175"/>
      <c r="E4582" s="175"/>
      <c r="H4582" s="175"/>
      <c r="I4582" s="175"/>
      <c r="J4582" s="202"/>
      <c r="K4582" s="198"/>
    </row>
    <row r="4583" spans="3:11" ht="15" customHeight="1" x14ac:dyDescent="0.25">
      <c r="C4583" s="175"/>
      <c r="E4583" s="175"/>
      <c r="H4583" s="175"/>
      <c r="I4583" s="175"/>
      <c r="J4583" s="202"/>
      <c r="K4583" s="198"/>
    </row>
    <row r="4584" spans="3:11" ht="15" customHeight="1" x14ac:dyDescent="0.25">
      <c r="C4584" s="175"/>
      <c r="E4584" s="175"/>
      <c r="H4584" s="175"/>
      <c r="I4584" s="175"/>
      <c r="J4584" s="202"/>
      <c r="K4584" s="198"/>
    </row>
    <row r="4585" spans="3:11" ht="15" customHeight="1" x14ac:dyDescent="0.25">
      <c r="C4585" s="175"/>
      <c r="E4585" s="175"/>
      <c r="H4585" s="175"/>
      <c r="I4585" s="175"/>
      <c r="J4585" s="202"/>
      <c r="K4585" s="198"/>
    </row>
    <row r="4586" spans="3:11" ht="15" customHeight="1" x14ac:dyDescent="0.25">
      <c r="C4586" s="175"/>
      <c r="E4586" s="175"/>
      <c r="H4586" s="175"/>
      <c r="I4586" s="175"/>
      <c r="J4586" s="202"/>
      <c r="K4586" s="198"/>
    </row>
    <row r="4587" spans="3:11" ht="15" customHeight="1" x14ac:dyDescent="0.25">
      <c r="C4587" s="175"/>
      <c r="E4587" s="175"/>
      <c r="H4587" s="175"/>
      <c r="I4587" s="175"/>
      <c r="J4587" s="202"/>
      <c r="K4587" s="198"/>
    </row>
    <row r="4588" spans="3:11" ht="15" customHeight="1" x14ac:dyDescent="0.25">
      <c r="C4588" s="175"/>
      <c r="E4588" s="175"/>
      <c r="H4588" s="175"/>
      <c r="I4588" s="175"/>
      <c r="J4588" s="202"/>
      <c r="K4588" s="198"/>
    </row>
    <row r="4589" spans="3:11" ht="15" customHeight="1" x14ac:dyDescent="0.25">
      <c r="C4589" s="175"/>
      <c r="E4589" s="175"/>
      <c r="H4589" s="175"/>
      <c r="I4589" s="175"/>
      <c r="J4589" s="202"/>
      <c r="K4589" s="198"/>
    </row>
    <row r="4590" spans="3:11" ht="15" customHeight="1" x14ac:dyDescent="0.25">
      <c r="C4590" s="175"/>
      <c r="E4590" s="175"/>
      <c r="H4590" s="175"/>
      <c r="I4590" s="175"/>
      <c r="J4590" s="202"/>
      <c r="K4590" s="198"/>
    </row>
    <row r="4591" spans="3:11" ht="15" customHeight="1" x14ac:dyDescent="0.25">
      <c r="C4591" s="175"/>
      <c r="E4591" s="175"/>
      <c r="H4591" s="175"/>
      <c r="I4591" s="175"/>
      <c r="J4591" s="202"/>
      <c r="K4591" s="198"/>
    </row>
    <row r="4592" spans="3:11" ht="15" customHeight="1" x14ac:dyDescent="0.25">
      <c r="C4592" s="175"/>
      <c r="E4592" s="175"/>
      <c r="H4592" s="175"/>
      <c r="I4592" s="175"/>
      <c r="J4592" s="202"/>
      <c r="K4592" s="198"/>
    </row>
    <row r="4593" spans="3:11" ht="15" customHeight="1" x14ac:dyDescent="0.25">
      <c r="C4593" s="175"/>
      <c r="E4593" s="175"/>
      <c r="H4593" s="175"/>
      <c r="I4593" s="175"/>
      <c r="J4593" s="202"/>
      <c r="K4593" s="198"/>
    </row>
    <row r="4594" spans="3:11" ht="15" customHeight="1" x14ac:dyDescent="0.25">
      <c r="C4594" s="175"/>
      <c r="E4594" s="175"/>
      <c r="H4594" s="175"/>
      <c r="I4594" s="175"/>
      <c r="J4594" s="202"/>
      <c r="K4594" s="198"/>
    </row>
    <row r="4595" spans="3:11" ht="15" customHeight="1" x14ac:dyDescent="0.25">
      <c r="C4595" s="175"/>
      <c r="E4595" s="175"/>
      <c r="H4595" s="175"/>
      <c r="I4595" s="175"/>
      <c r="J4595" s="202"/>
      <c r="K4595" s="198"/>
    </row>
    <row r="4596" spans="3:11" ht="15" customHeight="1" x14ac:dyDescent="0.25">
      <c r="C4596" s="175"/>
      <c r="E4596" s="175"/>
      <c r="H4596" s="175"/>
      <c r="I4596" s="175"/>
      <c r="J4596" s="202"/>
      <c r="K4596" s="198"/>
    </row>
    <row r="4597" spans="3:11" ht="15" customHeight="1" x14ac:dyDescent="0.25">
      <c r="C4597" s="175"/>
      <c r="E4597" s="175"/>
      <c r="H4597" s="175"/>
      <c r="I4597" s="175"/>
      <c r="J4597" s="202"/>
      <c r="K4597" s="198"/>
    </row>
    <row r="4598" spans="3:11" ht="15" customHeight="1" x14ac:dyDescent="0.25">
      <c r="C4598" s="175"/>
      <c r="E4598" s="175"/>
      <c r="H4598" s="175"/>
      <c r="I4598" s="175"/>
      <c r="J4598" s="202"/>
      <c r="K4598" s="198"/>
    </row>
    <row r="4599" spans="3:11" ht="15" customHeight="1" x14ac:dyDescent="0.25">
      <c r="C4599" s="175"/>
      <c r="E4599" s="175"/>
      <c r="H4599" s="175"/>
      <c r="I4599" s="175"/>
      <c r="J4599" s="202"/>
      <c r="K4599" s="198"/>
    </row>
    <row r="4600" spans="3:11" ht="15" customHeight="1" x14ac:dyDescent="0.25">
      <c r="C4600" s="175"/>
      <c r="E4600" s="175"/>
      <c r="H4600" s="175"/>
      <c r="I4600" s="175"/>
      <c r="J4600" s="202"/>
      <c r="K4600" s="198"/>
    </row>
    <row r="4601" spans="3:11" ht="15" customHeight="1" x14ac:dyDescent="0.25">
      <c r="C4601" s="175"/>
      <c r="E4601" s="175"/>
      <c r="H4601" s="175"/>
      <c r="I4601" s="175"/>
      <c r="J4601" s="202"/>
      <c r="K4601" s="198"/>
    </row>
    <row r="4602" spans="3:11" ht="15" customHeight="1" x14ac:dyDescent="0.25">
      <c r="C4602" s="175"/>
      <c r="E4602" s="175"/>
      <c r="H4602" s="175"/>
      <c r="I4602" s="175"/>
      <c r="J4602" s="202"/>
      <c r="K4602" s="198"/>
    </row>
    <row r="4603" spans="3:11" ht="15" customHeight="1" x14ac:dyDescent="0.25">
      <c r="C4603" s="175"/>
      <c r="E4603" s="175"/>
      <c r="H4603" s="175"/>
      <c r="I4603" s="175"/>
      <c r="J4603" s="202"/>
      <c r="K4603" s="198"/>
    </row>
    <row r="4604" spans="3:11" ht="15" customHeight="1" x14ac:dyDescent="0.25">
      <c r="C4604" s="175"/>
      <c r="E4604" s="175"/>
      <c r="H4604" s="175"/>
      <c r="I4604" s="175"/>
      <c r="J4604" s="202"/>
      <c r="K4604" s="198"/>
    </row>
    <row r="4605" spans="3:11" ht="15" customHeight="1" x14ac:dyDescent="0.25">
      <c r="C4605" s="175"/>
      <c r="E4605" s="175"/>
      <c r="H4605" s="175"/>
      <c r="I4605" s="175"/>
      <c r="J4605" s="202"/>
      <c r="K4605" s="198"/>
    </row>
    <row r="4606" spans="3:11" ht="15" customHeight="1" x14ac:dyDescent="0.25">
      <c r="C4606" s="175"/>
      <c r="E4606" s="175"/>
      <c r="H4606" s="175"/>
      <c r="I4606" s="175"/>
      <c r="J4606" s="202"/>
      <c r="K4606" s="198"/>
    </row>
    <row r="4607" spans="3:11" ht="15" customHeight="1" x14ac:dyDescent="0.25">
      <c r="C4607" s="175"/>
      <c r="E4607" s="175"/>
      <c r="H4607" s="175"/>
      <c r="I4607" s="175"/>
      <c r="J4607" s="202"/>
      <c r="K4607" s="198"/>
    </row>
    <row r="4608" spans="3:11" ht="15" customHeight="1" x14ac:dyDescent="0.25">
      <c r="C4608" s="175"/>
      <c r="E4608" s="175"/>
      <c r="H4608" s="175"/>
      <c r="I4608" s="175"/>
      <c r="J4608" s="202"/>
      <c r="K4608" s="198"/>
    </row>
    <row r="4609" spans="3:11" ht="15" customHeight="1" x14ac:dyDescent="0.25">
      <c r="C4609" s="175"/>
      <c r="E4609" s="175"/>
      <c r="H4609" s="175"/>
      <c r="I4609" s="175"/>
      <c r="J4609" s="202"/>
      <c r="K4609" s="198"/>
    </row>
    <row r="4610" spans="3:11" ht="15" customHeight="1" x14ac:dyDescent="0.25">
      <c r="C4610" s="175"/>
      <c r="E4610" s="175"/>
      <c r="H4610" s="175"/>
      <c r="I4610" s="175"/>
      <c r="J4610" s="202"/>
      <c r="K4610" s="198"/>
    </row>
    <row r="4611" spans="3:11" ht="15" customHeight="1" x14ac:dyDescent="0.25">
      <c r="C4611" s="175"/>
      <c r="E4611" s="175"/>
      <c r="H4611" s="175"/>
      <c r="I4611" s="175"/>
      <c r="J4611" s="202"/>
      <c r="K4611" s="198"/>
    </row>
    <row r="4612" spans="3:11" ht="15" customHeight="1" x14ac:dyDescent="0.25">
      <c r="C4612" s="175"/>
      <c r="E4612" s="175"/>
      <c r="H4612" s="175"/>
      <c r="I4612" s="175"/>
      <c r="J4612" s="202"/>
      <c r="K4612" s="198"/>
    </row>
    <row r="4613" spans="3:11" ht="15" customHeight="1" x14ac:dyDescent="0.25">
      <c r="C4613" s="175"/>
      <c r="E4613" s="175"/>
      <c r="H4613" s="175"/>
      <c r="I4613" s="175"/>
      <c r="J4613" s="202"/>
      <c r="K4613" s="198"/>
    </row>
    <row r="4614" spans="3:11" ht="15" customHeight="1" x14ac:dyDescent="0.25">
      <c r="C4614" s="175"/>
      <c r="E4614" s="175"/>
      <c r="H4614" s="175"/>
      <c r="I4614" s="175"/>
      <c r="J4614" s="202"/>
      <c r="K4614" s="198"/>
    </row>
    <row r="4615" spans="3:11" ht="15" customHeight="1" x14ac:dyDescent="0.25">
      <c r="C4615" s="175"/>
      <c r="E4615" s="175"/>
      <c r="H4615" s="175"/>
      <c r="I4615" s="175"/>
      <c r="J4615" s="202"/>
      <c r="K4615" s="198"/>
    </row>
    <row r="4616" spans="3:11" ht="15" customHeight="1" x14ac:dyDescent="0.25">
      <c r="C4616" s="175"/>
      <c r="E4616" s="175"/>
      <c r="H4616" s="175"/>
      <c r="I4616" s="175"/>
      <c r="J4616" s="202"/>
      <c r="K4616" s="198"/>
    </row>
    <row r="4617" spans="3:11" ht="15" customHeight="1" x14ac:dyDescent="0.25">
      <c r="C4617" s="175"/>
      <c r="E4617" s="175"/>
      <c r="H4617" s="175"/>
      <c r="I4617" s="175"/>
      <c r="J4617" s="202"/>
      <c r="K4617" s="198"/>
    </row>
    <row r="4618" spans="3:11" ht="15" customHeight="1" x14ac:dyDescent="0.25">
      <c r="C4618" s="175"/>
      <c r="E4618" s="175"/>
      <c r="H4618" s="175"/>
      <c r="I4618" s="175"/>
      <c r="J4618" s="202"/>
      <c r="K4618" s="198"/>
    </row>
    <row r="4619" spans="3:11" ht="15" customHeight="1" x14ac:dyDescent="0.25">
      <c r="C4619" s="175"/>
      <c r="E4619" s="175"/>
      <c r="H4619" s="175"/>
      <c r="I4619" s="175"/>
      <c r="J4619" s="202"/>
      <c r="K4619" s="198"/>
    </row>
    <row r="4620" spans="3:11" ht="15" customHeight="1" x14ac:dyDescent="0.25">
      <c r="C4620" s="175"/>
      <c r="E4620" s="175"/>
      <c r="H4620" s="175"/>
      <c r="I4620" s="175"/>
      <c r="J4620" s="202"/>
      <c r="K4620" s="198"/>
    </row>
    <row r="4621" spans="3:11" ht="15" customHeight="1" x14ac:dyDescent="0.25">
      <c r="C4621" s="175"/>
      <c r="E4621" s="175"/>
      <c r="H4621" s="175"/>
      <c r="I4621" s="175"/>
      <c r="J4621" s="202"/>
      <c r="K4621" s="198"/>
    </row>
    <row r="4622" spans="3:11" ht="15" customHeight="1" x14ac:dyDescent="0.25">
      <c r="C4622" s="175"/>
      <c r="E4622" s="175"/>
      <c r="H4622" s="175"/>
      <c r="I4622" s="175"/>
      <c r="J4622" s="202"/>
      <c r="K4622" s="198"/>
    </row>
    <row r="4623" spans="3:11" ht="15" customHeight="1" x14ac:dyDescent="0.25">
      <c r="C4623" s="175"/>
      <c r="E4623" s="175"/>
      <c r="H4623" s="175"/>
      <c r="I4623" s="175"/>
      <c r="J4623" s="202"/>
      <c r="K4623" s="198"/>
    </row>
    <row r="4624" spans="3:11" ht="15" customHeight="1" x14ac:dyDescent="0.25">
      <c r="C4624" s="175"/>
      <c r="E4624" s="175"/>
      <c r="H4624" s="175"/>
      <c r="I4624" s="175"/>
      <c r="J4624" s="202"/>
      <c r="K4624" s="198"/>
    </row>
    <row r="4625" spans="3:11" ht="15" customHeight="1" x14ac:dyDescent="0.25">
      <c r="C4625" s="175"/>
      <c r="E4625" s="175"/>
      <c r="H4625" s="175"/>
      <c r="I4625" s="175"/>
      <c r="J4625" s="202"/>
      <c r="K4625" s="198"/>
    </row>
    <row r="4626" spans="3:11" ht="15" customHeight="1" x14ac:dyDescent="0.25">
      <c r="C4626" s="175"/>
      <c r="E4626" s="175"/>
      <c r="H4626" s="175"/>
      <c r="I4626" s="175"/>
      <c r="J4626" s="202"/>
      <c r="K4626" s="198"/>
    </row>
    <row r="4627" spans="3:11" ht="15" customHeight="1" x14ac:dyDescent="0.25">
      <c r="C4627" s="175"/>
      <c r="E4627" s="175"/>
      <c r="H4627" s="175"/>
      <c r="I4627" s="175"/>
      <c r="J4627" s="202"/>
      <c r="K4627" s="198"/>
    </row>
    <row r="4628" spans="3:11" ht="15" customHeight="1" x14ac:dyDescent="0.25">
      <c r="C4628" s="175"/>
      <c r="E4628" s="175"/>
      <c r="H4628" s="175"/>
      <c r="I4628" s="175"/>
      <c r="J4628" s="202"/>
      <c r="K4628" s="198"/>
    </row>
    <row r="4629" spans="3:11" ht="15" customHeight="1" x14ac:dyDescent="0.25">
      <c r="C4629" s="175"/>
      <c r="E4629" s="175"/>
      <c r="H4629" s="175"/>
      <c r="I4629" s="175"/>
      <c r="J4629" s="202"/>
      <c r="K4629" s="198"/>
    </row>
    <row r="4630" spans="3:11" ht="15" customHeight="1" x14ac:dyDescent="0.25">
      <c r="C4630" s="175"/>
      <c r="E4630" s="175"/>
      <c r="H4630" s="175"/>
      <c r="I4630" s="175"/>
      <c r="J4630" s="202"/>
      <c r="K4630" s="198"/>
    </row>
    <row r="4631" spans="3:11" ht="15" customHeight="1" x14ac:dyDescent="0.25">
      <c r="C4631" s="175"/>
      <c r="E4631" s="175"/>
      <c r="H4631" s="175"/>
      <c r="I4631" s="175"/>
      <c r="J4631" s="202"/>
      <c r="K4631" s="198"/>
    </row>
    <row r="4632" spans="3:11" ht="15" customHeight="1" x14ac:dyDescent="0.25">
      <c r="C4632" s="175"/>
      <c r="E4632" s="175"/>
      <c r="H4632" s="175"/>
      <c r="I4632" s="175"/>
      <c r="J4632" s="202"/>
      <c r="K4632" s="198"/>
    </row>
    <row r="4633" spans="3:11" ht="15" customHeight="1" x14ac:dyDescent="0.25">
      <c r="C4633" s="175"/>
      <c r="E4633" s="175"/>
      <c r="H4633" s="175"/>
      <c r="I4633" s="175"/>
      <c r="J4633" s="202"/>
      <c r="K4633" s="198"/>
    </row>
    <row r="4634" spans="3:11" ht="15" customHeight="1" x14ac:dyDescent="0.25">
      <c r="C4634" s="175"/>
      <c r="E4634" s="175"/>
      <c r="H4634" s="175"/>
      <c r="I4634" s="175"/>
      <c r="J4634" s="202"/>
      <c r="K4634" s="198"/>
    </row>
    <row r="4635" spans="3:11" ht="15" customHeight="1" x14ac:dyDescent="0.25">
      <c r="C4635" s="175"/>
      <c r="E4635" s="175"/>
      <c r="H4635" s="175"/>
      <c r="I4635" s="175"/>
      <c r="J4635" s="202"/>
      <c r="K4635" s="198"/>
    </row>
    <row r="4636" spans="3:11" ht="15" customHeight="1" x14ac:dyDescent="0.25">
      <c r="C4636" s="175"/>
      <c r="E4636" s="175"/>
      <c r="H4636" s="175"/>
      <c r="I4636" s="175"/>
      <c r="J4636" s="202"/>
      <c r="K4636" s="198"/>
    </row>
    <row r="4637" spans="3:11" ht="15" customHeight="1" x14ac:dyDescent="0.25">
      <c r="C4637" s="175"/>
      <c r="E4637" s="175"/>
      <c r="H4637" s="175"/>
      <c r="I4637" s="175"/>
      <c r="J4637" s="202"/>
      <c r="K4637" s="198"/>
    </row>
    <row r="4638" spans="3:11" ht="15" customHeight="1" x14ac:dyDescent="0.25">
      <c r="C4638" s="175"/>
      <c r="E4638" s="175"/>
      <c r="H4638" s="175"/>
      <c r="I4638" s="175"/>
      <c r="J4638" s="202"/>
      <c r="K4638" s="198"/>
    </row>
    <row r="4639" spans="3:11" ht="15" customHeight="1" x14ac:dyDescent="0.25">
      <c r="C4639" s="175"/>
      <c r="E4639" s="175"/>
      <c r="H4639" s="175"/>
      <c r="I4639" s="175"/>
      <c r="J4639" s="202"/>
      <c r="K4639" s="198"/>
    </row>
    <row r="4640" spans="3:11" ht="15" customHeight="1" x14ac:dyDescent="0.25">
      <c r="C4640" s="175"/>
      <c r="E4640" s="175"/>
      <c r="H4640" s="175"/>
      <c r="I4640" s="175"/>
      <c r="J4640" s="202"/>
      <c r="K4640" s="198"/>
    </row>
    <row r="4641" spans="3:11" ht="15" customHeight="1" x14ac:dyDescent="0.25">
      <c r="C4641" s="175"/>
      <c r="E4641" s="175"/>
      <c r="H4641" s="175"/>
      <c r="I4641" s="175"/>
      <c r="J4641" s="202"/>
      <c r="K4641" s="198"/>
    </row>
    <row r="4642" spans="3:11" ht="15" customHeight="1" x14ac:dyDescent="0.25">
      <c r="C4642" s="175"/>
      <c r="E4642" s="175"/>
      <c r="H4642" s="175"/>
      <c r="I4642" s="175"/>
      <c r="J4642" s="202"/>
      <c r="K4642" s="198"/>
    </row>
    <row r="4643" spans="3:11" ht="15" customHeight="1" x14ac:dyDescent="0.25">
      <c r="C4643" s="175"/>
      <c r="E4643" s="175"/>
      <c r="H4643" s="175"/>
      <c r="I4643" s="175"/>
      <c r="J4643" s="202"/>
      <c r="K4643" s="198"/>
    </row>
    <row r="4644" spans="3:11" ht="15" customHeight="1" x14ac:dyDescent="0.25">
      <c r="C4644" s="175"/>
      <c r="E4644" s="175"/>
      <c r="H4644" s="175"/>
      <c r="I4644" s="175"/>
      <c r="J4644" s="202"/>
      <c r="K4644" s="198"/>
    </row>
    <row r="4645" spans="3:11" ht="15" customHeight="1" x14ac:dyDescent="0.25">
      <c r="C4645" s="175"/>
      <c r="E4645" s="175"/>
      <c r="H4645" s="175"/>
      <c r="I4645" s="175"/>
      <c r="J4645" s="202"/>
      <c r="K4645" s="198"/>
    </row>
    <row r="4646" spans="3:11" ht="15" customHeight="1" x14ac:dyDescent="0.25">
      <c r="C4646" s="175"/>
      <c r="E4646" s="175"/>
      <c r="H4646" s="175"/>
      <c r="I4646" s="175"/>
      <c r="J4646" s="202"/>
      <c r="K4646" s="198"/>
    </row>
    <row r="4647" spans="3:11" ht="15" customHeight="1" x14ac:dyDescent="0.25">
      <c r="C4647" s="175"/>
      <c r="E4647" s="175"/>
      <c r="H4647" s="175"/>
      <c r="I4647" s="175"/>
      <c r="J4647" s="202"/>
      <c r="K4647" s="198"/>
    </row>
    <row r="4648" spans="3:11" ht="15" customHeight="1" x14ac:dyDescent="0.25">
      <c r="C4648" s="175"/>
      <c r="E4648" s="175"/>
      <c r="H4648" s="175"/>
      <c r="I4648" s="175"/>
      <c r="J4648" s="202"/>
      <c r="K4648" s="198"/>
    </row>
    <row r="4649" spans="3:11" ht="15" customHeight="1" x14ac:dyDescent="0.25">
      <c r="C4649" s="175"/>
      <c r="E4649" s="175"/>
      <c r="H4649" s="175"/>
      <c r="I4649" s="175"/>
      <c r="J4649" s="202"/>
      <c r="K4649" s="198"/>
    </row>
    <row r="4650" spans="3:11" ht="15" customHeight="1" x14ac:dyDescent="0.25">
      <c r="C4650" s="175"/>
      <c r="E4650" s="175"/>
      <c r="H4650" s="175"/>
      <c r="I4650" s="175"/>
      <c r="J4650" s="202"/>
      <c r="K4650" s="198"/>
    </row>
    <row r="4651" spans="3:11" ht="15" customHeight="1" x14ac:dyDescent="0.25">
      <c r="C4651" s="175"/>
      <c r="E4651" s="175"/>
      <c r="H4651" s="175"/>
      <c r="I4651" s="175"/>
      <c r="J4651" s="202"/>
      <c r="K4651" s="198"/>
    </row>
    <row r="4652" spans="3:11" ht="15" customHeight="1" x14ac:dyDescent="0.25">
      <c r="C4652" s="175"/>
      <c r="E4652" s="175"/>
      <c r="H4652" s="175"/>
      <c r="I4652" s="175"/>
      <c r="J4652" s="202"/>
      <c r="K4652" s="198"/>
    </row>
    <row r="4653" spans="3:11" ht="15" customHeight="1" x14ac:dyDescent="0.25">
      <c r="C4653" s="175"/>
      <c r="E4653" s="175"/>
      <c r="H4653" s="175"/>
      <c r="I4653" s="175"/>
      <c r="J4653" s="202"/>
      <c r="K4653" s="198"/>
    </row>
    <row r="4654" spans="3:11" ht="15" customHeight="1" x14ac:dyDescent="0.25">
      <c r="C4654" s="175"/>
      <c r="E4654" s="175"/>
      <c r="H4654" s="175"/>
      <c r="I4654" s="175"/>
      <c r="J4654" s="202"/>
      <c r="K4654" s="198"/>
    </row>
    <row r="4655" spans="3:11" ht="15" customHeight="1" x14ac:dyDescent="0.25">
      <c r="C4655" s="175"/>
      <c r="E4655" s="175"/>
      <c r="H4655" s="175"/>
      <c r="I4655" s="175"/>
      <c r="J4655" s="202"/>
      <c r="K4655" s="198"/>
    </row>
    <row r="4656" spans="3:11" ht="15" customHeight="1" x14ac:dyDescent="0.25">
      <c r="C4656" s="175"/>
      <c r="E4656" s="175"/>
      <c r="H4656" s="175"/>
      <c r="I4656" s="175"/>
      <c r="J4656" s="202"/>
      <c r="K4656" s="198"/>
    </row>
    <row r="4657" spans="3:11" ht="15" customHeight="1" x14ac:dyDescent="0.25">
      <c r="C4657" s="175"/>
      <c r="E4657" s="175"/>
      <c r="H4657" s="175"/>
      <c r="I4657" s="175"/>
      <c r="J4657" s="202"/>
      <c r="K4657" s="198"/>
    </row>
    <row r="4658" spans="3:11" ht="15" customHeight="1" x14ac:dyDescent="0.25">
      <c r="C4658" s="175"/>
      <c r="E4658" s="175"/>
      <c r="H4658" s="175"/>
      <c r="I4658" s="175"/>
      <c r="J4658" s="202"/>
      <c r="K4658" s="198"/>
    </row>
    <row r="4659" spans="3:11" ht="15" customHeight="1" x14ac:dyDescent="0.25">
      <c r="C4659" s="175"/>
      <c r="E4659" s="175"/>
      <c r="H4659" s="175"/>
      <c r="I4659" s="175"/>
      <c r="J4659" s="202"/>
      <c r="K4659" s="198"/>
    </row>
    <row r="4660" spans="3:11" ht="15" customHeight="1" x14ac:dyDescent="0.25">
      <c r="C4660" s="175"/>
      <c r="E4660" s="175"/>
      <c r="H4660" s="175"/>
      <c r="I4660" s="175"/>
      <c r="J4660" s="202"/>
      <c r="K4660" s="198"/>
    </row>
    <row r="4661" spans="3:11" ht="15" customHeight="1" x14ac:dyDescent="0.25">
      <c r="C4661" s="175"/>
      <c r="E4661" s="175"/>
      <c r="H4661" s="175"/>
      <c r="I4661" s="175"/>
      <c r="J4661" s="202"/>
      <c r="K4661" s="198"/>
    </row>
    <row r="4662" spans="3:11" ht="15" customHeight="1" x14ac:dyDescent="0.25">
      <c r="C4662" s="175"/>
      <c r="E4662" s="175"/>
      <c r="H4662" s="175"/>
      <c r="I4662" s="175"/>
      <c r="J4662" s="202"/>
      <c r="K4662" s="198"/>
    </row>
    <row r="4663" spans="3:11" ht="15" customHeight="1" x14ac:dyDescent="0.25">
      <c r="C4663" s="175"/>
      <c r="E4663" s="175"/>
      <c r="H4663" s="175"/>
      <c r="I4663" s="175"/>
      <c r="J4663" s="202"/>
      <c r="K4663" s="198"/>
    </row>
    <row r="4664" spans="3:11" ht="15" customHeight="1" x14ac:dyDescent="0.25">
      <c r="C4664" s="175"/>
      <c r="E4664" s="175"/>
      <c r="H4664" s="175"/>
      <c r="I4664" s="175"/>
      <c r="J4664" s="202"/>
      <c r="K4664" s="198"/>
    </row>
    <row r="4665" spans="3:11" ht="15" customHeight="1" x14ac:dyDescent="0.25">
      <c r="C4665" s="175"/>
      <c r="E4665" s="175"/>
      <c r="H4665" s="175"/>
      <c r="I4665" s="175"/>
      <c r="J4665" s="202"/>
      <c r="K4665" s="198"/>
    </row>
    <row r="4666" spans="3:11" ht="15" customHeight="1" x14ac:dyDescent="0.25">
      <c r="C4666" s="175"/>
      <c r="E4666" s="175"/>
      <c r="H4666" s="175"/>
      <c r="I4666" s="175"/>
      <c r="J4666" s="202"/>
      <c r="K4666" s="198"/>
    </row>
    <row r="4667" spans="3:11" ht="15" customHeight="1" x14ac:dyDescent="0.25">
      <c r="C4667" s="175"/>
      <c r="E4667" s="175"/>
      <c r="H4667" s="175"/>
      <c r="I4667" s="175"/>
      <c r="J4667" s="202"/>
      <c r="K4667" s="198"/>
    </row>
    <row r="4668" spans="3:11" ht="15" customHeight="1" x14ac:dyDescent="0.25">
      <c r="C4668" s="175"/>
      <c r="E4668" s="175"/>
      <c r="H4668" s="175"/>
      <c r="I4668" s="175"/>
      <c r="J4668" s="202"/>
      <c r="K4668" s="198"/>
    </row>
    <row r="4669" spans="3:11" ht="15" customHeight="1" x14ac:dyDescent="0.25">
      <c r="C4669" s="175"/>
      <c r="E4669" s="175"/>
      <c r="H4669" s="175"/>
      <c r="I4669" s="175"/>
      <c r="J4669" s="202"/>
      <c r="K4669" s="198"/>
    </row>
    <row r="4670" spans="3:11" ht="15" customHeight="1" x14ac:dyDescent="0.25">
      <c r="C4670" s="175"/>
      <c r="E4670" s="175"/>
      <c r="H4670" s="175"/>
      <c r="I4670" s="175"/>
      <c r="J4670" s="202"/>
      <c r="K4670" s="198"/>
    </row>
    <row r="4671" spans="3:11" ht="15" customHeight="1" x14ac:dyDescent="0.25">
      <c r="C4671" s="175"/>
      <c r="E4671" s="175"/>
      <c r="H4671" s="175"/>
      <c r="I4671" s="175"/>
      <c r="J4671" s="202"/>
      <c r="K4671" s="198"/>
    </row>
    <row r="4672" spans="3:11" ht="15" customHeight="1" x14ac:dyDescent="0.25">
      <c r="C4672" s="175"/>
      <c r="E4672" s="175"/>
      <c r="H4672" s="175"/>
      <c r="I4672" s="175"/>
      <c r="J4672" s="202"/>
      <c r="K4672" s="198"/>
    </row>
    <row r="4673" spans="3:11" ht="15" customHeight="1" x14ac:dyDescent="0.25">
      <c r="C4673" s="175"/>
      <c r="E4673" s="175"/>
      <c r="H4673" s="175"/>
      <c r="I4673" s="175"/>
      <c r="J4673" s="202"/>
      <c r="K4673" s="198"/>
    </row>
    <row r="4674" spans="3:11" ht="15" customHeight="1" x14ac:dyDescent="0.25">
      <c r="C4674" s="175"/>
      <c r="E4674" s="175"/>
      <c r="H4674" s="175"/>
      <c r="I4674" s="175"/>
      <c r="J4674" s="202"/>
      <c r="K4674" s="198"/>
    </row>
    <row r="4675" spans="3:11" ht="15" customHeight="1" x14ac:dyDescent="0.25">
      <c r="C4675" s="175"/>
      <c r="E4675" s="175"/>
      <c r="H4675" s="175"/>
      <c r="I4675" s="175"/>
      <c r="J4675" s="202"/>
      <c r="K4675" s="198"/>
    </row>
    <row r="4676" spans="3:11" ht="15" customHeight="1" x14ac:dyDescent="0.25">
      <c r="C4676" s="175"/>
      <c r="E4676" s="175"/>
      <c r="H4676" s="175"/>
      <c r="I4676" s="175"/>
      <c r="J4676" s="202"/>
      <c r="K4676" s="198"/>
    </row>
    <row r="4677" spans="3:11" ht="15" customHeight="1" x14ac:dyDescent="0.25">
      <c r="C4677" s="175"/>
      <c r="E4677" s="175"/>
      <c r="H4677" s="175"/>
      <c r="I4677" s="175"/>
      <c r="J4677" s="202"/>
      <c r="K4677" s="198"/>
    </row>
    <row r="4678" spans="3:11" ht="15" customHeight="1" x14ac:dyDescent="0.25">
      <c r="C4678" s="175"/>
      <c r="E4678" s="175"/>
      <c r="H4678" s="175"/>
      <c r="I4678" s="175"/>
      <c r="J4678" s="202"/>
      <c r="K4678" s="198"/>
    </row>
    <row r="4679" spans="3:11" ht="15" customHeight="1" x14ac:dyDescent="0.25">
      <c r="C4679" s="175"/>
      <c r="E4679" s="175"/>
      <c r="H4679" s="175"/>
      <c r="I4679" s="175"/>
      <c r="J4679" s="202"/>
      <c r="K4679" s="198"/>
    </row>
    <row r="4680" spans="3:11" ht="15" customHeight="1" x14ac:dyDescent="0.25">
      <c r="C4680" s="175"/>
      <c r="E4680" s="175"/>
      <c r="H4680" s="175"/>
      <c r="I4680" s="175"/>
      <c r="J4680" s="202"/>
      <c r="K4680" s="198"/>
    </row>
    <row r="4681" spans="3:11" ht="15" customHeight="1" x14ac:dyDescent="0.25">
      <c r="C4681" s="175"/>
      <c r="E4681" s="175"/>
      <c r="H4681" s="175"/>
      <c r="I4681" s="175"/>
      <c r="J4681" s="202"/>
      <c r="K4681" s="198"/>
    </row>
    <row r="4682" spans="3:11" ht="15" customHeight="1" x14ac:dyDescent="0.25">
      <c r="C4682" s="175"/>
      <c r="E4682" s="175"/>
      <c r="H4682" s="175"/>
      <c r="I4682" s="175"/>
      <c r="J4682" s="202"/>
      <c r="K4682" s="198"/>
    </row>
    <row r="4683" spans="3:11" ht="15" customHeight="1" x14ac:dyDescent="0.25">
      <c r="C4683" s="175"/>
      <c r="E4683" s="175"/>
      <c r="H4683" s="175"/>
      <c r="I4683" s="175"/>
      <c r="J4683" s="202"/>
      <c r="K4683" s="198"/>
    </row>
    <row r="4684" spans="3:11" ht="15" customHeight="1" x14ac:dyDescent="0.25">
      <c r="C4684" s="175"/>
      <c r="E4684" s="175"/>
      <c r="H4684" s="175"/>
      <c r="I4684" s="175"/>
      <c r="J4684" s="202"/>
      <c r="K4684" s="198"/>
    </row>
    <row r="4685" spans="3:11" ht="15" customHeight="1" x14ac:dyDescent="0.25">
      <c r="C4685" s="175"/>
      <c r="E4685" s="175"/>
      <c r="H4685" s="175"/>
      <c r="I4685" s="175"/>
      <c r="J4685" s="202"/>
      <c r="K4685" s="198"/>
    </row>
    <row r="4686" spans="3:11" ht="15" customHeight="1" x14ac:dyDescent="0.25">
      <c r="C4686" s="175"/>
      <c r="E4686" s="175"/>
      <c r="H4686" s="175"/>
      <c r="I4686" s="175"/>
      <c r="J4686" s="202"/>
      <c r="K4686" s="198"/>
    </row>
    <row r="4687" spans="3:11" ht="15" customHeight="1" x14ac:dyDescent="0.25">
      <c r="C4687" s="175"/>
      <c r="E4687" s="175"/>
      <c r="H4687" s="175"/>
      <c r="I4687" s="175"/>
      <c r="J4687" s="202"/>
      <c r="K4687" s="198"/>
    </row>
    <row r="4688" spans="3:11" ht="15" customHeight="1" x14ac:dyDescent="0.25">
      <c r="C4688" s="175"/>
      <c r="E4688" s="175"/>
      <c r="H4688" s="175"/>
      <c r="I4688" s="175"/>
      <c r="J4688" s="202"/>
      <c r="K4688" s="198"/>
    </row>
    <row r="4689" spans="3:11" ht="15" customHeight="1" x14ac:dyDescent="0.25">
      <c r="C4689" s="175"/>
      <c r="E4689" s="175"/>
      <c r="H4689" s="175"/>
      <c r="I4689" s="175"/>
      <c r="J4689" s="202"/>
      <c r="K4689" s="198"/>
    </row>
    <row r="4690" spans="3:11" ht="15" customHeight="1" x14ac:dyDescent="0.25">
      <c r="C4690" s="175"/>
      <c r="E4690" s="175"/>
      <c r="H4690" s="175"/>
      <c r="I4690" s="175"/>
      <c r="J4690" s="202"/>
      <c r="K4690" s="198"/>
    </row>
    <row r="4691" spans="3:11" ht="15" customHeight="1" x14ac:dyDescent="0.25">
      <c r="C4691" s="175"/>
      <c r="E4691" s="175"/>
      <c r="H4691" s="175"/>
      <c r="I4691" s="175"/>
      <c r="J4691" s="202"/>
      <c r="K4691" s="198"/>
    </row>
    <row r="4692" spans="3:11" ht="15" customHeight="1" x14ac:dyDescent="0.25">
      <c r="C4692" s="175"/>
      <c r="E4692" s="175"/>
      <c r="H4692" s="175"/>
      <c r="I4692" s="175"/>
      <c r="J4692" s="202"/>
      <c r="K4692" s="198"/>
    </row>
    <row r="4693" spans="3:11" ht="15" customHeight="1" x14ac:dyDescent="0.25">
      <c r="C4693" s="175"/>
      <c r="E4693" s="175"/>
      <c r="H4693" s="175"/>
      <c r="I4693" s="175"/>
      <c r="J4693" s="202"/>
      <c r="K4693" s="198"/>
    </row>
    <row r="4694" spans="3:11" ht="15" customHeight="1" x14ac:dyDescent="0.25">
      <c r="C4694" s="175"/>
      <c r="E4694" s="175"/>
      <c r="H4694" s="175"/>
      <c r="I4694" s="175"/>
      <c r="J4694" s="202"/>
      <c r="K4694" s="198"/>
    </row>
    <row r="4695" spans="3:11" ht="15" customHeight="1" x14ac:dyDescent="0.25">
      <c r="C4695" s="175"/>
      <c r="E4695" s="175"/>
      <c r="H4695" s="175"/>
      <c r="I4695" s="175"/>
      <c r="J4695" s="202"/>
      <c r="K4695" s="198"/>
    </row>
    <row r="4696" spans="3:11" ht="15" customHeight="1" x14ac:dyDescent="0.25">
      <c r="C4696" s="175"/>
      <c r="E4696" s="175"/>
      <c r="H4696" s="175"/>
      <c r="I4696" s="175"/>
      <c r="J4696" s="202"/>
      <c r="K4696" s="198"/>
    </row>
    <row r="4697" spans="3:11" ht="15" customHeight="1" x14ac:dyDescent="0.25">
      <c r="C4697" s="175"/>
      <c r="E4697" s="175"/>
      <c r="H4697" s="175"/>
      <c r="I4697" s="175"/>
      <c r="J4697" s="202"/>
      <c r="K4697" s="198"/>
    </row>
    <row r="4698" spans="3:11" ht="15" customHeight="1" x14ac:dyDescent="0.25">
      <c r="C4698" s="175"/>
      <c r="E4698" s="175"/>
      <c r="H4698" s="175"/>
      <c r="I4698" s="175"/>
      <c r="J4698" s="202"/>
      <c r="K4698" s="198"/>
    </row>
    <row r="4699" spans="3:11" ht="15" customHeight="1" x14ac:dyDescent="0.25">
      <c r="C4699" s="175"/>
      <c r="E4699" s="175"/>
      <c r="H4699" s="175"/>
      <c r="I4699" s="175"/>
      <c r="J4699" s="202"/>
      <c r="K4699" s="198"/>
    </row>
    <row r="4700" spans="3:11" ht="15" customHeight="1" x14ac:dyDescent="0.25">
      <c r="C4700" s="175"/>
      <c r="E4700" s="175"/>
      <c r="H4700" s="175"/>
      <c r="I4700" s="175"/>
      <c r="J4700" s="202"/>
      <c r="K4700" s="198"/>
    </row>
    <row r="4701" spans="3:11" ht="15" customHeight="1" x14ac:dyDescent="0.25">
      <c r="C4701" s="175"/>
      <c r="E4701" s="175"/>
      <c r="H4701" s="175"/>
      <c r="I4701" s="175"/>
      <c r="J4701" s="202"/>
      <c r="K4701" s="198"/>
    </row>
    <row r="4702" spans="3:11" ht="15" customHeight="1" x14ac:dyDescent="0.25">
      <c r="C4702" s="175"/>
      <c r="E4702" s="175"/>
      <c r="H4702" s="175"/>
      <c r="I4702" s="175"/>
      <c r="J4702" s="202"/>
      <c r="K4702" s="198"/>
    </row>
    <row r="4703" spans="3:11" ht="15" customHeight="1" x14ac:dyDescent="0.25">
      <c r="C4703" s="175"/>
      <c r="E4703" s="175"/>
      <c r="H4703" s="175"/>
      <c r="I4703" s="175"/>
      <c r="J4703" s="202"/>
      <c r="K4703" s="198"/>
    </row>
    <row r="4704" spans="3:11" ht="15" customHeight="1" x14ac:dyDescent="0.25">
      <c r="C4704" s="175"/>
      <c r="E4704" s="175"/>
      <c r="H4704" s="175"/>
      <c r="I4704" s="175"/>
      <c r="J4704" s="202"/>
      <c r="K4704" s="198"/>
    </row>
    <row r="4705" spans="3:11" ht="15" customHeight="1" x14ac:dyDescent="0.25">
      <c r="C4705" s="175"/>
      <c r="E4705" s="175"/>
      <c r="H4705" s="175"/>
      <c r="I4705" s="175"/>
      <c r="J4705" s="202"/>
      <c r="K4705" s="198"/>
    </row>
    <row r="4706" spans="3:11" ht="15" customHeight="1" x14ac:dyDescent="0.25">
      <c r="C4706" s="175"/>
      <c r="E4706" s="175"/>
      <c r="H4706" s="175"/>
      <c r="I4706" s="175"/>
      <c r="J4706" s="202"/>
      <c r="K4706" s="198"/>
    </row>
    <row r="4707" spans="3:11" ht="15" customHeight="1" x14ac:dyDescent="0.25">
      <c r="C4707" s="175"/>
      <c r="E4707" s="175"/>
      <c r="H4707" s="175"/>
      <c r="I4707" s="175"/>
      <c r="J4707" s="202"/>
      <c r="K4707" s="198"/>
    </row>
    <row r="4708" spans="3:11" ht="15" customHeight="1" x14ac:dyDescent="0.25">
      <c r="C4708" s="175"/>
      <c r="E4708" s="175"/>
      <c r="H4708" s="175"/>
      <c r="I4708" s="175"/>
      <c r="J4708" s="202"/>
      <c r="K4708" s="198"/>
    </row>
    <row r="4709" spans="3:11" ht="15" customHeight="1" x14ac:dyDescent="0.25">
      <c r="C4709" s="175"/>
      <c r="E4709" s="175"/>
      <c r="H4709" s="175"/>
      <c r="I4709" s="175"/>
      <c r="J4709" s="202"/>
      <c r="K4709" s="198"/>
    </row>
    <row r="4710" spans="3:11" ht="15" customHeight="1" x14ac:dyDescent="0.25">
      <c r="C4710" s="175"/>
      <c r="E4710" s="175"/>
      <c r="H4710" s="175"/>
      <c r="I4710" s="175"/>
      <c r="J4710" s="202"/>
      <c r="K4710" s="198"/>
    </row>
    <row r="4711" spans="3:11" ht="15" customHeight="1" x14ac:dyDescent="0.25">
      <c r="C4711" s="175"/>
      <c r="E4711" s="175"/>
      <c r="H4711" s="175"/>
      <c r="I4711" s="175"/>
      <c r="J4711" s="202"/>
      <c r="K4711" s="198"/>
    </row>
    <row r="4712" spans="3:11" ht="15" customHeight="1" x14ac:dyDescent="0.25">
      <c r="C4712" s="175"/>
      <c r="E4712" s="175"/>
      <c r="H4712" s="175"/>
      <c r="I4712" s="175"/>
      <c r="J4712" s="202"/>
      <c r="K4712" s="198"/>
    </row>
    <row r="4713" spans="3:11" ht="15" customHeight="1" x14ac:dyDescent="0.25">
      <c r="C4713" s="175"/>
      <c r="E4713" s="175"/>
      <c r="H4713" s="175"/>
      <c r="I4713" s="175"/>
      <c r="J4713" s="202"/>
      <c r="K4713" s="198"/>
    </row>
    <row r="4714" spans="3:11" ht="15" customHeight="1" x14ac:dyDescent="0.25">
      <c r="C4714" s="175"/>
      <c r="E4714" s="175"/>
      <c r="H4714" s="175"/>
      <c r="I4714" s="175"/>
      <c r="J4714" s="202"/>
      <c r="K4714" s="198"/>
    </row>
    <row r="4715" spans="3:11" ht="15" customHeight="1" x14ac:dyDescent="0.25">
      <c r="C4715" s="175"/>
      <c r="E4715" s="175"/>
      <c r="H4715" s="175"/>
      <c r="I4715" s="175"/>
      <c r="J4715" s="202"/>
      <c r="K4715" s="198"/>
    </row>
    <row r="4716" spans="3:11" ht="15" customHeight="1" x14ac:dyDescent="0.25">
      <c r="C4716" s="175"/>
      <c r="E4716" s="175"/>
      <c r="H4716" s="175"/>
      <c r="I4716" s="175"/>
      <c r="J4716" s="202"/>
      <c r="K4716" s="198"/>
    </row>
    <row r="4717" spans="3:11" ht="15" customHeight="1" x14ac:dyDescent="0.25">
      <c r="C4717" s="175"/>
      <c r="E4717" s="175"/>
      <c r="H4717" s="175"/>
      <c r="I4717" s="175"/>
      <c r="J4717" s="202"/>
      <c r="K4717" s="198"/>
    </row>
    <row r="4718" spans="3:11" ht="15" customHeight="1" x14ac:dyDescent="0.25">
      <c r="C4718" s="175"/>
      <c r="E4718" s="175"/>
      <c r="H4718" s="175"/>
      <c r="I4718" s="175"/>
      <c r="J4718" s="202"/>
      <c r="K4718" s="198"/>
    </row>
    <row r="4719" spans="3:11" ht="15" customHeight="1" x14ac:dyDescent="0.25">
      <c r="C4719" s="175"/>
      <c r="E4719" s="175"/>
      <c r="H4719" s="175"/>
      <c r="I4719" s="175"/>
      <c r="J4719" s="202"/>
      <c r="K4719" s="198"/>
    </row>
    <row r="4720" spans="3:11" ht="15" customHeight="1" x14ac:dyDescent="0.25">
      <c r="C4720" s="175"/>
      <c r="E4720" s="175"/>
      <c r="H4720" s="175"/>
      <c r="I4720" s="175"/>
      <c r="J4720" s="202"/>
      <c r="K4720" s="198"/>
    </row>
    <row r="4721" spans="3:11" ht="15" customHeight="1" x14ac:dyDescent="0.25">
      <c r="C4721" s="175"/>
      <c r="E4721" s="175"/>
      <c r="H4721" s="175"/>
      <c r="I4721" s="175"/>
      <c r="J4721" s="202"/>
      <c r="K4721" s="198"/>
    </row>
    <row r="4722" spans="3:11" ht="15" customHeight="1" x14ac:dyDescent="0.25">
      <c r="C4722" s="175"/>
      <c r="E4722" s="175"/>
      <c r="H4722" s="175"/>
      <c r="I4722" s="175"/>
      <c r="J4722" s="202"/>
      <c r="K4722" s="198"/>
    </row>
    <row r="4723" spans="3:11" ht="15" customHeight="1" x14ac:dyDescent="0.25">
      <c r="C4723" s="175"/>
      <c r="E4723" s="175"/>
      <c r="H4723" s="175"/>
      <c r="I4723" s="175"/>
      <c r="J4723" s="202"/>
      <c r="K4723" s="198"/>
    </row>
    <row r="4724" spans="3:11" ht="15" customHeight="1" x14ac:dyDescent="0.25">
      <c r="C4724" s="175"/>
      <c r="E4724" s="175"/>
      <c r="H4724" s="175"/>
      <c r="I4724" s="175"/>
      <c r="J4724" s="202"/>
      <c r="K4724" s="198"/>
    </row>
    <row r="4725" spans="3:11" ht="15" customHeight="1" x14ac:dyDescent="0.25">
      <c r="C4725" s="175"/>
      <c r="E4725" s="175"/>
      <c r="H4725" s="175"/>
      <c r="I4725" s="175"/>
      <c r="J4725" s="202"/>
      <c r="K4725" s="198"/>
    </row>
    <row r="4726" spans="3:11" ht="15" customHeight="1" x14ac:dyDescent="0.25">
      <c r="C4726" s="175"/>
      <c r="E4726" s="175"/>
      <c r="H4726" s="175"/>
      <c r="I4726" s="175"/>
      <c r="J4726" s="202"/>
      <c r="K4726" s="198"/>
    </row>
    <row r="4727" spans="3:11" ht="15" customHeight="1" x14ac:dyDescent="0.25">
      <c r="C4727" s="175"/>
      <c r="E4727" s="175"/>
      <c r="H4727" s="175"/>
      <c r="I4727" s="175"/>
      <c r="J4727" s="202"/>
      <c r="K4727" s="198"/>
    </row>
    <row r="4728" spans="3:11" ht="15" customHeight="1" x14ac:dyDescent="0.25">
      <c r="C4728" s="175"/>
      <c r="E4728" s="175"/>
      <c r="H4728" s="175"/>
      <c r="I4728" s="175"/>
      <c r="J4728" s="202"/>
      <c r="K4728" s="198"/>
    </row>
    <row r="4729" spans="3:11" ht="15" customHeight="1" x14ac:dyDescent="0.25">
      <c r="C4729" s="175"/>
      <c r="E4729" s="175"/>
      <c r="H4729" s="175"/>
      <c r="I4729" s="175"/>
      <c r="J4729" s="202"/>
      <c r="K4729" s="198"/>
    </row>
    <row r="4730" spans="3:11" ht="15" customHeight="1" x14ac:dyDescent="0.25">
      <c r="C4730" s="175"/>
      <c r="E4730" s="175"/>
      <c r="H4730" s="175"/>
      <c r="I4730" s="175"/>
      <c r="J4730" s="202"/>
      <c r="K4730" s="198"/>
    </row>
    <row r="4731" spans="3:11" ht="15" customHeight="1" x14ac:dyDescent="0.25">
      <c r="C4731" s="175"/>
      <c r="E4731" s="175"/>
      <c r="H4731" s="175"/>
      <c r="I4731" s="175"/>
      <c r="J4731" s="202"/>
      <c r="K4731" s="198"/>
    </row>
    <row r="4732" spans="3:11" ht="15" customHeight="1" x14ac:dyDescent="0.25">
      <c r="C4732" s="175"/>
      <c r="E4732" s="175"/>
      <c r="H4732" s="175"/>
      <c r="I4732" s="175"/>
      <c r="J4732" s="202"/>
      <c r="K4732" s="198"/>
    </row>
    <row r="4733" spans="3:11" ht="15" customHeight="1" x14ac:dyDescent="0.25">
      <c r="C4733" s="175"/>
      <c r="E4733" s="175"/>
      <c r="H4733" s="175"/>
      <c r="I4733" s="175"/>
      <c r="J4733" s="202"/>
      <c r="K4733" s="198"/>
    </row>
    <row r="4734" spans="3:11" ht="15" customHeight="1" x14ac:dyDescent="0.25">
      <c r="C4734" s="175"/>
      <c r="E4734" s="175"/>
      <c r="H4734" s="175"/>
      <c r="I4734" s="175"/>
      <c r="J4734" s="202"/>
      <c r="K4734" s="198"/>
    </row>
    <row r="4735" spans="3:11" ht="15" customHeight="1" x14ac:dyDescent="0.25">
      <c r="C4735" s="175"/>
      <c r="E4735" s="175"/>
      <c r="H4735" s="175"/>
      <c r="I4735" s="175"/>
      <c r="J4735" s="202"/>
      <c r="K4735" s="198"/>
    </row>
    <row r="4736" spans="3:11" ht="15" customHeight="1" x14ac:dyDescent="0.25">
      <c r="C4736" s="175"/>
      <c r="E4736" s="175"/>
      <c r="H4736" s="175"/>
      <c r="I4736" s="175"/>
      <c r="J4736" s="202"/>
      <c r="K4736" s="198"/>
    </row>
    <row r="4737" spans="3:11" ht="15" customHeight="1" x14ac:dyDescent="0.25">
      <c r="C4737" s="175"/>
      <c r="E4737" s="175"/>
      <c r="H4737" s="175"/>
      <c r="I4737" s="175"/>
      <c r="J4737" s="202"/>
      <c r="K4737" s="198"/>
    </row>
    <row r="4738" spans="3:11" ht="15" customHeight="1" x14ac:dyDescent="0.25">
      <c r="C4738" s="175"/>
      <c r="E4738" s="175"/>
      <c r="H4738" s="175"/>
      <c r="I4738" s="175"/>
      <c r="J4738" s="202"/>
      <c r="K4738" s="198"/>
    </row>
    <row r="4739" spans="3:11" ht="15" customHeight="1" x14ac:dyDescent="0.25">
      <c r="C4739" s="175"/>
      <c r="E4739" s="175"/>
      <c r="H4739" s="175"/>
      <c r="I4739" s="175"/>
      <c r="J4739" s="202"/>
      <c r="K4739" s="198"/>
    </row>
    <row r="4740" spans="3:11" ht="15" customHeight="1" x14ac:dyDescent="0.25">
      <c r="C4740" s="175"/>
      <c r="E4740" s="175"/>
      <c r="H4740" s="175"/>
      <c r="I4740" s="175"/>
      <c r="J4740" s="202"/>
      <c r="K4740" s="198"/>
    </row>
    <row r="4741" spans="3:11" ht="15" customHeight="1" x14ac:dyDescent="0.25">
      <c r="C4741" s="175"/>
      <c r="E4741" s="175"/>
      <c r="H4741" s="175"/>
      <c r="I4741" s="175"/>
      <c r="J4741" s="202"/>
      <c r="K4741" s="198"/>
    </row>
    <row r="4742" spans="3:11" ht="15" customHeight="1" x14ac:dyDescent="0.25">
      <c r="C4742" s="175"/>
      <c r="E4742" s="175"/>
      <c r="H4742" s="175"/>
      <c r="I4742" s="175"/>
      <c r="J4742" s="202"/>
      <c r="K4742" s="198"/>
    </row>
    <row r="4743" spans="3:11" ht="15" customHeight="1" x14ac:dyDescent="0.25">
      <c r="C4743" s="175"/>
      <c r="E4743" s="175"/>
      <c r="H4743" s="175"/>
      <c r="I4743" s="175"/>
      <c r="J4743" s="202"/>
      <c r="K4743" s="198"/>
    </row>
    <row r="4744" spans="3:11" ht="15" customHeight="1" x14ac:dyDescent="0.25">
      <c r="C4744" s="175"/>
      <c r="E4744" s="175"/>
      <c r="H4744" s="175"/>
      <c r="I4744" s="175"/>
      <c r="J4744" s="202"/>
      <c r="K4744" s="198"/>
    </row>
    <row r="4745" spans="3:11" ht="15" customHeight="1" x14ac:dyDescent="0.25">
      <c r="C4745" s="175"/>
      <c r="E4745" s="175"/>
      <c r="H4745" s="175"/>
      <c r="I4745" s="175"/>
      <c r="J4745" s="202"/>
      <c r="K4745" s="198"/>
    </row>
    <row r="4746" spans="3:11" ht="15" customHeight="1" x14ac:dyDescent="0.25">
      <c r="C4746" s="175"/>
      <c r="E4746" s="175"/>
      <c r="H4746" s="175"/>
      <c r="I4746" s="175"/>
      <c r="J4746" s="202"/>
      <c r="K4746" s="198"/>
    </row>
    <row r="4747" spans="3:11" ht="15" customHeight="1" x14ac:dyDescent="0.25">
      <c r="C4747" s="175"/>
      <c r="E4747" s="175"/>
      <c r="H4747" s="175"/>
      <c r="I4747" s="175"/>
      <c r="J4747" s="202"/>
      <c r="K4747" s="198"/>
    </row>
    <row r="4748" spans="3:11" ht="15" customHeight="1" x14ac:dyDescent="0.25">
      <c r="C4748" s="175"/>
      <c r="E4748" s="175"/>
      <c r="H4748" s="175"/>
      <c r="I4748" s="175"/>
      <c r="J4748" s="202"/>
      <c r="K4748" s="198"/>
    </row>
    <row r="4749" spans="3:11" ht="15" customHeight="1" x14ac:dyDescent="0.25">
      <c r="C4749" s="175"/>
      <c r="E4749" s="175"/>
      <c r="H4749" s="175"/>
      <c r="I4749" s="175"/>
      <c r="J4749" s="202"/>
      <c r="K4749" s="198"/>
    </row>
    <row r="4750" spans="3:11" ht="15" customHeight="1" x14ac:dyDescent="0.25">
      <c r="C4750" s="175"/>
      <c r="E4750" s="175"/>
      <c r="H4750" s="175"/>
      <c r="I4750" s="175"/>
      <c r="J4750" s="202"/>
      <c r="K4750" s="198"/>
    </row>
    <row r="4751" spans="3:11" ht="15" customHeight="1" x14ac:dyDescent="0.25">
      <c r="C4751" s="175"/>
      <c r="E4751" s="175"/>
      <c r="H4751" s="175"/>
      <c r="I4751" s="175"/>
      <c r="J4751" s="202"/>
      <c r="K4751" s="198"/>
    </row>
    <row r="4752" spans="3:11" ht="15" customHeight="1" x14ac:dyDescent="0.25">
      <c r="C4752" s="175"/>
      <c r="E4752" s="175"/>
      <c r="H4752" s="175"/>
      <c r="I4752" s="175"/>
      <c r="J4752" s="202"/>
      <c r="K4752" s="198"/>
    </row>
    <row r="4753" spans="3:11" ht="15" customHeight="1" x14ac:dyDescent="0.25">
      <c r="C4753" s="175"/>
      <c r="E4753" s="175"/>
      <c r="H4753" s="175"/>
      <c r="I4753" s="175"/>
      <c r="J4753" s="202"/>
      <c r="K4753" s="198"/>
    </row>
    <row r="4754" spans="3:11" ht="15" customHeight="1" x14ac:dyDescent="0.25">
      <c r="C4754" s="175"/>
      <c r="E4754" s="175"/>
      <c r="H4754" s="175"/>
      <c r="I4754" s="175"/>
      <c r="J4754" s="202"/>
      <c r="K4754" s="198"/>
    </row>
    <row r="4755" spans="3:11" ht="15" customHeight="1" x14ac:dyDescent="0.25">
      <c r="C4755" s="175"/>
      <c r="E4755" s="175"/>
      <c r="H4755" s="175"/>
      <c r="I4755" s="175"/>
      <c r="J4755" s="202"/>
      <c r="K4755" s="198"/>
    </row>
    <row r="4756" spans="3:11" ht="15" customHeight="1" x14ac:dyDescent="0.25">
      <c r="C4756" s="175"/>
      <c r="E4756" s="175"/>
      <c r="H4756" s="175"/>
      <c r="I4756" s="175"/>
      <c r="J4756" s="202"/>
      <c r="K4756" s="198"/>
    </row>
    <row r="4757" spans="3:11" ht="15" customHeight="1" x14ac:dyDescent="0.25">
      <c r="C4757" s="175"/>
      <c r="E4757" s="175"/>
      <c r="H4757" s="175"/>
      <c r="I4757" s="175"/>
      <c r="J4757" s="202"/>
      <c r="K4757" s="198"/>
    </row>
    <row r="4758" spans="3:11" ht="15" customHeight="1" x14ac:dyDescent="0.25">
      <c r="C4758" s="175"/>
      <c r="E4758" s="175"/>
      <c r="H4758" s="175"/>
      <c r="I4758" s="175"/>
      <c r="J4758" s="202"/>
      <c r="K4758" s="198"/>
    </row>
    <row r="4759" spans="3:11" ht="15" customHeight="1" x14ac:dyDescent="0.25">
      <c r="C4759" s="175"/>
      <c r="E4759" s="175"/>
      <c r="H4759" s="175"/>
      <c r="I4759" s="175"/>
      <c r="J4759" s="202"/>
      <c r="K4759" s="198"/>
    </row>
    <row r="4760" spans="3:11" ht="15" customHeight="1" x14ac:dyDescent="0.25">
      <c r="C4760" s="175"/>
      <c r="E4760" s="175"/>
      <c r="H4760" s="175"/>
      <c r="I4760" s="175"/>
      <c r="J4760" s="202"/>
      <c r="K4760" s="198"/>
    </row>
    <row r="4761" spans="3:11" ht="15" customHeight="1" x14ac:dyDescent="0.25">
      <c r="C4761" s="175"/>
      <c r="E4761" s="175"/>
      <c r="H4761" s="175"/>
      <c r="I4761" s="175"/>
      <c r="J4761" s="202"/>
      <c r="K4761" s="198"/>
    </row>
    <row r="4762" spans="3:11" ht="15" customHeight="1" x14ac:dyDescent="0.25">
      <c r="C4762" s="175"/>
      <c r="E4762" s="175"/>
      <c r="H4762" s="175"/>
      <c r="I4762" s="175"/>
      <c r="J4762" s="202"/>
      <c r="K4762" s="198"/>
    </row>
    <row r="4763" spans="3:11" ht="15" customHeight="1" x14ac:dyDescent="0.25">
      <c r="C4763" s="175"/>
      <c r="E4763" s="175"/>
      <c r="H4763" s="175"/>
      <c r="I4763" s="175"/>
      <c r="J4763" s="202"/>
      <c r="K4763" s="198"/>
    </row>
    <row r="4764" spans="3:11" ht="15" customHeight="1" x14ac:dyDescent="0.25">
      <c r="C4764" s="175"/>
      <c r="E4764" s="175"/>
      <c r="H4764" s="175"/>
      <c r="I4764" s="175"/>
      <c r="J4764" s="202"/>
      <c r="K4764" s="198"/>
    </row>
    <row r="4765" spans="3:11" ht="15" customHeight="1" x14ac:dyDescent="0.25">
      <c r="C4765" s="175"/>
      <c r="E4765" s="175"/>
      <c r="H4765" s="175"/>
      <c r="I4765" s="175"/>
      <c r="J4765" s="202"/>
      <c r="K4765" s="198"/>
    </row>
    <row r="4766" spans="3:11" ht="15" customHeight="1" x14ac:dyDescent="0.25">
      <c r="C4766" s="175"/>
      <c r="E4766" s="175"/>
      <c r="H4766" s="175"/>
      <c r="I4766" s="175"/>
      <c r="J4766" s="202"/>
      <c r="K4766" s="198"/>
    </row>
    <row r="4767" spans="3:11" ht="15" customHeight="1" x14ac:dyDescent="0.25">
      <c r="C4767" s="175"/>
      <c r="E4767" s="175"/>
      <c r="H4767" s="175"/>
      <c r="I4767" s="175"/>
      <c r="J4767" s="202"/>
      <c r="K4767" s="198"/>
    </row>
    <row r="4768" spans="3:11" ht="15" customHeight="1" x14ac:dyDescent="0.25">
      <c r="C4768" s="175"/>
      <c r="E4768" s="175"/>
      <c r="H4768" s="175"/>
      <c r="I4768" s="175"/>
      <c r="J4768" s="202"/>
      <c r="K4768" s="198"/>
    </row>
    <row r="4769" spans="3:11" ht="15" customHeight="1" x14ac:dyDescent="0.25">
      <c r="C4769" s="175"/>
      <c r="E4769" s="175"/>
      <c r="H4769" s="175"/>
      <c r="I4769" s="175"/>
      <c r="J4769" s="202"/>
      <c r="K4769" s="198"/>
    </row>
    <row r="4770" spans="3:11" ht="15" customHeight="1" x14ac:dyDescent="0.25">
      <c r="C4770" s="175"/>
      <c r="E4770" s="175"/>
      <c r="H4770" s="175"/>
      <c r="I4770" s="175"/>
      <c r="J4770" s="202"/>
      <c r="K4770" s="198"/>
    </row>
    <row r="4771" spans="3:11" ht="15" customHeight="1" x14ac:dyDescent="0.25">
      <c r="C4771" s="175"/>
      <c r="E4771" s="175"/>
      <c r="H4771" s="175"/>
      <c r="I4771" s="175"/>
      <c r="J4771" s="202"/>
      <c r="K4771" s="198"/>
    </row>
    <row r="4772" spans="3:11" ht="15" customHeight="1" x14ac:dyDescent="0.25">
      <c r="C4772" s="175"/>
      <c r="E4772" s="175"/>
      <c r="H4772" s="175"/>
      <c r="I4772" s="175"/>
      <c r="J4772" s="202"/>
      <c r="K4772" s="198"/>
    </row>
    <row r="4773" spans="3:11" ht="15" customHeight="1" x14ac:dyDescent="0.25">
      <c r="C4773" s="175"/>
      <c r="E4773" s="175"/>
      <c r="H4773" s="175"/>
      <c r="I4773" s="175"/>
      <c r="J4773" s="202"/>
      <c r="K4773" s="198"/>
    </row>
    <row r="4774" spans="3:11" ht="15" customHeight="1" x14ac:dyDescent="0.25">
      <c r="C4774" s="175"/>
      <c r="E4774" s="175"/>
      <c r="H4774" s="175"/>
      <c r="I4774" s="175"/>
      <c r="J4774" s="202"/>
      <c r="K4774" s="198"/>
    </row>
    <row r="4775" spans="3:11" ht="15" customHeight="1" x14ac:dyDescent="0.25">
      <c r="C4775" s="175"/>
      <c r="E4775" s="175"/>
      <c r="H4775" s="175"/>
      <c r="I4775" s="175"/>
      <c r="J4775" s="202"/>
      <c r="K4775" s="198"/>
    </row>
    <row r="4776" spans="3:11" ht="15" customHeight="1" x14ac:dyDescent="0.25">
      <c r="C4776" s="175"/>
      <c r="E4776" s="175"/>
      <c r="H4776" s="175"/>
      <c r="I4776" s="175"/>
      <c r="J4776" s="202"/>
      <c r="K4776" s="198"/>
    </row>
    <row r="4777" spans="3:11" ht="15" customHeight="1" x14ac:dyDescent="0.25">
      <c r="C4777" s="175"/>
      <c r="E4777" s="175"/>
      <c r="H4777" s="175"/>
      <c r="I4777" s="175"/>
      <c r="J4777" s="202"/>
      <c r="K4777" s="198"/>
    </row>
    <row r="4778" spans="3:11" ht="15" customHeight="1" x14ac:dyDescent="0.25">
      <c r="C4778" s="175"/>
      <c r="E4778" s="175"/>
      <c r="H4778" s="175"/>
      <c r="I4778" s="175"/>
      <c r="J4778" s="202"/>
      <c r="K4778" s="198"/>
    </row>
    <row r="4779" spans="3:11" ht="15" customHeight="1" x14ac:dyDescent="0.25">
      <c r="C4779" s="175"/>
      <c r="E4779" s="175"/>
      <c r="H4779" s="175"/>
      <c r="I4779" s="175"/>
      <c r="J4779" s="202"/>
      <c r="K4779" s="198"/>
    </row>
    <row r="4780" spans="3:11" ht="15" customHeight="1" x14ac:dyDescent="0.25">
      <c r="C4780" s="175"/>
      <c r="E4780" s="175"/>
      <c r="H4780" s="175"/>
      <c r="I4780" s="175"/>
      <c r="J4780" s="202"/>
      <c r="K4780" s="198"/>
    </row>
    <row r="4781" spans="3:11" ht="15" customHeight="1" x14ac:dyDescent="0.25">
      <c r="C4781" s="175"/>
      <c r="E4781" s="175"/>
      <c r="H4781" s="175"/>
      <c r="I4781" s="175"/>
      <c r="J4781" s="202"/>
      <c r="K4781" s="198"/>
    </row>
    <row r="4782" spans="3:11" ht="15" customHeight="1" x14ac:dyDescent="0.25">
      <c r="C4782" s="175"/>
      <c r="E4782" s="175"/>
      <c r="H4782" s="175"/>
      <c r="I4782" s="175"/>
      <c r="J4782" s="202"/>
      <c r="K4782" s="198"/>
    </row>
    <row r="4783" spans="3:11" ht="15" customHeight="1" x14ac:dyDescent="0.25">
      <c r="C4783" s="175"/>
      <c r="E4783" s="175"/>
      <c r="H4783" s="175"/>
      <c r="I4783" s="175"/>
      <c r="J4783" s="202"/>
      <c r="K4783" s="198"/>
    </row>
    <row r="4784" spans="3:11" ht="15" customHeight="1" x14ac:dyDescent="0.25">
      <c r="C4784" s="175"/>
      <c r="E4784" s="175"/>
      <c r="H4784" s="175"/>
      <c r="I4784" s="175"/>
      <c r="J4784" s="202"/>
      <c r="K4784" s="198"/>
    </row>
    <row r="4785" spans="3:11" ht="15" customHeight="1" x14ac:dyDescent="0.25">
      <c r="C4785" s="175"/>
      <c r="E4785" s="175"/>
      <c r="H4785" s="175"/>
      <c r="I4785" s="175"/>
      <c r="J4785" s="202"/>
      <c r="K4785" s="198"/>
    </row>
    <row r="4786" spans="3:11" ht="15" customHeight="1" x14ac:dyDescent="0.25">
      <c r="C4786" s="175"/>
      <c r="E4786" s="175"/>
      <c r="H4786" s="175"/>
      <c r="I4786" s="175"/>
      <c r="J4786" s="202"/>
      <c r="K4786" s="198"/>
    </row>
    <row r="4787" spans="3:11" ht="15" customHeight="1" x14ac:dyDescent="0.25">
      <c r="C4787" s="175"/>
      <c r="E4787" s="175"/>
      <c r="H4787" s="175"/>
      <c r="I4787" s="175"/>
      <c r="J4787" s="202"/>
      <c r="K4787" s="198"/>
    </row>
    <row r="4788" spans="3:11" ht="15" customHeight="1" x14ac:dyDescent="0.25">
      <c r="C4788" s="175"/>
      <c r="E4788" s="175"/>
      <c r="H4788" s="175"/>
      <c r="I4788" s="175"/>
      <c r="J4788" s="202"/>
      <c r="K4788" s="198"/>
    </row>
    <row r="4789" spans="3:11" ht="15" customHeight="1" x14ac:dyDescent="0.25">
      <c r="C4789" s="175"/>
      <c r="E4789" s="175"/>
      <c r="H4789" s="175"/>
      <c r="I4789" s="175"/>
      <c r="J4789" s="202"/>
      <c r="K4789" s="198"/>
    </row>
    <row r="4790" spans="3:11" ht="15" customHeight="1" x14ac:dyDescent="0.25">
      <c r="C4790" s="175"/>
      <c r="E4790" s="175"/>
      <c r="H4790" s="175"/>
      <c r="I4790" s="175"/>
      <c r="J4790" s="202"/>
      <c r="K4790" s="198"/>
    </row>
    <row r="4791" spans="3:11" ht="15" customHeight="1" x14ac:dyDescent="0.25">
      <c r="C4791" s="175"/>
      <c r="E4791" s="175"/>
      <c r="H4791" s="175"/>
      <c r="I4791" s="175"/>
      <c r="J4791" s="202"/>
      <c r="K4791" s="198"/>
    </row>
    <row r="4792" spans="3:11" ht="15" customHeight="1" x14ac:dyDescent="0.25">
      <c r="C4792" s="175"/>
      <c r="E4792" s="175"/>
      <c r="H4792" s="175"/>
      <c r="I4792" s="175"/>
      <c r="J4792" s="202"/>
      <c r="K4792" s="198"/>
    </row>
    <row r="4793" spans="3:11" ht="15" customHeight="1" x14ac:dyDescent="0.25">
      <c r="C4793" s="175"/>
      <c r="E4793" s="175"/>
      <c r="H4793" s="175"/>
      <c r="I4793" s="175"/>
      <c r="J4793" s="202"/>
      <c r="K4793" s="198"/>
    </row>
    <row r="4794" spans="3:11" ht="15" customHeight="1" x14ac:dyDescent="0.25">
      <c r="C4794" s="175"/>
      <c r="E4794" s="175"/>
      <c r="H4794" s="175"/>
      <c r="I4794" s="175"/>
      <c r="J4794" s="202"/>
      <c r="K4794" s="198"/>
    </row>
    <row r="4795" spans="3:11" ht="15" customHeight="1" x14ac:dyDescent="0.25">
      <c r="C4795" s="175"/>
      <c r="E4795" s="175"/>
      <c r="H4795" s="175"/>
      <c r="I4795" s="175"/>
      <c r="J4795" s="202"/>
      <c r="K4795" s="198"/>
    </row>
    <row r="4796" spans="3:11" ht="15" customHeight="1" x14ac:dyDescent="0.25">
      <c r="C4796" s="175"/>
      <c r="E4796" s="175"/>
      <c r="H4796" s="175"/>
      <c r="I4796" s="175"/>
      <c r="J4796" s="202"/>
      <c r="K4796" s="198"/>
    </row>
    <row r="4797" spans="3:11" ht="15" customHeight="1" x14ac:dyDescent="0.25">
      <c r="C4797" s="175"/>
      <c r="E4797" s="175"/>
      <c r="H4797" s="175"/>
      <c r="I4797" s="175"/>
      <c r="J4797" s="202"/>
      <c r="K4797" s="198"/>
    </row>
    <row r="4798" spans="3:11" ht="15" customHeight="1" x14ac:dyDescent="0.25">
      <c r="C4798" s="175"/>
      <c r="E4798" s="175"/>
      <c r="H4798" s="175"/>
      <c r="I4798" s="175"/>
      <c r="J4798" s="202"/>
      <c r="K4798" s="198"/>
    </row>
    <row r="4799" spans="3:11" ht="15" customHeight="1" x14ac:dyDescent="0.25">
      <c r="C4799" s="175"/>
      <c r="E4799" s="175"/>
      <c r="H4799" s="175"/>
      <c r="I4799" s="175"/>
      <c r="J4799" s="202"/>
      <c r="K4799" s="198"/>
    </row>
    <row r="4800" spans="3:11" ht="15" customHeight="1" x14ac:dyDescent="0.25">
      <c r="C4800" s="175"/>
      <c r="E4800" s="175"/>
      <c r="H4800" s="175"/>
      <c r="I4800" s="175"/>
      <c r="J4800" s="202"/>
      <c r="K4800" s="198"/>
    </row>
    <row r="4801" spans="3:11" ht="15" customHeight="1" x14ac:dyDescent="0.25">
      <c r="C4801" s="175"/>
      <c r="E4801" s="175"/>
      <c r="H4801" s="175"/>
      <c r="I4801" s="175"/>
      <c r="J4801" s="202"/>
      <c r="K4801" s="198"/>
    </row>
    <row r="4802" spans="3:11" ht="15" customHeight="1" x14ac:dyDescent="0.25">
      <c r="C4802" s="175"/>
      <c r="E4802" s="175"/>
      <c r="H4802" s="175"/>
      <c r="I4802" s="175"/>
      <c r="J4802" s="202"/>
      <c r="K4802" s="198"/>
    </row>
    <row r="4803" spans="3:11" ht="15" customHeight="1" x14ac:dyDescent="0.25">
      <c r="C4803" s="175"/>
      <c r="E4803" s="175"/>
      <c r="H4803" s="175"/>
      <c r="I4803" s="175"/>
      <c r="J4803" s="202"/>
      <c r="K4803" s="198"/>
    </row>
    <row r="4804" spans="3:11" ht="15" customHeight="1" x14ac:dyDescent="0.25">
      <c r="C4804" s="175"/>
      <c r="E4804" s="175"/>
      <c r="H4804" s="175"/>
      <c r="I4804" s="175"/>
      <c r="J4804" s="202"/>
      <c r="K4804" s="198"/>
    </row>
    <row r="4805" spans="3:11" ht="15" customHeight="1" x14ac:dyDescent="0.25">
      <c r="C4805" s="175"/>
      <c r="E4805" s="175"/>
      <c r="H4805" s="175"/>
      <c r="I4805" s="175"/>
      <c r="J4805" s="202"/>
      <c r="K4805" s="198"/>
    </row>
    <row r="4806" spans="3:11" ht="15" customHeight="1" x14ac:dyDescent="0.25">
      <c r="C4806" s="175"/>
      <c r="E4806" s="175"/>
      <c r="H4806" s="175"/>
      <c r="I4806" s="175"/>
      <c r="J4806" s="202"/>
      <c r="K4806" s="198"/>
    </row>
    <row r="4807" spans="3:11" ht="15" customHeight="1" x14ac:dyDescent="0.25">
      <c r="C4807" s="175"/>
      <c r="E4807" s="175"/>
      <c r="H4807" s="175"/>
      <c r="I4807" s="175"/>
      <c r="J4807" s="202"/>
      <c r="K4807" s="198"/>
    </row>
    <row r="4808" spans="3:11" ht="15" customHeight="1" x14ac:dyDescent="0.25">
      <c r="C4808" s="175"/>
      <c r="E4808" s="175"/>
      <c r="H4808" s="175"/>
      <c r="I4808" s="175"/>
      <c r="J4808" s="202"/>
      <c r="K4808" s="198"/>
    </row>
    <row r="4809" spans="3:11" ht="15" customHeight="1" x14ac:dyDescent="0.25">
      <c r="C4809" s="175"/>
      <c r="E4809" s="175"/>
      <c r="H4809" s="175"/>
      <c r="I4809" s="175"/>
      <c r="J4809" s="202"/>
      <c r="K4809" s="198"/>
    </row>
    <row r="4810" spans="3:11" ht="15" customHeight="1" x14ac:dyDescent="0.25">
      <c r="C4810" s="175"/>
      <c r="E4810" s="175"/>
      <c r="H4810" s="175"/>
      <c r="I4810" s="175"/>
      <c r="J4810" s="202"/>
      <c r="K4810" s="198"/>
    </row>
    <row r="4811" spans="3:11" ht="15" customHeight="1" x14ac:dyDescent="0.25">
      <c r="C4811" s="175"/>
      <c r="E4811" s="175"/>
      <c r="H4811" s="175"/>
      <c r="I4811" s="175"/>
      <c r="J4811" s="202"/>
      <c r="K4811" s="198"/>
    </row>
    <row r="4812" spans="3:11" ht="15" customHeight="1" x14ac:dyDescent="0.25">
      <c r="C4812" s="175"/>
      <c r="E4812" s="175"/>
      <c r="H4812" s="175"/>
      <c r="I4812" s="175"/>
      <c r="J4812" s="202"/>
      <c r="K4812" s="198"/>
    </row>
    <row r="4813" spans="3:11" ht="15" customHeight="1" x14ac:dyDescent="0.25">
      <c r="C4813" s="175"/>
      <c r="E4813" s="175"/>
      <c r="H4813" s="175"/>
      <c r="I4813" s="175"/>
      <c r="J4813" s="202"/>
      <c r="K4813" s="198"/>
    </row>
    <row r="4814" spans="3:11" ht="15" customHeight="1" x14ac:dyDescent="0.25">
      <c r="C4814" s="175"/>
      <c r="E4814" s="175"/>
      <c r="H4814" s="175"/>
      <c r="I4814" s="175"/>
      <c r="J4814" s="202"/>
      <c r="K4814" s="198"/>
    </row>
    <row r="4815" spans="3:11" ht="15" customHeight="1" x14ac:dyDescent="0.25">
      <c r="C4815" s="175"/>
      <c r="E4815" s="175"/>
      <c r="H4815" s="175"/>
      <c r="I4815" s="175"/>
      <c r="J4815" s="202"/>
      <c r="K4815" s="198"/>
    </row>
    <row r="4816" spans="3:11" ht="15" customHeight="1" x14ac:dyDescent="0.25">
      <c r="C4816" s="175"/>
      <c r="E4816" s="175"/>
      <c r="H4816" s="175"/>
      <c r="I4816" s="175"/>
      <c r="J4816" s="202"/>
      <c r="K4816" s="198"/>
    </row>
    <row r="4817" spans="3:11" ht="15" customHeight="1" x14ac:dyDescent="0.25">
      <c r="C4817" s="175"/>
      <c r="E4817" s="175"/>
      <c r="H4817" s="175"/>
      <c r="I4817" s="175"/>
      <c r="J4817" s="202"/>
      <c r="K4817" s="198"/>
    </row>
    <row r="4818" spans="3:11" ht="15" customHeight="1" x14ac:dyDescent="0.25">
      <c r="C4818" s="175"/>
      <c r="E4818" s="175"/>
      <c r="H4818" s="175"/>
      <c r="I4818" s="175"/>
      <c r="J4818" s="202"/>
      <c r="K4818" s="198"/>
    </row>
    <row r="4819" spans="3:11" ht="15" customHeight="1" x14ac:dyDescent="0.25">
      <c r="C4819" s="175"/>
      <c r="E4819" s="175"/>
      <c r="H4819" s="175"/>
      <c r="I4819" s="175"/>
      <c r="J4819" s="202"/>
      <c r="K4819" s="198"/>
    </row>
    <row r="4820" spans="3:11" ht="15" customHeight="1" x14ac:dyDescent="0.25">
      <c r="C4820" s="175"/>
      <c r="E4820" s="175"/>
      <c r="H4820" s="175"/>
      <c r="I4820" s="175"/>
      <c r="J4820" s="202"/>
      <c r="K4820" s="198"/>
    </row>
    <row r="4821" spans="3:11" ht="15" customHeight="1" x14ac:dyDescent="0.25">
      <c r="C4821" s="175"/>
      <c r="E4821" s="175"/>
      <c r="H4821" s="175"/>
      <c r="I4821" s="175"/>
      <c r="J4821" s="202"/>
      <c r="K4821" s="198"/>
    </row>
    <row r="4822" spans="3:11" ht="15" customHeight="1" x14ac:dyDescent="0.25">
      <c r="C4822" s="175"/>
      <c r="E4822" s="175"/>
      <c r="H4822" s="175"/>
      <c r="I4822" s="175"/>
      <c r="J4822" s="202"/>
      <c r="K4822" s="198"/>
    </row>
    <row r="4823" spans="3:11" ht="15" customHeight="1" x14ac:dyDescent="0.25">
      <c r="C4823" s="175"/>
      <c r="E4823" s="175"/>
      <c r="H4823" s="175"/>
      <c r="I4823" s="175"/>
      <c r="J4823" s="202"/>
      <c r="K4823" s="198"/>
    </row>
    <row r="4824" spans="3:11" ht="15" customHeight="1" x14ac:dyDescent="0.25">
      <c r="C4824" s="175"/>
      <c r="E4824" s="175"/>
      <c r="H4824" s="175"/>
      <c r="I4824" s="175"/>
      <c r="J4824" s="202"/>
      <c r="K4824" s="198"/>
    </row>
    <row r="4825" spans="3:11" ht="15" customHeight="1" x14ac:dyDescent="0.25">
      <c r="C4825" s="175"/>
      <c r="E4825" s="175"/>
      <c r="H4825" s="175"/>
      <c r="I4825" s="175"/>
      <c r="J4825" s="202"/>
      <c r="K4825" s="198"/>
    </row>
    <row r="4826" spans="3:11" ht="15" customHeight="1" x14ac:dyDescent="0.25">
      <c r="C4826" s="175"/>
      <c r="E4826" s="175"/>
      <c r="H4826" s="175"/>
      <c r="I4826" s="175"/>
      <c r="J4826" s="202"/>
      <c r="K4826" s="198"/>
    </row>
    <row r="4827" spans="3:11" ht="15" customHeight="1" x14ac:dyDescent="0.25">
      <c r="C4827" s="175"/>
      <c r="E4827" s="175"/>
      <c r="H4827" s="175"/>
      <c r="I4827" s="175"/>
      <c r="J4827" s="202"/>
      <c r="K4827" s="198"/>
    </row>
    <row r="4828" spans="3:11" ht="15" customHeight="1" x14ac:dyDescent="0.25">
      <c r="C4828" s="175"/>
      <c r="E4828" s="175"/>
      <c r="H4828" s="175"/>
      <c r="I4828" s="175"/>
      <c r="J4828" s="202"/>
      <c r="K4828" s="198"/>
    </row>
    <row r="4829" spans="3:11" ht="15" customHeight="1" x14ac:dyDescent="0.25">
      <c r="C4829" s="175"/>
      <c r="E4829" s="175"/>
      <c r="H4829" s="175"/>
      <c r="I4829" s="175"/>
      <c r="J4829" s="202"/>
      <c r="K4829" s="198"/>
    </row>
    <row r="4830" spans="3:11" ht="15" customHeight="1" x14ac:dyDescent="0.25">
      <c r="C4830" s="175"/>
      <c r="E4830" s="175"/>
      <c r="H4830" s="175"/>
      <c r="I4830" s="175"/>
      <c r="J4830" s="202"/>
      <c r="K4830" s="198"/>
    </row>
    <row r="4831" spans="3:11" ht="15" customHeight="1" x14ac:dyDescent="0.25">
      <c r="C4831" s="175"/>
      <c r="E4831" s="175"/>
      <c r="H4831" s="175"/>
      <c r="I4831" s="175"/>
      <c r="J4831" s="202"/>
      <c r="K4831" s="198"/>
    </row>
    <row r="4832" spans="3:11" ht="15" customHeight="1" x14ac:dyDescent="0.25">
      <c r="C4832" s="175"/>
      <c r="E4832" s="175"/>
      <c r="H4832" s="175"/>
      <c r="I4832" s="175"/>
      <c r="J4832" s="202"/>
      <c r="K4832" s="198"/>
    </row>
    <row r="4833" spans="3:11" ht="15" customHeight="1" x14ac:dyDescent="0.25">
      <c r="C4833" s="175"/>
      <c r="E4833" s="175"/>
      <c r="H4833" s="175"/>
      <c r="I4833" s="175"/>
      <c r="J4833" s="202"/>
      <c r="K4833" s="198"/>
    </row>
    <row r="4834" spans="3:11" ht="15" customHeight="1" x14ac:dyDescent="0.25">
      <c r="C4834" s="175"/>
      <c r="E4834" s="175"/>
      <c r="H4834" s="175"/>
      <c r="I4834" s="175"/>
      <c r="J4834" s="202"/>
      <c r="K4834" s="198"/>
    </row>
    <row r="4835" spans="3:11" ht="15" customHeight="1" x14ac:dyDescent="0.25">
      <c r="C4835" s="175"/>
      <c r="E4835" s="175"/>
      <c r="H4835" s="175"/>
      <c r="I4835" s="175"/>
      <c r="J4835" s="202"/>
      <c r="K4835" s="198"/>
    </row>
    <row r="4836" spans="3:11" ht="15" customHeight="1" x14ac:dyDescent="0.25">
      <c r="C4836" s="175"/>
      <c r="E4836" s="175"/>
      <c r="H4836" s="175"/>
      <c r="I4836" s="175"/>
      <c r="J4836" s="202"/>
      <c r="K4836" s="198"/>
    </row>
    <row r="4837" spans="3:11" ht="15" customHeight="1" x14ac:dyDescent="0.25">
      <c r="C4837" s="175"/>
      <c r="E4837" s="175"/>
      <c r="H4837" s="175"/>
      <c r="I4837" s="175"/>
      <c r="J4837" s="202"/>
      <c r="K4837" s="198"/>
    </row>
    <row r="4838" spans="3:11" ht="15" customHeight="1" x14ac:dyDescent="0.25">
      <c r="C4838" s="175"/>
      <c r="E4838" s="175"/>
      <c r="H4838" s="175"/>
      <c r="I4838" s="175"/>
      <c r="J4838" s="202"/>
      <c r="K4838" s="198"/>
    </row>
    <row r="4839" spans="3:11" ht="15" customHeight="1" x14ac:dyDescent="0.25">
      <c r="C4839" s="175"/>
      <c r="E4839" s="175"/>
      <c r="H4839" s="175"/>
      <c r="I4839" s="175"/>
      <c r="J4839" s="202"/>
      <c r="K4839" s="198"/>
    </row>
    <row r="4840" spans="3:11" ht="15" customHeight="1" x14ac:dyDescent="0.25">
      <c r="C4840" s="175"/>
      <c r="E4840" s="175"/>
      <c r="H4840" s="175"/>
      <c r="I4840" s="175"/>
      <c r="J4840" s="202"/>
      <c r="K4840" s="198"/>
    </row>
    <row r="4841" spans="3:11" ht="15" customHeight="1" x14ac:dyDescent="0.25">
      <c r="C4841" s="175"/>
      <c r="E4841" s="175"/>
      <c r="H4841" s="175"/>
      <c r="I4841" s="175"/>
      <c r="J4841" s="202"/>
      <c r="K4841" s="198"/>
    </row>
    <row r="4842" spans="3:11" ht="15" customHeight="1" x14ac:dyDescent="0.25">
      <c r="C4842" s="175"/>
      <c r="E4842" s="175"/>
      <c r="H4842" s="175"/>
      <c r="I4842" s="175"/>
      <c r="J4842" s="202"/>
      <c r="K4842" s="198"/>
    </row>
    <row r="4843" spans="3:11" ht="15" customHeight="1" x14ac:dyDescent="0.25">
      <c r="C4843" s="175"/>
      <c r="E4843" s="175"/>
      <c r="H4843" s="175"/>
      <c r="I4843" s="175"/>
      <c r="J4843" s="202"/>
      <c r="K4843" s="198"/>
    </row>
    <row r="4844" spans="3:11" ht="15" customHeight="1" x14ac:dyDescent="0.25">
      <c r="C4844" s="175"/>
      <c r="E4844" s="175"/>
      <c r="H4844" s="175"/>
      <c r="I4844" s="175"/>
      <c r="J4844" s="202"/>
      <c r="K4844" s="198"/>
    </row>
    <row r="4845" spans="3:11" ht="15" customHeight="1" x14ac:dyDescent="0.25">
      <c r="C4845" s="175"/>
      <c r="E4845" s="175"/>
      <c r="H4845" s="175"/>
      <c r="I4845" s="175"/>
      <c r="J4845" s="202"/>
      <c r="K4845" s="198"/>
    </row>
    <row r="4846" spans="3:11" ht="15" customHeight="1" x14ac:dyDescent="0.25">
      <c r="C4846" s="175"/>
      <c r="E4846" s="175"/>
      <c r="H4846" s="175"/>
      <c r="I4846" s="175"/>
      <c r="J4846" s="202"/>
      <c r="K4846" s="198"/>
    </row>
    <row r="4847" spans="3:11" ht="15" customHeight="1" x14ac:dyDescent="0.25">
      <c r="C4847" s="175"/>
      <c r="E4847" s="175"/>
      <c r="H4847" s="175"/>
      <c r="I4847" s="175"/>
      <c r="J4847" s="202"/>
      <c r="K4847" s="198"/>
    </row>
    <row r="4848" spans="3:11" ht="15" customHeight="1" x14ac:dyDescent="0.25">
      <c r="C4848" s="175"/>
      <c r="E4848" s="175"/>
      <c r="H4848" s="175"/>
      <c r="I4848" s="175"/>
      <c r="J4848" s="202"/>
      <c r="K4848" s="198"/>
    </row>
    <row r="4849" spans="3:11" ht="15" customHeight="1" x14ac:dyDescent="0.25">
      <c r="C4849" s="175"/>
      <c r="E4849" s="175"/>
      <c r="H4849" s="175"/>
      <c r="I4849" s="175"/>
      <c r="J4849" s="202"/>
      <c r="K4849" s="198"/>
    </row>
    <row r="4850" spans="3:11" ht="15" customHeight="1" x14ac:dyDescent="0.25">
      <c r="C4850" s="175"/>
      <c r="E4850" s="175"/>
      <c r="H4850" s="175"/>
      <c r="I4850" s="175"/>
      <c r="J4850" s="202"/>
      <c r="K4850" s="198"/>
    </row>
    <row r="4851" spans="3:11" ht="15" customHeight="1" x14ac:dyDescent="0.25">
      <c r="C4851" s="175"/>
      <c r="E4851" s="175"/>
      <c r="H4851" s="175"/>
      <c r="I4851" s="175"/>
      <c r="J4851" s="202"/>
      <c r="K4851" s="198"/>
    </row>
    <row r="4852" spans="3:11" ht="15" customHeight="1" x14ac:dyDescent="0.25">
      <c r="C4852" s="175"/>
      <c r="E4852" s="175"/>
      <c r="H4852" s="175"/>
      <c r="I4852" s="175"/>
      <c r="J4852" s="202"/>
      <c r="K4852" s="198"/>
    </row>
    <row r="4853" spans="3:11" ht="15" customHeight="1" x14ac:dyDescent="0.25">
      <c r="C4853" s="175"/>
      <c r="E4853" s="175"/>
      <c r="H4853" s="175"/>
      <c r="I4853" s="175"/>
      <c r="J4853" s="202"/>
      <c r="K4853" s="198"/>
    </row>
    <row r="4854" spans="3:11" ht="15" customHeight="1" x14ac:dyDescent="0.25">
      <c r="C4854" s="175"/>
      <c r="E4854" s="175"/>
      <c r="H4854" s="175"/>
      <c r="I4854" s="175"/>
      <c r="J4854" s="202"/>
      <c r="K4854" s="198"/>
    </row>
    <row r="4855" spans="3:11" ht="15" customHeight="1" x14ac:dyDescent="0.25">
      <c r="C4855" s="175"/>
      <c r="E4855" s="175"/>
      <c r="H4855" s="175"/>
      <c r="I4855" s="175"/>
      <c r="J4855" s="202"/>
      <c r="K4855" s="198"/>
    </row>
    <row r="4856" spans="3:11" ht="15" customHeight="1" x14ac:dyDescent="0.25">
      <c r="C4856" s="175"/>
      <c r="E4856" s="175"/>
      <c r="H4856" s="175"/>
      <c r="I4856" s="175"/>
      <c r="J4856" s="202"/>
      <c r="K4856" s="198"/>
    </row>
    <row r="4857" spans="3:11" ht="15" customHeight="1" x14ac:dyDescent="0.25">
      <c r="C4857" s="175"/>
      <c r="E4857" s="175"/>
      <c r="H4857" s="175"/>
      <c r="I4857" s="175"/>
      <c r="J4857" s="202"/>
      <c r="K4857" s="198"/>
    </row>
    <row r="4858" spans="3:11" ht="15" customHeight="1" x14ac:dyDescent="0.25">
      <c r="C4858" s="175"/>
      <c r="E4858" s="175"/>
      <c r="H4858" s="175"/>
      <c r="I4858" s="175"/>
      <c r="J4858" s="202"/>
      <c r="K4858" s="198"/>
    </row>
    <row r="4859" spans="3:11" ht="15" customHeight="1" x14ac:dyDescent="0.25">
      <c r="C4859" s="175"/>
      <c r="E4859" s="175"/>
      <c r="H4859" s="175"/>
      <c r="I4859" s="175"/>
      <c r="J4859" s="202"/>
      <c r="K4859" s="198"/>
    </row>
    <row r="4860" spans="3:11" ht="15" customHeight="1" x14ac:dyDescent="0.25">
      <c r="C4860" s="175"/>
      <c r="E4860" s="175"/>
      <c r="H4860" s="175"/>
      <c r="I4860" s="175"/>
      <c r="J4860" s="202"/>
      <c r="K4860" s="198"/>
    </row>
    <row r="4861" spans="3:11" ht="15" customHeight="1" x14ac:dyDescent="0.25">
      <c r="C4861" s="175"/>
      <c r="E4861" s="175"/>
      <c r="H4861" s="175"/>
      <c r="I4861" s="175"/>
      <c r="J4861" s="202"/>
      <c r="K4861" s="198"/>
    </row>
    <row r="4862" spans="3:11" ht="15" customHeight="1" x14ac:dyDescent="0.25">
      <c r="C4862" s="175"/>
      <c r="E4862" s="175"/>
      <c r="H4862" s="175"/>
      <c r="I4862" s="175"/>
      <c r="J4862" s="202"/>
      <c r="K4862" s="198"/>
    </row>
    <row r="4863" spans="3:11" ht="15" customHeight="1" x14ac:dyDescent="0.25">
      <c r="C4863" s="175"/>
      <c r="E4863" s="175"/>
      <c r="H4863" s="175"/>
      <c r="I4863" s="175"/>
      <c r="J4863" s="202"/>
      <c r="K4863" s="198"/>
    </row>
    <row r="4864" spans="3:11" ht="15" customHeight="1" x14ac:dyDescent="0.25">
      <c r="C4864" s="175"/>
      <c r="E4864" s="175"/>
      <c r="H4864" s="175"/>
      <c r="I4864" s="175"/>
      <c r="J4864" s="202"/>
      <c r="K4864" s="198"/>
    </row>
    <row r="4865" spans="3:11" ht="15" customHeight="1" x14ac:dyDescent="0.25">
      <c r="C4865" s="175"/>
      <c r="E4865" s="175"/>
      <c r="H4865" s="175"/>
      <c r="I4865" s="175"/>
      <c r="J4865" s="202"/>
      <c r="K4865" s="198"/>
    </row>
    <row r="4866" spans="3:11" ht="15" customHeight="1" x14ac:dyDescent="0.25">
      <c r="C4866" s="175"/>
      <c r="E4866" s="175"/>
      <c r="H4866" s="175"/>
      <c r="I4866" s="175"/>
      <c r="J4866" s="202"/>
      <c r="K4866" s="198"/>
    </row>
    <row r="4867" spans="3:11" ht="15" customHeight="1" x14ac:dyDescent="0.25">
      <c r="C4867" s="175"/>
      <c r="E4867" s="175"/>
      <c r="H4867" s="175"/>
      <c r="I4867" s="175"/>
      <c r="J4867" s="202"/>
      <c r="K4867" s="198"/>
    </row>
    <row r="4868" spans="3:11" ht="15" customHeight="1" x14ac:dyDescent="0.25">
      <c r="C4868" s="175"/>
      <c r="E4868" s="175"/>
      <c r="H4868" s="175"/>
      <c r="I4868" s="175"/>
      <c r="J4868" s="202"/>
      <c r="K4868" s="198"/>
    </row>
    <row r="4869" spans="3:11" ht="15" customHeight="1" x14ac:dyDescent="0.25">
      <c r="C4869" s="175"/>
      <c r="E4869" s="175"/>
      <c r="H4869" s="175"/>
      <c r="I4869" s="175"/>
      <c r="J4869" s="202"/>
      <c r="K4869" s="198"/>
    </row>
    <row r="4870" spans="3:11" ht="15" customHeight="1" x14ac:dyDescent="0.25">
      <c r="C4870" s="175"/>
      <c r="E4870" s="175"/>
      <c r="H4870" s="175"/>
      <c r="I4870" s="175"/>
      <c r="J4870" s="202"/>
      <c r="K4870" s="198"/>
    </row>
    <row r="4871" spans="3:11" ht="15" customHeight="1" x14ac:dyDescent="0.25">
      <c r="C4871" s="175"/>
      <c r="E4871" s="175"/>
      <c r="H4871" s="175"/>
      <c r="I4871" s="175"/>
      <c r="J4871" s="202"/>
      <c r="K4871" s="198"/>
    </row>
    <row r="4872" spans="3:11" ht="15" customHeight="1" x14ac:dyDescent="0.25">
      <c r="C4872" s="175"/>
      <c r="E4872" s="175"/>
      <c r="H4872" s="175"/>
      <c r="I4872" s="175"/>
      <c r="J4872" s="202"/>
      <c r="K4872" s="198"/>
    </row>
    <row r="4873" spans="3:11" ht="15" customHeight="1" x14ac:dyDescent="0.25">
      <c r="C4873" s="175"/>
      <c r="E4873" s="175"/>
      <c r="H4873" s="175"/>
      <c r="I4873" s="175"/>
      <c r="J4873" s="202"/>
      <c r="K4873" s="198"/>
    </row>
    <row r="4874" spans="3:11" ht="15" customHeight="1" x14ac:dyDescent="0.25">
      <c r="C4874" s="175"/>
      <c r="E4874" s="175"/>
      <c r="H4874" s="175"/>
      <c r="I4874" s="175"/>
      <c r="J4874" s="202"/>
      <c r="K4874" s="198"/>
    </row>
    <row r="4875" spans="3:11" ht="15" customHeight="1" x14ac:dyDescent="0.25">
      <c r="C4875" s="175"/>
      <c r="E4875" s="175"/>
      <c r="H4875" s="175"/>
      <c r="I4875" s="175"/>
      <c r="J4875" s="202"/>
      <c r="K4875" s="198"/>
    </row>
    <row r="4876" spans="3:11" ht="15" customHeight="1" x14ac:dyDescent="0.25">
      <c r="C4876" s="175"/>
      <c r="E4876" s="175"/>
      <c r="H4876" s="175"/>
      <c r="I4876" s="175"/>
      <c r="J4876" s="202"/>
      <c r="K4876" s="198"/>
    </row>
    <row r="4877" spans="3:11" ht="15" customHeight="1" x14ac:dyDescent="0.25">
      <c r="C4877" s="175"/>
      <c r="E4877" s="175"/>
      <c r="H4877" s="175"/>
      <c r="I4877" s="175"/>
      <c r="J4877" s="202"/>
      <c r="K4877" s="198"/>
    </row>
    <row r="4878" spans="3:11" ht="15" customHeight="1" x14ac:dyDescent="0.25">
      <c r="C4878" s="175"/>
      <c r="E4878" s="175"/>
      <c r="H4878" s="175"/>
      <c r="I4878" s="175"/>
      <c r="J4878" s="202"/>
      <c r="K4878" s="198"/>
    </row>
    <row r="4879" spans="3:11" ht="15" customHeight="1" x14ac:dyDescent="0.25">
      <c r="C4879" s="175"/>
      <c r="E4879" s="175"/>
      <c r="H4879" s="175"/>
      <c r="I4879" s="175"/>
      <c r="J4879" s="202"/>
      <c r="K4879" s="198"/>
    </row>
    <row r="4880" spans="3:11" ht="15" customHeight="1" x14ac:dyDescent="0.25">
      <c r="C4880" s="175"/>
      <c r="E4880" s="175"/>
      <c r="H4880" s="175"/>
      <c r="I4880" s="175"/>
      <c r="J4880" s="202"/>
      <c r="K4880" s="198"/>
    </row>
    <row r="4881" spans="3:11" ht="15" customHeight="1" x14ac:dyDescent="0.25">
      <c r="C4881" s="175"/>
      <c r="E4881" s="175"/>
      <c r="H4881" s="175"/>
      <c r="I4881" s="175"/>
      <c r="J4881" s="202"/>
      <c r="K4881" s="198"/>
    </row>
    <row r="4882" spans="3:11" ht="15" customHeight="1" x14ac:dyDescent="0.25">
      <c r="C4882" s="175"/>
      <c r="E4882" s="175"/>
      <c r="H4882" s="175"/>
      <c r="I4882" s="175"/>
      <c r="J4882" s="202"/>
      <c r="K4882" s="198"/>
    </row>
    <row r="4883" spans="3:11" ht="15" customHeight="1" x14ac:dyDescent="0.25">
      <c r="C4883" s="175"/>
      <c r="E4883" s="175"/>
      <c r="H4883" s="175"/>
      <c r="I4883" s="175"/>
      <c r="J4883" s="202"/>
      <c r="K4883" s="198"/>
    </row>
    <row r="4884" spans="3:11" ht="15" customHeight="1" x14ac:dyDescent="0.25">
      <c r="C4884" s="175"/>
      <c r="E4884" s="175"/>
      <c r="H4884" s="175"/>
      <c r="I4884" s="175"/>
      <c r="J4884" s="202"/>
      <c r="K4884" s="198"/>
    </row>
    <row r="4885" spans="3:11" ht="15" customHeight="1" x14ac:dyDescent="0.25">
      <c r="C4885" s="175"/>
      <c r="E4885" s="175"/>
      <c r="H4885" s="175"/>
      <c r="I4885" s="175"/>
      <c r="J4885" s="202"/>
      <c r="K4885" s="198"/>
    </row>
    <row r="4886" spans="3:11" ht="15" customHeight="1" x14ac:dyDescent="0.25">
      <c r="C4886" s="175"/>
      <c r="E4886" s="175"/>
      <c r="H4886" s="175"/>
      <c r="I4886" s="175"/>
      <c r="J4886" s="202"/>
      <c r="K4886" s="198"/>
    </row>
    <row r="4887" spans="3:11" ht="15" customHeight="1" x14ac:dyDescent="0.25">
      <c r="C4887" s="175"/>
      <c r="E4887" s="175"/>
      <c r="H4887" s="175"/>
      <c r="I4887" s="175"/>
      <c r="J4887" s="202"/>
      <c r="K4887" s="198"/>
    </row>
    <row r="4888" spans="3:11" ht="15" customHeight="1" x14ac:dyDescent="0.25">
      <c r="C4888" s="175"/>
      <c r="E4888" s="175"/>
      <c r="H4888" s="175"/>
      <c r="I4888" s="175"/>
      <c r="J4888" s="202"/>
      <c r="K4888" s="198"/>
    </row>
    <row r="4889" spans="3:11" ht="15" customHeight="1" x14ac:dyDescent="0.25">
      <c r="C4889" s="175"/>
      <c r="E4889" s="175"/>
      <c r="H4889" s="175"/>
      <c r="I4889" s="175"/>
      <c r="J4889" s="202"/>
      <c r="K4889" s="198"/>
    </row>
    <row r="4890" spans="3:11" ht="15" customHeight="1" x14ac:dyDescent="0.25">
      <c r="C4890" s="175"/>
      <c r="E4890" s="175"/>
      <c r="H4890" s="175"/>
      <c r="I4890" s="175"/>
      <c r="J4890" s="202"/>
      <c r="K4890" s="198"/>
    </row>
    <row r="4891" spans="3:11" ht="15" customHeight="1" x14ac:dyDescent="0.25">
      <c r="C4891" s="175"/>
      <c r="E4891" s="175"/>
      <c r="H4891" s="175"/>
      <c r="I4891" s="175"/>
      <c r="J4891" s="202"/>
      <c r="K4891" s="198"/>
    </row>
    <row r="4892" spans="3:11" ht="15" customHeight="1" x14ac:dyDescent="0.25">
      <c r="C4892" s="175"/>
      <c r="E4892" s="175"/>
      <c r="H4892" s="175"/>
      <c r="I4892" s="175"/>
      <c r="J4892" s="202"/>
      <c r="K4892" s="198"/>
    </row>
    <row r="4893" spans="3:11" ht="15" customHeight="1" x14ac:dyDescent="0.25">
      <c r="C4893" s="175"/>
      <c r="E4893" s="175"/>
      <c r="H4893" s="175"/>
      <c r="I4893" s="175"/>
      <c r="J4893" s="202"/>
      <c r="K4893" s="198"/>
    </row>
    <row r="4894" spans="3:11" ht="15" customHeight="1" x14ac:dyDescent="0.25">
      <c r="C4894" s="175"/>
      <c r="E4894" s="175"/>
      <c r="H4894" s="175"/>
      <c r="I4894" s="175"/>
      <c r="J4894" s="202"/>
      <c r="K4894" s="198"/>
    </row>
    <row r="4895" spans="3:11" ht="15" customHeight="1" x14ac:dyDescent="0.25">
      <c r="C4895" s="175"/>
      <c r="E4895" s="175"/>
      <c r="H4895" s="175"/>
      <c r="I4895" s="175"/>
      <c r="J4895" s="202"/>
      <c r="K4895" s="198"/>
    </row>
    <row r="4896" spans="3:11" ht="15" customHeight="1" x14ac:dyDescent="0.25">
      <c r="C4896" s="175"/>
      <c r="E4896" s="175"/>
      <c r="H4896" s="175"/>
      <c r="I4896" s="175"/>
      <c r="J4896" s="202"/>
      <c r="K4896" s="198"/>
    </row>
    <row r="4897" spans="3:11" ht="15" customHeight="1" x14ac:dyDescent="0.25">
      <c r="C4897" s="175"/>
      <c r="E4897" s="175"/>
      <c r="H4897" s="175"/>
      <c r="I4897" s="175"/>
      <c r="J4897" s="202"/>
      <c r="K4897" s="198"/>
    </row>
    <row r="4898" spans="3:11" ht="15" customHeight="1" x14ac:dyDescent="0.25">
      <c r="C4898" s="175"/>
      <c r="E4898" s="175"/>
      <c r="H4898" s="175"/>
      <c r="I4898" s="175"/>
      <c r="J4898" s="202"/>
      <c r="K4898" s="198"/>
    </row>
    <row r="4899" spans="3:11" ht="15" customHeight="1" x14ac:dyDescent="0.25">
      <c r="C4899" s="175"/>
      <c r="E4899" s="175"/>
      <c r="H4899" s="175"/>
      <c r="I4899" s="175"/>
      <c r="J4899" s="202"/>
      <c r="K4899" s="198"/>
    </row>
    <row r="4900" spans="3:11" ht="15" customHeight="1" x14ac:dyDescent="0.25">
      <c r="C4900" s="175"/>
      <c r="E4900" s="175"/>
      <c r="H4900" s="175"/>
      <c r="I4900" s="175"/>
      <c r="J4900" s="202"/>
      <c r="K4900" s="198"/>
    </row>
    <row r="4901" spans="3:11" ht="15" customHeight="1" x14ac:dyDescent="0.25">
      <c r="C4901" s="175"/>
      <c r="E4901" s="175"/>
      <c r="H4901" s="175"/>
      <c r="I4901" s="175"/>
      <c r="J4901" s="202"/>
      <c r="K4901" s="198"/>
    </row>
    <row r="4902" spans="3:11" ht="15" customHeight="1" x14ac:dyDescent="0.25">
      <c r="C4902" s="175"/>
      <c r="E4902" s="175"/>
      <c r="H4902" s="175"/>
      <c r="I4902" s="175"/>
      <c r="J4902" s="202"/>
      <c r="K4902" s="198"/>
    </row>
    <row r="4903" spans="3:11" ht="15" customHeight="1" x14ac:dyDescent="0.25">
      <c r="C4903" s="175"/>
      <c r="E4903" s="175"/>
      <c r="H4903" s="175"/>
      <c r="I4903" s="175"/>
      <c r="J4903" s="202"/>
      <c r="K4903" s="198"/>
    </row>
    <row r="4904" spans="3:11" ht="15" customHeight="1" x14ac:dyDescent="0.25">
      <c r="C4904" s="175"/>
      <c r="E4904" s="175"/>
      <c r="H4904" s="175"/>
      <c r="I4904" s="175"/>
      <c r="J4904" s="202"/>
      <c r="K4904" s="198"/>
    </row>
    <row r="4905" spans="3:11" ht="15" customHeight="1" x14ac:dyDescent="0.25">
      <c r="C4905" s="175"/>
      <c r="E4905" s="175"/>
      <c r="H4905" s="175"/>
      <c r="I4905" s="175"/>
      <c r="J4905" s="202"/>
      <c r="K4905" s="198"/>
    </row>
    <row r="4906" spans="3:11" ht="15" customHeight="1" x14ac:dyDescent="0.25">
      <c r="C4906" s="175"/>
      <c r="E4906" s="175"/>
      <c r="H4906" s="175"/>
      <c r="I4906" s="175"/>
      <c r="J4906" s="202"/>
      <c r="K4906" s="198"/>
    </row>
    <row r="4907" spans="3:11" ht="15" customHeight="1" x14ac:dyDescent="0.25">
      <c r="C4907" s="175"/>
      <c r="E4907" s="175"/>
      <c r="H4907" s="175"/>
      <c r="I4907" s="175"/>
      <c r="J4907" s="202"/>
      <c r="K4907" s="198"/>
    </row>
    <row r="4908" spans="3:11" ht="15" customHeight="1" x14ac:dyDescent="0.25">
      <c r="C4908" s="175"/>
      <c r="E4908" s="175"/>
      <c r="H4908" s="175"/>
      <c r="I4908" s="175"/>
      <c r="J4908" s="202"/>
      <c r="K4908" s="198"/>
    </row>
    <row r="4909" spans="3:11" ht="15" customHeight="1" x14ac:dyDescent="0.25">
      <c r="C4909" s="175"/>
      <c r="E4909" s="175"/>
      <c r="H4909" s="175"/>
      <c r="I4909" s="175"/>
      <c r="J4909" s="202"/>
      <c r="K4909" s="198"/>
    </row>
    <row r="4910" spans="3:11" ht="15" customHeight="1" x14ac:dyDescent="0.25">
      <c r="C4910" s="175"/>
      <c r="E4910" s="175"/>
      <c r="H4910" s="175"/>
      <c r="I4910" s="175"/>
      <c r="J4910" s="202"/>
      <c r="K4910" s="198"/>
    </row>
    <row r="4911" spans="3:11" ht="15" customHeight="1" x14ac:dyDescent="0.25">
      <c r="C4911" s="175"/>
      <c r="E4911" s="175"/>
      <c r="H4911" s="175"/>
      <c r="I4911" s="175"/>
      <c r="J4911" s="202"/>
      <c r="K4911" s="198"/>
    </row>
    <row r="4912" spans="3:11" ht="15" customHeight="1" x14ac:dyDescent="0.25">
      <c r="C4912" s="175"/>
      <c r="E4912" s="175"/>
      <c r="H4912" s="175"/>
      <c r="I4912" s="175"/>
      <c r="J4912" s="202"/>
      <c r="K4912" s="198"/>
    </row>
    <row r="4913" spans="3:11" ht="15" customHeight="1" x14ac:dyDescent="0.25">
      <c r="C4913" s="175"/>
      <c r="E4913" s="175"/>
      <c r="H4913" s="175"/>
      <c r="I4913" s="175"/>
      <c r="J4913" s="202"/>
      <c r="K4913" s="198"/>
    </row>
    <row r="4914" spans="3:11" ht="15" customHeight="1" x14ac:dyDescent="0.25">
      <c r="C4914" s="175"/>
      <c r="E4914" s="175"/>
      <c r="H4914" s="175"/>
      <c r="I4914" s="175"/>
      <c r="J4914" s="202"/>
      <c r="K4914" s="198"/>
    </row>
    <row r="4915" spans="3:11" ht="15" customHeight="1" x14ac:dyDescent="0.25">
      <c r="C4915" s="175"/>
      <c r="E4915" s="175"/>
      <c r="H4915" s="175"/>
      <c r="I4915" s="175"/>
      <c r="J4915" s="202"/>
      <c r="K4915" s="198"/>
    </row>
    <row r="4916" spans="3:11" ht="15" customHeight="1" x14ac:dyDescent="0.25">
      <c r="C4916" s="175"/>
      <c r="E4916" s="175"/>
      <c r="H4916" s="175"/>
      <c r="I4916" s="175"/>
      <c r="J4916" s="202"/>
      <c r="K4916" s="198"/>
    </row>
    <row r="4917" spans="3:11" ht="15" customHeight="1" x14ac:dyDescent="0.25">
      <c r="C4917" s="175"/>
      <c r="E4917" s="175"/>
      <c r="H4917" s="175"/>
      <c r="I4917" s="175"/>
      <c r="J4917" s="202"/>
      <c r="K4917" s="198"/>
    </row>
    <row r="4918" spans="3:11" ht="15" customHeight="1" x14ac:dyDescent="0.25">
      <c r="C4918" s="175"/>
      <c r="E4918" s="175"/>
      <c r="H4918" s="175"/>
      <c r="I4918" s="175"/>
      <c r="J4918" s="202"/>
      <c r="K4918" s="198"/>
    </row>
    <row r="4919" spans="3:11" ht="15" customHeight="1" x14ac:dyDescent="0.25">
      <c r="C4919" s="175"/>
      <c r="E4919" s="175"/>
      <c r="H4919" s="175"/>
      <c r="I4919" s="175"/>
      <c r="J4919" s="202"/>
      <c r="K4919" s="198"/>
    </row>
    <row r="4920" spans="3:11" ht="15" customHeight="1" x14ac:dyDescent="0.25">
      <c r="C4920" s="175"/>
      <c r="E4920" s="175"/>
      <c r="H4920" s="175"/>
      <c r="I4920" s="175"/>
      <c r="J4920" s="202"/>
      <c r="K4920" s="198"/>
    </row>
    <row r="4921" spans="3:11" ht="15" customHeight="1" x14ac:dyDescent="0.25">
      <c r="C4921" s="175"/>
      <c r="E4921" s="175"/>
      <c r="H4921" s="175"/>
      <c r="I4921" s="175"/>
      <c r="J4921" s="202"/>
      <c r="K4921" s="198"/>
    </row>
    <row r="4922" spans="3:11" ht="15" customHeight="1" x14ac:dyDescent="0.25">
      <c r="C4922" s="175"/>
      <c r="E4922" s="175"/>
      <c r="H4922" s="175"/>
      <c r="I4922" s="175"/>
      <c r="J4922" s="202"/>
      <c r="K4922" s="198"/>
    </row>
    <row r="4923" spans="3:11" ht="15" customHeight="1" x14ac:dyDescent="0.25">
      <c r="C4923" s="175"/>
      <c r="E4923" s="175"/>
      <c r="H4923" s="175"/>
      <c r="I4923" s="175"/>
      <c r="J4923" s="202"/>
      <c r="K4923" s="198"/>
    </row>
    <row r="4924" spans="3:11" ht="15" customHeight="1" x14ac:dyDescent="0.25">
      <c r="C4924" s="175"/>
      <c r="E4924" s="175"/>
      <c r="H4924" s="175"/>
      <c r="I4924" s="175"/>
      <c r="J4924" s="202"/>
      <c r="K4924" s="198"/>
    </row>
    <row r="4925" spans="3:11" ht="15" customHeight="1" x14ac:dyDescent="0.25">
      <c r="C4925" s="175"/>
      <c r="E4925" s="175"/>
      <c r="H4925" s="175"/>
      <c r="I4925" s="175"/>
      <c r="J4925" s="202"/>
      <c r="K4925" s="198"/>
    </row>
    <row r="4926" spans="3:11" ht="15" customHeight="1" x14ac:dyDescent="0.25">
      <c r="C4926" s="175"/>
      <c r="E4926" s="175"/>
      <c r="H4926" s="175"/>
      <c r="I4926" s="175"/>
      <c r="J4926" s="202"/>
      <c r="K4926" s="198"/>
    </row>
    <row r="4927" spans="3:11" ht="15" customHeight="1" x14ac:dyDescent="0.25">
      <c r="C4927" s="175"/>
      <c r="E4927" s="175"/>
      <c r="H4927" s="175"/>
      <c r="I4927" s="175"/>
      <c r="J4927" s="202"/>
      <c r="K4927" s="198"/>
    </row>
    <row r="4928" spans="3:11" ht="15" customHeight="1" x14ac:dyDescent="0.25">
      <c r="C4928" s="175"/>
      <c r="E4928" s="175"/>
      <c r="H4928" s="175"/>
      <c r="I4928" s="175"/>
      <c r="J4928" s="202"/>
      <c r="K4928" s="198"/>
    </row>
    <row r="4929" spans="3:11" ht="15" customHeight="1" x14ac:dyDescent="0.25">
      <c r="C4929" s="175"/>
      <c r="E4929" s="175"/>
      <c r="H4929" s="175"/>
      <c r="I4929" s="175"/>
      <c r="J4929" s="202"/>
      <c r="K4929" s="198"/>
    </row>
    <row r="4930" spans="3:11" ht="15" customHeight="1" x14ac:dyDescent="0.25">
      <c r="C4930" s="175"/>
      <c r="E4930" s="175"/>
      <c r="H4930" s="175"/>
      <c r="I4930" s="175"/>
      <c r="J4930" s="202"/>
      <c r="K4930" s="198"/>
    </row>
    <row r="4931" spans="3:11" ht="15" customHeight="1" x14ac:dyDescent="0.25">
      <c r="C4931" s="175"/>
      <c r="E4931" s="175"/>
      <c r="H4931" s="175"/>
      <c r="I4931" s="175"/>
      <c r="J4931" s="202"/>
      <c r="K4931" s="198"/>
    </row>
    <row r="4932" spans="3:11" ht="15" customHeight="1" x14ac:dyDescent="0.25">
      <c r="C4932" s="175"/>
      <c r="E4932" s="175"/>
      <c r="H4932" s="175"/>
      <c r="I4932" s="175"/>
      <c r="J4932" s="202"/>
      <c r="K4932" s="198"/>
    </row>
    <row r="4933" spans="3:11" ht="15" customHeight="1" x14ac:dyDescent="0.25">
      <c r="C4933" s="175"/>
      <c r="E4933" s="175"/>
      <c r="H4933" s="175"/>
      <c r="I4933" s="175"/>
      <c r="J4933" s="202"/>
      <c r="K4933" s="198"/>
    </row>
    <row r="4934" spans="3:11" ht="15" customHeight="1" x14ac:dyDescent="0.25">
      <c r="C4934" s="175"/>
      <c r="E4934" s="175"/>
      <c r="H4934" s="175"/>
      <c r="I4934" s="175"/>
      <c r="J4934" s="202"/>
      <c r="K4934" s="198"/>
    </row>
    <row r="4935" spans="3:11" ht="15" customHeight="1" x14ac:dyDescent="0.25">
      <c r="C4935" s="175"/>
      <c r="E4935" s="175"/>
      <c r="H4935" s="175"/>
      <c r="I4935" s="175"/>
      <c r="J4935" s="202"/>
      <c r="K4935" s="198"/>
    </row>
    <row r="4936" spans="3:11" ht="15" customHeight="1" x14ac:dyDescent="0.25">
      <c r="C4936" s="175"/>
      <c r="E4936" s="175"/>
      <c r="H4936" s="175"/>
      <c r="I4936" s="175"/>
      <c r="J4936" s="202"/>
      <c r="K4936" s="198"/>
    </row>
    <row r="4937" spans="3:11" ht="15" customHeight="1" x14ac:dyDescent="0.25">
      <c r="C4937" s="175"/>
      <c r="E4937" s="175"/>
      <c r="H4937" s="175"/>
      <c r="I4937" s="175"/>
      <c r="J4937" s="202"/>
      <c r="K4937" s="198"/>
    </row>
    <row r="4938" spans="3:11" ht="15" customHeight="1" x14ac:dyDescent="0.25">
      <c r="C4938" s="175"/>
      <c r="E4938" s="175"/>
      <c r="H4938" s="175"/>
      <c r="I4938" s="175"/>
      <c r="J4938" s="202"/>
      <c r="K4938" s="198"/>
    </row>
    <row r="4939" spans="3:11" ht="15" customHeight="1" x14ac:dyDescent="0.25">
      <c r="C4939" s="175"/>
      <c r="E4939" s="175"/>
      <c r="H4939" s="175"/>
      <c r="I4939" s="175"/>
      <c r="J4939" s="202"/>
      <c r="K4939" s="198"/>
    </row>
    <row r="4940" spans="3:11" ht="15" customHeight="1" x14ac:dyDescent="0.25">
      <c r="C4940" s="175"/>
      <c r="E4940" s="175"/>
      <c r="H4940" s="175"/>
      <c r="I4940" s="175"/>
      <c r="J4940" s="202"/>
      <c r="K4940" s="198"/>
    </row>
    <row r="4941" spans="3:11" ht="15" customHeight="1" x14ac:dyDescent="0.25">
      <c r="C4941" s="175"/>
      <c r="E4941" s="175"/>
      <c r="H4941" s="175"/>
      <c r="I4941" s="175"/>
      <c r="J4941" s="202"/>
      <c r="K4941" s="198"/>
    </row>
    <row r="4942" spans="3:11" ht="15" customHeight="1" x14ac:dyDescent="0.25">
      <c r="C4942" s="175"/>
      <c r="E4942" s="175"/>
      <c r="H4942" s="175"/>
      <c r="I4942" s="175"/>
      <c r="J4942" s="202"/>
      <c r="K4942" s="198"/>
    </row>
    <row r="4943" spans="3:11" ht="15" customHeight="1" x14ac:dyDescent="0.25">
      <c r="C4943" s="175"/>
      <c r="E4943" s="175"/>
      <c r="H4943" s="175"/>
      <c r="I4943" s="175"/>
      <c r="J4943" s="202"/>
      <c r="K4943" s="198"/>
    </row>
    <row r="4944" spans="3:11" ht="15" customHeight="1" x14ac:dyDescent="0.25">
      <c r="C4944" s="175"/>
      <c r="E4944" s="175"/>
      <c r="H4944" s="175"/>
      <c r="I4944" s="175"/>
      <c r="J4944" s="202"/>
      <c r="K4944" s="198"/>
    </row>
    <row r="4945" spans="3:11" ht="15" customHeight="1" x14ac:dyDescent="0.25">
      <c r="C4945" s="175"/>
      <c r="E4945" s="175"/>
      <c r="H4945" s="175"/>
      <c r="I4945" s="175"/>
      <c r="J4945" s="202"/>
      <c r="K4945" s="198"/>
    </row>
    <row r="4946" spans="3:11" ht="15" customHeight="1" x14ac:dyDescent="0.25">
      <c r="C4946" s="175"/>
      <c r="E4946" s="175"/>
      <c r="H4946" s="175"/>
      <c r="I4946" s="175"/>
      <c r="J4946" s="202"/>
      <c r="K4946" s="198"/>
    </row>
    <row r="4947" spans="3:11" ht="15" customHeight="1" x14ac:dyDescent="0.25">
      <c r="C4947" s="175"/>
      <c r="E4947" s="175"/>
      <c r="H4947" s="175"/>
      <c r="I4947" s="175"/>
      <c r="J4947" s="202"/>
      <c r="K4947" s="198"/>
    </row>
    <row r="4948" spans="3:11" ht="15" customHeight="1" x14ac:dyDescent="0.25">
      <c r="C4948" s="175"/>
      <c r="E4948" s="175"/>
      <c r="H4948" s="175"/>
      <c r="I4948" s="175"/>
      <c r="J4948" s="202"/>
      <c r="K4948" s="198"/>
    </row>
    <row r="4949" spans="3:11" ht="15" customHeight="1" x14ac:dyDescent="0.25">
      <c r="C4949" s="175"/>
      <c r="E4949" s="175"/>
      <c r="H4949" s="175"/>
      <c r="I4949" s="175"/>
      <c r="J4949" s="202"/>
      <c r="K4949" s="198"/>
    </row>
    <row r="4950" spans="3:11" ht="15" customHeight="1" x14ac:dyDescent="0.25">
      <c r="C4950" s="175"/>
      <c r="E4950" s="175"/>
      <c r="H4950" s="175"/>
      <c r="I4950" s="175"/>
      <c r="J4950" s="202"/>
      <c r="K4950" s="198"/>
    </row>
    <row r="4951" spans="3:11" ht="15" customHeight="1" x14ac:dyDescent="0.25">
      <c r="C4951" s="175"/>
      <c r="E4951" s="175"/>
      <c r="H4951" s="175"/>
      <c r="I4951" s="175"/>
      <c r="J4951" s="202"/>
      <c r="K4951" s="198"/>
    </row>
    <row r="4952" spans="3:11" ht="15" customHeight="1" x14ac:dyDescent="0.25">
      <c r="C4952" s="175"/>
      <c r="E4952" s="175"/>
      <c r="H4952" s="175"/>
      <c r="I4952" s="175"/>
      <c r="J4952" s="202"/>
      <c r="K4952" s="198"/>
    </row>
    <row r="4953" spans="3:11" ht="15" customHeight="1" x14ac:dyDescent="0.25">
      <c r="C4953" s="175"/>
      <c r="E4953" s="175"/>
      <c r="H4953" s="175"/>
      <c r="I4953" s="175"/>
      <c r="J4953" s="202"/>
      <c r="K4953" s="198"/>
    </row>
    <row r="4954" spans="3:11" ht="15" customHeight="1" x14ac:dyDescent="0.25">
      <c r="C4954" s="175"/>
      <c r="E4954" s="175"/>
      <c r="H4954" s="175"/>
      <c r="I4954" s="175"/>
      <c r="J4954" s="202"/>
      <c r="K4954" s="198"/>
    </row>
    <row r="4955" spans="3:11" ht="15" customHeight="1" x14ac:dyDescent="0.25">
      <c r="C4955" s="175"/>
      <c r="E4955" s="175"/>
      <c r="H4955" s="175"/>
      <c r="I4955" s="175"/>
      <c r="J4955" s="202"/>
      <c r="K4955" s="198"/>
    </row>
    <row r="4956" spans="3:11" ht="15" customHeight="1" x14ac:dyDescent="0.25">
      <c r="C4956" s="175"/>
      <c r="E4956" s="175"/>
      <c r="H4956" s="175"/>
      <c r="I4956" s="175"/>
      <c r="J4956" s="202"/>
      <c r="K4956" s="198"/>
    </row>
    <row r="4957" spans="3:11" ht="15" customHeight="1" x14ac:dyDescent="0.25">
      <c r="C4957" s="175"/>
      <c r="E4957" s="175"/>
      <c r="H4957" s="175"/>
      <c r="I4957" s="175"/>
      <c r="J4957" s="202"/>
      <c r="K4957" s="198"/>
    </row>
    <row r="4958" spans="3:11" ht="15" customHeight="1" x14ac:dyDescent="0.25">
      <c r="C4958" s="175"/>
      <c r="E4958" s="175"/>
      <c r="H4958" s="175"/>
      <c r="I4958" s="175"/>
      <c r="J4958" s="202"/>
      <c r="K4958" s="198"/>
    </row>
    <row r="4959" spans="3:11" ht="15" customHeight="1" x14ac:dyDescent="0.25">
      <c r="C4959" s="175"/>
      <c r="E4959" s="175"/>
      <c r="H4959" s="175"/>
      <c r="I4959" s="175"/>
      <c r="J4959" s="202"/>
      <c r="K4959" s="198"/>
    </row>
    <row r="4960" spans="3:11" ht="15" customHeight="1" x14ac:dyDescent="0.25">
      <c r="C4960" s="175"/>
      <c r="E4960" s="175"/>
      <c r="H4960" s="175"/>
      <c r="I4960" s="175"/>
      <c r="J4960" s="202"/>
      <c r="K4960" s="198"/>
    </row>
    <row r="4961" spans="3:11" ht="15" customHeight="1" x14ac:dyDescent="0.25">
      <c r="C4961" s="175"/>
      <c r="E4961" s="175"/>
      <c r="H4961" s="175"/>
      <c r="I4961" s="175"/>
      <c r="J4961" s="202"/>
      <c r="K4961" s="198"/>
    </row>
    <row r="4962" spans="3:11" ht="15" customHeight="1" x14ac:dyDescent="0.25">
      <c r="C4962" s="175"/>
      <c r="E4962" s="175"/>
      <c r="H4962" s="175"/>
      <c r="I4962" s="175"/>
      <c r="J4962" s="202"/>
      <c r="K4962" s="198"/>
    </row>
    <row r="4963" spans="3:11" ht="15" customHeight="1" x14ac:dyDescent="0.25">
      <c r="C4963" s="175"/>
      <c r="E4963" s="175"/>
      <c r="H4963" s="175"/>
      <c r="I4963" s="175"/>
      <c r="J4963" s="202"/>
      <c r="K4963" s="198"/>
    </row>
    <row r="4964" spans="3:11" ht="15" customHeight="1" x14ac:dyDescent="0.25">
      <c r="C4964" s="175"/>
      <c r="E4964" s="175"/>
      <c r="H4964" s="175"/>
      <c r="I4964" s="175"/>
      <c r="J4964" s="202"/>
      <c r="K4964" s="198"/>
    </row>
    <row r="4965" spans="3:11" ht="15" customHeight="1" x14ac:dyDescent="0.25">
      <c r="C4965" s="175"/>
      <c r="E4965" s="175"/>
      <c r="H4965" s="175"/>
      <c r="I4965" s="175"/>
      <c r="J4965" s="202"/>
      <c r="K4965" s="198"/>
    </row>
    <row r="4966" spans="3:11" ht="15" customHeight="1" x14ac:dyDescent="0.25">
      <c r="C4966" s="175"/>
      <c r="E4966" s="175"/>
      <c r="H4966" s="175"/>
      <c r="I4966" s="175"/>
      <c r="J4966" s="202"/>
      <c r="K4966" s="198"/>
    </row>
    <row r="4967" spans="3:11" ht="15" customHeight="1" x14ac:dyDescent="0.25">
      <c r="C4967" s="175"/>
      <c r="E4967" s="175"/>
      <c r="H4967" s="175"/>
      <c r="I4967" s="175"/>
      <c r="J4967" s="202"/>
      <c r="K4967" s="198"/>
    </row>
    <row r="4968" spans="3:11" ht="15" customHeight="1" x14ac:dyDescent="0.25">
      <c r="C4968" s="175"/>
      <c r="E4968" s="175"/>
      <c r="H4968" s="175"/>
      <c r="I4968" s="175"/>
      <c r="J4968" s="202"/>
      <c r="K4968" s="198"/>
    </row>
    <row r="4969" spans="3:11" ht="15" customHeight="1" x14ac:dyDescent="0.25">
      <c r="C4969" s="175"/>
      <c r="E4969" s="175"/>
      <c r="H4969" s="175"/>
      <c r="I4969" s="175"/>
      <c r="J4969" s="202"/>
      <c r="K4969" s="198"/>
    </row>
    <row r="4970" spans="3:11" ht="15" customHeight="1" x14ac:dyDescent="0.25">
      <c r="C4970" s="175"/>
      <c r="E4970" s="175"/>
      <c r="H4970" s="175"/>
      <c r="I4970" s="175"/>
      <c r="J4970" s="202"/>
      <c r="K4970" s="198"/>
    </row>
    <row r="4971" spans="3:11" ht="15" customHeight="1" x14ac:dyDescent="0.25">
      <c r="C4971" s="175"/>
      <c r="E4971" s="175"/>
      <c r="H4971" s="175"/>
      <c r="I4971" s="175"/>
      <c r="J4971" s="202"/>
      <c r="K4971" s="198"/>
    </row>
    <row r="4972" spans="3:11" ht="15" customHeight="1" x14ac:dyDescent="0.25">
      <c r="C4972" s="175"/>
      <c r="E4972" s="175"/>
      <c r="H4972" s="175"/>
      <c r="I4972" s="175"/>
      <c r="J4972" s="202"/>
      <c r="K4972" s="198"/>
    </row>
    <row r="4973" spans="3:11" ht="15" customHeight="1" x14ac:dyDescent="0.25">
      <c r="C4973" s="175"/>
      <c r="E4973" s="175"/>
      <c r="H4973" s="175"/>
      <c r="I4973" s="175"/>
      <c r="J4973" s="202"/>
      <c r="K4973" s="198"/>
    </row>
    <row r="4974" spans="3:11" ht="15" customHeight="1" x14ac:dyDescent="0.25">
      <c r="C4974" s="175"/>
      <c r="E4974" s="175"/>
      <c r="H4974" s="175"/>
      <c r="I4974" s="175"/>
      <c r="J4974" s="202"/>
      <c r="K4974" s="198"/>
    </row>
    <row r="4975" spans="3:11" ht="15" customHeight="1" x14ac:dyDescent="0.25">
      <c r="C4975" s="175"/>
      <c r="E4975" s="175"/>
      <c r="H4975" s="175"/>
      <c r="I4975" s="175"/>
      <c r="J4975" s="202"/>
      <c r="K4975" s="198"/>
    </row>
    <row r="4976" spans="3:11" ht="15" customHeight="1" x14ac:dyDescent="0.25">
      <c r="C4976" s="175"/>
      <c r="E4976" s="175"/>
      <c r="H4976" s="175"/>
      <c r="I4976" s="175"/>
      <c r="J4976" s="202"/>
      <c r="K4976" s="198"/>
    </row>
    <row r="4977" spans="3:11" ht="15" customHeight="1" x14ac:dyDescent="0.25">
      <c r="C4977" s="175"/>
      <c r="E4977" s="175"/>
      <c r="H4977" s="175"/>
      <c r="I4977" s="175"/>
      <c r="J4977" s="202"/>
      <c r="K4977" s="198"/>
    </row>
    <row r="4978" spans="3:11" ht="15" customHeight="1" x14ac:dyDescent="0.25">
      <c r="C4978" s="175"/>
      <c r="E4978" s="175"/>
      <c r="H4978" s="175"/>
      <c r="I4978" s="175"/>
      <c r="J4978" s="202"/>
      <c r="K4978" s="198"/>
    </row>
    <row r="4979" spans="3:11" ht="15" customHeight="1" x14ac:dyDescent="0.25">
      <c r="C4979" s="175"/>
      <c r="E4979" s="175"/>
      <c r="H4979" s="175"/>
      <c r="I4979" s="175"/>
      <c r="J4979" s="202"/>
      <c r="K4979" s="198"/>
    </row>
    <row r="4980" spans="3:11" ht="15" customHeight="1" x14ac:dyDescent="0.25">
      <c r="C4980" s="175"/>
      <c r="E4980" s="175"/>
      <c r="H4980" s="175"/>
      <c r="I4980" s="175"/>
      <c r="J4980" s="202"/>
      <c r="K4980" s="198"/>
    </row>
    <row r="4981" spans="3:11" ht="15" customHeight="1" x14ac:dyDescent="0.25">
      <c r="C4981" s="175"/>
      <c r="E4981" s="175"/>
      <c r="H4981" s="175"/>
      <c r="I4981" s="175"/>
      <c r="J4981" s="202"/>
      <c r="K4981" s="198"/>
    </row>
    <row r="4982" spans="3:11" ht="15" customHeight="1" x14ac:dyDescent="0.25">
      <c r="C4982" s="175"/>
      <c r="E4982" s="175"/>
      <c r="H4982" s="175"/>
      <c r="I4982" s="175"/>
      <c r="J4982" s="202"/>
      <c r="K4982" s="198"/>
    </row>
    <row r="4983" spans="3:11" ht="15" customHeight="1" x14ac:dyDescent="0.25">
      <c r="C4983" s="175"/>
      <c r="E4983" s="175"/>
      <c r="H4983" s="175"/>
      <c r="I4983" s="175"/>
      <c r="J4983" s="202"/>
      <c r="K4983" s="198"/>
    </row>
    <row r="4984" spans="3:11" ht="15" customHeight="1" x14ac:dyDescent="0.25">
      <c r="C4984" s="175"/>
      <c r="E4984" s="175"/>
      <c r="H4984" s="175"/>
      <c r="I4984" s="175"/>
      <c r="J4984" s="202"/>
      <c r="K4984" s="198"/>
    </row>
    <row r="4985" spans="3:11" ht="15" customHeight="1" x14ac:dyDescent="0.25">
      <c r="C4985" s="175"/>
      <c r="E4985" s="175"/>
      <c r="H4985" s="175"/>
      <c r="I4985" s="175"/>
      <c r="J4985" s="202"/>
      <c r="K4985" s="198"/>
    </row>
    <row r="4986" spans="3:11" ht="15" customHeight="1" x14ac:dyDescent="0.25">
      <c r="C4986" s="175"/>
      <c r="E4986" s="175"/>
      <c r="H4986" s="175"/>
      <c r="I4986" s="175"/>
      <c r="J4986" s="202"/>
      <c r="K4986" s="198"/>
    </row>
    <row r="4987" spans="3:11" ht="15" customHeight="1" x14ac:dyDescent="0.25">
      <c r="C4987" s="175"/>
      <c r="E4987" s="175"/>
      <c r="H4987" s="175"/>
      <c r="I4987" s="175"/>
      <c r="J4987" s="202"/>
      <c r="K4987" s="198"/>
    </row>
    <row r="4988" spans="3:11" ht="15" customHeight="1" x14ac:dyDescent="0.25">
      <c r="C4988" s="175"/>
      <c r="E4988" s="175"/>
      <c r="H4988" s="175"/>
      <c r="I4988" s="175"/>
      <c r="J4988" s="202"/>
      <c r="K4988" s="198"/>
    </row>
    <row r="4989" spans="3:11" ht="15" customHeight="1" x14ac:dyDescent="0.25">
      <c r="C4989" s="175"/>
      <c r="E4989" s="175"/>
      <c r="H4989" s="175"/>
      <c r="I4989" s="175"/>
      <c r="J4989" s="202"/>
      <c r="K4989" s="198"/>
    </row>
    <row r="4990" spans="3:11" ht="15" customHeight="1" x14ac:dyDescent="0.25">
      <c r="C4990" s="175"/>
      <c r="E4990" s="175"/>
      <c r="H4990" s="175"/>
      <c r="I4990" s="175"/>
      <c r="J4990" s="202"/>
      <c r="K4990" s="198"/>
    </row>
    <row r="4991" spans="3:11" ht="15" customHeight="1" x14ac:dyDescent="0.25">
      <c r="C4991" s="175"/>
      <c r="E4991" s="175"/>
      <c r="H4991" s="175"/>
      <c r="I4991" s="175"/>
      <c r="J4991" s="202"/>
      <c r="K4991" s="198"/>
    </row>
    <row r="4992" spans="3:11" ht="15" customHeight="1" x14ac:dyDescent="0.25">
      <c r="C4992" s="175"/>
      <c r="E4992" s="175"/>
      <c r="H4992" s="175"/>
      <c r="I4992" s="175"/>
      <c r="J4992" s="202"/>
      <c r="K4992" s="198"/>
    </row>
    <row r="4993" spans="3:11" ht="15" customHeight="1" x14ac:dyDescent="0.25">
      <c r="C4993" s="175"/>
      <c r="E4993" s="175"/>
      <c r="H4993" s="175"/>
      <c r="I4993" s="175"/>
      <c r="J4993" s="202"/>
      <c r="K4993" s="198"/>
    </row>
    <row r="4994" spans="3:11" ht="15" customHeight="1" x14ac:dyDescent="0.25">
      <c r="C4994" s="175"/>
      <c r="E4994" s="175"/>
      <c r="H4994" s="175"/>
      <c r="I4994" s="175"/>
      <c r="J4994" s="202"/>
      <c r="K4994" s="198"/>
    </row>
    <row r="4995" spans="3:11" ht="15" customHeight="1" x14ac:dyDescent="0.25">
      <c r="C4995" s="175"/>
      <c r="E4995" s="175"/>
      <c r="H4995" s="175"/>
      <c r="I4995" s="175"/>
      <c r="J4995" s="202"/>
      <c r="K4995" s="198"/>
    </row>
    <row r="4996" spans="3:11" ht="15" customHeight="1" x14ac:dyDescent="0.25">
      <c r="C4996" s="175"/>
      <c r="E4996" s="175"/>
      <c r="H4996" s="175"/>
      <c r="I4996" s="175"/>
      <c r="J4996" s="202"/>
      <c r="K4996" s="198"/>
    </row>
    <row r="4997" spans="3:11" ht="15" customHeight="1" x14ac:dyDescent="0.25">
      <c r="C4997" s="175"/>
      <c r="E4997" s="175"/>
      <c r="H4997" s="175"/>
      <c r="I4997" s="175"/>
      <c r="J4997" s="202"/>
      <c r="K4997" s="198"/>
    </row>
    <row r="4998" spans="3:11" ht="15" customHeight="1" x14ac:dyDescent="0.25">
      <c r="C4998" s="175"/>
      <c r="E4998" s="175"/>
      <c r="H4998" s="175"/>
      <c r="I4998" s="175"/>
      <c r="J4998" s="202"/>
      <c r="K4998" s="198"/>
    </row>
    <row r="4999" spans="3:11" ht="15" customHeight="1" x14ac:dyDescent="0.25">
      <c r="C4999" s="175"/>
      <c r="E4999" s="175"/>
      <c r="H4999" s="175"/>
      <c r="I4999" s="175"/>
      <c r="J4999" s="202"/>
      <c r="K4999" s="198"/>
    </row>
    <row r="5000" spans="3:11" ht="15" customHeight="1" x14ac:dyDescent="0.25">
      <c r="C5000" s="175"/>
      <c r="E5000" s="175"/>
      <c r="H5000" s="175"/>
      <c r="I5000" s="175"/>
      <c r="J5000" s="202"/>
      <c r="K5000" s="198"/>
    </row>
    <row r="5001" spans="3:11" ht="15" customHeight="1" x14ac:dyDescent="0.25">
      <c r="C5001" s="175"/>
      <c r="E5001" s="175"/>
      <c r="H5001" s="175"/>
      <c r="I5001" s="175"/>
      <c r="J5001" s="202"/>
      <c r="K5001" s="198"/>
    </row>
    <row r="5002" spans="3:11" ht="15" customHeight="1" x14ac:dyDescent="0.25">
      <c r="C5002" s="175"/>
      <c r="E5002" s="175"/>
      <c r="H5002" s="175"/>
      <c r="I5002" s="175"/>
      <c r="J5002" s="202"/>
      <c r="K5002" s="198"/>
    </row>
    <row r="5003" spans="3:11" ht="15" customHeight="1" x14ac:dyDescent="0.25">
      <c r="C5003" s="175"/>
      <c r="E5003" s="175"/>
      <c r="H5003" s="175"/>
      <c r="I5003" s="175"/>
      <c r="J5003" s="202"/>
      <c r="K5003" s="198"/>
    </row>
    <row r="5004" spans="3:11" ht="15" customHeight="1" x14ac:dyDescent="0.25">
      <c r="C5004" s="175"/>
      <c r="E5004" s="175"/>
      <c r="H5004" s="175"/>
      <c r="I5004" s="175"/>
      <c r="J5004" s="202"/>
      <c r="K5004" s="198"/>
    </row>
    <row r="5005" spans="3:11" ht="15" customHeight="1" x14ac:dyDescent="0.25">
      <c r="C5005" s="175"/>
      <c r="E5005" s="175"/>
      <c r="H5005" s="175"/>
      <c r="I5005" s="175"/>
      <c r="J5005" s="202"/>
      <c r="K5005" s="198"/>
    </row>
    <row r="5006" spans="3:11" ht="15" customHeight="1" x14ac:dyDescent="0.25">
      <c r="C5006" s="175"/>
      <c r="E5006" s="175"/>
      <c r="H5006" s="175"/>
      <c r="I5006" s="175"/>
      <c r="J5006" s="202"/>
      <c r="K5006" s="198"/>
    </row>
    <row r="5007" spans="3:11" ht="15" customHeight="1" x14ac:dyDescent="0.25">
      <c r="C5007" s="175"/>
      <c r="E5007" s="175"/>
      <c r="H5007" s="175"/>
      <c r="I5007" s="175"/>
      <c r="J5007" s="202"/>
      <c r="K5007" s="198"/>
    </row>
    <row r="5008" spans="3:11" ht="15" customHeight="1" x14ac:dyDescent="0.25">
      <c r="C5008" s="175"/>
      <c r="E5008" s="175"/>
      <c r="H5008" s="175"/>
      <c r="I5008" s="175"/>
      <c r="J5008" s="202"/>
      <c r="K5008" s="198"/>
    </row>
    <row r="5009" spans="3:11" ht="15" customHeight="1" x14ac:dyDescent="0.25">
      <c r="C5009" s="175"/>
      <c r="E5009" s="175"/>
      <c r="H5009" s="175"/>
      <c r="I5009" s="175"/>
      <c r="J5009" s="202"/>
      <c r="K5009" s="198"/>
    </row>
    <row r="5010" spans="3:11" ht="15" customHeight="1" x14ac:dyDescent="0.25">
      <c r="C5010" s="175"/>
      <c r="E5010" s="175"/>
      <c r="H5010" s="175"/>
      <c r="I5010" s="175"/>
      <c r="J5010" s="202"/>
      <c r="K5010" s="198"/>
    </row>
    <row r="5011" spans="3:11" ht="15" customHeight="1" x14ac:dyDescent="0.25">
      <c r="C5011" s="175"/>
      <c r="E5011" s="175"/>
      <c r="H5011" s="175"/>
      <c r="I5011" s="175"/>
      <c r="J5011" s="202"/>
      <c r="K5011" s="198"/>
    </row>
    <row r="5012" spans="3:11" ht="15" customHeight="1" x14ac:dyDescent="0.25">
      <c r="C5012" s="175"/>
      <c r="E5012" s="175"/>
      <c r="H5012" s="175"/>
      <c r="I5012" s="175"/>
      <c r="J5012" s="202"/>
      <c r="K5012" s="198"/>
    </row>
    <row r="5013" spans="3:11" ht="15" customHeight="1" x14ac:dyDescent="0.25">
      <c r="C5013" s="175"/>
      <c r="E5013" s="175"/>
      <c r="H5013" s="175"/>
      <c r="I5013" s="175"/>
      <c r="J5013" s="202"/>
      <c r="K5013" s="198"/>
    </row>
    <row r="5014" spans="3:11" ht="15" customHeight="1" x14ac:dyDescent="0.25">
      <c r="C5014" s="175"/>
      <c r="E5014" s="175"/>
      <c r="H5014" s="175"/>
      <c r="I5014" s="175"/>
      <c r="J5014" s="202"/>
      <c r="K5014" s="198"/>
    </row>
    <row r="5015" spans="3:11" ht="15" customHeight="1" x14ac:dyDescent="0.25">
      <c r="C5015" s="175"/>
      <c r="E5015" s="175"/>
      <c r="H5015" s="175"/>
      <c r="I5015" s="175"/>
      <c r="J5015" s="202"/>
      <c r="K5015" s="198"/>
    </row>
    <row r="5016" spans="3:11" ht="15" customHeight="1" x14ac:dyDescent="0.25">
      <c r="C5016" s="175"/>
      <c r="E5016" s="175"/>
      <c r="H5016" s="175"/>
      <c r="I5016" s="175"/>
      <c r="J5016" s="202"/>
      <c r="K5016" s="198"/>
    </row>
    <row r="5017" spans="3:11" ht="15" customHeight="1" x14ac:dyDescent="0.25">
      <c r="C5017" s="175"/>
      <c r="E5017" s="175"/>
      <c r="H5017" s="175"/>
      <c r="I5017" s="175"/>
      <c r="J5017" s="202"/>
      <c r="K5017" s="198"/>
    </row>
    <row r="5018" spans="3:11" ht="15" customHeight="1" x14ac:dyDescent="0.25">
      <c r="C5018" s="175"/>
      <c r="E5018" s="175"/>
      <c r="H5018" s="175"/>
      <c r="I5018" s="175"/>
      <c r="J5018" s="202"/>
      <c r="K5018" s="198"/>
    </row>
    <row r="5019" spans="3:11" ht="15" customHeight="1" x14ac:dyDescent="0.25">
      <c r="C5019" s="175"/>
      <c r="E5019" s="175"/>
      <c r="H5019" s="175"/>
      <c r="I5019" s="175"/>
      <c r="J5019" s="202"/>
      <c r="K5019" s="198"/>
    </row>
    <row r="5020" spans="3:11" ht="15" customHeight="1" x14ac:dyDescent="0.25">
      <c r="C5020" s="175"/>
      <c r="E5020" s="175"/>
      <c r="H5020" s="175"/>
      <c r="I5020" s="175"/>
      <c r="J5020" s="202"/>
      <c r="K5020" s="198"/>
    </row>
    <row r="5021" spans="3:11" ht="15" customHeight="1" x14ac:dyDescent="0.25">
      <c r="C5021" s="175"/>
      <c r="E5021" s="175"/>
      <c r="H5021" s="175"/>
      <c r="I5021" s="175"/>
      <c r="J5021" s="202"/>
      <c r="K5021" s="198"/>
    </row>
    <row r="5022" spans="3:11" ht="15" customHeight="1" x14ac:dyDescent="0.25">
      <c r="C5022" s="175"/>
      <c r="E5022" s="175"/>
      <c r="H5022" s="175"/>
      <c r="I5022" s="175"/>
      <c r="J5022" s="202"/>
      <c r="K5022" s="198"/>
    </row>
    <row r="5023" spans="3:11" ht="15" customHeight="1" x14ac:dyDescent="0.25">
      <c r="C5023" s="175"/>
      <c r="E5023" s="175"/>
      <c r="H5023" s="175"/>
      <c r="I5023" s="175"/>
      <c r="J5023" s="202"/>
      <c r="K5023" s="198"/>
    </row>
    <row r="5024" spans="3:11" ht="15" customHeight="1" x14ac:dyDescent="0.25">
      <c r="C5024" s="175"/>
      <c r="E5024" s="175"/>
      <c r="H5024" s="175"/>
      <c r="I5024" s="175"/>
      <c r="J5024" s="202"/>
      <c r="K5024" s="198"/>
    </row>
    <row r="5025" spans="3:11" ht="15" customHeight="1" x14ac:dyDescent="0.25">
      <c r="C5025" s="175"/>
      <c r="E5025" s="175"/>
      <c r="H5025" s="175"/>
      <c r="I5025" s="175"/>
      <c r="J5025" s="202"/>
      <c r="K5025" s="198"/>
    </row>
    <row r="5026" spans="3:11" ht="15" customHeight="1" x14ac:dyDescent="0.25">
      <c r="C5026" s="175"/>
      <c r="E5026" s="175"/>
      <c r="H5026" s="175"/>
      <c r="I5026" s="175"/>
      <c r="J5026" s="202"/>
      <c r="K5026" s="198"/>
    </row>
    <row r="5027" spans="3:11" ht="15" customHeight="1" x14ac:dyDescent="0.25">
      <c r="C5027" s="175"/>
      <c r="E5027" s="175"/>
      <c r="H5027" s="175"/>
      <c r="I5027" s="175"/>
      <c r="J5027" s="202"/>
      <c r="K5027" s="198"/>
    </row>
    <row r="5028" spans="3:11" ht="15" customHeight="1" x14ac:dyDescent="0.25">
      <c r="C5028" s="175"/>
      <c r="E5028" s="175"/>
      <c r="H5028" s="175"/>
      <c r="I5028" s="175"/>
      <c r="J5028" s="202"/>
      <c r="K5028" s="198"/>
    </row>
    <row r="5029" spans="3:11" ht="15" customHeight="1" x14ac:dyDescent="0.25">
      <c r="C5029" s="175"/>
      <c r="E5029" s="175"/>
      <c r="H5029" s="175"/>
      <c r="I5029" s="175"/>
      <c r="J5029" s="202"/>
      <c r="K5029" s="198"/>
    </row>
    <row r="5030" spans="3:11" ht="15" customHeight="1" x14ac:dyDescent="0.25">
      <c r="C5030" s="175"/>
      <c r="E5030" s="175"/>
      <c r="H5030" s="175"/>
      <c r="I5030" s="175"/>
      <c r="J5030" s="202"/>
      <c r="K5030" s="198"/>
    </row>
    <row r="5031" spans="3:11" ht="15" customHeight="1" x14ac:dyDescent="0.25">
      <c r="C5031" s="175"/>
      <c r="E5031" s="175"/>
      <c r="H5031" s="175"/>
      <c r="I5031" s="175"/>
      <c r="J5031" s="202"/>
      <c r="K5031" s="198"/>
    </row>
    <row r="5032" spans="3:11" ht="15" customHeight="1" x14ac:dyDescent="0.25">
      <c r="C5032" s="175"/>
      <c r="E5032" s="175"/>
      <c r="H5032" s="175"/>
      <c r="I5032" s="175"/>
      <c r="J5032" s="202"/>
      <c r="K5032" s="198"/>
    </row>
    <row r="5033" spans="3:11" ht="15" customHeight="1" x14ac:dyDescent="0.25">
      <c r="C5033" s="175"/>
      <c r="E5033" s="175"/>
      <c r="H5033" s="175"/>
      <c r="I5033" s="175"/>
      <c r="J5033" s="202"/>
      <c r="K5033" s="198"/>
    </row>
    <row r="5034" spans="3:11" ht="15" customHeight="1" x14ac:dyDescent="0.25">
      <c r="C5034" s="175"/>
      <c r="E5034" s="175"/>
      <c r="H5034" s="175"/>
      <c r="I5034" s="175"/>
      <c r="J5034" s="202"/>
      <c r="K5034" s="198"/>
    </row>
    <row r="5035" spans="3:11" ht="15" customHeight="1" x14ac:dyDescent="0.25">
      <c r="C5035" s="175"/>
      <c r="E5035" s="175"/>
      <c r="H5035" s="175"/>
      <c r="I5035" s="175"/>
      <c r="J5035" s="202"/>
      <c r="K5035" s="198"/>
    </row>
    <row r="5036" spans="3:11" ht="15" customHeight="1" x14ac:dyDescent="0.25">
      <c r="C5036" s="175"/>
      <c r="E5036" s="175"/>
      <c r="H5036" s="175"/>
      <c r="I5036" s="175"/>
      <c r="J5036" s="202"/>
      <c r="K5036" s="198"/>
    </row>
    <row r="5037" spans="3:11" ht="15" customHeight="1" x14ac:dyDescent="0.25">
      <c r="C5037" s="175"/>
      <c r="E5037" s="175"/>
      <c r="H5037" s="175"/>
      <c r="I5037" s="175"/>
      <c r="J5037" s="202"/>
      <c r="K5037" s="198"/>
    </row>
    <row r="5038" spans="3:11" ht="15" customHeight="1" x14ac:dyDescent="0.25">
      <c r="C5038" s="175"/>
      <c r="E5038" s="175"/>
      <c r="H5038" s="175"/>
      <c r="I5038" s="175"/>
      <c r="J5038" s="202"/>
      <c r="K5038" s="198"/>
    </row>
    <row r="5039" spans="3:11" ht="15" customHeight="1" x14ac:dyDescent="0.25">
      <c r="C5039" s="175"/>
      <c r="E5039" s="175"/>
      <c r="H5039" s="175"/>
      <c r="I5039" s="175"/>
      <c r="J5039" s="202"/>
      <c r="K5039" s="198"/>
    </row>
    <row r="5040" spans="3:11" ht="15" customHeight="1" x14ac:dyDescent="0.25">
      <c r="C5040" s="175"/>
      <c r="E5040" s="175"/>
      <c r="H5040" s="175"/>
      <c r="I5040" s="175"/>
      <c r="J5040" s="202"/>
      <c r="K5040" s="198"/>
    </row>
    <row r="5041" spans="3:11" ht="15" customHeight="1" x14ac:dyDescent="0.25">
      <c r="C5041" s="175"/>
      <c r="E5041" s="175"/>
      <c r="H5041" s="175"/>
      <c r="I5041" s="175"/>
      <c r="J5041" s="202"/>
      <c r="K5041" s="198"/>
    </row>
    <row r="5042" spans="3:11" ht="15" customHeight="1" x14ac:dyDescent="0.25">
      <c r="C5042" s="175"/>
      <c r="E5042" s="175"/>
      <c r="H5042" s="175"/>
      <c r="I5042" s="175"/>
      <c r="J5042" s="202"/>
      <c r="K5042" s="198"/>
    </row>
    <row r="5043" spans="3:11" ht="15" customHeight="1" x14ac:dyDescent="0.25">
      <c r="C5043" s="175"/>
      <c r="E5043" s="175"/>
      <c r="H5043" s="175"/>
      <c r="I5043" s="175"/>
      <c r="J5043" s="202"/>
      <c r="K5043" s="198"/>
    </row>
    <row r="5044" spans="3:11" ht="15" customHeight="1" x14ac:dyDescent="0.25">
      <c r="C5044" s="175"/>
      <c r="E5044" s="175"/>
      <c r="H5044" s="175"/>
      <c r="I5044" s="175"/>
      <c r="J5044" s="202"/>
      <c r="K5044" s="198"/>
    </row>
    <row r="5045" spans="3:11" ht="15" customHeight="1" x14ac:dyDescent="0.25">
      <c r="C5045" s="175"/>
      <c r="E5045" s="175"/>
      <c r="H5045" s="175"/>
      <c r="I5045" s="175"/>
      <c r="J5045" s="202"/>
      <c r="K5045" s="198"/>
    </row>
    <row r="5046" spans="3:11" ht="15" customHeight="1" x14ac:dyDescent="0.25">
      <c r="C5046" s="175"/>
      <c r="E5046" s="175"/>
      <c r="H5046" s="175"/>
      <c r="I5046" s="175"/>
      <c r="J5046" s="202"/>
      <c r="K5046" s="198"/>
    </row>
    <row r="5047" spans="3:11" ht="15" customHeight="1" x14ac:dyDescent="0.25">
      <c r="C5047" s="175"/>
      <c r="E5047" s="175"/>
      <c r="H5047" s="175"/>
      <c r="I5047" s="175"/>
      <c r="J5047" s="202"/>
      <c r="K5047" s="198"/>
    </row>
    <row r="5048" spans="3:11" ht="15" customHeight="1" x14ac:dyDescent="0.25">
      <c r="C5048" s="175"/>
      <c r="E5048" s="175"/>
      <c r="H5048" s="175"/>
      <c r="I5048" s="175"/>
      <c r="J5048" s="202"/>
      <c r="K5048" s="198"/>
    </row>
    <row r="5049" spans="3:11" ht="15" customHeight="1" x14ac:dyDescent="0.25">
      <c r="C5049" s="175"/>
      <c r="E5049" s="175"/>
      <c r="H5049" s="175"/>
      <c r="I5049" s="175"/>
      <c r="J5049" s="202"/>
      <c r="K5049" s="198"/>
    </row>
    <row r="5050" spans="3:11" ht="15" customHeight="1" x14ac:dyDescent="0.25">
      <c r="C5050" s="175"/>
      <c r="E5050" s="175"/>
      <c r="H5050" s="175"/>
      <c r="I5050" s="175"/>
      <c r="J5050" s="202"/>
      <c r="K5050" s="198"/>
    </row>
    <row r="5051" spans="3:11" ht="15" customHeight="1" x14ac:dyDescent="0.25">
      <c r="C5051" s="175"/>
      <c r="E5051" s="175"/>
      <c r="H5051" s="175"/>
      <c r="I5051" s="175"/>
      <c r="J5051" s="202"/>
      <c r="K5051" s="198"/>
    </row>
    <row r="5052" spans="3:11" ht="15" customHeight="1" x14ac:dyDescent="0.25">
      <c r="C5052" s="175"/>
      <c r="E5052" s="175"/>
      <c r="H5052" s="175"/>
      <c r="I5052" s="175"/>
      <c r="J5052" s="202"/>
      <c r="K5052" s="198"/>
    </row>
    <row r="5053" spans="3:11" ht="15" customHeight="1" x14ac:dyDescent="0.25">
      <c r="C5053" s="175"/>
      <c r="E5053" s="175"/>
      <c r="H5053" s="175"/>
      <c r="I5053" s="175"/>
      <c r="J5053" s="202"/>
      <c r="K5053" s="198"/>
    </row>
    <row r="5054" spans="3:11" ht="15" customHeight="1" x14ac:dyDescent="0.25">
      <c r="C5054" s="175"/>
      <c r="E5054" s="175"/>
      <c r="H5054" s="175"/>
      <c r="I5054" s="175"/>
      <c r="J5054" s="202"/>
      <c r="K5054" s="198"/>
    </row>
    <row r="5055" spans="3:11" ht="15" customHeight="1" x14ac:dyDescent="0.25">
      <c r="C5055" s="175"/>
      <c r="E5055" s="175"/>
      <c r="H5055" s="175"/>
      <c r="I5055" s="175"/>
      <c r="J5055" s="202"/>
      <c r="K5055" s="198"/>
    </row>
    <row r="5056" spans="3:11" ht="15" customHeight="1" x14ac:dyDescent="0.25">
      <c r="C5056" s="175"/>
      <c r="E5056" s="175"/>
      <c r="H5056" s="175"/>
      <c r="I5056" s="175"/>
      <c r="J5056" s="202"/>
      <c r="K5056" s="198"/>
    </row>
    <row r="5057" spans="3:11" ht="15" customHeight="1" x14ac:dyDescent="0.25">
      <c r="C5057" s="175"/>
      <c r="E5057" s="175"/>
      <c r="H5057" s="175"/>
      <c r="I5057" s="175"/>
      <c r="J5057" s="202"/>
      <c r="K5057" s="198"/>
    </row>
    <row r="5058" spans="3:11" ht="15" customHeight="1" x14ac:dyDescent="0.25">
      <c r="C5058" s="175"/>
      <c r="E5058" s="175"/>
      <c r="H5058" s="175"/>
      <c r="I5058" s="175"/>
      <c r="J5058" s="202"/>
      <c r="K5058" s="198"/>
    </row>
    <row r="5059" spans="3:11" ht="15" customHeight="1" x14ac:dyDescent="0.25">
      <c r="C5059" s="175"/>
      <c r="E5059" s="175"/>
      <c r="H5059" s="175"/>
      <c r="I5059" s="175"/>
      <c r="J5059" s="202"/>
      <c r="K5059" s="198"/>
    </row>
    <row r="5060" spans="3:11" ht="15" customHeight="1" x14ac:dyDescent="0.25">
      <c r="C5060" s="175"/>
      <c r="E5060" s="175"/>
      <c r="H5060" s="175"/>
      <c r="I5060" s="175"/>
      <c r="J5060" s="202"/>
      <c r="K5060" s="198"/>
    </row>
    <row r="5061" spans="3:11" ht="15" customHeight="1" x14ac:dyDescent="0.25">
      <c r="C5061" s="175"/>
      <c r="E5061" s="175"/>
      <c r="H5061" s="175"/>
      <c r="I5061" s="175"/>
      <c r="J5061" s="202"/>
      <c r="K5061" s="198"/>
    </row>
    <row r="5062" spans="3:11" ht="15" customHeight="1" x14ac:dyDescent="0.25">
      <c r="C5062" s="175"/>
      <c r="E5062" s="175"/>
      <c r="H5062" s="175"/>
      <c r="I5062" s="175"/>
      <c r="J5062" s="202"/>
      <c r="K5062" s="198"/>
    </row>
    <row r="5063" spans="3:11" ht="15" customHeight="1" x14ac:dyDescent="0.25">
      <c r="C5063" s="175"/>
      <c r="E5063" s="175"/>
      <c r="H5063" s="175"/>
      <c r="I5063" s="175"/>
      <c r="J5063" s="202"/>
      <c r="K5063" s="198"/>
    </row>
    <row r="5064" spans="3:11" ht="15" customHeight="1" x14ac:dyDescent="0.25">
      <c r="C5064" s="175"/>
      <c r="E5064" s="175"/>
      <c r="H5064" s="175"/>
      <c r="I5064" s="175"/>
      <c r="J5064" s="202"/>
      <c r="K5064" s="198"/>
    </row>
    <row r="5065" spans="3:11" ht="15" customHeight="1" x14ac:dyDescent="0.25">
      <c r="C5065" s="175"/>
      <c r="E5065" s="175"/>
      <c r="H5065" s="175"/>
      <c r="I5065" s="175"/>
      <c r="J5065" s="202"/>
      <c r="K5065" s="198"/>
    </row>
    <row r="5066" spans="3:11" ht="15" customHeight="1" x14ac:dyDescent="0.25">
      <c r="C5066" s="175"/>
      <c r="E5066" s="175"/>
      <c r="H5066" s="175"/>
      <c r="I5066" s="175"/>
      <c r="J5066" s="202"/>
      <c r="K5066" s="198"/>
    </row>
    <row r="5067" spans="3:11" ht="15" customHeight="1" x14ac:dyDescent="0.25">
      <c r="C5067" s="175"/>
      <c r="E5067" s="175"/>
      <c r="H5067" s="175"/>
      <c r="I5067" s="175"/>
      <c r="J5067" s="202"/>
      <c r="K5067" s="198"/>
    </row>
    <row r="5068" spans="3:11" ht="15" customHeight="1" x14ac:dyDescent="0.25">
      <c r="C5068" s="175"/>
      <c r="E5068" s="175"/>
      <c r="H5068" s="175"/>
      <c r="I5068" s="175"/>
      <c r="J5068" s="202"/>
      <c r="K5068" s="198"/>
    </row>
    <row r="5069" spans="3:11" ht="15" customHeight="1" x14ac:dyDescent="0.25">
      <c r="C5069" s="175"/>
      <c r="E5069" s="175"/>
      <c r="H5069" s="175"/>
      <c r="I5069" s="175"/>
      <c r="J5069" s="202"/>
      <c r="K5069" s="198"/>
    </row>
    <row r="5070" spans="3:11" ht="15" customHeight="1" x14ac:dyDescent="0.25">
      <c r="C5070" s="175"/>
      <c r="E5070" s="175"/>
      <c r="H5070" s="175"/>
      <c r="I5070" s="175"/>
      <c r="J5070" s="202"/>
      <c r="K5070" s="198"/>
    </row>
    <row r="5071" spans="3:11" ht="15" customHeight="1" x14ac:dyDescent="0.25">
      <c r="C5071" s="175"/>
      <c r="E5071" s="175"/>
      <c r="H5071" s="175"/>
      <c r="I5071" s="175"/>
      <c r="J5071" s="202"/>
      <c r="K5071" s="198"/>
    </row>
    <row r="5072" spans="3:11" ht="15" customHeight="1" x14ac:dyDescent="0.25">
      <c r="C5072" s="175"/>
      <c r="E5072" s="175"/>
      <c r="H5072" s="175"/>
      <c r="I5072" s="175"/>
      <c r="J5072" s="202"/>
      <c r="K5072" s="198"/>
    </row>
    <row r="5073" spans="3:11" ht="15" customHeight="1" x14ac:dyDescent="0.25">
      <c r="C5073" s="175"/>
      <c r="E5073" s="175"/>
      <c r="H5073" s="175"/>
      <c r="I5073" s="175"/>
      <c r="J5073" s="202"/>
      <c r="K5073" s="198"/>
    </row>
    <row r="5074" spans="3:11" ht="15" customHeight="1" x14ac:dyDescent="0.25">
      <c r="C5074" s="175"/>
      <c r="E5074" s="175"/>
      <c r="H5074" s="175"/>
      <c r="I5074" s="175"/>
      <c r="J5074" s="202"/>
      <c r="K5074" s="198"/>
    </row>
    <row r="5075" spans="3:11" ht="15" customHeight="1" x14ac:dyDescent="0.25">
      <c r="C5075" s="175"/>
      <c r="E5075" s="175"/>
      <c r="H5075" s="175"/>
      <c r="I5075" s="175"/>
      <c r="J5075" s="202"/>
      <c r="K5075" s="198"/>
    </row>
    <row r="5076" spans="3:11" ht="15" customHeight="1" x14ac:dyDescent="0.25">
      <c r="C5076" s="175"/>
      <c r="E5076" s="175"/>
      <c r="H5076" s="175"/>
      <c r="I5076" s="175"/>
      <c r="J5076" s="202"/>
      <c r="K5076" s="198"/>
    </row>
    <row r="5077" spans="3:11" ht="15" customHeight="1" x14ac:dyDescent="0.25">
      <c r="C5077" s="175"/>
      <c r="E5077" s="175"/>
      <c r="H5077" s="175"/>
      <c r="I5077" s="175"/>
      <c r="J5077" s="202"/>
      <c r="K5077" s="198"/>
    </row>
    <row r="5078" spans="3:11" ht="15" customHeight="1" x14ac:dyDescent="0.25">
      <c r="C5078" s="175"/>
      <c r="E5078" s="175"/>
      <c r="H5078" s="175"/>
      <c r="I5078" s="175"/>
      <c r="J5078" s="202"/>
      <c r="K5078" s="198"/>
    </row>
    <row r="5079" spans="3:11" ht="15" customHeight="1" x14ac:dyDescent="0.25">
      <c r="C5079" s="175"/>
      <c r="E5079" s="175"/>
      <c r="H5079" s="175"/>
      <c r="I5079" s="175"/>
      <c r="J5079" s="202"/>
      <c r="K5079" s="198"/>
    </row>
    <row r="5080" spans="3:11" ht="15" customHeight="1" x14ac:dyDescent="0.25">
      <c r="C5080" s="175"/>
      <c r="E5080" s="175"/>
      <c r="H5080" s="175"/>
      <c r="I5080" s="175"/>
      <c r="J5080" s="202"/>
      <c r="K5080" s="198"/>
    </row>
    <row r="5081" spans="3:11" ht="15" customHeight="1" x14ac:dyDescent="0.25">
      <c r="C5081" s="175"/>
      <c r="E5081" s="175"/>
      <c r="H5081" s="175"/>
      <c r="I5081" s="175"/>
      <c r="J5081" s="202"/>
      <c r="K5081" s="198"/>
    </row>
    <row r="5082" spans="3:11" ht="15" customHeight="1" x14ac:dyDescent="0.25">
      <c r="C5082" s="175"/>
      <c r="E5082" s="175"/>
      <c r="H5082" s="175"/>
      <c r="I5082" s="175"/>
      <c r="J5082" s="202"/>
      <c r="K5082" s="198"/>
    </row>
    <row r="5083" spans="3:11" ht="15" customHeight="1" x14ac:dyDescent="0.25">
      <c r="C5083" s="175"/>
      <c r="E5083" s="175"/>
      <c r="H5083" s="175"/>
      <c r="I5083" s="175"/>
      <c r="J5083" s="202"/>
      <c r="K5083" s="198"/>
    </row>
    <row r="5084" spans="3:11" ht="15" customHeight="1" x14ac:dyDescent="0.25">
      <c r="C5084" s="175"/>
      <c r="E5084" s="175"/>
      <c r="H5084" s="175"/>
      <c r="I5084" s="175"/>
      <c r="J5084" s="202"/>
      <c r="K5084" s="198"/>
    </row>
    <row r="5085" spans="3:11" ht="15" customHeight="1" x14ac:dyDescent="0.25">
      <c r="C5085" s="175"/>
      <c r="E5085" s="175"/>
      <c r="H5085" s="175"/>
      <c r="I5085" s="175"/>
      <c r="J5085" s="202"/>
      <c r="K5085" s="198"/>
    </row>
    <row r="5086" spans="3:11" ht="15" customHeight="1" x14ac:dyDescent="0.25">
      <c r="C5086" s="175"/>
      <c r="E5086" s="175"/>
      <c r="H5086" s="175"/>
      <c r="I5086" s="175"/>
      <c r="J5086" s="202"/>
      <c r="K5086" s="198"/>
    </row>
    <row r="5087" spans="3:11" ht="15" customHeight="1" x14ac:dyDescent="0.25">
      <c r="C5087" s="175"/>
      <c r="E5087" s="175"/>
      <c r="H5087" s="175"/>
      <c r="I5087" s="175"/>
    </row>
    <row r="5088" spans="3:11" ht="15" customHeight="1" x14ac:dyDescent="0.25">
      <c r="C5088" s="175"/>
      <c r="E5088" s="175"/>
      <c r="H5088" s="175"/>
      <c r="I5088" s="175"/>
    </row>
    <row r="5089" spans="5:11" ht="15" customHeight="1" x14ac:dyDescent="0.25">
      <c r="E5089" s="175"/>
      <c r="H5089" s="175"/>
      <c r="I5089" s="175"/>
      <c r="J5089" s="175"/>
      <c r="K5089" s="175"/>
    </row>
    <row r="5090" spans="5:11" ht="15" customHeight="1" x14ac:dyDescent="0.25">
      <c r="E5090" s="175"/>
      <c r="H5090" s="175"/>
      <c r="I5090" s="175"/>
      <c r="J5090" s="175"/>
      <c r="K5090" s="175"/>
    </row>
    <row r="5091" spans="5:11" ht="15" customHeight="1" x14ac:dyDescent="0.25">
      <c r="E5091" s="175"/>
      <c r="H5091" s="175"/>
      <c r="I5091" s="175"/>
      <c r="J5091" s="175"/>
      <c r="K5091" s="175"/>
    </row>
    <row r="5092" spans="5:11" ht="15" customHeight="1" x14ac:dyDescent="0.25">
      <c r="E5092" s="175"/>
      <c r="H5092" s="175"/>
      <c r="I5092" s="175"/>
      <c r="J5092" s="175"/>
      <c r="K5092" s="175"/>
    </row>
    <row r="5093" spans="5:11" ht="15" customHeight="1" x14ac:dyDescent="0.25">
      <c r="E5093" s="175"/>
      <c r="H5093" s="175"/>
      <c r="I5093" s="175"/>
      <c r="J5093" s="175"/>
      <c r="K5093" s="175"/>
    </row>
    <row r="5094" spans="5:11" ht="15" customHeight="1" x14ac:dyDescent="0.25">
      <c r="E5094" s="175"/>
      <c r="H5094" s="175"/>
      <c r="I5094" s="175"/>
      <c r="J5094" s="175"/>
      <c r="K5094" s="175"/>
    </row>
    <row r="5095" spans="5:11" ht="15" customHeight="1" x14ac:dyDescent="0.25">
      <c r="E5095" s="175"/>
      <c r="H5095" s="175"/>
      <c r="I5095" s="175"/>
      <c r="J5095" s="175"/>
      <c r="K5095" s="175"/>
    </row>
    <row r="5096" spans="5:11" ht="15" customHeight="1" x14ac:dyDescent="0.25">
      <c r="E5096" s="175"/>
      <c r="H5096" s="175"/>
      <c r="I5096" s="175"/>
      <c r="J5096" s="175"/>
      <c r="K5096" s="175"/>
    </row>
    <row r="5097" spans="5:11" ht="15" customHeight="1" x14ac:dyDescent="0.25">
      <c r="E5097" s="175"/>
      <c r="H5097" s="175"/>
      <c r="I5097" s="175"/>
      <c r="J5097" s="175"/>
      <c r="K5097" s="175"/>
    </row>
    <row r="5098" spans="5:11" ht="15" customHeight="1" x14ac:dyDescent="0.25">
      <c r="E5098" s="175"/>
      <c r="H5098" s="175"/>
      <c r="I5098" s="175"/>
      <c r="J5098" s="175"/>
      <c r="K5098" s="175"/>
    </row>
    <row r="5099" spans="5:11" ht="15" customHeight="1" x14ac:dyDescent="0.25">
      <c r="E5099" s="175"/>
      <c r="H5099" s="175"/>
      <c r="I5099" s="175"/>
      <c r="J5099" s="175"/>
      <c r="K5099" s="175"/>
    </row>
    <row r="5100" spans="5:11" ht="15" customHeight="1" x14ac:dyDescent="0.25">
      <c r="E5100" s="175"/>
      <c r="H5100" s="175"/>
      <c r="I5100" s="175"/>
      <c r="J5100" s="175"/>
      <c r="K5100" s="175"/>
    </row>
    <row r="5101" spans="5:11" ht="15" customHeight="1" x14ac:dyDescent="0.25">
      <c r="E5101" s="175"/>
      <c r="H5101" s="175"/>
      <c r="I5101" s="175"/>
      <c r="J5101" s="175"/>
      <c r="K5101" s="175"/>
    </row>
    <row r="5102" spans="5:11" ht="15" customHeight="1" x14ac:dyDescent="0.25">
      <c r="E5102" s="175"/>
      <c r="H5102" s="175"/>
      <c r="I5102" s="175"/>
      <c r="J5102" s="175"/>
      <c r="K5102" s="175"/>
    </row>
    <row r="5103" spans="5:11" ht="15" customHeight="1" x14ac:dyDescent="0.25">
      <c r="E5103" s="175"/>
      <c r="H5103" s="175"/>
      <c r="I5103" s="175"/>
      <c r="J5103" s="175"/>
      <c r="K5103" s="175"/>
    </row>
    <row r="5104" spans="5:11" ht="15" customHeight="1" x14ac:dyDescent="0.25">
      <c r="E5104" s="175"/>
      <c r="H5104" s="175"/>
      <c r="I5104" s="175"/>
      <c r="J5104" s="175"/>
      <c r="K5104" s="175"/>
    </row>
    <row r="5105" spans="5:11" ht="15" customHeight="1" x14ac:dyDescent="0.25">
      <c r="E5105" s="175"/>
      <c r="H5105" s="175"/>
      <c r="I5105" s="175"/>
      <c r="J5105" s="175"/>
      <c r="K5105" s="175"/>
    </row>
    <row r="5106" spans="5:11" ht="15" customHeight="1" x14ac:dyDescent="0.25">
      <c r="E5106" s="175"/>
      <c r="H5106" s="175"/>
      <c r="I5106" s="175"/>
      <c r="J5106" s="175"/>
      <c r="K5106" s="175"/>
    </row>
    <row r="5107" spans="5:11" ht="15" customHeight="1" x14ac:dyDescent="0.25">
      <c r="E5107" s="175"/>
      <c r="H5107" s="175"/>
      <c r="I5107" s="175"/>
      <c r="J5107" s="175"/>
      <c r="K5107" s="175"/>
    </row>
    <row r="5108" spans="5:11" ht="15" customHeight="1" x14ac:dyDescent="0.25">
      <c r="E5108" s="175"/>
      <c r="H5108" s="175"/>
      <c r="I5108" s="175"/>
      <c r="J5108" s="175"/>
      <c r="K5108" s="175"/>
    </row>
    <row r="5109" spans="5:11" ht="15" customHeight="1" x14ac:dyDescent="0.25">
      <c r="E5109" s="175"/>
      <c r="H5109" s="175"/>
      <c r="I5109" s="175"/>
      <c r="J5109" s="175"/>
      <c r="K5109" s="175"/>
    </row>
    <row r="5110" spans="5:11" ht="15" customHeight="1" x14ac:dyDescent="0.25">
      <c r="E5110" s="175"/>
      <c r="H5110" s="175"/>
      <c r="I5110" s="175"/>
      <c r="J5110" s="175"/>
      <c r="K5110" s="175"/>
    </row>
    <row r="5111" spans="5:11" ht="15" customHeight="1" x14ac:dyDescent="0.25">
      <c r="E5111" s="175"/>
      <c r="H5111" s="175"/>
      <c r="I5111" s="175"/>
      <c r="J5111" s="175"/>
      <c r="K5111" s="175"/>
    </row>
    <row r="5112" spans="5:11" ht="15" customHeight="1" x14ac:dyDescent="0.25">
      <c r="E5112" s="175"/>
      <c r="H5112" s="175"/>
      <c r="I5112" s="175"/>
      <c r="J5112" s="175"/>
      <c r="K5112" s="175"/>
    </row>
    <row r="5113" spans="5:11" ht="15" customHeight="1" x14ac:dyDescent="0.25">
      <c r="E5113" s="175"/>
      <c r="H5113" s="175"/>
      <c r="I5113" s="175"/>
      <c r="J5113" s="175"/>
      <c r="K5113" s="175"/>
    </row>
    <row r="5114" spans="5:11" ht="15" customHeight="1" x14ac:dyDescent="0.25">
      <c r="E5114" s="175"/>
      <c r="H5114" s="175"/>
      <c r="I5114" s="175"/>
      <c r="J5114" s="175"/>
      <c r="K5114" s="175"/>
    </row>
    <row r="5115" spans="5:11" ht="15" customHeight="1" x14ac:dyDescent="0.25">
      <c r="E5115" s="175"/>
      <c r="H5115" s="175"/>
      <c r="I5115" s="175"/>
      <c r="J5115" s="175"/>
      <c r="K5115" s="175"/>
    </row>
    <row r="5116" spans="5:11" ht="15" customHeight="1" x14ac:dyDescent="0.25">
      <c r="E5116" s="175"/>
      <c r="H5116" s="175"/>
      <c r="I5116" s="175"/>
      <c r="J5116" s="175"/>
      <c r="K5116" s="175"/>
    </row>
    <row r="5117" spans="5:11" ht="15" customHeight="1" x14ac:dyDescent="0.25">
      <c r="E5117" s="175"/>
      <c r="H5117" s="175"/>
      <c r="I5117" s="175"/>
      <c r="J5117" s="175"/>
      <c r="K5117" s="175"/>
    </row>
    <row r="5118" spans="5:11" ht="15" customHeight="1" x14ac:dyDescent="0.25">
      <c r="E5118" s="175"/>
      <c r="H5118" s="175"/>
      <c r="I5118" s="175"/>
      <c r="J5118" s="175"/>
      <c r="K5118" s="175"/>
    </row>
    <row r="5119" spans="5:11" ht="15" customHeight="1" x14ac:dyDescent="0.25">
      <c r="E5119" s="175"/>
      <c r="H5119" s="175"/>
      <c r="I5119" s="175"/>
      <c r="J5119" s="175"/>
      <c r="K5119" s="175"/>
    </row>
    <row r="5120" spans="5:11" ht="15" customHeight="1" x14ac:dyDescent="0.25">
      <c r="E5120" s="175"/>
      <c r="H5120" s="175"/>
      <c r="I5120" s="175"/>
      <c r="J5120" s="175"/>
      <c r="K5120" s="175"/>
    </row>
    <row r="5121" spans="5:11" ht="15" customHeight="1" x14ac:dyDescent="0.25">
      <c r="E5121" s="175"/>
      <c r="H5121" s="175"/>
      <c r="I5121" s="175"/>
      <c r="J5121" s="175"/>
      <c r="K5121" s="175"/>
    </row>
    <row r="5122" spans="5:11" ht="15" customHeight="1" x14ac:dyDescent="0.25">
      <c r="E5122" s="175"/>
      <c r="H5122" s="175"/>
      <c r="I5122" s="175"/>
      <c r="J5122" s="175"/>
      <c r="K5122" s="175"/>
    </row>
    <row r="5123" spans="5:11" ht="15" customHeight="1" x14ac:dyDescent="0.25">
      <c r="E5123" s="175"/>
      <c r="H5123" s="175"/>
      <c r="I5123" s="175"/>
      <c r="J5123" s="175"/>
      <c r="K5123" s="175"/>
    </row>
    <row r="5124" spans="5:11" ht="15" customHeight="1" x14ac:dyDescent="0.25">
      <c r="E5124" s="175"/>
      <c r="H5124" s="175"/>
      <c r="I5124" s="175"/>
      <c r="J5124" s="175"/>
      <c r="K5124" s="175"/>
    </row>
    <row r="5125" spans="5:11" ht="15" customHeight="1" x14ac:dyDescent="0.25">
      <c r="E5125" s="175"/>
      <c r="H5125" s="175"/>
      <c r="I5125" s="175"/>
      <c r="J5125" s="175"/>
      <c r="K5125" s="175"/>
    </row>
    <row r="5126" spans="5:11" ht="15" customHeight="1" x14ac:dyDescent="0.25">
      <c r="E5126" s="175"/>
      <c r="H5126" s="175"/>
      <c r="I5126" s="175"/>
      <c r="J5126" s="175"/>
      <c r="K5126" s="175"/>
    </row>
    <row r="5127" spans="5:11" ht="15" customHeight="1" x14ac:dyDescent="0.25">
      <c r="E5127" s="175"/>
      <c r="H5127" s="175"/>
      <c r="I5127" s="175"/>
      <c r="J5127" s="175"/>
      <c r="K5127" s="175"/>
    </row>
    <row r="5128" spans="5:11" ht="15" customHeight="1" x14ac:dyDescent="0.25">
      <c r="E5128" s="175"/>
      <c r="H5128" s="175"/>
      <c r="I5128" s="175"/>
      <c r="J5128" s="175"/>
      <c r="K5128" s="175"/>
    </row>
    <row r="5129" spans="5:11" ht="15" customHeight="1" x14ac:dyDescent="0.25">
      <c r="E5129" s="175"/>
      <c r="H5129" s="175"/>
      <c r="I5129" s="175"/>
      <c r="J5129" s="175"/>
      <c r="K5129" s="175"/>
    </row>
    <row r="5130" spans="5:11" ht="15" customHeight="1" x14ac:dyDescent="0.25">
      <c r="E5130" s="175"/>
      <c r="H5130" s="175"/>
      <c r="I5130" s="175"/>
      <c r="J5130" s="175"/>
      <c r="K5130" s="175"/>
    </row>
    <row r="5131" spans="5:11" ht="15" customHeight="1" x14ac:dyDescent="0.25">
      <c r="E5131" s="175"/>
      <c r="H5131" s="175"/>
      <c r="I5131" s="175"/>
      <c r="J5131" s="175"/>
      <c r="K5131" s="175"/>
    </row>
    <row r="5132" spans="5:11" ht="15" customHeight="1" x14ac:dyDescent="0.25">
      <c r="E5132" s="175"/>
      <c r="H5132" s="175"/>
      <c r="I5132" s="175"/>
      <c r="J5132" s="175"/>
      <c r="K5132" s="175"/>
    </row>
    <row r="5133" spans="5:11" ht="15" customHeight="1" x14ac:dyDescent="0.25">
      <c r="E5133" s="175"/>
      <c r="H5133" s="175"/>
      <c r="I5133" s="175"/>
      <c r="J5133" s="175"/>
      <c r="K5133" s="175"/>
    </row>
    <row r="5134" spans="5:11" ht="15" customHeight="1" x14ac:dyDescent="0.25">
      <c r="E5134" s="175"/>
      <c r="H5134" s="175"/>
      <c r="I5134" s="175"/>
      <c r="J5134" s="175"/>
      <c r="K5134" s="175"/>
    </row>
    <row r="5135" spans="5:11" ht="15" customHeight="1" x14ac:dyDescent="0.25">
      <c r="E5135" s="175"/>
      <c r="H5135" s="175"/>
      <c r="I5135" s="175"/>
      <c r="J5135" s="175"/>
      <c r="K5135" s="175"/>
    </row>
    <row r="5136" spans="5:11" ht="15" customHeight="1" x14ac:dyDescent="0.25">
      <c r="E5136" s="175"/>
      <c r="H5136" s="175"/>
      <c r="I5136" s="175"/>
      <c r="J5136" s="175"/>
      <c r="K5136" s="175"/>
    </row>
    <row r="5137" spans="5:11" ht="15" customHeight="1" x14ac:dyDescent="0.25">
      <c r="E5137" s="175"/>
      <c r="H5137" s="175"/>
      <c r="I5137" s="175"/>
      <c r="J5137" s="175"/>
      <c r="K5137" s="175"/>
    </row>
    <row r="5138" spans="5:11" ht="15" customHeight="1" x14ac:dyDescent="0.25">
      <c r="E5138" s="175"/>
      <c r="H5138" s="175"/>
      <c r="I5138" s="175"/>
      <c r="J5138" s="175"/>
      <c r="K5138" s="175"/>
    </row>
    <row r="5139" spans="5:11" ht="15" customHeight="1" x14ac:dyDescent="0.25">
      <c r="E5139" s="175"/>
      <c r="H5139" s="175"/>
      <c r="I5139" s="175"/>
      <c r="J5139" s="175"/>
      <c r="K5139" s="175"/>
    </row>
    <row r="5140" spans="5:11" ht="15" customHeight="1" x14ac:dyDescent="0.25">
      <c r="E5140" s="175"/>
      <c r="H5140" s="175"/>
      <c r="I5140" s="175"/>
      <c r="J5140" s="175"/>
      <c r="K5140" s="175"/>
    </row>
    <row r="5141" spans="5:11" ht="15" customHeight="1" x14ac:dyDescent="0.25">
      <c r="E5141" s="175"/>
      <c r="H5141" s="175"/>
      <c r="I5141" s="175"/>
      <c r="J5141" s="175"/>
      <c r="K5141" s="175"/>
    </row>
    <row r="5142" spans="5:11" ht="15" customHeight="1" x14ac:dyDescent="0.25">
      <c r="E5142" s="175"/>
      <c r="H5142" s="175"/>
      <c r="I5142" s="175"/>
      <c r="J5142" s="175"/>
      <c r="K5142" s="175"/>
    </row>
    <row r="5143" spans="5:11" ht="15" customHeight="1" x14ac:dyDescent="0.25">
      <c r="E5143" s="175"/>
      <c r="H5143" s="175"/>
      <c r="I5143" s="175"/>
      <c r="J5143" s="175"/>
      <c r="K5143" s="175"/>
    </row>
    <row r="5144" spans="5:11" ht="15" customHeight="1" x14ac:dyDescent="0.25">
      <c r="E5144" s="175"/>
      <c r="H5144" s="175"/>
      <c r="I5144" s="175"/>
      <c r="J5144" s="175"/>
      <c r="K5144" s="175"/>
    </row>
    <row r="5145" spans="5:11" ht="15" customHeight="1" x14ac:dyDescent="0.25">
      <c r="E5145" s="175"/>
      <c r="H5145" s="175"/>
      <c r="I5145" s="175"/>
      <c r="J5145" s="175"/>
      <c r="K5145" s="175"/>
    </row>
    <row r="5146" spans="5:11" ht="15" customHeight="1" x14ac:dyDescent="0.25">
      <c r="E5146" s="175"/>
      <c r="H5146" s="175"/>
      <c r="I5146" s="175"/>
      <c r="J5146" s="175"/>
      <c r="K5146" s="175"/>
    </row>
    <row r="5147" spans="5:11" ht="15" customHeight="1" x14ac:dyDescent="0.25">
      <c r="E5147" s="175"/>
      <c r="H5147" s="175"/>
      <c r="I5147" s="175"/>
      <c r="J5147" s="175"/>
      <c r="K5147" s="175"/>
    </row>
    <row r="5148" spans="5:11" ht="15" customHeight="1" x14ac:dyDescent="0.25">
      <c r="E5148" s="175"/>
      <c r="H5148" s="175"/>
      <c r="I5148" s="175"/>
      <c r="J5148" s="175"/>
      <c r="K5148" s="175"/>
    </row>
    <row r="5149" spans="5:11" ht="15" customHeight="1" x14ac:dyDescent="0.25">
      <c r="E5149" s="175"/>
      <c r="H5149" s="175"/>
      <c r="I5149" s="175"/>
      <c r="J5149" s="175"/>
      <c r="K5149" s="175"/>
    </row>
    <row r="5150" spans="5:11" ht="15" customHeight="1" x14ac:dyDescent="0.25">
      <c r="E5150" s="175"/>
      <c r="H5150" s="175"/>
      <c r="I5150" s="175"/>
      <c r="J5150" s="175"/>
      <c r="K5150" s="175"/>
    </row>
    <row r="5151" spans="5:11" ht="15" customHeight="1" x14ac:dyDescent="0.25">
      <c r="E5151" s="175"/>
      <c r="H5151" s="175"/>
      <c r="I5151" s="175"/>
      <c r="J5151" s="175"/>
      <c r="K5151" s="175"/>
    </row>
    <row r="5152" spans="5:11" ht="15" customHeight="1" x14ac:dyDescent="0.25">
      <c r="E5152" s="175"/>
      <c r="H5152" s="175"/>
      <c r="I5152" s="175"/>
      <c r="J5152" s="175"/>
      <c r="K5152" s="175"/>
    </row>
    <row r="5153" spans="5:11" ht="15" customHeight="1" x14ac:dyDescent="0.25">
      <c r="E5153" s="175"/>
      <c r="H5153" s="175"/>
      <c r="I5153" s="175"/>
      <c r="J5153" s="175"/>
      <c r="K5153" s="175"/>
    </row>
    <row r="5154" spans="5:11" ht="15" customHeight="1" x14ac:dyDescent="0.25">
      <c r="E5154" s="175"/>
      <c r="H5154" s="175"/>
      <c r="I5154" s="175"/>
      <c r="J5154" s="175"/>
      <c r="K5154" s="175"/>
    </row>
    <row r="5155" spans="5:11" ht="15" customHeight="1" x14ac:dyDescent="0.25">
      <c r="E5155" s="175"/>
      <c r="H5155" s="175"/>
      <c r="I5155" s="175"/>
      <c r="J5155" s="175"/>
      <c r="K5155" s="175"/>
    </row>
    <row r="5156" spans="5:11" ht="15" customHeight="1" x14ac:dyDescent="0.25">
      <c r="J5156" s="175"/>
      <c r="K5156" s="175"/>
    </row>
    <row r="5157" spans="5:11" ht="15" customHeight="1" x14ac:dyDescent="0.25">
      <c r="J5157" s="175"/>
      <c r="K5157" s="175"/>
    </row>
    <row r="5158" spans="5:11" ht="15" customHeight="1" x14ac:dyDescent="0.25">
      <c r="J5158" s="175"/>
      <c r="K5158" s="175"/>
    </row>
    <row r="5159" spans="5:11" ht="15" customHeight="1" x14ac:dyDescent="0.25">
      <c r="J5159" s="175"/>
      <c r="K5159" s="175"/>
    </row>
    <row r="5160" spans="5:11" ht="15" customHeight="1" x14ac:dyDescent="0.25">
      <c r="J5160" s="175"/>
      <c r="K5160" s="175"/>
    </row>
    <row r="5161" spans="5:11" ht="15" customHeight="1" x14ac:dyDescent="0.25">
      <c r="J5161" s="175"/>
      <c r="K5161" s="175"/>
    </row>
    <row r="5162" spans="5:11" ht="15" customHeight="1" x14ac:dyDescent="0.25">
      <c r="J5162" s="175"/>
      <c r="K5162" s="175"/>
    </row>
    <row r="5163" spans="5:11" ht="15" customHeight="1" x14ac:dyDescent="0.25">
      <c r="J5163" s="175"/>
      <c r="K5163" s="175"/>
    </row>
    <row r="5164" spans="5:11" ht="15" customHeight="1" x14ac:dyDescent="0.25">
      <c r="J5164" s="175"/>
      <c r="K5164" s="175"/>
    </row>
    <row r="5165" spans="5:11" ht="15" customHeight="1" x14ac:dyDescent="0.25">
      <c r="J5165" s="175"/>
      <c r="K5165" s="175"/>
    </row>
    <row r="5166" spans="5:11" ht="15" customHeight="1" x14ac:dyDescent="0.25">
      <c r="J5166" s="175"/>
      <c r="K5166" s="175"/>
    </row>
    <row r="5167" spans="5:11" ht="15" customHeight="1" x14ac:dyDescent="0.25">
      <c r="J5167" s="175"/>
      <c r="K5167" s="175"/>
    </row>
    <row r="5168" spans="5:11" ht="15" customHeight="1" x14ac:dyDescent="0.25">
      <c r="J5168" s="175"/>
      <c r="K5168" s="175"/>
    </row>
    <row r="5169" spans="10:11" ht="15" customHeight="1" x14ac:dyDescent="0.25">
      <c r="J5169" s="175"/>
      <c r="K5169" s="175"/>
    </row>
    <row r="5170" spans="10:11" ht="15" customHeight="1" x14ac:dyDescent="0.25">
      <c r="J5170" s="175"/>
      <c r="K5170" s="175"/>
    </row>
    <row r="5171" spans="10:11" ht="15" customHeight="1" x14ac:dyDescent="0.25">
      <c r="J5171" s="175"/>
      <c r="K5171" s="175"/>
    </row>
    <row r="5172" spans="10:11" ht="15" customHeight="1" x14ac:dyDescent="0.25">
      <c r="J5172" s="175"/>
      <c r="K5172" s="175"/>
    </row>
    <row r="5173" spans="10:11" ht="15" customHeight="1" x14ac:dyDescent="0.25">
      <c r="J5173" s="175"/>
      <c r="K5173" s="175"/>
    </row>
    <row r="5174" spans="10:11" ht="15" customHeight="1" x14ac:dyDescent="0.25">
      <c r="J5174" s="175"/>
      <c r="K5174" s="175"/>
    </row>
    <row r="5175" spans="10:11" ht="15" customHeight="1" x14ac:dyDescent="0.25">
      <c r="J5175" s="175"/>
      <c r="K5175" s="175"/>
    </row>
    <row r="5176" spans="10:11" ht="15" customHeight="1" x14ac:dyDescent="0.25">
      <c r="J5176" s="175"/>
      <c r="K5176" s="175"/>
    </row>
    <row r="5177" spans="10:11" ht="15" customHeight="1" x14ac:dyDescent="0.25">
      <c r="J5177" s="175"/>
      <c r="K5177" s="175"/>
    </row>
    <row r="5178" spans="10:11" ht="15" customHeight="1" x14ac:dyDescent="0.25">
      <c r="J5178" s="175"/>
      <c r="K5178" s="175"/>
    </row>
    <row r="5179" spans="10:11" ht="15" customHeight="1" x14ac:dyDescent="0.25">
      <c r="J5179" s="175"/>
      <c r="K5179" s="175"/>
    </row>
    <row r="5180" spans="10:11" ht="15" customHeight="1" x14ac:dyDescent="0.25">
      <c r="J5180" s="175"/>
      <c r="K5180" s="175"/>
    </row>
    <row r="5181" spans="10:11" ht="15" customHeight="1" x14ac:dyDescent="0.25">
      <c r="J5181" s="175"/>
      <c r="K5181" s="175"/>
    </row>
    <row r="5182" spans="10:11" ht="15" customHeight="1" x14ac:dyDescent="0.25">
      <c r="J5182" s="175"/>
      <c r="K5182" s="175"/>
    </row>
    <row r="5183" spans="10:11" ht="15" customHeight="1" x14ac:dyDescent="0.25">
      <c r="J5183" s="175"/>
      <c r="K5183" s="175"/>
    </row>
    <row r="5184" spans="10:11" ht="15" customHeight="1" x14ac:dyDescent="0.25">
      <c r="J5184" s="175"/>
      <c r="K5184" s="175"/>
    </row>
    <row r="5185" spans="10:11" ht="15" customHeight="1" x14ac:dyDescent="0.25">
      <c r="J5185" s="175"/>
      <c r="K5185" s="175"/>
    </row>
    <row r="5186" spans="10:11" ht="15" customHeight="1" x14ac:dyDescent="0.25">
      <c r="J5186" s="175"/>
      <c r="K5186" s="175"/>
    </row>
    <row r="5187" spans="10:11" ht="15" customHeight="1" x14ac:dyDescent="0.25">
      <c r="J5187" s="175"/>
      <c r="K5187" s="175"/>
    </row>
    <row r="5188" spans="10:11" ht="15" customHeight="1" x14ac:dyDescent="0.25">
      <c r="J5188" s="175"/>
      <c r="K5188" s="175"/>
    </row>
    <row r="5189" spans="10:11" ht="15" customHeight="1" x14ac:dyDescent="0.25">
      <c r="J5189" s="175"/>
      <c r="K5189" s="175"/>
    </row>
    <row r="5190" spans="10:11" ht="15" customHeight="1" x14ac:dyDescent="0.25">
      <c r="J5190" s="175"/>
      <c r="K5190" s="175"/>
    </row>
    <row r="5191" spans="10:11" ht="15" customHeight="1" x14ac:dyDescent="0.25">
      <c r="J5191" s="175"/>
      <c r="K5191" s="175"/>
    </row>
    <row r="5192" spans="10:11" ht="15" customHeight="1" x14ac:dyDescent="0.25">
      <c r="J5192" s="175"/>
      <c r="K5192" s="175"/>
    </row>
    <row r="5193" spans="10:11" ht="15" customHeight="1" x14ac:dyDescent="0.25">
      <c r="J5193" s="175"/>
      <c r="K5193" s="175"/>
    </row>
    <row r="5194" spans="10:11" ht="15" customHeight="1" x14ac:dyDescent="0.25">
      <c r="J5194" s="175"/>
      <c r="K5194" s="175"/>
    </row>
    <row r="5195" spans="10:11" ht="15" customHeight="1" x14ac:dyDescent="0.25">
      <c r="J5195" s="175"/>
      <c r="K5195" s="175"/>
    </row>
    <row r="5196" spans="10:11" ht="15" customHeight="1" x14ac:dyDescent="0.25">
      <c r="J5196" s="175"/>
      <c r="K5196" s="175"/>
    </row>
    <row r="5197" spans="10:11" ht="15" customHeight="1" x14ac:dyDescent="0.25">
      <c r="J5197" s="175"/>
      <c r="K5197" s="175"/>
    </row>
    <row r="5198" spans="10:11" ht="15" customHeight="1" x14ac:dyDescent="0.25">
      <c r="J5198" s="175"/>
      <c r="K5198" s="175"/>
    </row>
    <row r="5199" spans="10:11" ht="15" customHeight="1" x14ac:dyDescent="0.25">
      <c r="J5199" s="175"/>
      <c r="K5199" s="175"/>
    </row>
    <row r="5200" spans="10:11" ht="15" customHeight="1" x14ac:dyDescent="0.25">
      <c r="J5200" s="175"/>
      <c r="K5200" s="175"/>
    </row>
    <row r="5201" spans="10:11" ht="15" customHeight="1" x14ac:dyDescent="0.25">
      <c r="J5201" s="175"/>
      <c r="K5201" s="175"/>
    </row>
    <row r="5202" spans="10:11" ht="15" customHeight="1" x14ac:dyDescent="0.25">
      <c r="J5202" s="175"/>
      <c r="K5202" s="175"/>
    </row>
    <row r="5203" spans="10:11" ht="15" customHeight="1" x14ac:dyDescent="0.25">
      <c r="J5203" s="175"/>
      <c r="K5203" s="175"/>
    </row>
    <row r="5204" spans="10:11" ht="15" customHeight="1" x14ac:dyDescent="0.25">
      <c r="J5204" s="175"/>
      <c r="K5204" s="175"/>
    </row>
    <row r="5205" spans="10:11" ht="15" customHeight="1" x14ac:dyDescent="0.25">
      <c r="J5205" s="175"/>
      <c r="K5205" s="175"/>
    </row>
    <row r="5206" spans="10:11" ht="15" customHeight="1" x14ac:dyDescent="0.25">
      <c r="J5206" s="175"/>
      <c r="K5206" s="175"/>
    </row>
    <row r="5207" spans="10:11" ht="15" customHeight="1" x14ac:dyDescent="0.25">
      <c r="J5207" s="175"/>
      <c r="K5207" s="175"/>
    </row>
    <row r="5208" spans="10:11" ht="15" customHeight="1" x14ac:dyDescent="0.25">
      <c r="J5208" s="175"/>
      <c r="K5208" s="175"/>
    </row>
    <row r="5209" spans="10:11" ht="15" customHeight="1" x14ac:dyDescent="0.25">
      <c r="J5209" s="175"/>
      <c r="K5209" s="175"/>
    </row>
    <row r="5210" spans="10:11" ht="15" customHeight="1" x14ac:dyDescent="0.25">
      <c r="J5210" s="175"/>
      <c r="K5210" s="175"/>
    </row>
    <row r="5211" spans="10:11" ht="15" customHeight="1" x14ac:dyDescent="0.25">
      <c r="J5211" s="175"/>
      <c r="K5211" s="175"/>
    </row>
    <row r="5212" spans="10:11" ht="15" customHeight="1" x14ac:dyDescent="0.25">
      <c r="J5212" s="175"/>
      <c r="K5212" s="175"/>
    </row>
    <row r="5213" spans="10:11" ht="15" customHeight="1" x14ac:dyDescent="0.25">
      <c r="J5213" s="175"/>
      <c r="K5213" s="175"/>
    </row>
    <row r="5214" spans="10:11" ht="15" customHeight="1" x14ac:dyDescent="0.25">
      <c r="J5214" s="175"/>
      <c r="K5214" s="175"/>
    </row>
    <row r="5215" spans="10:11" ht="15" customHeight="1" x14ac:dyDescent="0.25">
      <c r="J5215" s="175"/>
      <c r="K5215" s="175"/>
    </row>
    <row r="5216" spans="10:11" ht="15" customHeight="1" x14ac:dyDescent="0.25">
      <c r="J5216" s="175"/>
      <c r="K5216" s="175"/>
    </row>
    <row r="5217" spans="10:11" ht="15" customHeight="1" x14ac:dyDescent="0.25">
      <c r="J5217" s="175"/>
      <c r="K5217" s="175"/>
    </row>
    <row r="5218" spans="10:11" ht="15" customHeight="1" x14ac:dyDescent="0.25">
      <c r="J5218" s="175"/>
      <c r="K5218" s="175"/>
    </row>
    <row r="5219" spans="10:11" ht="15" customHeight="1" x14ac:dyDescent="0.25">
      <c r="J5219" s="175"/>
      <c r="K5219" s="175"/>
    </row>
    <row r="5220" spans="10:11" ht="15" customHeight="1" x14ac:dyDescent="0.25">
      <c r="J5220" s="175"/>
      <c r="K5220" s="175"/>
    </row>
    <row r="5221" spans="10:11" ht="15" customHeight="1" x14ac:dyDescent="0.25">
      <c r="J5221" s="175"/>
      <c r="K5221" s="175"/>
    </row>
    <row r="5222" spans="10:11" ht="15" customHeight="1" x14ac:dyDescent="0.25">
      <c r="J5222" s="175"/>
      <c r="K5222" s="175"/>
    </row>
    <row r="5223" spans="10:11" ht="15" customHeight="1" x14ac:dyDescent="0.25">
      <c r="J5223" s="175"/>
      <c r="K5223" s="175"/>
    </row>
    <row r="5224" spans="10:11" ht="15" customHeight="1" x14ac:dyDescent="0.25">
      <c r="J5224" s="175"/>
      <c r="K5224" s="175"/>
    </row>
    <row r="5225" spans="10:11" ht="15" customHeight="1" x14ac:dyDescent="0.25">
      <c r="J5225" s="175"/>
      <c r="K5225" s="175"/>
    </row>
    <row r="5226" spans="10:11" ht="15" customHeight="1" x14ac:dyDescent="0.25">
      <c r="J5226" s="175"/>
      <c r="K5226" s="175"/>
    </row>
    <row r="5227" spans="10:11" ht="15" customHeight="1" x14ac:dyDescent="0.25">
      <c r="J5227" s="175"/>
      <c r="K5227" s="175"/>
    </row>
    <row r="5228" spans="10:11" ht="15" customHeight="1" x14ac:dyDescent="0.25">
      <c r="J5228" s="175"/>
      <c r="K5228" s="175"/>
    </row>
    <row r="5229" spans="10:11" ht="15" customHeight="1" x14ac:dyDescent="0.25">
      <c r="J5229" s="175"/>
      <c r="K5229" s="175"/>
    </row>
    <row r="5230" spans="10:11" ht="15" customHeight="1" x14ac:dyDescent="0.25">
      <c r="J5230" s="175"/>
      <c r="K5230" s="175"/>
    </row>
    <row r="5231" spans="10:11" ht="15" customHeight="1" x14ac:dyDescent="0.25">
      <c r="J5231" s="175"/>
      <c r="K5231" s="175"/>
    </row>
    <row r="5232" spans="10:11" ht="15" customHeight="1" x14ac:dyDescent="0.25">
      <c r="J5232" s="175"/>
      <c r="K5232" s="175"/>
    </row>
    <row r="5233" spans="10:11" ht="15" customHeight="1" x14ac:dyDescent="0.25">
      <c r="J5233" s="175"/>
      <c r="K5233" s="175"/>
    </row>
    <row r="5234" spans="10:11" ht="15" customHeight="1" x14ac:dyDescent="0.25">
      <c r="J5234" s="175"/>
      <c r="K5234" s="175"/>
    </row>
    <row r="5235" spans="10:11" ht="15" customHeight="1" x14ac:dyDescent="0.25">
      <c r="J5235" s="175"/>
      <c r="K5235" s="175"/>
    </row>
    <row r="5236" spans="10:11" ht="15" customHeight="1" x14ac:dyDescent="0.25">
      <c r="J5236" s="175"/>
      <c r="K5236" s="175"/>
    </row>
    <row r="5237" spans="10:11" ht="15" customHeight="1" x14ac:dyDescent="0.25">
      <c r="J5237" s="175"/>
      <c r="K5237" s="175"/>
    </row>
    <row r="5238" spans="10:11" ht="15" customHeight="1" x14ac:dyDescent="0.25">
      <c r="J5238" s="175"/>
      <c r="K5238" s="175"/>
    </row>
    <row r="5239" spans="10:11" ht="15" customHeight="1" x14ac:dyDescent="0.25">
      <c r="J5239" s="175"/>
      <c r="K5239" s="175"/>
    </row>
    <row r="5240" spans="10:11" ht="15" customHeight="1" x14ac:dyDescent="0.25">
      <c r="J5240" s="175"/>
      <c r="K5240" s="175"/>
    </row>
    <row r="5241" spans="10:11" ht="15" customHeight="1" x14ac:dyDescent="0.25">
      <c r="J5241" s="175"/>
      <c r="K5241" s="175"/>
    </row>
    <row r="5242" spans="10:11" ht="15" customHeight="1" x14ac:dyDescent="0.25">
      <c r="J5242" s="175"/>
      <c r="K5242" s="175"/>
    </row>
    <row r="5243" spans="10:11" ht="15" customHeight="1" x14ac:dyDescent="0.25">
      <c r="J5243" s="175"/>
      <c r="K5243" s="175"/>
    </row>
    <row r="5244" spans="10:11" ht="15" customHeight="1" x14ac:dyDescent="0.25">
      <c r="J5244" s="175"/>
      <c r="K5244" s="175"/>
    </row>
    <row r="5245" spans="10:11" ht="15" customHeight="1" x14ac:dyDescent="0.25">
      <c r="J5245" s="175"/>
      <c r="K5245" s="175"/>
    </row>
    <row r="5246" spans="10:11" ht="15" customHeight="1" x14ac:dyDescent="0.25">
      <c r="J5246" s="175"/>
      <c r="K5246" s="175"/>
    </row>
    <row r="5247" spans="10:11" ht="15" customHeight="1" x14ac:dyDescent="0.25">
      <c r="J5247" s="175"/>
      <c r="K5247" s="175"/>
    </row>
    <row r="5248" spans="10:11" ht="15" customHeight="1" x14ac:dyDescent="0.25">
      <c r="J5248" s="175"/>
      <c r="K5248" s="175"/>
    </row>
    <row r="5249" spans="10:11" ht="15" customHeight="1" x14ac:dyDescent="0.25">
      <c r="J5249" s="175"/>
      <c r="K5249" s="175"/>
    </row>
    <row r="5250" spans="10:11" ht="15" customHeight="1" x14ac:dyDescent="0.25">
      <c r="J5250" s="175"/>
      <c r="K5250" s="175"/>
    </row>
    <row r="5251" spans="10:11" ht="15" customHeight="1" x14ac:dyDescent="0.25">
      <c r="J5251" s="175"/>
      <c r="K5251" s="175"/>
    </row>
    <row r="5252" spans="10:11" ht="15" customHeight="1" x14ac:dyDescent="0.25">
      <c r="J5252" s="175"/>
      <c r="K5252" s="175"/>
    </row>
    <row r="5253" spans="10:11" ht="15" customHeight="1" x14ac:dyDescent="0.25">
      <c r="J5253" s="175"/>
      <c r="K5253" s="175"/>
    </row>
    <row r="5254" spans="10:11" ht="15" customHeight="1" x14ac:dyDescent="0.25">
      <c r="J5254" s="175"/>
      <c r="K5254" s="175"/>
    </row>
    <row r="5255" spans="10:11" ht="15" customHeight="1" x14ac:dyDescent="0.25">
      <c r="J5255" s="175"/>
      <c r="K5255" s="175"/>
    </row>
    <row r="5256" spans="10:11" ht="15" customHeight="1" x14ac:dyDescent="0.25">
      <c r="J5256" s="175"/>
      <c r="K5256" s="175"/>
    </row>
    <row r="5257" spans="10:11" ht="15" customHeight="1" x14ac:dyDescent="0.25">
      <c r="J5257" s="175"/>
      <c r="K5257" s="175"/>
    </row>
    <row r="5258" spans="10:11" ht="15" customHeight="1" x14ac:dyDescent="0.25">
      <c r="J5258" s="175"/>
      <c r="K5258" s="175"/>
    </row>
    <row r="5259" spans="10:11" ht="15" customHeight="1" x14ac:dyDescent="0.25">
      <c r="J5259" s="175"/>
      <c r="K5259" s="175"/>
    </row>
    <row r="5260" spans="10:11" ht="15" customHeight="1" x14ac:dyDescent="0.25">
      <c r="J5260" s="175"/>
      <c r="K5260" s="175"/>
    </row>
    <row r="5261" spans="10:11" ht="15" customHeight="1" x14ac:dyDescent="0.25">
      <c r="J5261" s="175"/>
      <c r="K5261" s="175"/>
    </row>
    <row r="5262" spans="10:11" ht="15" customHeight="1" x14ac:dyDescent="0.25">
      <c r="J5262" s="175"/>
      <c r="K5262" s="175"/>
    </row>
    <row r="5263" spans="10:11" ht="15" customHeight="1" x14ac:dyDescent="0.25">
      <c r="J5263" s="175"/>
      <c r="K5263" s="175"/>
    </row>
    <row r="5264" spans="10:11" ht="15" customHeight="1" x14ac:dyDescent="0.25">
      <c r="J5264" s="175"/>
      <c r="K5264" s="175"/>
    </row>
    <row r="5265" spans="10:11" ht="15" customHeight="1" x14ac:dyDescent="0.25">
      <c r="J5265" s="175"/>
      <c r="K5265" s="175"/>
    </row>
    <row r="5266" spans="10:11" ht="15" customHeight="1" x14ac:dyDescent="0.25">
      <c r="J5266" s="175"/>
      <c r="K5266" s="175"/>
    </row>
    <row r="5267" spans="10:11" ht="15" customHeight="1" x14ac:dyDescent="0.25">
      <c r="J5267" s="175"/>
      <c r="K5267" s="175"/>
    </row>
    <row r="5268" spans="10:11" ht="15" customHeight="1" x14ac:dyDescent="0.25">
      <c r="J5268" s="175"/>
      <c r="K5268" s="175"/>
    </row>
    <row r="5269" spans="10:11" ht="15" customHeight="1" x14ac:dyDescent="0.25">
      <c r="J5269" s="175"/>
      <c r="K5269" s="175"/>
    </row>
    <row r="5270" spans="10:11" ht="15" customHeight="1" x14ac:dyDescent="0.25">
      <c r="J5270" s="175"/>
      <c r="K5270" s="175"/>
    </row>
    <row r="5271" spans="10:11" ht="15" customHeight="1" x14ac:dyDescent="0.25">
      <c r="J5271" s="175"/>
      <c r="K5271" s="175"/>
    </row>
    <row r="5272" spans="10:11" ht="15" customHeight="1" x14ac:dyDescent="0.25">
      <c r="J5272" s="175"/>
      <c r="K5272" s="175"/>
    </row>
    <row r="5273" spans="10:11" ht="15" customHeight="1" x14ac:dyDescent="0.25">
      <c r="J5273" s="175"/>
      <c r="K5273" s="175"/>
    </row>
    <row r="5274" spans="10:11" ht="15" customHeight="1" x14ac:dyDescent="0.25">
      <c r="J5274" s="175"/>
      <c r="K5274" s="175"/>
    </row>
    <row r="5275" spans="10:11" ht="15" customHeight="1" x14ac:dyDescent="0.25">
      <c r="J5275" s="175"/>
      <c r="K5275" s="175"/>
    </row>
    <row r="5276" spans="10:11" ht="15" customHeight="1" x14ac:dyDescent="0.25">
      <c r="J5276" s="175"/>
      <c r="K5276" s="175"/>
    </row>
    <row r="5277" spans="10:11" ht="15" customHeight="1" x14ac:dyDescent="0.25">
      <c r="J5277" s="175"/>
      <c r="K5277" s="175"/>
    </row>
    <row r="5278" spans="10:11" ht="15" customHeight="1" x14ac:dyDescent="0.25">
      <c r="J5278" s="175"/>
      <c r="K5278" s="175"/>
    </row>
    <row r="5279" spans="10:11" ht="15" customHeight="1" x14ac:dyDescent="0.25">
      <c r="J5279" s="175"/>
      <c r="K5279" s="175"/>
    </row>
    <row r="5280" spans="10:11" ht="15" customHeight="1" x14ac:dyDescent="0.25">
      <c r="J5280" s="175"/>
      <c r="K5280" s="175"/>
    </row>
    <row r="5281" spans="10:11" ht="15" customHeight="1" x14ac:dyDescent="0.25">
      <c r="J5281" s="175"/>
      <c r="K5281" s="175"/>
    </row>
    <row r="5282" spans="10:11" ht="15" customHeight="1" x14ac:dyDescent="0.25">
      <c r="J5282" s="175"/>
      <c r="K5282" s="175"/>
    </row>
    <row r="5283" spans="10:11" ht="15" customHeight="1" x14ac:dyDescent="0.25">
      <c r="J5283" s="175"/>
      <c r="K5283" s="175"/>
    </row>
    <row r="5284" spans="10:11" ht="15" customHeight="1" x14ac:dyDescent="0.25">
      <c r="J5284" s="175"/>
      <c r="K5284" s="175"/>
    </row>
    <row r="5285" spans="10:11" ht="15" customHeight="1" x14ac:dyDescent="0.25">
      <c r="J5285" s="175"/>
      <c r="K5285" s="175"/>
    </row>
    <row r="5286" spans="10:11" ht="15" customHeight="1" x14ac:dyDescent="0.25">
      <c r="J5286" s="175"/>
      <c r="K5286" s="175"/>
    </row>
    <row r="5287" spans="10:11" ht="15" customHeight="1" x14ac:dyDescent="0.25">
      <c r="J5287" s="175"/>
      <c r="K5287" s="175"/>
    </row>
    <row r="5288" spans="10:11" ht="15" customHeight="1" x14ac:dyDescent="0.25">
      <c r="J5288" s="175"/>
      <c r="K5288" s="175"/>
    </row>
    <row r="5289" spans="10:11" ht="15" customHeight="1" x14ac:dyDescent="0.25">
      <c r="J5289" s="175"/>
      <c r="K5289" s="175"/>
    </row>
    <row r="5290" spans="10:11" ht="15" customHeight="1" x14ac:dyDescent="0.25">
      <c r="J5290" s="175"/>
      <c r="K5290" s="175"/>
    </row>
    <row r="5291" spans="10:11" ht="15" customHeight="1" x14ac:dyDescent="0.25">
      <c r="J5291" s="175"/>
      <c r="K5291" s="175"/>
    </row>
    <row r="5292" spans="10:11" ht="15" customHeight="1" x14ac:dyDescent="0.25">
      <c r="J5292" s="175"/>
      <c r="K5292" s="175"/>
    </row>
    <row r="5293" spans="10:11" ht="15" customHeight="1" x14ac:dyDescent="0.25">
      <c r="J5293" s="175"/>
      <c r="K5293" s="175"/>
    </row>
    <row r="5294" spans="10:11" ht="15" customHeight="1" x14ac:dyDescent="0.25">
      <c r="J5294" s="175"/>
      <c r="K5294" s="175"/>
    </row>
    <row r="5295" spans="10:11" ht="15" customHeight="1" x14ac:dyDescent="0.25">
      <c r="J5295" s="175"/>
      <c r="K5295" s="175"/>
    </row>
    <row r="5296" spans="10:11" ht="15" customHeight="1" x14ac:dyDescent="0.25">
      <c r="J5296" s="175"/>
      <c r="K5296" s="175"/>
    </row>
    <row r="5297" spans="10:11" ht="15" customHeight="1" x14ac:dyDescent="0.25">
      <c r="J5297" s="175"/>
      <c r="K5297" s="175"/>
    </row>
    <row r="5298" spans="10:11" ht="15" customHeight="1" x14ac:dyDescent="0.25">
      <c r="J5298" s="175"/>
      <c r="K5298" s="175"/>
    </row>
    <row r="5299" spans="10:11" ht="15" customHeight="1" x14ac:dyDescent="0.25">
      <c r="J5299" s="175"/>
      <c r="K5299" s="175"/>
    </row>
    <row r="5300" spans="10:11" ht="15" customHeight="1" x14ac:dyDescent="0.25">
      <c r="J5300" s="175"/>
      <c r="K5300" s="175"/>
    </row>
    <row r="5301" spans="10:11" ht="15" customHeight="1" x14ac:dyDescent="0.25">
      <c r="J5301" s="175"/>
      <c r="K5301" s="175"/>
    </row>
    <row r="5302" spans="10:11" ht="15" customHeight="1" x14ac:dyDescent="0.25">
      <c r="J5302" s="175"/>
      <c r="K5302" s="175"/>
    </row>
    <row r="5303" spans="10:11" ht="15" customHeight="1" x14ac:dyDescent="0.25">
      <c r="J5303" s="175"/>
      <c r="K5303" s="175"/>
    </row>
    <row r="5304" spans="10:11" ht="15" customHeight="1" x14ac:dyDescent="0.25">
      <c r="J5304" s="175"/>
      <c r="K5304" s="175"/>
    </row>
    <row r="5305" spans="10:11" ht="15" customHeight="1" x14ac:dyDescent="0.25">
      <c r="J5305" s="175"/>
      <c r="K5305" s="175"/>
    </row>
    <row r="5306" spans="10:11" ht="15" customHeight="1" x14ac:dyDescent="0.25">
      <c r="J5306" s="175"/>
      <c r="K5306" s="175"/>
    </row>
    <row r="5307" spans="10:11" ht="15" customHeight="1" x14ac:dyDescent="0.25">
      <c r="J5307" s="175"/>
      <c r="K5307" s="175"/>
    </row>
    <row r="5308" spans="10:11" ht="15" customHeight="1" x14ac:dyDescent="0.25">
      <c r="J5308" s="175"/>
      <c r="K5308" s="175"/>
    </row>
    <row r="5309" spans="10:11" ht="15" customHeight="1" x14ac:dyDescent="0.25">
      <c r="J5309" s="175"/>
      <c r="K5309" s="175"/>
    </row>
    <row r="5310" spans="10:11" ht="15" customHeight="1" x14ac:dyDescent="0.25">
      <c r="J5310" s="175"/>
      <c r="K5310" s="175"/>
    </row>
    <row r="5311" spans="10:11" ht="15" customHeight="1" x14ac:dyDescent="0.25">
      <c r="J5311" s="175"/>
      <c r="K5311" s="175"/>
    </row>
    <row r="5312" spans="10:11" ht="15" customHeight="1" x14ac:dyDescent="0.25">
      <c r="J5312" s="175"/>
      <c r="K5312" s="175"/>
    </row>
    <row r="5313" spans="10:11" ht="15" customHeight="1" x14ac:dyDescent="0.25">
      <c r="J5313" s="175"/>
      <c r="K5313" s="175"/>
    </row>
    <row r="5314" spans="10:11" ht="15" customHeight="1" x14ac:dyDescent="0.25">
      <c r="J5314" s="175"/>
      <c r="K5314" s="175"/>
    </row>
    <row r="5315" spans="10:11" ht="15" customHeight="1" x14ac:dyDescent="0.25">
      <c r="J5315" s="175"/>
      <c r="K5315" s="175"/>
    </row>
    <row r="5316" spans="10:11" ht="15" customHeight="1" x14ac:dyDescent="0.25">
      <c r="J5316" s="175"/>
      <c r="K5316" s="175"/>
    </row>
    <row r="5317" spans="10:11" ht="15" customHeight="1" x14ac:dyDescent="0.25">
      <c r="J5317" s="175"/>
      <c r="K5317" s="175"/>
    </row>
    <row r="5318" spans="10:11" ht="15" customHeight="1" x14ac:dyDescent="0.25">
      <c r="J5318" s="175"/>
      <c r="K5318" s="175"/>
    </row>
    <row r="5319" spans="10:11" ht="15" customHeight="1" x14ac:dyDescent="0.25">
      <c r="J5319" s="175"/>
      <c r="K5319" s="175"/>
    </row>
    <row r="5320" spans="10:11" ht="15" customHeight="1" x14ac:dyDescent="0.25">
      <c r="J5320" s="175"/>
      <c r="K5320" s="175"/>
    </row>
    <row r="5321" spans="10:11" ht="15" customHeight="1" x14ac:dyDescent="0.25">
      <c r="J5321" s="175"/>
      <c r="K5321" s="175"/>
    </row>
    <row r="5322" spans="10:11" ht="15" customHeight="1" x14ac:dyDescent="0.25">
      <c r="J5322" s="175"/>
      <c r="K5322" s="175"/>
    </row>
    <row r="5323" spans="10:11" ht="15" customHeight="1" x14ac:dyDescent="0.25">
      <c r="J5323" s="175"/>
      <c r="K5323" s="175"/>
    </row>
    <row r="5324" spans="10:11" ht="15" customHeight="1" x14ac:dyDescent="0.25">
      <c r="J5324" s="175"/>
      <c r="K5324" s="175"/>
    </row>
    <row r="5325" spans="10:11" ht="15" customHeight="1" x14ac:dyDescent="0.25">
      <c r="J5325" s="175"/>
      <c r="K5325" s="175"/>
    </row>
    <row r="5326" spans="10:11" ht="15" customHeight="1" x14ac:dyDescent="0.25">
      <c r="J5326" s="175"/>
      <c r="K5326" s="175"/>
    </row>
    <row r="5327" spans="10:11" ht="15" customHeight="1" x14ac:dyDescent="0.25">
      <c r="J5327" s="175"/>
      <c r="K5327" s="175"/>
    </row>
    <row r="5328" spans="10:11" ht="15" customHeight="1" x14ac:dyDescent="0.25">
      <c r="J5328" s="175"/>
      <c r="K5328" s="175"/>
    </row>
    <row r="5329" spans="10:11" ht="15" customHeight="1" x14ac:dyDescent="0.25">
      <c r="J5329" s="175"/>
      <c r="K5329" s="175"/>
    </row>
    <row r="5330" spans="10:11" ht="15" customHeight="1" x14ac:dyDescent="0.25">
      <c r="J5330" s="175"/>
      <c r="K5330" s="175"/>
    </row>
    <row r="5331" spans="10:11" ht="15" customHeight="1" x14ac:dyDescent="0.25">
      <c r="J5331" s="175"/>
      <c r="K5331" s="175"/>
    </row>
    <row r="5332" spans="10:11" ht="15" customHeight="1" x14ac:dyDescent="0.25">
      <c r="J5332" s="175"/>
      <c r="K5332" s="175"/>
    </row>
    <row r="5333" spans="10:11" ht="15" customHeight="1" x14ac:dyDescent="0.25">
      <c r="J5333" s="175"/>
      <c r="K5333" s="175"/>
    </row>
    <row r="5334" spans="10:11" ht="15" customHeight="1" x14ac:dyDescent="0.25">
      <c r="J5334" s="175"/>
      <c r="K5334" s="175"/>
    </row>
    <row r="5335" spans="10:11" ht="15" customHeight="1" x14ac:dyDescent="0.25">
      <c r="J5335" s="175"/>
      <c r="K5335" s="175"/>
    </row>
    <row r="5336" spans="10:11" ht="15" customHeight="1" x14ac:dyDescent="0.25">
      <c r="J5336" s="175"/>
      <c r="K5336" s="175"/>
    </row>
    <row r="5337" spans="10:11" ht="15" customHeight="1" x14ac:dyDescent="0.25">
      <c r="J5337" s="175"/>
      <c r="K5337" s="175"/>
    </row>
    <row r="5338" spans="10:11" ht="15" customHeight="1" x14ac:dyDescent="0.25">
      <c r="J5338" s="175"/>
      <c r="K5338" s="175"/>
    </row>
    <row r="5339" spans="10:11" ht="15" customHeight="1" x14ac:dyDescent="0.25">
      <c r="J5339" s="175"/>
      <c r="K5339" s="175"/>
    </row>
    <row r="5340" spans="10:11" ht="15" customHeight="1" x14ac:dyDescent="0.25">
      <c r="J5340" s="175"/>
      <c r="K5340" s="175"/>
    </row>
    <row r="5341" spans="10:11" ht="15" customHeight="1" x14ac:dyDescent="0.25">
      <c r="J5341" s="175"/>
      <c r="K5341" s="175"/>
    </row>
    <row r="5342" spans="10:11" ht="15" customHeight="1" x14ac:dyDescent="0.25">
      <c r="J5342" s="175"/>
      <c r="K5342" s="175"/>
    </row>
    <row r="5343" spans="10:11" ht="15" customHeight="1" x14ac:dyDescent="0.25">
      <c r="J5343" s="175"/>
      <c r="K5343" s="175"/>
    </row>
    <row r="5344" spans="10:11" ht="15" customHeight="1" x14ac:dyDescent="0.25">
      <c r="J5344" s="175"/>
      <c r="K5344" s="175"/>
    </row>
    <row r="5345" spans="10:11" ht="15" customHeight="1" x14ac:dyDescent="0.25">
      <c r="J5345" s="175"/>
      <c r="K5345" s="175"/>
    </row>
    <row r="5346" spans="10:11" ht="15" customHeight="1" x14ac:dyDescent="0.25">
      <c r="J5346" s="175"/>
      <c r="K5346" s="175"/>
    </row>
    <row r="5347" spans="10:11" ht="15" customHeight="1" x14ac:dyDescent="0.25">
      <c r="J5347" s="175"/>
      <c r="K5347" s="175"/>
    </row>
    <row r="5348" spans="10:11" ht="15" customHeight="1" x14ac:dyDescent="0.25">
      <c r="J5348" s="175"/>
      <c r="K5348" s="175"/>
    </row>
    <row r="5349" spans="10:11" ht="15" customHeight="1" x14ac:dyDescent="0.25">
      <c r="J5349" s="175"/>
      <c r="K5349" s="175"/>
    </row>
    <row r="5350" spans="10:11" ht="15" customHeight="1" x14ac:dyDescent="0.25">
      <c r="J5350" s="175"/>
      <c r="K5350" s="175"/>
    </row>
    <row r="5351" spans="10:11" ht="15" customHeight="1" x14ac:dyDescent="0.25">
      <c r="J5351" s="175"/>
      <c r="K5351" s="175"/>
    </row>
    <row r="5352" spans="10:11" ht="15" customHeight="1" x14ac:dyDescent="0.25">
      <c r="J5352" s="175"/>
      <c r="K5352" s="175"/>
    </row>
    <row r="5353" spans="10:11" ht="15" customHeight="1" x14ac:dyDescent="0.25">
      <c r="J5353" s="175"/>
      <c r="K5353" s="175"/>
    </row>
    <row r="5354" spans="10:11" ht="15" customHeight="1" x14ac:dyDescent="0.25">
      <c r="J5354" s="175"/>
      <c r="K5354" s="175"/>
    </row>
    <row r="5355" spans="10:11" ht="15" customHeight="1" x14ac:dyDescent="0.25">
      <c r="J5355" s="175"/>
      <c r="K5355" s="175"/>
    </row>
    <row r="5356" spans="10:11" ht="15" customHeight="1" x14ac:dyDescent="0.25">
      <c r="J5356" s="175"/>
      <c r="K5356" s="175"/>
    </row>
    <row r="5357" spans="10:11" ht="15" customHeight="1" x14ac:dyDescent="0.25">
      <c r="J5357" s="175"/>
      <c r="K5357" s="175"/>
    </row>
    <row r="5358" spans="10:11" ht="15" customHeight="1" x14ac:dyDescent="0.25">
      <c r="J5358" s="175"/>
      <c r="K5358" s="175"/>
    </row>
    <row r="5359" spans="10:11" ht="15" customHeight="1" x14ac:dyDescent="0.25">
      <c r="J5359" s="175"/>
      <c r="K5359" s="175"/>
    </row>
    <row r="5360" spans="10:11" ht="15" customHeight="1" x14ac:dyDescent="0.25">
      <c r="J5360" s="175"/>
      <c r="K5360" s="175"/>
    </row>
    <row r="5361" spans="10:11" ht="15" customHeight="1" x14ac:dyDescent="0.25">
      <c r="J5361" s="175"/>
      <c r="K5361" s="175"/>
    </row>
    <row r="5362" spans="10:11" ht="15" customHeight="1" x14ac:dyDescent="0.25">
      <c r="J5362" s="175"/>
      <c r="K5362" s="175"/>
    </row>
    <row r="5363" spans="10:11" ht="15" customHeight="1" x14ac:dyDescent="0.25">
      <c r="J5363" s="175"/>
      <c r="K5363" s="175"/>
    </row>
    <row r="5364" spans="10:11" ht="15" customHeight="1" x14ac:dyDescent="0.25">
      <c r="J5364" s="175"/>
      <c r="K5364" s="175"/>
    </row>
    <row r="5365" spans="10:11" ht="15" customHeight="1" x14ac:dyDescent="0.25">
      <c r="J5365" s="175"/>
      <c r="K5365" s="175"/>
    </row>
    <row r="5366" spans="10:11" ht="15" customHeight="1" x14ac:dyDescent="0.25">
      <c r="J5366" s="175"/>
      <c r="K5366" s="175"/>
    </row>
    <row r="5367" spans="10:11" ht="15" customHeight="1" x14ac:dyDescent="0.25">
      <c r="J5367" s="175"/>
      <c r="K5367" s="175"/>
    </row>
    <row r="5368" spans="10:11" ht="15" customHeight="1" x14ac:dyDescent="0.25">
      <c r="J5368" s="175"/>
      <c r="K5368" s="175"/>
    </row>
    <row r="5369" spans="10:11" ht="15" customHeight="1" x14ac:dyDescent="0.25">
      <c r="J5369" s="175"/>
      <c r="K5369" s="175"/>
    </row>
    <row r="5370" spans="10:11" ht="15" customHeight="1" x14ac:dyDescent="0.25">
      <c r="J5370" s="175"/>
      <c r="K5370" s="175"/>
    </row>
    <row r="5371" spans="10:11" ht="15" customHeight="1" x14ac:dyDescent="0.25">
      <c r="J5371" s="175"/>
      <c r="K5371" s="175"/>
    </row>
    <row r="5372" spans="10:11" ht="15" customHeight="1" x14ac:dyDescent="0.25">
      <c r="J5372" s="175"/>
      <c r="K5372" s="175"/>
    </row>
    <row r="5373" spans="10:11" ht="15" customHeight="1" x14ac:dyDescent="0.25">
      <c r="J5373" s="175"/>
      <c r="K5373" s="175"/>
    </row>
    <row r="5374" spans="10:11" ht="15" customHeight="1" x14ac:dyDescent="0.25">
      <c r="J5374" s="175"/>
      <c r="K5374" s="175"/>
    </row>
    <row r="5375" spans="10:11" ht="15" customHeight="1" x14ac:dyDescent="0.25">
      <c r="J5375" s="175"/>
      <c r="K5375" s="175"/>
    </row>
    <row r="5376" spans="10:11" ht="15" customHeight="1" x14ac:dyDescent="0.25">
      <c r="J5376" s="175"/>
      <c r="K5376" s="175"/>
    </row>
    <row r="5377" spans="10:11" ht="15" customHeight="1" x14ac:dyDescent="0.25">
      <c r="J5377" s="175"/>
      <c r="K5377" s="175"/>
    </row>
    <row r="5378" spans="10:11" ht="15" customHeight="1" x14ac:dyDescent="0.25">
      <c r="J5378" s="175"/>
      <c r="K5378" s="175"/>
    </row>
    <row r="5379" spans="10:11" ht="15" customHeight="1" x14ac:dyDescent="0.25">
      <c r="J5379" s="175"/>
      <c r="K5379" s="175"/>
    </row>
    <row r="5380" spans="10:11" ht="15" customHeight="1" x14ac:dyDescent="0.25">
      <c r="J5380" s="175"/>
      <c r="K5380" s="175"/>
    </row>
    <row r="5381" spans="10:11" ht="15" customHeight="1" x14ac:dyDescent="0.25">
      <c r="J5381" s="175"/>
      <c r="K5381" s="175"/>
    </row>
    <row r="5382" spans="10:11" ht="15" customHeight="1" x14ac:dyDescent="0.25">
      <c r="J5382" s="175"/>
      <c r="K5382" s="175"/>
    </row>
    <row r="5383" spans="10:11" ht="15" customHeight="1" x14ac:dyDescent="0.25">
      <c r="J5383" s="175"/>
      <c r="K5383" s="175"/>
    </row>
    <row r="5384" spans="10:11" ht="15" customHeight="1" x14ac:dyDescent="0.25">
      <c r="J5384" s="175"/>
      <c r="K5384" s="175"/>
    </row>
    <row r="5385" spans="10:11" ht="15" customHeight="1" x14ac:dyDescent="0.25">
      <c r="J5385" s="175"/>
      <c r="K5385" s="175"/>
    </row>
    <row r="5386" spans="10:11" ht="15" customHeight="1" x14ac:dyDescent="0.25">
      <c r="J5386" s="175"/>
      <c r="K5386" s="175"/>
    </row>
    <row r="5387" spans="10:11" ht="15" customHeight="1" x14ac:dyDescent="0.25">
      <c r="J5387" s="175"/>
      <c r="K5387" s="175"/>
    </row>
    <row r="5388" spans="10:11" ht="15" customHeight="1" x14ac:dyDescent="0.25">
      <c r="J5388" s="175"/>
      <c r="K5388" s="175"/>
    </row>
    <row r="5389" spans="10:11" ht="15" customHeight="1" x14ac:dyDescent="0.25">
      <c r="J5389" s="175"/>
      <c r="K5389" s="175"/>
    </row>
    <row r="5390" spans="10:11" ht="15" customHeight="1" x14ac:dyDescent="0.25">
      <c r="J5390" s="175"/>
      <c r="K5390" s="175"/>
    </row>
    <row r="5391" spans="10:11" ht="15" customHeight="1" x14ac:dyDescent="0.25">
      <c r="J5391" s="175"/>
      <c r="K5391" s="175"/>
    </row>
    <row r="5392" spans="10:11" ht="15" customHeight="1" x14ac:dyDescent="0.25">
      <c r="J5392" s="175"/>
      <c r="K5392" s="175"/>
    </row>
    <row r="5393" spans="10:11" ht="15" customHeight="1" x14ac:dyDescent="0.25">
      <c r="J5393" s="175"/>
      <c r="K5393" s="175"/>
    </row>
    <row r="5394" spans="10:11" ht="15" customHeight="1" x14ac:dyDescent="0.25">
      <c r="J5394" s="175"/>
      <c r="K5394" s="175"/>
    </row>
    <row r="5395" spans="10:11" ht="15" customHeight="1" x14ac:dyDescent="0.25">
      <c r="J5395" s="175"/>
      <c r="K5395" s="175"/>
    </row>
    <row r="5396" spans="10:11" ht="15" customHeight="1" x14ac:dyDescent="0.25">
      <c r="J5396" s="175"/>
      <c r="K5396" s="175"/>
    </row>
    <row r="5397" spans="10:11" ht="15" customHeight="1" x14ac:dyDescent="0.25">
      <c r="J5397" s="175"/>
      <c r="K5397" s="175"/>
    </row>
    <row r="5398" spans="10:11" ht="15" customHeight="1" x14ac:dyDescent="0.25">
      <c r="J5398" s="175"/>
      <c r="K5398" s="175"/>
    </row>
    <row r="5399" spans="10:11" ht="15" customHeight="1" x14ac:dyDescent="0.25">
      <c r="J5399" s="175"/>
      <c r="K5399" s="175"/>
    </row>
    <row r="5400" spans="10:11" ht="15" customHeight="1" x14ac:dyDescent="0.25">
      <c r="J5400" s="175"/>
      <c r="K5400" s="175"/>
    </row>
    <row r="5401" spans="10:11" ht="15" customHeight="1" x14ac:dyDescent="0.25">
      <c r="J5401" s="175"/>
      <c r="K5401" s="175"/>
    </row>
    <row r="5402" spans="10:11" ht="15" customHeight="1" x14ac:dyDescent="0.25">
      <c r="J5402" s="175"/>
      <c r="K5402" s="175"/>
    </row>
    <row r="5403" spans="10:11" ht="15" customHeight="1" x14ac:dyDescent="0.25">
      <c r="J5403" s="175"/>
      <c r="K5403" s="175"/>
    </row>
    <row r="5404" spans="10:11" ht="15" customHeight="1" x14ac:dyDescent="0.25">
      <c r="J5404" s="175"/>
      <c r="K5404" s="175"/>
    </row>
    <row r="5405" spans="10:11" ht="15" customHeight="1" x14ac:dyDescent="0.25">
      <c r="J5405" s="175"/>
      <c r="K5405" s="175"/>
    </row>
    <row r="5406" spans="10:11" ht="15" customHeight="1" x14ac:dyDescent="0.25">
      <c r="J5406" s="175"/>
      <c r="K5406" s="175"/>
    </row>
    <row r="5407" spans="10:11" ht="15" customHeight="1" x14ac:dyDescent="0.25">
      <c r="J5407" s="175"/>
      <c r="K5407" s="175"/>
    </row>
    <row r="5408" spans="10:11" ht="15" customHeight="1" x14ac:dyDescent="0.25">
      <c r="J5408" s="175"/>
      <c r="K5408" s="175"/>
    </row>
    <row r="5409" spans="10:11" ht="15" customHeight="1" x14ac:dyDescent="0.25">
      <c r="J5409" s="175"/>
      <c r="K5409" s="175"/>
    </row>
    <row r="5410" spans="10:11" ht="15" customHeight="1" x14ac:dyDescent="0.25">
      <c r="J5410" s="175"/>
      <c r="K5410" s="175"/>
    </row>
    <row r="5411" spans="10:11" ht="15" customHeight="1" x14ac:dyDescent="0.25">
      <c r="J5411" s="175"/>
      <c r="K5411" s="175"/>
    </row>
    <row r="5412" spans="10:11" ht="15" customHeight="1" x14ac:dyDescent="0.25">
      <c r="J5412" s="175"/>
      <c r="K5412" s="175"/>
    </row>
    <row r="5413" spans="10:11" ht="15" customHeight="1" x14ac:dyDescent="0.25">
      <c r="J5413" s="175"/>
      <c r="K5413" s="175"/>
    </row>
    <row r="5414" spans="10:11" ht="15" customHeight="1" x14ac:dyDescent="0.25">
      <c r="J5414" s="175"/>
      <c r="K5414" s="175"/>
    </row>
    <row r="5415" spans="10:11" ht="15" customHeight="1" x14ac:dyDescent="0.25">
      <c r="J5415" s="175"/>
      <c r="K5415" s="175"/>
    </row>
    <row r="5416" spans="10:11" ht="15" customHeight="1" x14ac:dyDescent="0.25">
      <c r="J5416" s="175"/>
      <c r="K5416" s="175"/>
    </row>
    <row r="5417" spans="10:11" ht="15" customHeight="1" x14ac:dyDescent="0.25">
      <c r="J5417" s="175"/>
      <c r="K5417" s="175"/>
    </row>
    <row r="5418" spans="10:11" ht="15" customHeight="1" x14ac:dyDescent="0.25">
      <c r="J5418" s="175"/>
      <c r="K5418" s="175"/>
    </row>
    <row r="5419" spans="10:11" ht="15" customHeight="1" x14ac:dyDescent="0.25">
      <c r="J5419" s="175"/>
      <c r="K5419" s="175"/>
    </row>
    <row r="5420" spans="10:11" ht="15" customHeight="1" x14ac:dyDescent="0.25">
      <c r="J5420" s="175"/>
      <c r="K5420" s="175"/>
    </row>
    <row r="5421" spans="10:11" ht="15" customHeight="1" x14ac:dyDescent="0.25">
      <c r="J5421" s="175"/>
      <c r="K5421" s="175"/>
    </row>
    <row r="5422" spans="10:11" ht="15" customHeight="1" x14ac:dyDescent="0.25">
      <c r="J5422" s="175"/>
      <c r="K5422" s="175"/>
    </row>
    <row r="5423" spans="10:11" ht="15" customHeight="1" x14ac:dyDescent="0.25">
      <c r="J5423" s="175"/>
      <c r="K5423" s="175"/>
    </row>
    <row r="5424" spans="10:11" ht="15" customHeight="1" x14ac:dyDescent="0.25">
      <c r="J5424" s="175"/>
      <c r="K5424" s="175"/>
    </row>
    <row r="5425" spans="10:11" ht="15" customHeight="1" x14ac:dyDescent="0.25">
      <c r="J5425" s="175"/>
      <c r="K5425" s="175"/>
    </row>
    <row r="5426" spans="10:11" ht="15" customHeight="1" x14ac:dyDescent="0.25">
      <c r="J5426" s="175"/>
      <c r="K5426" s="175"/>
    </row>
    <row r="5427" spans="10:11" ht="15" customHeight="1" x14ac:dyDescent="0.25">
      <c r="J5427" s="175"/>
      <c r="K5427" s="175"/>
    </row>
    <row r="5428" spans="10:11" ht="15" customHeight="1" x14ac:dyDescent="0.25">
      <c r="J5428" s="175"/>
      <c r="K5428" s="175"/>
    </row>
    <row r="5429" spans="10:11" ht="15" customHeight="1" x14ac:dyDescent="0.25">
      <c r="J5429" s="175"/>
      <c r="K5429" s="175"/>
    </row>
    <row r="5430" spans="10:11" ht="15" customHeight="1" x14ac:dyDescent="0.25">
      <c r="J5430" s="175"/>
      <c r="K5430" s="175"/>
    </row>
    <row r="5431" spans="10:11" ht="15" customHeight="1" x14ac:dyDescent="0.25">
      <c r="J5431" s="175"/>
      <c r="K5431" s="175"/>
    </row>
    <row r="5432" spans="10:11" ht="15" customHeight="1" x14ac:dyDescent="0.25">
      <c r="J5432" s="175"/>
      <c r="K5432" s="175"/>
    </row>
    <row r="5433" spans="10:11" ht="15" customHeight="1" x14ac:dyDescent="0.25">
      <c r="J5433" s="175"/>
      <c r="K5433" s="175"/>
    </row>
    <row r="5434" spans="10:11" ht="15" customHeight="1" x14ac:dyDescent="0.25">
      <c r="J5434" s="175"/>
      <c r="K5434" s="175"/>
    </row>
    <row r="5435" spans="10:11" ht="15" customHeight="1" x14ac:dyDescent="0.25">
      <c r="J5435" s="175"/>
      <c r="K5435" s="175"/>
    </row>
    <row r="5436" spans="10:11" ht="15" customHeight="1" x14ac:dyDescent="0.25">
      <c r="J5436" s="175"/>
      <c r="K5436" s="175"/>
    </row>
    <row r="5437" spans="10:11" ht="15" customHeight="1" x14ac:dyDescent="0.25">
      <c r="J5437" s="175"/>
      <c r="K5437" s="175"/>
    </row>
    <row r="5438" spans="10:11" ht="15" customHeight="1" x14ac:dyDescent="0.25">
      <c r="J5438" s="175"/>
      <c r="K5438" s="175"/>
    </row>
    <row r="5439" spans="10:11" ht="15" customHeight="1" x14ac:dyDescent="0.25">
      <c r="J5439" s="175"/>
      <c r="K5439" s="175"/>
    </row>
    <row r="5440" spans="10:11" ht="15" customHeight="1" x14ac:dyDescent="0.25">
      <c r="J5440" s="175"/>
      <c r="K5440" s="175"/>
    </row>
    <row r="5441" spans="10:11" ht="15" customHeight="1" x14ac:dyDescent="0.25">
      <c r="J5441" s="175"/>
      <c r="K5441" s="175"/>
    </row>
    <row r="5442" spans="10:11" ht="15" customHeight="1" x14ac:dyDescent="0.25">
      <c r="J5442" s="175"/>
      <c r="K5442" s="175"/>
    </row>
    <row r="5443" spans="10:11" ht="15" customHeight="1" x14ac:dyDescent="0.25">
      <c r="J5443" s="175"/>
      <c r="K5443" s="175"/>
    </row>
    <row r="5444" spans="10:11" ht="15" customHeight="1" x14ac:dyDescent="0.25">
      <c r="J5444" s="175"/>
      <c r="K5444" s="175"/>
    </row>
    <row r="5445" spans="10:11" ht="15" customHeight="1" x14ac:dyDescent="0.25">
      <c r="J5445" s="175"/>
      <c r="K5445" s="175"/>
    </row>
    <row r="5446" spans="10:11" ht="15" customHeight="1" x14ac:dyDescent="0.25">
      <c r="J5446" s="175"/>
      <c r="K5446" s="175"/>
    </row>
    <row r="5447" spans="10:11" ht="15" customHeight="1" x14ac:dyDescent="0.25">
      <c r="J5447" s="175"/>
      <c r="K5447" s="175"/>
    </row>
    <row r="5448" spans="10:11" ht="15" customHeight="1" x14ac:dyDescent="0.25">
      <c r="J5448" s="175"/>
      <c r="K5448" s="175"/>
    </row>
    <row r="5449" spans="10:11" ht="15" customHeight="1" x14ac:dyDescent="0.25">
      <c r="J5449" s="175"/>
      <c r="K5449" s="175"/>
    </row>
    <row r="5450" spans="10:11" ht="15" customHeight="1" x14ac:dyDescent="0.25">
      <c r="J5450" s="175"/>
      <c r="K5450" s="175"/>
    </row>
    <row r="5451" spans="10:11" ht="15" customHeight="1" x14ac:dyDescent="0.25">
      <c r="J5451" s="175"/>
      <c r="K5451" s="175"/>
    </row>
    <row r="5452" spans="10:11" ht="15" customHeight="1" x14ac:dyDescent="0.25">
      <c r="J5452" s="175"/>
      <c r="K5452" s="175"/>
    </row>
    <row r="5453" spans="10:11" ht="15" customHeight="1" x14ac:dyDescent="0.25">
      <c r="J5453" s="175"/>
      <c r="K5453" s="175"/>
    </row>
    <row r="5454" spans="10:11" ht="15" customHeight="1" x14ac:dyDescent="0.25">
      <c r="J5454" s="175"/>
      <c r="K5454" s="175"/>
    </row>
    <row r="5455" spans="10:11" ht="15" customHeight="1" x14ac:dyDescent="0.25">
      <c r="J5455" s="175"/>
      <c r="K5455" s="175"/>
    </row>
    <row r="5456" spans="10:11" ht="15" customHeight="1" x14ac:dyDescent="0.25">
      <c r="J5456" s="175"/>
      <c r="K5456" s="175"/>
    </row>
    <row r="5457" spans="10:11" ht="15" customHeight="1" x14ac:dyDescent="0.25">
      <c r="J5457" s="175"/>
      <c r="K5457" s="175"/>
    </row>
    <row r="5458" spans="10:11" ht="15" customHeight="1" x14ac:dyDescent="0.25">
      <c r="J5458" s="175"/>
      <c r="K5458" s="175"/>
    </row>
    <row r="5459" spans="10:11" ht="15" customHeight="1" x14ac:dyDescent="0.25">
      <c r="J5459" s="175"/>
      <c r="K5459" s="175"/>
    </row>
    <row r="5460" spans="10:11" ht="15" customHeight="1" x14ac:dyDescent="0.25">
      <c r="J5460" s="175"/>
      <c r="K5460" s="175"/>
    </row>
    <row r="5461" spans="10:11" ht="15" customHeight="1" x14ac:dyDescent="0.25">
      <c r="J5461" s="175"/>
      <c r="K5461" s="175"/>
    </row>
    <row r="5462" spans="10:11" ht="15" customHeight="1" x14ac:dyDescent="0.25">
      <c r="J5462" s="175"/>
      <c r="K5462" s="175"/>
    </row>
    <row r="5463" spans="10:11" ht="15" customHeight="1" x14ac:dyDescent="0.25">
      <c r="J5463" s="175"/>
      <c r="K5463" s="175"/>
    </row>
    <row r="5464" spans="10:11" ht="15" customHeight="1" x14ac:dyDescent="0.25">
      <c r="J5464" s="175"/>
      <c r="K5464" s="175"/>
    </row>
    <row r="5465" spans="10:11" ht="15" customHeight="1" x14ac:dyDescent="0.25">
      <c r="J5465" s="175"/>
      <c r="K5465" s="175"/>
    </row>
    <row r="5466" spans="10:11" ht="15" customHeight="1" x14ac:dyDescent="0.25">
      <c r="J5466" s="175"/>
      <c r="K5466" s="175"/>
    </row>
    <row r="5467" spans="10:11" ht="15" customHeight="1" x14ac:dyDescent="0.25">
      <c r="J5467" s="175"/>
      <c r="K5467" s="175"/>
    </row>
    <row r="5468" spans="10:11" ht="15" customHeight="1" x14ac:dyDescent="0.25">
      <c r="J5468" s="175"/>
      <c r="K5468" s="175"/>
    </row>
    <row r="5469" spans="10:11" ht="15" customHeight="1" x14ac:dyDescent="0.25">
      <c r="J5469" s="175"/>
      <c r="K5469" s="175"/>
    </row>
    <row r="5470" spans="10:11" ht="15" customHeight="1" x14ac:dyDescent="0.25">
      <c r="J5470" s="175"/>
      <c r="K5470" s="175"/>
    </row>
    <row r="5471" spans="10:11" ht="15" customHeight="1" x14ac:dyDescent="0.25">
      <c r="J5471" s="175"/>
      <c r="K5471" s="175"/>
    </row>
    <row r="5472" spans="10:11" ht="15" customHeight="1" x14ac:dyDescent="0.25">
      <c r="J5472" s="175"/>
      <c r="K5472" s="175"/>
    </row>
    <row r="5473" spans="10:11" ht="15" customHeight="1" x14ac:dyDescent="0.25">
      <c r="J5473" s="175"/>
      <c r="K5473" s="175"/>
    </row>
    <row r="5474" spans="10:11" ht="15" customHeight="1" x14ac:dyDescent="0.25">
      <c r="J5474" s="175"/>
      <c r="K5474" s="175"/>
    </row>
    <row r="5475" spans="10:11" ht="15" customHeight="1" x14ac:dyDescent="0.25">
      <c r="J5475" s="175"/>
      <c r="K5475" s="175"/>
    </row>
    <row r="5476" spans="10:11" ht="15" customHeight="1" x14ac:dyDescent="0.25">
      <c r="J5476" s="175"/>
      <c r="K5476" s="175"/>
    </row>
    <row r="5477" spans="10:11" ht="15" customHeight="1" x14ac:dyDescent="0.25">
      <c r="J5477" s="175"/>
      <c r="K5477" s="175"/>
    </row>
    <row r="5478" spans="10:11" ht="15" customHeight="1" x14ac:dyDescent="0.25">
      <c r="J5478" s="175"/>
      <c r="K5478" s="175"/>
    </row>
    <row r="5479" spans="10:11" ht="15" customHeight="1" x14ac:dyDescent="0.25">
      <c r="J5479" s="175"/>
      <c r="K5479" s="175"/>
    </row>
    <row r="5480" spans="10:11" ht="15" customHeight="1" x14ac:dyDescent="0.25">
      <c r="J5480" s="175"/>
      <c r="K5480" s="175"/>
    </row>
    <row r="5481" spans="10:11" ht="15" customHeight="1" x14ac:dyDescent="0.25">
      <c r="J5481" s="175"/>
      <c r="K5481" s="175"/>
    </row>
    <row r="5482" spans="10:11" ht="15" customHeight="1" x14ac:dyDescent="0.25">
      <c r="J5482" s="175"/>
      <c r="K5482" s="175"/>
    </row>
    <row r="5483" spans="10:11" ht="15" customHeight="1" x14ac:dyDescent="0.25">
      <c r="J5483" s="175"/>
      <c r="K5483" s="175"/>
    </row>
    <row r="5484" spans="10:11" ht="15" customHeight="1" x14ac:dyDescent="0.25">
      <c r="J5484" s="175"/>
      <c r="K5484" s="175"/>
    </row>
    <row r="5485" spans="10:11" ht="15" customHeight="1" x14ac:dyDescent="0.25">
      <c r="J5485" s="175"/>
      <c r="K5485" s="175"/>
    </row>
    <row r="5486" spans="10:11" ht="15" customHeight="1" x14ac:dyDescent="0.25">
      <c r="J5486" s="175"/>
      <c r="K5486" s="175"/>
    </row>
    <row r="5487" spans="10:11" ht="15" customHeight="1" x14ac:dyDescent="0.25">
      <c r="J5487" s="175"/>
      <c r="K5487" s="175"/>
    </row>
    <row r="5488" spans="10:11" ht="15" customHeight="1" x14ac:dyDescent="0.25">
      <c r="J5488" s="175"/>
      <c r="K5488" s="175"/>
    </row>
    <row r="5489" spans="10:11" ht="15" customHeight="1" x14ac:dyDescent="0.25">
      <c r="J5489" s="175"/>
      <c r="K5489" s="175"/>
    </row>
    <row r="5490" spans="10:11" ht="15" customHeight="1" x14ac:dyDescent="0.25">
      <c r="J5490" s="175"/>
      <c r="K5490" s="175"/>
    </row>
    <row r="5491" spans="10:11" ht="15" customHeight="1" x14ac:dyDescent="0.25">
      <c r="J5491" s="175"/>
      <c r="K5491" s="175"/>
    </row>
    <row r="5492" spans="10:11" ht="15" customHeight="1" x14ac:dyDescent="0.25">
      <c r="J5492" s="175"/>
      <c r="K5492" s="175"/>
    </row>
    <row r="5493" spans="10:11" ht="15" customHeight="1" x14ac:dyDescent="0.25">
      <c r="J5493" s="175"/>
      <c r="K5493" s="175"/>
    </row>
    <row r="5494" spans="10:11" ht="15" customHeight="1" x14ac:dyDescent="0.25">
      <c r="J5494" s="175"/>
      <c r="K5494" s="175"/>
    </row>
    <row r="5495" spans="10:11" ht="15" customHeight="1" x14ac:dyDescent="0.25">
      <c r="J5495" s="175"/>
      <c r="K5495" s="175"/>
    </row>
    <row r="5496" spans="10:11" ht="15" customHeight="1" x14ac:dyDescent="0.25">
      <c r="J5496" s="175"/>
      <c r="K5496" s="175"/>
    </row>
    <row r="5497" spans="10:11" ht="15" customHeight="1" x14ac:dyDescent="0.25">
      <c r="J5497" s="175"/>
      <c r="K5497" s="175"/>
    </row>
    <row r="5498" spans="10:11" ht="15" customHeight="1" x14ac:dyDescent="0.25">
      <c r="J5498" s="175"/>
      <c r="K5498" s="175"/>
    </row>
    <row r="5499" spans="10:11" ht="15" customHeight="1" x14ac:dyDescent="0.25">
      <c r="J5499" s="175"/>
      <c r="K5499" s="175"/>
    </row>
    <row r="5500" spans="10:11" ht="15" customHeight="1" x14ac:dyDescent="0.25">
      <c r="J5500" s="175"/>
      <c r="K5500" s="175"/>
    </row>
    <row r="5501" spans="10:11" ht="15" customHeight="1" x14ac:dyDescent="0.25">
      <c r="J5501" s="175"/>
      <c r="K5501" s="175"/>
    </row>
    <row r="5502" spans="10:11" ht="15" customHeight="1" x14ac:dyDescent="0.25">
      <c r="J5502" s="175"/>
      <c r="K5502" s="175"/>
    </row>
    <row r="5503" spans="10:11" ht="15" customHeight="1" x14ac:dyDescent="0.25">
      <c r="J5503" s="175"/>
      <c r="K5503" s="175"/>
    </row>
    <row r="5504" spans="10:11" ht="15" customHeight="1" x14ac:dyDescent="0.25">
      <c r="J5504" s="175"/>
      <c r="K5504" s="175"/>
    </row>
    <row r="5505" spans="10:11" ht="15" customHeight="1" x14ac:dyDescent="0.25">
      <c r="J5505" s="175"/>
      <c r="K5505" s="175"/>
    </row>
    <row r="5506" spans="10:11" ht="15" customHeight="1" x14ac:dyDescent="0.25">
      <c r="J5506" s="175"/>
      <c r="K5506" s="175"/>
    </row>
    <row r="5507" spans="10:11" ht="15" customHeight="1" x14ac:dyDescent="0.25">
      <c r="J5507" s="175"/>
      <c r="K5507" s="175"/>
    </row>
    <row r="5508" spans="10:11" ht="15" customHeight="1" x14ac:dyDescent="0.25">
      <c r="J5508" s="175"/>
      <c r="K5508" s="175"/>
    </row>
    <row r="5509" spans="10:11" ht="15" customHeight="1" x14ac:dyDescent="0.25">
      <c r="J5509" s="175"/>
      <c r="K5509" s="175"/>
    </row>
    <row r="5510" spans="10:11" ht="15" customHeight="1" x14ac:dyDescent="0.25">
      <c r="J5510" s="175"/>
      <c r="K5510" s="175"/>
    </row>
    <row r="5511" spans="10:11" ht="15" customHeight="1" x14ac:dyDescent="0.25">
      <c r="J5511" s="175"/>
      <c r="K5511" s="175"/>
    </row>
    <row r="5512" spans="10:11" ht="15" customHeight="1" x14ac:dyDescent="0.25">
      <c r="J5512" s="175"/>
      <c r="K5512" s="175"/>
    </row>
    <row r="5513" spans="10:11" ht="15" customHeight="1" x14ac:dyDescent="0.25">
      <c r="J5513" s="175"/>
      <c r="K5513" s="175"/>
    </row>
    <row r="5514" spans="10:11" ht="15" customHeight="1" x14ac:dyDescent="0.25">
      <c r="J5514" s="175"/>
      <c r="K5514" s="175"/>
    </row>
    <row r="5515" spans="10:11" ht="15" customHeight="1" x14ac:dyDescent="0.25">
      <c r="J5515" s="175"/>
      <c r="K5515" s="175"/>
    </row>
    <row r="5516" spans="10:11" ht="15" customHeight="1" x14ac:dyDescent="0.25">
      <c r="J5516" s="175"/>
      <c r="K5516" s="175"/>
    </row>
    <row r="5517" spans="10:11" ht="15" customHeight="1" x14ac:dyDescent="0.25">
      <c r="J5517" s="175"/>
      <c r="K5517" s="175"/>
    </row>
    <row r="5518" spans="10:11" ht="15" customHeight="1" x14ac:dyDescent="0.25">
      <c r="J5518" s="175"/>
      <c r="K5518" s="175"/>
    </row>
    <row r="5519" spans="10:11" ht="15" customHeight="1" x14ac:dyDescent="0.25">
      <c r="J5519" s="175"/>
      <c r="K5519" s="175"/>
    </row>
    <row r="5520" spans="10:11" ht="15" customHeight="1" x14ac:dyDescent="0.25">
      <c r="J5520" s="175"/>
      <c r="K5520" s="175"/>
    </row>
    <row r="5521" spans="10:11" ht="15" customHeight="1" x14ac:dyDescent="0.25">
      <c r="J5521" s="175"/>
      <c r="K5521" s="175"/>
    </row>
    <row r="5522" spans="10:11" ht="15" customHeight="1" x14ac:dyDescent="0.25">
      <c r="J5522" s="175"/>
      <c r="K5522" s="175"/>
    </row>
    <row r="5523" spans="10:11" ht="15" customHeight="1" x14ac:dyDescent="0.25">
      <c r="J5523" s="175"/>
      <c r="K5523" s="175"/>
    </row>
    <row r="5524" spans="10:11" ht="15" customHeight="1" x14ac:dyDescent="0.25">
      <c r="J5524" s="175"/>
      <c r="K5524" s="175"/>
    </row>
    <row r="5525" spans="10:11" ht="15" customHeight="1" x14ac:dyDescent="0.25">
      <c r="J5525" s="175"/>
      <c r="K5525" s="175"/>
    </row>
    <row r="5526" spans="10:11" ht="15" customHeight="1" x14ac:dyDescent="0.25">
      <c r="J5526" s="175"/>
      <c r="K5526" s="175"/>
    </row>
    <row r="5527" spans="10:11" ht="15" customHeight="1" x14ac:dyDescent="0.25">
      <c r="J5527" s="175"/>
      <c r="K5527" s="175"/>
    </row>
    <row r="5528" spans="10:11" ht="15" customHeight="1" x14ac:dyDescent="0.25">
      <c r="J5528" s="175"/>
      <c r="K5528" s="175"/>
    </row>
    <row r="5529" spans="10:11" ht="15" customHeight="1" x14ac:dyDescent="0.25">
      <c r="J5529" s="175"/>
      <c r="K5529" s="175"/>
    </row>
    <row r="5530" spans="10:11" ht="15" customHeight="1" x14ac:dyDescent="0.25">
      <c r="J5530" s="175"/>
      <c r="K5530" s="175"/>
    </row>
    <row r="5531" spans="10:11" ht="15" customHeight="1" x14ac:dyDescent="0.25">
      <c r="J5531" s="175"/>
      <c r="K5531" s="175"/>
    </row>
    <row r="5532" spans="10:11" ht="15" customHeight="1" x14ac:dyDescent="0.25">
      <c r="J5532" s="175"/>
      <c r="K5532" s="175"/>
    </row>
    <row r="5533" spans="10:11" ht="15" customHeight="1" x14ac:dyDescent="0.25">
      <c r="J5533" s="175"/>
      <c r="K5533" s="175"/>
    </row>
    <row r="5534" spans="10:11" ht="15" customHeight="1" x14ac:dyDescent="0.25">
      <c r="J5534" s="175"/>
      <c r="K5534" s="175"/>
    </row>
    <row r="5535" spans="10:11" ht="15" customHeight="1" x14ac:dyDescent="0.25">
      <c r="J5535" s="175"/>
      <c r="K5535" s="175"/>
    </row>
    <row r="5536" spans="10:11" ht="15" customHeight="1" x14ac:dyDescent="0.25">
      <c r="J5536" s="175"/>
      <c r="K5536" s="175"/>
    </row>
    <row r="5537" spans="10:11" ht="15" customHeight="1" x14ac:dyDescent="0.25">
      <c r="J5537" s="175"/>
      <c r="K5537" s="175"/>
    </row>
    <row r="5538" spans="10:11" ht="15" customHeight="1" x14ac:dyDescent="0.25">
      <c r="J5538" s="175"/>
      <c r="K5538" s="175"/>
    </row>
    <row r="5539" spans="10:11" ht="15" customHeight="1" x14ac:dyDescent="0.25">
      <c r="J5539" s="175"/>
      <c r="K5539" s="175"/>
    </row>
    <row r="5540" spans="10:11" ht="15" customHeight="1" x14ac:dyDescent="0.25">
      <c r="J5540" s="175"/>
      <c r="K5540" s="175"/>
    </row>
    <row r="5541" spans="10:11" ht="15" customHeight="1" x14ac:dyDescent="0.25">
      <c r="J5541" s="175"/>
      <c r="K5541" s="175"/>
    </row>
    <row r="5542" spans="10:11" ht="15" customHeight="1" x14ac:dyDescent="0.25">
      <c r="J5542" s="175"/>
      <c r="K5542" s="175"/>
    </row>
    <row r="5543" spans="10:11" ht="15" customHeight="1" x14ac:dyDescent="0.25">
      <c r="J5543" s="175"/>
      <c r="K5543" s="175"/>
    </row>
    <row r="5544" spans="10:11" ht="15" customHeight="1" x14ac:dyDescent="0.25">
      <c r="J5544" s="175"/>
      <c r="K5544" s="175"/>
    </row>
    <row r="5545" spans="10:11" ht="15" customHeight="1" x14ac:dyDescent="0.25">
      <c r="J5545" s="175"/>
      <c r="K5545" s="175"/>
    </row>
    <row r="5546" spans="10:11" ht="15" customHeight="1" x14ac:dyDescent="0.25">
      <c r="J5546" s="175"/>
      <c r="K5546" s="175"/>
    </row>
    <row r="5547" spans="10:11" ht="15" customHeight="1" x14ac:dyDescent="0.25">
      <c r="J5547" s="175"/>
      <c r="K5547" s="175"/>
    </row>
    <row r="5548" spans="10:11" ht="15" customHeight="1" x14ac:dyDescent="0.25">
      <c r="J5548" s="175"/>
      <c r="K5548" s="175"/>
    </row>
    <row r="5549" spans="10:11" ht="15" customHeight="1" x14ac:dyDescent="0.25">
      <c r="J5549" s="175"/>
      <c r="K5549" s="175"/>
    </row>
    <row r="5550" spans="10:11" ht="15" customHeight="1" x14ac:dyDescent="0.25">
      <c r="J5550" s="175"/>
      <c r="K5550" s="175"/>
    </row>
    <row r="5551" spans="10:11" ht="15" customHeight="1" x14ac:dyDescent="0.25">
      <c r="J5551" s="175"/>
      <c r="K5551" s="175"/>
    </row>
    <row r="5552" spans="10:11" ht="15" customHeight="1" x14ac:dyDescent="0.25">
      <c r="J5552" s="175"/>
      <c r="K5552" s="175"/>
    </row>
    <row r="5553" spans="10:11" ht="15" customHeight="1" x14ac:dyDescent="0.25">
      <c r="J5553" s="175"/>
      <c r="K5553" s="175"/>
    </row>
    <row r="5554" spans="10:11" ht="15" customHeight="1" x14ac:dyDescent="0.25">
      <c r="J5554" s="175"/>
      <c r="K5554" s="175"/>
    </row>
    <row r="5555" spans="10:11" ht="15" customHeight="1" x14ac:dyDescent="0.25">
      <c r="J5555" s="175"/>
      <c r="K5555" s="175"/>
    </row>
    <row r="5556" spans="10:11" ht="15" customHeight="1" x14ac:dyDescent="0.25">
      <c r="J5556" s="175"/>
      <c r="K5556" s="175"/>
    </row>
    <row r="5557" spans="10:11" ht="15" customHeight="1" x14ac:dyDescent="0.25">
      <c r="J5557" s="175"/>
      <c r="K5557" s="175"/>
    </row>
    <row r="5558" spans="10:11" ht="15" customHeight="1" x14ac:dyDescent="0.25">
      <c r="J5558" s="175"/>
      <c r="K5558" s="175"/>
    </row>
    <row r="5559" spans="10:11" ht="15" customHeight="1" x14ac:dyDescent="0.25">
      <c r="J5559" s="175"/>
      <c r="K5559" s="175"/>
    </row>
    <row r="5560" spans="10:11" ht="15" customHeight="1" x14ac:dyDescent="0.25">
      <c r="J5560" s="175"/>
      <c r="K5560" s="175"/>
    </row>
    <row r="5561" spans="10:11" ht="15" customHeight="1" x14ac:dyDescent="0.25">
      <c r="J5561" s="175"/>
      <c r="K5561" s="175"/>
    </row>
    <row r="5562" spans="10:11" ht="15" customHeight="1" x14ac:dyDescent="0.25">
      <c r="J5562" s="175"/>
      <c r="K5562" s="175"/>
    </row>
    <row r="5563" spans="10:11" ht="15" customHeight="1" x14ac:dyDescent="0.25">
      <c r="J5563" s="175"/>
      <c r="K5563" s="175"/>
    </row>
    <row r="5564" spans="10:11" ht="15" customHeight="1" x14ac:dyDescent="0.25">
      <c r="J5564" s="175"/>
      <c r="K5564" s="175"/>
    </row>
    <row r="5565" spans="10:11" ht="15" customHeight="1" x14ac:dyDescent="0.25">
      <c r="J5565" s="175"/>
      <c r="K5565" s="175"/>
    </row>
    <row r="5566" spans="10:11" ht="15" customHeight="1" x14ac:dyDescent="0.25">
      <c r="J5566" s="175"/>
      <c r="K5566" s="175"/>
    </row>
    <row r="5567" spans="10:11" ht="15" customHeight="1" x14ac:dyDescent="0.25">
      <c r="J5567" s="175"/>
      <c r="K5567" s="175"/>
    </row>
    <row r="5568" spans="10:11" ht="15" customHeight="1" x14ac:dyDescent="0.25">
      <c r="J5568" s="175"/>
      <c r="K5568" s="175"/>
    </row>
    <row r="5569" spans="10:11" ht="15" customHeight="1" x14ac:dyDescent="0.25">
      <c r="J5569" s="175"/>
      <c r="K5569" s="175"/>
    </row>
    <row r="5570" spans="10:11" ht="15" customHeight="1" x14ac:dyDescent="0.25">
      <c r="J5570" s="175"/>
      <c r="K5570" s="175"/>
    </row>
    <row r="5571" spans="10:11" ht="15" customHeight="1" x14ac:dyDescent="0.25">
      <c r="J5571" s="175"/>
      <c r="K5571" s="175"/>
    </row>
    <row r="5572" spans="10:11" ht="15" customHeight="1" x14ac:dyDescent="0.25">
      <c r="J5572" s="175"/>
      <c r="K5572" s="175"/>
    </row>
    <row r="5573" spans="10:11" ht="15" customHeight="1" x14ac:dyDescent="0.25">
      <c r="J5573" s="175"/>
      <c r="K5573" s="175"/>
    </row>
    <row r="5574" spans="10:11" ht="15" customHeight="1" x14ac:dyDescent="0.25">
      <c r="J5574" s="175"/>
      <c r="K5574" s="175"/>
    </row>
    <row r="5575" spans="10:11" ht="15" customHeight="1" x14ac:dyDescent="0.25">
      <c r="J5575" s="175"/>
      <c r="K5575" s="175"/>
    </row>
    <row r="5576" spans="10:11" ht="15" customHeight="1" x14ac:dyDescent="0.25">
      <c r="J5576" s="175"/>
      <c r="K5576" s="175"/>
    </row>
    <row r="5577" spans="10:11" ht="15" customHeight="1" x14ac:dyDescent="0.25">
      <c r="J5577" s="175"/>
      <c r="K5577" s="175"/>
    </row>
    <row r="5578" spans="10:11" ht="15" customHeight="1" x14ac:dyDescent="0.25">
      <c r="J5578" s="175"/>
      <c r="K5578" s="175"/>
    </row>
    <row r="5579" spans="10:11" ht="15" customHeight="1" x14ac:dyDescent="0.25">
      <c r="J5579" s="175"/>
      <c r="K5579" s="175"/>
    </row>
    <row r="5580" spans="10:11" ht="15" customHeight="1" x14ac:dyDescent="0.25">
      <c r="J5580" s="175"/>
      <c r="K5580" s="175"/>
    </row>
    <row r="5581" spans="10:11" ht="15" customHeight="1" x14ac:dyDescent="0.25">
      <c r="J5581" s="175"/>
      <c r="K5581" s="175"/>
    </row>
    <row r="5582" spans="10:11" ht="15" customHeight="1" x14ac:dyDescent="0.25">
      <c r="J5582" s="175"/>
      <c r="K5582" s="175"/>
    </row>
    <row r="5583" spans="10:11" ht="15" customHeight="1" x14ac:dyDescent="0.25">
      <c r="J5583" s="175"/>
      <c r="K5583" s="175"/>
    </row>
    <row r="5584" spans="10:11" ht="15" customHeight="1" x14ac:dyDescent="0.25">
      <c r="J5584" s="175"/>
      <c r="K5584" s="175"/>
    </row>
    <row r="5585" spans="10:11" ht="15" customHeight="1" x14ac:dyDescent="0.25">
      <c r="J5585" s="175"/>
      <c r="K5585" s="175"/>
    </row>
    <row r="5586" spans="10:11" ht="15" customHeight="1" x14ac:dyDescent="0.25">
      <c r="J5586" s="175"/>
      <c r="K5586" s="175"/>
    </row>
    <row r="5587" spans="10:11" ht="15" customHeight="1" x14ac:dyDescent="0.25">
      <c r="J5587" s="175"/>
      <c r="K5587" s="175"/>
    </row>
    <row r="5588" spans="10:11" ht="15" customHeight="1" x14ac:dyDescent="0.25">
      <c r="J5588" s="175"/>
      <c r="K5588" s="175"/>
    </row>
    <row r="5589" spans="10:11" ht="15" customHeight="1" x14ac:dyDescent="0.25">
      <c r="J5589" s="175"/>
      <c r="K5589" s="175"/>
    </row>
    <row r="5590" spans="10:11" ht="15" customHeight="1" x14ac:dyDescent="0.25">
      <c r="J5590" s="175"/>
      <c r="K5590" s="175"/>
    </row>
    <row r="5591" spans="10:11" ht="15" customHeight="1" x14ac:dyDescent="0.25">
      <c r="J5591" s="175"/>
      <c r="K5591" s="175"/>
    </row>
    <row r="5592" spans="10:11" ht="15" customHeight="1" x14ac:dyDescent="0.25">
      <c r="J5592" s="175"/>
      <c r="K5592" s="175"/>
    </row>
    <row r="5593" spans="10:11" ht="15" customHeight="1" x14ac:dyDescent="0.25">
      <c r="J5593" s="175"/>
      <c r="K5593" s="175"/>
    </row>
    <row r="5594" spans="10:11" ht="15" customHeight="1" x14ac:dyDescent="0.25">
      <c r="J5594" s="175"/>
      <c r="K5594" s="175"/>
    </row>
    <row r="5595" spans="10:11" ht="15" customHeight="1" x14ac:dyDescent="0.25">
      <c r="J5595" s="175"/>
      <c r="K5595" s="175"/>
    </row>
    <row r="5596" spans="10:11" ht="15" customHeight="1" x14ac:dyDescent="0.25">
      <c r="J5596" s="175"/>
      <c r="K5596" s="175"/>
    </row>
    <row r="5597" spans="10:11" ht="15" customHeight="1" x14ac:dyDescent="0.25">
      <c r="J5597" s="175"/>
      <c r="K5597" s="175"/>
    </row>
    <row r="5598" spans="10:11" ht="15" customHeight="1" x14ac:dyDescent="0.25">
      <c r="J5598" s="175"/>
      <c r="K5598" s="175"/>
    </row>
    <row r="5599" spans="10:11" ht="15" customHeight="1" x14ac:dyDescent="0.25">
      <c r="J5599" s="175"/>
      <c r="K5599" s="175"/>
    </row>
    <row r="5600" spans="10:11" ht="15" customHeight="1" x14ac:dyDescent="0.25">
      <c r="J5600" s="175"/>
      <c r="K5600" s="175"/>
    </row>
    <row r="5601" spans="10:11" ht="15" customHeight="1" x14ac:dyDescent="0.25">
      <c r="J5601" s="175"/>
      <c r="K5601" s="175"/>
    </row>
    <row r="5602" spans="10:11" ht="15" customHeight="1" x14ac:dyDescent="0.25">
      <c r="J5602" s="175"/>
      <c r="K5602" s="175"/>
    </row>
    <row r="5603" spans="10:11" ht="15" customHeight="1" x14ac:dyDescent="0.25">
      <c r="J5603" s="175"/>
      <c r="K5603" s="175"/>
    </row>
    <row r="5604" spans="10:11" ht="15" customHeight="1" x14ac:dyDescent="0.25">
      <c r="J5604" s="175"/>
      <c r="K5604" s="175"/>
    </row>
    <row r="5605" spans="10:11" ht="15" customHeight="1" x14ac:dyDescent="0.25">
      <c r="J5605" s="175"/>
      <c r="K5605" s="175"/>
    </row>
    <row r="5606" spans="10:11" ht="15" customHeight="1" x14ac:dyDescent="0.25">
      <c r="J5606" s="175"/>
      <c r="K5606" s="175"/>
    </row>
    <row r="5607" spans="10:11" ht="15" customHeight="1" x14ac:dyDescent="0.25">
      <c r="J5607" s="175"/>
      <c r="K5607" s="175"/>
    </row>
    <row r="5608" spans="10:11" ht="15" customHeight="1" x14ac:dyDescent="0.25">
      <c r="J5608" s="175"/>
      <c r="K5608" s="175"/>
    </row>
    <row r="5609" spans="10:11" ht="15" customHeight="1" x14ac:dyDescent="0.25">
      <c r="J5609" s="175"/>
      <c r="K5609" s="175"/>
    </row>
    <row r="5610" spans="10:11" ht="15" customHeight="1" x14ac:dyDescent="0.25">
      <c r="J5610" s="175"/>
      <c r="K5610" s="175"/>
    </row>
    <row r="5611" spans="10:11" ht="15" customHeight="1" x14ac:dyDescent="0.25">
      <c r="J5611" s="175"/>
      <c r="K5611" s="175"/>
    </row>
    <row r="5612" spans="10:11" ht="15" customHeight="1" x14ac:dyDescent="0.25">
      <c r="J5612" s="175"/>
      <c r="K5612" s="175"/>
    </row>
    <row r="5613" spans="10:11" ht="15" customHeight="1" x14ac:dyDescent="0.25">
      <c r="J5613" s="175"/>
      <c r="K5613" s="175"/>
    </row>
    <row r="5614" spans="10:11" ht="15" customHeight="1" x14ac:dyDescent="0.25">
      <c r="J5614" s="175"/>
      <c r="K5614" s="175"/>
    </row>
    <row r="5615" spans="10:11" ht="15" customHeight="1" x14ac:dyDescent="0.25">
      <c r="J5615" s="175"/>
      <c r="K5615" s="175"/>
    </row>
    <row r="5616" spans="10:11" ht="15" customHeight="1" x14ac:dyDescent="0.25">
      <c r="J5616" s="175"/>
      <c r="K5616" s="175"/>
    </row>
    <row r="5617" spans="10:11" ht="15" customHeight="1" x14ac:dyDescent="0.25">
      <c r="J5617" s="175"/>
      <c r="K5617" s="175"/>
    </row>
    <row r="5618" spans="10:11" ht="15" customHeight="1" x14ac:dyDescent="0.25">
      <c r="J5618" s="175"/>
      <c r="K5618" s="175"/>
    </row>
    <row r="5619" spans="10:11" ht="15" customHeight="1" x14ac:dyDescent="0.25">
      <c r="J5619" s="175"/>
      <c r="K5619" s="175"/>
    </row>
    <row r="5620" spans="10:11" ht="15" customHeight="1" x14ac:dyDescent="0.25">
      <c r="J5620" s="175"/>
      <c r="K5620" s="175"/>
    </row>
    <row r="5621" spans="10:11" ht="15" customHeight="1" x14ac:dyDescent="0.25">
      <c r="J5621" s="175"/>
      <c r="K5621" s="175"/>
    </row>
    <row r="5622" spans="10:11" ht="15" customHeight="1" x14ac:dyDescent="0.25">
      <c r="J5622" s="175"/>
      <c r="K5622" s="175"/>
    </row>
    <row r="5623" spans="10:11" ht="15" customHeight="1" x14ac:dyDescent="0.25">
      <c r="J5623" s="175"/>
      <c r="K5623" s="175"/>
    </row>
    <row r="5624" spans="10:11" ht="15" customHeight="1" x14ac:dyDescent="0.25">
      <c r="J5624" s="175"/>
      <c r="K5624" s="175"/>
    </row>
    <row r="5625" spans="10:11" ht="15" customHeight="1" x14ac:dyDescent="0.25">
      <c r="J5625" s="175"/>
      <c r="K5625" s="175"/>
    </row>
    <row r="5626" spans="10:11" ht="15" customHeight="1" x14ac:dyDescent="0.25">
      <c r="J5626" s="175"/>
      <c r="K5626" s="175"/>
    </row>
    <row r="5627" spans="10:11" ht="15" customHeight="1" x14ac:dyDescent="0.25">
      <c r="J5627" s="175"/>
      <c r="K5627" s="175"/>
    </row>
    <row r="5628" spans="10:11" ht="15" customHeight="1" x14ac:dyDescent="0.25">
      <c r="J5628" s="175"/>
      <c r="K5628" s="175"/>
    </row>
    <row r="5629" spans="10:11" ht="15" customHeight="1" x14ac:dyDescent="0.25">
      <c r="J5629" s="175"/>
      <c r="K5629" s="175"/>
    </row>
    <row r="5630" spans="10:11" ht="15" customHeight="1" x14ac:dyDescent="0.25">
      <c r="J5630" s="175"/>
      <c r="K5630" s="175"/>
    </row>
    <row r="5631" spans="10:11" ht="15" customHeight="1" x14ac:dyDescent="0.25">
      <c r="J5631" s="175"/>
      <c r="K5631" s="175"/>
    </row>
    <row r="5632" spans="10:11" ht="15" customHeight="1" x14ac:dyDescent="0.25">
      <c r="J5632" s="175"/>
      <c r="K5632" s="175"/>
    </row>
    <row r="5633" spans="10:11" ht="15" customHeight="1" x14ac:dyDescent="0.25">
      <c r="J5633" s="175"/>
      <c r="K5633" s="175"/>
    </row>
    <row r="5634" spans="10:11" ht="15" customHeight="1" x14ac:dyDescent="0.25">
      <c r="J5634" s="175"/>
      <c r="K5634" s="175"/>
    </row>
    <row r="5635" spans="10:11" ht="15" customHeight="1" x14ac:dyDescent="0.25">
      <c r="J5635" s="175"/>
      <c r="K5635" s="175"/>
    </row>
    <row r="5636" spans="10:11" ht="15" customHeight="1" x14ac:dyDescent="0.25">
      <c r="J5636" s="175"/>
      <c r="K5636" s="175"/>
    </row>
    <row r="5637" spans="10:11" ht="15" customHeight="1" x14ac:dyDescent="0.25">
      <c r="J5637" s="175"/>
      <c r="K5637" s="175"/>
    </row>
    <row r="5638" spans="10:11" ht="15" customHeight="1" x14ac:dyDescent="0.25">
      <c r="J5638" s="175"/>
      <c r="K5638" s="175"/>
    </row>
    <row r="5639" spans="10:11" ht="15" customHeight="1" x14ac:dyDescent="0.25">
      <c r="J5639" s="175"/>
      <c r="K5639" s="175"/>
    </row>
    <row r="5640" spans="10:11" ht="15" customHeight="1" x14ac:dyDescent="0.25">
      <c r="J5640" s="175"/>
      <c r="K5640" s="175"/>
    </row>
    <row r="5641" spans="10:11" ht="15" customHeight="1" x14ac:dyDescent="0.25">
      <c r="J5641" s="175"/>
      <c r="K5641" s="175"/>
    </row>
    <row r="5642" spans="10:11" ht="15" customHeight="1" x14ac:dyDescent="0.25">
      <c r="J5642" s="175"/>
      <c r="K5642" s="175"/>
    </row>
    <row r="5643" spans="10:11" ht="15" customHeight="1" x14ac:dyDescent="0.25">
      <c r="J5643" s="175"/>
      <c r="K5643" s="175"/>
    </row>
    <row r="5644" spans="10:11" ht="15" customHeight="1" x14ac:dyDescent="0.25">
      <c r="J5644" s="175"/>
      <c r="K5644" s="175"/>
    </row>
    <row r="5645" spans="10:11" ht="15" customHeight="1" x14ac:dyDescent="0.25">
      <c r="J5645" s="175"/>
      <c r="K5645" s="175"/>
    </row>
    <row r="5646" spans="10:11" ht="15" customHeight="1" x14ac:dyDescent="0.25">
      <c r="J5646" s="175"/>
      <c r="K5646" s="175"/>
    </row>
    <row r="5647" spans="10:11" ht="15" customHeight="1" x14ac:dyDescent="0.25">
      <c r="J5647" s="175"/>
      <c r="K5647" s="175"/>
    </row>
    <row r="5648" spans="10:11" ht="15" customHeight="1" x14ac:dyDescent="0.25">
      <c r="J5648" s="175"/>
      <c r="K5648" s="175"/>
    </row>
    <row r="5649" spans="10:11" ht="15" customHeight="1" x14ac:dyDescent="0.25">
      <c r="J5649" s="175"/>
      <c r="K5649" s="175"/>
    </row>
    <row r="5650" spans="10:11" ht="15" customHeight="1" x14ac:dyDescent="0.25">
      <c r="J5650" s="175"/>
      <c r="K5650" s="175"/>
    </row>
    <row r="5651" spans="10:11" ht="15" customHeight="1" x14ac:dyDescent="0.25">
      <c r="J5651" s="175"/>
      <c r="K5651" s="175"/>
    </row>
    <row r="5652" spans="10:11" ht="15" customHeight="1" x14ac:dyDescent="0.25">
      <c r="J5652" s="175"/>
      <c r="K5652" s="175"/>
    </row>
    <row r="5653" spans="10:11" ht="15" customHeight="1" x14ac:dyDescent="0.25">
      <c r="J5653" s="175"/>
      <c r="K5653" s="175"/>
    </row>
    <row r="5654" spans="10:11" ht="15" customHeight="1" x14ac:dyDescent="0.25">
      <c r="J5654" s="175"/>
      <c r="K5654" s="175"/>
    </row>
    <row r="5655" spans="10:11" ht="15" customHeight="1" x14ac:dyDescent="0.25">
      <c r="J5655" s="175"/>
      <c r="K5655" s="175"/>
    </row>
    <row r="5656" spans="10:11" ht="15" customHeight="1" x14ac:dyDescent="0.25">
      <c r="J5656" s="175"/>
      <c r="K5656" s="175"/>
    </row>
    <row r="5657" spans="10:11" ht="15" customHeight="1" x14ac:dyDescent="0.25">
      <c r="J5657" s="175"/>
      <c r="K5657" s="175"/>
    </row>
    <row r="5658" spans="10:11" ht="15" customHeight="1" x14ac:dyDescent="0.25">
      <c r="J5658" s="175"/>
      <c r="K5658" s="175"/>
    </row>
    <row r="5659" spans="10:11" ht="15" customHeight="1" x14ac:dyDescent="0.25">
      <c r="J5659" s="175"/>
      <c r="K5659" s="175"/>
    </row>
    <row r="5660" spans="10:11" ht="15" customHeight="1" x14ac:dyDescent="0.25">
      <c r="J5660" s="175"/>
      <c r="K5660" s="175"/>
    </row>
    <row r="5661" spans="10:11" ht="15" customHeight="1" x14ac:dyDescent="0.25">
      <c r="J5661" s="175"/>
      <c r="K5661" s="175"/>
    </row>
    <row r="5662" spans="10:11" ht="15" customHeight="1" x14ac:dyDescent="0.25">
      <c r="J5662" s="175"/>
      <c r="K5662" s="175"/>
    </row>
    <row r="5663" spans="10:11" ht="15" customHeight="1" x14ac:dyDescent="0.25">
      <c r="J5663" s="175"/>
      <c r="K5663" s="175"/>
    </row>
    <row r="5664" spans="10:11" ht="15" customHeight="1" x14ac:dyDescent="0.25">
      <c r="J5664" s="175"/>
      <c r="K5664" s="175"/>
    </row>
    <row r="5665" spans="10:11" ht="15" customHeight="1" x14ac:dyDescent="0.25">
      <c r="J5665" s="175"/>
      <c r="K5665" s="175"/>
    </row>
    <row r="5666" spans="10:11" ht="15" customHeight="1" x14ac:dyDescent="0.25">
      <c r="J5666" s="175"/>
      <c r="K5666" s="175"/>
    </row>
    <row r="5667" spans="10:11" ht="15" customHeight="1" x14ac:dyDescent="0.25">
      <c r="J5667" s="175"/>
      <c r="K5667" s="175"/>
    </row>
    <row r="5668" spans="10:11" ht="15" customHeight="1" x14ac:dyDescent="0.25">
      <c r="J5668" s="175"/>
      <c r="K5668" s="175"/>
    </row>
    <row r="5669" spans="10:11" ht="15" customHeight="1" x14ac:dyDescent="0.25">
      <c r="J5669" s="175"/>
      <c r="K5669" s="175"/>
    </row>
    <row r="5670" spans="10:11" ht="15" customHeight="1" x14ac:dyDescent="0.25">
      <c r="J5670" s="175"/>
      <c r="K5670" s="175"/>
    </row>
    <row r="5671" spans="10:11" ht="15" customHeight="1" x14ac:dyDescent="0.25">
      <c r="J5671" s="175"/>
      <c r="K5671" s="175"/>
    </row>
    <row r="5672" spans="10:11" ht="15" customHeight="1" x14ac:dyDescent="0.25">
      <c r="J5672" s="175"/>
      <c r="K5672" s="175"/>
    </row>
    <row r="5673" spans="10:11" ht="15" customHeight="1" x14ac:dyDescent="0.25">
      <c r="J5673" s="175"/>
      <c r="K5673" s="175"/>
    </row>
    <row r="5674" spans="10:11" ht="15" customHeight="1" x14ac:dyDescent="0.25">
      <c r="J5674" s="175"/>
      <c r="K5674" s="175"/>
    </row>
    <row r="5675" spans="10:11" ht="15" customHeight="1" x14ac:dyDescent="0.25">
      <c r="J5675" s="175"/>
      <c r="K5675" s="175"/>
    </row>
    <row r="5676" spans="10:11" ht="15" customHeight="1" x14ac:dyDescent="0.25">
      <c r="J5676" s="175"/>
      <c r="K5676" s="175"/>
    </row>
    <row r="5677" spans="10:11" ht="15" customHeight="1" x14ac:dyDescent="0.25">
      <c r="J5677" s="175"/>
      <c r="K5677" s="175"/>
    </row>
    <row r="5678" spans="10:11" ht="15" customHeight="1" x14ac:dyDescent="0.25">
      <c r="J5678" s="175"/>
      <c r="K5678" s="175"/>
    </row>
    <row r="5679" spans="10:11" ht="15" customHeight="1" x14ac:dyDescent="0.25">
      <c r="J5679" s="175"/>
      <c r="K5679" s="175"/>
    </row>
    <row r="5680" spans="10:11" ht="15" customHeight="1" x14ac:dyDescent="0.25">
      <c r="J5680" s="175"/>
      <c r="K5680" s="175"/>
    </row>
    <row r="5681" spans="10:11" ht="15" customHeight="1" x14ac:dyDescent="0.25">
      <c r="J5681" s="175"/>
      <c r="K5681" s="175"/>
    </row>
    <row r="5682" spans="10:11" ht="15" customHeight="1" x14ac:dyDescent="0.25">
      <c r="J5682" s="175"/>
      <c r="K5682" s="175"/>
    </row>
    <row r="5683" spans="10:11" ht="15" customHeight="1" x14ac:dyDescent="0.25">
      <c r="J5683" s="175"/>
      <c r="K5683" s="175"/>
    </row>
    <row r="5684" spans="10:11" ht="15" customHeight="1" x14ac:dyDescent="0.25">
      <c r="J5684" s="175"/>
      <c r="K5684" s="175"/>
    </row>
    <row r="5685" spans="10:11" ht="15" customHeight="1" x14ac:dyDescent="0.25">
      <c r="J5685" s="175"/>
      <c r="K5685" s="175"/>
    </row>
    <row r="5686" spans="10:11" ht="15" customHeight="1" x14ac:dyDescent="0.25">
      <c r="J5686" s="175"/>
      <c r="K5686" s="175"/>
    </row>
    <row r="5687" spans="10:11" ht="15" customHeight="1" x14ac:dyDescent="0.25">
      <c r="J5687" s="175"/>
      <c r="K5687" s="175"/>
    </row>
    <row r="5688" spans="10:11" ht="15" customHeight="1" x14ac:dyDescent="0.25">
      <c r="J5688" s="175"/>
      <c r="K5688" s="175"/>
    </row>
    <row r="5689" spans="10:11" ht="15" customHeight="1" x14ac:dyDescent="0.25">
      <c r="J5689" s="175"/>
      <c r="K5689" s="175"/>
    </row>
    <row r="5690" spans="10:11" ht="15" customHeight="1" x14ac:dyDescent="0.25">
      <c r="J5690" s="175"/>
      <c r="K5690" s="175"/>
    </row>
    <row r="5691" spans="10:11" ht="15" customHeight="1" x14ac:dyDescent="0.25">
      <c r="J5691" s="175"/>
      <c r="K5691" s="175"/>
    </row>
    <row r="5692" spans="10:11" ht="15" customHeight="1" x14ac:dyDescent="0.25">
      <c r="J5692" s="175"/>
      <c r="K5692" s="175"/>
    </row>
    <row r="5693" spans="10:11" ht="15" customHeight="1" x14ac:dyDescent="0.25">
      <c r="J5693" s="175"/>
      <c r="K5693" s="175"/>
    </row>
    <row r="5694" spans="10:11" ht="15" customHeight="1" x14ac:dyDescent="0.25">
      <c r="J5694" s="175"/>
      <c r="K5694" s="175"/>
    </row>
    <row r="5695" spans="10:11" ht="15" customHeight="1" x14ac:dyDescent="0.25">
      <c r="J5695" s="175"/>
      <c r="K5695" s="175"/>
    </row>
    <row r="5696" spans="10:11" ht="15" customHeight="1" x14ac:dyDescent="0.25">
      <c r="J5696" s="175"/>
      <c r="K5696" s="175"/>
    </row>
    <row r="5697" spans="10:11" ht="15" customHeight="1" x14ac:dyDescent="0.25">
      <c r="J5697" s="175"/>
      <c r="K5697" s="175"/>
    </row>
    <row r="5698" spans="10:11" ht="15" customHeight="1" x14ac:dyDescent="0.25">
      <c r="J5698" s="175"/>
      <c r="K5698" s="175"/>
    </row>
    <row r="5699" spans="10:11" ht="15" customHeight="1" x14ac:dyDescent="0.25">
      <c r="J5699" s="175"/>
      <c r="K5699" s="175"/>
    </row>
    <row r="5700" spans="10:11" ht="15" customHeight="1" x14ac:dyDescent="0.25">
      <c r="J5700" s="175"/>
      <c r="K5700" s="175"/>
    </row>
    <row r="5701" spans="10:11" ht="15" customHeight="1" x14ac:dyDescent="0.25">
      <c r="J5701" s="175"/>
      <c r="K5701" s="175"/>
    </row>
    <row r="5702" spans="10:11" ht="15" customHeight="1" x14ac:dyDescent="0.25">
      <c r="J5702" s="175"/>
      <c r="K5702" s="175"/>
    </row>
    <row r="5703" spans="10:11" ht="15" customHeight="1" x14ac:dyDescent="0.25">
      <c r="J5703" s="175"/>
      <c r="K5703" s="175"/>
    </row>
    <row r="5704" spans="10:11" ht="15" customHeight="1" x14ac:dyDescent="0.25">
      <c r="J5704" s="175"/>
      <c r="K5704" s="175"/>
    </row>
    <row r="5705" spans="10:11" ht="15" customHeight="1" x14ac:dyDescent="0.25">
      <c r="J5705" s="175"/>
      <c r="K5705" s="175"/>
    </row>
    <row r="5706" spans="10:11" ht="15" customHeight="1" x14ac:dyDescent="0.25">
      <c r="J5706" s="175"/>
      <c r="K5706" s="175"/>
    </row>
    <row r="5707" spans="10:11" ht="15" customHeight="1" x14ac:dyDescent="0.25">
      <c r="J5707" s="175"/>
      <c r="K5707" s="175"/>
    </row>
    <row r="5708" spans="10:11" ht="15" customHeight="1" x14ac:dyDescent="0.25">
      <c r="J5708" s="175"/>
      <c r="K5708" s="175"/>
    </row>
    <row r="5709" spans="10:11" ht="15" customHeight="1" x14ac:dyDescent="0.25">
      <c r="J5709" s="175"/>
      <c r="K5709" s="175"/>
    </row>
    <row r="5710" spans="10:11" ht="15" customHeight="1" x14ac:dyDescent="0.25">
      <c r="J5710" s="175"/>
      <c r="K5710" s="175"/>
    </row>
    <row r="5711" spans="10:11" ht="15" customHeight="1" x14ac:dyDescent="0.25">
      <c r="J5711" s="175"/>
      <c r="K5711" s="175"/>
    </row>
    <row r="5712" spans="10:11" ht="15" customHeight="1" x14ac:dyDescent="0.25">
      <c r="J5712" s="175"/>
      <c r="K5712" s="175"/>
    </row>
    <row r="5713" spans="10:11" ht="15" customHeight="1" x14ac:dyDescent="0.25">
      <c r="J5713" s="175"/>
      <c r="K5713" s="175"/>
    </row>
    <row r="5714" spans="10:11" ht="15" customHeight="1" x14ac:dyDescent="0.25">
      <c r="J5714" s="175"/>
      <c r="K5714" s="175"/>
    </row>
    <row r="5715" spans="10:11" ht="15" customHeight="1" x14ac:dyDescent="0.25">
      <c r="J5715" s="175"/>
      <c r="K5715" s="175"/>
    </row>
    <row r="5716" spans="10:11" ht="15" customHeight="1" x14ac:dyDescent="0.25">
      <c r="J5716" s="175"/>
      <c r="K5716" s="175"/>
    </row>
    <row r="5717" spans="10:11" ht="15" customHeight="1" x14ac:dyDescent="0.25">
      <c r="J5717" s="175"/>
      <c r="K5717" s="175"/>
    </row>
    <row r="5718" spans="10:11" ht="15" customHeight="1" x14ac:dyDescent="0.25">
      <c r="J5718" s="175"/>
      <c r="K5718" s="175"/>
    </row>
    <row r="5719" spans="10:11" ht="15" customHeight="1" x14ac:dyDescent="0.25">
      <c r="J5719" s="175"/>
      <c r="K5719" s="175"/>
    </row>
    <row r="5720" spans="10:11" ht="15" customHeight="1" x14ac:dyDescent="0.25">
      <c r="J5720" s="175"/>
      <c r="K5720" s="175"/>
    </row>
    <row r="5721" spans="10:11" ht="15" customHeight="1" x14ac:dyDescent="0.25">
      <c r="J5721" s="175"/>
      <c r="K5721" s="175"/>
    </row>
    <row r="5722" spans="10:11" ht="15" customHeight="1" x14ac:dyDescent="0.25">
      <c r="J5722" s="175"/>
      <c r="K5722" s="175"/>
    </row>
    <row r="5723" spans="10:11" ht="15" customHeight="1" x14ac:dyDescent="0.25">
      <c r="J5723" s="175"/>
      <c r="K5723" s="175"/>
    </row>
    <row r="5724" spans="10:11" ht="15" customHeight="1" x14ac:dyDescent="0.25">
      <c r="J5724" s="175"/>
      <c r="K5724" s="175"/>
    </row>
    <row r="5725" spans="10:11" ht="15" customHeight="1" x14ac:dyDescent="0.25">
      <c r="J5725" s="175"/>
      <c r="K5725" s="175"/>
    </row>
    <row r="5726" spans="10:11" ht="15" customHeight="1" x14ac:dyDescent="0.25">
      <c r="J5726" s="175"/>
      <c r="K5726" s="175"/>
    </row>
    <row r="5727" spans="10:11" ht="15" customHeight="1" x14ac:dyDescent="0.25">
      <c r="J5727" s="175"/>
      <c r="K5727" s="175"/>
    </row>
    <row r="5728" spans="10:11" ht="15" customHeight="1" x14ac:dyDescent="0.25">
      <c r="J5728" s="175"/>
      <c r="K5728" s="175"/>
    </row>
    <row r="5729" spans="10:11" ht="15" customHeight="1" x14ac:dyDescent="0.25">
      <c r="J5729" s="175"/>
      <c r="K5729" s="175"/>
    </row>
    <row r="5730" spans="10:11" ht="15" customHeight="1" x14ac:dyDescent="0.25">
      <c r="J5730" s="175"/>
      <c r="K5730" s="175"/>
    </row>
    <row r="5731" spans="10:11" ht="15" customHeight="1" x14ac:dyDescent="0.25">
      <c r="J5731" s="175"/>
      <c r="K5731" s="175"/>
    </row>
    <row r="5732" spans="10:11" ht="15" customHeight="1" x14ac:dyDescent="0.25">
      <c r="J5732" s="175"/>
      <c r="K5732" s="175"/>
    </row>
    <row r="5733" spans="10:11" ht="15" customHeight="1" x14ac:dyDescent="0.25">
      <c r="J5733" s="175"/>
      <c r="K5733" s="175"/>
    </row>
    <row r="5734" spans="10:11" ht="15" customHeight="1" x14ac:dyDescent="0.25">
      <c r="J5734" s="175"/>
      <c r="K5734" s="175"/>
    </row>
    <row r="5735" spans="10:11" ht="15" customHeight="1" x14ac:dyDescent="0.25">
      <c r="J5735" s="175"/>
      <c r="K5735" s="175"/>
    </row>
    <row r="5736" spans="10:11" ht="15" customHeight="1" x14ac:dyDescent="0.25">
      <c r="J5736" s="175"/>
      <c r="K5736" s="175"/>
    </row>
    <row r="5737" spans="10:11" ht="15" customHeight="1" x14ac:dyDescent="0.25">
      <c r="J5737" s="175"/>
      <c r="K5737" s="175"/>
    </row>
    <row r="5738" spans="10:11" ht="15" customHeight="1" x14ac:dyDescent="0.25">
      <c r="J5738" s="175"/>
      <c r="K5738" s="175"/>
    </row>
    <row r="5739" spans="10:11" ht="15" customHeight="1" x14ac:dyDescent="0.25">
      <c r="J5739" s="175"/>
      <c r="K5739" s="175"/>
    </row>
    <row r="5740" spans="10:11" ht="15" customHeight="1" x14ac:dyDescent="0.25">
      <c r="J5740" s="175"/>
      <c r="K5740" s="175"/>
    </row>
    <row r="5741" spans="10:11" ht="15" customHeight="1" x14ac:dyDescent="0.25">
      <c r="J5741" s="175"/>
      <c r="K5741" s="175"/>
    </row>
    <row r="5742" spans="10:11" ht="15" customHeight="1" x14ac:dyDescent="0.25">
      <c r="J5742" s="175"/>
      <c r="K5742" s="175"/>
    </row>
    <row r="5743" spans="10:11" ht="15" customHeight="1" x14ac:dyDescent="0.25">
      <c r="J5743" s="175"/>
      <c r="K5743" s="175"/>
    </row>
    <row r="5744" spans="10:11" ht="15" customHeight="1" x14ac:dyDescent="0.25">
      <c r="J5744" s="175"/>
      <c r="K5744" s="175"/>
    </row>
    <row r="5745" spans="10:11" ht="15" customHeight="1" x14ac:dyDescent="0.25">
      <c r="J5745" s="175"/>
      <c r="K5745" s="175"/>
    </row>
    <row r="5746" spans="10:11" ht="15" customHeight="1" x14ac:dyDescent="0.25">
      <c r="J5746" s="175"/>
      <c r="K5746" s="175"/>
    </row>
    <row r="5747" spans="10:11" ht="15" customHeight="1" x14ac:dyDescent="0.25">
      <c r="J5747" s="175"/>
      <c r="K5747" s="175"/>
    </row>
    <row r="5748" spans="10:11" ht="15" customHeight="1" x14ac:dyDescent="0.25">
      <c r="J5748" s="175"/>
      <c r="K5748" s="175"/>
    </row>
    <row r="5749" spans="10:11" ht="15" customHeight="1" x14ac:dyDescent="0.25">
      <c r="J5749" s="175"/>
      <c r="K5749" s="175"/>
    </row>
    <row r="5750" spans="10:11" ht="15" customHeight="1" x14ac:dyDescent="0.25">
      <c r="J5750" s="175"/>
      <c r="K5750" s="175"/>
    </row>
    <row r="5751" spans="10:11" ht="15" customHeight="1" x14ac:dyDescent="0.25">
      <c r="J5751" s="175"/>
      <c r="K5751" s="175"/>
    </row>
    <row r="5752" spans="10:11" ht="15" customHeight="1" x14ac:dyDescent="0.25">
      <c r="J5752" s="175"/>
      <c r="K5752" s="175"/>
    </row>
    <row r="5753" spans="10:11" ht="15" customHeight="1" x14ac:dyDescent="0.25">
      <c r="J5753" s="175"/>
      <c r="K5753" s="175"/>
    </row>
    <row r="5754" spans="10:11" ht="15" customHeight="1" x14ac:dyDescent="0.25">
      <c r="J5754" s="175"/>
      <c r="K5754" s="175"/>
    </row>
    <row r="5755" spans="10:11" ht="15" customHeight="1" x14ac:dyDescent="0.25">
      <c r="J5755" s="175"/>
      <c r="K5755" s="175"/>
    </row>
    <row r="5756" spans="10:11" ht="15" customHeight="1" x14ac:dyDescent="0.25">
      <c r="J5756" s="175"/>
      <c r="K5756" s="175"/>
    </row>
    <row r="5757" spans="10:11" ht="15" customHeight="1" x14ac:dyDescent="0.25">
      <c r="J5757" s="175"/>
      <c r="K5757" s="175"/>
    </row>
    <row r="5758" spans="10:11" ht="15" customHeight="1" x14ac:dyDescent="0.25">
      <c r="J5758" s="175"/>
      <c r="K5758" s="175"/>
    </row>
    <row r="5759" spans="10:11" ht="15" customHeight="1" x14ac:dyDescent="0.25">
      <c r="J5759" s="175"/>
      <c r="K5759" s="175"/>
    </row>
    <row r="5760" spans="10:11" ht="15" customHeight="1" x14ac:dyDescent="0.25">
      <c r="J5760" s="175"/>
      <c r="K5760" s="175"/>
    </row>
    <row r="5761" spans="10:11" ht="15" customHeight="1" x14ac:dyDescent="0.25">
      <c r="J5761" s="175"/>
      <c r="K5761" s="175"/>
    </row>
    <row r="5762" spans="10:11" ht="15" customHeight="1" x14ac:dyDescent="0.25">
      <c r="J5762" s="175"/>
      <c r="K5762" s="175"/>
    </row>
    <row r="5763" spans="10:11" ht="15" customHeight="1" x14ac:dyDescent="0.25">
      <c r="J5763" s="175"/>
      <c r="K5763" s="175"/>
    </row>
    <row r="5764" spans="10:11" ht="15" customHeight="1" x14ac:dyDescent="0.25">
      <c r="J5764" s="175"/>
      <c r="K5764" s="175"/>
    </row>
    <row r="5765" spans="10:11" ht="15" customHeight="1" x14ac:dyDescent="0.25">
      <c r="J5765" s="175"/>
      <c r="K5765" s="175"/>
    </row>
    <row r="5766" spans="10:11" ht="15" customHeight="1" x14ac:dyDescent="0.25">
      <c r="J5766" s="175"/>
      <c r="K5766" s="175"/>
    </row>
    <row r="5767" spans="10:11" ht="15" customHeight="1" x14ac:dyDescent="0.25">
      <c r="J5767" s="175"/>
      <c r="K5767" s="175"/>
    </row>
    <row r="5768" spans="10:11" ht="15" customHeight="1" x14ac:dyDescent="0.25">
      <c r="J5768" s="175"/>
      <c r="K5768" s="175"/>
    </row>
    <row r="5769" spans="10:11" ht="15" customHeight="1" x14ac:dyDescent="0.25">
      <c r="J5769" s="175"/>
      <c r="K5769" s="175"/>
    </row>
    <row r="5770" spans="10:11" ht="15" customHeight="1" x14ac:dyDescent="0.25">
      <c r="J5770" s="175"/>
      <c r="K5770" s="175"/>
    </row>
    <row r="5771" spans="10:11" ht="15" customHeight="1" x14ac:dyDescent="0.25">
      <c r="J5771" s="175"/>
      <c r="K5771" s="175"/>
    </row>
    <row r="5772" spans="10:11" ht="15" customHeight="1" x14ac:dyDescent="0.25">
      <c r="J5772" s="175"/>
      <c r="K5772" s="175"/>
    </row>
    <row r="5773" spans="10:11" ht="15" customHeight="1" x14ac:dyDescent="0.25">
      <c r="J5773" s="175"/>
      <c r="K5773" s="175"/>
    </row>
    <row r="5774" spans="10:11" ht="15" customHeight="1" x14ac:dyDescent="0.25">
      <c r="J5774" s="175"/>
      <c r="K5774" s="175"/>
    </row>
    <row r="5775" spans="10:11" ht="15" customHeight="1" x14ac:dyDescent="0.25">
      <c r="J5775" s="175"/>
      <c r="K5775" s="175"/>
    </row>
    <row r="5776" spans="10:11" ht="15" customHeight="1" x14ac:dyDescent="0.25">
      <c r="J5776" s="175"/>
      <c r="K5776" s="175"/>
    </row>
    <row r="5777" spans="10:11" ht="15" customHeight="1" x14ac:dyDescent="0.25">
      <c r="J5777" s="175"/>
      <c r="K5777" s="175"/>
    </row>
    <row r="5778" spans="10:11" ht="15" customHeight="1" x14ac:dyDescent="0.25">
      <c r="J5778" s="175"/>
      <c r="K5778" s="175"/>
    </row>
    <row r="5779" spans="10:11" ht="15" customHeight="1" x14ac:dyDescent="0.25">
      <c r="J5779" s="175"/>
      <c r="K5779" s="175"/>
    </row>
    <row r="5780" spans="10:11" ht="15" customHeight="1" x14ac:dyDescent="0.25">
      <c r="J5780" s="175"/>
      <c r="K5780" s="175"/>
    </row>
    <row r="5781" spans="10:11" ht="15" customHeight="1" x14ac:dyDescent="0.25">
      <c r="J5781" s="175"/>
      <c r="K5781" s="175"/>
    </row>
    <row r="5782" spans="10:11" ht="15" customHeight="1" x14ac:dyDescent="0.25">
      <c r="J5782" s="175"/>
      <c r="K5782" s="175"/>
    </row>
    <row r="5783" spans="10:11" ht="15" customHeight="1" x14ac:dyDescent="0.25">
      <c r="J5783" s="175"/>
      <c r="K5783" s="175"/>
    </row>
    <row r="5784" spans="10:11" ht="15" customHeight="1" x14ac:dyDescent="0.25">
      <c r="J5784" s="175"/>
      <c r="K5784" s="175"/>
    </row>
    <row r="5785" spans="10:11" ht="15" customHeight="1" x14ac:dyDescent="0.25">
      <c r="J5785" s="175"/>
      <c r="K5785" s="175"/>
    </row>
    <row r="5786" spans="10:11" ht="15" customHeight="1" x14ac:dyDescent="0.25">
      <c r="J5786" s="175"/>
      <c r="K5786" s="175"/>
    </row>
    <row r="5787" spans="10:11" ht="15" customHeight="1" x14ac:dyDescent="0.25">
      <c r="J5787" s="175"/>
      <c r="K5787" s="175"/>
    </row>
    <row r="5788" spans="10:11" ht="15" customHeight="1" x14ac:dyDescent="0.25">
      <c r="J5788" s="175"/>
      <c r="K5788" s="175"/>
    </row>
    <row r="5789" spans="10:11" ht="15" customHeight="1" x14ac:dyDescent="0.25">
      <c r="J5789" s="175"/>
      <c r="K5789" s="175"/>
    </row>
    <row r="5790" spans="10:11" ht="15" customHeight="1" x14ac:dyDescent="0.25">
      <c r="J5790" s="175"/>
      <c r="K5790" s="175"/>
    </row>
    <row r="5791" spans="10:11" ht="15" customHeight="1" x14ac:dyDescent="0.25">
      <c r="J5791" s="175"/>
      <c r="K5791" s="175"/>
    </row>
    <row r="5792" spans="10:11" ht="15" customHeight="1" x14ac:dyDescent="0.25">
      <c r="J5792" s="175"/>
      <c r="K5792" s="175"/>
    </row>
    <row r="5793" spans="10:11" ht="15" customHeight="1" x14ac:dyDescent="0.25">
      <c r="J5793" s="175"/>
      <c r="K5793" s="175"/>
    </row>
    <row r="5794" spans="10:11" ht="15" customHeight="1" x14ac:dyDescent="0.25">
      <c r="J5794" s="175"/>
      <c r="K5794" s="175"/>
    </row>
    <row r="5795" spans="10:11" ht="15" customHeight="1" x14ac:dyDescent="0.25">
      <c r="J5795" s="175"/>
      <c r="K5795" s="175"/>
    </row>
    <row r="5796" spans="10:11" ht="15" customHeight="1" x14ac:dyDescent="0.25">
      <c r="J5796" s="175"/>
      <c r="K5796" s="175"/>
    </row>
    <row r="5797" spans="10:11" ht="15" customHeight="1" x14ac:dyDescent="0.25">
      <c r="J5797" s="175"/>
      <c r="K5797" s="175"/>
    </row>
    <row r="5798" spans="10:11" ht="15" customHeight="1" x14ac:dyDescent="0.25">
      <c r="J5798" s="175"/>
      <c r="K5798" s="175"/>
    </row>
    <row r="5799" spans="10:11" ht="15" customHeight="1" x14ac:dyDescent="0.25">
      <c r="J5799" s="175"/>
      <c r="K5799" s="175"/>
    </row>
    <row r="5800" spans="10:11" ht="15" customHeight="1" x14ac:dyDescent="0.25">
      <c r="J5800" s="175"/>
      <c r="K5800" s="175"/>
    </row>
    <row r="5801" spans="10:11" ht="15" customHeight="1" x14ac:dyDescent="0.25">
      <c r="J5801" s="175"/>
      <c r="K5801" s="175"/>
    </row>
    <row r="5802" spans="10:11" ht="15" customHeight="1" x14ac:dyDescent="0.25">
      <c r="J5802" s="175"/>
      <c r="K5802" s="175"/>
    </row>
    <row r="5803" spans="10:11" ht="15" customHeight="1" x14ac:dyDescent="0.25">
      <c r="J5803" s="175"/>
      <c r="K5803" s="175"/>
    </row>
    <row r="5804" spans="10:11" ht="15" customHeight="1" x14ac:dyDescent="0.25">
      <c r="J5804" s="175"/>
      <c r="K5804" s="175"/>
    </row>
    <row r="5805" spans="10:11" ht="15" customHeight="1" x14ac:dyDescent="0.25">
      <c r="J5805" s="175"/>
      <c r="K5805" s="175"/>
    </row>
    <row r="5806" spans="10:11" ht="15" customHeight="1" x14ac:dyDescent="0.25">
      <c r="J5806" s="175"/>
      <c r="K5806" s="175"/>
    </row>
    <row r="5807" spans="10:11" ht="15" customHeight="1" x14ac:dyDescent="0.25">
      <c r="J5807" s="175"/>
      <c r="K5807" s="175"/>
    </row>
    <row r="5808" spans="10:11" ht="15" customHeight="1" x14ac:dyDescent="0.25">
      <c r="J5808" s="175"/>
      <c r="K5808" s="175"/>
    </row>
    <row r="5809" spans="10:11" ht="15" customHeight="1" x14ac:dyDescent="0.25">
      <c r="J5809" s="175"/>
      <c r="K5809" s="175"/>
    </row>
    <row r="5810" spans="10:11" ht="15" customHeight="1" x14ac:dyDescent="0.25">
      <c r="J5810" s="175"/>
      <c r="K5810" s="175"/>
    </row>
    <row r="5811" spans="10:11" ht="15" customHeight="1" x14ac:dyDescent="0.25">
      <c r="J5811" s="175"/>
      <c r="K5811" s="175"/>
    </row>
    <row r="5812" spans="10:11" ht="15" customHeight="1" x14ac:dyDescent="0.25">
      <c r="J5812" s="175"/>
      <c r="K5812" s="175"/>
    </row>
    <row r="5813" spans="10:11" ht="15" customHeight="1" x14ac:dyDescent="0.25">
      <c r="J5813" s="175"/>
      <c r="K5813" s="175"/>
    </row>
    <row r="5814" spans="10:11" ht="15" customHeight="1" x14ac:dyDescent="0.25">
      <c r="J5814" s="175"/>
      <c r="K5814" s="175"/>
    </row>
    <row r="5815" spans="10:11" ht="15" customHeight="1" x14ac:dyDescent="0.25">
      <c r="J5815" s="175"/>
      <c r="K5815" s="175"/>
    </row>
    <row r="5816" spans="10:11" ht="15" customHeight="1" x14ac:dyDescent="0.25">
      <c r="J5816" s="175"/>
      <c r="K5816" s="175"/>
    </row>
    <row r="5817" spans="10:11" ht="15" customHeight="1" x14ac:dyDescent="0.25">
      <c r="J5817" s="175"/>
      <c r="K5817" s="175"/>
    </row>
    <row r="5818" spans="10:11" ht="15" customHeight="1" x14ac:dyDescent="0.25">
      <c r="J5818" s="175"/>
      <c r="K5818" s="175"/>
    </row>
    <row r="5819" spans="10:11" ht="15" customHeight="1" x14ac:dyDescent="0.25">
      <c r="J5819" s="175"/>
      <c r="K5819" s="175"/>
    </row>
    <row r="5820" spans="10:11" ht="15" customHeight="1" x14ac:dyDescent="0.25">
      <c r="J5820" s="175"/>
      <c r="K5820" s="175"/>
    </row>
    <row r="5821" spans="10:11" ht="15" customHeight="1" x14ac:dyDescent="0.25">
      <c r="J5821" s="175"/>
      <c r="K5821" s="175"/>
    </row>
    <row r="5822" spans="10:11" ht="15" customHeight="1" x14ac:dyDescent="0.25">
      <c r="J5822" s="175"/>
      <c r="K5822" s="175"/>
    </row>
    <row r="5823" spans="10:11" ht="15" customHeight="1" x14ac:dyDescent="0.25">
      <c r="J5823" s="175"/>
      <c r="K5823" s="175"/>
    </row>
    <row r="5824" spans="10:11" ht="15" customHeight="1" x14ac:dyDescent="0.25">
      <c r="J5824" s="175"/>
      <c r="K5824" s="175"/>
    </row>
    <row r="5825" spans="10:11" ht="15" customHeight="1" x14ac:dyDescent="0.25">
      <c r="J5825" s="175"/>
      <c r="K5825" s="175"/>
    </row>
    <row r="5826" spans="10:11" ht="15" customHeight="1" x14ac:dyDescent="0.25">
      <c r="J5826" s="175"/>
      <c r="K5826" s="175"/>
    </row>
    <row r="5827" spans="10:11" ht="15" customHeight="1" x14ac:dyDescent="0.25">
      <c r="J5827" s="175"/>
      <c r="K5827" s="175"/>
    </row>
    <row r="5828" spans="10:11" ht="15" customHeight="1" x14ac:dyDescent="0.25">
      <c r="J5828" s="175"/>
      <c r="K5828" s="175"/>
    </row>
    <row r="5829" spans="10:11" ht="15" customHeight="1" x14ac:dyDescent="0.25">
      <c r="J5829" s="175"/>
      <c r="K5829" s="175"/>
    </row>
    <row r="5830" spans="10:11" ht="15" customHeight="1" x14ac:dyDescent="0.25">
      <c r="J5830" s="175"/>
      <c r="K5830" s="175"/>
    </row>
    <row r="5831" spans="10:11" ht="15" customHeight="1" x14ac:dyDescent="0.25">
      <c r="J5831" s="175"/>
      <c r="K5831" s="175"/>
    </row>
    <row r="5832" spans="10:11" ht="15" customHeight="1" x14ac:dyDescent="0.25">
      <c r="J5832" s="175"/>
      <c r="K5832" s="175"/>
    </row>
    <row r="5833" spans="10:11" ht="15" customHeight="1" x14ac:dyDescent="0.25">
      <c r="J5833" s="175"/>
      <c r="K5833" s="175"/>
    </row>
    <row r="5834" spans="10:11" ht="15" customHeight="1" x14ac:dyDescent="0.25">
      <c r="J5834" s="175"/>
      <c r="K5834" s="175"/>
    </row>
    <row r="5835" spans="10:11" ht="15" customHeight="1" x14ac:dyDescent="0.25">
      <c r="J5835" s="175"/>
      <c r="K5835" s="175"/>
    </row>
    <row r="5836" spans="10:11" ht="15" customHeight="1" x14ac:dyDescent="0.25">
      <c r="J5836" s="175"/>
      <c r="K5836" s="175"/>
    </row>
    <row r="5837" spans="10:11" ht="15" customHeight="1" x14ac:dyDescent="0.25">
      <c r="J5837" s="175"/>
      <c r="K5837" s="175"/>
    </row>
    <row r="5838" spans="10:11" ht="15" customHeight="1" x14ac:dyDescent="0.25">
      <c r="J5838" s="175"/>
      <c r="K5838" s="175"/>
    </row>
    <row r="5839" spans="10:11" ht="15" customHeight="1" x14ac:dyDescent="0.25">
      <c r="J5839" s="175"/>
      <c r="K5839" s="175"/>
    </row>
    <row r="5840" spans="10:11" ht="15" customHeight="1" x14ac:dyDescent="0.25">
      <c r="J5840" s="175"/>
      <c r="K5840" s="175"/>
    </row>
    <row r="5841" spans="10:11" ht="15" customHeight="1" x14ac:dyDescent="0.25">
      <c r="J5841" s="175"/>
      <c r="K5841" s="175"/>
    </row>
    <row r="5842" spans="10:11" ht="15" customHeight="1" x14ac:dyDescent="0.25">
      <c r="J5842" s="175"/>
      <c r="K5842" s="175"/>
    </row>
    <row r="5843" spans="10:11" ht="15" customHeight="1" x14ac:dyDescent="0.25">
      <c r="J5843" s="175"/>
      <c r="K5843" s="175"/>
    </row>
    <row r="5844" spans="10:11" ht="15" customHeight="1" x14ac:dyDescent="0.25">
      <c r="J5844" s="175"/>
      <c r="K5844" s="175"/>
    </row>
    <row r="5845" spans="10:11" ht="15" customHeight="1" x14ac:dyDescent="0.25">
      <c r="J5845" s="175"/>
      <c r="K5845" s="175"/>
    </row>
    <row r="5846" spans="10:11" ht="15" customHeight="1" x14ac:dyDescent="0.25">
      <c r="J5846" s="175"/>
      <c r="K5846" s="175"/>
    </row>
    <row r="5847" spans="10:11" ht="15" customHeight="1" x14ac:dyDescent="0.25">
      <c r="J5847" s="175"/>
      <c r="K5847" s="175"/>
    </row>
    <row r="5848" spans="10:11" ht="15" customHeight="1" x14ac:dyDescent="0.25">
      <c r="J5848" s="175"/>
      <c r="K5848" s="175"/>
    </row>
    <row r="5849" spans="10:11" ht="15" customHeight="1" x14ac:dyDescent="0.25">
      <c r="J5849" s="175"/>
      <c r="K5849" s="175"/>
    </row>
    <row r="5850" spans="10:11" ht="15" customHeight="1" x14ac:dyDescent="0.25">
      <c r="J5850" s="175"/>
      <c r="K5850" s="175"/>
    </row>
    <row r="5851" spans="10:11" ht="15" customHeight="1" x14ac:dyDescent="0.25">
      <c r="J5851" s="175"/>
      <c r="K5851" s="175"/>
    </row>
    <row r="5852" spans="10:11" ht="15" customHeight="1" x14ac:dyDescent="0.25">
      <c r="J5852" s="175"/>
      <c r="K5852" s="175"/>
    </row>
    <row r="5853" spans="10:11" ht="15" customHeight="1" x14ac:dyDescent="0.25">
      <c r="J5853" s="175"/>
      <c r="K5853" s="175"/>
    </row>
    <row r="5854" spans="10:11" ht="15" customHeight="1" x14ac:dyDescent="0.25">
      <c r="J5854" s="175"/>
      <c r="K5854" s="175"/>
    </row>
    <row r="5855" spans="10:11" ht="15" customHeight="1" x14ac:dyDescent="0.25">
      <c r="J5855" s="175"/>
      <c r="K5855" s="175"/>
    </row>
    <row r="5856" spans="10:11" ht="15" customHeight="1" x14ac:dyDescent="0.25">
      <c r="J5856" s="175"/>
      <c r="K5856" s="175"/>
    </row>
    <row r="5857" spans="10:11" ht="15" customHeight="1" x14ac:dyDescent="0.25">
      <c r="J5857" s="175"/>
      <c r="K5857" s="175"/>
    </row>
    <row r="5858" spans="10:11" ht="15" customHeight="1" x14ac:dyDescent="0.25">
      <c r="J5858" s="175"/>
      <c r="K5858" s="175"/>
    </row>
    <row r="5859" spans="10:11" ht="15" customHeight="1" x14ac:dyDescent="0.25">
      <c r="J5859" s="175"/>
      <c r="K5859" s="175"/>
    </row>
    <row r="5860" spans="10:11" ht="15" customHeight="1" x14ac:dyDescent="0.25">
      <c r="J5860" s="175"/>
      <c r="K5860" s="175"/>
    </row>
    <row r="5861" spans="10:11" ht="15" customHeight="1" x14ac:dyDescent="0.25">
      <c r="J5861" s="175"/>
      <c r="K5861" s="175"/>
    </row>
    <row r="5862" spans="10:11" ht="15" customHeight="1" x14ac:dyDescent="0.25">
      <c r="J5862" s="175"/>
      <c r="K5862" s="175"/>
    </row>
    <row r="5863" spans="10:11" ht="15" customHeight="1" x14ac:dyDescent="0.25">
      <c r="J5863" s="175"/>
      <c r="K5863" s="175"/>
    </row>
    <row r="5864" spans="10:11" ht="15" customHeight="1" x14ac:dyDescent="0.25">
      <c r="J5864" s="175"/>
      <c r="K5864" s="175"/>
    </row>
    <row r="5865" spans="10:11" ht="15" customHeight="1" x14ac:dyDescent="0.25">
      <c r="J5865" s="175"/>
      <c r="K5865" s="175"/>
    </row>
    <row r="5866" spans="10:11" ht="15" customHeight="1" x14ac:dyDescent="0.25">
      <c r="J5866" s="175"/>
      <c r="K5866" s="175"/>
    </row>
    <row r="5867" spans="10:11" ht="15" customHeight="1" x14ac:dyDescent="0.25">
      <c r="J5867" s="175"/>
      <c r="K5867" s="175"/>
    </row>
    <row r="5868" spans="10:11" ht="15" customHeight="1" x14ac:dyDescent="0.25">
      <c r="J5868" s="175"/>
      <c r="K5868" s="175"/>
    </row>
    <row r="5869" spans="10:11" ht="15" customHeight="1" x14ac:dyDescent="0.25">
      <c r="J5869" s="175"/>
      <c r="K5869" s="175"/>
    </row>
    <row r="5870" spans="10:11" ht="15" customHeight="1" x14ac:dyDescent="0.25">
      <c r="J5870" s="175"/>
      <c r="K5870" s="175"/>
    </row>
    <row r="5871" spans="10:11" ht="15" customHeight="1" x14ac:dyDescent="0.25">
      <c r="J5871" s="175"/>
      <c r="K5871" s="175"/>
    </row>
    <row r="5872" spans="10:11" ht="15" customHeight="1" x14ac:dyDescent="0.25">
      <c r="J5872" s="175"/>
      <c r="K5872" s="175"/>
    </row>
    <row r="5873" spans="10:11" ht="15" customHeight="1" x14ac:dyDescent="0.25">
      <c r="J5873" s="175"/>
      <c r="K5873" s="175"/>
    </row>
    <row r="5874" spans="10:11" ht="15" customHeight="1" x14ac:dyDescent="0.25">
      <c r="J5874" s="175"/>
      <c r="K5874" s="175"/>
    </row>
    <row r="5875" spans="10:11" ht="15" customHeight="1" x14ac:dyDescent="0.25">
      <c r="J5875" s="175"/>
      <c r="K5875" s="175"/>
    </row>
    <row r="5876" spans="10:11" ht="15" customHeight="1" x14ac:dyDescent="0.25">
      <c r="J5876" s="175"/>
      <c r="K5876" s="175"/>
    </row>
    <row r="5877" spans="10:11" ht="15" customHeight="1" x14ac:dyDescent="0.25">
      <c r="J5877" s="175"/>
      <c r="K5877" s="175"/>
    </row>
    <row r="5878" spans="10:11" ht="15" customHeight="1" x14ac:dyDescent="0.25">
      <c r="J5878" s="175"/>
      <c r="K5878" s="175"/>
    </row>
    <row r="5879" spans="10:11" ht="15" customHeight="1" x14ac:dyDescent="0.25">
      <c r="J5879" s="175"/>
      <c r="K5879" s="175"/>
    </row>
    <row r="5880" spans="10:11" ht="15" customHeight="1" x14ac:dyDescent="0.25">
      <c r="J5880" s="175"/>
      <c r="K5880" s="175"/>
    </row>
    <row r="5881" spans="10:11" ht="15" customHeight="1" x14ac:dyDescent="0.25">
      <c r="J5881" s="175"/>
      <c r="K5881" s="175"/>
    </row>
    <row r="5882" spans="10:11" ht="15" customHeight="1" x14ac:dyDescent="0.25">
      <c r="J5882" s="175"/>
      <c r="K5882" s="175"/>
    </row>
    <row r="5883" spans="10:11" ht="15" customHeight="1" x14ac:dyDescent="0.25">
      <c r="J5883" s="175"/>
      <c r="K5883" s="175"/>
    </row>
    <row r="5884" spans="10:11" ht="15" customHeight="1" x14ac:dyDescent="0.25">
      <c r="J5884" s="175"/>
      <c r="K5884" s="175"/>
    </row>
    <row r="5885" spans="10:11" ht="15" customHeight="1" x14ac:dyDescent="0.25">
      <c r="J5885" s="175"/>
      <c r="K5885" s="175"/>
    </row>
    <row r="5886" spans="10:11" ht="15" customHeight="1" x14ac:dyDescent="0.25">
      <c r="J5886" s="175"/>
      <c r="K5886" s="175"/>
    </row>
    <row r="5887" spans="10:11" ht="15" customHeight="1" x14ac:dyDescent="0.25">
      <c r="J5887" s="175"/>
      <c r="K5887" s="175"/>
    </row>
    <row r="5888" spans="10:11" ht="15" customHeight="1" x14ac:dyDescent="0.25">
      <c r="J5888" s="175"/>
      <c r="K5888" s="175"/>
    </row>
    <row r="5889" spans="10:11" ht="15" customHeight="1" x14ac:dyDescent="0.25">
      <c r="J5889" s="175"/>
      <c r="K5889" s="175"/>
    </row>
    <row r="5890" spans="10:11" ht="15" customHeight="1" x14ac:dyDescent="0.25">
      <c r="J5890" s="175"/>
      <c r="K5890" s="175"/>
    </row>
    <row r="5891" spans="10:11" ht="15" customHeight="1" x14ac:dyDescent="0.25">
      <c r="J5891" s="175"/>
      <c r="K5891" s="175"/>
    </row>
    <row r="5892" spans="10:11" ht="15" customHeight="1" x14ac:dyDescent="0.25">
      <c r="J5892" s="175"/>
      <c r="K5892" s="175"/>
    </row>
    <row r="5893" spans="10:11" ht="15" customHeight="1" x14ac:dyDescent="0.25">
      <c r="J5893" s="175"/>
      <c r="K5893" s="175"/>
    </row>
    <row r="5894" spans="10:11" ht="15" customHeight="1" x14ac:dyDescent="0.25">
      <c r="J5894" s="175"/>
      <c r="K5894" s="175"/>
    </row>
    <row r="5895" spans="10:11" ht="15" customHeight="1" x14ac:dyDescent="0.25">
      <c r="J5895" s="175"/>
      <c r="K5895" s="175"/>
    </row>
    <row r="5896" spans="10:11" ht="15" customHeight="1" x14ac:dyDescent="0.25">
      <c r="J5896" s="175"/>
      <c r="K5896" s="175"/>
    </row>
    <row r="5897" spans="10:11" ht="15" customHeight="1" x14ac:dyDescent="0.25">
      <c r="J5897" s="175"/>
      <c r="K5897" s="175"/>
    </row>
    <row r="5898" spans="10:11" ht="15" customHeight="1" x14ac:dyDescent="0.25">
      <c r="J5898" s="175"/>
      <c r="K5898" s="175"/>
    </row>
    <row r="5899" spans="10:11" ht="15" customHeight="1" x14ac:dyDescent="0.25">
      <c r="J5899" s="175"/>
      <c r="K5899" s="175"/>
    </row>
    <row r="5900" spans="10:11" ht="15" customHeight="1" x14ac:dyDescent="0.25">
      <c r="J5900" s="175"/>
      <c r="K5900" s="175"/>
    </row>
    <row r="5901" spans="10:11" ht="15" customHeight="1" x14ac:dyDescent="0.25">
      <c r="J5901" s="175"/>
      <c r="K5901" s="175"/>
    </row>
    <row r="5902" spans="10:11" ht="15" customHeight="1" x14ac:dyDescent="0.25">
      <c r="J5902" s="175"/>
      <c r="K5902" s="175"/>
    </row>
    <row r="5903" spans="10:11" ht="15" customHeight="1" x14ac:dyDescent="0.25">
      <c r="J5903" s="175"/>
      <c r="K5903" s="175"/>
    </row>
    <row r="5904" spans="10:11" ht="15" customHeight="1" x14ac:dyDescent="0.25">
      <c r="J5904" s="175"/>
      <c r="K5904" s="175"/>
    </row>
    <row r="5905" spans="10:11" ht="15" customHeight="1" x14ac:dyDescent="0.25">
      <c r="J5905" s="175"/>
      <c r="K5905" s="175"/>
    </row>
    <row r="5906" spans="10:11" ht="15" customHeight="1" x14ac:dyDescent="0.25">
      <c r="J5906" s="175"/>
      <c r="K5906" s="175"/>
    </row>
    <row r="5907" spans="10:11" ht="15" customHeight="1" x14ac:dyDescent="0.25">
      <c r="J5907" s="175"/>
      <c r="K5907" s="175"/>
    </row>
    <row r="5908" spans="10:11" ht="15" customHeight="1" x14ac:dyDescent="0.25">
      <c r="J5908" s="175"/>
      <c r="K5908" s="175"/>
    </row>
    <row r="5909" spans="10:11" ht="15" customHeight="1" x14ac:dyDescent="0.25">
      <c r="J5909" s="175"/>
      <c r="K5909" s="175"/>
    </row>
    <row r="5910" spans="10:11" ht="15" customHeight="1" x14ac:dyDescent="0.25">
      <c r="J5910" s="175"/>
      <c r="K5910" s="175"/>
    </row>
    <row r="5911" spans="10:11" ht="15" customHeight="1" x14ac:dyDescent="0.25">
      <c r="J5911" s="175"/>
      <c r="K5911" s="175"/>
    </row>
    <row r="5912" spans="10:11" ht="15" customHeight="1" x14ac:dyDescent="0.25">
      <c r="J5912" s="175"/>
      <c r="K5912" s="175"/>
    </row>
    <row r="5913" spans="10:11" ht="15" customHeight="1" x14ac:dyDescent="0.25">
      <c r="J5913" s="175"/>
      <c r="K5913" s="175"/>
    </row>
    <row r="5914" spans="10:11" ht="15" customHeight="1" x14ac:dyDescent="0.25">
      <c r="J5914" s="175"/>
      <c r="K5914" s="175"/>
    </row>
    <row r="5915" spans="10:11" ht="15" customHeight="1" x14ac:dyDescent="0.25">
      <c r="J5915" s="175"/>
      <c r="K5915" s="175"/>
    </row>
    <row r="5916" spans="10:11" ht="15" customHeight="1" x14ac:dyDescent="0.25">
      <c r="J5916" s="175"/>
      <c r="K5916" s="175"/>
    </row>
    <row r="5917" spans="10:11" ht="15" customHeight="1" x14ac:dyDescent="0.25">
      <c r="J5917" s="175"/>
      <c r="K5917" s="175"/>
    </row>
    <row r="5918" spans="10:11" ht="15" customHeight="1" x14ac:dyDescent="0.25">
      <c r="J5918" s="175"/>
      <c r="K5918" s="175"/>
    </row>
    <row r="5919" spans="10:11" ht="15" customHeight="1" x14ac:dyDescent="0.25">
      <c r="J5919" s="175"/>
      <c r="K5919" s="175"/>
    </row>
    <row r="5920" spans="10:11" ht="15" customHeight="1" x14ac:dyDescent="0.25">
      <c r="J5920" s="175"/>
      <c r="K5920" s="175"/>
    </row>
    <row r="5921" spans="10:11" ht="15" customHeight="1" x14ac:dyDescent="0.25">
      <c r="J5921" s="175"/>
      <c r="K5921" s="175"/>
    </row>
    <row r="5922" spans="10:11" ht="15" customHeight="1" x14ac:dyDescent="0.25">
      <c r="J5922" s="175"/>
      <c r="K5922" s="175"/>
    </row>
    <row r="5923" spans="10:11" ht="15" customHeight="1" x14ac:dyDescent="0.25">
      <c r="J5923" s="175"/>
      <c r="K5923" s="175"/>
    </row>
    <row r="5924" spans="10:11" ht="15" customHeight="1" x14ac:dyDescent="0.25">
      <c r="J5924" s="175"/>
      <c r="K5924" s="175"/>
    </row>
    <row r="5925" spans="10:11" ht="15" customHeight="1" x14ac:dyDescent="0.25">
      <c r="J5925" s="175"/>
      <c r="K5925" s="175"/>
    </row>
    <row r="5926" spans="10:11" ht="15" customHeight="1" x14ac:dyDescent="0.25">
      <c r="J5926" s="175"/>
      <c r="K5926" s="175"/>
    </row>
    <row r="5927" spans="10:11" ht="15" customHeight="1" x14ac:dyDescent="0.25">
      <c r="J5927" s="175"/>
      <c r="K5927" s="175"/>
    </row>
    <row r="5928" spans="10:11" ht="15" customHeight="1" x14ac:dyDescent="0.25">
      <c r="J5928" s="175"/>
      <c r="K5928" s="175"/>
    </row>
    <row r="5929" spans="10:11" ht="15" customHeight="1" x14ac:dyDescent="0.25">
      <c r="J5929" s="175"/>
      <c r="K5929" s="175"/>
    </row>
    <row r="5930" spans="10:11" ht="15" customHeight="1" x14ac:dyDescent="0.25">
      <c r="J5930" s="175"/>
      <c r="K5930" s="175"/>
    </row>
    <row r="5931" spans="10:11" ht="15" customHeight="1" x14ac:dyDescent="0.25">
      <c r="J5931" s="175"/>
      <c r="K5931" s="175"/>
    </row>
    <row r="5932" spans="10:11" ht="15" customHeight="1" x14ac:dyDescent="0.25">
      <c r="J5932" s="175"/>
      <c r="K5932" s="175"/>
    </row>
    <row r="5933" spans="10:11" ht="15" customHeight="1" x14ac:dyDescent="0.25">
      <c r="J5933" s="175"/>
      <c r="K5933" s="175"/>
    </row>
    <row r="5934" spans="10:11" ht="15" customHeight="1" x14ac:dyDescent="0.25">
      <c r="J5934" s="175"/>
      <c r="K5934" s="175"/>
    </row>
    <row r="5935" spans="10:11" ht="15" customHeight="1" x14ac:dyDescent="0.25">
      <c r="J5935" s="175"/>
      <c r="K5935" s="175"/>
    </row>
    <row r="5936" spans="10:11" ht="15" customHeight="1" x14ac:dyDescent="0.25">
      <c r="J5936" s="175"/>
      <c r="K5936" s="175"/>
    </row>
    <row r="5937" spans="10:11" ht="15" customHeight="1" x14ac:dyDescent="0.25">
      <c r="J5937" s="175"/>
      <c r="K5937" s="175"/>
    </row>
    <row r="5938" spans="10:11" ht="15" customHeight="1" x14ac:dyDescent="0.25">
      <c r="J5938" s="175"/>
      <c r="K5938" s="175"/>
    </row>
    <row r="5939" spans="10:11" ht="15" customHeight="1" x14ac:dyDescent="0.25">
      <c r="J5939" s="175"/>
      <c r="K5939" s="175"/>
    </row>
    <row r="5940" spans="10:11" ht="15" customHeight="1" x14ac:dyDescent="0.25">
      <c r="J5940" s="175"/>
      <c r="K5940" s="175"/>
    </row>
    <row r="5941" spans="10:11" ht="15" customHeight="1" x14ac:dyDescent="0.25">
      <c r="J5941" s="175"/>
      <c r="K5941" s="175"/>
    </row>
    <row r="5942" spans="10:11" ht="15" customHeight="1" x14ac:dyDescent="0.25">
      <c r="J5942" s="175"/>
      <c r="K5942" s="175"/>
    </row>
    <row r="5943" spans="10:11" ht="15" customHeight="1" x14ac:dyDescent="0.25">
      <c r="J5943" s="175"/>
      <c r="K5943" s="175"/>
    </row>
    <row r="5944" spans="10:11" ht="15" customHeight="1" x14ac:dyDescent="0.25">
      <c r="J5944" s="175"/>
      <c r="K5944" s="175"/>
    </row>
    <row r="5945" spans="10:11" ht="15" customHeight="1" x14ac:dyDescent="0.25">
      <c r="J5945" s="175"/>
      <c r="K5945" s="175"/>
    </row>
    <row r="5946" spans="10:11" ht="15" customHeight="1" x14ac:dyDescent="0.25">
      <c r="J5946" s="175"/>
      <c r="K5946" s="175"/>
    </row>
    <row r="5947" spans="10:11" ht="15" customHeight="1" x14ac:dyDescent="0.25">
      <c r="J5947" s="175"/>
      <c r="K5947" s="175"/>
    </row>
    <row r="5948" spans="10:11" ht="15" customHeight="1" x14ac:dyDescent="0.25">
      <c r="J5948" s="175"/>
      <c r="K5948" s="175"/>
    </row>
    <row r="5949" spans="10:11" ht="15" customHeight="1" x14ac:dyDescent="0.25">
      <c r="J5949" s="175"/>
      <c r="K5949" s="175"/>
    </row>
    <row r="5950" spans="10:11" ht="15" customHeight="1" x14ac:dyDescent="0.25">
      <c r="J5950" s="175"/>
      <c r="K5950" s="175"/>
    </row>
    <row r="5951" spans="10:11" ht="15" customHeight="1" x14ac:dyDescent="0.25">
      <c r="J5951" s="175"/>
      <c r="K5951" s="175"/>
    </row>
    <row r="5952" spans="10:11" ht="15" customHeight="1" x14ac:dyDescent="0.25">
      <c r="J5952" s="175"/>
      <c r="K5952" s="175"/>
    </row>
    <row r="5953" spans="10:11" ht="15" customHeight="1" x14ac:dyDescent="0.25">
      <c r="J5953" s="175"/>
      <c r="K5953" s="175"/>
    </row>
    <row r="5954" spans="10:11" ht="15" customHeight="1" x14ac:dyDescent="0.25">
      <c r="J5954" s="175"/>
      <c r="K5954" s="175"/>
    </row>
    <row r="5955" spans="10:11" ht="15" customHeight="1" x14ac:dyDescent="0.25">
      <c r="J5955" s="175"/>
      <c r="K5955" s="175"/>
    </row>
    <row r="5956" spans="10:11" ht="15" customHeight="1" x14ac:dyDescent="0.25">
      <c r="J5956" s="175"/>
      <c r="K5956" s="175"/>
    </row>
    <row r="5957" spans="10:11" ht="15" customHeight="1" x14ac:dyDescent="0.25">
      <c r="J5957" s="175"/>
      <c r="K5957" s="175"/>
    </row>
    <row r="5958" spans="10:11" ht="15" customHeight="1" x14ac:dyDescent="0.25">
      <c r="J5958" s="175"/>
      <c r="K5958" s="175"/>
    </row>
    <row r="5959" spans="10:11" ht="15" customHeight="1" x14ac:dyDescent="0.25">
      <c r="J5959" s="175"/>
      <c r="K5959" s="175"/>
    </row>
    <row r="5960" spans="10:11" ht="15" customHeight="1" x14ac:dyDescent="0.25">
      <c r="J5960" s="175"/>
      <c r="K5960" s="175"/>
    </row>
    <row r="5961" spans="10:11" ht="15" customHeight="1" x14ac:dyDescent="0.25">
      <c r="J5961" s="175"/>
      <c r="K5961" s="175"/>
    </row>
    <row r="5962" spans="10:11" ht="15" customHeight="1" x14ac:dyDescent="0.25">
      <c r="J5962" s="175"/>
      <c r="K5962" s="175"/>
    </row>
    <row r="5963" spans="10:11" ht="15" customHeight="1" x14ac:dyDescent="0.25">
      <c r="J5963" s="175"/>
      <c r="K5963" s="175"/>
    </row>
    <row r="5964" spans="10:11" ht="15" customHeight="1" x14ac:dyDescent="0.25">
      <c r="J5964" s="175"/>
      <c r="K5964" s="175"/>
    </row>
    <row r="5965" spans="10:11" ht="15" customHeight="1" x14ac:dyDescent="0.25">
      <c r="J5965" s="175"/>
      <c r="K5965" s="175"/>
    </row>
    <row r="5966" spans="10:11" ht="15" customHeight="1" x14ac:dyDescent="0.25">
      <c r="J5966" s="175"/>
      <c r="K5966" s="175"/>
    </row>
    <row r="5967" spans="10:11" ht="15" customHeight="1" x14ac:dyDescent="0.25">
      <c r="J5967" s="175"/>
      <c r="K5967" s="175"/>
    </row>
    <row r="5968" spans="10:11" ht="15" customHeight="1" x14ac:dyDescent="0.25">
      <c r="J5968" s="175"/>
      <c r="K5968" s="175"/>
    </row>
    <row r="5969" spans="10:11" ht="15" customHeight="1" x14ac:dyDescent="0.25">
      <c r="J5969" s="175"/>
      <c r="K5969" s="175"/>
    </row>
    <row r="5970" spans="10:11" ht="15" customHeight="1" x14ac:dyDescent="0.25">
      <c r="J5970" s="175"/>
      <c r="K5970" s="175"/>
    </row>
    <row r="5971" spans="10:11" ht="15" customHeight="1" x14ac:dyDescent="0.25">
      <c r="J5971" s="175"/>
      <c r="K5971" s="175"/>
    </row>
    <row r="5972" spans="10:11" ht="15" customHeight="1" x14ac:dyDescent="0.25">
      <c r="J5972" s="175"/>
      <c r="K5972" s="175"/>
    </row>
    <row r="5973" spans="10:11" ht="15" customHeight="1" x14ac:dyDescent="0.25">
      <c r="J5973" s="175"/>
      <c r="K5973" s="175"/>
    </row>
    <row r="5974" spans="10:11" ht="15" customHeight="1" x14ac:dyDescent="0.25">
      <c r="J5974" s="175"/>
      <c r="K5974" s="175"/>
    </row>
    <row r="5975" spans="10:11" ht="15" customHeight="1" x14ac:dyDescent="0.25">
      <c r="J5975" s="175"/>
      <c r="K5975" s="175"/>
    </row>
    <row r="5976" spans="10:11" ht="15" customHeight="1" x14ac:dyDescent="0.25">
      <c r="J5976" s="175"/>
      <c r="K5976" s="175"/>
    </row>
    <row r="5977" spans="10:11" ht="15" customHeight="1" x14ac:dyDescent="0.25">
      <c r="J5977" s="175"/>
      <c r="K5977" s="175"/>
    </row>
    <row r="5978" spans="10:11" ht="15" customHeight="1" x14ac:dyDescent="0.25">
      <c r="J5978" s="175"/>
      <c r="K5978" s="175"/>
    </row>
    <row r="5979" spans="10:11" ht="15" customHeight="1" x14ac:dyDescent="0.25">
      <c r="J5979" s="175"/>
      <c r="K5979" s="175"/>
    </row>
    <row r="5980" spans="10:11" ht="15" customHeight="1" x14ac:dyDescent="0.25">
      <c r="J5980" s="175"/>
      <c r="K5980" s="175"/>
    </row>
    <row r="5981" spans="10:11" ht="15" customHeight="1" x14ac:dyDescent="0.25">
      <c r="J5981" s="175"/>
      <c r="K5981" s="175"/>
    </row>
    <row r="5982" spans="10:11" ht="15" customHeight="1" x14ac:dyDescent="0.25">
      <c r="J5982" s="175"/>
      <c r="K5982" s="175"/>
    </row>
    <row r="5983" spans="10:11" ht="15" customHeight="1" x14ac:dyDescent="0.25">
      <c r="J5983" s="175"/>
      <c r="K5983" s="175"/>
    </row>
    <row r="5984" spans="10:11" ht="15" customHeight="1" x14ac:dyDescent="0.25">
      <c r="J5984" s="175"/>
      <c r="K5984" s="175"/>
    </row>
    <row r="5985" spans="10:11" ht="15" customHeight="1" x14ac:dyDescent="0.25">
      <c r="J5985" s="175"/>
      <c r="K5985" s="175"/>
    </row>
    <row r="5986" spans="10:11" ht="15" customHeight="1" x14ac:dyDescent="0.25">
      <c r="J5986" s="175"/>
      <c r="K5986" s="175"/>
    </row>
    <row r="5987" spans="10:11" ht="15" customHeight="1" x14ac:dyDescent="0.25">
      <c r="J5987" s="175"/>
      <c r="K5987" s="175"/>
    </row>
    <row r="5988" spans="10:11" ht="15" customHeight="1" x14ac:dyDescent="0.25">
      <c r="J5988" s="175"/>
      <c r="K5988" s="175"/>
    </row>
    <row r="5989" spans="10:11" ht="15" customHeight="1" x14ac:dyDescent="0.25">
      <c r="J5989" s="175"/>
      <c r="K5989" s="175"/>
    </row>
    <row r="5990" spans="10:11" ht="15" customHeight="1" x14ac:dyDescent="0.25">
      <c r="J5990" s="175"/>
      <c r="K5990" s="175"/>
    </row>
    <row r="5991" spans="10:11" ht="15" customHeight="1" x14ac:dyDescent="0.25">
      <c r="J5991" s="175"/>
      <c r="K5991" s="175"/>
    </row>
    <row r="5992" spans="10:11" ht="15" customHeight="1" x14ac:dyDescent="0.25">
      <c r="J5992" s="175"/>
      <c r="K5992" s="175"/>
    </row>
    <row r="5993" spans="10:11" ht="15" customHeight="1" x14ac:dyDescent="0.25">
      <c r="J5993" s="175"/>
      <c r="K5993" s="175"/>
    </row>
    <row r="5994" spans="10:11" ht="15" customHeight="1" x14ac:dyDescent="0.25">
      <c r="J5994" s="175"/>
      <c r="K5994" s="175"/>
    </row>
    <row r="5995" spans="10:11" ht="15" customHeight="1" x14ac:dyDescent="0.25">
      <c r="J5995" s="175"/>
      <c r="K5995" s="175"/>
    </row>
    <row r="5996" spans="10:11" ht="15" customHeight="1" x14ac:dyDescent="0.25">
      <c r="J5996" s="175"/>
      <c r="K5996" s="175"/>
    </row>
    <row r="5997" spans="10:11" ht="15" customHeight="1" x14ac:dyDescent="0.25">
      <c r="J5997" s="175"/>
      <c r="K5997" s="175"/>
    </row>
    <row r="5998" spans="10:11" ht="15" customHeight="1" x14ac:dyDescent="0.25">
      <c r="J5998" s="175"/>
      <c r="K5998" s="175"/>
    </row>
    <row r="5999" spans="10:11" ht="15" customHeight="1" x14ac:dyDescent="0.25">
      <c r="J5999" s="175"/>
      <c r="K5999" s="175"/>
    </row>
    <row r="6000" spans="10:11" ht="15" customHeight="1" x14ac:dyDescent="0.25">
      <c r="J6000" s="175"/>
      <c r="K6000" s="175"/>
    </row>
    <row r="6001" spans="10:11" ht="15" customHeight="1" x14ac:dyDescent="0.25">
      <c r="J6001" s="175"/>
      <c r="K6001" s="175"/>
    </row>
    <row r="6002" spans="10:11" ht="15" customHeight="1" x14ac:dyDescent="0.25">
      <c r="J6002" s="175"/>
      <c r="K6002" s="175"/>
    </row>
    <row r="6003" spans="10:11" ht="15" customHeight="1" x14ac:dyDescent="0.25">
      <c r="J6003" s="175"/>
      <c r="K6003" s="175"/>
    </row>
    <row r="6004" spans="10:11" ht="15" customHeight="1" x14ac:dyDescent="0.25">
      <c r="J6004" s="175"/>
      <c r="K6004" s="175"/>
    </row>
    <row r="6005" spans="10:11" ht="15" customHeight="1" x14ac:dyDescent="0.25">
      <c r="J6005" s="175"/>
      <c r="K6005" s="175"/>
    </row>
    <row r="6006" spans="10:11" ht="15" customHeight="1" x14ac:dyDescent="0.25">
      <c r="J6006" s="175"/>
      <c r="K6006" s="175"/>
    </row>
    <row r="6007" spans="10:11" ht="15" customHeight="1" x14ac:dyDescent="0.25">
      <c r="J6007" s="175"/>
      <c r="K6007" s="175"/>
    </row>
    <row r="6008" spans="10:11" ht="15" customHeight="1" x14ac:dyDescent="0.25">
      <c r="J6008" s="175"/>
      <c r="K6008" s="175"/>
    </row>
    <row r="6009" spans="10:11" ht="15" customHeight="1" x14ac:dyDescent="0.25">
      <c r="J6009" s="175"/>
      <c r="K6009" s="175"/>
    </row>
    <row r="6010" spans="10:11" ht="15" customHeight="1" x14ac:dyDescent="0.25">
      <c r="J6010" s="175"/>
      <c r="K6010" s="175"/>
    </row>
    <row r="6011" spans="10:11" ht="15" customHeight="1" x14ac:dyDescent="0.25">
      <c r="J6011" s="175"/>
      <c r="K6011" s="175"/>
    </row>
    <row r="6012" spans="10:11" ht="15" customHeight="1" x14ac:dyDescent="0.25">
      <c r="J6012" s="175"/>
      <c r="K6012" s="175"/>
    </row>
    <row r="6013" spans="10:11" ht="15" customHeight="1" x14ac:dyDescent="0.25">
      <c r="J6013" s="175"/>
      <c r="K6013" s="175"/>
    </row>
    <row r="6014" spans="10:11" ht="15" customHeight="1" x14ac:dyDescent="0.25">
      <c r="J6014" s="175"/>
      <c r="K6014" s="175"/>
    </row>
    <row r="6015" spans="10:11" ht="15" customHeight="1" x14ac:dyDescent="0.25">
      <c r="J6015" s="175"/>
      <c r="K6015" s="175"/>
    </row>
    <row r="6016" spans="10:11" ht="15" customHeight="1" x14ac:dyDescent="0.25">
      <c r="J6016" s="175"/>
      <c r="K6016" s="175"/>
    </row>
    <row r="6017" spans="10:11" ht="15" customHeight="1" x14ac:dyDescent="0.25">
      <c r="J6017" s="175"/>
      <c r="K6017" s="175"/>
    </row>
    <row r="6018" spans="10:11" ht="15" customHeight="1" x14ac:dyDescent="0.25">
      <c r="J6018" s="175"/>
      <c r="K6018" s="175"/>
    </row>
    <row r="6019" spans="10:11" ht="15" customHeight="1" x14ac:dyDescent="0.25">
      <c r="J6019" s="175"/>
      <c r="K6019" s="175"/>
    </row>
    <row r="6020" spans="10:11" ht="15" customHeight="1" x14ac:dyDescent="0.25">
      <c r="J6020" s="175"/>
      <c r="K6020" s="175"/>
    </row>
    <row r="6021" spans="10:11" ht="15" customHeight="1" x14ac:dyDescent="0.25">
      <c r="J6021" s="175"/>
      <c r="K6021" s="175"/>
    </row>
    <row r="6022" spans="10:11" ht="15" customHeight="1" x14ac:dyDescent="0.25">
      <c r="J6022" s="175"/>
      <c r="K6022" s="175"/>
    </row>
    <row r="6023" spans="10:11" ht="15" customHeight="1" x14ac:dyDescent="0.25">
      <c r="J6023" s="175"/>
      <c r="K6023" s="175"/>
    </row>
    <row r="6024" spans="10:11" ht="15" customHeight="1" x14ac:dyDescent="0.25">
      <c r="J6024" s="175"/>
      <c r="K6024" s="175"/>
    </row>
    <row r="6025" spans="10:11" ht="15" customHeight="1" x14ac:dyDescent="0.25">
      <c r="J6025" s="175"/>
      <c r="K6025" s="175"/>
    </row>
    <row r="6026" spans="10:11" ht="15" customHeight="1" x14ac:dyDescent="0.25">
      <c r="J6026" s="175"/>
      <c r="K6026" s="175"/>
    </row>
    <row r="6027" spans="10:11" ht="15" customHeight="1" x14ac:dyDescent="0.25">
      <c r="J6027" s="175"/>
      <c r="K6027" s="175"/>
    </row>
    <row r="6028" spans="10:11" ht="15" customHeight="1" x14ac:dyDescent="0.25">
      <c r="J6028" s="175"/>
      <c r="K6028" s="175"/>
    </row>
    <row r="6029" spans="10:11" ht="15" customHeight="1" x14ac:dyDescent="0.25">
      <c r="J6029" s="175"/>
      <c r="K6029" s="175"/>
    </row>
    <row r="6030" spans="10:11" ht="15" customHeight="1" x14ac:dyDescent="0.25">
      <c r="J6030" s="175"/>
      <c r="K6030" s="175"/>
    </row>
    <row r="6031" spans="10:11" ht="15" customHeight="1" x14ac:dyDescent="0.25">
      <c r="J6031" s="175"/>
      <c r="K6031" s="175"/>
    </row>
    <row r="6032" spans="10:11" ht="15" customHeight="1" x14ac:dyDescent="0.25">
      <c r="J6032" s="175"/>
      <c r="K6032" s="175"/>
    </row>
    <row r="6033" spans="10:11" ht="15" customHeight="1" x14ac:dyDescent="0.25">
      <c r="J6033" s="175"/>
      <c r="K6033" s="175"/>
    </row>
    <row r="6034" spans="10:11" ht="15" customHeight="1" x14ac:dyDescent="0.25">
      <c r="J6034" s="175"/>
      <c r="K6034" s="175"/>
    </row>
    <row r="6035" spans="10:11" ht="15" customHeight="1" x14ac:dyDescent="0.25">
      <c r="J6035" s="175"/>
      <c r="K6035" s="175"/>
    </row>
    <row r="6036" spans="10:11" ht="15" customHeight="1" x14ac:dyDescent="0.25">
      <c r="J6036" s="175"/>
      <c r="K6036" s="175"/>
    </row>
    <row r="6037" spans="10:11" ht="15" customHeight="1" x14ac:dyDescent="0.25">
      <c r="J6037" s="175"/>
      <c r="K6037" s="175"/>
    </row>
    <row r="6038" spans="10:11" ht="15" customHeight="1" x14ac:dyDescent="0.25">
      <c r="J6038" s="175"/>
      <c r="K6038" s="175"/>
    </row>
    <row r="6039" spans="10:11" ht="15" customHeight="1" x14ac:dyDescent="0.25">
      <c r="J6039" s="175"/>
      <c r="K6039" s="175"/>
    </row>
    <row r="6040" spans="10:11" ht="15" customHeight="1" x14ac:dyDescent="0.25">
      <c r="J6040" s="175"/>
      <c r="K6040" s="175"/>
    </row>
    <row r="6041" spans="10:11" ht="15" customHeight="1" x14ac:dyDescent="0.25">
      <c r="J6041" s="175"/>
      <c r="K6041" s="175"/>
    </row>
    <row r="6042" spans="10:11" ht="15" customHeight="1" x14ac:dyDescent="0.25">
      <c r="J6042" s="175"/>
      <c r="K6042" s="175"/>
    </row>
    <row r="6043" spans="10:11" ht="15" customHeight="1" x14ac:dyDescent="0.25">
      <c r="J6043" s="175"/>
      <c r="K6043" s="175"/>
    </row>
    <row r="6044" spans="10:11" ht="15" customHeight="1" x14ac:dyDescent="0.25">
      <c r="J6044" s="175"/>
      <c r="K6044" s="175"/>
    </row>
    <row r="6045" spans="10:11" ht="15" customHeight="1" x14ac:dyDescent="0.25">
      <c r="J6045" s="175"/>
      <c r="K6045" s="175"/>
    </row>
    <row r="6046" spans="10:11" ht="15" customHeight="1" x14ac:dyDescent="0.25">
      <c r="J6046" s="175"/>
      <c r="K6046" s="175"/>
    </row>
    <row r="6047" spans="10:11" ht="15" customHeight="1" x14ac:dyDescent="0.25">
      <c r="J6047" s="175"/>
      <c r="K6047" s="175"/>
    </row>
    <row r="6048" spans="10:11" ht="15" customHeight="1" x14ac:dyDescent="0.25">
      <c r="J6048" s="175"/>
      <c r="K6048" s="175"/>
    </row>
    <row r="6049" spans="10:11" ht="15" customHeight="1" x14ac:dyDescent="0.25">
      <c r="J6049" s="175"/>
      <c r="K6049" s="175"/>
    </row>
    <row r="6050" spans="10:11" ht="15" customHeight="1" x14ac:dyDescent="0.25">
      <c r="J6050" s="175"/>
      <c r="K6050" s="175"/>
    </row>
    <row r="6051" spans="10:11" ht="15" customHeight="1" x14ac:dyDescent="0.25">
      <c r="J6051" s="175"/>
      <c r="K6051" s="175"/>
    </row>
    <row r="6052" spans="10:11" ht="15" customHeight="1" x14ac:dyDescent="0.25">
      <c r="J6052" s="175"/>
      <c r="K6052" s="175"/>
    </row>
    <row r="6053" spans="10:11" ht="15" customHeight="1" x14ac:dyDescent="0.25">
      <c r="J6053" s="175"/>
      <c r="K6053" s="175"/>
    </row>
    <row r="6054" spans="10:11" ht="15" customHeight="1" x14ac:dyDescent="0.25">
      <c r="J6054" s="175"/>
      <c r="K6054" s="175"/>
    </row>
    <row r="6055" spans="10:11" ht="15" customHeight="1" x14ac:dyDescent="0.25">
      <c r="J6055" s="175"/>
      <c r="K6055" s="175"/>
    </row>
    <row r="6056" spans="10:11" ht="15" customHeight="1" x14ac:dyDescent="0.25">
      <c r="J6056" s="175"/>
      <c r="K6056" s="175"/>
    </row>
    <row r="6057" spans="10:11" ht="15" customHeight="1" x14ac:dyDescent="0.25">
      <c r="J6057" s="175"/>
      <c r="K6057" s="175"/>
    </row>
    <row r="6058" spans="10:11" ht="15" customHeight="1" x14ac:dyDescent="0.25">
      <c r="J6058" s="175"/>
      <c r="K6058" s="175"/>
    </row>
    <row r="6059" spans="10:11" ht="15" customHeight="1" x14ac:dyDescent="0.25">
      <c r="J6059" s="175"/>
      <c r="K6059" s="175"/>
    </row>
    <row r="6060" spans="10:11" ht="15" customHeight="1" x14ac:dyDescent="0.25">
      <c r="J6060" s="175"/>
      <c r="K6060" s="175"/>
    </row>
    <row r="6061" spans="10:11" ht="15" customHeight="1" x14ac:dyDescent="0.25">
      <c r="J6061" s="175"/>
      <c r="K6061" s="175"/>
    </row>
    <row r="6062" spans="10:11" ht="15" customHeight="1" x14ac:dyDescent="0.25">
      <c r="J6062" s="175"/>
      <c r="K6062" s="175"/>
    </row>
    <row r="6063" spans="10:11" ht="15" customHeight="1" x14ac:dyDescent="0.25">
      <c r="J6063" s="175"/>
      <c r="K6063" s="175"/>
    </row>
    <row r="6064" spans="10:11" ht="15" customHeight="1" x14ac:dyDescent="0.25">
      <c r="J6064" s="175"/>
      <c r="K6064" s="175"/>
    </row>
    <row r="6065" spans="10:11" ht="15" customHeight="1" x14ac:dyDescent="0.25">
      <c r="J6065" s="175"/>
      <c r="K6065" s="175"/>
    </row>
    <row r="6066" spans="10:11" ht="15" customHeight="1" x14ac:dyDescent="0.25">
      <c r="J6066" s="175"/>
      <c r="K6066" s="175"/>
    </row>
    <row r="6067" spans="10:11" ht="15" customHeight="1" x14ac:dyDescent="0.25">
      <c r="J6067" s="175"/>
      <c r="K6067" s="175"/>
    </row>
    <row r="6068" spans="10:11" ht="15" customHeight="1" x14ac:dyDescent="0.25">
      <c r="J6068" s="175"/>
      <c r="K6068" s="175"/>
    </row>
    <row r="6069" spans="10:11" ht="15" customHeight="1" x14ac:dyDescent="0.25">
      <c r="J6069" s="175"/>
      <c r="K6069" s="175"/>
    </row>
    <row r="6070" spans="10:11" ht="15" customHeight="1" x14ac:dyDescent="0.25">
      <c r="J6070" s="175"/>
      <c r="K6070" s="175"/>
    </row>
    <row r="6071" spans="10:11" ht="15" customHeight="1" x14ac:dyDescent="0.25">
      <c r="J6071" s="175"/>
      <c r="K6071" s="175"/>
    </row>
    <row r="6072" spans="10:11" ht="15" customHeight="1" x14ac:dyDescent="0.25">
      <c r="J6072" s="175"/>
      <c r="K6072" s="175"/>
    </row>
    <row r="6073" spans="10:11" ht="15" customHeight="1" x14ac:dyDescent="0.25">
      <c r="J6073" s="175"/>
      <c r="K6073" s="175"/>
    </row>
    <row r="6074" spans="10:11" ht="15" customHeight="1" x14ac:dyDescent="0.25">
      <c r="J6074" s="175"/>
      <c r="K6074" s="175"/>
    </row>
    <row r="6075" spans="10:11" ht="15" customHeight="1" x14ac:dyDescent="0.25">
      <c r="J6075" s="175"/>
      <c r="K6075" s="175"/>
    </row>
    <row r="6076" spans="10:11" ht="15" customHeight="1" x14ac:dyDescent="0.25">
      <c r="J6076" s="175"/>
      <c r="K6076" s="175"/>
    </row>
    <row r="6077" spans="10:11" ht="15" customHeight="1" x14ac:dyDescent="0.25">
      <c r="J6077" s="175"/>
      <c r="K6077" s="175"/>
    </row>
    <row r="6078" spans="10:11" ht="15" customHeight="1" x14ac:dyDescent="0.25">
      <c r="J6078" s="175"/>
      <c r="K6078" s="175"/>
    </row>
    <row r="6079" spans="10:11" ht="15" customHeight="1" x14ac:dyDescent="0.25">
      <c r="J6079" s="175"/>
      <c r="K6079" s="175"/>
    </row>
    <row r="6080" spans="10:11" ht="15" customHeight="1" x14ac:dyDescent="0.25">
      <c r="J6080" s="175"/>
      <c r="K6080" s="175"/>
    </row>
    <row r="6081" spans="10:11" ht="15" customHeight="1" x14ac:dyDescent="0.25">
      <c r="J6081" s="175"/>
      <c r="K6081" s="175"/>
    </row>
    <row r="6082" spans="10:11" ht="15" customHeight="1" x14ac:dyDescent="0.25">
      <c r="J6082" s="175"/>
      <c r="K6082" s="175"/>
    </row>
    <row r="6083" spans="10:11" ht="15" customHeight="1" x14ac:dyDescent="0.25">
      <c r="J6083" s="175"/>
      <c r="K6083" s="175"/>
    </row>
    <row r="6084" spans="10:11" ht="15" customHeight="1" x14ac:dyDescent="0.25">
      <c r="J6084" s="175"/>
      <c r="K6084" s="175"/>
    </row>
    <row r="6085" spans="10:11" ht="15" customHeight="1" x14ac:dyDescent="0.25">
      <c r="J6085" s="175"/>
      <c r="K6085" s="175"/>
    </row>
    <row r="6086" spans="10:11" ht="15" customHeight="1" x14ac:dyDescent="0.25">
      <c r="J6086" s="175"/>
      <c r="K6086" s="175"/>
    </row>
    <row r="6087" spans="10:11" ht="15" customHeight="1" x14ac:dyDescent="0.25">
      <c r="J6087" s="175"/>
      <c r="K6087" s="175"/>
    </row>
    <row r="6088" spans="10:11" ht="15" customHeight="1" x14ac:dyDescent="0.25">
      <c r="J6088" s="175"/>
      <c r="K6088" s="175"/>
    </row>
    <row r="6089" spans="10:11" ht="15" customHeight="1" x14ac:dyDescent="0.25">
      <c r="J6089" s="175"/>
      <c r="K6089" s="175"/>
    </row>
    <row r="6090" spans="10:11" ht="15" customHeight="1" x14ac:dyDescent="0.25">
      <c r="J6090" s="175"/>
      <c r="K6090" s="175"/>
    </row>
    <row r="6091" spans="10:11" ht="15" customHeight="1" x14ac:dyDescent="0.25">
      <c r="J6091" s="175"/>
      <c r="K6091" s="175"/>
    </row>
    <row r="6092" spans="10:11" ht="15" customHeight="1" x14ac:dyDescent="0.25">
      <c r="J6092" s="175"/>
      <c r="K6092" s="175"/>
    </row>
    <row r="6093" spans="10:11" ht="15" customHeight="1" x14ac:dyDescent="0.25">
      <c r="J6093" s="175"/>
      <c r="K6093" s="175"/>
    </row>
    <row r="6094" spans="10:11" ht="15" customHeight="1" x14ac:dyDescent="0.25">
      <c r="J6094" s="175"/>
      <c r="K6094" s="175"/>
    </row>
    <row r="6095" spans="10:11" ht="15" customHeight="1" x14ac:dyDescent="0.25">
      <c r="J6095" s="175"/>
      <c r="K6095" s="175"/>
    </row>
    <row r="6096" spans="10:11" ht="15" customHeight="1" x14ac:dyDescent="0.25">
      <c r="J6096" s="175"/>
      <c r="K6096" s="175"/>
    </row>
    <row r="6097" spans="10:11" ht="15" customHeight="1" x14ac:dyDescent="0.25">
      <c r="J6097" s="175"/>
      <c r="K6097" s="175"/>
    </row>
    <row r="6098" spans="10:11" ht="15" customHeight="1" x14ac:dyDescent="0.25">
      <c r="J6098" s="175"/>
      <c r="K6098" s="175"/>
    </row>
    <row r="6099" spans="10:11" ht="15" customHeight="1" x14ac:dyDescent="0.25">
      <c r="J6099" s="175"/>
      <c r="K6099" s="175"/>
    </row>
    <row r="6100" spans="10:11" ht="15" customHeight="1" x14ac:dyDescent="0.25">
      <c r="J6100" s="175"/>
      <c r="K6100" s="175"/>
    </row>
    <row r="6101" spans="10:11" ht="15" customHeight="1" x14ac:dyDescent="0.25">
      <c r="J6101" s="175"/>
      <c r="K6101" s="175"/>
    </row>
    <row r="6102" spans="10:11" ht="15" customHeight="1" x14ac:dyDescent="0.25">
      <c r="J6102" s="175"/>
      <c r="K6102" s="175"/>
    </row>
    <row r="6103" spans="10:11" ht="15" customHeight="1" x14ac:dyDescent="0.25">
      <c r="J6103" s="175"/>
      <c r="K6103" s="175"/>
    </row>
    <row r="6104" spans="10:11" ht="15" customHeight="1" x14ac:dyDescent="0.25">
      <c r="J6104" s="175"/>
      <c r="K6104" s="175"/>
    </row>
    <row r="6105" spans="10:11" ht="15" customHeight="1" x14ac:dyDescent="0.25">
      <c r="J6105" s="175"/>
      <c r="K6105" s="175"/>
    </row>
    <row r="6106" spans="10:11" ht="15" customHeight="1" x14ac:dyDescent="0.25">
      <c r="J6106" s="175"/>
      <c r="K6106" s="175"/>
    </row>
    <row r="6107" spans="10:11" ht="15" customHeight="1" x14ac:dyDescent="0.25">
      <c r="J6107" s="175"/>
      <c r="K6107" s="175"/>
    </row>
    <row r="6108" spans="10:11" ht="15" customHeight="1" x14ac:dyDescent="0.25">
      <c r="J6108" s="175"/>
      <c r="K6108" s="175"/>
    </row>
    <row r="6109" spans="10:11" ht="15" customHeight="1" x14ac:dyDescent="0.25">
      <c r="J6109" s="175"/>
      <c r="K6109" s="175"/>
    </row>
    <row r="6110" spans="10:11" ht="15" customHeight="1" x14ac:dyDescent="0.25">
      <c r="J6110" s="175"/>
      <c r="K6110" s="175"/>
    </row>
    <row r="6111" spans="10:11" ht="15" customHeight="1" x14ac:dyDescent="0.25">
      <c r="J6111" s="175"/>
      <c r="K6111" s="175"/>
    </row>
    <row r="6112" spans="10:11" ht="15" customHeight="1" x14ac:dyDescent="0.25">
      <c r="J6112" s="175"/>
      <c r="K6112" s="175"/>
    </row>
    <row r="6113" spans="10:11" ht="15" customHeight="1" x14ac:dyDescent="0.25">
      <c r="J6113" s="175"/>
      <c r="K6113" s="175"/>
    </row>
    <row r="6114" spans="10:11" ht="15" customHeight="1" x14ac:dyDescent="0.25">
      <c r="J6114" s="175"/>
      <c r="K6114" s="175"/>
    </row>
    <row r="6115" spans="10:11" ht="15" customHeight="1" x14ac:dyDescent="0.25">
      <c r="J6115" s="175"/>
      <c r="K6115" s="175"/>
    </row>
    <row r="6116" spans="10:11" ht="15" customHeight="1" x14ac:dyDescent="0.25">
      <c r="J6116" s="175"/>
      <c r="K6116" s="175"/>
    </row>
    <row r="6117" spans="10:11" ht="15" customHeight="1" x14ac:dyDescent="0.25">
      <c r="J6117" s="175"/>
      <c r="K6117" s="175"/>
    </row>
    <row r="6118" spans="10:11" ht="15" customHeight="1" x14ac:dyDescent="0.25">
      <c r="J6118" s="175"/>
      <c r="K6118" s="175"/>
    </row>
    <row r="6119" spans="10:11" ht="15" customHeight="1" x14ac:dyDescent="0.25">
      <c r="J6119" s="175"/>
      <c r="K6119" s="175"/>
    </row>
    <row r="6120" spans="10:11" ht="15" customHeight="1" x14ac:dyDescent="0.25">
      <c r="J6120" s="175"/>
      <c r="K6120" s="175"/>
    </row>
    <row r="6121" spans="10:11" ht="15" customHeight="1" x14ac:dyDescent="0.25">
      <c r="J6121" s="175"/>
      <c r="K6121" s="175"/>
    </row>
    <row r="6122" spans="10:11" ht="15" customHeight="1" x14ac:dyDescent="0.25">
      <c r="J6122" s="175"/>
      <c r="K6122" s="175"/>
    </row>
    <row r="6123" spans="10:11" ht="15" customHeight="1" x14ac:dyDescent="0.25">
      <c r="J6123" s="175"/>
      <c r="K6123" s="175"/>
    </row>
    <row r="6124" spans="10:11" ht="15" customHeight="1" x14ac:dyDescent="0.25">
      <c r="J6124" s="175"/>
      <c r="K6124" s="175"/>
    </row>
    <row r="6125" spans="10:11" ht="15" customHeight="1" x14ac:dyDescent="0.25">
      <c r="J6125" s="175"/>
      <c r="K6125" s="175"/>
    </row>
    <row r="6126" spans="10:11" ht="15" customHeight="1" x14ac:dyDescent="0.25">
      <c r="J6126" s="175"/>
      <c r="K6126" s="175"/>
    </row>
    <row r="6127" spans="10:11" ht="15" customHeight="1" x14ac:dyDescent="0.25">
      <c r="J6127" s="175"/>
      <c r="K6127" s="175"/>
    </row>
    <row r="6128" spans="10:11" ht="15" customHeight="1" x14ac:dyDescent="0.25">
      <c r="J6128" s="175"/>
      <c r="K6128" s="175"/>
    </row>
    <row r="6129" spans="10:11" ht="15" customHeight="1" x14ac:dyDescent="0.25">
      <c r="J6129" s="175"/>
      <c r="K6129" s="175"/>
    </row>
    <row r="6130" spans="10:11" ht="15" customHeight="1" x14ac:dyDescent="0.25">
      <c r="J6130" s="175"/>
      <c r="K6130" s="175"/>
    </row>
    <row r="6131" spans="10:11" ht="15" customHeight="1" x14ac:dyDescent="0.25">
      <c r="J6131" s="175"/>
      <c r="K6131" s="175"/>
    </row>
    <row r="6132" spans="10:11" ht="15" customHeight="1" x14ac:dyDescent="0.25">
      <c r="J6132" s="175"/>
      <c r="K6132" s="175"/>
    </row>
    <row r="6133" spans="10:11" ht="15" customHeight="1" x14ac:dyDescent="0.25">
      <c r="J6133" s="175"/>
      <c r="K6133" s="175"/>
    </row>
    <row r="6134" spans="10:11" ht="15" customHeight="1" x14ac:dyDescent="0.25">
      <c r="J6134" s="175"/>
      <c r="K6134" s="175"/>
    </row>
    <row r="6135" spans="10:11" ht="15" customHeight="1" x14ac:dyDescent="0.25">
      <c r="J6135" s="175"/>
      <c r="K6135" s="175"/>
    </row>
    <row r="6136" spans="10:11" ht="15" customHeight="1" x14ac:dyDescent="0.25">
      <c r="J6136" s="175"/>
      <c r="K6136" s="175"/>
    </row>
    <row r="6137" spans="10:11" ht="15" customHeight="1" x14ac:dyDescent="0.25">
      <c r="J6137" s="175"/>
      <c r="K6137" s="175"/>
    </row>
    <row r="6138" spans="10:11" ht="15" customHeight="1" x14ac:dyDescent="0.25">
      <c r="J6138" s="175"/>
      <c r="K6138" s="175"/>
    </row>
    <row r="6139" spans="10:11" ht="15" customHeight="1" x14ac:dyDescent="0.25">
      <c r="J6139" s="175"/>
      <c r="K6139" s="175"/>
    </row>
    <row r="6140" spans="10:11" ht="15" customHeight="1" x14ac:dyDescent="0.25">
      <c r="J6140" s="175"/>
      <c r="K6140" s="175"/>
    </row>
    <row r="6141" spans="10:11" ht="15" customHeight="1" x14ac:dyDescent="0.25">
      <c r="J6141" s="175"/>
      <c r="K6141" s="175"/>
    </row>
    <row r="6142" spans="10:11" ht="15" customHeight="1" x14ac:dyDescent="0.25">
      <c r="J6142" s="175"/>
      <c r="K6142" s="175"/>
    </row>
    <row r="6143" spans="10:11" ht="15" customHeight="1" x14ac:dyDescent="0.25">
      <c r="J6143" s="175"/>
      <c r="K6143" s="175"/>
    </row>
    <row r="6144" spans="10:11" ht="15" customHeight="1" x14ac:dyDescent="0.25">
      <c r="J6144" s="175"/>
      <c r="K6144" s="175"/>
    </row>
    <row r="6145" spans="10:11" ht="15" customHeight="1" x14ac:dyDescent="0.25">
      <c r="J6145" s="175"/>
      <c r="K6145" s="175"/>
    </row>
    <row r="6146" spans="10:11" ht="15" customHeight="1" x14ac:dyDescent="0.25">
      <c r="J6146" s="175"/>
      <c r="K6146" s="175"/>
    </row>
    <row r="6147" spans="10:11" ht="15" customHeight="1" x14ac:dyDescent="0.25">
      <c r="J6147" s="175"/>
      <c r="K6147" s="175"/>
    </row>
    <row r="6148" spans="10:11" ht="15" customHeight="1" x14ac:dyDescent="0.25">
      <c r="J6148" s="175"/>
      <c r="K6148" s="175"/>
    </row>
    <row r="6149" spans="10:11" ht="15" customHeight="1" x14ac:dyDescent="0.25">
      <c r="J6149" s="175"/>
      <c r="K6149" s="175"/>
    </row>
    <row r="6150" spans="10:11" ht="15" customHeight="1" x14ac:dyDescent="0.25">
      <c r="J6150" s="175"/>
      <c r="K6150" s="175"/>
    </row>
    <row r="6151" spans="10:11" ht="15" customHeight="1" x14ac:dyDescent="0.25">
      <c r="J6151" s="175"/>
      <c r="K6151" s="175"/>
    </row>
    <row r="6152" spans="10:11" ht="15" customHeight="1" x14ac:dyDescent="0.25">
      <c r="J6152" s="175"/>
      <c r="K6152" s="175"/>
    </row>
    <row r="6153" spans="10:11" ht="15" customHeight="1" x14ac:dyDescent="0.25">
      <c r="J6153" s="175"/>
      <c r="K6153" s="175"/>
    </row>
    <row r="6154" spans="10:11" ht="15" customHeight="1" x14ac:dyDescent="0.25">
      <c r="J6154" s="175"/>
      <c r="K6154" s="175"/>
    </row>
    <row r="6155" spans="10:11" ht="15" customHeight="1" x14ac:dyDescent="0.25">
      <c r="J6155" s="175"/>
      <c r="K6155" s="175"/>
    </row>
    <row r="6156" spans="10:11" ht="15" customHeight="1" x14ac:dyDescent="0.25">
      <c r="J6156" s="175"/>
      <c r="K6156" s="175"/>
    </row>
    <row r="6157" spans="10:11" ht="15" customHeight="1" x14ac:dyDescent="0.25">
      <c r="J6157" s="175"/>
      <c r="K6157" s="175"/>
    </row>
    <row r="6158" spans="10:11" ht="15" customHeight="1" x14ac:dyDescent="0.25">
      <c r="J6158" s="175"/>
      <c r="K6158" s="175"/>
    </row>
    <row r="6159" spans="10:11" ht="15" customHeight="1" x14ac:dyDescent="0.25">
      <c r="J6159" s="175"/>
      <c r="K6159" s="175"/>
    </row>
    <row r="6160" spans="10:11" ht="15" customHeight="1" x14ac:dyDescent="0.25">
      <c r="J6160" s="175"/>
      <c r="K6160" s="175"/>
    </row>
    <row r="6161" spans="10:11" ht="15" customHeight="1" x14ac:dyDescent="0.25">
      <c r="J6161" s="175"/>
      <c r="K6161" s="175"/>
    </row>
    <row r="6162" spans="10:11" ht="15" customHeight="1" x14ac:dyDescent="0.25">
      <c r="J6162" s="175"/>
      <c r="K6162" s="175"/>
    </row>
    <row r="6163" spans="10:11" ht="15" customHeight="1" x14ac:dyDescent="0.25">
      <c r="J6163" s="175"/>
      <c r="K6163" s="175"/>
    </row>
    <row r="6164" spans="10:11" ht="15" customHeight="1" x14ac:dyDescent="0.25">
      <c r="J6164" s="175"/>
      <c r="K6164" s="175"/>
    </row>
    <row r="6165" spans="10:11" ht="15" customHeight="1" x14ac:dyDescent="0.25">
      <c r="J6165" s="175"/>
      <c r="K6165" s="175"/>
    </row>
    <row r="6166" spans="10:11" ht="15" customHeight="1" x14ac:dyDescent="0.25">
      <c r="J6166" s="175"/>
      <c r="K6166" s="175"/>
    </row>
    <row r="6167" spans="10:11" ht="15" customHeight="1" x14ac:dyDescent="0.25">
      <c r="J6167" s="175"/>
      <c r="K6167" s="175"/>
    </row>
    <row r="6168" spans="10:11" ht="15" customHeight="1" x14ac:dyDescent="0.25">
      <c r="J6168" s="175"/>
      <c r="K6168" s="175"/>
    </row>
    <row r="6169" spans="10:11" ht="15" customHeight="1" x14ac:dyDescent="0.25">
      <c r="J6169" s="175"/>
      <c r="K6169" s="175"/>
    </row>
    <row r="6170" spans="10:11" ht="15" customHeight="1" x14ac:dyDescent="0.25">
      <c r="J6170" s="175"/>
      <c r="K6170" s="175"/>
    </row>
    <row r="6171" spans="10:11" ht="15" customHeight="1" x14ac:dyDescent="0.25">
      <c r="J6171" s="175"/>
      <c r="K6171" s="175"/>
    </row>
    <row r="6172" spans="10:11" ht="15" customHeight="1" x14ac:dyDescent="0.25">
      <c r="J6172" s="175"/>
      <c r="K6172" s="175"/>
    </row>
    <row r="6173" spans="10:11" ht="15" customHeight="1" x14ac:dyDescent="0.25">
      <c r="J6173" s="175"/>
      <c r="K6173" s="175"/>
    </row>
    <row r="6174" spans="10:11" ht="15" customHeight="1" x14ac:dyDescent="0.25">
      <c r="J6174" s="175"/>
      <c r="K6174" s="175"/>
    </row>
    <row r="6175" spans="10:11" ht="15" customHeight="1" x14ac:dyDescent="0.25">
      <c r="J6175" s="175"/>
      <c r="K6175" s="175"/>
    </row>
    <row r="6176" spans="10:11" ht="15" customHeight="1" x14ac:dyDescent="0.25">
      <c r="J6176" s="175"/>
      <c r="K6176" s="175"/>
    </row>
    <row r="6177" spans="10:11" ht="15" customHeight="1" x14ac:dyDescent="0.25">
      <c r="J6177" s="175"/>
      <c r="K6177" s="175"/>
    </row>
    <row r="6178" spans="10:11" ht="15" customHeight="1" x14ac:dyDescent="0.25">
      <c r="J6178" s="175"/>
      <c r="K6178" s="175"/>
    </row>
    <row r="6179" spans="10:11" ht="15" customHeight="1" x14ac:dyDescent="0.25">
      <c r="J6179" s="175"/>
      <c r="K6179" s="175"/>
    </row>
    <row r="6180" spans="10:11" ht="15" customHeight="1" x14ac:dyDescent="0.25">
      <c r="J6180" s="175"/>
      <c r="K6180" s="175"/>
    </row>
    <row r="6181" spans="10:11" ht="15" customHeight="1" x14ac:dyDescent="0.25">
      <c r="J6181" s="175"/>
      <c r="K6181" s="175"/>
    </row>
    <row r="6182" spans="10:11" ht="15" customHeight="1" x14ac:dyDescent="0.25">
      <c r="J6182" s="175"/>
      <c r="K6182" s="175"/>
    </row>
    <row r="6183" spans="10:11" ht="15" customHeight="1" x14ac:dyDescent="0.25">
      <c r="J6183" s="175"/>
      <c r="K6183" s="175"/>
    </row>
    <row r="6184" spans="10:11" ht="15" customHeight="1" x14ac:dyDescent="0.25">
      <c r="J6184" s="175"/>
      <c r="K6184" s="175"/>
    </row>
    <row r="6185" spans="10:11" ht="15" customHeight="1" x14ac:dyDescent="0.25">
      <c r="J6185" s="175"/>
      <c r="K6185" s="175"/>
    </row>
    <row r="6186" spans="10:11" ht="15" customHeight="1" x14ac:dyDescent="0.25">
      <c r="J6186" s="175"/>
      <c r="K6186" s="175"/>
    </row>
    <row r="6187" spans="10:11" ht="15" customHeight="1" x14ac:dyDescent="0.25">
      <c r="J6187" s="175"/>
      <c r="K6187" s="175"/>
    </row>
    <row r="6188" spans="10:11" ht="15" customHeight="1" x14ac:dyDescent="0.25">
      <c r="J6188" s="175"/>
      <c r="K6188" s="175"/>
    </row>
    <row r="6189" spans="10:11" ht="15" customHeight="1" x14ac:dyDescent="0.25">
      <c r="J6189" s="175"/>
      <c r="K6189" s="175"/>
    </row>
    <row r="6190" spans="10:11" ht="15" customHeight="1" x14ac:dyDescent="0.25">
      <c r="J6190" s="175"/>
      <c r="K6190" s="175"/>
    </row>
    <row r="6191" spans="10:11" ht="15" customHeight="1" x14ac:dyDescent="0.25">
      <c r="J6191" s="175"/>
      <c r="K6191" s="175"/>
    </row>
    <row r="6192" spans="10:11" ht="15" customHeight="1" x14ac:dyDescent="0.25">
      <c r="J6192" s="175"/>
      <c r="K6192" s="175"/>
    </row>
    <row r="6193" spans="10:11" ht="15" customHeight="1" x14ac:dyDescent="0.25">
      <c r="J6193" s="175"/>
      <c r="K6193" s="175"/>
    </row>
    <row r="6194" spans="10:11" ht="15" customHeight="1" x14ac:dyDescent="0.25">
      <c r="J6194" s="175"/>
      <c r="K6194" s="175"/>
    </row>
    <row r="6195" spans="10:11" ht="15" customHeight="1" x14ac:dyDescent="0.25">
      <c r="J6195" s="175"/>
      <c r="K6195" s="175"/>
    </row>
    <row r="6196" spans="10:11" ht="15" customHeight="1" x14ac:dyDescent="0.25">
      <c r="J6196" s="175"/>
      <c r="K6196" s="175"/>
    </row>
    <row r="6197" spans="10:11" ht="15" customHeight="1" x14ac:dyDescent="0.25">
      <c r="J6197" s="175"/>
      <c r="K6197" s="175"/>
    </row>
    <row r="6198" spans="10:11" ht="15" customHeight="1" x14ac:dyDescent="0.25">
      <c r="J6198" s="175"/>
      <c r="K6198" s="175"/>
    </row>
    <row r="6199" spans="10:11" ht="15" customHeight="1" x14ac:dyDescent="0.25">
      <c r="J6199" s="175"/>
      <c r="K6199" s="175"/>
    </row>
    <row r="6200" spans="10:11" ht="15" customHeight="1" x14ac:dyDescent="0.25">
      <c r="J6200" s="175"/>
      <c r="K6200" s="175"/>
    </row>
    <row r="6201" spans="10:11" ht="15" customHeight="1" x14ac:dyDescent="0.25">
      <c r="J6201" s="175"/>
      <c r="K6201" s="175"/>
    </row>
    <row r="6202" spans="10:11" ht="15" customHeight="1" x14ac:dyDescent="0.25">
      <c r="J6202" s="175"/>
      <c r="K6202" s="175"/>
    </row>
    <row r="6203" spans="10:11" ht="15" customHeight="1" x14ac:dyDescent="0.25">
      <c r="J6203" s="175"/>
      <c r="K6203" s="175"/>
    </row>
    <row r="6204" spans="10:11" ht="15" customHeight="1" x14ac:dyDescent="0.25">
      <c r="J6204" s="175"/>
      <c r="K6204" s="175"/>
    </row>
    <row r="6205" spans="10:11" ht="15" customHeight="1" x14ac:dyDescent="0.25">
      <c r="J6205" s="175"/>
      <c r="K6205" s="175"/>
    </row>
    <row r="6206" spans="10:11" ht="15" customHeight="1" x14ac:dyDescent="0.25">
      <c r="J6206" s="175"/>
      <c r="K6206" s="175"/>
    </row>
    <row r="6207" spans="10:11" ht="15" customHeight="1" x14ac:dyDescent="0.25">
      <c r="J6207" s="175"/>
      <c r="K6207" s="175"/>
    </row>
    <row r="6208" spans="10:11" ht="15" customHeight="1" x14ac:dyDescent="0.25">
      <c r="J6208" s="175"/>
      <c r="K6208" s="175"/>
    </row>
    <row r="6209" spans="10:11" ht="15" customHeight="1" x14ac:dyDescent="0.25">
      <c r="J6209" s="175"/>
      <c r="K6209" s="175"/>
    </row>
    <row r="6210" spans="10:11" ht="15" customHeight="1" x14ac:dyDescent="0.25">
      <c r="J6210" s="175"/>
      <c r="K6210" s="175"/>
    </row>
    <row r="6211" spans="10:11" ht="15" customHeight="1" x14ac:dyDescent="0.25">
      <c r="J6211" s="175"/>
      <c r="K6211" s="175"/>
    </row>
    <row r="6212" spans="10:11" ht="15" customHeight="1" x14ac:dyDescent="0.25">
      <c r="J6212" s="175"/>
      <c r="K6212" s="175"/>
    </row>
    <row r="6213" spans="10:11" ht="15" customHeight="1" x14ac:dyDescent="0.25">
      <c r="J6213" s="175"/>
      <c r="K6213" s="175"/>
    </row>
    <row r="6214" spans="10:11" ht="15" customHeight="1" x14ac:dyDescent="0.25">
      <c r="J6214" s="175"/>
      <c r="K6214" s="175"/>
    </row>
    <row r="6215" spans="10:11" ht="15" customHeight="1" x14ac:dyDescent="0.25">
      <c r="J6215" s="175"/>
      <c r="K6215" s="175"/>
    </row>
    <row r="6216" spans="10:11" ht="15" customHeight="1" x14ac:dyDescent="0.25">
      <c r="J6216" s="175"/>
      <c r="K6216" s="175"/>
    </row>
    <row r="6217" spans="10:11" ht="15" customHeight="1" x14ac:dyDescent="0.25">
      <c r="J6217" s="175"/>
      <c r="K6217" s="175"/>
    </row>
    <row r="6218" spans="10:11" ht="15" customHeight="1" x14ac:dyDescent="0.25">
      <c r="J6218" s="175"/>
      <c r="K6218" s="175"/>
    </row>
    <row r="6219" spans="10:11" ht="15" customHeight="1" x14ac:dyDescent="0.25">
      <c r="J6219" s="175"/>
      <c r="K6219" s="175"/>
    </row>
    <row r="6220" spans="10:11" ht="15" customHeight="1" x14ac:dyDescent="0.25">
      <c r="J6220" s="175"/>
      <c r="K6220" s="175"/>
    </row>
    <row r="6221" spans="10:11" ht="15" customHeight="1" x14ac:dyDescent="0.25">
      <c r="J6221" s="175"/>
      <c r="K6221" s="175"/>
    </row>
    <row r="6222" spans="10:11" ht="15" customHeight="1" x14ac:dyDescent="0.25">
      <c r="J6222" s="175"/>
      <c r="K6222" s="175"/>
    </row>
    <row r="6223" spans="10:11" ht="15" customHeight="1" x14ac:dyDescent="0.25">
      <c r="J6223" s="175"/>
      <c r="K6223" s="175"/>
    </row>
    <row r="6224" spans="10:11" ht="15" customHeight="1" x14ac:dyDescent="0.25">
      <c r="J6224" s="175"/>
      <c r="K6224" s="175"/>
    </row>
    <row r="6225" spans="10:11" ht="15" customHeight="1" x14ac:dyDescent="0.25">
      <c r="J6225" s="175"/>
      <c r="K6225" s="175"/>
    </row>
    <row r="6226" spans="10:11" ht="15" customHeight="1" x14ac:dyDescent="0.25">
      <c r="J6226" s="175"/>
      <c r="K6226" s="175"/>
    </row>
    <row r="6227" spans="10:11" ht="15" customHeight="1" x14ac:dyDescent="0.25">
      <c r="J6227" s="175"/>
      <c r="K6227" s="175"/>
    </row>
    <row r="6228" spans="10:11" ht="15" customHeight="1" x14ac:dyDescent="0.25">
      <c r="J6228" s="175"/>
      <c r="K6228" s="175"/>
    </row>
    <row r="6229" spans="10:11" ht="15" customHeight="1" x14ac:dyDescent="0.25">
      <c r="J6229" s="175"/>
      <c r="K6229" s="175"/>
    </row>
    <row r="6230" spans="10:11" ht="15" customHeight="1" x14ac:dyDescent="0.25">
      <c r="J6230" s="175"/>
      <c r="K6230" s="175"/>
    </row>
    <row r="6231" spans="10:11" ht="15" customHeight="1" x14ac:dyDescent="0.25">
      <c r="J6231" s="175"/>
      <c r="K6231" s="175"/>
    </row>
    <row r="6232" spans="10:11" ht="15" customHeight="1" x14ac:dyDescent="0.25">
      <c r="J6232" s="175"/>
      <c r="K6232" s="175"/>
    </row>
    <row r="6233" spans="10:11" ht="15" customHeight="1" x14ac:dyDescent="0.25">
      <c r="J6233" s="175"/>
      <c r="K6233" s="175"/>
    </row>
    <row r="6234" spans="10:11" ht="15" customHeight="1" x14ac:dyDescent="0.25">
      <c r="J6234" s="175"/>
      <c r="K6234" s="175"/>
    </row>
    <row r="6235" spans="10:11" ht="15" customHeight="1" x14ac:dyDescent="0.25">
      <c r="J6235" s="175"/>
      <c r="K6235" s="175"/>
    </row>
    <row r="6236" spans="10:11" ht="15" customHeight="1" x14ac:dyDescent="0.25">
      <c r="J6236" s="175"/>
      <c r="K6236" s="175"/>
    </row>
    <row r="6237" spans="10:11" ht="15" customHeight="1" x14ac:dyDescent="0.25">
      <c r="J6237" s="175"/>
      <c r="K6237" s="175"/>
    </row>
    <row r="6238" spans="10:11" ht="15" customHeight="1" x14ac:dyDescent="0.25">
      <c r="J6238" s="175"/>
      <c r="K6238" s="175"/>
    </row>
    <row r="6239" spans="10:11" ht="15" customHeight="1" x14ac:dyDescent="0.25">
      <c r="J6239" s="175"/>
      <c r="K6239" s="175"/>
    </row>
    <row r="6240" spans="10:11" ht="15" customHeight="1" x14ac:dyDescent="0.25">
      <c r="J6240" s="175"/>
      <c r="K6240" s="175"/>
    </row>
    <row r="6241" spans="10:11" ht="15" customHeight="1" x14ac:dyDescent="0.25">
      <c r="J6241" s="175"/>
      <c r="K6241" s="175"/>
    </row>
    <row r="6242" spans="10:11" ht="15" customHeight="1" x14ac:dyDescent="0.25">
      <c r="J6242" s="175"/>
      <c r="K6242" s="175"/>
    </row>
    <row r="6243" spans="10:11" ht="15" customHeight="1" x14ac:dyDescent="0.25">
      <c r="J6243" s="175"/>
      <c r="K6243" s="175"/>
    </row>
    <row r="6244" spans="10:11" ht="15" customHeight="1" x14ac:dyDescent="0.25">
      <c r="J6244" s="175"/>
      <c r="K6244" s="175"/>
    </row>
    <row r="6245" spans="10:11" ht="15" customHeight="1" x14ac:dyDescent="0.25">
      <c r="J6245" s="175"/>
      <c r="K6245" s="175"/>
    </row>
    <row r="6246" spans="10:11" ht="15" customHeight="1" x14ac:dyDescent="0.25">
      <c r="J6246" s="175"/>
      <c r="K6246" s="175"/>
    </row>
    <row r="6247" spans="10:11" ht="15" customHeight="1" x14ac:dyDescent="0.25">
      <c r="J6247" s="175"/>
      <c r="K6247" s="175"/>
    </row>
    <row r="6248" spans="10:11" ht="15" customHeight="1" x14ac:dyDescent="0.25">
      <c r="J6248" s="175"/>
      <c r="K6248" s="175"/>
    </row>
    <row r="6249" spans="10:11" ht="15" customHeight="1" x14ac:dyDescent="0.25">
      <c r="J6249" s="175"/>
      <c r="K6249" s="175"/>
    </row>
    <row r="6250" spans="10:11" ht="15" customHeight="1" x14ac:dyDescent="0.25">
      <c r="J6250" s="175"/>
      <c r="K6250" s="175"/>
    </row>
    <row r="6251" spans="10:11" ht="15" customHeight="1" x14ac:dyDescent="0.25">
      <c r="J6251" s="175"/>
      <c r="K6251" s="175"/>
    </row>
    <row r="6252" spans="10:11" ht="15" customHeight="1" x14ac:dyDescent="0.25">
      <c r="J6252" s="175"/>
      <c r="K6252" s="175"/>
    </row>
    <row r="6253" spans="10:11" ht="15" customHeight="1" x14ac:dyDescent="0.25">
      <c r="J6253" s="175"/>
      <c r="K6253" s="175"/>
    </row>
    <row r="6254" spans="10:11" ht="15" customHeight="1" x14ac:dyDescent="0.25">
      <c r="J6254" s="175"/>
      <c r="K6254" s="175"/>
    </row>
    <row r="6255" spans="10:11" ht="15" customHeight="1" x14ac:dyDescent="0.25">
      <c r="J6255" s="175"/>
      <c r="K6255" s="175"/>
    </row>
    <row r="6256" spans="10:11" ht="15" customHeight="1" x14ac:dyDescent="0.25">
      <c r="J6256" s="175"/>
      <c r="K6256" s="175"/>
    </row>
    <row r="6257" spans="10:11" ht="15" customHeight="1" x14ac:dyDescent="0.25">
      <c r="J6257" s="175"/>
      <c r="K6257" s="175"/>
    </row>
    <row r="6258" spans="10:11" ht="15" customHeight="1" x14ac:dyDescent="0.25">
      <c r="J6258" s="175"/>
      <c r="K6258" s="175"/>
    </row>
    <row r="6259" spans="10:11" ht="15" customHeight="1" x14ac:dyDescent="0.25">
      <c r="J6259" s="175"/>
      <c r="K6259" s="175"/>
    </row>
    <row r="6260" spans="10:11" ht="15" customHeight="1" x14ac:dyDescent="0.25">
      <c r="J6260" s="175"/>
      <c r="K6260" s="175"/>
    </row>
    <row r="6261" spans="10:11" ht="15" customHeight="1" x14ac:dyDescent="0.25">
      <c r="J6261" s="175"/>
      <c r="K6261" s="175"/>
    </row>
    <row r="6262" spans="10:11" ht="15" customHeight="1" x14ac:dyDescent="0.25">
      <c r="J6262" s="175"/>
      <c r="K6262" s="175"/>
    </row>
    <row r="6263" spans="10:11" ht="15" customHeight="1" x14ac:dyDescent="0.25">
      <c r="J6263" s="175"/>
      <c r="K6263" s="175"/>
    </row>
    <row r="6264" spans="10:11" ht="15" customHeight="1" x14ac:dyDescent="0.25">
      <c r="J6264" s="175"/>
      <c r="K6264" s="175"/>
    </row>
    <row r="6265" spans="10:11" ht="15" customHeight="1" x14ac:dyDescent="0.25">
      <c r="J6265" s="175"/>
      <c r="K6265" s="175"/>
    </row>
    <row r="6266" spans="10:11" ht="15" customHeight="1" x14ac:dyDescent="0.25">
      <c r="J6266" s="175"/>
      <c r="K6266" s="175"/>
    </row>
    <row r="6267" spans="10:11" ht="15" customHeight="1" x14ac:dyDescent="0.25">
      <c r="J6267" s="175"/>
      <c r="K6267" s="175"/>
    </row>
    <row r="6268" spans="10:11" ht="15" customHeight="1" x14ac:dyDescent="0.25">
      <c r="J6268" s="175"/>
      <c r="K6268" s="175"/>
    </row>
    <row r="6269" spans="10:11" ht="15" customHeight="1" x14ac:dyDescent="0.25">
      <c r="J6269" s="175"/>
      <c r="K6269" s="175"/>
    </row>
    <row r="6270" spans="10:11" ht="15" customHeight="1" x14ac:dyDescent="0.25">
      <c r="J6270" s="175"/>
      <c r="K6270" s="175"/>
    </row>
    <row r="6271" spans="10:11" ht="15" customHeight="1" x14ac:dyDescent="0.25">
      <c r="J6271" s="175"/>
      <c r="K6271" s="175"/>
    </row>
    <row r="6272" spans="10:11" ht="15" customHeight="1" x14ac:dyDescent="0.25">
      <c r="J6272" s="175"/>
      <c r="K6272" s="175"/>
    </row>
    <row r="6273" spans="10:11" ht="15" customHeight="1" x14ac:dyDescent="0.25">
      <c r="J6273" s="175"/>
      <c r="K6273" s="175"/>
    </row>
    <row r="6274" spans="10:11" ht="15" customHeight="1" x14ac:dyDescent="0.25">
      <c r="J6274" s="175"/>
      <c r="K6274" s="175"/>
    </row>
    <row r="6275" spans="10:11" ht="15" customHeight="1" x14ac:dyDescent="0.25">
      <c r="J6275" s="175"/>
      <c r="K6275" s="175"/>
    </row>
    <row r="6276" spans="10:11" ht="15" customHeight="1" x14ac:dyDescent="0.25">
      <c r="J6276" s="175"/>
      <c r="K6276" s="175"/>
    </row>
    <row r="6277" spans="10:11" ht="15" customHeight="1" x14ac:dyDescent="0.25">
      <c r="J6277" s="175"/>
      <c r="K6277" s="175"/>
    </row>
    <row r="6278" spans="10:11" ht="15" customHeight="1" x14ac:dyDescent="0.25">
      <c r="J6278" s="175"/>
      <c r="K6278" s="175"/>
    </row>
    <row r="6279" spans="10:11" ht="15" customHeight="1" x14ac:dyDescent="0.25">
      <c r="J6279" s="175"/>
      <c r="K6279" s="175"/>
    </row>
    <row r="6280" spans="10:11" ht="15" customHeight="1" x14ac:dyDescent="0.25">
      <c r="J6280" s="175"/>
      <c r="K6280" s="175"/>
    </row>
    <row r="6281" spans="10:11" ht="15" customHeight="1" x14ac:dyDescent="0.25">
      <c r="J6281" s="175"/>
      <c r="K6281" s="175"/>
    </row>
    <row r="6282" spans="10:11" ht="15" customHeight="1" x14ac:dyDescent="0.25">
      <c r="J6282" s="175"/>
      <c r="K6282" s="175"/>
    </row>
    <row r="6283" spans="10:11" ht="15" customHeight="1" x14ac:dyDescent="0.25">
      <c r="J6283" s="175"/>
      <c r="K6283" s="175"/>
    </row>
    <row r="6284" spans="10:11" ht="15" customHeight="1" x14ac:dyDescent="0.25">
      <c r="J6284" s="175"/>
      <c r="K6284" s="175"/>
    </row>
    <row r="6285" spans="10:11" ht="15" customHeight="1" x14ac:dyDescent="0.25">
      <c r="J6285" s="175"/>
      <c r="K6285" s="175"/>
    </row>
    <row r="6286" spans="10:11" ht="15" customHeight="1" x14ac:dyDescent="0.25">
      <c r="J6286" s="175"/>
      <c r="K6286" s="175"/>
    </row>
    <row r="6287" spans="10:11" ht="15" customHeight="1" x14ac:dyDescent="0.25">
      <c r="J6287" s="175"/>
      <c r="K6287" s="175"/>
    </row>
    <row r="6288" spans="10:11" ht="15" customHeight="1" x14ac:dyDescent="0.25">
      <c r="J6288" s="175"/>
      <c r="K6288" s="175"/>
    </row>
    <row r="6289" spans="10:11" ht="15" customHeight="1" x14ac:dyDescent="0.25">
      <c r="J6289" s="175"/>
      <c r="K6289" s="175"/>
    </row>
    <row r="6290" spans="10:11" ht="15" customHeight="1" x14ac:dyDescent="0.25">
      <c r="J6290" s="175"/>
      <c r="K6290" s="175"/>
    </row>
    <row r="6291" spans="10:11" ht="15" customHeight="1" x14ac:dyDescent="0.25">
      <c r="J6291" s="175"/>
      <c r="K6291" s="175"/>
    </row>
    <row r="6292" spans="10:11" ht="15" customHeight="1" x14ac:dyDescent="0.25">
      <c r="J6292" s="175"/>
      <c r="K6292" s="175"/>
    </row>
    <row r="6293" spans="10:11" ht="15" customHeight="1" x14ac:dyDescent="0.25">
      <c r="J6293" s="175"/>
      <c r="K6293" s="175"/>
    </row>
    <row r="6294" spans="10:11" ht="15" customHeight="1" x14ac:dyDescent="0.25">
      <c r="J6294" s="175"/>
      <c r="K6294" s="175"/>
    </row>
    <row r="6295" spans="10:11" ht="15" customHeight="1" x14ac:dyDescent="0.25">
      <c r="J6295" s="175"/>
      <c r="K6295" s="175"/>
    </row>
    <row r="6296" spans="10:11" ht="15" customHeight="1" x14ac:dyDescent="0.25">
      <c r="J6296" s="175"/>
      <c r="K6296" s="175"/>
    </row>
    <row r="6297" spans="10:11" ht="15" customHeight="1" x14ac:dyDescent="0.25">
      <c r="J6297" s="175"/>
      <c r="K6297" s="175"/>
    </row>
    <row r="6298" spans="10:11" ht="15" customHeight="1" x14ac:dyDescent="0.25">
      <c r="J6298" s="175"/>
      <c r="K6298" s="175"/>
    </row>
    <row r="6299" spans="10:11" ht="15" customHeight="1" x14ac:dyDescent="0.25">
      <c r="J6299" s="175"/>
      <c r="K6299" s="175"/>
    </row>
    <row r="6300" spans="10:11" ht="15" customHeight="1" x14ac:dyDescent="0.25">
      <c r="J6300" s="175"/>
      <c r="K6300" s="175"/>
    </row>
    <row r="6301" spans="10:11" ht="15" customHeight="1" x14ac:dyDescent="0.25">
      <c r="J6301" s="175"/>
      <c r="K6301" s="175"/>
    </row>
    <row r="6302" spans="10:11" ht="15" customHeight="1" x14ac:dyDescent="0.25">
      <c r="J6302" s="175"/>
      <c r="K6302" s="175"/>
    </row>
    <row r="6303" spans="10:11" ht="15" customHeight="1" x14ac:dyDescent="0.25">
      <c r="J6303" s="175"/>
      <c r="K6303" s="175"/>
    </row>
    <row r="6304" spans="10:11" ht="15" customHeight="1" x14ac:dyDescent="0.25">
      <c r="J6304" s="175"/>
      <c r="K6304" s="175"/>
    </row>
    <row r="6305" spans="10:11" ht="15" customHeight="1" x14ac:dyDescent="0.25">
      <c r="J6305" s="175"/>
      <c r="K6305" s="175"/>
    </row>
    <row r="6306" spans="10:11" ht="15" customHeight="1" x14ac:dyDescent="0.25">
      <c r="J6306" s="175"/>
      <c r="K6306" s="175"/>
    </row>
    <row r="6307" spans="10:11" ht="15" customHeight="1" x14ac:dyDescent="0.25">
      <c r="J6307" s="175"/>
      <c r="K6307" s="175"/>
    </row>
    <row r="6308" spans="10:11" ht="15" customHeight="1" x14ac:dyDescent="0.25">
      <c r="J6308" s="175"/>
      <c r="K6308" s="175"/>
    </row>
    <row r="6309" spans="10:11" ht="15" customHeight="1" x14ac:dyDescent="0.25">
      <c r="J6309" s="175"/>
      <c r="K6309" s="175"/>
    </row>
    <row r="6310" spans="10:11" ht="15" customHeight="1" x14ac:dyDescent="0.25">
      <c r="J6310" s="175"/>
      <c r="K6310" s="175"/>
    </row>
    <row r="6311" spans="10:11" ht="15" customHeight="1" x14ac:dyDescent="0.25">
      <c r="J6311" s="175"/>
      <c r="K6311" s="175"/>
    </row>
    <row r="6312" spans="10:11" ht="15" customHeight="1" x14ac:dyDescent="0.25">
      <c r="J6312" s="175"/>
      <c r="K6312" s="175"/>
    </row>
    <row r="6313" spans="10:11" ht="15" customHeight="1" x14ac:dyDescent="0.25">
      <c r="J6313" s="175"/>
      <c r="K6313" s="175"/>
    </row>
    <row r="6314" spans="10:11" ht="15" customHeight="1" x14ac:dyDescent="0.25">
      <c r="J6314" s="175"/>
      <c r="K6314" s="175"/>
    </row>
    <row r="6315" spans="10:11" ht="15" customHeight="1" x14ac:dyDescent="0.25">
      <c r="J6315" s="175"/>
      <c r="K6315" s="175"/>
    </row>
    <row r="6316" spans="10:11" ht="15" customHeight="1" x14ac:dyDescent="0.25">
      <c r="J6316" s="175"/>
      <c r="K6316" s="175"/>
    </row>
    <row r="6317" spans="10:11" ht="15" customHeight="1" x14ac:dyDescent="0.25">
      <c r="J6317" s="175"/>
      <c r="K6317" s="175"/>
    </row>
    <row r="6318" spans="10:11" ht="15" customHeight="1" x14ac:dyDescent="0.25">
      <c r="J6318" s="175"/>
      <c r="K6318" s="175"/>
    </row>
    <row r="6319" spans="10:11" ht="15" customHeight="1" x14ac:dyDescent="0.25">
      <c r="J6319" s="175"/>
      <c r="K6319" s="175"/>
    </row>
    <row r="6320" spans="10:11" ht="15" customHeight="1" x14ac:dyDescent="0.25">
      <c r="J6320" s="175"/>
      <c r="K6320" s="175"/>
    </row>
    <row r="6321" spans="10:11" ht="15" customHeight="1" x14ac:dyDescent="0.25">
      <c r="J6321" s="175"/>
      <c r="K6321" s="175"/>
    </row>
    <row r="6322" spans="10:11" ht="15" customHeight="1" x14ac:dyDescent="0.25">
      <c r="J6322" s="175"/>
      <c r="K6322" s="175"/>
    </row>
    <row r="6323" spans="10:11" ht="15" customHeight="1" x14ac:dyDescent="0.25">
      <c r="J6323" s="175"/>
      <c r="K6323" s="175"/>
    </row>
    <row r="6324" spans="10:11" ht="15" customHeight="1" x14ac:dyDescent="0.25">
      <c r="J6324" s="175"/>
      <c r="K6324" s="175"/>
    </row>
    <row r="6325" spans="10:11" ht="15" customHeight="1" x14ac:dyDescent="0.25">
      <c r="J6325" s="175"/>
      <c r="K6325" s="175"/>
    </row>
    <row r="6326" spans="10:11" ht="15" customHeight="1" x14ac:dyDescent="0.25">
      <c r="J6326" s="175"/>
      <c r="K6326" s="175"/>
    </row>
    <row r="6327" spans="10:11" ht="15" customHeight="1" x14ac:dyDescent="0.25">
      <c r="J6327" s="175"/>
      <c r="K6327" s="175"/>
    </row>
    <row r="6328" spans="10:11" ht="15" customHeight="1" x14ac:dyDescent="0.25">
      <c r="J6328" s="175"/>
      <c r="K6328" s="175"/>
    </row>
    <row r="6329" spans="10:11" ht="15" customHeight="1" x14ac:dyDescent="0.25">
      <c r="J6329" s="175"/>
      <c r="K6329" s="175"/>
    </row>
    <row r="6330" spans="10:11" ht="15" customHeight="1" x14ac:dyDescent="0.25">
      <c r="J6330" s="175"/>
      <c r="K6330" s="175"/>
    </row>
    <row r="6331" spans="10:11" ht="15" customHeight="1" x14ac:dyDescent="0.25">
      <c r="J6331" s="175"/>
      <c r="K6331" s="175"/>
    </row>
    <row r="6332" spans="10:11" ht="15" customHeight="1" x14ac:dyDescent="0.25">
      <c r="J6332" s="175"/>
      <c r="K6332" s="175"/>
    </row>
    <row r="6333" spans="10:11" ht="15" customHeight="1" x14ac:dyDescent="0.25">
      <c r="J6333" s="175"/>
      <c r="K6333" s="175"/>
    </row>
    <row r="6334" spans="10:11" ht="15" customHeight="1" x14ac:dyDescent="0.25">
      <c r="J6334" s="175"/>
      <c r="K6334" s="175"/>
    </row>
    <row r="6335" spans="10:11" ht="15" customHeight="1" x14ac:dyDescent="0.25">
      <c r="J6335" s="175"/>
      <c r="K6335" s="175"/>
    </row>
    <row r="6336" spans="10:11" ht="15" customHeight="1" x14ac:dyDescent="0.25">
      <c r="J6336" s="175"/>
      <c r="K6336" s="175"/>
    </row>
    <row r="6337" spans="10:11" ht="15" customHeight="1" x14ac:dyDescent="0.25">
      <c r="J6337" s="175"/>
      <c r="K6337" s="175"/>
    </row>
    <row r="6338" spans="10:11" ht="15" customHeight="1" x14ac:dyDescent="0.25">
      <c r="J6338" s="175"/>
      <c r="K6338" s="175"/>
    </row>
    <row r="6339" spans="10:11" ht="15" customHeight="1" x14ac:dyDescent="0.25">
      <c r="J6339" s="175"/>
      <c r="K6339" s="175"/>
    </row>
    <row r="6340" spans="10:11" ht="15" customHeight="1" x14ac:dyDescent="0.25">
      <c r="J6340" s="175"/>
      <c r="K6340" s="175"/>
    </row>
    <row r="6341" spans="10:11" ht="15" customHeight="1" x14ac:dyDescent="0.25">
      <c r="J6341" s="175"/>
      <c r="K6341" s="175"/>
    </row>
    <row r="6342" spans="10:11" ht="15" customHeight="1" x14ac:dyDescent="0.25">
      <c r="J6342" s="175"/>
      <c r="K6342" s="175"/>
    </row>
    <row r="6343" spans="10:11" ht="15" customHeight="1" x14ac:dyDescent="0.25">
      <c r="J6343" s="175"/>
      <c r="K6343" s="175"/>
    </row>
    <row r="6344" spans="10:11" ht="15" customHeight="1" x14ac:dyDescent="0.25">
      <c r="J6344" s="175"/>
      <c r="K6344" s="175"/>
    </row>
    <row r="6345" spans="10:11" ht="15" customHeight="1" x14ac:dyDescent="0.25">
      <c r="J6345" s="175"/>
      <c r="K6345" s="175"/>
    </row>
    <row r="6346" spans="10:11" ht="15" customHeight="1" x14ac:dyDescent="0.25">
      <c r="J6346" s="175"/>
      <c r="K6346" s="175"/>
    </row>
    <row r="6347" spans="10:11" ht="15" customHeight="1" x14ac:dyDescent="0.25">
      <c r="J6347" s="175"/>
      <c r="K6347" s="175"/>
    </row>
    <row r="6348" spans="10:11" ht="15" customHeight="1" x14ac:dyDescent="0.25">
      <c r="J6348" s="175"/>
      <c r="K6348" s="175"/>
    </row>
    <row r="6349" spans="10:11" ht="15" customHeight="1" x14ac:dyDescent="0.25">
      <c r="J6349" s="175"/>
      <c r="K6349" s="175"/>
    </row>
    <row r="6350" spans="10:11" ht="15" customHeight="1" x14ac:dyDescent="0.25">
      <c r="J6350" s="175"/>
      <c r="K6350" s="175"/>
    </row>
    <row r="6351" spans="10:11" ht="15" customHeight="1" x14ac:dyDescent="0.25">
      <c r="J6351" s="175"/>
      <c r="K6351" s="175"/>
    </row>
    <row r="6352" spans="10:11" ht="15" customHeight="1" x14ac:dyDescent="0.25">
      <c r="J6352" s="175"/>
      <c r="K6352" s="175"/>
    </row>
    <row r="6353" spans="10:11" ht="15" customHeight="1" x14ac:dyDescent="0.25">
      <c r="J6353" s="175"/>
      <c r="K6353" s="175"/>
    </row>
    <row r="6354" spans="10:11" ht="15" customHeight="1" x14ac:dyDescent="0.25">
      <c r="J6354" s="175"/>
      <c r="K6354" s="175"/>
    </row>
    <row r="6355" spans="10:11" ht="15" customHeight="1" x14ac:dyDescent="0.25">
      <c r="J6355" s="175"/>
      <c r="K6355" s="175"/>
    </row>
    <row r="6356" spans="10:11" ht="15" customHeight="1" x14ac:dyDescent="0.25">
      <c r="J6356" s="175"/>
      <c r="K6356" s="175"/>
    </row>
    <row r="6357" spans="10:11" ht="15" customHeight="1" x14ac:dyDescent="0.25">
      <c r="J6357" s="175"/>
      <c r="K6357" s="175"/>
    </row>
    <row r="6358" spans="10:11" ht="15" customHeight="1" x14ac:dyDescent="0.25">
      <c r="J6358" s="175"/>
      <c r="K6358" s="175"/>
    </row>
    <row r="6359" spans="10:11" ht="15" customHeight="1" x14ac:dyDescent="0.25">
      <c r="J6359" s="175"/>
      <c r="K6359" s="175"/>
    </row>
    <row r="6360" spans="10:11" ht="15" customHeight="1" x14ac:dyDescent="0.25">
      <c r="J6360" s="175"/>
      <c r="K6360" s="175"/>
    </row>
    <row r="6361" spans="10:11" ht="15" customHeight="1" x14ac:dyDescent="0.25">
      <c r="J6361" s="175"/>
      <c r="K6361" s="175"/>
    </row>
    <row r="6362" spans="10:11" ht="15" customHeight="1" x14ac:dyDescent="0.25">
      <c r="J6362" s="175"/>
      <c r="K6362" s="175"/>
    </row>
    <row r="6363" spans="10:11" ht="15" customHeight="1" x14ac:dyDescent="0.25">
      <c r="J6363" s="175"/>
      <c r="K6363" s="175"/>
    </row>
    <row r="6364" spans="10:11" ht="15" customHeight="1" x14ac:dyDescent="0.25">
      <c r="J6364" s="175"/>
      <c r="K6364" s="175"/>
    </row>
    <row r="6365" spans="10:11" ht="15" customHeight="1" x14ac:dyDescent="0.25">
      <c r="J6365" s="175"/>
      <c r="K6365" s="175"/>
    </row>
    <row r="6366" spans="10:11" ht="15" customHeight="1" x14ac:dyDescent="0.25">
      <c r="J6366" s="175"/>
      <c r="K6366" s="175"/>
    </row>
    <row r="6367" spans="10:11" ht="15" customHeight="1" x14ac:dyDescent="0.25">
      <c r="J6367" s="175"/>
      <c r="K6367" s="175"/>
    </row>
    <row r="6368" spans="10:11" ht="15" customHeight="1" x14ac:dyDescent="0.25">
      <c r="J6368" s="175"/>
      <c r="K6368" s="175"/>
    </row>
    <row r="6369" spans="10:11" ht="15" customHeight="1" x14ac:dyDescent="0.25">
      <c r="J6369" s="175"/>
      <c r="K6369" s="175"/>
    </row>
    <row r="6370" spans="10:11" ht="15" customHeight="1" x14ac:dyDescent="0.25">
      <c r="J6370" s="175"/>
      <c r="K6370" s="175"/>
    </row>
    <row r="6371" spans="10:11" ht="15" customHeight="1" x14ac:dyDescent="0.25">
      <c r="J6371" s="175"/>
      <c r="K6371" s="175"/>
    </row>
    <row r="6372" spans="10:11" ht="15" customHeight="1" x14ac:dyDescent="0.25">
      <c r="J6372" s="175"/>
      <c r="K6372" s="175"/>
    </row>
    <row r="6373" spans="10:11" ht="15" customHeight="1" x14ac:dyDescent="0.25">
      <c r="J6373" s="175"/>
      <c r="K6373" s="175"/>
    </row>
    <row r="6374" spans="10:11" ht="15" customHeight="1" x14ac:dyDescent="0.25">
      <c r="J6374" s="175"/>
      <c r="K6374" s="175"/>
    </row>
    <row r="6375" spans="10:11" ht="15" customHeight="1" x14ac:dyDescent="0.25">
      <c r="J6375" s="175"/>
      <c r="K6375" s="175"/>
    </row>
    <row r="6376" spans="10:11" ht="15" customHeight="1" x14ac:dyDescent="0.25">
      <c r="J6376" s="175"/>
      <c r="K6376" s="175"/>
    </row>
    <row r="6377" spans="10:11" ht="15" customHeight="1" x14ac:dyDescent="0.25">
      <c r="J6377" s="175"/>
      <c r="K6377" s="175"/>
    </row>
    <row r="6378" spans="10:11" ht="15" customHeight="1" x14ac:dyDescent="0.25">
      <c r="J6378" s="175"/>
      <c r="K6378" s="175"/>
    </row>
    <row r="6379" spans="10:11" ht="15" customHeight="1" x14ac:dyDescent="0.25">
      <c r="J6379" s="175"/>
      <c r="K6379" s="175"/>
    </row>
    <row r="6380" spans="10:11" ht="15" customHeight="1" x14ac:dyDescent="0.25">
      <c r="J6380" s="175"/>
      <c r="K6380" s="175"/>
    </row>
    <row r="6381" spans="10:11" ht="15" customHeight="1" x14ac:dyDescent="0.25">
      <c r="J6381" s="175"/>
      <c r="K6381" s="175"/>
    </row>
    <row r="6382" spans="10:11" ht="15" customHeight="1" x14ac:dyDescent="0.25">
      <c r="J6382" s="175"/>
      <c r="K6382" s="175"/>
    </row>
    <row r="6383" spans="10:11" ht="15" customHeight="1" x14ac:dyDescent="0.25">
      <c r="J6383" s="175"/>
      <c r="K6383" s="175"/>
    </row>
    <row r="6384" spans="10:11" ht="15" customHeight="1" x14ac:dyDescent="0.25">
      <c r="J6384" s="175"/>
      <c r="K6384" s="175"/>
    </row>
    <row r="6385" spans="10:11" ht="15" customHeight="1" x14ac:dyDescent="0.25">
      <c r="J6385" s="175"/>
      <c r="K6385" s="175"/>
    </row>
    <row r="6386" spans="10:11" ht="15" customHeight="1" x14ac:dyDescent="0.25">
      <c r="J6386" s="175"/>
      <c r="K6386" s="175"/>
    </row>
    <row r="6387" spans="10:11" ht="15" customHeight="1" x14ac:dyDescent="0.25">
      <c r="J6387" s="175"/>
      <c r="K6387" s="175"/>
    </row>
    <row r="6388" spans="10:11" ht="15" customHeight="1" x14ac:dyDescent="0.25">
      <c r="J6388" s="175"/>
      <c r="K6388" s="175"/>
    </row>
    <row r="6389" spans="10:11" ht="15" customHeight="1" x14ac:dyDescent="0.25">
      <c r="J6389" s="175"/>
      <c r="K6389" s="175"/>
    </row>
    <row r="6390" spans="10:11" ht="15" customHeight="1" x14ac:dyDescent="0.25">
      <c r="J6390" s="175"/>
      <c r="K6390" s="175"/>
    </row>
    <row r="6391" spans="10:11" ht="15" customHeight="1" x14ac:dyDescent="0.25">
      <c r="J6391" s="175"/>
      <c r="K6391" s="175"/>
    </row>
    <row r="6392" spans="10:11" ht="15" customHeight="1" x14ac:dyDescent="0.25">
      <c r="J6392" s="175"/>
      <c r="K6392" s="175"/>
    </row>
    <row r="6393" spans="10:11" ht="15" customHeight="1" x14ac:dyDescent="0.25">
      <c r="J6393" s="175"/>
      <c r="K6393" s="175"/>
    </row>
    <row r="6394" spans="10:11" ht="15" customHeight="1" x14ac:dyDescent="0.25">
      <c r="J6394" s="175"/>
      <c r="K6394" s="175"/>
    </row>
    <row r="6395" spans="10:11" ht="15" customHeight="1" x14ac:dyDescent="0.25">
      <c r="J6395" s="175"/>
      <c r="K6395" s="175"/>
    </row>
    <row r="6396" spans="10:11" ht="15" customHeight="1" x14ac:dyDescent="0.25">
      <c r="J6396" s="175"/>
      <c r="K6396" s="175"/>
    </row>
    <row r="6397" spans="10:11" ht="15" customHeight="1" x14ac:dyDescent="0.25">
      <c r="J6397" s="175"/>
      <c r="K6397" s="175"/>
    </row>
    <row r="6398" spans="10:11" ht="15" customHeight="1" x14ac:dyDescent="0.25">
      <c r="J6398" s="175"/>
      <c r="K6398" s="175"/>
    </row>
    <row r="6399" spans="10:11" ht="15" customHeight="1" x14ac:dyDescent="0.25">
      <c r="J6399" s="175"/>
      <c r="K6399" s="175"/>
    </row>
    <row r="6400" spans="10:11" ht="15" customHeight="1" x14ac:dyDescent="0.25">
      <c r="J6400" s="175"/>
      <c r="K6400" s="175"/>
    </row>
    <row r="6401" spans="10:11" ht="15" customHeight="1" x14ac:dyDescent="0.25">
      <c r="J6401" s="175"/>
      <c r="K6401" s="175"/>
    </row>
    <row r="6402" spans="10:11" ht="15" customHeight="1" x14ac:dyDescent="0.25">
      <c r="J6402" s="175"/>
      <c r="K6402" s="175"/>
    </row>
    <row r="6403" spans="10:11" ht="15" customHeight="1" x14ac:dyDescent="0.25">
      <c r="J6403" s="175"/>
      <c r="K6403" s="175"/>
    </row>
    <row r="6404" spans="10:11" ht="15" customHeight="1" x14ac:dyDescent="0.25">
      <c r="J6404" s="175"/>
      <c r="K6404" s="175"/>
    </row>
    <row r="6405" spans="10:11" ht="15" customHeight="1" x14ac:dyDescent="0.25">
      <c r="J6405" s="175"/>
      <c r="K6405" s="175"/>
    </row>
    <row r="6406" spans="10:11" ht="15" customHeight="1" x14ac:dyDescent="0.25">
      <c r="J6406" s="175"/>
      <c r="K6406" s="175"/>
    </row>
    <row r="6407" spans="10:11" ht="15" customHeight="1" x14ac:dyDescent="0.25">
      <c r="J6407" s="175"/>
      <c r="K6407" s="175"/>
    </row>
    <row r="6408" spans="10:11" ht="15" customHeight="1" x14ac:dyDescent="0.25">
      <c r="J6408" s="175"/>
      <c r="K6408" s="175"/>
    </row>
    <row r="6409" spans="10:11" ht="15" customHeight="1" x14ac:dyDescent="0.25">
      <c r="J6409" s="175"/>
      <c r="K6409" s="175"/>
    </row>
    <row r="6410" spans="10:11" ht="15" customHeight="1" x14ac:dyDescent="0.25">
      <c r="J6410" s="175"/>
      <c r="K6410" s="175"/>
    </row>
    <row r="6411" spans="10:11" ht="15" customHeight="1" x14ac:dyDescent="0.25">
      <c r="J6411" s="175"/>
      <c r="K6411" s="175"/>
    </row>
    <row r="6412" spans="10:11" ht="15" customHeight="1" x14ac:dyDescent="0.25">
      <c r="J6412" s="175"/>
      <c r="K6412" s="175"/>
    </row>
    <row r="6413" spans="10:11" ht="15" customHeight="1" x14ac:dyDescent="0.25">
      <c r="J6413" s="175"/>
      <c r="K6413" s="175"/>
    </row>
    <row r="6414" spans="10:11" ht="15" customHeight="1" x14ac:dyDescent="0.25">
      <c r="J6414" s="175"/>
      <c r="K6414" s="175"/>
    </row>
    <row r="6415" spans="10:11" ht="15" customHeight="1" x14ac:dyDescent="0.25">
      <c r="J6415" s="175"/>
      <c r="K6415" s="175"/>
    </row>
    <row r="6416" spans="10:11" ht="15" customHeight="1" x14ac:dyDescent="0.25">
      <c r="J6416" s="175"/>
      <c r="K6416" s="175"/>
    </row>
    <row r="6417" spans="10:11" ht="15" customHeight="1" x14ac:dyDescent="0.25">
      <c r="J6417" s="175"/>
      <c r="K6417" s="175"/>
    </row>
    <row r="6418" spans="10:11" ht="15" customHeight="1" x14ac:dyDescent="0.25">
      <c r="J6418" s="175"/>
      <c r="K6418" s="175"/>
    </row>
    <row r="6419" spans="10:11" ht="15" customHeight="1" x14ac:dyDescent="0.25">
      <c r="J6419" s="175"/>
      <c r="K6419" s="175"/>
    </row>
    <row r="6420" spans="10:11" ht="15" customHeight="1" x14ac:dyDescent="0.25">
      <c r="J6420" s="175"/>
      <c r="K6420" s="175"/>
    </row>
    <row r="6421" spans="10:11" ht="15" customHeight="1" x14ac:dyDescent="0.25">
      <c r="J6421" s="175"/>
      <c r="K6421" s="175"/>
    </row>
    <row r="6422" spans="10:11" ht="15" customHeight="1" x14ac:dyDescent="0.25">
      <c r="J6422" s="175"/>
      <c r="K6422" s="175"/>
    </row>
    <row r="6423" spans="10:11" ht="15" customHeight="1" x14ac:dyDescent="0.25">
      <c r="J6423" s="175"/>
      <c r="K6423" s="175"/>
    </row>
    <row r="6424" spans="10:11" ht="15" customHeight="1" x14ac:dyDescent="0.25">
      <c r="J6424" s="175"/>
      <c r="K6424" s="175"/>
    </row>
    <row r="6425" spans="10:11" ht="15" customHeight="1" x14ac:dyDescent="0.25">
      <c r="J6425" s="175"/>
      <c r="K6425" s="175"/>
    </row>
    <row r="6426" spans="10:11" ht="15" customHeight="1" x14ac:dyDescent="0.25">
      <c r="J6426" s="175"/>
      <c r="K6426" s="175"/>
    </row>
    <row r="6427" spans="10:11" ht="15" customHeight="1" x14ac:dyDescent="0.25">
      <c r="J6427" s="175"/>
      <c r="K6427" s="175"/>
    </row>
    <row r="6428" spans="10:11" ht="15" customHeight="1" x14ac:dyDescent="0.25">
      <c r="J6428" s="175"/>
      <c r="K6428" s="175"/>
    </row>
    <row r="6429" spans="10:11" ht="15" customHeight="1" x14ac:dyDescent="0.25">
      <c r="J6429" s="175"/>
      <c r="K6429" s="175"/>
    </row>
    <row r="6430" spans="10:11" ht="15" customHeight="1" x14ac:dyDescent="0.25">
      <c r="J6430" s="175"/>
      <c r="K6430" s="175"/>
    </row>
    <row r="6431" spans="10:11" ht="15" customHeight="1" x14ac:dyDescent="0.25">
      <c r="J6431" s="175"/>
      <c r="K6431" s="175"/>
    </row>
    <row r="6432" spans="10:11" ht="15" customHeight="1" x14ac:dyDescent="0.25">
      <c r="J6432" s="175"/>
      <c r="K6432" s="175"/>
    </row>
    <row r="6433" spans="10:11" ht="15" customHeight="1" x14ac:dyDescent="0.25">
      <c r="J6433" s="175"/>
      <c r="K6433" s="175"/>
    </row>
    <row r="6434" spans="10:11" ht="15" customHeight="1" x14ac:dyDescent="0.25">
      <c r="J6434" s="175"/>
      <c r="K6434" s="175"/>
    </row>
    <row r="6435" spans="10:11" ht="15" customHeight="1" x14ac:dyDescent="0.25">
      <c r="J6435" s="175"/>
      <c r="K6435" s="175"/>
    </row>
    <row r="6436" spans="10:11" ht="15" customHeight="1" x14ac:dyDescent="0.25">
      <c r="J6436" s="175"/>
      <c r="K6436" s="175"/>
    </row>
    <row r="6437" spans="10:11" ht="15" customHeight="1" x14ac:dyDescent="0.25">
      <c r="J6437" s="175"/>
      <c r="K6437" s="175"/>
    </row>
    <row r="6438" spans="10:11" ht="15" customHeight="1" x14ac:dyDescent="0.25">
      <c r="J6438" s="175"/>
      <c r="K6438" s="175"/>
    </row>
    <row r="6439" spans="10:11" ht="15" customHeight="1" x14ac:dyDescent="0.25">
      <c r="J6439" s="175"/>
      <c r="K6439" s="175"/>
    </row>
    <row r="6440" spans="10:11" ht="15" customHeight="1" x14ac:dyDescent="0.25">
      <c r="J6440" s="175"/>
      <c r="K6440" s="175"/>
    </row>
    <row r="6441" spans="10:11" ht="15" customHeight="1" x14ac:dyDescent="0.25">
      <c r="J6441" s="175"/>
      <c r="K6441" s="175"/>
    </row>
    <row r="6442" spans="10:11" ht="15" customHeight="1" x14ac:dyDescent="0.25">
      <c r="J6442" s="175"/>
      <c r="K6442" s="175"/>
    </row>
    <row r="6443" spans="10:11" ht="15" customHeight="1" x14ac:dyDescent="0.25">
      <c r="J6443" s="175"/>
      <c r="K6443" s="175"/>
    </row>
    <row r="6444" spans="10:11" ht="15" customHeight="1" x14ac:dyDescent="0.25">
      <c r="J6444" s="175"/>
      <c r="K6444" s="175"/>
    </row>
    <row r="6445" spans="10:11" ht="15" customHeight="1" x14ac:dyDescent="0.25">
      <c r="J6445" s="175"/>
      <c r="K6445" s="175"/>
    </row>
    <row r="6446" spans="10:11" ht="15" customHeight="1" x14ac:dyDescent="0.25">
      <c r="J6446" s="175"/>
      <c r="K6446" s="175"/>
    </row>
    <row r="6447" spans="10:11" ht="15" customHeight="1" x14ac:dyDescent="0.25">
      <c r="J6447" s="175"/>
      <c r="K6447" s="175"/>
    </row>
    <row r="6448" spans="10:11" ht="15" customHeight="1" x14ac:dyDescent="0.25">
      <c r="J6448" s="175"/>
      <c r="K6448" s="175"/>
    </row>
    <row r="6449" spans="10:11" ht="15" customHeight="1" x14ac:dyDescent="0.25">
      <c r="J6449" s="175"/>
      <c r="K6449" s="175"/>
    </row>
    <row r="6450" spans="10:11" ht="15" customHeight="1" x14ac:dyDescent="0.25">
      <c r="J6450" s="175"/>
      <c r="K6450" s="175"/>
    </row>
    <row r="6451" spans="10:11" ht="15" customHeight="1" x14ac:dyDescent="0.25">
      <c r="J6451" s="175"/>
      <c r="K6451" s="175"/>
    </row>
    <row r="6452" spans="10:11" ht="15" customHeight="1" x14ac:dyDescent="0.25">
      <c r="J6452" s="175"/>
      <c r="K6452" s="175"/>
    </row>
    <row r="6453" spans="10:11" ht="15" customHeight="1" x14ac:dyDescent="0.25">
      <c r="J6453" s="175"/>
      <c r="K6453" s="175"/>
    </row>
    <row r="6454" spans="10:11" ht="15" customHeight="1" x14ac:dyDescent="0.25">
      <c r="J6454" s="175"/>
      <c r="K6454" s="175"/>
    </row>
    <row r="6455" spans="10:11" ht="15" customHeight="1" x14ac:dyDescent="0.25">
      <c r="J6455" s="175"/>
      <c r="K6455" s="175"/>
    </row>
    <row r="6456" spans="10:11" ht="15" customHeight="1" x14ac:dyDescent="0.25">
      <c r="J6456" s="175"/>
      <c r="K6456" s="175"/>
    </row>
    <row r="6457" spans="10:11" ht="15" customHeight="1" x14ac:dyDescent="0.25">
      <c r="J6457" s="175"/>
      <c r="K6457" s="175"/>
    </row>
    <row r="6458" spans="10:11" ht="15" customHeight="1" x14ac:dyDescent="0.25">
      <c r="J6458" s="175"/>
      <c r="K6458" s="175"/>
    </row>
    <row r="6459" spans="10:11" ht="15" customHeight="1" x14ac:dyDescent="0.25">
      <c r="J6459" s="175"/>
      <c r="K6459" s="175"/>
    </row>
    <row r="6460" spans="10:11" ht="15" customHeight="1" x14ac:dyDescent="0.25">
      <c r="J6460" s="175"/>
      <c r="K6460" s="175"/>
    </row>
    <row r="6461" spans="10:11" ht="15" customHeight="1" x14ac:dyDescent="0.25">
      <c r="J6461" s="175"/>
      <c r="K6461" s="175"/>
    </row>
    <row r="6462" spans="10:11" ht="15" customHeight="1" x14ac:dyDescent="0.25">
      <c r="J6462" s="175"/>
      <c r="K6462" s="175"/>
    </row>
    <row r="6463" spans="10:11" ht="15" customHeight="1" x14ac:dyDescent="0.25">
      <c r="J6463" s="175"/>
      <c r="K6463" s="175"/>
    </row>
    <row r="6464" spans="10:11" ht="15" customHeight="1" x14ac:dyDescent="0.25">
      <c r="J6464" s="175"/>
      <c r="K6464" s="175"/>
    </row>
    <row r="6465" spans="10:11" ht="15" customHeight="1" x14ac:dyDescent="0.25">
      <c r="J6465" s="175"/>
      <c r="K6465" s="175"/>
    </row>
    <row r="6466" spans="10:11" ht="15" customHeight="1" x14ac:dyDescent="0.25">
      <c r="J6466" s="175"/>
      <c r="K6466" s="175"/>
    </row>
    <row r="6467" spans="10:11" ht="15" customHeight="1" x14ac:dyDescent="0.25">
      <c r="J6467" s="175"/>
      <c r="K6467" s="175"/>
    </row>
    <row r="6468" spans="10:11" ht="15" customHeight="1" x14ac:dyDescent="0.25">
      <c r="J6468" s="175"/>
      <c r="K6468" s="175"/>
    </row>
    <row r="6469" spans="10:11" ht="15" customHeight="1" x14ac:dyDescent="0.25">
      <c r="J6469" s="175"/>
      <c r="K6469" s="175"/>
    </row>
    <row r="6470" spans="10:11" ht="15" customHeight="1" x14ac:dyDescent="0.25">
      <c r="J6470" s="175"/>
      <c r="K6470" s="175"/>
    </row>
    <row r="6471" spans="10:11" ht="15" customHeight="1" x14ac:dyDescent="0.25">
      <c r="J6471" s="175"/>
      <c r="K6471" s="175"/>
    </row>
    <row r="6472" spans="10:11" ht="15" customHeight="1" x14ac:dyDescent="0.25">
      <c r="J6472" s="175"/>
      <c r="K6472" s="175"/>
    </row>
    <row r="6473" spans="10:11" ht="15" customHeight="1" x14ac:dyDescent="0.25">
      <c r="J6473" s="175"/>
      <c r="K6473" s="175"/>
    </row>
    <row r="6474" spans="10:11" ht="15" customHeight="1" x14ac:dyDescent="0.25">
      <c r="J6474" s="175"/>
      <c r="K6474" s="175"/>
    </row>
    <row r="6475" spans="10:11" ht="15" customHeight="1" x14ac:dyDescent="0.25">
      <c r="J6475" s="175"/>
      <c r="K6475" s="175"/>
    </row>
    <row r="6476" spans="10:11" ht="15" customHeight="1" x14ac:dyDescent="0.25">
      <c r="J6476" s="175"/>
      <c r="K6476" s="175"/>
    </row>
    <row r="6477" spans="10:11" ht="15" customHeight="1" x14ac:dyDescent="0.25">
      <c r="J6477" s="175"/>
      <c r="K6477" s="175"/>
    </row>
    <row r="6478" spans="10:11" ht="15" customHeight="1" x14ac:dyDescent="0.25">
      <c r="J6478" s="175"/>
      <c r="K6478" s="175"/>
    </row>
    <row r="6479" spans="10:11" ht="15" customHeight="1" x14ac:dyDescent="0.25">
      <c r="J6479" s="175"/>
      <c r="K6479" s="175"/>
    </row>
    <row r="6480" spans="10:11" ht="15" customHeight="1" x14ac:dyDescent="0.25">
      <c r="J6480" s="175"/>
      <c r="K6480" s="175"/>
    </row>
    <row r="6481" spans="10:11" ht="15" customHeight="1" x14ac:dyDescent="0.25">
      <c r="J6481" s="175"/>
      <c r="K6481" s="175"/>
    </row>
    <row r="6482" spans="10:11" ht="15" customHeight="1" x14ac:dyDescent="0.25">
      <c r="J6482" s="175"/>
      <c r="K6482" s="175"/>
    </row>
    <row r="6483" spans="10:11" ht="15" customHeight="1" x14ac:dyDescent="0.25">
      <c r="J6483" s="175"/>
      <c r="K6483" s="175"/>
    </row>
    <row r="6484" spans="10:11" ht="15" customHeight="1" x14ac:dyDescent="0.25">
      <c r="J6484" s="175"/>
      <c r="K6484" s="175"/>
    </row>
    <row r="6485" spans="10:11" ht="15" customHeight="1" x14ac:dyDescent="0.25">
      <c r="J6485" s="175"/>
      <c r="K6485" s="175"/>
    </row>
    <row r="6486" spans="10:11" ht="15" customHeight="1" x14ac:dyDescent="0.25">
      <c r="J6486" s="175"/>
      <c r="K6486" s="175"/>
    </row>
    <row r="6487" spans="10:11" ht="15" customHeight="1" x14ac:dyDescent="0.25">
      <c r="J6487" s="175"/>
      <c r="K6487" s="175"/>
    </row>
    <row r="6488" spans="10:11" ht="15" customHeight="1" x14ac:dyDescent="0.25">
      <c r="J6488" s="175"/>
      <c r="K6488" s="175"/>
    </row>
    <row r="6489" spans="10:11" ht="15" customHeight="1" x14ac:dyDescent="0.25">
      <c r="J6489" s="175"/>
      <c r="K6489" s="175"/>
    </row>
    <row r="6490" spans="10:11" ht="15" customHeight="1" x14ac:dyDescent="0.25">
      <c r="J6490" s="175"/>
      <c r="K6490" s="175"/>
    </row>
    <row r="6491" spans="10:11" ht="15" customHeight="1" x14ac:dyDescent="0.25">
      <c r="J6491" s="175"/>
      <c r="K6491" s="175"/>
    </row>
    <row r="6492" spans="10:11" ht="15" customHeight="1" x14ac:dyDescent="0.25">
      <c r="J6492" s="175"/>
      <c r="K6492" s="175"/>
    </row>
    <row r="6493" spans="10:11" ht="15" customHeight="1" x14ac:dyDescent="0.25">
      <c r="J6493" s="175"/>
      <c r="K6493" s="175"/>
    </row>
    <row r="6494" spans="10:11" ht="15" customHeight="1" x14ac:dyDescent="0.25">
      <c r="J6494" s="175"/>
      <c r="K6494" s="175"/>
    </row>
    <row r="6495" spans="10:11" ht="15" customHeight="1" x14ac:dyDescent="0.25">
      <c r="J6495" s="175"/>
      <c r="K6495" s="175"/>
    </row>
    <row r="6496" spans="10:11" ht="15" customHeight="1" x14ac:dyDescent="0.25">
      <c r="J6496" s="175"/>
      <c r="K6496" s="175"/>
    </row>
    <row r="6497" spans="10:11" ht="15" customHeight="1" x14ac:dyDescent="0.25">
      <c r="J6497" s="175"/>
      <c r="K6497" s="175"/>
    </row>
    <row r="6498" spans="10:11" ht="15" customHeight="1" x14ac:dyDescent="0.25">
      <c r="J6498" s="175"/>
      <c r="K6498" s="175"/>
    </row>
    <row r="6499" spans="10:11" ht="15" customHeight="1" x14ac:dyDescent="0.25">
      <c r="J6499" s="175"/>
      <c r="K6499" s="175"/>
    </row>
    <row r="6500" spans="10:11" ht="15" customHeight="1" x14ac:dyDescent="0.25">
      <c r="J6500" s="175"/>
      <c r="K6500" s="175"/>
    </row>
    <row r="6501" spans="10:11" ht="15" customHeight="1" x14ac:dyDescent="0.25">
      <c r="J6501" s="175"/>
      <c r="K6501" s="175"/>
    </row>
    <row r="6502" spans="10:11" ht="15" customHeight="1" x14ac:dyDescent="0.25">
      <c r="J6502" s="175"/>
      <c r="K6502" s="175"/>
    </row>
    <row r="6503" spans="10:11" ht="15" customHeight="1" x14ac:dyDescent="0.25">
      <c r="J6503" s="175"/>
      <c r="K6503" s="175"/>
    </row>
    <row r="6504" spans="10:11" ht="15" customHeight="1" x14ac:dyDescent="0.25">
      <c r="J6504" s="175"/>
      <c r="K6504" s="175"/>
    </row>
    <row r="6505" spans="10:11" ht="15" customHeight="1" x14ac:dyDescent="0.25">
      <c r="J6505" s="175"/>
      <c r="K6505" s="175"/>
    </row>
    <row r="6506" spans="10:11" ht="15" customHeight="1" x14ac:dyDescent="0.25">
      <c r="J6506" s="175"/>
      <c r="K6506" s="175"/>
    </row>
    <row r="6507" spans="10:11" ht="15" customHeight="1" x14ac:dyDescent="0.25">
      <c r="J6507" s="175"/>
      <c r="K6507" s="175"/>
    </row>
    <row r="6508" spans="10:11" ht="15" customHeight="1" x14ac:dyDescent="0.25">
      <c r="J6508" s="175"/>
      <c r="K6508" s="175"/>
    </row>
    <row r="6509" spans="10:11" ht="15" customHeight="1" x14ac:dyDescent="0.25">
      <c r="J6509" s="175"/>
      <c r="K6509" s="175"/>
    </row>
    <row r="6510" spans="10:11" ht="15" customHeight="1" x14ac:dyDescent="0.25">
      <c r="J6510" s="175"/>
      <c r="K6510" s="175"/>
    </row>
    <row r="6511" spans="10:11" ht="15" customHeight="1" x14ac:dyDescent="0.25">
      <c r="J6511" s="175"/>
      <c r="K6511" s="175"/>
    </row>
    <row r="6512" spans="10:11" ht="15" customHeight="1" x14ac:dyDescent="0.25">
      <c r="J6512" s="175"/>
      <c r="K6512" s="175"/>
    </row>
    <row r="6513" spans="10:11" ht="15" customHeight="1" x14ac:dyDescent="0.25">
      <c r="J6513" s="175"/>
      <c r="K6513" s="175"/>
    </row>
    <row r="6514" spans="10:11" ht="15" customHeight="1" x14ac:dyDescent="0.25">
      <c r="J6514" s="175"/>
      <c r="K6514" s="175"/>
    </row>
    <row r="6515" spans="10:11" ht="15" customHeight="1" x14ac:dyDescent="0.25">
      <c r="J6515" s="175"/>
      <c r="K6515" s="175"/>
    </row>
    <row r="6516" spans="10:11" ht="15" customHeight="1" x14ac:dyDescent="0.25">
      <c r="J6516" s="175"/>
      <c r="K6516" s="175"/>
    </row>
    <row r="6517" spans="10:11" ht="15" customHeight="1" x14ac:dyDescent="0.25">
      <c r="J6517" s="175"/>
      <c r="K6517" s="175"/>
    </row>
    <row r="6518" spans="10:11" ht="15" customHeight="1" x14ac:dyDescent="0.25">
      <c r="J6518" s="175"/>
      <c r="K6518" s="175"/>
    </row>
    <row r="6519" spans="10:11" ht="15" customHeight="1" x14ac:dyDescent="0.25">
      <c r="J6519" s="175"/>
      <c r="K6519" s="175"/>
    </row>
    <row r="6520" spans="10:11" ht="15" customHeight="1" x14ac:dyDescent="0.25">
      <c r="J6520" s="175"/>
      <c r="K6520" s="175"/>
    </row>
    <row r="6521" spans="10:11" ht="15" customHeight="1" x14ac:dyDescent="0.25">
      <c r="J6521" s="175"/>
      <c r="K6521" s="175"/>
    </row>
    <row r="6522" spans="10:11" ht="15" customHeight="1" x14ac:dyDescent="0.25">
      <c r="J6522" s="175"/>
      <c r="K6522" s="175"/>
    </row>
    <row r="6523" spans="10:11" ht="15" customHeight="1" x14ac:dyDescent="0.25">
      <c r="J6523" s="175"/>
      <c r="K6523" s="175"/>
    </row>
    <row r="6524" spans="10:11" ht="15" customHeight="1" x14ac:dyDescent="0.25">
      <c r="J6524" s="175"/>
      <c r="K6524" s="175"/>
    </row>
    <row r="6525" spans="10:11" ht="15" customHeight="1" x14ac:dyDescent="0.25">
      <c r="J6525" s="175"/>
      <c r="K6525" s="175"/>
    </row>
    <row r="6526" spans="10:11" ht="15" customHeight="1" x14ac:dyDescent="0.25">
      <c r="J6526" s="175"/>
      <c r="K6526" s="175"/>
    </row>
    <row r="6527" spans="10:11" ht="15" customHeight="1" x14ac:dyDescent="0.25">
      <c r="J6527" s="175"/>
      <c r="K6527" s="175"/>
    </row>
    <row r="6528" spans="10:11" ht="15" customHeight="1" x14ac:dyDescent="0.25">
      <c r="J6528" s="175"/>
      <c r="K6528" s="175"/>
    </row>
    <row r="6529" spans="10:11" ht="15" customHeight="1" x14ac:dyDescent="0.25">
      <c r="J6529" s="175"/>
      <c r="K6529" s="175"/>
    </row>
    <row r="6530" spans="10:11" ht="15" customHeight="1" x14ac:dyDescent="0.25">
      <c r="J6530" s="175"/>
      <c r="K6530" s="175"/>
    </row>
    <row r="6531" spans="10:11" ht="15" customHeight="1" x14ac:dyDescent="0.25">
      <c r="J6531" s="175"/>
      <c r="K6531" s="175"/>
    </row>
    <row r="6532" spans="10:11" ht="15" customHeight="1" x14ac:dyDescent="0.25">
      <c r="J6532" s="175"/>
      <c r="K6532" s="175"/>
    </row>
    <row r="6533" spans="10:11" ht="15" customHeight="1" x14ac:dyDescent="0.25">
      <c r="J6533" s="175"/>
      <c r="K6533" s="175"/>
    </row>
    <row r="6534" spans="10:11" ht="15" customHeight="1" x14ac:dyDescent="0.25">
      <c r="J6534" s="175"/>
      <c r="K6534" s="175"/>
    </row>
    <row r="6535" spans="10:11" ht="15" customHeight="1" x14ac:dyDescent="0.25">
      <c r="J6535" s="175"/>
      <c r="K6535" s="175"/>
    </row>
    <row r="6536" spans="10:11" ht="15" customHeight="1" x14ac:dyDescent="0.25">
      <c r="J6536" s="175"/>
      <c r="K6536" s="175"/>
    </row>
    <row r="6537" spans="10:11" ht="15" customHeight="1" x14ac:dyDescent="0.25">
      <c r="J6537" s="175"/>
      <c r="K6537" s="175"/>
    </row>
    <row r="6538" spans="10:11" ht="15" customHeight="1" x14ac:dyDescent="0.25">
      <c r="J6538" s="175"/>
      <c r="K6538" s="175"/>
    </row>
    <row r="6539" spans="10:11" ht="15" customHeight="1" x14ac:dyDescent="0.25">
      <c r="J6539" s="175"/>
      <c r="K6539" s="175"/>
    </row>
    <row r="6540" spans="10:11" ht="15" customHeight="1" x14ac:dyDescent="0.25">
      <c r="J6540" s="175"/>
      <c r="K6540" s="175"/>
    </row>
    <row r="6541" spans="10:11" ht="15" customHeight="1" x14ac:dyDescent="0.25">
      <c r="J6541" s="175"/>
      <c r="K6541" s="175"/>
    </row>
    <row r="6542" spans="10:11" ht="15" customHeight="1" x14ac:dyDescent="0.25">
      <c r="J6542" s="175"/>
      <c r="K6542" s="175"/>
    </row>
    <row r="6543" spans="10:11" ht="15" customHeight="1" x14ac:dyDescent="0.25">
      <c r="J6543" s="175"/>
      <c r="K6543" s="175"/>
    </row>
    <row r="6544" spans="10:11" ht="15" customHeight="1" x14ac:dyDescent="0.25">
      <c r="J6544" s="175"/>
      <c r="K6544" s="175"/>
    </row>
    <row r="6545" spans="10:11" ht="15" customHeight="1" x14ac:dyDescent="0.25">
      <c r="J6545" s="175"/>
      <c r="K6545" s="175"/>
    </row>
    <row r="6546" spans="10:11" ht="15" customHeight="1" x14ac:dyDescent="0.25">
      <c r="J6546" s="175"/>
      <c r="K6546" s="175"/>
    </row>
    <row r="6547" spans="10:11" ht="15" customHeight="1" x14ac:dyDescent="0.25">
      <c r="J6547" s="175"/>
      <c r="K6547" s="175"/>
    </row>
    <row r="6548" spans="10:11" ht="15" customHeight="1" x14ac:dyDescent="0.25">
      <c r="J6548" s="175"/>
      <c r="K6548" s="175"/>
    </row>
    <row r="6549" spans="10:11" ht="15" customHeight="1" x14ac:dyDescent="0.25">
      <c r="J6549" s="175"/>
      <c r="K6549" s="175"/>
    </row>
    <row r="6550" spans="10:11" ht="15" customHeight="1" x14ac:dyDescent="0.25">
      <c r="J6550" s="175"/>
      <c r="K6550" s="175"/>
    </row>
    <row r="6551" spans="10:11" ht="15" customHeight="1" x14ac:dyDescent="0.25">
      <c r="J6551" s="175"/>
      <c r="K6551" s="175"/>
    </row>
    <row r="6552" spans="10:11" ht="15" customHeight="1" x14ac:dyDescent="0.25">
      <c r="J6552" s="175"/>
      <c r="K6552" s="175"/>
    </row>
    <row r="6553" spans="10:11" ht="15" customHeight="1" x14ac:dyDescent="0.25">
      <c r="J6553" s="175"/>
      <c r="K6553" s="175"/>
    </row>
    <row r="6554" spans="10:11" ht="15" customHeight="1" x14ac:dyDescent="0.25">
      <c r="J6554" s="175"/>
      <c r="K6554" s="175"/>
    </row>
    <row r="6555" spans="10:11" ht="15" customHeight="1" x14ac:dyDescent="0.25">
      <c r="J6555" s="175"/>
      <c r="K6555" s="175"/>
    </row>
    <row r="6556" spans="10:11" ht="15" customHeight="1" x14ac:dyDescent="0.25">
      <c r="J6556" s="175"/>
      <c r="K6556" s="175"/>
    </row>
    <row r="6557" spans="10:11" ht="15" customHeight="1" x14ac:dyDescent="0.25">
      <c r="J6557" s="175"/>
      <c r="K6557" s="175"/>
    </row>
    <row r="6558" spans="10:11" ht="15" customHeight="1" x14ac:dyDescent="0.25">
      <c r="J6558" s="175"/>
      <c r="K6558" s="175"/>
    </row>
    <row r="6559" spans="10:11" ht="15" customHeight="1" x14ac:dyDescent="0.25">
      <c r="J6559" s="175"/>
      <c r="K6559" s="175"/>
    </row>
    <row r="6560" spans="10:11" ht="15" customHeight="1" x14ac:dyDescent="0.25">
      <c r="J6560" s="175"/>
      <c r="K6560" s="175"/>
    </row>
    <row r="6561" spans="10:11" ht="15" customHeight="1" x14ac:dyDescent="0.25">
      <c r="J6561" s="175"/>
      <c r="K6561" s="175"/>
    </row>
    <row r="6562" spans="10:11" ht="15" customHeight="1" x14ac:dyDescent="0.25">
      <c r="J6562" s="175"/>
      <c r="K6562" s="175"/>
    </row>
    <row r="6563" spans="10:11" ht="15" customHeight="1" x14ac:dyDescent="0.25">
      <c r="J6563" s="175"/>
      <c r="K6563" s="175"/>
    </row>
    <row r="6564" spans="10:11" ht="15" customHeight="1" x14ac:dyDescent="0.25">
      <c r="J6564" s="175"/>
      <c r="K6564" s="175"/>
    </row>
    <row r="6565" spans="10:11" ht="15" customHeight="1" x14ac:dyDescent="0.25">
      <c r="J6565" s="175"/>
      <c r="K6565" s="175"/>
    </row>
    <row r="6566" spans="10:11" ht="15" customHeight="1" x14ac:dyDescent="0.25">
      <c r="J6566" s="175"/>
      <c r="K6566" s="175"/>
    </row>
    <row r="6567" spans="10:11" ht="15" customHeight="1" x14ac:dyDescent="0.25">
      <c r="J6567" s="175"/>
      <c r="K6567" s="175"/>
    </row>
    <row r="6568" spans="10:11" ht="15" customHeight="1" x14ac:dyDescent="0.25">
      <c r="J6568" s="175"/>
      <c r="K6568" s="175"/>
    </row>
    <row r="6569" spans="10:11" ht="15" customHeight="1" x14ac:dyDescent="0.25">
      <c r="J6569" s="175"/>
      <c r="K6569" s="175"/>
    </row>
    <row r="6570" spans="10:11" ht="15" customHeight="1" x14ac:dyDescent="0.25">
      <c r="J6570" s="175"/>
      <c r="K6570" s="175"/>
    </row>
    <row r="6571" spans="10:11" ht="15" customHeight="1" x14ac:dyDescent="0.25">
      <c r="J6571" s="175"/>
      <c r="K6571" s="175"/>
    </row>
    <row r="6572" spans="10:11" ht="15" customHeight="1" x14ac:dyDescent="0.25">
      <c r="J6572" s="175"/>
      <c r="K6572" s="175"/>
    </row>
    <row r="6573" spans="10:11" ht="15" customHeight="1" x14ac:dyDescent="0.25">
      <c r="J6573" s="175"/>
      <c r="K6573" s="175"/>
    </row>
    <row r="6574" spans="10:11" ht="15" customHeight="1" x14ac:dyDescent="0.25">
      <c r="J6574" s="175"/>
      <c r="K6574" s="175"/>
    </row>
    <row r="6575" spans="10:11" ht="15" customHeight="1" x14ac:dyDescent="0.25">
      <c r="J6575" s="175"/>
      <c r="K6575" s="175"/>
    </row>
    <row r="6576" spans="10:11" ht="15" customHeight="1" x14ac:dyDescent="0.25">
      <c r="J6576" s="175"/>
      <c r="K6576" s="175"/>
    </row>
    <row r="6577" spans="10:11" ht="15" customHeight="1" x14ac:dyDescent="0.25">
      <c r="J6577" s="175"/>
      <c r="K6577" s="175"/>
    </row>
    <row r="6578" spans="10:11" ht="15" customHeight="1" x14ac:dyDescent="0.25">
      <c r="J6578" s="175"/>
      <c r="K6578" s="175"/>
    </row>
    <row r="6579" spans="10:11" ht="15" customHeight="1" x14ac:dyDescent="0.25">
      <c r="J6579" s="175"/>
      <c r="K6579" s="175"/>
    </row>
    <row r="6580" spans="10:11" ht="15" customHeight="1" x14ac:dyDescent="0.25">
      <c r="J6580" s="175"/>
      <c r="K6580" s="175"/>
    </row>
    <row r="6581" spans="10:11" ht="15" customHeight="1" x14ac:dyDescent="0.25">
      <c r="J6581" s="175"/>
      <c r="K6581" s="175"/>
    </row>
    <row r="6582" spans="10:11" ht="15" customHeight="1" x14ac:dyDescent="0.25">
      <c r="J6582" s="175"/>
      <c r="K6582" s="175"/>
    </row>
    <row r="6583" spans="10:11" ht="15" customHeight="1" x14ac:dyDescent="0.25">
      <c r="J6583" s="175"/>
      <c r="K6583" s="175"/>
    </row>
    <row r="6584" spans="10:11" ht="15" customHeight="1" x14ac:dyDescent="0.25">
      <c r="J6584" s="175"/>
      <c r="K6584" s="175"/>
    </row>
    <row r="6585" spans="10:11" ht="15" customHeight="1" x14ac:dyDescent="0.25">
      <c r="J6585" s="175"/>
      <c r="K6585" s="175"/>
    </row>
    <row r="6586" spans="10:11" ht="15" customHeight="1" x14ac:dyDescent="0.25">
      <c r="J6586" s="175"/>
      <c r="K6586" s="175"/>
    </row>
    <row r="6587" spans="10:11" ht="15" customHeight="1" x14ac:dyDescent="0.25">
      <c r="J6587" s="175"/>
      <c r="K6587" s="175"/>
    </row>
    <row r="6588" spans="10:11" ht="15" customHeight="1" x14ac:dyDescent="0.25">
      <c r="J6588" s="175"/>
      <c r="K6588" s="175"/>
    </row>
    <row r="6589" spans="10:11" ht="15" customHeight="1" x14ac:dyDescent="0.25">
      <c r="J6589" s="175"/>
      <c r="K6589" s="175"/>
    </row>
    <row r="6590" spans="10:11" ht="15" customHeight="1" x14ac:dyDescent="0.25">
      <c r="J6590" s="175"/>
      <c r="K6590" s="175"/>
    </row>
    <row r="6591" spans="10:11" ht="15" customHeight="1" x14ac:dyDescent="0.25">
      <c r="J6591" s="175"/>
      <c r="K6591" s="175"/>
    </row>
    <row r="6592" spans="10:11" ht="15" customHeight="1" x14ac:dyDescent="0.25">
      <c r="J6592" s="175"/>
      <c r="K6592" s="175"/>
    </row>
    <row r="6593" spans="10:11" ht="15" customHeight="1" x14ac:dyDescent="0.25">
      <c r="J6593" s="175"/>
      <c r="K6593" s="175"/>
    </row>
    <row r="6594" spans="10:11" ht="15" customHeight="1" x14ac:dyDescent="0.25">
      <c r="J6594" s="175"/>
      <c r="K6594" s="175"/>
    </row>
    <row r="6595" spans="10:11" ht="15" customHeight="1" x14ac:dyDescent="0.25">
      <c r="J6595" s="175"/>
      <c r="K6595" s="175"/>
    </row>
    <row r="6596" spans="10:11" ht="15" customHeight="1" x14ac:dyDescent="0.25">
      <c r="J6596" s="175"/>
      <c r="K6596" s="175"/>
    </row>
    <row r="6597" spans="10:11" ht="15" customHeight="1" x14ac:dyDescent="0.25">
      <c r="J6597" s="175"/>
      <c r="K6597" s="175"/>
    </row>
    <row r="6598" spans="10:11" ht="15" customHeight="1" x14ac:dyDescent="0.25">
      <c r="J6598" s="175"/>
      <c r="K6598" s="175"/>
    </row>
    <row r="6599" spans="10:11" ht="15" customHeight="1" x14ac:dyDescent="0.25">
      <c r="J6599" s="175"/>
      <c r="K6599" s="175"/>
    </row>
    <row r="6600" spans="10:11" ht="15" customHeight="1" x14ac:dyDescent="0.25">
      <c r="J6600" s="175"/>
      <c r="K6600" s="175"/>
    </row>
    <row r="6601" spans="10:11" ht="15" customHeight="1" x14ac:dyDescent="0.25">
      <c r="J6601" s="175"/>
      <c r="K6601" s="175"/>
    </row>
    <row r="6602" spans="10:11" ht="15" customHeight="1" x14ac:dyDescent="0.25">
      <c r="J6602" s="175"/>
      <c r="K6602" s="175"/>
    </row>
    <row r="6603" spans="10:11" ht="15" customHeight="1" x14ac:dyDescent="0.25">
      <c r="J6603" s="175"/>
      <c r="K6603" s="175"/>
    </row>
    <row r="6604" spans="10:11" ht="15" customHeight="1" x14ac:dyDescent="0.25">
      <c r="J6604" s="175"/>
      <c r="K6604" s="175"/>
    </row>
    <row r="6605" spans="10:11" ht="15" customHeight="1" x14ac:dyDescent="0.25">
      <c r="J6605" s="175"/>
      <c r="K6605" s="175"/>
    </row>
    <row r="6606" spans="10:11" ht="15" customHeight="1" x14ac:dyDescent="0.25">
      <c r="J6606" s="175"/>
      <c r="K6606" s="175"/>
    </row>
    <row r="6607" spans="10:11" ht="15" customHeight="1" x14ac:dyDescent="0.25">
      <c r="J6607" s="175"/>
      <c r="K6607" s="175"/>
    </row>
    <row r="6608" spans="10:11" ht="15" customHeight="1" x14ac:dyDescent="0.25">
      <c r="J6608" s="175"/>
      <c r="K6608" s="175"/>
    </row>
    <row r="6609" spans="10:11" ht="15" customHeight="1" x14ac:dyDescent="0.25">
      <c r="J6609" s="175"/>
      <c r="K6609" s="175"/>
    </row>
    <row r="6610" spans="10:11" ht="15" customHeight="1" x14ac:dyDescent="0.25">
      <c r="J6610" s="175"/>
      <c r="K6610" s="175"/>
    </row>
    <row r="6611" spans="10:11" ht="15" customHeight="1" x14ac:dyDescent="0.25">
      <c r="J6611" s="175"/>
      <c r="K6611" s="175"/>
    </row>
    <row r="6612" spans="10:11" ht="15" customHeight="1" x14ac:dyDescent="0.25">
      <c r="J6612" s="175"/>
      <c r="K6612" s="175"/>
    </row>
    <row r="6613" spans="10:11" ht="15" customHeight="1" x14ac:dyDescent="0.25">
      <c r="J6613" s="175"/>
      <c r="K6613" s="175"/>
    </row>
    <row r="6614" spans="10:11" ht="15" customHeight="1" x14ac:dyDescent="0.25">
      <c r="J6614" s="175"/>
      <c r="K6614" s="175"/>
    </row>
    <row r="6615" spans="10:11" ht="15" customHeight="1" x14ac:dyDescent="0.25">
      <c r="J6615" s="175"/>
      <c r="K6615" s="175"/>
    </row>
    <row r="6616" spans="10:11" ht="15" customHeight="1" x14ac:dyDescent="0.25">
      <c r="J6616" s="175"/>
      <c r="K6616" s="175"/>
    </row>
    <row r="6617" spans="10:11" ht="15" customHeight="1" x14ac:dyDescent="0.25">
      <c r="J6617" s="175"/>
      <c r="K6617" s="175"/>
    </row>
    <row r="6618" spans="10:11" ht="15" customHeight="1" x14ac:dyDescent="0.25">
      <c r="J6618" s="175"/>
      <c r="K6618" s="175"/>
    </row>
    <row r="6619" spans="10:11" ht="15" customHeight="1" x14ac:dyDescent="0.25">
      <c r="J6619" s="175"/>
      <c r="K6619" s="175"/>
    </row>
    <row r="6620" spans="10:11" ht="15" customHeight="1" x14ac:dyDescent="0.25">
      <c r="J6620" s="175"/>
      <c r="K6620" s="175"/>
    </row>
    <row r="6621" spans="10:11" ht="15" customHeight="1" x14ac:dyDescent="0.25">
      <c r="J6621" s="175"/>
      <c r="K6621" s="175"/>
    </row>
    <row r="6622" spans="10:11" ht="15" customHeight="1" x14ac:dyDescent="0.25">
      <c r="J6622" s="175"/>
      <c r="K6622" s="175"/>
    </row>
    <row r="6623" spans="10:11" ht="15" customHeight="1" x14ac:dyDescent="0.25">
      <c r="J6623" s="175"/>
      <c r="K6623" s="175"/>
    </row>
    <row r="6624" spans="10:11" ht="15" customHeight="1" x14ac:dyDescent="0.25">
      <c r="J6624" s="175"/>
      <c r="K6624" s="175"/>
    </row>
    <row r="6625" spans="10:11" ht="15" customHeight="1" x14ac:dyDescent="0.25">
      <c r="J6625" s="175"/>
      <c r="K6625" s="175"/>
    </row>
    <row r="6626" spans="10:11" ht="15" customHeight="1" x14ac:dyDescent="0.25">
      <c r="J6626" s="175"/>
      <c r="K6626" s="175"/>
    </row>
    <row r="6627" spans="10:11" ht="15" customHeight="1" x14ac:dyDescent="0.25">
      <c r="J6627" s="175"/>
      <c r="K6627" s="175"/>
    </row>
    <row r="6628" spans="10:11" ht="15" customHeight="1" x14ac:dyDescent="0.25">
      <c r="J6628" s="175"/>
      <c r="K6628" s="175"/>
    </row>
    <row r="6629" spans="10:11" ht="15" customHeight="1" x14ac:dyDescent="0.25">
      <c r="J6629" s="175"/>
      <c r="K6629" s="175"/>
    </row>
    <row r="6630" spans="10:11" ht="15" customHeight="1" x14ac:dyDescent="0.25">
      <c r="J6630" s="175"/>
      <c r="K6630" s="175"/>
    </row>
    <row r="6631" spans="10:11" ht="15" customHeight="1" x14ac:dyDescent="0.25">
      <c r="J6631" s="175"/>
      <c r="K6631" s="175"/>
    </row>
    <row r="6632" spans="10:11" ht="15" customHeight="1" x14ac:dyDescent="0.25">
      <c r="J6632" s="175"/>
      <c r="K6632" s="175"/>
    </row>
    <row r="6633" spans="10:11" ht="15" customHeight="1" x14ac:dyDescent="0.25">
      <c r="J6633" s="175"/>
      <c r="K6633" s="175"/>
    </row>
    <row r="6634" spans="10:11" ht="15" customHeight="1" x14ac:dyDescent="0.25">
      <c r="J6634" s="175"/>
      <c r="K6634" s="175"/>
    </row>
    <row r="6635" spans="10:11" ht="15" customHeight="1" x14ac:dyDescent="0.25">
      <c r="J6635" s="175"/>
      <c r="K6635" s="175"/>
    </row>
    <row r="6636" spans="10:11" ht="15" customHeight="1" x14ac:dyDescent="0.25">
      <c r="J6636" s="175"/>
      <c r="K6636" s="175"/>
    </row>
    <row r="6637" spans="10:11" ht="15" customHeight="1" x14ac:dyDescent="0.25">
      <c r="J6637" s="175"/>
      <c r="K6637" s="175"/>
    </row>
    <row r="6638" spans="10:11" ht="15" customHeight="1" x14ac:dyDescent="0.25">
      <c r="J6638" s="175"/>
      <c r="K6638" s="175"/>
    </row>
    <row r="6639" spans="10:11" ht="15" customHeight="1" x14ac:dyDescent="0.25">
      <c r="J6639" s="175"/>
      <c r="K6639" s="175"/>
    </row>
    <row r="6640" spans="10:11" ht="15" customHeight="1" x14ac:dyDescent="0.25">
      <c r="J6640" s="175"/>
      <c r="K6640" s="175"/>
    </row>
    <row r="6641" spans="10:11" ht="15" customHeight="1" x14ac:dyDescent="0.25">
      <c r="J6641" s="175"/>
      <c r="K6641" s="175"/>
    </row>
    <row r="6642" spans="10:11" ht="15" customHeight="1" x14ac:dyDescent="0.25">
      <c r="J6642" s="175"/>
      <c r="K6642" s="175"/>
    </row>
    <row r="6643" spans="10:11" ht="15" customHeight="1" x14ac:dyDescent="0.25">
      <c r="J6643" s="175"/>
      <c r="K6643" s="175"/>
    </row>
    <row r="6644" spans="10:11" ht="15" customHeight="1" x14ac:dyDescent="0.25">
      <c r="J6644" s="175"/>
      <c r="K6644" s="175"/>
    </row>
    <row r="6645" spans="10:11" ht="15" customHeight="1" x14ac:dyDescent="0.25">
      <c r="J6645" s="175"/>
      <c r="K6645" s="175"/>
    </row>
    <row r="6646" spans="10:11" ht="15" customHeight="1" x14ac:dyDescent="0.25">
      <c r="J6646" s="175"/>
      <c r="K6646" s="175"/>
    </row>
    <row r="6647" spans="10:11" ht="15" customHeight="1" x14ac:dyDescent="0.25">
      <c r="J6647" s="175"/>
      <c r="K6647" s="175"/>
    </row>
    <row r="6648" spans="10:11" ht="15" customHeight="1" x14ac:dyDescent="0.25">
      <c r="J6648" s="175"/>
      <c r="K6648" s="175"/>
    </row>
    <row r="6649" spans="10:11" ht="15" customHeight="1" x14ac:dyDescent="0.25">
      <c r="J6649" s="175"/>
      <c r="K6649" s="175"/>
    </row>
    <row r="6650" spans="10:11" ht="15" customHeight="1" x14ac:dyDescent="0.25">
      <c r="J6650" s="175"/>
      <c r="K6650" s="175"/>
    </row>
    <row r="6651" spans="10:11" ht="15" customHeight="1" x14ac:dyDescent="0.25">
      <c r="J6651" s="175"/>
      <c r="K6651" s="175"/>
    </row>
    <row r="6652" spans="10:11" ht="15" customHeight="1" x14ac:dyDescent="0.25">
      <c r="J6652" s="175"/>
      <c r="K6652" s="175"/>
    </row>
    <row r="6653" spans="10:11" ht="15" customHeight="1" x14ac:dyDescent="0.25">
      <c r="J6653" s="175"/>
      <c r="K6653" s="175"/>
    </row>
    <row r="6654" spans="10:11" ht="15" customHeight="1" x14ac:dyDescent="0.25">
      <c r="J6654" s="175"/>
      <c r="K6654" s="175"/>
    </row>
    <row r="6655" spans="10:11" ht="15" customHeight="1" x14ac:dyDescent="0.25">
      <c r="J6655" s="175"/>
      <c r="K6655" s="175"/>
    </row>
    <row r="6656" spans="10:11" ht="15" customHeight="1" x14ac:dyDescent="0.25">
      <c r="J6656" s="175"/>
      <c r="K6656" s="175"/>
    </row>
    <row r="6657" spans="10:11" ht="15" customHeight="1" x14ac:dyDescent="0.25">
      <c r="J6657" s="175"/>
      <c r="K6657" s="175"/>
    </row>
    <row r="6658" spans="10:11" ht="15" customHeight="1" x14ac:dyDescent="0.25">
      <c r="J6658" s="175"/>
      <c r="K6658" s="175"/>
    </row>
    <row r="6659" spans="10:11" ht="15" customHeight="1" x14ac:dyDescent="0.25">
      <c r="J6659" s="175"/>
      <c r="K6659" s="175"/>
    </row>
    <row r="6660" spans="10:11" ht="15" customHeight="1" x14ac:dyDescent="0.25">
      <c r="J6660" s="175"/>
      <c r="K6660" s="175"/>
    </row>
    <row r="6661" spans="10:11" ht="15" customHeight="1" x14ac:dyDescent="0.25">
      <c r="J6661" s="175"/>
      <c r="K6661" s="175"/>
    </row>
    <row r="6662" spans="10:11" ht="15" customHeight="1" x14ac:dyDescent="0.25">
      <c r="J6662" s="175"/>
      <c r="K6662" s="175"/>
    </row>
    <row r="6663" spans="10:11" ht="15" customHeight="1" x14ac:dyDescent="0.25">
      <c r="J6663" s="175"/>
      <c r="K6663" s="175"/>
    </row>
    <row r="6664" spans="10:11" ht="15" customHeight="1" x14ac:dyDescent="0.25">
      <c r="J6664" s="175"/>
      <c r="K6664" s="175"/>
    </row>
    <row r="6665" spans="10:11" ht="15" customHeight="1" x14ac:dyDescent="0.25">
      <c r="J6665" s="175"/>
      <c r="K6665" s="175"/>
    </row>
    <row r="6666" spans="10:11" ht="15" customHeight="1" x14ac:dyDescent="0.25">
      <c r="J6666" s="175"/>
      <c r="K6666" s="175"/>
    </row>
    <row r="6667" spans="10:11" ht="15" customHeight="1" x14ac:dyDescent="0.25">
      <c r="J6667" s="175"/>
      <c r="K6667" s="175"/>
    </row>
    <row r="6668" spans="10:11" ht="15" customHeight="1" x14ac:dyDescent="0.25">
      <c r="J6668" s="175"/>
      <c r="K6668" s="175"/>
    </row>
    <row r="6669" spans="10:11" ht="15" customHeight="1" x14ac:dyDescent="0.25">
      <c r="J6669" s="175"/>
      <c r="K6669" s="175"/>
    </row>
    <row r="6670" spans="10:11" ht="15" customHeight="1" x14ac:dyDescent="0.25">
      <c r="J6670" s="175"/>
      <c r="K6670" s="175"/>
    </row>
    <row r="6671" spans="10:11" ht="15" customHeight="1" x14ac:dyDescent="0.25">
      <c r="J6671" s="175"/>
      <c r="K6671" s="175"/>
    </row>
    <row r="6672" spans="10:11" ht="15" customHeight="1" x14ac:dyDescent="0.25">
      <c r="J6672" s="175"/>
      <c r="K6672" s="175"/>
    </row>
    <row r="6673" spans="10:11" ht="15" customHeight="1" x14ac:dyDescent="0.25">
      <c r="J6673" s="175"/>
      <c r="K6673" s="175"/>
    </row>
    <row r="6674" spans="10:11" ht="15" customHeight="1" x14ac:dyDescent="0.25">
      <c r="J6674" s="175"/>
      <c r="K6674" s="175"/>
    </row>
    <row r="6675" spans="10:11" ht="15" customHeight="1" x14ac:dyDescent="0.25">
      <c r="J6675" s="175"/>
      <c r="K6675" s="175"/>
    </row>
    <row r="6676" spans="10:11" ht="15" customHeight="1" x14ac:dyDescent="0.25">
      <c r="J6676" s="175"/>
      <c r="K6676" s="175"/>
    </row>
    <row r="6677" spans="10:11" ht="15" customHeight="1" x14ac:dyDescent="0.25">
      <c r="J6677" s="175"/>
      <c r="K6677" s="175"/>
    </row>
    <row r="6678" spans="10:11" ht="15" customHeight="1" x14ac:dyDescent="0.25">
      <c r="J6678" s="175"/>
      <c r="K6678" s="175"/>
    </row>
    <row r="6679" spans="10:11" ht="15" customHeight="1" x14ac:dyDescent="0.25">
      <c r="J6679" s="175"/>
      <c r="K6679" s="175"/>
    </row>
    <row r="6680" spans="10:11" ht="15" customHeight="1" x14ac:dyDescent="0.25">
      <c r="J6680" s="175"/>
      <c r="K6680" s="175"/>
    </row>
    <row r="6681" spans="10:11" ht="15" customHeight="1" x14ac:dyDescent="0.25">
      <c r="J6681" s="175"/>
      <c r="K6681" s="175"/>
    </row>
    <row r="6682" spans="10:11" ht="15" customHeight="1" x14ac:dyDescent="0.25">
      <c r="J6682" s="175"/>
      <c r="K6682" s="175"/>
    </row>
    <row r="6683" spans="10:11" ht="15" customHeight="1" x14ac:dyDescent="0.25">
      <c r="J6683" s="175"/>
      <c r="K6683" s="175"/>
    </row>
    <row r="6684" spans="10:11" ht="15" customHeight="1" x14ac:dyDescent="0.25">
      <c r="J6684" s="175"/>
      <c r="K6684" s="175"/>
    </row>
    <row r="6685" spans="10:11" ht="15" customHeight="1" x14ac:dyDescent="0.25">
      <c r="J6685" s="175"/>
      <c r="K6685" s="175"/>
    </row>
    <row r="6686" spans="10:11" ht="15" customHeight="1" x14ac:dyDescent="0.25">
      <c r="J6686" s="175"/>
      <c r="K6686" s="175"/>
    </row>
    <row r="6687" spans="10:11" ht="15" customHeight="1" x14ac:dyDescent="0.25">
      <c r="J6687" s="175"/>
      <c r="K6687" s="175"/>
    </row>
    <row r="6688" spans="10:11" ht="15" customHeight="1" x14ac:dyDescent="0.25">
      <c r="J6688" s="175"/>
      <c r="K6688" s="175"/>
    </row>
    <row r="6689" spans="10:11" ht="15" customHeight="1" x14ac:dyDescent="0.25">
      <c r="J6689" s="175"/>
      <c r="K6689" s="175"/>
    </row>
    <row r="6690" spans="10:11" ht="15" customHeight="1" x14ac:dyDescent="0.25">
      <c r="J6690" s="175"/>
      <c r="K6690" s="175"/>
    </row>
    <row r="6691" spans="10:11" ht="15" customHeight="1" x14ac:dyDescent="0.25">
      <c r="J6691" s="175"/>
      <c r="K6691" s="175"/>
    </row>
    <row r="6692" spans="10:11" ht="15" customHeight="1" x14ac:dyDescent="0.25">
      <c r="J6692" s="175"/>
      <c r="K6692" s="175"/>
    </row>
    <row r="6693" spans="10:11" ht="15" customHeight="1" x14ac:dyDescent="0.25">
      <c r="J6693" s="175"/>
      <c r="K6693" s="175"/>
    </row>
    <row r="6694" spans="10:11" ht="15" customHeight="1" x14ac:dyDescent="0.25">
      <c r="J6694" s="175"/>
      <c r="K6694" s="175"/>
    </row>
    <row r="6695" spans="10:11" ht="15" customHeight="1" x14ac:dyDescent="0.25">
      <c r="J6695" s="175"/>
      <c r="K6695" s="175"/>
    </row>
    <row r="6696" spans="10:11" ht="15" customHeight="1" x14ac:dyDescent="0.25">
      <c r="J6696" s="175"/>
      <c r="K6696" s="175"/>
    </row>
    <row r="6697" spans="10:11" ht="15" customHeight="1" x14ac:dyDescent="0.25">
      <c r="J6697" s="175"/>
      <c r="K6697" s="175"/>
    </row>
    <row r="6698" spans="10:11" ht="15" customHeight="1" x14ac:dyDescent="0.25">
      <c r="J6698" s="175"/>
      <c r="K6698" s="175"/>
    </row>
    <row r="6699" spans="10:11" ht="15" customHeight="1" x14ac:dyDescent="0.25">
      <c r="J6699" s="175"/>
      <c r="K6699" s="175"/>
    </row>
    <row r="6700" spans="10:11" ht="15" customHeight="1" x14ac:dyDescent="0.25">
      <c r="J6700" s="175"/>
      <c r="K6700" s="175"/>
    </row>
    <row r="6701" spans="10:11" ht="15" customHeight="1" x14ac:dyDescent="0.25">
      <c r="J6701" s="175"/>
      <c r="K6701" s="175"/>
    </row>
    <row r="6702" spans="10:11" ht="15" customHeight="1" x14ac:dyDescent="0.25">
      <c r="J6702" s="175"/>
      <c r="K6702" s="175"/>
    </row>
    <row r="6703" spans="10:11" ht="15" customHeight="1" x14ac:dyDescent="0.25">
      <c r="J6703" s="175"/>
      <c r="K6703" s="175"/>
    </row>
    <row r="6704" spans="10:11" ht="15" customHeight="1" x14ac:dyDescent="0.25">
      <c r="J6704" s="175"/>
      <c r="K6704" s="175"/>
    </row>
    <row r="6705" spans="10:11" ht="15" customHeight="1" x14ac:dyDescent="0.25">
      <c r="J6705" s="175"/>
      <c r="K6705" s="175"/>
    </row>
    <row r="6706" spans="10:11" ht="15" customHeight="1" x14ac:dyDescent="0.25">
      <c r="J6706" s="175"/>
      <c r="K6706" s="175"/>
    </row>
    <row r="6707" spans="10:11" ht="15" customHeight="1" x14ac:dyDescent="0.25">
      <c r="J6707" s="175"/>
      <c r="K6707" s="175"/>
    </row>
    <row r="6708" spans="10:11" ht="15" customHeight="1" x14ac:dyDescent="0.25">
      <c r="J6708" s="175"/>
      <c r="K6708" s="175"/>
    </row>
    <row r="6709" spans="10:11" ht="15" customHeight="1" x14ac:dyDescent="0.25">
      <c r="J6709" s="175"/>
      <c r="K6709" s="175"/>
    </row>
    <row r="6710" spans="10:11" ht="15" customHeight="1" x14ac:dyDescent="0.25">
      <c r="J6710" s="175"/>
      <c r="K6710" s="175"/>
    </row>
    <row r="6711" spans="10:11" ht="15" customHeight="1" x14ac:dyDescent="0.25">
      <c r="J6711" s="175"/>
      <c r="K6711" s="175"/>
    </row>
    <row r="6712" spans="10:11" ht="15" customHeight="1" x14ac:dyDescent="0.25">
      <c r="J6712" s="175"/>
      <c r="K6712" s="175"/>
    </row>
    <row r="6713" spans="10:11" ht="15" customHeight="1" x14ac:dyDescent="0.25">
      <c r="J6713" s="175"/>
      <c r="K6713" s="175"/>
    </row>
    <row r="6714" spans="10:11" ht="15" customHeight="1" x14ac:dyDescent="0.25">
      <c r="J6714" s="175"/>
      <c r="K6714" s="175"/>
    </row>
    <row r="6715" spans="10:11" ht="15" customHeight="1" x14ac:dyDescent="0.25">
      <c r="J6715" s="175"/>
      <c r="K6715" s="175"/>
    </row>
    <row r="6716" spans="10:11" ht="15" customHeight="1" x14ac:dyDescent="0.25">
      <c r="J6716" s="175"/>
      <c r="K6716" s="175"/>
    </row>
    <row r="6717" spans="10:11" ht="15" customHeight="1" x14ac:dyDescent="0.25">
      <c r="J6717" s="175"/>
      <c r="K6717" s="175"/>
    </row>
    <row r="6718" spans="10:11" ht="15" customHeight="1" x14ac:dyDescent="0.25">
      <c r="J6718" s="175"/>
      <c r="K6718" s="175"/>
    </row>
    <row r="6719" spans="10:11" ht="15" customHeight="1" x14ac:dyDescent="0.25">
      <c r="J6719" s="175"/>
      <c r="K6719" s="175"/>
    </row>
    <row r="6720" spans="10:11" ht="15" customHeight="1" x14ac:dyDescent="0.25">
      <c r="J6720" s="175"/>
      <c r="K6720" s="175"/>
    </row>
    <row r="6721" spans="10:11" ht="15" customHeight="1" x14ac:dyDescent="0.25">
      <c r="J6721" s="175"/>
      <c r="K6721" s="175"/>
    </row>
    <row r="6722" spans="10:11" ht="15" customHeight="1" x14ac:dyDescent="0.25">
      <c r="J6722" s="175"/>
      <c r="K6722" s="175"/>
    </row>
    <row r="6723" spans="10:11" ht="15" customHeight="1" x14ac:dyDescent="0.25">
      <c r="J6723" s="175"/>
      <c r="K6723" s="175"/>
    </row>
    <row r="6724" spans="10:11" ht="15" customHeight="1" x14ac:dyDescent="0.25">
      <c r="J6724" s="175"/>
      <c r="K6724" s="175"/>
    </row>
    <row r="6725" spans="10:11" ht="15" customHeight="1" x14ac:dyDescent="0.25">
      <c r="J6725" s="175"/>
      <c r="K6725" s="175"/>
    </row>
    <row r="6726" spans="10:11" ht="15" customHeight="1" x14ac:dyDescent="0.25">
      <c r="J6726" s="175"/>
      <c r="K6726" s="175"/>
    </row>
    <row r="6727" spans="10:11" ht="15" customHeight="1" x14ac:dyDescent="0.25">
      <c r="J6727" s="175"/>
      <c r="K6727" s="175"/>
    </row>
    <row r="6728" spans="10:11" ht="15" customHeight="1" x14ac:dyDescent="0.25">
      <c r="J6728" s="175"/>
      <c r="K6728" s="175"/>
    </row>
    <row r="6729" spans="10:11" ht="15" customHeight="1" x14ac:dyDescent="0.25">
      <c r="J6729" s="175"/>
      <c r="K6729" s="175"/>
    </row>
    <row r="6730" spans="10:11" ht="15" customHeight="1" x14ac:dyDescent="0.25">
      <c r="J6730" s="175"/>
      <c r="K6730" s="175"/>
    </row>
    <row r="6731" spans="10:11" ht="15" customHeight="1" x14ac:dyDescent="0.25">
      <c r="J6731" s="175"/>
      <c r="K6731" s="175"/>
    </row>
    <row r="6732" spans="10:11" ht="15" customHeight="1" x14ac:dyDescent="0.25">
      <c r="J6732" s="175"/>
      <c r="K6732" s="175"/>
    </row>
    <row r="6733" spans="10:11" ht="15" customHeight="1" x14ac:dyDescent="0.25">
      <c r="J6733" s="175"/>
      <c r="K6733" s="175"/>
    </row>
    <row r="6734" spans="10:11" ht="15" customHeight="1" x14ac:dyDescent="0.25">
      <c r="J6734" s="175"/>
      <c r="K6734" s="175"/>
    </row>
    <row r="6735" spans="10:11" ht="15" customHeight="1" x14ac:dyDescent="0.25">
      <c r="J6735" s="175"/>
      <c r="K6735" s="175"/>
    </row>
    <row r="6736" spans="10:11" ht="15" customHeight="1" x14ac:dyDescent="0.25">
      <c r="J6736" s="175"/>
      <c r="K6736" s="175"/>
    </row>
    <row r="6737" spans="10:11" ht="15" customHeight="1" x14ac:dyDescent="0.25">
      <c r="J6737" s="175"/>
      <c r="K6737" s="175"/>
    </row>
    <row r="6738" spans="10:11" ht="15" customHeight="1" x14ac:dyDescent="0.25">
      <c r="J6738" s="175"/>
      <c r="K6738" s="175"/>
    </row>
    <row r="6739" spans="10:11" ht="15" customHeight="1" x14ac:dyDescent="0.25">
      <c r="J6739" s="175"/>
      <c r="K6739" s="175"/>
    </row>
    <row r="6740" spans="10:11" ht="15" customHeight="1" x14ac:dyDescent="0.25">
      <c r="J6740" s="175"/>
      <c r="K6740" s="175"/>
    </row>
    <row r="6741" spans="10:11" ht="15" customHeight="1" x14ac:dyDescent="0.25">
      <c r="J6741" s="175"/>
      <c r="K6741" s="175"/>
    </row>
    <row r="6742" spans="10:11" ht="15" customHeight="1" x14ac:dyDescent="0.25">
      <c r="J6742" s="175"/>
      <c r="K6742" s="175"/>
    </row>
    <row r="6743" spans="10:11" ht="15" customHeight="1" x14ac:dyDescent="0.25">
      <c r="J6743" s="175"/>
      <c r="K6743" s="175"/>
    </row>
    <row r="6744" spans="10:11" ht="15" customHeight="1" x14ac:dyDescent="0.25">
      <c r="J6744" s="175"/>
      <c r="K6744" s="175"/>
    </row>
    <row r="6745" spans="10:11" ht="15" customHeight="1" x14ac:dyDescent="0.25">
      <c r="J6745" s="175"/>
      <c r="K6745" s="175"/>
    </row>
    <row r="6746" spans="10:11" ht="15" customHeight="1" x14ac:dyDescent="0.25">
      <c r="J6746" s="175"/>
      <c r="K6746" s="175"/>
    </row>
    <row r="6747" spans="10:11" ht="15" customHeight="1" x14ac:dyDescent="0.25">
      <c r="J6747" s="175"/>
      <c r="K6747" s="175"/>
    </row>
    <row r="6748" spans="10:11" ht="15" customHeight="1" x14ac:dyDescent="0.25">
      <c r="J6748" s="175"/>
      <c r="K6748" s="175"/>
    </row>
    <row r="6749" spans="10:11" ht="15" customHeight="1" x14ac:dyDescent="0.25">
      <c r="J6749" s="175"/>
      <c r="K6749" s="175"/>
    </row>
    <row r="6750" spans="10:11" ht="15" customHeight="1" x14ac:dyDescent="0.25">
      <c r="J6750" s="175"/>
      <c r="K6750" s="175"/>
    </row>
    <row r="6751" spans="10:11" ht="15" customHeight="1" x14ac:dyDescent="0.25">
      <c r="J6751" s="175"/>
      <c r="K6751" s="175"/>
    </row>
    <row r="6752" spans="10:11" ht="15" customHeight="1" x14ac:dyDescent="0.25">
      <c r="J6752" s="175"/>
      <c r="K6752" s="175"/>
    </row>
    <row r="6753" spans="10:11" ht="15" customHeight="1" x14ac:dyDescent="0.25">
      <c r="J6753" s="175"/>
      <c r="K6753" s="175"/>
    </row>
    <row r="6754" spans="10:11" ht="15" customHeight="1" x14ac:dyDescent="0.25">
      <c r="J6754" s="175"/>
      <c r="K6754" s="175"/>
    </row>
    <row r="6755" spans="10:11" ht="15" customHeight="1" x14ac:dyDescent="0.25">
      <c r="J6755" s="175"/>
      <c r="K6755" s="175"/>
    </row>
    <row r="6756" spans="10:11" ht="15" customHeight="1" x14ac:dyDescent="0.25">
      <c r="J6756" s="175"/>
      <c r="K6756" s="175"/>
    </row>
    <row r="6757" spans="10:11" ht="15" customHeight="1" x14ac:dyDescent="0.25">
      <c r="J6757" s="175"/>
      <c r="K6757" s="175"/>
    </row>
    <row r="6758" spans="10:11" ht="15" customHeight="1" x14ac:dyDescent="0.25">
      <c r="J6758" s="175"/>
      <c r="K6758" s="175"/>
    </row>
    <row r="6759" spans="10:11" ht="15" customHeight="1" x14ac:dyDescent="0.25">
      <c r="J6759" s="175"/>
      <c r="K6759" s="175"/>
    </row>
    <row r="6760" spans="10:11" ht="15" customHeight="1" x14ac:dyDescent="0.25">
      <c r="J6760" s="175"/>
      <c r="K6760" s="175"/>
    </row>
    <row r="6761" spans="10:11" ht="15" customHeight="1" x14ac:dyDescent="0.25">
      <c r="J6761" s="175"/>
      <c r="K6761" s="175"/>
    </row>
    <row r="6762" spans="10:11" ht="15" customHeight="1" x14ac:dyDescent="0.25">
      <c r="J6762" s="175"/>
      <c r="K6762" s="175"/>
    </row>
    <row r="6763" spans="10:11" ht="15" customHeight="1" x14ac:dyDescent="0.25">
      <c r="J6763" s="175"/>
      <c r="K6763" s="175"/>
    </row>
    <row r="6764" spans="10:11" ht="15" customHeight="1" x14ac:dyDescent="0.25">
      <c r="J6764" s="175"/>
      <c r="K6764" s="175"/>
    </row>
    <row r="6765" spans="10:11" ht="15" customHeight="1" x14ac:dyDescent="0.25">
      <c r="J6765" s="175"/>
      <c r="K6765" s="175"/>
    </row>
    <row r="6766" spans="10:11" ht="15" customHeight="1" x14ac:dyDescent="0.25">
      <c r="J6766" s="175"/>
      <c r="K6766" s="175"/>
    </row>
    <row r="6767" spans="10:11" ht="15" customHeight="1" x14ac:dyDescent="0.25">
      <c r="J6767" s="175"/>
      <c r="K6767" s="175"/>
    </row>
    <row r="6768" spans="10:11" ht="15" customHeight="1" x14ac:dyDescent="0.25">
      <c r="J6768" s="175"/>
      <c r="K6768" s="175"/>
    </row>
    <row r="6769" spans="10:11" ht="15" customHeight="1" x14ac:dyDescent="0.25">
      <c r="J6769" s="175"/>
      <c r="K6769" s="175"/>
    </row>
    <row r="6770" spans="10:11" ht="15" customHeight="1" x14ac:dyDescent="0.25">
      <c r="J6770" s="175"/>
      <c r="K6770" s="175"/>
    </row>
    <row r="6771" spans="10:11" ht="15" customHeight="1" x14ac:dyDescent="0.25">
      <c r="J6771" s="175"/>
      <c r="K6771" s="175"/>
    </row>
    <row r="6772" spans="10:11" ht="15" customHeight="1" x14ac:dyDescent="0.25">
      <c r="J6772" s="175"/>
      <c r="K6772" s="175"/>
    </row>
    <row r="6773" spans="10:11" ht="15" customHeight="1" x14ac:dyDescent="0.25">
      <c r="J6773" s="175"/>
      <c r="K6773" s="175"/>
    </row>
    <row r="6774" spans="10:11" ht="15" customHeight="1" x14ac:dyDescent="0.25">
      <c r="J6774" s="175"/>
      <c r="K6774" s="175"/>
    </row>
    <row r="6775" spans="10:11" ht="15" customHeight="1" x14ac:dyDescent="0.25">
      <c r="J6775" s="175"/>
      <c r="K6775" s="175"/>
    </row>
    <row r="6776" spans="10:11" ht="15" customHeight="1" x14ac:dyDescent="0.25">
      <c r="J6776" s="175"/>
      <c r="K6776" s="175"/>
    </row>
    <row r="6777" spans="10:11" ht="15" customHeight="1" x14ac:dyDescent="0.25">
      <c r="J6777" s="175"/>
      <c r="K6777" s="175"/>
    </row>
    <row r="6778" spans="10:11" ht="15" customHeight="1" x14ac:dyDescent="0.25">
      <c r="J6778" s="175"/>
      <c r="K6778" s="175"/>
    </row>
    <row r="6779" spans="10:11" ht="15" customHeight="1" x14ac:dyDescent="0.25">
      <c r="J6779" s="175"/>
      <c r="K6779" s="175"/>
    </row>
    <row r="6780" spans="10:11" ht="15" customHeight="1" x14ac:dyDescent="0.25">
      <c r="J6780" s="175"/>
      <c r="K6780" s="175"/>
    </row>
    <row r="6781" spans="10:11" ht="15" customHeight="1" x14ac:dyDescent="0.25">
      <c r="J6781" s="175"/>
      <c r="K6781" s="175"/>
    </row>
    <row r="6782" spans="10:11" ht="15" customHeight="1" x14ac:dyDescent="0.25">
      <c r="J6782" s="175"/>
      <c r="K6782" s="175"/>
    </row>
    <row r="6783" spans="10:11" ht="15" customHeight="1" x14ac:dyDescent="0.25">
      <c r="J6783" s="175"/>
      <c r="K6783" s="175"/>
    </row>
    <row r="6784" spans="10:11" ht="15" customHeight="1" x14ac:dyDescent="0.25">
      <c r="J6784" s="175"/>
      <c r="K6784" s="175"/>
    </row>
    <row r="6785" spans="10:11" ht="15" customHeight="1" x14ac:dyDescent="0.25">
      <c r="J6785" s="175"/>
      <c r="K6785" s="175"/>
    </row>
    <row r="6786" spans="10:11" ht="15" customHeight="1" x14ac:dyDescent="0.25">
      <c r="J6786" s="175"/>
      <c r="K6786" s="175"/>
    </row>
    <row r="6787" spans="10:11" ht="15" customHeight="1" x14ac:dyDescent="0.25">
      <c r="J6787" s="175"/>
      <c r="K6787" s="175"/>
    </row>
    <row r="6788" spans="10:11" ht="15" customHeight="1" x14ac:dyDescent="0.25">
      <c r="J6788" s="175"/>
      <c r="K6788" s="175"/>
    </row>
    <row r="6789" spans="10:11" ht="15" customHeight="1" x14ac:dyDescent="0.25">
      <c r="J6789" s="175"/>
      <c r="K6789" s="175"/>
    </row>
    <row r="6790" spans="10:11" ht="15" customHeight="1" x14ac:dyDescent="0.25">
      <c r="J6790" s="175"/>
      <c r="K6790" s="175"/>
    </row>
    <row r="6791" spans="10:11" ht="15" customHeight="1" x14ac:dyDescent="0.25">
      <c r="J6791" s="175"/>
      <c r="K6791" s="175"/>
    </row>
    <row r="6792" spans="10:11" ht="15" customHeight="1" x14ac:dyDescent="0.25">
      <c r="J6792" s="175"/>
      <c r="K6792" s="175"/>
    </row>
    <row r="6793" spans="10:11" ht="15" customHeight="1" x14ac:dyDescent="0.25">
      <c r="J6793" s="175"/>
      <c r="K6793" s="175"/>
    </row>
    <row r="6794" spans="10:11" ht="15" customHeight="1" x14ac:dyDescent="0.25">
      <c r="J6794" s="175"/>
      <c r="K6794" s="175"/>
    </row>
    <row r="6795" spans="10:11" ht="15" customHeight="1" x14ac:dyDescent="0.25">
      <c r="J6795" s="175"/>
      <c r="K6795" s="175"/>
    </row>
    <row r="6796" spans="10:11" ht="15" customHeight="1" x14ac:dyDescent="0.25">
      <c r="J6796" s="175"/>
      <c r="K6796" s="175"/>
    </row>
    <row r="6797" spans="10:11" ht="15" customHeight="1" x14ac:dyDescent="0.25">
      <c r="J6797" s="175"/>
      <c r="K6797" s="175"/>
    </row>
    <row r="6798" spans="10:11" ht="15" customHeight="1" x14ac:dyDescent="0.25">
      <c r="J6798" s="175"/>
      <c r="K6798" s="175"/>
    </row>
    <row r="6799" spans="10:11" ht="15" customHeight="1" x14ac:dyDescent="0.25">
      <c r="J6799" s="175"/>
      <c r="K6799" s="175"/>
    </row>
    <row r="6800" spans="10:11" ht="15" customHeight="1" x14ac:dyDescent="0.25">
      <c r="J6800" s="175"/>
      <c r="K6800" s="175"/>
    </row>
    <row r="6801" spans="10:11" ht="15" customHeight="1" x14ac:dyDescent="0.25">
      <c r="J6801" s="175"/>
      <c r="K6801" s="175"/>
    </row>
    <row r="6802" spans="10:11" ht="15" customHeight="1" x14ac:dyDescent="0.25">
      <c r="J6802" s="175"/>
      <c r="K6802" s="175"/>
    </row>
    <row r="6803" spans="10:11" ht="15" customHeight="1" x14ac:dyDescent="0.25">
      <c r="J6803" s="175"/>
      <c r="K6803" s="175"/>
    </row>
    <row r="6804" spans="10:11" ht="15" customHeight="1" x14ac:dyDescent="0.25">
      <c r="J6804" s="175"/>
      <c r="K6804" s="175"/>
    </row>
    <row r="6805" spans="10:11" ht="15" customHeight="1" x14ac:dyDescent="0.25">
      <c r="J6805" s="175"/>
      <c r="K6805" s="175"/>
    </row>
    <row r="6806" spans="10:11" ht="15" customHeight="1" x14ac:dyDescent="0.25">
      <c r="J6806" s="175"/>
      <c r="K6806" s="175"/>
    </row>
    <row r="6807" spans="10:11" ht="15" customHeight="1" x14ac:dyDescent="0.25">
      <c r="J6807" s="175"/>
      <c r="K6807" s="175"/>
    </row>
    <row r="6808" spans="10:11" ht="15" customHeight="1" x14ac:dyDescent="0.25">
      <c r="J6808" s="175"/>
      <c r="K6808" s="175"/>
    </row>
    <row r="6809" spans="10:11" ht="15" customHeight="1" x14ac:dyDescent="0.25">
      <c r="J6809" s="175"/>
      <c r="K6809" s="175"/>
    </row>
    <row r="6810" spans="10:11" ht="15" customHeight="1" x14ac:dyDescent="0.25">
      <c r="J6810" s="175"/>
      <c r="K6810" s="175"/>
    </row>
    <row r="6811" spans="10:11" ht="15" customHeight="1" x14ac:dyDescent="0.25">
      <c r="J6811" s="175"/>
      <c r="K6811" s="175"/>
    </row>
    <row r="6812" spans="10:11" ht="15" customHeight="1" x14ac:dyDescent="0.25">
      <c r="J6812" s="175"/>
      <c r="K6812" s="175"/>
    </row>
    <row r="6813" spans="10:11" ht="15" customHeight="1" x14ac:dyDescent="0.25">
      <c r="J6813" s="175"/>
      <c r="K6813" s="175"/>
    </row>
    <row r="6814" spans="10:11" ht="15" customHeight="1" x14ac:dyDescent="0.25">
      <c r="J6814" s="175"/>
      <c r="K6814" s="175"/>
    </row>
    <row r="6815" spans="10:11" ht="15" customHeight="1" x14ac:dyDescent="0.25">
      <c r="J6815" s="175"/>
      <c r="K6815" s="175"/>
    </row>
    <row r="6816" spans="10:11" ht="15" customHeight="1" x14ac:dyDescent="0.25">
      <c r="J6816" s="175"/>
      <c r="K6816" s="175"/>
    </row>
    <row r="6817" spans="10:11" ht="15" customHeight="1" x14ac:dyDescent="0.25">
      <c r="J6817" s="175"/>
      <c r="K6817" s="175"/>
    </row>
    <row r="6818" spans="10:11" ht="15" customHeight="1" x14ac:dyDescent="0.25">
      <c r="J6818" s="175"/>
      <c r="K6818" s="175"/>
    </row>
    <row r="6819" spans="10:11" ht="15" customHeight="1" x14ac:dyDescent="0.25">
      <c r="J6819" s="175"/>
      <c r="K6819" s="175"/>
    </row>
    <row r="6820" spans="10:11" ht="15" customHeight="1" x14ac:dyDescent="0.25">
      <c r="J6820" s="175"/>
      <c r="K6820" s="175"/>
    </row>
    <row r="6821" spans="10:11" ht="15" customHeight="1" x14ac:dyDescent="0.25">
      <c r="J6821" s="175"/>
      <c r="K6821" s="175"/>
    </row>
    <row r="6822" spans="10:11" ht="15" customHeight="1" x14ac:dyDescent="0.25">
      <c r="J6822" s="175"/>
      <c r="K6822" s="175"/>
    </row>
    <row r="6823" spans="10:11" ht="15" customHeight="1" x14ac:dyDescent="0.25">
      <c r="J6823" s="175"/>
      <c r="K6823" s="175"/>
    </row>
    <row r="6824" spans="10:11" ht="15" customHeight="1" x14ac:dyDescent="0.25">
      <c r="J6824" s="175"/>
      <c r="K6824" s="175"/>
    </row>
    <row r="6825" spans="10:11" ht="15" customHeight="1" x14ac:dyDescent="0.25">
      <c r="J6825" s="175"/>
      <c r="K6825" s="175"/>
    </row>
    <row r="6826" spans="10:11" ht="15" customHeight="1" x14ac:dyDescent="0.25">
      <c r="J6826" s="175"/>
      <c r="K6826" s="175"/>
    </row>
    <row r="6827" spans="10:11" ht="15" customHeight="1" x14ac:dyDescent="0.25">
      <c r="J6827" s="175"/>
      <c r="K6827" s="175"/>
    </row>
    <row r="6828" spans="10:11" ht="15" customHeight="1" x14ac:dyDescent="0.25">
      <c r="J6828" s="175"/>
      <c r="K6828" s="175"/>
    </row>
    <row r="6829" spans="10:11" ht="15" customHeight="1" x14ac:dyDescent="0.25">
      <c r="J6829" s="175"/>
      <c r="K6829" s="175"/>
    </row>
    <row r="6830" spans="10:11" ht="15" customHeight="1" x14ac:dyDescent="0.25">
      <c r="J6830" s="175"/>
      <c r="K6830" s="175"/>
    </row>
    <row r="6831" spans="10:11" ht="15" customHeight="1" x14ac:dyDescent="0.25">
      <c r="J6831" s="175"/>
      <c r="K6831" s="175"/>
    </row>
    <row r="6832" spans="10:11" ht="15" customHeight="1" x14ac:dyDescent="0.25">
      <c r="J6832" s="175"/>
      <c r="K6832" s="175"/>
    </row>
    <row r="6833" spans="10:11" ht="15" customHeight="1" x14ac:dyDescent="0.25">
      <c r="J6833" s="175"/>
      <c r="K6833" s="175"/>
    </row>
    <row r="6834" spans="10:11" ht="15" customHeight="1" x14ac:dyDescent="0.25">
      <c r="J6834" s="175"/>
      <c r="K6834" s="175"/>
    </row>
    <row r="6835" spans="10:11" ht="15" customHeight="1" x14ac:dyDescent="0.25">
      <c r="J6835" s="175"/>
      <c r="K6835" s="175"/>
    </row>
    <row r="6836" spans="10:11" ht="15" customHeight="1" x14ac:dyDescent="0.25">
      <c r="J6836" s="175"/>
      <c r="K6836" s="175"/>
    </row>
    <row r="6837" spans="10:11" ht="15" customHeight="1" x14ac:dyDescent="0.25">
      <c r="J6837" s="175"/>
      <c r="K6837" s="175"/>
    </row>
    <row r="6838" spans="10:11" ht="15" customHeight="1" x14ac:dyDescent="0.25">
      <c r="J6838" s="175"/>
      <c r="K6838" s="175"/>
    </row>
    <row r="6839" spans="10:11" ht="15" customHeight="1" x14ac:dyDescent="0.25">
      <c r="J6839" s="175"/>
      <c r="K6839" s="175"/>
    </row>
    <row r="6840" spans="10:11" ht="15" customHeight="1" x14ac:dyDescent="0.25">
      <c r="J6840" s="175"/>
      <c r="K6840" s="175"/>
    </row>
    <row r="6841" spans="10:11" ht="15" customHeight="1" x14ac:dyDescent="0.25">
      <c r="J6841" s="175"/>
      <c r="K6841" s="175"/>
    </row>
    <row r="6842" spans="10:11" ht="15" customHeight="1" x14ac:dyDescent="0.25">
      <c r="J6842" s="175"/>
      <c r="K6842" s="175"/>
    </row>
    <row r="6843" spans="10:11" ht="15" customHeight="1" x14ac:dyDescent="0.25">
      <c r="J6843" s="175"/>
      <c r="K6843" s="175"/>
    </row>
    <row r="6844" spans="10:11" ht="15" customHeight="1" x14ac:dyDescent="0.25">
      <c r="J6844" s="175"/>
      <c r="K6844" s="175"/>
    </row>
    <row r="6845" spans="10:11" ht="15" customHeight="1" x14ac:dyDescent="0.25">
      <c r="J6845" s="175"/>
      <c r="K6845" s="175"/>
    </row>
    <row r="6846" spans="10:11" ht="15" customHeight="1" x14ac:dyDescent="0.25">
      <c r="J6846" s="175"/>
      <c r="K6846" s="175"/>
    </row>
    <row r="6847" spans="10:11" ht="15" customHeight="1" x14ac:dyDescent="0.25">
      <c r="J6847" s="175"/>
      <c r="K6847" s="175"/>
    </row>
    <row r="6848" spans="10:11" ht="15" customHeight="1" x14ac:dyDescent="0.25">
      <c r="J6848" s="175"/>
      <c r="K6848" s="175"/>
    </row>
    <row r="6849" spans="10:11" ht="15" customHeight="1" x14ac:dyDescent="0.25">
      <c r="J6849" s="175"/>
      <c r="K6849" s="175"/>
    </row>
    <row r="6850" spans="10:11" ht="15" customHeight="1" x14ac:dyDescent="0.25">
      <c r="J6850" s="175"/>
      <c r="K6850" s="175"/>
    </row>
    <row r="6851" spans="10:11" ht="15" customHeight="1" x14ac:dyDescent="0.25">
      <c r="J6851" s="175"/>
      <c r="K6851" s="175"/>
    </row>
    <row r="6852" spans="10:11" ht="15" customHeight="1" x14ac:dyDescent="0.25">
      <c r="J6852" s="175"/>
      <c r="K6852" s="175"/>
    </row>
    <row r="6853" spans="10:11" ht="15" customHeight="1" x14ac:dyDescent="0.25">
      <c r="J6853" s="175"/>
      <c r="K6853" s="175"/>
    </row>
    <row r="6854" spans="10:11" ht="15" customHeight="1" x14ac:dyDescent="0.25">
      <c r="J6854" s="175"/>
      <c r="K6854" s="175"/>
    </row>
    <row r="6855" spans="10:11" ht="15" customHeight="1" x14ac:dyDescent="0.25">
      <c r="J6855" s="175"/>
      <c r="K6855" s="175"/>
    </row>
    <row r="6856" spans="10:11" ht="15" customHeight="1" x14ac:dyDescent="0.25">
      <c r="J6856" s="175"/>
      <c r="K6856" s="175"/>
    </row>
    <row r="6857" spans="10:11" ht="15" customHeight="1" x14ac:dyDescent="0.25">
      <c r="J6857" s="175"/>
      <c r="K6857" s="175"/>
    </row>
    <row r="6858" spans="10:11" ht="15" customHeight="1" x14ac:dyDescent="0.25">
      <c r="J6858" s="175"/>
      <c r="K6858" s="175"/>
    </row>
    <row r="6859" spans="10:11" ht="15" customHeight="1" x14ac:dyDescent="0.25">
      <c r="J6859" s="175"/>
      <c r="K6859" s="175"/>
    </row>
    <row r="6860" spans="10:11" ht="15" customHeight="1" x14ac:dyDescent="0.25">
      <c r="J6860" s="175"/>
      <c r="K6860" s="175"/>
    </row>
    <row r="6861" spans="10:11" ht="15" customHeight="1" x14ac:dyDescent="0.25">
      <c r="J6861" s="175"/>
      <c r="K6861" s="175"/>
    </row>
    <row r="6862" spans="10:11" ht="15" customHeight="1" x14ac:dyDescent="0.25">
      <c r="J6862" s="175"/>
      <c r="K6862" s="175"/>
    </row>
    <row r="6863" spans="10:11" ht="15" customHeight="1" x14ac:dyDescent="0.25">
      <c r="J6863" s="175"/>
      <c r="K6863" s="175"/>
    </row>
    <row r="6864" spans="10:11" ht="15" customHeight="1" x14ac:dyDescent="0.25">
      <c r="J6864" s="175"/>
      <c r="K6864" s="175"/>
    </row>
    <row r="6865" spans="10:11" ht="15" customHeight="1" x14ac:dyDescent="0.25">
      <c r="J6865" s="175"/>
      <c r="K6865" s="175"/>
    </row>
    <row r="6866" spans="10:11" ht="15" customHeight="1" x14ac:dyDescent="0.25">
      <c r="J6866" s="175"/>
      <c r="K6866" s="175"/>
    </row>
    <row r="6867" spans="10:11" ht="15" customHeight="1" x14ac:dyDescent="0.25">
      <c r="J6867" s="175"/>
      <c r="K6867" s="175"/>
    </row>
    <row r="6868" spans="10:11" ht="15" customHeight="1" x14ac:dyDescent="0.25">
      <c r="J6868" s="175"/>
      <c r="K6868" s="175"/>
    </row>
    <row r="6869" spans="10:11" ht="15" customHeight="1" x14ac:dyDescent="0.25">
      <c r="J6869" s="175"/>
      <c r="K6869" s="175"/>
    </row>
    <row r="6870" spans="10:11" ht="15" customHeight="1" x14ac:dyDescent="0.25">
      <c r="J6870" s="175"/>
      <c r="K6870" s="175"/>
    </row>
    <row r="6871" spans="10:11" ht="15" customHeight="1" x14ac:dyDescent="0.25">
      <c r="J6871" s="175"/>
      <c r="K6871" s="175"/>
    </row>
    <row r="6872" spans="10:11" ht="15" customHeight="1" x14ac:dyDescent="0.25">
      <c r="J6872" s="175"/>
      <c r="K6872" s="175"/>
    </row>
    <row r="6873" spans="10:11" ht="15" customHeight="1" x14ac:dyDescent="0.25">
      <c r="J6873" s="175"/>
      <c r="K6873" s="175"/>
    </row>
    <row r="6874" spans="10:11" ht="15" customHeight="1" x14ac:dyDescent="0.25">
      <c r="J6874" s="175"/>
      <c r="K6874" s="175"/>
    </row>
    <row r="6875" spans="10:11" ht="15" customHeight="1" x14ac:dyDescent="0.25">
      <c r="J6875" s="175"/>
      <c r="K6875" s="175"/>
    </row>
    <row r="6876" spans="10:11" ht="15" customHeight="1" x14ac:dyDescent="0.25">
      <c r="J6876" s="175"/>
      <c r="K6876" s="175"/>
    </row>
    <row r="6877" spans="10:11" ht="15" customHeight="1" x14ac:dyDescent="0.25">
      <c r="J6877" s="175"/>
      <c r="K6877" s="175"/>
    </row>
    <row r="6878" spans="10:11" ht="15" customHeight="1" x14ac:dyDescent="0.25">
      <c r="J6878" s="175"/>
      <c r="K6878" s="175"/>
    </row>
    <row r="6879" spans="10:11" ht="15" customHeight="1" x14ac:dyDescent="0.25">
      <c r="J6879" s="175"/>
      <c r="K6879" s="175"/>
    </row>
    <row r="6880" spans="10:11" ht="15" customHeight="1" x14ac:dyDescent="0.25">
      <c r="J6880" s="175"/>
      <c r="K6880" s="175"/>
    </row>
    <row r="6881" spans="10:11" ht="15" customHeight="1" x14ac:dyDescent="0.25">
      <c r="J6881" s="175"/>
      <c r="K6881" s="175"/>
    </row>
    <row r="6882" spans="10:11" ht="15" customHeight="1" x14ac:dyDescent="0.25">
      <c r="J6882" s="175"/>
      <c r="K6882" s="175"/>
    </row>
    <row r="6883" spans="10:11" ht="15" customHeight="1" x14ac:dyDescent="0.25">
      <c r="J6883" s="175"/>
      <c r="K6883" s="175"/>
    </row>
    <row r="6884" spans="10:11" ht="15" customHeight="1" x14ac:dyDescent="0.25">
      <c r="J6884" s="175"/>
      <c r="K6884" s="175"/>
    </row>
    <row r="6885" spans="10:11" ht="15" customHeight="1" x14ac:dyDescent="0.25">
      <c r="J6885" s="175"/>
      <c r="K6885" s="175"/>
    </row>
    <row r="6886" spans="10:11" ht="15" customHeight="1" x14ac:dyDescent="0.25">
      <c r="J6886" s="175"/>
      <c r="K6886" s="175"/>
    </row>
    <row r="6887" spans="10:11" ht="15" customHeight="1" x14ac:dyDescent="0.25">
      <c r="J6887" s="175"/>
      <c r="K6887" s="175"/>
    </row>
    <row r="6888" spans="10:11" ht="15" customHeight="1" x14ac:dyDescent="0.25">
      <c r="J6888" s="175"/>
      <c r="K6888" s="175"/>
    </row>
    <row r="6889" spans="10:11" ht="15" customHeight="1" x14ac:dyDescent="0.25">
      <c r="J6889" s="175"/>
      <c r="K6889" s="175"/>
    </row>
    <row r="6890" spans="10:11" ht="15" customHeight="1" x14ac:dyDescent="0.25">
      <c r="J6890" s="175"/>
      <c r="K6890" s="175"/>
    </row>
    <row r="6891" spans="10:11" ht="15" customHeight="1" x14ac:dyDescent="0.25">
      <c r="J6891" s="175"/>
      <c r="K6891" s="175"/>
    </row>
    <row r="6892" spans="10:11" ht="15" customHeight="1" x14ac:dyDescent="0.25">
      <c r="J6892" s="175"/>
      <c r="K6892" s="175"/>
    </row>
    <row r="6893" spans="10:11" ht="15" customHeight="1" x14ac:dyDescent="0.25">
      <c r="J6893" s="175"/>
      <c r="K6893" s="175"/>
    </row>
    <row r="6894" spans="10:11" ht="15" customHeight="1" x14ac:dyDescent="0.25">
      <c r="J6894" s="175"/>
      <c r="K6894" s="175"/>
    </row>
    <row r="6895" spans="10:11" ht="15" customHeight="1" x14ac:dyDescent="0.25">
      <c r="J6895" s="175"/>
      <c r="K6895" s="175"/>
    </row>
    <row r="6896" spans="10:11" ht="15" customHeight="1" x14ac:dyDescent="0.25">
      <c r="J6896" s="175"/>
      <c r="K6896" s="175"/>
    </row>
    <row r="6897" spans="10:11" ht="15" customHeight="1" x14ac:dyDescent="0.25">
      <c r="J6897" s="175"/>
      <c r="K6897" s="175"/>
    </row>
    <row r="6898" spans="10:11" ht="15" customHeight="1" x14ac:dyDescent="0.25">
      <c r="J6898" s="175"/>
      <c r="K6898" s="175"/>
    </row>
    <row r="6899" spans="10:11" ht="15" customHeight="1" x14ac:dyDescent="0.25">
      <c r="J6899" s="175"/>
      <c r="K6899" s="175"/>
    </row>
    <row r="6900" spans="10:11" ht="15" customHeight="1" x14ac:dyDescent="0.25">
      <c r="J6900" s="175"/>
      <c r="K6900" s="175"/>
    </row>
    <row r="6901" spans="10:11" ht="15" customHeight="1" x14ac:dyDescent="0.25">
      <c r="J6901" s="175"/>
      <c r="K6901" s="175"/>
    </row>
    <row r="6902" spans="10:11" ht="15" customHeight="1" x14ac:dyDescent="0.25">
      <c r="J6902" s="175"/>
      <c r="K6902" s="175"/>
    </row>
    <row r="6903" spans="10:11" ht="15" customHeight="1" x14ac:dyDescent="0.25">
      <c r="J6903" s="175"/>
      <c r="K6903" s="175"/>
    </row>
    <row r="6904" spans="10:11" ht="15" customHeight="1" x14ac:dyDescent="0.25">
      <c r="J6904" s="175"/>
      <c r="K6904" s="175"/>
    </row>
    <row r="6905" spans="10:11" ht="15" customHeight="1" x14ac:dyDescent="0.25">
      <c r="J6905" s="175"/>
      <c r="K6905" s="175"/>
    </row>
    <row r="6906" spans="10:11" ht="15" customHeight="1" x14ac:dyDescent="0.25">
      <c r="J6906" s="175"/>
      <c r="K6906" s="175"/>
    </row>
    <row r="6907" spans="10:11" ht="15" customHeight="1" x14ac:dyDescent="0.25">
      <c r="J6907" s="175"/>
      <c r="K6907" s="175"/>
    </row>
    <row r="6908" spans="10:11" ht="15" customHeight="1" x14ac:dyDescent="0.25">
      <c r="J6908" s="175"/>
      <c r="K6908" s="175"/>
    </row>
    <row r="6909" spans="10:11" ht="15" customHeight="1" x14ac:dyDescent="0.25">
      <c r="J6909" s="175"/>
      <c r="K6909" s="175"/>
    </row>
    <row r="6910" spans="10:11" ht="15" customHeight="1" x14ac:dyDescent="0.25">
      <c r="J6910" s="175"/>
      <c r="K6910" s="175"/>
    </row>
    <row r="6911" spans="10:11" ht="15" customHeight="1" x14ac:dyDescent="0.25">
      <c r="J6911" s="175"/>
      <c r="K6911" s="175"/>
    </row>
    <row r="6912" spans="10:11" ht="15" customHeight="1" x14ac:dyDescent="0.25">
      <c r="J6912" s="175"/>
      <c r="K6912" s="175"/>
    </row>
    <row r="6913" spans="10:11" ht="15" customHeight="1" x14ac:dyDescent="0.25">
      <c r="J6913" s="175"/>
      <c r="K6913" s="175"/>
    </row>
    <row r="6914" spans="10:11" ht="15" customHeight="1" x14ac:dyDescent="0.25">
      <c r="J6914" s="175"/>
      <c r="K6914" s="175"/>
    </row>
    <row r="6915" spans="10:11" ht="15" customHeight="1" x14ac:dyDescent="0.25">
      <c r="J6915" s="175"/>
      <c r="K6915" s="175"/>
    </row>
    <row r="6916" spans="10:11" ht="15" customHeight="1" x14ac:dyDescent="0.25">
      <c r="J6916" s="175"/>
      <c r="K6916" s="175"/>
    </row>
    <row r="6917" spans="10:11" ht="15" customHeight="1" x14ac:dyDescent="0.25">
      <c r="J6917" s="175"/>
      <c r="K6917" s="175"/>
    </row>
    <row r="6918" spans="10:11" ht="15" customHeight="1" x14ac:dyDescent="0.25">
      <c r="J6918" s="175"/>
      <c r="K6918" s="175"/>
    </row>
    <row r="6919" spans="10:11" ht="15" customHeight="1" x14ac:dyDescent="0.25">
      <c r="J6919" s="175"/>
      <c r="K6919" s="175"/>
    </row>
    <row r="6920" spans="10:11" ht="15" customHeight="1" x14ac:dyDescent="0.25">
      <c r="J6920" s="175"/>
      <c r="K6920" s="175"/>
    </row>
    <row r="6921" spans="10:11" ht="15" customHeight="1" x14ac:dyDescent="0.25">
      <c r="J6921" s="175"/>
      <c r="K6921" s="175"/>
    </row>
    <row r="6922" spans="10:11" ht="15" customHeight="1" x14ac:dyDescent="0.25">
      <c r="J6922" s="175"/>
      <c r="K6922" s="175"/>
    </row>
    <row r="6923" spans="10:11" ht="15" customHeight="1" x14ac:dyDescent="0.25">
      <c r="J6923" s="175"/>
      <c r="K6923" s="175"/>
    </row>
    <row r="6924" spans="10:11" ht="15" customHeight="1" x14ac:dyDescent="0.25">
      <c r="J6924" s="175"/>
      <c r="K6924" s="175"/>
    </row>
    <row r="6925" spans="10:11" ht="15" customHeight="1" x14ac:dyDescent="0.25">
      <c r="J6925" s="175"/>
      <c r="K6925" s="175"/>
    </row>
    <row r="6926" spans="10:11" ht="15" customHeight="1" x14ac:dyDescent="0.25">
      <c r="J6926" s="175"/>
      <c r="K6926" s="175"/>
    </row>
    <row r="6927" spans="10:11" ht="15" customHeight="1" x14ac:dyDescent="0.25">
      <c r="J6927" s="175"/>
      <c r="K6927" s="175"/>
    </row>
    <row r="6928" spans="10:11" ht="15" customHeight="1" x14ac:dyDescent="0.25">
      <c r="J6928" s="175"/>
      <c r="K6928" s="175"/>
    </row>
    <row r="6929" spans="10:11" ht="15" customHeight="1" x14ac:dyDescent="0.25">
      <c r="J6929" s="175"/>
      <c r="K6929" s="175"/>
    </row>
    <row r="6930" spans="10:11" ht="15" customHeight="1" x14ac:dyDescent="0.25">
      <c r="J6930" s="175"/>
      <c r="K6930" s="175"/>
    </row>
    <row r="6931" spans="10:11" ht="15" customHeight="1" x14ac:dyDescent="0.25">
      <c r="J6931" s="175"/>
      <c r="K6931" s="175"/>
    </row>
    <row r="6932" spans="10:11" ht="15" customHeight="1" x14ac:dyDescent="0.25">
      <c r="J6932" s="175"/>
      <c r="K6932" s="175"/>
    </row>
    <row r="6933" spans="10:11" ht="15" customHeight="1" x14ac:dyDescent="0.25">
      <c r="J6933" s="175"/>
      <c r="K6933" s="175"/>
    </row>
    <row r="6934" spans="10:11" ht="15" customHeight="1" x14ac:dyDescent="0.25">
      <c r="J6934" s="175"/>
      <c r="K6934" s="175"/>
    </row>
    <row r="6935" spans="10:11" ht="15" customHeight="1" x14ac:dyDescent="0.25">
      <c r="J6935" s="175"/>
      <c r="K6935" s="175"/>
    </row>
    <row r="6936" spans="10:11" ht="15" customHeight="1" x14ac:dyDescent="0.25">
      <c r="J6936" s="175"/>
      <c r="K6936" s="175"/>
    </row>
    <row r="6937" spans="10:11" ht="15" customHeight="1" x14ac:dyDescent="0.25">
      <c r="J6937" s="175"/>
      <c r="K6937" s="175"/>
    </row>
    <row r="6938" spans="10:11" ht="15" customHeight="1" x14ac:dyDescent="0.25">
      <c r="J6938" s="175"/>
      <c r="K6938" s="175"/>
    </row>
    <row r="6939" spans="10:11" ht="15" customHeight="1" x14ac:dyDescent="0.25">
      <c r="J6939" s="175"/>
      <c r="K6939" s="175"/>
    </row>
    <row r="6940" spans="10:11" ht="15" customHeight="1" x14ac:dyDescent="0.25">
      <c r="J6940" s="175"/>
      <c r="K6940" s="175"/>
    </row>
    <row r="6941" spans="10:11" ht="15" customHeight="1" x14ac:dyDescent="0.25">
      <c r="J6941" s="175"/>
      <c r="K6941" s="175"/>
    </row>
    <row r="6942" spans="10:11" ht="15" customHeight="1" x14ac:dyDescent="0.25">
      <c r="J6942" s="175"/>
      <c r="K6942" s="175"/>
    </row>
    <row r="6943" spans="10:11" ht="15" customHeight="1" x14ac:dyDescent="0.25">
      <c r="J6943" s="175"/>
      <c r="K6943" s="175"/>
    </row>
    <row r="6944" spans="10:11" ht="15" customHeight="1" x14ac:dyDescent="0.25">
      <c r="J6944" s="175"/>
      <c r="K6944" s="175"/>
    </row>
    <row r="6945" spans="10:11" ht="15" customHeight="1" x14ac:dyDescent="0.25">
      <c r="J6945" s="175"/>
      <c r="K6945" s="175"/>
    </row>
    <row r="6946" spans="10:11" ht="15" customHeight="1" x14ac:dyDescent="0.25">
      <c r="J6946" s="175"/>
      <c r="K6946" s="175"/>
    </row>
    <row r="6947" spans="10:11" ht="15" customHeight="1" x14ac:dyDescent="0.25">
      <c r="J6947" s="175"/>
      <c r="K6947" s="175"/>
    </row>
    <row r="6948" spans="10:11" ht="15" customHeight="1" x14ac:dyDescent="0.25">
      <c r="J6948" s="175"/>
      <c r="K6948" s="175"/>
    </row>
    <row r="6949" spans="10:11" ht="15" customHeight="1" x14ac:dyDescent="0.25">
      <c r="J6949" s="175"/>
      <c r="K6949" s="175"/>
    </row>
    <row r="6950" spans="10:11" ht="15" customHeight="1" x14ac:dyDescent="0.25">
      <c r="J6950" s="175"/>
      <c r="K6950" s="175"/>
    </row>
    <row r="6951" spans="10:11" ht="15" customHeight="1" x14ac:dyDescent="0.25">
      <c r="J6951" s="175"/>
      <c r="K6951" s="175"/>
    </row>
    <row r="6952" spans="10:11" ht="15" customHeight="1" x14ac:dyDescent="0.25">
      <c r="J6952" s="175"/>
      <c r="K6952" s="175"/>
    </row>
    <row r="6953" spans="10:11" ht="15" customHeight="1" x14ac:dyDescent="0.25">
      <c r="J6953" s="175"/>
      <c r="K6953" s="175"/>
    </row>
    <row r="6954" spans="10:11" ht="15" customHeight="1" x14ac:dyDescent="0.25">
      <c r="J6954" s="175"/>
      <c r="K6954" s="175"/>
    </row>
    <row r="6955" spans="10:11" ht="15" customHeight="1" x14ac:dyDescent="0.25">
      <c r="J6955" s="175"/>
      <c r="K6955" s="175"/>
    </row>
    <row r="6956" spans="10:11" ht="15" customHeight="1" x14ac:dyDescent="0.25">
      <c r="J6956" s="175"/>
      <c r="K6956" s="175"/>
    </row>
    <row r="6957" spans="10:11" ht="15" customHeight="1" x14ac:dyDescent="0.25">
      <c r="J6957" s="175"/>
      <c r="K6957" s="175"/>
    </row>
    <row r="6958" spans="10:11" ht="15" customHeight="1" x14ac:dyDescent="0.25">
      <c r="J6958" s="175"/>
      <c r="K6958" s="175"/>
    </row>
    <row r="6959" spans="10:11" ht="15" customHeight="1" x14ac:dyDescent="0.25">
      <c r="J6959" s="175"/>
      <c r="K6959" s="175"/>
    </row>
    <row r="6960" spans="10:11" ht="15" customHeight="1" x14ac:dyDescent="0.25">
      <c r="J6960" s="175"/>
      <c r="K6960" s="175"/>
    </row>
    <row r="6961" spans="10:11" ht="15" customHeight="1" x14ac:dyDescent="0.25">
      <c r="J6961" s="175"/>
      <c r="K6961" s="175"/>
    </row>
    <row r="6962" spans="10:11" ht="15" customHeight="1" x14ac:dyDescent="0.25">
      <c r="J6962" s="175"/>
      <c r="K6962" s="175"/>
    </row>
    <row r="6963" spans="10:11" ht="15" customHeight="1" x14ac:dyDescent="0.25">
      <c r="J6963" s="175"/>
      <c r="K6963" s="175"/>
    </row>
    <row r="6964" spans="10:11" ht="15" customHeight="1" x14ac:dyDescent="0.25">
      <c r="J6964" s="175"/>
      <c r="K6964" s="175"/>
    </row>
    <row r="6965" spans="10:11" ht="15" customHeight="1" x14ac:dyDescent="0.25">
      <c r="J6965" s="175"/>
      <c r="K6965" s="175"/>
    </row>
    <row r="6966" spans="10:11" ht="15" customHeight="1" x14ac:dyDescent="0.25">
      <c r="J6966" s="175"/>
      <c r="K6966" s="175"/>
    </row>
    <row r="6967" spans="10:11" ht="15" customHeight="1" x14ac:dyDescent="0.25">
      <c r="J6967" s="175"/>
      <c r="K6967" s="175"/>
    </row>
    <row r="6968" spans="10:11" ht="15" customHeight="1" x14ac:dyDescent="0.25">
      <c r="J6968" s="175"/>
      <c r="K6968" s="175"/>
    </row>
    <row r="6969" spans="10:11" ht="15" customHeight="1" x14ac:dyDescent="0.25">
      <c r="J6969" s="175"/>
      <c r="K6969" s="175"/>
    </row>
    <row r="6970" spans="10:11" ht="15" customHeight="1" x14ac:dyDescent="0.25">
      <c r="J6970" s="175"/>
      <c r="K6970" s="175"/>
    </row>
    <row r="6971" spans="10:11" ht="15" customHeight="1" x14ac:dyDescent="0.25">
      <c r="J6971" s="175"/>
      <c r="K6971" s="175"/>
    </row>
    <row r="6972" spans="10:11" ht="15" customHeight="1" x14ac:dyDescent="0.25">
      <c r="J6972" s="175"/>
      <c r="K6972" s="175"/>
    </row>
    <row r="6973" spans="10:11" ht="15" customHeight="1" x14ac:dyDescent="0.25">
      <c r="J6973" s="175"/>
      <c r="K6973" s="175"/>
    </row>
    <row r="6974" spans="10:11" ht="15" customHeight="1" x14ac:dyDescent="0.25">
      <c r="J6974" s="175"/>
      <c r="K6974" s="175"/>
    </row>
    <row r="6975" spans="10:11" ht="15" customHeight="1" x14ac:dyDescent="0.25">
      <c r="J6975" s="175"/>
      <c r="K6975" s="175"/>
    </row>
    <row r="6976" spans="10:11" ht="15" customHeight="1" x14ac:dyDescent="0.25">
      <c r="J6976" s="175"/>
      <c r="K6976" s="175"/>
    </row>
    <row r="6977" spans="10:11" ht="15" customHeight="1" x14ac:dyDescent="0.25">
      <c r="J6977" s="175"/>
      <c r="K6977" s="175"/>
    </row>
    <row r="6978" spans="10:11" ht="15" customHeight="1" x14ac:dyDescent="0.25">
      <c r="J6978" s="175"/>
      <c r="K6978" s="175"/>
    </row>
    <row r="6979" spans="10:11" ht="15" customHeight="1" x14ac:dyDescent="0.25">
      <c r="J6979" s="175"/>
      <c r="K6979" s="175"/>
    </row>
    <row r="6980" spans="10:11" ht="15" customHeight="1" x14ac:dyDescent="0.25">
      <c r="J6980" s="175"/>
      <c r="K6980" s="175"/>
    </row>
    <row r="6981" spans="10:11" ht="15" customHeight="1" x14ac:dyDescent="0.25">
      <c r="J6981" s="175"/>
      <c r="K6981" s="175"/>
    </row>
    <row r="6982" spans="10:11" ht="15" customHeight="1" x14ac:dyDescent="0.25">
      <c r="J6982" s="175"/>
      <c r="K6982" s="175"/>
    </row>
    <row r="6983" spans="10:11" ht="15" customHeight="1" x14ac:dyDescent="0.25">
      <c r="J6983" s="175"/>
      <c r="K6983" s="175"/>
    </row>
    <row r="6984" spans="10:11" ht="15" customHeight="1" x14ac:dyDescent="0.25">
      <c r="J6984" s="175"/>
      <c r="K6984" s="175"/>
    </row>
    <row r="6985" spans="10:11" ht="15" customHeight="1" x14ac:dyDescent="0.25">
      <c r="J6985" s="175"/>
      <c r="K6985" s="175"/>
    </row>
    <row r="6986" spans="10:11" ht="15" customHeight="1" x14ac:dyDescent="0.25">
      <c r="J6986" s="175"/>
      <c r="K6986" s="175"/>
    </row>
    <row r="6987" spans="10:11" ht="15" customHeight="1" x14ac:dyDescent="0.25">
      <c r="J6987" s="175"/>
      <c r="K6987" s="175"/>
    </row>
    <row r="6988" spans="10:11" ht="15" customHeight="1" x14ac:dyDescent="0.25">
      <c r="J6988" s="175"/>
      <c r="K6988" s="175"/>
    </row>
    <row r="6989" spans="10:11" ht="15" customHeight="1" x14ac:dyDescent="0.25">
      <c r="J6989" s="175"/>
      <c r="K6989" s="175"/>
    </row>
    <row r="6990" spans="10:11" ht="15" customHeight="1" x14ac:dyDescent="0.25">
      <c r="J6990" s="175"/>
      <c r="K6990" s="175"/>
    </row>
    <row r="6991" spans="10:11" ht="15" customHeight="1" x14ac:dyDescent="0.25">
      <c r="J6991" s="175"/>
      <c r="K6991" s="175"/>
    </row>
    <row r="6992" spans="10:11" ht="15" customHeight="1" x14ac:dyDescent="0.25">
      <c r="J6992" s="175"/>
      <c r="K6992" s="175"/>
    </row>
    <row r="6993" spans="10:11" ht="15" customHeight="1" x14ac:dyDescent="0.25">
      <c r="J6993" s="175"/>
      <c r="K6993" s="175"/>
    </row>
    <row r="6994" spans="10:11" ht="15" customHeight="1" x14ac:dyDescent="0.25">
      <c r="J6994" s="175"/>
      <c r="K6994" s="175"/>
    </row>
    <row r="6995" spans="10:11" ht="15" customHeight="1" x14ac:dyDescent="0.25">
      <c r="J6995" s="175"/>
      <c r="K6995" s="175"/>
    </row>
    <row r="6996" spans="10:11" ht="15" customHeight="1" x14ac:dyDescent="0.25">
      <c r="J6996" s="175"/>
      <c r="K6996" s="175"/>
    </row>
    <row r="6997" spans="10:11" ht="15" customHeight="1" x14ac:dyDescent="0.25">
      <c r="J6997" s="175"/>
      <c r="K6997" s="175"/>
    </row>
    <row r="6998" spans="10:11" ht="15" customHeight="1" x14ac:dyDescent="0.25">
      <c r="J6998" s="175"/>
      <c r="K6998" s="175"/>
    </row>
    <row r="6999" spans="10:11" ht="15" customHeight="1" x14ac:dyDescent="0.25">
      <c r="J6999" s="175"/>
      <c r="K6999" s="175"/>
    </row>
    <row r="7000" spans="10:11" ht="15" customHeight="1" x14ac:dyDescent="0.25">
      <c r="J7000" s="175"/>
      <c r="K7000" s="175"/>
    </row>
    <row r="7001" spans="10:11" ht="15" customHeight="1" x14ac:dyDescent="0.25">
      <c r="J7001" s="175"/>
      <c r="K7001" s="175"/>
    </row>
    <row r="7002" spans="10:11" ht="15" customHeight="1" x14ac:dyDescent="0.25">
      <c r="J7002" s="175"/>
      <c r="K7002" s="175"/>
    </row>
    <row r="7003" spans="10:11" ht="15" customHeight="1" x14ac:dyDescent="0.25">
      <c r="J7003" s="175"/>
      <c r="K7003" s="175"/>
    </row>
    <row r="7004" spans="10:11" ht="15" customHeight="1" x14ac:dyDescent="0.25">
      <c r="J7004" s="175"/>
      <c r="K7004" s="175"/>
    </row>
    <row r="7005" spans="10:11" ht="15" customHeight="1" x14ac:dyDescent="0.25">
      <c r="J7005" s="175"/>
      <c r="K7005" s="175"/>
    </row>
    <row r="7006" spans="10:11" ht="15" customHeight="1" x14ac:dyDescent="0.25">
      <c r="J7006" s="175"/>
      <c r="K7006" s="175"/>
    </row>
    <row r="7007" spans="10:11" ht="15" customHeight="1" x14ac:dyDescent="0.25">
      <c r="J7007" s="175"/>
      <c r="K7007" s="175"/>
    </row>
    <row r="7008" spans="10:11" ht="15" customHeight="1" x14ac:dyDescent="0.25">
      <c r="J7008" s="175"/>
      <c r="K7008" s="175"/>
    </row>
    <row r="7009" spans="10:11" ht="15" customHeight="1" x14ac:dyDescent="0.25">
      <c r="J7009" s="175"/>
      <c r="K7009" s="175"/>
    </row>
    <row r="7010" spans="10:11" ht="15" customHeight="1" x14ac:dyDescent="0.25">
      <c r="J7010" s="175"/>
      <c r="K7010" s="175"/>
    </row>
    <row r="7011" spans="10:11" ht="15" customHeight="1" x14ac:dyDescent="0.25">
      <c r="J7011" s="175"/>
      <c r="K7011" s="175"/>
    </row>
    <row r="7012" spans="10:11" ht="15" customHeight="1" x14ac:dyDescent="0.25">
      <c r="J7012" s="175"/>
      <c r="K7012" s="175"/>
    </row>
    <row r="7013" spans="10:11" ht="15" customHeight="1" x14ac:dyDescent="0.25">
      <c r="J7013" s="175"/>
      <c r="K7013" s="175"/>
    </row>
    <row r="7014" spans="10:11" ht="15" customHeight="1" x14ac:dyDescent="0.25">
      <c r="J7014" s="175"/>
      <c r="K7014" s="175"/>
    </row>
    <row r="7015" spans="10:11" ht="15" customHeight="1" x14ac:dyDescent="0.25">
      <c r="J7015" s="175"/>
      <c r="K7015" s="175"/>
    </row>
    <row r="7016" spans="10:11" ht="15" customHeight="1" x14ac:dyDescent="0.25">
      <c r="J7016" s="175"/>
      <c r="K7016" s="175"/>
    </row>
    <row r="7017" spans="10:11" ht="15" customHeight="1" x14ac:dyDescent="0.25">
      <c r="J7017" s="175"/>
      <c r="K7017" s="175"/>
    </row>
    <row r="7018" spans="10:11" ht="15" customHeight="1" x14ac:dyDescent="0.25">
      <c r="J7018" s="175"/>
      <c r="K7018" s="175"/>
    </row>
    <row r="7019" spans="10:11" ht="15" customHeight="1" x14ac:dyDescent="0.25">
      <c r="J7019" s="175"/>
      <c r="K7019" s="175"/>
    </row>
    <row r="7020" spans="10:11" ht="15" customHeight="1" x14ac:dyDescent="0.25">
      <c r="J7020" s="175"/>
      <c r="K7020" s="175"/>
    </row>
    <row r="7021" spans="10:11" ht="15" customHeight="1" x14ac:dyDescent="0.25">
      <c r="J7021" s="175"/>
      <c r="K7021" s="175"/>
    </row>
    <row r="7022" spans="10:11" ht="15" customHeight="1" x14ac:dyDescent="0.25">
      <c r="J7022" s="175"/>
      <c r="K7022" s="175"/>
    </row>
    <row r="7023" spans="10:11" ht="15" customHeight="1" x14ac:dyDescent="0.25">
      <c r="J7023" s="175"/>
      <c r="K7023" s="175"/>
    </row>
    <row r="7024" spans="10:11" ht="15" customHeight="1" x14ac:dyDescent="0.25">
      <c r="J7024" s="175"/>
      <c r="K7024" s="175"/>
    </row>
    <row r="7025" spans="10:11" ht="15" customHeight="1" x14ac:dyDescent="0.25">
      <c r="J7025" s="175"/>
      <c r="K7025" s="175"/>
    </row>
    <row r="7026" spans="10:11" ht="15" customHeight="1" x14ac:dyDescent="0.25">
      <c r="J7026" s="175"/>
      <c r="K7026" s="175"/>
    </row>
    <row r="7027" spans="10:11" ht="15" customHeight="1" x14ac:dyDescent="0.25">
      <c r="J7027" s="175"/>
      <c r="K7027" s="175"/>
    </row>
    <row r="7028" spans="10:11" ht="15" customHeight="1" x14ac:dyDescent="0.25">
      <c r="J7028" s="175"/>
      <c r="K7028" s="175"/>
    </row>
    <row r="7029" spans="10:11" ht="15" customHeight="1" x14ac:dyDescent="0.25">
      <c r="J7029" s="175"/>
      <c r="K7029" s="175"/>
    </row>
    <row r="7030" spans="10:11" ht="15" customHeight="1" x14ac:dyDescent="0.25">
      <c r="J7030" s="175"/>
      <c r="K7030" s="175"/>
    </row>
    <row r="7031" spans="10:11" ht="15" customHeight="1" x14ac:dyDescent="0.25">
      <c r="J7031" s="175"/>
      <c r="K7031" s="175"/>
    </row>
    <row r="7032" spans="10:11" ht="15" customHeight="1" x14ac:dyDescent="0.25">
      <c r="J7032" s="175"/>
      <c r="K7032" s="175"/>
    </row>
    <row r="7033" spans="10:11" ht="15" customHeight="1" x14ac:dyDescent="0.25">
      <c r="J7033" s="175"/>
      <c r="K7033" s="175"/>
    </row>
    <row r="7034" spans="10:11" ht="15" customHeight="1" x14ac:dyDescent="0.25">
      <c r="J7034" s="175"/>
      <c r="K7034" s="175"/>
    </row>
    <row r="7035" spans="10:11" ht="15" customHeight="1" x14ac:dyDescent="0.25">
      <c r="J7035" s="175"/>
      <c r="K7035" s="175"/>
    </row>
    <row r="7036" spans="10:11" ht="15" customHeight="1" x14ac:dyDescent="0.25">
      <c r="J7036" s="175"/>
      <c r="K7036" s="175"/>
    </row>
    <row r="7037" spans="10:11" ht="15" customHeight="1" x14ac:dyDescent="0.25">
      <c r="J7037" s="175"/>
      <c r="K7037" s="175"/>
    </row>
    <row r="7038" spans="10:11" ht="15" customHeight="1" x14ac:dyDescent="0.25">
      <c r="J7038" s="175"/>
      <c r="K7038" s="175"/>
    </row>
    <row r="7039" spans="10:11" ht="15" customHeight="1" x14ac:dyDescent="0.25">
      <c r="J7039" s="175"/>
      <c r="K7039" s="175"/>
    </row>
    <row r="7040" spans="10:11" ht="15" customHeight="1" x14ac:dyDescent="0.25">
      <c r="J7040" s="175"/>
      <c r="K7040" s="175"/>
    </row>
    <row r="7041" spans="10:11" ht="15" customHeight="1" x14ac:dyDescent="0.25">
      <c r="J7041" s="175"/>
      <c r="K7041" s="175"/>
    </row>
    <row r="7042" spans="10:11" ht="15" customHeight="1" x14ac:dyDescent="0.25">
      <c r="J7042" s="175"/>
      <c r="K7042" s="175"/>
    </row>
    <row r="7043" spans="10:11" ht="15" customHeight="1" x14ac:dyDescent="0.25">
      <c r="J7043" s="175"/>
      <c r="K7043" s="175"/>
    </row>
    <row r="7044" spans="10:11" ht="15" customHeight="1" x14ac:dyDescent="0.25">
      <c r="J7044" s="175"/>
      <c r="K7044" s="175"/>
    </row>
    <row r="7045" spans="10:11" ht="15" customHeight="1" x14ac:dyDescent="0.25">
      <c r="J7045" s="175"/>
      <c r="K7045" s="175"/>
    </row>
    <row r="7046" spans="10:11" ht="15" customHeight="1" x14ac:dyDescent="0.25">
      <c r="J7046" s="175"/>
      <c r="K7046" s="175"/>
    </row>
    <row r="7047" spans="10:11" ht="15" customHeight="1" x14ac:dyDescent="0.25">
      <c r="J7047" s="175"/>
      <c r="K7047" s="175"/>
    </row>
    <row r="7048" spans="10:11" ht="15" customHeight="1" x14ac:dyDescent="0.25">
      <c r="J7048" s="175"/>
      <c r="K7048" s="175"/>
    </row>
    <row r="7049" spans="10:11" ht="15" customHeight="1" x14ac:dyDescent="0.25">
      <c r="J7049" s="175"/>
      <c r="K7049" s="175"/>
    </row>
    <row r="7050" spans="10:11" ht="15" customHeight="1" x14ac:dyDescent="0.25">
      <c r="J7050" s="175"/>
      <c r="K7050" s="175"/>
    </row>
    <row r="7051" spans="10:11" ht="15" customHeight="1" x14ac:dyDescent="0.25">
      <c r="J7051" s="175"/>
      <c r="K7051" s="175"/>
    </row>
    <row r="7052" spans="10:11" ht="15" customHeight="1" x14ac:dyDescent="0.25">
      <c r="J7052" s="175"/>
      <c r="K7052" s="175"/>
    </row>
    <row r="7053" spans="10:11" ht="15" customHeight="1" x14ac:dyDescent="0.25">
      <c r="J7053" s="175"/>
      <c r="K7053" s="175"/>
    </row>
    <row r="7054" spans="10:11" ht="15" customHeight="1" x14ac:dyDescent="0.25">
      <c r="J7054" s="175"/>
      <c r="K7054" s="175"/>
    </row>
    <row r="7055" spans="10:11" ht="15" customHeight="1" x14ac:dyDescent="0.25">
      <c r="J7055" s="175"/>
      <c r="K7055" s="175"/>
    </row>
    <row r="7056" spans="10:11" ht="15" customHeight="1" x14ac:dyDescent="0.25">
      <c r="J7056" s="175"/>
      <c r="K7056" s="175"/>
    </row>
    <row r="7057" spans="10:11" ht="15" customHeight="1" x14ac:dyDescent="0.25">
      <c r="J7057" s="175"/>
      <c r="K7057" s="175"/>
    </row>
    <row r="7058" spans="10:11" ht="15" customHeight="1" x14ac:dyDescent="0.25">
      <c r="J7058" s="175"/>
      <c r="K7058" s="175"/>
    </row>
    <row r="7059" spans="10:11" ht="15" customHeight="1" x14ac:dyDescent="0.25">
      <c r="J7059" s="175"/>
      <c r="K7059" s="175"/>
    </row>
    <row r="7060" spans="10:11" ht="15" customHeight="1" x14ac:dyDescent="0.25">
      <c r="J7060" s="175"/>
      <c r="K7060" s="175"/>
    </row>
    <row r="7061" spans="10:11" ht="15" customHeight="1" x14ac:dyDescent="0.25">
      <c r="J7061" s="175"/>
      <c r="K7061" s="175"/>
    </row>
    <row r="7062" spans="10:11" ht="15" customHeight="1" x14ac:dyDescent="0.25">
      <c r="J7062" s="175"/>
      <c r="K7062" s="175"/>
    </row>
    <row r="7063" spans="10:11" ht="15" customHeight="1" x14ac:dyDescent="0.25">
      <c r="J7063" s="175"/>
      <c r="K7063" s="175"/>
    </row>
    <row r="7064" spans="10:11" ht="15" customHeight="1" x14ac:dyDescent="0.25">
      <c r="J7064" s="175"/>
      <c r="K7064" s="175"/>
    </row>
    <row r="7065" spans="10:11" ht="15" customHeight="1" x14ac:dyDescent="0.25">
      <c r="J7065" s="175"/>
      <c r="K7065" s="175"/>
    </row>
    <row r="7066" spans="10:11" ht="15" customHeight="1" x14ac:dyDescent="0.25">
      <c r="J7066" s="175"/>
      <c r="K7066" s="175"/>
    </row>
    <row r="7067" spans="10:11" ht="15" customHeight="1" x14ac:dyDescent="0.25">
      <c r="J7067" s="175"/>
      <c r="K7067" s="175"/>
    </row>
    <row r="7068" spans="10:11" ht="15" customHeight="1" x14ac:dyDescent="0.25">
      <c r="J7068" s="175"/>
      <c r="K7068" s="175"/>
    </row>
    <row r="7069" spans="10:11" ht="15" customHeight="1" x14ac:dyDescent="0.25">
      <c r="J7069" s="175"/>
      <c r="K7069" s="175"/>
    </row>
    <row r="7070" spans="10:11" ht="15" customHeight="1" x14ac:dyDescent="0.25">
      <c r="J7070" s="175"/>
      <c r="K7070" s="175"/>
    </row>
    <row r="7071" spans="10:11" ht="15" customHeight="1" x14ac:dyDescent="0.25">
      <c r="J7071" s="175"/>
      <c r="K7071" s="175"/>
    </row>
    <row r="7072" spans="10:11" ht="15" customHeight="1" x14ac:dyDescent="0.25">
      <c r="J7072" s="175"/>
      <c r="K7072" s="175"/>
    </row>
    <row r="7073" spans="10:11" ht="15" customHeight="1" x14ac:dyDescent="0.25">
      <c r="J7073" s="175"/>
      <c r="K7073" s="175"/>
    </row>
    <row r="7074" spans="10:11" ht="15" customHeight="1" x14ac:dyDescent="0.25">
      <c r="J7074" s="175"/>
      <c r="K7074" s="175"/>
    </row>
    <row r="7075" spans="10:11" ht="15" customHeight="1" x14ac:dyDescent="0.25">
      <c r="J7075" s="175"/>
      <c r="K7075" s="175"/>
    </row>
    <row r="7076" spans="10:11" ht="15" customHeight="1" x14ac:dyDescent="0.25">
      <c r="J7076" s="175"/>
      <c r="K7076" s="175"/>
    </row>
    <row r="7077" spans="10:11" ht="15" customHeight="1" x14ac:dyDescent="0.25">
      <c r="J7077" s="175"/>
      <c r="K7077" s="175"/>
    </row>
    <row r="7078" spans="10:11" ht="15" customHeight="1" x14ac:dyDescent="0.25">
      <c r="J7078" s="175"/>
      <c r="K7078" s="175"/>
    </row>
    <row r="7079" spans="10:11" ht="15" customHeight="1" x14ac:dyDescent="0.25">
      <c r="J7079" s="175"/>
      <c r="K7079" s="175"/>
    </row>
    <row r="7080" spans="10:11" ht="15" customHeight="1" x14ac:dyDescent="0.25">
      <c r="J7080" s="175"/>
      <c r="K7080" s="175"/>
    </row>
    <row r="7081" spans="10:11" ht="15" customHeight="1" x14ac:dyDescent="0.25">
      <c r="J7081" s="175"/>
      <c r="K7081" s="175"/>
    </row>
    <row r="7082" spans="10:11" ht="15" customHeight="1" x14ac:dyDescent="0.25">
      <c r="J7082" s="175"/>
      <c r="K7082" s="175"/>
    </row>
    <row r="7083" spans="10:11" ht="15" customHeight="1" x14ac:dyDescent="0.25">
      <c r="J7083" s="175"/>
      <c r="K7083" s="175"/>
    </row>
    <row r="7084" spans="10:11" ht="15" customHeight="1" x14ac:dyDescent="0.25">
      <c r="J7084" s="175"/>
      <c r="K7084" s="175"/>
    </row>
    <row r="7085" spans="10:11" ht="15" customHeight="1" x14ac:dyDescent="0.25">
      <c r="J7085" s="175"/>
      <c r="K7085" s="175"/>
    </row>
    <row r="7086" spans="10:11" ht="15" customHeight="1" x14ac:dyDescent="0.25">
      <c r="J7086" s="175"/>
      <c r="K7086" s="175"/>
    </row>
    <row r="7087" spans="10:11" ht="15" customHeight="1" x14ac:dyDescent="0.25">
      <c r="J7087" s="175"/>
      <c r="K7087" s="175"/>
    </row>
    <row r="7088" spans="10:11" ht="15" customHeight="1" x14ac:dyDescent="0.25">
      <c r="J7088" s="175"/>
      <c r="K7088" s="175"/>
    </row>
    <row r="7089" spans="10:11" ht="15" customHeight="1" x14ac:dyDescent="0.25">
      <c r="J7089" s="175"/>
      <c r="K7089" s="175"/>
    </row>
    <row r="7090" spans="10:11" ht="15" customHeight="1" x14ac:dyDescent="0.25">
      <c r="J7090" s="175"/>
      <c r="K7090" s="175"/>
    </row>
    <row r="7091" spans="10:11" ht="15" customHeight="1" x14ac:dyDescent="0.25">
      <c r="J7091" s="175"/>
      <c r="K7091" s="175"/>
    </row>
    <row r="7092" spans="10:11" ht="15" customHeight="1" x14ac:dyDescent="0.25">
      <c r="J7092" s="175"/>
      <c r="K7092" s="175"/>
    </row>
    <row r="7093" spans="10:11" ht="15" customHeight="1" x14ac:dyDescent="0.25">
      <c r="J7093" s="175"/>
      <c r="K7093" s="175"/>
    </row>
    <row r="7094" spans="10:11" ht="15" customHeight="1" x14ac:dyDescent="0.25">
      <c r="J7094" s="175"/>
      <c r="K7094" s="175"/>
    </row>
    <row r="7095" spans="10:11" ht="15" customHeight="1" x14ac:dyDescent="0.25">
      <c r="J7095" s="175"/>
      <c r="K7095" s="175"/>
    </row>
    <row r="7096" spans="10:11" ht="15" customHeight="1" x14ac:dyDescent="0.25">
      <c r="J7096" s="175"/>
      <c r="K7096" s="175"/>
    </row>
    <row r="7097" spans="10:11" ht="15" customHeight="1" x14ac:dyDescent="0.25">
      <c r="J7097" s="175"/>
      <c r="K7097" s="175"/>
    </row>
    <row r="7098" spans="10:11" ht="15" customHeight="1" x14ac:dyDescent="0.25">
      <c r="J7098" s="175"/>
      <c r="K7098" s="175"/>
    </row>
    <row r="7099" spans="10:11" ht="15" customHeight="1" x14ac:dyDescent="0.25">
      <c r="J7099" s="175"/>
      <c r="K7099" s="175"/>
    </row>
    <row r="7100" spans="10:11" ht="15" customHeight="1" x14ac:dyDescent="0.25">
      <c r="J7100" s="175"/>
      <c r="K7100" s="175"/>
    </row>
    <row r="7101" spans="10:11" ht="15" customHeight="1" x14ac:dyDescent="0.25">
      <c r="J7101" s="175"/>
      <c r="K7101" s="175"/>
    </row>
    <row r="7102" spans="10:11" ht="15" customHeight="1" x14ac:dyDescent="0.25">
      <c r="J7102" s="175"/>
      <c r="K7102" s="175"/>
    </row>
    <row r="7103" spans="10:11" ht="15" customHeight="1" x14ac:dyDescent="0.25">
      <c r="J7103" s="175"/>
      <c r="K7103" s="175"/>
    </row>
    <row r="7104" spans="10:11" ht="15" customHeight="1" x14ac:dyDescent="0.25">
      <c r="J7104" s="175"/>
      <c r="K7104" s="175"/>
    </row>
    <row r="7105" spans="10:11" ht="15" customHeight="1" x14ac:dyDescent="0.25">
      <c r="J7105" s="175"/>
      <c r="K7105" s="175"/>
    </row>
    <row r="7106" spans="10:11" ht="15" customHeight="1" x14ac:dyDescent="0.25">
      <c r="J7106" s="175"/>
      <c r="K7106" s="175"/>
    </row>
    <row r="7107" spans="10:11" ht="15" customHeight="1" x14ac:dyDescent="0.25">
      <c r="J7107" s="175"/>
      <c r="K7107" s="175"/>
    </row>
    <row r="7108" spans="10:11" ht="15" customHeight="1" x14ac:dyDescent="0.25">
      <c r="J7108" s="175"/>
      <c r="K7108" s="175"/>
    </row>
    <row r="7109" spans="10:11" ht="15" customHeight="1" x14ac:dyDescent="0.25">
      <c r="J7109" s="175"/>
      <c r="K7109" s="175"/>
    </row>
    <row r="7110" spans="10:11" ht="15" customHeight="1" x14ac:dyDescent="0.25">
      <c r="J7110" s="175"/>
      <c r="K7110" s="175"/>
    </row>
    <row r="7111" spans="10:11" ht="15" customHeight="1" x14ac:dyDescent="0.25">
      <c r="J7111" s="175"/>
      <c r="K7111" s="175"/>
    </row>
    <row r="7112" spans="10:11" ht="15" customHeight="1" x14ac:dyDescent="0.25">
      <c r="J7112" s="175"/>
      <c r="K7112" s="175"/>
    </row>
    <row r="7113" spans="10:11" ht="15" customHeight="1" x14ac:dyDescent="0.25">
      <c r="J7113" s="175"/>
      <c r="K7113" s="175"/>
    </row>
    <row r="7114" spans="10:11" ht="15" customHeight="1" x14ac:dyDescent="0.25">
      <c r="J7114" s="175"/>
      <c r="K7114" s="175"/>
    </row>
    <row r="7115" spans="10:11" ht="15" customHeight="1" x14ac:dyDescent="0.25">
      <c r="J7115" s="175"/>
      <c r="K7115" s="175"/>
    </row>
    <row r="7116" spans="10:11" ht="15" customHeight="1" x14ac:dyDescent="0.25">
      <c r="J7116" s="175"/>
      <c r="K7116" s="175"/>
    </row>
    <row r="7117" spans="10:11" ht="15" customHeight="1" x14ac:dyDescent="0.25">
      <c r="J7117" s="175"/>
      <c r="K7117" s="175"/>
    </row>
    <row r="7118" spans="10:11" ht="15" customHeight="1" x14ac:dyDescent="0.25">
      <c r="J7118" s="175"/>
      <c r="K7118" s="175"/>
    </row>
    <row r="7119" spans="10:11" ht="15" customHeight="1" x14ac:dyDescent="0.25">
      <c r="J7119" s="175"/>
      <c r="K7119" s="175"/>
    </row>
    <row r="7120" spans="10:11" ht="15" customHeight="1" x14ac:dyDescent="0.25">
      <c r="J7120" s="175"/>
      <c r="K7120" s="175"/>
    </row>
    <row r="7121" spans="10:11" ht="15" customHeight="1" x14ac:dyDescent="0.25">
      <c r="J7121" s="175"/>
      <c r="K7121" s="175"/>
    </row>
    <row r="7122" spans="10:11" ht="15" customHeight="1" x14ac:dyDescent="0.25">
      <c r="J7122" s="175"/>
      <c r="K7122" s="175"/>
    </row>
    <row r="7123" spans="10:11" ht="15" customHeight="1" x14ac:dyDescent="0.25">
      <c r="J7123" s="175"/>
      <c r="K7123" s="175"/>
    </row>
    <row r="7124" spans="10:11" ht="15" customHeight="1" x14ac:dyDescent="0.25">
      <c r="J7124" s="175"/>
      <c r="K7124" s="175"/>
    </row>
    <row r="7125" spans="10:11" ht="15" customHeight="1" x14ac:dyDescent="0.25">
      <c r="J7125" s="175"/>
      <c r="K7125" s="175"/>
    </row>
    <row r="7126" spans="10:11" ht="15" customHeight="1" x14ac:dyDescent="0.25">
      <c r="J7126" s="175"/>
      <c r="K7126" s="175"/>
    </row>
    <row r="7127" spans="10:11" ht="15" customHeight="1" x14ac:dyDescent="0.25">
      <c r="J7127" s="175"/>
      <c r="K7127" s="175"/>
    </row>
    <row r="7128" spans="10:11" ht="15" customHeight="1" x14ac:dyDescent="0.25">
      <c r="J7128" s="175"/>
      <c r="K7128" s="175"/>
    </row>
    <row r="7129" spans="10:11" ht="15" customHeight="1" x14ac:dyDescent="0.25">
      <c r="J7129" s="175"/>
      <c r="K7129" s="175"/>
    </row>
    <row r="7130" spans="10:11" ht="15" customHeight="1" x14ac:dyDescent="0.25">
      <c r="J7130" s="175"/>
      <c r="K7130" s="175"/>
    </row>
    <row r="7131" spans="10:11" ht="15" customHeight="1" x14ac:dyDescent="0.25">
      <c r="J7131" s="175"/>
      <c r="K7131" s="175"/>
    </row>
    <row r="7132" spans="10:11" ht="15" customHeight="1" x14ac:dyDescent="0.25">
      <c r="J7132" s="175"/>
      <c r="K7132" s="175"/>
    </row>
    <row r="7133" spans="10:11" ht="15" customHeight="1" x14ac:dyDescent="0.25">
      <c r="J7133" s="175"/>
      <c r="K7133" s="175"/>
    </row>
    <row r="7134" spans="10:11" ht="15" customHeight="1" x14ac:dyDescent="0.25">
      <c r="J7134" s="175"/>
      <c r="K7134" s="175"/>
    </row>
    <row r="7135" spans="10:11" ht="15" customHeight="1" x14ac:dyDescent="0.25">
      <c r="J7135" s="175"/>
      <c r="K7135" s="175"/>
    </row>
    <row r="7136" spans="10:11" ht="15" customHeight="1" x14ac:dyDescent="0.25">
      <c r="J7136" s="175"/>
      <c r="K7136" s="175"/>
    </row>
    <row r="7137" spans="10:11" ht="15" customHeight="1" x14ac:dyDescent="0.25">
      <c r="J7137" s="175"/>
      <c r="K7137" s="175"/>
    </row>
    <row r="7138" spans="10:11" ht="15" customHeight="1" x14ac:dyDescent="0.25">
      <c r="J7138" s="175"/>
      <c r="K7138" s="175"/>
    </row>
    <row r="7139" spans="10:11" ht="15" customHeight="1" x14ac:dyDescent="0.25">
      <c r="J7139" s="175"/>
      <c r="K7139" s="175"/>
    </row>
    <row r="7140" spans="10:11" ht="15" customHeight="1" x14ac:dyDescent="0.25">
      <c r="J7140" s="175"/>
      <c r="K7140" s="175"/>
    </row>
    <row r="7141" spans="10:11" ht="15" customHeight="1" x14ac:dyDescent="0.25">
      <c r="J7141" s="175"/>
      <c r="K7141" s="175"/>
    </row>
    <row r="7142" spans="10:11" ht="15" customHeight="1" x14ac:dyDescent="0.25">
      <c r="J7142" s="175"/>
      <c r="K7142" s="175"/>
    </row>
    <row r="7143" spans="10:11" ht="15" customHeight="1" x14ac:dyDescent="0.25">
      <c r="J7143" s="175"/>
      <c r="K7143" s="175"/>
    </row>
    <row r="7144" spans="10:11" ht="15" customHeight="1" x14ac:dyDescent="0.25">
      <c r="J7144" s="175"/>
      <c r="K7144" s="175"/>
    </row>
    <row r="7145" spans="10:11" ht="15" customHeight="1" x14ac:dyDescent="0.25">
      <c r="J7145" s="175"/>
      <c r="K7145" s="175"/>
    </row>
    <row r="7146" spans="10:11" ht="15" customHeight="1" x14ac:dyDescent="0.25">
      <c r="J7146" s="175"/>
      <c r="K7146" s="175"/>
    </row>
    <row r="7147" spans="10:11" ht="15" customHeight="1" x14ac:dyDescent="0.25">
      <c r="J7147" s="175"/>
      <c r="K7147" s="175"/>
    </row>
    <row r="7148" spans="10:11" ht="15" customHeight="1" x14ac:dyDescent="0.25">
      <c r="J7148" s="175"/>
      <c r="K7148" s="175"/>
    </row>
    <row r="7149" spans="10:11" ht="15" customHeight="1" x14ac:dyDescent="0.25">
      <c r="J7149" s="175"/>
      <c r="K7149" s="175"/>
    </row>
    <row r="7150" spans="10:11" ht="15" customHeight="1" x14ac:dyDescent="0.25">
      <c r="J7150" s="175"/>
      <c r="K7150" s="175"/>
    </row>
    <row r="7151" spans="10:11" ht="15" customHeight="1" x14ac:dyDescent="0.25">
      <c r="J7151" s="175"/>
      <c r="K7151" s="175"/>
    </row>
    <row r="7152" spans="10:11" ht="15" customHeight="1" x14ac:dyDescent="0.25">
      <c r="J7152" s="175"/>
      <c r="K7152" s="175"/>
    </row>
    <row r="7153" spans="10:11" ht="15" customHeight="1" x14ac:dyDescent="0.25">
      <c r="J7153" s="175"/>
      <c r="K7153" s="175"/>
    </row>
    <row r="7154" spans="10:11" ht="15" customHeight="1" x14ac:dyDescent="0.25">
      <c r="J7154" s="175"/>
      <c r="K7154" s="175"/>
    </row>
    <row r="7155" spans="10:11" ht="15" customHeight="1" x14ac:dyDescent="0.25">
      <c r="J7155" s="175"/>
      <c r="K7155" s="175"/>
    </row>
    <row r="7156" spans="10:11" ht="15" customHeight="1" x14ac:dyDescent="0.25">
      <c r="J7156" s="175"/>
      <c r="K7156" s="175"/>
    </row>
    <row r="7157" spans="10:11" ht="15" customHeight="1" x14ac:dyDescent="0.25">
      <c r="J7157" s="175"/>
      <c r="K7157" s="175"/>
    </row>
    <row r="7158" spans="10:11" ht="15" customHeight="1" x14ac:dyDescent="0.25">
      <c r="J7158" s="175"/>
      <c r="K7158" s="175"/>
    </row>
    <row r="7159" spans="10:11" ht="15" customHeight="1" x14ac:dyDescent="0.25">
      <c r="J7159" s="175"/>
      <c r="K7159" s="175"/>
    </row>
    <row r="7160" spans="10:11" ht="15" customHeight="1" x14ac:dyDescent="0.25">
      <c r="J7160" s="175"/>
      <c r="K7160" s="175"/>
    </row>
    <row r="7161" spans="10:11" ht="15" customHeight="1" x14ac:dyDescent="0.25">
      <c r="J7161" s="175"/>
      <c r="K7161" s="175"/>
    </row>
    <row r="7162" spans="10:11" ht="15" customHeight="1" x14ac:dyDescent="0.25">
      <c r="J7162" s="175"/>
      <c r="K7162" s="175"/>
    </row>
    <row r="7163" spans="10:11" ht="15" customHeight="1" x14ac:dyDescent="0.25">
      <c r="J7163" s="175"/>
      <c r="K7163" s="175"/>
    </row>
    <row r="7164" spans="10:11" ht="15" customHeight="1" x14ac:dyDescent="0.25">
      <c r="J7164" s="175"/>
      <c r="K7164" s="175"/>
    </row>
    <row r="7165" spans="10:11" ht="15" customHeight="1" x14ac:dyDescent="0.25">
      <c r="J7165" s="175"/>
      <c r="K7165" s="175"/>
    </row>
    <row r="7166" spans="10:11" ht="15" customHeight="1" x14ac:dyDescent="0.25">
      <c r="J7166" s="175"/>
      <c r="K7166" s="175"/>
    </row>
    <row r="7167" spans="10:11" ht="15" customHeight="1" x14ac:dyDescent="0.25">
      <c r="J7167" s="175"/>
      <c r="K7167" s="175"/>
    </row>
    <row r="7168" spans="10:11" ht="15" customHeight="1" x14ac:dyDescent="0.25">
      <c r="J7168" s="175"/>
      <c r="K7168" s="175"/>
    </row>
    <row r="7169" spans="10:11" ht="15" customHeight="1" x14ac:dyDescent="0.25">
      <c r="J7169" s="175"/>
      <c r="K7169" s="175"/>
    </row>
    <row r="7170" spans="10:11" ht="15" customHeight="1" x14ac:dyDescent="0.25">
      <c r="J7170" s="175"/>
      <c r="K7170" s="175"/>
    </row>
    <row r="7171" spans="10:11" ht="15" customHeight="1" x14ac:dyDescent="0.25">
      <c r="J7171" s="175"/>
      <c r="K7171" s="175"/>
    </row>
    <row r="7172" spans="10:11" ht="15" customHeight="1" x14ac:dyDescent="0.25">
      <c r="J7172" s="175"/>
      <c r="K7172" s="175"/>
    </row>
    <row r="7173" spans="10:11" ht="15" customHeight="1" x14ac:dyDescent="0.25">
      <c r="J7173" s="175"/>
      <c r="K7173" s="175"/>
    </row>
    <row r="7174" spans="10:11" ht="15" customHeight="1" x14ac:dyDescent="0.25">
      <c r="J7174" s="175"/>
      <c r="K7174" s="175"/>
    </row>
    <row r="7175" spans="10:11" ht="15" customHeight="1" x14ac:dyDescent="0.25">
      <c r="J7175" s="175"/>
      <c r="K7175" s="175"/>
    </row>
    <row r="7176" spans="10:11" ht="15" customHeight="1" x14ac:dyDescent="0.25">
      <c r="J7176" s="175"/>
      <c r="K7176" s="175"/>
    </row>
    <row r="7177" spans="10:11" ht="15" customHeight="1" x14ac:dyDescent="0.25">
      <c r="J7177" s="175"/>
      <c r="K7177" s="175"/>
    </row>
    <row r="7178" spans="10:11" ht="15" customHeight="1" x14ac:dyDescent="0.25">
      <c r="J7178" s="175"/>
      <c r="K7178" s="175"/>
    </row>
    <row r="7179" spans="10:11" ht="15" customHeight="1" x14ac:dyDescent="0.25">
      <c r="J7179" s="175"/>
      <c r="K7179" s="175"/>
    </row>
    <row r="7180" spans="10:11" ht="15" customHeight="1" x14ac:dyDescent="0.25">
      <c r="J7180" s="175"/>
      <c r="K7180" s="175"/>
    </row>
    <row r="7181" spans="10:11" ht="15" customHeight="1" x14ac:dyDescent="0.25">
      <c r="J7181" s="175"/>
      <c r="K7181" s="175"/>
    </row>
    <row r="7182" spans="10:11" ht="15" customHeight="1" x14ac:dyDescent="0.25">
      <c r="J7182" s="175"/>
      <c r="K7182" s="175"/>
    </row>
    <row r="7183" spans="10:11" ht="15" customHeight="1" x14ac:dyDescent="0.25">
      <c r="J7183" s="175"/>
      <c r="K7183" s="175"/>
    </row>
    <row r="7184" spans="10:11" ht="15" customHeight="1" x14ac:dyDescent="0.25">
      <c r="J7184" s="175"/>
      <c r="K7184" s="175"/>
    </row>
    <row r="7185" spans="10:11" ht="15" customHeight="1" x14ac:dyDescent="0.25">
      <c r="J7185" s="175"/>
      <c r="K7185" s="175"/>
    </row>
    <row r="7186" spans="10:11" ht="15" customHeight="1" x14ac:dyDescent="0.25">
      <c r="J7186" s="175"/>
      <c r="K7186" s="175"/>
    </row>
    <row r="7187" spans="10:11" ht="15" customHeight="1" x14ac:dyDescent="0.25">
      <c r="J7187" s="175"/>
      <c r="K7187" s="175"/>
    </row>
    <row r="7188" spans="10:11" ht="15" customHeight="1" x14ac:dyDescent="0.25">
      <c r="J7188" s="175"/>
      <c r="K7188" s="175"/>
    </row>
    <row r="7189" spans="10:11" ht="15" customHeight="1" x14ac:dyDescent="0.25">
      <c r="J7189" s="175"/>
      <c r="K7189" s="175"/>
    </row>
    <row r="7190" spans="10:11" ht="15" customHeight="1" x14ac:dyDescent="0.25">
      <c r="J7190" s="175"/>
      <c r="K7190" s="175"/>
    </row>
    <row r="7191" spans="10:11" ht="15" customHeight="1" x14ac:dyDescent="0.25">
      <c r="J7191" s="175"/>
      <c r="K7191" s="175"/>
    </row>
    <row r="7192" spans="10:11" ht="15" customHeight="1" x14ac:dyDescent="0.25">
      <c r="J7192" s="175"/>
      <c r="K7192" s="175"/>
    </row>
    <row r="7193" spans="10:11" ht="15" customHeight="1" x14ac:dyDescent="0.25">
      <c r="J7193" s="175"/>
      <c r="K7193" s="175"/>
    </row>
    <row r="7194" spans="10:11" ht="15" customHeight="1" x14ac:dyDescent="0.25">
      <c r="J7194" s="175"/>
      <c r="K7194" s="175"/>
    </row>
    <row r="7195" spans="10:11" ht="15" customHeight="1" x14ac:dyDescent="0.25">
      <c r="J7195" s="175"/>
      <c r="K7195" s="175"/>
    </row>
    <row r="7196" spans="10:11" ht="15" customHeight="1" x14ac:dyDescent="0.25">
      <c r="J7196" s="175"/>
      <c r="K7196" s="175"/>
    </row>
    <row r="7197" spans="10:11" ht="15" customHeight="1" x14ac:dyDescent="0.25">
      <c r="J7197" s="175"/>
      <c r="K7197" s="175"/>
    </row>
    <row r="7198" spans="10:11" ht="15" customHeight="1" x14ac:dyDescent="0.25">
      <c r="J7198" s="175"/>
      <c r="K7198" s="175"/>
    </row>
    <row r="7199" spans="10:11" ht="15" customHeight="1" x14ac:dyDescent="0.25">
      <c r="J7199" s="175"/>
      <c r="K7199" s="175"/>
    </row>
    <row r="7200" spans="10:11" ht="15" customHeight="1" x14ac:dyDescent="0.25">
      <c r="J7200" s="175"/>
      <c r="K7200" s="175"/>
    </row>
    <row r="7201" spans="10:11" ht="15" customHeight="1" x14ac:dyDescent="0.25">
      <c r="J7201" s="175"/>
      <c r="K7201" s="175"/>
    </row>
    <row r="7202" spans="10:11" ht="15" customHeight="1" x14ac:dyDescent="0.25">
      <c r="J7202" s="175"/>
      <c r="K7202" s="175"/>
    </row>
    <row r="7203" spans="10:11" ht="15" customHeight="1" x14ac:dyDescent="0.25">
      <c r="J7203" s="175"/>
      <c r="K7203" s="175"/>
    </row>
    <row r="7204" spans="10:11" ht="15" customHeight="1" x14ac:dyDescent="0.25">
      <c r="J7204" s="175"/>
      <c r="K7204" s="175"/>
    </row>
    <row r="7205" spans="10:11" ht="15" customHeight="1" x14ac:dyDescent="0.25">
      <c r="J7205" s="175"/>
      <c r="K7205" s="175"/>
    </row>
    <row r="7206" spans="10:11" ht="15" customHeight="1" x14ac:dyDescent="0.25">
      <c r="J7206" s="175"/>
      <c r="K7206" s="175"/>
    </row>
    <row r="7207" spans="10:11" ht="15" customHeight="1" x14ac:dyDescent="0.25">
      <c r="J7207" s="175"/>
      <c r="K7207" s="175"/>
    </row>
    <row r="7208" spans="10:11" ht="15" customHeight="1" x14ac:dyDescent="0.25">
      <c r="J7208" s="175"/>
      <c r="K7208" s="175"/>
    </row>
    <row r="7209" spans="10:11" ht="15" customHeight="1" x14ac:dyDescent="0.25">
      <c r="J7209" s="175"/>
      <c r="K7209" s="175"/>
    </row>
    <row r="7210" spans="10:11" ht="15" customHeight="1" x14ac:dyDescent="0.25">
      <c r="J7210" s="175"/>
      <c r="K7210" s="175"/>
    </row>
    <row r="7211" spans="10:11" ht="15" customHeight="1" x14ac:dyDescent="0.25">
      <c r="J7211" s="175"/>
      <c r="K7211" s="175"/>
    </row>
    <row r="7212" spans="10:11" ht="15" customHeight="1" x14ac:dyDescent="0.25">
      <c r="J7212" s="175"/>
      <c r="K7212" s="175"/>
    </row>
    <row r="7213" spans="10:11" ht="15" customHeight="1" x14ac:dyDescent="0.25">
      <c r="J7213" s="175"/>
      <c r="K7213" s="175"/>
    </row>
    <row r="7214" spans="10:11" ht="15" customHeight="1" x14ac:dyDescent="0.25">
      <c r="J7214" s="175"/>
      <c r="K7214" s="175"/>
    </row>
    <row r="7215" spans="10:11" ht="15" customHeight="1" x14ac:dyDescent="0.25">
      <c r="J7215" s="175"/>
      <c r="K7215" s="175"/>
    </row>
    <row r="7216" spans="10:11" ht="15" customHeight="1" x14ac:dyDescent="0.25">
      <c r="J7216" s="175"/>
      <c r="K7216" s="175"/>
    </row>
    <row r="7217" spans="10:11" ht="15" customHeight="1" x14ac:dyDescent="0.25">
      <c r="J7217" s="175"/>
      <c r="K7217" s="175"/>
    </row>
    <row r="7218" spans="10:11" ht="15" customHeight="1" x14ac:dyDescent="0.25">
      <c r="J7218" s="175"/>
      <c r="K7218" s="175"/>
    </row>
    <row r="7219" spans="10:11" ht="15" customHeight="1" x14ac:dyDescent="0.25">
      <c r="J7219" s="175"/>
      <c r="K7219" s="175"/>
    </row>
    <row r="7220" spans="10:11" ht="15" customHeight="1" x14ac:dyDescent="0.25">
      <c r="J7220" s="175"/>
      <c r="K7220" s="175"/>
    </row>
    <row r="7221" spans="10:11" ht="15" customHeight="1" x14ac:dyDescent="0.25">
      <c r="J7221" s="175"/>
      <c r="K7221" s="175"/>
    </row>
    <row r="7222" spans="10:11" ht="15" customHeight="1" x14ac:dyDescent="0.25">
      <c r="J7222" s="175"/>
      <c r="K7222" s="175"/>
    </row>
    <row r="7223" spans="10:11" ht="15" customHeight="1" x14ac:dyDescent="0.25">
      <c r="J7223" s="175"/>
      <c r="K7223" s="175"/>
    </row>
    <row r="7224" spans="10:11" ht="15" customHeight="1" x14ac:dyDescent="0.25">
      <c r="J7224" s="175"/>
      <c r="K7224" s="175"/>
    </row>
    <row r="7225" spans="10:11" ht="15" customHeight="1" x14ac:dyDescent="0.25">
      <c r="J7225" s="175"/>
      <c r="K7225" s="175"/>
    </row>
    <row r="7226" spans="10:11" ht="15" customHeight="1" x14ac:dyDescent="0.25">
      <c r="J7226" s="175"/>
      <c r="K7226" s="175"/>
    </row>
    <row r="7227" spans="10:11" ht="15" customHeight="1" x14ac:dyDescent="0.25">
      <c r="J7227" s="175"/>
      <c r="K7227" s="175"/>
    </row>
    <row r="7228" spans="10:11" ht="15" customHeight="1" x14ac:dyDescent="0.25">
      <c r="J7228" s="175"/>
      <c r="K7228" s="175"/>
    </row>
    <row r="7229" spans="10:11" ht="15" customHeight="1" x14ac:dyDescent="0.25">
      <c r="J7229" s="175"/>
      <c r="K7229" s="175"/>
    </row>
    <row r="7230" spans="10:11" ht="15" customHeight="1" x14ac:dyDescent="0.25">
      <c r="J7230" s="175"/>
      <c r="K7230" s="175"/>
    </row>
    <row r="7231" spans="10:11" ht="15" customHeight="1" x14ac:dyDescent="0.25">
      <c r="J7231" s="175"/>
      <c r="K7231" s="175"/>
    </row>
    <row r="7232" spans="10:11" ht="15" customHeight="1" x14ac:dyDescent="0.25">
      <c r="J7232" s="175"/>
      <c r="K7232" s="175"/>
    </row>
    <row r="7233" spans="10:11" ht="15" customHeight="1" x14ac:dyDescent="0.25">
      <c r="J7233" s="175"/>
      <c r="K7233" s="175"/>
    </row>
    <row r="7234" spans="10:11" ht="15" customHeight="1" x14ac:dyDescent="0.25">
      <c r="J7234" s="175"/>
      <c r="K7234" s="175"/>
    </row>
    <row r="7235" spans="10:11" ht="15" customHeight="1" x14ac:dyDescent="0.25">
      <c r="J7235" s="175"/>
      <c r="K7235" s="175"/>
    </row>
    <row r="7236" spans="10:11" ht="15" customHeight="1" x14ac:dyDescent="0.25">
      <c r="J7236" s="175"/>
      <c r="K7236" s="175"/>
    </row>
    <row r="7237" spans="10:11" ht="15" customHeight="1" x14ac:dyDescent="0.25">
      <c r="J7237" s="175"/>
      <c r="K7237" s="175"/>
    </row>
    <row r="7238" spans="10:11" ht="15" customHeight="1" x14ac:dyDescent="0.25">
      <c r="J7238" s="175"/>
      <c r="K7238" s="175"/>
    </row>
    <row r="7239" spans="10:11" ht="15" customHeight="1" x14ac:dyDescent="0.25">
      <c r="J7239" s="175"/>
      <c r="K7239" s="175"/>
    </row>
    <row r="7240" spans="10:11" ht="15" customHeight="1" x14ac:dyDescent="0.25">
      <c r="J7240" s="175"/>
      <c r="K7240" s="175"/>
    </row>
    <row r="7241" spans="10:11" ht="15" customHeight="1" x14ac:dyDescent="0.25">
      <c r="J7241" s="175"/>
      <c r="K7241" s="175"/>
    </row>
    <row r="7242" spans="10:11" ht="15" customHeight="1" x14ac:dyDescent="0.25">
      <c r="J7242" s="175"/>
      <c r="K7242" s="175"/>
    </row>
    <row r="7243" spans="10:11" ht="15" customHeight="1" x14ac:dyDescent="0.25">
      <c r="J7243" s="175"/>
      <c r="K7243" s="175"/>
    </row>
    <row r="7244" spans="10:11" ht="15" customHeight="1" x14ac:dyDescent="0.25">
      <c r="J7244" s="175"/>
      <c r="K7244" s="175"/>
    </row>
    <row r="7245" spans="10:11" ht="15" customHeight="1" x14ac:dyDescent="0.25">
      <c r="J7245" s="175"/>
      <c r="K7245" s="175"/>
    </row>
    <row r="7246" spans="10:11" ht="15" customHeight="1" x14ac:dyDescent="0.25">
      <c r="J7246" s="175"/>
      <c r="K7246" s="175"/>
    </row>
    <row r="7247" spans="10:11" ht="15" customHeight="1" x14ac:dyDescent="0.25">
      <c r="J7247" s="175"/>
      <c r="K7247" s="175"/>
    </row>
    <row r="7248" spans="10:11" ht="15" customHeight="1" x14ac:dyDescent="0.25">
      <c r="J7248" s="175"/>
      <c r="K7248" s="175"/>
    </row>
    <row r="7249" spans="10:11" ht="15" customHeight="1" x14ac:dyDescent="0.25">
      <c r="J7249" s="175"/>
      <c r="K7249" s="175"/>
    </row>
    <row r="7250" spans="10:11" ht="15" customHeight="1" x14ac:dyDescent="0.25">
      <c r="J7250" s="175"/>
      <c r="K7250" s="175"/>
    </row>
    <row r="7251" spans="10:11" ht="15" customHeight="1" x14ac:dyDescent="0.25">
      <c r="J7251" s="175"/>
      <c r="K7251" s="175"/>
    </row>
    <row r="7252" spans="10:11" ht="15" customHeight="1" x14ac:dyDescent="0.25">
      <c r="J7252" s="175"/>
      <c r="K7252" s="175"/>
    </row>
    <row r="7253" spans="10:11" ht="15" customHeight="1" x14ac:dyDescent="0.25">
      <c r="J7253" s="175"/>
      <c r="K7253" s="175"/>
    </row>
    <row r="7254" spans="10:11" ht="15" customHeight="1" x14ac:dyDescent="0.25">
      <c r="J7254" s="175"/>
      <c r="K7254" s="175"/>
    </row>
    <row r="7255" spans="10:11" ht="15" customHeight="1" x14ac:dyDescent="0.25">
      <c r="J7255" s="175"/>
      <c r="K7255" s="175"/>
    </row>
    <row r="7256" spans="10:11" ht="15" customHeight="1" x14ac:dyDescent="0.25">
      <c r="J7256" s="175"/>
      <c r="K7256" s="175"/>
    </row>
    <row r="7257" spans="10:11" ht="15" customHeight="1" x14ac:dyDescent="0.25">
      <c r="J7257" s="175"/>
      <c r="K7257" s="175"/>
    </row>
    <row r="7258" spans="10:11" ht="15" customHeight="1" x14ac:dyDescent="0.25">
      <c r="J7258" s="175"/>
      <c r="K7258" s="175"/>
    </row>
    <row r="7259" spans="10:11" ht="15" customHeight="1" x14ac:dyDescent="0.25">
      <c r="J7259" s="175"/>
      <c r="K7259" s="175"/>
    </row>
    <row r="7260" spans="10:11" ht="15" customHeight="1" x14ac:dyDescent="0.25">
      <c r="J7260" s="175"/>
      <c r="K7260" s="175"/>
    </row>
    <row r="7261" spans="10:11" ht="15" customHeight="1" x14ac:dyDescent="0.25">
      <c r="J7261" s="175"/>
      <c r="K7261" s="175"/>
    </row>
    <row r="7262" spans="10:11" ht="15" customHeight="1" x14ac:dyDescent="0.25">
      <c r="J7262" s="175"/>
      <c r="K7262" s="175"/>
    </row>
    <row r="7263" spans="10:11" ht="15" customHeight="1" x14ac:dyDescent="0.25">
      <c r="J7263" s="175"/>
      <c r="K7263" s="175"/>
    </row>
    <row r="7264" spans="10:11" ht="15" customHeight="1" x14ac:dyDescent="0.25">
      <c r="J7264" s="175"/>
      <c r="K7264" s="175"/>
    </row>
    <row r="7265" spans="10:11" ht="15" customHeight="1" x14ac:dyDescent="0.25">
      <c r="J7265" s="175"/>
      <c r="K7265" s="175"/>
    </row>
    <row r="7266" spans="10:11" ht="15" customHeight="1" x14ac:dyDescent="0.25">
      <c r="J7266" s="175"/>
      <c r="K7266" s="175"/>
    </row>
    <row r="7267" spans="10:11" ht="15" customHeight="1" x14ac:dyDescent="0.25">
      <c r="J7267" s="175"/>
      <c r="K7267" s="175"/>
    </row>
    <row r="7268" spans="10:11" ht="15" customHeight="1" x14ac:dyDescent="0.25">
      <c r="J7268" s="175"/>
      <c r="K7268" s="175"/>
    </row>
    <row r="7269" spans="10:11" ht="15" customHeight="1" x14ac:dyDescent="0.25">
      <c r="J7269" s="175"/>
      <c r="K7269" s="175"/>
    </row>
    <row r="7270" spans="10:11" ht="15" customHeight="1" x14ac:dyDescent="0.25">
      <c r="J7270" s="175"/>
      <c r="K7270" s="175"/>
    </row>
    <row r="7271" spans="10:11" ht="15" customHeight="1" x14ac:dyDescent="0.25">
      <c r="J7271" s="175"/>
      <c r="K7271" s="175"/>
    </row>
    <row r="7272" spans="10:11" ht="15" customHeight="1" x14ac:dyDescent="0.25">
      <c r="J7272" s="175"/>
      <c r="K7272" s="175"/>
    </row>
    <row r="7273" spans="10:11" ht="15" customHeight="1" x14ac:dyDescent="0.25">
      <c r="J7273" s="175"/>
      <c r="K7273" s="175"/>
    </row>
    <row r="7274" spans="10:11" ht="15" customHeight="1" x14ac:dyDescent="0.25">
      <c r="J7274" s="175"/>
      <c r="K7274" s="175"/>
    </row>
    <row r="7275" spans="10:11" ht="15" customHeight="1" x14ac:dyDescent="0.25">
      <c r="J7275" s="175"/>
      <c r="K7275" s="175"/>
    </row>
    <row r="7276" spans="10:11" ht="15" customHeight="1" x14ac:dyDescent="0.25">
      <c r="J7276" s="175"/>
      <c r="K7276" s="175"/>
    </row>
    <row r="7277" spans="10:11" ht="15" customHeight="1" x14ac:dyDescent="0.25">
      <c r="J7277" s="175"/>
      <c r="K7277" s="175"/>
    </row>
    <row r="7278" spans="10:11" ht="15" customHeight="1" x14ac:dyDescent="0.25">
      <c r="J7278" s="175"/>
      <c r="K7278" s="175"/>
    </row>
    <row r="7279" spans="10:11" ht="15" customHeight="1" x14ac:dyDescent="0.25">
      <c r="J7279" s="175"/>
      <c r="K7279" s="175"/>
    </row>
    <row r="7280" spans="10:11" ht="15" customHeight="1" x14ac:dyDescent="0.25">
      <c r="J7280" s="175"/>
      <c r="K7280" s="175"/>
    </row>
    <row r="7281" spans="10:11" ht="15" customHeight="1" x14ac:dyDescent="0.25">
      <c r="J7281" s="175"/>
      <c r="K7281" s="175"/>
    </row>
    <row r="7282" spans="10:11" ht="15" customHeight="1" x14ac:dyDescent="0.25">
      <c r="J7282" s="175"/>
      <c r="K7282" s="175"/>
    </row>
    <row r="7283" spans="10:11" ht="15" customHeight="1" x14ac:dyDescent="0.25">
      <c r="J7283" s="175"/>
      <c r="K7283" s="175"/>
    </row>
    <row r="7284" spans="10:11" ht="15" customHeight="1" x14ac:dyDescent="0.25">
      <c r="J7284" s="175"/>
      <c r="K7284" s="175"/>
    </row>
    <row r="7285" spans="10:11" ht="15" customHeight="1" x14ac:dyDescent="0.25">
      <c r="J7285" s="175"/>
      <c r="K7285" s="175"/>
    </row>
    <row r="7286" spans="10:11" ht="15" customHeight="1" x14ac:dyDescent="0.25">
      <c r="J7286" s="175"/>
      <c r="K7286" s="175"/>
    </row>
    <row r="7287" spans="10:11" ht="15" customHeight="1" x14ac:dyDescent="0.25">
      <c r="J7287" s="175"/>
      <c r="K7287" s="175"/>
    </row>
    <row r="7288" spans="10:11" ht="15" customHeight="1" x14ac:dyDescent="0.25">
      <c r="J7288" s="175"/>
      <c r="K7288" s="175"/>
    </row>
    <row r="7289" spans="10:11" ht="15" customHeight="1" x14ac:dyDescent="0.25">
      <c r="J7289" s="175"/>
      <c r="K7289" s="175"/>
    </row>
    <row r="7290" spans="10:11" ht="15" customHeight="1" x14ac:dyDescent="0.25">
      <c r="J7290" s="175"/>
      <c r="K7290" s="175"/>
    </row>
    <row r="7291" spans="10:11" ht="15" customHeight="1" x14ac:dyDescent="0.25">
      <c r="J7291" s="175"/>
      <c r="K7291" s="175"/>
    </row>
    <row r="7292" spans="10:11" ht="15" customHeight="1" x14ac:dyDescent="0.25">
      <c r="J7292" s="175"/>
      <c r="K7292" s="175"/>
    </row>
    <row r="7293" spans="10:11" ht="15" customHeight="1" x14ac:dyDescent="0.25">
      <c r="J7293" s="175"/>
      <c r="K7293" s="175"/>
    </row>
    <row r="7294" spans="10:11" ht="15" customHeight="1" x14ac:dyDescent="0.25">
      <c r="J7294" s="175"/>
      <c r="K7294" s="175"/>
    </row>
    <row r="7295" spans="10:11" ht="15" customHeight="1" x14ac:dyDescent="0.25">
      <c r="J7295" s="175"/>
      <c r="K7295" s="175"/>
    </row>
    <row r="7296" spans="10:11" ht="15" customHeight="1" x14ac:dyDescent="0.25">
      <c r="J7296" s="175"/>
      <c r="K7296" s="175"/>
    </row>
    <row r="7297" spans="10:11" ht="15" customHeight="1" x14ac:dyDescent="0.25">
      <c r="J7297" s="175"/>
      <c r="K7297" s="175"/>
    </row>
    <row r="7298" spans="10:11" ht="15" customHeight="1" x14ac:dyDescent="0.25">
      <c r="J7298" s="175"/>
      <c r="K7298" s="175"/>
    </row>
    <row r="7299" spans="10:11" ht="15" customHeight="1" x14ac:dyDescent="0.25">
      <c r="J7299" s="175"/>
      <c r="K7299" s="175"/>
    </row>
    <row r="7300" spans="10:11" ht="15" customHeight="1" x14ac:dyDescent="0.25">
      <c r="J7300" s="175"/>
      <c r="K7300" s="175"/>
    </row>
    <row r="7301" spans="10:11" ht="15" customHeight="1" x14ac:dyDescent="0.25">
      <c r="J7301" s="175"/>
      <c r="K7301" s="175"/>
    </row>
    <row r="7302" spans="10:11" ht="15" customHeight="1" x14ac:dyDescent="0.25">
      <c r="J7302" s="175"/>
      <c r="K7302" s="175"/>
    </row>
    <row r="7303" spans="10:11" ht="15" customHeight="1" x14ac:dyDescent="0.25">
      <c r="J7303" s="175"/>
      <c r="K7303" s="175"/>
    </row>
    <row r="7304" spans="10:11" ht="15" customHeight="1" x14ac:dyDescent="0.25">
      <c r="J7304" s="175"/>
      <c r="K7304" s="175"/>
    </row>
    <row r="7305" spans="10:11" ht="15" customHeight="1" x14ac:dyDescent="0.25">
      <c r="J7305" s="175"/>
      <c r="K7305" s="175"/>
    </row>
    <row r="7306" spans="10:11" ht="15" customHeight="1" x14ac:dyDescent="0.25">
      <c r="J7306" s="175"/>
      <c r="K7306" s="175"/>
    </row>
    <row r="7307" spans="10:11" ht="15" customHeight="1" x14ac:dyDescent="0.25">
      <c r="J7307" s="175"/>
      <c r="K7307" s="175"/>
    </row>
    <row r="7308" spans="10:11" ht="15" customHeight="1" x14ac:dyDescent="0.25">
      <c r="J7308" s="175"/>
      <c r="K7308" s="175"/>
    </row>
    <row r="7309" spans="10:11" ht="15" customHeight="1" x14ac:dyDescent="0.25">
      <c r="J7309" s="175"/>
      <c r="K7309" s="175"/>
    </row>
    <row r="7310" spans="10:11" ht="15" customHeight="1" x14ac:dyDescent="0.25">
      <c r="J7310" s="175"/>
      <c r="K7310" s="175"/>
    </row>
    <row r="7311" spans="10:11" ht="15" customHeight="1" x14ac:dyDescent="0.25">
      <c r="J7311" s="175"/>
      <c r="K7311" s="175"/>
    </row>
    <row r="7312" spans="10:11" ht="15" customHeight="1" x14ac:dyDescent="0.25">
      <c r="J7312" s="175"/>
      <c r="K7312" s="175"/>
    </row>
    <row r="7313" spans="10:11" ht="15" customHeight="1" x14ac:dyDescent="0.25">
      <c r="J7313" s="175"/>
      <c r="K7313" s="175"/>
    </row>
    <row r="7314" spans="10:11" ht="15" customHeight="1" x14ac:dyDescent="0.25">
      <c r="J7314" s="175"/>
      <c r="K7314" s="175"/>
    </row>
    <row r="7315" spans="10:11" ht="15" customHeight="1" x14ac:dyDescent="0.25">
      <c r="J7315" s="175"/>
      <c r="K7315" s="175"/>
    </row>
    <row r="7316" spans="10:11" ht="15" customHeight="1" x14ac:dyDescent="0.25">
      <c r="J7316" s="175"/>
      <c r="K7316" s="175"/>
    </row>
    <row r="7317" spans="10:11" ht="15" customHeight="1" x14ac:dyDescent="0.25">
      <c r="J7317" s="175"/>
      <c r="K7317" s="175"/>
    </row>
    <row r="7318" spans="10:11" ht="15" customHeight="1" x14ac:dyDescent="0.25">
      <c r="J7318" s="175"/>
      <c r="K7318" s="175"/>
    </row>
    <row r="7319" spans="10:11" ht="15" customHeight="1" x14ac:dyDescent="0.25">
      <c r="J7319" s="175"/>
      <c r="K7319" s="175"/>
    </row>
    <row r="7320" spans="10:11" ht="15" customHeight="1" x14ac:dyDescent="0.25">
      <c r="J7320" s="175"/>
      <c r="K7320" s="175"/>
    </row>
    <row r="7321" spans="10:11" ht="15" customHeight="1" x14ac:dyDescent="0.25">
      <c r="J7321" s="175"/>
      <c r="K7321" s="175"/>
    </row>
    <row r="7322" spans="10:11" ht="15" customHeight="1" x14ac:dyDescent="0.25">
      <c r="J7322" s="175"/>
      <c r="K7322" s="175"/>
    </row>
    <row r="7323" spans="10:11" ht="15" customHeight="1" x14ac:dyDescent="0.25">
      <c r="J7323" s="175"/>
      <c r="K7323" s="175"/>
    </row>
    <row r="7324" spans="10:11" ht="15" customHeight="1" x14ac:dyDescent="0.25">
      <c r="J7324" s="175"/>
      <c r="K7324" s="175"/>
    </row>
    <row r="7325" spans="10:11" ht="15" customHeight="1" x14ac:dyDescent="0.25">
      <c r="J7325" s="175"/>
      <c r="K7325" s="175"/>
    </row>
    <row r="7326" spans="10:11" ht="15" customHeight="1" x14ac:dyDescent="0.25">
      <c r="J7326" s="175"/>
      <c r="K7326" s="175"/>
    </row>
    <row r="7327" spans="10:11" ht="15" customHeight="1" x14ac:dyDescent="0.25">
      <c r="J7327" s="175"/>
      <c r="K7327" s="175"/>
    </row>
    <row r="7328" spans="10:11" ht="15" customHeight="1" x14ac:dyDescent="0.25">
      <c r="J7328" s="175"/>
      <c r="K7328" s="175"/>
    </row>
    <row r="7329" spans="10:11" ht="15" customHeight="1" x14ac:dyDescent="0.25">
      <c r="J7329" s="175"/>
      <c r="K7329" s="175"/>
    </row>
    <row r="7330" spans="10:11" ht="15" customHeight="1" x14ac:dyDescent="0.25">
      <c r="J7330" s="175"/>
      <c r="K7330" s="175"/>
    </row>
    <row r="7331" spans="10:11" ht="15" customHeight="1" x14ac:dyDescent="0.25">
      <c r="J7331" s="175"/>
      <c r="K7331" s="175"/>
    </row>
    <row r="7332" spans="10:11" ht="15" customHeight="1" x14ac:dyDescent="0.25">
      <c r="J7332" s="175"/>
      <c r="K7332" s="175"/>
    </row>
    <row r="7333" spans="10:11" ht="15" customHeight="1" x14ac:dyDescent="0.25">
      <c r="J7333" s="175"/>
      <c r="K7333" s="175"/>
    </row>
    <row r="7334" spans="10:11" ht="15" customHeight="1" x14ac:dyDescent="0.25">
      <c r="J7334" s="175"/>
      <c r="K7334" s="175"/>
    </row>
    <row r="7335" spans="10:11" ht="15" customHeight="1" x14ac:dyDescent="0.25">
      <c r="J7335" s="175"/>
      <c r="K7335" s="175"/>
    </row>
    <row r="7336" spans="10:11" ht="15" customHeight="1" x14ac:dyDescent="0.25">
      <c r="J7336" s="175"/>
      <c r="K7336" s="175"/>
    </row>
    <row r="7337" spans="10:11" ht="15" customHeight="1" x14ac:dyDescent="0.25">
      <c r="J7337" s="175"/>
      <c r="K7337" s="175"/>
    </row>
    <row r="7338" spans="10:11" ht="15" customHeight="1" x14ac:dyDescent="0.25">
      <c r="J7338" s="175"/>
      <c r="K7338" s="175"/>
    </row>
    <row r="7339" spans="10:11" ht="15" customHeight="1" x14ac:dyDescent="0.25">
      <c r="J7339" s="175"/>
      <c r="K7339" s="175"/>
    </row>
    <row r="7340" spans="10:11" ht="15" customHeight="1" x14ac:dyDescent="0.25">
      <c r="J7340" s="175"/>
      <c r="K7340" s="175"/>
    </row>
    <row r="7341" spans="10:11" ht="15" customHeight="1" x14ac:dyDescent="0.25">
      <c r="J7341" s="175"/>
      <c r="K7341" s="175"/>
    </row>
    <row r="7342" spans="10:11" ht="15" customHeight="1" x14ac:dyDescent="0.25">
      <c r="J7342" s="175"/>
      <c r="K7342" s="175"/>
    </row>
    <row r="7343" spans="10:11" ht="15" customHeight="1" x14ac:dyDescent="0.25">
      <c r="J7343" s="175"/>
      <c r="K7343" s="175"/>
    </row>
    <row r="7344" spans="10:11" ht="15" customHeight="1" x14ac:dyDescent="0.25">
      <c r="J7344" s="175"/>
      <c r="K7344" s="175"/>
    </row>
    <row r="7345" spans="10:11" ht="15" customHeight="1" x14ac:dyDescent="0.25">
      <c r="J7345" s="175"/>
      <c r="K7345" s="175"/>
    </row>
    <row r="7346" spans="10:11" ht="15" customHeight="1" x14ac:dyDescent="0.25">
      <c r="J7346" s="175"/>
      <c r="K7346" s="175"/>
    </row>
    <row r="7347" spans="10:11" ht="15" customHeight="1" x14ac:dyDescent="0.25">
      <c r="J7347" s="175"/>
      <c r="K7347" s="175"/>
    </row>
    <row r="7348" spans="10:11" ht="15" customHeight="1" x14ac:dyDescent="0.25">
      <c r="J7348" s="175"/>
      <c r="K7348" s="175"/>
    </row>
    <row r="7349" spans="10:11" ht="15" customHeight="1" x14ac:dyDescent="0.25">
      <c r="J7349" s="175"/>
      <c r="K7349" s="175"/>
    </row>
    <row r="7350" spans="10:11" ht="15" customHeight="1" x14ac:dyDescent="0.25">
      <c r="J7350" s="175"/>
      <c r="K7350" s="175"/>
    </row>
    <row r="7351" spans="10:11" ht="15" customHeight="1" x14ac:dyDescent="0.25">
      <c r="J7351" s="175"/>
      <c r="K7351" s="175"/>
    </row>
    <row r="7352" spans="10:11" ht="15" customHeight="1" x14ac:dyDescent="0.25">
      <c r="J7352" s="175"/>
      <c r="K7352" s="175"/>
    </row>
    <row r="7353" spans="10:11" ht="15" customHeight="1" x14ac:dyDescent="0.25">
      <c r="J7353" s="175"/>
      <c r="K7353" s="175"/>
    </row>
    <row r="7354" spans="10:11" ht="15" customHeight="1" x14ac:dyDescent="0.25">
      <c r="J7354" s="175"/>
      <c r="K7354" s="175"/>
    </row>
    <row r="7355" spans="10:11" ht="15" customHeight="1" x14ac:dyDescent="0.25">
      <c r="J7355" s="175"/>
      <c r="K7355" s="175"/>
    </row>
    <row r="7356" spans="10:11" ht="15" customHeight="1" x14ac:dyDescent="0.25">
      <c r="J7356" s="175"/>
      <c r="K7356" s="175"/>
    </row>
    <row r="7357" spans="10:11" ht="15" customHeight="1" x14ac:dyDescent="0.25">
      <c r="J7357" s="175"/>
      <c r="K7357" s="175"/>
    </row>
    <row r="7358" spans="10:11" ht="15" customHeight="1" x14ac:dyDescent="0.25">
      <c r="J7358" s="175"/>
      <c r="K7358" s="175"/>
    </row>
    <row r="7359" spans="10:11" ht="15" customHeight="1" x14ac:dyDescent="0.25">
      <c r="J7359" s="175"/>
      <c r="K7359" s="175"/>
    </row>
    <row r="7360" spans="10:11" ht="15" customHeight="1" x14ac:dyDescent="0.25">
      <c r="J7360" s="175"/>
      <c r="K7360" s="175"/>
    </row>
    <row r="7361" spans="10:11" ht="15" customHeight="1" x14ac:dyDescent="0.25">
      <c r="J7361" s="175"/>
      <c r="K7361" s="175"/>
    </row>
    <row r="7362" spans="10:11" ht="15" customHeight="1" x14ac:dyDescent="0.25">
      <c r="J7362" s="175"/>
      <c r="K7362" s="175"/>
    </row>
    <row r="7363" spans="10:11" ht="15" customHeight="1" x14ac:dyDescent="0.25">
      <c r="J7363" s="175"/>
      <c r="K7363" s="175"/>
    </row>
    <row r="7364" spans="10:11" ht="15" customHeight="1" x14ac:dyDescent="0.25">
      <c r="J7364" s="175"/>
      <c r="K7364" s="175"/>
    </row>
    <row r="7365" spans="10:11" ht="15" customHeight="1" x14ac:dyDescent="0.25">
      <c r="J7365" s="175"/>
      <c r="K7365" s="175"/>
    </row>
    <row r="7366" spans="10:11" ht="15" customHeight="1" x14ac:dyDescent="0.25">
      <c r="J7366" s="175"/>
      <c r="K7366" s="175"/>
    </row>
    <row r="7367" spans="10:11" ht="15" customHeight="1" x14ac:dyDescent="0.25">
      <c r="J7367" s="175"/>
      <c r="K7367" s="175"/>
    </row>
    <row r="7368" spans="10:11" ht="15" customHeight="1" x14ac:dyDescent="0.25">
      <c r="J7368" s="175"/>
      <c r="K7368" s="175"/>
    </row>
    <row r="7369" spans="10:11" ht="15" customHeight="1" x14ac:dyDescent="0.25">
      <c r="J7369" s="175"/>
      <c r="K7369" s="175"/>
    </row>
    <row r="7370" spans="10:11" ht="15" customHeight="1" x14ac:dyDescent="0.25">
      <c r="J7370" s="175"/>
      <c r="K7370" s="175"/>
    </row>
    <row r="7371" spans="10:11" ht="15" customHeight="1" x14ac:dyDescent="0.25">
      <c r="J7371" s="175"/>
      <c r="K7371" s="175"/>
    </row>
    <row r="7372" spans="10:11" ht="15" customHeight="1" x14ac:dyDescent="0.25">
      <c r="J7372" s="175"/>
      <c r="K7372" s="175"/>
    </row>
    <row r="7373" spans="10:11" ht="15" customHeight="1" x14ac:dyDescent="0.25">
      <c r="J7373" s="175"/>
      <c r="K7373" s="175"/>
    </row>
    <row r="7374" spans="10:11" ht="15" customHeight="1" x14ac:dyDescent="0.25">
      <c r="J7374" s="175"/>
      <c r="K7374" s="175"/>
    </row>
    <row r="7375" spans="10:11" ht="15" customHeight="1" x14ac:dyDescent="0.25">
      <c r="J7375" s="175"/>
      <c r="K7375" s="175"/>
    </row>
    <row r="7376" spans="10:11" ht="15" customHeight="1" x14ac:dyDescent="0.25">
      <c r="J7376" s="175"/>
      <c r="K7376" s="175"/>
    </row>
    <row r="7377" spans="10:11" ht="15" customHeight="1" x14ac:dyDescent="0.25">
      <c r="J7377" s="175"/>
      <c r="K7377" s="175"/>
    </row>
    <row r="7378" spans="10:11" ht="15" customHeight="1" x14ac:dyDescent="0.25">
      <c r="J7378" s="175"/>
      <c r="K7378" s="175"/>
    </row>
    <row r="7379" spans="10:11" ht="15" customHeight="1" x14ac:dyDescent="0.25">
      <c r="J7379" s="175"/>
      <c r="K7379" s="175"/>
    </row>
    <row r="7380" spans="10:11" ht="15" customHeight="1" x14ac:dyDescent="0.25">
      <c r="J7380" s="175"/>
      <c r="K7380" s="175"/>
    </row>
    <row r="7381" spans="10:11" ht="15" customHeight="1" x14ac:dyDescent="0.25">
      <c r="J7381" s="175"/>
      <c r="K7381" s="175"/>
    </row>
    <row r="7382" spans="10:11" ht="15" customHeight="1" x14ac:dyDescent="0.25">
      <c r="J7382" s="175"/>
      <c r="K7382" s="175"/>
    </row>
    <row r="7383" spans="10:11" ht="15" customHeight="1" x14ac:dyDescent="0.25">
      <c r="J7383" s="175"/>
      <c r="K7383" s="175"/>
    </row>
    <row r="7384" spans="10:11" ht="15" customHeight="1" x14ac:dyDescent="0.25">
      <c r="J7384" s="175"/>
      <c r="K7384" s="175"/>
    </row>
    <row r="7385" spans="10:11" ht="15" customHeight="1" x14ac:dyDescent="0.25">
      <c r="J7385" s="175"/>
      <c r="K7385" s="175"/>
    </row>
    <row r="7386" spans="10:11" ht="15" customHeight="1" x14ac:dyDescent="0.25">
      <c r="J7386" s="175"/>
      <c r="K7386" s="175"/>
    </row>
    <row r="7387" spans="10:11" ht="15" customHeight="1" x14ac:dyDescent="0.25">
      <c r="J7387" s="175"/>
      <c r="K7387" s="175"/>
    </row>
    <row r="7388" spans="10:11" ht="15" customHeight="1" x14ac:dyDescent="0.25">
      <c r="J7388" s="175"/>
      <c r="K7388" s="175"/>
    </row>
    <row r="7389" spans="10:11" ht="15" customHeight="1" x14ac:dyDescent="0.25">
      <c r="J7389" s="175"/>
      <c r="K7389" s="175"/>
    </row>
    <row r="7390" spans="10:11" ht="15" customHeight="1" x14ac:dyDescent="0.25">
      <c r="J7390" s="175"/>
      <c r="K7390" s="175"/>
    </row>
    <row r="7391" spans="10:11" ht="15" customHeight="1" x14ac:dyDescent="0.25">
      <c r="J7391" s="175"/>
      <c r="K7391" s="175"/>
    </row>
    <row r="7392" spans="10:11" ht="15" customHeight="1" x14ac:dyDescent="0.25">
      <c r="J7392" s="175"/>
      <c r="K7392" s="175"/>
    </row>
    <row r="7393" spans="10:11" ht="15" customHeight="1" x14ac:dyDescent="0.25">
      <c r="J7393" s="175"/>
      <c r="K7393" s="175"/>
    </row>
    <row r="7394" spans="10:11" ht="15" customHeight="1" x14ac:dyDescent="0.25">
      <c r="J7394" s="175"/>
      <c r="K7394" s="175"/>
    </row>
    <row r="7395" spans="10:11" ht="15" customHeight="1" x14ac:dyDescent="0.25">
      <c r="J7395" s="175"/>
      <c r="K7395" s="175"/>
    </row>
    <row r="7396" spans="10:11" ht="15" customHeight="1" x14ac:dyDescent="0.25">
      <c r="J7396" s="175"/>
      <c r="K7396" s="175"/>
    </row>
    <row r="7397" spans="10:11" ht="15" customHeight="1" x14ac:dyDescent="0.25">
      <c r="J7397" s="175"/>
      <c r="K7397" s="175"/>
    </row>
    <row r="7398" spans="10:11" ht="15" customHeight="1" x14ac:dyDescent="0.25">
      <c r="J7398" s="175"/>
      <c r="K7398" s="175"/>
    </row>
    <row r="7399" spans="10:11" ht="15" customHeight="1" x14ac:dyDescent="0.25">
      <c r="J7399" s="175"/>
      <c r="K7399" s="175"/>
    </row>
    <row r="7400" spans="10:11" ht="15" customHeight="1" x14ac:dyDescent="0.25">
      <c r="J7400" s="175"/>
      <c r="K7400" s="175"/>
    </row>
    <row r="7401" spans="10:11" ht="15" customHeight="1" x14ac:dyDescent="0.25">
      <c r="J7401" s="175"/>
      <c r="K7401" s="175"/>
    </row>
    <row r="7402" spans="10:11" ht="15" customHeight="1" x14ac:dyDescent="0.25">
      <c r="J7402" s="175"/>
      <c r="K7402" s="175"/>
    </row>
    <row r="7403" spans="10:11" ht="15" customHeight="1" x14ac:dyDescent="0.25">
      <c r="J7403" s="175"/>
      <c r="K7403" s="175"/>
    </row>
    <row r="7404" spans="10:11" ht="15" customHeight="1" x14ac:dyDescent="0.25">
      <c r="J7404" s="175"/>
      <c r="K7404" s="175"/>
    </row>
    <row r="7405" spans="10:11" ht="15" customHeight="1" x14ac:dyDescent="0.25">
      <c r="J7405" s="175"/>
      <c r="K7405" s="175"/>
    </row>
    <row r="7406" spans="10:11" ht="15" customHeight="1" x14ac:dyDescent="0.25">
      <c r="J7406" s="175"/>
      <c r="K7406" s="175"/>
    </row>
    <row r="7407" spans="10:11" ht="15" customHeight="1" x14ac:dyDescent="0.25">
      <c r="J7407" s="175"/>
      <c r="K7407" s="175"/>
    </row>
    <row r="7408" spans="10:11" ht="15" customHeight="1" x14ac:dyDescent="0.25">
      <c r="J7408" s="175"/>
      <c r="K7408" s="175"/>
    </row>
    <row r="7409" spans="10:11" ht="15" customHeight="1" x14ac:dyDescent="0.25">
      <c r="J7409" s="175"/>
      <c r="K7409" s="175"/>
    </row>
    <row r="7410" spans="10:11" ht="15" customHeight="1" x14ac:dyDescent="0.25">
      <c r="J7410" s="175"/>
      <c r="K7410" s="175"/>
    </row>
    <row r="7411" spans="10:11" ht="15" customHeight="1" x14ac:dyDescent="0.25">
      <c r="J7411" s="175"/>
      <c r="K7411" s="175"/>
    </row>
    <row r="7412" spans="10:11" ht="15" customHeight="1" x14ac:dyDescent="0.25">
      <c r="J7412" s="175"/>
      <c r="K7412" s="175"/>
    </row>
    <row r="7413" spans="10:11" ht="15" customHeight="1" x14ac:dyDescent="0.25">
      <c r="J7413" s="175"/>
      <c r="K7413" s="175"/>
    </row>
    <row r="7414" spans="10:11" ht="15" customHeight="1" x14ac:dyDescent="0.25">
      <c r="J7414" s="175"/>
      <c r="K7414" s="175"/>
    </row>
    <row r="7415" spans="10:11" ht="15" customHeight="1" x14ac:dyDescent="0.25">
      <c r="J7415" s="175"/>
      <c r="K7415" s="175"/>
    </row>
    <row r="7416" spans="10:11" ht="15" customHeight="1" x14ac:dyDescent="0.25">
      <c r="J7416" s="175"/>
      <c r="K7416" s="175"/>
    </row>
    <row r="7417" spans="10:11" ht="15" customHeight="1" x14ac:dyDescent="0.25">
      <c r="J7417" s="175"/>
      <c r="K7417" s="175"/>
    </row>
    <row r="7418" spans="10:11" ht="15" customHeight="1" x14ac:dyDescent="0.25">
      <c r="J7418" s="175"/>
      <c r="K7418" s="175"/>
    </row>
    <row r="7419" spans="10:11" ht="15" customHeight="1" x14ac:dyDescent="0.25">
      <c r="J7419" s="175"/>
      <c r="K7419" s="175"/>
    </row>
    <row r="7420" spans="10:11" ht="15" customHeight="1" x14ac:dyDescent="0.25">
      <c r="J7420" s="175"/>
      <c r="K7420" s="175"/>
    </row>
    <row r="7421" spans="10:11" ht="15" customHeight="1" x14ac:dyDescent="0.25">
      <c r="J7421" s="175"/>
      <c r="K7421" s="175"/>
    </row>
    <row r="7422" spans="10:11" ht="15" customHeight="1" x14ac:dyDescent="0.25">
      <c r="J7422" s="175"/>
      <c r="K7422" s="175"/>
    </row>
    <row r="7423" spans="10:11" ht="15" customHeight="1" x14ac:dyDescent="0.25">
      <c r="J7423" s="175"/>
      <c r="K7423" s="175"/>
    </row>
    <row r="7424" spans="10:11" ht="15" customHeight="1" x14ac:dyDescent="0.25">
      <c r="J7424" s="175"/>
      <c r="K7424" s="175"/>
    </row>
    <row r="7425" spans="10:11" ht="15" customHeight="1" x14ac:dyDescent="0.25">
      <c r="J7425" s="175"/>
      <c r="K7425" s="175"/>
    </row>
    <row r="7426" spans="10:11" ht="15" customHeight="1" x14ac:dyDescent="0.25">
      <c r="J7426" s="175"/>
      <c r="K7426" s="175"/>
    </row>
    <row r="7427" spans="10:11" ht="15" customHeight="1" x14ac:dyDescent="0.25">
      <c r="J7427" s="175"/>
      <c r="K7427" s="175"/>
    </row>
    <row r="7428" spans="10:11" ht="15" customHeight="1" x14ac:dyDescent="0.25">
      <c r="J7428" s="175"/>
      <c r="K7428" s="175"/>
    </row>
    <row r="7429" spans="10:11" ht="15" customHeight="1" x14ac:dyDescent="0.25">
      <c r="J7429" s="175"/>
      <c r="K7429" s="175"/>
    </row>
    <row r="7430" spans="10:11" ht="15" customHeight="1" x14ac:dyDescent="0.25">
      <c r="J7430" s="175"/>
      <c r="K7430" s="175"/>
    </row>
    <row r="7431" spans="10:11" ht="15" customHeight="1" x14ac:dyDescent="0.25">
      <c r="J7431" s="175"/>
      <c r="K7431" s="175"/>
    </row>
    <row r="7432" spans="10:11" ht="15" customHeight="1" x14ac:dyDescent="0.25">
      <c r="J7432" s="175"/>
      <c r="K7432" s="175"/>
    </row>
    <row r="7433" spans="10:11" ht="15" customHeight="1" x14ac:dyDescent="0.25">
      <c r="J7433" s="175"/>
      <c r="K7433" s="175"/>
    </row>
    <row r="7434" spans="10:11" ht="15" customHeight="1" x14ac:dyDescent="0.25">
      <c r="J7434" s="175"/>
      <c r="K7434" s="175"/>
    </row>
    <row r="7435" spans="10:11" ht="15" customHeight="1" x14ac:dyDescent="0.25">
      <c r="J7435" s="175"/>
      <c r="K7435" s="175"/>
    </row>
    <row r="7436" spans="10:11" ht="15" customHeight="1" x14ac:dyDescent="0.25">
      <c r="J7436" s="175"/>
      <c r="K7436" s="175"/>
    </row>
    <row r="7437" spans="10:11" ht="15" customHeight="1" x14ac:dyDescent="0.25">
      <c r="J7437" s="175"/>
      <c r="K7437" s="175"/>
    </row>
    <row r="7438" spans="10:11" ht="15" customHeight="1" x14ac:dyDescent="0.25">
      <c r="J7438" s="175"/>
      <c r="K7438" s="175"/>
    </row>
    <row r="7439" spans="10:11" ht="15" customHeight="1" x14ac:dyDescent="0.25">
      <c r="J7439" s="175"/>
      <c r="K7439" s="175"/>
    </row>
    <row r="7440" spans="10:11" ht="15" customHeight="1" x14ac:dyDescent="0.25">
      <c r="J7440" s="175"/>
      <c r="K7440" s="175"/>
    </row>
    <row r="7441" spans="10:11" ht="15" customHeight="1" x14ac:dyDescent="0.25">
      <c r="J7441" s="175"/>
      <c r="K7441" s="175"/>
    </row>
    <row r="7442" spans="10:11" ht="15" customHeight="1" x14ac:dyDescent="0.25">
      <c r="J7442" s="175"/>
      <c r="K7442" s="175"/>
    </row>
    <row r="7443" spans="10:11" ht="15" customHeight="1" x14ac:dyDescent="0.25">
      <c r="J7443" s="175"/>
      <c r="K7443" s="175"/>
    </row>
    <row r="7444" spans="10:11" ht="15" customHeight="1" x14ac:dyDescent="0.25">
      <c r="J7444" s="175"/>
      <c r="K7444" s="175"/>
    </row>
    <row r="7445" spans="10:11" ht="15" customHeight="1" x14ac:dyDescent="0.25">
      <c r="J7445" s="175"/>
      <c r="K7445" s="175"/>
    </row>
    <row r="7446" spans="10:11" ht="15" customHeight="1" x14ac:dyDescent="0.25">
      <c r="J7446" s="175"/>
      <c r="K7446" s="175"/>
    </row>
    <row r="7447" spans="10:11" ht="15" customHeight="1" x14ac:dyDescent="0.25">
      <c r="J7447" s="175"/>
      <c r="K7447" s="175"/>
    </row>
    <row r="7448" spans="10:11" ht="15" customHeight="1" x14ac:dyDescent="0.25">
      <c r="J7448" s="175"/>
      <c r="K7448" s="175"/>
    </row>
    <row r="7449" spans="10:11" ht="15" customHeight="1" x14ac:dyDescent="0.25">
      <c r="J7449" s="175"/>
      <c r="K7449" s="175"/>
    </row>
    <row r="7450" spans="10:11" ht="15" customHeight="1" x14ac:dyDescent="0.25">
      <c r="J7450" s="175"/>
      <c r="K7450" s="175"/>
    </row>
    <row r="7451" spans="10:11" ht="15" customHeight="1" x14ac:dyDescent="0.25">
      <c r="J7451" s="175"/>
      <c r="K7451" s="175"/>
    </row>
    <row r="7452" spans="10:11" ht="15" customHeight="1" x14ac:dyDescent="0.25">
      <c r="J7452" s="175"/>
      <c r="K7452" s="175"/>
    </row>
    <row r="7453" spans="10:11" ht="15" customHeight="1" x14ac:dyDescent="0.25">
      <c r="J7453" s="175"/>
      <c r="K7453" s="175"/>
    </row>
    <row r="7454" spans="10:11" ht="15" customHeight="1" x14ac:dyDescent="0.25">
      <c r="J7454" s="175"/>
      <c r="K7454" s="175"/>
    </row>
    <row r="7455" spans="10:11" ht="15" customHeight="1" x14ac:dyDescent="0.25">
      <c r="J7455" s="175"/>
      <c r="K7455" s="175"/>
    </row>
    <row r="7456" spans="10:11" ht="15" customHeight="1" x14ac:dyDescent="0.25">
      <c r="J7456" s="175"/>
      <c r="K7456" s="175"/>
    </row>
    <row r="7457" spans="10:11" ht="15" customHeight="1" x14ac:dyDescent="0.25">
      <c r="J7457" s="175"/>
      <c r="K7457" s="175"/>
    </row>
    <row r="7458" spans="10:11" ht="15" customHeight="1" x14ac:dyDescent="0.25">
      <c r="J7458" s="175"/>
      <c r="K7458" s="175"/>
    </row>
    <row r="7459" spans="10:11" ht="15" customHeight="1" x14ac:dyDescent="0.25">
      <c r="J7459" s="175"/>
      <c r="K7459" s="175"/>
    </row>
    <row r="7460" spans="10:11" ht="15" customHeight="1" x14ac:dyDescent="0.25">
      <c r="J7460" s="175"/>
      <c r="K7460" s="175"/>
    </row>
    <row r="7461" spans="10:11" ht="15" customHeight="1" x14ac:dyDescent="0.25">
      <c r="J7461" s="175"/>
      <c r="K7461" s="175"/>
    </row>
    <row r="7462" spans="10:11" ht="15" customHeight="1" x14ac:dyDescent="0.25">
      <c r="J7462" s="175"/>
      <c r="K7462" s="175"/>
    </row>
    <row r="7463" spans="10:11" ht="15" customHeight="1" x14ac:dyDescent="0.25">
      <c r="J7463" s="175"/>
      <c r="K7463" s="175"/>
    </row>
    <row r="7464" spans="10:11" ht="15" customHeight="1" x14ac:dyDescent="0.25">
      <c r="J7464" s="175"/>
      <c r="K7464" s="175"/>
    </row>
    <row r="7465" spans="10:11" ht="15" customHeight="1" x14ac:dyDescent="0.25">
      <c r="J7465" s="175"/>
      <c r="K7465" s="175"/>
    </row>
    <row r="7466" spans="10:11" ht="15" customHeight="1" x14ac:dyDescent="0.25">
      <c r="J7466" s="175"/>
      <c r="K7466" s="175"/>
    </row>
    <row r="7467" spans="10:11" ht="15" customHeight="1" x14ac:dyDescent="0.25">
      <c r="J7467" s="175"/>
      <c r="K7467" s="175"/>
    </row>
    <row r="7468" spans="10:11" ht="15" customHeight="1" x14ac:dyDescent="0.25">
      <c r="J7468" s="175"/>
      <c r="K7468" s="175"/>
    </row>
    <row r="7469" spans="10:11" ht="15" customHeight="1" x14ac:dyDescent="0.25">
      <c r="J7469" s="175"/>
      <c r="K7469" s="175"/>
    </row>
    <row r="7470" spans="10:11" ht="15" customHeight="1" x14ac:dyDescent="0.25">
      <c r="J7470" s="175"/>
      <c r="K7470" s="175"/>
    </row>
    <row r="7471" spans="10:11" ht="15" customHeight="1" x14ac:dyDescent="0.25">
      <c r="J7471" s="175"/>
      <c r="K7471" s="175"/>
    </row>
    <row r="7472" spans="10:11" ht="15" customHeight="1" x14ac:dyDescent="0.25">
      <c r="J7472" s="175"/>
      <c r="K7472" s="175"/>
    </row>
    <row r="7473" spans="10:11" ht="15" customHeight="1" x14ac:dyDescent="0.25">
      <c r="J7473" s="175"/>
      <c r="K7473" s="175"/>
    </row>
    <row r="7474" spans="10:11" ht="15" customHeight="1" x14ac:dyDescent="0.25">
      <c r="J7474" s="175"/>
      <c r="K7474" s="175"/>
    </row>
    <row r="7475" spans="10:11" ht="15" customHeight="1" x14ac:dyDescent="0.25">
      <c r="J7475" s="175"/>
      <c r="K7475" s="175"/>
    </row>
    <row r="7476" spans="10:11" ht="15" customHeight="1" x14ac:dyDescent="0.25">
      <c r="J7476" s="175"/>
      <c r="K7476" s="175"/>
    </row>
    <row r="7477" spans="10:11" ht="15" customHeight="1" x14ac:dyDescent="0.25">
      <c r="J7477" s="175"/>
      <c r="K7477" s="175"/>
    </row>
    <row r="7478" spans="10:11" ht="15" customHeight="1" x14ac:dyDescent="0.25">
      <c r="J7478" s="175"/>
      <c r="K7478" s="175"/>
    </row>
    <row r="7479" spans="10:11" ht="15" customHeight="1" x14ac:dyDescent="0.25">
      <c r="J7479" s="175"/>
      <c r="K7479" s="175"/>
    </row>
    <row r="7480" spans="10:11" ht="15" customHeight="1" x14ac:dyDescent="0.25">
      <c r="J7480" s="175"/>
      <c r="K7480" s="175"/>
    </row>
    <row r="7481" spans="10:11" ht="15" customHeight="1" x14ac:dyDescent="0.25">
      <c r="J7481" s="175"/>
      <c r="K7481" s="175"/>
    </row>
    <row r="7482" spans="10:11" ht="15" customHeight="1" x14ac:dyDescent="0.25">
      <c r="J7482" s="175"/>
      <c r="K7482" s="175"/>
    </row>
    <row r="7483" spans="10:11" ht="15" customHeight="1" x14ac:dyDescent="0.25">
      <c r="J7483" s="175"/>
      <c r="K7483" s="175"/>
    </row>
    <row r="7484" spans="10:11" ht="15" customHeight="1" x14ac:dyDescent="0.25">
      <c r="J7484" s="175"/>
      <c r="K7484" s="175"/>
    </row>
    <row r="7485" spans="10:11" ht="15" customHeight="1" x14ac:dyDescent="0.25">
      <c r="J7485" s="175"/>
      <c r="K7485" s="175"/>
    </row>
    <row r="7486" spans="10:11" ht="15" customHeight="1" x14ac:dyDescent="0.25">
      <c r="J7486" s="175"/>
      <c r="K7486" s="175"/>
    </row>
    <row r="7487" spans="10:11" ht="15" customHeight="1" x14ac:dyDescent="0.25">
      <c r="J7487" s="175"/>
      <c r="K7487" s="175"/>
    </row>
    <row r="7488" spans="10:11" ht="15" customHeight="1" x14ac:dyDescent="0.25">
      <c r="J7488" s="175"/>
      <c r="K7488" s="175"/>
    </row>
    <row r="7489" spans="10:11" ht="15" customHeight="1" x14ac:dyDescent="0.25">
      <c r="J7489" s="175"/>
      <c r="K7489" s="175"/>
    </row>
    <row r="7490" spans="10:11" ht="15" customHeight="1" x14ac:dyDescent="0.25">
      <c r="J7490" s="175"/>
      <c r="K7490" s="175"/>
    </row>
    <row r="7491" spans="10:11" ht="15" customHeight="1" x14ac:dyDescent="0.25">
      <c r="J7491" s="175"/>
      <c r="K7491" s="175"/>
    </row>
    <row r="7492" spans="10:11" ht="15" customHeight="1" x14ac:dyDescent="0.25">
      <c r="J7492" s="175"/>
      <c r="K7492" s="175"/>
    </row>
    <row r="7493" spans="10:11" ht="15" customHeight="1" x14ac:dyDescent="0.25">
      <c r="J7493" s="175"/>
      <c r="K7493" s="175"/>
    </row>
    <row r="7494" spans="10:11" ht="15" customHeight="1" x14ac:dyDescent="0.25">
      <c r="J7494" s="175"/>
      <c r="K7494" s="175"/>
    </row>
    <row r="7495" spans="10:11" ht="15" customHeight="1" x14ac:dyDescent="0.25">
      <c r="J7495" s="175"/>
      <c r="K7495" s="175"/>
    </row>
    <row r="7496" spans="10:11" ht="15" customHeight="1" x14ac:dyDescent="0.25">
      <c r="J7496" s="175"/>
      <c r="K7496" s="175"/>
    </row>
    <row r="7497" spans="10:11" ht="15" customHeight="1" x14ac:dyDescent="0.25">
      <c r="J7497" s="175"/>
      <c r="K7497" s="175"/>
    </row>
    <row r="7498" spans="10:11" ht="15" customHeight="1" x14ac:dyDescent="0.25">
      <c r="J7498" s="175"/>
      <c r="K7498" s="175"/>
    </row>
    <row r="7499" spans="10:11" ht="15" customHeight="1" x14ac:dyDescent="0.25">
      <c r="J7499" s="175"/>
      <c r="K7499" s="175"/>
    </row>
    <row r="7500" spans="10:11" ht="15" customHeight="1" x14ac:dyDescent="0.25">
      <c r="J7500" s="175"/>
      <c r="K7500" s="175"/>
    </row>
    <row r="7501" spans="10:11" ht="15" customHeight="1" x14ac:dyDescent="0.25">
      <c r="J7501" s="175"/>
      <c r="K7501" s="175"/>
    </row>
    <row r="7502" spans="10:11" ht="15" customHeight="1" x14ac:dyDescent="0.25">
      <c r="J7502" s="175"/>
      <c r="K7502" s="175"/>
    </row>
    <row r="7503" spans="10:11" ht="15" customHeight="1" x14ac:dyDescent="0.25">
      <c r="J7503" s="175"/>
      <c r="K7503" s="175"/>
    </row>
    <row r="7504" spans="10:11" ht="15" customHeight="1" x14ac:dyDescent="0.25">
      <c r="J7504" s="175"/>
      <c r="K7504" s="175"/>
    </row>
    <row r="7505" spans="10:11" ht="15" customHeight="1" x14ac:dyDescent="0.25">
      <c r="J7505" s="175"/>
      <c r="K7505" s="175"/>
    </row>
    <row r="7506" spans="10:11" ht="15" customHeight="1" x14ac:dyDescent="0.25">
      <c r="J7506" s="175"/>
      <c r="K7506" s="175"/>
    </row>
    <row r="7507" spans="10:11" ht="15" customHeight="1" x14ac:dyDescent="0.25">
      <c r="J7507" s="175"/>
      <c r="K7507" s="175"/>
    </row>
    <row r="7508" spans="10:11" ht="15" customHeight="1" x14ac:dyDescent="0.25">
      <c r="J7508" s="175"/>
      <c r="K7508" s="175"/>
    </row>
    <row r="7509" spans="10:11" ht="15" customHeight="1" x14ac:dyDescent="0.25">
      <c r="J7509" s="175"/>
      <c r="K7509" s="175"/>
    </row>
    <row r="7510" spans="10:11" ht="15" customHeight="1" x14ac:dyDescent="0.25">
      <c r="J7510" s="175"/>
      <c r="K7510" s="175"/>
    </row>
    <row r="7511" spans="10:11" ht="15" customHeight="1" x14ac:dyDescent="0.25">
      <c r="J7511" s="175"/>
      <c r="K7511" s="175"/>
    </row>
    <row r="7512" spans="10:11" ht="15" customHeight="1" x14ac:dyDescent="0.25">
      <c r="J7512" s="175"/>
      <c r="K7512" s="175"/>
    </row>
    <row r="7513" spans="10:11" ht="15" customHeight="1" x14ac:dyDescent="0.25">
      <c r="J7513" s="175"/>
      <c r="K7513" s="175"/>
    </row>
    <row r="7514" spans="10:11" ht="15" customHeight="1" x14ac:dyDescent="0.25">
      <c r="J7514" s="175"/>
      <c r="K7514" s="175"/>
    </row>
    <row r="7515" spans="10:11" ht="15" customHeight="1" x14ac:dyDescent="0.25">
      <c r="J7515" s="175"/>
      <c r="K7515" s="175"/>
    </row>
    <row r="7516" spans="10:11" ht="15" customHeight="1" x14ac:dyDescent="0.25">
      <c r="J7516" s="175"/>
      <c r="K7516" s="175"/>
    </row>
    <row r="7517" spans="10:11" ht="15" customHeight="1" x14ac:dyDescent="0.25">
      <c r="J7517" s="175"/>
      <c r="K7517" s="175"/>
    </row>
    <row r="7518" spans="10:11" ht="15" customHeight="1" x14ac:dyDescent="0.25">
      <c r="J7518" s="175"/>
      <c r="K7518" s="175"/>
    </row>
    <row r="7519" spans="10:11" ht="15" customHeight="1" x14ac:dyDescent="0.25">
      <c r="J7519" s="175"/>
      <c r="K7519" s="175"/>
    </row>
    <row r="7520" spans="10:11" ht="15" customHeight="1" x14ac:dyDescent="0.25">
      <c r="J7520" s="175"/>
      <c r="K7520" s="175"/>
    </row>
    <row r="7521" spans="10:11" ht="15" customHeight="1" x14ac:dyDescent="0.25">
      <c r="J7521" s="175"/>
      <c r="K7521" s="175"/>
    </row>
    <row r="7522" spans="10:11" ht="15" customHeight="1" x14ac:dyDescent="0.25">
      <c r="J7522" s="175"/>
      <c r="K7522" s="175"/>
    </row>
    <row r="7523" spans="10:11" ht="15" customHeight="1" x14ac:dyDescent="0.25">
      <c r="J7523" s="175"/>
      <c r="K7523" s="175"/>
    </row>
    <row r="7524" spans="10:11" ht="15" customHeight="1" x14ac:dyDescent="0.25">
      <c r="J7524" s="175"/>
      <c r="K7524" s="175"/>
    </row>
    <row r="7525" spans="10:11" ht="15" customHeight="1" x14ac:dyDescent="0.25">
      <c r="J7525" s="175"/>
      <c r="K7525" s="175"/>
    </row>
    <row r="7526" spans="10:11" ht="15" customHeight="1" x14ac:dyDescent="0.25">
      <c r="J7526" s="175"/>
      <c r="K7526" s="175"/>
    </row>
    <row r="7527" spans="10:11" ht="15" customHeight="1" x14ac:dyDescent="0.25">
      <c r="J7527" s="175"/>
      <c r="K7527" s="175"/>
    </row>
    <row r="7528" spans="10:11" ht="15" customHeight="1" x14ac:dyDescent="0.25">
      <c r="J7528" s="175"/>
      <c r="K7528" s="175"/>
    </row>
    <row r="7529" spans="10:11" ht="15" customHeight="1" x14ac:dyDescent="0.25">
      <c r="J7529" s="175"/>
      <c r="K7529" s="175"/>
    </row>
    <row r="7530" spans="10:11" ht="15" customHeight="1" x14ac:dyDescent="0.25">
      <c r="J7530" s="175"/>
      <c r="K7530" s="175"/>
    </row>
    <row r="7531" spans="10:11" ht="15" customHeight="1" x14ac:dyDescent="0.25">
      <c r="J7531" s="175"/>
      <c r="K7531" s="175"/>
    </row>
    <row r="7532" spans="10:11" ht="15" customHeight="1" x14ac:dyDescent="0.25">
      <c r="J7532" s="175"/>
      <c r="K7532" s="175"/>
    </row>
    <row r="7533" spans="10:11" ht="15" customHeight="1" x14ac:dyDescent="0.25">
      <c r="J7533" s="175"/>
      <c r="K7533" s="175"/>
    </row>
    <row r="7534" spans="10:11" ht="15" customHeight="1" x14ac:dyDescent="0.25">
      <c r="J7534" s="175"/>
      <c r="K7534" s="175"/>
    </row>
    <row r="7535" spans="10:11" ht="15" customHeight="1" x14ac:dyDescent="0.25">
      <c r="J7535" s="175"/>
      <c r="K7535" s="175"/>
    </row>
    <row r="7536" spans="10:11" ht="15" customHeight="1" x14ac:dyDescent="0.25">
      <c r="J7536" s="175"/>
      <c r="K7536" s="175"/>
    </row>
    <row r="7537" spans="10:11" ht="15" customHeight="1" x14ac:dyDescent="0.25">
      <c r="J7537" s="175"/>
      <c r="K7537" s="175"/>
    </row>
    <row r="7538" spans="10:11" ht="15" customHeight="1" x14ac:dyDescent="0.25">
      <c r="J7538" s="175"/>
      <c r="K7538" s="175"/>
    </row>
    <row r="7539" spans="10:11" ht="15" customHeight="1" x14ac:dyDescent="0.25">
      <c r="J7539" s="175"/>
      <c r="K7539" s="175"/>
    </row>
    <row r="7540" spans="10:11" ht="15" customHeight="1" x14ac:dyDescent="0.25">
      <c r="J7540" s="175"/>
      <c r="K7540" s="175"/>
    </row>
    <row r="7541" spans="10:11" ht="15" customHeight="1" x14ac:dyDescent="0.25">
      <c r="J7541" s="175"/>
      <c r="K7541" s="175"/>
    </row>
    <row r="7542" spans="10:11" ht="15" customHeight="1" x14ac:dyDescent="0.25">
      <c r="J7542" s="175"/>
      <c r="K7542" s="175"/>
    </row>
    <row r="7543" spans="10:11" ht="15" customHeight="1" x14ac:dyDescent="0.25">
      <c r="J7543" s="175"/>
      <c r="K7543" s="175"/>
    </row>
    <row r="7544" spans="10:11" ht="15" customHeight="1" x14ac:dyDescent="0.25">
      <c r="J7544" s="175"/>
      <c r="K7544" s="175"/>
    </row>
    <row r="7545" spans="10:11" ht="15" customHeight="1" x14ac:dyDescent="0.25">
      <c r="J7545" s="175"/>
      <c r="K7545" s="175"/>
    </row>
    <row r="7546" spans="10:11" ht="15" customHeight="1" x14ac:dyDescent="0.25">
      <c r="J7546" s="175"/>
      <c r="K7546" s="175"/>
    </row>
    <row r="7547" spans="10:11" ht="15" customHeight="1" x14ac:dyDescent="0.25">
      <c r="J7547" s="175"/>
      <c r="K7547" s="175"/>
    </row>
    <row r="7548" spans="10:11" ht="15" customHeight="1" x14ac:dyDescent="0.25">
      <c r="J7548" s="175"/>
      <c r="K7548" s="175"/>
    </row>
    <row r="7549" spans="10:11" ht="15" customHeight="1" x14ac:dyDescent="0.25">
      <c r="J7549" s="175"/>
      <c r="K7549" s="175"/>
    </row>
    <row r="7550" spans="10:11" ht="15" customHeight="1" x14ac:dyDescent="0.25">
      <c r="J7550" s="175"/>
      <c r="K7550" s="175"/>
    </row>
    <row r="7551" spans="10:11" ht="15" customHeight="1" x14ac:dyDescent="0.25">
      <c r="J7551" s="175"/>
      <c r="K7551" s="175"/>
    </row>
    <row r="7552" spans="10:11" ht="15" customHeight="1" x14ac:dyDescent="0.25">
      <c r="J7552" s="175"/>
      <c r="K7552" s="175"/>
    </row>
    <row r="7553" spans="10:11" ht="15" customHeight="1" x14ac:dyDescent="0.25">
      <c r="J7553" s="175"/>
      <c r="K7553" s="175"/>
    </row>
    <row r="7554" spans="10:11" ht="15" customHeight="1" x14ac:dyDescent="0.25">
      <c r="J7554" s="175"/>
      <c r="K7554" s="175"/>
    </row>
    <row r="7555" spans="10:11" ht="15" customHeight="1" x14ac:dyDescent="0.25">
      <c r="J7555" s="175"/>
      <c r="K7555" s="175"/>
    </row>
    <row r="7556" spans="10:11" ht="15" customHeight="1" x14ac:dyDescent="0.25">
      <c r="J7556" s="175"/>
      <c r="K7556" s="175"/>
    </row>
    <row r="7557" spans="10:11" ht="15" customHeight="1" x14ac:dyDescent="0.25">
      <c r="J7557" s="175"/>
      <c r="K7557" s="175"/>
    </row>
    <row r="7558" spans="10:11" ht="15" customHeight="1" x14ac:dyDescent="0.25">
      <c r="J7558" s="175"/>
      <c r="K7558" s="175"/>
    </row>
    <row r="7559" spans="10:11" ht="15" customHeight="1" x14ac:dyDescent="0.25">
      <c r="J7559" s="175"/>
      <c r="K7559" s="175"/>
    </row>
    <row r="7560" spans="10:11" ht="15" customHeight="1" x14ac:dyDescent="0.25">
      <c r="J7560" s="175"/>
      <c r="K7560" s="175"/>
    </row>
    <row r="7561" spans="10:11" ht="15" customHeight="1" x14ac:dyDescent="0.25">
      <c r="J7561" s="175"/>
      <c r="K7561" s="175"/>
    </row>
    <row r="7562" spans="10:11" ht="15" customHeight="1" x14ac:dyDescent="0.25">
      <c r="J7562" s="175"/>
      <c r="K7562" s="175"/>
    </row>
    <row r="7563" spans="10:11" ht="15" customHeight="1" x14ac:dyDescent="0.25">
      <c r="J7563" s="175"/>
      <c r="K7563" s="175"/>
    </row>
    <row r="7564" spans="10:11" ht="15" customHeight="1" x14ac:dyDescent="0.25">
      <c r="J7564" s="175"/>
      <c r="K7564" s="175"/>
    </row>
    <row r="7565" spans="10:11" ht="15" customHeight="1" x14ac:dyDescent="0.25">
      <c r="J7565" s="175"/>
      <c r="K7565" s="175"/>
    </row>
    <row r="7566" spans="10:11" ht="15" customHeight="1" x14ac:dyDescent="0.25">
      <c r="J7566" s="175"/>
      <c r="K7566" s="175"/>
    </row>
    <row r="7567" spans="10:11" ht="15" customHeight="1" x14ac:dyDescent="0.25">
      <c r="J7567" s="175"/>
      <c r="K7567" s="175"/>
    </row>
    <row r="7568" spans="10:11" ht="15" customHeight="1" x14ac:dyDescent="0.25">
      <c r="J7568" s="175"/>
      <c r="K7568" s="175"/>
    </row>
    <row r="7569" spans="10:11" ht="15" customHeight="1" x14ac:dyDescent="0.25">
      <c r="J7569" s="175"/>
      <c r="K7569" s="175"/>
    </row>
    <row r="7570" spans="10:11" ht="15" customHeight="1" x14ac:dyDescent="0.25">
      <c r="J7570" s="175"/>
      <c r="K7570" s="175"/>
    </row>
    <row r="7571" spans="10:11" ht="15" customHeight="1" x14ac:dyDescent="0.25">
      <c r="J7571" s="175"/>
      <c r="K7571" s="175"/>
    </row>
    <row r="7572" spans="10:11" ht="15" customHeight="1" x14ac:dyDescent="0.25">
      <c r="J7572" s="175"/>
      <c r="K7572" s="175"/>
    </row>
    <row r="7573" spans="10:11" ht="15" customHeight="1" x14ac:dyDescent="0.25">
      <c r="J7573" s="175"/>
      <c r="K7573" s="175"/>
    </row>
    <row r="7574" spans="10:11" ht="15" customHeight="1" x14ac:dyDescent="0.25">
      <c r="J7574" s="175"/>
      <c r="K7574" s="175"/>
    </row>
    <row r="7575" spans="10:11" ht="15" customHeight="1" x14ac:dyDescent="0.25">
      <c r="J7575" s="175"/>
      <c r="K7575" s="175"/>
    </row>
    <row r="7576" spans="10:11" ht="15" customHeight="1" x14ac:dyDescent="0.25">
      <c r="J7576" s="175"/>
      <c r="K7576" s="175"/>
    </row>
    <row r="7577" spans="10:11" ht="15" customHeight="1" x14ac:dyDescent="0.25">
      <c r="J7577" s="175"/>
      <c r="K7577" s="175"/>
    </row>
    <row r="7578" spans="10:11" ht="15" customHeight="1" x14ac:dyDescent="0.25">
      <c r="J7578" s="175"/>
      <c r="K7578" s="175"/>
    </row>
    <row r="7579" spans="10:11" ht="15" customHeight="1" x14ac:dyDescent="0.25">
      <c r="J7579" s="175"/>
      <c r="K7579" s="175"/>
    </row>
    <row r="7580" spans="10:11" ht="15" customHeight="1" x14ac:dyDescent="0.25">
      <c r="J7580" s="175"/>
      <c r="K7580" s="175"/>
    </row>
    <row r="7581" spans="10:11" ht="15" customHeight="1" x14ac:dyDescent="0.25">
      <c r="J7581" s="175"/>
      <c r="K7581" s="175"/>
    </row>
    <row r="7582" spans="10:11" ht="15" customHeight="1" x14ac:dyDescent="0.25">
      <c r="J7582" s="175"/>
      <c r="K7582" s="175"/>
    </row>
    <row r="7583" spans="10:11" ht="15" customHeight="1" x14ac:dyDescent="0.25">
      <c r="J7583" s="175"/>
      <c r="K7583" s="175"/>
    </row>
    <row r="7584" spans="10:11" ht="15" customHeight="1" x14ac:dyDescent="0.25">
      <c r="J7584" s="175"/>
      <c r="K7584" s="175"/>
    </row>
    <row r="7585" spans="10:11" ht="15" customHeight="1" x14ac:dyDescent="0.25">
      <c r="J7585" s="175"/>
      <c r="K7585" s="175"/>
    </row>
    <row r="7586" spans="10:11" ht="15" customHeight="1" x14ac:dyDescent="0.25">
      <c r="J7586" s="175"/>
      <c r="K7586" s="175"/>
    </row>
    <row r="7587" spans="10:11" ht="15" customHeight="1" x14ac:dyDescent="0.25">
      <c r="J7587" s="175"/>
      <c r="K7587" s="175"/>
    </row>
    <row r="7588" spans="10:11" ht="15" customHeight="1" x14ac:dyDescent="0.25">
      <c r="J7588" s="175"/>
      <c r="K7588" s="175"/>
    </row>
    <row r="7589" spans="10:11" ht="15" customHeight="1" x14ac:dyDescent="0.25">
      <c r="J7589" s="175"/>
      <c r="K7589" s="175"/>
    </row>
    <row r="7590" spans="10:11" ht="15" customHeight="1" x14ac:dyDescent="0.25">
      <c r="J7590" s="175"/>
      <c r="K7590" s="175"/>
    </row>
    <row r="7591" spans="10:11" ht="15" customHeight="1" x14ac:dyDescent="0.25">
      <c r="J7591" s="175"/>
      <c r="K7591" s="175"/>
    </row>
    <row r="7592" spans="10:11" ht="15" customHeight="1" x14ac:dyDescent="0.25">
      <c r="J7592" s="175"/>
      <c r="K7592" s="175"/>
    </row>
    <row r="7593" spans="10:11" ht="15" customHeight="1" x14ac:dyDescent="0.25">
      <c r="J7593" s="175"/>
      <c r="K7593" s="175"/>
    </row>
    <row r="7594" spans="10:11" ht="15" customHeight="1" x14ac:dyDescent="0.25">
      <c r="J7594" s="175"/>
      <c r="K7594" s="175"/>
    </row>
    <row r="7595" spans="10:11" ht="15" customHeight="1" x14ac:dyDescent="0.25">
      <c r="J7595" s="175"/>
      <c r="K7595" s="175"/>
    </row>
    <row r="7596" spans="10:11" ht="15" customHeight="1" x14ac:dyDescent="0.25">
      <c r="J7596" s="175"/>
      <c r="K7596" s="175"/>
    </row>
    <row r="7597" spans="10:11" ht="15" customHeight="1" x14ac:dyDescent="0.25">
      <c r="J7597" s="175"/>
      <c r="K7597" s="175"/>
    </row>
    <row r="7598" spans="10:11" ht="15" customHeight="1" x14ac:dyDescent="0.25">
      <c r="J7598" s="175"/>
      <c r="K7598" s="175"/>
    </row>
    <row r="7599" spans="10:11" ht="15" customHeight="1" x14ac:dyDescent="0.25">
      <c r="J7599" s="175"/>
      <c r="K7599" s="175"/>
    </row>
    <row r="7600" spans="10:11" ht="15" customHeight="1" x14ac:dyDescent="0.25">
      <c r="J7600" s="175"/>
      <c r="K7600" s="175"/>
    </row>
    <row r="7601" spans="10:11" ht="15" customHeight="1" x14ac:dyDescent="0.25">
      <c r="J7601" s="175"/>
      <c r="K7601" s="175"/>
    </row>
    <row r="7602" spans="10:11" ht="15" customHeight="1" x14ac:dyDescent="0.25">
      <c r="J7602" s="175"/>
      <c r="K7602" s="175"/>
    </row>
    <row r="7603" spans="10:11" ht="15" customHeight="1" x14ac:dyDescent="0.25">
      <c r="J7603" s="175"/>
      <c r="K7603" s="175"/>
    </row>
    <row r="7604" spans="10:11" ht="15" customHeight="1" x14ac:dyDescent="0.25">
      <c r="J7604" s="175"/>
      <c r="K7604" s="175"/>
    </row>
    <row r="7605" spans="10:11" ht="15" customHeight="1" x14ac:dyDescent="0.25">
      <c r="J7605" s="175"/>
      <c r="K7605" s="175"/>
    </row>
    <row r="7606" spans="10:11" ht="15" customHeight="1" x14ac:dyDescent="0.25">
      <c r="J7606" s="175"/>
      <c r="K7606" s="175"/>
    </row>
    <row r="7607" spans="10:11" ht="15" customHeight="1" x14ac:dyDescent="0.25">
      <c r="J7607" s="175"/>
      <c r="K7607" s="175"/>
    </row>
    <row r="7608" spans="10:11" ht="15" customHeight="1" x14ac:dyDescent="0.25">
      <c r="J7608" s="175"/>
      <c r="K7608" s="175"/>
    </row>
    <row r="7609" spans="10:11" ht="15" customHeight="1" x14ac:dyDescent="0.25">
      <c r="J7609" s="175"/>
      <c r="K7609" s="175"/>
    </row>
    <row r="7610" spans="10:11" ht="15" customHeight="1" x14ac:dyDescent="0.25">
      <c r="J7610" s="175"/>
      <c r="K7610" s="175"/>
    </row>
    <row r="7611" spans="10:11" ht="15" customHeight="1" x14ac:dyDescent="0.25">
      <c r="J7611" s="175"/>
      <c r="K7611" s="175"/>
    </row>
    <row r="7612" spans="10:11" ht="15" customHeight="1" x14ac:dyDescent="0.25">
      <c r="J7612" s="175"/>
      <c r="K7612" s="175"/>
    </row>
    <row r="7613" spans="10:11" ht="15" customHeight="1" x14ac:dyDescent="0.25">
      <c r="J7613" s="175"/>
      <c r="K7613" s="175"/>
    </row>
    <row r="7614" spans="10:11" ht="15" customHeight="1" x14ac:dyDescent="0.25">
      <c r="J7614" s="175"/>
      <c r="K7614" s="175"/>
    </row>
    <row r="7615" spans="10:11" ht="15" customHeight="1" x14ac:dyDescent="0.25">
      <c r="J7615" s="175"/>
      <c r="K7615" s="175"/>
    </row>
    <row r="7616" spans="10:11" ht="15" customHeight="1" x14ac:dyDescent="0.25">
      <c r="J7616" s="175"/>
      <c r="K7616" s="175"/>
    </row>
    <row r="7617" spans="10:11" ht="15" customHeight="1" x14ac:dyDescent="0.25">
      <c r="J7617" s="175"/>
      <c r="K7617" s="175"/>
    </row>
    <row r="7618" spans="10:11" ht="15" customHeight="1" x14ac:dyDescent="0.25">
      <c r="J7618" s="175"/>
      <c r="K7618" s="175"/>
    </row>
    <row r="7619" spans="10:11" ht="15" customHeight="1" x14ac:dyDescent="0.25">
      <c r="J7619" s="175"/>
      <c r="K7619" s="175"/>
    </row>
    <row r="7620" spans="10:11" ht="15" customHeight="1" x14ac:dyDescent="0.25">
      <c r="J7620" s="175"/>
      <c r="K7620" s="175"/>
    </row>
    <row r="7621" spans="10:11" ht="15" customHeight="1" x14ac:dyDescent="0.25">
      <c r="J7621" s="175"/>
      <c r="K7621" s="175"/>
    </row>
    <row r="7622" spans="10:11" ht="15" customHeight="1" x14ac:dyDescent="0.25">
      <c r="J7622" s="175"/>
      <c r="K7622" s="175"/>
    </row>
    <row r="7623" spans="10:11" ht="15" customHeight="1" x14ac:dyDescent="0.25">
      <c r="J7623" s="175"/>
      <c r="K7623" s="175"/>
    </row>
    <row r="7624" spans="10:11" ht="15" customHeight="1" x14ac:dyDescent="0.25">
      <c r="J7624" s="175"/>
      <c r="K7624" s="175"/>
    </row>
    <row r="7625" spans="10:11" ht="15" customHeight="1" x14ac:dyDescent="0.25">
      <c r="J7625" s="175"/>
      <c r="K7625" s="175"/>
    </row>
    <row r="7626" spans="10:11" ht="15" customHeight="1" x14ac:dyDescent="0.25">
      <c r="J7626" s="175"/>
      <c r="K7626" s="175"/>
    </row>
    <row r="7627" spans="10:11" ht="15" customHeight="1" x14ac:dyDescent="0.25">
      <c r="J7627" s="175"/>
      <c r="K7627" s="175"/>
    </row>
    <row r="7628" spans="10:11" ht="15" customHeight="1" x14ac:dyDescent="0.25">
      <c r="J7628" s="175"/>
      <c r="K7628" s="175"/>
    </row>
    <row r="7629" spans="10:11" ht="15" customHeight="1" x14ac:dyDescent="0.25">
      <c r="J7629" s="175"/>
      <c r="K7629" s="175"/>
    </row>
    <row r="7630" spans="10:11" ht="15" customHeight="1" x14ac:dyDescent="0.25">
      <c r="J7630" s="175"/>
      <c r="K7630" s="175"/>
    </row>
    <row r="7631" spans="10:11" ht="15" customHeight="1" x14ac:dyDescent="0.25">
      <c r="J7631" s="175"/>
      <c r="K7631" s="175"/>
    </row>
    <row r="7632" spans="10:11" ht="15" customHeight="1" x14ac:dyDescent="0.25">
      <c r="J7632" s="175"/>
      <c r="K7632" s="175"/>
    </row>
    <row r="7633" spans="10:11" ht="15" customHeight="1" x14ac:dyDescent="0.25">
      <c r="J7633" s="175"/>
      <c r="K7633" s="175"/>
    </row>
    <row r="7634" spans="10:11" ht="15" customHeight="1" x14ac:dyDescent="0.25">
      <c r="J7634" s="175"/>
      <c r="K7634" s="175"/>
    </row>
    <row r="7635" spans="10:11" ht="15" customHeight="1" x14ac:dyDescent="0.25">
      <c r="J7635" s="175"/>
      <c r="K7635" s="175"/>
    </row>
    <row r="7636" spans="10:11" ht="15" customHeight="1" x14ac:dyDescent="0.25">
      <c r="J7636" s="175"/>
      <c r="K7636" s="175"/>
    </row>
    <row r="7637" spans="10:11" ht="15" customHeight="1" x14ac:dyDescent="0.25">
      <c r="J7637" s="175"/>
      <c r="K7637" s="175"/>
    </row>
    <row r="7638" spans="10:11" ht="15" customHeight="1" x14ac:dyDescent="0.25">
      <c r="J7638" s="175"/>
      <c r="K7638" s="175"/>
    </row>
    <row r="7639" spans="10:11" ht="15" customHeight="1" x14ac:dyDescent="0.25">
      <c r="J7639" s="175"/>
      <c r="K7639" s="175"/>
    </row>
    <row r="7640" spans="10:11" ht="15" customHeight="1" x14ac:dyDescent="0.25">
      <c r="J7640" s="175"/>
      <c r="K7640" s="175"/>
    </row>
    <row r="7641" spans="10:11" ht="15" customHeight="1" x14ac:dyDescent="0.25">
      <c r="J7641" s="175"/>
      <c r="K7641" s="175"/>
    </row>
    <row r="7642" spans="10:11" ht="15" customHeight="1" x14ac:dyDescent="0.25">
      <c r="J7642" s="175"/>
      <c r="K7642" s="175"/>
    </row>
    <row r="7643" spans="10:11" ht="15" customHeight="1" x14ac:dyDescent="0.25">
      <c r="J7643" s="175"/>
      <c r="K7643" s="175"/>
    </row>
    <row r="7644" spans="10:11" ht="15" customHeight="1" x14ac:dyDescent="0.25">
      <c r="J7644" s="175"/>
      <c r="K7644" s="175"/>
    </row>
    <row r="7645" spans="10:11" ht="15" customHeight="1" x14ac:dyDescent="0.25">
      <c r="J7645" s="175"/>
      <c r="K7645" s="175"/>
    </row>
    <row r="7646" spans="10:11" ht="15" customHeight="1" x14ac:dyDescent="0.25">
      <c r="J7646" s="175"/>
      <c r="K7646" s="175"/>
    </row>
    <row r="7647" spans="10:11" ht="15" customHeight="1" x14ac:dyDescent="0.25">
      <c r="J7647" s="175"/>
      <c r="K7647" s="175"/>
    </row>
    <row r="7648" spans="10:11" ht="15" customHeight="1" x14ac:dyDescent="0.25">
      <c r="J7648" s="175"/>
      <c r="K7648" s="175"/>
    </row>
    <row r="7649" spans="10:11" ht="15" customHeight="1" x14ac:dyDescent="0.25">
      <c r="J7649" s="175"/>
      <c r="K7649" s="175"/>
    </row>
    <row r="7650" spans="10:11" ht="15" customHeight="1" x14ac:dyDescent="0.25">
      <c r="J7650" s="175"/>
      <c r="K7650" s="175"/>
    </row>
    <row r="7651" spans="10:11" ht="15" customHeight="1" x14ac:dyDescent="0.25">
      <c r="J7651" s="175"/>
      <c r="K7651" s="175"/>
    </row>
    <row r="7652" spans="10:11" ht="15" customHeight="1" x14ac:dyDescent="0.25">
      <c r="J7652" s="175"/>
      <c r="K7652" s="175"/>
    </row>
    <row r="7653" spans="10:11" ht="15" customHeight="1" x14ac:dyDescent="0.25">
      <c r="J7653" s="175"/>
      <c r="K7653" s="175"/>
    </row>
    <row r="7654" spans="10:11" ht="15" customHeight="1" x14ac:dyDescent="0.25">
      <c r="J7654" s="175"/>
      <c r="K7654" s="175"/>
    </row>
    <row r="7655" spans="10:11" ht="15" customHeight="1" x14ac:dyDescent="0.25">
      <c r="J7655" s="175"/>
      <c r="K7655" s="175"/>
    </row>
    <row r="7656" spans="10:11" ht="15" customHeight="1" x14ac:dyDescent="0.25">
      <c r="J7656" s="175"/>
      <c r="K7656" s="175"/>
    </row>
    <row r="7657" spans="10:11" ht="15" customHeight="1" x14ac:dyDescent="0.25">
      <c r="J7657" s="175"/>
      <c r="K7657" s="175"/>
    </row>
    <row r="7658" spans="10:11" ht="15" customHeight="1" x14ac:dyDescent="0.25">
      <c r="J7658" s="175"/>
      <c r="K7658" s="175"/>
    </row>
    <row r="7659" spans="10:11" ht="15" customHeight="1" x14ac:dyDescent="0.25">
      <c r="J7659" s="175"/>
      <c r="K7659" s="175"/>
    </row>
    <row r="7660" spans="10:11" ht="15" customHeight="1" x14ac:dyDescent="0.25">
      <c r="J7660" s="175"/>
      <c r="K7660" s="175"/>
    </row>
    <row r="7661" spans="10:11" ht="15" customHeight="1" x14ac:dyDescent="0.25">
      <c r="J7661" s="175"/>
      <c r="K7661" s="175"/>
    </row>
    <row r="7662" spans="10:11" ht="15" customHeight="1" x14ac:dyDescent="0.25">
      <c r="J7662" s="175"/>
      <c r="K7662" s="175"/>
    </row>
    <row r="7663" spans="10:11" ht="15" customHeight="1" x14ac:dyDescent="0.25">
      <c r="J7663" s="175"/>
      <c r="K7663" s="175"/>
    </row>
    <row r="7664" spans="10:11" ht="15" customHeight="1" x14ac:dyDescent="0.25">
      <c r="J7664" s="175"/>
      <c r="K7664" s="175"/>
    </row>
    <row r="7665" spans="10:11" ht="15" customHeight="1" x14ac:dyDescent="0.25">
      <c r="J7665" s="175"/>
      <c r="K7665" s="175"/>
    </row>
    <row r="7666" spans="10:11" ht="15" customHeight="1" x14ac:dyDescent="0.25">
      <c r="J7666" s="175"/>
      <c r="K7666" s="175"/>
    </row>
    <row r="7667" spans="10:11" ht="15" customHeight="1" x14ac:dyDescent="0.25">
      <c r="J7667" s="175"/>
      <c r="K7667" s="175"/>
    </row>
    <row r="7668" spans="10:11" ht="15" customHeight="1" x14ac:dyDescent="0.25">
      <c r="J7668" s="175"/>
      <c r="K7668" s="175"/>
    </row>
    <row r="7669" spans="10:11" ht="15" customHeight="1" x14ac:dyDescent="0.25">
      <c r="J7669" s="175"/>
      <c r="K7669" s="175"/>
    </row>
    <row r="7670" spans="10:11" ht="15" customHeight="1" x14ac:dyDescent="0.25">
      <c r="J7670" s="175"/>
      <c r="K7670" s="175"/>
    </row>
    <row r="7671" spans="10:11" ht="15" customHeight="1" x14ac:dyDescent="0.25">
      <c r="J7671" s="175"/>
      <c r="K7671" s="175"/>
    </row>
    <row r="7672" spans="10:11" ht="15" customHeight="1" x14ac:dyDescent="0.25">
      <c r="J7672" s="175"/>
      <c r="K7672" s="175"/>
    </row>
    <row r="7673" spans="10:11" ht="15" customHeight="1" x14ac:dyDescent="0.25">
      <c r="J7673" s="175"/>
      <c r="K7673" s="175"/>
    </row>
    <row r="7674" spans="10:11" ht="15" customHeight="1" x14ac:dyDescent="0.25">
      <c r="J7674" s="175"/>
      <c r="K7674" s="175"/>
    </row>
    <row r="7675" spans="10:11" ht="15" customHeight="1" x14ac:dyDescent="0.25">
      <c r="J7675" s="175"/>
      <c r="K7675" s="175"/>
    </row>
    <row r="7676" spans="10:11" ht="15" customHeight="1" x14ac:dyDescent="0.25">
      <c r="J7676" s="175"/>
      <c r="K7676" s="175"/>
    </row>
    <row r="7677" spans="10:11" ht="15" customHeight="1" x14ac:dyDescent="0.25">
      <c r="J7677" s="175"/>
      <c r="K7677" s="175"/>
    </row>
    <row r="7678" spans="10:11" ht="15" customHeight="1" x14ac:dyDescent="0.25">
      <c r="J7678" s="175"/>
      <c r="K7678" s="175"/>
    </row>
    <row r="7679" spans="10:11" ht="15" customHeight="1" x14ac:dyDescent="0.25">
      <c r="J7679" s="175"/>
      <c r="K7679" s="175"/>
    </row>
    <row r="7680" spans="10:11" ht="15" customHeight="1" x14ac:dyDescent="0.25">
      <c r="J7680" s="175"/>
      <c r="K7680" s="175"/>
    </row>
    <row r="7681" spans="10:11" ht="15" customHeight="1" x14ac:dyDescent="0.25">
      <c r="J7681" s="175"/>
      <c r="K7681" s="175"/>
    </row>
    <row r="7682" spans="10:11" ht="15" customHeight="1" x14ac:dyDescent="0.25">
      <c r="J7682" s="175"/>
      <c r="K7682" s="175"/>
    </row>
    <row r="7683" spans="10:11" ht="15" customHeight="1" x14ac:dyDescent="0.25">
      <c r="J7683" s="175"/>
      <c r="K7683" s="175"/>
    </row>
    <row r="7684" spans="10:11" ht="15" customHeight="1" x14ac:dyDescent="0.25">
      <c r="J7684" s="175"/>
      <c r="K7684" s="175"/>
    </row>
    <row r="7685" spans="10:11" ht="15" customHeight="1" x14ac:dyDescent="0.25">
      <c r="J7685" s="175"/>
      <c r="K7685" s="175"/>
    </row>
    <row r="7686" spans="10:11" ht="15" customHeight="1" x14ac:dyDescent="0.25">
      <c r="J7686" s="175"/>
      <c r="K7686" s="175"/>
    </row>
    <row r="7687" spans="10:11" ht="15" customHeight="1" x14ac:dyDescent="0.25">
      <c r="J7687" s="175"/>
      <c r="K7687" s="175"/>
    </row>
    <row r="7688" spans="10:11" ht="15" customHeight="1" x14ac:dyDescent="0.25">
      <c r="J7688" s="175"/>
      <c r="K7688" s="175"/>
    </row>
    <row r="7689" spans="10:11" ht="15" customHeight="1" x14ac:dyDescent="0.25">
      <c r="J7689" s="175"/>
      <c r="K7689" s="175"/>
    </row>
    <row r="7690" spans="10:11" ht="15" customHeight="1" x14ac:dyDescent="0.25">
      <c r="J7690" s="175"/>
      <c r="K7690" s="175"/>
    </row>
    <row r="7691" spans="10:11" ht="15" customHeight="1" x14ac:dyDescent="0.25">
      <c r="J7691" s="175"/>
      <c r="K7691" s="175"/>
    </row>
    <row r="7692" spans="10:11" ht="15" customHeight="1" x14ac:dyDescent="0.25">
      <c r="J7692" s="175"/>
      <c r="K7692" s="175"/>
    </row>
    <row r="7693" spans="10:11" ht="15" customHeight="1" x14ac:dyDescent="0.25">
      <c r="J7693" s="175"/>
      <c r="K7693" s="175"/>
    </row>
    <row r="7694" spans="10:11" ht="15" customHeight="1" x14ac:dyDescent="0.25">
      <c r="J7694" s="175"/>
      <c r="K7694" s="175"/>
    </row>
    <row r="7695" spans="10:11" ht="15" customHeight="1" x14ac:dyDescent="0.25">
      <c r="J7695" s="175"/>
      <c r="K7695" s="175"/>
    </row>
    <row r="7696" spans="10:11" ht="15" customHeight="1" x14ac:dyDescent="0.25">
      <c r="J7696" s="175"/>
      <c r="K7696" s="175"/>
    </row>
    <row r="7697" spans="10:11" ht="15" customHeight="1" x14ac:dyDescent="0.25">
      <c r="J7697" s="175"/>
      <c r="K7697" s="175"/>
    </row>
    <row r="7698" spans="10:11" ht="15" customHeight="1" x14ac:dyDescent="0.25">
      <c r="J7698" s="175"/>
      <c r="K7698" s="175"/>
    </row>
    <row r="7699" spans="10:11" ht="15" customHeight="1" x14ac:dyDescent="0.25">
      <c r="J7699" s="175"/>
      <c r="K7699" s="175"/>
    </row>
    <row r="7700" spans="10:11" ht="15" customHeight="1" x14ac:dyDescent="0.25">
      <c r="J7700" s="175"/>
      <c r="K7700" s="175"/>
    </row>
    <row r="7701" spans="10:11" ht="15" customHeight="1" x14ac:dyDescent="0.25">
      <c r="J7701" s="175"/>
      <c r="K7701" s="175"/>
    </row>
    <row r="7702" spans="10:11" ht="15" customHeight="1" x14ac:dyDescent="0.25">
      <c r="J7702" s="175"/>
      <c r="K7702" s="175"/>
    </row>
    <row r="7703" spans="10:11" ht="15" customHeight="1" x14ac:dyDescent="0.25">
      <c r="J7703" s="175"/>
      <c r="K7703" s="175"/>
    </row>
    <row r="7704" spans="10:11" ht="15" customHeight="1" x14ac:dyDescent="0.25">
      <c r="J7704" s="175"/>
      <c r="K7704" s="175"/>
    </row>
    <row r="7705" spans="10:11" ht="15" customHeight="1" x14ac:dyDescent="0.25">
      <c r="J7705" s="175"/>
      <c r="K7705" s="175"/>
    </row>
    <row r="7706" spans="10:11" ht="15" customHeight="1" x14ac:dyDescent="0.25">
      <c r="J7706" s="175"/>
      <c r="K7706" s="175"/>
    </row>
    <row r="7707" spans="10:11" ht="15" customHeight="1" x14ac:dyDescent="0.25">
      <c r="J7707" s="175"/>
      <c r="K7707" s="175"/>
    </row>
    <row r="7708" spans="10:11" ht="15" customHeight="1" x14ac:dyDescent="0.25">
      <c r="J7708" s="175"/>
      <c r="K7708" s="175"/>
    </row>
    <row r="7709" spans="10:11" ht="15" customHeight="1" x14ac:dyDescent="0.25">
      <c r="J7709" s="175"/>
      <c r="K7709" s="175"/>
    </row>
    <row r="7710" spans="10:11" ht="15" customHeight="1" x14ac:dyDescent="0.25">
      <c r="J7710" s="175"/>
      <c r="K7710" s="175"/>
    </row>
    <row r="7711" spans="10:11" ht="15" customHeight="1" x14ac:dyDescent="0.25">
      <c r="J7711" s="175"/>
      <c r="K7711" s="175"/>
    </row>
    <row r="7712" spans="10:11" ht="15" customHeight="1" x14ac:dyDescent="0.25">
      <c r="J7712" s="175"/>
      <c r="K7712" s="175"/>
    </row>
    <row r="7713" spans="10:11" ht="15" customHeight="1" x14ac:dyDescent="0.25">
      <c r="J7713" s="175"/>
      <c r="K7713" s="175"/>
    </row>
    <row r="7714" spans="10:11" ht="15" customHeight="1" x14ac:dyDescent="0.25">
      <c r="J7714" s="175"/>
      <c r="K7714" s="175"/>
    </row>
    <row r="7715" spans="10:11" ht="15" customHeight="1" x14ac:dyDescent="0.25">
      <c r="J7715" s="175"/>
      <c r="K7715" s="175"/>
    </row>
    <row r="7716" spans="10:11" ht="15" customHeight="1" x14ac:dyDescent="0.25">
      <c r="J7716" s="175"/>
      <c r="K7716" s="175"/>
    </row>
    <row r="7717" spans="10:11" ht="15" customHeight="1" x14ac:dyDescent="0.25">
      <c r="J7717" s="175"/>
      <c r="K7717" s="175"/>
    </row>
    <row r="7718" spans="10:11" ht="15" customHeight="1" x14ac:dyDescent="0.25">
      <c r="J7718" s="175"/>
      <c r="K7718" s="175"/>
    </row>
    <row r="7719" spans="10:11" ht="15" customHeight="1" x14ac:dyDescent="0.25">
      <c r="J7719" s="175"/>
      <c r="K7719" s="175"/>
    </row>
    <row r="7720" spans="10:11" ht="15" customHeight="1" x14ac:dyDescent="0.25">
      <c r="J7720" s="175"/>
      <c r="K7720" s="175"/>
    </row>
    <row r="7721" spans="10:11" ht="15" customHeight="1" x14ac:dyDescent="0.25">
      <c r="J7721" s="175"/>
      <c r="K7721" s="175"/>
    </row>
    <row r="7722" spans="10:11" ht="15" customHeight="1" x14ac:dyDescent="0.25">
      <c r="J7722" s="175"/>
      <c r="K7722" s="175"/>
    </row>
    <row r="7723" spans="10:11" ht="15" customHeight="1" x14ac:dyDescent="0.25">
      <c r="J7723" s="175"/>
      <c r="K7723" s="175"/>
    </row>
    <row r="7724" spans="10:11" ht="15" customHeight="1" x14ac:dyDescent="0.25">
      <c r="J7724" s="175"/>
      <c r="K7724" s="175"/>
    </row>
    <row r="7725" spans="10:11" ht="15" customHeight="1" x14ac:dyDescent="0.25">
      <c r="J7725" s="175"/>
      <c r="K7725" s="175"/>
    </row>
    <row r="7726" spans="10:11" ht="15" customHeight="1" x14ac:dyDescent="0.25">
      <c r="J7726" s="175"/>
      <c r="K7726" s="175"/>
    </row>
    <row r="7727" spans="10:11" ht="15" customHeight="1" x14ac:dyDescent="0.25">
      <c r="J7727" s="175"/>
      <c r="K7727" s="175"/>
    </row>
    <row r="7728" spans="10:11" ht="15" customHeight="1" x14ac:dyDescent="0.25">
      <c r="J7728" s="175"/>
      <c r="K7728" s="175"/>
    </row>
    <row r="7729" spans="10:11" ht="15" customHeight="1" x14ac:dyDescent="0.25">
      <c r="J7729" s="175"/>
      <c r="K7729" s="175"/>
    </row>
    <row r="7730" spans="10:11" ht="15" customHeight="1" x14ac:dyDescent="0.25">
      <c r="J7730" s="175"/>
      <c r="K7730" s="175"/>
    </row>
    <row r="7731" spans="10:11" ht="15" customHeight="1" x14ac:dyDescent="0.25">
      <c r="J7731" s="175"/>
      <c r="K7731" s="175"/>
    </row>
    <row r="7732" spans="10:11" ht="15" customHeight="1" x14ac:dyDescent="0.25">
      <c r="J7732" s="175"/>
      <c r="K7732" s="175"/>
    </row>
    <row r="7733" spans="10:11" ht="15" customHeight="1" x14ac:dyDescent="0.25">
      <c r="J7733" s="175"/>
      <c r="K7733" s="175"/>
    </row>
    <row r="7734" spans="10:11" ht="15" customHeight="1" x14ac:dyDescent="0.25">
      <c r="J7734" s="175"/>
      <c r="K7734" s="175"/>
    </row>
    <row r="7735" spans="10:11" ht="15" customHeight="1" x14ac:dyDescent="0.25">
      <c r="J7735" s="175"/>
      <c r="K7735" s="175"/>
    </row>
    <row r="7736" spans="10:11" ht="15" customHeight="1" x14ac:dyDescent="0.25">
      <c r="J7736" s="175"/>
      <c r="K7736" s="175"/>
    </row>
    <row r="7737" spans="10:11" ht="15" customHeight="1" x14ac:dyDescent="0.25">
      <c r="J7737" s="175"/>
      <c r="K7737" s="175"/>
    </row>
    <row r="7738" spans="10:11" ht="15" customHeight="1" x14ac:dyDescent="0.25">
      <c r="J7738" s="175"/>
      <c r="K7738" s="175"/>
    </row>
    <row r="7739" spans="10:11" ht="15" customHeight="1" x14ac:dyDescent="0.25">
      <c r="J7739" s="175"/>
      <c r="K7739" s="175"/>
    </row>
    <row r="7740" spans="10:11" ht="15" customHeight="1" x14ac:dyDescent="0.25">
      <c r="J7740" s="175"/>
      <c r="K7740" s="175"/>
    </row>
    <row r="7741" spans="10:11" ht="15" customHeight="1" x14ac:dyDescent="0.25">
      <c r="J7741" s="175"/>
      <c r="K7741" s="175"/>
    </row>
    <row r="7742" spans="10:11" ht="15" customHeight="1" x14ac:dyDescent="0.25">
      <c r="J7742" s="175"/>
      <c r="K7742" s="175"/>
    </row>
    <row r="7743" spans="10:11" ht="15" customHeight="1" x14ac:dyDescent="0.25">
      <c r="J7743" s="175"/>
      <c r="K7743" s="175"/>
    </row>
    <row r="7744" spans="10:11" ht="15" customHeight="1" x14ac:dyDescent="0.25">
      <c r="J7744" s="175"/>
      <c r="K7744" s="175"/>
    </row>
    <row r="7745" spans="10:11" ht="15" customHeight="1" x14ac:dyDescent="0.25">
      <c r="J7745" s="175"/>
      <c r="K7745" s="175"/>
    </row>
    <row r="7746" spans="10:11" ht="15" customHeight="1" x14ac:dyDescent="0.25">
      <c r="J7746" s="175"/>
      <c r="K7746" s="175"/>
    </row>
    <row r="7747" spans="10:11" ht="15" customHeight="1" x14ac:dyDescent="0.25">
      <c r="J7747" s="175"/>
      <c r="K7747" s="175"/>
    </row>
    <row r="7748" spans="10:11" ht="15" customHeight="1" x14ac:dyDescent="0.25">
      <c r="J7748" s="175"/>
      <c r="K7748" s="175"/>
    </row>
    <row r="7749" spans="10:11" ht="15" customHeight="1" x14ac:dyDescent="0.25">
      <c r="J7749" s="175"/>
      <c r="K7749" s="175"/>
    </row>
    <row r="7750" spans="10:11" ht="15" customHeight="1" x14ac:dyDescent="0.25">
      <c r="J7750" s="175"/>
      <c r="K7750" s="175"/>
    </row>
    <row r="7751" spans="10:11" ht="15" customHeight="1" x14ac:dyDescent="0.25">
      <c r="J7751" s="175"/>
      <c r="K7751" s="175"/>
    </row>
    <row r="7752" spans="10:11" ht="15" customHeight="1" x14ac:dyDescent="0.25">
      <c r="J7752" s="175"/>
      <c r="K7752" s="175"/>
    </row>
    <row r="7753" spans="10:11" ht="15" customHeight="1" x14ac:dyDescent="0.25">
      <c r="J7753" s="175"/>
      <c r="K7753" s="175"/>
    </row>
    <row r="7754" spans="10:11" ht="15" customHeight="1" x14ac:dyDescent="0.25">
      <c r="J7754" s="175"/>
      <c r="K7754" s="175"/>
    </row>
    <row r="7755" spans="10:11" ht="15" customHeight="1" x14ac:dyDescent="0.25">
      <c r="J7755" s="175"/>
      <c r="K7755" s="175"/>
    </row>
    <row r="7756" spans="10:11" ht="15" customHeight="1" x14ac:dyDescent="0.25">
      <c r="J7756" s="175"/>
      <c r="K7756" s="175"/>
    </row>
    <row r="7757" spans="10:11" ht="15" customHeight="1" x14ac:dyDescent="0.25">
      <c r="J7757" s="175"/>
      <c r="K7757" s="175"/>
    </row>
    <row r="7758" spans="10:11" ht="15" customHeight="1" x14ac:dyDescent="0.25">
      <c r="J7758" s="175"/>
      <c r="K7758" s="175"/>
    </row>
    <row r="7759" spans="10:11" ht="15" customHeight="1" x14ac:dyDescent="0.25">
      <c r="J7759" s="175"/>
      <c r="K7759" s="175"/>
    </row>
    <row r="7760" spans="10:11" ht="15" customHeight="1" x14ac:dyDescent="0.25">
      <c r="J7760" s="175"/>
      <c r="K7760" s="175"/>
    </row>
    <row r="7761" spans="10:11" ht="15" customHeight="1" x14ac:dyDescent="0.25">
      <c r="J7761" s="175"/>
      <c r="K7761" s="175"/>
    </row>
    <row r="7762" spans="10:11" ht="15" customHeight="1" x14ac:dyDescent="0.25">
      <c r="J7762" s="175"/>
      <c r="K7762" s="175"/>
    </row>
    <row r="7763" spans="10:11" ht="15" customHeight="1" x14ac:dyDescent="0.25">
      <c r="J7763" s="175"/>
      <c r="K7763" s="175"/>
    </row>
    <row r="7764" spans="10:11" ht="15" customHeight="1" x14ac:dyDescent="0.25">
      <c r="J7764" s="175"/>
      <c r="K7764" s="175"/>
    </row>
    <row r="7765" spans="10:11" ht="15" customHeight="1" x14ac:dyDescent="0.25">
      <c r="J7765" s="175"/>
      <c r="K7765" s="175"/>
    </row>
    <row r="7766" spans="10:11" ht="15" customHeight="1" x14ac:dyDescent="0.25">
      <c r="J7766" s="175"/>
      <c r="K7766" s="175"/>
    </row>
    <row r="7767" spans="10:11" ht="15" customHeight="1" x14ac:dyDescent="0.25">
      <c r="J7767" s="175"/>
      <c r="K7767" s="175"/>
    </row>
    <row r="7768" spans="10:11" ht="15" customHeight="1" x14ac:dyDescent="0.25">
      <c r="J7768" s="175"/>
      <c r="K7768" s="175"/>
    </row>
    <row r="7769" spans="10:11" ht="15" customHeight="1" x14ac:dyDescent="0.25">
      <c r="J7769" s="175"/>
      <c r="K7769" s="175"/>
    </row>
    <row r="7770" spans="10:11" ht="15" customHeight="1" x14ac:dyDescent="0.25">
      <c r="J7770" s="175"/>
      <c r="K7770" s="175"/>
    </row>
    <row r="7771" spans="10:11" ht="15" customHeight="1" x14ac:dyDescent="0.25">
      <c r="J7771" s="175"/>
      <c r="K7771" s="175"/>
    </row>
    <row r="7772" spans="10:11" ht="15" customHeight="1" x14ac:dyDescent="0.25">
      <c r="J7772" s="175"/>
      <c r="K7772" s="175"/>
    </row>
    <row r="7773" spans="10:11" ht="15" customHeight="1" x14ac:dyDescent="0.25">
      <c r="J7773" s="175"/>
      <c r="K7773" s="175"/>
    </row>
    <row r="7774" spans="10:11" ht="15" customHeight="1" x14ac:dyDescent="0.25">
      <c r="J7774" s="175"/>
      <c r="K7774" s="175"/>
    </row>
    <row r="7775" spans="10:11" ht="15" customHeight="1" x14ac:dyDescent="0.25">
      <c r="J7775" s="175"/>
      <c r="K7775" s="175"/>
    </row>
    <row r="7776" spans="10:11" ht="15" customHeight="1" x14ac:dyDescent="0.25">
      <c r="J7776" s="175"/>
      <c r="K7776" s="175"/>
    </row>
    <row r="7777" spans="10:11" ht="15" customHeight="1" x14ac:dyDescent="0.25">
      <c r="J7777" s="175"/>
      <c r="K7777" s="175"/>
    </row>
    <row r="7778" spans="10:11" ht="15" customHeight="1" x14ac:dyDescent="0.25">
      <c r="J7778" s="175"/>
      <c r="K7778" s="175"/>
    </row>
    <row r="7779" spans="10:11" ht="15" customHeight="1" x14ac:dyDescent="0.25">
      <c r="J7779" s="175"/>
      <c r="K7779" s="175"/>
    </row>
    <row r="7780" spans="10:11" ht="15" customHeight="1" x14ac:dyDescent="0.25">
      <c r="J7780" s="175"/>
      <c r="K7780" s="175"/>
    </row>
    <row r="7781" spans="10:11" ht="15" customHeight="1" x14ac:dyDescent="0.25">
      <c r="J7781" s="175"/>
      <c r="K7781" s="175"/>
    </row>
    <row r="7782" spans="10:11" ht="15" customHeight="1" x14ac:dyDescent="0.25">
      <c r="J7782" s="175"/>
      <c r="K7782" s="175"/>
    </row>
    <row r="7783" spans="10:11" ht="15" customHeight="1" x14ac:dyDescent="0.25">
      <c r="J7783" s="175"/>
      <c r="K7783" s="175"/>
    </row>
    <row r="7784" spans="10:11" ht="15" customHeight="1" x14ac:dyDescent="0.25">
      <c r="J7784" s="175"/>
      <c r="K7784" s="175"/>
    </row>
    <row r="7785" spans="10:11" ht="15" customHeight="1" x14ac:dyDescent="0.25">
      <c r="J7785" s="175"/>
      <c r="K7785" s="175"/>
    </row>
    <row r="7786" spans="10:11" ht="15" customHeight="1" x14ac:dyDescent="0.25">
      <c r="J7786" s="175"/>
      <c r="K7786" s="175"/>
    </row>
    <row r="7787" spans="10:11" ht="15" customHeight="1" x14ac:dyDescent="0.25">
      <c r="J7787" s="175"/>
      <c r="K7787" s="175"/>
    </row>
    <row r="7788" spans="10:11" ht="15" customHeight="1" x14ac:dyDescent="0.25">
      <c r="J7788" s="175"/>
      <c r="K7788" s="175"/>
    </row>
    <row r="7789" spans="10:11" ht="15" customHeight="1" x14ac:dyDescent="0.25">
      <c r="J7789" s="175"/>
      <c r="K7789" s="175"/>
    </row>
    <row r="7790" spans="10:11" ht="15" customHeight="1" x14ac:dyDescent="0.25">
      <c r="J7790" s="175"/>
      <c r="K7790" s="175"/>
    </row>
    <row r="7791" spans="10:11" ht="15" customHeight="1" x14ac:dyDescent="0.25">
      <c r="J7791" s="175"/>
      <c r="K7791" s="175"/>
    </row>
    <row r="7792" spans="10:11" ht="15" customHeight="1" x14ac:dyDescent="0.25">
      <c r="J7792" s="175"/>
      <c r="K7792" s="175"/>
    </row>
    <row r="7793" spans="10:11" ht="15" customHeight="1" x14ac:dyDescent="0.25">
      <c r="J7793" s="175"/>
      <c r="K7793" s="175"/>
    </row>
    <row r="7794" spans="10:11" ht="15" customHeight="1" x14ac:dyDescent="0.25">
      <c r="J7794" s="175"/>
      <c r="K7794" s="175"/>
    </row>
    <row r="7795" spans="10:11" ht="15" customHeight="1" x14ac:dyDescent="0.25">
      <c r="J7795" s="175"/>
      <c r="K7795" s="175"/>
    </row>
    <row r="7796" spans="10:11" ht="15" customHeight="1" x14ac:dyDescent="0.25">
      <c r="J7796" s="175"/>
      <c r="K7796" s="175"/>
    </row>
    <row r="7797" spans="10:11" ht="15" customHeight="1" x14ac:dyDescent="0.25">
      <c r="J7797" s="175"/>
      <c r="K7797" s="175"/>
    </row>
    <row r="7798" spans="10:11" ht="15" customHeight="1" x14ac:dyDescent="0.25">
      <c r="J7798" s="175"/>
      <c r="K7798" s="175"/>
    </row>
    <row r="7799" spans="10:11" ht="15" customHeight="1" x14ac:dyDescent="0.25">
      <c r="J7799" s="175"/>
      <c r="K7799" s="175"/>
    </row>
    <row r="7800" spans="10:11" ht="15" customHeight="1" x14ac:dyDescent="0.25">
      <c r="J7800" s="175"/>
      <c r="K7800" s="175"/>
    </row>
    <row r="7801" spans="10:11" ht="15" customHeight="1" x14ac:dyDescent="0.25">
      <c r="J7801" s="175"/>
      <c r="K7801" s="175"/>
    </row>
    <row r="7802" spans="10:11" ht="15" customHeight="1" x14ac:dyDescent="0.25">
      <c r="J7802" s="175"/>
      <c r="K7802" s="175"/>
    </row>
    <row r="7803" spans="10:11" ht="15" customHeight="1" x14ac:dyDescent="0.25">
      <c r="J7803" s="175"/>
      <c r="K7803" s="175"/>
    </row>
    <row r="7804" spans="10:11" ht="15" customHeight="1" x14ac:dyDescent="0.25">
      <c r="J7804" s="175"/>
      <c r="K7804" s="175"/>
    </row>
    <row r="7805" spans="10:11" ht="15" customHeight="1" x14ac:dyDescent="0.25">
      <c r="J7805" s="175"/>
      <c r="K7805" s="175"/>
    </row>
    <row r="7806" spans="10:11" ht="15" customHeight="1" x14ac:dyDescent="0.25">
      <c r="J7806" s="175"/>
      <c r="K7806" s="175"/>
    </row>
    <row r="7807" spans="10:11" ht="15" customHeight="1" x14ac:dyDescent="0.25">
      <c r="J7807" s="175"/>
      <c r="K7807" s="175"/>
    </row>
    <row r="7808" spans="10:11" ht="15" customHeight="1" x14ac:dyDescent="0.25">
      <c r="J7808" s="175"/>
      <c r="K7808" s="175"/>
    </row>
    <row r="7809" spans="10:11" ht="15" customHeight="1" x14ac:dyDescent="0.25">
      <c r="J7809" s="175"/>
      <c r="K7809" s="175"/>
    </row>
    <row r="7810" spans="10:11" ht="15" customHeight="1" x14ac:dyDescent="0.25">
      <c r="J7810" s="175"/>
      <c r="K7810" s="175"/>
    </row>
    <row r="7811" spans="10:11" ht="15" customHeight="1" x14ac:dyDescent="0.25">
      <c r="J7811" s="175"/>
      <c r="K7811" s="175"/>
    </row>
    <row r="7812" spans="10:11" ht="15" customHeight="1" x14ac:dyDescent="0.25">
      <c r="J7812" s="175"/>
      <c r="K7812" s="175"/>
    </row>
    <row r="7813" spans="10:11" ht="15" customHeight="1" x14ac:dyDescent="0.25">
      <c r="J7813" s="175"/>
      <c r="K7813" s="175"/>
    </row>
    <row r="7814" spans="10:11" ht="15" customHeight="1" x14ac:dyDescent="0.25">
      <c r="J7814" s="175"/>
      <c r="K7814" s="175"/>
    </row>
    <row r="7815" spans="10:11" ht="15" customHeight="1" x14ac:dyDescent="0.25">
      <c r="J7815" s="175"/>
      <c r="K7815" s="175"/>
    </row>
    <row r="7816" spans="10:11" ht="15" customHeight="1" x14ac:dyDescent="0.25">
      <c r="J7816" s="175"/>
      <c r="K7816" s="175"/>
    </row>
    <row r="7817" spans="10:11" ht="15" customHeight="1" x14ac:dyDescent="0.25">
      <c r="J7817" s="175"/>
      <c r="K7817" s="175"/>
    </row>
    <row r="7818" spans="10:11" ht="15" customHeight="1" x14ac:dyDescent="0.25">
      <c r="J7818" s="175"/>
      <c r="K7818" s="175"/>
    </row>
    <row r="7819" spans="10:11" ht="15" customHeight="1" x14ac:dyDescent="0.25">
      <c r="J7819" s="175"/>
      <c r="K7819" s="175"/>
    </row>
    <row r="7820" spans="10:11" ht="15" customHeight="1" x14ac:dyDescent="0.25">
      <c r="J7820" s="175"/>
      <c r="K7820" s="175"/>
    </row>
    <row r="7821" spans="10:11" ht="15" customHeight="1" x14ac:dyDescent="0.25">
      <c r="J7821" s="175"/>
      <c r="K7821" s="175"/>
    </row>
    <row r="7822" spans="10:11" ht="15" customHeight="1" x14ac:dyDescent="0.25">
      <c r="J7822" s="175"/>
      <c r="K7822" s="175"/>
    </row>
    <row r="7823" spans="10:11" ht="15" customHeight="1" x14ac:dyDescent="0.25">
      <c r="J7823" s="175"/>
      <c r="K7823" s="175"/>
    </row>
    <row r="7824" spans="10:11" ht="15" customHeight="1" x14ac:dyDescent="0.25">
      <c r="J7824" s="175"/>
      <c r="K7824" s="175"/>
    </row>
    <row r="7825" spans="10:11" ht="15" customHeight="1" x14ac:dyDescent="0.25">
      <c r="J7825" s="175"/>
      <c r="K7825" s="175"/>
    </row>
    <row r="7826" spans="10:11" ht="15" customHeight="1" x14ac:dyDescent="0.25">
      <c r="J7826" s="175"/>
      <c r="K7826" s="175"/>
    </row>
    <row r="7827" spans="10:11" ht="15" customHeight="1" x14ac:dyDescent="0.25">
      <c r="J7827" s="175"/>
      <c r="K7827" s="175"/>
    </row>
    <row r="7828" spans="10:11" ht="15" customHeight="1" x14ac:dyDescent="0.25">
      <c r="J7828" s="175"/>
      <c r="K7828" s="175"/>
    </row>
    <row r="7829" spans="10:11" ht="15" customHeight="1" x14ac:dyDescent="0.25">
      <c r="J7829" s="175"/>
      <c r="K7829" s="175"/>
    </row>
    <row r="7830" spans="10:11" ht="15" customHeight="1" x14ac:dyDescent="0.25">
      <c r="J7830" s="175"/>
      <c r="K7830" s="175"/>
    </row>
    <row r="7831" spans="10:11" ht="15" customHeight="1" x14ac:dyDescent="0.25">
      <c r="J7831" s="175"/>
      <c r="K7831" s="175"/>
    </row>
    <row r="7832" spans="10:11" ht="15" customHeight="1" x14ac:dyDescent="0.25">
      <c r="J7832" s="175"/>
      <c r="K7832" s="175"/>
    </row>
    <row r="7833" spans="10:11" ht="15" customHeight="1" x14ac:dyDescent="0.25">
      <c r="J7833" s="175"/>
      <c r="K7833" s="175"/>
    </row>
    <row r="7834" spans="10:11" ht="15" customHeight="1" x14ac:dyDescent="0.25">
      <c r="J7834" s="175"/>
      <c r="K7834" s="175"/>
    </row>
    <row r="7835" spans="10:11" ht="15" customHeight="1" x14ac:dyDescent="0.25">
      <c r="J7835" s="175"/>
      <c r="K7835" s="175"/>
    </row>
    <row r="7836" spans="10:11" ht="15" customHeight="1" x14ac:dyDescent="0.25">
      <c r="J7836" s="175"/>
      <c r="K7836" s="175"/>
    </row>
    <row r="7837" spans="10:11" ht="15" customHeight="1" x14ac:dyDescent="0.25">
      <c r="J7837" s="175"/>
      <c r="K7837" s="175"/>
    </row>
    <row r="7838" spans="10:11" ht="15" customHeight="1" x14ac:dyDescent="0.25">
      <c r="J7838" s="175"/>
      <c r="K7838" s="175"/>
    </row>
    <row r="7839" spans="10:11" ht="15" customHeight="1" x14ac:dyDescent="0.25">
      <c r="J7839" s="175"/>
      <c r="K7839" s="175"/>
    </row>
    <row r="7840" spans="10:11" ht="15" customHeight="1" x14ac:dyDescent="0.25">
      <c r="J7840" s="175"/>
      <c r="K7840" s="175"/>
    </row>
    <row r="7841" spans="10:11" ht="15" customHeight="1" x14ac:dyDescent="0.25">
      <c r="J7841" s="175"/>
      <c r="K7841" s="175"/>
    </row>
    <row r="7842" spans="10:11" ht="15" customHeight="1" x14ac:dyDescent="0.25">
      <c r="J7842" s="175"/>
      <c r="K7842" s="175"/>
    </row>
    <row r="7843" spans="10:11" ht="15" customHeight="1" x14ac:dyDescent="0.25">
      <c r="J7843" s="175"/>
      <c r="K7843" s="175"/>
    </row>
    <row r="7844" spans="10:11" ht="15" customHeight="1" x14ac:dyDescent="0.25">
      <c r="J7844" s="175"/>
      <c r="K7844" s="175"/>
    </row>
    <row r="7845" spans="10:11" ht="15" customHeight="1" x14ac:dyDescent="0.25">
      <c r="J7845" s="175"/>
      <c r="K7845" s="175"/>
    </row>
    <row r="7846" spans="10:11" ht="15" customHeight="1" x14ac:dyDescent="0.25">
      <c r="J7846" s="175"/>
      <c r="K7846" s="175"/>
    </row>
    <row r="7847" spans="10:11" ht="15" customHeight="1" x14ac:dyDescent="0.25">
      <c r="J7847" s="175"/>
      <c r="K7847" s="175"/>
    </row>
    <row r="7848" spans="10:11" ht="15" customHeight="1" x14ac:dyDescent="0.25">
      <c r="J7848" s="175"/>
      <c r="K7848" s="175"/>
    </row>
    <row r="7849" spans="10:11" ht="15" customHeight="1" x14ac:dyDescent="0.25">
      <c r="J7849" s="175"/>
      <c r="K7849" s="175"/>
    </row>
    <row r="7850" spans="10:11" ht="15" customHeight="1" x14ac:dyDescent="0.25">
      <c r="J7850" s="175"/>
      <c r="K7850" s="175"/>
    </row>
    <row r="7851" spans="10:11" ht="15" customHeight="1" x14ac:dyDescent="0.25">
      <c r="J7851" s="175"/>
      <c r="K7851" s="175"/>
    </row>
    <row r="7852" spans="10:11" ht="15" customHeight="1" x14ac:dyDescent="0.25">
      <c r="J7852" s="175"/>
      <c r="K7852" s="175"/>
    </row>
    <row r="7853" spans="10:11" ht="15" customHeight="1" x14ac:dyDescent="0.25">
      <c r="J7853" s="175"/>
      <c r="K7853" s="175"/>
    </row>
    <row r="7854" spans="10:11" ht="15" customHeight="1" x14ac:dyDescent="0.25">
      <c r="J7854" s="175"/>
      <c r="K7854" s="175"/>
    </row>
    <row r="7855" spans="10:11" ht="15" customHeight="1" x14ac:dyDescent="0.25">
      <c r="J7855" s="175"/>
      <c r="K7855" s="175"/>
    </row>
    <row r="7856" spans="10:11" ht="15" customHeight="1" x14ac:dyDescent="0.25">
      <c r="J7856" s="175"/>
      <c r="K7856" s="175"/>
    </row>
    <row r="7857" spans="10:11" ht="15" customHeight="1" x14ac:dyDescent="0.25">
      <c r="J7857" s="175"/>
      <c r="K7857" s="175"/>
    </row>
    <row r="7858" spans="10:11" ht="15" customHeight="1" x14ac:dyDescent="0.25">
      <c r="J7858" s="175"/>
      <c r="K7858" s="175"/>
    </row>
    <row r="7859" spans="10:11" ht="15" customHeight="1" x14ac:dyDescent="0.25">
      <c r="J7859" s="175"/>
      <c r="K7859" s="175"/>
    </row>
    <row r="7860" spans="10:11" ht="15" customHeight="1" x14ac:dyDescent="0.25">
      <c r="J7860" s="175"/>
      <c r="K7860" s="175"/>
    </row>
    <row r="7861" spans="10:11" ht="15" customHeight="1" x14ac:dyDescent="0.25">
      <c r="J7861" s="175"/>
      <c r="K7861" s="175"/>
    </row>
    <row r="7862" spans="10:11" ht="15" customHeight="1" x14ac:dyDescent="0.25">
      <c r="J7862" s="175"/>
      <c r="K7862" s="175"/>
    </row>
    <row r="7863" spans="10:11" ht="15" customHeight="1" x14ac:dyDescent="0.25">
      <c r="J7863" s="175"/>
      <c r="K7863" s="175"/>
    </row>
    <row r="7864" spans="10:11" ht="15" customHeight="1" x14ac:dyDescent="0.25">
      <c r="J7864" s="175"/>
      <c r="K7864" s="175"/>
    </row>
    <row r="7865" spans="10:11" ht="15" customHeight="1" x14ac:dyDescent="0.25">
      <c r="J7865" s="175"/>
      <c r="K7865" s="175"/>
    </row>
    <row r="7866" spans="10:11" ht="15" customHeight="1" x14ac:dyDescent="0.25">
      <c r="J7866" s="175"/>
      <c r="K7866" s="175"/>
    </row>
    <row r="7867" spans="10:11" ht="15" customHeight="1" x14ac:dyDescent="0.25">
      <c r="J7867" s="175"/>
      <c r="K7867" s="175"/>
    </row>
    <row r="7868" spans="10:11" ht="15" customHeight="1" x14ac:dyDescent="0.25">
      <c r="J7868" s="175"/>
      <c r="K7868" s="175"/>
    </row>
    <row r="7869" spans="10:11" ht="15" customHeight="1" x14ac:dyDescent="0.25">
      <c r="J7869" s="175"/>
      <c r="K7869" s="175"/>
    </row>
    <row r="7870" spans="10:11" ht="15" customHeight="1" x14ac:dyDescent="0.25">
      <c r="J7870" s="175"/>
      <c r="K7870" s="175"/>
    </row>
    <row r="7871" spans="10:11" ht="15" customHeight="1" x14ac:dyDescent="0.25">
      <c r="J7871" s="175"/>
      <c r="K7871" s="175"/>
    </row>
    <row r="7872" spans="10:11" ht="15" customHeight="1" x14ac:dyDescent="0.25">
      <c r="J7872" s="175"/>
      <c r="K7872" s="175"/>
    </row>
    <row r="7873" spans="10:11" ht="15" customHeight="1" x14ac:dyDescent="0.25">
      <c r="J7873" s="175"/>
      <c r="K7873" s="175"/>
    </row>
    <row r="7874" spans="10:11" ht="15" customHeight="1" x14ac:dyDescent="0.25">
      <c r="J7874" s="175"/>
      <c r="K7874" s="175"/>
    </row>
    <row r="7875" spans="10:11" ht="15" customHeight="1" x14ac:dyDescent="0.25">
      <c r="J7875" s="175"/>
      <c r="K7875" s="175"/>
    </row>
    <row r="7876" spans="10:11" ht="15" customHeight="1" x14ac:dyDescent="0.25">
      <c r="J7876" s="175"/>
      <c r="K7876" s="175"/>
    </row>
    <row r="7877" spans="10:11" ht="15" customHeight="1" x14ac:dyDescent="0.25">
      <c r="J7877" s="175"/>
      <c r="K7877" s="175"/>
    </row>
    <row r="7878" spans="10:11" ht="15" customHeight="1" x14ac:dyDescent="0.25">
      <c r="J7878" s="175"/>
      <c r="K7878" s="175"/>
    </row>
    <row r="7879" spans="10:11" ht="15" customHeight="1" x14ac:dyDescent="0.25">
      <c r="J7879" s="175"/>
      <c r="K7879" s="175"/>
    </row>
    <row r="7880" spans="10:11" ht="15" customHeight="1" x14ac:dyDescent="0.25">
      <c r="J7880" s="175"/>
      <c r="K7880" s="175"/>
    </row>
    <row r="7881" spans="10:11" ht="15" customHeight="1" x14ac:dyDescent="0.25">
      <c r="J7881" s="175"/>
      <c r="K7881" s="175"/>
    </row>
    <row r="7882" spans="10:11" ht="15" customHeight="1" x14ac:dyDescent="0.25">
      <c r="J7882" s="175"/>
      <c r="K7882" s="175"/>
    </row>
    <row r="7883" spans="10:11" ht="15" customHeight="1" x14ac:dyDescent="0.25">
      <c r="J7883" s="175"/>
      <c r="K7883" s="175"/>
    </row>
    <row r="7884" spans="10:11" ht="15" customHeight="1" x14ac:dyDescent="0.25">
      <c r="J7884" s="175"/>
      <c r="K7884" s="175"/>
    </row>
    <row r="7885" spans="10:11" ht="15" customHeight="1" x14ac:dyDescent="0.25">
      <c r="J7885" s="175"/>
      <c r="K7885" s="175"/>
    </row>
    <row r="7886" spans="10:11" ht="15" customHeight="1" x14ac:dyDescent="0.25">
      <c r="J7886" s="175"/>
      <c r="K7886" s="175"/>
    </row>
    <row r="7887" spans="10:11" ht="15" customHeight="1" x14ac:dyDescent="0.25">
      <c r="J7887" s="175"/>
      <c r="K7887" s="175"/>
    </row>
    <row r="7888" spans="10:11" ht="15" customHeight="1" x14ac:dyDescent="0.25">
      <c r="J7888" s="175"/>
      <c r="K7888" s="175"/>
    </row>
    <row r="7889" spans="10:11" ht="15" customHeight="1" x14ac:dyDescent="0.25">
      <c r="J7889" s="175"/>
      <c r="K7889" s="175"/>
    </row>
    <row r="7890" spans="10:11" ht="15" customHeight="1" x14ac:dyDescent="0.25">
      <c r="J7890" s="175"/>
      <c r="K7890" s="175"/>
    </row>
    <row r="7891" spans="10:11" ht="15" customHeight="1" x14ac:dyDescent="0.25">
      <c r="J7891" s="175"/>
      <c r="K7891" s="175"/>
    </row>
    <row r="7892" spans="10:11" ht="15" customHeight="1" x14ac:dyDescent="0.25">
      <c r="J7892" s="175"/>
      <c r="K7892" s="175"/>
    </row>
    <row r="7893" spans="10:11" ht="15" customHeight="1" x14ac:dyDescent="0.25">
      <c r="J7893" s="175"/>
      <c r="K7893" s="175"/>
    </row>
    <row r="7894" spans="10:11" ht="15" customHeight="1" x14ac:dyDescent="0.25">
      <c r="J7894" s="175"/>
      <c r="K7894" s="175"/>
    </row>
    <row r="7895" spans="10:11" ht="15" customHeight="1" x14ac:dyDescent="0.25">
      <c r="J7895" s="175"/>
      <c r="K7895" s="175"/>
    </row>
    <row r="7896" spans="10:11" ht="15" customHeight="1" x14ac:dyDescent="0.25">
      <c r="J7896" s="175"/>
      <c r="K7896" s="175"/>
    </row>
    <row r="7897" spans="10:11" ht="15" customHeight="1" x14ac:dyDescent="0.25">
      <c r="J7897" s="175"/>
      <c r="K7897" s="175"/>
    </row>
    <row r="7898" spans="10:11" ht="15" customHeight="1" x14ac:dyDescent="0.25">
      <c r="J7898" s="175"/>
      <c r="K7898" s="175"/>
    </row>
    <row r="7899" spans="10:11" ht="15" customHeight="1" x14ac:dyDescent="0.25">
      <c r="J7899" s="175"/>
      <c r="K7899" s="175"/>
    </row>
    <row r="7900" spans="10:11" ht="15" customHeight="1" x14ac:dyDescent="0.25">
      <c r="J7900" s="175"/>
      <c r="K7900" s="175"/>
    </row>
    <row r="7901" spans="10:11" ht="15" customHeight="1" x14ac:dyDescent="0.25">
      <c r="J7901" s="175"/>
      <c r="K7901" s="175"/>
    </row>
    <row r="7902" spans="10:11" ht="15" customHeight="1" x14ac:dyDescent="0.25">
      <c r="J7902" s="175"/>
      <c r="K7902" s="175"/>
    </row>
    <row r="7903" spans="10:11" ht="15" customHeight="1" x14ac:dyDescent="0.25">
      <c r="J7903" s="175"/>
      <c r="K7903" s="175"/>
    </row>
    <row r="7904" spans="10:11" ht="15" customHeight="1" x14ac:dyDescent="0.25">
      <c r="J7904" s="175"/>
      <c r="K7904" s="175"/>
    </row>
    <row r="7905" spans="10:11" ht="15" customHeight="1" x14ac:dyDescent="0.25">
      <c r="J7905" s="175"/>
      <c r="K7905" s="175"/>
    </row>
    <row r="7906" spans="10:11" ht="15" customHeight="1" x14ac:dyDescent="0.25">
      <c r="J7906" s="175"/>
      <c r="K7906" s="175"/>
    </row>
    <row r="7907" spans="10:11" ht="15" customHeight="1" x14ac:dyDescent="0.25">
      <c r="J7907" s="175"/>
      <c r="K7907" s="175"/>
    </row>
    <row r="7908" spans="10:11" ht="15" customHeight="1" x14ac:dyDescent="0.25">
      <c r="J7908" s="175"/>
      <c r="K7908" s="175"/>
    </row>
    <row r="7909" spans="10:11" ht="15" customHeight="1" x14ac:dyDescent="0.25">
      <c r="J7909" s="175"/>
      <c r="K7909" s="175"/>
    </row>
    <row r="7910" spans="10:11" ht="15" customHeight="1" x14ac:dyDescent="0.25">
      <c r="J7910" s="175"/>
      <c r="K7910" s="175"/>
    </row>
    <row r="7911" spans="10:11" ht="15" customHeight="1" x14ac:dyDescent="0.25">
      <c r="J7911" s="175"/>
      <c r="K7911" s="175"/>
    </row>
    <row r="7912" spans="10:11" ht="15" customHeight="1" x14ac:dyDescent="0.25">
      <c r="J7912" s="175"/>
      <c r="K7912" s="175"/>
    </row>
    <row r="7913" spans="10:11" ht="15" customHeight="1" x14ac:dyDescent="0.25">
      <c r="J7913" s="175"/>
      <c r="K7913" s="175"/>
    </row>
    <row r="7914" spans="10:11" ht="15" customHeight="1" x14ac:dyDescent="0.25">
      <c r="J7914" s="175"/>
      <c r="K7914" s="175"/>
    </row>
    <row r="7915" spans="10:11" ht="15" customHeight="1" x14ac:dyDescent="0.25">
      <c r="J7915" s="175"/>
      <c r="K7915" s="175"/>
    </row>
    <row r="7916" spans="10:11" ht="15" customHeight="1" x14ac:dyDescent="0.25">
      <c r="J7916" s="175"/>
      <c r="K7916" s="175"/>
    </row>
    <row r="7917" spans="10:11" ht="15" customHeight="1" x14ac:dyDescent="0.25">
      <c r="J7917" s="175"/>
      <c r="K7917" s="175"/>
    </row>
    <row r="7918" spans="10:11" ht="15" customHeight="1" x14ac:dyDescent="0.25">
      <c r="J7918" s="175"/>
      <c r="K7918" s="175"/>
    </row>
    <row r="7919" spans="10:11" ht="15" customHeight="1" x14ac:dyDescent="0.25">
      <c r="J7919" s="175"/>
      <c r="K7919" s="175"/>
    </row>
    <row r="7920" spans="10:11" ht="15" customHeight="1" x14ac:dyDescent="0.25">
      <c r="J7920" s="175"/>
      <c r="K7920" s="175"/>
    </row>
    <row r="7921" spans="10:11" ht="15" customHeight="1" x14ac:dyDescent="0.25">
      <c r="J7921" s="175"/>
      <c r="K7921" s="175"/>
    </row>
    <row r="7922" spans="10:11" ht="15" customHeight="1" x14ac:dyDescent="0.25">
      <c r="J7922" s="175"/>
      <c r="K7922" s="175"/>
    </row>
    <row r="7923" spans="10:11" ht="15" customHeight="1" x14ac:dyDescent="0.25">
      <c r="J7923" s="175"/>
      <c r="K7923" s="175"/>
    </row>
    <row r="7924" spans="10:11" ht="15" customHeight="1" x14ac:dyDescent="0.25">
      <c r="J7924" s="175"/>
      <c r="K7924" s="175"/>
    </row>
    <row r="7925" spans="10:11" ht="15" customHeight="1" x14ac:dyDescent="0.25">
      <c r="J7925" s="175"/>
      <c r="K7925" s="175"/>
    </row>
    <row r="7926" spans="10:11" ht="15" customHeight="1" x14ac:dyDescent="0.25">
      <c r="J7926" s="175"/>
      <c r="K7926" s="175"/>
    </row>
    <row r="7927" spans="10:11" ht="15" customHeight="1" x14ac:dyDescent="0.25">
      <c r="J7927" s="175"/>
      <c r="K7927" s="175"/>
    </row>
    <row r="7928" spans="10:11" ht="15" customHeight="1" x14ac:dyDescent="0.25">
      <c r="J7928" s="175"/>
      <c r="K7928" s="175"/>
    </row>
    <row r="7929" spans="10:11" ht="15" customHeight="1" x14ac:dyDescent="0.25">
      <c r="J7929" s="175"/>
      <c r="K7929" s="175"/>
    </row>
    <row r="7930" spans="10:11" ht="15" customHeight="1" x14ac:dyDescent="0.25">
      <c r="J7930" s="175"/>
      <c r="K7930" s="175"/>
    </row>
    <row r="7931" spans="10:11" ht="15" customHeight="1" x14ac:dyDescent="0.25">
      <c r="J7931" s="175"/>
      <c r="K7931" s="175"/>
    </row>
    <row r="7932" spans="10:11" ht="15" customHeight="1" x14ac:dyDescent="0.25">
      <c r="J7932" s="175"/>
      <c r="K7932" s="175"/>
    </row>
    <row r="7933" spans="10:11" ht="15" customHeight="1" x14ac:dyDescent="0.25">
      <c r="J7933" s="175"/>
      <c r="K7933" s="175"/>
    </row>
    <row r="7934" spans="10:11" ht="15" customHeight="1" x14ac:dyDescent="0.25">
      <c r="J7934" s="175"/>
      <c r="K7934" s="175"/>
    </row>
    <row r="7935" spans="10:11" ht="15" customHeight="1" x14ac:dyDescent="0.25">
      <c r="J7935" s="175"/>
      <c r="K7935" s="175"/>
    </row>
    <row r="7936" spans="10:11" ht="15" customHeight="1" x14ac:dyDescent="0.25">
      <c r="J7936" s="175"/>
      <c r="K7936" s="175"/>
    </row>
    <row r="7937" spans="10:11" ht="15" customHeight="1" x14ac:dyDescent="0.25">
      <c r="J7937" s="175"/>
      <c r="K7937" s="175"/>
    </row>
    <row r="7938" spans="10:11" ht="15" customHeight="1" x14ac:dyDescent="0.25">
      <c r="J7938" s="175"/>
      <c r="K7938" s="175"/>
    </row>
    <row r="7939" spans="10:11" ht="15" customHeight="1" x14ac:dyDescent="0.25">
      <c r="J7939" s="175"/>
      <c r="K7939" s="175"/>
    </row>
    <row r="7940" spans="10:11" ht="15" customHeight="1" x14ac:dyDescent="0.25">
      <c r="J7940" s="175"/>
      <c r="K7940" s="175"/>
    </row>
    <row r="7941" spans="10:11" ht="15" customHeight="1" x14ac:dyDescent="0.25">
      <c r="J7941" s="175"/>
      <c r="K7941" s="175"/>
    </row>
    <row r="7942" spans="10:11" ht="15" customHeight="1" x14ac:dyDescent="0.25">
      <c r="J7942" s="175"/>
      <c r="K7942" s="175"/>
    </row>
    <row r="7943" spans="10:11" ht="15" customHeight="1" x14ac:dyDescent="0.25">
      <c r="J7943" s="175"/>
      <c r="K7943" s="175"/>
    </row>
    <row r="7944" spans="10:11" ht="15" customHeight="1" x14ac:dyDescent="0.25">
      <c r="J7944" s="175"/>
      <c r="K7944" s="175"/>
    </row>
    <row r="7945" spans="10:11" ht="15" customHeight="1" x14ac:dyDescent="0.25">
      <c r="J7945" s="175"/>
      <c r="K7945" s="175"/>
    </row>
    <row r="7946" spans="10:11" ht="15" customHeight="1" x14ac:dyDescent="0.25">
      <c r="J7946" s="175"/>
      <c r="K7946" s="175"/>
    </row>
    <row r="7947" spans="10:11" ht="15" customHeight="1" x14ac:dyDescent="0.25">
      <c r="J7947" s="175"/>
      <c r="K7947" s="175"/>
    </row>
    <row r="7948" spans="10:11" ht="15" customHeight="1" x14ac:dyDescent="0.25">
      <c r="J7948" s="175"/>
      <c r="K7948" s="175"/>
    </row>
    <row r="7949" spans="10:11" ht="15" customHeight="1" x14ac:dyDescent="0.25">
      <c r="J7949" s="175"/>
      <c r="K7949" s="175"/>
    </row>
    <row r="7950" spans="10:11" ht="15" customHeight="1" x14ac:dyDescent="0.25">
      <c r="J7950" s="175"/>
      <c r="K7950" s="175"/>
    </row>
    <row r="7951" spans="10:11" ht="15" customHeight="1" x14ac:dyDescent="0.25">
      <c r="J7951" s="175"/>
      <c r="K7951" s="175"/>
    </row>
    <row r="7952" spans="10:11" ht="15" customHeight="1" x14ac:dyDescent="0.25">
      <c r="J7952" s="175"/>
      <c r="K7952" s="175"/>
    </row>
    <row r="7953" spans="10:11" ht="15" customHeight="1" x14ac:dyDescent="0.25">
      <c r="J7953" s="175"/>
      <c r="K7953" s="175"/>
    </row>
    <row r="7954" spans="10:11" ht="15" customHeight="1" x14ac:dyDescent="0.25">
      <c r="J7954" s="175"/>
      <c r="K7954" s="175"/>
    </row>
    <row r="7955" spans="10:11" ht="15" customHeight="1" x14ac:dyDescent="0.25">
      <c r="J7955" s="175"/>
      <c r="K7955" s="175"/>
    </row>
    <row r="7956" spans="10:11" ht="15" customHeight="1" x14ac:dyDescent="0.25">
      <c r="J7956" s="175"/>
      <c r="K7956" s="175"/>
    </row>
    <row r="7957" spans="10:11" ht="15" customHeight="1" x14ac:dyDescent="0.25">
      <c r="J7957" s="175"/>
      <c r="K7957" s="175"/>
    </row>
    <row r="7958" spans="10:11" ht="15" customHeight="1" x14ac:dyDescent="0.25">
      <c r="J7958" s="175"/>
      <c r="K7958" s="175"/>
    </row>
    <row r="7959" spans="10:11" ht="15" customHeight="1" x14ac:dyDescent="0.25">
      <c r="J7959" s="175"/>
      <c r="K7959" s="175"/>
    </row>
    <row r="7960" spans="10:11" ht="15" customHeight="1" x14ac:dyDescent="0.25">
      <c r="J7960" s="175"/>
      <c r="K7960" s="175"/>
    </row>
    <row r="7961" spans="10:11" ht="15" customHeight="1" x14ac:dyDescent="0.25">
      <c r="J7961" s="175"/>
      <c r="K7961" s="175"/>
    </row>
    <row r="7962" spans="10:11" ht="15" customHeight="1" x14ac:dyDescent="0.25">
      <c r="J7962" s="175"/>
      <c r="K7962" s="175"/>
    </row>
    <row r="7963" spans="10:11" ht="15" customHeight="1" x14ac:dyDescent="0.25">
      <c r="J7963" s="175"/>
      <c r="K7963" s="175"/>
    </row>
    <row r="7964" spans="10:11" ht="15" customHeight="1" x14ac:dyDescent="0.25">
      <c r="J7964" s="175"/>
      <c r="K7964" s="175"/>
    </row>
    <row r="7965" spans="10:11" ht="15" customHeight="1" x14ac:dyDescent="0.25">
      <c r="J7965" s="175"/>
      <c r="K7965" s="175"/>
    </row>
    <row r="7966" spans="10:11" ht="15" customHeight="1" x14ac:dyDescent="0.25">
      <c r="J7966" s="175"/>
      <c r="K7966" s="175"/>
    </row>
    <row r="7967" spans="10:11" ht="15" customHeight="1" x14ac:dyDescent="0.25">
      <c r="J7967" s="175"/>
      <c r="K7967" s="175"/>
    </row>
    <row r="7968" spans="10:11" ht="15" customHeight="1" x14ac:dyDescent="0.25">
      <c r="J7968" s="175"/>
      <c r="K7968" s="175"/>
    </row>
    <row r="7969" spans="10:11" ht="15" customHeight="1" x14ac:dyDescent="0.25">
      <c r="J7969" s="175"/>
      <c r="K7969" s="175"/>
    </row>
    <row r="7970" spans="10:11" ht="15" customHeight="1" x14ac:dyDescent="0.25">
      <c r="J7970" s="175"/>
      <c r="K7970" s="175"/>
    </row>
    <row r="7971" spans="10:11" ht="15" customHeight="1" x14ac:dyDescent="0.25">
      <c r="J7971" s="175"/>
      <c r="K7971" s="175"/>
    </row>
    <row r="7972" spans="10:11" ht="15" customHeight="1" x14ac:dyDescent="0.25">
      <c r="J7972" s="175"/>
      <c r="K7972" s="175"/>
    </row>
    <row r="7973" spans="10:11" ht="15" customHeight="1" x14ac:dyDescent="0.25">
      <c r="J7973" s="175"/>
      <c r="K7973" s="175"/>
    </row>
    <row r="7974" spans="10:11" ht="15" customHeight="1" x14ac:dyDescent="0.25">
      <c r="J7974" s="175"/>
      <c r="K7974" s="175"/>
    </row>
    <row r="7975" spans="10:11" ht="15" customHeight="1" x14ac:dyDescent="0.25">
      <c r="J7975" s="175"/>
      <c r="K7975" s="175"/>
    </row>
    <row r="7976" spans="10:11" ht="15" customHeight="1" x14ac:dyDescent="0.25">
      <c r="J7976" s="175"/>
      <c r="K7976" s="175"/>
    </row>
    <row r="7977" spans="10:11" ht="15" customHeight="1" x14ac:dyDescent="0.25">
      <c r="J7977" s="175"/>
      <c r="K7977" s="175"/>
    </row>
    <row r="7978" spans="10:11" ht="15" customHeight="1" x14ac:dyDescent="0.25">
      <c r="J7978" s="175"/>
      <c r="K7978" s="175"/>
    </row>
    <row r="7979" spans="10:11" ht="15" customHeight="1" x14ac:dyDescent="0.25">
      <c r="J7979" s="175"/>
      <c r="K7979" s="175"/>
    </row>
    <row r="7980" spans="10:11" ht="15" customHeight="1" x14ac:dyDescent="0.25">
      <c r="J7980" s="175"/>
      <c r="K7980" s="175"/>
    </row>
    <row r="7981" spans="10:11" ht="15" customHeight="1" x14ac:dyDescent="0.25">
      <c r="J7981" s="175"/>
      <c r="K7981" s="175"/>
    </row>
    <row r="7982" spans="10:11" ht="15" customHeight="1" x14ac:dyDescent="0.25">
      <c r="J7982" s="175"/>
      <c r="K7982" s="175"/>
    </row>
    <row r="7983" spans="10:11" ht="15" customHeight="1" x14ac:dyDescent="0.25">
      <c r="J7983" s="175"/>
      <c r="K7983" s="175"/>
    </row>
    <row r="7984" spans="10:11" ht="15" customHeight="1" x14ac:dyDescent="0.25">
      <c r="J7984" s="175"/>
      <c r="K7984" s="175"/>
    </row>
    <row r="7985" spans="10:11" ht="15" customHeight="1" x14ac:dyDescent="0.25">
      <c r="J7985" s="175"/>
      <c r="K7985" s="175"/>
    </row>
    <row r="7986" spans="10:11" ht="15" customHeight="1" x14ac:dyDescent="0.25">
      <c r="J7986" s="175"/>
      <c r="K7986" s="175"/>
    </row>
    <row r="7987" spans="10:11" ht="15" customHeight="1" x14ac:dyDescent="0.25">
      <c r="J7987" s="175"/>
      <c r="K7987" s="175"/>
    </row>
    <row r="7988" spans="10:11" ht="15" customHeight="1" x14ac:dyDescent="0.25">
      <c r="J7988" s="175"/>
      <c r="K7988" s="175"/>
    </row>
    <row r="7989" spans="10:11" ht="15" customHeight="1" x14ac:dyDescent="0.25">
      <c r="J7989" s="175"/>
      <c r="K7989" s="175"/>
    </row>
    <row r="7990" spans="10:11" ht="15" customHeight="1" x14ac:dyDescent="0.25">
      <c r="J7990" s="175"/>
      <c r="K7990" s="175"/>
    </row>
    <row r="7991" spans="10:11" ht="15" customHeight="1" x14ac:dyDescent="0.25">
      <c r="J7991" s="175"/>
      <c r="K7991" s="175"/>
    </row>
    <row r="7992" spans="10:11" ht="15" customHeight="1" x14ac:dyDescent="0.25">
      <c r="J7992" s="175"/>
      <c r="K7992" s="175"/>
    </row>
    <row r="7993" spans="10:11" ht="15" customHeight="1" x14ac:dyDescent="0.25">
      <c r="J7993" s="175"/>
      <c r="K7993" s="175"/>
    </row>
    <row r="7994" spans="10:11" ht="15" customHeight="1" x14ac:dyDescent="0.25">
      <c r="J7994" s="175"/>
      <c r="K7994" s="175"/>
    </row>
    <row r="7995" spans="10:11" ht="15" customHeight="1" x14ac:dyDescent="0.25">
      <c r="J7995" s="175"/>
      <c r="K7995" s="175"/>
    </row>
    <row r="7996" spans="10:11" ht="15" customHeight="1" x14ac:dyDescent="0.25">
      <c r="J7996" s="175"/>
      <c r="K7996" s="175"/>
    </row>
    <row r="7997" spans="10:11" ht="15" customHeight="1" x14ac:dyDescent="0.25">
      <c r="J7997" s="175"/>
      <c r="K7997" s="175"/>
    </row>
    <row r="7998" spans="10:11" ht="15" customHeight="1" x14ac:dyDescent="0.25">
      <c r="J7998" s="175"/>
      <c r="K7998" s="175"/>
    </row>
    <row r="7999" spans="10:11" ht="15" customHeight="1" x14ac:dyDescent="0.25">
      <c r="J7999" s="175"/>
      <c r="K7999" s="175"/>
    </row>
    <row r="8000" spans="10:11" ht="15" customHeight="1" x14ac:dyDescent="0.25">
      <c r="J8000" s="175"/>
      <c r="K8000" s="175"/>
    </row>
    <row r="8001" spans="10:11" ht="15" customHeight="1" x14ac:dyDescent="0.25">
      <c r="J8001" s="175"/>
      <c r="K8001" s="175"/>
    </row>
    <row r="8002" spans="10:11" ht="15" customHeight="1" x14ac:dyDescent="0.25">
      <c r="J8002" s="175"/>
      <c r="K8002" s="175"/>
    </row>
    <row r="8003" spans="10:11" ht="15" customHeight="1" x14ac:dyDescent="0.25">
      <c r="J8003" s="175"/>
      <c r="K8003" s="175"/>
    </row>
    <row r="8004" spans="10:11" ht="15" customHeight="1" x14ac:dyDescent="0.25">
      <c r="J8004" s="175"/>
      <c r="K8004" s="175"/>
    </row>
    <row r="8005" spans="10:11" ht="15" customHeight="1" x14ac:dyDescent="0.25">
      <c r="J8005" s="175"/>
      <c r="K8005" s="175"/>
    </row>
    <row r="8006" spans="10:11" ht="15" customHeight="1" x14ac:dyDescent="0.25">
      <c r="J8006" s="175"/>
      <c r="K8006" s="175"/>
    </row>
    <row r="8007" spans="10:11" ht="15" customHeight="1" x14ac:dyDescent="0.25">
      <c r="J8007" s="175"/>
      <c r="K8007" s="175"/>
    </row>
    <row r="8008" spans="10:11" ht="15" customHeight="1" x14ac:dyDescent="0.25">
      <c r="J8008" s="175"/>
      <c r="K8008" s="175"/>
    </row>
    <row r="8009" spans="10:11" ht="15" customHeight="1" x14ac:dyDescent="0.25">
      <c r="J8009" s="175"/>
      <c r="K8009" s="175"/>
    </row>
    <row r="8010" spans="10:11" ht="15" customHeight="1" x14ac:dyDescent="0.25">
      <c r="J8010" s="175"/>
      <c r="K8010" s="175"/>
    </row>
    <row r="8011" spans="10:11" ht="15" customHeight="1" x14ac:dyDescent="0.25">
      <c r="J8011" s="175"/>
      <c r="K8011" s="175"/>
    </row>
    <row r="8012" spans="10:11" ht="15" customHeight="1" x14ac:dyDescent="0.25">
      <c r="J8012" s="175"/>
      <c r="K8012" s="175"/>
    </row>
    <row r="8013" spans="10:11" ht="15" customHeight="1" x14ac:dyDescent="0.25">
      <c r="J8013" s="175"/>
      <c r="K8013" s="175"/>
    </row>
    <row r="8014" spans="10:11" ht="15" customHeight="1" x14ac:dyDescent="0.25">
      <c r="J8014" s="175"/>
      <c r="K8014" s="175"/>
    </row>
    <row r="8015" spans="10:11" ht="15" customHeight="1" x14ac:dyDescent="0.25">
      <c r="J8015" s="175"/>
      <c r="K8015" s="175"/>
    </row>
    <row r="8016" spans="10:11" ht="15" customHeight="1" x14ac:dyDescent="0.25">
      <c r="J8016" s="175"/>
      <c r="K8016" s="175"/>
    </row>
    <row r="8017" spans="10:11" ht="15" customHeight="1" x14ac:dyDescent="0.25">
      <c r="J8017" s="175"/>
      <c r="K8017" s="175"/>
    </row>
    <row r="8018" spans="10:11" ht="15" customHeight="1" x14ac:dyDescent="0.25">
      <c r="J8018" s="175"/>
      <c r="K8018" s="175"/>
    </row>
    <row r="8019" spans="10:11" ht="15" customHeight="1" x14ac:dyDescent="0.25">
      <c r="J8019" s="175"/>
      <c r="K8019" s="175"/>
    </row>
    <row r="8020" spans="10:11" ht="15" customHeight="1" x14ac:dyDescent="0.25">
      <c r="J8020" s="175"/>
      <c r="K8020" s="175"/>
    </row>
    <row r="8021" spans="10:11" ht="15" customHeight="1" x14ac:dyDescent="0.25">
      <c r="J8021" s="175"/>
      <c r="K8021" s="175"/>
    </row>
    <row r="8022" spans="10:11" ht="15" customHeight="1" x14ac:dyDescent="0.25">
      <c r="J8022" s="175"/>
      <c r="K8022" s="175"/>
    </row>
    <row r="8023" spans="10:11" ht="15" customHeight="1" x14ac:dyDescent="0.25">
      <c r="J8023" s="175"/>
      <c r="K8023" s="175"/>
    </row>
    <row r="8024" spans="10:11" ht="15" customHeight="1" x14ac:dyDescent="0.25">
      <c r="J8024" s="175"/>
      <c r="K8024" s="175"/>
    </row>
    <row r="8025" spans="10:11" ht="15" customHeight="1" x14ac:dyDescent="0.25">
      <c r="J8025" s="175"/>
      <c r="K8025" s="175"/>
    </row>
    <row r="8026" spans="10:11" ht="15" customHeight="1" x14ac:dyDescent="0.25">
      <c r="J8026" s="175"/>
      <c r="K8026" s="175"/>
    </row>
    <row r="8027" spans="10:11" ht="15" customHeight="1" x14ac:dyDescent="0.25">
      <c r="J8027" s="175"/>
      <c r="K8027" s="175"/>
    </row>
    <row r="8028" spans="10:11" ht="15" customHeight="1" x14ac:dyDescent="0.25">
      <c r="J8028" s="175"/>
      <c r="K8028" s="175"/>
    </row>
    <row r="8029" spans="10:11" ht="15" customHeight="1" x14ac:dyDescent="0.25">
      <c r="J8029" s="175"/>
      <c r="K8029" s="175"/>
    </row>
    <row r="8030" spans="10:11" ht="15" customHeight="1" x14ac:dyDescent="0.25">
      <c r="J8030" s="175"/>
      <c r="K8030" s="175"/>
    </row>
    <row r="8031" spans="10:11" ht="15" customHeight="1" x14ac:dyDescent="0.25">
      <c r="J8031" s="175"/>
      <c r="K8031" s="175"/>
    </row>
    <row r="8032" spans="10:11" ht="15" customHeight="1" x14ac:dyDescent="0.25">
      <c r="J8032" s="175"/>
      <c r="K8032" s="175"/>
    </row>
    <row r="8033" spans="10:11" ht="15" customHeight="1" x14ac:dyDescent="0.25">
      <c r="J8033" s="175"/>
      <c r="K8033" s="175"/>
    </row>
    <row r="8034" spans="10:11" ht="15" customHeight="1" x14ac:dyDescent="0.25">
      <c r="J8034" s="175"/>
      <c r="K8034" s="175"/>
    </row>
    <row r="8035" spans="10:11" ht="15" customHeight="1" x14ac:dyDescent="0.25">
      <c r="J8035" s="175"/>
      <c r="K8035" s="175"/>
    </row>
    <row r="8036" spans="10:11" ht="15" customHeight="1" x14ac:dyDescent="0.25">
      <c r="J8036" s="175"/>
      <c r="K8036" s="175"/>
    </row>
    <row r="8037" spans="10:11" ht="15" customHeight="1" x14ac:dyDescent="0.25">
      <c r="J8037" s="175"/>
      <c r="K8037" s="175"/>
    </row>
    <row r="8038" spans="10:11" ht="15" customHeight="1" x14ac:dyDescent="0.25">
      <c r="J8038" s="175"/>
      <c r="K8038" s="175"/>
    </row>
    <row r="8039" spans="10:11" ht="15" customHeight="1" x14ac:dyDescent="0.25">
      <c r="J8039" s="175"/>
      <c r="K8039" s="175"/>
    </row>
    <row r="8040" spans="10:11" ht="15" customHeight="1" x14ac:dyDescent="0.25">
      <c r="J8040" s="175"/>
      <c r="K8040" s="175"/>
    </row>
    <row r="8041" spans="10:11" ht="15" customHeight="1" x14ac:dyDescent="0.25">
      <c r="J8041" s="175"/>
      <c r="K8041" s="175"/>
    </row>
    <row r="8042" spans="10:11" ht="15" customHeight="1" x14ac:dyDescent="0.25">
      <c r="J8042" s="175"/>
      <c r="K8042" s="175"/>
    </row>
    <row r="8043" spans="10:11" ht="15" customHeight="1" x14ac:dyDescent="0.25">
      <c r="J8043" s="175"/>
      <c r="K8043" s="175"/>
    </row>
    <row r="8044" spans="10:11" ht="15" customHeight="1" x14ac:dyDescent="0.25">
      <c r="J8044" s="175"/>
      <c r="K8044" s="175"/>
    </row>
    <row r="8045" spans="10:11" ht="15" customHeight="1" x14ac:dyDescent="0.25">
      <c r="J8045" s="175"/>
      <c r="K8045" s="175"/>
    </row>
    <row r="8046" spans="10:11" ht="15" customHeight="1" x14ac:dyDescent="0.25">
      <c r="J8046" s="175"/>
      <c r="K8046" s="175"/>
    </row>
    <row r="8047" spans="10:11" ht="15" customHeight="1" x14ac:dyDescent="0.25">
      <c r="J8047" s="175"/>
      <c r="K8047" s="175"/>
    </row>
    <row r="8048" spans="10:11" ht="15" customHeight="1" x14ac:dyDescent="0.25">
      <c r="J8048" s="175"/>
      <c r="K8048" s="175"/>
    </row>
    <row r="8049" spans="10:11" ht="15" customHeight="1" x14ac:dyDescent="0.25">
      <c r="J8049" s="175"/>
      <c r="K8049" s="175"/>
    </row>
    <row r="8050" spans="10:11" ht="15" customHeight="1" x14ac:dyDescent="0.25">
      <c r="J8050" s="175"/>
      <c r="K8050" s="175"/>
    </row>
    <row r="8051" spans="10:11" ht="15" customHeight="1" x14ac:dyDescent="0.25">
      <c r="J8051" s="175"/>
      <c r="K8051" s="175"/>
    </row>
    <row r="8052" spans="10:11" ht="15" customHeight="1" x14ac:dyDescent="0.25">
      <c r="J8052" s="175"/>
      <c r="K8052" s="175"/>
    </row>
    <row r="8053" spans="10:11" ht="15" customHeight="1" x14ac:dyDescent="0.25">
      <c r="J8053" s="175"/>
      <c r="K8053" s="175"/>
    </row>
    <row r="8054" spans="10:11" ht="15" customHeight="1" x14ac:dyDescent="0.25">
      <c r="J8054" s="175"/>
      <c r="K8054" s="175"/>
    </row>
    <row r="8055" spans="10:11" ht="15" customHeight="1" x14ac:dyDescent="0.25">
      <c r="J8055" s="175"/>
      <c r="K8055" s="175"/>
    </row>
    <row r="8056" spans="10:11" ht="15" customHeight="1" x14ac:dyDescent="0.25">
      <c r="J8056" s="175"/>
      <c r="K8056" s="175"/>
    </row>
    <row r="8057" spans="10:11" ht="15" customHeight="1" x14ac:dyDescent="0.25">
      <c r="J8057" s="175"/>
      <c r="K8057" s="175"/>
    </row>
    <row r="8058" spans="10:11" ht="15" customHeight="1" x14ac:dyDescent="0.25">
      <c r="J8058" s="175"/>
      <c r="K8058" s="175"/>
    </row>
    <row r="8059" spans="10:11" ht="15" customHeight="1" x14ac:dyDescent="0.25">
      <c r="J8059" s="175"/>
      <c r="K8059" s="175"/>
    </row>
    <row r="8060" spans="10:11" ht="15" customHeight="1" x14ac:dyDescent="0.25">
      <c r="J8060" s="175"/>
      <c r="K8060" s="175"/>
    </row>
    <row r="8061" spans="10:11" ht="15" customHeight="1" x14ac:dyDescent="0.25">
      <c r="J8061" s="175"/>
      <c r="K8061" s="175"/>
    </row>
    <row r="8062" spans="10:11" ht="15" customHeight="1" x14ac:dyDescent="0.25">
      <c r="J8062" s="175"/>
      <c r="K8062" s="175"/>
    </row>
    <row r="8063" spans="10:11" ht="15" customHeight="1" x14ac:dyDescent="0.25">
      <c r="J8063" s="175"/>
      <c r="K8063" s="175"/>
    </row>
    <row r="8064" spans="10:11" ht="15" customHeight="1" x14ac:dyDescent="0.25">
      <c r="J8064" s="175"/>
      <c r="K8064" s="175"/>
    </row>
    <row r="8065" spans="10:11" ht="15" customHeight="1" x14ac:dyDescent="0.25">
      <c r="J8065" s="175"/>
      <c r="K8065" s="175"/>
    </row>
    <row r="8066" spans="10:11" ht="15" customHeight="1" x14ac:dyDescent="0.25">
      <c r="J8066" s="175"/>
      <c r="K8066" s="175"/>
    </row>
    <row r="8067" spans="10:11" ht="15" customHeight="1" x14ac:dyDescent="0.25">
      <c r="J8067" s="175"/>
      <c r="K8067" s="175"/>
    </row>
    <row r="8068" spans="10:11" ht="15" customHeight="1" x14ac:dyDescent="0.25">
      <c r="J8068" s="175"/>
      <c r="K8068" s="175"/>
    </row>
    <row r="8069" spans="10:11" ht="15" customHeight="1" x14ac:dyDescent="0.25">
      <c r="J8069" s="175"/>
      <c r="K8069" s="175"/>
    </row>
    <row r="8070" spans="10:11" ht="15" customHeight="1" x14ac:dyDescent="0.25">
      <c r="J8070" s="175"/>
      <c r="K8070" s="175"/>
    </row>
    <row r="8071" spans="10:11" ht="15" customHeight="1" x14ac:dyDescent="0.25">
      <c r="J8071" s="175"/>
      <c r="K8071" s="175"/>
    </row>
    <row r="8072" spans="10:11" ht="15" customHeight="1" x14ac:dyDescent="0.25">
      <c r="J8072" s="175"/>
      <c r="K8072" s="175"/>
    </row>
    <row r="8073" spans="10:11" ht="15" customHeight="1" x14ac:dyDescent="0.25">
      <c r="J8073" s="175"/>
      <c r="K8073" s="175"/>
    </row>
    <row r="8074" spans="10:11" ht="15" customHeight="1" x14ac:dyDescent="0.25">
      <c r="J8074" s="175"/>
      <c r="K8074" s="175"/>
    </row>
    <row r="8075" spans="10:11" ht="15" customHeight="1" x14ac:dyDescent="0.25">
      <c r="J8075" s="175"/>
      <c r="K8075" s="175"/>
    </row>
    <row r="8076" spans="10:11" ht="15" customHeight="1" x14ac:dyDescent="0.25">
      <c r="J8076" s="175"/>
      <c r="K8076" s="175"/>
    </row>
    <row r="8077" spans="10:11" ht="15" customHeight="1" x14ac:dyDescent="0.25">
      <c r="J8077" s="175"/>
      <c r="K8077" s="175"/>
    </row>
    <row r="8078" spans="10:11" ht="15" customHeight="1" x14ac:dyDescent="0.25">
      <c r="J8078" s="175"/>
      <c r="K8078" s="175"/>
    </row>
    <row r="8079" spans="10:11" ht="15" customHeight="1" x14ac:dyDescent="0.25">
      <c r="J8079" s="175"/>
      <c r="K8079" s="175"/>
    </row>
    <row r="8080" spans="10:11" ht="15" customHeight="1" x14ac:dyDescent="0.25">
      <c r="J8080" s="175"/>
      <c r="K8080" s="175"/>
    </row>
    <row r="8081" spans="10:11" ht="15" customHeight="1" x14ac:dyDescent="0.25">
      <c r="J8081" s="175"/>
      <c r="K8081" s="175"/>
    </row>
    <row r="8082" spans="10:11" ht="15" customHeight="1" x14ac:dyDescent="0.25">
      <c r="J8082" s="175"/>
      <c r="K8082" s="175"/>
    </row>
    <row r="8083" spans="10:11" ht="15" customHeight="1" x14ac:dyDescent="0.25">
      <c r="J8083" s="175"/>
      <c r="K8083" s="175"/>
    </row>
    <row r="8084" spans="10:11" ht="15" customHeight="1" x14ac:dyDescent="0.25">
      <c r="J8084" s="175"/>
      <c r="K8084" s="175"/>
    </row>
    <row r="8085" spans="10:11" ht="15" customHeight="1" x14ac:dyDescent="0.25">
      <c r="J8085" s="175"/>
      <c r="K8085" s="175"/>
    </row>
    <row r="8086" spans="10:11" ht="15" customHeight="1" x14ac:dyDescent="0.25">
      <c r="J8086" s="175"/>
      <c r="K8086" s="175"/>
    </row>
    <row r="8087" spans="10:11" ht="15" customHeight="1" x14ac:dyDescent="0.25">
      <c r="J8087" s="175"/>
      <c r="K8087" s="175"/>
    </row>
    <row r="8088" spans="10:11" ht="15" customHeight="1" x14ac:dyDescent="0.25">
      <c r="J8088" s="175"/>
      <c r="K8088" s="175"/>
    </row>
    <row r="8089" spans="10:11" ht="15" customHeight="1" x14ac:dyDescent="0.25">
      <c r="J8089" s="175"/>
      <c r="K8089" s="175"/>
    </row>
    <row r="8090" spans="10:11" ht="15" customHeight="1" x14ac:dyDescent="0.25">
      <c r="J8090" s="175"/>
      <c r="K8090" s="175"/>
    </row>
    <row r="8091" spans="10:11" ht="15" customHeight="1" x14ac:dyDescent="0.25">
      <c r="J8091" s="175"/>
      <c r="K8091" s="175"/>
    </row>
    <row r="8092" spans="10:11" ht="15" customHeight="1" x14ac:dyDescent="0.25">
      <c r="J8092" s="175"/>
      <c r="K8092" s="175"/>
    </row>
    <row r="8093" spans="10:11" ht="15" customHeight="1" x14ac:dyDescent="0.25">
      <c r="J8093" s="175"/>
      <c r="K8093" s="175"/>
    </row>
    <row r="8094" spans="10:11" ht="15" customHeight="1" x14ac:dyDescent="0.25">
      <c r="J8094" s="175"/>
      <c r="K8094" s="175"/>
    </row>
    <row r="8095" spans="10:11" ht="15" customHeight="1" x14ac:dyDescent="0.25">
      <c r="J8095" s="175"/>
      <c r="K8095" s="175"/>
    </row>
    <row r="8096" spans="10:11" ht="15" customHeight="1" x14ac:dyDescent="0.25">
      <c r="J8096" s="175"/>
      <c r="K8096" s="175"/>
    </row>
    <row r="8097" spans="10:11" ht="15" customHeight="1" x14ac:dyDescent="0.25">
      <c r="J8097" s="175"/>
      <c r="K8097" s="175"/>
    </row>
    <row r="8098" spans="10:11" ht="15" customHeight="1" x14ac:dyDescent="0.25">
      <c r="J8098" s="175"/>
      <c r="K8098" s="175"/>
    </row>
    <row r="8099" spans="10:11" ht="15" customHeight="1" x14ac:dyDescent="0.25">
      <c r="J8099" s="175"/>
      <c r="K8099" s="175"/>
    </row>
    <row r="8100" spans="10:11" ht="15" customHeight="1" x14ac:dyDescent="0.25">
      <c r="J8100" s="175"/>
      <c r="K8100" s="175"/>
    </row>
    <row r="8101" spans="10:11" ht="15" customHeight="1" x14ac:dyDescent="0.25">
      <c r="J8101" s="175"/>
      <c r="K8101" s="175"/>
    </row>
    <row r="8102" spans="10:11" ht="15" customHeight="1" x14ac:dyDescent="0.25">
      <c r="J8102" s="175"/>
      <c r="K8102" s="175"/>
    </row>
    <row r="8103" spans="10:11" ht="15" customHeight="1" x14ac:dyDescent="0.25">
      <c r="J8103" s="175"/>
      <c r="K8103" s="175"/>
    </row>
    <row r="8104" spans="10:11" ht="15" customHeight="1" x14ac:dyDescent="0.25">
      <c r="J8104" s="175"/>
      <c r="K8104" s="175"/>
    </row>
    <row r="8105" spans="10:11" ht="15" customHeight="1" x14ac:dyDescent="0.25">
      <c r="J8105" s="175"/>
      <c r="K8105" s="175"/>
    </row>
    <row r="8106" spans="10:11" ht="15" customHeight="1" x14ac:dyDescent="0.25">
      <c r="J8106" s="175"/>
      <c r="K8106" s="175"/>
    </row>
    <row r="8107" spans="10:11" ht="15" customHeight="1" x14ac:dyDescent="0.25">
      <c r="J8107" s="175"/>
      <c r="K8107" s="175"/>
    </row>
    <row r="8108" spans="10:11" ht="15" customHeight="1" x14ac:dyDescent="0.25">
      <c r="J8108" s="175"/>
      <c r="K8108" s="175"/>
    </row>
    <row r="8109" spans="10:11" ht="15" customHeight="1" x14ac:dyDescent="0.25">
      <c r="J8109" s="175"/>
      <c r="K8109" s="175"/>
    </row>
    <row r="8110" spans="10:11" ht="15" customHeight="1" x14ac:dyDescent="0.25">
      <c r="J8110" s="175"/>
      <c r="K8110" s="175"/>
    </row>
    <row r="8111" spans="10:11" ht="15" customHeight="1" x14ac:dyDescent="0.25">
      <c r="J8111" s="175"/>
      <c r="K8111" s="175"/>
    </row>
    <row r="8112" spans="10:11" ht="15" customHeight="1" x14ac:dyDescent="0.25">
      <c r="J8112" s="175"/>
      <c r="K8112" s="175"/>
    </row>
    <row r="8113" spans="10:11" ht="15" customHeight="1" x14ac:dyDescent="0.25">
      <c r="J8113" s="175"/>
      <c r="K8113" s="175"/>
    </row>
    <row r="8114" spans="10:11" ht="15" customHeight="1" x14ac:dyDescent="0.25">
      <c r="J8114" s="175"/>
      <c r="K8114" s="175"/>
    </row>
    <row r="8115" spans="10:11" ht="15" customHeight="1" x14ac:dyDescent="0.25">
      <c r="J8115" s="175"/>
      <c r="K8115" s="175"/>
    </row>
    <row r="8116" spans="10:11" ht="15" customHeight="1" x14ac:dyDescent="0.25">
      <c r="J8116" s="175"/>
      <c r="K8116" s="175"/>
    </row>
    <row r="8117" spans="10:11" ht="15" customHeight="1" x14ac:dyDescent="0.25">
      <c r="J8117" s="175"/>
      <c r="K8117" s="175"/>
    </row>
    <row r="8118" spans="10:11" ht="15" customHeight="1" x14ac:dyDescent="0.25">
      <c r="J8118" s="175"/>
      <c r="K8118" s="175"/>
    </row>
    <row r="8119" spans="10:11" ht="15" customHeight="1" x14ac:dyDescent="0.25">
      <c r="J8119" s="175"/>
      <c r="K8119" s="175"/>
    </row>
    <row r="8120" spans="10:11" ht="15" customHeight="1" x14ac:dyDescent="0.25">
      <c r="J8120" s="175"/>
      <c r="K8120" s="175"/>
    </row>
    <row r="8121" spans="10:11" ht="15" customHeight="1" x14ac:dyDescent="0.25">
      <c r="J8121" s="175"/>
      <c r="K8121" s="175"/>
    </row>
    <row r="8122" spans="10:11" ht="15" customHeight="1" x14ac:dyDescent="0.25">
      <c r="J8122" s="175"/>
      <c r="K8122" s="175"/>
    </row>
    <row r="8123" spans="10:11" ht="15" customHeight="1" x14ac:dyDescent="0.25">
      <c r="J8123" s="175"/>
      <c r="K8123" s="175"/>
    </row>
    <row r="8124" spans="10:11" ht="15" customHeight="1" x14ac:dyDescent="0.25">
      <c r="J8124" s="175"/>
      <c r="K8124" s="175"/>
    </row>
    <row r="8125" spans="10:11" ht="15" customHeight="1" x14ac:dyDescent="0.25">
      <c r="J8125" s="175"/>
      <c r="K8125" s="175"/>
    </row>
    <row r="8126" spans="10:11" ht="15" customHeight="1" x14ac:dyDescent="0.25">
      <c r="J8126" s="175"/>
      <c r="K8126" s="175"/>
    </row>
    <row r="8127" spans="10:11" ht="15" customHeight="1" x14ac:dyDescent="0.25">
      <c r="J8127" s="175"/>
      <c r="K8127" s="175"/>
    </row>
    <row r="8128" spans="10:11" ht="15" customHeight="1" x14ac:dyDescent="0.25">
      <c r="J8128" s="175"/>
      <c r="K8128" s="175"/>
    </row>
    <row r="8129" spans="10:11" ht="15" customHeight="1" x14ac:dyDescent="0.25">
      <c r="J8129" s="175"/>
      <c r="K8129" s="175"/>
    </row>
    <row r="8130" spans="10:11" ht="15" customHeight="1" x14ac:dyDescent="0.25">
      <c r="J8130" s="175"/>
      <c r="K8130" s="175"/>
    </row>
    <row r="8131" spans="10:11" ht="15" customHeight="1" x14ac:dyDescent="0.25">
      <c r="J8131" s="175"/>
      <c r="K8131" s="175"/>
    </row>
    <row r="8132" spans="10:11" ht="15" customHeight="1" x14ac:dyDescent="0.25">
      <c r="J8132" s="175"/>
      <c r="K8132" s="175"/>
    </row>
    <row r="8133" spans="10:11" ht="15" customHeight="1" x14ac:dyDescent="0.25">
      <c r="J8133" s="175"/>
      <c r="K8133" s="175"/>
    </row>
    <row r="8134" spans="10:11" ht="15" customHeight="1" x14ac:dyDescent="0.25">
      <c r="J8134" s="175"/>
      <c r="K8134" s="175"/>
    </row>
    <row r="8135" spans="10:11" ht="15" customHeight="1" x14ac:dyDescent="0.25">
      <c r="J8135" s="175"/>
      <c r="K8135" s="175"/>
    </row>
    <row r="8136" spans="10:11" ht="15" customHeight="1" x14ac:dyDescent="0.25">
      <c r="J8136" s="175"/>
      <c r="K8136" s="175"/>
    </row>
    <row r="8137" spans="10:11" ht="15" customHeight="1" x14ac:dyDescent="0.25">
      <c r="J8137" s="175"/>
      <c r="K8137" s="175"/>
    </row>
    <row r="8138" spans="10:11" ht="15" customHeight="1" x14ac:dyDescent="0.25">
      <c r="J8138" s="175"/>
      <c r="K8138" s="175"/>
    </row>
    <row r="8139" spans="10:11" ht="15" customHeight="1" x14ac:dyDescent="0.25">
      <c r="J8139" s="175"/>
      <c r="K8139" s="175"/>
    </row>
    <row r="8140" spans="10:11" ht="15" customHeight="1" x14ac:dyDescent="0.25">
      <c r="J8140" s="175"/>
      <c r="K8140" s="175"/>
    </row>
    <row r="8141" spans="10:11" ht="15" customHeight="1" x14ac:dyDescent="0.25">
      <c r="J8141" s="175"/>
      <c r="K8141" s="175"/>
    </row>
    <row r="8142" spans="10:11" ht="15" customHeight="1" x14ac:dyDescent="0.25">
      <c r="J8142" s="175"/>
      <c r="K8142" s="175"/>
    </row>
    <row r="8143" spans="10:11" ht="15" customHeight="1" x14ac:dyDescent="0.25">
      <c r="J8143" s="175"/>
      <c r="K8143" s="175"/>
    </row>
    <row r="8144" spans="10:11" ht="15" customHeight="1" x14ac:dyDescent="0.25">
      <c r="J8144" s="175"/>
      <c r="K8144" s="175"/>
    </row>
    <row r="8145" spans="10:11" ht="15" customHeight="1" x14ac:dyDescent="0.25">
      <c r="J8145" s="175"/>
      <c r="K8145" s="175"/>
    </row>
    <row r="8146" spans="10:11" ht="15" customHeight="1" x14ac:dyDescent="0.25">
      <c r="J8146" s="175"/>
      <c r="K8146" s="175"/>
    </row>
    <row r="8147" spans="10:11" ht="15" customHeight="1" x14ac:dyDescent="0.25">
      <c r="J8147" s="175"/>
      <c r="K8147" s="175"/>
    </row>
    <row r="8148" spans="10:11" ht="15" customHeight="1" x14ac:dyDescent="0.25">
      <c r="J8148" s="175"/>
      <c r="K8148" s="175"/>
    </row>
    <row r="8149" spans="10:11" ht="15" customHeight="1" x14ac:dyDescent="0.25">
      <c r="J8149" s="175"/>
      <c r="K8149" s="175"/>
    </row>
    <row r="8150" spans="10:11" ht="15" customHeight="1" x14ac:dyDescent="0.25">
      <c r="J8150" s="175"/>
      <c r="K8150" s="175"/>
    </row>
    <row r="8151" spans="10:11" ht="15" customHeight="1" x14ac:dyDescent="0.25">
      <c r="J8151" s="175"/>
      <c r="K8151" s="175"/>
    </row>
    <row r="8152" spans="10:11" ht="15" customHeight="1" x14ac:dyDescent="0.25">
      <c r="J8152" s="175"/>
      <c r="K8152" s="175"/>
    </row>
    <row r="8153" spans="10:11" ht="15" customHeight="1" x14ac:dyDescent="0.25">
      <c r="J8153" s="175"/>
      <c r="K8153" s="175"/>
    </row>
    <row r="8154" spans="10:11" ht="15" customHeight="1" x14ac:dyDescent="0.25">
      <c r="J8154" s="175"/>
      <c r="K8154" s="175"/>
    </row>
    <row r="8155" spans="10:11" ht="15" customHeight="1" x14ac:dyDescent="0.25">
      <c r="J8155" s="175"/>
      <c r="K8155" s="175"/>
    </row>
    <row r="8156" spans="10:11" ht="15" customHeight="1" x14ac:dyDescent="0.25">
      <c r="J8156" s="175"/>
      <c r="K8156" s="175"/>
    </row>
    <row r="8157" spans="10:11" ht="15" customHeight="1" x14ac:dyDescent="0.25">
      <c r="J8157" s="175"/>
      <c r="K8157" s="175"/>
    </row>
    <row r="8158" spans="10:11" ht="15" customHeight="1" x14ac:dyDescent="0.25">
      <c r="J8158" s="175"/>
      <c r="K8158" s="175"/>
    </row>
    <row r="8159" spans="10:11" ht="15" customHeight="1" x14ac:dyDescent="0.25">
      <c r="J8159" s="175"/>
      <c r="K8159" s="175"/>
    </row>
    <row r="8160" spans="10:11" ht="15" customHeight="1" x14ac:dyDescent="0.25">
      <c r="J8160" s="175"/>
      <c r="K8160" s="175"/>
    </row>
    <row r="8161" spans="10:11" ht="15" customHeight="1" x14ac:dyDescent="0.25">
      <c r="J8161" s="175"/>
      <c r="K8161" s="175"/>
    </row>
    <row r="8162" spans="10:11" ht="15" customHeight="1" x14ac:dyDescent="0.25">
      <c r="J8162" s="175"/>
      <c r="K8162" s="175"/>
    </row>
    <row r="8163" spans="10:11" ht="15" customHeight="1" x14ac:dyDescent="0.25">
      <c r="J8163" s="175"/>
      <c r="K8163" s="175"/>
    </row>
    <row r="8164" spans="10:11" ht="15" customHeight="1" x14ac:dyDescent="0.25">
      <c r="J8164" s="175"/>
      <c r="K8164" s="175"/>
    </row>
    <row r="8165" spans="10:11" ht="15" customHeight="1" x14ac:dyDescent="0.25">
      <c r="J8165" s="175"/>
      <c r="K8165" s="175"/>
    </row>
    <row r="8166" spans="10:11" ht="15" customHeight="1" x14ac:dyDescent="0.25">
      <c r="J8166" s="175"/>
      <c r="K8166" s="175"/>
    </row>
    <row r="8167" spans="10:11" ht="15" customHeight="1" x14ac:dyDescent="0.25">
      <c r="J8167" s="175"/>
      <c r="K8167" s="175"/>
    </row>
    <row r="8168" spans="10:11" ht="15" customHeight="1" x14ac:dyDescent="0.25">
      <c r="J8168" s="175"/>
      <c r="K8168" s="175"/>
    </row>
    <row r="8169" spans="10:11" ht="15" customHeight="1" x14ac:dyDescent="0.25">
      <c r="J8169" s="175"/>
      <c r="K8169" s="175"/>
    </row>
    <row r="8170" spans="10:11" ht="15" customHeight="1" x14ac:dyDescent="0.25">
      <c r="J8170" s="175"/>
      <c r="K8170" s="175"/>
    </row>
    <row r="8171" spans="10:11" ht="15" customHeight="1" x14ac:dyDescent="0.25">
      <c r="J8171" s="175"/>
      <c r="K8171" s="175"/>
    </row>
    <row r="8172" spans="10:11" ht="15" customHeight="1" x14ac:dyDescent="0.25">
      <c r="J8172" s="175"/>
      <c r="K8172" s="175"/>
    </row>
    <row r="8173" spans="10:11" ht="15" customHeight="1" x14ac:dyDescent="0.25">
      <c r="J8173" s="175"/>
      <c r="K8173" s="175"/>
    </row>
    <row r="8174" spans="10:11" ht="15" customHeight="1" x14ac:dyDescent="0.25">
      <c r="J8174" s="175"/>
      <c r="K8174" s="175"/>
    </row>
    <row r="8175" spans="10:11" ht="15" customHeight="1" x14ac:dyDescent="0.25">
      <c r="J8175" s="175"/>
      <c r="K8175" s="175"/>
    </row>
    <row r="8176" spans="10:11" ht="15" customHeight="1" x14ac:dyDescent="0.25">
      <c r="J8176" s="175"/>
      <c r="K8176" s="175"/>
    </row>
    <row r="8177" spans="10:11" ht="15" customHeight="1" x14ac:dyDescent="0.25">
      <c r="J8177" s="175"/>
      <c r="K8177" s="175"/>
    </row>
    <row r="8178" spans="10:11" ht="15" customHeight="1" x14ac:dyDescent="0.25">
      <c r="J8178" s="175"/>
      <c r="K8178" s="175"/>
    </row>
    <row r="8179" spans="10:11" ht="15" customHeight="1" x14ac:dyDescent="0.25">
      <c r="J8179" s="175"/>
      <c r="K8179" s="175"/>
    </row>
    <row r="8180" spans="10:11" ht="15" customHeight="1" x14ac:dyDescent="0.25">
      <c r="J8180" s="175"/>
      <c r="K8180" s="175"/>
    </row>
    <row r="8181" spans="10:11" ht="15" customHeight="1" x14ac:dyDescent="0.25">
      <c r="J8181" s="175"/>
      <c r="K8181" s="175"/>
    </row>
    <row r="8182" spans="10:11" ht="15" customHeight="1" x14ac:dyDescent="0.25">
      <c r="J8182" s="175"/>
      <c r="K8182" s="175"/>
    </row>
    <row r="8183" spans="10:11" ht="15" customHeight="1" x14ac:dyDescent="0.25">
      <c r="J8183" s="175"/>
      <c r="K8183" s="175"/>
    </row>
    <row r="8184" spans="10:11" ht="15" customHeight="1" x14ac:dyDescent="0.25">
      <c r="J8184" s="175"/>
      <c r="K8184" s="175"/>
    </row>
    <row r="8185" spans="10:11" ht="15" customHeight="1" x14ac:dyDescent="0.25">
      <c r="J8185" s="175"/>
      <c r="K8185" s="175"/>
    </row>
    <row r="8186" spans="10:11" ht="15" customHeight="1" x14ac:dyDescent="0.25">
      <c r="J8186" s="175"/>
      <c r="K8186" s="175"/>
    </row>
    <row r="8187" spans="10:11" ht="15" customHeight="1" x14ac:dyDescent="0.25">
      <c r="J8187" s="175"/>
      <c r="K8187" s="175"/>
    </row>
    <row r="8188" spans="10:11" ht="15" customHeight="1" x14ac:dyDescent="0.25">
      <c r="J8188" s="175"/>
      <c r="K8188" s="175"/>
    </row>
    <row r="8189" spans="10:11" ht="15" customHeight="1" x14ac:dyDescent="0.25">
      <c r="J8189" s="175"/>
      <c r="K8189" s="175"/>
    </row>
    <row r="8190" spans="10:11" ht="15" customHeight="1" x14ac:dyDescent="0.25">
      <c r="J8190" s="175"/>
      <c r="K8190" s="175"/>
    </row>
    <row r="8191" spans="10:11" ht="15" customHeight="1" x14ac:dyDescent="0.25">
      <c r="J8191" s="175"/>
      <c r="K8191" s="175"/>
    </row>
    <row r="8192" spans="10:11" ht="15" customHeight="1" x14ac:dyDescent="0.25">
      <c r="J8192" s="175"/>
      <c r="K8192" s="175"/>
    </row>
    <row r="8193" spans="10:11" ht="15" customHeight="1" x14ac:dyDescent="0.25">
      <c r="J8193" s="175"/>
      <c r="K8193" s="175"/>
    </row>
    <row r="8194" spans="10:11" ht="15" customHeight="1" x14ac:dyDescent="0.25">
      <c r="J8194" s="175"/>
      <c r="K8194" s="175"/>
    </row>
    <row r="8195" spans="10:11" ht="15" customHeight="1" x14ac:dyDescent="0.25">
      <c r="J8195" s="175"/>
      <c r="K8195" s="175"/>
    </row>
    <row r="8196" spans="10:11" ht="15" customHeight="1" x14ac:dyDescent="0.25">
      <c r="J8196" s="175"/>
      <c r="K8196" s="175"/>
    </row>
    <row r="8197" spans="10:11" ht="15" customHeight="1" x14ac:dyDescent="0.25">
      <c r="J8197" s="175"/>
      <c r="K8197" s="175"/>
    </row>
    <row r="8198" spans="10:11" ht="15" customHeight="1" x14ac:dyDescent="0.25">
      <c r="J8198" s="175"/>
      <c r="K8198" s="175"/>
    </row>
    <row r="8199" spans="10:11" ht="15" customHeight="1" x14ac:dyDescent="0.25">
      <c r="J8199" s="175"/>
      <c r="K8199" s="175"/>
    </row>
    <row r="8200" spans="10:11" ht="15" customHeight="1" x14ac:dyDescent="0.25">
      <c r="J8200" s="175"/>
      <c r="K8200" s="175"/>
    </row>
    <row r="8201" spans="10:11" ht="15" customHeight="1" x14ac:dyDescent="0.25">
      <c r="J8201" s="175"/>
      <c r="K8201" s="175"/>
    </row>
    <row r="8202" spans="10:11" ht="15" customHeight="1" x14ac:dyDescent="0.25">
      <c r="J8202" s="175"/>
      <c r="K8202" s="175"/>
    </row>
    <row r="8203" spans="10:11" ht="15" customHeight="1" x14ac:dyDescent="0.25">
      <c r="J8203" s="175"/>
      <c r="K8203" s="175"/>
    </row>
    <row r="8204" spans="10:11" ht="15" customHeight="1" x14ac:dyDescent="0.25">
      <c r="J8204" s="175"/>
      <c r="K8204" s="175"/>
    </row>
    <row r="8205" spans="10:11" ht="15" customHeight="1" x14ac:dyDescent="0.25">
      <c r="J8205" s="175"/>
      <c r="K8205" s="175"/>
    </row>
    <row r="8206" spans="10:11" ht="15" customHeight="1" x14ac:dyDescent="0.25">
      <c r="J8206" s="175"/>
      <c r="K8206" s="175"/>
    </row>
    <row r="8207" spans="10:11" ht="15" customHeight="1" x14ac:dyDescent="0.25">
      <c r="J8207" s="175"/>
      <c r="K8207" s="175"/>
    </row>
    <row r="8208" spans="10:11" ht="15" customHeight="1" x14ac:dyDescent="0.25">
      <c r="J8208" s="175"/>
      <c r="K8208" s="175"/>
    </row>
    <row r="8209" spans="10:11" ht="15" customHeight="1" x14ac:dyDescent="0.25">
      <c r="J8209" s="175"/>
      <c r="K8209" s="175"/>
    </row>
    <row r="8210" spans="10:11" ht="15" customHeight="1" x14ac:dyDescent="0.25">
      <c r="J8210" s="175"/>
      <c r="K8210" s="175"/>
    </row>
    <row r="8211" spans="10:11" ht="15" customHeight="1" x14ac:dyDescent="0.25">
      <c r="J8211" s="175"/>
      <c r="K8211" s="175"/>
    </row>
    <row r="8212" spans="10:11" ht="15" customHeight="1" x14ac:dyDescent="0.25">
      <c r="J8212" s="175"/>
      <c r="K8212" s="175"/>
    </row>
    <row r="8213" spans="10:11" ht="15" customHeight="1" x14ac:dyDescent="0.25">
      <c r="J8213" s="175"/>
      <c r="K8213" s="175"/>
    </row>
    <row r="8214" spans="10:11" ht="15" customHeight="1" x14ac:dyDescent="0.25">
      <c r="J8214" s="175"/>
      <c r="K8214" s="175"/>
    </row>
    <row r="8215" spans="10:11" ht="15" customHeight="1" x14ac:dyDescent="0.25">
      <c r="J8215" s="175"/>
      <c r="K8215" s="175"/>
    </row>
    <row r="8216" spans="10:11" ht="15" customHeight="1" x14ac:dyDescent="0.25">
      <c r="J8216" s="175"/>
      <c r="K8216" s="175"/>
    </row>
    <row r="8217" spans="10:11" ht="15" customHeight="1" x14ac:dyDescent="0.25">
      <c r="J8217" s="175"/>
      <c r="K8217" s="175"/>
    </row>
    <row r="8218" spans="10:11" ht="15" customHeight="1" x14ac:dyDescent="0.25">
      <c r="J8218" s="175"/>
      <c r="K8218" s="175"/>
    </row>
    <row r="8219" spans="10:11" ht="15" customHeight="1" x14ac:dyDescent="0.25">
      <c r="J8219" s="175"/>
      <c r="K8219" s="175"/>
    </row>
    <row r="8220" spans="10:11" ht="15" customHeight="1" x14ac:dyDescent="0.25">
      <c r="J8220" s="175"/>
      <c r="K8220" s="175"/>
    </row>
    <row r="8221" spans="10:11" ht="15" customHeight="1" x14ac:dyDescent="0.25">
      <c r="J8221" s="175"/>
      <c r="K8221" s="175"/>
    </row>
    <row r="8222" spans="10:11" ht="15" customHeight="1" x14ac:dyDescent="0.25">
      <c r="J8222" s="175"/>
      <c r="K8222" s="175"/>
    </row>
    <row r="8223" spans="10:11" ht="15" customHeight="1" x14ac:dyDescent="0.25">
      <c r="J8223" s="175"/>
      <c r="K8223" s="175"/>
    </row>
    <row r="8224" spans="10:11" ht="15" customHeight="1" x14ac:dyDescent="0.25">
      <c r="J8224" s="175"/>
      <c r="K8224" s="175"/>
    </row>
    <row r="8225" spans="10:11" ht="15" customHeight="1" x14ac:dyDescent="0.25">
      <c r="J8225" s="175"/>
      <c r="K8225" s="175"/>
    </row>
    <row r="8226" spans="10:11" ht="15" customHeight="1" x14ac:dyDescent="0.25">
      <c r="J8226" s="175"/>
      <c r="K8226" s="175"/>
    </row>
    <row r="8227" spans="10:11" ht="15" customHeight="1" x14ac:dyDescent="0.25">
      <c r="J8227" s="175"/>
      <c r="K8227" s="175"/>
    </row>
    <row r="8228" spans="10:11" ht="15" customHeight="1" x14ac:dyDescent="0.25">
      <c r="J8228" s="175"/>
      <c r="K8228" s="175"/>
    </row>
    <row r="8229" spans="10:11" ht="15" customHeight="1" x14ac:dyDescent="0.25">
      <c r="J8229" s="175"/>
      <c r="K8229" s="175"/>
    </row>
    <row r="8230" spans="10:11" ht="15" customHeight="1" x14ac:dyDescent="0.25">
      <c r="J8230" s="175"/>
      <c r="K8230" s="175"/>
    </row>
    <row r="8231" spans="10:11" ht="15" customHeight="1" x14ac:dyDescent="0.25">
      <c r="J8231" s="175"/>
      <c r="K8231" s="175"/>
    </row>
    <row r="8232" spans="10:11" ht="15" customHeight="1" x14ac:dyDescent="0.25">
      <c r="J8232" s="175"/>
      <c r="K8232" s="175"/>
    </row>
    <row r="8233" spans="10:11" ht="15" customHeight="1" x14ac:dyDescent="0.25">
      <c r="J8233" s="175"/>
      <c r="K8233" s="175"/>
    </row>
    <row r="8234" spans="10:11" ht="15" customHeight="1" x14ac:dyDescent="0.25">
      <c r="J8234" s="175"/>
      <c r="K8234" s="175"/>
    </row>
    <row r="8235" spans="10:11" ht="15" customHeight="1" x14ac:dyDescent="0.25">
      <c r="J8235" s="175"/>
      <c r="K8235" s="175"/>
    </row>
    <row r="8236" spans="10:11" ht="15" customHeight="1" x14ac:dyDescent="0.25">
      <c r="J8236" s="175"/>
      <c r="K8236" s="175"/>
    </row>
    <row r="8237" spans="10:11" ht="15" customHeight="1" x14ac:dyDescent="0.25">
      <c r="J8237" s="175"/>
      <c r="K8237" s="175"/>
    </row>
    <row r="8238" spans="10:11" ht="15" customHeight="1" x14ac:dyDescent="0.25">
      <c r="J8238" s="175"/>
      <c r="K8238" s="175"/>
    </row>
    <row r="8239" spans="10:11" ht="15" customHeight="1" x14ac:dyDescent="0.25">
      <c r="J8239" s="175"/>
      <c r="K8239" s="175"/>
    </row>
    <row r="8240" spans="10:11" ht="15" customHeight="1" x14ac:dyDescent="0.25">
      <c r="J8240" s="175"/>
      <c r="K8240" s="175"/>
    </row>
    <row r="8241" spans="10:11" ht="15" customHeight="1" x14ac:dyDescent="0.25">
      <c r="J8241" s="175"/>
      <c r="K8241" s="175"/>
    </row>
    <row r="8242" spans="10:11" ht="15" customHeight="1" x14ac:dyDescent="0.25">
      <c r="J8242" s="175"/>
      <c r="K8242" s="175"/>
    </row>
    <row r="8243" spans="10:11" ht="15" customHeight="1" x14ac:dyDescent="0.25">
      <c r="J8243" s="175"/>
      <c r="K8243" s="175"/>
    </row>
    <row r="8244" spans="10:11" ht="15" customHeight="1" x14ac:dyDescent="0.25">
      <c r="J8244" s="175"/>
      <c r="K8244" s="175"/>
    </row>
    <row r="8245" spans="10:11" ht="15" customHeight="1" x14ac:dyDescent="0.25">
      <c r="J8245" s="175"/>
      <c r="K8245" s="175"/>
    </row>
    <row r="8246" spans="10:11" ht="15" customHeight="1" x14ac:dyDescent="0.25">
      <c r="J8246" s="175"/>
      <c r="K8246" s="175"/>
    </row>
    <row r="8247" spans="10:11" ht="15" customHeight="1" x14ac:dyDescent="0.25">
      <c r="J8247" s="175"/>
      <c r="K8247" s="175"/>
    </row>
    <row r="8248" spans="10:11" ht="15" customHeight="1" x14ac:dyDescent="0.25">
      <c r="J8248" s="175"/>
      <c r="K8248" s="175"/>
    </row>
    <row r="8249" spans="10:11" ht="15" customHeight="1" x14ac:dyDescent="0.25">
      <c r="J8249" s="175"/>
      <c r="K8249" s="175"/>
    </row>
    <row r="8250" spans="10:11" ht="15" customHeight="1" x14ac:dyDescent="0.25">
      <c r="J8250" s="175"/>
      <c r="K8250" s="175"/>
    </row>
    <row r="8251" spans="10:11" ht="15" customHeight="1" x14ac:dyDescent="0.25">
      <c r="J8251" s="175"/>
      <c r="K8251" s="175"/>
    </row>
    <row r="8252" spans="10:11" ht="15" customHeight="1" x14ac:dyDescent="0.25">
      <c r="J8252" s="175"/>
      <c r="K8252" s="175"/>
    </row>
    <row r="8253" spans="10:11" ht="15" customHeight="1" x14ac:dyDescent="0.25">
      <c r="J8253" s="175"/>
      <c r="K8253" s="175"/>
    </row>
    <row r="8254" spans="10:11" ht="15" customHeight="1" x14ac:dyDescent="0.25">
      <c r="J8254" s="175"/>
      <c r="K8254" s="175"/>
    </row>
    <row r="8255" spans="10:11" ht="15" customHeight="1" x14ac:dyDescent="0.25">
      <c r="J8255" s="175"/>
      <c r="K8255" s="175"/>
    </row>
    <row r="8256" spans="10:11" ht="15" customHeight="1" x14ac:dyDescent="0.25">
      <c r="J8256" s="175"/>
      <c r="K8256" s="175"/>
    </row>
    <row r="8257" spans="10:11" ht="15" customHeight="1" x14ac:dyDescent="0.25">
      <c r="J8257" s="175"/>
      <c r="K8257" s="175"/>
    </row>
    <row r="8258" spans="10:11" ht="15" customHeight="1" x14ac:dyDescent="0.25">
      <c r="J8258" s="175"/>
      <c r="K8258" s="175"/>
    </row>
    <row r="8259" spans="10:11" ht="15" customHeight="1" x14ac:dyDescent="0.25">
      <c r="J8259" s="175"/>
      <c r="K8259" s="175"/>
    </row>
    <row r="8260" spans="10:11" ht="15" customHeight="1" x14ac:dyDescent="0.25">
      <c r="J8260" s="175"/>
      <c r="K8260" s="175"/>
    </row>
    <row r="8261" spans="10:11" ht="15" customHeight="1" x14ac:dyDescent="0.25">
      <c r="J8261" s="175"/>
      <c r="K8261" s="175"/>
    </row>
    <row r="8262" spans="10:11" ht="15" customHeight="1" x14ac:dyDescent="0.25">
      <c r="J8262" s="175"/>
      <c r="K8262" s="175"/>
    </row>
    <row r="8263" spans="10:11" ht="15" customHeight="1" x14ac:dyDescent="0.25">
      <c r="J8263" s="175"/>
      <c r="K8263" s="175"/>
    </row>
    <row r="8264" spans="10:11" ht="15" customHeight="1" x14ac:dyDescent="0.25">
      <c r="J8264" s="175"/>
      <c r="K8264" s="175"/>
    </row>
    <row r="8265" spans="10:11" ht="15" customHeight="1" x14ac:dyDescent="0.25">
      <c r="J8265" s="175"/>
      <c r="K8265" s="175"/>
    </row>
    <row r="8266" spans="10:11" ht="15" customHeight="1" x14ac:dyDescent="0.25">
      <c r="J8266" s="175"/>
      <c r="K8266" s="175"/>
    </row>
    <row r="8267" spans="10:11" ht="15" customHeight="1" x14ac:dyDescent="0.25">
      <c r="J8267" s="175"/>
      <c r="K8267" s="175"/>
    </row>
    <row r="8268" spans="10:11" ht="15" customHeight="1" x14ac:dyDescent="0.25">
      <c r="J8268" s="175"/>
      <c r="K8268" s="175"/>
    </row>
    <row r="8269" spans="10:11" ht="15" customHeight="1" x14ac:dyDescent="0.25">
      <c r="J8269" s="175"/>
      <c r="K8269" s="175"/>
    </row>
    <row r="8270" spans="10:11" ht="15" customHeight="1" x14ac:dyDescent="0.25">
      <c r="J8270" s="175"/>
      <c r="K8270" s="175"/>
    </row>
    <row r="8271" spans="10:11" ht="15" customHeight="1" x14ac:dyDescent="0.25">
      <c r="J8271" s="175"/>
      <c r="K8271" s="175"/>
    </row>
    <row r="8272" spans="10:11" ht="15" customHeight="1" x14ac:dyDescent="0.25">
      <c r="J8272" s="175"/>
      <c r="K8272" s="175"/>
    </row>
    <row r="8273" spans="10:11" ht="15" customHeight="1" x14ac:dyDescent="0.25">
      <c r="J8273" s="175"/>
      <c r="K8273" s="175"/>
    </row>
    <row r="8274" spans="10:11" ht="15" customHeight="1" x14ac:dyDescent="0.25">
      <c r="J8274" s="175"/>
      <c r="K8274" s="175"/>
    </row>
    <row r="8275" spans="10:11" ht="15" customHeight="1" x14ac:dyDescent="0.25">
      <c r="J8275" s="175"/>
      <c r="K8275" s="175"/>
    </row>
    <row r="8276" spans="10:11" ht="15" customHeight="1" x14ac:dyDescent="0.25">
      <c r="J8276" s="175"/>
      <c r="K8276" s="175"/>
    </row>
    <row r="8277" spans="10:11" ht="15" customHeight="1" x14ac:dyDescent="0.25">
      <c r="J8277" s="175"/>
      <c r="K8277" s="175"/>
    </row>
    <row r="8278" spans="10:11" ht="15" customHeight="1" x14ac:dyDescent="0.25">
      <c r="J8278" s="175"/>
      <c r="K8278" s="175"/>
    </row>
    <row r="8279" spans="10:11" ht="15" customHeight="1" x14ac:dyDescent="0.25">
      <c r="J8279" s="175"/>
      <c r="K8279" s="175"/>
    </row>
    <row r="8280" spans="10:11" ht="15" customHeight="1" x14ac:dyDescent="0.25">
      <c r="J8280" s="175"/>
      <c r="K8280" s="175"/>
    </row>
    <row r="8281" spans="10:11" ht="15" customHeight="1" x14ac:dyDescent="0.25">
      <c r="J8281" s="175"/>
      <c r="K8281" s="175"/>
    </row>
    <row r="8282" spans="10:11" ht="15" customHeight="1" x14ac:dyDescent="0.25">
      <c r="J8282" s="175"/>
      <c r="K8282" s="175"/>
    </row>
    <row r="8283" spans="10:11" ht="15" customHeight="1" x14ac:dyDescent="0.25">
      <c r="J8283" s="175"/>
      <c r="K8283" s="175"/>
    </row>
    <row r="8284" spans="10:11" ht="15" customHeight="1" x14ac:dyDescent="0.25">
      <c r="J8284" s="175"/>
      <c r="K8284" s="175"/>
    </row>
    <row r="8285" spans="10:11" ht="15" customHeight="1" x14ac:dyDescent="0.25">
      <c r="J8285" s="175"/>
      <c r="K8285" s="175"/>
    </row>
    <row r="8286" spans="10:11" ht="15" customHeight="1" x14ac:dyDescent="0.25">
      <c r="J8286" s="175"/>
      <c r="K8286" s="175"/>
    </row>
    <row r="8287" spans="10:11" ht="15" customHeight="1" x14ac:dyDescent="0.25">
      <c r="J8287" s="175"/>
      <c r="K8287" s="175"/>
    </row>
    <row r="8288" spans="10:11" ht="15" customHeight="1" x14ac:dyDescent="0.25">
      <c r="J8288" s="175"/>
      <c r="K8288" s="175"/>
    </row>
    <row r="8289" spans="10:11" ht="15" customHeight="1" x14ac:dyDescent="0.25">
      <c r="J8289" s="175"/>
      <c r="K8289" s="175"/>
    </row>
    <row r="8290" spans="10:11" ht="15" customHeight="1" x14ac:dyDescent="0.25">
      <c r="J8290" s="175"/>
      <c r="K8290" s="175"/>
    </row>
    <row r="8291" spans="10:11" ht="15" customHeight="1" x14ac:dyDescent="0.25">
      <c r="J8291" s="175"/>
      <c r="K8291" s="175"/>
    </row>
    <row r="8292" spans="10:11" ht="15" customHeight="1" x14ac:dyDescent="0.25">
      <c r="J8292" s="175"/>
      <c r="K8292" s="175"/>
    </row>
    <row r="8293" spans="10:11" ht="15" customHeight="1" x14ac:dyDescent="0.25">
      <c r="J8293" s="175"/>
      <c r="K8293" s="175"/>
    </row>
    <row r="8294" spans="10:11" ht="15" customHeight="1" x14ac:dyDescent="0.25">
      <c r="J8294" s="175"/>
      <c r="K8294" s="175"/>
    </row>
    <row r="8295" spans="10:11" ht="15" customHeight="1" x14ac:dyDescent="0.25">
      <c r="J8295" s="175"/>
      <c r="K8295" s="175"/>
    </row>
    <row r="8296" spans="10:11" ht="15" customHeight="1" x14ac:dyDescent="0.25">
      <c r="J8296" s="175"/>
      <c r="K8296" s="175"/>
    </row>
    <row r="8297" spans="10:11" ht="15" customHeight="1" x14ac:dyDescent="0.25">
      <c r="J8297" s="175"/>
      <c r="K8297" s="175"/>
    </row>
    <row r="8298" spans="10:11" ht="15" customHeight="1" x14ac:dyDescent="0.25">
      <c r="J8298" s="175"/>
      <c r="K8298" s="175"/>
    </row>
    <row r="8299" spans="10:11" ht="15" customHeight="1" x14ac:dyDescent="0.25">
      <c r="J8299" s="175"/>
      <c r="K8299" s="175"/>
    </row>
    <row r="8300" spans="10:11" ht="15" customHeight="1" x14ac:dyDescent="0.25">
      <c r="J8300" s="175"/>
      <c r="K8300" s="175"/>
    </row>
    <row r="8301" spans="10:11" ht="15" customHeight="1" x14ac:dyDescent="0.25">
      <c r="J8301" s="175"/>
      <c r="K8301" s="175"/>
    </row>
    <row r="8302" spans="10:11" ht="15" customHeight="1" x14ac:dyDescent="0.25">
      <c r="J8302" s="175"/>
      <c r="K8302" s="175"/>
    </row>
    <row r="8303" spans="10:11" ht="15" customHeight="1" x14ac:dyDescent="0.25">
      <c r="J8303" s="175"/>
      <c r="K8303" s="175"/>
    </row>
    <row r="8304" spans="10:11" ht="15" customHeight="1" x14ac:dyDescent="0.25">
      <c r="J8304" s="175"/>
      <c r="K8304" s="175"/>
    </row>
    <row r="8305" spans="10:11" ht="15" customHeight="1" x14ac:dyDescent="0.25">
      <c r="J8305" s="175"/>
      <c r="K8305" s="175"/>
    </row>
    <row r="8306" spans="10:11" ht="15" customHeight="1" x14ac:dyDescent="0.25">
      <c r="J8306" s="175"/>
      <c r="K8306" s="175"/>
    </row>
    <row r="8307" spans="10:11" ht="15" customHeight="1" x14ac:dyDescent="0.25">
      <c r="J8307" s="175"/>
      <c r="K8307" s="175"/>
    </row>
    <row r="8308" spans="10:11" ht="15" customHeight="1" x14ac:dyDescent="0.25">
      <c r="J8308" s="175"/>
      <c r="K8308" s="175"/>
    </row>
    <row r="8309" spans="10:11" ht="15" customHeight="1" x14ac:dyDescent="0.25">
      <c r="J8309" s="175"/>
      <c r="K8309" s="175"/>
    </row>
    <row r="8310" spans="10:11" ht="15" customHeight="1" x14ac:dyDescent="0.25">
      <c r="J8310" s="175"/>
      <c r="K8310" s="175"/>
    </row>
    <row r="8311" spans="10:11" ht="15" customHeight="1" x14ac:dyDescent="0.25">
      <c r="J8311" s="175"/>
      <c r="K8311" s="175"/>
    </row>
    <row r="8312" spans="10:11" ht="15" customHeight="1" x14ac:dyDescent="0.25">
      <c r="J8312" s="175"/>
      <c r="K8312" s="175"/>
    </row>
    <row r="8313" spans="10:11" ht="15" customHeight="1" x14ac:dyDescent="0.25">
      <c r="J8313" s="175"/>
      <c r="K8313" s="175"/>
    </row>
    <row r="8314" spans="10:11" ht="15" customHeight="1" x14ac:dyDescent="0.25">
      <c r="J8314" s="175"/>
      <c r="K8314" s="175"/>
    </row>
    <row r="8315" spans="10:11" ht="15" customHeight="1" x14ac:dyDescent="0.25">
      <c r="J8315" s="175"/>
      <c r="K8315" s="175"/>
    </row>
    <row r="8316" spans="10:11" ht="15" customHeight="1" x14ac:dyDescent="0.25">
      <c r="J8316" s="175"/>
      <c r="K8316" s="175"/>
    </row>
    <row r="8317" spans="10:11" ht="15" customHeight="1" x14ac:dyDescent="0.25">
      <c r="J8317" s="175"/>
      <c r="K8317" s="175"/>
    </row>
    <row r="8318" spans="10:11" ht="15" customHeight="1" x14ac:dyDescent="0.25">
      <c r="J8318" s="175"/>
      <c r="K8318" s="175"/>
    </row>
    <row r="8319" spans="10:11" ht="15" customHeight="1" x14ac:dyDescent="0.25">
      <c r="J8319" s="175"/>
      <c r="K8319" s="175"/>
    </row>
    <row r="8320" spans="10:11" ht="15" customHeight="1" x14ac:dyDescent="0.25">
      <c r="J8320" s="175"/>
      <c r="K8320" s="175"/>
    </row>
    <row r="8321" spans="10:11" ht="15" customHeight="1" x14ac:dyDescent="0.25">
      <c r="J8321" s="175"/>
      <c r="K8321" s="175"/>
    </row>
    <row r="8322" spans="10:11" ht="15" customHeight="1" x14ac:dyDescent="0.25">
      <c r="J8322" s="175"/>
      <c r="K8322" s="175"/>
    </row>
    <row r="8323" spans="10:11" ht="15" customHeight="1" x14ac:dyDescent="0.25">
      <c r="J8323" s="175"/>
      <c r="K8323" s="175"/>
    </row>
    <row r="8324" spans="10:11" ht="15" customHeight="1" x14ac:dyDescent="0.25">
      <c r="J8324" s="175"/>
      <c r="K8324" s="175"/>
    </row>
    <row r="8325" spans="10:11" ht="15" customHeight="1" x14ac:dyDescent="0.25">
      <c r="J8325" s="175"/>
      <c r="K8325" s="175"/>
    </row>
    <row r="8326" spans="10:11" ht="15" customHeight="1" x14ac:dyDescent="0.25">
      <c r="J8326" s="175"/>
      <c r="K8326" s="175"/>
    </row>
    <row r="8327" spans="10:11" ht="15" customHeight="1" x14ac:dyDescent="0.25">
      <c r="J8327" s="175"/>
      <c r="K8327" s="175"/>
    </row>
    <row r="8328" spans="10:11" ht="15" customHeight="1" x14ac:dyDescent="0.25">
      <c r="J8328" s="175"/>
      <c r="K8328" s="175"/>
    </row>
    <row r="8329" spans="10:11" ht="15" customHeight="1" x14ac:dyDescent="0.25">
      <c r="J8329" s="175"/>
      <c r="K8329" s="175"/>
    </row>
    <row r="8330" spans="10:11" ht="15" customHeight="1" x14ac:dyDescent="0.25">
      <c r="J8330" s="175"/>
      <c r="K8330" s="175"/>
    </row>
    <row r="8331" spans="10:11" ht="15" customHeight="1" x14ac:dyDescent="0.25">
      <c r="J8331" s="175"/>
      <c r="K8331" s="175"/>
    </row>
    <row r="8332" spans="10:11" ht="15" customHeight="1" x14ac:dyDescent="0.25">
      <c r="J8332" s="175"/>
      <c r="K8332" s="175"/>
    </row>
    <row r="8333" spans="10:11" ht="15" customHeight="1" x14ac:dyDescent="0.25">
      <c r="J8333" s="175"/>
      <c r="K8333" s="175"/>
    </row>
    <row r="8334" spans="10:11" ht="15" customHeight="1" x14ac:dyDescent="0.25">
      <c r="J8334" s="175"/>
      <c r="K8334" s="175"/>
    </row>
    <row r="8335" spans="10:11" ht="15" customHeight="1" x14ac:dyDescent="0.25">
      <c r="J8335" s="175"/>
      <c r="K8335" s="175"/>
    </row>
    <row r="8336" spans="10:11" ht="15" customHeight="1" x14ac:dyDescent="0.25">
      <c r="J8336" s="175"/>
      <c r="K8336" s="175"/>
    </row>
    <row r="8337" spans="10:11" ht="15" customHeight="1" x14ac:dyDescent="0.25">
      <c r="J8337" s="175"/>
      <c r="K8337" s="175"/>
    </row>
    <row r="8338" spans="10:11" ht="15" customHeight="1" x14ac:dyDescent="0.25">
      <c r="J8338" s="175"/>
      <c r="K8338" s="175"/>
    </row>
    <row r="8339" spans="10:11" ht="15" customHeight="1" x14ac:dyDescent="0.25">
      <c r="J8339" s="175"/>
      <c r="K8339" s="175"/>
    </row>
    <row r="8340" spans="10:11" ht="15" customHeight="1" x14ac:dyDescent="0.25">
      <c r="J8340" s="175"/>
      <c r="K8340" s="175"/>
    </row>
    <row r="8341" spans="10:11" ht="15" customHeight="1" x14ac:dyDescent="0.25">
      <c r="J8341" s="175"/>
      <c r="K8341" s="175"/>
    </row>
    <row r="8342" spans="10:11" ht="15" customHeight="1" x14ac:dyDescent="0.25">
      <c r="J8342" s="175"/>
      <c r="K8342" s="175"/>
    </row>
    <row r="8343" spans="10:11" ht="15" customHeight="1" x14ac:dyDescent="0.25">
      <c r="J8343" s="175"/>
      <c r="K8343" s="175"/>
    </row>
    <row r="8344" spans="10:11" ht="15" customHeight="1" x14ac:dyDescent="0.25">
      <c r="J8344" s="175"/>
      <c r="K8344" s="175"/>
    </row>
    <row r="8345" spans="10:11" ht="15" customHeight="1" x14ac:dyDescent="0.25">
      <c r="J8345" s="175"/>
      <c r="K8345" s="175"/>
    </row>
    <row r="8346" spans="10:11" ht="15" customHeight="1" x14ac:dyDescent="0.25">
      <c r="J8346" s="175"/>
      <c r="K8346" s="175"/>
    </row>
    <row r="8347" spans="10:11" ht="15" customHeight="1" x14ac:dyDescent="0.25">
      <c r="J8347" s="175"/>
      <c r="K8347" s="175"/>
    </row>
    <row r="8348" spans="10:11" ht="15" customHeight="1" x14ac:dyDescent="0.25">
      <c r="J8348" s="175"/>
      <c r="K8348" s="175"/>
    </row>
    <row r="8349" spans="10:11" ht="15" customHeight="1" x14ac:dyDescent="0.25">
      <c r="J8349" s="175"/>
      <c r="K8349" s="175"/>
    </row>
    <row r="8350" spans="10:11" ht="15" customHeight="1" x14ac:dyDescent="0.25">
      <c r="J8350" s="175"/>
      <c r="K8350" s="175"/>
    </row>
    <row r="8351" spans="10:11" ht="15" customHeight="1" x14ac:dyDescent="0.25">
      <c r="J8351" s="175"/>
      <c r="K8351" s="175"/>
    </row>
    <row r="8352" spans="10:11" ht="15" customHeight="1" x14ac:dyDescent="0.25">
      <c r="J8352" s="175"/>
      <c r="K8352" s="175"/>
    </row>
    <row r="8353" spans="10:11" ht="15" customHeight="1" x14ac:dyDescent="0.25">
      <c r="J8353" s="175"/>
      <c r="K8353" s="175"/>
    </row>
    <row r="8354" spans="10:11" ht="15" customHeight="1" x14ac:dyDescent="0.25">
      <c r="J8354" s="175"/>
      <c r="K8354" s="175"/>
    </row>
    <row r="8355" spans="10:11" ht="15" customHeight="1" x14ac:dyDescent="0.25">
      <c r="J8355" s="175"/>
      <c r="K8355" s="175"/>
    </row>
    <row r="8356" spans="10:11" ht="15" customHeight="1" x14ac:dyDescent="0.25">
      <c r="J8356" s="175"/>
      <c r="K8356" s="175"/>
    </row>
    <row r="8357" spans="10:11" ht="15" customHeight="1" x14ac:dyDescent="0.25">
      <c r="J8357" s="175"/>
      <c r="K8357" s="175"/>
    </row>
    <row r="8358" spans="10:11" ht="15" customHeight="1" x14ac:dyDescent="0.25">
      <c r="J8358" s="175"/>
      <c r="K8358" s="175"/>
    </row>
    <row r="8359" spans="10:11" ht="15" customHeight="1" x14ac:dyDescent="0.25">
      <c r="J8359" s="175"/>
      <c r="K8359" s="175"/>
    </row>
    <row r="8360" spans="10:11" ht="15" customHeight="1" x14ac:dyDescent="0.25">
      <c r="J8360" s="175"/>
      <c r="K8360" s="175"/>
    </row>
    <row r="8361" spans="10:11" ht="15" customHeight="1" x14ac:dyDescent="0.25">
      <c r="J8361" s="175"/>
      <c r="K8361" s="175"/>
    </row>
    <row r="8362" spans="10:11" ht="15" customHeight="1" x14ac:dyDescent="0.25">
      <c r="J8362" s="175"/>
      <c r="K8362" s="175"/>
    </row>
    <row r="8363" spans="10:11" ht="15" customHeight="1" x14ac:dyDescent="0.25">
      <c r="J8363" s="175"/>
      <c r="K8363" s="175"/>
    </row>
    <row r="8364" spans="10:11" ht="15" customHeight="1" x14ac:dyDescent="0.25">
      <c r="J8364" s="175"/>
      <c r="K8364" s="175"/>
    </row>
    <row r="8365" spans="10:11" ht="15" customHeight="1" x14ac:dyDescent="0.25">
      <c r="J8365" s="175"/>
      <c r="K8365" s="175"/>
    </row>
    <row r="8366" spans="10:11" ht="15" customHeight="1" x14ac:dyDescent="0.25">
      <c r="J8366" s="175"/>
      <c r="K8366" s="175"/>
    </row>
    <row r="8367" spans="10:11" ht="15" customHeight="1" x14ac:dyDescent="0.25">
      <c r="J8367" s="175"/>
      <c r="K8367" s="175"/>
    </row>
    <row r="8368" spans="10:11" ht="15" customHeight="1" x14ac:dyDescent="0.25">
      <c r="J8368" s="175"/>
      <c r="K8368" s="175"/>
    </row>
    <row r="8369" spans="10:11" ht="15" customHeight="1" x14ac:dyDescent="0.25">
      <c r="J8369" s="175"/>
      <c r="K8369" s="175"/>
    </row>
    <row r="8370" spans="10:11" ht="15" customHeight="1" x14ac:dyDescent="0.25">
      <c r="J8370" s="175"/>
      <c r="K8370" s="175"/>
    </row>
    <row r="8371" spans="10:11" ht="15" customHeight="1" x14ac:dyDescent="0.25">
      <c r="J8371" s="175"/>
      <c r="K8371" s="175"/>
    </row>
    <row r="8372" spans="10:11" ht="15" customHeight="1" x14ac:dyDescent="0.25">
      <c r="J8372" s="175"/>
      <c r="K8372" s="175"/>
    </row>
    <row r="8373" spans="10:11" ht="15" customHeight="1" x14ac:dyDescent="0.25">
      <c r="J8373" s="175"/>
      <c r="K8373" s="175"/>
    </row>
    <row r="8374" spans="10:11" ht="15" customHeight="1" x14ac:dyDescent="0.25">
      <c r="J8374" s="175"/>
      <c r="K8374" s="175"/>
    </row>
    <row r="8375" spans="10:11" ht="15" customHeight="1" x14ac:dyDescent="0.25">
      <c r="J8375" s="175"/>
      <c r="K8375" s="175"/>
    </row>
    <row r="8376" spans="10:11" ht="15" customHeight="1" x14ac:dyDescent="0.25">
      <c r="J8376" s="175"/>
      <c r="K8376" s="175"/>
    </row>
    <row r="8377" spans="10:11" ht="15" customHeight="1" x14ac:dyDescent="0.25">
      <c r="J8377" s="175"/>
      <c r="K8377" s="175"/>
    </row>
    <row r="8378" spans="10:11" ht="15" customHeight="1" x14ac:dyDescent="0.25">
      <c r="J8378" s="175"/>
      <c r="K8378" s="175"/>
    </row>
    <row r="8379" spans="10:11" ht="15" customHeight="1" x14ac:dyDescent="0.25">
      <c r="J8379" s="175"/>
      <c r="K8379" s="175"/>
    </row>
    <row r="8380" spans="10:11" ht="15" customHeight="1" x14ac:dyDescent="0.25">
      <c r="J8380" s="175"/>
      <c r="K8380" s="175"/>
    </row>
    <row r="8381" spans="10:11" ht="15" customHeight="1" x14ac:dyDescent="0.25">
      <c r="J8381" s="175"/>
      <c r="K8381" s="175"/>
    </row>
    <row r="8382" spans="10:11" ht="15" customHeight="1" x14ac:dyDescent="0.25">
      <c r="J8382" s="175"/>
      <c r="K8382" s="175"/>
    </row>
    <row r="8383" spans="10:11" ht="15" customHeight="1" x14ac:dyDescent="0.25">
      <c r="J8383" s="175"/>
      <c r="K8383" s="175"/>
    </row>
    <row r="8384" spans="10:11" ht="15" customHeight="1" x14ac:dyDescent="0.25">
      <c r="J8384" s="175"/>
      <c r="K8384" s="175"/>
    </row>
    <row r="8385" spans="10:11" ht="15" customHeight="1" x14ac:dyDescent="0.25">
      <c r="J8385" s="175"/>
      <c r="K8385" s="175"/>
    </row>
    <row r="8386" spans="10:11" ht="15" customHeight="1" x14ac:dyDescent="0.25">
      <c r="J8386" s="175"/>
      <c r="K8386" s="175"/>
    </row>
    <row r="8387" spans="10:11" ht="15" customHeight="1" x14ac:dyDescent="0.25">
      <c r="J8387" s="175"/>
      <c r="K8387" s="175"/>
    </row>
    <row r="8388" spans="10:11" ht="15" customHeight="1" x14ac:dyDescent="0.25">
      <c r="J8388" s="175"/>
      <c r="K8388" s="175"/>
    </row>
    <row r="8389" spans="10:11" ht="15" customHeight="1" x14ac:dyDescent="0.25">
      <c r="J8389" s="175"/>
      <c r="K8389" s="175"/>
    </row>
    <row r="8390" spans="10:11" ht="15" customHeight="1" x14ac:dyDescent="0.25">
      <c r="J8390" s="175"/>
      <c r="K8390" s="175"/>
    </row>
    <row r="8391" spans="10:11" ht="15" customHeight="1" x14ac:dyDescent="0.25">
      <c r="J8391" s="175"/>
      <c r="K8391" s="175"/>
    </row>
    <row r="8392" spans="10:11" ht="15" customHeight="1" x14ac:dyDescent="0.25">
      <c r="J8392" s="175"/>
      <c r="K8392" s="175"/>
    </row>
    <row r="8393" spans="10:11" ht="15" customHeight="1" x14ac:dyDescent="0.25">
      <c r="J8393" s="175"/>
      <c r="K8393" s="175"/>
    </row>
    <row r="8394" spans="10:11" ht="15" customHeight="1" x14ac:dyDescent="0.25">
      <c r="J8394" s="175"/>
      <c r="K8394" s="175"/>
    </row>
    <row r="8395" spans="10:11" ht="15" customHeight="1" x14ac:dyDescent="0.25">
      <c r="J8395" s="175"/>
      <c r="K8395" s="175"/>
    </row>
    <row r="8396" spans="10:11" ht="15" customHeight="1" x14ac:dyDescent="0.25">
      <c r="J8396" s="175"/>
      <c r="K8396" s="175"/>
    </row>
    <row r="8397" spans="10:11" ht="15" customHeight="1" x14ac:dyDescent="0.25">
      <c r="J8397" s="175"/>
      <c r="K8397" s="175"/>
    </row>
    <row r="8398" spans="10:11" ht="15" customHeight="1" x14ac:dyDescent="0.25">
      <c r="J8398" s="175"/>
      <c r="K8398" s="175"/>
    </row>
    <row r="8399" spans="10:11" ht="15" customHeight="1" x14ac:dyDescent="0.25">
      <c r="J8399" s="175"/>
      <c r="K8399" s="175"/>
    </row>
    <row r="8400" spans="10:11" ht="15" customHeight="1" x14ac:dyDescent="0.25">
      <c r="J8400" s="175"/>
      <c r="K8400" s="175"/>
    </row>
    <row r="8401" spans="10:11" ht="15" customHeight="1" x14ac:dyDescent="0.25">
      <c r="J8401" s="175"/>
      <c r="K8401" s="175"/>
    </row>
    <row r="8402" spans="10:11" ht="15" customHeight="1" x14ac:dyDescent="0.25">
      <c r="J8402" s="175"/>
      <c r="K8402" s="175"/>
    </row>
    <row r="8403" spans="10:11" ht="15" customHeight="1" x14ac:dyDescent="0.25">
      <c r="J8403" s="175"/>
      <c r="K8403" s="175"/>
    </row>
    <row r="8404" spans="10:11" ht="15" customHeight="1" x14ac:dyDescent="0.25">
      <c r="J8404" s="175"/>
      <c r="K8404" s="175"/>
    </row>
    <row r="8405" spans="10:11" ht="15" customHeight="1" x14ac:dyDescent="0.25">
      <c r="J8405" s="175"/>
      <c r="K8405" s="175"/>
    </row>
    <row r="8406" spans="10:11" ht="15" customHeight="1" x14ac:dyDescent="0.25">
      <c r="J8406" s="175"/>
      <c r="K8406" s="175"/>
    </row>
    <row r="8407" spans="10:11" ht="15" customHeight="1" x14ac:dyDescent="0.25">
      <c r="J8407" s="175"/>
      <c r="K8407" s="175"/>
    </row>
    <row r="8408" spans="10:11" ht="15" customHeight="1" x14ac:dyDescent="0.25">
      <c r="J8408" s="175"/>
      <c r="K8408" s="175"/>
    </row>
    <row r="8409" spans="10:11" ht="15" customHeight="1" x14ac:dyDescent="0.25">
      <c r="J8409" s="175"/>
      <c r="K8409" s="175"/>
    </row>
    <row r="8410" spans="10:11" ht="15" customHeight="1" x14ac:dyDescent="0.25">
      <c r="J8410" s="175"/>
      <c r="K8410" s="175"/>
    </row>
    <row r="8411" spans="10:11" ht="15" customHeight="1" x14ac:dyDescent="0.25">
      <c r="J8411" s="175"/>
      <c r="K8411" s="175"/>
    </row>
    <row r="8412" spans="10:11" ht="15" customHeight="1" x14ac:dyDescent="0.25">
      <c r="J8412" s="175"/>
      <c r="K8412" s="175"/>
    </row>
    <row r="8413" spans="10:11" ht="15" customHeight="1" x14ac:dyDescent="0.25">
      <c r="J8413" s="175"/>
      <c r="K8413" s="175"/>
    </row>
    <row r="8414" spans="10:11" ht="15" customHeight="1" x14ac:dyDescent="0.25">
      <c r="J8414" s="175"/>
      <c r="K8414" s="175"/>
    </row>
    <row r="8415" spans="10:11" ht="15" customHeight="1" x14ac:dyDescent="0.25">
      <c r="J8415" s="175"/>
      <c r="K8415" s="175"/>
    </row>
    <row r="8416" spans="10:11" ht="15" customHeight="1" x14ac:dyDescent="0.25">
      <c r="J8416" s="175"/>
      <c r="K8416" s="175"/>
    </row>
    <row r="8417" spans="10:11" ht="15" customHeight="1" x14ac:dyDescent="0.25">
      <c r="J8417" s="175"/>
      <c r="K8417" s="175"/>
    </row>
    <row r="8418" spans="10:11" ht="15" customHeight="1" x14ac:dyDescent="0.25">
      <c r="J8418" s="175"/>
      <c r="K8418" s="175"/>
    </row>
    <row r="8419" spans="10:11" ht="15" customHeight="1" x14ac:dyDescent="0.25">
      <c r="J8419" s="175"/>
      <c r="K8419" s="175"/>
    </row>
    <row r="8420" spans="10:11" ht="15" customHeight="1" x14ac:dyDescent="0.25">
      <c r="J8420" s="175"/>
      <c r="K8420" s="175"/>
    </row>
    <row r="8421" spans="10:11" ht="15" customHeight="1" x14ac:dyDescent="0.25">
      <c r="J8421" s="175"/>
      <c r="K8421" s="175"/>
    </row>
    <row r="8422" spans="10:11" ht="15" customHeight="1" x14ac:dyDescent="0.25">
      <c r="J8422" s="175"/>
      <c r="K8422" s="175"/>
    </row>
    <row r="8423" spans="10:11" ht="15" customHeight="1" x14ac:dyDescent="0.25">
      <c r="J8423" s="175"/>
      <c r="K8423" s="175"/>
    </row>
    <row r="8424" spans="10:11" ht="15" customHeight="1" x14ac:dyDescent="0.25">
      <c r="J8424" s="175"/>
      <c r="K8424" s="175"/>
    </row>
    <row r="8425" spans="10:11" ht="15" customHeight="1" x14ac:dyDescent="0.25">
      <c r="J8425" s="175"/>
      <c r="K8425" s="175"/>
    </row>
    <row r="8426" spans="10:11" ht="15" customHeight="1" x14ac:dyDescent="0.25">
      <c r="J8426" s="175"/>
      <c r="K8426" s="175"/>
    </row>
    <row r="8427" spans="10:11" ht="15" customHeight="1" x14ac:dyDescent="0.25">
      <c r="J8427" s="175"/>
      <c r="K8427" s="175"/>
    </row>
    <row r="8428" spans="10:11" ht="15" customHeight="1" x14ac:dyDescent="0.25">
      <c r="J8428" s="175"/>
      <c r="K8428" s="175"/>
    </row>
    <row r="8429" spans="10:11" ht="15" customHeight="1" x14ac:dyDescent="0.25">
      <c r="J8429" s="175"/>
      <c r="K8429" s="175"/>
    </row>
    <row r="8430" spans="10:11" ht="15" customHeight="1" x14ac:dyDescent="0.25">
      <c r="J8430" s="175"/>
      <c r="K8430" s="175"/>
    </row>
    <row r="8431" spans="10:11" ht="15" customHeight="1" x14ac:dyDescent="0.25">
      <c r="J8431" s="175"/>
      <c r="K8431" s="175"/>
    </row>
    <row r="8432" spans="10:11" ht="15" customHeight="1" x14ac:dyDescent="0.25">
      <c r="J8432" s="175"/>
      <c r="K8432" s="175"/>
    </row>
    <row r="8433" spans="10:11" ht="15" customHeight="1" x14ac:dyDescent="0.25">
      <c r="J8433" s="175"/>
      <c r="K8433" s="175"/>
    </row>
    <row r="8434" spans="10:11" ht="15" customHeight="1" x14ac:dyDescent="0.25">
      <c r="J8434" s="175"/>
      <c r="K8434" s="175"/>
    </row>
    <row r="8435" spans="10:11" ht="15" customHeight="1" x14ac:dyDescent="0.25">
      <c r="J8435" s="175"/>
      <c r="K8435" s="175"/>
    </row>
    <row r="8436" spans="10:11" ht="15" customHeight="1" x14ac:dyDescent="0.25">
      <c r="J8436" s="175"/>
      <c r="K8436" s="175"/>
    </row>
    <row r="8437" spans="10:11" ht="15" customHeight="1" x14ac:dyDescent="0.25">
      <c r="J8437" s="175"/>
      <c r="K8437" s="175"/>
    </row>
    <row r="8438" spans="10:11" ht="15" customHeight="1" x14ac:dyDescent="0.25">
      <c r="J8438" s="175"/>
      <c r="K8438" s="175"/>
    </row>
    <row r="8439" spans="10:11" ht="15" customHeight="1" x14ac:dyDescent="0.25">
      <c r="J8439" s="175"/>
      <c r="K8439" s="175"/>
    </row>
    <row r="8440" spans="10:11" ht="15" customHeight="1" x14ac:dyDescent="0.25">
      <c r="J8440" s="175"/>
      <c r="K8440" s="175"/>
    </row>
    <row r="8441" spans="10:11" ht="15" customHeight="1" x14ac:dyDescent="0.25">
      <c r="J8441" s="175"/>
      <c r="K8441" s="175"/>
    </row>
    <row r="8442" spans="10:11" ht="15" customHeight="1" x14ac:dyDescent="0.25">
      <c r="J8442" s="175"/>
      <c r="K8442" s="175"/>
    </row>
    <row r="8443" spans="10:11" ht="15" customHeight="1" x14ac:dyDescent="0.25">
      <c r="J8443" s="175"/>
      <c r="K8443" s="175"/>
    </row>
    <row r="8444" spans="10:11" ht="15" customHeight="1" x14ac:dyDescent="0.25">
      <c r="J8444" s="175"/>
      <c r="K8444" s="175"/>
    </row>
    <row r="8445" spans="10:11" ht="15" customHeight="1" x14ac:dyDescent="0.25">
      <c r="J8445" s="175"/>
      <c r="K8445" s="175"/>
    </row>
    <row r="8446" spans="10:11" ht="15" customHeight="1" x14ac:dyDescent="0.25">
      <c r="J8446" s="175"/>
      <c r="K8446" s="175"/>
    </row>
    <row r="8447" spans="10:11" ht="15" customHeight="1" x14ac:dyDescent="0.25">
      <c r="J8447" s="175"/>
      <c r="K8447" s="175"/>
    </row>
    <row r="8448" spans="10:11" ht="15" customHeight="1" x14ac:dyDescent="0.25">
      <c r="J8448" s="175"/>
      <c r="K8448" s="175"/>
    </row>
    <row r="8449" spans="10:11" ht="15" customHeight="1" x14ac:dyDescent="0.25">
      <c r="J8449" s="175"/>
      <c r="K8449" s="175"/>
    </row>
    <row r="8450" spans="10:11" ht="15" customHeight="1" x14ac:dyDescent="0.25">
      <c r="J8450" s="175"/>
      <c r="K8450" s="175"/>
    </row>
    <row r="8451" spans="10:11" ht="15" customHeight="1" x14ac:dyDescent="0.25">
      <c r="J8451" s="175"/>
      <c r="K8451" s="175"/>
    </row>
    <row r="8452" spans="10:11" ht="15" customHeight="1" x14ac:dyDescent="0.25">
      <c r="J8452" s="175"/>
      <c r="K8452" s="175"/>
    </row>
    <row r="8453" spans="10:11" ht="15" customHeight="1" x14ac:dyDescent="0.25">
      <c r="J8453" s="175"/>
      <c r="K8453" s="175"/>
    </row>
    <row r="8454" spans="10:11" ht="15" customHeight="1" x14ac:dyDescent="0.25">
      <c r="J8454" s="175"/>
      <c r="K8454" s="175"/>
    </row>
    <row r="8455" spans="10:11" ht="15" customHeight="1" x14ac:dyDescent="0.25">
      <c r="J8455" s="175"/>
      <c r="K8455" s="175"/>
    </row>
    <row r="8456" spans="10:11" ht="15" customHeight="1" x14ac:dyDescent="0.25">
      <c r="J8456" s="175"/>
      <c r="K8456" s="175"/>
    </row>
    <row r="8457" spans="10:11" ht="15" customHeight="1" x14ac:dyDescent="0.25">
      <c r="J8457" s="175"/>
      <c r="K8457" s="175"/>
    </row>
    <row r="8458" spans="10:11" ht="15" customHeight="1" x14ac:dyDescent="0.25">
      <c r="J8458" s="175"/>
      <c r="K8458" s="175"/>
    </row>
    <row r="8459" spans="10:11" ht="15" customHeight="1" x14ac:dyDescent="0.25">
      <c r="J8459" s="175"/>
      <c r="K8459" s="175"/>
    </row>
    <row r="8460" spans="10:11" ht="15" customHeight="1" x14ac:dyDescent="0.25">
      <c r="J8460" s="175"/>
      <c r="K8460" s="175"/>
    </row>
    <row r="8461" spans="10:11" ht="15" customHeight="1" x14ac:dyDescent="0.25">
      <c r="J8461" s="175"/>
      <c r="K8461" s="175"/>
    </row>
    <row r="8462" spans="10:11" ht="15" customHeight="1" x14ac:dyDescent="0.25">
      <c r="J8462" s="175"/>
      <c r="K8462" s="175"/>
    </row>
    <row r="8463" spans="10:11" ht="15" customHeight="1" x14ac:dyDescent="0.25">
      <c r="J8463" s="175"/>
      <c r="K8463" s="175"/>
    </row>
    <row r="8464" spans="10:11" ht="15" customHeight="1" x14ac:dyDescent="0.25">
      <c r="J8464" s="175"/>
      <c r="K8464" s="175"/>
    </row>
    <row r="8465" spans="10:11" ht="15" customHeight="1" x14ac:dyDescent="0.25">
      <c r="J8465" s="175"/>
      <c r="K8465" s="175"/>
    </row>
    <row r="8466" spans="10:11" ht="15" customHeight="1" x14ac:dyDescent="0.25">
      <c r="J8466" s="175"/>
      <c r="K8466" s="175"/>
    </row>
    <row r="8467" spans="10:11" ht="15" customHeight="1" x14ac:dyDescent="0.25">
      <c r="J8467" s="175"/>
      <c r="K8467" s="175"/>
    </row>
    <row r="8468" spans="10:11" ht="15" customHeight="1" x14ac:dyDescent="0.25">
      <c r="J8468" s="175"/>
      <c r="K8468" s="175"/>
    </row>
    <row r="8469" spans="10:11" ht="15" customHeight="1" x14ac:dyDescent="0.25">
      <c r="J8469" s="175"/>
      <c r="K8469" s="175"/>
    </row>
    <row r="8470" spans="10:11" ht="15" customHeight="1" x14ac:dyDescent="0.25">
      <c r="J8470" s="175"/>
      <c r="K8470" s="175"/>
    </row>
    <row r="8471" spans="10:11" ht="15" customHeight="1" x14ac:dyDescent="0.25">
      <c r="J8471" s="175"/>
      <c r="K8471" s="175"/>
    </row>
    <row r="8472" spans="10:11" ht="15" customHeight="1" x14ac:dyDescent="0.25">
      <c r="J8472" s="175"/>
      <c r="K8472" s="175"/>
    </row>
    <row r="8473" spans="10:11" ht="15" customHeight="1" x14ac:dyDescent="0.25">
      <c r="J8473" s="175"/>
      <c r="K8473" s="175"/>
    </row>
    <row r="8474" spans="10:11" ht="15" customHeight="1" x14ac:dyDescent="0.25">
      <c r="J8474" s="175"/>
      <c r="K8474" s="175"/>
    </row>
    <row r="8475" spans="10:11" ht="15" customHeight="1" x14ac:dyDescent="0.25">
      <c r="J8475" s="175"/>
      <c r="K8475" s="175"/>
    </row>
    <row r="8476" spans="10:11" ht="15" customHeight="1" x14ac:dyDescent="0.25">
      <c r="J8476" s="175"/>
      <c r="K8476" s="175"/>
    </row>
    <row r="8477" spans="10:11" ht="15" customHeight="1" x14ac:dyDescent="0.25">
      <c r="J8477" s="175"/>
      <c r="K8477" s="175"/>
    </row>
    <row r="8478" spans="10:11" ht="15" customHeight="1" x14ac:dyDescent="0.25">
      <c r="J8478" s="175"/>
      <c r="K8478" s="175"/>
    </row>
    <row r="8479" spans="10:11" ht="15" customHeight="1" x14ac:dyDescent="0.25">
      <c r="J8479" s="175"/>
      <c r="K8479" s="175"/>
    </row>
    <row r="8480" spans="10:11" ht="15" customHeight="1" x14ac:dyDescent="0.25">
      <c r="J8480" s="175"/>
      <c r="K8480" s="175"/>
    </row>
    <row r="8481" spans="10:11" ht="15" customHeight="1" x14ac:dyDescent="0.25">
      <c r="J8481" s="175"/>
      <c r="K8481" s="175"/>
    </row>
    <row r="8482" spans="10:11" ht="15" customHeight="1" x14ac:dyDescent="0.25">
      <c r="J8482" s="175"/>
      <c r="K8482" s="175"/>
    </row>
    <row r="8483" spans="10:11" ht="15" customHeight="1" x14ac:dyDescent="0.25">
      <c r="J8483" s="175"/>
      <c r="K8483" s="175"/>
    </row>
    <row r="8484" spans="10:11" ht="15" customHeight="1" x14ac:dyDescent="0.25">
      <c r="J8484" s="175"/>
      <c r="K8484" s="175"/>
    </row>
    <row r="8485" spans="10:11" ht="15" customHeight="1" x14ac:dyDescent="0.25">
      <c r="J8485" s="175"/>
      <c r="K8485" s="175"/>
    </row>
    <row r="8486" spans="10:11" ht="15" customHeight="1" x14ac:dyDescent="0.25">
      <c r="J8486" s="175"/>
      <c r="K8486" s="175"/>
    </row>
    <row r="8487" spans="10:11" ht="15" customHeight="1" x14ac:dyDescent="0.25">
      <c r="J8487" s="175"/>
      <c r="K8487" s="175"/>
    </row>
    <row r="8488" spans="10:11" ht="15" customHeight="1" x14ac:dyDescent="0.25">
      <c r="J8488" s="175"/>
      <c r="K8488" s="175"/>
    </row>
    <row r="8489" spans="10:11" ht="15" customHeight="1" x14ac:dyDescent="0.25">
      <c r="J8489" s="175"/>
      <c r="K8489" s="175"/>
    </row>
    <row r="8490" spans="10:11" ht="15" customHeight="1" x14ac:dyDescent="0.25">
      <c r="J8490" s="175"/>
      <c r="K8490" s="175"/>
    </row>
    <row r="8491" spans="10:11" ht="15" customHeight="1" x14ac:dyDescent="0.25">
      <c r="J8491" s="175"/>
      <c r="K8491" s="175"/>
    </row>
    <row r="8492" spans="10:11" ht="15" customHeight="1" x14ac:dyDescent="0.25">
      <c r="J8492" s="175"/>
      <c r="K8492" s="175"/>
    </row>
    <row r="8493" spans="10:11" ht="15" customHeight="1" x14ac:dyDescent="0.25">
      <c r="J8493" s="175"/>
      <c r="K8493" s="175"/>
    </row>
    <row r="8494" spans="10:11" ht="15" customHeight="1" x14ac:dyDescent="0.25">
      <c r="J8494" s="175"/>
      <c r="K8494" s="175"/>
    </row>
    <row r="8495" spans="10:11" ht="15" customHeight="1" x14ac:dyDescent="0.25">
      <c r="J8495" s="175"/>
      <c r="K8495" s="175"/>
    </row>
    <row r="8496" spans="10:11" ht="15" customHeight="1" x14ac:dyDescent="0.25">
      <c r="J8496" s="175"/>
      <c r="K8496" s="175"/>
    </row>
    <row r="8497" spans="10:11" ht="15" customHeight="1" x14ac:dyDescent="0.25">
      <c r="J8497" s="175"/>
      <c r="K8497" s="175"/>
    </row>
    <row r="8498" spans="10:11" ht="15" customHeight="1" x14ac:dyDescent="0.25">
      <c r="J8498" s="175"/>
      <c r="K8498" s="175"/>
    </row>
    <row r="8499" spans="10:11" ht="15" customHeight="1" x14ac:dyDescent="0.25">
      <c r="J8499" s="175"/>
      <c r="K8499" s="175"/>
    </row>
    <row r="8500" spans="10:11" ht="15" customHeight="1" x14ac:dyDescent="0.25">
      <c r="J8500" s="175"/>
      <c r="K8500" s="175"/>
    </row>
    <row r="8501" spans="10:11" ht="15" customHeight="1" x14ac:dyDescent="0.25">
      <c r="J8501" s="175"/>
      <c r="K8501" s="175"/>
    </row>
    <row r="8502" spans="10:11" ht="15" customHeight="1" x14ac:dyDescent="0.25">
      <c r="J8502" s="175"/>
      <c r="K8502" s="175"/>
    </row>
    <row r="8503" spans="10:11" ht="15" customHeight="1" x14ac:dyDescent="0.25">
      <c r="J8503" s="175"/>
      <c r="K8503" s="175"/>
    </row>
    <row r="8504" spans="10:11" ht="15" customHeight="1" x14ac:dyDescent="0.25">
      <c r="J8504" s="175"/>
      <c r="K8504" s="175"/>
    </row>
    <row r="8505" spans="10:11" ht="15" customHeight="1" x14ac:dyDescent="0.25">
      <c r="J8505" s="175"/>
      <c r="K8505" s="175"/>
    </row>
    <row r="8506" spans="10:11" ht="15" customHeight="1" x14ac:dyDescent="0.25">
      <c r="J8506" s="175"/>
      <c r="K8506" s="175"/>
    </row>
    <row r="8507" spans="10:11" ht="15" customHeight="1" x14ac:dyDescent="0.25">
      <c r="J8507" s="175"/>
      <c r="K8507" s="175"/>
    </row>
    <row r="8508" spans="10:11" ht="15" customHeight="1" x14ac:dyDescent="0.25">
      <c r="J8508" s="175"/>
      <c r="K8508" s="175"/>
    </row>
    <row r="8509" spans="10:11" ht="15" customHeight="1" x14ac:dyDescent="0.25">
      <c r="J8509" s="175"/>
      <c r="K8509" s="175"/>
    </row>
    <row r="8510" spans="10:11" ht="15" customHeight="1" x14ac:dyDescent="0.25">
      <c r="J8510" s="175"/>
      <c r="K8510" s="175"/>
    </row>
    <row r="8511" spans="10:11" ht="15" customHeight="1" x14ac:dyDescent="0.25">
      <c r="J8511" s="175"/>
      <c r="K8511" s="175"/>
    </row>
    <row r="8512" spans="10:11" ht="15" customHeight="1" x14ac:dyDescent="0.25">
      <c r="J8512" s="175"/>
      <c r="K8512" s="175"/>
    </row>
    <row r="8513" spans="10:11" ht="15" customHeight="1" x14ac:dyDescent="0.25">
      <c r="J8513" s="175"/>
      <c r="K8513" s="175"/>
    </row>
    <row r="8514" spans="10:11" ht="15" customHeight="1" x14ac:dyDescent="0.25">
      <c r="J8514" s="175"/>
      <c r="K8514" s="175"/>
    </row>
    <row r="8515" spans="10:11" ht="15" customHeight="1" x14ac:dyDescent="0.25">
      <c r="J8515" s="175"/>
      <c r="K8515" s="175"/>
    </row>
    <row r="8516" spans="10:11" ht="15" customHeight="1" x14ac:dyDescent="0.25">
      <c r="J8516" s="175"/>
      <c r="K8516" s="175"/>
    </row>
    <row r="8517" spans="10:11" ht="15" customHeight="1" x14ac:dyDescent="0.25">
      <c r="J8517" s="175"/>
      <c r="K8517" s="175"/>
    </row>
    <row r="8518" spans="10:11" ht="15" customHeight="1" x14ac:dyDescent="0.25">
      <c r="J8518" s="175"/>
      <c r="K8518" s="175"/>
    </row>
    <row r="8519" spans="10:11" ht="15" customHeight="1" x14ac:dyDescent="0.25">
      <c r="J8519" s="175"/>
      <c r="K8519" s="175"/>
    </row>
    <row r="8520" spans="10:11" ht="15" customHeight="1" x14ac:dyDescent="0.25">
      <c r="J8520" s="175"/>
      <c r="K8520" s="175"/>
    </row>
    <row r="8521" spans="10:11" ht="15" customHeight="1" x14ac:dyDescent="0.25">
      <c r="J8521" s="175"/>
      <c r="K8521" s="175"/>
    </row>
    <row r="8522" spans="10:11" ht="15" customHeight="1" x14ac:dyDescent="0.25">
      <c r="J8522" s="175"/>
      <c r="K8522" s="175"/>
    </row>
    <row r="8523" spans="10:11" ht="15" customHeight="1" x14ac:dyDescent="0.25">
      <c r="J8523" s="175"/>
      <c r="K8523" s="175"/>
    </row>
    <row r="8524" spans="10:11" ht="15" customHeight="1" x14ac:dyDescent="0.25">
      <c r="J8524" s="175"/>
      <c r="K8524" s="175"/>
    </row>
    <row r="8525" spans="10:11" ht="15" customHeight="1" x14ac:dyDescent="0.25">
      <c r="J8525" s="175"/>
      <c r="K8525" s="175"/>
    </row>
    <row r="8526" spans="10:11" ht="15" customHeight="1" x14ac:dyDescent="0.25">
      <c r="J8526" s="175"/>
      <c r="K8526" s="175"/>
    </row>
    <row r="8527" spans="10:11" ht="15" customHeight="1" x14ac:dyDescent="0.25">
      <c r="J8527" s="175"/>
      <c r="K8527" s="175"/>
    </row>
    <row r="8528" spans="10:11" ht="15" customHeight="1" x14ac:dyDescent="0.25">
      <c r="J8528" s="175"/>
      <c r="K8528" s="175"/>
    </row>
    <row r="8529" spans="10:11" ht="15" customHeight="1" x14ac:dyDescent="0.25">
      <c r="J8529" s="175"/>
      <c r="K8529" s="175"/>
    </row>
    <row r="8530" spans="10:11" ht="15" customHeight="1" x14ac:dyDescent="0.25">
      <c r="J8530" s="175"/>
      <c r="K8530" s="175"/>
    </row>
    <row r="8531" spans="10:11" ht="15" customHeight="1" x14ac:dyDescent="0.25">
      <c r="J8531" s="175"/>
      <c r="K8531" s="175"/>
    </row>
    <row r="8532" spans="10:11" ht="15" customHeight="1" x14ac:dyDescent="0.25">
      <c r="J8532" s="175"/>
      <c r="K8532" s="175"/>
    </row>
    <row r="8533" spans="10:11" ht="15" customHeight="1" x14ac:dyDescent="0.25">
      <c r="J8533" s="175"/>
      <c r="K8533" s="175"/>
    </row>
    <row r="8534" spans="10:11" ht="15" customHeight="1" x14ac:dyDescent="0.25">
      <c r="J8534" s="175"/>
      <c r="K8534" s="175"/>
    </row>
    <row r="8535" spans="10:11" ht="15" customHeight="1" x14ac:dyDescent="0.25">
      <c r="J8535" s="175"/>
      <c r="K8535" s="175"/>
    </row>
    <row r="8536" spans="10:11" ht="15" customHeight="1" x14ac:dyDescent="0.25">
      <c r="J8536" s="175"/>
      <c r="K8536" s="175"/>
    </row>
    <row r="8537" spans="10:11" ht="15" customHeight="1" x14ac:dyDescent="0.25">
      <c r="J8537" s="175"/>
      <c r="K8537" s="175"/>
    </row>
    <row r="8538" spans="10:11" ht="15" customHeight="1" x14ac:dyDescent="0.25">
      <c r="J8538" s="175"/>
      <c r="K8538" s="175"/>
    </row>
    <row r="8539" spans="10:11" ht="15" customHeight="1" x14ac:dyDescent="0.25">
      <c r="J8539" s="175"/>
      <c r="K8539" s="175"/>
    </row>
    <row r="8540" spans="10:11" ht="15" customHeight="1" x14ac:dyDescent="0.25">
      <c r="J8540" s="175"/>
      <c r="K8540" s="175"/>
    </row>
    <row r="8541" spans="10:11" ht="15" customHeight="1" x14ac:dyDescent="0.25">
      <c r="J8541" s="175"/>
      <c r="K8541" s="175"/>
    </row>
    <row r="8542" spans="10:11" ht="15" customHeight="1" x14ac:dyDescent="0.25">
      <c r="J8542" s="175"/>
      <c r="K8542" s="175"/>
    </row>
    <row r="8543" spans="10:11" ht="15" customHeight="1" x14ac:dyDescent="0.25">
      <c r="J8543" s="175"/>
      <c r="K8543" s="175"/>
    </row>
    <row r="8544" spans="10:11" ht="15" customHeight="1" x14ac:dyDescent="0.25">
      <c r="J8544" s="175"/>
      <c r="K8544" s="175"/>
    </row>
    <row r="8545" spans="10:11" ht="15" customHeight="1" x14ac:dyDescent="0.25">
      <c r="J8545" s="175"/>
      <c r="K8545" s="175"/>
    </row>
    <row r="8546" spans="10:11" ht="15" customHeight="1" x14ac:dyDescent="0.25">
      <c r="J8546" s="175"/>
      <c r="K8546" s="175"/>
    </row>
    <row r="8547" spans="10:11" ht="15" customHeight="1" x14ac:dyDescent="0.25">
      <c r="J8547" s="175"/>
      <c r="K8547" s="175"/>
    </row>
    <row r="8548" spans="10:11" ht="15" customHeight="1" x14ac:dyDescent="0.25">
      <c r="J8548" s="175"/>
      <c r="K8548" s="175"/>
    </row>
    <row r="8549" spans="10:11" ht="15" customHeight="1" x14ac:dyDescent="0.25">
      <c r="J8549" s="175"/>
      <c r="K8549" s="175"/>
    </row>
    <row r="8550" spans="10:11" ht="15" customHeight="1" x14ac:dyDescent="0.25">
      <c r="J8550" s="175"/>
      <c r="K8550" s="175"/>
    </row>
    <row r="8551" spans="10:11" ht="15" customHeight="1" x14ac:dyDescent="0.25">
      <c r="J8551" s="175"/>
      <c r="K8551" s="175"/>
    </row>
    <row r="8552" spans="10:11" ht="15" customHeight="1" x14ac:dyDescent="0.25">
      <c r="J8552" s="175"/>
      <c r="K8552" s="175"/>
    </row>
    <row r="8553" spans="10:11" ht="15" customHeight="1" x14ac:dyDescent="0.25">
      <c r="J8553" s="175"/>
      <c r="K8553" s="175"/>
    </row>
    <row r="8554" spans="10:11" ht="15" customHeight="1" x14ac:dyDescent="0.25">
      <c r="J8554" s="175"/>
      <c r="K8554" s="175"/>
    </row>
    <row r="8555" spans="10:11" ht="15" customHeight="1" x14ac:dyDescent="0.25">
      <c r="J8555" s="175"/>
      <c r="K8555" s="175"/>
    </row>
    <row r="8556" spans="10:11" ht="15" customHeight="1" x14ac:dyDescent="0.25">
      <c r="J8556" s="175"/>
      <c r="K8556" s="175"/>
    </row>
    <row r="8557" spans="10:11" ht="15" customHeight="1" x14ac:dyDescent="0.25">
      <c r="J8557" s="175"/>
      <c r="K8557" s="175"/>
    </row>
    <row r="8558" spans="10:11" ht="15" customHeight="1" x14ac:dyDescent="0.25">
      <c r="J8558" s="175"/>
      <c r="K8558" s="175"/>
    </row>
    <row r="8559" spans="10:11" ht="15" customHeight="1" x14ac:dyDescent="0.25">
      <c r="J8559" s="175"/>
      <c r="K8559" s="175"/>
    </row>
    <row r="8560" spans="10:11" ht="15" customHeight="1" x14ac:dyDescent="0.25">
      <c r="J8560" s="175"/>
      <c r="K8560" s="175"/>
    </row>
    <row r="8561" spans="10:11" ht="15" customHeight="1" x14ac:dyDescent="0.25">
      <c r="J8561" s="175"/>
      <c r="K8561" s="175"/>
    </row>
    <row r="8562" spans="10:11" ht="15" customHeight="1" x14ac:dyDescent="0.25">
      <c r="J8562" s="175"/>
      <c r="K8562" s="175"/>
    </row>
    <row r="8563" spans="10:11" ht="15" customHeight="1" x14ac:dyDescent="0.25">
      <c r="J8563" s="175"/>
      <c r="K8563" s="175"/>
    </row>
    <row r="8564" spans="10:11" ht="15" customHeight="1" x14ac:dyDescent="0.25">
      <c r="J8564" s="175"/>
      <c r="K8564" s="175"/>
    </row>
    <row r="8565" spans="10:11" ht="15" customHeight="1" x14ac:dyDescent="0.25">
      <c r="J8565" s="175"/>
      <c r="K8565" s="175"/>
    </row>
    <row r="8566" spans="10:11" ht="15" customHeight="1" x14ac:dyDescent="0.25">
      <c r="J8566" s="175"/>
      <c r="K8566" s="175"/>
    </row>
    <row r="8567" spans="10:11" ht="15" customHeight="1" x14ac:dyDescent="0.25">
      <c r="J8567" s="175"/>
      <c r="K8567" s="175"/>
    </row>
    <row r="8568" spans="10:11" ht="15" customHeight="1" x14ac:dyDescent="0.25">
      <c r="J8568" s="175"/>
      <c r="K8568" s="175"/>
    </row>
    <row r="8569" spans="10:11" ht="15" customHeight="1" x14ac:dyDescent="0.25">
      <c r="J8569" s="175"/>
      <c r="K8569" s="175"/>
    </row>
    <row r="8570" spans="10:11" ht="15" customHeight="1" x14ac:dyDescent="0.25">
      <c r="J8570" s="175"/>
      <c r="K8570" s="175"/>
    </row>
    <row r="8571" spans="10:11" ht="15" customHeight="1" x14ac:dyDescent="0.25">
      <c r="J8571" s="175"/>
      <c r="K8571" s="175"/>
    </row>
    <row r="8572" spans="10:11" ht="15" customHeight="1" x14ac:dyDescent="0.25">
      <c r="J8572" s="175"/>
      <c r="K8572" s="175"/>
    </row>
    <row r="8573" spans="10:11" ht="15" customHeight="1" x14ac:dyDescent="0.25">
      <c r="J8573" s="175"/>
      <c r="K8573" s="175"/>
    </row>
    <row r="8574" spans="10:11" ht="15" customHeight="1" x14ac:dyDescent="0.25">
      <c r="J8574" s="175"/>
      <c r="K8574" s="175"/>
    </row>
    <row r="8575" spans="10:11" ht="15" customHeight="1" x14ac:dyDescent="0.25">
      <c r="J8575" s="175"/>
      <c r="K8575" s="175"/>
    </row>
    <row r="8576" spans="10:11" ht="15" customHeight="1" x14ac:dyDescent="0.25">
      <c r="J8576" s="175"/>
      <c r="K8576" s="175"/>
    </row>
    <row r="8577" spans="10:11" ht="15" customHeight="1" x14ac:dyDescent="0.25">
      <c r="J8577" s="175"/>
      <c r="K8577" s="175"/>
    </row>
    <row r="8578" spans="10:11" ht="15" customHeight="1" x14ac:dyDescent="0.25">
      <c r="J8578" s="175"/>
      <c r="K8578" s="175"/>
    </row>
    <row r="8579" spans="10:11" ht="15" customHeight="1" x14ac:dyDescent="0.25">
      <c r="J8579" s="175"/>
      <c r="K8579" s="175"/>
    </row>
    <row r="8580" spans="10:11" ht="15" customHeight="1" x14ac:dyDescent="0.25">
      <c r="J8580" s="175"/>
      <c r="K8580" s="175"/>
    </row>
    <row r="8581" spans="10:11" ht="15" customHeight="1" x14ac:dyDescent="0.25">
      <c r="J8581" s="175"/>
      <c r="K8581" s="175"/>
    </row>
    <row r="8582" spans="10:11" ht="15" customHeight="1" x14ac:dyDescent="0.25">
      <c r="J8582" s="175"/>
      <c r="K8582" s="175"/>
    </row>
    <row r="8583" spans="10:11" ht="15" customHeight="1" x14ac:dyDescent="0.25">
      <c r="J8583" s="175"/>
      <c r="K8583" s="175"/>
    </row>
    <row r="8584" spans="10:11" ht="15" customHeight="1" x14ac:dyDescent="0.25">
      <c r="J8584" s="175"/>
      <c r="K8584" s="175"/>
    </row>
    <row r="8585" spans="10:11" ht="15" customHeight="1" x14ac:dyDescent="0.25">
      <c r="J8585" s="175"/>
      <c r="K8585" s="175"/>
    </row>
    <row r="8586" spans="10:11" ht="15" customHeight="1" x14ac:dyDescent="0.25">
      <c r="J8586" s="175"/>
      <c r="K8586" s="175"/>
    </row>
    <row r="8587" spans="10:11" ht="15" customHeight="1" x14ac:dyDescent="0.25">
      <c r="J8587" s="175"/>
      <c r="K8587" s="175"/>
    </row>
    <row r="8588" spans="10:11" ht="15" customHeight="1" x14ac:dyDescent="0.25">
      <c r="J8588" s="175"/>
      <c r="K8588" s="175"/>
    </row>
    <row r="8589" spans="10:11" ht="15" customHeight="1" x14ac:dyDescent="0.25">
      <c r="J8589" s="175"/>
      <c r="K8589" s="175"/>
    </row>
    <row r="8590" spans="10:11" ht="15" customHeight="1" x14ac:dyDescent="0.25">
      <c r="J8590" s="175"/>
      <c r="K8590" s="175"/>
    </row>
    <row r="8591" spans="10:11" ht="15" customHeight="1" x14ac:dyDescent="0.25">
      <c r="J8591" s="175"/>
      <c r="K8591" s="175"/>
    </row>
    <row r="8592" spans="10:11" ht="15" customHeight="1" x14ac:dyDescent="0.25">
      <c r="J8592" s="175"/>
      <c r="K8592" s="175"/>
    </row>
    <row r="8593" spans="10:11" ht="15" customHeight="1" x14ac:dyDescent="0.25">
      <c r="J8593" s="175"/>
      <c r="K8593" s="175"/>
    </row>
    <row r="8594" spans="10:11" ht="15" customHeight="1" x14ac:dyDescent="0.25">
      <c r="J8594" s="175"/>
      <c r="K8594" s="175"/>
    </row>
    <row r="8595" spans="10:11" ht="15" customHeight="1" x14ac:dyDescent="0.25">
      <c r="J8595" s="175"/>
      <c r="K8595" s="175"/>
    </row>
    <row r="8596" spans="10:11" ht="15" customHeight="1" x14ac:dyDescent="0.25">
      <c r="J8596" s="175"/>
      <c r="K8596" s="175"/>
    </row>
    <row r="8597" spans="10:11" ht="15" customHeight="1" x14ac:dyDescent="0.25">
      <c r="J8597" s="175"/>
      <c r="K8597" s="175"/>
    </row>
    <row r="8598" spans="10:11" ht="15" customHeight="1" x14ac:dyDescent="0.25">
      <c r="J8598" s="175"/>
      <c r="K8598" s="175"/>
    </row>
    <row r="8599" spans="10:11" ht="15" customHeight="1" x14ac:dyDescent="0.25">
      <c r="J8599" s="175"/>
      <c r="K8599" s="175"/>
    </row>
    <row r="8600" spans="10:11" ht="15" customHeight="1" x14ac:dyDescent="0.25">
      <c r="J8600" s="175"/>
      <c r="K8600" s="175"/>
    </row>
    <row r="8601" spans="10:11" ht="15" customHeight="1" x14ac:dyDescent="0.25">
      <c r="J8601" s="175"/>
      <c r="K8601" s="175"/>
    </row>
    <row r="8602" spans="10:11" ht="15" customHeight="1" x14ac:dyDescent="0.25">
      <c r="J8602" s="175"/>
      <c r="K8602" s="175"/>
    </row>
    <row r="8603" spans="10:11" ht="15" customHeight="1" x14ac:dyDescent="0.25">
      <c r="J8603" s="175"/>
      <c r="K8603" s="175"/>
    </row>
    <row r="8604" spans="10:11" ht="15" customHeight="1" x14ac:dyDescent="0.25">
      <c r="J8604" s="175"/>
      <c r="K8604" s="175"/>
    </row>
    <row r="8605" spans="10:11" ht="15" customHeight="1" x14ac:dyDescent="0.25">
      <c r="J8605" s="175"/>
      <c r="K8605" s="175"/>
    </row>
    <row r="8606" spans="10:11" ht="15" customHeight="1" x14ac:dyDescent="0.25">
      <c r="J8606" s="175"/>
      <c r="K8606" s="175"/>
    </row>
    <row r="8607" spans="10:11" ht="15" customHeight="1" x14ac:dyDescent="0.25">
      <c r="J8607" s="175"/>
      <c r="K8607" s="175"/>
    </row>
    <row r="8608" spans="10:11" ht="15" customHeight="1" x14ac:dyDescent="0.25">
      <c r="J8608" s="175"/>
      <c r="K8608" s="175"/>
    </row>
    <row r="8609" spans="10:11" ht="15" customHeight="1" x14ac:dyDescent="0.25">
      <c r="J8609" s="175"/>
      <c r="K8609" s="175"/>
    </row>
    <row r="8610" spans="10:11" ht="15" customHeight="1" x14ac:dyDescent="0.25">
      <c r="J8610" s="175"/>
      <c r="K8610" s="175"/>
    </row>
    <row r="8611" spans="10:11" ht="15" customHeight="1" x14ac:dyDescent="0.25">
      <c r="J8611" s="175"/>
      <c r="K8611" s="175"/>
    </row>
    <row r="8612" spans="10:11" ht="15" customHeight="1" x14ac:dyDescent="0.25">
      <c r="J8612" s="175"/>
      <c r="K8612" s="175"/>
    </row>
    <row r="8613" spans="10:11" ht="15" customHeight="1" x14ac:dyDescent="0.25">
      <c r="J8613" s="175"/>
      <c r="K8613" s="175"/>
    </row>
    <row r="8614" spans="10:11" ht="15" customHeight="1" x14ac:dyDescent="0.25">
      <c r="J8614" s="175"/>
      <c r="K8614" s="175"/>
    </row>
    <row r="8615" spans="10:11" ht="15" customHeight="1" x14ac:dyDescent="0.25">
      <c r="J8615" s="175"/>
      <c r="K8615" s="175"/>
    </row>
    <row r="8616" spans="10:11" ht="15" customHeight="1" x14ac:dyDescent="0.25">
      <c r="J8616" s="175"/>
      <c r="K8616" s="175"/>
    </row>
    <row r="8617" spans="10:11" ht="15" customHeight="1" x14ac:dyDescent="0.25">
      <c r="J8617" s="175"/>
      <c r="K8617" s="175"/>
    </row>
    <row r="8618" spans="10:11" ht="15" customHeight="1" x14ac:dyDescent="0.25">
      <c r="J8618" s="175"/>
      <c r="K8618" s="175"/>
    </row>
    <row r="8619" spans="10:11" ht="15" customHeight="1" x14ac:dyDescent="0.25">
      <c r="J8619" s="175"/>
      <c r="K8619" s="175"/>
    </row>
    <row r="8620" spans="10:11" ht="15" customHeight="1" x14ac:dyDescent="0.25">
      <c r="J8620" s="175"/>
      <c r="K8620" s="175"/>
    </row>
    <row r="8621" spans="10:11" ht="15" customHeight="1" x14ac:dyDescent="0.25">
      <c r="J8621" s="175"/>
      <c r="K8621" s="175"/>
    </row>
    <row r="8622" spans="10:11" ht="15" customHeight="1" x14ac:dyDescent="0.25">
      <c r="J8622" s="175"/>
      <c r="K8622" s="175"/>
    </row>
    <row r="8623" spans="10:11" ht="15" customHeight="1" x14ac:dyDescent="0.25">
      <c r="J8623" s="175"/>
      <c r="K8623" s="175"/>
    </row>
    <row r="8624" spans="10:11" ht="15" customHeight="1" x14ac:dyDescent="0.25">
      <c r="J8624" s="175"/>
      <c r="K8624" s="175"/>
    </row>
    <row r="8625" spans="10:11" ht="15" customHeight="1" x14ac:dyDescent="0.25">
      <c r="J8625" s="175"/>
      <c r="K8625" s="175"/>
    </row>
    <row r="8626" spans="10:11" ht="15" customHeight="1" x14ac:dyDescent="0.25">
      <c r="J8626" s="175"/>
      <c r="K8626" s="175"/>
    </row>
    <row r="8627" spans="10:11" ht="15" customHeight="1" x14ac:dyDescent="0.25">
      <c r="J8627" s="175"/>
      <c r="K8627" s="175"/>
    </row>
    <row r="8628" spans="10:11" ht="15" customHeight="1" x14ac:dyDescent="0.25">
      <c r="J8628" s="175"/>
      <c r="K8628" s="175"/>
    </row>
    <row r="8629" spans="10:11" ht="15" customHeight="1" x14ac:dyDescent="0.25">
      <c r="J8629" s="175"/>
      <c r="K8629" s="175"/>
    </row>
    <row r="8630" spans="10:11" ht="15" customHeight="1" x14ac:dyDescent="0.25">
      <c r="J8630" s="175"/>
      <c r="K8630" s="175"/>
    </row>
    <row r="8631" spans="10:11" ht="15" customHeight="1" x14ac:dyDescent="0.25">
      <c r="J8631" s="175"/>
      <c r="K8631" s="175"/>
    </row>
    <row r="8632" spans="10:11" ht="15" customHeight="1" x14ac:dyDescent="0.25">
      <c r="J8632" s="175"/>
      <c r="K8632" s="175"/>
    </row>
    <row r="8633" spans="10:11" ht="15" customHeight="1" x14ac:dyDescent="0.25">
      <c r="J8633" s="175"/>
      <c r="K8633" s="175"/>
    </row>
    <row r="8634" spans="10:11" ht="15" customHeight="1" x14ac:dyDescent="0.25">
      <c r="J8634" s="175"/>
      <c r="K8634" s="175"/>
    </row>
    <row r="8635" spans="10:11" ht="15" customHeight="1" x14ac:dyDescent="0.25">
      <c r="J8635" s="175"/>
      <c r="K8635" s="175"/>
    </row>
    <row r="8636" spans="10:11" ht="15" customHeight="1" x14ac:dyDescent="0.25">
      <c r="J8636" s="175"/>
      <c r="K8636" s="175"/>
    </row>
    <row r="8637" spans="10:11" ht="15" customHeight="1" x14ac:dyDescent="0.25">
      <c r="J8637" s="175"/>
      <c r="K8637" s="175"/>
    </row>
    <row r="8638" spans="10:11" ht="15" customHeight="1" x14ac:dyDescent="0.25">
      <c r="J8638" s="175"/>
      <c r="K8638" s="175"/>
    </row>
    <row r="8639" spans="10:11" ht="15" customHeight="1" x14ac:dyDescent="0.25">
      <c r="J8639" s="175"/>
      <c r="K8639" s="175"/>
    </row>
    <row r="8640" spans="10:11" ht="15" customHeight="1" x14ac:dyDescent="0.25">
      <c r="J8640" s="175"/>
      <c r="K8640" s="175"/>
    </row>
    <row r="8641" spans="10:11" ht="15" customHeight="1" x14ac:dyDescent="0.25">
      <c r="J8641" s="175"/>
      <c r="K8641" s="175"/>
    </row>
    <row r="8642" spans="10:11" ht="15" customHeight="1" x14ac:dyDescent="0.25">
      <c r="J8642" s="175"/>
      <c r="K8642" s="175"/>
    </row>
    <row r="8643" spans="10:11" ht="15" customHeight="1" x14ac:dyDescent="0.25">
      <c r="J8643" s="175"/>
      <c r="K8643" s="175"/>
    </row>
    <row r="8644" spans="10:11" ht="15" customHeight="1" x14ac:dyDescent="0.25">
      <c r="J8644" s="175"/>
      <c r="K8644" s="175"/>
    </row>
    <row r="8645" spans="10:11" ht="15" customHeight="1" x14ac:dyDescent="0.25">
      <c r="J8645" s="175"/>
      <c r="K8645" s="175"/>
    </row>
    <row r="8646" spans="10:11" ht="15" customHeight="1" x14ac:dyDescent="0.25">
      <c r="J8646" s="175"/>
      <c r="K8646" s="175"/>
    </row>
    <row r="8647" spans="10:11" ht="15" customHeight="1" x14ac:dyDescent="0.25">
      <c r="J8647" s="175"/>
      <c r="K8647" s="175"/>
    </row>
    <row r="8648" spans="10:11" ht="15" customHeight="1" x14ac:dyDescent="0.25">
      <c r="J8648" s="175"/>
      <c r="K8648" s="175"/>
    </row>
    <row r="8649" spans="10:11" ht="15" customHeight="1" x14ac:dyDescent="0.25">
      <c r="J8649" s="175"/>
      <c r="K8649" s="175"/>
    </row>
    <row r="8650" spans="10:11" ht="15" customHeight="1" x14ac:dyDescent="0.25">
      <c r="J8650" s="175"/>
      <c r="K8650" s="175"/>
    </row>
    <row r="8651" spans="10:11" ht="15" customHeight="1" x14ac:dyDescent="0.25">
      <c r="J8651" s="175"/>
      <c r="K8651" s="175"/>
    </row>
    <row r="8652" spans="10:11" ht="15" customHeight="1" x14ac:dyDescent="0.25">
      <c r="J8652" s="175"/>
      <c r="K8652" s="175"/>
    </row>
    <row r="8653" spans="10:11" ht="15" customHeight="1" x14ac:dyDescent="0.25">
      <c r="J8653" s="175"/>
      <c r="K8653" s="175"/>
    </row>
    <row r="8654" spans="10:11" ht="15" customHeight="1" x14ac:dyDescent="0.25">
      <c r="J8654" s="175"/>
      <c r="K8654" s="175"/>
    </row>
    <row r="8655" spans="10:11" ht="15" customHeight="1" x14ac:dyDescent="0.25">
      <c r="J8655" s="175"/>
      <c r="K8655" s="175"/>
    </row>
    <row r="8656" spans="10:11" ht="15" customHeight="1" x14ac:dyDescent="0.25">
      <c r="J8656" s="175"/>
      <c r="K8656" s="175"/>
    </row>
    <row r="8657" spans="10:11" ht="15" customHeight="1" x14ac:dyDescent="0.25">
      <c r="J8657" s="175"/>
      <c r="K8657" s="175"/>
    </row>
    <row r="8658" spans="10:11" ht="15" customHeight="1" x14ac:dyDescent="0.25">
      <c r="J8658" s="175"/>
      <c r="K8658" s="175"/>
    </row>
    <row r="8659" spans="10:11" ht="15" customHeight="1" x14ac:dyDescent="0.25">
      <c r="J8659" s="175"/>
      <c r="K8659" s="175"/>
    </row>
    <row r="8660" spans="10:11" ht="15" customHeight="1" x14ac:dyDescent="0.25">
      <c r="J8660" s="175"/>
      <c r="K8660" s="175"/>
    </row>
    <row r="8661" spans="10:11" ht="15" customHeight="1" x14ac:dyDescent="0.25">
      <c r="J8661" s="175"/>
      <c r="K8661" s="175"/>
    </row>
    <row r="8662" spans="10:11" ht="15" customHeight="1" x14ac:dyDescent="0.25">
      <c r="J8662" s="175"/>
      <c r="K8662" s="175"/>
    </row>
    <row r="8663" spans="10:11" ht="15" customHeight="1" x14ac:dyDescent="0.25">
      <c r="J8663" s="175"/>
      <c r="K8663" s="175"/>
    </row>
    <row r="8664" spans="10:11" ht="15" customHeight="1" x14ac:dyDescent="0.25">
      <c r="J8664" s="175"/>
      <c r="K8664" s="175"/>
    </row>
    <row r="8665" spans="10:11" ht="15" customHeight="1" x14ac:dyDescent="0.25">
      <c r="J8665" s="175"/>
      <c r="K8665" s="175"/>
    </row>
    <row r="8666" spans="10:11" ht="15" customHeight="1" x14ac:dyDescent="0.25">
      <c r="J8666" s="175"/>
      <c r="K8666" s="175"/>
    </row>
    <row r="8667" spans="10:11" ht="15" customHeight="1" x14ac:dyDescent="0.25">
      <c r="J8667" s="175"/>
      <c r="K8667" s="175"/>
    </row>
    <row r="8668" spans="10:11" ht="15" customHeight="1" x14ac:dyDescent="0.25">
      <c r="J8668" s="175"/>
      <c r="K8668" s="175"/>
    </row>
    <row r="8669" spans="10:11" ht="15" customHeight="1" x14ac:dyDescent="0.25">
      <c r="J8669" s="175"/>
      <c r="K8669" s="175"/>
    </row>
    <row r="8670" spans="10:11" ht="15" customHeight="1" x14ac:dyDescent="0.25">
      <c r="J8670" s="175"/>
      <c r="K8670" s="175"/>
    </row>
    <row r="8671" spans="10:11" ht="15" customHeight="1" x14ac:dyDescent="0.25">
      <c r="J8671" s="175"/>
      <c r="K8671" s="175"/>
    </row>
    <row r="8672" spans="10:11" ht="15" customHeight="1" x14ac:dyDescent="0.25">
      <c r="J8672" s="175"/>
      <c r="K8672" s="175"/>
    </row>
    <row r="8673" spans="10:11" ht="15" customHeight="1" x14ac:dyDescent="0.25">
      <c r="J8673" s="175"/>
      <c r="K8673" s="175"/>
    </row>
    <row r="8674" spans="10:11" ht="15" customHeight="1" x14ac:dyDescent="0.25">
      <c r="J8674" s="175"/>
      <c r="K8674" s="175"/>
    </row>
    <row r="8675" spans="10:11" ht="15" customHeight="1" x14ac:dyDescent="0.25">
      <c r="J8675" s="175"/>
      <c r="K8675" s="175"/>
    </row>
    <row r="8676" spans="10:11" ht="15" customHeight="1" x14ac:dyDescent="0.25">
      <c r="J8676" s="175"/>
      <c r="K8676" s="175"/>
    </row>
    <row r="8677" spans="10:11" ht="15" customHeight="1" x14ac:dyDescent="0.25">
      <c r="J8677" s="175"/>
      <c r="K8677" s="175"/>
    </row>
    <row r="8678" spans="10:11" ht="15" customHeight="1" x14ac:dyDescent="0.25">
      <c r="J8678" s="175"/>
      <c r="K8678" s="175"/>
    </row>
    <row r="8679" spans="10:11" ht="15" customHeight="1" x14ac:dyDescent="0.25">
      <c r="J8679" s="175"/>
      <c r="K8679" s="175"/>
    </row>
    <row r="8680" spans="10:11" ht="15" customHeight="1" x14ac:dyDescent="0.25">
      <c r="J8680" s="175"/>
      <c r="K8680" s="175"/>
    </row>
    <row r="8681" spans="10:11" ht="15" customHeight="1" x14ac:dyDescent="0.25">
      <c r="J8681" s="175"/>
      <c r="K8681" s="175"/>
    </row>
    <row r="8682" spans="10:11" ht="15" customHeight="1" x14ac:dyDescent="0.25">
      <c r="J8682" s="175"/>
      <c r="K8682" s="175"/>
    </row>
    <row r="8683" spans="10:11" ht="15" customHeight="1" x14ac:dyDescent="0.25">
      <c r="J8683" s="175"/>
      <c r="K8683" s="175"/>
    </row>
    <row r="8684" spans="10:11" ht="15" customHeight="1" x14ac:dyDescent="0.25">
      <c r="J8684" s="175"/>
      <c r="K8684" s="175"/>
    </row>
    <row r="8685" spans="10:11" ht="15" customHeight="1" x14ac:dyDescent="0.25">
      <c r="J8685" s="175"/>
      <c r="K8685" s="175"/>
    </row>
    <row r="8686" spans="10:11" ht="15" customHeight="1" x14ac:dyDescent="0.25">
      <c r="J8686" s="175"/>
      <c r="K8686" s="175"/>
    </row>
    <row r="8687" spans="10:11" ht="15" customHeight="1" x14ac:dyDescent="0.25">
      <c r="J8687" s="175"/>
      <c r="K8687" s="175"/>
    </row>
    <row r="8688" spans="10:11" ht="15" customHeight="1" x14ac:dyDescent="0.25">
      <c r="J8688" s="175"/>
      <c r="K8688" s="175"/>
    </row>
    <row r="8689" spans="10:11" ht="15" customHeight="1" x14ac:dyDescent="0.25">
      <c r="J8689" s="175"/>
      <c r="K8689" s="175"/>
    </row>
    <row r="8690" spans="10:11" ht="15" customHeight="1" x14ac:dyDescent="0.25">
      <c r="J8690" s="175"/>
      <c r="K8690" s="175"/>
    </row>
    <row r="8691" spans="10:11" ht="15" customHeight="1" x14ac:dyDescent="0.25">
      <c r="J8691" s="175"/>
      <c r="K8691" s="175"/>
    </row>
    <row r="8692" spans="10:11" ht="15" customHeight="1" x14ac:dyDescent="0.25">
      <c r="J8692" s="175"/>
      <c r="K8692" s="175"/>
    </row>
    <row r="8693" spans="10:11" ht="15" customHeight="1" x14ac:dyDescent="0.25">
      <c r="J8693" s="175"/>
      <c r="K8693" s="175"/>
    </row>
    <row r="8694" spans="10:11" ht="15" customHeight="1" x14ac:dyDescent="0.25">
      <c r="J8694" s="175"/>
      <c r="K8694" s="175"/>
    </row>
    <row r="8695" spans="10:11" ht="15" customHeight="1" x14ac:dyDescent="0.25">
      <c r="J8695" s="175"/>
      <c r="K8695" s="175"/>
    </row>
    <row r="8696" spans="10:11" ht="15" customHeight="1" x14ac:dyDescent="0.25">
      <c r="J8696" s="175"/>
      <c r="K8696" s="175"/>
    </row>
    <row r="8697" spans="10:11" ht="15" customHeight="1" x14ac:dyDescent="0.25">
      <c r="J8697" s="175"/>
      <c r="K8697" s="175"/>
    </row>
    <row r="8698" spans="10:11" ht="15" customHeight="1" x14ac:dyDescent="0.25">
      <c r="J8698" s="175"/>
      <c r="K8698" s="175"/>
    </row>
    <row r="8699" spans="10:11" ht="15" customHeight="1" x14ac:dyDescent="0.25">
      <c r="J8699" s="175"/>
      <c r="K8699" s="175"/>
    </row>
    <row r="8700" spans="10:11" ht="15" customHeight="1" x14ac:dyDescent="0.25">
      <c r="J8700" s="175"/>
      <c r="K8700" s="175"/>
    </row>
    <row r="8701" spans="10:11" ht="15" customHeight="1" x14ac:dyDescent="0.25">
      <c r="J8701" s="175"/>
      <c r="K8701" s="175"/>
    </row>
    <row r="8702" spans="10:11" ht="15" customHeight="1" x14ac:dyDescent="0.25">
      <c r="J8702" s="175"/>
      <c r="K8702" s="175"/>
    </row>
    <row r="8703" spans="10:11" ht="15" customHeight="1" x14ac:dyDescent="0.25">
      <c r="J8703" s="175"/>
      <c r="K8703" s="175"/>
    </row>
    <row r="8704" spans="10:11" ht="15" customHeight="1" x14ac:dyDescent="0.25">
      <c r="J8704" s="175"/>
      <c r="K8704" s="175"/>
    </row>
    <row r="8705" spans="10:11" ht="15" customHeight="1" x14ac:dyDescent="0.25">
      <c r="J8705" s="175"/>
      <c r="K8705" s="175"/>
    </row>
    <row r="8706" spans="10:11" ht="15" customHeight="1" x14ac:dyDescent="0.25">
      <c r="J8706" s="175"/>
      <c r="K8706" s="175"/>
    </row>
    <row r="8707" spans="10:11" ht="15" customHeight="1" x14ac:dyDescent="0.25">
      <c r="J8707" s="175"/>
      <c r="K8707" s="175"/>
    </row>
    <row r="8708" spans="10:11" ht="15" customHeight="1" x14ac:dyDescent="0.25">
      <c r="J8708" s="175"/>
      <c r="K8708" s="175"/>
    </row>
    <row r="8709" spans="10:11" ht="15" customHeight="1" x14ac:dyDescent="0.25">
      <c r="J8709" s="175"/>
      <c r="K8709" s="175"/>
    </row>
    <row r="8710" spans="10:11" ht="15" customHeight="1" x14ac:dyDescent="0.25">
      <c r="J8710" s="175"/>
      <c r="K8710" s="175"/>
    </row>
    <row r="8711" spans="10:11" ht="15" customHeight="1" x14ac:dyDescent="0.25">
      <c r="J8711" s="175"/>
      <c r="K8711" s="175"/>
    </row>
    <row r="8712" spans="10:11" ht="15" customHeight="1" x14ac:dyDescent="0.25">
      <c r="J8712" s="175"/>
      <c r="K8712" s="175"/>
    </row>
    <row r="8713" spans="10:11" ht="15" customHeight="1" x14ac:dyDescent="0.25">
      <c r="J8713" s="175"/>
      <c r="K8713" s="175"/>
    </row>
    <row r="8714" spans="10:11" ht="15" customHeight="1" x14ac:dyDescent="0.25">
      <c r="J8714" s="175"/>
      <c r="K8714" s="175"/>
    </row>
    <row r="8715" spans="10:11" ht="15" customHeight="1" x14ac:dyDescent="0.25">
      <c r="J8715" s="175"/>
      <c r="K8715" s="175"/>
    </row>
    <row r="8716" spans="10:11" ht="15" customHeight="1" x14ac:dyDescent="0.25">
      <c r="J8716" s="175"/>
      <c r="K8716" s="175"/>
    </row>
    <row r="8717" spans="10:11" ht="15" customHeight="1" x14ac:dyDescent="0.25">
      <c r="J8717" s="175"/>
      <c r="K8717" s="175"/>
    </row>
    <row r="8718" spans="10:11" ht="15" customHeight="1" x14ac:dyDescent="0.25">
      <c r="J8718" s="175"/>
      <c r="K8718" s="175"/>
    </row>
    <row r="8719" spans="10:11" ht="15" customHeight="1" x14ac:dyDescent="0.25">
      <c r="J8719" s="175"/>
      <c r="K8719" s="175"/>
    </row>
    <row r="8720" spans="10:11" ht="15" customHeight="1" x14ac:dyDescent="0.25">
      <c r="J8720" s="175"/>
      <c r="K8720" s="175"/>
    </row>
    <row r="8721" spans="10:11" ht="15" customHeight="1" x14ac:dyDescent="0.25">
      <c r="J8721" s="175"/>
      <c r="K8721" s="175"/>
    </row>
    <row r="8722" spans="10:11" ht="15" customHeight="1" x14ac:dyDescent="0.25">
      <c r="J8722" s="175"/>
      <c r="K8722" s="175"/>
    </row>
    <row r="8723" spans="10:11" ht="15" customHeight="1" x14ac:dyDescent="0.25">
      <c r="J8723" s="175"/>
      <c r="K8723" s="175"/>
    </row>
    <row r="8724" spans="10:11" ht="15" customHeight="1" x14ac:dyDescent="0.25">
      <c r="J8724" s="175"/>
      <c r="K8724" s="175"/>
    </row>
    <row r="8725" spans="10:11" ht="15" customHeight="1" x14ac:dyDescent="0.25">
      <c r="J8725" s="175"/>
      <c r="K8725" s="175"/>
    </row>
    <row r="8726" spans="10:11" ht="15" customHeight="1" x14ac:dyDescent="0.25">
      <c r="J8726" s="175"/>
      <c r="K8726" s="175"/>
    </row>
    <row r="8727" spans="10:11" ht="15" customHeight="1" x14ac:dyDescent="0.25">
      <c r="J8727" s="175"/>
      <c r="K8727" s="175"/>
    </row>
    <row r="8728" spans="10:11" ht="15" customHeight="1" x14ac:dyDescent="0.25">
      <c r="J8728" s="175"/>
      <c r="K8728" s="175"/>
    </row>
    <row r="8729" spans="10:11" ht="15" customHeight="1" x14ac:dyDescent="0.25">
      <c r="J8729" s="175"/>
      <c r="K8729" s="175"/>
    </row>
    <row r="8730" spans="10:11" ht="15" customHeight="1" x14ac:dyDescent="0.25">
      <c r="J8730" s="175"/>
      <c r="K8730" s="175"/>
    </row>
    <row r="8731" spans="10:11" ht="15" customHeight="1" x14ac:dyDescent="0.25">
      <c r="J8731" s="175"/>
      <c r="K8731" s="175"/>
    </row>
    <row r="8732" spans="10:11" ht="15" customHeight="1" x14ac:dyDescent="0.25">
      <c r="J8732" s="175"/>
      <c r="K8732" s="175"/>
    </row>
    <row r="8733" spans="10:11" ht="15" customHeight="1" x14ac:dyDescent="0.25">
      <c r="J8733" s="175"/>
      <c r="K8733" s="175"/>
    </row>
    <row r="8734" spans="10:11" ht="15" customHeight="1" x14ac:dyDescent="0.25">
      <c r="J8734" s="175"/>
      <c r="K8734" s="175"/>
    </row>
    <row r="8735" spans="10:11" ht="15" customHeight="1" x14ac:dyDescent="0.25">
      <c r="J8735" s="175"/>
      <c r="K8735" s="175"/>
    </row>
    <row r="8736" spans="10:11" ht="15" customHeight="1" x14ac:dyDescent="0.25">
      <c r="J8736" s="175"/>
      <c r="K8736" s="175"/>
    </row>
    <row r="8737" spans="10:11" ht="15" customHeight="1" x14ac:dyDescent="0.25">
      <c r="J8737" s="175"/>
      <c r="K8737" s="175"/>
    </row>
    <row r="8738" spans="10:11" ht="15" customHeight="1" x14ac:dyDescent="0.25">
      <c r="J8738" s="175"/>
      <c r="K8738" s="175"/>
    </row>
    <row r="8739" spans="10:11" ht="15" customHeight="1" x14ac:dyDescent="0.25">
      <c r="J8739" s="175"/>
      <c r="K8739" s="175"/>
    </row>
    <row r="8740" spans="10:11" ht="15" customHeight="1" x14ac:dyDescent="0.25">
      <c r="J8740" s="175"/>
      <c r="K8740" s="175"/>
    </row>
    <row r="8741" spans="10:11" ht="15" customHeight="1" x14ac:dyDescent="0.25">
      <c r="J8741" s="175"/>
      <c r="K8741" s="175"/>
    </row>
    <row r="8742" spans="10:11" ht="15" customHeight="1" x14ac:dyDescent="0.25">
      <c r="J8742" s="175"/>
      <c r="K8742" s="175"/>
    </row>
    <row r="8743" spans="10:11" ht="15" customHeight="1" x14ac:dyDescent="0.25">
      <c r="J8743" s="175"/>
      <c r="K8743" s="175"/>
    </row>
    <row r="8744" spans="10:11" ht="15" customHeight="1" x14ac:dyDescent="0.25">
      <c r="J8744" s="175"/>
      <c r="K8744" s="175"/>
    </row>
    <row r="8745" spans="10:11" ht="15" customHeight="1" x14ac:dyDescent="0.25">
      <c r="J8745" s="175"/>
      <c r="K8745" s="175"/>
    </row>
    <row r="8746" spans="10:11" ht="15" customHeight="1" x14ac:dyDescent="0.25">
      <c r="J8746" s="175"/>
      <c r="K8746" s="175"/>
    </row>
    <row r="8747" spans="10:11" ht="15" customHeight="1" x14ac:dyDescent="0.25">
      <c r="J8747" s="175"/>
      <c r="K8747" s="175"/>
    </row>
    <row r="8748" spans="10:11" ht="15" customHeight="1" x14ac:dyDescent="0.25">
      <c r="J8748" s="175"/>
      <c r="K8748" s="175"/>
    </row>
    <row r="8749" spans="10:11" ht="15" customHeight="1" x14ac:dyDescent="0.25">
      <c r="J8749" s="175"/>
      <c r="K8749" s="175"/>
    </row>
    <row r="8750" spans="10:11" ht="15" customHeight="1" x14ac:dyDescent="0.25">
      <c r="J8750" s="175"/>
      <c r="K8750" s="175"/>
    </row>
    <row r="8751" spans="10:11" ht="15" customHeight="1" x14ac:dyDescent="0.25">
      <c r="J8751" s="175"/>
      <c r="K8751" s="175"/>
    </row>
    <row r="8752" spans="10:11" ht="15" customHeight="1" x14ac:dyDescent="0.25">
      <c r="J8752" s="175"/>
      <c r="K8752" s="175"/>
    </row>
    <row r="8753" spans="10:11" ht="15" customHeight="1" x14ac:dyDescent="0.25">
      <c r="J8753" s="175"/>
      <c r="K8753" s="175"/>
    </row>
    <row r="8754" spans="10:11" ht="15" customHeight="1" x14ac:dyDescent="0.25">
      <c r="J8754" s="175"/>
      <c r="K8754" s="175"/>
    </row>
    <row r="8755" spans="10:11" ht="15" customHeight="1" x14ac:dyDescent="0.25">
      <c r="J8755" s="175"/>
      <c r="K8755" s="175"/>
    </row>
    <row r="8756" spans="10:11" ht="15" customHeight="1" x14ac:dyDescent="0.25">
      <c r="J8756" s="175"/>
      <c r="K8756" s="175"/>
    </row>
    <row r="8757" spans="10:11" ht="15" customHeight="1" x14ac:dyDescent="0.25">
      <c r="J8757" s="175"/>
      <c r="K8757" s="175"/>
    </row>
    <row r="8758" spans="10:11" ht="15" customHeight="1" x14ac:dyDescent="0.25">
      <c r="J8758" s="175"/>
      <c r="K8758" s="175"/>
    </row>
    <row r="8759" spans="10:11" ht="15" customHeight="1" x14ac:dyDescent="0.25">
      <c r="J8759" s="175"/>
      <c r="K8759" s="175"/>
    </row>
    <row r="8760" spans="10:11" ht="15" customHeight="1" x14ac:dyDescent="0.25">
      <c r="J8760" s="175"/>
      <c r="K8760" s="175"/>
    </row>
    <row r="8761" spans="10:11" ht="15" customHeight="1" x14ac:dyDescent="0.25">
      <c r="J8761" s="175"/>
      <c r="K8761" s="175"/>
    </row>
    <row r="8762" spans="10:11" ht="15" customHeight="1" x14ac:dyDescent="0.25">
      <c r="J8762" s="175"/>
      <c r="K8762" s="175"/>
    </row>
    <row r="8763" spans="10:11" ht="15" customHeight="1" x14ac:dyDescent="0.25">
      <c r="J8763" s="175"/>
      <c r="K8763" s="175"/>
    </row>
    <row r="8764" spans="10:11" ht="15" customHeight="1" x14ac:dyDescent="0.25">
      <c r="J8764" s="175"/>
      <c r="K8764" s="175"/>
    </row>
    <row r="8765" spans="10:11" ht="15" customHeight="1" x14ac:dyDescent="0.25">
      <c r="J8765" s="175"/>
      <c r="K8765" s="175"/>
    </row>
    <row r="8766" spans="10:11" ht="15" customHeight="1" x14ac:dyDescent="0.25">
      <c r="J8766" s="175"/>
      <c r="K8766" s="175"/>
    </row>
    <row r="8767" spans="10:11" ht="15" customHeight="1" x14ac:dyDescent="0.25">
      <c r="J8767" s="175"/>
      <c r="K8767" s="175"/>
    </row>
    <row r="8768" spans="10:11" ht="15" customHeight="1" x14ac:dyDescent="0.25">
      <c r="J8768" s="175"/>
      <c r="K8768" s="175"/>
    </row>
    <row r="8769" spans="10:11" ht="15" customHeight="1" x14ac:dyDescent="0.25">
      <c r="J8769" s="175"/>
      <c r="K8769" s="175"/>
    </row>
    <row r="8770" spans="10:11" ht="15" customHeight="1" x14ac:dyDescent="0.25">
      <c r="J8770" s="175"/>
      <c r="K8770" s="175"/>
    </row>
    <row r="8771" spans="10:11" ht="15" customHeight="1" x14ac:dyDescent="0.25">
      <c r="J8771" s="175"/>
      <c r="K8771" s="175"/>
    </row>
    <row r="8772" spans="10:11" ht="15" customHeight="1" x14ac:dyDescent="0.25">
      <c r="J8772" s="175"/>
      <c r="K8772" s="175"/>
    </row>
    <row r="8773" spans="10:11" ht="15" customHeight="1" x14ac:dyDescent="0.25">
      <c r="J8773" s="175"/>
      <c r="K8773" s="175"/>
    </row>
    <row r="8774" spans="10:11" ht="15" customHeight="1" x14ac:dyDescent="0.25">
      <c r="J8774" s="175"/>
      <c r="K8774" s="175"/>
    </row>
    <row r="8775" spans="10:11" ht="15" customHeight="1" x14ac:dyDescent="0.25">
      <c r="J8775" s="175"/>
      <c r="K8775" s="175"/>
    </row>
    <row r="8776" spans="10:11" ht="15" customHeight="1" x14ac:dyDescent="0.25">
      <c r="J8776" s="175"/>
      <c r="K8776" s="175"/>
    </row>
    <row r="8777" spans="10:11" ht="15" customHeight="1" x14ac:dyDescent="0.25">
      <c r="J8777" s="175"/>
      <c r="K8777" s="175"/>
    </row>
    <row r="8778" spans="10:11" ht="15" customHeight="1" x14ac:dyDescent="0.25">
      <c r="J8778" s="175"/>
      <c r="K8778" s="175"/>
    </row>
    <row r="8779" spans="10:11" ht="15" customHeight="1" x14ac:dyDescent="0.25">
      <c r="J8779" s="175"/>
      <c r="K8779" s="175"/>
    </row>
    <row r="8780" spans="10:11" ht="15" customHeight="1" x14ac:dyDescent="0.25">
      <c r="J8780" s="175"/>
      <c r="K8780" s="175"/>
    </row>
    <row r="8781" spans="10:11" ht="15" customHeight="1" x14ac:dyDescent="0.25">
      <c r="J8781" s="175"/>
      <c r="K8781" s="175"/>
    </row>
    <row r="8782" spans="10:11" ht="15" customHeight="1" x14ac:dyDescent="0.25">
      <c r="J8782" s="175"/>
      <c r="K8782" s="175"/>
    </row>
    <row r="8783" spans="10:11" ht="15" customHeight="1" x14ac:dyDescent="0.25">
      <c r="J8783" s="175"/>
      <c r="K8783" s="175"/>
    </row>
    <row r="8784" spans="10:11" ht="15" customHeight="1" x14ac:dyDescent="0.25">
      <c r="J8784" s="175"/>
      <c r="K8784" s="175"/>
    </row>
    <row r="8785" spans="10:11" ht="15" customHeight="1" x14ac:dyDescent="0.25">
      <c r="J8785" s="175"/>
      <c r="K8785" s="175"/>
    </row>
    <row r="8786" spans="10:11" ht="15" customHeight="1" x14ac:dyDescent="0.25">
      <c r="J8786" s="175"/>
      <c r="K8786" s="175"/>
    </row>
    <row r="8787" spans="10:11" ht="15" customHeight="1" x14ac:dyDescent="0.25">
      <c r="J8787" s="175"/>
      <c r="K8787" s="175"/>
    </row>
    <row r="8788" spans="10:11" ht="15" customHeight="1" x14ac:dyDescent="0.25">
      <c r="J8788" s="175"/>
      <c r="K8788" s="175"/>
    </row>
    <row r="8789" spans="10:11" ht="15" customHeight="1" x14ac:dyDescent="0.25">
      <c r="J8789" s="175"/>
      <c r="K8789" s="175"/>
    </row>
    <row r="8790" spans="10:11" ht="15" customHeight="1" x14ac:dyDescent="0.25">
      <c r="J8790" s="175"/>
      <c r="K8790" s="175"/>
    </row>
    <row r="8791" spans="10:11" ht="15" customHeight="1" x14ac:dyDescent="0.25">
      <c r="J8791" s="175"/>
      <c r="K8791" s="175"/>
    </row>
    <row r="8792" spans="10:11" ht="15" customHeight="1" x14ac:dyDescent="0.25">
      <c r="J8792" s="175"/>
      <c r="K8792" s="175"/>
    </row>
    <row r="8793" spans="10:11" ht="15" customHeight="1" x14ac:dyDescent="0.25">
      <c r="J8793" s="175"/>
      <c r="K8793" s="175"/>
    </row>
    <row r="8794" spans="10:11" ht="15" customHeight="1" x14ac:dyDescent="0.25">
      <c r="J8794" s="175"/>
      <c r="K8794" s="175"/>
    </row>
    <row r="8795" spans="10:11" ht="15" customHeight="1" x14ac:dyDescent="0.25">
      <c r="J8795" s="175"/>
      <c r="K8795" s="175"/>
    </row>
    <row r="8796" spans="10:11" ht="15" customHeight="1" x14ac:dyDescent="0.25">
      <c r="J8796" s="175"/>
      <c r="K8796" s="175"/>
    </row>
    <row r="8797" spans="10:11" ht="15" customHeight="1" x14ac:dyDescent="0.25">
      <c r="J8797" s="175"/>
      <c r="K8797" s="175"/>
    </row>
    <row r="8798" spans="10:11" ht="15" customHeight="1" x14ac:dyDescent="0.25">
      <c r="J8798" s="175"/>
      <c r="K8798" s="175"/>
    </row>
    <row r="8799" spans="10:11" ht="15" customHeight="1" x14ac:dyDescent="0.25">
      <c r="J8799" s="175"/>
      <c r="K8799" s="175"/>
    </row>
    <row r="8800" spans="10:11" ht="15" customHeight="1" x14ac:dyDescent="0.25">
      <c r="J8800" s="175"/>
      <c r="K8800" s="175"/>
    </row>
    <row r="8801" spans="10:11" ht="15" customHeight="1" x14ac:dyDescent="0.25">
      <c r="J8801" s="175"/>
      <c r="K8801" s="175"/>
    </row>
    <row r="8802" spans="10:11" ht="15" customHeight="1" x14ac:dyDescent="0.25">
      <c r="J8802" s="175"/>
      <c r="K8802" s="175"/>
    </row>
    <row r="8803" spans="10:11" ht="15" customHeight="1" x14ac:dyDescent="0.25">
      <c r="J8803" s="175"/>
      <c r="K8803" s="175"/>
    </row>
    <row r="8804" spans="10:11" ht="15" customHeight="1" x14ac:dyDescent="0.25">
      <c r="J8804" s="175"/>
      <c r="K8804" s="175"/>
    </row>
    <row r="8805" spans="10:11" ht="15" customHeight="1" x14ac:dyDescent="0.25">
      <c r="J8805" s="175"/>
      <c r="K8805" s="175"/>
    </row>
    <row r="8806" spans="10:11" ht="15" customHeight="1" x14ac:dyDescent="0.25">
      <c r="J8806" s="175"/>
      <c r="K8806" s="175"/>
    </row>
    <row r="8807" spans="10:11" ht="15" customHeight="1" x14ac:dyDescent="0.25">
      <c r="J8807" s="175"/>
      <c r="K8807" s="175"/>
    </row>
    <row r="8808" spans="10:11" ht="15" customHeight="1" x14ac:dyDescent="0.25">
      <c r="J8808" s="175"/>
      <c r="K8808" s="175"/>
    </row>
    <row r="8809" spans="10:11" ht="15" customHeight="1" x14ac:dyDescent="0.25">
      <c r="J8809" s="175"/>
      <c r="K8809" s="175"/>
    </row>
    <row r="8810" spans="10:11" ht="15" customHeight="1" x14ac:dyDescent="0.25">
      <c r="J8810" s="175"/>
      <c r="K8810" s="175"/>
    </row>
    <row r="8811" spans="10:11" ht="15" customHeight="1" x14ac:dyDescent="0.25">
      <c r="J8811" s="175"/>
      <c r="K8811" s="175"/>
    </row>
    <row r="8812" spans="10:11" ht="15" customHeight="1" x14ac:dyDescent="0.25">
      <c r="J8812" s="175"/>
      <c r="K8812" s="175"/>
    </row>
    <row r="8813" spans="10:11" ht="15" customHeight="1" x14ac:dyDescent="0.25">
      <c r="J8813" s="175"/>
      <c r="K8813" s="175"/>
    </row>
    <row r="8814" spans="10:11" ht="15" customHeight="1" x14ac:dyDescent="0.25">
      <c r="J8814" s="175"/>
      <c r="K8814" s="175"/>
    </row>
    <row r="8815" spans="10:11" ht="15" customHeight="1" x14ac:dyDescent="0.25">
      <c r="J8815" s="175"/>
      <c r="K8815" s="175"/>
    </row>
    <row r="8816" spans="10:11" ht="15" customHeight="1" x14ac:dyDescent="0.25">
      <c r="J8816" s="175"/>
      <c r="K8816" s="175"/>
    </row>
    <row r="8817" spans="10:11" ht="15" customHeight="1" x14ac:dyDescent="0.25">
      <c r="J8817" s="175"/>
      <c r="K8817" s="175"/>
    </row>
    <row r="8818" spans="10:11" ht="15" customHeight="1" x14ac:dyDescent="0.25">
      <c r="J8818" s="175"/>
      <c r="K8818" s="175"/>
    </row>
    <row r="8819" spans="10:11" ht="15" customHeight="1" x14ac:dyDescent="0.25">
      <c r="J8819" s="175"/>
      <c r="K8819" s="175"/>
    </row>
    <row r="8820" spans="10:11" ht="15" customHeight="1" x14ac:dyDescent="0.25">
      <c r="J8820" s="175"/>
      <c r="K8820" s="175"/>
    </row>
    <row r="8821" spans="10:11" ht="15" customHeight="1" x14ac:dyDescent="0.25">
      <c r="J8821" s="175"/>
      <c r="K8821" s="175"/>
    </row>
    <row r="8822" spans="10:11" ht="15" customHeight="1" x14ac:dyDescent="0.25">
      <c r="J8822" s="175"/>
      <c r="K8822" s="175"/>
    </row>
    <row r="8823" spans="10:11" ht="15" customHeight="1" x14ac:dyDescent="0.25">
      <c r="J8823" s="175"/>
      <c r="K8823" s="175"/>
    </row>
    <row r="8824" spans="10:11" ht="15" customHeight="1" x14ac:dyDescent="0.25">
      <c r="J8824" s="175"/>
      <c r="K8824" s="175"/>
    </row>
    <row r="8825" spans="10:11" ht="15" customHeight="1" x14ac:dyDescent="0.25">
      <c r="J8825" s="175"/>
      <c r="K8825" s="175"/>
    </row>
    <row r="8826" spans="10:11" ht="15" customHeight="1" x14ac:dyDescent="0.25">
      <c r="J8826" s="175"/>
      <c r="K8826" s="175"/>
    </row>
    <row r="8827" spans="10:11" ht="15" customHeight="1" x14ac:dyDescent="0.25">
      <c r="J8827" s="175"/>
      <c r="K8827" s="175"/>
    </row>
    <row r="8828" spans="10:11" ht="15" customHeight="1" x14ac:dyDescent="0.25">
      <c r="J8828" s="175"/>
      <c r="K8828" s="175"/>
    </row>
    <row r="8829" spans="10:11" ht="15" customHeight="1" x14ac:dyDescent="0.25">
      <c r="J8829" s="175"/>
      <c r="K8829" s="175"/>
    </row>
    <row r="8830" spans="10:11" ht="15" customHeight="1" x14ac:dyDescent="0.25">
      <c r="J8830" s="175"/>
      <c r="K8830" s="175"/>
    </row>
    <row r="8831" spans="10:11" ht="15" customHeight="1" x14ac:dyDescent="0.25">
      <c r="J8831" s="175"/>
      <c r="K8831" s="175"/>
    </row>
    <row r="8832" spans="10:11" ht="15" customHeight="1" x14ac:dyDescent="0.25">
      <c r="J8832" s="175"/>
      <c r="K8832" s="175"/>
    </row>
    <row r="8833" spans="10:11" ht="15" customHeight="1" x14ac:dyDescent="0.25">
      <c r="J8833" s="175"/>
      <c r="K8833" s="175"/>
    </row>
    <row r="8834" spans="10:11" ht="15" customHeight="1" x14ac:dyDescent="0.25">
      <c r="J8834" s="175"/>
      <c r="K8834" s="175"/>
    </row>
    <row r="8835" spans="10:11" ht="15" customHeight="1" x14ac:dyDescent="0.25">
      <c r="J8835" s="175"/>
      <c r="K8835" s="175"/>
    </row>
    <row r="8836" spans="10:11" ht="15" customHeight="1" x14ac:dyDescent="0.25">
      <c r="J8836" s="175"/>
      <c r="K8836" s="175"/>
    </row>
    <row r="8837" spans="10:11" ht="15" customHeight="1" x14ac:dyDescent="0.25">
      <c r="J8837" s="175"/>
      <c r="K8837" s="175"/>
    </row>
    <row r="8838" spans="10:11" ht="15" customHeight="1" x14ac:dyDescent="0.25">
      <c r="J8838" s="175"/>
      <c r="K8838" s="175"/>
    </row>
    <row r="8839" spans="10:11" ht="15" customHeight="1" x14ac:dyDescent="0.25">
      <c r="J8839" s="175"/>
      <c r="K8839" s="175"/>
    </row>
    <row r="8840" spans="10:11" ht="15" customHeight="1" x14ac:dyDescent="0.25">
      <c r="J8840" s="175"/>
      <c r="K8840" s="175"/>
    </row>
    <row r="8841" spans="10:11" ht="15" customHeight="1" x14ac:dyDescent="0.25">
      <c r="J8841" s="175"/>
      <c r="K8841" s="175"/>
    </row>
    <row r="8842" spans="10:11" ht="15" customHeight="1" x14ac:dyDescent="0.25">
      <c r="J8842" s="175"/>
      <c r="K8842" s="175"/>
    </row>
    <row r="8843" spans="10:11" ht="15" customHeight="1" x14ac:dyDescent="0.25">
      <c r="J8843" s="175"/>
      <c r="K8843" s="175"/>
    </row>
    <row r="8844" spans="10:11" ht="15" customHeight="1" x14ac:dyDescent="0.25">
      <c r="J8844" s="175"/>
      <c r="K8844" s="175"/>
    </row>
    <row r="8845" spans="10:11" ht="15" customHeight="1" x14ac:dyDescent="0.25">
      <c r="J8845" s="175"/>
      <c r="K8845" s="175"/>
    </row>
    <row r="8846" spans="10:11" ht="15" customHeight="1" x14ac:dyDescent="0.25">
      <c r="J8846" s="175"/>
      <c r="K8846" s="175"/>
    </row>
    <row r="8847" spans="10:11" ht="15" customHeight="1" x14ac:dyDescent="0.25">
      <c r="J8847" s="175"/>
      <c r="K8847" s="175"/>
    </row>
    <row r="8848" spans="10:11" ht="15" customHeight="1" x14ac:dyDescent="0.25">
      <c r="J8848" s="175"/>
      <c r="K8848" s="175"/>
    </row>
    <row r="8849" spans="10:11" ht="15" customHeight="1" x14ac:dyDescent="0.25">
      <c r="J8849" s="175"/>
      <c r="K8849" s="175"/>
    </row>
    <row r="8850" spans="10:11" ht="15" customHeight="1" x14ac:dyDescent="0.25">
      <c r="J8850" s="175"/>
      <c r="K8850" s="175"/>
    </row>
    <row r="8851" spans="10:11" ht="15" customHeight="1" x14ac:dyDescent="0.25">
      <c r="J8851" s="175"/>
      <c r="K8851" s="175"/>
    </row>
    <row r="8852" spans="10:11" ht="15" customHeight="1" x14ac:dyDescent="0.25">
      <c r="J8852" s="175"/>
      <c r="K8852" s="175"/>
    </row>
    <row r="8853" spans="10:11" ht="15" customHeight="1" x14ac:dyDescent="0.25">
      <c r="J8853" s="175"/>
      <c r="K8853" s="175"/>
    </row>
    <row r="8854" spans="10:11" ht="15" customHeight="1" x14ac:dyDescent="0.25">
      <c r="J8854" s="175"/>
      <c r="K8854" s="175"/>
    </row>
    <row r="8855" spans="10:11" ht="15" customHeight="1" x14ac:dyDescent="0.25">
      <c r="J8855" s="175"/>
      <c r="K8855" s="175"/>
    </row>
    <row r="8856" spans="10:11" ht="15" customHeight="1" x14ac:dyDescent="0.25">
      <c r="J8856" s="175"/>
      <c r="K8856" s="175"/>
    </row>
    <row r="8857" spans="10:11" ht="15" customHeight="1" x14ac:dyDescent="0.25">
      <c r="J8857" s="175"/>
      <c r="K8857" s="175"/>
    </row>
    <row r="8858" spans="10:11" ht="15" customHeight="1" x14ac:dyDescent="0.25">
      <c r="J8858" s="175"/>
      <c r="K8858" s="175"/>
    </row>
    <row r="8859" spans="10:11" ht="15" customHeight="1" x14ac:dyDescent="0.25">
      <c r="J8859" s="175"/>
      <c r="K8859" s="175"/>
    </row>
    <row r="8860" spans="10:11" ht="15" customHeight="1" x14ac:dyDescent="0.25">
      <c r="J8860" s="175"/>
      <c r="K8860" s="175"/>
    </row>
    <row r="8861" spans="10:11" ht="15" customHeight="1" x14ac:dyDescent="0.25">
      <c r="J8861" s="175"/>
      <c r="K8861" s="175"/>
    </row>
    <row r="8862" spans="10:11" ht="15" customHeight="1" x14ac:dyDescent="0.25">
      <c r="J8862" s="175"/>
      <c r="K8862" s="175"/>
    </row>
    <row r="8863" spans="10:11" ht="15" customHeight="1" x14ac:dyDescent="0.25">
      <c r="J8863" s="175"/>
      <c r="K8863" s="175"/>
    </row>
    <row r="8864" spans="10:11" ht="15" customHeight="1" x14ac:dyDescent="0.25">
      <c r="J8864" s="175"/>
      <c r="K8864" s="175"/>
    </row>
    <row r="8865" spans="10:11" ht="15" customHeight="1" x14ac:dyDescent="0.25">
      <c r="J8865" s="175"/>
      <c r="K8865" s="175"/>
    </row>
    <row r="8866" spans="10:11" ht="15" customHeight="1" x14ac:dyDescent="0.25">
      <c r="J8866" s="175"/>
      <c r="K8866" s="175"/>
    </row>
    <row r="8867" spans="10:11" ht="15" customHeight="1" x14ac:dyDescent="0.25">
      <c r="J8867" s="175"/>
      <c r="K8867" s="175"/>
    </row>
    <row r="8868" spans="10:11" ht="15" customHeight="1" x14ac:dyDescent="0.25">
      <c r="J8868" s="175"/>
      <c r="K8868" s="175"/>
    </row>
    <row r="8869" spans="10:11" ht="15" customHeight="1" x14ac:dyDescent="0.25">
      <c r="J8869" s="175"/>
      <c r="K8869" s="175"/>
    </row>
    <row r="8870" spans="10:11" ht="15" customHeight="1" x14ac:dyDescent="0.25">
      <c r="J8870" s="175"/>
      <c r="K8870" s="175"/>
    </row>
    <row r="8871" spans="10:11" ht="15" customHeight="1" x14ac:dyDescent="0.25">
      <c r="J8871" s="175"/>
      <c r="K8871" s="175"/>
    </row>
    <row r="8872" spans="10:11" ht="15" customHeight="1" x14ac:dyDescent="0.25">
      <c r="J8872" s="175"/>
      <c r="K8872" s="175"/>
    </row>
    <row r="8873" spans="10:11" ht="15" customHeight="1" x14ac:dyDescent="0.25">
      <c r="J8873" s="175"/>
      <c r="K8873" s="175"/>
    </row>
    <row r="8874" spans="10:11" ht="15" customHeight="1" x14ac:dyDescent="0.25">
      <c r="J8874" s="175"/>
      <c r="K8874" s="175"/>
    </row>
    <row r="8875" spans="10:11" ht="15" customHeight="1" x14ac:dyDescent="0.25">
      <c r="J8875" s="175"/>
      <c r="K8875" s="175"/>
    </row>
    <row r="8876" spans="10:11" ht="15" customHeight="1" x14ac:dyDescent="0.25">
      <c r="J8876" s="175"/>
      <c r="K8876" s="175"/>
    </row>
    <row r="8877" spans="10:11" ht="15" customHeight="1" x14ac:dyDescent="0.25">
      <c r="J8877" s="175"/>
      <c r="K8877" s="175"/>
    </row>
    <row r="8878" spans="10:11" ht="15" customHeight="1" x14ac:dyDescent="0.25">
      <c r="J8878" s="175"/>
      <c r="K8878" s="175"/>
    </row>
    <row r="8879" spans="10:11" ht="15" customHeight="1" x14ac:dyDescent="0.25">
      <c r="J8879" s="175"/>
      <c r="K8879" s="175"/>
    </row>
    <row r="8880" spans="10:11" ht="15" customHeight="1" x14ac:dyDescent="0.25">
      <c r="J8880" s="175"/>
      <c r="K8880" s="175"/>
    </row>
    <row r="8881" spans="10:11" ht="15" customHeight="1" x14ac:dyDescent="0.25">
      <c r="J8881" s="175"/>
      <c r="K8881" s="175"/>
    </row>
    <row r="8882" spans="10:11" ht="15" customHeight="1" x14ac:dyDescent="0.25">
      <c r="J8882" s="175"/>
      <c r="K8882" s="175"/>
    </row>
    <row r="8883" spans="10:11" ht="15" customHeight="1" x14ac:dyDescent="0.25">
      <c r="J8883" s="175"/>
      <c r="K8883" s="175"/>
    </row>
    <row r="8884" spans="10:11" ht="15" customHeight="1" x14ac:dyDescent="0.25">
      <c r="J8884" s="175"/>
      <c r="K8884" s="175"/>
    </row>
    <row r="8885" spans="10:11" ht="15" customHeight="1" x14ac:dyDescent="0.25">
      <c r="J8885" s="175"/>
      <c r="K8885" s="175"/>
    </row>
    <row r="8886" spans="10:11" ht="15" customHeight="1" x14ac:dyDescent="0.25">
      <c r="J8886" s="175"/>
      <c r="K8886" s="175"/>
    </row>
    <row r="8887" spans="10:11" ht="15" customHeight="1" x14ac:dyDescent="0.25">
      <c r="J8887" s="175"/>
      <c r="K8887" s="175"/>
    </row>
    <row r="8888" spans="10:11" ht="15" customHeight="1" x14ac:dyDescent="0.25">
      <c r="J8888" s="175"/>
      <c r="K8888" s="175"/>
    </row>
    <row r="8889" spans="10:11" ht="15" customHeight="1" x14ac:dyDescent="0.25">
      <c r="J8889" s="175"/>
      <c r="K8889" s="175"/>
    </row>
    <row r="8890" spans="10:11" ht="15" customHeight="1" x14ac:dyDescent="0.25">
      <c r="J8890" s="175"/>
      <c r="K8890" s="175"/>
    </row>
    <row r="8891" spans="10:11" ht="15" customHeight="1" x14ac:dyDescent="0.25">
      <c r="J8891" s="175"/>
      <c r="K8891" s="175"/>
    </row>
    <row r="8892" spans="10:11" ht="15" customHeight="1" x14ac:dyDescent="0.25">
      <c r="J8892" s="175"/>
      <c r="K8892" s="175"/>
    </row>
    <row r="8893" spans="10:11" ht="15" customHeight="1" x14ac:dyDescent="0.25">
      <c r="J8893" s="175"/>
      <c r="K8893" s="175"/>
    </row>
    <row r="8894" spans="10:11" ht="15" customHeight="1" x14ac:dyDescent="0.25">
      <c r="J8894" s="175"/>
      <c r="K8894" s="175"/>
    </row>
    <row r="8895" spans="10:11" ht="15" customHeight="1" x14ac:dyDescent="0.25">
      <c r="J8895" s="175"/>
      <c r="K8895" s="175"/>
    </row>
    <row r="8896" spans="10:11" ht="15" customHeight="1" x14ac:dyDescent="0.25">
      <c r="J8896" s="175"/>
      <c r="K8896" s="175"/>
    </row>
    <row r="8897" spans="10:11" ht="15" customHeight="1" x14ac:dyDescent="0.25">
      <c r="J8897" s="175"/>
      <c r="K8897" s="175"/>
    </row>
    <row r="8898" spans="10:11" ht="15" customHeight="1" x14ac:dyDescent="0.25">
      <c r="J8898" s="175"/>
      <c r="K8898" s="175"/>
    </row>
    <row r="8899" spans="10:11" ht="15" customHeight="1" x14ac:dyDescent="0.25">
      <c r="J8899" s="175"/>
      <c r="K8899" s="175"/>
    </row>
    <row r="8900" spans="10:11" ht="15" customHeight="1" x14ac:dyDescent="0.25">
      <c r="J8900" s="175"/>
      <c r="K8900" s="175"/>
    </row>
    <row r="8901" spans="10:11" ht="15" customHeight="1" x14ac:dyDescent="0.25">
      <c r="J8901" s="175"/>
      <c r="K8901" s="175"/>
    </row>
    <row r="8902" spans="10:11" ht="15" customHeight="1" x14ac:dyDescent="0.25">
      <c r="J8902" s="175"/>
      <c r="K8902" s="175"/>
    </row>
    <row r="8903" spans="10:11" ht="15" customHeight="1" x14ac:dyDescent="0.25">
      <c r="J8903" s="175"/>
      <c r="K8903" s="175"/>
    </row>
    <row r="8904" spans="10:11" ht="15" customHeight="1" x14ac:dyDescent="0.25">
      <c r="J8904" s="175"/>
      <c r="K8904" s="175"/>
    </row>
    <row r="8905" spans="10:11" ht="15" customHeight="1" x14ac:dyDescent="0.25">
      <c r="J8905" s="175"/>
      <c r="K8905" s="175"/>
    </row>
    <row r="8906" spans="10:11" ht="15" customHeight="1" x14ac:dyDescent="0.25">
      <c r="J8906" s="175"/>
      <c r="K8906" s="175"/>
    </row>
    <row r="8907" spans="10:11" ht="15" customHeight="1" x14ac:dyDescent="0.25">
      <c r="J8907" s="175"/>
      <c r="K8907" s="175"/>
    </row>
    <row r="8908" spans="10:11" ht="15" customHeight="1" x14ac:dyDescent="0.25">
      <c r="J8908" s="175"/>
      <c r="K8908" s="175"/>
    </row>
    <row r="8909" spans="10:11" ht="15" customHeight="1" x14ac:dyDescent="0.25">
      <c r="J8909" s="175"/>
      <c r="K8909" s="175"/>
    </row>
    <row r="8910" spans="10:11" ht="15" customHeight="1" x14ac:dyDescent="0.25">
      <c r="J8910" s="175"/>
      <c r="K8910" s="175"/>
    </row>
    <row r="8911" spans="10:11" ht="15" customHeight="1" x14ac:dyDescent="0.25">
      <c r="J8911" s="175"/>
      <c r="K8911" s="175"/>
    </row>
    <row r="8912" spans="10:11" ht="15" customHeight="1" x14ac:dyDescent="0.25">
      <c r="J8912" s="175"/>
      <c r="K8912" s="175"/>
    </row>
    <row r="8913" spans="10:11" ht="15" customHeight="1" x14ac:dyDescent="0.25">
      <c r="J8913" s="175"/>
      <c r="K8913" s="175"/>
    </row>
    <row r="8914" spans="10:11" ht="15" customHeight="1" x14ac:dyDescent="0.25">
      <c r="J8914" s="175"/>
      <c r="K8914" s="175"/>
    </row>
    <row r="8915" spans="10:11" ht="15" customHeight="1" x14ac:dyDescent="0.25">
      <c r="J8915" s="175"/>
      <c r="K8915" s="175"/>
    </row>
    <row r="8916" spans="10:11" ht="15" customHeight="1" x14ac:dyDescent="0.25">
      <c r="J8916" s="175"/>
      <c r="K8916" s="175"/>
    </row>
    <row r="8917" spans="10:11" ht="15" customHeight="1" x14ac:dyDescent="0.25">
      <c r="J8917" s="175"/>
      <c r="K8917" s="175"/>
    </row>
    <row r="8918" spans="10:11" ht="15" customHeight="1" x14ac:dyDescent="0.25">
      <c r="J8918" s="175"/>
      <c r="K8918" s="175"/>
    </row>
    <row r="8919" spans="10:11" ht="15" customHeight="1" x14ac:dyDescent="0.25">
      <c r="J8919" s="175"/>
      <c r="K8919" s="175"/>
    </row>
    <row r="8920" spans="10:11" ht="15" customHeight="1" x14ac:dyDescent="0.25">
      <c r="J8920" s="175"/>
      <c r="K8920" s="175"/>
    </row>
    <row r="8921" spans="10:11" ht="15" customHeight="1" x14ac:dyDescent="0.25">
      <c r="J8921" s="175"/>
      <c r="K8921" s="175"/>
    </row>
    <row r="8922" spans="10:11" ht="15" customHeight="1" x14ac:dyDescent="0.25">
      <c r="J8922" s="175"/>
      <c r="K8922" s="175"/>
    </row>
    <row r="8923" spans="10:11" ht="15" customHeight="1" x14ac:dyDescent="0.25">
      <c r="J8923" s="175"/>
      <c r="K8923" s="175"/>
    </row>
    <row r="8924" spans="10:11" ht="15" customHeight="1" x14ac:dyDescent="0.25">
      <c r="J8924" s="175"/>
      <c r="K8924" s="175"/>
    </row>
    <row r="8925" spans="10:11" ht="15" customHeight="1" x14ac:dyDescent="0.25">
      <c r="J8925" s="175"/>
      <c r="K8925" s="175"/>
    </row>
    <row r="8926" spans="10:11" ht="15" customHeight="1" x14ac:dyDescent="0.25">
      <c r="J8926" s="175"/>
      <c r="K8926" s="175"/>
    </row>
    <row r="8927" spans="10:11" ht="15" customHeight="1" x14ac:dyDescent="0.25">
      <c r="J8927" s="175"/>
      <c r="K8927" s="175"/>
    </row>
    <row r="8928" spans="10:11" ht="15" customHeight="1" x14ac:dyDescent="0.25">
      <c r="J8928" s="175"/>
      <c r="K8928" s="175"/>
    </row>
    <row r="8929" spans="10:11" ht="15" customHeight="1" x14ac:dyDescent="0.25">
      <c r="J8929" s="175"/>
      <c r="K8929" s="175"/>
    </row>
    <row r="8930" spans="10:11" ht="15" customHeight="1" x14ac:dyDescent="0.25">
      <c r="J8930" s="175"/>
      <c r="K8930" s="175"/>
    </row>
    <row r="8931" spans="10:11" ht="15" customHeight="1" x14ac:dyDescent="0.25">
      <c r="J8931" s="175"/>
      <c r="K8931" s="175"/>
    </row>
    <row r="8932" spans="10:11" ht="15" customHeight="1" x14ac:dyDescent="0.25">
      <c r="J8932" s="175"/>
      <c r="K8932" s="175"/>
    </row>
    <row r="8933" spans="10:11" ht="15" customHeight="1" x14ac:dyDescent="0.25">
      <c r="J8933" s="175"/>
      <c r="K8933" s="175"/>
    </row>
    <row r="8934" spans="10:11" ht="15" customHeight="1" x14ac:dyDescent="0.25">
      <c r="J8934" s="175"/>
      <c r="K8934" s="175"/>
    </row>
    <row r="8935" spans="10:11" ht="15" customHeight="1" x14ac:dyDescent="0.25">
      <c r="J8935" s="175"/>
      <c r="K8935" s="175"/>
    </row>
    <row r="8936" spans="10:11" ht="15" customHeight="1" x14ac:dyDescent="0.25">
      <c r="J8936" s="175"/>
      <c r="K8936" s="175"/>
    </row>
    <row r="8937" spans="10:11" ht="15" customHeight="1" x14ac:dyDescent="0.25">
      <c r="J8937" s="175"/>
      <c r="K8937" s="175"/>
    </row>
    <row r="8938" spans="10:11" ht="15" customHeight="1" x14ac:dyDescent="0.25">
      <c r="J8938" s="175"/>
      <c r="K8938" s="175"/>
    </row>
    <row r="8939" spans="10:11" ht="15" customHeight="1" x14ac:dyDescent="0.25">
      <c r="J8939" s="175"/>
      <c r="K8939" s="175"/>
    </row>
    <row r="8940" spans="10:11" ht="15" customHeight="1" x14ac:dyDescent="0.25">
      <c r="J8940" s="175"/>
      <c r="K8940" s="175"/>
    </row>
    <row r="8941" spans="10:11" ht="15" customHeight="1" x14ac:dyDescent="0.25">
      <c r="J8941" s="175"/>
      <c r="K8941" s="175"/>
    </row>
    <row r="8942" spans="10:11" ht="15" customHeight="1" x14ac:dyDescent="0.25">
      <c r="J8942" s="175"/>
      <c r="K8942" s="175"/>
    </row>
    <row r="8943" spans="10:11" ht="15" customHeight="1" x14ac:dyDescent="0.25">
      <c r="J8943" s="175"/>
      <c r="K8943" s="175"/>
    </row>
    <row r="8944" spans="10:11" ht="15" customHeight="1" x14ac:dyDescent="0.25">
      <c r="J8944" s="175"/>
      <c r="K8944" s="175"/>
    </row>
    <row r="8945" spans="10:11" ht="15" customHeight="1" x14ac:dyDescent="0.25">
      <c r="J8945" s="175"/>
      <c r="K8945" s="175"/>
    </row>
    <row r="8946" spans="10:11" ht="15" customHeight="1" x14ac:dyDescent="0.25">
      <c r="J8946" s="175"/>
      <c r="K8946" s="175"/>
    </row>
    <row r="8947" spans="10:11" ht="15" customHeight="1" x14ac:dyDescent="0.25">
      <c r="J8947" s="175"/>
      <c r="K8947" s="175"/>
    </row>
    <row r="8948" spans="10:11" ht="15" customHeight="1" x14ac:dyDescent="0.25">
      <c r="J8948" s="175"/>
      <c r="K8948" s="175"/>
    </row>
    <row r="8949" spans="10:11" ht="15" customHeight="1" x14ac:dyDescent="0.25">
      <c r="J8949" s="175"/>
      <c r="K8949" s="175"/>
    </row>
    <row r="8950" spans="10:11" ht="15" customHeight="1" x14ac:dyDescent="0.25">
      <c r="J8950" s="175"/>
      <c r="K8950" s="175"/>
    </row>
    <row r="8951" spans="10:11" ht="15" customHeight="1" x14ac:dyDescent="0.25">
      <c r="J8951" s="175"/>
      <c r="K8951" s="175"/>
    </row>
    <row r="8952" spans="10:11" ht="15" customHeight="1" x14ac:dyDescent="0.25">
      <c r="J8952" s="175"/>
      <c r="K8952" s="175"/>
    </row>
    <row r="8953" spans="10:11" ht="15" customHeight="1" x14ac:dyDescent="0.25">
      <c r="J8953" s="175"/>
      <c r="K8953" s="175"/>
    </row>
    <row r="8954" spans="10:11" ht="15" customHeight="1" x14ac:dyDescent="0.25">
      <c r="J8954" s="175"/>
      <c r="K8954" s="175"/>
    </row>
    <row r="8955" spans="10:11" ht="15" customHeight="1" x14ac:dyDescent="0.25">
      <c r="J8955" s="175"/>
      <c r="K8955" s="175"/>
    </row>
    <row r="8956" spans="10:11" ht="15" customHeight="1" x14ac:dyDescent="0.25">
      <c r="J8956" s="175"/>
      <c r="K8956" s="175"/>
    </row>
    <row r="8957" spans="10:11" ht="15" customHeight="1" x14ac:dyDescent="0.25">
      <c r="J8957" s="175"/>
      <c r="K8957" s="175"/>
    </row>
    <row r="8958" spans="10:11" ht="15" customHeight="1" x14ac:dyDescent="0.25">
      <c r="J8958" s="175"/>
      <c r="K8958" s="175"/>
    </row>
    <row r="8959" spans="10:11" ht="15" customHeight="1" x14ac:dyDescent="0.25">
      <c r="J8959" s="175"/>
      <c r="K8959" s="175"/>
    </row>
    <row r="8960" spans="10:11" ht="15" customHeight="1" x14ac:dyDescent="0.25">
      <c r="J8960" s="175"/>
      <c r="K8960" s="175"/>
    </row>
    <row r="8961" spans="10:11" ht="15" customHeight="1" x14ac:dyDescent="0.25">
      <c r="J8961" s="175"/>
      <c r="K8961" s="175"/>
    </row>
    <row r="8962" spans="10:11" ht="15" customHeight="1" x14ac:dyDescent="0.25">
      <c r="J8962" s="175"/>
      <c r="K8962" s="175"/>
    </row>
    <row r="8963" spans="10:11" ht="15" customHeight="1" x14ac:dyDescent="0.25">
      <c r="J8963" s="175"/>
      <c r="K8963" s="175"/>
    </row>
    <row r="8964" spans="10:11" ht="15" customHeight="1" x14ac:dyDescent="0.25">
      <c r="J8964" s="175"/>
      <c r="K8964" s="175"/>
    </row>
    <row r="8965" spans="10:11" ht="15" customHeight="1" x14ac:dyDescent="0.25">
      <c r="J8965" s="175"/>
      <c r="K8965" s="175"/>
    </row>
    <row r="8966" spans="10:11" ht="15" customHeight="1" x14ac:dyDescent="0.25">
      <c r="J8966" s="175"/>
      <c r="K8966" s="175"/>
    </row>
    <row r="8967" spans="10:11" ht="15" customHeight="1" x14ac:dyDescent="0.25">
      <c r="J8967" s="175"/>
      <c r="K8967" s="175"/>
    </row>
    <row r="8968" spans="10:11" ht="15" customHeight="1" x14ac:dyDescent="0.25">
      <c r="J8968" s="175"/>
      <c r="K8968" s="175"/>
    </row>
    <row r="8969" spans="10:11" ht="15" customHeight="1" x14ac:dyDescent="0.25">
      <c r="J8969" s="175"/>
      <c r="K8969" s="175"/>
    </row>
    <row r="8970" spans="10:11" ht="15" customHeight="1" x14ac:dyDescent="0.25">
      <c r="J8970" s="175"/>
      <c r="K8970" s="175"/>
    </row>
    <row r="8971" spans="10:11" ht="15" customHeight="1" x14ac:dyDescent="0.25">
      <c r="J8971" s="175"/>
      <c r="K8971" s="175"/>
    </row>
    <row r="8972" spans="10:11" ht="15" customHeight="1" x14ac:dyDescent="0.25">
      <c r="J8972" s="175"/>
      <c r="K8972" s="175"/>
    </row>
    <row r="8973" spans="10:11" ht="15" customHeight="1" x14ac:dyDescent="0.25">
      <c r="J8973" s="175"/>
      <c r="K8973" s="175"/>
    </row>
    <row r="8974" spans="10:11" ht="15" customHeight="1" x14ac:dyDescent="0.25">
      <c r="J8974" s="175"/>
      <c r="K8974" s="175"/>
    </row>
    <row r="8975" spans="10:11" ht="15" customHeight="1" x14ac:dyDescent="0.25">
      <c r="J8975" s="175"/>
      <c r="K8975" s="175"/>
    </row>
    <row r="8976" spans="10:11" ht="15" customHeight="1" x14ac:dyDescent="0.25">
      <c r="J8976" s="175"/>
      <c r="K8976" s="175"/>
    </row>
    <row r="8977" spans="10:11" ht="15" customHeight="1" x14ac:dyDescent="0.25">
      <c r="J8977" s="175"/>
      <c r="K8977" s="175"/>
    </row>
    <row r="8978" spans="10:11" ht="15" customHeight="1" x14ac:dyDescent="0.25">
      <c r="J8978" s="175"/>
      <c r="K8978" s="175"/>
    </row>
    <row r="8979" spans="10:11" ht="15" customHeight="1" x14ac:dyDescent="0.25">
      <c r="J8979" s="175"/>
      <c r="K8979" s="175"/>
    </row>
    <row r="8980" spans="10:11" ht="15" customHeight="1" x14ac:dyDescent="0.25">
      <c r="J8980" s="175"/>
      <c r="K8980" s="175"/>
    </row>
    <row r="8981" spans="10:11" ht="15" customHeight="1" x14ac:dyDescent="0.25">
      <c r="J8981" s="175"/>
      <c r="K8981" s="175"/>
    </row>
    <row r="8982" spans="10:11" ht="15" customHeight="1" x14ac:dyDescent="0.25">
      <c r="J8982" s="175"/>
      <c r="K8982" s="175"/>
    </row>
    <row r="8983" spans="10:11" ht="15" customHeight="1" x14ac:dyDescent="0.25">
      <c r="J8983" s="175"/>
      <c r="K8983" s="175"/>
    </row>
    <row r="8984" spans="10:11" ht="15" customHeight="1" x14ac:dyDescent="0.25">
      <c r="J8984" s="175"/>
      <c r="K8984" s="175"/>
    </row>
    <row r="8985" spans="10:11" ht="15" customHeight="1" x14ac:dyDescent="0.25">
      <c r="J8985" s="175"/>
      <c r="K8985" s="175"/>
    </row>
    <row r="8986" spans="10:11" ht="15" customHeight="1" x14ac:dyDescent="0.25">
      <c r="J8986" s="175"/>
      <c r="K8986" s="175"/>
    </row>
    <row r="8987" spans="10:11" ht="15" customHeight="1" x14ac:dyDescent="0.25">
      <c r="J8987" s="175"/>
      <c r="K8987" s="175"/>
    </row>
    <row r="8988" spans="10:11" ht="15" customHeight="1" x14ac:dyDescent="0.25">
      <c r="J8988" s="175"/>
      <c r="K8988" s="175"/>
    </row>
    <row r="8989" spans="10:11" ht="15" customHeight="1" x14ac:dyDescent="0.25">
      <c r="J8989" s="175"/>
      <c r="K8989" s="175"/>
    </row>
    <row r="8990" spans="10:11" ht="15" customHeight="1" x14ac:dyDescent="0.25">
      <c r="J8990" s="175"/>
      <c r="K8990" s="175"/>
    </row>
    <row r="8991" spans="10:11" ht="15" customHeight="1" x14ac:dyDescent="0.25">
      <c r="J8991" s="175"/>
      <c r="K8991" s="175"/>
    </row>
    <row r="8992" spans="10:11" ht="15" customHeight="1" x14ac:dyDescent="0.25">
      <c r="J8992" s="175"/>
      <c r="K8992" s="175"/>
    </row>
    <row r="8993" spans="10:11" ht="15" customHeight="1" x14ac:dyDescent="0.25">
      <c r="J8993" s="175"/>
      <c r="K8993" s="175"/>
    </row>
    <row r="8994" spans="10:11" ht="15" customHeight="1" x14ac:dyDescent="0.25">
      <c r="J8994" s="175"/>
      <c r="K8994" s="175"/>
    </row>
    <row r="8995" spans="10:11" ht="15" customHeight="1" x14ac:dyDescent="0.25">
      <c r="J8995" s="175"/>
      <c r="K8995" s="175"/>
    </row>
    <row r="8996" spans="10:11" ht="15" customHeight="1" x14ac:dyDescent="0.25">
      <c r="J8996" s="175"/>
      <c r="K8996" s="175"/>
    </row>
    <row r="8997" spans="10:11" ht="15" customHeight="1" x14ac:dyDescent="0.25">
      <c r="J8997" s="175"/>
      <c r="K8997" s="175"/>
    </row>
    <row r="8998" spans="10:11" ht="15" customHeight="1" x14ac:dyDescent="0.25">
      <c r="J8998" s="175"/>
      <c r="K8998" s="175"/>
    </row>
    <row r="8999" spans="10:11" ht="15" customHeight="1" x14ac:dyDescent="0.25">
      <c r="J8999" s="175"/>
      <c r="K8999" s="175"/>
    </row>
    <row r="9000" spans="10:11" ht="15" customHeight="1" x14ac:dyDescent="0.25">
      <c r="J9000" s="175"/>
      <c r="K9000" s="175"/>
    </row>
    <row r="9001" spans="10:11" ht="15" customHeight="1" x14ac:dyDescent="0.25">
      <c r="J9001" s="175"/>
      <c r="K9001" s="175"/>
    </row>
    <row r="9002" spans="10:11" ht="15" customHeight="1" x14ac:dyDescent="0.25">
      <c r="J9002" s="175"/>
      <c r="K9002" s="175"/>
    </row>
    <row r="9003" spans="10:11" ht="15" customHeight="1" x14ac:dyDescent="0.25">
      <c r="J9003" s="175"/>
      <c r="K9003" s="175"/>
    </row>
    <row r="9004" spans="10:11" ht="15" customHeight="1" x14ac:dyDescent="0.25">
      <c r="J9004" s="175"/>
      <c r="K9004" s="175"/>
    </row>
    <row r="9005" spans="10:11" ht="15" customHeight="1" x14ac:dyDescent="0.25">
      <c r="J9005" s="175"/>
      <c r="K9005" s="175"/>
    </row>
    <row r="9006" spans="10:11" ht="15" customHeight="1" x14ac:dyDescent="0.25">
      <c r="J9006" s="175"/>
      <c r="K9006" s="175"/>
    </row>
    <row r="9007" spans="10:11" ht="15" customHeight="1" x14ac:dyDescent="0.25">
      <c r="J9007" s="175"/>
      <c r="K9007" s="175"/>
    </row>
    <row r="9008" spans="10:11" ht="15" customHeight="1" x14ac:dyDescent="0.25">
      <c r="J9008" s="175"/>
      <c r="K9008" s="175"/>
    </row>
    <row r="9009" spans="10:11" ht="15" customHeight="1" x14ac:dyDescent="0.25">
      <c r="J9009" s="175"/>
      <c r="K9009" s="175"/>
    </row>
    <row r="9010" spans="10:11" ht="15" customHeight="1" x14ac:dyDescent="0.25">
      <c r="J9010" s="175"/>
      <c r="K9010" s="175"/>
    </row>
    <row r="9011" spans="10:11" ht="15" customHeight="1" x14ac:dyDescent="0.25">
      <c r="J9011" s="175"/>
      <c r="K9011" s="175"/>
    </row>
    <row r="9012" spans="10:11" ht="15" customHeight="1" x14ac:dyDescent="0.25">
      <c r="J9012" s="175"/>
      <c r="K9012" s="175"/>
    </row>
    <row r="9013" spans="10:11" ht="15" customHeight="1" x14ac:dyDescent="0.25">
      <c r="J9013" s="175"/>
      <c r="K9013" s="175"/>
    </row>
    <row r="9014" spans="10:11" ht="15" customHeight="1" x14ac:dyDescent="0.25">
      <c r="J9014" s="175"/>
      <c r="K9014" s="175"/>
    </row>
    <row r="9015" spans="10:11" ht="15" customHeight="1" x14ac:dyDescent="0.25">
      <c r="J9015" s="175"/>
      <c r="K9015" s="175"/>
    </row>
    <row r="9016" spans="10:11" ht="15" customHeight="1" x14ac:dyDescent="0.25">
      <c r="J9016" s="175"/>
      <c r="K9016" s="175"/>
    </row>
    <row r="9017" spans="10:11" ht="15" customHeight="1" x14ac:dyDescent="0.25">
      <c r="J9017" s="175"/>
      <c r="K9017" s="175"/>
    </row>
    <row r="9018" spans="10:11" ht="15" customHeight="1" x14ac:dyDescent="0.25">
      <c r="J9018" s="175"/>
      <c r="K9018" s="175"/>
    </row>
    <row r="9019" spans="10:11" ht="15" customHeight="1" x14ac:dyDescent="0.25">
      <c r="J9019" s="175"/>
      <c r="K9019" s="175"/>
    </row>
    <row r="9020" spans="10:11" ht="15" customHeight="1" x14ac:dyDescent="0.25">
      <c r="J9020" s="175"/>
      <c r="K9020" s="175"/>
    </row>
    <row r="9021" spans="10:11" ht="15" customHeight="1" x14ac:dyDescent="0.25">
      <c r="J9021" s="175"/>
      <c r="K9021" s="175"/>
    </row>
    <row r="9022" spans="10:11" ht="15" customHeight="1" x14ac:dyDescent="0.25">
      <c r="J9022" s="175"/>
      <c r="K9022" s="175"/>
    </row>
    <row r="9023" spans="10:11" ht="15" customHeight="1" x14ac:dyDescent="0.25">
      <c r="J9023" s="175"/>
      <c r="K9023" s="175"/>
    </row>
    <row r="9024" spans="10:11" ht="15" customHeight="1" x14ac:dyDescent="0.25">
      <c r="J9024" s="175"/>
      <c r="K9024" s="175"/>
    </row>
    <row r="9025" spans="10:11" ht="15" customHeight="1" x14ac:dyDescent="0.25">
      <c r="J9025" s="175"/>
      <c r="K9025" s="175"/>
    </row>
    <row r="9026" spans="10:11" ht="15" customHeight="1" x14ac:dyDescent="0.25">
      <c r="J9026" s="175"/>
      <c r="K9026" s="175"/>
    </row>
    <row r="9027" spans="10:11" ht="15" customHeight="1" x14ac:dyDescent="0.25">
      <c r="J9027" s="175"/>
      <c r="K9027" s="175"/>
    </row>
    <row r="9028" spans="10:11" ht="15" customHeight="1" x14ac:dyDescent="0.25">
      <c r="J9028" s="175"/>
      <c r="K9028" s="175"/>
    </row>
    <row r="9029" spans="10:11" ht="15" customHeight="1" x14ac:dyDescent="0.25">
      <c r="J9029" s="175"/>
      <c r="K9029" s="175"/>
    </row>
    <row r="9030" spans="10:11" ht="15" customHeight="1" x14ac:dyDescent="0.25">
      <c r="J9030" s="175"/>
      <c r="K9030" s="175"/>
    </row>
    <row r="9031" spans="10:11" ht="15" customHeight="1" x14ac:dyDescent="0.25">
      <c r="J9031" s="175"/>
      <c r="K9031" s="175"/>
    </row>
    <row r="9032" spans="10:11" ht="15" customHeight="1" x14ac:dyDescent="0.25">
      <c r="J9032" s="175"/>
      <c r="K9032" s="175"/>
    </row>
    <row r="9033" spans="10:11" ht="15" customHeight="1" x14ac:dyDescent="0.25">
      <c r="J9033" s="175"/>
      <c r="K9033" s="175"/>
    </row>
    <row r="9034" spans="10:11" ht="15" customHeight="1" x14ac:dyDescent="0.25">
      <c r="J9034" s="175"/>
      <c r="K9034" s="175"/>
    </row>
    <row r="9035" spans="10:11" ht="15" customHeight="1" x14ac:dyDescent="0.25">
      <c r="J9035" s="175"/>
      <c r="K9035" s="175"/>
    </row>
    <row r="9036" spans="10:11" ht="15" customHeight="1" x14ac:dyDescent="0.25">
      <c r="J9036" s="175"/>
      <c r="K9036" s="175"/>
    </row>
    <row r="9037" spans="10:11" ht="15" customHeight="1" x14ac:dyDescent="0.25">
      <c r="J9037" s="175"/>
      <c r="K9037" s="175"/>
    </row>
    <row r="9038" spans="10:11" ht="15" customHeight="1" x14ac:dyDescent="0.25">
      <c r="J9038" s="175"/>
      <c r="K9038" s="175"/>
    </row>
    <row r="9039" spans="10:11" ht="15" customHeight="1" x14ac:dyDescent="0.25">
      <c r="J9039" s="175"/>
      <c r="K9039" s="175"/>
    </row>
    <row r="9040" spans="10:11" ht="15" customHeight="1" x14ac:dyDescent="0.25">
      <c r="J9040" s="175"/>
      <c r="K9040" s="175"/>
    </row>
    <row r="9041" spans="10:11" ht="15" customHeight="1" x14ac:dyDescent="0.25">
      <c r="J9041" s="175"/>
      <c r="K9041" s="175"/>
    </row>
    <row r="9042" spans="10:11" ht="15" customHeight="1" x14ac:dyDescent="0.25">
      <c r="J9042" s="175"/>
      <c r="K9042" s="175"/>
    </row>
    <row r="9043" spans="10:11" ht="15" customHeight="1" x14ac:dyDescent="0.25">
      <c r="J9043" s="175"/>
      <c r="K9043" s="175"/>
    </row>
    <row r="9044" spans="10:11" ht="15" customHeight="1" x14ac:dyDescent="0.25">
      <c r="J9044" s="175"/>
      <c r="K9044" s="175"/>
    </row>
    <row r="9045" spans="10:11" ht="15" customHeight="1" x14ac:dyDescent="0.25">
      <c r="J9045" s="175"/>
      <c r="K9045" s="175"/>
    </row>
    <row r="9046" spans="10:11" ht="15" customHeight="1" x14ac:dyDescent="0.25">
      <c r="J9046" s="175"/>
      <c r="K9046" s="175"/>
    </row>
    <row r="9047" spans="10:11" ht="15" customHeight="1" x14ac:dyDescent="0.25">
      <c r="J9047" s="175"/>
      <c r="K9047" s="175"/>
    </row>
    <row r="9048" spans="10:11" ht="15" customHeight="1" x14ac:dyDescent="0.25">
      <c r="J9048" s="175"/>
      <c r="K9048" s="175"/>
    </row>
    <row r="9049" spans="10:11" ht="15" customHeight="1" x14ac:dyDescent="0.25">
      <c r="J9049" s="175"/>
      <c r="K9049" s="175"/>
    </row>
    <row r="9050" spans="10:11" ht="15" customHeight="1" x14ac:dyDescent="0.25">
      <c r="J9050" s="175"/>
      <c r="K9050" s="175"/>
    </row>
    <row r="9051" spans="10:11" ht="15" customHeight="1" x14ac:dyDescent="0.25">
      <c r="J9051" s="175"/>
      <c r="K9051" s="175"/>
    </row>
    <row r="9052" spans="10:11" ht="15" customHeight="1" x14ac:dyDescent="0.25">
      <c r="J9052" s="175"/>
      <c r="K9052" s="175"/>
    </row>
    <row r="9053" spans="10:11" ht="15" customHeight="1" x14ac:dyDescent="0.25">
      <c r="J9053" s="175"/>
      <c r="K9053" s="175"/>
    </row>
    <row r="9054" spans="10:11" ht="15" customHeight="1" x14ac:dyDescent="0.25">
      <c r="J9054" s="175"/>
      <c r="K9054" s="175"/>
    </row>
    <row r="9055" spans="10:11" ht="15" customHeight="1" x14ac:dyDescent="0.25">
      <c r="J9055" s="175"/>
      <c r="K9055" s="175"/>
    </row>
    <row r="9056" spans="10:11" ht="15" customHeight="1" x14ac:dyDescent="0.25">
      <c r="J9056" s="175"/>
      <c r="K9056" s="175"/>
    </row>
    <row r="9057" spans="10:11" ht="15" customHeight="1" x14ac:dyDescent="0.25">
      <c r="J9057" s="175"/>
      <c r="K9057" s="175"/>
    </row>
    <row r="9058" spans="10:11" ht="15" customHeight="1" x14ac:dyDescent="0.25">
      <c r="J9058" s="175"/>
      <c r="K9058" s="175"/>
    </row>
    <row r="9059" spans="10:11" ht="15" customHeight="1" x14ac:dyDescent="0.25">
      <c r="J9059" s="175"/>
      <c r="K9059" s="175"/>
    </row>
    <row r="9060" spans="10:11" ht="15" customHeight="1" x14ac:dyDescent="0.25">
      <c r="J9060" s="175"/>
      <c r="K9060" s="175"/>
    </row>
    <row r="9061" spans="10:11" ht="15" customHeight="1" x14ac:dyDescent="0.25">
      <c r="J9061" s="175"/>
      <c r="K9061" s="175"/>
    </row>
    <row r="9062" spans="10:11" ht="15" customHeight="1" x14ac:dyDescent="0.25">
      <c r="J9062" s="175"/>
      <c r="K9062" s="175"/>
    </row>
    <row r="9063" spans="10:11" ht="15" customHeight="1" x14ac:dyDescent="0.25">
      <c r="J9063" s="175"/>
      <c r="K9063" s="175"/>
    </row>
    <row r="9064" spans="10:11" ht="15" customHeight="1" x14ac:dyDescent="0.25">
      <c r="J9064" s="175"/>
      <c r="K9064" s="175"/>
    </row>
    <row r="9065" spans="10:11" ht="15" customHeight="1" x14ac:dyDescent="0.25">
      <c r="J9065" s="175"/>
      <c r="K9065" s="175"/>
    </row>
    <row r="9066" spans="10:11" ht="15" customHeight="1" x14ac:dyDescent="0.25">
      <c r="J9066" s="175"/>
      <c r="K9066" s="175"/>
    </row>
    <row r="9067" spans="10:11" ht="15" customHeight="1" x14ac:dyDescent="0.25">
      <c r="J9067" s="175"/>
      <c r="K9067" s="175"/>
    </row>
    <row r="9068" spans="10:11" ht="15" customHeight="1" x14ac:dyDescent="0.25">
      <c r="J9068" s="175"/>
      <c r="K9068" s="175"/>
    </row>
    <row r="9069" spans="10:11" ht="15" customHeight="1" x14ac:dyDescent="0.25">
      <c r="J9069" s="175"/>
      <c r="K9069" s="175"/>
    </row>
    <row r="9070" spans="10:11" ht="15" customHeight="1" x14ac:dyDescent="0.25">
      <c r="J9070" s="175"/>
      <c r="K9070" s="175"/>
    </row>
    <row r="9071" spans="10:11" ht="15" customHeight="1" x14ac:dyDescent="0.25">
      <c r="J9071" s="175"/>
      <c r="K9071" s="175"/>
    </row>
    <row r="9072" spans="10:11" ht="15" customHeight="1" x14ac:dyDescent="0.25">
      <c r="J9072" s="175"/>
      <c r="K9072" s="175"/>
    </row>
    <row r="9073" spans="10:11" ht="15" customHeight="1" x14ac:dyDescent="0.25">
      <c r="J9073" s="175"/>
      <c r="K9073" s="175"/>
    </row>
    <row r="9074" spans="10:11" ht="15" customHeight="1" x14ac:dyDescent="0.25">
      <c r="J9074" s="175"/>
      <c r="K9074" s="175"/>
    </row>
    <row r="9075" spans="10:11" ht="15" customHeight="1" x14ac:dyDescent="0.25">
      <c r="J9075" s="175"/>
      <c r="K9075" s="175"/>
    </row>
    <row r="9076" spans="10:11" ht="15" customHeight="1" x14ac:dyDescent="0.25">
      <c r="J9076" s="175"/>
      <c r="K9076" s="175"/>
    </row>
    <row r="9077" spans="10:11" ht="15" customHeight="1" x14ac:dyDescent="0.25">
      <c r="J9077" s="175"/>
      <c r="K9077" s="175"/>
    </row>
    <row r="9078" spans="10:11" ht="15" customHeight="1" x14ac:dyDescent="0.25">
      <c r="J9078" s="175"/>
      <c r="K9078" s="175"/>
    </row>
    <row r="9079" spans="10:11" ht="15" customHeight="1" x14ac:dyDescent="0.25">
      <c r="J9079" s="175"/>
      <c r="K9079" s="175"/>
    </row>
    <row r="9080" spans="10:11" ht="15" customHeight="1" x14ac:dyDescent="0.25">
      <c r="J9080" s="175"/>
      <c r="K9080" s="175"/>
    </row>
    <row r="9081" spans="10:11" ht="15" customHeight="1" x14ac:dyDescent="0.25">
      <c r="J9081" s="175"/>
      <c r="K9081" s="175"/>
    </row>
    <row r="9082" spans="10:11" ht="15" customHeight="1" x14ac:dyDescent="0.25">
      <c r="J9082" s="175"/>
      <c r="K9082" s="175"/>
    </row>
    <row r="9083" spans="10:11" ht="15" customHeight="1" x14ac:dyDescent="0.25">
      <c r="J9083" s="175"/>
      <c r="K9083" s="175"/>
    </row>
    <row r="9084" spans="10:11" ht="15" customHeight="1" x14ac:dyDescent="0.25">
      <c r="J9084" s="175"/>
      <c r="K9084" s="175"/>
    </row>
    <row r="9085" spans="10:11" ht="15" customHeight="1" x14ac:dyDescent="0.25">
      <c r="J9085" s="175"/>
      <c r="K9085" s="175"/>
    </row>
    <row r="9086" spans="10:11" ht="15" customHeight="1" x14ac:dyDescent="0.25">
      <c r="J9086" s="175"/>
      <c r="K9086" s="175"/>
    </row>
    <row r="9087" spans="10:11" ht="15" customHeight="1" x14ac:dyDescent="0.25">
      <c r="J9087" s="175"/>
      <c r="K9087" s="175"/>
    </row>
    <row r="9088" spans="10:11" ht="15" customHeight="1" x14ac:dyDescent="0.25">
      <c r="J9088" s="175"/>
      <c r="K9088" s="175"/>
    </row>
    <row r="9089" spans="10:11" ht="15" customHeight="1" x14ac:dyDescent="0.25">
      <c r="J9089" s="175"/>
      <c r="K9089" s="175"/>
    </row>
    <row r="9090" spans="10:11" ht="15" customHeight="1" x14ac:dyDescent="0.25">
      <c r="J9090" s="175"/>
      <c r="K9090" s="175"/>
    </row>
    <row r="9091" spans="10:11" ht="15" customHeight="1" x14ac:dyDescent="0.25">
      <c r="J9091" s="175"/>
      <c r="K9091" s="175"/>
    </row>
    <row r="9092" spans="10:11" ht="15" customHeight="1" x14ac:dyDescent="0.25">
      <c r="J9092" s="175"/>
      <c r="K9092" s="175"/>
    </row>
    <row r="9093" spans="10:11" ht="15" customHeight="1" x14ac:dyDescent="0.25">
      <c r="J9093" s="175"/>
      <c r="K9093" s="175"/>
    </row>
    <row r="9094" spans="10:11" ht="15" customHeight="1" x14ac:dyDescent="0.25">
      <c r="J9094" s="175"/>
      <c r="K9094" s="175"/>
    </row>
    <row r="9095" spans="10:11" ht="15" customHeight="1" x14ac:dyDescent="0.25">
      <c r="J9095" s="175"/>
      <c r="K9095" s="175"/>
    </row>
    <row r="9096" spans="10:11" ht="15" customHeight="1" x14ac:dyDescent="0.25">
      <c r="J9096" s="175"/>
      <c r="K9096" s="175"/>
    </row>
    <row r="9097" spans="10:11" ht="15" customHeight="1" x14ac:dyDescent="0.25">
      <c r="J9097" s="175"/>
      <c r="K9097" s="175"/>
    </row>
    <row r="9098" spans="10:11" ht="15" customHeight="1" x14ac:dyDescent="0.25">
      <c r="J9098" s="175"/>
      <c r="K9098" s="175"/>
    </row>
    <row r="9099" spans="10:11" ht="15" customHeight="1" x14ac:dyDescent="0.25">
      <c r="J9099" s="175"/>
      <c r="K9099" s="175"/>
    </row>
    <row r="9100" spans="10:11" ht="15" customHeight="1" x14ac:dyDescent="0.25">
      <c r="J9100" s="175"/>
      <c r="K9100" s="175"/>
    </row>
    <row r="9101" spans="10:11" ht="15" customHeight="1" x14ac:dyDescent="0.25">
      <c r="J9101" s="175"/>
      <c r="K9101" s="175"/>
    </row>
    <row r="9102" spans="10:11" ht="15" customHeight="1" x14ac:dyDescent="0.25">
      <c r="J9102" s="175"/>
      <c r="K9102" s="175"/>
    </row>
    <row r="9103" spans="10:11" ht="15" customHeight="1" x14ac:dyDescent="0.25">
      <c r="J9103" s="175"/>
      <c r="K9103" s="175"/>
    </row>
    <row r="9104" spans="10:11" ht="15" customHeight="1" x14ac:dyDescent="0.25">
      <c r="J9104" s="175"/>
      <c r="K9104" s="175"/>
    </row>
    <row r="9105" spans="10:11" ht="15" customHeight="1" x14ac:dyDescent="0.25">
      <c r="J9105" s="175"/>
      <c r="K9105" s="175"/>
    </row>
    <row r="9106" spans="10:11" ht="15" customHeight="1" x14ac:dyDescent="0.25">
      <c r="J9106" s="175"/>
      <c r="K9106" s="175"/>
    </row>
    <row r="9107" spans="10:11" ht="15" customHeight="1" x14ac:dyDescent="0.25">
      <c r="J9107" s="175"/>
      <c r="K9107" s="175"/>
    </row>
    <row r="9108" spans="10:11" ht="15" customHeight="1" x14ac:dyDescent="0.25">
      <c r="J9108" s="175"/>
      <c r="K9108" s="175"/>
    </row>
    <row r="9109" spans="10:11" ht="15" customHeight="1" x14ac:dyDescent="0.25">
      <c r="J9109" s="175"/>
      <c r="K9109" s="175"/>
    </row>
    <row r="9110" spans="10:11" ht="15" customHeight="1" x14ac:dyDescent="0.25">
      <c r="J9110" s="175"/>
      <c r="K9110" s="175"/>
    </row>
    <row r="9111" spans="10:11" ht="15" customHeight="1" x14ac:dyDescent="0.25">
      <c r="J9111" s="175"/>
      <c r="K9111" s="175"/>
    </row>
    <row r="9112" spans="10:11" ht="15" customHeight="1" x14ac:dyDescent="0.25">
      <c r="J9112" s="175"/>
      <c r="K9112" s="175"/>
    </row>
    <row r="9113" spans="10:11" ht="15" customHeight="1" x14ac:dyDescent="0.25">
      <c r="J9113" s="175"/>
      <c r="K9113" s="175"/>
    </row>
    <row r="9114" spans="10:11" ht="15" customHeight="1" x14ac:dyDescent="0.25">
      <c r="J9114" s="175"/>
      <c r="K9114" s="175"/>
    </row>
    <row r="9115" spans="10:11" ht="15" customHeight="1" x14ac:dyDescent="0.25">
      <c r="J9115" s="175"/>
      <c r="K9115" s="175"/>
    </row>
    <row r="9116" spans="10:11" ht="15" customHeight="1" x14ac:dyDescent="0.25">
      <c r="J9116" s="175"/>
      <c r="K9116" s="175"/>
    </row>
    <row r="9117" spans="10:11" ht="15" customHeight="1" x14ac:dyDescent="0.25">
      <c r="J9117" s="175"/>
      <c r="K9117" s="175"/>
    </row>
    <row r="9118" spans="10:11" ht="15" customHeight="1" x14ac:dyDescent="0.25">
      <c r="J9118" s="175"/>
      <c r="K9118" s="175"/>
    </row>
    <row r="9119" spans="10:11" ht="15" customHeight="1" x14ac:dyDescent="0.25">
      <c r="J9119" s="175"/>
      <c r="K9119" s="175"/>
    </row>
    <row r="9120" spans="10:11" ht="15" customHeight="1" x14ac:dyDescent="0.25">
      <c r="J9120" s="175"/>
      <c r="K9120" s="175"/>
    </row>
    <row r="9121" spans="10:11" ht="15" customHeight="1" x14ac:dyDescent="0.25">
      <c r="J9121" s="175"/>
      <c r="K9121" s="175"/>
    </row>
    <row r="9122" spans="10:11" ht="15" customHeight="1" x14ac:dyDescent="0.25">
      <c r="J9122" s="175"/>
      <c r="K9122" s="175"/>
    </row>
    <row r="9123" spans="10:11" ht="15" customHeight="1" x14ac:dyDescent="0.25">
      <c r="J9123" s="175"/>
      <c r="K9123" s="175"/>
    </row>
    <row r="9124" spans="10:11" ht="15" customHeight="1" x14ac:dyDescent="0.25">
      <c r="J9124" s="175"/>
      <c r="K9124" s="175"/>
    </row>
    <row r="9125" spans="10:11" ht="15" customHeight="1" x14ac:dyDescent="0.25">
      <c r="J9125" s="175"/>
      <c r="K9125" s="175"/>
    </row>
    <row r="9126" spans="10:11" ht="15" customHeight="1" x14ac:dyDescent="0.25">
      <c r="J9126" s="175"/>
      <c r="K9126" s="175"/>
    </row>
    <row r="9127" spans="10:11" ht="15" customHeight="1" x14ac:dyDescent="0.25">
      <c r="J9127" s="175"/>
      <c r="K9127" s="175"/>
    </row>
    <row r="9128" spans="10:11" ht="15" customHeight="1" x14ac:dyDescent="0.25">
      <c r="J9128" s="175"/>
      <c r="K9128" s="175"/>
    </row>
    <row r="9129" spans="10:11" ht="15" customHeight="1" x14ac:dyDescent="0.25">
      <c r="J9129" s="175"/>
      <c r="K9129" s="175"/>
    </row>
    <row r="9130" spans="10:11" ht="15" customHeight="1" x14ac:dyDescent="0.25">
      <c r="J9130" s="175"/>
      <c r="K9130" s="175"/>
    </row>
    <row r="9131" spans="10:11" ht="15" customHeight="1" x14ac:dyDescent="0.25">
      <c r="J9131" s="175"/>
      <c r="K9131" s="175"/>
    </row>
    <row r="9132" spans="10:11" ht="15" customHeight="1" x14ac:dyDescent="0.25">
      <c r="J9132" s="175"/>
      <c r="K9132" s="175"/>
    </row>
    <row r="9133" spans="10:11" ht="15" customHeight="1" x14ac:dyDescent="0.25">
      <c r="J9133" s="175"/>
      <c r="K9133" s="175"/>
    </row>
    <row r="9134" spans="10:11" ht="15" customHeight="1" x14ac:dyDescent="0.25">
      <c r="J9134" s="175"/>
      <c r="K9134" s="175"/>
    </row>
    <row r="9135" spans="10:11" ht="15" customHeight="1" x14ac:dyDescent="0.25">
      <c r="J9135" s="175"/>
      <c r="K9135" s="175"/>
    </row>
    <row r="9136" spans="10:11" ht="15" customHeight="1" x14ac:dyDescent="0.25">
      <c r="J9136" s="175"/>
      <c r="K9136" s="175"/>
    </row>
    <row r="9137" spans="10:11" ht="15" customHeight="1" x14ac:dyDescent="0.25">
      <c r="J9137" s="175"/>
      <c r="K9137" s="175"/>
    </row>
    <row r="9138" spans="10:11" ht="15" customHeight="1" x14ac:dyDescent="0.25">
      <c r="J9138" s="175"/>
      <c r="K9138" s="175"/>
    </row>
    <row r="9139" spans="10:11" ht="15" customHeight="1" x14ac:dyDescent="0.25">
      <c r="J9139" s="175"/>
      <c r="K9139" s="175"/>
    </row>
    <row r="9140" spans="10:11" ht="15" customHeight="1" x14ac:dyDescent="0.25">
      <c r="J9140" s="175"/>
      <c r="K9140" s="175"/>
    </row>
    <row r="9141" spans="10:11" ht="15" customHeight="1" x14ac:dyDescent="0.25">
      <c r="J9141" s="175"/>
      <c r="K9141" s="175"/>
    </row>
    <row r="9142" spans="10:11" ht="15" customHeight="1" x14ac:dyDescent="0.25">
      <c r="J9142" s="175"/>
      <c r="K9142" s="175"/>
    </row>
    <row r="9143" spans="10:11" ht="15" customHeight="1" x14ac:dyDescent="0.25">
      <c r="J9143" s="175"/>
      <c r="K9143" s="175"/>
    </row>
    <row r="9144" spans="10:11" ht="15" customHeight="1" x14ac:dyDescent="0.25">
      <c r="J9144" s="175"/>
      <c r="K9144" s="175"/>
    </row>
    <row r="9145" spans="10:11" ht="15" customHeight="1" x14ac:dyDescent="0.25">
      <c r="J9145" s="175"/>
      <c r="K9145" s="175"/>
    </row>
    <row r="9146" spans="10:11" ht="15" customHeight="1" x14ac:dyDescent="0.25">
      <c r="J9146" s="175"/>
      <c r="K9146" s="175"/>
    </row>
    <row r="9147" spans="10:11" ht="15" customHeight="1" x14ac:dyDescent="0.25">
      <c r="J9147" s="175"/>
      <c r="K9147" s="175"/>
    </row>
    <row r="9148" spans="10:11" ht="15" customHeight="1" x14ac:dyDescent="0.25">
      <c r="J9148" s="175"/>
      <c r="K9148" s="175"/>
    </row>
    <row r="9149" spans="10:11" ht="15" customHeight="1" x14ac:dyDescent="0.25">
      <c r="J9149" s="175"/>
      <c r="K9149" s="175"/>
    </row>
    <row r="9150" spans="10:11" ht="15" customHeight="1" x14ac:dyDescent="0.25">
      <c r="J9150" s="175"/>
      <c r="K9150" s="175"/>
    </row>
    <row r="9151" spans="10:11" ht="15" customHeight="1" x14ac:dyDescent="0.25">
      <c r="J9151" s="175"/>
      <c r="K9151" s="175"/>
    </row>
    <row r="9152" spans="10:11" ht="15" customHeight="1" x14ac:dyDescent="0.25">
      <c r="J9152" s="175"/>
      <c r="K9152" s="175"/>
    </row>
    <row r="9153" spans="10:11" ht="15" customHeight="1" x14ac:dyDescent="0.25">
      <c r="J9153" s="175"/>
      <c r="K9153" s="175"/>
    </row>
    <row r="9154" spans="10:11" ht="15" customHeight="1" x14ac:dyDescent="0.25">
      <c r="J9154" s="175"/>
      <c r="K9154" s="175"/>
    </row>
    <row r="9155" spans="10:11" ht="15" customHeight="1" x14ac:dyDescent="0.25">
      <c r="J9155" s="175"/>
      <c r="K9155" s="175"/>
    </row>
    <row r="9156" spans="10:11" ht="15" customHeight="1" x14ac:dyDescent="0.25">
      <c r="J9156" s="175"/>
      <c r="K9156" s="175"/>
    </row>
    <row r="9157" spans="10:11" ht="15" customHeight="1" x14ac:dyDescent="0.25">
      <c r="J9157" s="175"/>
      <c r="K9157" s="175"/>
    </row>
    <row r="9158" spans="10:11" ht="15" customHeight="1" x14ac:dyDescent="0.25">
      <c r="J9158" s="175"/>
      <c r="K9158" s="175"/>
    </row>
    <row r="9159" spans="10:11" ht="15" customHeight="1" x14ac:dyDescent="0.25">
      <c r="J9159" s="175"/>
      <c r="K9159" s="175"/>
    </row>
    <row r="9160" spans="10:11" ht="15" customHeight="1" x14ac:dyDescent="0.25">
      <c r="J9160" s="175"/>
      <c r="K9160" s="175"/>
    </row>
    <row r="9161" spans="10:11" ht="15" customHeight="1" x14ac:dyDescent="0.25">
      <c r="J9161" s="175"/>
      <c r="K9161" s="175"/>
    </row>
    <row r="9162" spans="10:11" ht="15" customHeight="1" x14ac:dyDescent="0.25">
      <c r="J9162" s="175"/>
      <c r="K9162" s="175"/>
    </row>
    <row r="9163" spans="10:11" ht="15" customHeight="1" x14ac:dyDescent="0.25">
      <c r="J9163" s="175"/>
      <c r="K9163" s="175"/>
    </row>
    <row r="9164" spans="10:11" ht="15" customHeight="1" x14ac:dyDescent="0.25">
      <c r="J9164" s="175"/>
      <c r="K9164" s="175"/>
    </row>
    <row r="9165" spans="10:11" ht="15" customHeight="1" x14ac:dyDescent="0.25">
      <c r="J9165" s="175"/>
      <c r="K9165" s="175"/>
    </row>
    <row r="9166" spans="10:11" ht="15" customHeight="1" x14ac:dyDescent="0.25">
      <c r="J9166" s="175"/>
      <c r="K9166" s="175"/>
    </row>
    <row r="9167" spans="10:11" ht="15" customHeight="1" x14ac:dyDescent="0.25">
      <c r="J9167" s="175"/>
      <c r="K9167" s="175"/>
    </row>
    <row r="9168" spans="10:11" ht="15" customHeight="1" x14ac:dyDescent="0.25">
      <c r="J9168" s="175"/>
      <c r="K9168" s="175"/>
    </row>
    <row r="9169" spans="10:11" ht="15" customHeight="1" x14ac:dyDescent="0.25">
      <c r="J9169" s="175"/>
      <c r="K9169" s="175"/>
    </row>
    <row r="9170" spans="10:11" ht="15" customHeight="1" x14ac:dyDescent="0.25">
      <c r="J9170" s="175"/>
      <c r="K9170" s="175"/>
    </row>
    <row r="9171" spans="10:11" ht="15" customHeight="1" x14ac:dyDescent="0.25">
      <c r="J9171" s="175"/>
      <c r="K9171" s="175"/>
    </row>
    <row r="9172" spans="10:11" ht="15" customHeight="1" x14ac:dyDescent="0.25">
      <c r="J9172" s="175"/>
      <c r="K9172" s="175"/>
    </row>
    <row r="9173" spans="10:11" ht="15" customHeight="1" x14ac:dyDescent="0.25">
      <c r="J9173" s="175"/>
      <c r="K9173" s="175"/>
    </row>
    <row r="9174" spans="10:11" ht="15" customHeight="1" x14ac:dyDescent="0.25">
      <c r="J9174" s="175"/>
      <c r="K9174" s="175"/>
    </row>
    <row r="9175" spans="10:11" ht="15" customHeight="1" x14ac:dyDescent="0.25">
      <c r="J9175" s="175"/>
      <c r="K9175" s="175"/>
    </row>
    <row r="9176" spans="10:11" ht="15" customHeight="1" x14ac:dyDescent="0.25">
      <c r="J9176" s="175"/>
      <c r="K9176" s="175"/>
    </row>
    <row r="9177" spans="10:11" ht="15" customHeight="1" x14ac:dyDescent="0.25">
      <c r="J9177" s="175"/>
      <c r="K9177" s="175"/>
    </row>
    <row r="9178" spans="10:11" ht="15" customHeight="1" x14ac:dyDescent="0.25">
      <c r="J9178" s="175"/>
      <c r="K9178" s="175"/>
    </row>
    <row r="9179" spans="10:11" ht="15" customHeight="1" x14ac:dyDescent="0.25">
      <c r="J9179" s="175"/>
      <c r="K9179" s="175"/>
    </row>
    <row r="9180" spans="10:11" ht="15" customHeight="1" x14ac:dyDescent="0.25">
      <c r="J9180" s="175"/>
      <c r="K9180" s="175"/>
    </row>
    <row r="9181" spans="10:11" ht="15" customHeight="1" x14ac:dyDescent="0.25">
      <c r="J9181" s="175"/>
      <c r="K9181" s="175"/>
    </row>
    <row r="9182" spans="10:11" ht="15" customHeight="1" x14ac:dyDescent="0.25">
      <c r="J9182" s="175"/>
      <c r="K9182" s="175"/>
    </row>
    <row r="9183" spans="10:11" ht="15" customHeight="1" x14ac:dyDescent="0.25">
      <c r="J9183" s="175"/>
      <c r="K9183" s="175"/>
    </row>
    <row r="9184" spans="10:11" ht="15" customHeight="1" x14ac:dyDescent="0.25">
      <c r="J9184" s="175"/>
      <c r="K9184" s="175"/>
    </row>
    <row r="9185" spans="10:11" ht="15" customHeight="1" x14ac:dyDescent="0.25">
      <c r="J9185" s="175"/>
      <c r="K9185" s="175"/>
    </row>
    <row r="9186" spans="10:11" ht="15" customHeight="1" x14ac:dyDescent="0.25">
      <c r="J9186" s="175"/>
      <c r="K9186" s="175"/>
    </row>
    <row r="9187" spans="10:11" ht="15" customHeight="1" x14ac:dyDescent="0.25">
      <c r="J9187" s="175"/>
      <c r="K9187" s="175"/>
    </row>
    <row r="9188" spans="10:11" ht="15" customHeight="1" x14ac:dyDescent="0.25">
      <c r="J9188" s="175"/>
      <c r="K9188" s="175"/>
    </row>
    <row r="9189" spans="10:11" ht="15" customHeight="1" x14ac:dyDescent="0.25">
      <c r="J9189" s="175"/>
      <c r="K9189" s="175"/>
    </row>
    <row r="9190" spans="10:11" ht="15" customHeight="1" x14ac:dyDescent="0.25">
      <c r="J9190" s="175"/>
      <c r="K9190" s="175"/>
    </row>
    <row r="9191" spans="10:11" ht="15" customHeight="1" x14ac:dyDescent="0.25">
      <c r="J9191" s="175"/>
      <c r="K9191" s="175"/>
    </row>
    <row r="9192" spans="10:11" ht="15" customHeight="1" x14ac:dyDescent="0.25">
      <c r="J9192" s="175"/>
      <c r="K9192" s="175"/>
    </row>
    <row r="9193" spans="10:11" ht="15" customHeight="1" x14ac:dyDescent="0.25">
      <c r="J9193" s="175"/>
      <c r="K9193" s="175"/>
    </row>
    <row r="9194" spans="10:11" ht="15" customHeight="1" x14ac:dyDescent="0.25">
      <c r="J9194" s="175"/>
      <c r="K9194" s="175"/>
    </row>
    <row r="9195" spans="10:11" ht="15" customHeight="1" x14ac:dyDescent="0.25">
      <c r="J9195" s="175"/>
      <c r="K9195" s="175"/>
    </row>
    <row r="9196" spans="10:11" ht="15" customHeight="1" x14ac:dyDescent="0.25">
      <c r="J9196" s="175"/>
      <c r="K9196" s="175"/>
    </row>
    <row r="9197" spans="10:11" ht="15" customHeight="1" x14ac:dyDescent="0.25">
      <c r="J9197" s="175"/>
      <c r="K9197" s="175"/>
    </row>
    <row r="9198" spans="10:11" ht="15" customHeight="1" x14ac:dyDescent="0.25">
      <c r="J9198" s="175"/>
      <c r="K9198" s="175"/>
    </row>
    <row r="9199" spans="10:11" ht="15" customHeight="1" x14ac:dyDescent="0.25">
      <c r="J9199" s="175"/>
      <c r="K9199" s="175"/>
    </row>
    <row r="9200" spans="10:11" ht="15" customHeight="1" x14ac:dyDescent="0.25">
      <c r="J9200" s="175"/>
      <c r="K9200" s="175"/>
    </row>
    <row r="9201" spans="10:11" ht="15" customHeight="1" x14ac:dyDescent="0.25">
      <c r="J9201" s="175"/>
      <c r="K9201" s="175"/>
    </row>
    <row r="9202" spans="10:11" ht="15" customHeight="1" x14ac:dyDescent="0.25">
      <c r="J9202" s="175"/>
      <c r="K9202" s="175"/>
    </row>
    <row r="9203" spans="10:11" ht="15" customHeight="1" x14ac:dyDescent="0.25">
      <c r="J9203" s="175"/>
      <c r="K9203" s="175"/>
    </row>
    <row r="9204" spans="10:11" ht="15" customHeight="1" x14ac:dyDescent="0.25">
      <c r="J9204" s="175"/>
      <c r="K9204" s="175"/>
    </row>
    <row r="9205" spans="10:11" ht="15" customHeight="1" x14ac:dyDescent="0.25">
      <c r="J9205" s="175"/>
      <c r="K9205" s="175"/>
    </row>
    <row r="9206" spans="10:11" ht="15" customHeight="1" x14ac:dyDescent="0.25">
      <c r="J9206" s="175"/>
      <c r="K9206" s="175"/>
    </row>
    <row r="9207" spans="10:11" ht="15" customHeight="1" x14ac:dyDescent="0.25">
      <c r="J9207" s="175"/>
      <c r="K9207" s="175"/>
    </row>
    <row r="9208" spans="10:11" ht="15" customHeight="1" x14ac:dyDescent="0.25">
      <c r="J9208" s="175"/>
      <c r="K9208" s="175"/>
    </row>
    <row r="9209" spans="10:11" ht="15" customHeight="1" x14ac:dyDescent="0.25">
      <c r="J9209" s="175"/>
      <c r="K9209" s="175"/>
    </row>
    <row r="9210" spans="10:11" ht="15" customHeight="1" x14ac:dyDescent="0.25">
      <c r="J9210" s="175"/>
      <c r="K9210" s="175"/>
    </row>
    <row r="9211" spans="10:11" ht="15" customHeight="1" x14ac:dyDescent="0.25">
      <c r="J9211" s="175"/>
      <c r="K9211" s="175"/>
    </row>
    <row r="9212" spans="10:11" ht="15" customHeight="1" x14ac:dyDescent="0.25">
      <c r="J9212" s="175"/>
      <c r="K9212" s="175"/>
    </row>
    <row r="9213" spans="10:11" ht="15" customHeight="1" x14ac:dyDescent="0.25">
      <c r="J9213" s="175"/>
      <c r="K9213" s="175"/>
    </row>
    <row r="9214" spans="10:11" ht="15" customHeight="1" x14ac:dyDescent="0.25">
      <c r="J9214" s="175"/>
      <c r="K9214" s="175"/>
    </row>
    <row r="9215" spans="10:11" ht="15" customHeight="1" x14ac:dyDescent="0.25">
      <c r="J9215" s="175"/>
      <c r="K9215" s="175"/>
    </row>
    <row r="9216" spans="10:11" ht="15" customHeight="1" x14ac:dyDescent="0.25">
      <c r="J9216" s="175"/>
      <c r="K9216" s="175"/>
    </row>
    <row r="9217" spans="10:11" ht="15" customHeight="1" x14ac:dyDescent="0.25">
      <c r="J9217" s="175"/>
      <c r="K9217" s="175"/>
    </row>
    <row r="9218" spans="10:11" ht="15" customHeight="1" x14ac:dyDescent="0.25">
      <c r="J9218" s="175"/>
      <c r="K9218" s="175"/>
    </row>
    <row r="9219" spans="10:11" ht="15" customHeight="1" x14ac:dyDescent="0.25">
      <c r="J9219" s="175"/>
      <c r="K9219" s="175"/>
    </row>
    <row r="9220" spans="10:11" ht="15" customHeight="1" x14ac:dyDescent="0.25">
      <c r="J9220" s="175"/>
      <c r="K9220" s="175"/>
    </row>
    <row r="9221" spans="10:11" ht="15" customHeight="1" x14ac:dyDescent="0.25">
      <c r="J9221" s="175"/>
      <c r="K9221" s="175"/>
    </row>
    <row r="9222" spans="10:11" ht="15" customHeight="1" x14ac:dyDescent="0.25">
      <c r="J9222" s="175"/>
      <c r="K9222" s="175"/>
    </row>
    <row r="9223" spans="10:11" ht="15" customHeight="1" x14ac:dyDescent="0.25">
      <c r="J9223" s="175"/>
      <c r="K9223" s="175"/>
    </row>
    <row r="9224" spans="10:11" ht="15" customHeight="1" x14ac:dyDescent="0.25">
      <c r="J9224" s="175"/>
      <c r="K9224" s="175"/>
    </row>
    <row r="9225" spans="10:11" ht="15" customHeight="1" x14ac:dyDescent="0.25">
      <c r="J9225" s="175"/>
      <c r="K9225" s="175"/>
    </row>
    <row r="9226" spans="10:11" ht="15" customHeight="1" x14ac:dyDescent="0.25">
      <c r="J9226" s="175"/>
      <c r="K9226" s="175"/>
    </row>
    <row r="9227" spans="10:11" ht="15" customHeight="1" x14ac:dyDescent="0.25">
      <c r="J9227" s="175"/>
      <c r="K9227" s="175"/>
    </row>
    <row r="9228" spans="10:11" ht="15" customHeight="1" x14ac:dyDescent="0.25">
      <c r="J9228" s="175"/>
      <c r="K9228" s="175"/>
    </row>
    <row r="9229" spans="10:11" ht="15" customHeight="1" x14ac:dyDescent="0.25">
      <c r="J9229" s="175"/>
      <c r="K9229" s="175"/>
    </row>
    <row r="9230" spans="10:11" ht="15" customHeight="1" x14ac:dyDescent="0.25">
      <c r="J9230" s="175"/>
      <c r="K9230" s="175"/>
    </row>
    <row r="9231" spans="10:11" ht="15" customHeight="1" x14ac:dyDescent="0.25">
      <c r="J9231" s="175"/>
      <c r="K9231" s="175"/>
    </row>
    <row r="9232" spans="10:11" ht="15" customHeight="1" x14ac:dyDescent="0.25">
      <c r="J9232" s="175"/>
      <c r="K9232" s="175"/>
    </row>
    <row r="9233" spans="10:11" ht="15" customHeight="1" x14ac:dyDescent="0.25">
      <c r="J9233" s="175"/>
      <c r="K9233" s="175"/>
    </row>
    <row r="9234" spans="10:11" ht="15" customHeight="1" x14ac:dyDescent="0.25">
      <c r="J9234" s="175"/>
      <c r="K9234" s="175"/>
    </row>
    <row r="9235" spans="10:11" ht="15" customHeight="1" x14ac:dyDescent="0.25">
      <c r="J9235" s="175"/>
      <c r="K9235" s="175"/>
    </row>
    <row r="9236" spans="10:11" ht="15" customHeight="1" x14ac:dyDescent="0.25">
      <c r="J9236" s="175"/>
      <c r="K9236" s="175"/>
    </row>
    <row r="9237" spans="10:11" ht="15" customHeight="1" x14ac:dyDescent="0.25">
      <c r="J9237" s="175"/>
      <c r="K9237" s="175"/>
    </row>
    <row r="9238" spans="10:11" ht="15" customHeight="1" x14ac:dyDescent="0.25">
      <c r="J9238" s="175"/>
      <c r="K9238" s="175"/>
    </row>
    <row r="9239" spans="10:11" ht="15" customHeight="1" x14ac:dyDescent="0.25">
      <c r="J9239" s="175"/>
      <c r="K9239" s="175"/>
    </row>
    <row r="9240" spans="10:11" ht="15" customHeight="1" x14ac:dyDescent="0.25">
      <c r="J9240" s="175"/>
      <c r="K9240" s="175"/>
    </row>
    <row r="9241" spans="10:11" ht="15" customHeight="1" x14ac:dyDescent="0.25">
      <c r="J9241" s="175"/>
      <c r="K9241" s="175"/>
    </row>
    <row r="9242" spans="10:11" ht="15" customHeight="1" x14ac:dyDescent="0.25">
      <c r="J9242" s="175"/>
      <c r="K9242" s="175"/>
    </row>
    <row r="9243" spans="10:11" ht="15" customHeight="1" x14ac:dyDescent="0.25">
      <c r="J9243" s="175"/>
      <c r="K9243" s="175"/>
    </row>
    <row r="9244" spans="10:11" ht="15" customHeight="1" x14ac:dyDescent="0.25">
      <c r="J9244" s="175"/>
      <c r="K9244" s="175"/>
    </row>
    <row r="9245" spans="10:11" ht="15" customHeight="1" x14ac:dyDescent="0.25">
      <c r="J9245" s="175"/>
      <c r="K9245" s="175"/>
    </row>
    <row r="9246" spans="10:11" ht="15" customHeight="1" x14ac:dyDescent="0.25">
      <c r="J9246" s="175"/>
      <c r="K9246" s="175"/>
    </row>
    <row r="9247" spans="10:11" ht="15" customHeight="1" x14ac:dyDescent="0.25">
      <c r="J9247" s="175"/>
      <c r="K9247" s="175"/>
    </row>
    <row r="9248" spans="10:11" ht="15" customHeight="1" x14ac:dyDescent="0.25">
      <c r="J9248" s="175"/>
      <c r="K9248" s="175"/>
    </row>
    <row r="9249" spans="10:11" ht="15" customHeight="1" x14ac:dyDescent="0.25">
      <c r="J9249" s="175"/>
      <c r="K9249" s="175"/>
    </row>
    <row r="9250" spans="10:11" ht="15" customHeight="1" x14ac:dyDescent="0.25">
      <c r="J9250" s="175"/>
      <c r="K9250" s="175"/>
    </row>
    <row r="9251" spans="10:11" ht="15" customHeight="1" x14ac:dyDescent="0.25">
      <c r="J9251" s="175"/>
      <c r="K9251" s="175"/>
    </row>
    <row r="9252" spans="10:11" ht="15" customHeight="1" x14ac:dyDescent="0.25">
      <c r="J9252" s="175"/>
      <c r="K9252" s="175"/>
    </row>
    <row r="9253" spans="10:11" ht="15" customHeight="1" x14ac:dyDescent="0.25">
      <c r="J9253" s="175"/>
      <c r="K9253" s="175"/>
    </row>
    <row r="9254" spans="10:11" ht="15" customHeight="1" x14ac:dyDescent="0.25">
      <c r="J9254" s="175"/>
      <c r="K9254" s="175"/>
    </row>
    <row r="9255" spans="10:11" ht="15" customHeight="1" x14ac:dyDescent="0.25">
      <c r="J9255" s="175"/>
      <c r="K9255" s="175"/>
    </row>
    <row r="9256" spans="10:11" ht="15" customHeight="1" x14ac:dyDescent="0.25">
      <c r="J9256" s="175"/>
      <c r="K9256" s="175"/>
    </row>
    <row r="9257" spans="10:11" ht="15" customHeight="1" x14ac:dyDescent="0.25">
      <c r="J9257" s="175"/>
      <c r="K9257" s="175"/>
    </row>
    <row r="9258" spans="10:11" ht="15" customHeight="1" x14ac:dyDescent="0.25">
      <c r="J9258" s="175"/>
      <c r="K9258" s="175"/>
    </row>
    <row r="9259" spans="10:11" ht="15" customHeight="1" x14ac:dyDescent="0.25">
      <c r="J9259" s="175"/>
      <c r="K9259" s="175"/>
    </row>
    <row r="9260" spans="10:11" ht="15" customHeight="1" x14ac:dyDescent="0.25">
      <c r="J9260" s="175"/>
      <c r="K9260" s="175"/>
    </row>
    <row r="9261" spans="10:11" ht="15" customHeight="1" x14ac:dyDescent="0.25">
      <c r="J9261" s="175"/>
      <c r="K9261" s="175"/>
    </row>
    <row r="9262" spans="10:11" ht="15" customHeight="1" x14ac:dyDescent="0.25">
      <c r="J9262" s="175"/>
      <c r="K9262" s="175"/>
    </row>
    <row r="9263" spans="10:11" ht="15" customHeight="1" x14ac:dyDescent="0.25">
      <c r="J9263" s="175"/>
      <c r="K9263" s="175"/>
    </row>
    <row r="9264" spans="10:11" ht="15" customHeight="1" x14ac:dyDescent="0.25">
      <c r="J9264" s="175"/>
      <c r="K9264" s="175"/>
    </row>
    <row r="9265" spans="10:11" ht="15" customHeight="1" x14ac:dyDescent="0.25">
      <c r="J9265" s="175"/>
      <c r="K9265" s="175"/>
    </row>
    <row r="9266" spans="10:11" ht="15" customHeight="1" x14ac:dyDescent="0.25">
      <c r="J9266" s="175"/>
      <c r="K9266" s="175"/>
    </row>
    <row r="9267" spans="10:11" ht="15" customHeight="1" x14ac:dyDescent="0.25">
      <c r="J9267" s="175"/>
      <c r="K9267" s="175"/>
    </row>
    <row r="9268" spans="10:11" ht="15" customHeight="1" x14ac:dyDescent="0.25">
      <c r="J9268" s="175"/>
      <c r="K9268" s="175"/>
    </row>
    <row r="9269" spans="10:11" ht="15" customHeight="1" x14ac:dyDescent="0.25">
      <c r="J9269" s="175"/>
      <c r="K9269" s="175"/>
    </row>
    <row r="9270" spans="10:11" ht="15" customHeight="1" x14ac:dyDescent="0.25">
      <c r="J9270" s="175"/>
      <c r="K9270" s="175"/>
    </row>
    <row r="9271" spans="10:11" ht="15" customHeight="1" x14ac:dyDescent="0.25">
      <c r="J9271" s="175"/>
      <c r="K9271" s="175"/>
    </row>
    <row r="9272" spans="10:11" ht="15" customHeight="1" x14ac:dyDescent="0.25">
      <c r="J9272" s="175"/>
      <c r="K9272" s="175"/>
    </row>
    <row r="9273" spans="10:11" ht="15" customHeight="1" x14ac:dyDescent="0.25">
      <c r="J9273" s="175"/>
      <c r="K9273" s="175"/>
    </row>
    <row r="9274" spans="10:11" ht="15" customHeight="1" x14ac:dyDescent="0.25">
      <c r="J9274" s="175"/>
      <c r="K9274" s="175"/>
    </row>
    <row r="9275" spans="10:11" ht="15" customHeight="1" x14ac:dyDescent="0.25">
      <c r="J9275" s="175"/>
      <c r="K9275" s="175"/>
    </row>
    <row r="9276" spans="10:11" ht="15" customHeight="1" x14ac:dyDescent="0.25">
      <c r="J9276" s="175"/>
      <c r="K9276" s="175"/>
    </row>
    <row r="9277" spans="10:11" ht="15" customHeight="1" x14ac:dyDescent="0.25">
      <c r="J9277" s="175"/>
      <c r="K9277" s="175"/>
    </row>
    <row r="9278" spans="10:11" ht="15" customHeight="1" x14ac:dyDescent="0.25">
      <c r="J9278" s="175"/>
      <c r="K9278" s="175"/>
    </row>
    <row r="9279" spans="10:11" ht="15" customHeight="1" x14ac:dyDescent="0.25">
      <c r="J9279" s="175"/>
      <c r="K9279" s="175"/>
    </row>
    <row r="9280" spans="10:11" ht="15" customHeight="1" x14ac:dyDescent="0.25">
      <c r="J9280" s="175"/>
      <c r="K9280" s="175"/>
    </row>
    <row r="9281" spans="10:11" ht="15" customHeight="1" x14ac:dyDescent="0.25">
      <c r="J9281" s="175"/>
      <c r="K9281" s="175"/>
    </row>
    <row r="9282" spans="10:11" ht="15" customHeight="1" x14ac:dyDescent="0.25">
      <c r="J9282" s="175"/>
      <c r="K9282" s="175"/>
    </row>
    <row r="9283" spans="10:11" ht="15" customHeight="1" x14ac:dyDescent="0.25">
      <c r="J9283" s="175"/>
      <c r="K9283" s="175"/>
    </row>
    <row r="9284" spans="10:11" ht="15" customHeight="1" x14ac:dyDescent="0.25">
      <c r="J9284" s="175"/>
      <c r="K9284" s="175"/>
    </row>
    <row r="9285" spans="10:11" ht="15" customHeight="1" x14ac:dyDescent="0.25">
      <c r="J9285" s="175"/>
      <c r="K9285" s="175"/>
    </row>
    <row r="9286" spans="10:11" ht="15" customHeight="1" x14ac:dyDescent="0.25">
      <c r="J9286" s="175"/>
      <c r="K9286" s="175"/>
    </row>
    <row r="9287" spans="10:11" ht="15" customHeight="1" x14ac:dyDescent="0.25">
      <c r="J9287" s="175"/>
      <c r="K9287" s="175"/>
    </row>
    <row r="9288" spans="10:11" ht="15" customHeight="1" x14ac:dyDescent="0.25">
      <c r="J9288" s="175"/>
      <c r="K9288" s="175"/>
    </row>
    <row r="9289" spans="10:11" ht="15" customHeight="1" x14ac:dyDescent="0.25">
      <c r="J9289" s="175"/>
      <c r="K9289" s="175"/>
    </row>
    <row r="9290" spans="10:11" ht="15" customHeight="1" x14ac:dyDescent="0.25">
      <c r="J9290" s="175"/>
      <c r="K9290" s="175"/>
    </row>
    <row r="9291" spans="10:11" ht="15" customHeight="1" x14ac:dyDescent="0.25">
      <c r="J9291" s="175"/>
      <c r="K9291" s="175"/>
    </row>
    <row r="9292" spans="10:11" ht="15" customHeight="1" x14ac:dyDescent="0.25">
      <c r="J9292" s="175"/>
      <c r="K9292" s="175"/>
    </row>
    <row r="9293" spans="10:11" ht="15" customHeight="1" x14ac:dyDescent="0.25">
      <c r="J9293" s="175"/>
      <c r="K9293" s="175"/>
    </row>
    <row r="9294" spans="10:11" ht="15" customHeight="1" x14ac:dyDescent="0.25">
      <c r="J9294" s="175"/>
      <c r="K9294" s="175"/>
    </row>
    <row r="9295" spans="10:11" ht="15" customHeight="1" x14ac:dyDescent="0.25">
      <c r="J9295" s="175"/>
      <c r="K9295" s="175"/>
    </row>
    <row r="9296" spans="10:11" ht="15" customHeight="1" x14ac:dyDescent="0.25">
      <c r="J9296" s="175"/>
      <c r="K9296" s="175"/>
    </row>
    <row r="9297" spans="10:11" ht="15" customHeight="1" x14ac:dyDescent="0.25">
      <c r="J9297" s="175"/>
      <c r="K9297" s="175"/>
    </row>
    <row r="9298" spans="10:11" ht="15" customHeight="1" x14ac:dyDescent="0.25">
      <c r="J9298" s="175"/>
      <c r="K9298" s="175"/>
    </row>
    <row r="9299" spans="10:11" ht="15" customHeight="1" x14ac:dyDescent="0.25">
      <c r="J9299" s="175"/>
      <c r="K9299" s="175"/>
    </row>
    <row r="9300" spans="10:11" ht="15" customHeight="1" x14ac:dyDescent="0.25">
      <c r="J9300" s="175"/>
      <c r="K9300" s="175"/>
    </row>
    <row r="9301" spans="10:11" ht="15" customHeight="1" x14ac:dyDescent="0.25">
      <c r="J9301" s="175"/>
      <c r="K9301" s="175"/>
    </row>
    <row r="9302" spans="10:11" ht="15" customHeight="1" x14ac:dyDescent="0.25">
      <c r="J9302" s="175"/>
      <c r="K9302" s="175"/>
    </row>
    <row r="9303" spans="10:11" ht="15" customHeight="1" x14ac:dyDescent="0.25">
      <c r="J9303" s="175"/>
      <c r="K9303" s="175"/>
    </row>
    <row r="9304" spans="10:11" ht="15" customHeight="1" x14ac:dyDescent="0.25">
      <c r="J9304" s="175"/>
      <c r="K9304" s="175"/>
    </row>
    <row r="9305" spans="10:11" ht="15" customHeight="1" x14ac:dyDescent="0.25">
      <c r="J9305" s="175"/>
      <c r="K9305" s="175"/>
    </row>
    <row r="9306" spans="10:11" ht="15" customHeight="1" x14ac:dyDescent="0.25">
      <c r="J9306" s="175"/>
      <c r="K9306" s="175"/>
    </row>
    <row r="9307" spans="10:11" ht="15" customHeight="1" x14ac:dyDescent="0.25">
      <c r="J9307" s="175"/>
      <c r="K9307" s="175"/>
    </row>
    <row r="9308" spans="10:11" ht="15" customHeight="1" x14ac:dyDescent="0.25">
      <c r="J9308" s="175"/>
      <c r="K9308" s="175"/>
    </row>
    <row r="9309" spans="10:11" ht="15" customHeight="1" x14ac:dyDescent="0.25">
      <c r="J9309" s="175"/>
      <c r="K9309" s="175"/>
    </row>
    <row r="9310" spans="10:11" ht="15" customHeight="1" x14ac:dyDescent="0.25">
      <c r="J9310" s="175"/>
      <c r="K9310" s="175"/>
    </row>
    <row r="9311" spans="10:11" ht="15" customHeight="1" x14ac:dyDescent="0.25">
      <c r="J9311" s="175"/>
      <c r="K9311" s="175"/>
    </row>
    <row r="9312" spans="10:11" ht="15" customHeight="1" x14ac:dyDescent="0.25">
      <c r="J9312" s="175"/>
      <c r="K9312" s="175"/>
    </row>
    <row r="9313" spans="10:11" ht="15" customHeight="1" x14ac:dyDescent="0.25">
      <c r="J9313" s="175"/>
      <c r="K9313" s="175"/>
    </row>
    <row r="9314" spans="10:11" ht="15" customHeight="1" x14ac:dyDescent="0.25">
      <c r="J9314" s="175"/>
      <c r="K9314" s="175"/>
    </row>
    <row r="9315" spans="10:11" ht="15" customHeight="1" x14ac:dyDescent="0.25">
      <c r="J9315" s="175"/>
      <c r="K9315" s="175"/>
    </row>
    <row r="9316" spans="10:11" ht="15" customHeight="1" x14ac:dyDescent="0.25">
      <c r="J9316" s="175"/>
      <c r="K9316" s="175"/>
    </row>
    <row r="9317" spans="10:11" ht="15" customHeight="1" x14ac:dyDescent="0.25">
      <c r="J9317" s="175"/>
      <c r="K9317" s="175"/>
    </row>
    <row r="9318" spans="10:11" ht="15" customHeight="1" x14ac:dyDescent="0.25">
      <c r="J9318" s="175"/>
      <c r="K9318" s="175"/>
    </row>
    <row r="9319" spans="10:11" ht="15" customHeight="1" x14ac:dyDescent="0.25">
      <c r="J9319" s="175"/>
      <c r="K9319" s="175"/>
    </row>
    <row r="9320" spans="10:11" ht="15" customHeight="1" x14ac:dyDescent="0.25">
      <c r="J9320" s="175"/>
      <c r="K9320" s="175"/>
    </row>
    <row r="9321" spans="10:11" ht="15" customHeight="1" x14ac:dyDescent="0.25">
      <c r="J9321" s="175"/>
      <c r="K9321" s="175"/>
    </row>
    <row r="9322" spans="10:11" ht="15" customHeight="1" x14ac:dyDescent="0.25">
      <c r="J9322" s="175"/>
      <c r="K9322" s="175"/>
    </row>
    <row r="9323" spans="10:11" ht="15" customHeight="1" x14ac:dyDescent="0.25">
      <c r="J9323" s="175"/>
      <c r="K9323" s="175"/>
    </row>
    <row r="9324" spans="10:11" ht="15" customHeight="1" x14ac:dyDescent="0.25">
      <c r="J9324" s="175"/>
      <c r="K9324" s="175"/>
    </row>
    <row r="9325" spans="10:11" ht="15" customHeight="1" x14ac:dyDescent="0.25">
      <c r="J9325" s="175"/>
      <c r="K9325" s="175"/>
    </row>
    <row r="9326" spans="10:11" ht="15" customHeight="1" x14ac:dyDescent="0.25">
      <c r="J9326" s="175"/>
      <c r="K9326" s="175"/>
    </row>
    <row r="9327" spans="10:11" ht="15" customHeight="1" x14ac:dyDescent="0.25">
      <c r="J9327" s="175"/>
      <c r="K9327" s="175"/>
    </row>
    <row r="9328" spans="10:11" ht="15" customHeight="1" x14ac:dyDescent="0.25">
      <c r="J9328" s="175"/>
      <c r="K9328" s="175"/>
    </row>
    <row r="9329" spans="10:11" ht="15" customHeight="1" x14ac:dyDescent="0.25">
      <c r="J9329" s="175"/>
      <c r="K9329" s="175"/>
    </row>
    <row r="9330" spans="10:11" ht="15" customHeight="1" x14ac:dyDescent="0.25">
      <c r="J9330" s="175"/>
      <c r="K9330" s="175"/>
    </row>
    <row r="9331" spans="10:11" ht="15" customHeight="1" x14ac:dyDescent="0.25">
      <c r="J9331" s="175"/>
      <c r="K9331" s="175"/>
    </row>
    <row r="9332" spans="10:11" ht="15" customHeight="1" x14ac:dyDescent="0.25">
      <c r="J9332" s="175"/>
      <c r="K9332" s="175"/>
    </row>
    <row r="9333" spans="10:11" ht="15" customHeight="1" x14ac:dyDescent="0.25">
      <c r="J9333" s="175"/>
      <c r="K9333" s="175"/>
    </row>
    <row r="9334" spans="10:11" ht="15" customHeight="1" x14ac:dyDescent="0.25">
      <c r="J9334" s="175"/>
      <c r="K9334" s="175"/>
    </row>
    <row r="9335" spans="10:11" ht="15" customHeight="1" x14ac:dyDescent="0.25">
      <c r="J9335" s="175"/>
      <c r="K9335" s="175"/>
    </row>
    <row r="9336" spans="10:11" ht="15" customHeight="1" x14ac:dyDescent="0.25">
      <c r="J9336" s="175"/>
      <c r="K9336" s="175"/>
    </row>
    <row r="9337" spans="10:11" ht="15" customHeight="1" x14ac:dyDescent="0.25">
      <c r="J9337" s="175"/>
      <c r="K9337" s="175"/>
    </row>
    <row r="9338" spans="10:11" ht="15" customHeight="1" x14ac:dyDescent="0.25">
      <c r="J9338" s="175"/>
      <c r="K9338" s="175"/>
    </row>
    <row r="9339" spans="10:11" ht="15" customHeight="1" x14ac:dyDescent="0.25">
      <c r="J9339" s="175"/>
      <c r="K9339" s="175"/>
    </row>
    <row r="9340" spans="10:11" ht="15" customHeight="1" x14ac:dyDescent="0.25">
      <c r="J9340" s="175"/>
      <c r="K9340" s="175"/>
    </row>
    <row r="9341" spans="10:11" ht="15" customHeight="1" x14ac:dyDescent="0.25">
      <c r="J9341" s="175"/>
      <c r="K9341" s="175"/>
    </row>
    <row r="9342" spans="10:11" ht="15" customHeight="1" x14ac:dyDescent="0.25">
      <c r="J9342" s="175"/>
      <c r="K9342" s="175"/>
    </row>
    <row r="9343" spans="10:11" ht="15" customHeight="1" x14ac:dyDescent="0.25">
      <c r="J9343" s="175"/>
      <c r="K9343" s="175"/>
    </row>
    <row r="9344" spans="10:11" ht="15" customHeight="1" x14ac:dyDescent="0.25">
      <c r="J9344" s="175"/>
      <c r="K9344" s="175"/>
    </row>
    <row r="9345" spans="10:11" ht="15" customHeight="1" x14ac:dyDescent="0.25">
      <c r="J9345" s="175"/>
      <c r="K9345" s="175"/>
    </row>
    <row r="9346" spans="10:11" ht="15" customHeight="1" x14ac:dyDescent="0.25">
      <c r="J9346" s="175"/>
      <c r="K9346" s="175"/>
    </row>
    <row r="9347" spans="10:11" ht="15" customHeight="1" x14ac:dyDescent="0.25">
      <c r="J9347" s="175"/>
      <c r="K9347" s="175"/>
    </row>
    <row r="9348" spans="10:11" ht="15" customHeight="1" x14ac:dyDescent="0.25">
      <c r="J9348" s="175"/>
      <c r="K9348" s="175"/>
    </row>
    <row r="9349" spans="10:11" ht="15" customHeight="1" x14ac:dyDescent="0.25">
      <c r="J9349" s="175"/>
      <c r="K9349" s="175"/>
    </row>
    <row r="9350" spans="10:11" ht="15" customHeight="1" x14ac:dyDescent="0.25">
      <c r="J9350" s="175"/>
      <c r="K9350" s="175"/>
    </row>
    <row r="9351" spans="10:11" ht="15" customHeight="1" x14ac:dyDescent="0.25">
      <c r="J9351" s="175"/>
      <c r="K9351" s="175"/>
    </row>
    <row r="9352" spans="10:11" ht="15" customHeight="1" x14ac:dyDescent="0.25">
      <c r="J9352" s="175"/>
      <c r="K9352" s="175"/>
    </row>
    <row r="9353" spans="10:11" ht="15" customHeight="1" x14ac:dyDescent="0.25">
      <c r="J9353" s="175"/>
      <c r="K9353" s="175"/>
    </row>
    <row r="9354" spans="10:11" ht="15" customHeight="1" x14ac:dyDescent="0.25">
      <c r="J9354" s="175"/>
      <c r="K9354" s="175"/>
    </row>
    <row r="9355" spans="10:11" ht="15" customHeight="1" x14ac:dyDescent="0.25">
      <c r="J9355" s="175"/>
      <c r="K9355" s="175"/>
    </row>
    <row r="9356" spans="10:11" ht="15" customHeight="1" x14ac:dyDescent="0.25">
      <c r="J9356" s="175"/>
      <c r="K9356" s="175"/>
    </row>
    <row r="9357" spans="10:11" ht="15" customHeight="1" x14ac:dyDescent="0.25">
      <c r="J9357" s="175"/>
      <c r="K9357" s="175"/>
    </row>
    <row r="9358" spans="10:11" ht="15" customHeight="1" x14ac:dyDescent="0.25">
      <c r="J9358" s="175"/>
      <c r="K9358" s="175"/>
    </row>
    <row r="9359" spans="10:11" ht="15" customHeight="1" x14ac:dyDescent="0.25">
      <c r="J9359" s="175"/>
      <c r="K9359" s="175"/>
    </row>
    <row r="9360" spans="10:11" ht="15" customHeight="1" x14ac:dyDescent="0.25">
      <c r="J9360" s="175"/>
      <c r="K9360" s="175"/>
    </row>
    <row r="9361" spans="10:11" ht="15" customHeight="1" x14ac:dyDescent="0.25">
      <c r="J9361" s="175"/>
      <c r="K9361" s="175"/>
    </row>
    <row r="9362" spans="10:11" ht="15" customHeight="1" x14ac:dyDescent="0.25">
      <c r="J9362" s="175"/>
      <c r="K9362" s="175"/>
    </row>
    <row r="9363" spans="10:11" ht="15" customHeight="1" x14ac:dyDescent="0.25">
      <c r="J9363" s="175"/>
      <c r="K9363" s="175"/>
    </row>
    <row r="9364" spans="10:11" ht="15" customHeight="1" x14ac:dyDescent="0.25">
      <c r="J9364" s="175"/>
      <c r="K9364" s="175"/>
    </row>
    <row r="9365" spans="10:11" ht="15" customHeight="1" x14ac:dyDescent="0.25">
      <c r="J9365" s="175"/>
      <c r="K9365" s="175"/>
    </row>
    <row r="9366" spans="10:11" ht="15" customHeight="1" x14ac:dyDescent="0.25">
      <c r="J9366" s="175"/>
      <c r="K9366" s="175"/>
    </row>
    <row r="9367" spans="10:11" ht="15" customHeight="1" x14ac:dyDescent="0.25">
      <c r="J9367" s="175"/>
      <c r="K9367" s="175"/>
    </row>
    <row r="9368" spans="10:11" ht="15" customHeight="1" x14ac:dyDescent="0.25">
      <c r="J9368" s="175"/>
      <c r="K9368" s="175"/>
    </row>
    <row r="9369" spans="10:11" ht="15" customHeight="1" x14ac:dyDescent="0.25">
      <c r="J9369" s="175"/>
      <c r="K9369" s="175"/>
    </row>
    <row r="9370" spans="10:11" ht="15" customHeight="1" x14ac:dyDescent="0.25">
      <c r="J9370" s="175"/>
      <c r="K9370" s="175"/>
    </row>
    <row r="9371" spans="10:11" ht="15" customHeight="1" x14ac:dyDescent="0.25">
      <c r="J9371" s="175"/>
      <c r="K9371" s="175"/>
    </row>
    <row r="9372" spans="10:11" ht="15" customHeight="1" x14ac:dyDescent="0.25">
      <c r="J9372" s="175"/>
      <c r="K9372" s="175"/>
    </row>
    <row r="9373" spans="10:11" ht="15" customHeight="1" x14ac:dyDescent="0.25">
      <c r="J9373" s="175"/>
      <c r="K9373" s="175"/>
    </row>
    <row r="9374" spans="10:11" ht="15" customHeight="1" x14ac:dyDescent="0.25">
      <c r="J9374" s="175"/>
      <c r="K9374" s="175"/>
    </row>
    <row r="9375" spans="10:11" ht="15" customHeight="1" x14ac:dyDescent="0.25">
      <c r="J9375" s="175"/>
      <c r="K9375" s="175"/>
    </row>
    <row r="9376" spans="10:11" ht="15" customHeight="1" x14ac:dyDescent="0.25">
      <c r="J9376" s="175"/>
      <c r="K9376" s="175"/>
    </row>
    <row r="9377" spans="10:11" ht="15" customHeight="1" x14ac:dyDescent="0.25">
      <c r="J9377" s="175"/>
      <c r="K9377" s="175"/>
    </row>
    <row r="9378" spans="10:11" ht="15" customHeight="1" x14ac:dyDescent="0.25">
      <c r="J9378" s="175"/>
      <c r="K9378" s="175"/>
    </row>
    <row r="9379" spans="10:11" ht="15" customHeight="1" x14ac:dyDescent="0.25">
      <c r="J9379" s="175"/>
      <c r="K9379" s="175"/>
    </row>
    <row r="9380" spans="10:11" ht="15" customHeight="1" x14ac:dyDescent="0.25">
      <c r="J9380" s="175"/>
      <c r="K9380" s="175"/>
    </row>
    <row r="9381" spans="10:11" ht="15" customHeight="1" x14ac:dyDescent="0.25">
      <c r="J9381" s="175"/>
      <c r="K9381" s="175"/>
    </row>
    <row r="9382" spans="10:11" ht="15" customHeight="1" x14ac:dyDescent="0.25">
      <c r="J9382" s="175"/>
      <c r="K9382" s="175"/>
    </row>
    <row r="9383" spans="10:11" ht="15" customHeight="1" x14ac:dyDescent="0.25">
      <c r="J9383" s="175"/>
      <c r="K9383" s="175"/>
    </row>
    <row r="9384" spans="10:11" ht="15" customHeight="1" x14ac:dyDescent="0.25">
      <c r="J9384" s="175"/>
      <c r="K9384" s="175"/>
    </row>
    <row r="9385" spans="10:11" ht="15" customHeight="1" x14ac:dyDescent="0.25">
      <c r="J9385" s="175"/>
      <c r="K9385" s="175"/>
    </row>
    <row r="9386" spans="10:11" ht="15" customHeight="1" x14ac:dyDescent="0.25">
      <c r="J9386" s="175"/>
      <c r="K9386" s="175"/>
    </row>
    <row r="9387" spans="10:11" ht="15" customHeight="1" x14ac:dyDescent="0.25">
      <c r="J9387" s="175"/>
      <c r="K9387" s="175"/>
    </row>
    <row r="9388" spans="10:11" ht="15" customHeight="1" x14ac:dyDescent="0.25">
      <c r="J9388" s="175"/>
      <c r="K9388" s="175"/>
    </row>
    <row r="9389" spans="10:11" ht="15" customHeight="1" x14ac:dyDescent="0.25">
      <c r="J9389" s="175"/>
      <c r="K9389" s="175"/>
    </row>
    <row r="9390" spans="10:11" ht="15" customHeight="1" x14ac:dyDescent="0.25">
      <c r="J9390" s="175"/>
      <c r="K9390" s="175"/>
    </row>
    <row r="9391" spans="10:11" ht="15" customHeight="1" x14ac:dyDescent="0.25">
      <c r="J9391" s="175"/>
      <c r="K9391" s="175"/>
    </row>
    <row r="9392" spans="10:11" ht="15" customHeight="1" x14ac:dyDescent="0.25">
      <c r="J9392" s="175"/>
      <c r="K9392" s="175"/>
    </row>
    <row r="9393" spans="10:11" ht="15" customHeight="1" x14ac:dyDescent="0.25">
      <c r="J9393" s="175"/>
      <c r="K9393" s="175"/>
    </row>
    <row r="9394" spans="10:11" ht="15" customHeight="1" x14ac:dyDescent="0.25">
      <c r="J9394" s="175"/>
      <c r="K9394" s="175"/>
    </row>
    <row r="9395" spans="10:11" ht="15" customHeight="1" x14ac:dyDescent="0.25">
      <c r="J9395" s="175"/>
      <c r="K9395" s="175"/>
    </row>
    <row r="9396" spans="10:11" ht="15" customHeight="1" x14ac:dyDescent="0.25">
      <c r="J9396" s="175"/>
      <c r="K9396" s="175"/>
    </row>
    <row r="9397" spans="10:11" ht="15" customHeight="1" x14ac:dyDescent="0.25">
      <c r="J9397" s="175"/>
      <c r="K9397" s="175"/>
    </row>
    <row r="9398" spans="10:11" ht="15" customHeight="1" x14ac:dyDescent="0.25">
      <c r="J9398" s="175"/>
      <c r="K9398" s="175"/>
    </row>
    <row r="9399" spans="10:11" ht="15" customHeight="1" x14ac:dyDescent="0.25">
      <c r="J9399" s="175"/>
      <c r="K9399" s="175"/>
    </row>
    <row r="9400" spans="10:11" ht="15" customHeight="1" x14ac:dyDescent="0.25">
      <c r="J9400" s="175"/>
      <c r="K9400" s="175"/>
    </row>
    <row r="9401" spans="10:11" ht="15" customHeight="1" x14ac:dyDescent="0.25">
      <c r="J9401" s="175"/>
      <c r="K9401" s="175"/>
    </row>
    <row r="9402" spans="10:11" ht="15" customHeight="1" x14ac:dyDescent="0.25">
      <c r="J9402" s="175"/>
      <c r="K9402" s="175"/>
    </row>
    <row r="9403" spans="10:11" ht="15" customHeight="1" x14ac:dyDescent="0.25">
      <c r="J9403" s="175"/>
      <c r="K9403" s="175"/>
    </row>
    <row r="9404" spans="10:11" ht="15" customHeight="1" x14ac:dyDescent="0.25">
      <c r="J9404" s="175"/>
      <c r="K9404" s="175"/>
    </row>
    <row r="9405" spans="10:11" ht="15" customHeight="1" x14ac:dyDescent="0.25">
      <c r="J9405" s="175"/>
      <c r="K9405" s="175"/>
    </row>
    <row r="9406" spans="10:11" ht="15" customHeight="1" x14ac:dyDescent="0.25">
      <c r="J9406" s="175"/>
      <c r="K9406" s="175"/>
    </row>
    <row r="9407" spans="10:11" ht="15" customHeight="1" x14ac:dyDescent="0.25">
      <c r="J9407" s="175"/>
      <c r="K9407" s="175"/>
    </row>
    <row r="9408" spans="10:11" ht="15" customHeight="1" x14ac:dyDescent="0.25">
      <c r="J9408" s="175"/>
      <c r="K9408" s="175"/>
    </row>
    <row r="9409" spans="10:11" ht="15" customHeight="1" x14ac:dyDescent="0.25">
      <c r="J9409" s="175"/>
      <c r="K9409" s="175"/>
    </row>
    <row r="9410" spans="10:11" ht="15" customHeight="1" x14ac:dyDescent="0.25">
      <c r="J9410" s="175"/>
      <c r="K9410" s="175"/>
    </row>
    <row r="9411" spans="10:11" ht="15" customHeight="1" x14ac:dyDescent="0.25">
      <c r="J9411" s="175"/>
      <c r="K9411" s="175"/>
    </row>
    <row r="9412" spans="10:11" ht="15" customHeight="1" x14ac:dyDescent="0.25">
      <c r="J9412" s="175"/>
      <c r="K9412" s="175"/>
    </row>
    <row r="9413" spans="10:11" ht="15" customHeight="1" x14ac:dyDescent="0.25">
      <c r="J9413" s="175"/>
      <c r="K9413" s="175"/>
    </row>
    <row r="9414" spans="10:11" ht="15" customHeight="1" x14ac:dyDescent="0.25">
      <c r="J9414" s="175"/>
      <c r="K9414" s="175"/>
    </row>
    <row r="9415" spans="10:11" ht="15" customHeight="1" x14ac:dyDescent="0.25">
      <c r="J9415" s="175"/>
      <c r="K9415" s="175"/>
    </row>
    <row r="9416" spans="10:11" ht="15" customHeight="1" x14ac:dyDescent="0.25">
      <c r="J9416" s="175"/>
      <c r="K9416" s="175"/>
    </row>
    <row r="9417" spans="10:11" ht="15" customHeight="1" x14ac:dyDescent="0.25">
      <c r="J9417" s="175"/>
      <c r="K9417" s="175"/>
    </row>
    <row r="9418" spans="10:11" ht="15" customHeight="1" x14ac:dyDescent="0.25">
      <c r="J9418" s="175"/>
      <c r="K9418" s="175"/>
    </row>
    <row r="9419" spans="10:11" ht="15" customHeight="1" x14ac:dyDescent="0.25">
      <c r="J9419" s="175"/>
      <c r="K9419" s="175"/>
    </row>
    <row r="9420" spans="10:11" ht="15" customHeight="1" x14ac:dyDescent="0.25">
      <c r="J9420" s="175"/>
      <c r="K9420" s="175"/>
    </row>
    <row r="9421" spans="10:11" ht="15" customHeight="1" x14ac:dyDescent="0.25">
      <c r="J9421" s="175"/>
      <c r="K9421" s="175"/>
    </row>
    <row r="9422" spans="10:11" ht="15" customHeight="1" x14ac:dyDescent="0.25">
      <c r="J9422" s="175"/>
      <c r="K9422" s="175"/>
    </row>
    <row r="9423" spans="10:11" ht="15" customHeight="1" x14ac:dyDescent="0.25">
      <c r="J9423" s="175"/>
      <c r="K9423" s="175"/>
    </row>
    <row r="9424" spans="10:11" ht="15" customHeight="1" x14ac:dyDescent="0.25">
      <c r="J9424" s="175"/>
      <c r="K9424" s="175"/>
    </row>
    <row r="9425" spans="10:11" ht="15" customHeight="1" x14ac:dyDescent="0.25">
      <c r="J9425" s="175"/>
      <c r="K9425" s="175"/>
    </row>
    <row r="9426" spans="10:11" ht="15" customHeight="1" x14ac:dyDescent="0.25">
      <c r="J9426" s="175"/>
      <c r="K9426" s="175"/>
    </row>
    <row r="9427" spans="10:11" ht="15" customHeight="1" x14ac:dyDescent="0.25">
      <c r="J9427" s="175"/>
      <c r="K9427" s="175"/>
    </row>
    <row r="9428" spans="10:11" ht="15" customHeight="1" x14ac:dyDescent="0.25">
      <c r="J9428" s="175"/>
      <c r="K9428" s="175"/>
    </row>
    <row r="9429" spans="10:11" ht="15" customHeight="1" x14ac:dyDescent="0.25">
      <c r="J9429" s="175"/>
      <c r="K9429" s="175"/>
    </row>
    <row r="9430" spans="10:11" ht="15" customHeight="1" x14ac:dyDescent="0.25">
      <c r="J9430" s="175"/>
      <c r="K9430" s="175"/>
    </row>
    <row r="9431" spans="10:11" ht="15" customHeight="1" x14ac:dyDescent="0.25">
      <c r="J9431" s="175"/>
      <c r="K9431" s="175"/>
    </row>
    <row r="9432" spans="10:11" ht="15" customHeight="1" x14ac:dyDescent="0.25">
      <c r="J9432" s="175"/>
      <c r="K9432" s="175"/>
    </row>
    <row r="9433" spans="10:11" ht="15" customHeight="1" x14ac:dyDescent="0.25">
      <c r="J9433" s="175"/>
      <c r="K9433" s="175"/>
    </row>
    <row r="9434" spans="10:11" ht="15" customHeight="1" x14ac:dyDescent="0.25">
      <c r="J9434" s="175"/>
      <c r="K9434" s="175"/>
    </row>
    <row r="9435" spans="10:11" ht="15" customHeight="1" x14ac:dyDescent="0.25">
      <c r="J9435" s="175"/>
      <c r="K9435" s="175"/>
    </row>
    <row r="9436" spans="10:11" ht="15" customHeight="1" x14ac:dyDescent="0.25">
      <c r="J9436" s="175"/>
      <c r="K9436" s="175"/>
    </row>
    <row r="9437" spans="10:11" ht="15" customHeight="1" x14ac:dyDescent="0.25">
      <c r="J9437" s="175"/>
      <c r="K9437" s="175"/>
    </row>
    <row r="9438" spans="10:11" ht="15" customHeight="1" x14ac:dyDescent="0.25">
      <c r="J9438" s="175"/>
      <c r="K9438" s="175"/>
    </row>
    <row r="9439" spans="10:11" ht="15" customHeight="1" x14ac:dyDescent="0.25">
      <c r="J9439" s="175"/>
      <c r="K9439" s="175"/>
    </row>
    <row r="9440" spans="10:11" ht="15" customHeight="1" x14ac:dyDescent="0.25">
      <c r="J9440" s="175"/>
      <c r="K9440" s="175"/>
    </row>
    <row r="9441" spans="10:11" ht="15" customHeight="1" x14ac:dyDescent="0.25">
      <c r="J9441" s="175"/>
      <c r="K9441" s="175"/>
    </row>
    <row r="9442" spans="10:11" ht="15" customHeight="1" x14ac:dyDescent="0.25">
      <c r="J9442" s="175"/>
      <c r="K9442" s="175"/>
    </row>
    <row r="9443" spans="10:11" ht="15" customHeight="1" x14ac:dyDescent="0.25">
      <c r="J9443" s="175"/>
      <c r="K9443" s="175"/>
    </row>
    <row r="9444" spans="10:11" ht="15" customHeight="1" x14ac:dyDescent="0.25">
      <c r="J9444" s="175"/>
      <c r="K9444" s="175"/>
    </row>
    <row r="9445" spans="10:11" ht="15" customHeight="1" x14ac:dyDescent="0.25">
      <c r="J9445" s="175"/>
      <c r="K9445" s="175"/>
    </row>
    <row r="9446" spans="10:11" ht="15" customHeight="1" x14ac:dyDescent="0.25">
      <c r="J9446" s="175"/>
      <c r="K9446" s="175"/>
    </row>
    <row r="9447" spans="10:11" ht="15" customHeight="1" x14ac:dyDescent="0.25">
      <c r="J9447" s="175"/>
      <c r="K9447" s="175"/>
    </row>
    <row r="9448" spans="10:11" ht="15" customHeight="1" x14ac:dyDescent="0.25">
      <c r="J9448" s="175"/>
      <c r="K9448" s="175"/>
    </row>
    <row r="9449" spans="10:11" ht="15" customHeight="1" x14ac:dyDescent="0.25">
      <c r="J9449" s="175"/>
      <c r="K9449" s="175"/>
    </row>
    <row r="9450" spans="10:11" ht="15" customHeight="1" x14ac:dyDescent="0.25">
      <c r="J9450" s="175"/>
      <c r="K9450" s="175"/>
    </row>
    <row r="9451" spans="10:11" ht="15" customHeight="1" x14ac:dyDescent="0.25">
      <c r="J9451" s="175"/>
      <c r="K9451" s="175"/>
    </row>
    <row r="9452" spans="10:11" ht="15" customHeight="1" x14ac:dyDescent="0.25">
      <c r="J9452" s="175"/>
      <c r="K9452" s="175"/>
    </row>
    <row r="9453" spans="10:11" ht="15" customHeight="1" x14ac:dyDescent="0.25">
      <c r="J9453" s="175"/>
      <c r="K9453" s="175"/>
    </row>
    <row r="9454" spans="10:11" ht="15" customHeight="1" x14ac:dyDescent="0.25">
      <c r="J9454" s="175"/>
      <c r="K9454" s="175"/>
    </row>
    <row r="9455" spans="10:11" ht="15" customHeight="1" x14ac:dyDescent="0.25">
      <c r="J9455" s="175"/>
      <c r="K9455" s="175"/>
    </row>
    <row r="9456" spans="10:11" ht="15" customHeight="1" x14ac:dyDescent="0.25">
      <c r="J9456" s="175"/>
      <c r="K9456" s="175"/>
    </row>
    <row r="9457" spans="10:11" ht="15" customHeight="1" x14ac:dyDescent="0.25">
      <c r="J9457" s="175"/>
      <c r="K9457" s="175"/>
    </row>
    <row r="9458" spans="10:11" ht="15" customHeight="1" x14ac:dyDescent="0.25">
      <c r="J9458" s="175"/>
      <c r="K9458" s="175"/>
    </row>
    <row r="9459" spans="10:11" ht="15" customHeight="1" x14ac:dyDescent="0.25">
      <c r="J9459" s="175"/>
      <c r="K9459" s="175"/>
    </row>
    <row r="9460" spans="10:11" ht="15" customHeight="1" x14ac:dyDescent="0.25">
      <c r="J9460" s="175"/>
      <c r="K9460" s="175"/>
    </row>
    <row r="9461" spans="10:11" ht="15" customHeight="1" x14ac:dyDescent="0.25">
      <c r="J9461" s="175"/>
      <c r="K9461" s="175"/>
    </row>
    <row r="9462" spans="10:11" ht="15" customHeight="1" x14ac:dyDescent="0.25">
      <c r="J9462" s="175"/>
      <c r="K9462" s="175"/>
    </row>
    <row r="9463" spans="10:11" ht="15" customHeight="1" x14ac:dyDescent="0.25">
      <c r="J9463" s="175"/>
      <c r="K9463" s="175"/>
    </row>
    <row r="9464" spans="10:11" ht="15" customHeight="1" x14ac:dyDescent="0.25">
      <c r="J9464" s="175"/>
      <c r="K9464" s="175"/>
    </row>
    <row r="9465" spans="10:11" ht="15" customHeight="1" x14ac:dyDescent="0.25">
      <c r="J9465" s="175"/>
      <c r="K9465" s="175"/>
    </row>
    <row r="9466" spans="10:11" ht="15" customHeight="1" x14ac:dyDescent="0.25">
      <c r="J9466" s="175"/>
      <c r="K9466" s="175"/>
    </row>
    <row r="9467" spans="10:11" ht="15" customHeight="1" x14ac:dyDescent="0.25">
      <c r="J9467" s="175"/>
      <c r="K9467" s="175"/>
    </row>
    <row r="9468" spans="10:11" ht="15" customHeight="1" x14ac:dyDescent="0.25">
      <c r="J9468" s="175"/>
      <c r="K9468" s="175"/>
    </row>
    <row r="9469" spans="10:11" ht="15" customHeight="1" x14ac:dyDescent="0.25">
      <c r="J9469" s="175"/>
      <c r="K9469" s="175"/>
    </row>
    <row r="9470" spans="10:11" ht="15" customHeight="1" x14ac:dyDescent="0.25">
      <c r="J9470" s="175"/>
      <c r="K9470" s="175"/>
    </row>
    <row r="9471" spans="10:11" ht="15" customHeight="1" x14ac:dyDescent="0.25">
      <c r="J9471" s="175"/>
      <c r="K9471" s="175"/>
    </row>
    <row r="9472" spans="10:11" ht="15" customHeight="1" x14ac:dyDescent="0.25">
      <c r="J9472" s="175"/>
      <c r="K9472" s="175"/>
    </row>
    <row r="9473" spans="10:11" ht="15" customHeight="1" x14ac:dyDescent="0.25">
      <c r="J9473" s="175"/>
      <c r="K9473" s="175"/>
    </row>
    <row r="9474" spans="10:11" ht="15" customHeight="1" x14ac:dyDescent="0.25">
      <c r="J9474" s="175"/>
      <c r="K9474" s="175"/>
    </row>
    <row r="9475" spans="10:11" ht="15" customHeight="1" x14ac:dyDescent="0.25">
      <c r="J9475" s="175"/>
      <c r="K9475" s="175"/>
    </row>
    <row r="9476" spans="10:11" ht="15" customHeight="1" x14ac:dyDescent="0.25">
      <c r="J9476" s="175"/>
      <c r="K9476" s="175"/>
    </row>
    <row r="9477" spans="10:11" ht="15" customHeight="1" x14ac:dyDescent="0.25">
      <c r="J9477" s="175"/>
      <c r="K9477" s="175"/>
    </row>
    <row r="9478" spans="10:11" ht="15" customHeight="1" x14ac:dyDescent="0.25">
      <c r="J9478" s="175"/>
      <c r="K9478" s="175"/>
    </row>
    <row r="9479" spans="10:11" ht="15" customHeight="1" x14ac:dyDescent="0.25">
      <c r="J9479" s="175"/>
      <c r="K9479" s="175"/>
    </row>
    <row r="9480" spans="10:11" ht="15" customHeight="1" x14ac:dyDescent="0.25">
      <c r="J9480" s="175"/>
      <c r="K9480" s="175"/>
    </row>
    <row r="9481" spans="10:11" ht="15" customHeight="1" x14ac:dyDescent="0.25">
      <c r="J9481" s="175"/>
      <c r="K9481" s="175"/>
    </row>
    <row r="9482" spans="10:11" ht="15" customHeight="1" x14ac:dyDescent="0.25">
      <c r="J9482" s="175"/>
      <c r="K9482" s="175"/>
    </row>
    <row r="9483" spans="10:11" ht="15" customHeight="1" x14ac:dyDescent="0.25">
      <c r="J9483" s="175"/>
      <c r="K9483" s="175"/>
    </row>
    <row r="9484" spans="10:11" ht="15" customHeight="1" x14ac:dyDescent="0.25">
      <c r="J9484" s="175"/>
      <c r="K9484" s="175"/>
    </row>
    <row r="9485" spans="10:11" ht="15" customHeight="1" x14ac:dyDescent="0.25">
      <c r="J9485" s="175"/>
      <c r="K9485" s="175"/>
    </row>
    <row r="9486" spans="10:11" ht="15" customHeight="1" x14ac:dyDescent="0.25">
      <c r="J9486" s="175"/>
      <c r="K9486" s="175"/>
    </row>
    <row r="9487" spans="10:11" ht="15" customHeight="1" x14ac:dyDescent="0.25">
      <c r="J9487" s="175"/>
      <c r="K9487" s="175"/>
    </row>
    <row r="9488" spans="10:11" ht="15" customHeight="1" x14ac:dyDescent="0.25">
      <c r="J9488" s="175"/>
      <c r="K9488" s="175"/>
    </row>
    <row r="9489" spans="10:11" ht="15" customHeight="1" x14ac:dyDescent="0.25">
      <c r="J9489" s="175"/>
      <c r="K9489" s="175"/>
    </row>
    <row r="9490" spans="10:11" ht="15" customHeight="1" x14ac:dyDescent="0.25">
      <c r="J9490" s="175"/>
      <c r="K9490" s="175"/>
    </row>
    <row r="9491" spans="10:11" ht="15" customHeight="1" x14ac:dyDescent="0.25">
      <c r="J9491" s="175"/>
      <c r="K9491" s="175"/>
    </row>
    <row r="9492" spans="10:11" ht="15" customHeight="1" x14ac:dyDescent="0.25">
      <c r="J9492" s="175"/>
      <c r="K9492" s="175"/>
    </row>
    <row r="9493" spans="10:11" ht="15" customHeight="1" x14ac:dyDescent="0.25">
      <c r="J9493" s="175"/>
      <c r="K9493" s="175"/>
    </row>
    <row r="9494" spans="10:11" ht="15" customHeight="1" x14ac:dyDescent="0.25">
      <c r="J9494" s="175"/>
      <c r="K9494" s="175"/>
    </row>
    <row r="9495" spans="10:11" ht="15" customHeight="1" x14ac:dyDescent="0.25">
      <c r="J9495" s="175"/>
      <c r="K9495" s="175"/>
    </row>
    <row r="9496" spans="10:11" ht="15" customHeight="1" x14ac:dyDescent="0.25">
      <c r="J9496" s="175"/>
      <c r="K9496" s="175"/>
    </row>
    <row r="9497" spans="10:11" ht="15" customHeight="1" x14ac:dyDescent="0.25">
      <c r="J9497" s="175"/>
      <c r="K9497" s="175"/>
    </row>
    <row r="9498" spans="10:11" ht="15" customHeight="1" x14ac:dyDescent="0.25">
      <c r="J9498" s="175"/>
      <c r="K9498" s="175"/>
    </row>
    <row r="9499" spans="10:11" ht="15" customHeight="1" x14ac:dyDescent="0.25">
      <c r="J9499" s="175"/>
      <c r="K9499" s="175"/>
    </row>
    <row r="9500" spans="10:11" ht="15" customHeight="1" x14ac:dyDescent="0.25">
      <c r="J9500" s="175"/>
      <c r="K9500" s="175"/>
    </row>
    <row r="9501" spans="10:11" ht="15" customHeight="1" x14ac:dyDescent="0.25">
      <c r="J9501" s="175"/>
      <c r="K9501" s="175"/>
    </row>
    <row r="9502" spans="10:11" ht="15" customHeight="1" x14ac:dyDescent="0.25">
      <c r="J9502" s="175"/>
      <c r="K9502" s="175"/>
    </row>
    <row r="9503" spans="10:11" ht="15" customHeight="1" x14ac:dyDescent="0.25">
      <c r="J9503" s="175"/>
      <c r="K9503" s="175"/>
    </row>
    <row r="9504" spans="10:11" ht="15" customHeight="1" x14ac:dyDescent="0.25">
      <c r="J9504" s="175"/>
      <c r="K9504" s="175"/>
    </row>
    <row r="9505" spans="10:11" ht="15" customHeight="1" x14ac:dyDescent="0.25">
      <c r="J9505" s="175"/>
      <c r="K9505" s="175"/>
    </row>
    <row r="9506" spans="10:11" ht="15" customHeight="1" x14ac:dyDescent="0.25">
      <c r="J9506" s="175"/>
      <c r="K9506" s="175"/>
    </row>
    <row r="9507" spans="10:11" ht="15" customHeight="1" x14ac:dyDescent="0.25">
      <c r="J9507" s="175"/>
      <c r="K9507" s="175"/>
    </row>
    <row r="9508" spans="10:11" ht="15" customHeight="1" x14ac:dyDescent="0.25">
      <c r="J9508" s="175"/>
      <c r="K9508" s="175"/>
    </row>
    <row r="9509" spans="10:11" ht="15" customHeight="1" x14ac:dyDescent="0.25">
      <c r="J9509" s="175"/>
      <c r="K9509" s="175"/>
    </row>
    <row r="9510" spans="10:11" ht="15" customHeight="1" x14ac:dyDescent="0.25">
      <c r="J9510" s="175"/>
      <c r="K9510" s="175"/>
    </row>
    <row r="9511" spans="10:11" ht="15" customHeight="1" x14ac:dyDescent="0.25">
      <c r="J9511" s="175"/>
      <c r="K9511" s="175"/>
    </row>
    <row r="9512" spans="10:11" ht="15" customHeight="1" x14ac:dyDescent="0.25">
      <c r="J9512" s="175"/>
      <c r="K9512" s="175"/>
    </row>
    <row r="9513" spans="10:11" ht="15" customHeight="1" x14ac:dyDescent="0.25">
      <c r="J9513" s="175"/>
      <c r="K9513" s="175"/>
    </row>
    <row r="9514" spans="10:11" ht="15" customHeight="1" x14ac:dyDescent="0.25">
      <c r="J9514" s="175"/>
      <c r="K9514" s="175"/>
    </row>
    <row r="9515" spans="10:11" ht="15" customHeight="1" x14ac:dyDescent="0.25">
      <c r="J9515" s="175"/>
      <c r="K9515" s="175"/>
    </row>
    <row r="9516" spans="10:11" ht="15" customHeight="1" x14ac:dyDescent="0.25">
      <c r="J9516" s="175"/>
      <c r="K9516" s="175"/>
    </row>
    <row r="9517" spans="10:11" ht="15" customHeight="1" x14ac:dyDescent="0.25">
      <c r="J9517" s="175"/>
      <c r="K9517" s="175"/>
    </row>
    <row r="9518" spans="10:11" ht="15" customHeight="1" x14ac:dyDescent="0.25">
      <c r="J9518" s="175"/>
      <c r="K9518" s="175"/>
    </row>
    <row r="9519" spans="10:11" ht="15" customHeight="1" x14ac:dyDescent="0.25">
      <c r="J9519" s="175"/>
      <c r="K9519" s="175"/>
    </row>
    <row r="9520" spans="10:11" ht="15" customHeight="1" x14ac:dyDescent="0.25">
      <c r="J9520" s="175"/>
      <c r="K9520" s="175"/>
    </row>
    <row r="9521" spans="10:11" ht="15" customHeight="1" x14ac:dyDescent="0.25">
      <c r="J9521" s="175"/>
      <c r="K9521" s="175"/>
    </row>
    <row r="9522" spans="10:11" ht="15" customHeight="1" x14ac:dyDescent="0.25">
      <c r="J9522" s="175"/>
      <c r="K9522" s="175"/>
    </row>
    <row r="9523" spans="10:11" ht="15" customHeight="1" x14ac:dyDescent="0.25">
      <c r="J9523" s="175"/>
      <c r="K9523" s="175"/>
    </row>
    <row r="9524" spans="10:11" ht="15" customHeight="1" x14ac:dyDescent="0.25">
      <c r="J9524" s="175"/>
      <c r="K9524" s="175"/>
    </row>
    <row r="9525" spans="10:11" ht="15" customHeight="1" x14ac:dyDescent="0.25">
      <c r="J9525" s="175"/>
      <c r="K9525" s="175"/>
    </row>
    <row r="9526" spans="10:11" ht="15" customHeight="1" x14ac:dyDescent="0.25">
      <c r="J9526" s="175"/>
      <c r="K9526" s="175"/>
    </row>
    <row r="9527" spans="10:11" ht="15" customHeight="1" x14ac:dyDescent="0.25">
      <c r="J9527" s="175"/>
      <c r="K9527" s="175"/>
    </row>
    <row r="9528" spans="10:11" ht="15" customHeight="1" x14ac:dyDescent="0.25">
      <c r="J9528" s="175"/>
      <c r="K9528" s="175"/>
    </row>
    <row r="9529" spans="10:11" ht="15" customHeight="1" x14ac:dyDescent="0.25">
      <c r="J9529" s="175"/>
      <c r="K9529" s="175"/>
    </row>
    <row r="9530" spans="10:11" ht="15" customHeight="1" x14ac:dyDescent="0.25">
      <c r="J9530" s="175"/>
      <c r="K9530" s="175"/>
    </row>
    <row r="9531" spans="10:11" ht="15" customHeight="1" x14ac:dyDescent="0.25">
      <c r="J9531" s="175"/>
      <c r="K9531" s="175"/>
    </row>
    <row r="9532" spans="10:11" ht="15" customHeight="1" x14ac:dyDescent="0.25">
      <c r="J9532" s="175"/>
      <c r="K9532" s="175"/>
    </row>
    <row r="9533" spans="10:11" ht="15" customHeight="1" x14ac:dyDescent="0.25">
      <c r="J9533" s="175"/>
      <c r="K9533" s="175"/>
    </row>
    <row r="9534" spans="10:11" ht="15" customHeight="1" x14ac:dyDescent="0.25">
      <c r="J9534" s="175"/>
      <c r="K9534" s="175"/>
    </row>
    <row r="9535" spans="10:11" ht="15" customHeight="1" x14ac:dyDescent="0.25">
      <c r="J9535" s="175"/>
      <c r="K9535" s="175"/>
    </row>
    <row r="9536" spans="10:11" ht="15" customHeight="1" x14ac:dyDescent="0.25">
      <c r="J9536" s="175"/>
      <c r="K9536" s="175"/>
    </row>
    <row r="9537" spans="10:11" ht="15" customHeight="1" x14ac:dyDescent="0.25">
      <c r="J9537" s="175"/>
      <c r="K9537" s="175"/>
    </row>
    <row r="9538" spans="10:11" ht="15" customHeight="1" x14ac:dyDescent="0.25">
      <c r="J9538" s="175"/>
      <c r="K9538" s="175"/>
    </row>
    <row r="9539" spans="10:11" ht="15" customHeight="1" x14ac:dyDescent="0.25">
      <c r="J9539" s="175"/>
      <c r="K9539" s="175"/>
    </row>
    <row r="9540" spans="10:11" ht="15" customHeight="1" x14ac:dyDescent="0.25">
      <c r="J9540" s="175"/>
      <c r="K9540" s="175"/>
    </row>
    <row r="9541" spans="10:11" ht="15" customHeight="1" x14ac:dyDescent="0.25">
      <c r="J9541" s="175"/>
      <c r="K9541" s="175"/>
    </row>
    <row r="9542" spans="10:11" ht="15" customHeight="1" x14ac:dyDescent="0.25">
      <c r="J9542" s="175"/>
      <c r="K9542" s="175"/>
    </row>
    <row r="9543" spans="10:11" ht="15" customHeight="1" x14ac:dyDescent="0.25">
      <c r="J9543" s="175"/>
      <c r="K9543" s="175"/>
    </row>
    <row r="9544" spans="10:11" ht="15" customHeight="1" x14ac:dyDescent="0.25">
      <c r="J9544" s="175"/>
      <c r="K9544" s="175"/>
    </row>
    <row r="9545" spans="10:11" ht="15" customHeight="1" x14ac:dyDescent="0.25">
      <c r="J9545" s="175"/>
      <c r="K9545" s="175"/>
    </row>
    <row r="9546" spans="10:11" ht="15" customHeight="1" x14ac:dyDescent="0.25">
      <c r="J9546" s="175"/>
      <c r="K9546" s="175"/>
    </row>
    <row r="9547" spans="10:11" ht="15" customHeight="1" x14ac:dyDescent="0.25">
      <c r="J9547" s="175"/>
      <c r="K9547" s="175"/>
    </row>
    <row r="9548" spans="10:11" ht="15" customHeight="1" x14ac:dyDescent="0.25">
      <c r="J9548" s="175"/>
      <c r="K9548" s="175"/>
    </row>
    <row r="9549" spans="10:11" ht="15" customHeight="1" x14ac:dyDescent="0.25">
      <c r="J9549" s="175"/>
      <c r="K9549" s="175"/>
    </row>
    <row r="9550" spans="10:11" ht="15" customHeight="1" x14ac:dyDescent="0.25">
      <c r="J9550" s="175"/>
      <c r="K9550" s="175"/>
    </row>
    <row r="9551" spans="10:11" ht="15" customHeight="1" x14ac:dyDescent="0.25">
      <c r="J9551" s="175"/>
      <c r="K9551" s="175"/>
    </row>
    <row r="9552" spans="10:11" ht="15" customHeight="1" x14ac:dyDescent="0.25">
      <c r="J9552" s="175"/>
      <c r="K9552" s="175"/>
    </row>
    <row r="9553" spans="10:11" ht="15" customHeight="1" x14ac:dyDescent="0.25">
      <c r="J9553" s="175"/>
      <c r="K9553" s="175"/>
    </row>
    <row r="9554" spans="10:11" ht="15" customHeight="1" x14ac:dyDescent="0.25">
      <c r="J9554" s="175"/>
      <c r="K9554" s="175"/>
    </row>
    <row r="9555" spans="10:11" ht="15" customHeight="1" x14ac:dyDescent="0.25">
      <c r="J9555" s="175"/>
      <c r="K9555" s="175"/>
    </row>
    <row r="9556" spans="10:11" ht="15" customHeight="1" x14ac:dyDescent="0.25">
      <c r="J9556" s="175"/>
      <c r="K9556" s="175"/>
    </row>
    <row r="9557" spans="10:11" ht="15" customHeight="1" x14ac:dyDescent="0.25">
      <c r="J9557" s="175"/>
      <c r="K9557" s="175"/>
    </row>
    <row r="9558" spans="10:11" ht="15" customHeight="1" x14ac:dyDescent="0.25">
      <c r="J9558" s="175"/>
      <c r="K9558" s="175"/>
    </row>
    <row r="9559" spans="10:11" ht="15" customHeight="1" x14ac:dyDescent="0.25">
      <c r="J9559" s="175"/>
      <c r="K9559" s="175"/>
    </row>
    <row r="9560" spans="10:11" ht="15" customHeight="1" x14ac:dyDescent="0.25">
      <c r="J9560" s="175"/>
      <c r="K9560" s="175"/>
    </row>
    <row r="9561" spans="10:11" ht="15" customHeight="1" x14ac:dyDescent="0.25">
      <c r="J9561" s="175"/>
      <c r="K9561" s="175"/>
    </row>
    <row r="9562" spans="10:11" ht="15" customHeight="1" x14ac:dyDescent="0.25">
      <c r="J9562" s="175"/>
      <c r="K9562" s="175"/>
    </row>
    <row r="9563" spans="10:11" ht="15" customHeight="1" x14ac:dyDescent="0.25">
      <c r="J9563" s="175"/>
      <c r="K9563" s="175"/>
    </row>
    <row r="9564" spans="10:11" ht="15" customHeight="1" x14ac:dyDescent="0.25">
      <c r="J9564" s="175"/>
      <c r="K9564" s="175"/>
    </row>
    <row r="9565" spans="10:11" ht="15" customHeight="1" x14ac:dyDescent="0.25">
      <c r="J9565" s="175"/>
      <c r="K9565" s="175"/>
    </row>
    <row r="9566" spans="10:11" ht="15" customHeight="1" x14ac:dyDescent="0.25">
      <c r="J9566" s="175"/>
      <c r="K9566" s="175"/>
    </row>
    <row r="9567" spans="10:11" ht="15" customHeight="1" x14ac:dyDescent="0.25">
      <c r="J9567" s="175"/>
      <c r="K9567" s="175"/>
    </row>
    <row r="9568" spans="10:11" ht="15" customHeight="1" x14ac:dyDescent="0.25">
      <c r="J9568" s="175"/>
      <c r="K9568" s="175"/>
    </row>
    <row r="9569" spans="10:11" ht="15" customHeight="1" x14ac:dyDescent="0.25">
      <c r="J9569" s="175"/>
      <c r="K9569" s="175"/>
    </row>
    <row r="9570" spans="10:11" ht="15" customHeight="1" x14ac:dyDescent="0.25">
      <c r="J9570" s="175"/>
      <c r="K9570" s="175"/>
    </row>
    <row r="9571" spans="10:11" ht="15" customHeight="1" x14ac:dyDescent="0.25">
      <c r="J9571" s="175"/>
      <c r="K9571" s="175"/>
    </row>
    <row r="9572" spans="10:11" ht="15" customHeight="1" x14ac:dyDescent="0.25">
      <c r="J9572" s="175"/>
      <c r="K9572" s="175"/>
    </row>
    <row r="9573" spans="10:11" ht="15" customHeight="1" x14ac:dyDescent="0.25">
      <c r="J9573" s="175"/>
      <c r="K9573" s="175"/>
    </row>
    <row r="9574" spans="10:11" ht="15" customHeight="1" x14ac:dyDescent="0.25">
      <c r="J9574" s="175"/>
      <c r="K9574" s="175"/>
    </row>
    <row r="9575" spans="10:11" ht="15" customHeight="1" x14ac:dyDescent="0.25">
      <c r="J9575" s="175"/>
      <c r="K9575" s="175"/>
    </row>
    <row r="9576" spans="10:11" ht="15" customHeight="1" x14ac:dyDescent="0.25">
      <c r="J9576" s="175"/>
      <c r="K9576" s="175"/>
    </row>
    <row r="9577" spans="10:11" ht="15" customHeight="1" x14ac:dyDescent="0.25">
      <c r="J9577" s="175"/>
      <c r="K9577" s="175"/>
    </row>
    <row r="9578" spans="10:11" ht="15" customHeight="1" x14ac:dyDescent="0.25">
      <c r="J9578" s="175"/>
      <c r="K9578" s="175"/>
    </row>
    <row r="9579" spans="10:11" ht="15" customHeight="1" x14ac:dyDescent="0.25">
      <c r="J9579" s="175"/>
      <c r="K9579" s="175"/>
    </row>
    <row r="9580" spans="10:11" ht="15" customHeight="1" x14ac:dyDescent="0.25">
      <c r="J9580" s="175"/>
      <c r="K9580" s="175"/>
    </row>
    <row r="9581" spans="10:11" ht="15" customHeight="1" x14ac:dyDescent="0.25">
      <c r="J9581" s="175"/>
      <c r="K9581" s="175"/>
    </row>
    <row r="9582" spans="10:11" ht="15" customHeight="1" x14ac:dyDescent="0.25">
      <c r="J9582" s="175"/>
      <c r="K9582" s="175"/>
    </row>
    <row r="9583" spans="10:11" ht="15" customHeight="1" x14ac:dyDescent="0.25">
      <c r="J9583" s="175"/>
      <c r="K9583" s="175"/>
    </row>
    <row r="9584" spans="10:11" ht="15" customHeight="1" x14ac:dyDescent="0.25">
      <c r="J9584" s="175"/>
      <c r="K9584" s="175"/>
    </row>
    <row r="9585" spans="10:11" ht="15" customHeight="1" x14ac:dyDescent="0.25">
      <c r="J9585" s="175"/>
      <c r="K9585" s="175"/>
    </row>
    <row r="9586" spans="10:11" ht="15" customHeight="1" x14ac:dyDescent="0.25">
      <c r="J9586" s="175"/>
      <c r="K9586" s="175"/>
    </row>
    <row r="9587" spans="10:11" ht="15" customHeight="1" x14ac:dyDescent="0.25">
      <c r="J9587" s="175"/>
      <c r="K9587" s="175"/>
    </row>
    <row r="9588" spans="10:11" ht="15" customHeight="1" x14ac:dyDescent="0.25">
      <c r="J9588" s="175"/>
      <c r="K9588" s="175"/>
    </row>
    <row r="9589" spans="10:11" ht="15" customHeight="1" x14ac:dyDescent="0.25">
      <c r="J9589" s="175"/>
      <c r="K9589" s="175"/>
    </row>
    <row r="9590" spans="10:11" ht="15" customHeight="1" x14ac:dyDescent="0.25">
      <c r="J9590" s="175"/>
      <c r="K9590" s="175"/>
    </row>
    <row r="9591" spans="10:11" ht="15" customHeight="1" x14ac:dyDescent="0.25">
      <c r="J9591" s="175"/>
      <c r="K9591" s="175"/>
    </row>
    <row r="9592" spans="10:11" ht="15" customHeight="1" x14ac:dyDescent="0.25">
      <c r="J9592" s="175"/>
      <c r="K9592" s="175"/>
    </row>
    <row r="9593" spans="10:11" ht="15" customHeight="1" x14ac:dyDescent="0.25">
      <c r="J9593" s="175"/>
      <c r="K9593" s="175"/>
    </row>
    <row r="9594" spans="10:11" ht="15" customHeight="1" x14ac:dyDescent="0.25">
      <c r="J9594" s="175"/>
      <c r="K9594" s="175"/>
    </row>
    <row r="9595" spans="10:11" ht="15" customHeight="1" x14ac:dyDescent="0.25">
      <c r="J9595" s="175"/>
      <c r="K9595" s="175"/>
    </row>
    <row r="9596" spans="10:11" ht="15" customHeight="1" x14ac:dyDescent="0.25">
      <c r="J9596" s="175"/>
      <c r="K9596" s="175"/>
    </row>
    <row r="9597" spans="10:11" ht="15" customHeight="1" x14ac:dyDescent="0.25">
      <c r="J9597" s="175"/>
      <c r="K9597" s="175"/>
    </row>
    <row r="9598" spans="10:11" ht="15" customHeight="1" x14ac:dyDescent="0.25">
      <c r="J9598" s="175"/>
      <c r="K9598" s="175"/>
    </row>
    <row r="9599" spans="10:11" ht="15" customHeight="1" x14ac:dyDescent="0.25">
      <c r="J9599" s="175"/>
      <c r="K9599" s="175"/>
    </row>
    <row r="9600" spans="10:11" ht="15" customHeight="1" x14ac:dyDescent="0.25">
      <c r="J9600" s="175"/>
      <c r="K9600" s="175"/>
    </row>
    <row r="9601" spans="10:11" ht="15" customHeight="1" x14ac:dyDescent="0.25">
      <c r="J9601" s="175"/>
      <c r="K9601" s="175"/>
    </row>
    <row r="9602" spans="10:11" ht="15" customHeight="1" x14ac:dyDescent="0.25">
      <c r="J9602" s="175"/>
      <c r="K9602" s="175"/>
    </row>
    <row r="9603" spans="10:11" ht="15" customHeight="1" x14ac:dyDescent="0.25">
      <c r="J9603" s="175"/>
      <c r="K9603" s="175"/>
    </row>
    <row r="9604" spans="10:11" ht="15" customHeight="1" x14ac:dyDescent="0.25">
      <c r="J9604" s="175"/>
      <c r="K9604" s="175"/>
    </row>
    <row r="9605" spans="10:11" ht="15" customHeight="1" x14ac:dyDescent="0.25">
      <c r="J9605" s="175"/>
      <c r="K9605" s="175"/>
    </row>
    <row r="9606" spans="10:11" ht="15" customHeight="1" x14ac:dyDescent="0.25">
      <c r="J9606" s="175"/>
      <c r="K9606" s="175"/>
    </row>
    <row r="9607" spans="10:11" ht="15" customHeight="1" x14ac:dyDescent="0.25">
      <c r="J9607" s="175"/>
      <c r="K9607" s="175"/>
    </row>
    <row r="9608" spans="10:11" ht="15" customHeight="1" x14ac:dyDescent="0.25">
      <c r="J9608" s="175"/>
      <c r="K9608" s="175"/>
    </row>
    <row r="9609" spans="10:11" ht="15" customHeight="1" x14ac:dyDescent="0.25">
      <c r="J9609" s="175"/>
      <c r="K9609" s="175"/>
    </row>
    <row r="9610" spans="10:11" ht="15" customHeight="1" x14ac:dyDescent="0.25">
      <c r="J9610" s="175"/>
      <c r="K9610" s="175"/>
    </row>
    <row r="9611" spans="10:11" ht="15" customHeight="1" x14ac:dyDescent="0.25">
      <c r="J9611" s="175"/>
      <c r="K9611" s="175"/>
    </row>
    <row r="9612" spans="10:11" ht="15" customHeight="1" x14ac:dyDescent="0.25">
      <c r="J9612" s="175"/>
      <c r="K9612" s="175"/>
    </row>
    <row r="9613" spans="10:11" ht="15" customHeight="1" x14ac:dyDescent="0.25">
      <c r="J9613" s="175"/>
      <c r="K9613" s="175"/>
    </row>
    <row r="9614" spans="10:11" ht="15" customHeight="1" x14ac:dyDescent="0.25">
      <c r="J9614" s="175"/>
      <c r="K9614" s="175"/>
    </row>
    <row r="9615" spans="10:11" ht="15" customHeight="1" x14ac:dyDescent="0.25">
      <c r="J9615" s="175"/>
      <c r="K9615" s="175"/>
    </row>
    <row r="9616" spans="10:11" ht="15" customHeight="1" x14ac:dyDescent="0.25">
      <c r="J9616" s="175"/>
      <c r="K9616" s="175"/>
    </row>
    <row r="9617" spans="10:11" ht="15" customHeight="1" x14ac:dyDescent="0.25">
      <c r="J9617" s="175"/>
      <c r="K9617" s="175"/>
    </row>
    <row r="9618" spans="10:11" ht="15" customHeight="1" x14ac:dyDescent="0.25">
      <c r="J9618" s="175"/>
      <c r="K9618" s="175"/>
    </row>
    <row r="9619" spans="10:11" ht="15" customHeight="1" x14ac:dyDescent="0.25">
      <c r="J9619" s="175"/>
      <c r="K9619" s="175"/>
    </row>
    <row r="9620" spans="10:11" ht="15" customHeight="1" x14ac:dyDescent="0.25">
      <c r="J9620" s="175"/>
      <c r="K9620" s="175"/>
    </row>
    <row r="9621" spans="10:11" ht="15" customHeight="1" x14ac:dyDescent="0.25">
      <c r="J9621" s="175"/>
      <c r="K9621" s="175"/>
    </row>
    <row r="9622" spans="10:11" ht="15" customHeight="1" x14ac:dyDescent="0.25">
      <c r="J9622" s="175"/>
      <c r="K9622" s="175"/>
    </row>
    <row r="9623" spans="10:11" ht="15" customHeight="1" x14ac:dyDescent="0.25">
      <c r="J9623" s="175"/>
      <c r="K9623" s="175"/>
    </row>
    <row r="9624" spans="10:11" ht="15" customHeight="1" x14ac:dyDescent="0.25">
      <c r="J9624" s="175"/>
      <c r="K9624" s="175"/>
    </row>
    <row r="9625" spans="10:11" ht="15" customHeight="1" x14ac:dyDescent="0.25">
      <c r="J9625" s="175"/>
      <c r="K9625" s="175"/>
    </row>
    <row r="9626" spans="10:11" ht="15" customHeight="1" x14ac:dyDescent="0.25">
      <c r="J9626" s="175"/>
      <c r="K9626" s="175"/>
    </row>
    <row r="9627" spans="10:11" ht="15" customHeight="1" x14ac:dyDescent="0.25">
      <c r="J9627" s="175"/>
      <c r="K9627" s="175"/>
    </row>
    <row r="9628" spans="10:11" ht="15" customHeight="1" x14ac:dyDescent="0.25">
      <c r="J9628" s="175"/>
      <c r="K9628" s="175"/>
    </row>
    <row r="9629" spans="10:11" ht="15" customHeight="1" x14ac:dyDescent="0.25">
      <c r="J9629" s="175"/>
      <c r="K9629" s="175"/>
    </row>
    <row r="9630" spans="10:11" ht="15" customHeight="1" x14ac:dyDescent="0.25">
      <c r="J9630" s="175"/>
      <c r="K9630" s="175"/>
    </row>
    <row r="9631" spans="10:11" ht="15" customHeight="1" x14ac:dyDescent="0.25">
      <c r="J9631" s="175"/>
      <c r="K9631" s="175"/>
    </row>
    <row r="9632" spans="10:11" ht="15" customHeight="1" x14ac:dyDescent="0.25">
      <c r="J9632" s="175"/>
      <c r="K9632" s="175"/>
    </row>
    <row r="9633" spans="10:11" ht="15" customHeight="1" x14ac:dyDescent="0.25">
      <c r="J9633" s="175"/>
      <c r="K9633" s="175"/>
    </row>
    <row r="9634" spans="10:11" ht="15" customHeight="1" x14ac:dyDescent="0.25">
      <c r="J9634" s="175"/>
      <c r="K9634" s="175"/>
    </row>
    <row r="9635" spans="10:11" ht="15" customHeight="1" x14ac:dyDescent="0.25">
      <c r="J9635" s="175"/>
      <c r="K9635" s="175"/>
    </row>
    <row r="9636" spans="10:11" ht="15" customHeight="1" x14ac:dyDescent="0.25">
      <c r="J9636" s="175"/>
      <c r="K9636" s="175"/>
    </row>
    <row r="9637" spans="10:11" ht="15" customHeight="1" x14ac:dyDescent="0.25">
      <c r="J9637" s="175"/>
      <c r="K9637" s="175"/>
    </row>
    <row r="9638" spans="10:11" ht="15" customHeight="1" x14ac:dyDescent="0.25">
      <c r="J9638" s="175"/>
      <c r="K9638" s="175"/>
    </row>
    <row r="9639" spans="10:11" ht="15" customHeight="1" x14ac:dyDescent="0.25">
      <c r="J9639" s="175"/>
      <c r="K9639" s="175"/>
    </row>
    <row r="9640" spans="10:11" ht="15" customHeight="1" x14ac:dyDescent="0.25">
      <c r="J9640" s="175"/>
      <c r="K9640" s="175"/>
    </row>
    <row r="9641" spans="10:11" ht="15" customHeight="1" x14ac:dyDescent="0.25">
      <c r="J9641" s="175"/>
      <c r="K9641" s="175"/>
    </row>
    <row r="9642" spans="10:11" ht="15" customHeight="1" x14ac:dyDescent="0.25">
      <c r="J9642" s="175"/>
      <c r="K9642" s="175"/>
    </row>
    <row r="9643" spans="10:11" ht="15" customHeight="1" x14ac:dyDescent="0.25">
      <c r="J9643" s="175"/>
      <c r="K9643" s="175"/>
    </row>
    <row r="9644" spans="10:11" ht="15" customHeight="1" x14ac:dyDescent="0.25">
      <c r="J9644" s="175"/>
      <c r="K9644" s="175"/>
    </row>
    <row r="9645" spans="10:11" ht="15" customHeight="1" x14ac:dyDescent="0.25">
      <c r="J9645" s="175"/>
      <c r="K9645" s="175"/>
    </row>
    <row r="9646" spans="10:11" ht="15" customHeight="1" x14ac:dyDescent="0.25">
      <c r="J9646" s="175"/>
      <c r="K9646" s="175"/>
    </row>
    <row r="9647" spans="10:11" ht="15" customHeight="1" x14ac:dyDescent="0.25">
      <c r="J9647" s="175"/>
      <c r="K9647" s="175"/>
    </row>
    <row r="9648" spans="10:11" ht="15" customHeight="1" x14ac:dyDescent="0.25">
      <c r="J9648" s="175"/>
      <c r="K9648" s="175"/>
    </row>
    <row r="9649" spans="10:11" ht="15" customHeight="1" x14ac:dyDescent="0.25">
      <c r="J9649" s="175"/>
      <c r="K9649" s="175"/>
    </row>
    <row r="9650" spans="10:11" ht="15" customHeight="1" x14ac:dyDescent="0.25">
      <c r="J9650" s="175"/>
      <c r="K9650" s="175"/>
    </row>
    <row r="9651" spans="10:11" ht="15" customHeight="1" x14ac:dyDescent="0.25">
      <c r="J9651" s="175"/>
      <c r="K9651" s="175"/>
    </row>
    <row r="9652" spans="10:11" ht="15" customHeight="1" x14ac:dyDescent="0.25">
      <c r="J9652" s="175"/>
      <c r="K9652" s="175"/>
    </row>
    <row r="9653" spans="10:11" ht="15" customHeight="1" x14ac:dyDescent="0.25">
      <c r="J9653" s="175"/>
      <c r="K9653" s="175"/>
    </row>
    <row r="9654" spans="10:11" ht="15" customHeight="1" x14ac:dyDescent="0.25">
      <c r="J9654" s="175"/>
      <c r="K9654" s="175"/>
    </row>
    <row r="9655" spans="10:11" ht="15" customHeight="1" x14ac:dyDescent="0.25">
      <c r="J9655" s="175"/>
      <c r="K9655" s="175"/>
    </row>
    <row r="9656" spans="10:11" ht="15" customHeight="1" x14ac:dyDescent="0.25">
      <c r="J9656" s="175"/>
      <c r="K9656" s="175"/>
    </row>
    <row r="9657" spans="10:11" ht="15" customHeight="1" x14ac:dyDescent="0.25">
      <c r="J9657" s="175"/>
      <c r="K9657" s="175"/>
    </row>
    <row r="9658" spans="10:11" ht="15" customHeight="1" x14ac:dyDescent="0.25">
      <c r="J9658" s="175"/>
      <c r="K9658" s="175"/>
    </row>
    <row r="9659" spans="10:11" ht="15" customHeight="1" x14ac:dyDescent="0.25">
      <c r="J9659" s="175"/>
      <c r="K9659" s="175"/>
    </row>
    <row r="9660" spans="10:11" ht="15" customHeight="1" x14ac:dyDescent="0.25">
      <c r="J9660" s="175"/>
      <c r="K9660" s="175"/>
    </row>
    <row r="9661" spans="10:11" ht="15" customHeight="1" x14ac:dyDescent="0.25">
      <c r="J9661" s="175"/>
      <c r="K9661" s="175"/>
    </row>
    <row r="9662" spans="10:11" ht="15" customHeight="1" x14ac:dyDescent="0.25">
      <c r="J9662" s="175"/>
      <c r="K9662" s="175"/>
    </row>
    <row r="9663" spans="10:11" ht="15" customHeight="1" x14ac:dyDescent="0.25">
      <c r="J9663" s="175"/>
      <c r="K9663" s="175"/>
    </row>
    <row r="9664" spans="10:11" ht="15" customHeight="1" x14ac:dyDescent="0.25">
      <c r="J9664" s="175"/>
      <c r="K9664" s="175"/>
    </row>
    <row r="9665" spans="10:11" ht="15" customHeight="1" x14ac:dyDescent="0.25">
      <c r="J9665" s="175"/>
      <c r="K9665" s="175"/>
    </row>
    <row r="9666" spans="10:11" ht="15" customHeight="1" x14ac:dyDescent="0.25">
      <c r="J9666" s="175"/>
      <c r="K9666" s="175"/>
    </row>
    <row r="9667" spans="10:11" ht="15" customHeight="1" x14ac:dyDescent="0.25">
      <c r="J9667" s="175"/>
      <c r="K9667" s="175"/>
    </row>
    <row r="9668" spans="10:11" ht="15" customHeight="1" x14ac:dyDescent="0.25">
      <c r="J9668" s="175"/>
      <c r="K9668" s="175"/>
    </row>
    <row r="9669" spans="10:11" ht="15" customHeight="1" x14ac:dyDescent="0.25">
      <c r="J9669" s="175"/>
      <c r="K9669" s="175"/>
    </row>
    <row r="9670" spans="10:11" ht="15" customHeight="1" x14ac:dyDescent="0.25">
      <c r="J9670" s="175"/>
      <c r="K9670" s="175"/>
    </row>
    <row r="9671" spans="10:11" ht="15" customHeight="1" x14ac:dyDescent="0.25">
      <c r="J9671" s="175"/>
      <c r="K9671" s="175"/>
    </row>
    <row r="9672" spans="10:11" ht="15" customHeight="1" x14ac:dyDescent="0.25">
      <c r="J9672" s="175"/>
      <c r="K9672" s="175"/>
    </row>
    <row r="9673" spans="10:11" ht="15" customHeight="1" x14ac:dyDescent="0.25">
      <c r="J9673" s="175"/>
      <c r="K9673" s="175"/>
    </row>
    <row r="9674" spans="10:11" ht="15" customHeight="1" x14ac:dyDescent="0.25">
      <c r="J9674" s="175"/>
      <c r="K9674" s="175"/>
    </row>
    <row r="9675" spans="10:11" ht="15" customHeight="1" x14ac:dyDescent="0.25">
      <c r="J9675" s="175"/>
      <c r="K9675" s="175"/>
    </row>
    <row r="9676" spans="10:11" ht="15" customHeight="1" x14ac:dyDescent="0.25">
      <c r="J9676" s="175"/>
      <c r="K9676" s="175"/>
    </row>
    <row r="9677" spans="10:11" ht="15" customHeight="1" x14ac:dyDescent="0.25">
      <c r="J9677" s="175"/>
      <c r="K9677" s="175"/>
    </row>
    <row r="9678" spans="10:11" ht="15" customHeight="1" x14ac:dyDescent="0.25">
      <c r="J9678" s="175"/>
      <c r="K9678" s="175"/>
    </row>
    <row r="9679" spans="10:11" ht="15" customHeight="1" x14ac:dyDescent="0.25">
      <c r="J9679" s="175"/>
      <c r="K9679" s="175"/>
    </row>
    <row r="9680" spans="10:11" ht="15" customHeight="1" x14ac:dyDescent="0.25">
      <c r="J9680" s="175"/>
      <c r="K9680" s="175"/>
    </row>
    <row r="9681" spans="10:11" ht="15" customHeight="1" x14ac:dyDescent="0.25">
      <c r="J9681" s="175"/>
      <c r="K9681" s="175"/>
    </row>
    <row r="9682" spans="10:11" ht="15" customHeight="1" x14ac:dyDescent="0.25">
      <c r="J9682" s="175"/>
      <c r="K9682" s="175"/>
    </row>
    <row r="9683" spans="10:11" ht="15" customHeight="1" x14ac:dyDescent="0.25">
      <c r="J9683" s="175"/>
      <c r="K9683" s="175"/>
    </row>
    <row r="9684" spans="10:11" ht="15" customHeight="1" x14ac:dyDescent="0.25">
      <c r="J9684" s="175"/>
      <c r="K9684" s="175"/>
    </row>
    <row r="9685" spans="10:11" ht="15" customHeight="1" x14ac:dyDescent="0.25">
      <c r="J9685" s="175"/>
      <c r="K9685" s="175"/>
    </row>
    <row r="9686" spans="10:11" ht="15" customHeight="1" x14ac:dyDescent="0.25">
      <c r="J9686" s="175"/>
      <c r="K9686" s="175"/>
    </row>
    <row r="9687" spans="10:11" ht="15" customHeight="1" x14ac:dyDescent="0.25">
      <c r="J9687" s="175"/>
      <c r="K9687" s="175"/>
    </row>
    <row r="9688" spans="10:11" ht="15" customHeight="1" x14ac:dyDescent="0.25">
      <c r="J9688" s="175"/>
      <c r="K9688" s="175"/>
    </row>
    <row r="9689" spans="10:11" ht="15" customHeight="1" x14ac:dyDescent="0.25">
      <c r="J9689" s="175"/>
      <c r="K9689" s="175"/>
    </row>
    <row r="9690" spans="10:11" ht="15" customHeight="1" x14ac:dyDescent="0.25">
      <c r="J9690" s="175"/>
      <c r="K9690" s="175"/>
    </row>
    <row r="9691" spans="10:11" ht="15" customHeight="1" x14ac:dyDescent="0.25">
      <c r="J9691" s="175"/>
      <c r="K9691" s="175"/>
    </row>
    <row r="9692" spans="10:11" ht="15" customHeight="1" x14ac:dyDescent="0.25">
      <c r="J9692" s="175"/>
      <c r="K9692" s="175"/>
    </row>
    <row r="9693" spans="10:11" ht="15" customHeight="1" x14ac:dyDescent="0.25">
      <c r="J9693" s="175"/>
      <c r="K9693" s="175"/>
    </row>
    <row r="9694" spans="10:11" ht="15" customHeight="1" x14ac:dyDescent="0.25">
      <c r="J9694" s="175"/>
      <c r="K9694" s="175"/>
    </row>
    <row r="9695" spans="10:11" ht="15" customHeight="1" x14ac:dyDescent="0.25">
      <c r="J9695" s="175"/>
      <c r="K9695" s="175"/>
    </row>
    <row r="9696" spans="10:11" ht="15" customHeight="1" x14ac:dyDescent="0.25">
      <c r="J9696" s="175"/>
      <c r="K9696" s="175"/>
    </row>
    <row r="9697" spans="10:11" ht="15" customHeight="1" x14ac:dyDescent="0.25">
      <c r="J9697" s="175"/>
      <c r="K9697" s="175"/>
    </row>
    <row r="9698" spans="10:11" ht="15" customHeight="1" x14ac:dyDescent="0.25">
      <c r="J9698" s="175"/>
      <c r="K9698" s="175"/>
    </row>
    <row r="9699" spans="10:11" ht="15" customHeight="1" x14ac:dyDescent="0.25">
      <c r="J9699" s="175"/>
      <c r="K9699" s="175"/>
    </row>
    <row r="9700" spans="10:11" ht="15" customHeight="1" x14ac:dyDescent="0.25">
      <c r="J9700" s="175"/>
      <c r="K9700" s="175"/>
    </row>
    <row r="9701" spans="10:11" ht="15" customHeight="1" x14ac:dyDescent="0.25">
      <c r="J9701" s="175"/>
      <c r="K9701" s="175"/>
    </row>
    <row r="9702" spans="10:11" ht="15" customHeight="1" x14ac:dyDescent="0.25">
      <c r="J9702" s="175"/>
      <c r="K9702" s="175"/>
    </row>
    <row r="9703" spans="10:11" ht="15" customHeight="1" x14ac:dyDescent="0.25">
      <c r="J9703" s="175"/>
      <c r="K9703" s="175"/>
    </row>
    <row r="9704" spans="10:11" ht="15" customHeight="1" x14ac:dyDescent="0.25">
      <c r="J9704" s="175"/>
      <c r="K9704" s="175"/>
    </row>
    <row r="9705" spans="10:11" ht="15" customHeight="1" x14ac:dyDescent="0.25">
      <c r="J9705" s="175"/>
      <c r="K9705" s="175"/>
    </row>
    <row r="9706" spans="10:11" ht="15" customHeight="1" x14ac:dyDescent="0.25">
      <c r="J9706" s="175"/>
      <c r="K9706" s="175"/>
    </row>
    <row r="9707" spans="10:11" ht="15" customHeight="1" x14ac:dyDescent="0.25">
      <c r="J9707" s="175"/>
      <c r="K9707" s="175"/>
    </row>
    <row r="9708" spans="10:11" ht="15" customHeight="1" x14ac:dyDescent="0.25">
      <c r="J9708" s="175"/>
      <c r="K9708" s="175"/>
    </row>
    <row r="9709" spans="10:11" ht="15" customHeight="1" x14ac:dyDescent="0.25">
      <c r="J9709" s="175"/>
      <c r="K9709" s="175"/>
    </row>
    <row r="9710" spans="10:11" ht="15" customHeight="1" x14ac:dyDescent="0.25">
      <c r="J9710" s="175"/>
      <c r="K9710" s="175"/>
    </row>
    <row r="9711" spans="10:11" ht="15" customHeight="1" x14ac:dyDescent="0.25">
      <c r="J9711" s="175"/>
      <c r="K9711" s="175"/>
    </row>
    <row r="9712" spans="10:11" ht="15" customHeight="1" x14ac:dyDescent="0.25">
      <c r="J9712" s="175"/>
      <c r="K9712" s="175"/>
    </row>
    <row r="9713" spans="10:11" ht="15" customHeight="1" x14ac:dyDescent="0.25">
      <c r="J9713" s="175"/>
      <c r="K9713" s="175"/>
    </row>
    <row r="9714" spans="10:11" ht="15" customHeight="1" x14ac:dyDescent="0.25">
      <c r="J9714" s="175"/>
      <c r="K9714" s="175"/>
    </row>
    <row r="9715" spans="10:11" ht="15" customHeight="1" x14ac:dyDescent="0.25">
      <c r="J9715" s="175"/>
      <c r="K9715" s="175"/>
    </row>
    <row r="9716" spans="10:11" ht="15" customHeight="1" x14ac:dyDescent="0.25">
      <c r="J9716" s="175"/>
      <c r="K9716" s="175"/>
    </row>
    <row r="9717" spans="10:11" ht="15" customHeight="1" x14ac:dyDescent="0.25">
      <c r="J9717" s="175"/>
      <c r="K9717" s="175"/>
    </row>
    <row r="9718" spans="10:11" ht="15" customHeight="1" x14ac:dyDescent="0.25">
      <c r="J9718" s="175"/>
      <c r="K9718" s="175"/>
    </row>
    <row r="9719" spans="10:11" ht="15" customHeight="1" x14ac:dyDescent="0.25">
      <c r="J9719" s="175"/>
      <c r="K9719" s="175"/>
    </row>
    <row r="9720" spans="10:11" ht="15" customHeight="1" x14ac:dyDescent="0.25">
      <c r="J9720" s="175"/>
      <c r="K9720" s="175"/>
    </row>
    <row r="9721" spans="10:11" ht="15" customHeight="1" x14ac:dyDescent="0.25">
      <c r="J9721" s="175"/>
      <c r="K9721" s="175"/>
    </row>
    <row r="9722" spans="10:11" ht="15" customHeight="1" x14ac:dyDescent="0.25">
      <c r="J9722" s="175"/>
      <c r="K9722" s="175"/>
    </row>
    <row r="9723" spans="10:11" ht="15" customHeight="1" x14ac:dyDescent="0.25">
      <c r="J9723" s="175"/>
      <c r="K9723" s="175"/>
    </row>
    <row r="9724" spans="10:11" ht="15" customHeight="1" x14ac:dyDescent="0.25">
      <c r="J9724" s="175"/>
      <c r="K9724" s="175"/>
    </row>
    <row r="9725" spans="10:11" ht="15" customHeight="1" x14ac:dyDescent="0.25">
      <c r="J9725" s="175"/>
      <c r="K9725" s="175"/>
    </row>
    <row r="9726" spans="10:11" ht="15" customHeight="1" x14ac:dyDescent="0.25">
      <c r="J9726" s="175"/>
      <c r="K9726" s="175"/>
    </row>
    <row r="9727" spans="10:11" ht="15" customHeight="1" x14ac:dyDescent="0.25">
      <c r="J9727" s="175"/>
      <c r="K9727" s="175"/>
    </row>
    <row r="9728" spans="10:11" ht="15" customHeight="1" x14ac:dyDescent="0.25">
      <c r="J9728" s="175"/>
      <c r="K9728" s="175"/>
    </row>
    <row r="9729" spans="10:11" ht="15" customHeight="1" x14ac:dyDescent="0.25">
      <c r="J9729" s="175"/>
      <c r="K9729" s="175"/>
    </row>
    <row r="9730" spans="10:11" ht="15" customHeight="1" x14ac:dyDescent="0.25">
      <c r="J9730" s="175"/>
      <c r="K9730" s="175"/>
    </row>
    <row r="9731" spans="10:11" ht="15" customHeight="1" x14ac:dyDescent="0.25">
      <c r="J9731" s="175"/>
      <c r="K9731" s="175"/>
    </row>
    <row r="9732" spans="10:11" ht="15" customHeight="1" x14ac:dyDescent="0.25">
      <c r="J9732" s="175"/>
      <c r="K9732" s="175"/>
    </row>
    <row r="9733" spans="10:11" ht="15" customHeight="1" x14ac:dyDescent="0.25">
      <c r="J9733" s="175"/>
      <c r="K9733" s="175"/>
    </row>
    <row r="9734" spans="10:11" ht="15" customHeight="1" x14ac:dyDescent="0.25">
      <c r="J9734" s="175"/>
      <c r="K9734" s="175"/>
    </row>
    <row r="9735" spans="10:11" ht="15" customHeight="1" x14ac:dyDescent="0.25">
      <c r="J9735" s="175"/>
      <c r="K9735" s="175"/>
    </row>
    <row r="9736" spans="10:11" ht="15" customHeight="1" x14ac:dyDescent="0.25">
      <c r="J9736" s="175"/>
      <c r="K9736" s="175"/>
    </row>
    <row r="9737" spans="10:11" ht="15" customHeight="1" x14ac:dyDescent="0.25">
      <c r="J9737" s="175"/>
      <c r="K9737" s="175"/>
    </row>
    <row r="9738" spans="10:11" ht="15" customHeight="1" x14ac:dyDescent="0.25">
      <c r="J9738" s="175"/>
      <c r="K9738" s="175"/>
    </row>
    <row r="9739" spans="10:11" ht="15" customHeight="1" x14ac:dyDescent="0.25">
      <c r="J9739" s="175"/>
      <c r="K9739" s="175"/>
    </row>
    <row r="9740" spans="10:11" ht="15" customHeight="1" x14ac:dyDescent="0.25">
      <c r="J9740" s="175"/>
      <c r="K9740" s="175"/>
    </row>
    <row r="9741" spans="10:11" ht="15" customHeight="1" x14ac:dyDescent="0.25">
      <c r="J9741" s="175"/>
      <c r="K9741" s="175"/>
    </row>
    <row r="9742" spans="10:11" ht="15" customHeight="1" x14ac:dyDescent="0.25">
      <c r="J9742" s="175"/>
      <c r="K9742" s="175"/>
    </row>
    <row r="9743" spans="10:11" ht="15" customHeight="1" x14ac:dyDescent="0.25">
      <c r="J9743" s="175"/>
      <c r="K9743" s="175"/>
    </row>
    <row r="9744" spans="10:11" ht="15" customHeight="1" x14ac:dyDescent="0.25">
      <c r="J9744" s="175"/>
      <c r="K9744" s="175"/>
    </row>
    <row r="9745" spans="10:11" ht="15" customHeight="1" x14ac:dyDescent="0.25">
      <c r="J9745" s="175"/>
      <c r="K9745" s="175"/>
    </row>
    <row r="9746" spans="10:11" ht="15" customHeight="1" x14ac:dyDescent="0.25">
      <c r="J9746" s="175"/>
      <c r="K9746" s="175"/>
    </row>
    <row r="9747" spans="10:11" ht="15" customHeight="1" x14ac:dyDescent="0.25">
      <c r="J9747" s="175"/>
      <c r="K9747" s="175"/>
    </row>
    <row r="9748" spans="10:11" ht="15" customHeight="1" x14ac:dyDescent="0.25">
      <c r="J9748" s="175"/>
      <c r="K9748" s="175"/>
    </row>
    <row r="9749" spans="10:11" ht="15" customHeight="1" x14ac:dyDescent="0.25">
      <c r="J9749" s="175"/>
      <c r="K9749" s="175"/>
    </row>
    <row r="9750" spans="10:11" ht="15" customHeight="1" x14ac:dyDescent="0.25">
      <c r="J9750" s="175"/>
      <c r="K9750" s="175"/>
    </row>
    <row r="9751" spans="10:11" ht="15" customHeight="1" x14ac:dyDescent="0.25">
      <c r="J9751" s="175"/>
      <c r="K9751" s="175"/>
    </row>
    <row r="9752" spans="10:11" ht="15" customHeight="1" x14ac:dyDescent="0.25">
      <c r="J9752" s="175"/>
      <c r="K9752" s="175"/>
    </row>
    <row r="9753" spans="10:11" ht="15" customHeight="1" x14ac:dyDescent="0.25">
      <c r="J9753" s="175"/>
      <c r="K9753" s="175"/>
    </row>
    <row r="9754" spans="10:11" ht="15" customHeight="1" x14ac:dyDescent="0.25">
      <c r="J9754" s="175"/>
      <c r="K9754" s="175"/>
    </row>
    <row r="9755" spans="10:11" ht="15" customHeight="1" x14ac:dyDescent="0.25">
      <c r="J9755" s="175"/>
      <c r="K9755" s="175"/>
    </row>
    <row r="9756" spans="10:11" ht="15" customHeight="1" x14ac:dyDescent="0.25">
      <c r="J9756" s="175"/>
      <c r="K9756" s="175"/>
    </row>
    <row r="9757" spans="10:11" ht="15" customHeight="1" x14ac:dyDescent="0.25">
      <c r="J9757" s="175"/>
      <c r="K9757" s="175"/>
    </row>
    <row r="9758" spans="10:11" ht="15" customHeight="1" x14ac:dyDescent="0.25">
      <c r="J9758" s="175"/>
      <c r="K9758" s="175"/>
    </row>
    <row r="9759" spans="10:11" ht="15" customHeight="1" x14ac:dyDescent="0.25">
      <c r="J9759" s="175"/>
      <c r="K9759" s="175"/>
    </row>
    <row r="9760" spans="10:11" ht="15" customHeight="1" x14ac:dyDescent="0.25">
      <c r="J9760" s="175"/>
      <c r="K9760" s="175"/>
    </row>
    <row r="9761" spans="10:11" ht="15" customHeight="1" x14ac:dyDescent="0.25">
      <c r="J9761" s="175"/>
      <c r="K9761" s="175"/>
    </row>
    <row r="9762" spans="10:11" ht="15" customHeight="1" x14ac:dyDescent="0.25">
      <c r="J9762" s="175"/>
      <c r="K9762" s="175"/>
    </row>
    <row r="9763" spans="10:11" ht="15" customHeight="1" x14ac:dyDescent="0.25">
      <c r="J9763" s="175"/>
      <c r="K9763" s="175"/>
    </row>
    <row r="9764" spans="10:11" ht="15" customHeight="1" x14ac:dyDescent="0.25">
      <c r="J9764" s="175"/>
      <c r="K9764" s="175"/>
    </row>
    <row r="9765" spans="10:11" ht="15" customHeight="1" x14ac:dyDescent="0.25">
      <c r="J9765" s="175"/>
      <c r="K9765" s="175"/>
    </row>
    <row r="9766" spans="10:11" ht="15" customHeight="1" x14ac:dyDescent="0.25">
      <c r="J9766" s="175"/>
      <c r="K9766" s="175"/>
    </row>
    <row r="9767" spans="10:11" ht="15" customHeight="1" x14ac:dyDescent="0.25">
      <c r="J9767" s="175"/>
      <c r="K9767" s="175"/>
    </row>
    <row r="9768" spans="10:11" ht="15" customHeight="1" x14ac:dyDescent="0.25">
      <c r="J9768" s="175"/>
      <c r="K9768" s="175"/>
    </row>
    <row r="9769" spans="10:11" ht="15" customHeight="1" x14ac:dyDescent="0.25">
      <c r="J9769" s="175"/>
      <c r="K9769" s="175"/>
    </row>
    <row r="9770" spans="10:11" ht="15" customHeight="1" x14ac:dyDescent="0.25">
      <c r="J9770" s="175"/>
      <c r="K9770" s="175"/>
    </row>
    <row r="9771" spans="10:11" ht="15" customHeight="1" x14ac:dyDescent="0.25">
      <c r="J9771" s="175"/>
      <c r="K9771" s="175"/>
    </row>
    <row r="9772" spans="10:11" ht="15" customHeight="1" x14ac:dyDescent="0.25">
      <c r="J9772" s="175"/>
      <c r="K9772" s="175"/>
    </row>
    <row r="9773" spans="10:11" ht="15" customHeight="1" x14ac:dyDescent="0.25">
      <c r="J9773" s="175"/>
      <c r="K9773" s="175"/>
    </row>
    <row r="9774" spans="10:11" ht="15" customHeight="1" x14ac:dyDescent="0.25">
      <c r="J9774" s="175"/>
      <c r="K9774" s="175"/>
    </row>
    <row r="9775" spans="10:11" ht="15" customHeight="1" x14ac:dyDescent="0.25">
      <c r="J9775" s="175"/>
      <c r="K9775" s="175"/>
    </row>
    <row r="9776" spans="10:11" ht="15" customHeight="1" x14ac:dyDescent="0.25">
      <c r="J9776" s="175"/>
      <c r="K9776" s="175"/>
    </row>
    <row r="9777" spans="10:11" ht="15" customHeight="1" x14ac:dyDescent="0.25">
      <c r="J9777" s="175"/>
      <c r="K9777" s="175"/>
    </row>
    <row r="9778" spans="10:11" ht="15" customHeight="1" x14ac:dyDescent="0.25">
      <c r="J9778" s="175"/>
      <c r="K9778" s="175"/>
    </row>
    <row r="9779" spans="10:11" ht="15" customHeight="1" x14ac:dyDescent="0.25">
      <c r="J9779" s="175"/>
      <c r="K9779" s="175"/>
    </row>
    <row r="9780" spans="10:11" ht="15" customHeight="1" x14ac:dyDescent="0.25">
      <c r="J9780" s="175"/>
      <c r="K9780" s="175"/>
    </row>
    <row r="9781" spans="10:11" ht="15" customHeight="1" x14ac:dyDescent="0.25">
      <c r="J9781" s="175"/>
      <c r="K9781" s="175"/>
    </row>
    <row r="9782" spans="10:11" ht="15" customHeight="1" x14ac:dyDescent="0.25">
      <c r="J9782" s="175"/>
      <c r="K9782" s="175"/>
    </row>
    <row r="9783" spans="10:11" ht="15" customHeight="1" x14ac:dyDescent="0.25">
      <c r="J9783" s="175"/>
      <c r="K9783" s="175"/>
    </row>
    <row r="9784" spans="10:11" ht="15" customHeight="1" x14ac:dyDescent="0.25">
      <c r="J9784" s="175"/>
      <c r="K9784" s="175"/>
    </row>
    <row r="9785" spans="10:11" ht="15" customHeight="1" x14ac:dyDescent="0.25">
      <c r="J9785" s="175"/>
      <c r="K9785" s="175"/>
    </row>
    <row r="9786" spans="10:11" ht="15" customHeight="1" x14ac:dyDescent="0.25">
      <c r="J9786" s="175"/>
      <c r="K9786" s="175"/>
    </row>
    <row r="9787" spans="10:11" ht="15" customHeight="1" x14ac:dyDescent="0.25">
      <c r="J9787" s="175"/>
      <c r="K9787" s="175"/>
    </row>
    <row r="9788" spans="10:11" ht="15" customHeight="1" x14ac:dyDescent="0.25">
      <c r="J9788" s="175"/>
      <c r="K9788" s="175"/>
    </row>
    <row r="9789" spans="10:11" ht="15" customHeight="1" x14ac:dyDescent="0.25">
      <c r="J9789" s="175"/>
      <c r="K9789" s="175"/>
    </row>
    <row r="9790" spans="10:11" ht="15" customHeight="1" x14ac:dyDescent="0.25">
      <c r="J9790" s="175"/>
      <c r="K9790" s="175"/>
    </row>
    <row r="9791" spans="10:11" ht="15" customHeight="1" x14ac:dyDescent="0.25">
      <c r="J9791" s="175"/>
      <c r="K9791" s="175"/>
    </row>
    <row r="9792" spans="10:11" ht="15" customHeight="1" x14ac:dyDescent="0.25">
      <c r="J9792" s="175"/>
      <c r="K9792" s="175"/>
    </row>
    <row r="9793" spans="10:11" ht="15" customHeight="1" x14ac:dyDescent="0.25">
      <c r="J9793" s="175"/>
      <c r="K9793" s="175"/>
    </row>
    <row r="9794" spans="10:11" ht="15" customHeight="1" x14ac:dyDescent="0.25">
      <c r="J9794" s="175"/>
      <c r="K9794" s="175"/>
    </row>
    <row r="9795" spans="10:11" ht="15" customHeight="1" x14ac:dyDescent="0.25">
      <c r="J9795" s="175"/>
      <c r="K9795" s="175"/>
    </row>
    <row r="9796" spans="10:11" ht="15" customHeight="1" x14ac:dyDescent="0.25">
      <c r="J9796" s="175"/>
      <c r="K9796" s="175"/>
    </row>
    <row r="9797" spans="10:11" ht="15" customHeight="1" x14ac:dyDescent="0.25">
      <c r="J9797" s="175"/>
      <c r="K9797" s="175"/>
    </row>
    <row r="9798" spans="10:11" ht="15" customHeight="1" x14ac:dyDescent="0.25">
      <c r="J9798" s="175"/>
      <c r="K9798" s="175"/>
    </row>
    <row r="9799" spans="10:11" ht="15" customHeight="1" x14ac:dyDescent="0.25">
      <c r="J9799" s="175"/>
      <c r="K9799" s="175"/>
    </row>
    <row r="9800" spans="10:11" ht="15" customHeight="1" x14ac:dyDescent="0.25">
      <c r="J9800" s="175"/>
      <c r="K9800" s="175"/>
    </row>
    <row r="9801" spans="10:11" ht="15" customHeight="1" x14ac:dyDescent="0.25">
      <c r="J9801" s="175"/>
      <c r="K9801" s="175"/>
    </row>
    <row r="9802" spans="10:11" ht="15" customHeight="1" x14ac:dyDescent="0.25">
      <c r="J9802" s="175"/>
      <c r="K9802" s="175"/>
    </row>
    <row r="9803" spans="10:11" ht="15" customHeight="1" x14ac:dyDescent="0.25">
      <c r="J9803" s="175"/>
      <c r="K9803" s="175"/>
    </row>
    <row r="9804" spans="10:11" ht="15" customHeight="1" x14ac:dyDescent="0.25">
      <c r="J9804" s="175"/>
      <c r="K9804" s="175"/>
    </row>
    <row r="9805" spans="10:11" ht="15" customHeight="1" x14ac:dyDescent="0.25">
      <c r="J9805" s="175"/>
      <c r="K9805" s="175"/>
    </row>
    <row r="9806" spans="10:11" ht="15" customHeight="1" x14ac:dyDescent="0.25">
      <c r="J9806" s="175"/>
      <c r="K9806" s="175"/>
    </row>
    <row r="9807" spans="10:11" ht="15" customHeight="1" x14ac:dyDescent="0.25">
      <c r="J9807" s="175"/>
      <c r="K9807" s="175"/>
    </row>
    <row r="9808" spans="10:11" ht="15" customHeight="1" x14ac:dyDescent="0.25">
      <c r="J9808" s="175"/>
      <c r="K9808" s="175"/>
    </row>
    <row r="9809" spans="10:11" ht="15" customHeight="1" x14ac:dyDescent="0.25">
      <c r="J9809" s="175"/>
      <c r="K9809" s="175"/>
    </row>
    <row r="9810" spans="10:11" ht="15" customHeight="1" x14ac:dyDescent="0.25">
      <c r="J9810" s="175"/>
      <c r="K9810" s="175"/>
    </row>
    <row r="9811" spans="10:11" ht="15" customHeight="1" x14ac:dyDescent="0.25">
      <c r="J9811" s="175"/>
      <c r="K9811" s="175"/>
    </row>
    <row r="9812" spans="10:11" ht="15" customHeight="1" x14ac:dyDescent="0.25">
      <c r="J9812" s="175"/>
      <c r="K9812" s="175"/>
    </row>
    <row r="9813" spans="10:11" ht="15" customHeight="1" x14ac:dyDescent="0.25">
      <c r="J9813" s="175"/>
      <c r="K9813" s="175"/>
    </row>
    <row r="9814" spans="10:11" ht="15" customHeight="1" x14ac:dyDescent="0.25">
      <c r="J9814" s="175"/>
      <c r="K9814" s="175"/>
    </row>
    <row r="9815" spans="10:11" ht="15" customHeight="1" x14ac:dyDescent="0.25">
      <c r="J9815" s="175"/>
      <c r="K9815" s="175"/>
    </row>
    <row r="9816" spans="10:11" ht="15" customHeight="1" x14ac:dyDescent="0.25">
      <c r="J9816" s="175"/>
      <c r="K9816" s="175"/>
    </row>
    <row r="9817" spans="10:11" ht="15" customHeight="1" x14ac:dyDescent="0.25">
      <c r="J9817" s="175"/>
      <c r="K9817" s="175"/>
    </row>
    <row r="9818" spans="10:11" ht="15" customHeight="1" x14ac:dyDescent="0.25">
      <c r="J9818" s="175"/>
      <c r="K9818" s="175"/>
    </row>
    <row r="9819" spans="10:11" ht="15" customHeight="1" x14ac:dyDescent="0.25">
      <c r="J9819" s="175"/>
      <c r="K9819" s="175"/>
    </row>
    <row r="9820" spans="10:11" ht="15" customHeight="1" x14ac:dyDescent="0.25">
      <c r="J9820" s="175"/>
      <c r="K9820" s="175"/>
    </row>
    <row r="9821" spans="10:11" ht="15" customHeight="1" x14ac:dyDescent="0.25">
      <c r="J9821" s="175"/>
      <c r="K9821" s="175"/>
    </row>
    <row r="9822" spans="10:11" ht="15" customHeight="1" x14ac:dyDescent="0.25">
      <c r="J9822" s="175"/>
      <c r="K9822" s="175"/>
    </row>
    <row r="9823" spans="10:11" ht="15" customHeight="1" x14ac:dyDescent="0.25">
      <c r="J9823" s="175"/>
      <c r="K9823" s="175"/>
    </row>
    <row r="9824" spans="10:11" ht="15" customHeight="1" x14ac:dyDescent="0.25">
      <c r="J9824" s="175"/>
      <c r="K9824" s="175"/>
    </row>
    <row r="9825" spans="10:11" ht="15" customHeight="1" x14ac:dyDescent="0.25">
      <c r="J9825" s="175"/>
      <c r="K9825" s="175"/>
    </row>
    <row r="9826" spans="10:11" ht="15" customHeight="1" x14ac:dyDescent="0.25">
      <c r="J9826" s="175"/>
      <c r="K9826" s="175"/>
    </row>
    <row r="9827" spans="10:11" ht="15" customHeight="1" x14ac:dyDescent="0.25">
      <c r="J9827" s="175"/>
      <c r="K9827" s="175"/>
    </row>
    <row r="9828" spans="10:11" ht="15" customHeight="1" x14ac:dyDescent="0.25">
      <c r="J9828" s="175"/>
      <c r="K9828" s="175"/>
    </row>
    <row r="9829" spans="10:11" ht="15" customHeight="1" x14ac:dyDescent="0.25">
      <c r="J9829" s="175"/>
      <c r="K9829" s="175"/>
    </row>
    <row r="9830" spans="10:11" ht="15" customHeight="1" x14ac:dyDescent="0.25">
      <c r="J9830" s="175"/>
      <c r="K9830" s="175"/>
    </row>
    <row r="9831" spans="10:11" ht="15" customHeight="1" x14ac:dyDescent="0.25">
      <c r="J9831" s="175"/>
      <c r="K9831" s="175"/>
    </row>
    <row r="9832" spans="10:11" ht="15" customHeight="1" x14ac:dyDescent="0.25">
      <c r="J9832" s="175"/>
      <c r="K9832" s="175"/>
    </row>
    <row r="9833" spans="10:11" ht="15" customHeight="1" x14ac:dyDescent="0.25">
      <c r="J9833" s="175"/>
      <c r="K9833" s="175"/>
    </row>
    <row r="9834" spans="10:11" ht="15" customHeight="1" x14ac:dyDescent="0.25">
      <c r="J9834" s="175"/>
      <c r="K9834" s="175"/>
    </row>
    <row r="9835" spans="10:11" ht="15" customHeight="1" x14ac:dyDescent="0.25">
      <c r="J9835" s="175"/>
      <c r="K9835" s="175"/>
    </row>
    <row r="9836" spans="10:11" ht="15" customHeight="1" x14ac:dyDescent="0.25">
      <c r="J9836" s="175"/>
      <c r="K9836" s="175"/>
    </row>
    <row r="9837" spans="10:11" ht="15" customHeight="1" x14ac:dyDescent="0.25">
      <c r="J9837" s="175"/>
      <c r="K9837" s="175"/>
    </row>
    <row r="9838" spans="10:11" ht="15" customHeight="1" x14ac:dyDescent="0.25">
      <c r="J9838" s="175"/>
      <c r="K9838" s="175"/>
    </row>
    <row r="9839" spans="10:11" ht="15" customHeight="1" x14ac:dyDescent="0.25">
      <c r="J9839" s="175"/>
      <c r="K9839" s="175"/>
    </row>
    <row r="9840" spans="10:11" ht="15" customHeight="1" x14ac:dyDescent="0.25">
      <c r="J9840" s="175"/>
      <c r="K9840" s="175"/>
    </row>
    <row r="9841" spans="10:11" ht="15" customHeight="1" x14ac:dyDescent="0.25">
      <c r="J9841" s="175"/>
      <c r="K9841" s="175"/>
    </row>
    <row r="9842" spans="10:11" ht="15" customHeight="1" x14ac:dyDescent="0.25">
      <c r="J9842" s="175"/>
      <c r="K9842" s="175"/>
    </row>
    <row r="9843" spans="10:11" ht="15" customHeight="1" x14ac:dyDescent="0.25">
      <c r="J9843" s="175"/>
      <c r="K9843" s="175"/>
    </row>
    <row r="9844" spans="10:11" ht="15" customHeight="1" x14ac:dyDescent="0.25">
      <c r="J9844" s="175"/>
      <c r="K9844" s="175"/>
    </row>
    <row r="9845" spans="10:11" ht="15" customHeight="1" x14ac:dyDescent="0.25">
      <c r="J9845" s="175"/>
      <c r="K9845" s="175"/>
    </row>
    <row r="9846" spans="10:11" ht="15" customHeight="1" x14ac:dyDescent="0.25">
      <c r="J9846" s="175"/>
      <c r="K9846" s="175"/>
    </row>
    <row r="9847" spans="10:11" ht="15" customHeight="1" x14ac:dyDescent="0.25">
      <c r="J9847" s="175"/>
      <c r="K9847" s="175"/>
    </row>
    <row r="9848" spans="10:11" ht="15" customHeight="1" x14ac:dyDescent="0.25">
      <c r="J9848" s="175"/>
      <c r="K9848" s="175"/>
    </row>
    <row r="9849" spans="10:11" ht="15" customHeight="1" x14ac:dyDescent="0.25">
      <c r="J9849" s="175"/>
      <c r="K9849" s="175"/>
    </row>
    <row r="9850" spans="10:11" ht="15" customHeight="1" x14ac:dyDescent="0.25">
      <c r="J9850" s="175"/>
      <c r="K9850" s="175"/>
    </row>
    <row r="9851" spans="10:11" ht="15" customHeight="1" x14ac:dyDescent="0.25">
      <c r="J9851" s="175"/>
      <c r="K9851" s="175"/>
    </row>
    <row r="9852" spans="10:11" ht="15" customHeight="1" x14ac:dyDescent="0.25">
      <c r="J9852" s="175"/>
      <c r="K9852" s="175"/>
    </row>
    <row r="9853" spans="10:11" ht="15" customHeight="1" x14ac:dyDescent="0.25">
      <c r="J9853" s="175"/>
      <c r="K9853" s="175"/>
    </row>
    <row r="9854" spans="10:11" ht="15" customHeight="1" x14ac:dyDescent="0.25">
      <c r="J9854" s="175"/>
      <c r="K9854" s="175"/>
    </row>
    <row r="9855" spans="10:11" ht="15" customHeight="1" x14ac:dyDescent="0.25">
      <c r="J9855" s="175"/>
      <c r="K9855" s="175"/>
    </row>
    <row r="9856" spans="10:11" ht="15" customHeight="1" x14ac:dyDescent="0.25">
      <c r="J9856" s="175"/>
      <c r="K9856" s="175"/>
    </row>
    <row r="9857" spans="10:11" ht="15" customHeight="1" x14ac:dyDescent="0.25">
      <c r="J9857" s="175"/>
      <c r="K9857" s="175"/>
    </row>
    <row r="9858" spans="10:11" ht="15" customHeight="1" x14ac:dyDescent="0.25">
      <c r="J9858" s="175"/>
      <c r="K9858" s="175"/>
    </row>
    <row r="9859" spans="10:11" ht="15" customHeight="1" x14ac:dyDescent="0.25">
      <c r="J9859" s="175"/>
      <c r="K9859" s="175"/>
    </row>
    <row r="9860" spans="10:11" ht="15" customHeight="1" x14ac:dyDescent="0.25">
      <c r="J9860" s="175"/>
      <c r="K9860" s="175"/>
    </row>
    <row r="9861" spans="10:11" ht="15" customHeight="1" x14ac:dyDescent="0.25">
      <c r="J9861" s="175"/>
      <c r="K9861" s="175"/>
    </row>
    <row r="9862" spans="10:11" ht="15" customHeight="1" x14ac:dyDescent="0.25">
      <c r="J9862" s="175"/>
      <c r="K9862" s="175"/>
    </row>
    <row r="9863" spans="10:11" ht="15" customHeight="1" x14ac:dyDescent="0.25">
      <c r="J9863" s="175"/>
      <c r="K9863" s="175"/>
    </row>
    <row r="9864" spans="10:11" ht="15" customHeight="1" x14ac:dyDescent="0.25">
      <c r="J9864" s="175"/>
      <c r="K9864" s="175"/>
    </row>
    <row r="9865" spans="10:11" ht="15" customHeight="1" x14ac:dyDescent="0.25">
      <c r="J9865" s="175"/>
      <c r="K9865" s="175"/>
    </row>
    <row r="9866" spans="10:11" ht="15" customHeight="1" x14ac:dyDescent="0.25">
      <c r="J9866" s="175"/>
      <c r="K9866" s="175"/>
    </row>
    <row r="9867" spans="10:11" ht="15" customHeight="1" x14ac:dyDescent="0.25">
      <c r="J9867" s="175"/>
      <c r="K9867" s="175"/>
    </row>
    <row r="9868" spans="10:11" ht="15" customHeight="1" x14ac:dyDescent="0.25">
      <c r="J9868" s="175"/>
      <c r="K9868" s="175"/>
    </row>
    <row r="9869" spans="10:11" ht="15" customHeight="1" x14ac:dyDescent="0.25">
      <c r="J9869" s="175"/>
      <c r="K9869" s="175"/>
    </row>
    <row r="9870" spans="10:11" ht="15" customHeight="1" x14ac:dyDescent="0.25">
      <c r="J9870" s="175"/>
      <c r="K9870" s="175"/>
    </row>
    <row r="9871" spans="10:11" ht="15" customHeight="1" x14ac:dyDescent="0.25">
      <c r="J9871" s="175"/>
      <c r="K9871" s="175"/>
    </row>
    <row r="9872" spans="10:11" ht="15" customHeight="1" x14ac:dyDescent="0.25">
      <c r="J9872" s="175"/>
      <c r="K9872" s="175"/>
    </row>
    <row r="9873" spans="10:11" ht="15" customHeight="1" x14ac:dyDescent="0.25">
      <c r="J9873" s="175"/>
      <c r="K9873" s="175"/>
    </row>
    <row r="9874" spans="10:11" ht="15" customHeight="1" x14ac:dyDescent="0.25">
      <c r="J9874" s="175"/>
      <c r="K9874" s="175"/>
    </row>
    <row r="9875" spans="10:11" ht="15" customHeight="1" x14ac:dyDescent="0.25">
      <c r="J9875" s="175"/>
      <c r="K9875" s="175"/>
    </row>
    <row r="9876" spans="10:11" ht="15" customHeight="1" x14ac:dyDescent="0.25">
      <c r="J9876" s="175"/>
      <c r="K9876" s="175"/>
    </row>
    <row r="9877" spans="10:11" ht="15" customHeight="1" x14ac:dyDescent="0.25">
      <c r="J9877" s="175"/>
      <c r="K9877" s="175"/>
    </row>
    <row r="9878" spans="10:11" ht="15" customHeight="1" x14ac:dyDescent="0.25">
      <c r="J9878" s="175"/>
      <c r="K9878" s="175"/>
    </row>
    <row r="9879" spans="10:11" ht="15" customHeight="1" x14ac:dyDescent="0.25">
      <c r="J9879" s="175"/>
      <c r="K9879" s="175"/>
    </row>
    <row r="9880" spans="10:11" ht="15" customHeight="1" x14ac:dyDescent="0.25">
      <c r="J9880" s="175"/>
      <c r="K9880" s="175"/>
    </row>
    <row r="9881" spans="10:11" ht="15" customHeight="1" x14ac:dyDescent="0.25">
      <c r="J9881" s="175"/>
      <c r="K9881" s="175"/>
    </row>
    <row r="9882" spans="10:11" ht="15" customHeight="1" x14ac:dyDescent="0.25">
      <c r="J9882" s="175"/>
      <c r="K9882" s="175"/>
    </row>
    <row r="9883" spans="10:11" ht="15" customHeight="1" x14ac:dyDescent="0.25">
      <c r="J9883" s="175"/>
      <c r="K9883" s="175"/>
    </row>
    <row r="9884" spans="10:11" ht="15" customHeight="1" x14ac:dyDescent="0.25">
      <c r="J9884" s="175"/>
      <c r="K9884" s="175"/>
    </row>
    <row r="9885" spans="10:11" ht="15" customHeight="1" x14ac:dyDescent="0.25">
      <c r="J9885" s="175"/>
      <c r="K9885" s="175"/>
    </row>
    <row r="9886" spans="10:11" ht="15" customHeight="1" x14ac:dyDescent="0.25">
      <c r="J9886" s="175"/>
      <c r="K9886" s="175"/>
    </row>
    <row r="9887" spans="10:11" ht="15" customHeight="1" x14ac:dyDescent="0.25">
      <c r="J9887" s="175"/>
      <c r="K9887" s="175"/>
    </row>
    <row r="9888" spans="10:11" ht="15" customHeight="1" x14ac:dyDescent="0.25">
      <c r="J9888" s="175"/>
      <c r="K9888" s="175"/>
    </row>
    <row r="9889" spans="10:11" ht="15" customHeight="1" x14ac:dyDescent="0.25">
      <c r="J9889" s="175"/>
      <c r="K9889" s="175"/>
    </row>
    <row r="9890" spans="10:11" ht="15" customHeight="1" x14ac:dyDescent="0.25">
      <c r="J9890" s="175"/>
      <c r="K9890" s="175"/>
    </row>
    <row r="9891" spans="10:11" ht="15" customHeight="1" x14ac:dyDescent="0.25">
      <c r="J9891" s="175"/>
      <c r="K9891" s="175"/>
    </row>
    <row r="9892" spans="10:11" ht="15" customHeight="1" x14ac:dyDescent="0.25">
      <c r="J9892" s="175"/>
      <c r="K9892" s="175"/>
    </row>
    <row r="9893" spans="10:11" ht="15" customHeight="1" x14ac:dyDescent="0.25">
      <c r="J9893" s="175"/>
      <c r="K9893" s="175"/>
    </row>
    <row r="9894" spans="10:11" ht="15" customHeight="1" x14ac:dyDescent="0.25">
      <c r="J9894" s="175"/>
      <c r="K9894" s="175"/>
    </row>
    <row r="9895" spans="10:11" ht="15" customHeight="1" x14ac:dyDescent="0.25">
      <c r="J9895" s="175"/>
      <c r="K9895" s="175"/>
    </row>
    <row r="9896" spans="10:11" ht="15" customHeight="1" x14ac:dyDescent="0.25">
      <c r="J9896" s="175"/>
      <c r="K9896" s="175"/>
    </row>
    <row r="9897" spans="10:11" ht="15" customHeight="1" x14ac:dyDescent="0.25">
      <c r="J9897" s="175"/>
      <c r="K9897" s="175"/>
    </row>
    <row r="9898" spans="10:11" ht="15" customHeight="1" x14ac:dyDescent="0.25">
      <c r="J9898" s="175"/>
      <c r="K9898" s="175"/>
    </row>
    <row r="9899" spans="10:11" ht="15" customHeight="1" x14ac:dyDescent="0.25">
      <c r="J9899" s="175"/>
      <c r="K9899" s="175"/>
    </row>
    <row r="9900" spans="10:11" ht="15" customHeight="1" x14ac:dyDescent="0.25">
      <c r="J9900" s="175"/>
      <c r="K9900" s="175"/>
    </row>
    <row r="9901" spans="10:11" ht="15" customHeight="1" x14ac:dyDescent="0.25">
      <c r="J9901" s="175"/>
      <c r="K9901" s="175"/>
    </row>
    <row r="9902" spans="10:11" ht="15" customHeight="1" x14ac:dyDescent="0.25">
      <c r="J9902" s="175"/>
      <c r="K9902" s="175"/>
    </row>
    <row r="9903" spans="10:11" ht="15" customHeight="1" x14ac:dyDescent="0.25">
      <c r="J9903" s="175"/>
      <c r="K9903" s="175"/>
    </row>
    <row r="9904" spans="10:11" ht="15" customHeight="1" x14ac:dyDescent="0.25">
      <c r="J9904" s="175"/>
      <c r="K9904" s="175"/>
    </row>
    <row r="9905" spans="10:11" ht="15" customHeight="1" x14ac:dyDescent="0.25">
      <c r="J9905" s="175"/>
      <c r="K9905" s="175"/>
    </row>
    <row r="9906" spans="10:11" ht="15" customHeight="1" x14ac:dyDescent="0.25">
      <c r="J9906" s="175"/>
      <c r="K9906" s="175"/>
    </row>
    <row r="9907" spans="10:11" ht="15" customHeight="1" x14ac:dyDescent="0.25">
      <c r="J9907" s="175"/>
      <c r="K9907" s="175"/>
    </row>
    <row r="9908" spans="10:11" ht="15" customHeight="1" x14ac:dyDescent="0.25">
      <c r="J9908" s="175"/>
      <c r="K9908" s="175"/>
    </row>
    <row r="9909" spans="10:11" ht="15" customHeight="1" x14ac:dyDescent="0.25">
      <c r="J9909" s="175"/>
      <c r="K9909" s="175"/>
    </row>
    <row r="9910" spans="10:11" ht="15" customHeight="1" x14ac:dyDescent="0.25">
      <c r="J9910" s="175"/>
      <c r="K9910" s="175"/>
    </row>
    <row r="9911" spans="10:11" ht="15" customHeight="1" x14ac:dyDescent="0.25">
      <c r="J9911" s="175"/>
      <c r="K9911" s="175"/>
    </row>
    <row r="9912" spans="10:11" ht="15" customHeight="1" x14ac:dyDescent="0.25">
      <c r="J9912" s="175"/>
      <c r="K9912" s="175"/>
    </row>
    <row r="9913" spans="10:11" ht="15" customHeight="1" x14ac:dyDescent="0.25">
      <c r="J9913" s="175"/>
      <c r="K9913" s="175"/>
    </row>
    <row r="9914" spans="10:11" ht="15" customHeight="1" x14ac:dyDescent="0.25">
      <c r="J9914" s="175"/>
      <c r="K9914" s="175"/>
    </row>
    <row r="9915" spans="10:11" ht="15" customHeight="1" x14ac:dyDescent="0.25">
      <c r="J9915" s="175"/>
      <c r="K9915" s="175"/>
    </row>
    <row r="9916" spans="10:11" ht="15" customHeight="1" x14ac:dyDescent="0.25">
      <c r="J9916" s="175"/>
      <c r="K9916" s="175"/>
    </row>
    <row r="9917" spans="10:11" ht="15" customHeight="1" x14ac:dyDescent="0.25">
      <c r="J9917" s="175"/>
      <c r="K9917" s="175"/>
    </row>
    <row r="9918" spans="10:11" ht="15" customHeight="1" x14ac:dyDescent="0.25">
      <c r="J9918" s="175"/>
      <c r="K9918" s="175"/>
    </row>
    <row r="9919" spans="10:11" ht="15" customHeight="1" x14ac:dyDescent="0.25">
      <c r="J9919" s="175"/>
      <c r="K9919" s="175"/>
    </row>
    <row r="9920" spans="10:11" ht="15" customHeight="1" x14ac:dyDescent="0.25">
      <c r="J9920" s="175"/>
      <c r="K9920" s="175"/>
    </row>
    <row r="9921" spans="10:11" ht="15" customHeight="1" x14ac:dyDescent="0.25">
      <c r="J9921" s="175"/>
      <c r="K9921" s="175"/>
    </row>
    <row r="9922" spans="10:11" ht="15" customHeight="1" x14ac:dyDescent="0.25">
      <c r="J9922" s="175"/>
      <c r="K9922" s="175"/>
    </row>
    <row r="9923" spans="10:11" ht="15" customHeight="1" x14ac:dyDescent="0.25">
      <c r="J9923" s="175"/>
      <c r="K9923" s="175"/>
    </row>
    <row r="9924" spans="10:11" ht="15" customHeight="1" x14ac:dyDescent="0.25">
      <c r="J9924" s="175"/>
      <c r="K9924" s="175"/>
    </row>
    <row r="9925" spans="10:11" ht="15" customHeight="1" x14ac:dyDescent="0.25">
      <c r="J9925" s="175"/>
      <c r="K9925" s="175"/>
    </row>
    <row r="9926" spans="10:11" ht="15" customHeight="1" x14ac:dyDescent="0.25">
      <c r="J9926" s="175"/>
      <c r="K9926" s="175"/>
    </row>
    <row r="9927" spans="10:11" ht="15" customHeight="1" x14ac:dyDescent="0.25">
      <c r="J9927" s="175"/>
      <c r="K9927" s="175"/>
    </row>
    <row r="9928" spans="10:11" ht="15" customHeight="1" x14ac:dyDescent="0.25">
      <c r="J9928" s="175"/>
      <c r="K9928" s="175"/>
    </row>
    <row r="9929" spans="10:11" ht="15" customHeight="1" x14ac:dyDescent="0.25">
      <c r="J9929" s="175"/>
      <c r="K9929" s="175"/>
    </row>
    <row r="9930" spans="10:11" ht="15" customHeight="1" x14ac:dyDescent="0.25">
      <c r="J9930" s="175"/>
      <c r="K9930" s="175"/>
    </row>
    <row r="9931" spans="10:11" ht="15" customHeight="1" x14ac:dyDescent="0.25">
      <c r="J9931" s="175"/>
      <c r="K9931" s="175"/>
    </row>
    <row r="9932" spans="10:11" ht="15" customHeight="1" x14ac:dyDescent="0.25">
      <c r="J9932" s="175"/>
      <c r="K9932" s="175"/>
    </row>
    <row r="9933" spans="10:11" ht="15" customHeight="1" x14ac:dyDescent="0.25">
      <c r="J9933" s="175"/>
      <c r="K9933" s="175"/>
    </row>
    <row r="9934" spans="10:11" ht="15" customHeight="1" x14ac:dyDescent="0.25">
      <c r="J9934" s="175"/>
      <c r="K9934" s="175"/>
    </row>
    <row r="9935" spans="10:11" ht="15" customHeight="1" x14ac:dyDescent="0.25">
      <c r="J9935" s="175"/>
      <c r="K9935" s="175"/>
    </row>
    <row r="9936" spans="10:11" ht="15" customHeight="1" x14ac:dyDescent="0.25">
      <c r="J9936" s="175"/>
      <c r="K9936" s="175"/>
    </row>
    <row r="9937" spans="10:11" ht="15" customHeight="1" x14ac:dyDescent="0.25">
      <c r="J9937" s="175"/>
      <c r="K9937" s="175"/>
    </row>
    <row r="9938" spans="10:11" ht="15" customHeight="1" x14ac:dyDescent="0.25">
      <c r="J9938" s="175"/>
      <c r="K9938" s="175"/>
    </row>
    <row r="9939" spans="10:11" ht="15" customHeight="1" x14ac:dyDescent="0.25">
      <c r="J9939" s="175"/>
      <c r="K9939" s="175"/>
    </row>
    <row r="9940" spans="10:11" ht="15" customHeight="1" x14ac:dyDescent="0.25">
      <c r="J9940" s="175"/>
      <c r="K9940" s="175"/>
    </row>
    <row r="9941" spans="10:11" ht="15" customHeight="1" x14ac:dyDescent="0.25">
      <c r="J9941" s="175"/>
      <c r="K9941" s="175"/>
    </row>
    <row r="9942" spans="10:11" ht="15" customHeight="1" x14ac:dyDescent="0.25">
      <c r="J9942" s="175"/>
      <c r="K9942" s="175"/>
    </row>
    <row r="9943" spans="10:11" ht="15" customHeight="1" x14ac:dyDescent="0.25">
      <c r="J9943" s="175"/>
      <c r="K9943" s="175"/>
    </row>
    <row r="9944" spans="10:11" ht="15" customHeight="1" x14ac:dyDescent="0.25">
      <c r="J9944" s="175"/>
      <c r="K9944" s="175"/>
    </row>
    <row r="9945" spans="10:11" ht="15" customHeight="1" x14ac:dyDescent="0.25">
      <c r="J9945" s="175"/>
      <c r="K9945" s="175"/>
    </row>
    <row r="9946" spans="10:11" ht="15" customHeight="1" x14ac:dyDescent="0.25">
      <c r="J9946" s="175"/>
      <c r="K9946" s="175"/>
    </row>
    <row r="9947" spans="10:11" ht="15" customHeight="1" x14ac:dyDescent="0.25">
      <c r="J9947" s="175"/>
      <c r="K9947" s="175"/>
    </row>
    <row r="9948" spans="10:11" ht="15" customHeight="1" x14ac:dyDescent="0.25">
      <c r="J9948" s="175"/>
      <c r="K9948" s="175"/>
    </row>
    <row r="9949" spans="10:11" ht="15" customHeight="1" x14ac:dyDescent="0.25">
      <c r="J9949" s="175"/>
      <c r="K9949" s="175"/>
    </row>
    <row r="9950" spans="10:11" ht="15" customHeight="1" x14ac:dyDescent="0.25">
      <c r="J9950" s="175"/>
      <c r="K9950" s="175"/>
    </row>
    <row r="9951" spans="10:11" ht="15" customHeight="1" x14ac:dyDescent="0.25">
      <c r="J9951" s="175"/>
      <c r="K9951" s="175"/>
    </row>
    <row r="9952" spans="10:11" ht="15" customHeight="1" x14ac:dyDescent="0.25">
      <c r="J9952" s="175"/>
      <c r="K9952" s="175"/>
    </row>
    <row r="9953" spans="10:11" ht="15" customHeight="1" x14ac:dyDescent="0.25">
      <c r="J9953" s="175"/>
      <c r="K9953" s="175"/>
    </row>
    <row r="9954" spans="10:11" ht="15" customHeight="1" x14ac:dyDescent="0.25">
      <c r="J9954" s="175"/>
      <c r="K9954" s="175"/>
    </row>
    <row r="9955" spans="10:11" ht="15" customHeight="1" x14ac:dyDescent="0.25">
      <c r="J9955" s="175"/>
      <c r="K9955" s="175"/>
    </row>
    <row r="9956" spans="10:11" ht="15" customHeight="1" x14ac:dyDescent="0.25">
      <c r="J9956" s="175"/>
      <c r="K9956" s="175"/>
    </row>
    <row r="9957" spans="10:11" ht="15" customHeight="1" x14ac:dyDescent="0.25">
      <c r="J9957" s="175"/>
      <c r="K9957" s="175"/>
    </row>
    <row r="9958" spans="10:11" ht="15" customHeight="1" x14ac:dyDescent="0.25">
      <c r="J9958" s="175"/>
      <c r="K9958" s="175"/>
    </row>
    <row r="9959" spans="10:11" ht="15" customHeight="1" x14ac:dyDescent="0.25">
      <c r="J9959" s="175"/>
      <c r="K9959" s="175"/>
    </row>
    <row r="9960" spans="10:11" ht="15" customHeight="1" x14ac:dyDescent="0.25">
      <c r="J9960" s="175"/>
      <c r="K9960" s="175"/>
    </row>
    <row r="9961" spans="10:11" ht="15" customHeight="1" x14ac:dyDescent="0.25">
      <c r="J9961" s="175"/>
      <c r="K9961" s="175"/>
    </row>
    <row r="9962" spans="10:11" ht="15" customHeight="1" x14ac:dyDescent="0.25">
      <c r="J9962" s="175"/>
      <c r="K9962" s="175"/>
    </row>
    <row r="9963" spans="10:11" ht="15" customHeight="1" x14ac:dyDescent="0.25">
      <c r="J9963" s="175"/>
      <c r="K9963" s="175"/>
    </row>
    <row r="9964" spans="10:11" ht="15" customHeight="1" x14ac:dyDescent="0.25">
      <c r="J9964" s="175"/>
      <c r="K9964" s="175"/>
    </row>
    <row r="9965" spans="10:11" ht="15" customHeight="1" x14ac:dyDescent="0.25">
      <c r="J9965" s="175"/>
      <c r="K9965" s="175"/>
    </row>
    <row r="9966" spans="10:11" ht="15" customHeight="1" x14ac:dyDescent="0.25">
      <c r="J9966" s="175"/>
      <c r="K9966" s="175"/>
    </row>
    <row r="9967" spans="10:11" ht="15" customHeight="1" x14ac:dyDescent="0.25">
      <c r="J9967" s="175"/>
      <c r="K9967" s="175"/>
    </row>
    <row r="9968" spans="10:11" ht="15" customHeight="1" x14ac:dyDescent="0.25">
      <c r="J9968" s="175"/>
      <c r="K9968" s="175"/>
    </row>
    <row r="9969" spans="10:11" ht="15" customHeight="1" x14ac:dyDescent="0.25">
      <c r="J9969" s="175"/>
      <c r="K9969" s="175"/>
    </row>
    <row r="9970" spans="10:11" ht="15" customHeight="1" x14ac:dyDescent="0.25">
      <c r="J9970" s="175"/>
      <c r="K9970" s="175"/>
    </row>
    <row r="9971" spans="10:11" ht="15" customHeight="1" x14ac:dyDescent="0.25">
      <c r="J9971" s="175"/>
      <c r="K9971" s="175"/>
    </row>
    <row r="9972" spans="10:11" ht="15" customHeight="1" x14ac:dyDescent="0.25">
      <c r="J9972" s="175"/>
      <c r="K9972" s="175"/>
    </row>
    <row r="9973" spans="10:11" ht="15" customHeight="1" x14ac:dyDescent="0.25">
      <c r="J9973" s="175"/>
      <c r="K9973" s="175"/>
    </row>
    <row r="9974" spans="10:11" ht="15" customHeight="1" x14ac:dyDescent="0.25">
      <c r="J9974" s="175"/>
      <c r="K9974" s="175"/>
    </row>
    <row r="9975" spans="10:11" ht="15" customHeight="1" x14ac:dyDescent="0.25">
      <c r="J9975" s="175"/>
      <c r="K9975" s="175"/>
    </row>
    <row r="9976" spans="10:11" ht="15" customHeight="1" x14ac:dyDescent="0.25">
      <c r="J9976" s="175"/>
      <c r="K9976" s="175"/>
    </row>
    <row r="9977" spans="10:11" ht="15" customHeight="1" x14ac:dyDescent="0.25">
      <c r="J9977" s="175"/>
      <c r="K9977" s="175"/>
    </row>
    <row r="9978" spans="10:11" ht="15" customHeight="1" x14ac:dyDescent="0.25">
      <c r="J9978" s="175"/>
      <c r="K9978" s="175"/>
    </row>
    <row r="9979" spans="10:11" ht="15" customHeight="1" x14ac:dyDescent="0.25">
      <c r="J9979" s="175"/>
      <c r="K9979" s="175"/>
    </row>
    <row r="9980" spans="10:11" ht="15" customHeight="1" x14ac:dyDescent="0.25">
      <c r="J9980" s="175"/>
      <c r="K9980" s="175"/>
    </row>
    <row r="9981" spans="10:11" ht="15" customHeight="1" x14ac:dyDescent="0.25">
      <c r="J9981" s="175"/>
      <c r="K9981" s="175"/>
    </row>
    <row r="9982" spans="10:11" ht="15" customHeight="1" x14ac:dyDescent="0.25">
      <c r="J9982" s="175"/>
      <c r="K9982" s="175"/>
    </row>
    <row r="9983" spans="10:11" ht="15" customHeight="1" x14ac:dyDescent="0.25">
      <c r="J9983" s="175"/>
      <c r="K9983" s="175"/>
    </row>
    <row r="9984" spans="10:11" ht="15" customHeight="1" x14ac:dyDescent="0.25">
      <c r="J9984" s="175"/>
      <c r="K9984" s="175"/>
    </row>
    <row r="9985" spans="10:11" ht="15" customHeight="1" x14ac:dyDescent="0.25">
      <c r="J9985" s="175"/>
      <c r="K9985" s="175"/>
    </row>
    <row r="9986" spans="10:11" ht="15" customHeight="1" x14ac:dyDescent="0.25">
      <c r="J9986" s="175"/>
      <c r="K9986" s="175"/>
    </row>
    <row r="9987" spans="10:11" ht="15" customHeight="1" x14ac:dyDescent="0.25">
      <c r="J9987" s="175"/>
      <c r="K9987" s="175"/>
    </row>
    <row r="9988" spans="10:11" ht="15" customHeight="1" x14ac:dyDescent="0.25">
      <c r="J9988" s="175"/>
      <c r="K9988" s="175"/>
    </row>
    <row r="9989" spans="10:11" ht="15" customHeight="1" x14ac:dyDescent="0.25">
      <c r="J9989" s="175"/>
      <c r="K9989" s="175"/>
    </row>
    <row r="9990" spans="10:11" ht="15" customHeight="1" x14ac:dyDescent="0.25">
      <c r="J9990" s="175"/>
      <c r="K9990" s="175"/>
    </row>
    <row r="9991" spans="10:11" ht="15" customHeight="1" x14ac:dyDescent="0.25">
      <c r="J9991" s="175"/>
      <c r="K9991" s="175"/>
    </row>
    <row r="9992" spans="10:11" ht="15" customHeight="1" x14ac:dyDescent="0.25">
      <c r="J9992" s="175"/>
      <c r="K9992" s="175"/>
    </row>
    <row r="9993" spans="10:11" ht="15" customHeight="1" x14ac:dyDescent="0.25">
      <c r="J9993" s="175"/>
      <c r="K9993" s="175"/>
    </row>
    <row r="9994" spans="10:11" ht="15" customHeight="1" x14ac:dyDescent="0.25">
      <c r="J9994" s="175"/>
      <c r="K9994" s="175"/>
    </row>
    <row r="9995" spans="10:11" ht="15" customHeight="1" x14ac:dyDescent="0.25">
      <c r="J9995" s="175"/>
      <c r="K9995" s="175"/>
    </row>
    <row r="9996" spans="10:11" ht="15" customHeight="1" x14ac:dyDescent="0.25">
      <c r="J9996" s="175"/>
      <c r="K9996" s="175"/>
    </row>
    <row r="9997" spans="10:11" ht="15" customHeight="1" x14ac:dyDescent="0.25">
      <c r="J9997" s="175"/>
      <c r="K9997" s="175"/>
    </row>
    <row r="9998" spans="10:11" ht="15" customHeight="1" x14ac:dyDescent="0.25">
      <c r="J9998" s="175"/>
      <c r="K9998" s="175"/>
    </row>
    <row r="9999" spans="10:11" ht="15" customHeight="1" x14ac:dyDescent="0.25">
      <c r="J9999" s="175"/>
      <c r="K9999" s="175"/>
    </row>
    <row r="10000" spans="10:11" ht="15" customHeight="1" x14ac:dyDescent="0.25">
      <c r="J10000" s="175"/>
      <c r="K10000" s="175"/>
    </row>
  </sheetData>
  <sheetProtection sheet="1" objects="1" scenarios="1" selectLockedCells="1"/>
  <sortState ref="B12:F23">
    <sortCondition ref="D12"/>
    <sortCondition ref="E12"/>
  </sortState>
  <mergeCells count="2">
    <mergeCell ref="B4:C4"/>
    <mergeCell ref="X36:Y36"/>
  </mergeCells>
  <pageMargins left="0.7" right="0.7" top="0.75" bottom="0.75" header="0.3" footer="0.3"/>
  <pageSetup orientation="portrait" horizontalDpi="300" verticalDpi="300" r:id="rId1"/>
  <customProperties>
    <customPr name="ORB_SHEETNAME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3969" r:id="rId5" name="condFormDropDown">
              <controlPr defaultSize="0" autoLine="0" autoPict="0">
                <anchor moveWithCells="1">
                  <from>
                    <xdr:col>13</xdr:col>
                    <xdr:colOff>552450</xdr:colOff>
                    <xdr:row>33</xdr:row>
                    <xdr:rowOff>47625</xdr:rowOff>
                  </from>
                  <to>
                    <xdr:col>14</xdr:col>
                    <xdr:colOff>819150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0" r:id="rId6" name="drmfb_1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18</xdr:row>
                    <xdr:rowOff>95250</xdr:rowOff>
                  </from>
                  <to>
                    <xdr:col>11</xdr:col>
                    <xdr:colOff>104775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1" r:id="rId7" name="compareDatesDD">
              <controlPr defaultSize="0" autoLine="0" autoPict="0" macro="[0]!comparisonDatesChange">
                <anchor moveWithCells="1">
                  <from>
                    <xdr:col>13</xdr:col>
                    <xdr:colOff>95250</xdr:colOff>
                    <xdr:row>14</xdr:row>
                    <xdr:rowOff>38100</xdr:rowOff>
                  </from>
                  <to>
                    <xdr:col>15</xdr:col>
                    <xdr:colOff>180975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2" r:id="rId8" name="drsdfb_1">
              <controlPr defaultSize="0" autoLine="0" autoPict="0" macro="[0]!updateVisibilitydrsdfb">
                <anchor moveWithCells="1">
                  <from>
                    <xdr:col>9</xdr:col>
                    <xdr:colOff>38100</xdr:colOff>
                    <xdr:row>11</xdr:row>
                    <xdr:rowOff>85725</xdr:rowOff>
                  </from>
                  <to>
                    <xdr:col>11</xdr:col>
                    <xdr:colOff>133350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3" r:id="rId9" name="drdfb_1">
              <controlPr defaultSize="0" autoLine="0" autoPict="0" macro="[0]!updateVisibilitydrdfb">
                <anchor moveWithCells="1">
                  <from>
                    <xdr:col>6</xdr:col>
                    <xdr:colOff>333375</xdr:colOff>
                    <xdr:row>18</xdr:row>
                    <xdr:rowOff>38100</xdr:rowOff>
                  </from>
                  <to>
                    <xdr:col>8</xdr:col>
                    <xdr:colOff>447675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4" r:id="rId10" name="groupingDD">
              <controlPr defaultSize="0" autoLine="0" autoPict="0">
                <anchor moveWithCells="1">
                  <from>
                    <xdr:col>13</xdr:col>
                    <xdr:colOff>552450</xdr:colOff>
                    <xdr:row>35</xdr:row>
                    <xdr:rowOff>76200</xdr:rowOff>
                  </from>
                  <to>
                    <xdr:col>14</xdr:col>
                    <xdr:colOff>819150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5" r:id="rId11" name="dateRangeTypeDD">
              <controlPr defaultSize="0" autoLine="0" autoPict="0" macro="[0]!dateRangeTypeChangeFB">
                <anchor moveWithCells="1">
                  <from>
                    <xdr:col>12</xdr:col>
                    <xdr:colOff>114300</xdr:colOff>
                    <xdr:row>9</xdr:row>
                    <xdr:rowOff>9525</xdr:rowOff>
                  </from>
                  <to>
                    <xdr:col>14</xdr:col>
                    <xdr:colOff>57150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1" r:id="rId12" name="sdCategoriesDropdown">
              <controlPr defaultSize="0" autoLine="0" autoPict="0">
                <anchor moveWithCells="1">
                  <from>
                    <xdr:col>10</xdr:col>
                    <xdr:colOff>200025</xdr:colOff>
                    <xdr:row>13</xdr:row>
                    <xdr:rowOff>19050</xdr:rowOff>
                  </from>
                  <to>
                    <xdr:col>11</xdr:col>
                    <xdr:colOff>133350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2" r:id="rId13" name="drmfb_2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20</xdr:row>
                    <xdr:rowOff>9525</xdr:rowOff>
                  </from>
                  <to>
                    <xdr:col>11</xdr:col>
                    <xdr:colOff>104775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3" r:id="rId14" name="drmfb_3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21</xdr:row>
                    <xdr:rowOff>123825</xdr:rowOff>
                  </from>
                  <to>
                    <xdr:col>11</xdr:col>
                    <xdr:colOff>104775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4" r:id="rId15" name="drmfb_4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23</xdr:row>
                    <xdr:rowOff>38100</xdr:rowOff>
                  </from>
                  <to>
                    <xdr:col>11</xdr:col>
                    <xdr:colOff>104775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5" r:id="rId16" name="drmfb_5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24</xdr:row>
                    <xdr:rowOff>142875</xdr:rowOff>
                  </from>
                  <to>
                    <xdr:col>11</xdr:col>
                    <xdr:colOff>104775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6" r:id="rId17" name="drmfb_6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26</xdr:row>
                    <xdr:rowOff>66675</xdr:rowOff>
                  </from>
                  <to>
                    <xdr:col>11</xdr:col>
                    <xdr:colOff>104775</xdr:colOff>
                    <xdr:row>27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7" r:id="rId18" name="drmfb_7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27</xdr:row>
                    <xdr:rowOff>171450</xdr:rowOff>
                  </from>
                  <to>
                    <xdr:col>11</xdr:col>
                    <xdr:colOff>104775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8" r:id="rId19" name="drmfb_8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29</xdr:row>
                    <xdr:rowOff>85725</xdr:rowOff>
                  </from>
                  <to>
                    <xdr:col>11</xdr:col>
                    <xdr:colOff>104775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9" r:id="rId20" name="drmfb_9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31</xdr:row>
                    <xdr:rowOff>9525</xdr:rowOff>
                  </from>
                  <to>
                    <xdr:col>11</xdr:col>
                    <xdr:colOff>104775</xdr:colOff>
                    <xdr:row>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0" r:id="rId21" name="drmfb_10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32</xdr:row>
                    <xdr:rowOff>114300</xdr:rowOff>
                  </from>
                  <to>
                    <xdr:col>11</xdr:col>
                    <xdr:colOff>104775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2" r:id="rId22" name="drmfb_11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34</xdr:row>
                    <xdr:rowOff>28575</xdr:rowOff>
                  </from>
                  <to>
                    <xdr:col>11</xdr:col>
                    <xdr:colOff>104775</xdr:colOff>
                    <xdr:row>35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3" r:id="rId23" name="drmfb_12">
              <controlPr defaultSize="0" autoLine="0" autoPict="0" macro="[0]!updateVisibilitydrmfb">
                <anchor moveWithCells="1">
                  <from>
                    <xdr:col>9</xdr:col>
                    <xdr:colOff>28575</xdr:colOff>
                    <xdr:row>35</xdr:row>
                    <xdr:rowOff>142875</xdr:rowOff>
                  </from>
                  <to>
                    <xdr:col>11</xdr:col>
                    <xdr:colOff>104775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4" r:id="rId24" name="includeCurrentCB">
              <controlPr defaultSize="0" autoFill="0" autoLine="0" autoPict="0" macro="[0]!dateRangeTypeChange">
                <anchor moveWithCells="1">
                  <from>
                    <xdr:col>14</xdr:col>
                    <xdr:colOff>123825</xdr:colOff>
                    <xdr:row>10</xdr:row>
                    <xdr:rowOff>76200</xdr:rowOff>
                  </from>
                  <to>
                    <xdr:col>15</xdr:col>
                    <xdr:colOff>590550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5" r:id="rId25" name="comparisonValueTypeDD">
              <controlPr defaultSize="0" autoLine="0" autoPict="0" macro="[0]!comparisonDatesChange">
                <anchor moveWithCells="1">
                  <from>
                    <xdr:col>13</xdr:col>
                    <xdr:colOff>95250</xdr:colOff>
                    <xdr:row>15</xdr:row>
                    <xdr:rowOff>142875</xdr:rowOff>
                  </from>
                  <to>
                    <xdr:col>15</xdr:col>
                    <xdr:colOff>180975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6" r:id="rId26" name="createChartsCB">
              <controlPr defaultSize="0" autoFill="0" autoLine="0" autoPict="0">
                <anchor moveWithCells="1">
                  <from>
                    <xdr:col>12</xdr:col>
                    <xdr:colOff>247650</xdr:colOff>
                    <xdr:row>31</xdr:row>
                    <xdr:rowOff>47625</xdr:rowOff>
                  </from>
                  <to>
                    <xdr:col>13</xdr:col>
                    <xdr:colOff>447675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5" r:id="rId27" name="rawData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19050</xdr:colOff>
                    <xdr:row>28</xdr:row>
                    <xdr:rowOff>57150</xdr:rowOff>
                  </from>
                  <to>
                    <xdr:col>13</xdr:col>
                    <xdr:colOff>790575</xdr:colOff>
                    <xdr:row>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7" r:id="rId28" name="formatted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19050</xdr:colOff>
                    <xdr:row>29</xdr:row>
                    <xdr:rowOff>152400</xdr:rowOff>
                  </from>
                  <to>
                    <xdr:col>13</xdr:col>
                    <xdr:colOff>790575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1" r:id="rId29" name="includeWallpostsCB">
              <controlPr defaultSize="0" autoFill="0" autoLine="0" autoPict="0" macro="[0]!selectWallpostsDimension">
                <anchor moveWithCells="1">
                  <from>
                    <xdr:col>6</xdr:col>
                    <xdr:colOff>438150</xdr:colOff>
                    <xdr:row>20</xdr:row>
                    <xdr:rowOff>9525</xdr:rowOff>
                  </from>
                  <to>
                    <xdr:col>7</xdr:col>
                    <xdr:colOff>781050</xdr:colOff>
                    <xdr:row>21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YouTube">
    <tabColor rgb="FF005F9A"/>
  </sheetPr>
  <dimension ref="A1:Y10000"/>
  <sheetViews>
    <sheetView showRowColHeaders="0" zoomScale="80" zoomScaleNormal="80" workbookViewId="0">
      <pane ySplit="7" topLeftCell="A8" activePane="bottomLeft" state="frozen"/>
      <selection pane="bottomLeft" activeCell="B12" sqref="B12"/>
    </sheetView>
  </sheetViews>
  <sheetFormatPr defaultRowHeight="15" customHeight="1" x14ac:dyDescent="0.25"/>
  <cols>
    <col min="1" max="1" width="0.85546875" style="175" customWidth="1"/>
    <col min="2" max="2" width="2.5703125" style="175" customWidth="1"/>
    <col min="3" max="3" width="7.140625" style="170" customWidth="1"/>
    <col min="4" max="4" width="34.85546875" style="175" customWidth="1"/>
    <col min="5" max="5" width="15.140625" style="176" customWidth="1"/>
    <col min="6" max="6" width="9.28515625" style="171" customWidth="1"/>
    <col min="7" max="7" width="14.5703125" style="212" customWidth="1"/>
    <col min="8" max="8" width="14.5703125" style="176" customWidth="1"/>
    <col min="9" max="10" width="14.5703125" style="163" customWidth="1"/>
    <col min="11" max="11" width="14.5703125" style="177" customWidth="1"/>
    <col min="12" max="12" width="10.28515625" style="175" customWidth="1"/>
    <col min="13" max="18" width="14.5703125" style="175" customWidth="1"/>
    <col min="19" max="16384" width="9.140625" style="175"/>
  </cols>
  <sheetData>
    <row r="1" spans="1:23" s="164" customFormat="1" ht="15" customHeight="1" x14ac:dyDescent="0.35">
      <c r="C1" s="165"/>
      <c r="D1" s="166"/>
      <c r="E1" s="166"/>
      <c r="F1" s="165"/>
      <c r="G1" s="212"/>
      <c r="H1" s="167"/>
      <c r="I1" s="162"/>
      <c r="J1" s="162"/>
      <c r="K1" s="168"/>
    </row>
    <row r="2" spans="1:23" s="164" customFormat="1" ht="15" customHeight="1" x14ac:dyDescent="0.35">
      <c r="C2" s="165"/>
      <c r="D2" s="166"/>
      <c r="E2" s="166"/>
      <c r="F2" s="165"/>
      <c r="G2" s="212"/>
      <c r="H2" s="167"/>
      <c r="I2" s="162"/>
      <c r="J2" s="162"/>
      <c r="K2" s="168"/>
    </row>
    <row r="3" spans="1:23" s="164" customFormat="1" ht="15" customHeight="1" x14ac:dyDescent="0.25">
      <c r="B3" s="169"/>
      <c r="C3" s="170"/>
      <c r="E3" s="167"/>
      <c r="F3" s="171"/>
      <c r="G3" s="212"/>
      <c r="H3" s="167"/>
      <c r="I3" s="162"/>
      <c r="J3" s="162"/>
      <c r="K3" s="168"/>
    </row>
    <row r="4" spans="1:23" s="164" customFormat="1" ht="15" customHeight="1" x14ac:dyDescent="0.25">
      <c r="B4" s="294"/>
      <c r="C4" s="294"/>
      <c r="D4" s="172"/>
      <c r="E4" s="173"/>
      <c r="F4" s="171"/>
      <c r="G4" s="212"/>
      <c r="H4" s="174"/>
      <c r="I4" s="162"/>
      <c r="J4" s="162"/>
      <c r="K4" s="168"/>
    </row>
    <row r="5" spans="1:23" s="164" customFormat="1" ht="15" customHeight="1" x14ac:dyDescent="0.25">
      <c r="C5" s="170"/>
      <c r="E5" s="167"/>
      <c r="F5" s="171"/>
      <c r="G5" s="212"/>
      <c r="H5" s="167"/>
      <c r="I5" s="162"/>
      <c r="J5" s="162"/>
      <c r="K5" s="168"/>
    </row>
    <row r="6" spans="1:23" ht="15" customHeight="1" x14ac:dyDescent="0.3">
      <c r="H6" s="175"/>
      <c r="I6" s="176"/>
      <c r="K6" s="163"/>
      <c r="L6" s="177"/>
      <c r="M6" s="178"/>
      <c r="W6" s="178"/>
    </row>
    <row r="7" spans="1:23" s="178" customFormat="1" ht="15" customHeight="1" x14ac:dyDescent="0.3">
      <c r="A7" s="175"/>
      <c r="C7" s="179"/>
      <c r="G7" s="213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23" ht="15" customHeight="1" x14ac:dyDescent="0.35">
      <c r="B8" s="161"/>
      <c r="C8" s="180"/>
      <c r="D8" s="181"/>
      <c r="E8" s="182"/>
      <c r="F8" s="183"/>
      <c r="H8" s="175"/>
      <c r="I8" s="175"/>
      <c r="J8" s="175"/>
      <c r="K8" s="175"/>
    </row>
    <row r="9" spans="1:23" ht="15" customHeight="1" x14ac:dyDescent="0.25">
      <c r="B9" s="184"/>
      <c r="C9" s="180"/>
      <c r="D9" s="185"/>
      <c r="E9" s="185"/>
      <c r="F9" s="185"/>
      <c r="H9" s="175"/>
      <c r="I9" s="175"/>
      <c r="J9" s="175"/>
      <c r="K9" s="175"/>
    </row>
    <row r="10" spans="1:23" ht="15" customHeight="1" x14ac:dyDescent="0.25">
      <c r="B10" s="184"/>
      <c r="C10" s="180"/>
      <c r="D10" s="185"/>
      <c r="E10" s="185"/>
      <c r="F10" s="185"/>
      <c r="H10" s="175"/>
      <c r="I10" s="175"/>
      <c r="J10" s="175"/>
      <c r="K10" s="175"/>
    </row>
    <row r="11" spans="1:23" ht="15" customHeight="1" x14ac:dyDescent="0.35">
      <c r="B11" s="205"/>
      <c r="C11" s="206" t="s">
        <v>1766</v>
      </c>
      <c r="D11" s="206" t="s">
        <v>2371</v>
      </c>
      <c r="E11" s="206" t="s">
        <v>2372</v>
      </c>
      <c r="F11" s="206" t="s">
        <v>965</v>
      </c>
      <c r="G11" s="217"/>
      <c r="H11" s="204"/>
      <c r="I11" s="204"/>
      <c r="J11" s="175"/>
      <c r="K11" s="175"/>
      <c r="O11" s="186"/>
      <c r="P11" s="187"/>
    </row>
    <row r="12" spans="1:23" ht="15" customHeight="1" x14ac:dyDescent="0.3">
      <c r="B12" s="203"/>
      <c r="C12" s="220"/>
      <c r="D12" s="220"/>
      <c r="E12" s="220"/>
      <c r="F12" s="220"/>
      <c r="G12" s="217" t="s">
        <v>2378</v>
      </c>
      <c r="H12" s="204"/>
      <c r="I12" s="204"/>
      <c r="J12" s="175"/>
      <c r="K12" s="175"/>
      <c r="O12" s="188"/>
      <c r="P12" s="187"/>
    </row>
    <row r="13" spans="1:23" ht="15" customHeight="1" x14ac:dyDescent="0.3">
      <c r="B13" s="203"/>
      <c r="C13" s="220"/>
      <c r="D13" s="220"/>
      <c r="E13" s="220"/>
      <c r="F13" s="220"/>
      <c r="G13" s="217" t="s">
        <v>2378</v>
      </c>
      <c r="H13" s="204"/>
      <c r="I13" s="204"/>
      <c r="J13" s="175"/>
      <c r="K13" s="175"/>
      <c r="O13" s="188"/>
      <c r="P13" s="187"/>
    </row>
    <row r="14" spans="1:23" ht="15" customHeight="1" x14ac:dyDescent="0.25">
      <c r="B14" s="203"/>
      <c r="C14" s="220"/>
      <c r="D14" s="220"/>
      <c r="E14" s="220"/>
      <c r="F14" s="220"/>
      <c r="G14" s="216" t="s">
        <v>2378</v>
      </c>
      <c r="H14" s="209"/>
      <c r="I14" s="209"/>
      <c r="J14" s="175"/>
      <c r="K14" s="175"/>
      <c r="O14" s="189"/>
      <c r="P14" s="189"/>
    </row>
    <row r="15" spans="1:23" ht="15" customHeight="1" x14ac:dyDescent="0.25">
      <c r="B15" s="211"/>
      <c r="C15" s="210"/>
      <c r="D15" s="210"/>
      <c r="E15" s="210"/>
      <c r="F15" s="210"/>
      <c r="G15" s="216" t="s">
        <v>2378</v>
      </c>
      <c r="H15" s="209"/>
      <c r="I15" s="209"/>
      <c r="J15" s="175"/>
      <c r="K15" s="175"/>
      <c r="O15" s="189"/>
      <c r="P15" s="189"/>
    </row>
    <row r="16" spans="1:23" ht="15" customHeight="1" x14ac:dyDescent="0.25">
      <c r="B16" s="211"/>
      <c r="C16" s="210"/>
      <c r="D16" s="210"/>
      <c r="E16" s="210"/>
      <c r="F16" s="210"/>
      <c r="G16" s="216" t="s">
        <v>2378</v>
      </c>
      <c r="H16" s="209"/>
      <c r="I16" s="209"/>
      <c r="J16" s="175"/>
      <c r="K16" s="175"/>
      <c r="O16" s="190"/>
      <c r="P16" s="191"/>
    </row>
    <row r="17" spans="2:25" ht="15" customHeight="1" x14ac:dyDescent="0.25">
      <c r="B17" s="211"/>
      <c r="C17" s="210"/>
      <c r="D17" s="210"/>
      <c r="E17" s="210"/>
      <c r="F17" s="210"/>
      <c r="G17" s="216" t="s">
        <v>2378</v>
      </c>
      <c r="H17" s="209"/>
      <c r="I17" s="209"/>
      <c r="J17" s="175"/>
      <c r="K17" s="175"/>
      <c r="O17" s="190"/>
      <c r="P17" s="191"/>
    </row>
    <row r="18" spans="2:25" ht="15" customHeight="1" x14ac:dyDescent="0.25">
      <c r="B18" s="211"/>
      <c r="C18" s="210"/>
      <c r="D18" s="210"/>
      <c r="E18" s="210"/>
      <c r="F18" s="210"/>
      <c r="G18" s="216" t="s">
        <v>2378</v>
      </c>
      <c r="H18" s="209"/>
      <c r="I18" s="209"/>
      <c r="J18" s="175"/>
      <c r="K18" s="175"/>
      <c r="O18" s="190"/>
      <c r="P18" s="192"/>
    </row>
    <row r="19" spans="2:25" ht="15" customHeight="1" x14ac:dyDescent="0.25">
      <c r="B19" s="211"/>
      <c r="C19" s="210"/>
      <c r="D19" s="210"/>
      <c r="E19" s="210"/>
      <c r="F19" s="210"/>
      <c r="G19" s="216" t="s">
        <v>2378</v>
      </c>
      <c r="H19" s="209"/>
      <c r="I19" s="209"/>
      <c r="J19" s="175"/>
      <c r="K19" s="175"/>
      <c r="O19" s="190"/>
      <c r="P19" s="192"/>
    </row>
    <row r="20" spans="2:25" ht="15" customHeight="1" x14ac:dyDescent="0.25">
      <c r="B20" s="211"/>
      <c r="C20" s="210"/>
      <c r="D20" s="210"/>
      <c r="E20" s="210"/>
      <c r="F20" s="210"/>
      <c r="G20" s="216" t="s">
        <v>2378</v>
      </c>
      <c r="H20" s="209"/>
      <c r="I20" s="209"/>
      <c r="J20" s="175"/>
      <c r="K20" s="175"/>
      <c r="O20" s="190"/>
      <c r="P20" s="190"/>
    </row>
    <row r="21" spans="2:25" ht="15" customHeight="1" x14ac:dyDescent="0.25">
      <c r="B21" s="211"/>
      <c r="C21" s="210"/>
      <c r="D21" s="210"/>
      <c r="E21" s="210"/>
      <c r="F21" s="210"/>
      <c r="G21" s="216" t="s">
        <v>2378</v>
      </c>
      <c r="H21" s="209"/>
      <c r="I21" s="209"/>
      <c r="J21" s="175"/>
      <c r="K21" s="175"/>
      <c r="O21" s="190"/>
      <c r="P21" s="190"/>
    </row>
    <row r="22" spans="2:25" ht="15" customHeight="1" x14ac:dyDescent="0.25">
      <c r="B22" s="211"/>
      <c r="C22" s="210"/>
      <c r="D22" s="210"/>
      <c r="E22" s="210"/>
      <c r="F22" s="210"/>
      <c r="G22" s="216" t="s">
        <v>2378</v>
      </c>
      <c r="H22" s="209"/>
      <c r="I22" s="209"/>
      <c r="J22" s="175"/>
      <c r="K22" s="175"/>
    </row>
    <row r="23" spans="2:25" ht="15" customHeight="1" x14ac:dyDescent="0.25">
      <c r="B23" s="211"/>
      <c r="C23" s="210"/>
      <c r="D23" s="210"/>
      <c r="E23" s="210"/>
      <c r="F23" s="210"/>
      <c r="G23" s="212" t="s">
        <v>2378</v>
      </c>
      <c r="H23" s="175"/>
      <c r="I23" s="175"/>
      <c r="J23" s="175"/>
      <c r="K23" s="175"/>
    </row>
    <row r="24" spans="2:25" ht="15" customHeight="1" x14ac:dyDescent="0.25">
      <c r="B24" s="211"/>
      <c r="C24" s="210"/>
      <c r="D24" s="210"/>
      <c r="E24" s="210"/>
      <c r="F24" s="210"/>
      <c r="G24" s="212" t="s">
        <v>2378</v>
      </c>
      <c r="H24" s="175"/>
      <c r="I24" s="175"/>
      <c r="J24" s="175"/>
      <c r="K24" s="175"/>
    </row>
    <row r="25" spans="2:25" ht="15" customHeight="1" x14ac:dyDescent="0.35">
      <c r="B25" s="211"/>
      <c r="C25" s="210"/>
      <c r="D25" s="210"/>
      <c r="E25" s="210"/>
      <c r="F25" s="210"/>
      <c r="G25" s="212" t="s">
        <v>2378</v>
      </c>
      <c r="H25" s="175"/>
      <c r="I25" s="175"/>
      <c r="J25" s="175"/>
      <c r="K25" s="175"/>
      <c r="X25" s="193"/>
      <c r="Y25" s="189"/>
    </row>
    <row r="26" spans="2:25" ht="15" customHeight="1" x14ac:dyDescent="0.25">
      <c r="B26" s="211"/>
      <c r="C26" s="210"/>
      <c r="D26" s="210"/>
      <c r="E26" s="210"/>
      <c r="F26" s="210"/>
      <c r="G26" s="212" t="s">
        <v>2378</v>
      </c>
      <c r="H26" s="175"/>
      <c r="I26" s="175"/>
      <c r="J26" s="175"/>
      <c r="K26" s="175"/>
      <c r="X26" s="194"/>
      <c r="Y26" s="194"/>
    </row>
    <row r="27" spans="2:25" ht="15" customHeight="1" x14ac:dyDescent="0.25">
      <c r="B27" s="211"/>
      <c r="C27" s="210"/>
      <c r="D27" s="210"/>
      <c r="E27" s="210"/>
      <c r="F27" s="210"/>
      <c r="G27" s="212" t="s">
        <v>2378</v>
      </c>
      <c r="H27" s="175"/>
      <c r="I27" s="175"/>
      <c r="J27" s="175"/>
      <c r="K27" s="175"/>
      <c r="X27" s="194"/>
      <c r="Y27" s="194"/>
    </row>
    <row r="28" spans="2:25" ht="15" customHeight="1" x14ac:dyDescent="0.25">
      <c r="B28" s="211"/>
      <c r="C28" s="210"/>
      <c r="D28" s="210"/>
      <c r="E28" s="210"/>
      <c r="F28" s="210"/>
      <c r="G28" s="212" t="s">
        <v>2378</v>
      </c>
      <c r="H28" s="175"/>
      <c r="I28" s="175"/>
      <c r="J28" s="175"/>
      <c r="K28" s="175"/>
    </row>
    <row r="29" spans="2:25" ht="15" customHeight="1" x14ac:dyDescent="0.25">
      <c r="B29" s="211"/>
      <c r="C29" s="210"/>
      <c r="D29" s="210"/>
      <c r="E29" s="210"/>
      <c r="F29" s="210"/>
      <c r="G29" s="212" t="s">
        <v>2378</v>
      </c>
      <c r="H29" s="175"/>
      <c r="I29" s="175"/>
      <c r="J29" s="175"/>
      <c r="K29" s="175"/>
    </row>
    <row r="30" spans="2:25" ht="15" customHeight="1" x14ac:dyDescent="0.25">
      <c r="B30" s="211"/>
      <c r="C30" s="210"/>
      <c r="D30" s="210"/>
      <c r="E30" s="210"/>
      <c r="F30" s="210"/>
      <c r="G30" s="212" t="s">
        <v>2378</v>
      </c>
      <c r="H30" s="175"/>
      <c r="I30" s="175"/>
      <c r="J30" s="175"/>
      <c r="K30" s="175"/>
    </row>
    <row r="31" spans="2:25" ht="15" customHeight="1" x14ac:dyDescent="0.25">
      <c r="B31" s="211"/>
      <c r="C31" s="210"/>
      <c r="D31" s="210"/>
      <c r="E31" s="210"/>
      <c r="F31" s="210"/>
      <c r="G31" s="212" t="s">
        <v>2378</v>
      </c>
      <c r="H31" s="175"/>
      <c r="I31" s="175"/>
      <c r="J31" s="175"/>
      <c r="K31" s="175"/>
    </row>
    <row r="32" spans="2:25" ht="15" customHeight="1" x14ac:dyDescent="0.25">
      <c r="B32" s="211"/>
      <c r="C32" s="210"/>
      <c r="D32" s="210"/>
      <c r="E32" s="210"/>
      <c r="F32" s="210"/>
      <c r="G32" s="212" t="s">
        <v>2378</v>
      </c>
      <c r="H32" s="175"/>
      <c r="I32" s="175"/>
      <c r="J32" s="175"/>
      <c r="K32" s="175"/>
    </row>
    <row r="33" spans="1:25" ht="15" customHeight="1" x14ac:dyDescent="0.25">
      <c r="B33" s="211"/>
      <c r="C33" s="210"/>
      <c r="D33" s="210"/>
      <c r="E33" s="210"/>
      <c r="F33" s="210"/>
      <c r="G33" s="212" t="s">
        <v>2378</v>
      </c>
      <c r="H33" s="175"/>
      <c r="I33" s="175"/>
      <c r="J33" s="175"/>
      <c r="K33" s="175"/>
    </row>
    <row r="34" spans="1:25" ht="15" customHeight="1" x14ac:dyDescent="0.25">
      <c r="B34" s="211"/>
      <c r="C34" s="210"/>
      <c r="D34" s="210"/>
      <c r="E34" s="210"/>
      <c r="F34" s="210"/>
      <c r="G34" s="212" t="s">
        <v>2378</v>
      </c>
      <c r="H34" s="175"/>
      <c r="I34" s="175"/>
      <c r="J34" s="175"/>
      <c r="K34" s="175"/>
    </row>
    <row r="35" spans="1:25" ht="15" customHeight="1" x14ac:dyDescent="0.25">
      <c r="B35" s="211"/>
      <c r="C35" s="210"/>
      <c r="D35" s="210"/>
      <c r="E35" s="210"/>
      <c r="F35" s="210"/>
      <c r="G35" s="212" t="s">
        <v>2378</v>
      </c>
      <c r="H35" s="175"/>
      <c r="I35" s="175"/>
      <c r="J35" s="175"/>
      <c r="K35" s="175"/>
    </row>
    <row r="36" spans="1:25" ht="15" customHeight="1" x14ac:dyDescent="0.25">
      <c r="B36" s="211"/>
      <c r="C36" s="210"/>
      <c r="D36" s="210"/>
      <c r="E36" s="210"/>
      <c r="F36" s="210"/>
      <c r="G36" s="212" t="s">
        <v>2378</v>
      </c>
      <c r="H36" s="175"/>
      <c r="I36" s="175"/>
      <c r="J36" s="175"/>
      <c r="K36" s="175"/>
      <c r="X36" s="295"/>
      <c r="Y36" s="295"/>
    </row>
    <row r="37" spans="1:25" ht="15" customHeight="1" x14ac:dyDescent="0.25">
      <c r="B37" s="211"/>
      <c r="C37" s="210"/>
      <c r="D37" s="210"/>
      <c r="E37" s="210"/>
      <c r="F37" s="210"/>
      <c r="G37" s="212" t="s">
        <v>2378</v>
      </c>
      <c r="H37" s="175"/>
      <c r="I37" s="175"/>
      <c r="J37" s="175"/>
      <c r="K37" s="175"/>
      <c r="X37" s="194"/>
      <c r="Y37" s="194"/>
    </row>
    <row r="38" spans="1:25" ht="15" customHeight="1" x14ac:dyDescent="0.25">
      <c r="B38" s="211"/>
      <c r="C38" s="210"/>
      <c r="D38" s="210"/>
      <c r="E38" s="210"/>
      <c r="F38" s="210"/>
      <c r="G38" s="212" t="s">
        <v>2378</v>
      </c>
      <c r="H38" s="175"/>
      <c r="I38" s="175"/>
      <c r="J38" s="175"/>
      <c r="K38" s="175"/>
      <c r="X38" s="194"/>
      <c r="Y38" s="194"/>
    </row>
    <row r="39" spans="1:25" ht="15" customHeight="1" x14ac:dyDescent="0.25">
      <c r="B39" s="211"/>
      <c r="C39" s="210"/>
      <c r="D39" s="210"/>
      <c r="E39" s="210"/>
      <c r="F39" s="210"/>
      <c r="G39" s="212" t="s">
        <v>2378</v>
      </c>
      <c r="H39" s="175"/>
      <c r="I39" s="175"/>
      <c r="J39" s="175"/>
      <c r="K39" s="175"/>
      <c r="X39" s="207"/>
      <c r="Y39" s="207"/>
    </row>
    <row r="40" spans="1:25" ht="15" customHeight="1" x14ac:dyDescent="0.25">
      <c r="B40" s="211"/>
      <c r="C40" s="210"/>
      <c r="D40" s="210"/>
      <c r="E40" s="210"/>
      <c r="F40" s="210"/>
      <c r="G40" s="212" t="s">
        <v>2378</v>
      </c>
      <c r="H40" s="175"/>
      <c r="I40" s="175"/>
      <c r="J40" s="175"/>
      <c r="K40" s="175"/>
      <c r="X40" s="194"/>
      <c r="Y40" s="194"/>
    </row>
    <row r="41" spans="1:25" ht="15" customHeight="1" x14ac:dyDescent="0.25">
      <c r="B41" s="211"/>
      <c r="C41" s="210"/>
      <c r="D41" s="210"/>
      <c r="E41" s="210"/>
      <c r="F41" s="210"/>
      <c r="G41" s="212" t="s">
        <v>2378</v>
      </c>
      <c r="H41" s="175"/>
      <c r="I41" s="175"/>
      <c r="J41" s="175"/>
      <c r="K41" s="175"/>
      <c r="X41" s="194"/>
      <c r="Y41" s="194"/>
    </row>
    <row r="42" spans="1:25" ht="15" customHeight="1" x14ac:dyDescent="0.25">
      <c r="B42" s="211"/>
      <c r="C42" s="210"/>
      <c r="D42" s="210"/>
      <c r="E42" s="210"/>
      <c r="F42" s="210"/>
      <c r="G42" s="212" t="s">
        <v>2378</v>
      </c>
    </row>
    <row r="43" spans="1:25" ht="15" customHeight="1" x14ac:dyDescent="0.25">
      <c r="B43" s="211"/>
      <c r="C43" s="210"/>
      <c r="D43" s="210"/>
      <c r="E43" s="210"/>
      <c r="F43" s="210"/>
      <c r="G43" s="212" t="s">
        <v>2378</v>
      </c>
      <c r="H43" s="175"/>
      <c r="I43" s="175"/>
      <c r="J43" s="175"/>
      <c r="K43" s="175"/>
    </row>
    <row r="44" spans="1:25" ht="15" customHeight="1" x14ac:dyDescent="0.25">
      <c r="B44" s="211"/>
      <c r="C44" s="210"/>
      <c r="D44" s="210"/>
      <c r="E44" s="210"/>
      <c r="F44" s="210"/>
      <c r="G44" s="212" t="s">
        <v>2378</v>
      </c>
      <c r="H44" s="175"/>
      <c r="I44" s="175"/>
      <c r="J44" s="196"/>
      <c r="K44" s="196"/>
      <c r="L44" s="196"/>
      <c r="M44" s="196"/>
      <c r="P44" s="196"/>
      <c r="Q44" s="196"/>
      <c r="R44" s="196"/>
      <c r="S44" s="196"/>
    </row>
    <row r="45" spans="1:25" ht="15" customHeight="1" x14ac:dyDescent="0.25">
      <c r="B45" s="211"/>
      <c r="C45" s="210"/>
      <c r="D45" s="210"/>
      <c r="E45" s="210"/>
      <c r="F45" s="210"/>
      <c r="G45" s="212" t="s">
        <v>2378</v>
      </c>
      <c r="H45" s="175"/>
      <c r="I45" s="175"/>
      <c r="J45" s="175"/>
      <c r="K45" s="175"/>
      <c r="N45" s="196"/>
      <c r="O45" s="196"/>
    </row>
    <row r="46" spans="1:25" ht="15" customHeight="1" x14ac:dyDescent="0.25">
      <c r="B46" s="211"/>
      <c r="C46" s="210"/>
      <c r="D46" s="210"/>
      <c r="E46" s="210"/>
      <c r="F46" s="210"/>
      <c r="G46" s="212" t="s">
        <v>2378</v>
      </c>
      <c r="H46" s="175"/>
      <c r="I46" s="175"/>
      <c r="J46" s="175"/>
      <c r="K46" s="175"/>
      <c r="T46" s="196"/>
    </row>
    <row r="47" spans="1:25" ht="15" customHeight="1" x14ac:dyDescent="0.25">
      <c r="B47" s="211"/>
      <c r="C47" s="210"/>
      <c r="D47" s="210"/>
      <c r="E47" s="210"/>
      <c r="F47" s="210"/>
      <c r="G47" s="212" t="s">
        <v>2378</v>
      </c>
      <c r="H47" s="175"/>
      <c r="I47" s="175"/>
      <c r="J47" s="175"/>
      <c r="K47" s="175"/>
      <c r="U47" s="196"/>
      <c r="V47" s="196"/>
      <c r="W47" s="196"/>
    </row>
    <row r="48" spans="1:25" s="196" customFormat="1" ht="15" customHeight="1" x14ac:dyDescent="0.25">
      <c r="A48" s="175"/>
      <c r="B48" s="211"/>
      <c r="C48" s="210"/>
      <c r="D48" s="210"/>
      <c r="E48" s="210"/>
      <c r="F48" s="210"/>
      <c r="G48" s="214" t="s">
        <v>2378</v>
      </c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</row>
    <row r="49" spans="2:11" ht="15" customHeight="1" x14ac:dyDescent="0.25">
      <c r="B49" s="211"/>
      <c r="C49" s="210"/>
      <c r="D49" s="210"/>
      <c r="E49" s="210"/>
      <c r="F49" s="210"/>
      <c r="G49" s="212" t="s">
        <v>2378</v>
      </c>
      <c r="H49" s="175"/>
      <c r="I49" s="175"/>
      <c r="J49" s="175"/>
      <c r="K49" s="175"/>
    </row>
    <row r="50" spans="2:11" ht="15" customHeight="1" x14ac:dyDescent="0.25">
      <c r="B50" s="211"/>
      <c r="C50" s="210"/>
      <c r="D50" s="210"/>
      <c r="E50" s="210"/>
      <c r="F50" s="210"/>
      <c r="G50" s="212" t="s">
        <v>2378</v>
      </c>
      <c r="H50" s="175"/>
      <c r="I50" s="175"/>
      <c r="J50" s="175"/>
      <c r="K50" s="175"/>
    </row>
    <row r="51" spans="2:11" ht="15" customHeight="1" x14ac:dyDescent="0.25">
      <c r="B51" s="211"/>
      <c r="C51" s="210"/>
      <c r="D51" s="210"/>
      <c r="E51" s="210"/>
      <c r="F51" s="210"/>
      <c r="G51" s="212" t="s">
        <v>2378</v>
      </c>
      <c r="H51" s="175"/>
      <c r="I51" s="175"/>
      <c r="J51" s="175"/>
      <c r="K51" s="175"/>
    </row>
    <row r="52" spans="2:11" ht="15" customHeight="1" x14ac:dyDescent="0.25">
      <c r="B52" s="211"/>
      <c r="C52" s="210"/>
      <c r="D52" s="210"/>
      <c r="E52" s="210"/>
      <c r="F52" s="210"/>
      <c r="G52" s="212" t="s">
        <v>2378</v>
      </c>
      <c r="H52" s="175"/>
      <c r="I52" s="175"/>
      <c r="J52" s="175"/>
      <c r="K52" s="175"/>
    </row>
    <row r="53" spans="2:11" ht="15" customHeight="1" x14ac:dyDescent="0.25">
      <c r="B53" s="211"/>
      <c r="C53" s="210"/>
      <c r="D53" s="210"/>
      <c r="E53" s="210"/>
      <c r="F53" s="210"/>
      <c r="G53" s="212" t="s">
        <v>2378</v>
      </c>
      <c r="H53" s="175"/>
      <c r="I53" s="175"/>
      <c r="J53" s="175"/>
      <c r="K53" s="175"/>
    </row>
    <row r="54" spans="2:11" ht="15" customHeight="1" x14ac:dyDescent="0.25">
      <c r="B54" s="211"/>
      <c r="C54" s="210"/>
      <c r="D54" s="210"/>
      <c r="E54" s="210"/>
      <c r="F54" s="210"/>
      <c r="G54" s="212" t="s">
        <v>2378</v>
      </c>
      <c r="H54" s="175"/>
      <c r="I54" s="175"/>
      <c r="J54" s="175"/>
      <c r="K54" s="175"/>
    </row>
    <row r="55" spans="2:11" ht="15" customHeight="1" x14ac:dyDescent="0.25">
      <c r="B55" s="211"/>
      <c r="C55" s="210"/>
      <c r="D55" s="210"/>
      <c r="E55" s="210"/>
      <c r="F55" s="210"/>
      <c r="G55" s="212" t="s">
        <v>2378</v>
      </c>
      <c r="H55" s="175"/>
      <c r="I55" s="175"/>
      <c r="J55" s="175"/>
      <c r="K55" s="175"/>
    </row>
    <row r="56" spans="2:11" ht="15" customHeight="1" x14ac:dyDescent="0.25">
      <c r="B56" s="211"/>
      <c r="C56" s="210"/>
      <c r="D56" s="210"/>
      <c r="E56" s="210"/>
      <c r="F56" s="210"/>
      <c r="G56" s="212" t="s">
        <v>2378</v>
      </c>
      <c r="H56" s="175"/>
      <c r="I56" s="175"/>
      <c r="J56" s="175"/>
      <c r="K56" s="175"/>
    </row>
    <row r="57" spans="2:11" ht="15" customHeight="1" x14ac:dyDescent="0.25">
      <c r="B57" s="211"/>
      <c r="C57" s="210"/>
      <c r="D57" s="210"/>
      <c r="E57" s="210"/>
      <c r="F57" s="210"/>
      <c r="G57" s="212" t="s">
        <v>2378</v>
      </c>
      <c r="H57" s="175"/>
      <c r="I57" s="175"/>
      <c r="J57" s="175"/>
      <c r="K57" s="175"/>
    </row>
    <row r="58" spans="2:11" ht="15" customHeight="1" x14ac:dyDescent="0.25">
      <c r="B58" s="211"/>
      <c r="C58" s="210"/>
      <c r="D58" s="210"/>
      <c r="E58" s="210"/>
      <c r="F58" s="210"/>
      <c r="G58" s="212" t="s">
        <v>2378</v>
      </c>
      <c r="H58" s="175"/>
      <c r="I58" s="175"/>
      <c r="J58" s="175"/>
      <c r="K58" s="175"/>
    </row>
    <row r="59" spans="2:11" ht="15" customHeight="1" x14ac:dyDescent="0.25">
      <c r="B59" s="211"/>
      <c r="C59" s="210"/>
      <c r="D59" s="210"/>
      <c r="E59" s="210"/>
      <c r="F59" s="210"/>
      <c r="G59" s="212" t="s">
        <v>2378</v>
      </c>
      <c r="H59" s="175"/>
      <c r="I59" s="175"/>
      <c r="J59" s="175"/>
      <c r="K59" s="175"/>
    </row>
    <row r="60" spans="2:11" ht="15" customHeight="1" x14ac:dyDescent="0.25">
      <c r="B60" s="211"/>
      <c r="C60" s="210"/>
      <c r="D60" s="210"/>
      <c r="E60" s="210"/>
      <c r="F60" s="210"/>
      <c r="G60" s="212" t="s">
        <v>2378</v>
      </c>
      <c r="H60" s="175"/>
      <c r="I60" s="175"/>
      <c r="J60" s="175"/>
      <c r="K60" s="175"/>
    </row>
    <row r="61" spans="2:11" ht="15" customHeight="1" x14ac:dyDescent="0.25">
      <c r="B61" s="211"/>
      <c r="C61" s="210"/>
      <c r="D61" s="210"/>
      <c r="E61" s="210"/>
      <c r="F61" s="210"/>
      <c r="G61" s="212" t="s">
        <v>2378</v>
      </c>
      <c r="H61" s="175"/>
      <c r="I61" s="175"/>
      <c r="J61" s="175"/>
      <c r="K61" s="175"/>
    </row>
    <row r="62" spans="2:11" ht="15" customHeight="1" x14ac:dyDescent="0.25">
      <c r="B62" s="211"/>
      <c r="C62" s="210"/>
      <c r="D62" s="210"/>
      <c r="E62" s="210"/>
      <c r="F62" s="210"/>
      <c r="G62" s="212" t="s">
        <v>2378</v>
      </c>
      <c r="H62" s="175"/>
      <c r="I62" s="175"/>
      <c r="J62" s="175"/>
      <c r="K62" s="175"/>
    </row>
    <row r="63" spans="2:11" ht="15" customHeight="1" x14ac:dyDescent="0.25">
      <c r="B63" s="211"/>
      <c r="C63" s="210"/>
      <c r="D63" s="210"/>
      <c r="E63" s="210"/>
      <c r="F63" s="210"/>
      <c r="G63" s="212" t="s">
        <v>2378</v>
      </c>
      <c r="H63" s="175"/>
      <c r="I63" s="175"/>
      <c r="J63" s="175"/>
      <c r="K63" s="175"/>
    </row>
    <row r="64" spans="2:11" ht="15" customHeight="1" x14ac:dyDescent="0.25">
      <c r="B64" s="211"/>
      <c r="C64" s="210"/>
      <c r="D64" s="210"/>
      <c r="E64" s="210"/>
      <c r="F64" s="210"/>
      <c r="G64" s="212" t="s">
        <v>2378</v>
      </c>
      <c r="H64" s="175"/>
      <c r="I64" s="175"/>
      <c r="J64" s="175"/>
      <c r="K64" s="175"/>
    </row>
    <row r="65" spans="2:12" ht="15" customHeight="1" x14ac:dyDescent="0.25">
      <c r="B65" s="211"/>
      <c r="C65" s="210"/>
      <c r="D65" s="210"/>
      <c r="E65" s="210"/>
      <c r="F65" s="210"/>
      <c r="G65" s="212" t="s">
        <v>2378</v>
      </c>
      <c r="H65" s="175"/>
      <c r="I65" s="175"/>
      <c r="J65" s="197"/>
      <c r="K65" s="197"/>
      <c r="L65" s="198"/>
    </row>
    <row r="66" spans="2:12" ht="15" customHeight="1" x14ac:dyDescent="0.25">
      <c r="B66" s="211"/>
      <c r="C66" s="210"/>
      <c r="D66" s="210"/>
      <c r="E66" s="210"/>
      <c r="F66" s="210"/>
      <c r="G66" s="212" t="s">
        <v>2378</v>
      </c>
      <c r="H66" s="175"/>
      <c r="I66" s="175"/>
      <c r="J66" s="197"/>
      <c r="K66" s="197"/>
      <c r="L66" s="198"/>
    </row>
    <row r="67" spans="2:12" ht="15" customHeight="1" x14ac:dyDescent="0.25">
      <c r="B67" s="211"/>
      <c r="C67" s="210"/>
      <c r="D67" s="210"/>
      <c r="E67" s="210"/>
      <c r="F67" s="210"/>
      <c r="G67" s="212" t="s">
        <v>2378</v>
      </c>
      <c r="H67" s="175"/>
      <c r="I67" s="175"/>
      <c r="J67" s="197"/>
      <c r="K67" s="197"/>
      <c r="L67" s="198"/>
    </row>
    <row r="68" spans="2:12" ht="15" customHeight="1" x14ac:dyDescent="0.25">
      <c r="B68" s="211"/>
      <c r="C68" s="210"/>
      <c r="D68" s="210"/>
      <c r="E68" s="210"/>
      <c r="F68" s="210"/>
      <c r="G68" s="212" t="s">
        <v>2378</v>
      </c>
      <c r="H68" s="175"/>
      <c r="I68" s="175"/>
      <c r="J68" s="197"/>
      <c r="K68" s="198"/>
    </row>
    <row r="69" spans="2:12" ht="15" customHeight="1" x14ac:dyDescent="0.25">
      <c r="B69" s="211"/>
      <c r="C69" s="210"/>
      <c r="D69" s="210"/>
      <c r="E69" s="210"/>
      <c r="F69" s="210"/>
      <c r="G69" s="212" t="s">
        <v>2378</v>
      </c>
      <c r="H69" s="175"/>
      <c r="I69" s="175"/>
      <c r="J69" s="197"/>
      <c r="K69" s="198"/>
    </row>
    <row r="70" spans="2:12" ht="15" customHeight="1" x14ac:dyDescent="0.25">
      <c r="B70" s="211"/>
      <c r="C70" s="210"/>
      <c r="D70" s="210"/>
      <c r="E70" s="210"/>
      <c r="F70" s="210"/>
      <c r="G70" s="212" t="s">
        <v>2378</v>
      </c>
      <c r="H70" s="175"/>
      <c r="I70" s="175"/>
      <c r="J70" s="197"/>
      <c r="K70" s="198"/>
    </row>
    <row r="71" spans="2:12" ht="15" customHeight="1" x14ac:dyDescent="0.25">
      <c r="B71" s="211"/>
      <c r="C71" s="210"/>
      <c r="D71" s="210"/>
      <c r="E71" s="210"/>
      <c r="F71" s="210"/>
      <c r="G71" s="212" t="s">
        <v>2378</v>
      </c>
      <c r="H71" s="175"/>
      <c r="I71" s="175"/>
      <c r="J71" s="197"/>
      <c r="K71" s="198"/>
    </row>
    <row r="72" spans="2:12" ht="15" customHeight="1" x14ac:dyDescent="0.25">
      <c r="B72" s="211"/>
      <c r="C72" s="210"/>
      <c r="D72" s="210"/>
      <c r="E72" s="210"/>
      <c r="F72" s="210"/>
      <c r="G72" s="212" t="s">
        <v>2378</v>
      </c>
      <c r="H72" s="175"/>
      <c r="I72" s="175"/>
      <c r="J72" s="197"/>
      <c r="K72" s="198"/>
    </row>
    <row r="73" spans="2:12" ht="15" customHeight="1" x14ac:dyDescent="0.25">
      <c r="B73" s="211"/>
      <c r="C73" s="210"/>
      <c r="D73" s="210"/>
      <c r="E73" s="210"/>
      <c r="F73" s="210"/>
      <c r="G73" s="212" t="s">
        <v>2378</v>
      </c>
      <c r="H73" s="175"/>
      <c r="I73" s="175"/>
      <c r="J73" s="197"/>
      <c r="K73" s="198"/>
    </row>
    <row r="74" spans="2:12" ht="15" customHeight="1" x14ac:dyDescent="0.25">
      <c r="B74" s="211"/>
      <c r="C74" s="210"/>
      <c r="D74" s="210"/>
      <c r="E74" s="210"/>
      <c r="F74" s="210"/>
      <c r="G74" s="212" t="s">
        <v>2378</v>
      </c>
      <c r="H74" s="175"/>
      <c r="I74" s="175"/>
      <c r="J74" s="197"/>
      <c r="K74" s="198"/>
    </row>
    <row r="75" spans="2:12" ht="15" customHeight="1" x14ac:dyDescent="0.25">
      <c r="B75" s="211"/>
      <c r="C75" s="210"/>
      <c r="D75" s="210"/>
      <c r="E75" s="210"/>
      <c r="F75" s="210"/>
      <c r="G75" s="212" t="s">
        <v>2378</v>
      </c>
      <c r="H75" s="175"/>
      <c r="I75" s="175"/>
      <c r="J75" s="197"/>
      <c r="K75" s="198"/>
    </row>
    <row r="76" spans="2:12" ht="15" customHeight="1" x14ac:dyDescent="0.25">
      <c r="B76" s="211"/>
      <c r="C76" s="210"/>
      <c r="D76" s="210"/>
      <c r="E76" s="210"/>
      <c r="F76" s="210"/>
      <c r="G76" s="212" t="s">
        <v>2378</v>
      </c>
      <c r="H76" s="175"/>
      <c r="I76" s="175"/>
      <c r="J76" s="197"/>
      <c r="K76" s="198"/>
    </row>
    <row r="77" spans="2:12" ht="15" customHeight="1" x14ac:dyDescent="0.25">
      <c r="B77" s="211"/>
      <c r="C77" s="210"/>
      <c r="D77" s="210"/>
      <c r="E77" s="210"/>
      <c r="F77" s="210"/>
      <c r="G77" s="212" t="s">
        <v>2378</v>
      </c>
      <c r="H77" s="175"/>
      <c r="I77" s="175"/>
      <c r="J77" s="197"/>
      <c r="K77" s="198"/>
    </row>
    <row r="78" spans="2:12" ht="15" customHeight="1" x14ac:dyDescent="0.25">
      <c r="B78" s="211"/>
      <c r="C78" s="210"/>
      <c r="D78" s="210"/>
      <c r="E78" s="210"/>
      <c r="F78" s="210"/>
      <c r="G78" s="212" t="s">
        <v>2378</v>
      </c>
      <c r="H78" s="175"/>
      <c r="I78" s="175"/>
      <c r="J78" s="197"/>
      <c r="K78" s="198"/>
    </row>
    <row r="79" spans="2:12" ht="15" customHeight="1" x14ac:dyDescent="0.25">
      <c r="B79" s="211"/>
      <c r="C79" s="210"/>
      <c r="D79" s="210"/>
      <c r="E79" s="210"/>
      <c r="F79" s="210"/>
      <c r="G79" s="212" t="s">
        <v>2378</v>
      </c>
      <c r="H79" s="175"/>
      <c r="I79" s="175"/>
      <c r="J79" s="197"/>
      <c r="K79" s="198"/>
    </row>
    <row r="80" spans="2:12" ht="15" customHeight="1" x14ac:dyDescent="0.25">
      <c r="B80" s="211"/>
      <c r="C80" s="210"/>
      <c r="D80" s="210"/>
      <c r="E80" s="210"/>
      <c r="F80" s="210"/>
      <c r="G80" s="212" t="s">
        <v>2378</v>
      </c>
      <c r="H80" s="175"/>
      <c r="I80" s="175"/>
      <c r="J80" s="197"/>
      <c r="K80" s="198"/>
    </row>
    <row r="81" spans="2:11" ht="15" customHeight="1" x14ac:dyDescent="0.25">
      <c r="B81" s="211"/>
      <c r="C81" s="210"/>
      <c r="D81" s="210"/>
      <c r="E81" s="210"/>
      <c r="F81" s="210"/>
      <c r="G81" s="212" t="s">
        <v>2378</v>
      </c>
      <c r="H81" s="175"/>
      <c r="I81" s="175"/>
      <c r="J81" s="197"/>
      <c r="K81" s="198"/>
    </row>
    <row r="82" spans="2:11" ht="15" customHeight="1" x14ac:dyDescent="0.25">
      <c r="B82" s="211"/>
      <c r="C82" s="210"/>
      <c r="D82" s="210"/>
      <c r="E82" s="210"/>
      <c r="F82" s="210"/>
      <c r="G82" s="212" t="s">
        <v>2378</v>
      </c>
      <c r="H82" s="175"/>
      <c r="I82" s="175"/>
      <c r="J82" s="197"/>
      <c r="K82" s="198"/>
    </row>
    <row r="83" spans="2:11" ht="15" customHeight="1" x14ac:dyDescent="0.25">
      <c r="B83" s="211"/>
      <c r="C83" s="210"/>
      <c r="D83" s="210"/>
      <c r="E83" s="210"/>
      <c r="F83" s="210"/>
      <c r="G83" s="212" t="s">
        <v>2378</v>
      </c>
      <c r="H83" s="175"/>
      <c r="I83" s="175"/>
      <c r="J83" s="197"/>
      <c r="K83" s="198"/>
    </row>
    <row r="84" spans="2:11" ht="15" customHeight="1" x14ac:dyDescent="0.25">
      <c r="B84" s="211"/>
      <c r="C84" s="210"/>
      <c r="D84" s="210"/>
      <c r="E84" s="210"/>
      <c r="F84" s="210"/>
      <c r="G84" s="212" t="s">
        <v>2378</v>
      </c>
      <c r="H84" s="175"/>
      <c r="I84" s="175"/>
      <c r="J84" s="197"/>
      <c r="K84" s="198"/>
    </row>
    <row r="85" spans="2:11" ht="15" customHeight="1" x14ac:dyDescent="0.25">
      <c r="B85" s="211"/>
      <c r="C85" s="210"/>
      <c r="D85" s="210"/>
      <c r="E85" s="210"/>
      <c r="F85" s="210"/>
      <c r="G85" s="212" t="s">
        <v>2378</v>
      </c>
      <c r="H85" s="175"/>
      <c r="I85" s="175"/>
      <c r="J85" s="197"/>
      <c r="K85" s="198"/>
    </row>
    <row r="86" spans="2:11" ht="15" customHeight="1" x14ac:dyDescent="0.25">
      <c r="B86" s="211"/>
      <c r="C86" s="210"/>
      <c r="D86" s="210"/>
      <c r="E86" s="210"/>
      <c r="F86" s="210"/>
      <c r="G86" s="212" t="s">
        <v>2378</v>
      </c>
      <c r="H86" s="175"/>
      <c r="I86" s="175"/>
      <c r="J86" s="197"/>
      <c r="K86" s="198"/>
    </row>
    <row r="87" spans="2:11" ht="15" customHeight="1" x14ac:dyDescent="0.25">
      <c r="B87" s="211"/>
      <c r="C87" s="210"/>
      <c r="D87" s="210"/>
      <c r="E87" s="210"/>
      <c r="F87" s="210"/>
      <c r="G87" s="212" t="s">
        <v>2378</v>
      </c>
      <c r="H87" s="175"/>
      <c r="I87" s="175"/>
      <c r="J87" s="197"/>
      <c r="K87" s="198"/>
    </row>
    <row r="88" spans="2:11" ht="15" customHeight="1" x14ac:dyDescent="0.25">
      <c r="B88" s="211"/>
      <c r="C88" s="210"/>
      <c r="D88" s="210"/>
      <c r="E88" s="210"/>
      <c r="F88" s="210"/>
      <c r="G88" s="212" t="s">
        <v>2378</v>
      </c>
      <c r="H88" s="175"/>
      <c r="I88" s="175"/>
      <c r="J88" s="197"/>
      <c r="K88" s="198"/>
    </row>
    <row r="89" spans="2:11" ht="15" customHeight="1" x14ac:dyDescent="0.25">
      <c r="B89" s="211"/>
      <c r="C89" s="210"/>
      <c r="D89" s="210"/>
      <c r="E89" s="210"/>
      <c r="F89" s="210"/>
      <c r="G89" s="212" t="s">
        <v>2378</v>
      </c>
      <c r="H89" s="175"/>
      <c r="I89" s="175"/>
      <c r="J89" s="197"/>
      <c r="K89" s="198"/>
    </row>
    <row r="90" spans="2:11" ht="15" customHeight="1" x14ac:dyDescent="0.25">
      <c r="B90" s="211"/>
      <c r="C90" s="210"/>
      <c r="D90" s="210"/>
      <c r="E90" s="210"/>
      <c r="F90" s="210"/>
      <c r="G90" s="212" t="s">
        <v>2378</v>
      </c>
      <c r="H90" s="175"/>
      <c r="I90" s="175"/>
      <c r="J90" s="197"/>
      <c r="K90" s="198"/>
    </row>
    <row r="91" spans="2:11" ht="15" customHeight="1" x14ac:dyDescent="0.25">
      <c r="B91" s="211"/>
      <c r="C91" s="210"/>
      <c r="D91" s="210"/>
      <c r="E91" s="210"/>
      <c r="F91" s="210"/>
      <c r="G91" s="212" t="s">
        <v>2378</v>
      </c>
      <c r="H91" s="175"/>
      <c r="I91" s="175"/>
      <c r="J91" s="197"/>
      <c r="K91" s="198"/>
    </row>
    <row r="92" spans="2:11" ht="15" customHeight="1" x14ac:dyDescent="0.25">
      <c r="B92" s="211"/>
      <c r="C92" s="210"/>
      <c r="D92" s="210"/>
      <c r="E92" s="210"/>
      <c r="F92" s="210"/>
      <c r="G92" s="212" t="s">
        <v>2378</v>
      </c>
      <c r="H92" s="175"/>
      <c r="I92" s="175"/>
      <c r="J92" s="197"/>
      <c r="K92" s="198"/>
    </row>
    <row r="93" spans="2:11" ht="15" customHeight="1" x14ac:dyDescent="0.25">
      <c r="B93" s="211"/>
      <c r="C93" s="210"/>
      <c r="D93" s="210"/>
      <c r="E93" s="210"/>
      <c r="F93" s="210"/>
      <c r="G93" s="212" t="s">
        <v>2378</v>
      </c>
      <c r="H93" s="175"/>
      <c r="I93" s="175"/>
      <c r="J93" s="197"/>
      <c r="K93" s="198"/>
    </row>
    <row r="94" spans="2:11" ht="15" customHeight="1" x14ac:dyDescent="0.25">
      <c r="B94" s="211"/>
      <c r="C94" s="210"/>
      <c r="D94" s="210"/>
      <c r="E94" s="210"/>
      <c r="F94" s="210"/>
      <c r="G94" s="212" t="s">
        <v>2378</v>
      </c>
      <c r="H94" s="175"/>
      <c r="I94" s="175"/>
      <c r="J94" s="197"/>
      <c r="K94" s="198"/>
    </row>
    <row r="95" spans="2:11" ht="15" customHeight="1" x14ac:dyDescent="0.25">
      <c r="B95" s="211"/>
      <c r="C95" s="210"/>
      <c r="D95" s="210"/>
      <c r="E95" s="210"/>
      <c r="F95" s="210"/>
      <c r="G95" s="212" t="s">
        <v>2378</v>
      </c>
      <c r="H95" s="175"/>
      <c r="I95" s="175"/>
      <c r="J95" s="197"/>
      <c r="K95" s="198"/>
    </row>
    <row r="96" spans="2:11" ht="15" customHeight="1" x14ac:dyDescent="0.25">
      <c r="B96" s="211"/>
      <c r="C96" s="210"/>
      <c r="D96" s="210"/>
      <c r="E96" s="210"/>
      <c r="F96" s="210"/>
      <c r="G96" s="212" t="s">
        <v>2378</v>
      </c>
      <c r="H96" s="175"/>
      <c r="I96" s="175"/>
      <c r="J96" s="197"/>
      <c r="K96" s="198"/>
    </row>
    <row r="97" spans="2:11" ht="15" customHeight="1" x14ac:dyDescent="0.25">
      <c r="B97" s="199"/>
      <c r="C97" s="200"/>
      <c r="D97" s="201"/>
      <c r="E97" s="201"/>
      <c r="F97" s="201"/>
      <c r="G97" s="212" t="s">
        <v>2378</v>
      </c>
      <c r="H97" s="175"/>
      <c r="I97" s="175"/>
      <c r="J97" s="197"/>
      <c r="K97" s="198"/>
    </row>
    <row r="98" spans="2:11" ht="15" customHeight="1" x14ac:dyDescent="0.25">
      <c r="B98" s="199"/>
      <c r="C98" s="200"/>
      <c r="D98" s="201"/>
      <c r="E98" s="201"/>
      <c r="F98" s="201"/>
      <c r="G98" s="212" t="s">
        <v>2378</v>
      </c>
      <c r="H98" s="175"/>
      <c r="I98" s="175"/>
      <c r="J98" s="197"/>
      <c r="K98" s="198"/>
    </row>
    <row r="99" spans="2:11" ht="15" customHeight="1" x14ac:dyDescent="0.25">
      <c r="B99" s="199"/>
      <c r="C99" s="200"/>
      <c r="D99" s="201"/>
      <c r="E99" s="201"/>
      <c r="F99" s="201"/>
      <c r="G99" s="212" t="s">
        <v>2378</v>
      </c>
      <c r="H99" s="175"/>
      <c r="I99" s="175"/>
      <c r="J99" s="197"/>
      <c r="K99" s="198"/>
    </row>
    <row r="100" spans="2:11" ht="15" customHeight="1" x14ac:dyDescent="0.25">
      <c r="B100" s="199"/>
      <c r="C100" s="200"/>
      <c r="D100" s="201"/>
      <c r="E100" s="201"/>
      <c r="F100" s="201"/>
      <c r="G100" s="212" t="s">
        <v>2378</v>
      </c>
      <c r="H100" s="175"/>
      <c r="I100" s="175"/>
      <c r="J100" s="197"/>
      <c r="K100" s="198"/>
    </row>
    <row r="101" spans="2:11" ht="15" customHeight="1" x14ac:dyDescent="0.25">
      <c r="B101" s="199"/>
      <c r="C101" s="200"/>
      <c r="D101" s="201"/>
      <c r="E101" s="201"/>
      <c r="F101" s="201"/>
      <c r="H101" s="175"/>
      <c r="I101" s="175"/>
      <c r="J101" s="197"/>
      <c r="K101" s="198"/>
    </row>
    <row r="102" spans="2:11" ht="15" customHeight="1" x14ac:dyDescent="0.25">
      <c r="B102" s="199"/>
      <c r="C102" s="200"/>
      <c r="D102" s="201"/>
      <c r="E102" s="201"/>
      <c r="F102" s="201"/>
      <c r="H102" s="175"/>
      <c r="I102" s="175"/>
      <c r="J102" s="197"/>
      <c r="K102" s="198"/>
    </row>
    <row r="103" spans="2:11" ht="15" customHeight="1" x14ac:dyDescent="0.25">
      <c r="B103" s="199"/>
      <c r="C103" s="200"/>
      <c r="D103" s="201"/>
      <c r="E103" s="201"/>
      <c r="F103" s="201"/>
      <c r="H103" s="175"/>
      <c r="I103" s="175"/>
      <c r="J103" s="197"/>
      <c r="K103" s="198"/>
    </row>
    <row r="104" spans="2:11" ht="15" customHeight="1" x14ac:dyDescent="0.25">
      <c r="B104" s="199"/>
      <c r="C104" s="200"/>
      <c r="D104" s="201"/>
      <c r="E104" s="201"/>
      <c r="F104" s="201"/>
      <c r="H104" s="175"/>
      <c r="I104" s="175"/>
      <c r="J104" s="197"/>
      <c r="K104" s="198"/>
    </row>
    <row r="105" spans="2:11" ht="15" customHeight="1" x14ac:dyDescent="0.25">
      <c r="B105" s="199"/>
      <c r="C105" s="200"/>
      <c r="D105" s="201"/>
      <c r="E105" s="201"/>
      <c r="F105" s="201"/>
      <c r="H105" s="175"/>
      <c r="I105" s="175"/>
      <c r="J105" s="197"/>
      <c r="K105" s="198"/>
    </row>
    <row r="106" spans="2:11" ht="15" customHeight="1" x14ac:dyDescent="0.25">
      <c r="B106" s="199"/>
      <c r="C106" s="200"/>
      <c r="D106" s="201"/>
      <c r="E106" s="201"/>
      <c r="F106" s="201"/>
      <c r="H106" s="175"/>
      <c r="I106" s="175"/>
      <c r="J106" s="197"/>
      <c r="K106" s="198"/>
    </row>
    <row r="107" spans="2:11" ht="15" customHeight="1" x14ac:dyDescent="0.25">
      <c r="B107" s="199"/>
      <c r="C107" s="200"/>
      <c r="D107" s="201"/>
      <c r="E107" s="201"/>
      <c r="F107" s="201"/>
      <c r="H107" s="175"/>
      <c r="I107" s="175"/>
      <c r="J107" s="197"/>
      <c r="K107" s="198"/>
    </row>
    <row r="108" spans="2:11" ht="15" customHeight="1" x14ac:dyDescent="0.25">
      <c r="B108" s="199"/>
      <c r="C108" s="200"/>
      <c r="D108" s="201"/>
      <c r="E108" s="201"/>
      <c r="F108" s="201"/>
      <c r="G108" s="215"/>
      <c r="H108" s="201"/>
      <c r="I108" s="201"/>
      <c r="J108" s="197"/>
      <c r="K108" s="198"/>
    </row>
    <row r="109" spans="2:11" ht="15" customHeight="1" x14ac:dyDescent="0.25">
      <c r="E109" s="199"/>
      <c r="F109" s="200"/>
      <c r="G109" s="215"/>
      <c r="H109" s="201"/>
      <c r="I109" s="201"/>
      <c r="J109" s="197"/>
      <c r="K109" s="198"/>
    </row>
    <row r="110" spans="2:11" ht="15" customHeight="1" x14ac:dyDescent="0.25">
      <c r="E110" s="199"/>
      <c r="F110" s="200"/>
      <c r="G110" s="215"/>
      <c r="H110" s="201"/>
      <c r="I110" s="201"/>
      <c r="J110" s="197"/>
      <c r="K110" s="198"/>
    </row>
    <row r="111" spans="2:11" ht="15" customHeight="1" x14ac:dyDescent="0.25">
      <c r="E111" s="199"/>
      <c r="F111" s="200"/>
      <c r="G111" s="215"/>
      <c r="H111" s="201"/>
      <c r="I111" s="201"/>
      <c r="J111" s="197"/>
      <c r="K111" s="198"/>
    </row>
    <row r="112" spans="2:11" ht="15" customHeight="1" x14ac:dyDescent="0.25">
      <c r="E112" s="199"/>
      <c r="F112" s="200"/>
      <c r="G112" s="215"/>
      <c r="H112" s="201"/>
      <c r="I112" s="201"/>
      <c r="J112" s="197"/>
      <c r="K112" s="198"/>
    </row>
    <row r="113" spans="3:11" ht="15" customHeight="1" x14ac:dyDescent="0.25">
      <c r="C113" s="175"/>
      <c r="E113" s="199"/>
      <c r="F113" s="200"/>
      <c r="G113" s="215"/>
      <c r="H113" s="201"/>
      <c r="I113" s="201"/>
      <c r="J113" s="197"/>
      <c r="K113" s="198"/>
    </row>
    <row r="114" spans="3:11" ht="15" customHeight="1" x14ac:dyDescent="0.25">
      <c r="C114" s="175"/>
      <c r="E114" s="199"/>
      <c r="F114" s="200"/>
      <c r="G114" s="215"/>
      <c r="H114" s="201"/>
      <c r="I114" s="201"/>
      <c r="J114" s="197"/>
      <c r="K114" s="198"/>
    </row>
    <row r="115" spans="3:11" ht="15" customHeight="1" x14ac:dyDescent="0.25">
      <c r="C115" s="175"/>
      <c r="E115" s="199"/>
      <c r="F115" s="200"/>
      <c r="G115" s="215"/>
      <c r="H115" s="201"/>
      <c r="I115" s="201"/>
      <c r="J115" s="197"/>
      <c r="K115" s="198"/>
    </row>
    <row r="116" spans="3:11" ht="15" customHeight="1" x14ac:dyDescent="0.25">
      <c r="C116" s="175"/>
      <c r="E116" s="199"/>
      <c r="F116" s="200"/>
      <c r="G116" s="215"/>
      <c r="H116" s="201"/>
      <c r="I116" s="201"/>
      <c r="J116" s="197"/>
      <c r="K116" s="198"/>
    </row>
    <row r="117" spans="3:11" ht="15" customHeight="1" x14ac:dyDescent="0.25">
      <c r="C117" s="175"/>
      <c r="E117" s="199"/>
      <c r="F117" s="200"/>
      <c r="G117" s="215"/>
      <c r="H117" s="201"/>
      <c r="I117" s="201"/>
      <c r="J117" s="197"/>
      <c r="K117" s="198"/>
    </row>
    <row r="118" spans="3:11" ht="15" customHeight="1" x14ac:dyDescent="0.25">
      <c r="C118" s="175"/>
      <c r="E118" s="199"/>
      <c r="F118" s="200"/>
      <c r="G118" s="215"/>
      <c r="H118" s="201"/>
      <c r="I118" s="201"/>
      <c r="J118" s="197"/>
      <c r="K118" s="198"/>
    </row>
    <row r="119" spans="3:11" ht="15" customHeight="1" x14ac:dyDescent="0.25">
      <c r="C119" s="175"/>
      <c r="E119" s="199"/>
      <c r="F119" s="200"/>
      <c r="G119" s="215"/>
      <c r="H119" s="201"/>
      <c r="I119" s="201"/>
      <c r="J119" s="197"/>
      <c r="K119" s="198"/>
    </row>
    <row r="120" spans="3:11" ht="15" customHeight="1" x14ac:dyDescent="0.25">
      <c r="C120" s="175"/>
      <c r="E120" s="199"/>
      <c r="F120" s="200"/>
      <c r="G120" s="215"/>
      <c r="H120" s="201"/>
      <c r="I120" s="201"/>
      <c r="J120" s="197"/>
      <c r="K120" s="198"/>
    </row>
    <row r="121" spans="3:11" ht="15" customHeight="1" x14ac:dyDescent="0.25">
      <c r="C121" s="175"/>
      <c r="E121" s="199"/>
      <c r="F121" s="200"/>
      <c r="G121" s="215"/>
      <c r="H121" s="201"/>
      <c r="I121" s="201"/>
      <c r="J121" s="197"/>
      <c r="K121" s="198"/>
    </row>
    <row r="122" spans="3:11" ht="15" customHeight="1" x14ac:dyDescent="0.25">
      <c r="C122" s="175"/>
      <c r="E122" s="199"/>
      <c r="F122" s="200"/>
      <c r="G122" s="215"/>
      <c r="H122" s="201"/>
      <c r="I122" s="201"/>
      <c r="J122" s="197"/>
      <c r="K122" s="198"/>
    </row>
    <row r="123" spans="3:11" ht="15" customHeight="1" x14ac:dyDescent="0.25">
      <c r="C123" s="175"/>
      <c r="E123" s="199"/>
      <c r="F123" s="200"/>
      <c r="G123" s="215"/>
      <c r="H123" s="201"/>
      <c r="I123" s="201"/>
      <c r="J123" s="197"/>
      <c r="K123" s="198"/>
    </row>
    <row r="124" spans="3:11" ht="15" customHeight="1" x14ac:dyDescent="0.25">
      <c r="C124" s="175"/>
      <c r="E124" s="199"/>
      <c r="F124" s="200"/>
      <c r="G124" s="215"/>
      <c r="H124" s="201"/>
      <c r="I124" s="201"/>
      <c r="J124" s="197"/>
      <c r="K124" s="198"/>
    </row>
    <row r="125" spans="3:11" ht="15" customHeight="1" x14ac:dyDescent="0.25">
      <c r="C125" s="175"/>
      <c r="E125" s="199"/>
      <c r="F125" s="200"/>
      <c r="G125" s="215"/>
      <c r="H125" s="201"/>
      <c r="I125" s="201"/>
      <c r="J125" s="197"/>
      <c r="K125" s="198"/>
    </row>
    <row r="126" spans="3:11" ht="15" customHeight="1" x14ac:dyDescent="0.25">
      <c r="C126" s="175"/>
      <c r="E126" s="199"/>
      <c r="F126" s="200"/>
      <c r="G126" s="215"/>
      <c r="H126" s="201"/>
      <c r="I126" s="201"/>
      <c r="J126" s="197"/>
      <c r="K126" s="198"/>
    </row>
    <row r="127" spans="3:11" ht="15" customHeight="1" x14ac:dyDescent="0.25">
      <c r="C127" s="175"/>
      <c r="E127" s="199"/>
      <c r="F127" s="200"/>
      <c r="G127" s="215"/>
      <c r="H127" s="201"/>
      <c r="I127" s="201"/>
      <c r="J127" s="197"/>
      <c r="K127" s="198"/>
    </row>
    <row r="128" spans="3:11" ht="15" customHeight="1" x14ac:dyDescent="0.25">
      <c r="C128" s="175"/>
      <c r="E128" s="199"/>
      <c r="F128" s="200"/>
      <c r="G128" s="215"/>
      <c r="H128" s="201"/>
      <c r="I128" s="201"/>
      <c r="J128" s="197"/>
      <c r="K128" s="198"/>
    </row>
    <row r="129" spans="3:11" ht="15" customHeight="1" x14ac:dyDescent="0.25">
      <c r="C129" s="175"/>
      <c r="E129" s="199"/>
      <c r="F129" s="200"/>
      <c r="G129" s="215"/>
      <c r="H129" s="201"/>
      <c r="I129" s="201"/>
      <c r="J129" s="197"/>
      <c r="K129" s="198"/>
    </row>
    <row r="130" spans="3:11" ht="15" customHeight="1" x14ac:dyDescent="0.25">
      <c r="C130" s="175"/>
      <c r="E130" s="199"/>
      <c r="F130" s="200"/>
      <c r="G130" s="215"/>
      <c r="H130" s="201"/>
      <c r="I130" s="201"/>
      <c r="J130" s="197"/>
      <c r="K130" s="198"/>
    </row>
    <row r="131" spans="3:11" ht="15" customHeight="1" x14ac:dyDescent="0.25">
      <c r="C131" s="175"/>
      <c r="E131" s="199"/>
      <c r="F131" s="200"/>
      <c r="G131" s="215"/>
      <c r="H131" s="201"/>
      <c r="I131" s="201"/>
      <c r="J131" s="197"/>
      <c r="K131" s="198"/>
    </row>
    <row r="132" spans="3:11" ht="15" customHeight="1" x14ac:dyDescent="0.25">
      <c r="C132" s="175"/>
      <c r="E132" s="199"/>
      <c r="F132" s="200"/>
      <c r="G132" s="215"/>
      <c r="H132" s="201"/>
      <c r="I132" s="201"/>
      <c r="J132" s="197"/>
      <c r="K132" s="198"/>
    </row>
    <row r="133" spans="3:11" ht="15" customHeight="1" x14ac:dyDescent="0.25">
      <c r="C133" s="175"/>
      <c r="E133" s="199"/>
      <c r="F133" s="200"/>
      <c r="G133" s="215"/>
      <c r="H133" s="201"/>
      <c r="I133" s="201"/>
      <c r="J133" s="197"/>
      <c r="K133" s="198"/>
    </row>
    <row r="134" spans="3:11" ht="15" customHeight="1" x14ac:dyDescent="0.25">
      <c r="C134" s="175"/>
      <c r="E134" s="199"/>
      <c r="F134" s="200"/>
      <c r="G134" s="215"/>
      <c r="H134" s="201"/>
      <c r="I134" s="201"/>
      <c r="J134" s="197"/>
      <c r="K134" s="198"/>
    </row>
    <row r="135" spans="3:11" ht="15" customHeight="1" x14ac:dyDescent="0.25">
      <c r="C135" s="175"/>
      <c r="E135" s="199"/>
      <c r="F135" s="200"/>
      <c r="G135" s="215"/>
      <c r="H135" s="201"/>
      <c r="I135" s="201"/>
      <c r="J135" s="197"/>
      <c r="K135" s="198"/>
    </row>
    <row r="136" spans="3:11" ht="15" customHeight="1" x14ac:dyDescent="0.25">
      <c r="C136" s="175"/>
      <c r="E136" s="199"/>
      <c r="F136" s="200"/>
      <c r="G136" s="215"/>
      <c r="H136" s="201"/>
      <c r="I136" s="201"/>
      <c r="J136" s="197"/>
      <c r="K136" s="198"/>
    </row>
    <row r="137" spans="3:11" ht="15" customHeight="1" x14ac:dyDescent="0.25">
      <c r="C137" s="175"/>
      <c r="E137" s="199"/>
      <c r="F137" s="200"/>
      <c r="G137" s="215"/>
      <c r="H137" s="201"/>
      <c r="I137" s="201"/>
      <c r="J137" s="197"/>
      <c r="K137" s="198"/>
    </row>
    <row r="138" spans="3:11" ht="15" customHeight="1" x14ac:dyDescent="0.25">
      <c r="C138" s="175"/>
      <c r="E138" s="199"/>
      <c r="F138" s="200"/>
      <c r="G138" s="215"/>
      <c r="H138" s="201"/>
      <c r="I138" s="201"/>
      <c r="J138" s="197"/>
      <c r="K138" s="198"/>
    </row>
    <row r="139" spans="3:11" ht="15" customHeight="1" x14ac:dyDescent="0.25">
      <c r="C139" s="175"/>
      <c r="E139" s="199"/>
      <c r="F139" s="200"/>
      <c r="G139" s="215"/>
      <c r="H139" s="201"/>
      <c r="I139" s="201"/>
      <c r="J139" s="197"/>
      <c r="K139" s="198"/>
    </row>
    <row r="140" spans="3:11" ht="15" customHeight="1" x14ac:dyDescent="0.25">
      <c r="C140" s="175"/>
      <c r="E140" s="199"/>
      <c r="F140" s="200"/>
      <c r="G140" s="215"/>
      <c r="H140" s="201"/>
      <c r="I140" s="201"/>
      <c r="J140" s="197"/>
      <c r="K140" s="198"/>
    </row>
    <row r="141" spans="3:11" ht="15" customHeight="1" x14ac:dyDescent="0.25">
      <c r="C141" s="175"/>
      <c r="E141" s="199"/>
      <c r="F141" s="200"/>
      <c r="G141" s="215"/>
      <c r="H141" s="201"/>
      <c r="I141" s="201"/>
      <c r="J141" s="197"/>
      <c r="K141" s="198"/>
    </row>
    <row r="142" spans="3:11" ht="15" customHeight="1" x14ac:dyDescent="0.25">
      <c r="C142" s="175"/>
      <c r="E142" s="199"/>
      <c r="F142" s="200"/>
      <c r="G142" s="215"/>
      <c r="H142" s="201"/>
      <c r="I142" s="201"/>
      <c r="J142" s="197"/>
      <c r="K142" s="198"/>
    </row>
    <row r="143" spans="3:11" ht="15" customHeight="1" x14ac:dyDescent="0.25">
      <c r="C143" s="175"/>
      <c r="E143" s="199"/>
      <c r="F143" s="200"/>
      <c r="G143" s="215"/>
      <c r="H143" s="201"/>
      <c r="I143" s="201"/>
      <c r="J143" s="197"/>
      <c r="K143" s="198"/>
    </row>
    <row r="144" spans="3:11" ht="15" customHeight="1" x14ac:dyDescent="0.25">
      <c r="C144" s="175"/>
      <c r="E144" s="199"/>
      <c r="F144" s="200"/>
      <c r="G144" s="215"/>
      <c r="H144" s="201"/>
      <c r="I144" s="201"/>
      <c r="J144" s="197"/>
      <c r="K144" s="198"/>
    </row>
    <row r="145" spans="3:11" ht="15" customHeight="1" x14ac:dyDescent="0.25">
      <c r="C145" s="175"/>
      <c r="E145" s="199"/>
      <c r="F145" s="200"/>
      <c r="G145" s="215"/>
      <c r="H145" s="201"/>
      <c r="I145" s="201"/>
      <c r="J145" s="197"/>
      <c r="K145" s="198"/>
    </row>
    <row r="146" spans="3:11" ht="15" customHeight="1" x14ac:dyDescent="0.25">
      <c r="C146" s="175"/>
      <c r="E146" s="199"/>
      <c r="F146" s="200"/>
      <c r="G146" s="215"/>
      <c r="H146" s="201"/>
      <c r="I146" s="201"/>
      <c r="J146" s="197"/>
      <c r="K146" s="198"/>
    </row>
    <row r="147" spans="3:11" ht="15" customHeight="1" x14ac:dyDescent="0.25">
      <c r="C147" s="175"/>
      <c r="E147" s="199"/>
      <c r="F147" s="200"/>
      <c r="G147" s="215"/>
      <c r="H147" s="201"/>
      <c r="I147" s="201"/>
      <c r="J147" s="197"/>
      <c r="K147" s="198"/>
    </row>
    <row r="148" spans="3:11" ht="15" customHeight="1" x14ac:dyDescent="0.25">
      <c r="C148" s="175"/>
      <c r="E148" s="199"/>
      <c r="F148" s="200"/>
      <c r="G148" s="215"/>
      <c r="H148" s="201"/>
      <c r="I148" s="201"/>
      <c r="J148" s="197"/>
      <c r="K148" s="198"/>
    </row>
    <row r="149" spans="3:11" ht="15" customHeight="1" x14ac:dyDescent="0.25">
      <c r="C149" s="175"/>
      <c r="E149" s="199"/>
      <c r="F149" s="200"/>
      <c r="G149" s="215"/>
      <c r="H149" s="201"/>
      <c r="I149" s="201"/>
      <c r="J149" s="197"/>
      <c r="K149" s="198"/>
    </row>
    <row r="150" spans="3:11" ht="15" customHeight="1" x14ac:dyDescent="0.25">
      <c r="C150" s="175"/>
      <c r="E150" s="199"/>
      <c r="F150" s="200"/>
      <c r="G150" s="215"/>
      <c r="H150" s="201"/>
      <c r="I150" s="201"/>
      <c r="J150" s="197"/>
      <c r="K150" s="198"/>
    </row>
    <row r="151" spans="3:11" ht="15" customHeight="1" x14ac:dyDescent="0.25">
      <c r="C151" s="175"/>
      <c r="E151" s="199"/>
      <c r="F151" s="200"/>
      <c r="G151" s="215"/>
      <c r="H151" s="201"/>
      <c r="I151" s="201"/>
      <c r="J151" s="197"/>
      <c r="K151" s="198"/>
    </row>
    <row r="152" spans="3:11" ht="15" customHeight="1" x14ac:dyDescent="0.25">
      <c r="C152" s="175"/>
      <c r="E152" s="199"/>
      <c r="F152" s="200"/>
      <c r="G152" s="215"/>
      <c r="H152" s="201"/>
      <c r="I152" s="201"/>
      <c r="J152" s="197"/>
      <c r="K152" s="198"/>
    </row>
    <row r="153" spans="3:11" ht="15" customHeight="1" x14ac:dyDescent="0.25">
      <c r="C153" s="175"/>
      <c r="E153" s="199"/>
      <c r="F153" s="200"/>
      <c r="G153" s="215"/>
      <c r="H153" s="201"/>
      <c r="I153" s="201"/>
      <c r="J153" s="197"/>
      <c r="K153" s="198"/>
    </row>
    <row r="154" spans="3:11" ht="15" customHeight="1" x14ac:dyDescent="0.25">
      <c r="C154" s="175"/>
      <c r="E154" s="199"/>
      <c r="F154" s="200"/>
      <c r="G154" s="215"/>
      <c r="H154" s="201"/>
      <c r="I154" s="201"/>
      <c r="J154" s="197"/>
      <c r="K154" s="198"/>
    </row>
    <row r="155" spans="3:11" ht="15" customHeight="1" x14ac:dyDescent="0.25">
      <c r="C155" s="175"/>
      <c r="E155" s="199"/>
      <c r="F155" s="200"/>
      <c r="G155" s="215"/>
      <c r="H155" s="201"/>
      <c r="I155" s="201"/>
      <c r="J155" s="197"/>
      <c r="K155" s="198"/>
    </row>
    <row r="156" spans="3:11" ht="15" customHeight="1" x14ac:dyDescent="0.25">
      <c r="C156" s="175"/>
      <c r="E156" s="199"/>
      <c r="F156" s="200"/>
      <c r="G156" s="215"/>
      <c r="H156" s="201"/>
      <c r="I156" s="201"/>
      <c r="J156" s="197"/>
      <c r="K156" s="198"/>
    </row>
    <row r="157" spans="3:11" ht="15" customHeight="1" x14ac:dyDescent="0.25">
      <c r="C157" s="175"/>
      <c r="E157" s="199"/>
      <c r="F157" s="200"/>
      <c r="G157" s="215"/>
      <c r="H157" s="201"/>
      <c r="I157" s="201"/>
      <c r="J157" s="197"/>
      <c r="K157" s="198"/>
    </row>
    <row r="158" spans="3:11" ht="15" customHeight="1" x14ac:dyDescent="0.25">
      <c r="C158" s="175"/>
      <c r="E158" s="199"/>
      <c r="F158" s="200"/>
      <c r="G158" s="215"/>
      <c r="H158" s="201"/>
      <c r="I158" s="201"/>
      <c r="J158" s="197"/>
      <c r="K158" s="198"/>
    </row>
    <row r="159" spans="3:11" ht="15" customHeight="1" x14ac:dyDescent="0.25">
      <c r="C159" s="175"/>
      <c r="E159" s="199"/>
      <c r="F159" s="200"/>
      <c r="G159" s="215"/>
      <c r="H159" s="201"/>
      <c r="I159" s="201"/>
      <c r="J159" s="197"/>
      <c r="K159" s="198"/>
    </row>
    <row r="160" spans="3:11" ht="15" customHeight="1" x14ac:dyDescent="0.25">
      <c r="C160" s="175"/>
      <c r="E160" s="199"/>
      <c r="F160" s="200"/>
      <c r="G160" s="215"/>
      <c r="H160" s="201"/>
      <c r="I160" s="201"/>
      <c r="J160" s="197"/>
      <c r="K160" s="198"/>
    </row>
    <row r="161" spans="3:11" ht="15" customHeight="1" x14ac:dyDescent="0.25">
      <c r="C161" s="175"/>
      <c r="E161" s="199"/>
      <c r="F161" s="200"/>
      <c r="G161" s="215"/>
      <c r="H161" s="201"/>
      <c r="I161" s="201"/>
      <c r="J161" s="197"/>
      <c r="K161" s="198"/>
    </row>
    <row r="162" spans="3:11" ht="15" customHeight="1" x14ac:dyDescent="0.25">
      <c r="C162" s="175"/>
      <c r="E162" s="199"/>
      <c r="F162" s="200"/>
      <c r="G162" s="215"/>
      <c r="H162" s="201"/>
      <c r="I162" s="201"/>
      <c r="J162" s="197"/>
      <c r="K162" s="198"/>
    </row>
    <row r="163" spans="3:11" ht="15" customHeight="1" x14ac:dyDescent="0.25">
      <c r="C163" s="175"/>
      <c r="E163" s="199"/>
      <c r="F163" s="200"/>
      <c r="G163" s="215"/>
      <c r="H163" s="201"/>
      <c r="I163" s="201"/>
      <c r="J163" s="197"/>
      <c r="K163" s="198"/>
    </row>
    <row r="164" spans="3:11" ht="15" customHeight="1" x14ac:dyDescent="0.25">
      <c r="C164" s="175"/>
      <c r="E164" s="199"/>
      <c r="F164" s="200"/>
      <c r="G164" s="215"/>
      <c r="H164" s="201"/>
      <c r="I164" s="201"/>
      <c r="J164" s="197"/>
      <c r="K164" s="198"/>
    </row>
    <row r="165" spans="3:11" ht="15" customHeight="1" x14ac:dyDescent="0.25">
      <c r="C165" s="175"/>
      <c r="E165" s="199"/>
      <c r="F165" s="200"/>
      <c r="G165" s="215"/>
      <c r="H165" s="201"/>
      <c r="I165" s="201"/>
      <c r="J165" s="197"/>
      <c r="K165" s="198"/>
    </row>
    <row r="166" spans="3:11" ht="15" customHeight="1" x14ac:dyDescent="0.25">
      <c r="C166" s="175"/>
      <c r="E166" s="199"/>
      <c r="F166" s="200"/>
      <c r="G166" s="215"/>
      <c r="H166" s="201"/>
      <c r="I166" s="201"/>
      <c r="J166" s="197"/>
      <c r="K166" s="198"/>
    </row>
    <row r="167" spans="3:11" ht="15" customHeight="1" x14ac:dyDescent="0.25">
      <c r="C167" s="175"/>
      <c r="E167" s="199"/>
      <c r="F167" s="200"/>
      <c r="G167" s="215"/>
      <c r="H167" s="201"/>
      <c r="I167" s="201"/>
      <c r="J167" s="197"/>
      <c r="K167" s="198"/>
    </row>
    <row r="168" spans="3:11" ht="15" customHeight="1" x14ac:dyDescent="0.25">
      <c r="C168" s="175"/>
      <c r="E168" s="199"/>
      <c r="F168" s="200"/>
      <c r="G168" s="215"/>
      <c r="H168" s="201"/>
      <c r="I168" s="201"/>
      <c r="J168" s="197"/>
      <c r="K168" s="198"/>
    </row>
    <row r="169" spans="3:11" ht="15" customHeight="1" x14ac:dyDescent="0.25">
      <c r="C169" s="175"/>
      <c r="E169" s="199"/>
      <c r="F169" s="200"/>
      <c r="G169" s="215"/>
      <c r="H169" s="201"/>
      <c r="I169" s="201"/>
      <c r="J169" s="197"/>
      <c r="K169" s="198"/>
    </row>
    <row r="170" spans="3:11" ht="15" customHeight="1" x14ac:dyDescent="0.25">
      <c r="C170" s="175"/>
      <c r="E170" s="199"/>
      <c r="F170" s="200"/>
      <c r="G170" s="215"/>
      <c r="H170" s="201"/>
      <c r="I170" s="201"/>
      <c r="J170" s="197"/>
      <c r="K170" s="198"/>
    </row>
    <row r="171" spans="3:11" ht="15" customHeight="1" x14ac:dyDescent="0.25">
      <c r="C171" s="175"/>
      <c r="E171" s="199"/>
      <c r="F171" s="200"/>
      <c r="G171" s="215"/>
      <c r="H171" s="201"/>
      <c r="I171" s="201"/>
      <c r="J171" s="197"/>
      <c r="K171" s="198"/>
    </row>
    <row r="172" spans="3:11" ht="15" customHeight="1" x14ac:dyDescent="0.25">
      <c r="C172" s="175"/>
      <c r="E172" s="199"/>
      <c r="F172" s="200"/>
      <c r="G172" s="215"/>
      <c r="H172" s="201"/>
      <c r="I172" s="201"/>
      <c r="J172" s="197"/>
      <c r="K172" s="198"/>
    </row>
    <row r="173" spans="3:11" ht="15" customHeight="1" x14ac:dyDescent="0.25">
      <c r="C173" s="175"/>
      <c r="E173" s="199"/>
      <c r="F173" s="200"/>
      <c r="G173" s="215"/>
      <c r="H173" s="201"/>
      <c r="I173" s="201"/>
      <c r="J173" s="197"/>
      <c r="K173" s="198"/>
    </row>
    <row r="174" spans="3:11" ht="15" customHeight="1" x14ac:dyDescent="0.25">
      <c r="C174" s="175"/>
      <c r="E174" s="199"/>
      <c r="F174" s="200"/>
      <c r="G174" s="215"/>
      <c r="H174" s="201"/>
      <c r="I174" s="201"/>
      <c r="J174" s="197"/>
      <c r="K174" s="198"/>
    </row>
    <row r="175" spans="3:11" ht="15" customHeight="1" x14ac:dyDescent="0.25">
      <c r="C175" s="175"/>
      <c r="E175" s="199"/>
      <c r="F175" s="200"/>
      <c r="G175" s="215"/>
      <c r="H175" s="201"/>
      <c r="I175" s="201"/>
      <c r="J175" s="197"/>
      <c r="K175" s="198"/>
    </row>
    <row r="176" spans="3:11" ht="15" customHeight="1" x14ac:dyDescent="0.25">
      <c r="C176" s="175"/>
      <c r="E176" s="199"/>
      <c r="F176" s="200"/>
      <c r="G176" s="215"/>
      <c r="H176" s="201"/>
      <c r="I176" s="201"/>
      <c r="J176" s="197"/>
      <c r="K176" s="198"/>
    </row>
    <row r="177" spans="3:11" ht="15" customHeight="1" x14ac:dyDescent="0.25">
      <c r="C177" s="175"/>
      <c r="E177" s="199"/>
      <c r="F177" s="200"/>
      <c r="G177" s="215"/>
      <c r="H177" s="201"/>
      <c r="I177" s="201"/>
      <c r="J177" s="197"/>
      <c r="K177" s="198"/>
    </row>
    <row r="178" spans="3:11" ht="15" customHeight="1" x14ac:dyDescent="0.25">
      <c r="C178" s="175"/>
      <c r="E178" s="199"/>
      <c r="F178" s="200"/>
      <c r="G178" s="215"/>
      <c r="H178" s="201"/>
      <c r="I178" s="201"/>
      <c r="J178" s="197"/>
      <c r="K178" s="198"/>
    </row>
    <row r="179" spans="3:11" ht="15" customHeight="1" x14ac:dyDescent="0.25">
      <c r="C179" s="175"/>
      <c r="E179" s="199"/>
      <c r="F179" s="200"/>
      <c r="G179" s="215"/>
      <c r="H179" s="201"/>
      <c r="I179" s="201"/>
      <c r="J179" s="197"/>
      <c r="K179" s="198"/>
    </row>
    <row r="180" spans="3:11" ht="15" customHeight="1" x14ac:dyDescent="0.25">
      <c r="C180" s="175"/>
      <c r="E180" s="199"/>
      <c r="F180" s="200"/>
      <c r="G180" s="215"/>
      <c r="H180" s="201"/>
      <c r="I180" s="201"/>
      <c r="J180" s="197"/>
      <c r="K180" s="198"/>
    </row>
    <row r="181" spans="3:11" ht="15" customHeight="1" x14ac:dyDescent="0.25">
      <c r="C181" s="175"/>
      <c r="E181" s="199"/>
      <c r="F181" s="200"/>
      <c r="G181" s="215"/>
      <c r="H181" s="201"/>
      <c r="I181" s="201"/>
      <c r="J181" s="197"/>
      <c r="K181" s="198"/>
    </row>
    <row r="182" spans="3:11" ht="15" customHeight="1" x14ac:dyDescent="0.25">
      <c r="C182" s="175"/>
      <c r="E182" s="199"/>
      <c r="F182" s="200"/>
      <c r="G182" s="215"/>
      <c r="H182" s="201"/>
      <c r="I182" s="201"/>
      <c r="J182" s="197"/>
      <c r="K182" s="198"/>
    </row>
    <row r="183" spans="3:11" ht="15" customHeight="1" x14ac:dyDescent="0.25">
      <c r="C183" s="175"/>
      <c r="E183" s="199"/>
      <c r="F183" s="200"/>
      <c r="G183" s="215"/>
      <c r="H183" s="201"/>
      <c r="I183" s="201"/>
      <c r="J183" s="197"/>
      <c r="K183" s="198"/>
    </row>
    <row r="184" spans="3:11" ht="15" customHeight="1" x14ac:dyDescent="0.25">
      <c r="C184" s="175"/>
      <c r="E184" s="199"/>
      <c r="F184" s="200"/>
      <c r="G184" s="215"/>
      <c r="H184" s="201"/>
      <c r="I184" s="201"/>
      <c r="J184" s="197"/>
      <c r="K184" s="198"/>
    </row>
    <row r="185" spans="3:11" ht="15" customHeight="1" x14ac:dyDescent="0.25">
      <c r="C185" s="175"/>
      <c r="E185" s="199"/>
      <c r="F185" s="200"/>
      <c r="G185" s="215"/>
      <c r="H185" s="201"/>
      <c r="I185" s="201"/>
      <c r="J185" s="197"/>
      <c r="K185" s="198"/>
    </row>
    <row r="186" spans="3:11" ht="15" customHeight="1" x14ac:dyDescent="0.25">
      <c r="C186" s="175"/>
      <c r="E186" s="199"/>
      <c r="F186" s="200"/>
      <c r="G186" s="215"/>
      <c r="H186" s="201"/>
      <c r="I186" s="201"/>
      <c r="J186" s="197"/>
      <c r="K186" s="198"/>
    </row>
    <row r="187" spans="3:11" ht="15" customHeight="1" x14ac:dyDescent="0.25">
      <c r="C187" s="175"/>
      <c r="E187" s="199"/>
      <c r="F187" s="200"/>
      <c r="G187" s="215"/>
      <c r="H187" s="201"/>
      <c r="I187" s="201"/>
      <c r="J187" s="197"/>
      <c r="K187" s="198"/>
    </row>
    <row r="188" spans="3:11" ht="15" customHeight="1" x14ac:dyDescent="0.25">
      <c r="C188" s="175"/>
      <c r="E188" s="199"/>
      <c r="F188" s="200"/>
      <c r="G188" s="215"/>
      <c r="H188" s="201"/>
      <c r="I188" s="201"/>
      <c r="J188" s="197"/>
      <c r="K188" s="198"/>
    </row>
    <row r="189" spans="3:11" ht="15" customHeight="1" x14ac:dyDescent="0.25">
      <c r="C189" s="175"/>
      <c r="E189" s="199"/>
      <c r="F189" s="200"/>
      <c r="G189" s="215"/>
      <c r="H189" s="201"/>
      <c r="I189" s="201"/>
      <c r="J189" s="197"/>
      <c r="K189" s="198"/>
    </row>
    <row r="190" spans="3:11" ht="15" customHeight="1" x14ac:dyDescent="0.25">
      <c r="C190" s="175"/>
      <c r="E190" s="199"/>
      <c r="F190" s="200"/>
      <c r="G190" s="215"/>
      <c r="H190" s="201"/>
      <c r="I190" s="201"/>
      <c r="J190" s="197"/>
      <c r="K190" s="198"/>
    </row>
    <row r="191" spans="3:11" ht="15" customHeight="1" x14ac:dyDescent="0.25">
      <c r="C191" s="175"/>
      <c r="E191" s="199"/>
      <c r="F191" s="200"/>
      <c r="G191" s="215"/>
      <c r="H191" s="201"/>
      <c r="I191" s="201"/>
      <c r="J191" s="197"/>
      <c r="K191" s="198"/>
    </row>
    <row r="192" spans="3:11" ht="15" customHeight="1" x14ac:dyDescent="0.25">
      <c r="C192" s="175"/>
      <c r="E192" s="199"/>
      <c r="F192" s="200"/>
      <c r="G192" s="215"/>
      <c r="H192" s="201"/>
      <c r="I192" s="201"/>
      <c r="J192" s="197"/>
      <c r="K192" s="198"/>
    </row>
    <row r="193" spans="3:11" ht="15" customHeight="1" x14ac:dyDescent="0.25">
      <c r="C193" s="175"/>
      <c r="E193" s="199"/>
      <c r="F193" s="200"/>
      <c r="G193" s="215"/>
      <c r="H193" s="201"/>
      <c r="I193" s="201"/>
      <c r="J193" s="197"/>
      <c r="K193" s="198"/>
    </row>
    <row r="194" spans="3:11" ht="15" customHeight="1" x14ac:dyDescent="0.25">
      <c r="C194" s="175"/>
      <c r="E194" s="199"/>
      <c r="F194" s="200"/>
      <c r="G194" s="215"/>
      <c r="H194" s="201"/>
      <c r="I194" s="201"/>
      <c r="J194" s="197"/>
      <c r="K194" s="198"/>
    </row>
    <row r="195" spans="3:11" ht="15" customHeight="1" x14ac:dyDescent="0.25">
      <c r="C195" s="175"/>
      <c r="E195" s="199"/>
      <c r="F195" s="200"/>
      <c r="G195" s="215"/>
      <c r="H195" s="201"/>
      <c r="I195" s="201"/>
      <c r="J195" s="197"/>
      <c r="K195" s="198"/>
    </row>
    <row r="196" spans="3:11" ht="15" customHeight="1" x14ac:dyDescent="0.25">
      <c r="C196" s="175"/>
      <c r="E196" s="199"/>
      <c r="F196" s="200"/>
      <c r="G196" s="215"/>
      <c r="H196" s="201"/>
      <c r="I196" s="201"/>
      <c r="J196" s="197"/>
      <c r="K196" s="198"/>
    </row>
    <row r="197" spans="3:11" ht="15" customHeight="1" x14ac:dyDescent="0.25">
      <c r="C197" s="175"/>
      <c r="E197" s="199"/>
      <c r="F197" s="200"/>
      <c r="G197" s="215"/>
      <c r="H197" s="201"/>
      <c r="I197" s="201"/>
      <c r="J197" s="197"/>
      <c r="K197" s="198"/>
    </row>
    <row r="198" spans="3:11" ht="15" customHeight="1" x14ac:dyDescent="0.25">
      <c r="C198" s="175"/>
      <c r="E198" s="199"/>
      <c r="F198" s="200"/>
      <c r="G198" s="215"/>
      <c r="H198" s="201"/>
      <c r="I198" s="201"/>
      <c r="J198" s="197"/>
      <c r="K198" s="198"/>
    </row>
    <row r="199" spans="3:11" ht="15" customHeight="1" x14ac:dyDescent="0.25">
      <c r="C199" s="175"/>
      <c r="E199" s="199"/>
      <c r="F199" s="200"/>
      <c r="G199" s="215"/>
      <c r="H199" s="201"/>
      <c r="I199" s="201"/>
      <c r="J199" s="197"/>
      <c r="K199" s="198"/>
    </row>
    <row r="200" spans="3:11" ht="15" customHeight="1" x14ac:dyDescent="0.25">
      <c r="C200" s="175"/>
      <c r="E200" s="199"/>
      <c r="F200" s="200"/>
      <c r="G200" s="215"/>
      <c r="H200" s="201"/>
      <c r="I200" s="201"/>
      <c r="J200" s="197"/>
      <c r="K200" s="198"/>
    </row>
    <row r="201" spans="3:11" ht="15" customHeight="1" x14ac:dyDescent="0.25">
      <c r="C201" s="175"/>
      <c r="E201" s="199"/>
      <c r="F201" s="200"/>
      <c r="G201" s="215"/>
      <c r="H201" s="201"/>
      <c r="I201" s="201"/>
      <c r="J201" s="197"/>
      <c r="K201" s="198"/>
    </row>
    <row r="202" spans="3:11" ht="15" customHeight="1" x14ac:dyDescent="0.25">
      <c r="C202" s="175"/>
      <c r="E202" s="199"/>
      <c r="F202" s="200"/>
      <c r="G202" s="215"/>
      <c r="H202" s="201"/>
      <c r="I202" s="201"/>
      <c r="J202" s="197"/>
      <c r="K202" s="198"/>
    </row>
    <row r="203" spans="3:11" ht="15" customHeight="1" x14ac:dyDescent="0.25">
      <c r="C203" s="175"/>
      <c r="E203" s="199"/>
      <c r="F203" s="200"/>
      <c r="G203" s="215"/>
      <c r="H203" s="201"/>
      <c r="I203" s="201"/>
      <c r="J203" s="197"/>
      <c r="K203" s="198"/>
    </row>
    <row r="204" spans="3:11" ht="15" customHeight="1" x14ac:dyDescent="0.25">
      <c r="C204" s="175"/>
      <c r="E204" s="199"/>
      <c r="F204" s="200"/>
      <c r="G204" s="215"/>
      <c r="H204" s="201"/>
      <c r="I204" s="201"/>
      <c r="J204" s="197"/>
      <c r="K204" s="198"/>
    </row>
    <row r="205" spans="3:11" ht="15" customHeight="1" x14ac:dyDescent="0.25">
      <c r="C205" s="175"/>
      <c r="E205" s="199"/>
      <c r="F205" s="200"/>
      <c r="G205" s="215"/>
      <c r="H205" s="201"/>
      <c r="I205" s="201"/>
      <c r="J205" s="197"/>
      <c r="K205" s="198"/>
    </row>
    <row r="206" spans="3:11" ht="15" customHeight="1" x14ac:dyDescent="0.25">
      <c r="C206" s="175"/>
      <c r="E206" s="199"/>
      <c r="F206" s="200"/>
      <c r="G206" s="215"/>
      <c r="H206" s="201"/>
      <c r="I206" s="201"/>
      <c r="J206" s="197"/>
      <c r="K206" s="198"/>
    </row>
    <row r="207" spans="3:11" ht="15" customHeight="1" x14ac:dyDescent="0.25">
      <c r="C207" s="175"/>
      <c r="E207" s="199"/>
      <c r="F207" s="200"/>
      <c r="G207" s="215"/>
      <c r="H207" s="201"/>
      <c r="I207" s="201"/>
      <c r="J207" s="197"/>
      <c r="K207" s="198"/>
    </row>
    <row r="208" spans="3:11" ht="15" customHeight="1" x14ac:dyDescent="0.25">
      <c r="C208" s="175"/>
      <c r="E208" s="199"/>
      <c r="F208" s="200"/>
      <c r="G208" s="215"/>
      <c r="H208" s="201"/>
      <c r="I208" s="201"/>
      <c r="J208" s="197"/>
      <c r="K208" s="198"/>
    </row>
    <row r="209" spans="3:11" ht="15" customHeight="1" x14ac:dyDescent="0.25">
      <c r="C209" s="175"/>
      <c r="E209" s="199"/>
      <c r="F209" s="200"/>
      <c r="G209" s="215"/>
      <c r="H209" s="201"/>
      <c r="I209" s="201"/>
      <c r="J209" s="197"/>
      <c r="K209" s="198"/>
    </row>
    <row r="210" spans="3:11" ht="15" customHeight="1" x14ac:dyDescent="0.25">
      <c r="C210" s="175"/>
      <c r="E210" s="199"/>
      <c r="F210" s="200"/>
      <c r="G210" s="215"/>
      <c r="H210" s="201"/>
      <c r="I210" s="201"/>
      <c r="J210" s="197"/>
      <c r="K210" s="198"/>
    </row>
    <row r="211" spans="3:11" ht="15" customHeight="1" x14ac:dyDescent="0.25">
      <c r="C211" s="175"/>
      <c r="E211" s="199"/>
      <c r="F211" s="200"/>
      <c r="G211" s="215"/>
      <c r="H211" s="201"/>
      <c r="I211" s="201"/>
      <c r="J211" s="197"/>
      <c r="K211" s="198"/>
    </row>
    <row r="212" spans="3:11" ht="15" customHeight="1" x14ac:dyDescent="0.25">
      <c r="C212" s="175"/>
      <c r="E212" s="199"/>
      <c r="F212" s="200"/>
      <c r="G212" s="215"/>
      <c r="H212" s="201"/>
      <c r="I212" s="201"/>
      <c r="J212" s="197"/>
      <c r="K212" s="198"/>
    </row>
    <row r="213" spans="3:11" ht="15" customHeight="1" x14ac:dyDescent="0.25">
      <c r="C213" s="175"/>
      <c r="E213" s="199"/>
      <c r="F213" s="200"/>
      <c r="G213" s="215"/>
      <c r="H213" s="201"/>
      <c r="I213" s="201"/>
      <c r="J213" s="197"/>
      <c r="K213" s="198"/>
    </row>
    <row r="214" spans="3:11" ht="15" customHeight="1" x14ac:dyDescent="0.25">
      <c r="C214" s="175"/>
      <c r="E214" s="199"/>
      <c r="F214" s="200"/>
      <c r="G214" s="215"/>
      <c r="H214" s="201"/>
      <c r="I214" s="201"/>
      <c r="J214" s="197"/>
      <c r="K214" s="198"/>
    </row>
    <row r="215" spans="3:11" ht="15" customHeight="1" x14ac:dyDescent="0.25">
      <c r="C215" s="175"/>
      <c r="E215" s="199"/>
      <c r="F215" s="200"/>
      <c r="G215" s="215"/>
      <c r="H215" s="201"/>
      <c r="I215" s="201"/>
      <c r="J215" s="197"/>
      <c r="K215" s="198"/>
    </row>
    <row r="216" spans="3:11" ht="15" customHeight="1" x14ac:dyDescent="0.25">
      <c r="C216" s="175"/>
      <c r="E216" s="199"/>
      <c r="F216" s="200"/>
      <c r="G216" s="215"/>
      <c r="H216" s="201"/>
      <c r="I216" s="201"/>
      <c r="J216" s="197"/>
      <c r="K216" s="198"/>
    </row>
    <row r="217" spans="3:11" ht="15" customHeight="1" x14ac:dyDescent="0.25">
      <c r="C217" s="175"/>
      <c r="E217" s="199"/>
      <c r="F217" s="200"/>
      <c r="G217" s="215"/>
      <c r="H217" s="201"/>
      <c r="I217" s="201"/>
      <c r="J217" s="197"/>
      <c r="K217" s="198"/>
    </row>
    <row r="218" spans="3:11" ht="15" customHeight="1" x14ac:dyDescent="0.25">
      <c r="C218" s="175"/>
      <c r="E218" s="199"/>
      <c r="F218" s="200"/>
      <c r="G218" s="215"/>
      <c r="H218" s="201"/>
      <c r="I218" s="201"/>
      <c r="J218" s="197"/>
      <c r="K218" s="198"/>
    </row>
    <row r="219" spans="3:11" ht="15" customHeight="1" x14ac:dyDescent="0.25">
      <c r="C219" s="175"/>
      <c r="E219" s="199"/>
      <c r="F219" s="200"/>
      <c r="G219" s="215"/>
      <c r="H219" s="201"/>
      <c r="I219" s="201"/>
      <c r="J219" s="197"/>
      <c r="K219" s="198"/>
    </row>
    <row r="220" spans="3:11" ht="15" customHeight="1" x14ac:dyDescent="0.25">
      <c r="C220" s="175"/>
      <c r="E220" s="199"/>
      <c r="F220" s="200"/>
      <c r="G220" s="215"/>
      <c r="H220" s="201"/>
      <c r="I220" s="201"/>
      <c r="J220" s="197"/>
      <c r="K220" s="198"/>
    </row>
    <row r="221" spans="3:11" ht="15" customHeight="1" x14ac:dyDescent="0.25">
      <c r="C221" s="175"/>
      <c r="E221" s="199"/>
      <c r="F221" s="200"/>
      <c r="G221" s="215"/>
      <c r="H221" s="201"/>
      <c r="I221" s="201"/>
      <c r="J221" s="197"/>
      <c r="K221" s="198"/>
    </row>
    <row r="222" spans="3:11" ht="15" customHeight="1" x14ac:dyDescent="0.25">
      <c r="C222" s="175"/>
      <c r="E222" s="199"/>
      <c r="F222" s="200"/>
      <c r="G222" s="215"/>
      <c r="H222" s="201"/>
      <c r="I222" s="201"/>
      <c r="J222" s="197"/>
      <c r="K222" s="198"/>
    </row>
    <row r="223" spans="3:11" ht="15" customHeight="1" x14ac:dyDescent="0.25">
      <c r="C223" s="175"/>
      <c r="E223" s="199"/>
      <c r="F223" s="200"/>
      <c r="G223" s="215"/>
      <c r="H223" s="201"/>
      <c r="I223" s="201"/>
      <c r="J223" s="197"/>
      <c r="K223" s="198"/>
    </row>
    <row r="224" spans="3:11" ht="15" customHeight="1" x14ac:dyDescent="0.25">
      <c r="C224" s="175"/>
      <c r="E224" s="199"/>
      <c r="F224" s="200"/>
      <c r="G224" s="215"/>
      <c r="H224" s="201"/>
      <c r="I224" s="201"/>
      <c r="J224" s="197"/>
      <c r="K224" s="198"/>
    </row>
    <row r="225" spans="3:11" ht="15" customHeight="1" x14ac:dyDescent="0.25">
      <c r="C225" s="175"/>
      <c r="E225" s="199"/>
      <c r="F225" s="200"/>
      <c r="G225" s="215"/>
      <c r="H225" s="201"/>
      <c r="I225" s="201"/>
      <c r="J225" s="197"/>
      <c r="K225" s="198"/>
    </row>
    <row r="226" spans="3:11" ht="15" customHeight="1" x14ac:dyDescent="0.25">
      <c r="C226" s="175"/>
      <c r="E226" s="199"/>
      <c r="F226" s="200"/>
      <c r="G226" s="215"/>
      <c r="H226" s="201"/>
      <c r="I226" s="201"/>
      <c r="J226" s="197"/>
      <c r="K226" s="198"/>
    </row>
    <row r="227" spans="3:11" ht="15" customHeight="1" x14ac:dyDescent="0.25">
      <c r="C227" s="175"/>
      <c r="E227" s="199"/>
      <c r="F227" s="200"/>
      <c r="G227" s="215"/>
      <c r="H227" s="201"/>
      <c r="I227" s="201"/>
      <c r="J227" s="197"/>
      <c r="K227" s="198"/>
    </row>
    <row r="228" spans="3:11" ht="15" customHeight="1" x14ac:dyDescent="0.25">
      <c r="C228" s="175"/>
      <c r="E228" s="199"/>
      <c r="F228" s="200"/>
      <c r="G228" s="215"/>
      <c r="H228" s="201"/>
      <c r="I228" s="201"/>
      <c r="J228" s="197"/>
      <c r="K228" s="198"/>
    </row>
    <row r="229" spans="3:11" ht="15" customHeight="1" x14ac:dyDescent="0.25">
      <c r="C229" s="175"/>
      <c r="E229" s="199"/>
      <c r="F229" s="200"/>
      <c r="G229" s="215"/>
      <c r="H229" s="201"/>
      <c r="I229" s="201"/>
      <c r="J229" s="197"/>
      <c r="K229" s="198"/>
    </row>
    <row r="230" spans="3:11" ht="15" customHeight="1" x14ac:dyDescent="0.25">
      <c r="C230" s="175"/>
      <c r="E230" s="199"/>
      <c r="F230" s="200"/>
      <c r="G230" s="215"/>
      <c r="H230" s="201"/>
      <c r="I230" s="201"/>
      <c r="J230" s="197"/>
      <c r="K230" s="198"/>
    </row>
    <row r="231" spans="3:11" ht="15" customHeight="1" x14ac:dyDescent="0.25">
      <c r="C231" s="175"/>
      <c r="E231" s="199"/>
      <c r="F231" s="200"/>
      <c r="G231" s="215"/>
      <c r="H231" s="201"/>
      <c r="I231" s="201"/>
      <c r="J231" s="197"/>
      <c r="K231" s="198"/>
    </row>
    <row r="232" spans="3:11" ht="15" customHeight="1" x14ac:dyDescent="0.25">
      <c r="C232" s="175"/>
      <c r="E232" s="199"/>
      <c r="F232" s="200"/>
      <c r="G232" s="215"/>
      <c r="H232" s="201"/>
      <c r="I232" s="201"/>
      <c r="J232" s="197"/>
      <c r="K232" s="198"/>
    </row>
    <row r="233" spans="3:11" ht="15" customHeight="1" x14ac:dyDescent="0.25">
      <c r="C233" s="175"/>
      <c r="E233" s="199"/>
      <c r="F233" s="200"/>
      <c r="G233" s="215"/>
      <c r="H233" s="201"/>
      <c r="I233" s="201"/>
      <c r="J233" s="197"/>
      <c r="K233" s="198"/>
    </row>
    <row r="234" spans="3:11" ht="15" customHeight="1" x14ac:dyDescent="0.25">
      <c r="C234" s="175"/>
      <c r="E234" s="199"/>
      <c r="F234" s="200"/>
      <c r="G234" s="215"/>
      <c r="H234" s="201"/>
      <c r="I234" s="201"/>
      <c r="J234" s="197"/>
      <c r="K234" s="198"/>
    </row>
    <row r="235" spans="3:11" ht="15" customHeight="1" x14ac:dyDescent="0.25">
      <c r="C235" s="175"/>
      <c r="E235" s="199"/>
      <c r="F235" s="200"/>
      <c r="G235" s="215"/>
      <c r="H235" s="201"/>
      <c r="I235" s="201"/>
      <c r="J235" s="197"/>
      <c r="K235" s="198"/>
    </row>
    <row r="236" spans="3:11" ht="15" customHeight="1" x14ac:dyDescent="0.25">
      <c r="C236" s="175"/>
      <c r="E236" s="199"/>
      <c r="F236" s="200"/>
      <c r="G236" s="215"/>
      <c r="H236" s="201"/>
      <c r="I236" s="201"/>
      <c r="J236" s="197"/>
      <c r="K236" s="198"/>
    </row>
    <row r="237" spans="3:11" ht="15" customHeight="1" x14ac:dyDescent="0.25">
      <c r="C237" s="175"/>
      <c r="E237" s="199"/>
      <c r="F237" s="200"/>
      <c r="G237" s="215"/>
      <c r="H237" s="201"/>
      <c r="I237" s="201"/>
      <c r="J237" s="197"/>
      <c r="K237" s="198"/>
    </row>
    <row r="238" spans="3:11" ht="15" customHeight="1" x14ac:dyDescent="0.25">
      <c r="C238" s="175"/>
      <c r="E238" s="199"/>
      <c r="F238" s="200"/>
      <c r="G238" s="215"/>
      <c r="H238" s="201"/>
      <c r="I238" s="201"/>
      <c r="J238" s="197"/>
      <c r="K238" s="198"/>
    </row>
    <row r="239" spans="3:11" ht="15" customHeight="1" x14ac:dyDescent="0.25">
      <c r="C239" s="175"/>
      <c r="E239" s="199"/>
      <c r="F239" s="200"/>
      <c r="G239" s="215"/>
      <c r="H239" s="201"/>
      <c r="I239" s="201"/>
      <c r="J239" s="197"/>
      <c r="K239" s="198"/>
    </row>
    <row r="240" spans="3:11" ht="15" customHeight="1" x14ac:dyDescent="0.25">
      <c r="C240" s="175"/>
      <c r="E240" s="199"/>
      <c r="F240" s="200"/>
      <c r="G240" s="215"/>
      <c r="H240" s="201"/>
      <c r="I240" s="201"/>
      <c r="J240" s="197"/>
      <c r="K240" s="198"/>
    </row>
    <row r="241" spans="3:11" ht="15" customHeight="1" x14ac:dyDescent="0.25">
      <c r="C241" s="175"/>
      <c r="E241" s="199"/>
      <c r="F241" s="200"/>
      <c r="G241" s="215"/>
      <c r="H241" s="201"/>
      <c r="I241" s="201"/>
      <c r="J241" s="197"/>
      <c r="K241" s="198"/>
    </row>
    <row r="242" spans="3:11" ht="15" customHeight="1" x14ac:dyDescent="0.25">
      <c r="C242" s="175"/>
      <c r="E242" s="199"/>
      <c r="F242" s="200"/>
      <c r="G242" s="215"/>
      <c r="H242" s="201"/>
      <c r="I242" s="201"/>
      <c r="J242" s="197"/>
      <c r="K242" s="198"/>
    </row>
    <row r="243" spans="3:11" ht="15" customHeight="1" x14ac:dyDescent="0.25">
      <c r="C243" s="175"/>
      <c r="E243" s="199"/>
      <c r="F243" s="200"/>
      <c r="G243" s="215"/>
      <c r="H243" s="201"/>
      <c r="I243" s="201"/>
      <c r="J243" s="197"/>
      <c r="K243" s="198"/>
    </row>
    <row r="244" spans="3:11" ht="15" customHeight="1" x14ac:dyDescent="0.25">
      <c r="C244" s="175"/>
      <c r="E244" s="199"/>
      <c r="F244" s="200"/>
      <c r="G244" s="215"/>
      <c r="H244" s="201"/>
      <c r="I244" s="201"/>
      <c r="J244" s="197"/>
      <c r="K244" s="198"/>
    </row>
    <row r="245" spans="3:11" ht="15" customHeight="1" x14ac:dyDescent="0.25">
      <c r="C245" s="175"/>
      <c r="E245" s="199"/>
      <c r="F245" s="200"/>
      <c r="G245" s="215"/>
      <c r="H245" s="201"/>
      <c r="I245" s="201"/>
      <c r="J245" s="197"/>
      <c r="K245" s="198"/>
    </row>
    <row r="246" spans="3:11" ht="15" customHeight="1" x14ac:dyDescent="0.25">
      <c r="C246" s="175"/>
      <c r="E246" s="199"/>
      <c r="F246" s="200"/>
      <c r="G246" s="215"/>
      <c r="H246" s="201"/>
      <c r="I246" s="201"/>
      <c r="J246" s="197"/>
      <c r="K246" s="198"/>
    </row>
    <row r="247" spans="3:11" ht="15" customHeight="1" x14ac:dyDescent="0.25">
      <c r="C247" s="175"/>
      <c r="E247" s="199"/>
      <c r="F247" s="200"/>
      <c r="G247" s="215"/>
      <c r="H247" s="201"/>
      <c r="I247" s="201"/>
      <c r="J247" s="197"/>
      <c r="K247" s="198"/>
    </row>
    <row r="248" spans="3:11" ht="15" customHeight="1" x14ac:dyDescent="0.25">
      <c r="C248" s="175"/>
      <c r="E248" s="199"/>
      <c r="F248" s="200"/>
      <c r="G248" s="215"/>
      <c r="H248" s="201"/>
      <c r="I248" s="201"/>
      <c r="J248" s="197"/>
      <c r="K248" s="198"/>
    </row>
    <row r="249" spans="3:11" ht="15" customHeight="1" x14ac:dyDescent="0.25">
      <c r="C249" s="175"/>
      <c r="E249" s="199"/>
      <c r="F249" s="200"/>
      <c r="G249" s="215"/>
      <c r="H249" s="201"/>
      <c r="I249" s="201"/>
      <c r="J249" s="197"/>
      <c r="K249" s="198"/>
    </row>
    <row r="250" spans="3:11" ht="15" customHeight="1" x14ac:dyDescent="0.25">
      <c r="C250" s="175"/>
      <c r="E250" s="199"/>
      <c r="F250" s="200"/>
      <c r="G250" s="215"/>
      <c r="H250" s="201"/>
      <c r="I250" s="201"/>
      <c r="J250" s="197"/>
      <c r="K250" s="198"/>
    </row>
    <row r="251" spans="3:11" ht="15" customHeight="1" x14ac:dyDescent="0.25">
      <c r="C251" s="175"/>
      <c r="E251" s="199"/>
      <c r="F251" s="200"/>
      <c r="G251" s="215"/>
      <c r="H251" s="201"/>
      <c r="I251" s="201"/>
      <c r="J251" s="197"/>
      <c r="K251" s="198"/>
    </row>
    <row r="252" spans="3:11" ht="15" customHeight="1" x14ac:dyDescent="0.25">
      <c r="C252" s="175"/>
      <c r="E252" s="199"/>
      <c r="F252" s="200"/>
      <c r="G252" s="215"/>
      <c r="H252" s="201"/>
      <c r="I252" s="201"/>
      <c r="J252" s="197"/>
      <c r="K252" s="198"/>
    </row>
    <row r="253" spans="3:11" ht="15" customHeight="1" x14ac:dyDescent="0.25">
      <c r="C253" s="175"/>
      <c r="E253" s="199"/>
      <c r="F253" s="200"/>
      <c r="G253" s="215"/>
      <c r="H253" s="201"/>
      <c r="I253" s="201"/>
      <c r="J253" s="197"/>
      <c r="K253" s="198"/>
    </row>
    <row r="254" spans="3:11" ht="15" customHeight="1" x14ac:dyDescent="0.25">
      <c r="C254" s="175"/>
      <c r="E254" s="199"/>
      <c r="F254" s="200"/>
      <c r="G254" s="215"/>
      <c r="H254" s="201"/>
      <c r="I254" s="201"/>
      <c r="J254" s="197"/>
      <c r="K254" s="198"/>
    </row>
    <row r="255" spans="3:11" ht="15" customHeight="1" x14ac:dyDescent="0.25">
      <c r="C255" s="175"/>
      <c r="E255" s="199"/>
      <c r="F255" s="200"/>
      <c r="G255" s="215"/>
      <c r="H255" s="201"/>
      <c r="I255" s="201"/>
      <c r="J255" s="197"/>
      <c r="K255" s="198"/>
    </row>
    <row r="256" spans="3:11" ht="15" customHeight="1" x14ac:dyDescent="0.25">
      <c r="C256" s="175"/>
      <c r="E256" s="199"/>
      <c r="F256" s="200"/>
      <c r="G256" s="215"/>
      <c r="H256" s="201"/>
      <c r="I256" s="201"/>
      <c r="J256" s="197"/>
      <c r="K256" s="198"/>
    </row>
    <row r="257" spans="3:11" ht="15" customHeight="1" x14ac:dyDescent="0.25">
      <c r="C257" s="175"/>
      <c r="E257" s="199"/>
      <c r="F257" s="200"/>
      <c r="G257" s="215"/>
      <c r="H257" s="201"/>
      <c r="I257" s="201"/>
      <c r="J257" s="197"/>
      <c r="K257" s="198"/>
    </row>
    <row r="258" spans="3:11" ht="15" customHeight="1" x14ac:dyDescent="0.25">
      <c r="C258" s="175"/>
      <c r="E258" s="199"/>
      <c r="F258" s="200"/>
      <c r="G258" s="215"/>
      <c r="H258" s="201"/>
      <c r="I258" s="201"/>
      <c r="J258" s="197"/>
      <c r="K258" s="198"/>
    </row>
    <row r="259" spans="3:11" ht="15" customHeight="1" x14ac:dyDescent="0.25">
      <c r="C259" s="175"/>
      <c r="E259" s="199"/>
      <c r="F259" s="200"/>
      <c r="G259" s="215"/>
      <c r="H259" s="201"/>
      <c r="I259" s="201"/>
      <c r="J259" s="197"/>
      <c r="K259" s="198"/>
    </row>
    <row r="260" spans="3:11" ht="15" customHeight="1" x14ac:dyDescent="0.25">
      <c r="C260" s="175"/>
      <c r="E260" s="199"/>
      <c r="F260" s="200"/>
      <c r="G260" s="215"/>
      <c r="H260" s="201"/>
      <c r="I260" s="201"/>
      <c r="J260" s="197"/>
      <c r="K260" s="198"/>
    </row>
    <row r="261" spans="3:11" ht="15" customHeight="1" x14ac:dyDescent="0.25">
      <c r="C261" s="175"/>
      <c r="E261" s="199"/>
      <c r="F261" s="200"/>
      <c r="G261" s="215"/>
      <c r="H261" s="201"/>
      <c r="I261" s="201"/>
      <c r="J261" s="197"/>
      <c r="K261" s="198"/>
    </row>
    <row r="262" spans="3:11" ht="15" customHeight="1" x14ac:dyDescent="0.25">
      <c r="C262" s="175"/>
      <c r="E262" s="199"/>
      <c r="F262" s="200"/>
      <c r="G262" s="215"/>
      <c r="H262" s="201"/>
      <c r="I262" s="201"/>
      <c r="J262" s="197"/>
      <c r="K262" s="198"/>
    </row>
    <row r="263" spans="3:11" ht="15" customHeight="1" x14ac:dyDescent="0.25">
      <c r="C263" s="175"/>
      <c r="E263" s="199"/>
      <c r="F263" s="200"/>
      <c r="G263" s="215"/>
      <c r="H263" s="201"/>
      <c r="I263" s="201"/>
      <c r="J263" s="197"/>
      <c r="K263" s="198"/>
    </row>
    <row r="264" spans="3:11" ht="15" customHeight="1" x14ac:dyDescent="0.25">
      <c r="C264" s="175"/>
      <c r="E264" s="199"/>
      <c r="F264" s="200"/>
      <c r="G264" s="215"/>
      <c r="H264" s="201"/>
      <c r="I264" s="201"/>
      <c r="J264" s="197"/>
      <c r="K264" s="198"/>
    </row>
    <row r="265" spans="3:11" ht="15" customHeight="1" x14ac:dyDescent="0.25">
      <c r="C265" s="175"/>
      <c r="E265" s="199"/>
      <c r="F265" s="200"/>
      <c r="G265" s="215"/>
      <c r="H265" s="201"/>
      <c r="I265" s="201"/>
      <c r="J265" s="197"/>
      <c r="K265" s="198"/>
    </row>
    <row r="266" spans="3:11" ht="15" customHeight="1" x14ac:dyDescent="0.25">
      <c r="C266" s="175"/>
      <c r="E266" s="199"/>
      <c r="F266" s="200"/>
      <c r="G266" s="215"/>
      <c r="H266" s="201"/>
      <c r="I266" s="201"/>
      <c r="J266" s="197"/>
      <c r="K266" s="198"/>
    </row>
    <row r="267" spans="3:11" ht="15" customHeight="1" x14ac:dyDescent="0.25">
      <c r="C267" s="175"/>
      <c r="E267" s="199"/>
      <c r="F267" s="200"/>
      <c r="G267" s="215"/>
      <c r="H267" s="201"/>
      <c r="I267" s="201"/>
      <c r="J267" s="197"/>
      <c r="K267" s="198"/>
    </row>
    <row r="268" spans="3:11" ht="15" customHeight="1" x14ac:dyDescent="0.25">
      <c r="C268" s="175"/>
      <c r="E268" s="199"/>
      <c r="F268" s="200"/>
      <c r="G268" s="215"/>
      <c r="H268" s="201"/>
      <c r="I268" s="201"/>
      <c r="J268" s="197"/>
      <c r="K268" s="198"/>
    </row>
    <row r="269" spans="3:11" ht="15" customHeight="1" x14ac:dyDescent="0.25">
      <c r="C269" s="175"/>
      <c r="E269" s="199"/>
      <c r="F269" s="200"/>
      <c r="G269" s="215"/>
      <c r="H269" s="201"/>
      <c r="I269" s="201"/>
      <c r="J269" s="197"/>
      <c r="K269" s="198"/>
    </row>
    <row r="270" spans="3:11" ht="15" customHeight="1" x14ac:dyDescent="0.25">
      <c r="C270" s="175"/>
      <c r="E270" s="199"/>
      <c r="F270" s="200"/>
      <c r="G270" s="215"/>
      <c r="H270" s="201"/>
      <c r="I270" s="201"/>
      <c r="J270" s="197"/>
      <c r="K270" s="198"/>
    </row>
    <row r="271" spans="3:11" ht="15" customHeight="1" x14ac:dyDescent="0.25">
      <c r="C271" s="175"/>
      <c r="E271" s="199"/>
      <c r="F271" s="200"/>
      <c r="G271" s="215"/>
      <c r="H271" s="201"/>
      <c r="I271" s="201"/>
      <c r="J271" s="197"/>
      <c r="K271" s="198"/>
    </row>
    <row r="272" spans="3:11" ht="15" customHeight="1" x14ac:dyDescent="0.25">
      <c r="C272" s="175"/>
      <c r="E272" s="199"/>
      <c r="F272" s="200"/>
      <c r="G272" s="215"/>
      <c r="H272" s="201"/>
      <c r="I272" s="201"/>
      <c r="J272" s="197"/>
      <c r="K272" s="198"/>
    </row>
    <row r="273" spans="3:11" ht="15" customHeight="1" x14ac:dyDescent="0.25">
      <c r="C273" s="175"/>
      <c r="E273" s="199"/>
      <c r="F273" s="200"/>
      <c r="G273" s="215"/>
      <c r="H273" s="201"/>
      <c r="I273" s="201"/>
      <c r="J273" s="197"/>
      <c r="K273" s="198"/>
    </row>
    <row r="274" spans="3:11" ht="15" customHeight="1" x14ac:dyDescent="0.25">
      <c r="C274" s="175"/>
      <c r="E274" s="199"/>
      <c r="F274" s="200"/>
      <c r="G274" s="215"/>
      <c r="H274" s="201"/>
      <c r="I274" s="201"/>
      <c r="J274" s="197"/>
      <c r="K274" s="198"/>
    </row>
    <row r="275" spans="3:11" ht="15" customHeight="1" x14ac:dyDescent="0.25">
      <c r="C275" s="175"/>
      <c r="E275" s="199"/>
      <c r="F275" s="200"/>
      <c r="G275" s="215"/>
      <c r="H275" s="201"/>
      <c r="I275" s="201"/>
      <c r="J275" s="197"/>
      <c r="K275" s="198"/>
    </row>
    <row r="276" spans="3:11" ht="15" customHeight="1" x14ac:dyDescent="0.25">
      <c r="C276" s="175"/>
      <c r="E276" s="199"/>
      <c r="F276" s="200"/>
      <c r="G276" s="215"/>
      <c r="H276" s="201"/>
      <c r="I276" s="201"/>
      <c r="J276" s="197"/>
      <c r="K276" s="198"/>
    </row>
    <row r="277" spans="3:11" ht="15" customHeight="1" x14ac:dyDescent="0.25">
      <c r="C277" s="175"/>
      <c r="E277" s="199"/>
      <c r="F277" s="200"/>
      <c r="G277" s="215"/>
      <c r="H277" s="201"/>
      <c r="I277" s="201"/>
      <c r="J277" s="197"/>
      <c r="K277" s="198"/>
    </row>
    <row r="278" spans="3:11" ht="15" customHeight="1" x14ac:dyDescent="0.25">
      <c r="C278" s="175"/>
      <c r="E278" s="199"/>
      <c r="F278" s="200"/>
      <c r="G278" s="215"/>
      <c r="H278" s="201"/>
      <c r="I278" s="201"/>
      <c r="J278" s="197"/>
      <c r="K278" s="198"/>
    </row>
    <row r="279" spans="3:11" ht="15" customHeight="1" x14ac:dyDescent="0.25">
      <c r="C279" s="175"/>
      <c r="E279" s="199"/>
      <c r="F279" s="200"/>
      <c r="G279" s="215"/>
      <c r="H279" s="201"/>
      <c r="I279" s="201"/>
      <c r="J279" s="197"/>
      <c r="K279" s="198"/>
    </row>
    <row r="280" spans="3:11" ht="15" customHeight="1" x14ac:dyDescent="0.25">
      <c r="C280" s="175"/>
      <c r="E280" s="199"/>
      <c r="F280" s="200"/>
      <c r="G280" s="215"/>
      <c r="H280" s="201"/>
      <c r="I280" s="201"/>
      <c r="J280" s="197"/>
      <c r="K280" s="198"/>
    </row>
    <row r="281" spans="3:11" ht="15" customHeight="1" x14ac:dyDescent="0.25">
      <c r="C281" s="175"/>
      <c r="E281" s="199"/>
      <c r="F281" s="200"/>
      <c r="G281" s="215"/>
      <c r="H281" s="201"/>
      <c r="I281" s="201"/>
      <c r="J281" s="197"/>
      <c r="K281" s="198"/>
    </row>
    <row r="282" spans="3:11" ht="15" customHeight="1" x14ac:dyDescent="0.25">
      <c r="C282" s="175"/>
      <c r="E282" s="199"/>
      <c r="F282" s="200"/>
      <c r="G282" s="215"/>
      <c r="H282" s="201"/>
      <c r="I282" s="201"/>
      <c r="J282" s="197"/>
      <c r="K282" s="198"/>
    </row>
    <row r="283" spans="3:11" ht="15" customHeight="1" x14ac:dyDescent="0.25">
      <c r="C283" s="175"/>
      <c r="E283" s="199"/>
      <c r="F283" s="200"/>
      <c r="G283" s="215"/>
      <c r="H283" s="201"/>
      <c r="I283" s="201"/>
      <c r="J283" s="197"/>
      <c r="K283" s="198"/>
    </row>
    <row r="284" spans="3:11" ht="15" customHeight="1" x14ac:dyDescent="0.25">
      <c r="C284" s="175"/>
      <c r="E284" s="199"/>
      <c r="F284" s="200"/>
      <c r="G284" s="215"/>
      <c r="H284" s="201"/>
      <c r="I284" s="201"/>
      <c r="J284" s="197"/>
      <c r="K284" s="198"/>
    </row>
    <row r="285" spans="3:11" ht="15" customHeight="1" x14ac:dyDescent="0.25">
      <c r="C285" s="175"/>
      <c r="E285" s="199"/>
      <c r="F285" s="200"/>
      <c r="G285" s="215"/>
      <c r="H285" s="201"/>
      <c r="I285" s="201"/>
      <c r="J285" s="197"/>
      <c r="K285" s="198"/>
    </row>
    <row r="286" spans="3:11" ht="15" customHeight="1" x14ac:dyDescent="0.25">
      <c r="C286" s="175"/>
      <c r="E286" s="199"/>
      <c r="F286" s="200"/>
      <c r="G286" s="215"/>
      <c r="H286" s="201"/>
      <c r="I286" s="201"/>
      <c r="J286" s="197"/>
      <c r="K286" s="198"/>
    </row>
    <row r="287" spans="3:11" ht="15" customHeight="1" x14ac:dyDescent="0.25">
      <c r="C287" s="175"/>
      <c r="E287" s="199"/>
      <c r="F287" s="200"/>
      <c r="G287" s="215"/>
      <c r="H287" s="201"/>
      <c r="I287" s="201"/>
      <c r="J287" s="197"/>
      <c r="K287" s="198"/>
    </row>
    <row r="288" spans="3:11" ht="15" customHeight="1" x14ac:dyDescent="0.25">
      <c r="C288" s="175"/>
      <c r="E288" s="199"/>
      <c r="F288" s="200"/>
      <c r="G288" s="215"/>
      <c r="H288" s="201"/>
      <c r="I288" s="201"/>
      <c r="J288" s="197"/>
      <c r="K288" s="198"/>
    </row>
    <row r="289" spans="3:11" ht="15" customHeight="1" x14ac:dyDescent="0.25">
      <c r="C289" s="175"/>
      <c r="E289" s="199"/>
      <c r="F289" s="200"/>
      <c r="G289" s="215"/>
      <c r="H289" s="201"/>
      <c r="I289" s="201"/>
      <c r="J289" s="197"/>
      <c r="K289" s="198"/>
    </row>
    <row r="290" spans="3:11" ht="15" customHeight="1" x14ac:dyDescent="0.25">
      <c r="C290" s="175"/>
      <c r="E290" s="199"/>
      <c r="F290" s="200"/>
      <c r="G290" s="215"/>
      <c r="H290" s="201"/>
      <c r="I290" s="201"/>
      <c r="J290" s="197"/>
      <c r="K290" s="198"/>
    </row>
    <row r="291" spans="3:11" ht="15" customHeight="1" x14ac:dyDescent="0.25">
      <c r="C291" s="175"/>
      <c r="E291" s="199"/>
      <c r="F291" s="200"/>
      <c r="G291" s="215"/>
      <c r="H291" s="201"/>
      <c r="I291" s="201"/>
      <c r="J291" s="197"/>
      <c r="K291" s="198"/>
    </row>
    <row r="292" spans="3:11" ht="15" customHeight="1" x14ac:dyDescent="0.25">
      <c r="C292" s="175"/>
      <c r="E292" s="199"/>
      <c r="F292" s="200"/>
      <c r="G292" s="215"/>
      <c r="H292" s="201"/>
      <c r="I292" s="201"/>
      <c r="J292" s="197"/>
      <c r="K292" s="198"/>
    </row>
    <row r="293" spans="3:11" ht="15" customHeight="1" x14ac:dyDescent="0.25">
      <c r="C293" s="175"/>
      <c r="E293" s="199"/>
      <c r="F293" s="200"/>
      <c r="G293" s="215"/>
      <c r="H293" s="201"/>
      <c r="I293" s="201"/>
      <c r="J293" s="197"/>
      <c r="K293" s="198"/>
    </row>
    <row r="294" spans="3:11" ht="15" customHeight="1" x14ac:dyDescent="0.25">
      <c r="C294" s="175"/>
      <c r="E294" s="199"/>
      <c r="F294" s="200"/>
      <c r="G294" s="215"/>
      <c r="H294" s="201"/>
      <c r="I294" s="201"/>
      <c r="J294" s="197"/>
      <c r="K294" s="198"/>
    </row>
    <row r="295" spans="3:11" ht="15" customHeight="1" x14ac:dyDescent="0.25">
      <c r="C295" s="175"/>
      <c r="E295" s="199"/>
      <c r="F295" s="200"/>
      <c r="G295" s="215"/>
      <c r="H295" s="201"/>
      <c r="I295" s="201"/>
      <c r="J295" s="197"/>
      <c r="K295" s="198"/>
    </row>
    <row r="296" spans="3:11" ht="15" customHeight="1" x14ac:dyDescent="0.25">
      <c r="C296" s="175"/>
      <c r="E296" s="199"/>
      <c r="F296" s="200"/>
      <c r="G296" s="215"/>
      <c r="H296" s="201"/>
      <c r="I296" s="201"/>
      <c r="J296" s="197"/>
      <c r="K296" s="198"/>
    </row>
    <row r="297" spans="3:11" ht="15" customHeight="1" x14ac:dyDescent="0.25">
      <c r="C297" s="175"/>
      <c r="E297" s="199"/>
      <c r="F297" s="200"/>
      <c r="G297" s="215"/>
      <c r="H297" s="201"/>
      <c r="I297" s="201"/>
      <c r="J297" s="197"/>
      <c r="K297" s="198"/>
    </row>
    <row r="298" spans="3:11" ht="15" customHeight="1" x14ac:dyDescent="0.25">
      <c r="C298" s="175"/>
      <c r="E298" s="199"/>
      <c r="F298" s="200"/>
      <c r="G298" s="215"/>
      <c r="H298" s="201"/>
      <c r="I298" s="201"/>
      <c r="J298" s="197"/>
      <c r="K298" s="198"/>
    </row>
    <row r="299" spans="3:11" ht="15" customHeight="1" x14ac:dyDescent="0.25">
      <c r="C299" s="175"/>
      <c r="E299" s="199"/>
      <c r="F299" s="200"/>
      <c r="G299" s="215"/>
      <c r="H299" s="201"/>
      <c r="I299" s="201"/>
      <c r="J299" s="197"/>
      <c r="K299" s="198"/>
    </row>
    <row r="300" spans="3:11" ht="15" customHeight="1" x14ac:dyDescent="0.25">
      <c r="C300" s="175"/>
      <c r="E300" s="199"/>
      <c r="F300" s="200"/>
      <c r="G300" s="215"/>
      <c r="H300" s="201"/>
      <c r="I300" s="201"/>
      <c r="J300" s="197"/>
      <c r="K300" s="198"/>
    </row>
    <row r="301" spans="3:11" ht="15" customHeight="1" x14ac:dyDescent="0.25">
      <c r="C301" s="175"/>
      <c r="E301" s="199"/>
      <c r="F301" s="200"/>
      <c r="G301" s="215"/>
      <c r="H301" s="201"/>
      <c r="I301" s="201"/>
      <c r="J301" s="197"/>
      <c r="K301" s="198"/>
    </row>
    <row r="302" spans="3:11" ht="15" customHeight="1" x14ac:dyDescent="0.25">
      <c r="C302" s="175"/>
      <c r="E302" s="199"/>
      <c r="F302" s="200"/>
      <c r="G302" s="215"/>
      <c r="H302" s="201"/>
      <c r="I302" s="201"/>
      <c r="J302" s="197"/>
      <c r="K302" s="198"/>
    </row>
    <row r="303" spans="3:11" ht="15" customHeight="1" x14ac:dyDescent="0.25">
      <c r="C303" s="175"/>
      <c r="E303" s="199"/>
      <c r="F303" s="200"/>
      <c r="G303" s="215"/>
      <c r="H303" s="201"/>
      <c r="I303" s="201"/>
      <c r="J303" s="197"/>
      <c r="K303" s="198"/>
    </row>
    <row r="304" spans="3:11" ht="15" customHeight="1" x14ac:dyDescent="0.25">
      <c r="C304" s="175"/>
      <c r="E304" s="199"/>
      <c r="F304" s="200"/>
      <c r="G304" s="215"/>
      <c r="H304" s="201"/>
      <c r="I304" s="201"/>
      <c r="J304" s="197"/>
      <c r="K304" s="198"/>
    </row>
    <row r="305" spans="3:11" ht="15" customHeight="1" x14ac:dyDescent="0.25">
      <c r="C305" s="175"/>
      <c r="E305" s="199"/>
      <c r="F305" s="200"/>
      <c r="G305" s="215"/>
      <c r="H305" s="201"/>
      <c r="I305" s="201"/>
      <c r="J305" s="197"/>
      <c r="K305" s="198"/>
    </row>
    <row r="306" spans="3:11" ht="15" customHeight="1" x14ac:dyDescent="0.25">
      <c r="C306" s="175"/>
      <c r="E306" s="199"/>
      <c r="F306" s="200"/>
      <c r="G306" s="215"/>
      <c r="H306" s="201"/>
      <c r="I306" s="201"/>
      <c r="J306" s="197"/>
      <c r="K306" s="198"/>
    </row>
    <row r="307" spans="3:11" ht="15" customHeight="1" x14ac:dyDescent="0.25">
      <c r="C307" s="175"/>
      <c r="E307" s="199"/>
      <c r="F307" s="200"/>
      <c r="G307" s="215"/>
      <c r="H307" s="201"/>
      <c r="I307" s="201"/>
      <c r="J307" s="197"/>
      <c r="K307" s="198"/>
    </row>
    <row r="308" spans="3:11" ht="15" customHeight="1" x14ac:dyDescent="0.25">
      <c r="C308" s="175"/>
      <c r="E308" s="199"/>
      <c r="F308" s="200"/>
      <c r="G308" s="215"/>
      <c r="H308" s="201"/>
      <c r="I308" s="201"/>
      <c r="J308" s="197"/>
      <c r="K308" s="198"/>
    </row>
    <row r="309" spans="3:11" ht="15" customHeight="1" x14ac:dyDescent="0.25">
      <c r="C309" s="175"/>
      <c r="E309" s="199"/>
      <c r="F309" s="200"/>
      <c r="G309" s="215"/>
      <c r="H309" s="201"/>
      <c r="I309" s="201"/>
      <c r="J309" s="197"/>
      <c r="K309" s="198"/>
    </row>
    <row r="310" spans="3:11" ht="15" customHeight="1" x14ac:dyDescent="0.25">
      <c r="C310" s="175"/>
      <c r="E310" s="199"/>
      <c r="F310" s="200"/>
      <c r="G310" s="215"/>
      <c r="H310" s="201"/>
      <c r="I310" s="201"/>
      <c r="J310" s="197"/>
      <c r="K310" s="198"/>
    </row>
    <row r="311" spans="3:11" ht="15" customHeight="1" x14ac:dyDescent="0.25">
      <c r="C311" s="175"/>
      <c r="E311" s="199"/>
      <c r="F311" s="200"/>
      <c r="G311" s="215"/>
      <c r="H311" s="201"/>
      <c r="I311" s="201"/>
      <c r="J311" s="197"/>
      <c r="K311" s="198"/>
    </row>
    <row r="312" spans="3:11" ht="15" customHeight="1" x14ac:dyDescent="0.25">
      <c r="C312" s="175"/>
      <c r="E312" s="199"/>
      <c r="F312" s="200"/>
      <c r="G312" s="215"/>
      <c r="H312" s="201"/>
      <c r="I312" s="201"/>
      <c r="J312" s="197"/>
      <c r="K312" s="198"/>
    </row>
    <row r="313" spans="3:11" ht="15" customHeight="1" x14ac:dyDescent="0.25">
      <c r="C313" s="175"/>
      <c r="E313" s="199"/>
      <c r="F313" s="200"/>
      <c r="G313" s="215"/>
      <c r="H313" s="201"/>
      <c r="I313" s="201"/>
      <c r="J313" s="197"/>
      <c r="K313" s="198"/>
    </row>
    <row r="314" spans="3:11" ht="15" customHeight="1" x14ac:dyDescent="0.25">
      <c r="C314" s="175"/>
      <c r="E314" s="199"/>
      <c r="F314" s="200"/>
      <c r="G314" s="215"/>
      <c r="H314" s="201"/>
      <c r="I314" s="201"/>
      <c r="J314" s="197"/>
      <c r="K314" s="198"/>
    </row>
    <row r="315" spans="3:11" ht="15" customHeight="1" x14ac:dyDescent="0.25">
      <c r="C315" s="175"/>
      <c r="E315" s="199"/>
      <c r="F315" s="200"/>
      <c r="G315" s="215"/>
      <c r="H315" s="201"/>
      <c r="I315" s="201"/>
      <c r="J315" s="197"/>
      <c r="K315" s="198"/>
    </row>
    <row r="316" spans="3:11" ht="15" customHeight="1" x14ac:dyDescent="0.25">
      <c r="C316" s="175"/>
      <c r="E316" s="199"/>
      <c r="F316" s="200"/>
      <c r="G316" s="215"/>
      <c r="H316" s="201"/>
      <c r="I316" s="201"/>
      <c r="J316" s="197"/>
      <c r="K316" s="198"/>
    </row>
    <row r="317" spans="3:11" ht="15" customHeight="1" x14ac:dyDescent="0.25">
      <c r="C317" s="175"/>
      <c r="E317" s="199"/>
      <c r="F317" s="200"/>
      <c r="G317" s="215"/>
      <c r="H317" s="201"/>
      <c r="I317" s="201"/>
      <c r="J317" s="197"/>
      <c r="K317" s="198"/>
    </row>
    <row r="318" spans="3:11" ht="15" customHeight="1" x14ac:dyDescent="0.25">
      <c r="C318" s="175"/>
      <c r="E318" s="199"/>
      <c r="F318" s="200"/>
      <c r="G318" s="215"/>
      <c r="H318" s="201"/>
      <c r="I318" s="201"/>
      <c r="J318" s="197"/>
      <c r="K318" s="198"/>
    </row>
    <row r="319" spans="3:11" ht="15" customHeight="1" x14ac:dyDescent="0.25">
      <c r="C319" s="175"/>
      <c r="E319" s="199"/>
      <c r="F319" s="200"/>
      <c r="G319" s="215"/>
      <c r="H319" s="201"/>
      <c r="I319" s="201"/>
      <c r="J319" s="197"/>
      <c r="K319" s="198"/>
    </row>
    <row r="320" spans="3:11" ht="15" customHeight="1" x14ac:dyDescent="0.25">
      <c r="C320" s="175"/>
      <c r="E320" s="199"/>
      <c r="F320" s="200"/>
      <c r="G320" s="215"/>
      <c r="H320" s="201"/>
      <c r="I320" s="201"/>
      <c r="J320" s="197"/>
      <c r="K320" s="198"/>
    </row>
    <row r="321" spans="3:11" ht="15" customHeight="1" x14ac:dyDescent="0.25">
      <c r="C321" s="175"/>
      <c r="E321" s="199"/>
      <c r="F321" s="200"/>
      <c r="G321" s="215"/>
      <c r="H321" s="201"/>
      <c r="I321" s="201"/>
      <c r="J321" s="197"/>
      <c r="K321" s="198"/>
    </row>
    <row r="322" spans="3:11" ht="15" customHeight="1" x14ac:dyDescent="0.25">
      <c r="C322" s="175"/>
      <c r="E322" s="199"/>
      <c r="F322" s="200"/>
      <c r="G322" s="215"/>
      <c r="H322" s="201"/>
      <c r="I322" s="201"/>
      <c r="J322" s="197"/>
      <c r="K322" s="198"/>
    </row>
    <row r="323" spans="3:11" ht="15" customHeight="1" x14ac:dyDescent="0.25">
      <c r="C323" s="175"/>
      <c r="E323" s="199"/>
      <c r="F323" s="200"/>
      <c r="G323" s="215"/>
      <c r="H323" s="201"/>
      <c r="I323" s="201"/>
      <c r="J323" s="197"/>
      <c r="K323" s="198"/>
    </row>
    <row r="324" spans="3:11" ht="15" customHeight="1" x14ac:dyDescent="0.25">
      <c r="C324" s="175"/>
      <c r="E324" s="199"/>
      <c r="F324" s="200"/>
      <c r="G324" s="215"/>
      <c r="H324" s="201"/>
      <c r="I324" s="201"/>
      <c r="J324" s="197"/>
      <c r="K324" s="198"/>
    </row>
    <row r="325" spans="3:11" ht="15" customHeight="1" x14ac:dyDescent="0.25">
      <c r="C325" s="175"/>
      <c r="E325" s="199"/>
      <c r="F325" s="200"/>
      <c r="G325" s="215"/>
      <c r="H325" s="201"/>
      <c r="I325" s="201"/>
      <c r="J325" s="197"/>
      <c r="K325" s="198"/>
    </row>
    <row r="326" spans="3:11" ht="15" customHeight="1" x14ac:dyDescent="0.25">
      <c r="C326" s="175"/>
      <c r="E326" s="199"/>
      <c r="F326" s="200"/>
      <c r="G326" s="215"/>
      <c r="H326" s="201"/>
      <c r="I326" s="201"/>
      <c r="J326" s="197"/>
      <c r="K326" s="198"/>
    </row>
    <row r="327" spans="3:11" ht="15" customHeight="1" x14ac:dyDescent="0.25">
      <c r="C327" s="175"/>
      <c r="E327" s="199"/>
      <c r="F327" s="200"/>
      <c r="G327" s="215"/>
      <c r="H327" s="201"/>
      <c r="I327" s="201"/>
      <c r="J327" s="197"/>
      <c r="K327" s="198"/>
    </row>
    <row r="328" spans="3:11" ht="15" customHeight="1" x14ac:dyDescent="0.25">
      <c r="C328" s="175"/>
      <c r="E328" s="199"/>
      <c r="F328" s="200"/>
      <c r="G328" s="215"/>
      <c r="H328" s="201"/>
      <c r="I328" s="201"/>
      <c r="J328" s="197"/>
      <c r="K328" s="198"/>
    </row>
    <row r="329" spans="3:11" ht="15" customHeight="1" x14ac:dyDescent="0.25">
      <c r="C329" s="175"/>
      <c r="E329" s="199"/>
      <c r="F329" s="200"/>
      <c r="G329" s="215"/>
      <c r="H329" s="201"/>
      <c r="I329" s="201"/>
      <c r="J329" s="197"/>
      <c r="K329" s="198"/>
    </row>
    <row r="330" spans="3:11" ht="15" customHeight="1" x14ac:dyDescent="0.25">
      <c r="C330" s="175"/>
      <c r="E330" s="199"/>
      <c r="F330" s="200"/>
      <c r="G330" s="215"/>
      <c r="H330" s="201"/>
      <c r="I330" s="201"/>
      <c r="J330" s="197"/>
      <c r="K330" s="198"/>
    </row>
    <row r="331" spans="3:11" ht="15" customHeight="1" x14ac:dyDescent="0.25">
      <c r="C331" s="175"/>
      <c r="E331" s="199"/>
      <c r="F331" s="200"/>
      <c r="G331" s="215"/>
      <c r="H331" s="201"/>
      <c r="I331" s="201"/>
      <c r="J331" s="197"/>
      <c r="K331" s="198"/>
    </row>
    <row r="332" spans="3:11" ht="15" customHeight="1" x14ac:dyDescent="0.25">
      <c r="C332" s="175"/>
      <c r="E332" s="199"/>
      <c r="F332" s="200"/>
      <c r="G332" s="215"/>
      <c r="H332" s="201"/>
      <c r="I332" s="201"/>
      <c r="J332" s="197"/>
      <c r="K332" s="198"/>
    </row>
    <row r="333" spans="3:11" ht="15" customHeight="1" x14ac:dyDescent="0.25">
      <c r="C333" s="175"/>
      <c r="E333" s="199"/>
      <c r="F333" s="200"/>
      <c r="G333" s="215"/>
      <c r="H333" s="201"/>
      <c r="I333" s="201"/>
      <c r="J333" s="197"/>
      <c r="K333" s="198"/>
    </row>
    <row r="334" spans="3:11" ht="15" customHeight="1" x14ac:dyDescent="0.25">
      <c r="C334" s="175"/>
      <c r="E334" s="199"/>
      <c r="F334" s="200"/>
      <c r="G334" s="215"/>
      <c r="H334" s="201"/>
      <c r="I334" s="201"/>
      <c r="J334" s="197"/>
      <c r="K334" s="198"/>
    </row>
    <row r="335" spans="3:11" ht="15" customHeight="1" x14ac:dyDescent="0.25">
      <c r="C335" s="175"/>
      <c r="E335" s="199"/>
      <c r="F335" s="200"/>
      <c r="G335" s="215"/>
      <c r="H335" s="201"/>
      <c r="I335" s="201"/>
      <c r="J335" s="197"/>
      <c r="K335" s="198"/>
    </row>
    <row r="336" spans="3:11" ht="15" customHeight="1" x14ac:dyDescent="0.25">
      <c r="C336" s="175"/>
      <c r="E336" s="199"/>
      <c r="F336" s="200"/>
      <c r="G336" s="215"/>
      <c r="H336" s="201"/>
      <c r="I336" s="201"/>
      <c r="J336" s="197"/>
      <c r="K336" s="198"/>
    </row>
    <row r="337" spans="3:11" ht="15" customHeight="1" x14ac:dyDescent="0.25">
      <c r="C337" s="175"/>
      <c r="E337" s="199"/>
      <c r="F337" s="200"/>
      <c r="G337" s="215"/>
      <c r="H337" s="201"/>
      <c r="I337" s="201"/>
      <c r="J337" s="197"/>
      <c r="K337" s="198"/>
    </row>
    <row r="338" spans="3:11" ht="15" customHeight="1" x14ac:dyDescent="0.25">
      <c r="C338" s="175"/>
      <c r="E338" s="199"/>
      <c r="F338" s="200"/>
      <c r="G338" s="215"/>
      <c r="H338" s="201"/>
      <c r="I338" s="201"/>
      <c r="J338" s="197"/>
      <c r="K338" s="198"/>
    </row>
    <row r="339" spans="3:11" ht="15" customHeight="1" x14ac:dyDescent="0.25">
      <c r="C339" s="175"/>
      <c r="E339" s="199"/>
      <c r="F339" s="200"/>
      <c r="G339" s="215"/>
      <c r="H339" s="201"/>
      <c r="I339" s="201"/>
      <c r="J339" s="197"/>
      <c r="K339" s="198"/>
    </row>
    <row r="340" spans="3:11" ht="15" customHeight="1" x14ac:dyDescent="0.25">
      <c r="C340" s="175"/>
      <c r="E340" s="199"/>
      <c r="F340" s="200"/>
      <c r="G340" s="215"/>
      <c r="H340" s="201"/>
      <c r="I340" s="201"/>
      <c r="J340" s="197"/>
      <c r="K340" s="198"/>
    </row>
    <row r="341" spans="3:11" ht="15" customHeight="1" x14ac:dyDescent="0.25">
      <c r="C341" s="175"/>
      <c r="E341" s="199"/>
      <c r="F341" s="200"/>
      <c r="G341" s="215"/>
      <c r="H341" s="201"/>
      <c r="I341" s="201"/>
      <c r="J341" s="197"/>
      <c r="K341" s="198"/>
    </row>
    <row r="342" spans="3:11" ht="15" customHeight="1" x14ac:dyDescent="0.25">
      <c r="C342" s="175"/>
      <c r="E342" s="199"/>
      <c r="F342" s="200"/>
      <c r="G342" s="215"/>
      <c r="H342" s="201"/>
      <c r="I342" s="201"/>
      <c r="J342" s="197"/>
      <c r="K342" s="198"/>
    </row>
    <row r="343" spans="3:11" ht="15" customHeight="1" x14ac:dyDescent="0.25">
      <c r="C343" s="175"/>
      <c r="E343" s="199"/>
      <c r="F343" s="200"/>
      <c r="G343" s="215"/>
      <c r="H343" s="201"/>
      <c r="I343" s="201"/>
      <c r="J343" s="197"/>
      <c r="K343" s="198"/>
    </row>
    <row r="344" spans="3:11" ht="15" customHeight="1" x14ac:dyDescent="0.25">
      <c r="C344" s="175"/>
      <c r="E344" s="199"/>
      <c r="F344" s="200"/>
      <c r="G344" s="215"/>
      <c r="H344" s="201"/>
      <c r="I344" s="201"/>
      <c r="J344" s="197"/>
      <c r="K344" s="198"/>
    </row>
    <row r="345" spans="3:11" ht="15" customHeight="1" x14ac:dyDescent="0.25">
      <c r="C345" s="175"/>
      <c r="E345" s="199"/>
      <c r="F345" s="200"/>
      <c r="G345" s="215"/>
      <c r="H345" s="201"/>
      <c r="I345" s="201"/>
      <c r="J345" s="197"/>
      <c r="K345" s="198"/>
    </row>
    <row r="346" spans="3:11" ht="15" customHeight="1" x14ac:dyDescent="0.25">
      <c r="C346" s="175"/>
      <c r="E346" s="199"/>
      <c r="F346" s="200"/>
      <c r="G346" s="215"/>
      <c r="H346" s="201"/>
      <c r="I346" s="201"/>
      <c r="J346" s="197"/>
      <c r="K346" s="198"/>
    </row>
    <row r="347" spans="3:11" ht="15" customHeight="1" x14ac:dyDescent="0.25">
      <c r="C347" s="175"/>
      <c r="E347" s="199"/>
      <c r="F347" s="200"/>
      <c r="G347" s="215"/>
      <c r="H347" s="201"/>
      <c r="I347" s="201"/>
      <c r="J347" s="197"/>
      <c r="K347" s="198"/>
    </row>
    <row r="348" spans="3:11" ht="15" customHeight="1" x14ac:dyDescent="0.25">
      <c r="C348" s="175"/>
      <c r="E348" s="199"/>
      <c r="F348" s="200"/>
      <c r="G348" s="215"/>
      <c r="H348" s="201"/>
      <c r="I348" s="201"/>
      <c r="J348" s="197"/>
      <c r="K348" s="198"/>
    </row>
    <row r="349" spans="3:11" ht="15" customHeight="1" x14ac:dyDescent="0.25">
      <c r="C349" s="175"/>
      <c r="E349" s="199"/>
      <c r="F349" s="200"/>
      <c r="G349" s="215"/>
      <c r="H349" s="201"/>
      <c r="I349" s="201"/>
      <c r="J349" s="197"/>
      <c r="K349" s="198"/>
    </row>
    <row r="350" spans="3:11" ht="15" customHeight="1" x14ac:dyDescent="0.25">
      <c r="C350" s="175"/>
      <c r="E350" s="199"/>
      <c r="F350" s="200"/>
      <c r="G350" s="215"/>
      <c r="H350" s="201"/>
      <c r="I350" s="201"/>
      <c r="J350" s="197"/>
      <c r="K350" s="198"/>
    </row>
    <row r="351" spans="3:11" ht="15" customHeight="1" x14ac:dyDescent="0.25">
      <c r="C351" s="175"/>
      <c r="E351" s="199"/>
      <c r="F351" s="200"/>
      <c r="G351" s="215"/>
      <c r="H351" s="201"/>
      <c r="I351" s="201"/>
      <c r="J351" s="197"/>
      <c r="K351" s="198"/>
    </row>
    <row r="352" spans="3:11" ht="15" customHeight="1" x14ac:dyDescent="0.25">
      <c r="C352" s="175"/>
      <c r="E352" s="199"/>
      <c r="F352" s="200"/>
      <c r="G352" s="215"/>
      <c r="H352" s="201"/>
      <c r="I352" s="201"/>
      <c r="J352" s="197"/>
      <c r="K352" s="198"/>
    </row>
    <row r="353" spans="3:11" ht="15" customHeight="1" x14ac:dyDescent="0.25">
      <c r="C353" s="175"/>
      <c r="E353" s="199"/>
      <c r="F353" s="200"/>
      <c r="G353" s="215"/>
      <c r="H353" s="201"/>
      <c r="I353" s="201"/>
      <c r="J353" s="197"/>
      <c r="K353" s="198"/>
    </row>
    <row r="354" spans="3:11" ht="15" customHeight="1" x14ac:dyDescent="0.25">
      <c r="C354" s="175"/>
      <c r="E354" s="199"/>
      <c r="F354" s="200"/>
      <c r="G354" s="215"/>
      <c r="H354" s="201"/>
      <c r="I354" s="201"/>
      <c r="J354" s="197"/>
      <c r="K354" s="198"/>
    </row>
    <row r="355" spans="3:11" ht="15" customHeight="1" x14ac:dyDescent="0.25">
      <c r="C355" s="175"/>
      <c r="E355" s="199"/>
      <c r="F355" s="200"/>
      <c r="G355" s="215"/>
      <c r="H355" s="201"/>
      <c r="I355" s="201"/>
      <c r="J355" s="197"/>
      <c r="K355" s="198"/>
    </row>
    <row r="356" spans="3:11" ht="15" customHeight="1" x14ac:dyDescent="0.25">
      <c r="C356" s="175"/>
      <c r="E356" s="199"/>
      <c r="F356" s="200"/>
      <c r="G356" s="215"/>
      <c r="H356" s="201"/>
      <c r="I356" s="201"/>
      <c r="J356" s="197"/>
      <c r="K356" s="198"/>
    </row>
    <row r="357" spans="3:11" ht="15" customHeight="1" x14ac:dyDescent="0.25">
      <c r="C357" s="175"/>
      <c r="E357" s="199"/>
      <c r="F357" s="200"/>
      <c r="G357" s="215"/>
      <c r="H357" s="201"/>
      <c r="I357" s="201"/>
      <c r="J357" s="197"/>
      <c r="K357" s="198"/>
    </row>
    <row r="358" spans="3:11" ht="15" customHeight="1" x14ac:dyDescent="0.25">
      <c r="C358" s="175"/>
      <c r="E358" s="199"/>
      <c r="F358" s="200"/>
      <c r="G358" s="215"/>
      <c r="H358" s="201"/>
      <c r="I358" s="201"/>
      <c r="J358" s="197"/>
      <c r="K358" s="198"/>
    </row>
    <row r="359" spans="3:11" ht="15" customHeight="1" x14ac:dyDescent="0.25">
      <c r="C359" s="175"/>
      <c r="E359" s="199"/>
      <c r="F359" s="200"/>
      <c r="G359" s="215"/>
      <c r="H359" s="201"/>
      <c r="I359" s="201"/>
      <c r="J359" s="197"/>
      <c r="K359" s="198"/>
    </row>
    <row r="360" spans="3:11" ht="15" customHeight="1" x14ac:dyDescent="0.25">
      <c r="C360" s="175"/>
      <c r="E360" s="199"/>
      <c r="F360" s="200"/>
      <c r="G360" s="215"/>
      <c r="H360" s="201"/>
      <c r="I360" s="201"/>
      <c r="J360" s="197"/>
      <c r="K360" s="198"/>
    </row>
    <row r="361" spans="3:11" ht="15" customHeight="1" x14ac:dyDescent="0.25">
      <c r="C361" s="175"/>
      <c r="E361" s="199"/>
      <c r="F361" s="200"/>
      <c r="G361" s="215"/>
      <c r="H361" s="201"/>
      <c r="I361" s="201"/>
      <c r="J361" s="197"/>
      <c r="K361" s="198"/>
    </row>
    <row r="362" spans="3:11" ht="15" customHeight="1" x14ac:dyDescent="0.25">
      <c r="C362" s="175"/>
      <c r="E362" s="199"/>
      <c r="F362" s="200"/>
      <c r="G362" s="215"/>
      <c r="H362" s="201"/>
      <c r="I362" s="201"/>
      <c r="J362" s="197"/>
      <c r="K362" s="198"/>
    </row>
    <row r="363" spans="3:11" ht="15" customHeight="1" x14ac:dyDescent="0.25">
      <c r="C363" s="175"/>
      <c r="E363" s="199"/>
      <c r="F363" s="200"/>
      <c r="G363" s="215"/>
      <c r="H363" s="201"/>
      <c r="I363" s="201"/>
      <c r="J363" s="197"/>
      <c r="K363" s="198"/>
    </row>
    <row r="364" spans="3:11" ht="15" customHeight="1" x14ac:dyDescent="0.25">
      <c r="C364" s="175"/>
      <c r="E364" s="199"/>
      <c r="F364" s="200"/>
      <c r="G364" s="215"/>
      <c r="H364" s="201"/>
      <c r="I364" s="201"/>
      <c r="J364" s="197"/>
      <c r="K364" s="198"/>
    </row>
    <row r="365" spans="3:11" ht="15" customHeight="1" x14ac:dyDescent="0.25">
      <c r="C365" s="175"/>
      <c r="E365" s="199"/>
      <c r="F365" s="200"/>
      <c r="G365" s="215"/>
      <c r="H365" s="201"/>
      <c r="I365" s="201"/>
      <c r="J365" s="197"/>
      <c r="K365" s="198"/>
    </row>
    <row r="366" spans="3:11" ht="15" customHeight="1" x14ac:dyDescent="0.25">
      <c r="C366" s="175"/>
      <c r="E366" s="199"/>
      <c r="F366" s="200"/>
      <c r="G366" s="215"/>
      <c r="H366" s="201"/>
      <c r="I366" s="201"/>
      <c r="J366" s="197"/>
      <c r="K366" s="198"/>
    </row>
    <row r="367" spans="3:11" ht="15" customHeight="1" x14ac:dyDescent="0.25">
      <c r="C367" s="175"/>
      <c r="E367" s="199"/>
      <c r="F367" s="200"/>
      <c r="G367" s="215"/>
      <c r="H367" s="201"/>
      <c r="I367" s="201"/>
      <c r="J367" s="197"/>
      <c r="K367" s="198"/>
    </row>
    <row r="368" spans="3:11" ht="15" customHeight="1" x14ac:dyDescent="0.25">
      <c r="C368" s="175"/>
      <c r="E368" s="199"/>
      <c r="F368" s="200"/>
      <c r="G368" s="215"/>
      <c r="H368" s="201"/>
      <c r="I368" s="201"/>
      <c r="J368" s="197"/>
      <c r="K368" s="198"/>
    </row>
    <row r="369" spans="3:11" ht="15" customHeight="1" x14ac:dyDescent="0.25">
      <c r="C369" s="175"/>
      <c r="E369" s="199"/>
      <c r="F369" s="200"/>
      <c r="G369" s="215"/>
      <c r="H369" s="201"/>
      <c r="I369" s="201"/>
      <c r="J369" s="197"/>
      <c r="K369" s="198"/>
    </row>
    <row r="370" spans="3:11" ht="15" customHeight="1" x14ac:dyDescent="0.25">
      <c r="C370" s="175"/>
      <c r="E370" s="199"/>
      <c r="F370" s="200"/>
      <c r="G370" s="215"/>
      <c r="H370" s="201"/>
      <c r="I370" s="201"/>
      <c r="J370" s="197"/>
      <c r="K370" s="198"/>
    </row>
    <row r="371" spans="3:11" ht="15" customHeight="1" x14ac:dyDescent="0.25">
      <c r="C371" s="175"/>
      <c r="E371" s="199"/>
      <c r="F371" s="200"/>
      <c r="G371" s="215"/>
      <c r="H371" s="201"/>
      <c r="I371" s="201"/>
      <c r="J371" s="197"/>
      <c r="K371" s="198"/>
    </row>
    <row r="372" spans="3:11" ht="15" customHeight="1" x14ac:dyDescent="0.25">
      <c r="C372" s="175"/>
      <c r="E372" s="199"/>
      <c r="F372" s="200"/>
      <c r="G372" s="215"/>
      <c r="H372" s="201"/>
      <c r="I372" s="201"/>
      <c r="J372" s="197"/>
      <c r="K372" s="198"/>
    </row>
    <row r="373" spans="3:11" ht="15" customHeight="1" x14ac:dyDescent="0.25">
      <c r="C373" s="175"/>
      <c r="E373" s="199"/>
      <c r="F373" s="200"/>
      <c r="G373" s="215"/>
      <c r="H373" s="201"/>
      <c r="I373" s="201"/>
      <c r="J373" s="197"/>
      <c r="K373" s="198"/>
    </row>
    <row r="374" spans="3:11" ht="15" customHeight="1" x14ac:dyDescent="0.25">
      <c r="C374" s="175"/>
      <c r="E374" s="199"/>
      <c r="F374" s="200"/>
      <c r="G374" s="215"/>
      <c r="H374" s="201"/>
      <c r="I374" s="201"/>
      <c r="J374" s="197"/>
      <c r="K374" s="198"/>
    </row>
    <row r="375" spans="3:11" ht="15" customHeight="1" x14ac:dyDescent="0.25">
      <c r="C375" s="175"/>
      <c r="E375" s="199"/>
      <c r="F375" s="200"/>
      <c r="G375" s="215"/>
      <c r="H375" s="201"/>
      <c r="I375" s="201"/>
      <c r="J375" s="197"/>
      <c r="K375" s="198"/>
    </row>
    <row r="376" spans="3:11" ht="15" customHeight="1" x14ac:dyDescent="0.25">
      <c r="C376" s="175"/>
      <c r="E376" s="199"/>
      <c r="F376" s="200"/>
      <c r="G376" s="215"/>
      <c r="H376" s="201"/>
      <c r="I376" s="201"/>
      <c r="J376" s="197"/>
      <c r="K376" s="198"/>
    </row>
    <row r="377" spans="3:11" ht="15" customHeight="1" x14ac:dyDescent="0.25">
      <c r="C377" s="175"/>
      <c r="E377" s="199"/>
      <c r="F377" s="200"/>
      <c r="G377" s="215"/>
      <c r="H377" s="201"/>
      <c r="I377" s="201"/>
      <c r="J377" s="197"/>
      <c r="K377" s="198"/>
    </row>
    <row r="378" spans="3:11" ht="15" customHeight="1" x14ac:dyDescent="0.25">
      <c r="C378" s="175"/>
      <c r="E378" s="199"/>
      <c r="F378" s="200"/>
      <c r="G378" s="215"/>
      <c r="H378" s="201"/>
      <c r="I378" s="201"/>
      <c r="J378" s="197"/>
      <c r="K378" s="198"/>
    </row>
    <row r="379" spans="3:11" ht="15" customHeight="1" x14ac:dyDescent="0.25">
      <c r="C379" s="175"/>
      <c r="E379" s="199"/>
      <c r="F379" s="200"/>
      <c r="G379" s="215"/>
      <c r="H379" s="201"/>
      <c r="I379" s="201"/>
      <c r="J379" s="197"/>
      <c r="K379" s="198"/>
    </row>
    <row r="380" spans="3:11" ht="15" customHeight="1" x14ac:dyDescent="0.25">
      <c r="C380" s="175"/>
      <c r="E380" s="199"/>
      <c r="F380" s="200"/>
      <c r="G380" s="215"/>
      <c r="H380" s="201"/>
      <c r="I380" s="201"/>
      <c r="J380" s="197"/>
      <c r="K380" s="198"/>
    </row>
    <row r="381" spans="3:11" ht="15" customHeight="1" x14ac:dyDescent="0.25">
      <c r="C381" s="175"/>
      <c r="E381" s="199"/>
      <c r="F381" s="200"/>
      <c r="G381" s="215"/>
      <c r="H381" s="201"/>
      <c r="I381" s="201"/>
      <c r="J381" s="197"/>
      <c r="K381" s="198"/>
    </row>
    <row r="382" spans="3:11" ht="15" customHeight="1" x14ac:dyDescent="0.25">
      <c r="C382" s="175"/>
      <c r="E382" s="199"/>
      <c r="F382" s="200"/>
      <c r="G382" s="215"/>
      <c r="H382" s="201"/>
      <c r="I382" s="201"/>
      <c r="J382" s="197"/>
      <c r="K382" s="198"/>
    </row>
    <row r="383" spans="3:11" ht="15" customHeight="1" x14ac:dyDescent="0.25">
      <c r="C383" s="175"/>
      <c r="E383" s="199"/>
      <c r="F383" s="200"/>
      <c r="G383" s="215"/>
      <c r="H383" s="201"/>
      <c r="I383" s="201"/>
      <c r="J383" s="197"/>
      <c r="K383" s="198"/>
    </row>
    <row r="384" spans="3:11" ht="15" customHeight="1" x14ac:dyDescent="0.25">
      <c r="C384" s="175"/>
      <c r="E384" s="199"/>
      <c r="F384" s="200"/>
      <c r="G384" s="215"/>
      <c r="H384" s="201"/>
      <c r="I384" s="201"/>
      <c r="J384" s="197"/>
      <c r="K384" s="198"/>
    </row>
    <row r="385" spans="3:11" ht="15" customHeight="1" x14ac:dyDescent="0.25">
      <c r="C385" s="175"/>
      <c r="E385" s="199"/>
      <c r="F385" s="200"/>
      <c r="G385" s="215"/>
      <c r="H385" s="201"/>
      <c r="I385" s="201"/>
      <c r="J385" s="197"/>
      <c r="K385" s="198"/>
    </row>
    <row r="386" spans="3:11" ht="15" customHeight="1" x14ac:dyDescent="0.25">
      <c r="C386" s="175"/>
      <c r="E386" s="199"/>
      <c r="F386" s="200"/>
      <c r="G386" s="215"/>
      <c r="H386" s="201"/>
      <c r="I386" s="201"/>
      <c r="J386" s="197"/>
      <c r="K386" s="198"/>
    </row>
    <row r="387" spans="3:11" ht="15" customHeight="1" x14ac:dyDescent="0.25">
      <c r="C387" s="175"/>
      <c r="E387" s="199"/>
      <c r="F387" s="200"/>
      <c r="G387" s="215"/>
      <c r="H387" s="201"/>
      <c r="I387" s="201"/>
      <c r="J387" s="197"/>
      <c r="K387" s="198"/>
    </row>
    <row r="388" spans="3:11" ht="15" customHeight="1" x14ac:dyDescent="0.25">
      <c r="C388" s="175"/>
      <c r="E388" s="199"/>
      <c r="F388" s="200"/>
      <c r="G388" s="215"/>
      <c r="H388" s="201"/>
      <c r="I388" s="201"/>
      <c r="J388" s="197"/>
      <c r="K388" s="198"/>
    </row>
    <row r="389" spans="3:11" ht="15" customHeight="1" x14ac:dyDescent="0.25">
      <c r="C389" s="175"/>
      <c r="E389" s="199"/>
      <c r="F389" s="200"/>
      <c r="G389" s="215"/>
      <c r="H389" s="201"/>
      <c r="I389" s="201"/>
      <c r="J389" s="197"/>
      <c r="K389" s="198"/>
    </row>
    <row r="390" spans="3:11" ht="15" customHeight="1" x14ac:dyDescent="0.25">
      <c r="C390" s="175"/>
      <c r="E390" s="199"/>
      <c r="F390" s="200"/>
      <c r="G390" s="215"/>
      <c r="H390" s="201"/>
      <c r="I390" s="201"/>
      <c r="J390" s="197"/>
      <c r="K390" s="198"/>
    </row>
    <row r="391" spans="3:11" ht="15" customHeight="1" x14ac:dyDescent="0.25">
      <c r="C391" s="175"/>
      <c r="E391" s="199"/>
      <c r="F391" s="200"/>
      <c r="G391" s="215"/>
      <c r="H391" s="201"/>
      <c r="I391" s="201"/>
      <c r="J391" s="197"/>
      <c r="K391" s="198"/>
    </row>
    <row r="392" spans="3:11" ht="15" customHeight="1" x14ac:dyDescent="0.25">
      <c r="C392" s="175"/>
      <c r="E392" s="199"/>
      <c r="F392" s="200"/>
      <c r="G392" s="215"/>
      <c r="H392" s="201"/>
      <c r="I392" s="201"/>
      <c r="J392" s="197"/>
      <c r="K392" s="198"/>
    </row>
    <row r="393" spans="3:11" ht="15" customHeight="1" x14ac:dyDescent="0.25">
      <c r="C393" s="175"/>
      <c r="E393" s="199"/>
      <c r="F393" s="200"/>
      <c r="G393" s="215"/>
      <c r="H393" s="201"/>
      <c r="I393" s="201"/>
      <c r="J393" s="197"/>
      <c r="K393" s="198"/>
    </row>
    <row r="394" spans="3:11" ht="15" customHeight="1" x14ac:dyDescent="0.25">
      <c r="C394" s="175"/>
      <c r="E394" s="199"/>
      <c r="F394" s="200"/>
      <c r="G394" s="215"/>
      <c r="H394" s="201"/>
      <c r="I394" s="201"/>
      <c r="J394" s="197"/>
      <c r="K394" s="198"/>
    </row>
    <row r="395" spans="3:11" ht="15" customHeight="1" x14ac:dyDescent="0.25">
      <c r="C395" s="175"/>
      <c r="E395" s="199"/>
      <c r="F395" s="200"/>
      <c r="G395" s="215"/>
      <c r="H395" s="201"/>
      <c r="I395" s="201"/>
      <c r="J395" s="197"/>
      <c r="K395" s="198"/>
    </row>
    <row r="396" spans="3:11" ht="15" customHeight="1" x14ac:dyDescent="0.25">
      <c r="C396" s="175"/>
      <c r="E396" s="199"/>
      <c r="F396" s="200"/>
      <c r="G396" s="215"/>
      <c r="H396" s="201"/>
      <c r="I396" s="201"/>
      <c r="J396" s="197"/>
      <c r="K396" s="198"/>
    </row>
    <row r="397" spans="3:11" ht="15" customHeight="1" x14ac:dyDescent="0.25">
      <c r="C397" s="175"/>
      <c r="E397" s="199"/>
      <c r="F397" s="200"/>
      <c r="G397" s="215"/>
      <c r="H397" s="201"/>
      <c r="I397" s="201"/>
      <c r="J397" s="197"/>
      <c r="K397" s="198"/>
    </row>
    <row r="398" spans="3:11" ht="15" customHeight="1" x14ac:dyDescent="0.25">
      <c r="C398" s="175"/>
      <c r="E398" s="199"/>
      <c r="F398" s="200"/>
      <c r="G398" s="215"/>
      <c r="H398" s="201"/>
      <c r="I398" s="201"/>
      <c r="J398" s="197"/>
      <c r="K398" s="198"/>
    </row>
    <row r="399" spans="3:11" ht="15" customHeight="1" x14ac:dyDescent="0.25">
      <c r="C399" s="175"/>
      <c r="E399" s="199"/>
      <c r="F399" s="200"/>
      <c r="G399" s="215"/>
      <c r="H399" s="201"/>
      <c r="I399" s="201"/>
      <c r="J399" s="197"/>
      <c r="K399" s="198"/>
    </row>
    <row r="400" spans="3:11" ht="15" customHeight="1" x14ac:dyDescent="0.25">
      <c r="C400" s="175"/>
      <c r="E400" s="199"/>
      <c r="F400" s="200"/>
      <c r="G400" s="215"/>
      <c r="H400" s="201"/>
      <c r="I400" s="201"/>
      <c r="J400" s="197"/>
      <c r="K400" s="198"/>
    </row>
    <row r="401" spans="3:11" ht="15" customHeight="1" x14ac:dyDescent="0.25">
      <c r="C401" s="175"/>
      <c r="E401" s="199"/>
      <c r="F401" s="200"/>
      <c r="G401" s="215"/>
      <c r="H401" s="201"/>
      <c r="I401" s="201"/>
      <c r="J401" s="197"/>
      <c r="K401" s="198"/>
    </row>
    <row r="402" spans="3:11" ht="15" customHeight="1" x14ac:dyDescent="0.25">
      <c r="C402" s="175"/>
      <c r="E402" s="199"/>
      <c r="F402" s="200"/>
      <c r="G402" s="215"/>
      <c r="H402" s="201"/>
      <c r="I402" s="201"/>
      <c r="J402" s="197"/>
      <c r="K402" s="198"/>
    </row>
    <row r="403" spans="3:11" ht="15" customHeight="1" x14ac:dyDescent="0.25">
      <c r="C403" s="175"/>
      <c r="E403" s="199"/>
      <c r="F403" s="200"/>
      <c r="G403" s="215"/>
      <c r="H403" s="201"/>
      <c r="I403" s="201"/>
      <c r="J403" s="197"/>
      <c r="K403" s="198"/>
    </row>
    <row r="404" spans="3:11" ht="15" customHeight="1" x14ac:dyDescent="0.25">
      <c r="C404" s="175"/>
      <c r="E404" s="199"/>
      <c r="F404" s="200"/>
      <c r="G404" s="215"/>
      <c r="H404" s="201"/>
      <c r="I404" s="201"/>
      <c r="J404" s="197"/>
      <c r="K404" s="198"/>
    </row>
    <row r="405" spans="3:11" ht="15" customHeight="1" x14ac:dyDescent="0.25">
      <c r="C405" s="175"/>
      <c r="E405" s="199"/>
      <c r="F405" s="200"/>
      <c r="G405" s="215"/>
      <c r="H405" s="201"/>
      <c r="I405" s="201"/>
      <c r="J405" s="197"/>
      <c r="K405" s="198"/>
    </row>
    <row r="406" spans="3:11" ht="15" customHeight="1" x14ac:dyDescent="0.25">
      <c r="C406" s="175"/>
      <c r="E406" s="199"/>
      <c r="F406" s="200"/>
      <c r="G406" s="215"/>
      <c r="H406" s="201"/>
      <c r="I406" s="201"/>
      <c r="J406" s="197"/>
      <c r="K406" s="198"/>
    </row>
    <row r="407" spans="3:11" ht="15" customHeight="1" x14ac:dyDescent="0.25">
      <c r="C407" s="175"/>
      <c r="E407" s="199"/>
      <c r="F407" s="200"/>
      <c r="G407" s="215"/>
      <c r="H407" s="201"/>
      <c r="I407" s="201"/>
      <c r="J407" s="197"/>
      <c r="K407" s="198"/>
    </row>
    <row r="408" spans="3:11" ht="15" customHeight="1" x14ac:dyDescent="0.25">
      <c r="C408" s="175"/>
      <c r="E408" s="199"/>
      <c r="F408" s="200"/>
      <c r="G408" s="215"/>
      <c r="H408" s="201"/>
      <c r="I408" s="201"/>
      <c r="J408" s="197"/>
      <c r="K408" s="198"/>
    </row>
    <row r="409" spans="3:11" ht="15" customHeight="1" x14ac:dyDescent="0.25">
      <c r="C409" s="175"/>
      <c r="E409" s="199"/>
      <c r="F409" s="200"/>
      <c r="G409" s="215"/>
      <c r="H409" s="201"/>
      <c r="I409" s="201"/>
      <c r="J409" s="197"/>
      <c r="K409" s="198"/>
    </row>
    <row r="410" spans="3:11" ht="15" customHeight="1" x14ac:dyDescent="0.25">
      <c r="C410" s="175"/>
      <c r="E410" s="199"/>
      <c r="F410" s="200"/>
      <c r="G410" s="215"/>
      <c r="H410" s="201"/>
      <c r="I410" s="201"/>
      <c r="J410" s="197"/>
      <c r="K410" s="198"/>
    </row>
    <row r="411" spans="3:11" ht="15" customHeight="1" x14ac:dyDescent="0.25">
      <c r="C411" s="175"/>
      <c r="E411" s="199"/>
      <c r="F411" s="200"/>
      <c r="G411" s="215"/>
      <c r="H411" s="201"/>
      <c r="I411" s="201"/>
      <c r="J411" s="197"/>
      <c r="K411" s="198"/>
    </row>
    <row r="412" spans="3:11" ht="15" customHeight="1" x14ac:dyDescent="0.25">
      <c r="C412" s="175"/>
      <c r="E412" s="199"/>
      <c r="F412" s="200"/>
      <c r="G412" s="215"/>
      <c r="H412" s="201"/>
      <c r="I412" s="201"/>
      <c r="J412" s="197"/>
      <c r="K412" s="198"/>
    </row>
    <row r="413" spans="3:11" ht="15" customHeight="1" x14ac:dyDescent="0.25">
      <c r="C413" s="175"/>
      <c r="E413" s="199"/>
      <c r="F413" s="200"/>
      <c r="G413" s="215"/>
      <c r="H413" s="201"/>
      <c r="I413" s="201"/>
      <c r="J413" s="197"/>
      <c r="K413" s="198"/>
    </row>
    <row r="414" spans="3:11" ht="15" customHeight="1" x14ac:dyDescent="0.25">
      <c r="C414" s="175"/>
      <c r="E414" s="199"/>
      <c r="F414" s="200"/>
      <c r="G414" s="215"/>
      <c r="H414" s="201"/>
      <c r="I414" s="201"/>
      <c r="J414" s="197"/>
      <c r="K414" s="198"/>
    </row>
    <row r="415" spans="3:11" ht="15" customHeight="1" x14ac:dyDescent="0.25">
      <c r="C415" s="175"/>
      <c r="E415" s="199"/>
      <c r="F415" s="200"/>
      <c r="G415" s="215"/>
      <c r="H415" s="201"/>
      <c r="I415" s="201"/>
      <c r="J415" s="197"/>
      <c r="K415" s="198"/>
    </row>
    <row r="416" spans="3:11" ht="15" customHeight="1" x14ac:dyDescent="0.25">
      <c r="C416" s="175"/>
      <c r="E416" s="199"/>
      <c r="F416" s="200"/>
      <c r="G416" s="215"/>
      <c r="H416" s="201"/>
      <c r="I416" s="201"/>
      <c r="J416" s="197"/>
      <c r="K416" s="198"/>
    </row>
    <row r="417" spans="3:11" ht="15" customHeight="1" x14ac:dyDescent="0.25">
      <c r="C417" s="175"/>
      <c r="E417" s="199"/>
      <c r="F417" s="200"/>
      <c r="G417" s="215"/>
      <c r="H417" s="201"/>
      <c r="I417" s="201"/>
      <c r="J417" s="202"/>
      <c r="K417" s="198"/>
    </row>
    <row r="418" spans="3:11" ht="15" customHeight="1" x14ac:dyDescent="0.25">
      <c r="C418" s="175"/>
      <c r="E418" s="199"/>
      <c r="F418" s="200"/>
      <c r="G418" s="215"/>
      <c r="H418" s="201"/>
      <c r="I418" s="201"/>
      <c r="J418" s="202"/>
      <c r="K418" s="198"/>
    </row>
    <row r="419" spans="3:11" ht="15" customHeight="1" x14ac:dyDescent="0.25">
      <c r="C419" s="175"/>
      <c r="E419" s="199"/>
      <c r="F419" s="200"/>
      <c r="G419" s="215"/>
      <c r="H419" s="201"/>
      <c r="I419" s="201"/>
      <c r="J419" s="202"/>
      <c r="K419" s="198"/>
    </row>
    <row r="420" spans="3:11" ht="15" customHeight="1" x14ac:dyDescent="0.25">
      <c r="C420" s="175"/>
      <c r="E420" s="199"/>
      <c r="F420" s="200"/>
      <c r="G420" s="215"/>
      <c r="H420" s="201"/>
      <c r="I420" s="201"/>
      <c r="J420" s="202"/>
      <c r="K420" s="198"/>
    </row>
    <row r="421" spans="3:11" ht="15" customHeight="1" x14ac:dyDescent="0.25">
      <c r="C421" s="175"/>
      <c r="E421" s="199"/>
      <c r="F421" s="200"/>
      <c r="G421" s="215"/>
      <c r="H421" s="201"/>
      <c r="I421" s="201"/>
      <c r="J421" s="202"/>
      <c r="K421" s="198"/>
    </row>
    <row r="422" spans="3:11" ht="15" customHeight="1" x14ac:dyDescent="0.25">
      <c r="C422" s="175"/>
      <c r="E422" s="199"/>
      <c r="F422" s="200"/>
      <c r="G422" s="215"/>
      <c r="H422" s="201"/>
      <c r="I422" s="201"/>
      <c r="J422" s="202"/>
      <c r="K422" s="198"/>
    </row>
    <row r="423" spans="3:11" ht="15" customHeight="1" x14ac:dyDescent="0.25">
      <c r="C423" s="175"/>
      <c r="E423" s="199"/>
      <c r="F423" s="200"/>
      <c r="G423" s="215"/>
      <c r="H423" s="201"/>
      <c r="I423" s="201"/>
      <c r="J423" s="202"/>
      <c r="K423" s="198"/>
    </row>
    <row r="424" spans="3:11" ht="15" customHeight="1" x14ac:dyDescent="0.25">
      <c r="C424" s="175"/>
      <c r="E424" s="199"/>
      <c r="F424" s="200"/>
      <c r="G424" s="215"/>
      <c r="H424" s="201"/>
      <c r="I424" s="201"/>
      <c r="J424" s="202"/>
      <c r="K424" s="198"/>
    </row>
    <row r="425" spans="3:11" ht="15" customHeight="1" x14ac:dyDescent="0.25">
      <c r="C425" s="175"/>
      <c r="E425" s="199"/>
      <c r="F425" s="200"/>
      <c r="G425" s="215"/>
      <c r="H425" s="201"/>
      <c r="I425" s="201"/>
      <c r="J425" s="202"/>
      <c r="K425" s="198"/>
    </row>
    <row r="426" spans="3:11" ht="15" customHeight="1" x14ac:dyDescent="0.25">
      <c r="C426" s="175"/>
      <c r="E426" s="199"/>
      <c r="F426" s="200"/>
      <c r="G426" s="215"/>
      <c r="H426" s="201"/>
      <c r="I426" s="201"/>
      <c r="J426" s="202"/>
      <c r="K426" s="198"/>
    </row>
    <row r="427" spans="3:11" ht="15" customHeight="1" x14ac:dyDescent="0.25">
      <c r="C427" s="175"/>
      <c r="E427" s="199"/>
      <c r="F427" s="200"/>
      <c r="G427" s="215"/>
      <c r="H427" s="201"/>
      <c r="I427" s="201"/>
      <c r="J427" s="202"/>
      <c r="K427" s="198"/>
    </row>
    <row r="428" spans="3:11" ht="15" customHeight="1" x14ac:dyDescent="0.25">
      <c r="C428" s="175"/>
      <c r="E428" s="199"/>
      <c r="F428" s="200"/>
      <c r="G428" s="215"/>
      <c r="H428" s="201"/>
      <c r="I428" s="201"/>
      <c r="J428" s="202"/>
      <c r="K428" s="198"/>
    </row>
    <row r="429" spans="3:11" ht="15" customHeight="1" x14ac:dyDescent="0.25">
      <c r="C429" s="175"/>
      <c r="E429" s="199"/>
      <c r="F429" s="200"/>
      <c r="G429" s="215"/>
      <c r="H429" s="201"/>
      <c r="I429" s="201"/>
      <c r="J429" s="202"/>
      <c r="K429" s="198"/>
    </row>
    <row r="430" spans="3:11" ht="15" customHeight="1" x14ac:dyDescent="0.25">
      <c r="C430" s="175"/>
      <c r="E430" s="199"/>
      <c r="F430" s="200"/>
      <c r="G430" s="215"/>
      <c r="H430" s="201"/>
      <c r="I430" s="201"/>
      <c r="J430" s="202"/>
      <c r="K430" s="198"/>
    </row>
    <row r="431" spans="3:11" ht="15" customHeight="1" x14ac:dyDescent="0.25">
      <c r="C431" s="175"/>
      <c r="E431" s="199"/>
      <c r="F431" s="200"/>
      <c r="G431" s="215"/>
      <c r="H431" s="201"/>
      <c r="I431" s="201"/>
      <c r="J431" s="202"/>
      <c r="K431" s="198"/>
    </row>
    <row r="432" spans="3:11" ht="15" customHeight="1" x14ac:dyDescent="0.25">
      <c r="C432" s="175"/>
      <c r="E432" s="199"/>
      <c r="F432" s="200"/>
      <c r="G432" s="215"/>
      <c r="H432" s="201"/>
      <c r="I432" s="201"/>
      <c r="J432" s="202"/>
      <c r="K432" s="198"/>
    </row>
    <row r="433" spans="3:11" ht="15" customHeight="1" x14ac:dyDescent="0.25">
      <c r="C433" s="175"/>
      <c r="E433" s="199"/>
      <c r="F433" s="200"/>
      <c r="G433" s="215"/>
      <c r="H433" s="201"/>
      <c r="I433" s="201"/>
      <c r="J433" s="202"/>
      <c r="K433" s="198"/>
    </row>
    <row r="434" spans="3:11" ht="15" customHeight="1" x14ac:dyDescent="0.25">
      <c r="C434" s="175"/>
      <c r="E434" s="199"/>
      <c r="F434" s="200"/>
      <c r="G434" s="215"/>
      <c r="H434" s="201"/>
      <c r="I434" s="201"/>
      <c r="J434" s="202"/>
      <c r="K434" s="198"/>
    </row>
    <row r="435" spans="3:11" ht="15" customHeight="1" x14ac:dyDescent="0.25">
      <c r="C435" s="175"/>
      <c r="E435" s="199"/>
      <c r="F435" s="200"/>
      <c r="G435" s="215"/>
      <c r="H435" s="201"/>
      <c r="I435" s="201"/>
      <c r="J435" s="202"/>
      <c r="K435" s="198"/>
    </row>
    <row r="436" spans="3:11" ht="15" customHeight="1" x14ac:dyDescent="0.25">
      <c r="C436" s="175"/>
      <c r="E436" s="199"/>
      <c r="F436" s="200"/>
      <c r="G436" s="215"/>
      <c r="H436" s="201"/>
      <c r="I436" s="201"/>
      <c r="J436" s="202"/>
      <c r="K436" s="198"/>
    </row>
    <row r="437" spans="3:11" ht="15" customHeight="1" x14ac:dyDescent="0.25">
      <c r="C437" s="175"/>
      <c r="E437" s="199"/>
      <c r="F437" s="200"/>
      <c r="G437" s="215"/>
      <c r="H437" s="201"/>
      <c r="I437" s="201"/>
      <c r="J437" s="202"/>
      <c r="K437" s="198"/>
    </row>
    <row r="438" spans="3:11" ht="15" customHeight="1" x14ac:dyDescent="0.25">
      <c r="C438" s="175"/>
      <c r="E438" s="199"/>
      <c r="F438" s="200"/>
      <c r="G438" s="215"/>
      <c r="H438" s="201"/>
      <c r="I438" s="201"/>
      <c r="J438" s="202"/>
      <c r="K438" s="198"/>
    </row>
    <row r="439" spans="3:11" ht="15" customHeight="1" x14ac:dyDescent="0.25">
      <c r="C439" s="175"/>
      <c r="E439" s="199"/>
      <c r="F439" s="200"/>
      <c r="G439" s="215"/>
      <c r="H439" s="201"/>
      <c r="I439" s="201"/>
      <c r="J439" s="202"/>
      <c r="K439" s="198"/>
    </row>
    <row r="440" spans="3:11" ht="15" customHeight="1" x14ac:dyDescent="0.25">
      <c r="C440" s="175"/>
      <c r="E440" s="199"/>
      <c r="F440" s="200"/>
      <c r="G440" s="215"/>
      <c r="H440" s="201"/>
      <c r="I440" s="201"/>
      <c r="J440" s="202"/>
      <c r="K440" s="198"/>
    </row>
    <row r="441" spans="3:11" ht="15" customHeight="1" x14ac:dyDescent="0.25">
      <c r="C441" s="175"/>
      <c r="E441" s="199"/>
      <c r="F441" s="200"/>
      <c r="G441" s="215"/>
      <c r="H441" s="201"/>
      <c r="I441" s="201"/>
      <c r="J441" s="202"/>
      <c r="K441" s="198"/>
    </row>
    <row r="442" spans="3:11" ht="15" customHeight="1" x14ac:dyDescent="0.25">
      <c r="C442" s="175"/>
      <c r="E442" s="199"/>
      <c r="F442" s="200"/>
      <c r="G442" s="215"/>
      <c r="H442" s="201"/>
      <c r="I442" s="201"/>
      <c r="J442" s="202"/>
      <c r="K442" s="198"/>
    </row>
    <row r="443" spans="3:11" ht="15" customHeight="1" x14ac:dyDescent="0.25">
      <c r="C443" s="175"/>
      <c r="E443" s="199"/>
      <c r="F443" s="200"/>
      <c r="G443" s="215"/>
      <c r="H443" s="201"/>
      <c r="I443" s="201"/>
      <c r="J443" s="202"/>
      <c r="K443" s="198"/>
    </row>
    <row r="444" spans="3:11" ht="15" customHeight="1" x14ac:dyDescent="0.25">
      <c r="C444" s="175"/>
      <c r="E444" s="199"/>
      <c r="F444" s="200"/>
      <c r="G444" s="215"/>
      <c r="H444" s="201"/>
      <c r="I444" s="201"/>
      <c r="J444" s="202"/>
      <c r="K444" s="198"/>
    </row>
    <row r="445" spans="3:11" ht="15" customHeight="1" x14ac:dyDescent="0.25">
      <c r="C445" s="175"/>
      <c r="E445" s="199"/>
      <c r="F445" s="200"/>
      <c r="G445" s="215"/>
      <c r="H445" s="201"/>
      <c r="I445" s="201"/>
      <c r="J445" s="202"/>
      <c r="K445" s="198"/>
    </row>
    <row r="446" spans="3:11" ht="15" customHeight="1" x14ac:dyDescent="0.25">
      <c r="C446" s="175"/>
      <c r="E446" s="199"/>
      <c r="F446" s="200"/>
      <c r="G446" s="215"/>
      <c r="H446" s="201"/>
      <c r="I446" s="201"/>
      <c r="J446" s="202"/>
      <c r="K446" s="198"/>
    </row>
    <row r="447" spans="3:11" ht="15" customHeight="1" x14ac:dyDescent="0.25">
      <c r="C447" s="175"/>
      <c r="E447" s="199"/>
      <c r="F447" s="200"/>
      <c r="G447" s="215"/>
      <c r="H447" s="201"/>
      <c r="I447" s="201"/>
      <c r="J447" s="202"/>
      <c r="K447" s="198"/>
    </row>
    <row r="448" spans="3:11" ht="15" customHeight="1" x14ac:dyDescent="0.25">
      <c r="C448" s="175"/>
      <c r="E448" s="199"/>
      <c r="F448" s="200"/>
      <c r="G448" s="215"/>
      <c r="H448" s="201"/>
      <c r="I448" s="201"/>
      <c r="J448" s="202"/>
      <c r="K448" s="198"/>
    </row>
    <row r="449" spans="3:11" ht="15" customHeight="1" x14ac:dyDescent="0.25">
      <c r="C449" s="175"/>
      <c r="E449" s="199"/>
      <c r="F449" s="200"/>
      <c r="G449" s="215"/>
      <c r="H449" s="201"/>
      <c r="I449" s="201"/>
      <c r="J449" s="202"/>
      <c r="K449" s="198"/>
    </row>
    <row r="450" spans="3:11" ht="15" customHeight="1" x14ac:dyDescent="0.25">
      <c r="C450" s="175"/>
      <c r="E450" s="199"/>
      <c r="F450" s="200"/>
      <c r="G450" s="215"/>
      <c r="H450" s="201"/>
      <c r="I450" s="201"/>
      <c r="J450" s="202"/>
      <c r="K450" s="198"/>
    </row>
    <row r="451" spans="3:11" ht="15" customHeight="1" x14ac:dyDescent="0.25">
      <c r="C451" s="175"/>
      <c r="E451" s="199"/>
      <c r="F451" s="200"/>
      <c r="G451" s="215"/>
      <c r="H451" s="201"/>
      <c r="I451" s="201"/>
      <c r="J451" s="202"/>
      <c r="K451" s="198"/>
    </row>
    <row r="452" spans="3:11" ht="15" customHeight="1" x14ac:dyDescent="0.25">
      <c r="C452" s="175"/>
      <c r="E452" s="199"/>
      <c r="F452" s="200"/>
      <c r="G452" s="215"/>
      <c r="H452" s="201"/>
      <c r="I452" s="201"/>
      <c r="J452" s="202"/>
      <c r="K452" s="198"/>
    </row>
    <row r="453" spans="3:11" ht="15" customHeight="1" x14ac:dyDescent="0.25">
      <c r="C453" s="175"/>
      <c r="E453" s="199"/>
      <c r="F453" s="200"/>
      <c r="G453" s="215"/>
      <c r="H453" s="201"/>
      <c r="I453" s="201"/>
      <c r="J453" s="202"/>
      <c r="K453" s="198"/>
    </row>
    <row r="454" spans="3:11" ht="15" customHeight="1" x14ac:dyDescent="0.25">
      <c r="C454" s="175"/>
      <c r="E454" s="199"/>
      <c r="F454" s="200"/>
      <c r="G454" s="215"/>
      <c r="H454" s="201"/>
      <c r="I454" s="201"/>
      <c r="J454" s="202"/>
      <c r="K454" s="198"/>
    </row>
    <row r="455" spans="3:11" ht="15" customHeight="1" x14ac:dyDescent="0.25">
      <c r="C455" s="175"/>
      <c r="E455" s="199"/>
      <c r="F455" s="200"/>
      <c r="G455" s="215"/>
      <c r="H455" s="201"/>
      <c r="I455" s="201"/>
      <c r="J455" s="202"/>
      <c r="K455" s="198"/>
    </row>
    <row r="456" spans="3:11" ht="15" customHeight="1" x14ac:dyDescent="0.25">
      <c r="C456" s="175"/>
      <c r="E456" s="199"/>
      <c r="F456" s="200"/>
      <c r="G456" s="215"/>
      <c r="H456" s="201"/>
      <c r="I456" s="201"/>
      <c r="J456" s="202"/>
      <c r="K456" s="198"/>
    </row>
    <row r="457" spans="3:11" ht="15" customHeight="1" x14ac:dyDescent="0.25">
      <c r="C457" s="175"/>
      <c r="E457" s="199"/>
      <c r="F457" s="200"/>
      <c r="G457" s="215"/>
      <c r="H457" s="201"/>
      <c r="I457" s="201"/>
      <c r="J457" s="202"/>
      <c r="K457" s="198"/>
    </row>
    <row r="458" spans="3:11" ht="15" customHeight="1" x14ac:dyDescent="0.25">
      <c r="C458" s="175"/>
      <c r="E458" s="199"/>
      <c r="F458" s="200"/>
      <c r="G458" s="215"/>
      <c r="H458" s="201"/>
      <c r="I458" s="201"/>
      <c r="J458" s="202"/>
      <c r="K458" s="198"/>
    </row>
    <row r="459" spans="3:11" ht="15" customHeight="1" x14ac:dyDescent="0.25">
      <c r="C459" s="175"/>
      <c r="E459" s="199"/>
      <c r="F459" s="200"/>
      <c r="G459" s="215"/>
      <c r="H459" s="201"/>
      <c r="I459" s="201"/>
      <c r="J459" s="202"/>
      <c r="K459" s="198"/>
    </row>
    <row r="460" spans="3:11" ht="15" customHeight="1" x14ac:dyDescent="0.25">
      <c r="C460" s="175"/>
      <c r="E460" s="199"/>
      <c r="F460" s="200"/>
      <c r="G460" s="215"/>
      <c r="H460" s="201"/>
      <c r="I460" s="201"/>
      <c r="J460" s="202"/>
      <c r="K460" s="198"/>
    </row>
    <row r="461" spans="3:11" ht="15" customHeight="1" x14ac:dyDescent="0.25">
      <c r="C461" s="175"/>
      <c r="E461" s="199"/>
      <c r="F461" s="200"/>
      <c r="G461" s="215"/>
      <c r="H461" s="201"/>
      <c r="I461" s="201"/>
      <c r="J461" s="202"/>
      <c r="K461" s="198"/>
    </row>
    <row r="462" spans="3:11" ht="15" customHeight="1" x14ac:dyDescent="0.25">
      <c r="C462" s="175"/>
      <c r="E462" s="199"/>
      <c r="F462" s="200"/>
      <c r="G462" s="215"/>
      <c r="H462" s="201"/>
      <c r="I462" s="201"/>
      <c r="J462" s="202"/>
      <c r="K462" s="198"/>
    </row>
    <row r="463" spans="3:11" ht="15" customHeight="1" x14ac:dyDescent="0.25">
      <c r="C463" s="175"/>
      <c r="E463" s="199"/>
      <c r="F463" s="200"/>
      <c r="G463" s="215"/>
      <c r="H463" s="201"/>
      <c r="I463" s="201"/>
      <c r="J463" s="202"/>
      <c r="K463" s="198"/>
    </row>
    <row r="464" spans="3:11" ht="15" customHeight="1" x14ac:dyDescent="0.25">
      <c r="C464" s="175"/>
      <c r="E464" s="199"/>
      <c r="F464" s="200"/>
      <c r="G464" s="215"/>
      <c r="H464" s="201"/>
      <c r="I464" s="201"/>
      <c r="J464" s="202"/>
      <c r="K464" s="198"/>
    </row>
    <row r="465" spans="3:11" ht="15" customHeight="1" x14ac:dyDescent="0.25">
      <c r="C465" s="175"/>
      <c r="E465" s="199"/>
      <c r="F465" s="200"/>
      <c r="G465" s="215"/>
      <c r="H465" s="201"/>
      <c r="I465" s="201"/>
      <c r="J465" s="202"/>
      <c r="K465" s="198"/>
    </row>
    <row r="466" spans="3:11" ht="15" customHeight="1" x14ac:dyDescent="0.25">
      <c r="C466" s="175"/>
      <c r="E466" s="199"/>
      <c r="F466" s="200"/>
      <c r="G466" s="215"/>
      <c r="H466" s="201"/>
      <c r="I466" s="201"/>
      <c r="J466" s="202"/>
      <c r="K466" s="198"/>
    </row>
    <row r="467" spans="3:11" ht="15" customHeight="1" x14ac:dyDescent="0.25">
      <c r="C467" s="175"/>
      <c r="E467" s="199"/>
      <c r="F467" s="200"/>
      <c r="G467" s="215"/>
      <c r="H467" s="201"/>
      <c r="I467" s="201"/>
      <c r="J467" s="202"/>
      <c r="K467" s="198"/>
    </row>
    <row r="468" spans="3:11" ht="15" customHeight="1" x14ac:dyDescent="0.25">
      <c r="C468" s="175"/>
      <c r="E468" s="199"/>
      <c r="F468" s="200"/>
      <c r="G468" s="215"/>
      <c r="H468" s="201"/>
      <c r="I468" s="201"/>
      <c r="J468" s="202"/>
      <c r="K468" s="198"/>
    </row>
    <row r="469" spans="3:11" ht="15" customHeight="1" x14ac:dyDescent="0.25">
      <c r="C469" s="175"/>
      <c r="E469" s="199"/>
      <c r="F469" s="200"/>
      <c r="G469" s="215"/>
      <c r="H469" s="201"/>
      <c r="I469" s="201"/>
      <c r="J469" s="202"/>
      <c r="K469" s="198"/>
    </row>
    <row r="470" spans="3:11" ht="15" customHeight="1" x14ac:dyDescent="0.25">
      <c r="C470" s="175"/>
      <c r="E470" s="199"/>
      <c r="F470" s="200"/>
      <c r="G470" s="215"/>
      <c r="H470" s="201"/>
      <c r="I470" s="201"/>
      <c r="J470" s="202"/>
      <c r="K470" s="198"/>
    </row>
    <row r="471" spans="3:11" ht="15" customHeight="1" x14ac:dyDescent="0.25">
      <c r="C471" s="175"/>
      <c r="E471" s="199"/>
      <c r="F471" s="200"/>
      <c r="G471" s="215"/>
      <c r="H471" s="201"/>
      <c r="I471" s="201"/>
      <c r="J471" s="202"/>
      <c r="K471" s="198"/>
    </row>
    <row r="472" spans="3:11" ht="15" customHeight="1" x14ac:dyDescent="0.25">
      <c r="C472" s="175"/>
      <c r="E472" s="199"/>
      <c r="F472" s="200"/>
      <c r="G472" s="215"/>
      <c r="H472" s="201"/>
      <c r="I472" s="201"/>
      <c r="J472" s="202"/>
      <c r="K472" s="198"/>
    </row>
    <row r="473" spans="3:11" ht="15" customHeight="1" x14ac:dyDescent="0.25">
      <c r="C473" s="175"/>
      <c r="E473" s="199"/>
      <c r="F473" s="200"/>
      <c r="G473" s="215"/>
      <c r="H473" s="201"/>
      <c r="I473" s="201"/>
      <c r="J473" s="202"/>
      <c r="K473" s="198"/>
    </row>
    <row r="474" spans="3:11" ht="15" customHeight="1" x14ac:dyDescent="0.25">
      <c r="C474" s="175"/>
      <c r="E474" s="199"/>
      <c r="F474" s="200"/>
      <c r="G474" s="215"/>
      <c r="H474" s="201"/>
      <c r="I474" s="201"/>
      <c r="J474" s="202"/>
      <c r="K474" s="198"/>
    </row>
    <row r="475" spans="3:11" ht="15" customHeight="1" x14ac:dyDescent="0.25">
      <c r="C475" s="175"/>
      <c r="E475" s="199"/>
      <c r="F475" s="200"/>
      <c r="G475" s="215"/>
      <c r="H475" s="201"/>
      <c r="I475" s="201"/>
      <c r="J475" s="202"/>
      <c r="K475" s="198"/>
    </row>
    <row r="476" spans="3:11" ht="15" customHeight="1" x14ac:dyDescent="0.25">
      <c r="C476" s="175"/>
      <c r="E476" s="199"/>
      <c r="F476" s="200"/>
      <c r="G476" s="215"/>
      <c r="H476" s="201"/>
      <c r="I476" s="201"/>
      <c r="J476" s="202"/>
      <c r="K476" s="198"/>
    </row>
    <row r="477" spans="3:11" ht="15" customHeight="1" x14ac:dyDescent="0.25">
      <c r="C477" s="175"/>
      <c r="E477" s="199"/>
      <c r="F477" s="200"/>
      <c r="G477" s="215"/>
      <c r="H477" s="201"/>
      <c r="I477" s="201"/>
      <c r="J477" s="202"/>
      <c r="K477" s="198"/>
    </row>
    <row r="478" spans="3:11" ht="15" customHeight="1" x14ac:dyDescent="0.25">
      <c r="C478" s="175"/>
      <c r="E478" s="199"/>
      <c r="F478" s="200"/>
      <c r="G478" s="215"/>
      <c r="H478" s="201"/>
      <c r="I478" s="201"/>
      <c r="J478" s="202"/>
      <c r="K478" s="198"/>
    </row>
    <row r="479" spans="3:11" ht="15" customHeight="1" x14ac:dyDescent="0.25">
      <c r="C479" s="175"/>
      <c r="E479" s="199"/>
      <c r="F479" s="200"/>
      <c r="G479" s="215"/>
      <c r="H479" s="201"/>
      <c r="I479" s="201"/>
      <c r="J479" s="202"/>
      <c r="K479" s="198"/>
    </row>
    <row r="480" spans="3:11" ht="15" customHeight="1" x14ac:dyDescent="0.25">
      <c r="C480" s="175"/>
      <c r="E480" s="199"/>
      <c r="F480" s="200"/>
      <c r="G480" s="215"/>
      <c r="H480" s="201"/>
      <c r="I480" s="201"/>
      <c r="J480" s="202"/>
      <c r="K480" s="198"/>
    </row>
    <row r="481" spans="3:11" ht="15" customHeight="1" x14ac:dyDescent="0.25">
      <c r="C481" s="175"/>
      <c r="E481" s="199"/>
      <c r="F481" s="200"/>
      <c r="G481" s="215"/>
      <c r="H481" s="201"/>
      <c r="I481" s="201"/>
      <c r="J481" s="202"/>
      <c r="K481" s="198"/>
    </row>
    <row r="482" spans="3:11" ht="15" customHeight="1" x14ac:dyDescent="0.25">
      <c r="C482" s="175"/>
      <c r="E482" s="199"/>
      <c r="F482" s="200"/>
      <c r="G482" s="215"/>
      <c r="H482" s="201"/>
      <c r="I482" s="201"/>
      <c r="J482" s="202"/>
      <c r="K482" s="198"/>
    </row>
    <row r="483" spans="3:11" ht="15" customHeight="1" x14ac:dyDescent="0.25">
      <c r="C483" s="175"/>
      <c r="E483" s="199"/>
      <c r="F483" s="200"/>
      <c r="G483" s="215"/>
      <c r="H483" s="201"/>
      <c r="I483" s="201"/>
      <c r="J483" s="202"/>
      <c r="K483" s="198"/>
    </row>
    <row r="484" spans="3:11" ht="15" customHeight="1" x14ac:dyDescent="0.25">
      <c r="C484" s="175"/>
      <c r="E484" s="199"/>
      <c r="F484" s="200"/>
      <c r="G484" s="215"/>
      <c r="H484" s="201"/>
      <c r="I484" s="201"/>
      <c r="J484" s="202"/>
      <c r="K484" s="198"/>
    </row>
    <row r="485" spans="3:11" ht="15" customHeight="1" x14ac:dyDescent="0.25">
      <c r="C485" s="175"/>
      <c r="E485" s="199"/>
      <c r="F485" s="200"/>
      <c r="G485" s="215"/>
      <c r="H485" s="201"/>
      <c r="I485" s="201"/>
      <c r="J485" s="202"/>
      <c r="K485" s="198"/>
    </row>
    <row r="486" spans="3:11" ht="15" customHeight="1" x14ac:dyDescent="0.25">
      <c r="C486" s="175"/>
      <c r="E486" s="199"/>
      <c r="F486" s="200"/>
      <c r="G486" s="215"/>
      <c r="H486" s="201"/>
      <c r="I486" s="201"/>
      <c r="J486" s="202"/>
      <c r="K486" s="198"/>
    </row>
    <row r="487" spans="3:11" ht="15" customHeight="1" x14ac:dyDescent="0.25">
      <c r="C487" s="175"/>
      <c r="E487" s="199"/>
      <c r="F487" s="200"/>
      <c r="G487" s="215"/>
      <c r="H487" s="201"/>
      <c r="I487" s="201"/>
      <c r="J487" s="202"/>
      <c r="K487" s="198"/>
    </row>
    <row r="488" spans="3:11" ht="15" customHeight="1" x14ac:dyDescent="0.25">
      <c r="C488" s="175"/>
      <c r="E488" s="199"/>
      <c r="F488" s="200"/>
      <c r="G488" s="215"/>
      <c r="H488" s="201"/>
      <c r="I488" s="201"/>
      <c r="J488" s="202"/>
      <c r="K488" s="198"/>
    </row>
    <row r="489" spans="3:11" ht="15" customHeight="1" x14ac:dyDescent="0.25">
      <c r="C489" s="175"/>
      <c r="E489" s="199"/>
      <c r="F489" s="200"/>
      <c r="G489" s="215"/>
      <c r="H489" s="201"/>
      <c r="I489" s="201"/>
      <c r="J489" s="202"/>
      <c r="K489" s="198"/>
    </row>
    <row r="490" spans="3:11" ht="15" customHeight="1" x14ac:dyDescent="0.25">
      <c r="C490" s="175"/>
      <c r="E490" s="199"/>
      <c r="F490" s="200"/>
      <c r="G490" s="215"/>
      <c r="H490" s="201"/>
      <c r="I490" s="201"/>
      <c r="J490" s="202"/>
      <c r="K490" s="198"/>
    </row>
    <row r="491" spans="3:11" ht="15" customHeight="1" x14ac:dyDescent="0.25">
      <c r="C491" s="175"/>
      <c r="E491" s="199"/>
      <c r="F491" s="200"/>
      <c r="G491" s="215"/>
      <c r="H491" s="201"/>
      <c r="I491" s="201"/>
      <c r="J491" s="202"/>
      <c r="K491" s="198"/>
    </row>
    <row r="492" spans="3:11" ht="15" customHeight="1" x14ac:dyDescent="0.25">
      <c r="C492" s="175"/>
      <c r="E492" s="199"/>
      <c r="F492" s="200"/>
      <c r="G492" s="215"/>
      <c r="H492" s="201"/>
      <c r="I492" s="201"/>
      <c r="J492" s="202"/>
      <c r="K492" s="198"/>
    </row>
    <row r="493" spans="3:11" ht="15" customHeight="1" x14ac:dyDescent="0.25">
      <c r="C493" s="175"/>
      <c r="E493" s="199"/>
      <c r="F493" s="200"/>
      <c r="G493" s="215"/>
      <c r="H493" s="201"/>
      <c r="I493" s="201"/>
      <c r="J493" s="202"/>
      <c r="K493" s="198"/>
    </row>
    <row r="494" spans="3:11" ht="15" customHeight="1" x14ac:dyDescent="0.25">
      <c r="C494" s="175"/>
      <c r="E494" s="199"/>
      <c r="F494" s="200"/>
      <c r="G494" s="215"/>
      <c r="H494" s="201"/>
      <c r="I494" s="201"/>
      <c r="J494" s="202"/>
      <c r="K494" s="198"/>
    </row>
    <row r="495" spans="3:11" ht="15" customHeight="1" x14ac:dyDescent="0.25">
      <c r="C495" s="175"/>
      <c r="E495" s="199"/>
      <c r="F495" s="200"/>
      <c r="G495" s="215"/>
      <c r="H495" s="201"/>
      <c r="I495" s="201"/>
      <c r="J495" s="202"/>
      <c r="K495" s="198"/>
    </row>
    <row r="496" spans="3:11" ht="15" customHeight="1" x14ac:dyDescent="0.25">
      <c r="C496" s="175"/>
      <c r="E496" s="199"/>
      <c r="F496" s="200"/>
      <c r="G496" s="215"/>
      <c r="H496" s="201"/>
      <c r="I496" s="201"/>
      <c r="J496" s="202"/>
      <c r="K496" s="198"/>
    </row>
    <row r="497" spans="3:11" ht="15" customHeight="1" x14ac:dyDescent="0.25">
      <c r="C497" s="175"/>
      <c r="E497" s="199"/>
      <c r="F497" s="200"/>
      <c r="G497" s="215"/>
      <c r="H497" s="201"/>
      <c r="I497" s="201"/>
      <c r="J497" s="202"/>
      <c r="K497" s="198"/>
    </row>
    <row r="498" spans="3:11" ht="15" customHeight="1" x14ac:dyDescent="0.25">
      <c r="C498" s="175"/>
      <c r="E498" s="199"/>
      <c r="F498" s="200"/>
      <c r="G498" s="215"/>
      <c r="H498" s="201"/>
      <c r="I498" s="201"/>
      <c r="J498" s="202"/>
      <c r="K498" s="198"/>
    </row>
    <row r="499" spans="3:11" ht="15" customHeight="1" x14ac:dyDescent="0.25">
      <c r="C499" s="175"/>
      <c r="E499" s="199"/>
      <c r="F499" s="200"/>
      <c r="G499" s="215"/>
      <c r="H499" s="201"/>
      <c r="I499" s="201"/>
      <c r="J499" s="202"/>
      <c r="K499" s="198"/>
    </row>
    <row r="500" spans="3:11" ht="15" customHeight="1" x14ac:dyDescent="0.25">
      <c r="C500" s="175"/>
      <c r="E500" s="199"/>
      <c r="F500" s="200"/>
      <c r="G500" s="215"/>
      <c r="H500" s="201"/>
      <c r="I500" s="201"/>
      <c r="J500" s="202"/>
      <c r="K500" s="198"/>
    </row>
    <row r="501" spans="3:11" ht="15" customHeight="1" x14ac:dyDescent="0.25">
      <c r="C501" s="175"/>
      <c r="E501" s="199"/>
      <c r="F501" s="200"/>
      <c r="G501" s="215"/>
      <c r="H501" s="201"/>
      <c r="I501" s="201"/>
      <c r="J501" s="202"/>
      <c r="K501" s="198"/>
    </row>
    <row r="502" spans="3:11" ht="15" customHeight="1" x14ac:dyDescent="0.25">
      <c r="C502" s="175"/>
      <c r="E502" s="199"/>
      <c r="F502" s="200"/>
      <c r="G502" s="215"/>
      <c r="H502" s="201"/>
      <c r="I502" s="201"/>
      <c r="J502" s="202"/>
      <c r="K502" s="198"/>
    </row>
    <row r="503" spans="3:11" ht="15" customHeight="1" x14ac:dyDescent="0.25">
      <c r="C503" s="175"/>
      <c r="E503" s="199"/>
      <c r="F503" s="200"/>
      <c r="G503" s="215"/>
      <c r="H503" s="201"/>
      <c r="I503" s="201"/>
      <c r="J503" s="202"/>
      <c r="K503" s="198"/>
    </row>
    <row r="504" spans="3:11" ht="15" customHeight="1" x14ac:dyDescent="0.25">
      <c r="C504" s="175"/>
      <c r="E504" s="199"/>
      <c r="F504" s="200"/>
      <c r="G504" s="215"/>
      <c r="H504" s="201"/>
      <c r="I504" s="201"/>
      <c r="J504" s="202"/>
      <c r="K504" s="198"/>
    </row>
    <row r="505" spans="3:11" ht="15" customHeight="1" x14ac:dyDescent="0.25">
      <c r="C505" s="175"/>
      <c r="E505" s="199"/>
      <c r="F505" s="200"/>
      <c r="G505" s="215"/>
      <c r="H505" s="201"/>
      <c r="I505" s="201"/>
      <c r="J505" s="202"/>
      <c r="K505" s="198"/>
    </row>
    <row r="506" spans="3:11" ht="15" customHeight="1" x14ac:dyDescent="0.25">
      <c r="C506" s="175"/>
      <c r="E506" s="199"/>
      <c r="F506" s="200"/>
      <c r="G506" s="215"/>
      <c r="H506" s="201"/>
      <c r="I506" s="201"/>
      <c r="J506" s="202"/>
      <c r="K506" s="198"/>
    </row>
    <row r="507" spans="3:11" ht="15" customHeight="1" x14ac:dyDescent="0.25">
      <c r="C507" s="175"/>
      <c r="E507" s="199"/>
      <c r="F507" s="200"/>
      <c r="G507" s="215"/>
      <c r="H507" s="201"/>
      <c r="I507" s="201"/>
      <c r="J507" s="202"/>
      <c r="K507" s="198"/>
    </row>
    <row r="508" spans="3:11" ht="15" customHeight="1" x14ac:dyDescent="0.25">
      <c r="C508" s="175"/>
      <c r="E508" s="199"/>
      <c r="F508" s="200"/>
      <c r="G508" s="215"/>
      <c r="H508" s="201"/>
      <c r="I508" s="201"/>
      <c r="J508" s="202"/>
      <c r="K508" s="198"/>
    </row>
    <row r="509" spans="3:11" ht="15" customHeight="1" x14ac:dyDescent="0.25">
      <c r="C509" s="175"/>
      <c r="E509" s="199"/>
      <c r="F509" s="200"/>
      <c r="G509" s="215"/>
      <c r="H509" s="201"/>
      <c r="I509" s="201"/>
      <c r="J509" s="202"/>
      <c r="K509" s="198"/>
    </row>
    <row r="510" spans="3:11" ht="15" customHeight="1" x14ac:dyDescent="0.25">
      <c r="C510" s="175"/>
      <c r="E510" s="199"/>
      <c r="F510" s="200"/>
      <c r="G510" s="215"/>
      <c r="H510" s="201"/>
      <c r="I510" s="201"/>
      <c r="J510" s="202"/>
      <c r="K510" s="198"/>
    </row>
    <row r="511" spans="3:11" ht="15" customHeight="1" x14ac:dyDescent="0.25">
      <c r="C511" s="175"/>
      <c r="E511" s="199"/>
      <c r="F511" s="200"/>
      <c r="G511" s="215"/>
      <c r="H511" s="201"/>
      <c r="I511" s="201"/>
      <c r="J511" s="202"/>
      <c r="K511" s="198"/>
    </row>
    <row r="512" spans="3:11" ht="15" customHeight="1" x14ac:dyDescent="0.25">
      <c r="C512" s="175"/>
      <c r="E512" s="199"/>
      <c r="F512" s="200"/>
      <c r="G512" s="215"/>
      <c r="H512" s="201"/>
      <c r="I512" s="201"/>
      <c r="J512" s="202"/>
      <c r="K512" s="198"/>
    </row>
    <row r="513" spans="3:11" ht="15" customHeight="1" x14ac:dyDescent="0.25">
      <c r="C513" s="175"/>
      <c r="E513" s="199"/>
      <c r="F513" s="200"/>
      <c r="G513" s="215"/>
      <c r="H513" s="201"/>
      <c r="I513" s="201"/>
      <c r="J513" s="202"/>
      <c r="K513" s="198"/>
    </row>
    <row r="514" spans="3:11" ht="15" customHeight="1" x14ac:dyDescent="0.25">
      <c r="C514" s="175"/>
      <c r="E514" s="199"/>
      <c r="F514" s="200"/>
      <c r="G514" s="215"/>
      <c r="H514" s="201"/>
      <c r="I514" s="201"/>
      <c r="J514" s="202"/>
      <c r="K514" s="198"/>
    </row>
    <row r="515" spans="3:11" ht="15" customHeight="1" x14ac:dyDescent="0.25">
      <c r="C515" s="175"/>
      <c r="E515" s="199"/>
      <c r="F515" s="200"/>
      <c r="G515" s="215"/>
      <c r="H515" s="201"/>
      <c r="I515" s="201"/>
      <c r="J515" s="202"/>
      <c r="K515" s="198"/>
    </row>
    <row r="516" spans="3:11" ht="15" customHeight="1" x14ac:dyDescent="0.25">
      <c r="C516" s="175"/>
      <c r="E516" s="199"/>
      <c r="F516" s="200"/>
      <c r="G516" s="215"/>
      <c r="H516" s="201"/>
      <c r="I516" s="201"/>
      <c r="J516" s="202"/>
      <c r="K516" s="198"/>
    </row>
    <row r="517" spans="3:11" ht="15" customHeight="1" x14ac:dyDescent="0.25">
      <c r="C517" s="175"/>
      <c r="E517" s="199"/>
      <c r="F517" s="200"/>
      <c r="G517" s="215"/>
      <c r="H517" s="201"/>
      <c r="I517" s="201"/>
      <c r="J517" s="202"/>
      <c r="K517" s="198"/>
    </row>
    <row r="518" spans="3:11" ht="15" customHeight="1" x14ac:dyDescent="0.25">
      <c r="C518" s="175"/>
      <c r="E518" s="199"/>
      <c r="F518" s="200"/>
      <c r="G518" s="215"/>
      <c r="H518" s="201"/>
      <c r="I518" s="201"/>
      <c r="J518" s="202"/>
      <c r="K518" s="198"/>
    </row>
    <row r="519" spans="3:11" ht="15" customHeight="1" x14ac:dyDescent="0.25">
      <c r="C519" s="175"/>
      <c r="E519" s="199"/>
      <c r="F519" s="200"/>
      <c r="G519" s="215"/>
      <c r="H519" s="201"/>
      <c r="I519" s="201"/>
      <c r="J519" s="202"/>
      <c r="K519" s="198"/>
    </row>
    <row r="520" spans="3:11" ht="15" customHeight="1" x14ac:dyDescent="0.25">
      <c r="C520" s="175"/>
      <c r="E520" s="199"/>
      <c r="F520" s="200"/>
      <c r="G520" s="215"/>
      <c r="H520" s="201"/>
      <c r="I520" s="201"/>
      <c r="J520" s="202"/>
      <c r="K520" s="198"/>
    </row>
    <row r="521" spans="3:11" ht="15" customHeight="1" x14ac:dyDescent="0.25">
      <c r="C521" s="175"/>
      <c r="E521" s="199"/>
      <c r="F521" s="200"/>
      <c r="G521" s="215"/>
      <c r="H521" s="201"/>
      <c r="I521" s="201"/>
      <c r="J521" s="202"/>
      <c r="K521" s="198"/>
    </row>
    <row r="522" spans="3:11" ht="15" customHeight="1" x14ac:dyDescent="0.25">
      <c r="C522" s="175"/>
      <c r="E522" s="199"/>
      <c r="F522" s="200"/>
      <c r="G522" s="215"/>
      <c r="H522" s="201"/>
      <c r="I522" s="201"/>
      <c r="J522" s="202"/>
      <c r="K522" s="198"/>
    </row>
    <row r="523" spans="3:11" ht="15" customHeight="1" x14ac:dyDescent="0.25">
      <c r="C523" s="175"/>
      <c r="E523" s="199"/>
      <c r="F523" s="200"/>
      <c r="G523" s="215"/>
      <c r="H523" s="201"/>
      <c r="I523" s="201"/>
      <c r="J523" s="202"/>
      <c r="K523" s="198"/>
    </row>
    <row r="524" spans="3:11" ht="15" customHeight="1" x14ac:dyDescent="0.25">
      <c r="C524" s="175"/>
      <c r="E524" s="199"/>
      <c r="F524" s="200"/>
      <c r="G524" s="215"/>
      <c r="H524" s="201"/>
      <c r="I524" s="201"/>
      <c r="J524" s="202"/>
      <c r="K524" s="198"/>
    </row>
    <row r="525" spans="3:11" ht="15" customHeight="1" x14ac:dyDescent="0.25">
      <c r="C525" s="175"/>
      <c r="E525" s="199"/>
      <c r="F525" s="200"/>
      <c r="G525" s="215"/>
      <c r="H525" s="201"/>
      <c r="I525" s="201"/>
      <c r="J525" s="202"/>
      <c r="K525" s="198"/>
    </row>
    <row r="526" spans="3:11" ht="15" customHeight="1" x14ac:dyDescent="0.25">
      <c r="C526" s="175"/>
      <c r="E526" s="199"/>
      <c r="F526" s="200"/>
      <c r="G526" s="215"/>
      <c r="H526" s="201"/>
      <c r="I526" s="201"/>
      <c r="J526" s="202"/>
      <c r="K526" s="198"/>
    </row>
    <row r="527" spans="3:11" ht="15" customHeight="1" x14ac:dyDescent="0.25">
      <c r="C527" s="175"/>
      <c r="E527" s="199"/>
      <c r="F527" s="200"/>
      <c r="G527" s="215"/>
      <c r="H527" s="201"/>
      <c r="I527" s="201"/>
      <c r="J527" s="202"/>
      <c r="K527" s="198"/>
    </row>
    <row r="528" spans="3:11" ht="15" customHeight="1" x14ac:dyDescent="0.25">
      <c r="C528" s="175"/>
      <c r="E528" s="199"/>
      <c r="F528" s="200"/>
      <c r="G528" s="215"/>
      <c r="H528" s="201"/>
      <c r="I528" s="201"/>
      <c r="J528" s="202"/>
      <c r="K528" s="198"/>
    </row>
    <row r="529" spans="3:11" ht="15" customHeight="1" x14ac:dyDescent="0.25">
      <c r="C529" s="175"/>
      <c r="E529" s="199"/>
      <c r="F529" s="200"/>
      <c r="G529" s="215"/>
      <c r="H529" s="201"/>
      <c r="I529" s="201"/>
      <c r="J529" s="202"/>
      <c r="K529" s="198"/>
    </row>
    <row r="530" spans="3:11" ht="15" customHeight="1" x14ac:dyDescent="0.25">
      <c r="C530" s="175"/>
      <c r="E530" s="199"/>
      <c r="F530" s="200"/>
      <c r="G530" s="215"/>
      <c r="H530" s="201"/>
      <c r="I530" s="201"/>
      <c r="J530" s="202"/>
      <c r="K530" s="198"/>
    </row>
    <row r="531" spans="3:11" ht="15" customHeight="1" x14ac:dyDescent="0.25">
      <c r="C531" s="175"/>
      <c r="E531" s="199"/>
      <c r="F531" s="200"/>
      <c r="G531" s="215"/>
      <c r="H531" s="201"/>
      <c r="I531" s="201"/>
      <c r="J531" s="202"/>
      <c r="K531" s="198"/>
    </row>
    <row r="532" spans="3:11" ht="15" customHeight="1" x14ac:dyDescent="0.25">
      <c r="C532" s="175"/>
      <c r="E532" s="199"/>
      <c r="F532" s="200"/>
      <c r="G532" s="215"/>
      <c r="H532" s="201"/>
      <c r="I532" s="201"/>
      <c r="J532" s="202"/>
      <c r="K532" s="198"/>
    </row>
    <row r="533" spans="3:11" ht="15" customHeight="1" x14ac:dyDescent="0.25">
      <c r="C533" s="175"/>
      <c r="E533" s="199"/>
      <c r="F533" s="200"/>
      <c r="G533" s="215"/>
      <c r="H533" s="201"/>
      <c r="I533" s="201"/>
      <c r="J533" s="202"/>
      <c r="K533" s="198"/>
    </row>
    <row r="534" spans="3:11" ht="15" customHeight="1" x14ac:dyDescent="0.25">
      <c r="C534" s="175"/>
      <c r="E534" s="199"/>
      <c r="F534" s="200"/>
      <c r="G534" s="215"/>
      <c r="H534" s="201"/>
      <c r="I534" s="201"/>
      <c r="J534" s="202"/>
      <c r="K534" s="198"/>
    </row>
    <row r="535" spans="3:11" ht="15" customHeight="1" x14ac:dyDescent="0.25">
      <c r="C535" s="175"/>
      <c r="E535" s="199"/>
      <c r="F535" s="200"/>
      <c r="G535" s="215"/>
      <c r="H535" s="201"/>
      <c r="I535" s="201"/>
      <c r="J535" s="202"/>
      <c r="K535" s="198"/>
    </row>
    <row r="536" spans="3:11" ht="15" customHeight="1" x14ac:dyDescent="0.25">
      <c r="C536" s="175"/>
      <c r="E536" s="199"/>
      <c r="F536" s="200"/>
      <c r="G536" s="215"/>
      <c r="H536" s="201"/>
      <c r="I536" s="201"/>
      <c r="J536" s="202"/>
      <c r="K536" s="198"/>
    </row>
    <row r="537" spans="3:11" ht="15" customHeight="1" x14ac:dyDescent="0.25">
      <c r="C537" s="175"/>
      <c r="E537" s="199"/>
      <c r="F537" s="200"/>
      <c r="G537" s="215"/>
      <c r="H537" s="201"/>
      <c r="I537" s="201"/>
      <c r="J537" s="202"/>
      <c r="K537" s="198"/>
    </row>
    <row r="538" spans="3:11" ht="15" customHeight="1" x14ac:dyDescent="0.25">
      <c r="C538" s="175"/>
      <c r="E538" s="199"/>
      <c r="F538" s="200"/>
      <c r="G538" s="215"/>
      <c r="H538" s="201"/>
      <c r="I538" s="201"/>
      <c r="J538" s="202"/>
      <c r="K538" s="198"/>
    </row>
    <row r="539" spans="3:11" ht="15" customHeight="1" x14ac:dyDescent="0.25">
      <c r="C539" s="175"/>
      <c r="E539" s="199"/>
      <c r="F539" s="200"/>
      <c r="G539" s="215"/>
      <c r="H539" s="201"/>
      <c r="I539" s="201"/>
      <c r="J539" s="202"/>
      <c r="K539" s="198"/>
    </row>
    <row r="540" spans="3:11" ht="15" customHeight="1" x14ac:dyDescent="0.25">
      <c r="C540" s="175"/>
      <c r="E540" s="199"/>
      <c r="F540" s="200"/>
      <c r="G540" s="215"/>
      <c r="H540" s="201"/>
      <c r="I540" s="201"/>
      <c r="J540" s="202"/>
      <c r="K540" s="198"/>
    </row>
    <row r="541" spans="3:11" ht="15" customHeight="1" x14ac:dyDescent="0.25">
      <c r="C541" s="175"/>
      <c r="E541" s="199"/>
      <c r="F541" s="200"/>
      <c r="G541" s="215"/>
      <c r="H541" s="201"/>
      <c r="I541" s="201"/>
      <c r="J541" s="202"/>
      <c r="K541" s="198"/>
    </row>
    <row r="542" spans="3:11" ht="15" customHeight="1" x14ac:dyDescent="0.25">
      <c r="C542" s="175"/>
      <c r="E542" s="199"/>
      <c r="F542" s="200"/>
      <c r="G542" s="215"/>
      <c r="H542" s="201"/>
      <c r="I542" s="201"/>
      <c r="J542" s="202"/>
      <c r="K542" s="198"/>
    </row>
    <row r="543" spans="3:11" ht="15" customHeight="1" x14ac:dyDescent="0.25">
      <c r="C543" s="175"/>
      <c r="E543" s="199"/>
      <c r="F543" s="200"/>
      <c r="G543" s="215"/>
      <c r="H543" s="201"/>
      <c r="I543" s="201"/>
      <c r="J543" s="202"/>
      <c r="K543" s="198"/>
    </row>
    <row r="544" spans="3:11" ht="15" customHeight="1" x14ac:dyDescent="0.25">
      <c r="C544" s="175"/>
      <c r="E544" s="199"/>
      <c r="F544" s="200"/>
      <c r="G544" s="215"/>
      <c r="H544" s="201"/>
      <c r="I544" s="201"/>
      <c r="J544" s="202"/>
      <c r="K544" s="198"/>
    </row>
    <row r="545" spans="3:11" ht="15" customHeight="1" x14ac:dyDescent="0.25">
      <c r="C545" s="175"/>
      <c r="E545" s="199"/>
      <c r="F545" s="200"/>
      <c r="G545" s="215"/>
      <c r="H545" s="201"/>
      <c r="I545" s="201"/>
      <c r="J545" s="202"/>
      <c r="K545" s="198"/>
    </row>
    <row r="546" spans="3:11" ht="15" customHeight="1" x14ac:dyDescent="0.25">
      <c r="C546" s="175"/>
      <c r="E546" s="199"/>
      <c r="F546" s="200"/>
      <c r="G546" s="215"/>
      <c r="H546" s="201"/>
      <c r="I546" s="201"/>
      <c r="J546" s="202"/>
      <c r="K546" s="198"/>
    </row>
    <row r="547" spans="3:11" ht="15" customHeight="1" x14ac:dyDescent="0.25">
      <c r="C547" s="175"/>
      <c r="E547" s="199"/>
      <c r="F547" s="200"/>
      <c r="G547" s="215"/>
      <c r="H547" s="201"/>
      <c r="I547" s="201"/>
      <c r="J547" s="202"/>
      <c r="K547" s="198"/>
    </row>
    <row r="548" spans="3:11" ht="15" customHeight="1" x14ac:dyDescent="0.25">
      <c r="C548" s="175"/>
      <c r="E548" s="199"/>
      <c r="F548" s="200"/>
      <c r="G548" s="215"/>
      <c r="H548" s="201"/>
      <c r="I548" s="201"/>
      <c r="J548" s="202"/>
      <c r="K548" s="198"/>
    </row>
    <row r="549" spans="3:11" ht="15" customHeight="1" x14ac:dyDescent="0.25">
      <c r="C549" s="175"/>
      <c r="E549" s="199"/>
      <c r="F549" s="200"/>
      <c r="G549" s="215"/>
      <c r="H549" s="201"/>
      <c r="I549" s="201"/>
      <c r="J549" s="202"/>
      <c r="K549" s="198"/>
    </row>
    <row r="550" spans="3:11" ht="15" customHeight="1" x14ac:dyDescent="0.25">
      <c r="C550" s="175"/>
      <c r="E550" s="199"/>
      <c r="F550" s="200"/>
      <c r="G550" s="215"/>
      <c r="H550" s="201"/>
      <c r="I550" s="201"/>
      <c r="J550" s="202"/>
      <c r="K550" s="198"/>
    </row>
    <row r="551" spans="3:11" ht="15" customHeight="1" x14ac:dyDescent="0.25">
      <c r="C551" s="175"/>
      <c r="E551" s="199"/>
      <c r="F551" s="200"/>
      <c r="G551" s="215"/>
      <c r="H551" s="201"/>
      <c r="I551" s="201"/>
      <c r="J551" s="202"/>
      <c r="K551" s="198"/>
    </row>
    <row r="552" spans="3:11" ht="15" customHeight="1" x14ac:dyDescent="0.25">
      <c r="C552" s="175"/>
      <c r="E552" s="199"/>
      <c r="F552" s="200"/>
      <c r="G552" s="215"/>
      <c r="H552" s="201"/>
      <c r="I552" s="201"/>
      <c r="J552" s="202"/>
      <c r="K552" s="198"/>
    </row>
    <row r="553" spans="3:11" ht="15" customHeight="1" x14ac:dyDescent="0.25">
      <c r="C553" s="175"/>
      <c r="E553" s="199"/>
      <c r="F553" s="200"/>
      <c r="G553" s="215"/>
      <c r="H553" s="201"/>
      <c r="I553" s="201"/>
      <c r="J553" s="202"/>
      <c r="K553" s="198"/>
    </row>
    <row r="554" spans="3:11" ht="15" customHeight="1" x14ac:dyDescent="0.25">
      <c r="C554" s="175"/>
      <c r="E554" s="199"/>
      <c r="F554" s="200"/>
      <c r="G554" s="215"/>
      <c r="H554" s="201"/>
      <c r="I554" s="201"/>
      <c r="J554" s="202"/>
      <c r="K554" s="198"/>
    </row>
    <row r="555" spans="3:11" ht="15" customHeight="1" x14ac:dyDescent="0.25">
      <c r="C555" s="175"/>
      <c r="E555" s="199"/>
      <c r="F555" s="200"/>
      <c r="G555" s="215"/>
      <c r="H555" s="201"/>
      <c r="I555" s="201"/>
      <c r="J555" s="202"/>
      <c r="K555" s="198"/>
    </row>
    <row r="556" spans="3:11" ht="15" customHeight="1" x14ac:dyDescent="0.25">
      <c r="C556" s="175"/>
      <c r="E556" s="199"/>
      <c r="F556" s="200"/>
      <c r="G556" s="215"/>
      <c r="H556" s="201"/>
      <c r="I556" s="201"/>
      <c r="J556" s="202"/>
      <c r="K556" s="198"/>
    </row>
    <row r="557" spans="3:11" ht="15" customHeight="1" x14ac:dyDescent="0.25">
      <c r="C557" s="175"/>
      <c r="E557" s="199"/>
      <c r="F557" s="200"/>
      <c r="G557" s="215"/>
      <c r="H557" s="201"/>
      <c r="I557" s="201"/>
      <c r="J557" s="202"/>
      <c r="K557" s="198"/>
    </row>
    <row r="558" spans="3:11" ht="15" customHeight="1" x14ac:dyDescent="0.25">
      <c r="C558" s="175"/>
      <c r="E558" s="199"/>
      <c r="F558" s="200"/>
      <c r="G558" s="215"/>
      <c r="H558" s="201"/>
      <c r="I558" s="201"/>
      <c r="J558" s="202"/>
      <c r="K558" s="198"/>
    </row>
    <row r="559" spans="3:11" ht="15" customHeight="1" x14ac:dyDescent="0.25">
      <c r="C559" s="175"/>
      <c r="E559" s="199"/>
      <c r="F559" s="200"/>
      <c r="G559" s="215"/>
      <c r="H559" s="201"/>
      <c r="I559" s="201"/>
      <c r="J559" s="202"/>
      <c r="K559" s="198"/>
    </row>
    <row r="560" spans="3:11" ht="15" customHeight="1" x14ac:dyDescent="0.25">
      <c r="C560" s="175"/>
      <c r="E560" s="199"/>
      <c r="F560" s="200"/>
      <c r="G560" s="215"/>
      <c r="H560" s="201"/>
      <c r="I560" s="201"/>
      <c r="J560" s="202"/>
      <c r="K560" s="198"/>
    </row>
    <row r="561" spans="3:11" ht="15" customHeight="1" x14ac:dyDescent="0.25">
      <c r="C561" s="175"/>
      <c r="E561" s="199"/>
      <c r="F561" s="200"/>
      <c r="G561" s="215"/>
      <c r="H561" s="201"/>
      <c r="I561" s="201"/>
      <c r="J561" s="202"/>
      <c r="K561" s="198"/>
    </row>
    <row r="562" spans="3:11" ht="15" customHeight="1" x14ac:dyDescent="0.25">
      <c r="C562" s="175"/>
      <c r="E562" s="199"/>
      <c r="F562" s="200"/>
      <c r="G562" s="215"/>
      <c r="H562" s="201"/>
      <c r="I562" s="201"/>
      <c r="J562" s="202"/>
      <c r="K562" s="198"/>
    </row>
    <row r="563" spans="3:11" ht="15" customHeight="1" x14ac:dyDescent="0.25">
      <c r="C563" s="175"/>
      <c r="E563" s="199"/>
      <c r="F563" s="200"/>
      <c r="G563" s="215"/>
      <c r="H563" s="201"/>
      <c r="I563" s="201"/>
      <c r="J563" s="202"/>
      <c r="K563" s="198"/>
    </row>
    <row r="564" spans="3:11" ht="15" customHeight="1" x14ac:dyDescent="0.25">
      <c r="C564" s="175"/>
      <c r="E564" s="199"/>
      <c r="F564" s="200"/>
      <c r="G564" s="215"/>
      <c r="H564" s="201"/>
      <c r="I564" s="201"/>
      <c r="J564" s="202"/>
      <c r="K564" s="198"/>
    </row>
    <row r="565" spans="3:11" ht="15" customHeight="1" x14ac:dyDescent="0.25">
      <c r="C565" s="175"/>
      <c r="E565" s="199"/>
      <c r="F565" s="200"/>
      <c r="G565" s="215"/>
      <c r="H565" s="201"/>
      <c r="I565" s="201"/>
      <c r="J565" s="202"/>
      <c r="K565" s="198"/>
    </row>
    <row r="566" spans="3:11" ht="15" customHeight="1" x14ac:dyDescent="0.25">
      <c r="C566" s="175"/>
      <c r="E566" s="199"/>
      <c r="F566" s="200"/>
      <c r="G566" s="215"/>
      <c r="H566" s="201"/>
      <c r="I566" s="201"/>
      <c r="J566" s="202"/>
      <c r="K566" s="198"/>
    </row>
    <row r="567" spans="3:11" ht="15" customHeight="1" x14ac:dyDescent="0.25">
      <c r="C567" s="175"/>
      <c r="E567" s="199"/>
      <c r="F567" s="200"/>
      <c r="G567" s="215"/>
      <c r="H567" s="201"/>
      <c r="I567" s="201"/>
      <c r="J567" s="202"/>
      <c r="K567" s="198"/>
    </row>
    <row r="568" spans="3:11" ht="15" customHeight="1" x14ac:dyDescent="0.25">
      <c r="C568" s="175"/>
      <c r="E568" s="199"/>
      <c r="F568" s="200"/>
      <c r="G568" s="215"/>
      <c r="H568" s="201"/>
      <c r="I568" s="201"/>
      <c r="J568" s="202"/>
      <c r="K568" s="198"/>
    </row>
    <row r="569" spans="3:11" ht="15" customHeight="1" x14ac:dyDescent="0.25">
      <c r="C569" s="175"/>
      <c r="E569" s="199"/>
      <c r="F569" s="200"/>
      <c r="G569" s="215"/>
      <c r="H569" s="201"/>
      <c r="I569" s="201"/>
      <c r="J569" s="202"/>
      <c r="K569" s="198"/>
    </row>
    <row r="570" spans="3:11" ht="15" customHeight="1" x14ac:dyDescent="0.25">
      <c r="C570" s="175"/>
      <c r="E570" s="199"/>
      <c r="F570" s="200"/>
      <c r="G570" s="215"/>
      <c r="H570" s="201"/>
      <c r="I570" s="201"/>
      <c r="J570" s="202"/>
      <c r="K570" s="198"/>
    </row>
    <row r="571" spans="3:11" ht="15" customHeight="1" x14ac:dyDescent="0.25">
      <c r="C571" s="175"/>
      <c r="E571" s="199"/>
      <c r="F571" s="200"/>
      <c r="G571" s="215"/>
      <c r="H571" s="201"/>
      <c r="I571" s="201"/>
      <c r="J571" s="202"/>
      <c r="K571" s="198"/>
    </row>
    <row r="572" spans="3:11" ht="15" customHeight="1" x14ac:dyDescent="0.25">
      <c r="C572" s="175"/>
      <c r="E572" s="199"/>
      <c r="F572" s="200"/>
      <c r="G572" s="215"/>
      <c r="H572" s="201"/>
      <c r="I572" s="201"/>
      <c r="J572" s="202"/>
      <c r="K572" s="198"/>
    </row>
    <row r="573" spans="3:11" ht="15" customHeight="1" x14ac:dyDescent="0.25">
      <c r="C573" s="175"/>
      <c r="E573" s="199"/>
      <c r="F573" s="200"/>
      <c r="G573" s="215"/>
      <c r="H573" s="201"/>
      <c r="I573" s="201"/>
      <c r="J573" s="202"/>
      <c r="K573" s="198"/>
    </row>
    <row r="574" spans="3:11" ht="15" customHeight="1" x14ac:dyDescent="0.25">
      <c r="C574" s="175"/>
      <c r="E574" s="199"/>
      <c r="F574" s="200"/>
      <c r="G574" s="215"/>
      <c r="H574" s="201"/>
      <c r="I574" s="201"/>
      <c r="J574" s="202"/>
      <c r="K574" s="198"/>
    </row>
    <row r="575" spans="3:11" ht="15" customHeight="1" x14ac:dyDescent="0.25">
      <c r="C575" s="175"/>
      <c r="E575" s="199"/>
      <c r="F575" s="200"/>
      <c r="G575" s="215"/>
      <c r="H575" s="201"/>
      <c r="I575" s="201"/>
      <c r="J575" s="202"/>
      <c r="K575" s="198"/>
    </row>
    <row r="576" spans="3:11" ht="15" customHeight="1" x14ac:dyDescent="0.25">
      <c r="C576" s="175"/>
      <c r="E576" s="199"/>
      <c r="F576" s="200"/>
      <c r="G576" s="215"/>
      <c r="H576" s="201"/>
      <c r="I576" s="201"/>
      <c r="J576" s="202"/>
      <c r="K576" s="198"/>
    </row>
    <row r="577" spans="3:11" ht="15" customHeight="1" x14ac:dyDescent="0.25">
      <c r="C577" s="175"/>
      <c r="E577" s="199"/>
      <c r="F577" s="200"/>
      <c r="G577" s="215"/>
      <c r="H577" s="201"/>
      <c r="I577" s="201"/>
      <c r="J577" s="202"/>
      <c r="K577" s="198"/>
    </row>
    <row r="578" spans="3:11" ht="15" customHeight="1" x14ac:dyDescent="0.25">
      <c r="C578" s="175"/>
      <c r="E578" s="199"/>
      <c r="F578" s="200"/>
      <c r="G578" s="215"/>
      <c r="H578" s="201"/>
      <c r="I578" s="201"/>
      <c r="J578" s="202"/>
      <c r="K578" s="198"/>
    </row>
    <row r="579" spans="3:11" ht="15" customHeight="1" x14ac:dyDescent="0.25">
      <c r="C579" s="175"/>
      <c r="E579" s="199"/>
      <c r="F579" s="200"/>
      <c r="G579" s="215"/>
      <c r="H579" s="201"/>
      <c r="I579" s="201"/>
      <c r="J579" s="202"/>
      <c r="K579" s="198"/>
    </row>
    <row r="580" spans="3:11" ht="15" customHeight="1" x14ac:dyDescent="0.25">
      <c r="C580" s="175"/>
      <c r="E580" s="199"/>
      <c r="F580" s="200"/>
      <c r="G580" s="215"/>
      <c r="H580" s="201"/>
      <c r="I580" s="201"/>
      <c r="J580" s="202"/>
      <c r="K580" s="198"/>
    </row>
    <row r="581" spans="3:11" ht="15" customHeight="1" x14ac:dyDescent="0.25">
      <c r="C581" s="175"/>
      <c r="E581" s="199"/>
      <c r="F581" s="200"/>
      <c r="G581" s="215"/>
      <c r="H581" s="201"/>
      <c r="I581" s="201"/>
      <c r="J581" s="202"/>
      <c r="K581" s="198"/>
    </row>
    <row r="582" spans="3:11" ht="15" customHeight="1" x14ac:dyDescent="0.25">
      <c r="C582" s="175"/>
      <c r="E582" s="199"/>
      <c r="F582" s="200"/>
      <c r="G582" s="215"/>
      <c r="H582" s="201"/>
      <c r="I582" s="201"/>
      <c r="J582" s="202"/>
      <c r="K582" s="198"/>
    </row>
    <row r="583" spans="3:11" ht="15" customHeight="1" x14ac:dyDescent="0.25">
      <c r="C583" s="175"/>
      <c r="E583" s="199"/>
      <c r="F583" s="200"/>
      <c r="G583" s="215"/>
      <c r="H583" s="201"/>
      <c r="I583" s="201"/>
      <c r="J583" s="202"/>
      <c r="K583" s="198"/>
    </row>
    <row r="584" spans="3:11" ht="15" customHeight="1" x14ac:dyDescent="0.25">
      <c r="C584" s="175"/>
      <c r="E584" s="199"/>
      <c r="F584" s="200"/>
      <c r="G584" s="215"/>
      <c r="H584" s="201"/>
      <c r="I584" s="201"/>
      <c r="J584" s="202"/>
      <c r="K584" s="198"/>
    </row>
    <row r="585" spans="3:11" ht="15" customHeight="1" x14ac:dyDescent="0.25">
      <c r="C585" s="175"/>
      <c r="E585" s="199"/>
      <c r="F585" s="200"/>
      <c r="G585" s="215"/>
      <c r="H585" s="201"/>
      <c r="I585" s="201"/>
      <c r="J585" s="202"/>
      <c r="K585" s="198"/>
    </row>
    <row r="586" spans="3:11" ht="15" customHeight="1" x14ac:dyDescent="0.25">
      <c r="C586" s="175"/>
      <c r="E586" s="199"/>
      <c r="F586" s="200"/>
      <c r="G586" s="215"/>
      <c r="H586" s="201"/>
      <c r="I586" s="201"/>
      <c r="J586" s="202"/>
      <c r="K586" s="198"/>
    </row>
    <row r="587" spans="3:11" ht="15" customHeight="1" x14ac:dyDescent="0.25">
      <c r="C587" s="175"/>
      <c r="E587" s="199"/>
      <c r="F587" s="200"/>
      <c r="G587" s="215"/>
      <c r="H587" s="201"/>
      <c r="I587" s="201"/>
      <c r="J587" s="202"/>
      <c r="K587" s="198"/>
    </row>
    <row r="588" spans="3:11" ht="15" customHeight="1" x14ac:dyDescent="0.25">
      <c r="C588" s="175"/>
      <c r="E588" s="199"/>
      <c r="F588" s="200"/>
      <c r="G588" s="215"/>
      <c r="H588" s="201"/>
      <c r="I588" s="201"/>
      <c r="J588" s="202"/>
      <c r="K588" s="198"/>
    </row>
    <row r="589" spans="3:11" ht="15" customHeight="1" x14ac:dyDescent="0.25">
      <c r="C589" s="175"/>
      <c r="E589" s="199"/>
      <c r="F589" s="200"/>
      <c r="G589" s="215"/>
      <c r="H589" s="201"/>
      <c r="I589" s="201"/>
      <c r="J589" s="202"/>
      <c r="K589" s="198"/>
    </row>
    <row r="590" spans="3:11" ht="15" customHeight="1" x14ac:dyDescent="0.25">
      <c r="C590" s="175"/>
      <c r="E590" s="199"/>
      <c r="F590" s="200"/>
      <c r="G590" s="215"/>
      <c r="H590" s="201"/>
      <c r="I590" s="201"/>
      <c r="J590" s="202"/>
      <c r="K590" s="198"/>
    </row>
    <row r="591" spans="3:11" ht="15" customHeight="1" x14ac:dyDescent="0.25">
      <c r="C591" s="175"/>
      <c r="E591" s="199"/>
      <c r="F591" s="200"/>
      <c r="G591" s="215"/>
      <c r="H591" s="201"/>
      <c r="I591" s="201"/>
      <c r="J591" s="202"/>
      <c r="K591" s="198"/>
    </row>
    <row r="592" spans="3:11" ht="15" customHeight="1" x14ac:dyDescent="0.25">
      <c r="C592" s="175"/>
      <c r="E592" s="199"/>
      <c r="F592" s="200"/>
      <c r="G592" s="215"/>
      <c r="H592" s="201"/>
      <c r="I592" s="201"/>
      <c r="J592" s="202"/>
      <c r="K592" s="198"/>
    </row>
    <row r="593" spans="3:11" ht="15" customHeight="1" x14ac:dyDescent="0.25">
      <c r="C593" s="175"/>
      <c r="E593" s="199"/>
      <c r="F593" s="200"/>
      <c r="G593" s="215"/>
      <c r="H593" s="201"/>
      <c r="I593" s="201"/>
      <c r="J593" s="202"/>
      <c r="K593" s="198"/>
    </row>
    <row r="594" spans="3:11" ht="15" customHeight="1" x14ac:dyDescent="0.25">
      <c r="C594" s="175"/>
      <c r="E594" s="199"/>
      <c r="F594" s="200"/>
      <c r="G594" s="215"/>
      <c r="H594" s="201"/>
      <c r="I594" s="201"/>
      <c r="J594" s="202"/>
      <c r="K594" s="198"/>
    </row>
    <row r="595" spans="3:11" ht="15" customHeight="1" x14ac:dyDescent="0.25">
      <c r="C595" s="175"/>
      <c r="E595" s="199"/>
      <c r="F595" s="200"/>
      <c r="G595" s="215"/>
      <c r="H595" s="201"/>
      <c r="I595" s="201"/>
      <c r="J595" s="202"/>
      <c r="K595" s="198"/>
    </row>
    <row r="596" spans="3:11" ht="15" customHeight="1" x14ac:dyDescent="0.25">
      <c r="C596" s="175"/>
      <c r="E596" s="199"/>
      <c r="F596" s="200"/>
      <c r="G596" s="215"/>
      <c r="H596" s="201"/>
      <c r="I596" s="201"/>
      <c r="J596" s="202"/>
      <c r="K596" s="198"/>
    </row>
    <row r="597" spans="3:11" ht="15" customHeight="1" x14ac:dyDescent="0.25">
      <c r="C597" s="175"/>
      <c r="E597" s="199"/>
      <c r="F597" s="200"/>
      <c r="G597" s="215"/>
      <c r="H597" s="201"/>
      <c r="I597" s="201"/>
      <c r="J597" s="202"/>
      <c r="K597" s="198"/>
    </row>
    <row r="598" spans="3:11" ht="15" customHeight="1" x14ac:dyDescent="0.25">
      <c r="C598" s="175"/>
      <c r="E598" s="199"/>
      <c r="F598" s="200"/>
      <c r="G598" s="215"/>
      <c r="H598" s="201"/>
      <c r="I598" s="201"/>
      <c r="J598" s="202"/>
      <c r="K598" s="198"/>
    </row>
    <row r="599" spans="3:11" ht="15" customHeight="1" x14ac:dyDescent="0.25">
      <c r="C599" s="175"/>
      <c r="E599" s="199"/>
      <c r="F599" s="200"/>
      <c r="G599" s="215"/>
      <c r="H599" s="201"/>
      <c r="I599" s="201"/>
      <c r="J599" s="202"/>
      <c r="K599" s="198"/>
    </row>
    <row r="600" spans="3:11" ht="15" customHeight="1" x14ac:dyDescent="0.25">
      <c r="C600" s="175"/>
      <c r="E600" s="199"/>
      <c r="F600" s="200"/>
      <c r="G600" s="215"/>
      <c r="H600" s="201"/>
      <c r="I600" s="201"/>
      <c r="J600" s="202"/>
      <c r="K600" s="198"/>
    </row>
    <row r="601" spans="3:11" ht="15" customHeight="1" x14ac:dyDescent="0.25">
      <c r="C601" s="175"/>
      <c r="E601" s="199"/>
      <c r="F601" s="200"/>
      <c r="G601" s="215"/>
      <c r="H601" s="201"/>
      <c r="I601" s="201"/>
      <c r="J601" s="202"/>
      <c r="K601" s="198"/>
    </row>
    <row r="602" spans="3:11" ht="15" customHeight="1" x14ac:dyDescent="0.25">
      <c r="C602" s="175"/>
      <c r="E602" s="199"/>
      <c r="F602" s="200"/>
      <c r="G602" s="215"/>
      <c r="H602" s="201"/>
      <c r="I602" s="201"/>
      <c r="J602" s="202"/>
      <c r="K602" s="198"/>
    </row>
    <row r="603" spans="3:11" ht="15" customHeight="1" x14ac:dyDescent="0.25">
      <c r="C603" s="175"/>
      <c r="E603" s="199"/>
      <c r="F603" s="200"/>
      <c r="G603" s="215"/>
      <c r="H603" s="201"/>
      <c r="I603" s="201"/>
      <c r="J603" s="202"/>
      <c r="K603" s="198"/>
    </row>
    <row r="604" spans="3:11" ht="15" customHeight="1" x14ac:dyDescent="0.25">
      <c r="C604" s="175"/>
      <c r="E604" s="199"/>
      <c r="F604" s="200"/>
      <c r="G604" s="215"/>
      <c r="H604" s="201"/>
      <c r="I604" s="201"/>
      <c r="J604" s="202"/>
      <c r="K604" s="198"/>
    </row>
    <row r="605" spans="3:11" ht="15" customHeight="1" x14ac:dyDescent="0.25">
      <c r="C605" s="175"/>
      <c r="E605" s="199"/>
      <c r="F605" s="200"/>
      <c r="G605" s="215"/>
      <c r="H605" s="201"/>
      <c r="I605" s="201"/>
      <c r="J605" s="202"/>
      <c r="K605" s="198"/>
    </row>
    <row r="606" spans="3:11" ht="15" customHeight="1" x14ac:dyDescent="0.25">
      <c r="C606" s="175"/>
      <c r="E606" s="199"/>
      <c r="F606" s="200"/>
      <c r="G606" s="215"/>
      <c r="H606" s="201"/>
      <c r="I606" s="201"/>
      <c r="J606" s="202"/>
      <c r="K606" s="198"/>
    </row>
    <row r="607" spans="3:11" ht="15" customHeight="1" x14ac:dyDescent="0.25">
      <c r="C607" s="175"/>
      <c r="E607" s="199"/>
      <c r="F607" s="200"/>
      <c r="G607" s="215"/>
      <c r="H607" s="201"/>
      <c r="I607" s="201"/>
      <c r="J607" s="202"/>
      <c r="K607" s="198"/>
    </row>
    <row r="608" spans="3:11" ht="15" customHeight="1" x14ac:dyDescent="0.25">
      <c r="C608" s="175"/>
      <c r="E608" s="199"/>
      <c r="F608" s="200"/>
      <c r="G608" s="215"/>
      <c r="H608" s="201"/>
      <c r="I608" s="201"/>
      <c r="J608" s="202"/>
      <c r="K608" s="198"/>
    </row>
    <row r="609" spans="3:11" ht="15" customHeight="1" x14ac:dyDescent="0.25">
      <c r="C609" s="175"/>
      <c r="E609" s="199"/>
      <c r="F609" s="200"/>
      <c r="G609" s="215"/>
      <c r="H609" s="201"/>
      <c r="I609" s="201"/>
      <c r="J609" s="202"/>
      <c r="K609" s="198"/>
    </row>
    <row r="610" spans="3:11" ht="15" customHeight="1" x14ac:dyDescent="0.25">
      <c r="C610" s="175"/>
      <c r="E610" s="199"/>
      <c r="F610" s="200"/>
      <c r="G610" s="215"/>
      <c r="H610" s="201"/>
      <c r="I610" s="201"/>
      <c r="J610" s="202"/>
      <c r="K610" s="198"/>
    </row>
    <row r="611" spans="3:11" ht="15" customHeight="1" x14ac:dyDescent="0.25">
      <c r="C611" s="175"/>
      <c r="E611" s="199"/>
      <c r="F611" s="200"/>
      <c r="G611" s="215"/>
      <c r="H611" s="201"/>
      <c r="I611" s="201"/>
      <c r="J611" s="202"/>
      <c r="K611" s="198"/>
    </row>
    <row r="612" spans="3:11" ht="15" customHeight="1" x14ac:dyDescent="0.25">
      <c r="C612" s="175"/>
      <c r="E612" s="199"/>
      <c r="F612" s="200"/>
      <c r="G612" s="215"/>
      <c r="H612" s="201"/>
      <c r="I612" s="201"/>
      <c r="J612" s="202"/>
      <c r="K612" s="198"/>
    </row>
    <row r="613" spans="3:11" ht="15" customHeight="1" x14ac:dyDescent="0.25">
      <c r="C613" s="175"/>
      <c r="E613" s="199"/>
      <c r="F613" s="200"/>
      <c r="G613" s="215"/>
      <c r="H613" s="201"/>
      <c r="I613" s="201"/>
      <c r="J613" s="202"/>
      <c r="K613" s="198"/>
    </row>
    <row r="614" spans="3:11" ht="15" customHeight="1" x14ac:dyDescent="0.25">
      <c r="C614" s="175"/>
      <c r="E614" s="199"/>
      <c r="F614" s="200"/>
      <c r="G614" s="215"/>
      <c r="H614" s="201"/>
      <c r="I614" s="201"/>
      <c r="J614" s="202"/>
      <c r="K614" s="198"/>
    </row>
    <row r="615" spans="3:11" ht="15" customHeight="1" x14ac:dyDescent="0.25">
      <c r="C615" s="175"/>
      <c r="E615" s="199"/>
      <c r="F615" s="200"/>
      <c r="G615" s="215"/>
      <c r="H615" s="201"/>
      <c r="I615" s="201"/>
      <c r="J615" s="202"/>
      <c r="K615" s="198"/>
    </row>
    <row r="616" spans="3:11" ht="15" customHeight="1" x14ac:dyDescent="0.25">
      <c r="C616" s="175"/>
      <c r="E616" s="199"/>
      <c r="F616" s="200"/>
      <c r="G616" s="215"/>
      <c r="H616" s="201"/>
      <c r="I616" s="201"/>
      <c r="J616" s="202"/>
      <c r="K616" s="198"/>
    </row>
    <row r="617" spans="3:11" ht="15" customHeight="1" x14ac:dyDescent="0.25">
      <c r="C617" s="175"/>
      <c r="E617" s="199"/>
      <c r="F617" s="200"/>
      <c r="G617" s="215"/>
      <c r="H617" s="201"/>
      <c r="I617" s="201"/>
      <c r="J617" s="202"/>
      <c r="K617" s="198"/>
    </row>
    <row r="618" spans="3:11" ht="15" customHeight="1" x14ac:dyDescent="0.25">
      <c r="C618" s="175"/>
      <c r="E618" s="199"/>
      <c r="F618" s="200"/>
      <c r="G618" s="215"/>
      <c r="H618" s="201"/>
      <c r="I618" s="201"/>
      <c r="J618" s="202"/>
      <c r="K618" s="198"/>
    </row>
    <row r="619" spans="3:11" ht="15" customHeight="1" x14ac:dyDescent="0.25">
      <c r="C619" s="175"/>
      <c r="E619" s="199"/>
      <c r="F619" s="200"/>
      <c r="G619" s="215"/>
      <c r="H619" s="201"/>
      <c r="I619" s="201"/>
      <c r="J619" s="202"/>
      <c r="K619" s="198"/>
    </row>
    <row r="620" spans="3:11" ht="15" customHeight="1" x14ac:dyDescent="0.25">
      <c r="C620" s="175"/>
      <c r="E620" s="199"/>
      <c r="F620" s="200"/>
      <c r="G620" s="215"/>
      <c r="H620" s="201"/>
      <c r="I620" s="201"/>
      <c r="J620" s="202"/>
      <c r="K620" s="198"/>
    </row>
    <row r="621" spans="3:11" ht="15" customHeight="1" x14ac:dyDescent="0.25">
      <c r="C621" s="175"/>
      <c r="E621" s="199"/>
      <c r="F621" s="200"/>
      <c r="G621" s="215"/>
      <c r="H621" s="201"/>
      <c r="I621" s="201"/>
      <c r="J621" s="202"/>
      <c r="K621" s="198"/>
    </row>
    <row r="622" spans="3:11" ht="15" customHeight="1" x14ac:dyDescent="0.25">
      <c r="C622" s="175"/>
      <c r="E622" s="199"/>
      <c r="F622" s="200"/>
      <c r="G622" s="215"/>
      <c r="H622" s="201"/>
      <c r="I622" s="201"/>
      <c r="J622" s="202"/>
      <c r="K622" s="198"/>
    </row>
    <row r="623" spans="3:11" ht="15" customHeight="1" x14ac:dyDescent="0.25">
      <c r="C623" s="175"/>
      <c r="E623" s="199"/>
      <c r="F623" s="200"/>
      <c r="G623" s="215"/>
      <c r="H623" s="201"/>
      <c r="I623" s="201"/>
      <c r="J623" s="202"/>
      <c r="K623" s="198"/>
    </row>
    <row r="624" spans="3:11" ht="15" customHeight="1" x14ac:dyDescent="0.25">
      <c r="C624" s="175"/>
      <c r="E624" s="199"/>
      <c r="F624" s="200"/>
      <c r="G624" s="215"/>
      <c r="H624" s="201"/>
      <c r="I624" s="201"/>
      <c r="J624" s="202"/>
      <c r="K624" s="198"/>
    </row>
    <row r="625" spans="3:11" ht="15" customHeight="1" x14ac:dyDescent="0.25">
      <c r="C625" s="175"/>
      <c r="E625" s="199"/>
      <c r="F625" s="200"/>
      <c r="G625" s="215"/>
      <c r="H625" s="201"/>
      <c r="I625" s="201"/>
      <c r="J625" s="202"/>
      <c r="K625" s="198"/>
    </row>
    <row r="626" spans="3:11" ht="15" customHeight="1" x14ac:dyDescent="0.25">
      <c r="C626" s="175"/>
      <c r="E626" s="199"/>
      <c r="F626" s="200"/>
      <c r="G626" s="215"/>
      <c r="H626" s="201"/>
      <c r="I626" s="201"/>
      <c r="J626" s="202"/>
      <c r="K626" s="198"/>
    </row>
    <row r="627" spans="3:11" ht="15" customHeight="1" x14ac:dyDescent="0.25">
      <c r="C627" s="175"/>
      <c r="E627" s="199"/>
      <c r="F627" s="200"/>
      <c r="G627" s="215"/>
      <c r="H627" s="201"/>
      <c r="I627" s="201"/>
      <c r="J627" s="202"/>
      <c r="K627" s="198"/>
    </row>
    <row r="628" spans="3:11" ht="15" customHeight="1" x14ac:dyDescent="0.25">
      <c r="C628" s="175"/>
      <c r="E628" s="199"/>
      <c r="F628" s="200"/>
      <c r="G628" s="215"/>
      <c r="H628" s="201"/>
      <c r="I628" s="201"/>
      <c r="J628" s="202"/>
      <c r="K628" s="198"/>
    </row>
    <row r="629" spans="3:11" ht="15" customHeight="1" x14ac:dyDescent="0.25">
      <c r="C629" s="175"/>
      <c r="E629" s="199"/>
      <c r="F629" s="200"/>
      <c r="G629" s="215"/>
      <c r="H629" s="201"/>
      <c r="I629" s="201"/>
      <c r="J629" s="202"/>
      <c r="K629" s="198"/>
    </row>
    <row r="630" spans="3:11" ht="15" customHeight="1" x14ac:dyDescent="0.25">
      <c r="C630" s="175"/>
      <c r="E630" s="199"/>
      <c r="F630" s="200"/>
      <c r="G630" s="215"/>
      <c r="H630" s="201"/>
      <c r="I630" s="201"/>
      <c r="J630" s="202"/>
      <c r="K630" s="198"/>
    </row>
    <row r="631" spans="3:11" ht="15" customHeight="1" x14ac:dyDescent="0.25">
      <c r="C631" s="175"/>
      <c r="E631" s="199"/>
      <c r="F631" s="200"/>
      <c r="G631" s="215"/>
      <c r="H631" s="201"/>
      <c r="I631" s="201"/>
      <c r="J631" s="202"/>
      <c r="K631" s="198"/>
    </row>
    <row r="632" spans="3:11" ht="15" customHeight="1" x14ac:dyDescent="0.25">
      <c r="C632" s="175"/>
      <c r="E632" s="199"/>
      <c r="F632" s="200"/>
      <c r="G632" s="215"/>
      <c r="H632" s="201"/>
      <c r="I632" s="201"/>
      <c r="J632" s="202"/>
      <c r="K632" s="198"/>
    </row>
    <row r="633" spans="3:11" ht="15" customHeight="1" x14ac:dyDescent="0.25">
      <c r="C633" s="175"/>
      <c r="E633" s="199"/>
      <c r="F633" s="200"/>
      <c r="G633" s="215"/>
      <c r="H633" s="201"/>
      <c r="I633" s="201"/>
      <c r="J633" s="202"/>
      <c r="K633" s="198"/>
    </row>
    <row r="634" spans="3:11" ht="15" customHeight="1" x14ac:dyDescent="0.25">
      <c r="C634" s="175"/>
      <c r="E634" s="199"/>
      <c r="F634" s="200"/>
      <c r="G634" s="215"/>
      <c r="H634" s="201"/>
      <c r="I634" s="201"/>
      <c r="J634" s="202"/>
      <c r="K634" s="198"/>
    </row>
    <row r="635" spans="3:11" ht="15" customHeight="1" x14ac:dyDescent="0.25">
      <c r="C635" s="175"/>
      <c r="E635" s="199"/>
      <c r="F635" s="200"/>
      <c r="G635" s="215"/>
      <c r="H635" s="201"/>
      <c r="I635" s="201"/>
      <c r="J635" s="202"/>
      <c r="K635" s="198"/>
    </row>
    <row r="636" spans="3:11" ht="15" customHeight="1" x14ac:dyDescent="0.25">
      <c r="C636" s="175"/>
      <c r="E636" s="199"/>
      <c r="F636" s="200"/>
      <c r="G636" s="215"/>
      <c r="H636" s="201"/>
      <c r="I636" s="201"/>
      <c r="J636" s="202"/>
      <c r="K636" s="198"/>
    </row>
    <row r="637" spans="3:11" ht="15" customHeight="1" x14ac:dyDescent="0.25">
      <c r="C637" s="175"/>
      <c r="E637" s="199"/>
      <c r="F637" s="200"/>
      <c r="G637" s="215"/>
      <c r="H637" s="201"/>
      <c r="I637" s="201"/>
      <c r="J637" s="202"/>
      <c r="K637" s="198"/>
    </row>
    <row r="638" spans="3:11" ht="15" customHeight="1" x14ac:dyDescent="0.25">
      <c r="C638" s="175"/>
      <c r="E638" s="199"/>
      <c r="F638" s="200"/>
      <c r="G638" s="215"/>
      <c r="H638" s="201"/>
      <c r="I638" s="201"/>
      <c r="J638" s="202"/>
      <c r="K638" s="198"/>
    </row>
    <row r="639" spans="3:11" ht="15" customHeight="1" x14ac:dyDescent="0.25">
      <c r="C639" s="175"/>
      <c r="E639" s="199"/>
      <c r="F639" s="200"/>
      <c r="G639" s="215"/>
      <c r="H639" s="201"/>
      <c r="I639" s="201"/>
      <c r="J639" s="202"/>
      <c r="K639" s="198"/>
    </row>
    <row r="640" spans="3:11" ht="15" customHeight="1" x14ac:dyDescent="0.25">
      <c r="C640" s="175"/>
      <c r="E640" s="199"/>
      <c r="F640" s="200"/>
      <c r="G640" s="215"/>
      <c r="H640" s="201"/>
      <c r="I640" s="201"/>
      <c r="J640" s="202"/>
      <c r="K640" s="198"/>
    </row>
    <row r="641" spans="3:11" ht="15" customHeight="1" x14ac:dyDescent="0.25">
      <c r="C641" s="175"/>
      <c r="E641" s="199"/>
      <c r="F641" s="200"/>
      <c r="G641" s="215"/>
      <c r="H641" s="201"/>
      <c r="I641" s="201"/>
      <c r="J641" s="202"/>
      <c r="K641" s="198"/>
    </row>
    <row r="642" spans="3:11" ht="15" customHeight="1" x14ac:dyDescent="0.25">
      <c r="C642" s="175"/>
      <c r="E642" s="199"/>
      <c r="F642" s="200"/>
      <c r="G642" s="215"/>
      <c r="H642" s="201"/>
      <c r="I642" s="201"/>
      <c r="J642" s="202"/>
      <c r="K642" s="198"/>
    </row>
    <row r="643" spans="3:11" ht="15" customHeight="1" x14ac:dyDescent="0.25">
      <c r="C643" s="175"/>
      <c r="E643" s="199"/>
      <c r="F643" s="200"/>
      <c r="G643" s="215"/>
      <c r="H643" s="201"/>
      <c r="I643" s="201"/>
      <c r="J643" s="202"/>
      <c r="K643" s="198"/>
    </row>
    <row r="644" spans="3:11" ht="15" customHeight="1" x14ac:dyDescent="0.25">
      <c r="C644" s="175"/>
      <c r="E644" s="199"/>
      <c r="F644" s="200"/>
      <c r="G644" s="215"/>
      <c r="H644" s="201"/>
      <c r="I644" s="201"/>
      <c r="J644" s="202"/>
      <c r="K644" s="198"/>
    </row>
    <row r="645" spans="3:11" ht="15" customHeight="1" x14ac:dyDescent="0.25">
      <c r="C645" s="175"/>
      <c r="E645" s="199"/>
      <c r="F645" s="200"/>
      <c r="G645" s="215"/>
      <c r="H645" s="201"/>
      <c r="I645" s="201"/>
      <c r="J645" s="202"/>
      <c r="K645" s="198"/>
    </row>
    <row r="646" spans="3:11" ht="15" customHeight="1" x14ac:dyDescent="0.25">
      <c r="C646" s="175"/>
      <c r="E646" s="199"/>
      <c r="F646" s="200"/>
      <c r="G646" s="215"/>
      <c r="H646" s="201"/>
      <c r="I646" s="201"/>
      <c r="J646" s="202"/>
      <c r="K646" s="198"/>
    </row>
    <row r="647" spans="3:11" ht="15" customHeight="1" x14ac:dyDescent="0.25">
      <c r="C647" s="175"/>
      <c r="E647" s="199"/>
      <c r="F647" s="200"/>
      <c r="G647" s="215"/>
      <c r="H647" s="201"/>
      <c r="I647" s="201"/>
      <c r="J647" s="202"/>
      <c r="K647" s="198"/>
    </row>
    <row r="648" spans="3:11" ht="15" customHeight="1" x14ac:dyDescent="0.25">
      <c r="C648" s="175"/>
      <c r="E648" s="199"/>
      <c r="F648" s="200"/>
      <c r="G648" s="215"/>
      <c r="H648" s="201"/>
      <c r="I648" s="201"/>
      <c r="J648" s="202"/>
      <c r="K648" s="198"/>
    </row>
    <row r="649" spans="3:11" ht="15" customHeight="1" x14ac:dyDescent="0.25">
      <c r="C649" s="175"/>
      <c r="E649" s="199"/>
      <c r="F649" s="200"/>
      <c r="G649" s="215"/>
      <c r="H649" s="201"/>
      <c r="I649" s="201"/>
      <c r="J649" s="202"/>
      <c r="K649" s="198"/>
    </row>
    <row r="650" spans="3:11" ht="15" customHeight="1" x14ac:dyDescent="0.25">
      <c r="C650" s="175"/>
      <c r="E650" s="199"/>
      <c r="F650" s="200"/>
      <c r="G650" s="215"/>
      <c r="H650" s="201"/>
      <c r="I650" s="201"/>
      <c r="J650" s="202"/>
      <c r="K650" s="198"/>
    </row>
    <row r="651" spans="3:11" ht="15" customHeight="1" x14ac:dyDescent="0.25">
      <c r="C651" s="175"/>
      <c r="E651" s="199"/>
      <c r="F651" s="200"/>
      <c r="G651" s="215"/>
      <c r="H651" s="201"/>
      <c r="I651" s="201"/>
      <c r="J651" s="202"/>
      <c r="K651" s="198"/>
    </row>
    <row r="652" spans="3:11" ht="15" customHeight="1" x14ac:dyDescent="0.25">
      <c r="C652" s="175"/>
      <c r="E652" s="199"/>
      <c r="F652" s="200"/>
      <c r="G652" s="215"/>
      <c r="H652" s="201"/>
      <c r="I652" s="201"/>
      <c r="J652" s="202"/>
      <c r="K652" s="198"/>
    </row>
    <row r="653" spans="3:11" ht="15" customHeight="1" x14ac:dyDescent="0.25">
      <c r="C653" s="175"/>
      <c r="E653" s="199"/>
      <c r="F653" s="200"/>
      <c r="G653" s="215"/>
      <c r="H653" s="201"/>
      <c r="I653" s="201"/>
      <c r="J653" s="202"/>
      <c r="K653" s="198"/>
    </row>
    <row r="654" spans="3:11" ht="15" customHeight="1" x14ac:dyDescent="0.25">
      <c r="C654" s="175"/>
      <c r="E654" s="199"/>
      <c r="F654" s="200"/>
      <c r="G654" s="215"/>
      <c r="H654" s="201"/>
      <c r="I654" s="201"/>
      <c r="J654" s="202"/>
      <c r="K654" s="198"/>
    </row>
    <row r="655" spans="3:11" ht="15" customHeight="1" x14ac:dyDescent="0.25">
      <c r="C655" s="175"/>
      <c r="E655" s="199"/>
      <c r="F655" s="200"/>
      <c r="G655" s="215"/>
      <c r="H655" s="201"/>
      <c r="I655" s="201"/>
      <c r="J655" s="202"/>
      <c r="K655" s="198"/>
    </row>
    <row r="656" spans="3:11" ht="15" customHeight="1" x14ac:dyDescent="0.25">
      <c r="C656" s="175"/>
      <c r="E656" s="199"/>
      <c r="F656" s="200"/>
      <c r="G656" s="215"/>
      <c r="H656" s="201"/>
      <c r="I656" s="201"/>
      <c r="J656" s="202"/>
      <c r="K656" s="198"/>
    </row>
    <row r="657" spans="3:11" ht="15" customHeight="1" x14ac:dyDescent="0.25">
      <c r="C657" s="175"/>
      <c r="E657" s="199"/>
      <c r="F657" s="200"/>
      <c r="G657" s="215"/>
      <c r="H657" s="201"/>
      <c r="I657" s="201"/>
      <c r="J657" s="202"/>
      <c r="K657" s="198"/>
    </row>
    <row r="658" spans="3:11" ht="15" customHeight="1" x14ac:dyDescent="0.25">
      <c r="C658" s="175"/>
      <c r="E658" s="199"/>
      <c r="F658" s="200"/>
      <c r="G658" s="215"/>
      <c r="H658" s="201"/>
      <c r="I658" s="201"/>
      <c r="J658" s="202"/>
      <c r="K658" s="198"/>
    </row>
    <row r="659" spans="3:11" ht="15" customHeight="1" x14ac:dyDescent="0.25">
      <c r="C659" s="175"/>
      <c r="E659" s="199"/>
      <c r="F659" s="200"/>
      <c r="G659" s="215"/>
      <c r="H659" s="201"/>
      <c r="I659" s="201"/>
      <c r="J659" s="202"/>
      <c r="K659" s="198"/>
    </row>
    <row r="660" spans="3:11" ht="15" customHeight="1" x14ac:dyDescent="0.25">
      <c r="C660" s="175"/>
      <c r="E660" s="199"/>
      <c r="F660" s="200"/>
      <c r="G660" s="215"/>
      <c r="H660" s="201"/>
      <c r="I660" s="201"/>
      <c r="J660" s="202"/>
      <c r="K660" s="198"/>
    </row>
    <row r="661" spans="3:11" ht="15" customHeight="1" x14ac:dyDescent="0.25">
      <c r="C661" s="175"/>
      <c r="E661" s="199"/>
      <c r="F661" s="200"/>
      <c r="G661" s="215"/>
      <c r="H661" s="201"/>
      <c r="I661" s="201"/>
      <c r="J661" s="202"/>
      <c r="K661" s="198"/>
    </row>
    <row r="662" spans="3:11" ht="15" customHeight="1" x14ac:dyDescent="0.25">
      <c r="C662" s="175"/>
      <c r="E662" s="199"/>
      <c r="F662" s="200"/>
      <c r="G662" s="215"/>
      <c r="H662" s="201"/>
      <c r="I662" s="201"/>
      <c r="J662" s="202"/>
      <c r="K662" s="198"/>
    </row>
    <row r="663" spans="3:11" ht="15" customHeight="1" x14ac:dyDescent="0.25">
      <c r="C663" s="175"/>
      <c r="E663" s="199"/>
      <c r="F663" s="200"/>
      <c r="G663" s="215"/>
      <c r="H663" s="201"/>
      <c r="I663" s="201"/>
      <c r="J663" s="202"/>
      <c r="K663" s="198"/>
    </row>
    <row r="664" spans="3:11" ht="15" customHeight="1" x14ac:dyDescent="0.25">
      <c r="C664" s="175"/>
      <c r="E664" s="199"/>
      <c r="F664" s="200"/>
      <c r="G664" s="215"/>
      <c r="H664" s="201"/>
      <c r="I664" s="201"/>
      <c r="J664" s="202"/>
      <c r="K664" s="198"/>
    </row>
    <row r="665" spans="3:11" ht="15" customHeight="1" x14ac:dyDescent="0.25">
      <c r="C665" s="175"/>
      <c r="E665" s="199"/>
      <c r="F665" s="200"/>
      <c r="G665" s="215"/>
      <c r="H665" s="201"/>
      <c r="I665" s="201"/>
      <c r="J665" s="202"/>
      <c r="K665" s="198"/>
    </row>
    <row r="666" spans="3:11" ht="15" customHeight="1" x14ac:dyDescent="0.25">
      <c r="C666" s="175"/>
      <c r="E666" s="199"/>
      <c r="F666" s="200"/>
      <c r="G666" s="215"/>
      <c r="H666" s="201"/>
      <c r="I666" s="201"/>
      <c r="J666" s="202"/>
      <c r="K666" s="198"/>
    </row>
    <row r="667" spans="3:11" ht="15" customHeight="1" x14ac:dyDescent="0.25">
      <c r="C667" s="175"/>
      <c r="E667" s="199"/>
      <c r="F667" s="200"/>
      <c r="G667" s="215"/>
      <c r="H667" s="201"/>
      <c r="I667" s="201"/>
      <c r="J667" s="202"/>
      <c r="K667" s="198"/>
    </row>
    <row r="668" spans="3:11" ht="15" customHeight="1" x14ac:dyDescent="0.25">
      <c r="C668" s="175"/>
      <c r="E668" s="199"/>
      <c r="F668" s="200"/>
      <c r="G668" s="215"/>
      <c r="H668" s="201"/>
      <c r="I668" s="201"/>
      <c r="J668" s="202"/>
      <c r="K668" s="198"/>
    </row>
    <row r="669" spans="3:11" ht="15" customHeight="1" x14ac:dyDescent="0.25">
      <c r="C669" s="175"/>
      <c r="E669" s="199"/>
      <c r="F669" s="200"/>
      <c r="G669" s="215"/>
      <c r="H669" s="201"/>
      <c r="I669" s="201"/>
      <c r="J669" s="202"/>
      <c r="K669" s="198"/>
    </row>
    <row r="670" spans="3:11" ht="15" customHeight="1" x14ac:dyDescent="0.25">
      <c r="C670" s="175"/>
      <c r="E670" s="199"/>
      <c r="F670" s="200"/>
      <c r="G670" s="215"/>
      <c r="H670" s="201"/>
      <c r="I670" s="201"/>
      <c r="J670" s="202"/>
      <c r="K670" s="198"/>
    </row>
    <row r="671" spans="3:11" ht="15" customHeight="1" x14ac:dyDescent="0.25">
      <c r="C671" s="175"/>
      <c r="E671" s="199"/>
      <c r="F671" s="200"/>
      <c r="G671" s="215"/>
      <c r="H671" s="201"/>
      <c r="I671" s="201"/>
      <c r="J671" s="202"/>
      <c r="K671" s="198"/>
    </row>
    <row r="672" spans="3:11" ht="15" customHeight="1" x14ac:dyDescent="0.25">
      <c r="C672" s="175"/>
      <c r="E672" s="199"/>
      <c r="F672" s="200"/>
      <c r="G672" s="215"/>
      <c r="H672" s="201"/>
      <c r="I672" s="201"/>
      <c r="J672" s="202"/>
      <c r="K672" s="198"/>
    </row>
    <row r="673" spans="3:11" ht="15" customHeight="1" x14ac:dyDescent="0.25">
      <c r="C673" s="175"/>
      <c r="E673" s="199"/>
      <c r="F673" s="200"/>
      <c r="G673" s="215"/>
      <c r="H673" s="201"/>
      <c r="I673" s="201"/>
      <c r="J673" s="202"/>
      <c r="K673" s="198"/>
    </row>
    <row r="674" spans="3:11" ht="15" customHeight="1" x14ac:dyDescent="0.25">
      <c r="C674" s="175"/>
      <c r="E674" s="199"/>
      <c r="F674" s="200"/>
      <c r="G674" s="215"/>
      <c r="H674" s="201"/>
      <c r="I674" s="201"/>
      <c r="J674" s="202"/>
      <c r="K674" s="198"/>
    </row>
    <row r="675" spans="3:11" ht="15" customHeight="1" x14ac:dyDescent="0.25">
      <c r="C675" s="175"/>
      <c r="E675" s="199"/>
      <c r="F675" s="200"/>
      <c r="G675" s="215"/>
      <c r="H675" s="201"/>
      <c r="I675" s="201"/>
      <c r="J675" s="202"/>
      <c r="K675" s="198"/>
    </row>
    <row r="676" spans="3:11" ht="15" customHeight="1" x14ac:dyDescent="0.25">
      <c r="C676" s="175"/>
      <c r="E676" s="199"/>
      <c r="F676" s="200"/>
      <c r="G676" s="215"/>
      <c r="H676" s="201"/>
      <c r="I676" s="201"/>
      <c r="J676" s="202"/>
      <c r="K676" s="198"/>
    </row>
    <row r="677" spans="3:11" ht="15" customHeight="1" x14ac:dyDescent="0.25">
      <c r="C677" s="175"/>
      <c r="E677" s="199"/>
      <c r="F677" s="200"/>
      <c r="G677" s="215"/>
      <c r="H677" s="201"/>
      <c r="I677" s="201"/>
      <c r="J677" s="202"/>
      <c r="K677" s="198"/>
    </row>
    <row r="678" spans="3:11" ht="15" customHeight="1" x14ac:dyDescent="0.25">
      <c r="C678" s="175"/>
      <c r="E678" s="199"/>
      <c r="F678" s="200"/>
      <c r="G678" s="215"/>
      <c r="H678" s="201"/>
      <c r="I678" s="201"/>
      <c r="J678" s="202"/>
      <c r="K678" s="198"/>
    </row>
    <row r="679" spans="3:11" ht="15" customHeight="1" x14ac:dyDescent="0.25">
      <c r="C679" s="175"/>
      <c r="E679" s="199"/>
      <c r="F679" s="200"/>
      <c r="G679" s="215"/>
      <c r="H679" s="201"/>
      <c r="I679" s="201"/>
      <c r="J679" s="202"/>
      <c r="K679" s="198"/>
    </row>
    <row r="680" spans="3:11" ht="15" customHeight="1" x14ac:dyDescent="0.25">
      <c r="C680" s="175"/>
      <c r="E680" s="199"/>
      <c r="F680" s="200"/>
      <c r="G680" s="215"/>
      <c r="H680" s="201"/>
      <c r="I680" s="201"/>
      <c r="J680" s="202"/>
      <c r="K680" s="198"/>
    </row>
    <row r="681" spans="3:11" ht="15" customHeight="1" x14ac:dyDescent="0.25">
      <c r="C681" s="175"/>
      <c r="E681" s="199"/>
      <c r="F681" s="200"/>
      <c r="G681" s="215"/>
      <c r="H681" s="201"/>
      <c r="I681" s="201"/>
      <c r="J681" s="202"/>
      <c r="K681" s="198"/>
    </row>
    <row r="682" spans="3:11" ht="15" customHeight="1" x14ac:dyDescent="0.25">
      <c r="C682" s="175"/>
      <c r="E682" s="199"/>
      <c r="F682" s="200"/>
      <c r="G682" s="215"/>
      <c r="H682" s="201"/>
      <c r="I682" s="201"/>
      <c r="J682" s="202"/>
      <c r="K682" s="198"/>
    </row>
    <row r="683" spans="3:11" ht="15" customHeight="1" x14ac:dyDescent="0.25">
      <c r="C683" s="175"/>
      <c r="E683" s="199"/>
      <c r="F683" s="200"/>
      <c r="G683" s="215"/>
      <c r="H683" s="201"/>
      <c r="I683" s="201"/>
      <c r="J683" s="202"/>
      <c r="K683" s="198"/>
    </row>
    <row r="684" spans="3:11" ht="15" customHeight="1" x14ac:dyDescent="0.25">
      <c r="C684" s="175"/>
      <c r="E684" s="199"/>
      <c r="F684" s="200"/>
      <c r="G684" s="215"/>
      <c r="H684" s="201"/>
      <c r="I684" s="201"/>
      <c r="J684" s="202"/>
      <c r="K684" s="198"/>
    </row>
    <row r="685" spans="3:11" ht="15" customHeight="1" x14ac:dyDescent="0.25">
      <c r="C685" s="175"/>
      <c r="E685" s="199"/>
      <c r="F685" s="200"/>
      <c r="G685" s="215"/>
      <c r="H685" s="201"/>
      <c r="I685" s="201"/>
      <c r="J685" s="202"/>
      <c r="K685" s="198"/>
    </row>
    <row r="686" spans="3:11" ht="15" customHeight="1" x14ac:dyDescent="0.25">
      <c r="C686" s="175"/>
      <c r="E686" s="199"/>
      <c r="F686" s="200"/>
      <c r="G686" s="215"/>
      <c r="H686" s="201"/>
      <c r="I686" s="201"/>
      <c r="J686" s="202"/>
      <c r="K686" s="198"/>
    </row>
    <row r="687" spans="3:11" ht="15" customHeight="1" x14ac:dyDescent="0.25">
      <c r="C687" s="175"/>
      <c r="E687" s="199"/>
      <c r="F687" s="200"/>
      <c r="G687" s="215"/>
      <c r="H687" s="201"/>
      <c r="I687" s="201"/>
      <c r="J687" s="202"/>
      <c r="K687" s="198"/>
    </row>
    <row r="688" spans="3:11" ht="15" customHeight="1" x14ac:dyDescent="0.25">
      <c r="C688" s="175"/>
      <c r="E688" s="199"/>
      <c r="F688" s="200"/>
      <c r="G688" s="215"/>
      <c r="H688" s="201"/>
      <c r="I688" s="201"/>
      <c r="J688" s="202"/>
      <c r="K688" s="198"/>
    </row>
    <row r="689" spans="3:11" ht="15" customHeight="1" x14ac:dyDescent="0.25">
      <c r="C689" s="175"/>
      <c r="E689" s="199"/>
      <c r="F689" s="200"/>
      <c r="G689" s="215"/>
      <c r="H689" s="201"/>
      <c r="I689" s="201"/>
      <c r="J689" s="202"/>
      <c r="K689" s="198"/>
    </row>
    <row r="690" spans="3:11" ht="15" customHeight="1" x14ac:dyDescent="0.25">
      <c r="C690" s="175"/>
      <c r="E690" s="199"/>
      <c r="F690" s="200"/>
      <c r="G690" s="215"/>
      <c r="H690" s="201"/>
      <c r="I690" s="201"/>
      <c r="J690" s="202"/>
      <c r="K690" s="198"/>
    </row>
    <row r="691" spans="3:11" ht="15" customHeight="1" x14ac:dyDescent="0.25">
      <c r="C691" s="175"/>
      <c r="E691" s="199"/>
      <c r="F691" s="200"/>
      <c r="G691" s="215"/>
      <c r="H691" s="201"/>
      <c r="I691" s="201"/>
      <c r="J691" s="202"/>
      <c r="K691" s="198"/>
    </row>
    <row r="692" spans="3:11" ht="15" customHeight="1" x14ac:dyDescent="0.25">
      <c r="C692" s="175"/>
      <c r="E692" s="199"/>
      <c r="F692" s="200"/>
      <c r="G692" s="215"/>
      <c r="H692" s="201"/>
      <c r="I692" s="201"/>
      <c r="J692" s="202"/>
      <c r="K692" s="198"/>
    </row>
    <row r="693" spans="3:11" ht="15" customHeight="1" x14ac:dyDescent="0.25">
      <c r="C693" s="175"/>
      <c r="E693" s="199"/>
      <c r="F693" s="200"/>
      <c r="G693" s="215"/>
      <c r="H693" s="201"/>
      <c r="I693" s="201"/>
      <c r="J693" s="202"/>
      <c r="K693" s="198"/>
    </row>
    <row r="694" spans="3:11" ht="15" customHeight="1" x14ac:dyDescent="0.25">
      <c r="C694" s="175"/>
      <c r="E694" s="199"/>
      <c r="F694" s="200"/>
      <c r="G694" s="215"/>
      <c r="H694" s="201"/>
      <c r="I694" s="201"/>
      <c r="J694" s="202"/>
      <c r="K694" s="198"/>
    </row>
    <row r="695" spans="3:11" ht="15" customHeight="1" x14ac:dyDescent="0.25">
      <c r="C695" s="175"/>
      <c r="E695" s="199"/>
      <c r="F695" s="200"/>
      <c r="G695" s="215"/>
      <c r="H695" s="201"/>
      <c r="I695" s="201"/>
      <c r="J695" s="202"/>
      <c r="K695" s="198"/>
    </row>
    <row r="696" spans="3:11" ht="15" customHeight="1" x14ac:dyDescent="0.25">
      <c r="C696" s="175"/>
      <c r="E696" s="199"/>
      <c r="F696" s="200"/>
      <c r="G696" s="215"/>
      <c r="H696" s="201"/>
      <c r="I696" s="201"/>
      <c r="J696" s="202"/>
      <c r="K696" s="198"/>
    </row>
    <row r="697" spans="3:11" ht="15" customHeight="1" x14ac:dyDescent="0.25">
      <c r="C697" s="175"/>
      <c r="E697" s="199"/>
      <c r="F697" s="200"/>
      <c r="G697" s="215"/>
      <c r="H697" s="201"/>
      <c r="I697" s="201"/>
      <c r="J697" s="202"/>
      <c r="K697" s="198"/>
    </row>
    <row r="698" spans="3:11" ht="15" customHeight="1" x14ac:dyDescent="0.25">
      <c r="C698" s="175"/>
      <c r="E698" s="199"/>
      <c r="F698" s="200"/>
      <c r="G698" s="215"/>
      <c r="H698" s="201"/>
      <c r="I698" s="201"/>
      <c r="J698" s="202"/>
      <c r="K698" s="198"/>
    </row>
    <row r="699" spans="3:11" ht="15" customHeight="1" x14ac:dyDescent="0.25">
      <c r="C699" s="175"/>
      <c r="E699" s="199"/>
      <c r="F699" s="200"/>
      <c r="G699" s="215"/>
      <c r="H699" s="201"/>
      <c r="I699" s="201"/>
      <c r="J699" s="202"/>
      <c r="K699" s="198"/>
    </row>
    <row r="700" spans="3:11" ht="15" customHeight="1" x14ac:dyDescent="0.25">
      <c r="C700" s="175"/>
      <c r="E700" s="199"/>
      <c r="F700" s="200"/>
      <c r="G700" s="215"/>
      <c r="H700" s="201"/>
      <c r="I700" s="201"/>
      <c r="J700" s="202"/>
      <c r="K700" s="198"/>
    </row>
    <row r="701" spans="3:11" ht="15" customHeight="1" x14ac:dyDescent="0.25">
      <c r="C701" s="175"/>
      <c r="E701" s="199"/>
      <c r="F701" s="200"/>
      <c r="G701" s="215"/>
      <c r="H701" s="201"/>
      <c r="I701" s="201"/>
      <c r="J701" s="202"/>
      <c r="K701" s="198"/>
    </row>
    <row r="702" spans="3:11" ht="15" customHeight="1" x14ac:dyDescent="0.25">
      <c r="C702" s="175"/>
      <c r="E702" s="199"/>
      <c r="F702" s="200"/>
      <c r="G702" s="215"/>
      <c r="H702" s="201"/>
      <c r="I702" s="201"/>
      <c r="J702" s="202"/>
      <c r="K702" s="198"/>
    </row>
    <row r="703" spans="3:11" ht="15" customHeight="1" x14ac:dyDescent="0.25">
      <c r="C703" s="175"/>
      <c r="E703" s="199"/>
      <c r="F703" s="200"/>
      <c r="G703" s="215"/>
      <c r="H703" s="201"/>
      <c r="I703" s="201"/>
      <c r="J703" s="202"/>
      <c r="K703" s="198"/>
    </row>
    <row r="704" spans="3:11" ht="15" customHeight="1" x14ac:dyDescent="0.25">
      <c r="C704" s="175"/>
      <c r="E704" s="199"/>
      <c r="F704" s="200"/>
      <c r="G704" s="215"/>
      <c r="H704" s="201"/>
      <c r="I704" s="201"/>
      <c r="J704" s="202"/>
      <c r="K704" s="198"/>
    </row>
    <row r="705" spans="3:11" ht="15" customHeight="1" x14ac:dyDescent="0.25">
      <c r="C705" s="175"/>
      <c r="E705" s="199"/>
      <c r="F705" s="200"/>
      <c r="G705" s="215"/>
      <c r="H705" s="201"/>
      <c r="I705" s="201"/>
      <c r="J705" s="202"/>
      <c r="K705" s="198"/>
    </row>
    <row r="706" spans="3:11" ht="15" customHeight="1" x14ac:dyDescent="0.25">
      <c r="C706" s="175"/>
      <c r="E706" s="199"/>
      <c r="F706" s="200"/>
      <c r="G706" s="215"/>
      <c r="H706" s="201"/>
      <c r="I706" s="201"/>
      <c r="J706" s="202"/>
      <c r="K706" s="198"/>
    </row>
    <row r="707" spans="3:11" ht="15" customHeight="1" x14ac:dyDescent="0.25">
      <c r="C707" s="175"/>
      <c r="E707" s="199"/>
      <c r="F707" s="200"/>
      <c r="G707" s="215"/>
      <c r="H707" s="201"/>
      <c r="I707" s="201"/>
      <c r="J707" s="202"/>
      <c r="K707" s="198"/>
    </row>
    <row r="708" spans="3:11" ht="15" customHeight="1" x14ac:dyDescent="0.25">
      <c r="C708" s="175"/>
      <c r="E708" s="199"/>
      <c r="F708" s="200"/>
      <c r="G708" s="215"/>
      <c r="H708" s="201"/>
      <c r="I708" s="201"/>
      <c r="J708" s="202"/>
      <c r="K708" s="198"/>
    </row>
    <row r="709" spans="3:11" ht="15" customHeight="1" x14ac:dyDescent="0.25">
      <c r="C709" s="175"/>
      <c r="E709" s="199"/>
      <c r="F709" s="200"/>
      <c r="G709" s="215"/>
      <c r="H709" s="201"/>
      <c r="I709" s="201"/>
      <c r="J709" s="202"/>
      <c r="K709" s="198"/>
    </row>
    <row r="710" spans="3:11" ht="15" customHeight="1" x14ac:dyDescent="0.25">
      <c r="C710" s="175"/>
      <c r="E710" s="199"/>
      <c r="F710" s="200"/>
      <c r="G710" s="215"/>
      <c r="H710" s="201"/>
      <c r="I710" s="201"/>
      <c r="J710" s="202"/>
      <c r="K710" s="198"/>
    </row>
    <row r="711" spans="3:11" ht="15" customHeight="1" x14ac:dyDescent="0.25">
      <c r="C711" s="175"/>
      <c r="E711" s="199"/>
      <c r="F711" s="200"/>
      <c r="G711" s="215"/>
      <c r="H711" s="201"/>
      <c r="I711" s="201"/>
      <c r="J711" s="202"/>
      <c r="K711" s="198"/>
    </row>
    <row r="712" spans="3:11" ht="15" customHeight="1" x14ac:dyDescent="0.25">
      <c r="C712" s="175"/>
      <c r="E712" s="199"/>
      <c r="F712" s="200"/>
      <c r="G712" s="215"/>
      <c r="H712" s="201"/>
      <c r="I712" s="201"/>
      <c r="J712" s="202"/>
      <c r="K712" s="198"/>
    </row>
    <row r="713" spans="3:11" ht="15" customHeight="1" x14ac:dyDescent="0.25">
      <c r="C713" s="175"/>
      <c r="E713" s="199"/>
      <c r="F713" s="200"/>
      <c r="G713" s="215"/>
      <c r="H713" s="201"/>
      <c r="I713" s="201"/>
      <c r="J713" s="202"/>
      <c r="K713" s="198"/>
    </row>
    <row r="714" spans="3:11" ht="15" customHeight="1" x14ac:dyDescent="0.25">
      <c r="C714" s="175"/>
      <c r="E714" s="199"/>
      <c r="F714" s="200"/>
      <c r="G714" s="215"/>
      <c r="H714" s="201"/>
      <c r="I714" s="201"/>
      <c r="J714" s="202"/>
      <c r="K714" s="198"/>
    </row>
    <row r="715" spans="3:11" ht="15" customHeight="1" x14ac:dyDescent="0.25">
      <c r="C715" s="175"/>
      <c r="E715" s="199"/>
      <c r="F715" s="200"/>
      <c r="G715" s="215"/>
      <c r="H715" s="201"/>
      <c r="I715" s="201"/>
      <c r="J715" s="202"/>
      <c r="K715" s="198"/>
    </row>
    <row r="716" spans="3:11" ht="15" customHeight="1" x14ac:dyDescent="0.25">
      <c r="C716" s="175"/>
      <c r="E716" s="199"/>
      <c r="F716" s="200"/>
      <c r="G716" s="215"/>
      <c r="H716" s="201"/>
      <c r="I716" s="201"/>
      <c r="J716" s="202"/>
      <c r="K716" s="198"/>
    </row>
    <row r="717" spans="3:11" ht="15" customHeight="1" x14ac:dyDescent="0.25">
      <c r="C717" s="175"/>
      <c r="E717" s="199"/>
      <c r="F717" s="200"/>
      <c r="G717" s="215"/>
      <c r="H717" s="201"/>
      <c r="I717" s="201"/>
      <c r="J717" s="202"/>
      <c r="K717" s="198"/>
    </row>
    <row r="718" spans="3:11" ht="15" customHeight="1" x14ac:dyDescent="0.25">
      <c r="C718" s="175"/>
      <c r="E718" s="199"/>
      <c r="F718" s="200"/>
      <c r="G718" s="215"/>
      <c r="H718" s="201"/>
      <c r="I718" s="201"/>
      <c r="J718" s="202"/>
      <c r="K718" s="198"/>
    </row>
    <row r="719" spans="3:11" ht="15" customHeight="1" x14ac:dyDescent="0.25">
      <c r="C719" s="175"/>
      <c r="E719" s="199"/>
      <c r="F719" s="200"/>
      <c r="G719" s="215"/>
      <c r="H719" s="201"/>
      <c r="I719" s="201"/>
      <c r="J719" s="202"/>
      <c r="K719" s="198"/>
    </row>
    <row r="720" spans="3:11" ht="15" customHeight="1" x14ac:dyDescent="0.25">
      <c r="C720" s="175"/>
      <c r="E720" s="199"/>
      <c r="F720" s="200"/>
      <c r="G720" s="215"/>
      <c r="H720" s="201"/>
      <c r="I720" s="201"/>
      <c r="J720" s="202"/>
      <c r="K720" s="198"/>
    </row>
    <row r="721" spans="3:11" ht="15" customHeight="1" x14ac:dyDescent="0.25">
      <c r="C721" s="175"/>
      <c r="E721" s="199"/>
      <c r="F721" s="200"/>
      <c r="G721" s="215"/>
      <c r="H721" s="201"/>
      <c r="I721" s="201"/>
      <c r="J721" s="202"/>
      <c r="K721" s="198"/>
    </row>
    <row r="722" spans="3:11" ht="15" customHeight="1" x14ac:dyDescent="0.25">
      <c r="C722" s="175"/>
      <c r="E722" s="199"/>
      <c r="F722" s="200"/>
      <c r="G722" s="215"/>
      <c r="H722" s="201"/>
      <c r="I722" s="201"/>
      <c r="J722" s="202"/>
      <c r="K722" s="198"/>
    </row>
    <row r="723" spans="3:11" ht="15" customHeight="1" x14ac:dyDescent="0.25">
      <c r="C723" s="175"/>
      <c r="E723" s="199"/>
      <c r="F723" s="200"/>
      <c r="G723" s="215"/>
      <c r="H723" s="201"/>
      <c r="I723" s="201"/>
      <c r="J723" s="202"/>
      <c r="K723" s="198"/>
    </row>
    <row r="724" spans="3:11" ht="15" customHeight="1" x14ac:dyDescent="0.25">
      <c r="C724" s="175"/>
      <c r="E724" s="199"/>
      <c r="F724" s="200"/>
      <c r="G724" s="215"/>
      <c r="H724" s="201"/>
      <c r="I724" s="201"/>
      <c r="J724" s="202"/>
      <c r="K724" s="198"/>
    </row>
    <row r="725" spans="3:11" ht="15" customHeight="1" x14ac:dyDescent="0.25">
      <c r="C725" s="175"/>
      <c r="E725" s="199"/>
      <c r="F725" s="200"/>
      <c r="G725" s="215"/>
      <c r="H725" s="201"/>
      <c r="I725" s="201"/>
      <c r="J725" s="202"/>
      <c r="K725" s="198"/>
    </row>
    <row r="726" spans="3:11" ht="15" customHeight="1" x14ac:dyDescent="0.25">
      <c r="C726" s="175"/>
      <c r="E726" s="199"/>
      <c r="F726" s="200"/>
      <c r="G726" s="215"/>
      <c r="H726" s="201"/>
      <c r="I726" s="201"/>
      <c r="J726" s="202"/>
      <c r="K726" s="198"/>
    </row>
    <row r="727" spans="3:11" ht="15" customHeight="1" x14ac:dyDescent="0.25">
      <c r="C727" s="175"/>
      <c r="E727" s="199"/>
      <c r="F727" s="200"/>
      <c r="G727" s="215"/>
      <c r="H727" s="201"/>
      <c r="I727" s="201"/>
      <c r="J727" s="202"/>
      <c r="K727" s="198"/>
    </row>
    <row r="728" spans="3:11" ht="15" customHeight="1" x14ac:dyDescent="0.25">
      <c r="C728" s="175"/>
      <c r="E728" s="199"/>
      <c r="F728" s="200"/>
      <c r="G728" s="215"/>
      <c r="H728" s="201"/>
      <c r="I728" s="201"/>
      <c r="J728" s="202"/>
      <c r="K728" s="198"/>
    </row>
    <row r="729" spans="3:11" ht="15" customHeight="1" x14ac:dyDescent="0.25">
      <c r="C729" s="175"/>
      <c r="E729" s="199"/>
      <c r="F729" s="200"/>
      <c r="G729" s="215"/>
      <c r="H729" s="201"/>
      <c r="I729" s="201"/>
      <c r="J729" s="202"/>
      <c r="K729" s="198"/>
    </row>
    <row r="730" spans="3:11" ht="15" customHeight="1" x14ac:dyDescent="0.25">
      <c r="C730" s="175"/>
      <c r="E730" s="199"/>
      <c r="F730" s="200"/>
      <c r="G730" s="215"/>
      <c r="H730" s="201"/>
      <c r="I730" s="201"/>
      <c r="J730" s="202"/>
      <c r="K730" s="198"/>
    </row>
    <row r="731" spans="3:11" ht="15" customHeight="1" x14ac:dyDescent="0.25">
      <c r="C731" s="175"/>
      <c r="E731" s="199"/>
      <c r="F731" s="200"/>
      <c r="G731" s="215"/>
      <c r="H731" s="201"/>
      <c r="I731" s="201"/>
      <c r="J731" s="202"/>
      <c r="K731" s="198"/>
    </row>
    <row r="732" spans="3:11" ht="15" customHeight="1" x14ac:dyDescent="0.25">
      <c r="C732" s="175"/>
      <c r="E732" s="199"/>
      <c r="F732" s="200"/>
      <c r="G732" s="215"/>
      <c r="H732" s="201"/>
      <c r="I732" s="201"/>
      <c r="J732" s="202"/>
      <c r="K732" s="198"/>
    </row>
    <row r="733" spans="3:11" ht="15" customHeight="1" x14ac:dyDescent="0.25">
      <c r="C733" s="175"/>
      <c r="E733" s="199"/>
      <c r="F733" s="200"/>
      <c r="G733" s="215"/>
      <c r="H733" s="201"/>
      <c r="I733" s="201"/>
      <c r="J733" s="202"/>
      <c r="K733" s="198"/>
    </row>
    <row r="734" spans="3:11" ht="15" customHeight="1" x14ac:dyDescent="0.25">
      <c r="C734" s="175"/>
      <c r="E734" s="199"/>
      <c r="F734" s="200"/>
      <c r="G734" s="215"/>
      <c r="H734" s="201"/>
      <c r="I734" s="201"/>
      <c r="J734" s="202"/>
      <c r="K734" s="198"/>
    </row>
    <row r="735" spans="3:11" ht="15" customHeight="1" x14ac:dyDescent="0.25">
      <c r="C735" s="175"/>
      <c r="E735" s="199"/>
      <c r="F735" s="200"/>
      <c r="G735" s="215"/>
      <c r="H735" s="201"/>
      <c r="I735" s="201"/>
      <c r="J735" s="202"/>
      <c r="K735" s="198"/>
    </row>
    <row r="736" spans="3:11" ht="15" customHeight="1" x14ac:dyDescent="0.25">
      <c r="C736" s="175"/>
      <c r="E736" s="199"/>
      <c r="F736" s="200"/>
      <c r="G736" s="215"/>
      <c r="H736" s="201"/>
      <c r="I736" s="201"/>
      <c r="J736" s="202"/>
      <c r="K736" s="198"/>
    </row>
    <row r="737" spans="3:11" ht="15" customHeight="1" x14ac:dyDescent="0.25">
      <c r="C737" s="175"/>
      <c r="E737" s="199"/>
      <c r="F737" s="200"/>
      <c r="G737" s="215"/>
      <c r="H737" s="201"/>
      <c r="I737" s="201"/>
      <c r="J737" s="202"/>
      <c r="K737" s="198"/>
    </row>
    <row r="738" spans="3:11" ht="15" customHeight="1" x14ac:dyDescent="0.25">
      <c r="C738" s="175"/>
      <c r="E738" s="199"/>
      <c r="F738" s="200"/>
      <c r="G738" s="215"/>
      <c r="H738" s="201"/>
      <c r="I738" s="201"/>
      <c r="J738" s="202"/>
      <c r="K738" s="198"/>
    </row>
    <row r="739" spans="3:11" ht="15" customHeight="1" x14ac:dyDescent="0.25">
      <c r="C739" s="175"/>
      <c r="E739" s="199"/>
      <c r="F739" s="200"/>
      <c r="G739" s="215"/>
      <c r="H739" s="201"/>
      <c r="I739" s="201"/>
      <c r="J739" s="202"/>
      <c r="K739" s="198"/>
    </row>
    <row r="740" spans="3:11" ht="15" customHeight="1" x14ac:dyDescent="0.25">
      <c r="C740" s="175"/>
      <c r="E740" s="199"/>
      <c r="F740" s="200"/>
      <c r="G740" s="215"/>
      <c r="H740" s="201"/>
      <c r="I740" s="201"/>
      <c r="J740" s="202"/>
      <c r="K740" s="198"/>
    </row>
    <row r="741" spans="3:11" ht="15" customHeight="1" x14ac:dyDescent="0.25">
      <c r="C741" s="175"/>
      <c r="E741" s="199"/>
      <c r="F741" s="200"/>
      <c r="G741" s="215"/>
      <c r="H741" s="201"/>
      <c r="I741" s="201"/>
      <c r="J741" s="202"/>
      <c r="K741" s="198"/>
    </row>
    <row r="742" spans="3:11" ht="15" customHeight="1" x14ac:dyDescent="0.25">
      <c r="C742" s="175"/>
      <c r="E742" s="199"/>
      <c r="F742" s="200"/>
      <c r="G742" s="215"/>
      <c r="H742" s="201"/>
      <c r="I742" s="201"/>
      <c r="J742" s="202"/>
      <c r="K742" s="198"/>
    </row>
    <row r="743" spans="3:11" ht="15" customHeight="1" x14ac:dyDescent="0.25">
      <c r="C743" s="175"/>
      <c r="E743" s="199"/>
      <c r="F743" s="200"/>
      <c r="G743" s="215"/>
      <c r="H743" s="201"/>
      <c r="I743" s="201"/>
      <c r="J743" s="202"/>
      <c r="K743" s="198"/>
    </row>
    <row r="744" spans="3:11" ht="15" customHeight="1" x14ac:dyDescent="0.25">
      <c r="C744" s="175"/>
      <c r="E744" s="199"/>
      <c r="F744" s="200"/>
      <c r="G744" s="215"/>
      <c r="H744" s="201"/>
      <c r="I744" s="201"/>
      <c r="J744" s="202"/>
      <c r="K744" s="198"/>
    </row>
    <row r="745" spans="3:11" ht="15" customHeight="1" x14ac:dyDescent="0.25">
      <c r="C745" s="175"/>
      <c r="E745" s="199"/>
      <c r="F745" s="200"/>
      <c r="G745" s="215"/>
      <c r="H745" s="201"/>
      <c r="I745" s="201"/>
      <c r="J745" s="202"/>
      <c r="K745" s="198"/>
    </row>
    <row r="746" spans="3:11" ht="15" customHeight="1" x14ac:dyDescent="0.25">
      <c r="C746" s="175"/>
      <c r="E746" s="199"/>
      <c r="F746" s="200"/>
      <c r="G746" s="215"/>
      <c r="H746" s="201"/>
      <c r="I746" s="201"/>
      <c r="J746" s="202"/>
      <c r="K746" s="198"/>
    </row>
    <row r="747" spans="3:11" ht="15" customHeight="1" x14ac:dyDescent="0.25">
      <c r="C747" s="175"/>
      <c r="E747" s="199"/>
      <c r="F747" s="200"/>
      <c r="G747" s="215"/>
      <c r="H747" s="201"/>
      <c r="I747" s="201"/>
      <c r="J747" s="202"/>
      <c r="K747" s="198"/>
    </row>
    <row r="748" spans="3:11" ht="15" customHeight="1" x14ac:dyDescent="0.25">
      <c r="C748" s="175"/>
      <c r="E748" s="199"/>
      <c r="F748" s="200"/>
      <c r="G748" s="215"/>
      <c r="H748" s="201"/>
      <c r="I748" s="201"/>
      <c r="J748" s="202"/>
      <c r="K748" s="198"/>
    </row>
    <row r="749" spans="3:11" ht="15" customHeight="1" x14ac:dyDescent="0.25">
      <c r="C749" s="175"/>
      <c r="E749" s="199"/>
      <c r="F749" s="200"/>
      <c r="G749" s="215"/>
      <c r="H749" s="201"/>
      <c r="I749" s="201"/>
      <c r="J749" s="202"/>
      <c r="K749" s="198"/>
    </row>
    <row r="750" spans="3:11" ht="15" customHeight="1" x14ac:dyDescent="0.25">
      <c r="C750" s="175"/>
      <c r="E750" s="199"/>
      <c r="F750" s="200"/>
      <c r="G750" s="215"/>
      <c r="H750" s="201"/>
      <c r="I750" s="201"/>
      <c r="J750" s="202"/>
      <c r="K750" s="198"/>
    </row>
    <row r="751" spans="3:11" ht="15" customHeight="1" x14ac:dyDescent="0.25">
      <c r="C751" s="175"/>
      <c r="E751" s="199"/>
      <c r="F751" s="200"/>
      <c r="G751" s="215"/>
      <c r="H751" s="201"/>
      <c r="I751" s="201"/>
      <c r="J751" s="202"/>
      <c r="K751" s="198"/>
    </row>
    <row r="752" spans="3:11" ht="15" customHeight="1" x14ac:dyDescent="0.25">
      <c r="C752" s="175"/>
      <c r="E752" s="199"/>
      <c r="F752" s="200"/>
      <c r="G752" s="215"/>
      <c r="H752" s="201"/>
      <c r="I752" s="201"/>
      <c r="J752" s="202"/>
      <c r="K752" s="198"/>
    </row>
    <row r="753" spans="3:11" ht="15" customHeight="1" x14ac:dyDescent="0.25">
      <c r="C753" s="175"/>
      <c r="E753" s="199"/>
      <c r="F753" s="200"/>
      <c r="G753" s="215"/>
      <c r="H753" s="201"/>
      <c r="I753" s="201"/>
      <c r="J753" s="202"/>
      <c r="K753" s="198"/>
    </row>
    <row r="754" spans="3:11" ht="15" customHeight="1" x14ac:dyDescent="0.25">
      <c r="C754" s="175"/>
      <c r="E754" s="199"/>
      <c r="F754" s="200"/>
      <c r="G754" s="215"/>
      <c r="H754" s="201"/>
      <c r="I754" s="201"/>
      <c r="J754" s="202"/>
      <c r="K754" s="198"/>
    </row>
    <row r="755" spans="3:11" ht="15" customHeight="1" x14ac:dyDescent="0.25">
      <c r="C755" s="175"/>
      <c r="E755" s="199"/>
      <c r="F755" s="200"/>
      <c r="G755" s="215"/>
      <c r="H755" s="201"/>
      <c r="I755" s="201"/>
      <c r="J755" s="202"/>
      <c r="K755" s="198"/>
    </row>
    <row r="756" spans="3:11" ht="15" customHeight="1" x14ac:dyDescent="0.25">
      <c r="C756" s="175"/>
      <c r="E756" s="199"/>
      <c r="F756" s="200"/>
      <c r="G756" s="215"/>
      <c r="H756" s="201"/>
      <c r="I756" s="201"/>
      <c r="J756" s="202"/>
      <c r="K756" s="198"/>
    </row>
    <row r="757" spans="3:11" ht="15" customHeight="1" x14ac:dyDescent="0.25">
      <c r="C757" s="175"/>
      <c r="E757" s="199"/>
      <c r="F757" s="200"/>
      <c r="G757" s="215"/>
      <c r="H757" s="201"/>
      <c r="I757" s="201"/>
      <c r="J757" s="202"/>
      <c r="K757" s="198"/>
    </row>
    <row r="758" spans="3:11" ht="15" customHeight="1" x14ac:dyDescent="0.25">
      <c r="C758" s="175"/>
      <c r="E758" s="199"/>
      <c r="F758" s="200"/>
      <c r="G758" s="215"/>
      <c r="H758" s="201"/>
      <c r="I758" s="201"/>
      <c r="J758" s="202"/>
      <c r="K758" s="198"/>
    </row>
    <row r="759" spans="3:11" ht="15" customHeight="1" x14ac:dyDescent="0.25">
      <c r="C759" s="175"/>
      <c r="E759" s="199"/>
      <c r="F759" s="200"/>
      <c r="G759" s="215"/>
      <c r="H759" s="201"/>
      <c r="I759" s="201"/>
      <c r="J759" s="202"/>
      <c r="K759" s="198"/>
    </row>
    <row r="760" spans="3:11" ht="15" customHeight="1" x14ac:dyDescent="0.25">
      <c r="C760" s="175"/>
      <c r="E760" s="199"/>
      <c r="F760" s="200"/>
      <c r="G760" s="215"/>
      <c r="H760" s="201"/>
      <c r="I760" s="201"/>
      <c r="J760" s="202"/>
      <c r="K760" s="198"/>
    </row>
    <row r="761" spans="3:11" ht="15" customHeight="1" x14ac:dyDescent="0.25">
      <c r="C761" s="175"/>
      <c r="E761" s="199"/>
      <c r="F761" s="200"/>
      <c r="G761" s="215"/>
      <c r="H761" s="201"/>
      <c r="I761" s="201"/>
      <c r="J761" s="202"/>
      <c r="K761" s="198"/>
    </row>
    <row r="762" spans="3:11" ht="15" customHeight="1" x14ac:dyDescent="0.25">
      <c r="C762" s="175"/>
      <c r="E762" s="199"/>
      <c r="F762" s="200"/>
      <c r="G762" s="215"/>
      <c r="H762" s="201"/>
      <c r="I762" s="201"/>
      <c r="J762" s="202"/>
      <c r="K762" s="198"/>
    </row>
    <row r="763" spans="3:11" ht="15" customHeight="1" x14ac:dyDescent="0.25">
      <c r="C763" s="175"/>
      <c r="E763" s="199"/>
      <c r="F763" s="200"/>
      <c r="G763" s="215"/>
      <c r="H763" s="201"/>
      <c r="I763" s="201"/>
      <c r="J763" s="202"/>
      <c r="K763" s="198"/>
    </row>
    <row r="764" spans="3:11" ht="15" customHeight="1" x14ac:dyDescent="0.25">
      <c r="C764" s="175"/>
      <c r="E764" s="199"/>
      <c r="F764" s="200"/>
      <c r="G764" s="215"/>
      <c r="H764" s="201"/>
      <c r="I764" s="201"/>
      <c r="J764" s="202"/>
      <c r="K764" s="198"/>
    </row>
    <row r="765" spans="3:11" ht="15" customHeight="1" x14ac:dyDescent="0.25">
      <c r="C765" s="175"/>
      <c r="E765" s="199"/>
      <c r="F765" s="200"/>
      <c r="G765" s="215"/>
      <c r="H765" s="201"/>
      <c r="I765" s="201"/>
      <c r="J765" s="202"/>
      <c r="K765" s="198"/>
    </row>
    <row r="766" spans="3:11" ht="15" customHeight="1" x14ac:dyDescent="0.25">
      <c r="C766" s="175"/>
      <c r="E766" s="199"/>
      <c r="F766" s="200"/>
      <c r="G766" s="215"/>
      <c r="H766" s="201"/>
      <c r="I766" s="201"/>
      <c r="J766" s="202"/>
      <c r="K766" s="198"/>
    </row>
    <row r="767" spans="3:11" ht="15" customHeight="1" x14ac:dyDescent="0.25">
      <c r="C767" s="175"/>
      <c r="E767" s="199"/>
      <c r="F767" s="200"/>
      <c r="G767" s="215"/>
      <c r="H767" s="201"/>
      <c r="I767" s="201"/>
      <c r="J767" s="202"/>
      <c r="K767" s="198"/>
    </row>
    <row r="768" spans="3:11" ht="15" customHeight="1" x14ac:dyDescent="0.25">
      <c r="C768" s="175"/>
      <c r="E768" s="199"/>
      <c r="F768" s="200"/>
      <c r="G768" s="215"/>
      <c r="H768" s="201"/>
      <c r="I768" s="201"/>
      <c r="J768" s="202"/>
      <c r="K768" s="198"/>
    </row>
    <row r="769" spans="3:11" ht="15" customHeight="1" x14ac:dyDescent="0.25">
      <c r="C769" s="175"/>
      <c r="E769" s="199"/>
      <c r="F769" s="200"/>
      <c r="G769" s="215"/>
      <c r="H769" s="201"/>
      <c r="I769" s="201"/>
      <c r="J769" s="202"/>
      <c r="K769" s="198"/>
    </row>
    <row r="770" spans="3:11" ht="15" customHeight="1" x14ac:dyDescent="0.25">
      <c r="C770" s="175"/>
      <c r="E770" s="199"/>
      <c r="F770" s="200"/>
      <c r="G770" s="215"/>
      <c r="H770" s="201"/>
      <c r="I770" s="201"/>
      <c r="J770" s="202"/>
      <c r="K770" s="198"/>
    </row>
    <row r="771" spans="3:11" ht="15" customHeight="1" x14ac:dyDescent="0.25">
      <c r="C771" s="175"/>
      <c r="E771" s="199"/>
      <c r="F771" s="200"/>
      <c r="G771" s="215"/>
      <c r="H771" s="201"/>
      <c r="I771" s="201"/>
      <c r="J771" s="202"/>
      <c r="K771" s="198"/>
    </row>
    <row r="772" spans="3:11" ht="15" customHeight="1" x14ac:dyDescent="0.25">
      <c r="C772" s="175"/>
      <c r="E772" s="199"/>
      <c r="F772" s="200"/>
      <c r="G772" s="215"/>
      <c r="H772" s="201"/>
      <c r="I772" s="201"/>
      <c r="J772" s="202"/>
      <c r="K772" s="198"/>
    </row>
    <row r="773" spans="3:11" ht="15" customHeight="1" x14ac:dyDescent="0.25">
      <c r="C773" s="175"/>
      <c r="E773" s="199"/>
      <c r="F773" s="200"/>
      <c r="G773" s="215"/>
      <c r="H773" s="201"/>
      <c r="I773" s="201"/>
      <c r="J773" s="202"/>
      <c r="K773" s="198"/>
    </row>
    <row r="774" spans="3:11" ht="15" customHeight="1" x14ac:dyDescent="0.25">
      <c r="C774" s="175"/>
      <c r="E774" s="199"/>
      <c r="F774" s="200"/>
      <c r="G774" s="215"/>
      <c r="H774" s="201"/>
      <c r="I774" s="201"/>
      <c r="J774" s="202"/>
      <c r="K774" s="198"/>
    </row>
    <row r="775" spans="3:11" ht="15" customHeight="1" x14ac:dyDescent="0.25">
      <c r="C775" s="175"/>
      <c r="E775" s="199"/>
      <c r="F775" s="200"/>
      <c r="G775" s="215"/>
      <c r="H775" s="201"/>
      <c r="I775" s="201"/>
      <c r="J775" s="202"/>
      <c r="K775" s="198"/>
    </row>
    <row r="776" spans="3:11" ht="15" customHeight="1" x14ac:dyDescent="0.25">
      <c r="C776" s="175"/>
      <c r="E776" s="199"/>
      <c r="F776" s="200"/>
      <c r="G776" s="215"/>
      <c r="H776" s="201"/>
      <c r="I776" s="201"/>
      <c r="J776" s="202"/>
      <c r="K776" s="198"/>
    </row>
    <row r="777" spans="3:11" ht="15" customHeight="1" x14ac:dyDescent="0.25">
      <c r="C777" s="175"/>
      <c r="E777" s="199"/>
      <c r="F777" s="200"/>
      <c r="G777" s="215"/>
      <c r="H777" s="201"/>
      <c r="I777" s="201"/>
      <c r="J777" s="202"/>
      <c r="K777" s="198"/>
    </row>
    <row r="778" spans="3:11" ht="15" customHeight="1" x14ac:dyDescent="0.25">
      <c r="C778" s="175"/>
      <c r="E778" s="199"/>
      <c r="F778" s="200"/>
      <c r="G778" s="215"/>
      <c r="H778" s="201"/>
      <c r="I778" s="201"/>
      <c r="J778" s="202"/>
      <c r="K778" s="198"/>
    </row>
    <row r="779" spans="3:11" ht="15" customHeight="1" x14ac:dyDescent="0.25">
      <c r="C779" s="175"/>
      <c r="E779" s="199"/>
      <c r="F779" s="200"/>
      <c r="G779" s="215"/>
      <c r="H779" s="201"/>
      <c r="I779" s="201"/>
      <c r="J779" s="202"/>
      <c r="K779" s="198"/>
    </row>
    <row r="780" spans="3:11" ht="15" customHeight="1" x14ac:dyDescent="0.25">
      <c r="C780" s="175"/>
      <c r="E780" s="199"/>
      <c r="F780" s="200"/>
      <c r="G780" s="215"/>
      <c r="H780" s="201"/>
      <c r="I780" s="201"/>
      <c r="J780" s="202"/>
      <c r="K780" s="198"/>
    </row>
    <row r="781" spans="3:11" ht="15" customHeight="1" x14ac:dyDescent="0.25">
      <c r="C781" s="175"/>
      <c r="E781" s="199"/>
      <c r="F781" s="200"/>
      <c r="G781" s="215"/>
      <c r="H781" s="201"/>
      <c r="I781" s="201"/>
      <c r="J781" s="202"/>
      <c r="K781" s="198"/>
    </row>
    <row r="782" spans="3:11" ht="15" customHeight="1" x14ac:dyDescent="0.25">
      <c r="C782" s="175"/>
      <c r="E782" s="199"/>
      <c r="F782" s="200"/>
      <c r="G782" s="215"/>
      <c r="H782" s="201"/>
      <c r="I782" s="201"/>
      <c r="J782" s="202"/>
      <c r="K782" s="198"/>
    </row>
    <row r="783" spans="3:11" ht="15" customHeight="1" x14ac:dyDescent="0.25">
      <c r="C783" s="175"/>
      <c r="E783" s="199"/>
      <c r="F783" s="200"/>
      <c r="G783" s="215"/>
      <c r="H783" s="201"/>
      <c r="I783" s="201"/>
      <c r="J783" s="202"/>
      <c r="K783" s="198"/>
    </row>
    <row r="784" spans="3:11" ht="15" customHeight="1" x14ac:dyDescent="0.25">
      <c r="C784" s="175"/>
      <c r="E784" s="199"/>
      <c r="F784" s="200"/>
      <c r="G784" s="215"/>
      <c r="H784" s="201"/>
      <c r="I784" s="201"/>
      <c r="J784" s="202"/>
      <c r="K784" s="198"/>
    </row>
    <row r="785" spans="3:11" ht="15" customHeight="1" x14ac:dyDescent="0.25">
      <c r="C785" s="175"/>
      <c r="E785" s="199"/>
      <c r="F785" s="200"/>
      <c r="G785" s="215"/>
      <c r="H785" s="201"/>
      <c r="I785" s="201"/>
      <c r="J785" s="202"/>
      <c r="K785" s="198"/>
    </row>
    <row r="786" spans="3:11" ht="15" customHeight="1" x14ac:dyDescent="0.25">
      <c r="C786" s="175"/>
      <c r="E786" s="199"/>
      <c r="F786" s="200"/>
      <c r="G786" s="215"/>
      <c r="H786" s="201"/>
      <c r="I786" s="201"/>
      <c r="J786" s="202"/>
      <c r="K786" s="198"/>
    </row>
    <row r="787" spans="3:11" ht="15" customHeight="1" x14ac:dyDescent="0.25">
      <c r="C787" s="175"/>
      <c r="E787" s="199"/>
      <c r="F787" s="200"/>
      <c r="G787" s="215"/>
      <c r="H787" s="201"/>
      <c r="I787" s="201"/>
      <c r="J787" s="202"/>
      <c r="K787" s="198"/>
    </row>
    <row r="788" spans="3:11" ht="15" customHeight="1" x14ac:dyDescent="0.25">
      <c r="C788" s="175"/>
      <c r="E788" s="199"/>
      <c r="F788" s="200"/>
      <c r="G788" s="215"/>
      <c r="H788" s="201"/>
      <c r="I788" s="201"/>
      <c r="J788" s="202"/>
      <c r="K788" s="198"/>
    </row>
    <row r="789" spans="3:11" ht="15" customHeight="1" x14ac:dyDescent="0.25">
      <c r="C789" s="175"/>
      <c r="E789" s="199"/>
      <c r="F789" s="200"/>
      <c r="G789" s="215"/>
      <c r="H789" s="201"/>
      <c r="I789" s="201"/>
      <c r="J789" s="202"/>
      <c r="K789" s="198"/>
    </row>
    <row r="790" spans="3:11" ht="15" customHeight="1" x14ac:dyDescent="0.25">
      <c r="C790" s="175"/>
      <c r="E790" s="199"/>
      <c r="F790" s="200"/>
      <c r="G790" s="215"/>
      <c r="H790" s="201"/>
      <c r="I790" s="201"/>
      <c r="J790" s="202"/>
      <c r="K790" s="198"/>
    </row>
    <row r="791" spans="3:11" ht="15" customHeight="1" x14ac:dyDescent="0.25">
      <c r="C791" s="175"/>
      <c r="E791" s="199"/>
      <c r="F791" s="200"/>
      <c r="G791" s="215"/>
      <c r="H791" s="201"/>
      <c r="I791" s="201"/>
      <c r="J791" s="202"/>
      <c r="K791" s="198"/>
    </row>
    <row r="792" spans="3:11" ht="15" customHeight="1" x14ac:dyDescent="0.25">
      <c r="C792" s="175"/>
      <c r="E792" s="199"/>
      <c r="F792" s="200"/>
      <c r="G792" s="215"/>
      <c r="H792" s="201"/>
      <c r="I792" s="201"/>
      <c r="J792" s="202"/>
      <c r="K792" s="198"/>
    </row>
    <row r="793" spans="3:11" ht="15" customHeight="1" x14ac:dyDescent="0.25">
      <c r="C793" s="175"/>
      <c r="E793" s="199"/>
      <c r="F793" s="200"/>
      <c r="G793" s="215"/>
      <c r="H793" s="201"/>
      <c r="I793" s="201"/>
      <c r="J793" s="202"/>
      <c r="K793" s="198"/>
    </row>
    <row r="794" spans="3:11" ht="15" customHeight="1" x14ac:dyDescent="0.25">
      <c r="C794" s="175"/>
      <c r="E794" s="199"/>
      <c r="F794" s="200"/>
      <c r="G794" s="215"/>
      <c r="H794" s="201"/>
      <c r="I794" s="201"/>
      <c r="J794" s="202"/>
      <c r="K794" s="198"/>
    </row>
    <row r="795" spans="3:11" ht="15" customHeight="1" x14ac:dyDescent="0.25">
      <c r="C795" s="175"/>
      <c r="E795" s="199"/>
      <c r="F795" s="200"/>
      <c r="G795" s="215"/>
      <c r="H795" s="201"/>
      <c r="I795" s="201"/>
      <c r="J795" s="202"/>
      <c r="K795" s="198"/>
    </row>
    <row r="796" spans="3:11" ht="15" customHeight="1" x14ac:dyDescent="0.25">
      <c r="C796" s="175"/>
      <c r="E796" s="199"/>
      <c r="F796" s="200"/>
      <c r="G796" s="215"/>
      <c r="H796" s="201"/>
      <c r="I796" s="201"/>
      <c r="J796" s="202"/>
      <c r="K796" s="198"/>
    </row>
    <row r="797" spans="3:11" ht="15" customHeight="1" x14ac:dyDescent="0.25">
      <c r="C797" s="175"/>
      <c r="E797" s="199"/>
      <c r="F797" s="200"/>
      <c r="G797" s="215"/>
      <c r="H797" s="201"/>
      <c r="I797" s="201"/>
      <c r="J797" s="202"/>
      <c r="K797" s="198"/>
    </row>
    <row r="798" spans="3:11" ht="15" customHeight="1" x14ac:dyDescent="0.25">
      <c r="C798" s="175"/>
      <c r="E798" s="199"/>
      <c r="F798" s="200"/>
      <c r="G798" s="215"/>
      <c r="H798" s="201"/>
      <c r="I798" s="201"/>
      <c r="J798" s="202"/>
      <c r="K798" s="198"/>
    </row>
    <row r="799" spans="3:11" ht="15" customHeight="1" x14ac:dyDescent="0.25">
      <c r="C799" s="175"/>
      <c r="E799" s="199"/>
      <c r="F799" s="200"/>
      <c r="G799" s="215"/>
      <c r="H799" s="201"/>
      <c r="I799" s="201"/>
      <c r="J799" s="202"/>
      <c r="K799" s="198"/>
    </row>
    <row r="800" spans="3:11" ht="15" customHeight="1" x14ac:dyDescent="0.25">
      <c r="C800" s="175"/>
      <c r="E800" s="199"/>
      <c r="F800" s="200"/>
      <c r="G800" s="215"/>
      <c r="H800" s="201"/>
      <c r="I800" s="201"/>
      <c r="J800" s="202"/>
      <c r="K800" s="198"/>
    </row>
    <row r="801" spans="3:11" ht="15" customHeight="1" x14ac:dyDescent="0.25">
      <c r="C801" s="175"/>
      <c r="E801" s="199"/>
      <c r="F801" s="200"/>
      <c r="G801" s="215"/>
      <c r="H801" s="201"/>
      <c r="I801" s="201"/>
      <c r="J801" s="202"/>
      <c r="K801" s="198"/>
    </row>
    <row r="802" spans="3:11" ht="15" customHeight="1" x14ac:dyDescent="0.25">
      <c r="C802" s="175"/>
      <c r="E802" s="199"/>
      <c r="F802" s="200"/>
      <c r="G802" s="215"/>
      <c r="H802" s="201"/>
      <c r="I802" s="201"/>
      <c r="J802" s="202"/>
      <c r="K802" s="198"/>
    </row>
    <row r="803" spans="3:11" ht="15" customHeight="1" x14ac:dyDescent="0.25">
      <c r="C803" s="175"/>
      <c r="E803" s="199"/>
      <c r="F803" s="200"/>
      <c r="G803" s="215"/>
      <c r="H803" s="201"/>
      <c r="I803" s="201"/>
      <c r="J803" s="202"/>
      <c r="K803" s="198"/>
    </row>
    <row r="804" spans="3:11" ht="15" customHeight="1" x14ac:dyDescent="0.25">
      <c r="C804" s="175"/>
      <c r="E804" s="199"/>
      <c r="F804" s="200"/>
      <c r="G804" s="215"/>
      <c r="H804" s="201"/>
      <c r="I804" s="201"/>
      <c r="J804" s="202"/>
      <c r="K804" s="198"/>
    </row>
    <row r="805" spans="3:11" ht="15" customHeight="1" x14ac:dyDescent="0.25">
      <c r="C805" s="175"/>
      <c r="E805" s="199"/>
      <c r="F805" s="200"/>
      <c r="G805" s="215"/>
      <c r="H805" s="201"/>
      <c r="I805" s="201"/>
      <c r="J805" s="202"/>
      <c r="K805" s="198"/>
    </row>
    <row r="806" spans="3:11" ht="15" customHeight="1" x14ac:dyDescent="0.25">
      <c r="C806" s="175"/>
      <c r="E806" s="199"/>
      <c r="F806" s="200"/>
      <c r="G806" s="215"/>
      <c r="H806" s="201"/>
      <c r="I806" s="201"/>
      <c r="J806" s="202"/>
      <c r="K806" s="198"/>
    </row>
    <row r="807" spans="3:11" ht="15" customHeight="1" x14ac:dyDescent="0.25">
      <c r="C807" s="175"/>
      <c r="E807" s="199"/>
      <c r="F807" s="200"/>
      <c r="G807" s="215"/>
      <c r="H807" s="201"/>
      <c r="I807" s="201"/>
      <c r="J807" s="202"/>
      <c r="K807" s="198"/>
    </row>
    <row r="808" spans="3:11" ht="15" customHeight="1" x14ac:dyDescent="0.25">
      <c r="C808" s="175"/>
      <c r="E808" s="199"/>
      <c r="F808" s="200"/>
      <c r="G808" s="215"/>
      <c r="H808" s="201"/>
      <c r="I808" s="201"/>
      <c r="J808" s="202"/>
      <c r="K808" s="198"/>
    </row>
    <row r="809" spans="3:11" ht="15" customHeight="1" x14ac:dyDescent="0.25">
      <c r="C809" s="175"/>
      <c r="E809" s="199"/>
      <c r="F809" s="200"/>
      <c r="G809" s="215"/>
      <c r="H809" s="201"/>
      <c r="I809" s="201"/>
      <c r="J809" s="202"/>
      <c r="K809" s="198"/>
    </row>
    <row r="810" spans="3:11" ht="15" customHeight="1" x14ac:dyDescent="0.25">
      <c r="C810" s="175"/>
      <c r="E810" s="199"/>
      <c r="F810" s="200"/>
      <c r="G810" s="215"/>
      <c r="H810" s="201"/>
      <c r="I810" s="201"/>
      <c r="J810" s="202"/>
      <c r="K810" s="198"/>
    </row>
    <row r="811" spans="3:11" ht="15" customHeight="1" x14ac:dyDescent="0.25">
      <c r="C811" s="175"/>
      <c r="E811" s="199"/>
      <c r="F811" s="200"/>
      <c r="G811" s="215"/>
      <c r="H811" s="201"/>
      <c r="I811" s="201"/>
      <c r="J811" s="202"/>
      <c r="K811" s="198"/>
    </row>
    <row r="812" spans="3:11" ht="15" customHeight="1" x14ac:dyDescent="0.25">
      <c r="C812" s="175"/>
      <c r="E812" s="199"/>
      <c r="F812" s="200"/>
      <c r="G812" s="215"/>
      <c r="H812" s="201"/>
      <c r="I812" s="201"/>
      <c r="J812" s="202"/>
      <c r="K812" s="198"/>
    </row>
    <row r="813" spans="3:11" ht="15" customHeight="1" x14ac:dyDescent="0.25">
      <c r="C813" s="175"/>
      <c r="E813" s="199"/>
      <c r="F813" s="200"/>
      <c r="G813" s="215"/>
      <c r="H813" s="201"/>
      <c r="I813" s="201"/>
      <c r="J813" s="202"/>
      <c r="K813" s="198"/>
    </row>
    <row r="814" spans="3:11" ht="15" customHeight="1" x14ac:dyDescent="0.25">
      <c r="C814" s="175"/>
      <c r="E814" s="199"/>
      <c r="F814" s="200"/>
      <c r="G814" s="215"/>
      <c r="H814" s="201"/>
      <c r="I814" s="201"/>
      <c r="J814" s="202"/>
      <c r="K814" s="198"/>
    </row>
    <row r="815" spans="3:11" ht="15" customHeight="1" x14ac:dyDescent="0.25">
      <c r="C815" s="175"/>
      <c r="E815" s="199"/>
      <c r="F815" s="200"/>
      <c r="G815" s="215"/>
      <c r="H815" s="201"/>
      <c r="I815" s="201"/>
      <c r="J815" s="202"/>
      <c r="K815" s="198"/>
    </row>
    <row r="816" spans="3:11" ht="15" customHeight="1" x14ac:dyDescent="0.25">
      <c r="C816" s="175"/>
      <c r="E816" s="199"/>
      <c r="F816" s="200"/>
      <c r="G816" s="215"/>
      <c r="H816" s="201"/>
      <c r="I816" s="201"/>
      <c r="J816" s="202"/>
      <c r="K816" s="198"/>
    </row>
    <row r="817" spans="3:11" ht="15" customHeight="1" x14ac:dyDescent="0.25">
      <c r="C817" s="175"/>
      <c r="E817" s="199"/>
      <c r="F817" s="200"/>
      <c r="G817" s="215"/>
      <c r="H817" s="201"/>
      <c r="I817" s="201"/>
      <c r="J817" s="202"/>
      <c r="K817" s="198"/>
    </row>
    <row r="818" spans="3:11" ht="15" customHeight="1" x14ac:dyDescent="0.25">
      <c r="C818" s="175"/>
      <c r="E818" s="199"/>
      <c r="F818" s="200"/>
      <c r="G818" s="215"/>
      <c r="H818" s="201"/>
      <c r="I818" s="201"/>
      <c r="J818" s="202"/>
      <c r="K818" s="198"/>
    </row>
    <row r="819" spans="3:11" ht="15" customHeight="1" x14ac:dyDescent="0.25">
      <c r="C819" s="175"/>
      <c r="E819" s="199"/>
      <c r="F819" s="200"/>
      <c r="G819" s="215"/>
      <c r="H819" s="201"/>
      <c r="I819" s="201"/>
      <c r="J819" s="202"/>
      <c r="K819" s="198"/>
    </row>
    <row r="820" spans="3:11" ht="15" customHeight="1" x14ac:dyDescent="0.25">
      <c r="C820" s="175"/>
      <c r="E820" s="199"/>
      <c r="F820" s="200"/>
      <c r="G820" s="215"/>
      <c r="H820" s="201"/>
      <c r="I820" s="201"/>
      <c r="J820" s="202"/>
      <c r="K820" s="198"/>
    </row>
    <row r="821" spans="3:11" ht="15" customHeight="1" x14ac:dyDescent="0.25">
      <c r="C821" s="175"/>
      <c r="E821" s="199"/>
      <c r="F821" s="200"/>
      <c r="G821" s="215"/>
      <c r="H821" s="201"/>
      <c r="I821" s="201"/>
      <c r="J821" s="202"/>
      <c r="K821" s="198"/>
    </row>
    <row r="822" spans="3:11" ht="15" customHeight="1" x14ac:dyDescent="0.25">
      <c r="C822" s="175"/>
      <c r="E822" s="199"/>
      <c r="F822" s="200"/>
      <c r="G822" s="215"/>
      <c r="H822" s="201"/>
      <c r="I822" s="201"/>
      <c r="J822" s="202"/>
      <c r="K822" s="198"/>
    </row>
    <row r="823" spans="3:11" ht="15" customHeight="1" x14ac:dyDescent="0.25">
      <c r="C823" s="175"/>
      <c r="E823" s="199"/>
      <c r="F823" s="200"/>
      <c r="G823" s="215"/>
      <c r="H823" s="201"/>
      <c r="I823" s="201"/>
      <c r="J823" s="202"/>
      <c r="K823" s="198"/>
    </row>
    <row r="824" spans="3:11" ht="15" customHeight="1" x14ac:dyDescent="0.25">
      <c r="C824" s="175"/>
      <c r="E824" s="199"/>
      <c r="F824" s="200"/>
      <c r="G824" s="215"/>
      <c r="H824" s="201"/>
      <c r="I824" s="201"/>
      <c r="J824" s="202"/>
      <c r="K824" s="198"/>
    </row>
    <row r="825" spans="3:11" ht="15" customHeight="1" x14ac:dyDescent="0.25">
      <c r="C825" s="175"/>
      <c r="E825" s="199"/>
      <c r="F825" s="200"/>
      <c r="G825" s="215"/>
      <c r="H825" s="201"/>
      <c r="I825" s="201"/>
      <c r="J825" s="202"/>
      <c r="K825" s="198"/>
    </row>
    <row r="826" spans="3:11" ht="15" customHeight="1" x14ac:dyDescent="0.25">
      <c r="C826" s="175"/>
      <c r="E826" s="199"/>
      <c r="F826" s="200"/>
      <c r="G826" s="215"/>
      <c r="H826" s="201"/>
      <c r="I826" s="201"/>
      <c r="J826" s="202"/>
      <c r="K826" s="198"/>
    </row>
    <row r="827" spans="3:11" ht="15" customHeight="1" x14ac:dyDescent="0.25">
      <c r="C827" s="175"/>
      <c r="E827" s="199"/>
      <c r="F827" s="200"/>
      <c r="G827" s="215"/>
      <c r="H827" s="201"/>
      <c r="I827" s="201"/>
      <c r="J827" s="202"/>
      <c r="K827" s="198"/>
    </row>
    <row r="828" spans="3:11" ht="15" customHeight="1" x14ac:dyDescent="0.25">
      <c r="C828" s="175"/>
      <c r="E828" s="199"/>
      <c r="F828" s="200"/>
      <c r="G828" s="215"/>
      <c r="H828" s="201"/>
      <c r="I828" s="201"/>
      <c r="J828" s="202"/>
      <c r="K828" s="198"/>
    </row>
    <row r="829" spans="3:11" ht="15" customHeight="1" x14ac:dyDescent="0.25">
      <c r="C829" s="175"/>
      <c r="E829" s="199"/>
      <c r="F829" s="200"/>
      <c r="G829" s="215"/>
      <c r="H829" s="201"/>
      <c r="I829" s="201"/>
      <c r="J829" s="202"/>
      <c r="K829" s="198"/>
    </row>
    <row r="830" spans="3:11" ht="15" customHeight="1" x14ac:dyDescent="0.25">
      <c r="C830" s="175"/>
      <c r="E830" s="199"/>
      <c r="F830" s="200"/>
      <c r="G830" s="215"/>
      <c r="H830" s="201"/>
      <c r="I830" s="201"/>
      <c r="J830" s="202"/>
      <c r="K830" s="198"/>
    </row>
    <row r="831" spans="3:11" ht="15" customHeight="1" x14ac:dyDescent="0.25">
      <c r="C831" s="175"/>
      <c r="E831" s="199"/>
      <c r="F831" s="200"/>
      <c r="G831" s="215"/>
      <c r="H831" s="201"/>
      <c r="I831" s="201"/>
      <c r="J831" s="202"/>
      <c r="K831" s="198"/>
    </row>
    <row r="832" spans="3:11" ht="15" customHeight="1" x14ac:dyDescent="0.25">
      <c r="C832" s="175"/>
      <c r="E832" s="199"/>
      <c r="F832" s="200"/>
      <c r="G832" s="215"/>
      <c r="H832" s="201"/>
      <c r="I832" s="201"/>
      <c r="J832" s="202"/>
      <c r="K832" s="198"/>
    </row>
    <row r="833" spans="3:11" ht="15" customHeight="1" x14ac:dyDescent="0.25">
      <c r="C833" s="175"/>
      <c r="E833" s="199"/>
      <c r="F833" s="200"/>
      <c r="G833" s="215"/>
      <c r="H833" s="201"/>
      <c r="I833" s="201"/>
      <c r="J833" s="202"/>
      <c r="K833" s="198"/>
    </row>
    <row r="834" spans="3:11" ht="15" customHeight="1" x14ac:dyDescent="0.25">
      <c r="C834" s="175"/>
      <c r="E834" s="199"/>
      <c r="F834" s="200"/>
      <c r="G834" s="215"/>
      <c r="H834" s="201"/>
      <c r="I834" s="201"/>
      <c r="J834" s="202"/>
      <c r="K834" s="198"/>
    </row>
    <row r="835" spans="3:11" ht="15" customHeight="1" x14ac:dyDescent="0.25">
      <c r="C835" s="175"/>
      <c r="E835" s="199"/>
      <c r="F835" s="200"/>
      <c r="G835" s="215"/>
      <c r="H835" s="201"/>
      <c r="I835" s="201"/>
      <c r="J835" s="202"/>
      <c r="K835" s="198"/>
    </row>
    <row r="836" spans="3:11" ht="15" customHeight="1" x14ac:dyDescent="0.25">
      <c r="C836" s="175"/>
      <c r="E836" s="199"/>
      <c r="F836" s="200"/>
      <c r="G836" s="215"/>
      <c r="H836" s="201"/>
      <c r="I836" s="201"/>
      <c r="J836" s="202"/>
      <c r="K836" s="198"/>
    </row>
    <row r="837" spans="3:11" ht="15" customHeight="1" x14ac:dyDescent="0.25">
      <c r="C837" s="175"/>
      <c r="E837" s="199"/>
      <c r="F837" s="200"/>
      <c r="G837" s="215"/>
      <c r="H837" s="201"/>
      <c r="I837" s="201"/>
      <c r="J837" s="202"/>
      <c r="K837" s="198"/>
    </row>
    <row r="838" spans="3:11" ht="15" customHeight="1" x14ac:dyDescent="0.25">
      <c r="C838" s="175"/>
      <c r="E838" s="199"/>
      <c r="F838" s="200"/>
      <c r="G838" s="215"/>
      <c r="H838" s="201"/>
      <c r="I838" s="201"/>
      <c r="J838" s="202"/>
      <c r="K838" s="198"/>
    </row>
    <row r="839" spans="3:11" ht="15" customHeight="1" x14ac:dyDescent="0.25">
      <c r="C839" s="175"/>
      <c r="E839" s="199"/>
      <c r="F839" s="200"/>
      <c r="G839" s="215"/>
      <c r="H839" s="201"/>
      <c r="I839" s="201"/>
      <c r="J839" s="202"/>
      <c r="K839" s="198"/>
    </row>
    <row r="840" spans="3:11" ht="15" customHeight="1" x14ac:dyDescent="0.25">
      <c r="C840" s="175"/>
      <c r="E840" s="199"/>
      <c r="F840" s="200"/>
      <c r="G840" s="215"/>
      <c r="H840" s="201"/>
      <c r="I840" s="201"/>
      <c r="J840" s="202"/>
      <c r="K840" s="198"/>
    </row>
    <row r="841" spans="3:11" ht="15" customHeight="1" x14ac:dyDescent="0.25">
      <c r="C841" s="175"/>
      <c r="E841" s="199"/>
      <c r="F841" s="200"/>
      <c r="G841" s="215"/>
      <c r="H841" s="201"/>
      <c r="I841" s="201"/>
      <c r="J841" s="202"/>
      <c r="K841" s="198"/>
    </row>
    <row r="842" spans="3:11" ht="15" customHeight="1" x14ac:dyDescent="0.25">
      <c r="C842" s="175"/>
      <c r="E842" s="199"/>
      <c r="F842" s="200"/>
      <c r="G842" s="215"/>
      <c r="H842" s="201"/>
      <c r="I842" s="201"/>
      <c r="J842" s="202"/>
      <c r="K842" s="198"/>
    </row>
    <row r="843" spans="3:11" ht="15" customHeight="1" x14ac:dyDescent="0.25">
      <c r="C843" s="175"/>
      <c r="E843" s="199"/>
      <c r="F843" s="200"/>
      <c r="G843" s="215"/>
      <c r="H843" s="201"/>
      <c r="I843" s="201"/>
      <c r="J843" s="202"/>
      <c r="K843" s="198"/>
    </row>
    <row r="844" spans="3:11" ht="15" customHeight="1" x14ac:dyDescent="0.25">
      <c r="C844" s="175"/>
      <c r="E844" s="199"/>
      <c r="F844" s="200"/>
      <c r="G844" s="215"/>
      <c r="H844" s="201"/>
      <c r="I844" s="201"/>
      <c r="J844" s="202"/>
      <c r="K844" s="198"/>
    </row>
    <row r="845" spans="3:11" ht="15" customHeight="1" x14ac:dyDescent="0.25">
      <c r="C845" s="175"/>
      <c r="E845" s="199"/>
      <c r="F845" s="200"/>
      <c r="G845" s="215"/>
      <c r="H845" s="201"/>
      <c r="I845" s="201"/>
      <c r="J845" s="202"/>
      <c r="K845" s="198"/>
    </row>
    <row r="846" spans="3:11" ht="15" customHeight="1" x14ac:dyDescent="0.25">
      <c r="C846" s="175"/>
      <c r="E846" s="199"/>
      <c r="F846" s="200"/>
      <c r="G846" s="215"/>
      <c r="H846" s="201"/>
      <c r="I846" s="201"/>
      <c r="J846" s="202"/>
      <c r="K846" s="198"/>
    </row>
    <row r="847" spans="3:11" ht="15" customHeight="1" x14ac:dyDescent="0.25">
      <c r="C847" s="175"/>
      <c r="E847" s="199"/>
      <c r="F847" s="200"/>
      <c r="G847" s="215"/>
      <c r="H847" s="201"/>
      <c r="I847" s="201"/>
      <c r="J847" s="202"/>
      <c r="K847" s="198"/>
    </row>
    <row r="848" spans="3:11" ht="15" customHeight="1" x14ac:dyDescent="0.25">
      <c r="C848" s="175"/>
      <c r="E848" s="199"/>
      <c r="F848" s="200"/>
      <c r="G848" s="215"/>
      <c r="H848" s="201"/>
      <c r="I848" s="201"/>
      <c r="J848" s="202"/>
      <c r="K848" s="198"/>
    </row>
    <row r="849" spans="3:11" ht="15" customHeight="1" x14ac:dyDescent="0.25">
      <c r="C849" s="175"/>
      <c r="E849" s="199"/>
      <c r="F849" s="200"/>
      <c r="G849" s="215"/>
      <c r="H849" s="201"/>
      <c r="I849" s="201"/>
      <c r="J849" s="202"/>
      <c r="K849" s="198"/>
    </row>
    <row r="850" spans="3:11" ht="15" customHeight="1" x14ac:dyDescent="0.25">
      <c r="C850" s="175"/>
      <c r="E850" s="199"/>
      <c r="F850" s="200"/>
      <c r="G850" s="215"/>
      <c r="H850" s="201"/>
      <c r="I850" s="201"/>
      <c r="J850" s="202"/>
      <c r="K850" s="198"/>
    </row>
    <row r="851" spans="3:11" ht="15" customHeight="1" x14ac:dyDescent="0.25">
      <c r="C851" s="175"/>
      <c r="E851" s="199"/>
      <c r="F851" s="200"/>
      <c r="G851" s="215"/>
      <c r="H851" s="201"/>
      <c r="I851" s="201"/>
      <c r="J851" s="202"/>
      <c r="K851" s="198"/>
    </row>
    <row r="852" spans="3:11" ht="15" customHeight="1" x14ac:dyDescent="0.25">
      <c r="C852" s="175"/>
      <c r="E852" s="199"/>
      <c r="F852" s="200"/>
      <c r="G852" s="215"/>
      <c r="H852" s="201"/>
      <c r="I852" s="201"/>
      <c r="J852" s="202"/>
      <c r="K852" s="198"/>
    </row>
    <row r="853" spans="3:11" ht="15" customHeight="1" x14ac:dyDescent="0.25">
      <c r="C853" s="175"/>
      <c r="E853" s="199"/>
      <c r="F853" s="200"/>
      <c r="G853" s="215"/>
      <c r="H853" s="201"/>
      <c r="I853" s="201"/>
      <c r="J853" s="202"/>
      <c r="K853" s="198"/>
    </row>
    <row r="854" spans="3:11" ht="15" customHeight="1" x14ac:dyDescent="0.25">
      <c r="C854" s="175"/>
      <c r="E854" s="199"/>
      <c r="F854" s="200"/>
      <c r="G854" s="215"/>
      <c r="H854" s="201"/>
      <c r="I854" s="201"/>
      <c r="J854" s="202"/>
      <c r="K854" s="198"/>
    </row>
    <row r="855" spans="3:11" ht="15" customHeight="1" x14ac:dyDescent="0.25">
      <c r="C855" s="175"/>
      <c r="E855" s="199"/>
      <c r="F855" s="200"/>
      <c r="G855" s="215"/>
      <c r="H855" s="201"/>
      <c r="I855" s="201"/>
      <c r="J855" s="202"/>
      <c r="K855" s="198"/>
    </row>
    <row r="856" spans="3:11" ht="15" customHeight="1" x14ac:dyDescent="0.25">
      <c r="C856" s="175"/>
      <c r="E856" s="199"/>
      <c r="F856" s="200"/>
      <c r="G856" s="215"/>
      <c r="H856" s="201"/>
      <c r="I856" s="201"/>
      <c r="J856" s="202"/>
      <c r="K856" s="198"/>
    </row>
    <row r="857" spans="3:11" ht="15" customHeight="1" x14ac:dyDescent="0.25">
      <c r="C857" s="175"/>
      <c r="E857" s="199"/>
      <c r="F857" s="200"/>
      <c r="G857" s="215"/>
      <c r="H857" s="201"/>
      <c r="I857" s="201"/>
      <c r="J857" s="202"/>
      <c r="K857" s="198"/>
    </row>
    <row r="858" spans="3:11" ht="15" customHeight="1" x14ac:dyDescent="0.25">
      <c r="C858" s="175"/>
      <c r="E858" s="199"/>
      <c r="F858" s="200"/>
      <c r="G858" s="215"/>
      <c r="H858" s="201"/>
      <c r="I858" s="201"/>
      <c r="J858" s="202"/>
      <c r="K858" s="198"/>
    </row>
    <row r="859" spans="3:11" ht="15" customHeight="1" x14ac:dyDescent="0.25">
      <c r="C859" s="175"/>
      <c r="E859" s="199"/>
      <c r="F859" s="200"/>
      <c r="G859" s="215"/>
      <c r="H859" s="201"/>
      <c r="I859" s="201"/>
      <c r="J859" s="202"/>
      <c r="K859" s="198"/>
    </row>
    <row r="860" spans="3:11" ht="15" customHeight="1" x14ac:dyDescent="0.25">
      <c r="C860" s="175"/>
      <c r="E860" s="199"/>
      <c r="F860" s="200"/>
      <c r="G860" s="215"/>
      <c r="H860" s="201"/>
      <c r="I860" s="201"/>
      <c r="J860" s="202"/>
      <c r="K860" s="198"/>
    </row>
    <row r="861" spans="3:11" ht="15" customHeight="1" x14ac:dyDescent="0.25">
      <c r="C861" s="175"/>
      <c r="E861" s="199"/>
      <c r="F861" s="200"/>
      <c r="G861" s="215"/>
      <c r="H861" s="201"/>
      <c r="I861" s="201"/>
      <c r="J861" s="202"/>
      <c r="K861" s="198"/>
    </row>
    <row r="862" spans="3:11" ht="15" customHeight="1" x14ac:dyDescent="0.25">
      <c r="C862" s="175"/>
      <c r="E862" s="199"/>
      <c r="F862" s="200"/>
      <c r="G862" s="215"/>
      <c r="H862" s="201"/>
      <c r="I862" s="201"/>
      <c r="J862" s="202"/>
      <c r="K862" s="198"/>
    </row>
    <row r="863" spans="3:11" ht="15" customHeight="1" x14ac:dyDescent="0.25">
      <c r="C863" s="175"/>
      <c r="E863" s="199"/>
      <c r="F863" s="200"/>
      <c r="G863" s="215"/>
      <c r="H863" s="201"/>
      <c r="I863" s="201"/>
      <c r="J863" s="202"/>
      <c r="K863" s="198"/>
    </row>
    <row r="864" spans="3:11" ht="15" customHeight="1" x14ac:dyDescent="0.25">
      <c r="C864" s="175"/>
      <c r="E864" s="199"/>
      <c r="F864" s="200"/>
      <c r="G864" s="215"/>
      <c r="H864" s="201"/>
      <c r="I864" s="201"/>
      <c r="J864" s="202"/>
      <c r="K864" s="198"/>
    </row>
    <row r="865" spans="3:11" ht="15" customHeight="1" x14ac:dyDescent="0.25">
      <c r="C865" s="175"/>
      <c r="E865" s="199"/>
      <c r="F865" s="200"/>
      <c r="G865" s="215"/>
      <c r="H865" s="201"/>
      <c r="I865" s="201"/>
      <c r="J865" s="202"/>
      <c r="K865" s="198"/>
    </row>
    <row r="866" spans="3:11" ht="15" customHeight="1" x14ac:dyDescent="0.25">
      <c r="C866" s="175"/>
      <c r="E866" s="199"/>
      <c r="F866" s="200"/>
      <c r="G866" s="215"/>
      <c r="H866" s="201"/>
      <c r="I866" s="201"/>
      <c r="J866" s="202"/>
      <c r="K866" s="198"/>
    </row>
    <row r="867" spans="3:11" ht="15" customHeight="1" x14ac:dyDescent="0.25">
      <c r="C867" s="175"/>
      <c r="E867" s="199"/>
      <c r="F867" s="200"/>
      <c r="G867" s="215"/>
      <c r="H867" s="201"/>
      <c r="I867" s="201"/>
      <c r="J867" s="202"/>
      <c r="K867" s="198"/>
    </row>
    <row r="868" spans="3:11" ht="15" customHeight="1" x14ac:dyDescent="0.25">
      <c r="C868" s="175"/>
      <c r="E868" s="199"/>
      <c r="F868" s="200"/>
      <c r="G868" s="215"/>
      <c r="H868" s="201"/>
      <c r="I868" s="201"/>
      <c r="J868" s="202"/>
      <c r="K868" s="198"/>
    </row>
    <row r="869" spans="3:11" ht="15" customHeight="1" x14ac:dyDescent="0.25">
      <c r="C869" s="175"/>
      <c r="E869" s="199"/>
      <c r="F869" s="200"/>
      <c r="G869" s="215"/>
      <c r="H869" s="201"/>
      <c r="I869" s="201"/>
      <c r="J869" s="202"/>
      <c r="K869" s="198"/>
    </row>
    <row r="870" spans="3:11" ht="15" customHeight="1" x14ac:dyDescent="0.25">
      <c r="C870" s="175"/>
      <c r="E870" s="199"/>
      <c r="F870" s="200"/>
      <c r="G870" s="215"/>
      <c r="H870" s="201"/>
      <c r="I870" s="201"/>
      <c r="J870" s="202"/>
      <c r="K870" s="198"/>
    </row>
    <row r="871" spans="3:11" ht="15" customHeight="1" x14ac:dyDescent="0.25">
      <c r="C871" s="175"/>
      <c r="E871" s="199"/>
      <c r="F871" s="200"/>
      <c r="G871" s="215"/>
      <c r="H871" s="201"/>
      <c r="I871" s="201"/>
      <c r="J871" s="202"/>
      <c r="K871" s="198"/>
    </row>
    <row r="872" spans="3:11" ht="15" customHeight="1" x14ac:dyDescent="0.25">
      <c r="C872" s="175"/>
      <c r="E872" s="199"/>
      <c r="F872" s="200"/>
      <c r="G872" s="215"/>
      <c r="H872" s="201"/>
      <c r="I872" s="201"/>
      <c r="J872" s="202"/>
      <c r="K872" s="198"/>
    </row>
    <row r="873" spans="3:11" ht="15" customHeight="1" x14ac:dyDescent="0.25">
      <c r="C873" s="175"/>
      <c r="E873" s="199"/>
      <c r="F873" s="200"/>
      <c r="G873" s="215"/>
      <c r="H873" s="201"/>
      <c r="I873" s="201"/>
      <c r="J873" s="202"/>
      <c r="K873" s="198"/>
    </row>
    <row r="874" spans="3:11" ht="15" customHeight="1" x14ac:dyDescent="0.25">
      <c r="C874" s="175"/>
      <c r="E874" s="199"/>
      <c r="F874" s="200"/>
      <c r="G874" s="215"/>
      <c r="H874" s="201"/>
      <c r="I874" s="201"/>
      <c r="J874" s="202"/>
      <c r="K874" s="198"/>
    </row>
    <row r="875" spans="3:11" ht="15" customHeight="1" x14ac:dyDescent="0.25">
      <c r="C875" s="175"/>
      <c r="E875" s="199"/>
      <c r="F875" s="200"/>
      <c r="G875" s="215"/>
      <c r="H875" s="201"/>
      <c r="I875" s="201"/>
      <c r="J875" s="202"/>
      <c r="K875" s="198"/>
    </row>
    <row r="876" spans="3:11" ht="15" customHeight="1" x14ac:dyDescent="0.25">
      <c r="C876" s="175"/>
      <c r="E876" s="199"/>
      <c r="F876" s="200"/>
      <c r="G876" s="215"/>
      <c r="H876" s="201"/>
      <c r="I876" s="201"/>
      <c r="J876" s="202"/>
      <c r="K876" s="198"/>
    </row>
    <row r="877" spans="3:11" ht="15" customHeight="1" x14ac:dyDescent="0.25">
      <c r="C877" s="175"/>
      <c r="E877" s="199"/>
      <c r="F877" s="200"/>
      <c r="G877" s="215"/>
      <c r="H877" s="201"/>
      <c r="I877" s="201"/>
      <c r="J877" s="202"/>
      <c r="K877" s="198"/>
    </row>
    <row r="878" spans="3:11" ht="15" customHeight="1" x14ac:dyDescent="0.25">
      <c r="C878" s="175"/>
      <c r="E878" s="199"/>
      <c r="F878" s="200"/>
      <c r="G878" s="215"/>
      <c r="H878" s="201"/>
      <c r="I878" s="201"/>
      <c r="J878" s="202"/>
      <c r="K878" s="198"/>
    </row>
    <row r="879" spans="3:11" ht="15" customHeight="1" x14ac:dyDescent="0.25">
      <c r="C879" s="175"/>
      <c r="E879" s="199"/>
      <c r="F879" s="200"/>
      <c r="G879" s="215"/>
      <c r="H879" s="201"/>
      <c r="I879" s="201"/>
      <c r="J879" s="202"/>
      <c r="K879" s="198"/>
    </row>
    <row r="880" spans="3:11" ht="15" customHeight="1" x14ac:dyDescent="0.25">
      <c r="C880" s="175"/>
      <c r="E880" s="199"/>
      <c r="F880" s="200"/>
      <c r="G880" s="215"/>
      <c r="H880" s="201"/>
      <c r="I880" s="201"/>
      <c r="J880" s="202"/>
      <c r="K880" s="198"/>
    </row>
    <row r="881" spans="3:11" ht="15" customHeight="1" x14ac:dyDescent="0.25">
      <c r="C881" s="175"/>
      <c r="E881" s="199"/>
      <c r="F881" s="200"/>
      <c r="G881" s="215"/>
      <c r="H881" s="201"/>
      <c r="I881" s="201"/>
      <c r="J881" s="202"/>
      <c r="K881" s="198"/>
    </row>
    <row r="882" spans="3:11" ht="15" customHeight="1" x14ac:dyDescent="0.25">
      <c r="C882" s="175"/>
      <c r="E882" s="199"/>
      <c r="F882" s="200"/>
      <c r="G882" s="215"/>
      <c r="H882" s="201"/>
      <c r="I882" s="201"/>
      <c r="J882" s="202"/>
      <c r="K882" s="198"/>
    </row>
    <row r="883" spans="3:11" ht="15" customHeight="1" x14ac:dyDescent="0.25">
      <c r="C883" s="175"/>
      <c r="E883" s="199"/>
      <c r="F883" s="200"/>
      <c r="G883" s="215"/>
      <c r="H883" s="201"/>
      <c r="I883" s="201"/>
      <c r="J883" s="202"/>
      <c r="K883" s="198"/>
    </row>
    <row r="884" spans="3:11" ht="15" customHeight="1" x14ac:dyDescent="0.25">
      <c r="C884" s="175"/>
      <c r="E884" s="199"/>
      <c r="F884" s="200"/>
      <c r="G884" s="215"/>
      <c r="H884" s="201"/>
      <c r="I884" s="201"/>
      <c r="J884" s="202"/>
      <c r="K884" s="198"/>
    </row>
    <row r="885" spans="3:11" ht="15" customHeight="1" x14ac:dyDescent="0.25">
      <c r="C885" s="175"/>
      <c r="E885" s="199"/>
      <c r="F885" s="200"/>
      <c r="G885" s="215"/>
      <c r="H885" s="201"/>
      <c r="I885" s="201"/>
      <c r="J885" s="202"/>
      <c r="K885" s="198"/>
    </row>
    <row r="886" spans="3:11" ht="15" customHeight="1" x14ac:dyDescent="0.25">
      <c r="C886" s="175"/>
      <c r="E886" s="199"/>
      <c r="F886" s="200"/>
      <c r="G886" s="215"/>
      <c r="H886" s="201"/>
      <c r="I886" s="201"/>
      <c r="J886" s="202"/>
      <c r="K886" s="198"/>
    </row>
    <row r="887" spans="3:11" ht="15" customHeight="1" x14ac:dyDescent="0.25">
      <c r="C887" s="175"/>
      <c r="E887" s="199"/>
      <c r="F887" s="200"/>
      <c r="G887" s="215"/>
      <c r="H887" s="201"/>
      <c r="I887" s="201"/>
      <c r="J887" s="202"/>
      <c r="K887" s="198"/>
    </row>
    <row r="888" spans="3:11" ht="15" customHeight="1" x14ac:dyDescent="0.25">
      <c r="C888" s="175"/>
      <c r="E888" s="199"/>
      <c r="F888" s="200"/>
      <c r="G888" s="215"/>
      <c r="H888" s="201"/>
      <c r="I888" s="201"/>
      <c r="J888" s="202"/>
      <c r="K888" s="198"/>
    </row>
    <row r="889" spans="3:11" ht="15" customHeight="1" x14ac:dyDescent="0.25">
      <c r="C889" s="175"/>
      <c r="E889" s="199"/>
      <c r="F889" s="200"/>
      <c r="G889" s="215"/>
      <c r="H889" s="201"/>
      <c r="I889" s="201"/>
      <c r="J889" s="202"/>
      <c r="K889" s="198"/>
    </row>
    <row r="890" spans="3:11" ht="15" customHeight="1" x14ac:dyDescent="0.25">
      <c r="C890" s="175"/>
      <c r="E890" s="199"/>
      <c r="F890" s="200"/>
      <c r="G890" s="215"/>
      <c r="H890" s="201"/>
      <c r="I890" s="201"/>
      <c r="J890" s="202"/>
      <c r="K890" s="198"/>
    </row>
    <row r="891" spans="3:11" ht="15" customHeight="1" x14ac:dyDescent="0.25">
      <c r="C891" s="175"/>
      <c r="E891" s="199"/>
      <c r="F891" s="200"/>
      <c r="G891" s="215"/>
      <c r="H891" s="201"/>
      <c r="I891" s="201"/>
      <c r="J891" s="202"/>
      <c r="K891" s="198"/>
    </row>
    <row r="892" spans="3:11" ht="15" customHeight="1" x14ac:dyDescent="0.25">
      <c r="C892" s="175"/>
      <c r="E892" s="199"/>
      <c r="F892" s="200"/>
      <c r="G892" s="215"/>
      <c r="H892" s="201"/>
      <c r="I892" s="201"/>
      <c r="J892" s="202"/>
      <c r="K892" s="198"/>
    </row>
    <row r="893" spans="3:11" ht="15" customHeight="1" x14ac:dyDescent="0.25">
      <c r="C893" s="175"/>
      <c r="J893" s="202"/>
      <c r="K893" s="198"/>
    </row>
    <row r="894" spans="3:11" ht="15" customHeight="1" x14ac:dyDescent="0.25">
      <c r="C894" s="175"/>
      <c r="J894" s="202"/>
      <c r="K894" s="198"/>
    </row>
    <row r="895" spans="3:11" ht="15" customHeight="1" x14ac:dyDescent="0.25">
      <c r="C895" s="175"/>
      <c r="J895" s="202"/>
      <c r="K895" s="198"/>
    </row>
    <row r="896" spans="3:11" ht="15" customHeight="1" x14ac:dyDescent="0.25">
      <c r="C896" s="175"/>
      <c r="J896" s="202"/>
      <c r="K896" s="198"/>
    </row>
    <row r="897" spans="3:11" ht="15" customHeight="1" x14ac:dyDescent="0.25">
      <c r="C897" s="175"/>
      <c r="J897" s="202"/>
      <c r="K897" s="198"/>
    </row>
    <row r="898" spans="3:11" ht="15" customHeight="1" x14ac:dyDescent="0.25">
      <c r="C898" s="175"/>
      <c r="J898" s="202"/>
      <c r="K898" s="198"/>
    </row>
    <row r="899" spans="3:11" ht="15" customHeight="1" x14ac:dyDescent="0.25">
      <c r="C899" s="175"/>
      <c r="J899" s="202"/>
      <c r="K899" s="198"/>
    </row>
    <row r="900" spans="3:11" ht="15" customHeight="1" x14ac:dyDescent="0.25">
      <c r="C900" s="175"/>
      <c r="E900" s="175"/>
      <c r="H900" s="175"/>
      <c r="I900" s="175"/>
      <c r="J900" s="202"/>
      <c r="K900" s="198"/>
    </row>
    <row r="901" spans="3:11" ht="15" customHeight="1" x14ac:dyDescent="0.25">
      <c r="C901" s="175"/>
      <c r="E901" s="175"/>
      <c r="H901" s="175"/>
      <c r="I901" s="175"/>
      <c r="J901" s="202"/>
      <c r="K901" s="198"/>
    </row>
    <row r="902" spans="3:11" ht="15" customHeight="1" x14ac:dyDescent="0.25">
      <c r="C902" s="175"/>
      <c r="E902" s="175"/>
      <c r="H902" s="175"/>
      <c r="I902" s="175"/>
      <c r="J902" s="202"/>
      <c r="K902" s="198"/>
    </row>
    <row r="903" spans="3:11" ht="15" customHeight="1" x14ac:dyDescent="0.25">
      <c r="C903" s="175"/>
      <c r="E903" s="175"/>
      <c r="H903" s="175"/>
      <c r="I903" s="175"/>
      <c r="J903" s="202"/>
      <c r="K903" s="198"/>
    </row>
    <row r="904" spans="3:11" ht="15" customHeight="1" x14ac:dyDescent="0.25">
      <c r="C904" s="175"/>
      <c r="E904" s="175"/>
      <c r="H904" s="175"/>
      <c r="I904" s="175"/>
      <c r="J904" s="202"/>
      <c r="K904" s="198"/>
    </row>
    <row r="905" spans="3:11" ht="15" customHeight="1" x14ac:dyDescent="0.25">
      <c r="C905" s="175"/>
      <c r="E905" s="175"/>
      <c r="H905" s="175"/>
      <c r="I905" s="175"/>
      <c r="J905" s="202"/>
      <c r="K905" s="198"/>
    </row>
    <row r="906" spans="3:11" ht="15" customHeight="1" x14ac:dyDescent="0.25">
      <c r="C906" s="175"/>
      <c r="E906" s="175"/>
      <c r="H906" s="175"/>
      <c r="I906" s="175"/>
      <c r="J906" s="202"/>
      <c r="K906" s="198"/>
    </row>
    <row r="907" spans="3:11" ht="15" customHeight="1" x14ac:dyDescent="0.25">
      <c r="C907" s="175"/>
      <c r="E907" s="175"/>
      <c r="H907" s="175"/>
      <c r="I907" s="175"/>
      <c r="J907" s="202"/>
      <c r="K907" s="198"/>
    </row>
    <row r="908" spans="3:11" ht="15" customHeight="1" x14ac:dyDescent="0.25">
      <c r="C908" s="175"/>
      <c r="E908" s="175"/>
      <c r="H908" s="175"/>
      <c r="I908" s="175"/>
      <c r="J908" s="202"/>
      <c r="K908" s="198"/>
    </row>
    <row r="909" spans="3:11" ht="15" customHeight="1" x14ac:dyDescent="0.25">
      <c r="C909" s="175"/>
      <c r="E909" s="175"/>
      <c r="H909" s="175"/>
      <c r="I909" s="175"/>
      <c r="J909" s="202"/>
      <c r="K909" s="198"/>
    </row>
    <row r="910" spans="3:11" ht="15" customHeight="1" x14ac:dyDescent="0.25">
      <c r="C910" s="175"/>
      <c r="E910" s="175"/>
      <c r="H910" s="175"/>
      <c r="I910" s="175"/>
      <c r="J910" s="202"/>
      <c r="K910" s="198"/>
    </row>
    <row r="911" spans="3:11" ht="15" customHeight="1" x14ac:dyDescent="0.25">
      <c r="C911" s="175"/>
      <c r="E911" s="175"/>
      <c r="H911" s="175"/>
      <c r="I911" s="175"/>
      <c r="J911" s="202"/>
      <c r="K911" s="198"/>
    </row>
    <row r="912" spans="3:11" ht="15" customHeight="1" x14ac:dyDescent="0.25">
      <c r="C912" s="175"/>
      <c r="E912" s="175"/>
      <c r="H912" s="175"/>
      <c r="I912" s="175"/>
      <c r="J912" s="202"/>
      <c r="K912" s="198"/>
    </row>
    <row r="913" spans="3:11" ht="15" customHeight="1" x14ac:dyDescent="0.25">
      <c r="C913" s="175"/>
      <c r="E913" s="175"/>
      <c r="H913" s="175"/>
      <c r="I913" s="175"/>
      <c r="J913" s="202"/>
      <c r="K913" s="198"/>
    </row>
    <row r="914" spans="3:11" ht="15" customHeight="1" x14ac:dyDescent="0.25">
      <c r="C914" s="175"/>
      <c r="E914" s="175"/>
      <c r="H914" s="175"/>
      <c r="I914" s="175"/>
      <c r="J914" s="202"/>
      <c r="K914" s="198"/>
    </row>
    <row r="915" spans="3:11" ht="15" customHeight="1" x14ac:dyDescent="0.25">
      <c r="C915" s="175"/>
      <c r="E915" s="175"/>
      <c r="H915" s="175"/>
      <c r="I915" s="175"/>
      <c r="J915" s="202"/>
      <c r="K915" s="198"/>
    </row>
    <row r="916" spans="3:11" ht="15" customHeight="1" x14ac:dyDescent="0.25">
      <c r="C916" s="175"/>
      <c r="E916" s="175"/>
      <c r="H916" s="175"/>
      <c r="I916" s="175"/>
      <c r="J916" s="202"/>
      <c r="K916" s="198"/>
    </row>
    <row r="917" spans="3:11" ht="15" customHeight="1" x14ac:dyDescent="0.25">
      <c r="C917" s="175"/>
      <c r="E917" s="175"/>
      <c r="H917" s="175"/>
      <c r="I917" s="175"/>
      <c r="J917" s="202"/>
      <c r="K917" s="198"/>
    </row>
    <row r="918" spans="3:11" ht="15" customHeight="1" x14ac:dyDescent="0.25">
      <c r="C918" s="175"/>
      <c r="E918" s="175"/>
      <c r="H918" s="175"/>
      <c r="I918" s="175"/>
      <c r="J918" s="202"/>
      <c r="K918" s="198"/>
    </row>
    <row r="919" spans="3:11" ht="15" customHeight="1" x14ac:dyDescent="0.25">
      <c r="C919" s="175"/>
      <c r="E919" s="175"/>
      <c r="H919" s="175"/>
      <c r="I919" s="175"/>
      <c r="J919" s="202"/>
      <c r="K919" s="198"/>
    </row>
    <row r="920" spans="3:11" ht="15" customHeight="1" x14ac:dyDescent="0.25">
      <c r="C920" s="175"/>
      <c r="E920" s="175"/>
      <c r="H920" s="175"/>
      <c r="I920" s="175"/>
      <c r="J920" s="202"/>
      <c r="K920" s="198"/>
    </row>
    <row r="921" spans="3:11" ht="15" customHeight="1" x14ac:dyDescent="0.25">
      <c r="C921" s="175"/>
      <c r="E921" s="175"/>
      <c r="H921" s="175"/>
      <c r="I921" s="175"/>
      <c r="J921" s="202"/>
      <c r="K921" s="198"/>
    </row>
    <row r="922" spans="3:11" ht="15" customHeight="1" x14ac:dyDescent="0.25">
      <c r="C922" s="175"/>
      <c r="E922" s="175"/>
      <c r="H922" s="175"/>
      <c r="I922" s="175"/>
      <c r="J922" s="202"/>
      <c r="K922" s="198"/>
    </row>
    <row r="923" spans="3:11" ht="15" customHeight="1" x14ac:dyDescent="0.25">
      <c r="C923" s="175"/>
      <c r="E923" s="175"/>
      <c r="H923" s="175"/>
      <c r="I923" s="175"/>
      <c r="J923" s="202"/>
      <c r="K923" s="198"/>
    </row>
    <row r="924" spans="3:11" ht="15" customHeight="1" x14ac:dyDescent="0.25">
      <c r="C924" s="175"/>
      <c r="E924" s="175"/>
      <c r="H924" s="175"/>
      <c r="I924" s="175"/>
      <c r="J924" s="202"/>
      <c r="K924" s="198"/>
    </row>
    <row r="925" spans="3:11" ht="15" customHeight="1" x14ac:dyDescent="0.25">
      <c r="C925" s="175"/>
      <c r="E925" s="175"/>
      <c r="H925" s="175"/>
      <c r="I925" s="175"/>
      <c r="J925" s="202"/>
      <c r="K925" s="198"/>
    </row>
    <row r="926" spans="3:11" ht="15" customHeight="1" x14ac:dyDescent="0.25">
      <c r="C926" s="175"/>
      <c r="E926" s="175"/>
      <c r="H926" s="175"/>
      <c r="I926" s="175"/>
      <c r="J926" s="202"/>
      <c r="K926" s="198"/>
    </row>
    <row r="927" spans="3:11" ht="15" customHeight="1" x14ac:dyDescent="0.25">
      <c r="C927" s="175"/>
      <c r="E927" s="175"/>
      <c r="H927" s="175"/>
      <c r="I927" s="175"/>
      <c r="J927" s="202"/>
      <c r="K927" s="198"/>
    </row>
    <row r="928" spans="3:11" ht="15" customHeight="1" x14ac:dyDescent="0.25">
      <c r="C928" s="175"/>
      <c r="E928" s="175"/>
      <c r="H928" s="175"/>
      <c r="I928" s="175"/>
      <c r="J928" s="202"/>
      <c r="K928" s="198"/>
    </row>
    <row r="929" spans="3:11" ht="15" customHeight="1" x14ac:dyDescent="0.25">
      <c r="C929" s="175"/>
      <c r="E929" s="175"/>
      <c r="H929" s="175"/>
      <c r="I929" s="175"/>
      <c r="J929" s="202"/>
      <c r="K929" s="198"/>
    </row>
    <row r="930" spans="3:11" ht="15" customHeight="1" x14ac:dyDescent="0.25">
      <c r="C930" s="175"/>
      <c r="E930" s="175"/>
      <c r="H930" s="175"/>
      <c r="I930" s="175"/>
      <c r="J930" s="202"/>
      <c r="K930" s="198"/>
    </row>
    <row r="931" spans="3:11" ht="15" customHeight="1" x14ac:dyDescent="0.25">
      <c r="C931" s="175"/>
      <c r="E931" s="175"/>
      <c r="H931" s="175"/>
      <c r="I931" s="175"/>
      <c r="J931" s="202"/>
      <c r="K931" s="198"/>
    </row>
    <row r="932" spans="3:11" ht="15" customHeight="1" x14ac:dyDescent="0.25">
      <c r="C932" s="175"/>
      <c r="E932" s="175"/>
      <c r="H932" s="175"/>
      <c r="I932" s="175"/>
      <c r="J932" s="202"/>
      <c r="K932" s="198"/>
    </row>
    <row r="933" spans="3:11" ht="15" customHeight="1" x14ac:dyDescent="0.25">
      <c r="C933" s="175"/>
      <c r="E933" s="175"/>
      <c r="H933" s="175"/>
      <c r="I933" s="175"/>
      <c r="J933" s="202"/>
      <c r="K933" s="198"/>
    </row>
    <row r="934" spans="3:11" ht="15" customHeight="1" x14ac:dyDescent="0.25">
      <c r="C934" s="175"/>
      <c r="E934" s="175"/>
      <c r="H934" s="175"/>
      <c r="I934" s="175"/>
      <c r="J934" s="202"/>
      <c r="K934" s="198"/>
    </row>
    <row r="935" spans="3:11" ht="15" customHeight="1" x14ac:dyDescent="0.25">
      <c r="C935" s="175"/>
      <c r="E935" s="175"/>
      <c r="H935" s="175"/>
      <c r="I935" s="175"/>
      <c r="J935" s="202"/>
      <c r="K935" s="198"/>
    </row>
    <row r="936" spans="3:11" ht="15" customHeight="1" x14ac:dyDescent="0.25">
      <c r="C936" s="175"/>
      <c r="E936" s="175"/>
      <c r="H936" s="175"/>
      <c r="I936" s="175"/>
      <c r="J936" s="202"/>
      <c r="K936" s="198"/>
    </row>
    <row r="937" spans="3:11" ht="15" customHeight="1" x14ac:dyDescent="0.25">
      <c r="C937" s="175"/>
      <c r="E937" s="175"/>
      <c r="H937" s="175"/>
      <c r="I937" s="175"/>
      <c r="J937" s="202"/>
      <c r="K937" s="198"/>
    </row>
    <row r="938" spans="3:11" ht="15" customHeight="1" x14ac:dyDescent="0.25">
      <c r="C938" s="175"/>
      <c r="E938" s="175"/>
      <c r="H938" s="175"/>
      <c r="I938" s="175"/>
      <c r="J938" s="202"/>
      <c r="K938" s="198"/>
    </row>
    <row r="939" spans="3:11" ht="15" customHeight="1" x14ac:dyDescent="0.25">
      <c r="C939" s="175"/>
      <c r="E939" s="175"/>
      <c r="H939" s="175"/>
      <c r="I939" s="175"/>
      <c r="J939" s="202"/>
      <c r="K939" s="198"/>
    </row>
    <row r="940" spans="3:11" ht="15" customHeight="1" x14ac:dyDescent="0.25">
      <c r="C940" s="175"/>
      <c r="E940" s="175"/>
      <c r="H940" s="175"/>
      <c r="I940" s="175"/>
      <c r="J940" s="202"/>
      <c r="K940" s="198"/>
    </row>
    <row r="941" spans="3:11" ht="15" customHeight="1" x14ac:dyDescent="0.25">
      <c r="C941" s="175"/>
      <c r="E941" s="175"/>
      <c r="H941" s="175"/>
      <c r="I941" s="175"/>
      <c r="J941" s="202"/>
      <c r="K941" s="198"/>
    </row>
    <row r="942" spans="3:11" ht="15" customHeight="1" x14ac:dyDescent="0.25">
      <c r="C942" s="175"/>
      <c r="E942" s="175"/>
      <c r="H942" s="175"/>
      <c r="I942" s="175"/>
      <c r="J942" s="202"/>
      <c r="K942" s="198"/>
    </row>
    <row r="943" spans="3:11" ht="15" customHeight="1" x14ac:dyDescent="0.25">
      <c r="C943" s="175"/>
      <c r="E943" s="175"/>
      <c r="H943" s="175"/>
      <c r="I943" s="175"/>
      <c r="J943" s="202"/>
      <c r="K943" s="198"/>
    </row>
    <row r="944" spans="3:11" ht="15" customHeight="1" x14ac:dyDescent="0.25">
      <c r="C944" s="175"/>
      <c r="E944" s="175"/>
      <c r="H944" s="175"/>
      <c r="I944" s="175"/>
      <c r="J944" s="202"/>
      <c r="K944" s="198"/>
    </row>
    <row r="945" spans="3:11" ht="15" customHeight="1" x14ac:dyDescent="0.25">
      <c r="C945" s="175"/>
      <c r="E945" s="175"/>
      <c r="H945" s="175"/>
      <c r="I945" s="175"/>
      <c r="J945" s="202"/>
      <c r="K945" s="198"/>
    </row>
    <row r="946" spans="3:11" ht="15" customHeight="1" x14ac:dyDescent="0.25">
      <c r="C946" s="175"/>
      <c r="E946" s="175"/>
      <c r="H946" s="175"/>
      <c r="I946" s="175"/>
      <c r="J946" s="202"/>
      <c r="K946" s="198"/>
    </row>
    <row r="947" spans="3:11" ht="15" customHeight="1" x14ac:dyDescent="0.25">
      <c r="C947" s="175"/>
      <c r="E947" s="175"/>
      <c r="H947" s="175"/>
      <c r="I947" s="175"/>
      <c r="J947" s="202"/>
      <c r="K947" s="198"/>
    </row>
    <row r="948" spans="3:11" ht="15" customHeight="1" x14ac:dyDescent="0.25">
      <c r="C948" s="175"/>
      <c r="E948" s="175"/>
      <c r="H948" s="175"/>
      <c r="I948" s="175"/>
      <c r="J948" s="202"/>
      <c r="K948" s="198"/>
    </row>
    <row r="949" spans="3:11" ht="15" customHeight="1" x14ac:dyDescent="0.25">
      <c r="C949" s="175"/>
      <c r="E949" s="175"/>
      <c r="H949" s="175"/>
      <c r="I949" s="175"/>
      <c r="J949" s="202"/>
      <c r="K949" s="198"/>
    </row>
    <row r="950" spans="3:11" ht="15" customHeight="1" x14ac:dyDescent="0.25">
      <c r="C950" s="175"/>
      <c r="E950" s="175"/>
      <c r="H950" s="175"/>
      <c r="I950" s="175"/>
      <c r="J950" s="202"/>
      <c r="K950" s="198"/>
    </row>
    <row r="951" spans="3:11" ht="15" customHeight="1" x14ac:dyDescent="0.25">
      <c r="C951" s="175"/>
      <c r="E951" s="175"/>
      <c r="H951" s="175"/>
      <c r="I951" s="175"/>
      <c r="J951" s="202"/>
      <c r="K951" s="198"/>
    </row>
    <row r="952" spans="3:11" ht="15" customHeight="1" x14ac:dyDescent="0.25">
      <c r="C952" s="175"/>
      <c r="E952" s="175"/>
      <c r="H952" s="175"/>
      <c r="I952" s="175"/>
      <c r="J952" s="202"/>
      <c r="K952" s="198"/>
    </row>
    <row r="953" spans="3:11" ht="15" customHeight="1" x14ac:dyDescent="0.25">
      <c r="C953" s="175"/>
      <c r="E953" s="175"/>
      <c r="H953" s="175"/>
      <c r="I953" s="175"/>
      <c r="J953" s="202"/>
      <c r="K953" s="198"/>
    </row>
    <row r="954" spans="3:11" ht="15" customHeight="1" x14ac:dyDescent="0.25">
      <c r="C954" s="175"/>
      <c r="E954" s="175"/>
      <c r="H954" s="175"/>
      <c r="I954" s="175"/>
      <c r="J954" s="202"/>
      <c r="K954" s="198"/>
    </row>
    <row r="955" spans="3:11" ht="15" customHeight="1" x14ac:dyDescent="0.25">
      <c r="C955" s="175"/>
      <c r="E955" s="175"/>
      <c r="H955" s="175"/>
      <c r="I955" s="175"/>
      <c r="J955" s="202"/>
      <c r="K955" s="198"/>
    </row>
    <row r="956" spans="3:11" ht="15" customHeight="1" x14ac:dyDescent="0.25">
      <c r="C956" s="175"/>
      <c r="E956" s="175"/>
      <c r="H956" s="175"/>
      <c r="I956" s="175"/>
      <c r="J956" s="202"/>
      <c r="K956" s="198"/>
    </row>
    <row r="957" spans="3:11" ht="15" customHeight="1" x14ac:dyDescent="0.25">
      <c r="C957" s="175"/>
      <c r="E957" s="175"/>
      <c r="H957" s="175"/>
      <c r="I957" s="175"/>
      <c r="J957" s="202"/>
      <c r="K957" s="198"/>
    </row>
    <row r="958" spans="3:11" ht="15" customHeight="1" x14ac:dyDescent="0.25">
      <c r="C958" s="175"/>
      <c r="E958" s="175"/>
      <c r="H958" s="175"/>
      <c r="I958" s="175"/>
      <c r="J958" s="202"/>
      <c r="K958" s="198"/>
    </row>
    <row r="959" spans="3:11" ht="15" customHeight="1" x14ac:dyDescent="0.25">
      <c r="C959" s="175"/>
      <c r="E959" s="175"/>
      <c r="H959" s="175"/>
      <c r="I959" s="175"/>
      <c r="J959" s="202"/>
      <c r="K959" s="198"/>
    </row>
    <row r="960" spans="3:11" ht="15" customHeight="1" x14ac:dyDescent="0.25">
      <c r="C960" s="175"/>
      <c r="E960" s="175"/>
      <c r="H960" s="175"/>
      <c r="I960" s="175"/>
      <c r="J960" s="202"/>
      <c r="K960" s="198"/>
    </row>
    <row r="961" spans="3:11" ht="15" customHeight="1" x14ac:dyDescent="0.25">
      <c r="C961" s="175"/>
      <c r="E961" s="175"/>
      <c r="H961" s="175"/>
      <c r="I961" s="175"/>
      <c r="J961" s="202"/>
      <c r="K961" s="198"/>
    </row>
    <row r="962" spans="3:11" ht="15" customHeight="1" x14ac:dyDescent="0.25">
      <c r="C962" s="175"/>
      <c r="E962" s="175"/>
      <c r="H962" s="175"/>
      <c r="I962" s="175"/>
      <c r="J962" s="202"/>
      <c r="K962" s="198"/>
    </row>
    <row r="963" spans="3:11" ht="15" customHeight="1" x14ac:dyDescent="0.25">
      <c r="C963" s="175"/>
      <c r="E963" s="175"/>
      <c r="H963" s="175"/>
      <c r="I963" s="175"/>
      <c r="J963" s="202"/>
      <c r="K963" s="198"/>
    </row>
    <row r="964" spans="3:11" ht="15" customHeight="1" x14ac:dyDescent="0.25">
      <c r="C964" s="175"/>
      <c r="E964" s="175"/>
      <c r="H964" s="175"/>
      <c r="I964" s="175"/>
      <c r="J964" s="202"/>
      <c r="K964" s="198"/>
    </row>
    <row r="965" spans="3:11" ht="15" customHeight="1" x14ac:dyDescent="0.25">
      <c r="C965" s="175"/>
      <c r="E965" s="175"/>
      <c r="H965" s="175"/>
      <c r="I965" s="175"/>
      <c r="J965" s="202"/>
      <c r="K965" s="198"/>
    </row>
    <row r="966" spans="3:11" ht="15" customHeight="1" x14ac:dyDescent="0.25">
      <c r="C966" s="175"/>
      <c r="E966" s="175"/>
      <c r="H966" s="175"/>
      <c r="I966" s="175"/>
      <c r="J966" s="202"/>
      <c r="K966" s="198"/>
    </row>
    <row r="967" spans="3:11" ht="15" customHeight="1" x14ac:dyDescent="0.25">
      <c r="C967" s="175"/>
      <c r="E967" s="175"/>
      <c r="H967" s="175"/>
      <c r="I967" s="175"/>
      <c r="J967" s="202"/>
      <c r="K967" s="198"/>
    </row>
    <row r="968" spans="3:11" ht="15" customHeight="1" x14ac:dyDescent="0.25">
      <c r="C968" s="175"/>
      <c r="E968" s="175"/>
      <c r="H968" s="175"/>
      <c r="I968" s="175"/>
      <c r="J968" s="202"/>
      <c r="K968" s="198"/>
    </row>
    <row r="969" spans="3:11" ht="15" customHeight="1" x14ac:dyDescent="0.25">
      <c r="C969" s="175"/>
      <c r="E969" s="175"/>
      <c r="H969" s="175"/>
      <c r="I969" s="175"/>
      <c r="J969" s="202"/>
      <c r="K969" s="198"/>
    </row>
    <row r="970" spans="3:11" ht="15" customHeight="1" x14ac:dyDescent="0.25">
      <c r="C970" s="175"/>
      <c r="E970" s="175"/>
      <c r="H970" s="175"/>
      <c r="I970" s="175"/>
      <c r="J970" s="202"/>
      <c r="K970" s="198"/>
    </row>
    <row r="971" spans="3:11" ht="15" customHeight="1" x14ac:dyDescent="0.25">
      <c r="C971" s="175"/>
      <c r="E971" s="175"/>
      <c r="H971" s="175"/>
      <c r="I971" s="175"/>
      <c r="J971" s="202"/>
      <c r="K971" s="198"/>
    </row>
    <row r="972" spans="3:11" ht="15" customHeight="1" x14ac:dyDescent="0.25">
      <c r="C972" s="175"/>
      <c r="E972" s="175"/>
      <c r="H972" s="175"/>
      <c r="I972" s="175"/>
      <c r="J972" s="202"/>
      <c r="K972" s="198"/>
    </row>
    <row r="973" spans="3:11" ht="15" customHeight="1" x14ac:dyDescent="0.25">
      <c r="C973" s="175"/>
      <c r="E973" s="175"/>
      <c r="H973" s="175"/>
      <c r="I973" s="175"/>
      <c r="J973" s="202"/>
      <c r="K973" s="198"/>
    </row>
    <row r="974" spans="3:11" ht="15" customHeight="1" x14ac:dyDescent="0.25">
      <c r="C974" s="175"/>
      <c r="E974" s="175"/>
      <c r="H974" s="175"/>
      <c r="I974" s="175"/>
      <c r="J974" s="202"/>
      <c r="K974" s="198"/>
    </row>
    <row r="975" spans="3:11" ht="15" customHeight="1" x14ac:dyDescent="0.25">
      <c r="C975" s="175"/>
      <c r="E975" s="175"/>
      <c r="H975" s="175"/>
      <c r="I975" s="175"/>
      <c r="J975" s="202"/>
      <c r="K975" s="198"/>
    </row>
    <row r="976" spans="3:11" ht="15" customHeight="1" x14ac:dyDescent="0.25">
      <c r="C976" s="175"/>
      <c r="E976" s="175"/>
      <c r="H976" s="175"/>
      <c r="I976" s="175"/>
      <c r="J976" s="202"/>
      <c r="K976" s="198"/>
    </row>
    <row r="977" spans="3:11" ht="15" customHeight="1" x14ac:dyDescent="0.25">
      <c r="C977" s="175"/>
      <c r="E977" s="175"/>
      <c r="H977" s="175"/>
      <c r="I977" s="175"/>
      <c r="J977" s="202"/>
      <c r="K977" s="198"/>
    </row>
    <row r="978" spans="3:11" ht="15" customHeight="1" x14ac:dyDescent="0.25">
      <c r="C978" s="175"/>
      <c r="E978" s="175"/>
      <c r="H978" s="175"/>
      <c r="I978" s="175"/>
      <c r="J978" s="202"/>
      <c r="K978" s="198"/>
    </row>
    <row r="979" spans="3:11" ht="15" customHeight="1" x14ac:dyDescent="0.25">
      <c r="C979" s="175"/>
      <c r="E979" s="175"/>
      <c r="H979" s="175"/>
      <c r="I979" s="175"/>
      <c r="J979" s="202"/>
      <c r="K979" s="198"/>
    </row>
    <row r="980" spans="3:11" ht="15" customHeight="1" x14ac:dyDescent="0.25">
      <c r="C980" s="175"/>
      <c r="E980" s="175"/>
      <c r="H980" s="175"/>
      <c r="I980" s="175"/>
      <c r="J980" s="202"/>
      <c r="K980" s="198"/>
    </row>
    <row r="981" spans="3:11" ht="15" customHeight="1" x14ac:dyDescent="0.25">
      <c r="C981" s="175"/>
      <c r="E981" s="175"/>
      <c r="H981" s="175"/>
      <c r="I981" s="175"/>
      <c r="J981" s="202"/>
      <c r="K981" s="198"/>
    </row>
    <row r="982" spans="3:11" ht="15" customHeight="1" x14ac:dyDescent="0.25">
      <c r="C982" s="175"/>
      <c r="E982" s="175"/>
      <c r="H982" s="175"/>
      <c r="I982" s="175"/>
      <c r="J982" s="202"/>
      <c r="K982" s="198"/>
    </row>
    <row r="983" spans="3:11" ht="15" customHeight="1" x14ac:dyDescent="0.25">
      <c r="C983" s="175"/>
      <c r="E983" s="175"/>
      <c r="H983" s="175"/>
      <c r="I983" s="175"/>
      <c r="J983" s="202"/>
      <c r="K983" s="198"/>
    </row>
    <row r="984" spans="3:11" ht="15" customHeight="1" x14ac:dyDescent="0.25">
      <c r="C984" s="175"/>
      <c r="E984" s="175"/>
      <c r="H984" s="175"/>
      <c r="I984" s="175"/>
      <c r="J984" s="202"/>
      <c r="K984" s="198"/>
    </row>
    <row r="985" spans="3:11" ht="15" customHeight="1" x14ac:dyDescent="0.25">
      <c r="C985" s="175"/>
      <c r="E985" s="175"/>
      <c r="H985" s="175"/>
      <c r="I985" s="175"/>
      <c r="J985" s="202"/>
      <c r="K985" s="198"/>
    </row>
    <row r="986" spans="3:11" ht="15" customHeight="1" x14ac:dyDescent="0.25">
      <c r="C986" s="175"/>
      <c r="E986" s="175"/>
      <c r="H986" s="175"/>
      <c r="I986" s="175"/>
      <c r="J986" s="202"/>
      <c r="K986" s="198"/>
    </row>
    <row r="987" spans="3:11" ht="15" customHeight="1" x14ac:dyDescent="0.25">
      <c r="C987" s="175"/>
      <c r="E987" s="175"/>
      <c r="H987" s="175"/>
      <c r="I987" s="175"/>
      <c r="J987" s="202"/>
      <c r="K987" s="198"/>
    </row>
    <row r="988" spans="3:11" ht="15" customHeight="1" x14ac:dyDescent="0.25">
      <c r="C988" s="175"/>
      <c r="E988" s="175"/>
      <c r="H988" s="175"/>
      <c r="I988" s="175"/>
      <c r="J988" s="202"/>
      <c r="K988" s="198"/>
    </row>
    <row r="989" spans="3:11" ht="15" customHeight="1" x14ac:dyDescent="0.25">
      <c r="C989" s="175"/>
      <c r="E989" s="175"/>
      <c r="H989" s="175"/>
      <c r="I989" s="175"/>
      <c r="J989" s="202"/>
      <c r="K989" s="198"/>
    </row>
    <row r="990" spans="3:11" ht="15" customHeight="1" x14ac:dyDescent="0.25">
      <c r="C990" s="175"/>
      <c r="E990" s="175"/>
      <c r="H990" s="175"/>
      <c r="I990" s="175"/>
      <c r="J990" s="202"/>
      <c r="K990" s="198"/>
    </row>
    <row r="991" spans="3:11" ht="15" customHeight="1" x14ac:dyDescent="0.25">
      <c r="C991" s="175"/>
      <c r="E991" s="175"/>
      <c r="H991" s="175"/>
      <c r="I991" s="175"/>
      <c r="J991" s="202"/>
      <c r="K991" s="198"/>
    </row>
    <row r="992" spans="3:11" ht="15" customHeight="1" x14ac:dyDescent="0.25">
      <c r="C992" s="175"/>
      <c r="E992" s="175"/>
      <c r="H992" s="175"/>
      <c r="I992" s="175"/>
      <c r="J992" s="202"/>
      <c r="K992" s="198"/>
    </row>
    <row r="993" spans="3:11" ht="15" customHeight="1" x14ac:dyDescent="0.25">
      <c r="C993" s="175"/>
      <c r="E993" s="175"/>
      <c r="H993" s="175"/>
      <c r="I993" s="175"/>
      <c r="J993" s="202"/>
      <c r="K993" s="198"/>
    </row>
    <row r="994" spans="3:11" ht="15" customHeight="1" x14ac:dyDescent="0.25">
      <c r="C994" s="175"/>
      <c r="E994" s="175"/>
      <c r="H994" s="175"/>
      <c r="I994" s="175"/>
      <c r="J994" s="202"/>
      <c r="K994" s="198"/>
    </row>
    <row r="995" spans="3:11" ht="15" customHeight="1" x14ac:dyDescent="0.25">
      <c r="C995" s="175"/>
      <c r="E995" s="175"/>
      <c r="H995" s="175"/>
      <c r="I995" s="175"/>
      <c r="J995" s="202"/>
      <c r="K995" s="198"/>
    </row>
    <row r="996" spans="3:11" ht="15" customHeight="1" x14ac:dyDescent="0.25">
      <c r="C996" s="175"/>
      <c r="E996" s="175"/>
      <c r="H996" s="175"/>
      <c r="I996" s="175"/>
      <c r="J996" s="202"/>
      <c r="K996" s="198"/>
    </row>
    <row r="997" spans="3:11" ht="15" customHeight="1" x14ac:dyDescent="0.25">
      <c r="C997" s="175"/>
      <c r="E997" s="175"/>
      <c r="H997" s="175"/>
      <c r="I997" s="175"/>
      <c r="J997" s="202"/>
      <c r="K997" s="198"/>
    </row>
    <row r="998" spans="3:11" ht="15" customHeight="1" x14ac:dyDescent="0.25">
      <c r="C998" s="175"/>
      <c r="E998" s="175"/>
      <c r="H998" s="175"/>
      <c r="I998" s="175"/>
      <c r="J998" s="202"/>
      <c r="K998" s="198"/>
    </row>
    <row r="999" spans="3:11" ht="15" customHeight="1" x14ac:dyDescent="0.25">
      <c r="C999" s="175"/>
      <c r="E999" s="175"/>
      <c r="H999" s="175"/>
      <c r="I999" s="175"/>
      <c r="J999" s="202"/>
      <c r="K999" s="198"/>
    </row>
    <row r="1000" spans="3:11" ht="15" customHeight="1" x14ac:dyDescent="0.25">
      <c r="C1000" s="175"/>
      <c r="E1000" s="175"/>
      <c r="H1000" s="175"/>
      <c r="I1000" s="175"/>
      <c r="J1000" s="202"/>
      <c r="K1000" s="198"/>
    </row>
    <row r="1001" spans="3:11" ht="15" customHeight="1" x14ac:dyDescent="0.25">
      <c r="C1001" s="175"/>
      <c r="E1001" s="175"/>
      <c r="H1001" s="175"/>
      <c r="I1001" s="175"/>
      <c r="J1001" s="202"/>
      <c r="K1001" s="198"/>
    </row>
    <row r="1002" spans="3:11" ht="15" customHeight="1" x14ac:dyDescent="0.25">
      <c r="C1002" s="175"/>
      <c r="E1002" s="175"/>
      <c r="H1002" s="175"/>
      <c r="I1002" s="175"/>
      <c r="J1002" s="202"/>
      <c r="K1002" s="198"/>
    </row>
    <row r="1003" spans="3:11" ht="15" customHeight="1" x14ac:dyDescent="0.25">
      <c r="C1003" s="175"/>
      <c r="E1003" s="175"/>
      <c r="H1003" s="175"/>
      <c r="I1003" s="175"/>
      <c r="J1003" s="202"/>
      <c r="K1003" s="198"/>
    </row>
    <row r="1004" spans="3:11" ht="15" customHeight="1" x14ac:dyDescent="0.25">
      <c r="C1004" s="175"/>
      <c r="E1004" s="175"/>
      <c r="H1004" s="175"/>
      <c r="I1004" s="175"/>
      <c r="J1004" s="202"/>
      <c r="K1004" s="198"/>
    </row>
    <row r="1005" spans="3:11" ht="15" customHeight="1" x14ac:dyDescent="0.25">
      <c r="C1005" s="175"/>
      <c r="E1005" s="175"/>
      <c r="H1005" s="175"/>
      <c r="I1005" s="175"/>
      <c r="J1005" s="202"/>
      <c r="K1005" s="198"/>
    </row>
    <row r="1006" spans="3:11" ht="15" customHeight="1" x14ac:dyDescent="0.25">
      <c r="C1006" s="175"/>
      <c r="E1006" s="175"/>
      <c r="H1006" s="175"/>
      <c r="I1006" s="175"/>
      <c r="J1006" s="202"/>
      <c r="K1006" s="198"/>
    </row>
    <row r="1007" spans="3:11" ht="15" customHeight="1" x14ac:dyDescent="0.25">
      <c r="C1007" s="175"/>
      <c r="E1007" s="175"/>
      <c r="H1007" s="175"/>
      <c r="I1007" s="175"/>
      <c r="J1007" s="202"/>
      <c r="K1007" s="198"/>
    </row>
    <row r="1008" spans="3:11" ht="15" customHeight="1" x14ac:dyDescent="0.25">
      <c r="C1008" s="175"/>
      <c r="E1008" s="175"/>
      <c r="H1008" s="175"/>
      <c r="I1008" s="175"/>
      <c r="J1008" s="202"/>
      <c r="K1008" s="198"/>
    </row>
    <row r="1009" spans="3:11" ht="15" customHeight="1" x14ac:dyDescent="0.25">
      <c r="C1009" s="175"/>
      <c r="E1009" s="175"/>
      <c r="H1009" s="175"/>
      <c r="I1009" s="175"/>
      <c r="J1009" s="202"/>
      <c r="K1009" s="198"/>
    </row>
    <row r="1010" spans="3:11" ht="15" customHeight="1" x14ac:dyDescent="0.25">
      <c r="C1010" s="175"/>
      <c r="E1010" s="175"/>
      <c r="H1010" s="175"/>
      <c r="I1010" s="175"/>
      <c r="J1010" s="202"/>
      <c r="K1010" s="198"/>
    </row>
    <row r="1011" spans="3:11" ht="15" customHeight="1" x14ac:dyDescent="0.25">
      <c r="C1011" s="175"/>
      <c r="E1011" s="175"/>
      <c r="H1011" s="175"/>
      <c r="I1011" s="175"/>
      <c r="J1011" s="202"/>
      <c r="K1011" s="198"/>
    </row>
    <row r="1012" spans="3:11" ht="15" customHeight="1" x14ac:dyDescent="0.25">
      <c r="C1012" s="175"/>
      <c r="E1012" s="175"/>
      <c r="H1012" s="175"/>
      <c r="I1012" s="175"/>
      <c r="J1012" s="202"/>
      <c r="K1012" s="198"/>
    </row>
    <row r="1013" spans="3:11" ht="15" customHeight="1" x14ac:dyDescent="0.25">
      <c r="C1013" s="175"/>
      <c r="E1013" s="175"/>
      <c r="H1013" s="175"/>
      <c r="I1013" s="175"/>
      <c r="J1013" s="202"/>
      <c r="K1013" s="198"/>
    </row>
    <row r="1014" spans="3:11" ht="15" customHeight="1" x14ac:dyDescent="0.25">
      <c r="C1014" s="175"/>
      <c r="E1014" s="175"/>
      <c r="H1014" s="175"/>
      <c r="I1014" s="175"/>
      <c r="J1014" s="202"/>
      <c r="K1014" s="198"/>
    </row>
    <row r="1015" spans="3:11" ht="15" customHeight="1" x14ac:dyDescent="0.25">
      <c r="C1015" s="175"/>
      <c r="E1015" s="175"/>
      <c r="H1015" s="175"/>
      <c r="I1015" s="175"/>
      <c r="J1015" s="202"/>
      <c r="K1015" s="198"/>
    </row>
    <row r="1016" spans="3:11" ht="15" customHeight="1" x14ac:dyDescent="0.25">
      <c r="C1016" s="175"/>
      <c r="E1016" s="175"/>
      <c r="H1016" s="175"/>
      <c r="I1016" s="175"/>
      <c r="J1016" s="202"/>
      <c r="K1016" s="198"/>
    </row>
    <row r="1017" spans="3:11" ht="15" customHeight="1" x14ac:dyDescent="0.25">
      <c r="C1017" s="175"/>
      <c r="E1017" s="175"/>
      <c r="H1017" s="175"/>
      <c r="I1017" s="175"/>
      <c r="J1017" s="202"/>
      <c r="K1017" s="198"/>
    </row>
    <row r="1018" spans="3:11" ht="15" customHeight="1" x14ac:dyDescent="0.25">
      <c r="C1018" s="175"/>
      <c r="E1018" s="175"/>
      <c r="H1018" s="175"/>
      <c r="I1018" s="175"/>
      <c r="J1018" s="202"/>
      <c r="K1018" s="198"/>
    </row>
    <row r="1019" spans="3:11" ht="15" customHeight="1" x14ac:dyDescent="0.25">
      <c r="C1019" s="175"/>
      <c r="E1019" s="175"/>
      <c r="H1019" s="175"/>
      <c r="I1019" s="175"/>
      <c r="J1019" s="202"/>
      <c r="K1019" s="198"/>
    </row>
    <row r="1020" spans="3:11" ht="15" customHeight="1" x14ac:dyDescent="0.25">
      <c r="C1020" s="175"/>
      <c r="E1020" s="175"/>
      <c r="H1020" s="175"/>
      <c r="I1020" s="175"/>
      <c r="J1020" s="202"/>
      <c r="K1020" s="198"/>
    </row>
    <row r="1021" spans="3:11" ht="15" customHeight="1" x14ac:dyDescent="0.25">
      <c r="C1021" s="175"/>
      <c r="E1021" s="175"/>
      <c r="H1021" s="175"/>
      <c r="I1021" s="175"/>
      <c r="J1021" s="202"/>
      <c r="K1021" s="198"/>
    </row>
    <row r="1022" spans="3:11" ht="15" customHeight="1" x14ac:dyDescent="0.25">
      <c r="C1022" s="175"/>
      <c r="E1022" s="175"/>
      <c r="H1022" s="175"/>
      <c r="I1022" s="175"/>
      <c r="J1022" s="202"/>
      <c r="K1022" s="198"/>
    </row>
    <row r="1023" spans="3:11" ht="15" customHeight="1" x14ac:dyDescent="0.25">
      <c r="C1023" s="175"/>
      <c r="E1023" s="175"/>
      <c r="H1023" s="175"/>
      <c r="I1023" s="175"/>
      <c r="J1023" s="202"/>
      <c r="K1023" s="198"/>
    </row>
    <row r="1024" spans="3:11" ht="15" customHeight="1" x14ac:dyDescent="0.25">
      <c r="C1024" s="175"/>
      <c r="E1024" s="175"/>
      <c r="H1024" s="175"/>
      <c r="I1024" s="175"/>
      <c r="J1024" s="202"/>
      <c r="K1024" s="198"/>
    </row>
    <row r="1025" spans="3:11" ht="15" customHeight="1" x14ac:dyDescent="0.25">
      <c r="C1025" s="175"/>
      <c r="E1025" s="175"/>
      <c r="H1025" s="175"/>
      <c r="I1025" s="175"/>
      <c r="J1025" s="202"/>
      <c r="K1025" s="198"/>
    </row>
    <row r="1026" spans="3:11" ht="15" customHeight="1" x14ac:dyDescent="0.25">
      <c r="C1026" s="175"/>
      <c r="E1026" s="175"/>
      <c r="H1026" s="175"/>
      <c r="I1026" s="175"/>
      <c r="J1026" s="202"/>
      <c r="K1026" s="198"/>
    </row>
    <row r="1027" spans="3:11" ht="15" customHeight="1" x14ac:dyDescent="0.25">
      <c r="C1027" s="175"/>
      <c r="E1027" s="175"/>
      <c r="H1027" s="175"/>
      <c r="I1027" s="175"/>
      <c r="J1027" s="202"/>
      <c r="K1027" s="198"/>
    </row>
    <row r="1028" spans="3:11" ht="15" customHeight="1" x14ac:dyDescent="0.25">
      <c r="C1028" s="175"/>
      <c r="E1028" s="175"/>
      <c r="H1028" s="175"/>
      <c r="I1028" s="175"/>
      <c r="J1028" s="202"/>
      <c r="K1028" s="198"/>
    </row>
    <row r="1029" spans="3:11" ht="15" customHeight="1" x14ac:dyDescent="0.25">
      <c r="C1029" s="175"/>
      <c r="E1029" s="175"/>
      <c r="H1029" s="175"/>
      <c r="I1029" s="175"/>
      <c r="J1029" s="202"/>
      <c r="K1029" s="198"/>
    </row>
    <row r="1030" spans="3:11" ht="15" customHeight="1" x14ac:dyDescent="0.25">
      <c r="C1030" s="175"/>
      <c r="E1030" s="175"/>
      <c r="H1030" s="175"/>
      <c r="I1030" s="175"/>
      <c r="J1030" s="202"/>
      <c r="K1030" s="198"/>
    </row>
    <row r="1031" spans="3:11" ht="15" customHeight="1" x14ac:dyDescent="0.25">
      <c r="C1031" s="175"/>
      <c r="E1031" s="175"/>
      <c r="H1031" s="175"/>
      <c r="I1031" s="175"/>
      <c r="J1031" s="202"/>
      <c r="K1031" s="198"/>
    </row>
    <row r="1032" spans="3:11" ht="15" customHeight="1" x14ac:dyDescent="0.25">
      <c r="C1032" s="175"/>
      <c r="E1032" s="175"/>
      <c r="H1032" s="175"/>
      <c r="I1032" s="175"/>
      <c r="J1032" s="202"/>
      <c r="K1032" s="198"/>
    </row>
    <row r="1033" spans="3:11" ht="15" customHeight="1" x14ac:dyDescent="0.25">
      <c r="C1033" s="175"/>
      <c r="E1033" s="175"/>
      <c r="H1033" s="175"/>
      <c r="I1033" s="175"/>
      <c r="J1033" s="202"/>
      <c r="K1033" s="198"/>
    </row>
    <row r="1034" spans="3:11" ht="15" customHeight="1" x14ac:dyDescent="0.25">
      <c r="C1034" s="175"/>
      <c r="E1034" s="175"/>
      <c r="H1034" s="175"/>
      <c r="I1034" s="175"/>
      <c r="J1034" s="202"/>
      <c r="K1034" s="198"/>
    </row>
    <row r="1035" spans="3:11" ht="15" customHeight="1" x14ac:dyDescent="0.25">
      <c r="C1035" s="175"/>
      <c r="E1035" s="175"/>
      <c r="H1035" s="175"/>
      <c r="I1035" s="175"/>
      <c r="J1035" s="202"/>
      <c r="K1035" s="198"/>
    </row>
    <row r="1036" spans="3:11" ht="15" customHeight="1" x14ac:dyDescent="0.25">
      <c r="C1036" s="175"/>
      <c r="E1036" s="175"/>
      <c r="H1036" s="175"/>
      <c r="I1036" s="175"/>
      <c r="J1036" s="202"/>
      <c r="K1036" s="198"/>
    </row>
    <row r="1037" spans="3:11" ht="15" customHeight="1" x14ac:dyDescent="0.25">
      <c r="C1037" s="175"/>
      <c r="E1037" s="175"/>
      <c r="H1037" s="175"/>
      <c r="I1037" s="175"/>
      <c r="J1037" s="202"/>
      <c r="K1037" s="198"/>
    </row>
    <row r="1038" spans="3:11" ht="15" customHeight="1" x14ac:dyDescent="0.25">
      <c r="C1038" s="175"/>
      <c r="E1038" s="175"/>
      <c r="H1038" s="175"/>
      <c r="I1038" s="175"/>
      <c r="J1038" s="202"/>
      <c r="K1038" s="198"/>
    </row>
    <row r="1039" spans="3:11" ht="15" customHeight="1" x14ac:dyDescent="0.25">
      <c r="C1039" s="175"/>
      <c r="E1039" s="175"/>
      <c r="H1039" s="175"/>
      <c r="I1039" s="175"/>
      <c r="J1039" s="202"/>
      <c r="K1039" s="198"/>
    </row>
    <row r="1040" spans="3:11" ht="15" customHeight="1" x14ac:dyDescent="0.25">
      <c r="C1040" s="175"/>
      <c r="E1040" s="175"/>
      <c r="H1040" s="175"/>
      <c r="I1040" s="175"/>
      <c r="J1040" s="202"/>
      <c r="K1040" s="198"/>
    </row>
    <row r="1041" spans="3:11" ht="15" customHeight="1" x14ac:dyDescent="0.25">
      <c r="C1041" s="175"/>
      <c r="E1041" s="175"/>
      <c r="H1041" s="175"/>
      <c r="I1041" s="175"/>
      <c r="J1041" s="202"/>
      <c r="K1041" s="198"/>
    </row>
    <row r="1042" spans="3:11" ht="15" customHeight="1" x14ac:dyDescent="0.25">
      <c r="C1042" s="175"/>
      <c r="E1042" s="175"/>
      <c r="H1042" s="175"/>
      <c r="I1042" s="175"/>
      <c r="J1042" s="202"/>
      <c r="K1042" s="198"/>
    </row>
    <row r="1043" spans="3:11" ht="15" customHeight="1" x14ac:dyDescent="0.25">
      <c r="C1043" s="175"/>
      <c r="E1043" s="175"/>
      <c r="H1043" s="175"/>
      <c r="I1043" s="175"/>
      <c r="J1043" s="202"/>
      <c r="K1043" s="198"/>
    </row>
    <row r="1044" spans="3:11" ht="15" customHeight="1" x14ac:dyDescent="0.25">
      <c r="C1044" s="175"/>
      <c r="E1044" s="175"/>
      <c r="H1044" s="175"/>
      <c r="I1044" s="175"/>
      <c r="J1044" s="202"/>
      <c r="K1044" s="198"/>
    </row>
    <row r="1045" spans="3:11" ht="15" customHeight="1" x14ac:dyDescent="0.25">
      <c r="C1045" s="175"/>
      <c r="E1045" s="175"/>
      <c r="H1045" s="175"/>
      <c r="I1045" s="175"/>
      <c r="J1045" s="202"/>
      <c r="K1045" s="198"/>
    </row>
    <row r="1046" spans="3:11" ht="15" customHeight="1" x14ac:dyDescent="0.25">
      <c r="C1046" s="175"/>
      <c r="E1046" s="175"/>
      <c r="H1046" s="175"/>
      <c r="I1046" s="175"/>
      <c r="J1046" s="202"/>
      <c r="K1046" s="198"/>
    </row>
    <row r="1047" spans="3:11" ht="15" customHeight="1" x14ac:dyDescent="0.25">
      <c r="C1047" s="175"/>
      <c r="E1047" s="175"/>
      <c r="H1047" s="175"/>
      <c r="I1047" s="175"/>
      <c r="J1047" s="202"/>
      <c r="K1047" s="198"/>
    </row>
    <row r="1048" spans="3:11" ht="15" customHeight="1" x14ac:dyDescent="0.25">
      <c r="C1048" s="175"/>
      <c r="E1048" s="175"/>
      <c r="H1048" s="175"/>
      <c r="I1048" s="175"/>
      <c r="J1048" s="202"/>
      <c r="K1048" s="198"/>
    </row>
    <row r="1049" spans="3:11" ht="15" customHeight="1" x14ac:dyDescent="0.25">
      <c r="C1049" s="175"/>
      <c r="E1049" s="175"/>
      <c r="H1049" s="175"/>
      <c r="I1049" s="175"/>
      <c r="J1049" s="202"/>
      <c r="K1049" s="198"/>
    </row>
    <row r="1050" spans="3:11" ht="15" customHeight="1" x14ac:dyDescent="0.25">
      <c r="C1050" s="175"/>
      <c r="E1050" s="175"/>
      <c r="H1050" s="175"/>
      <c r="I1050" s="175"/>
      <c r="J1050" s="202"/>
      <c r="K1050" s="198"/>
    </row>
    <row r="1051" spans="3:11" ht="15" customHeight="1" x14ac:dyDescent="0.25">
      <c r="C1051" s="175"/>
      <c r="E1051" s="175"/>
      <c r="H1051" s="175"/>
      <c r="I1051" s="175"/>
      <c r="J1051" s="202"/>
      <c r="K1051" s="198"/>
    </row>
    <row r="1052" spans="3:11" ht="15" customHeight="1" x14ac:dyDescent="0.25">
      <c r="C1052" s="175"/>
      <c r="E1052" s="175"/>
      <c r="H1052" s="175"/>
      <c r="I1052" s="175"/>
      <c r="J1052" s="202"/>
      <c r="K1052" s="198"/>
    </row>
    <row r="1053" spans="3:11" ht="15" customHeight="1" x14ac:dyDescent="0.25">
      <c r="C1053" s="175"/>
      <c r="E1053" s="175"/>
      <c r="H1053" s="175"/>
      <c r="I1053" s="175"/>
      <c r="J1053" s="202"/>
      <c r="K1053" s="198"/>
    </row>
    <row r="1054" spans="3:11" ht="15" customHeight="1" x14ac:dyDescent="0.25">
      <c r="C1054" s="175"/>
      <c r="E1054" s="175"/>
      <c r="H1054" s="175"/>
      <c r="I1054" s="175"/>
      <c r="J1054" s="202"/>
      <c r="K1054" s="198"/>
    </row>
    <row r="1055" spans="3:11" ht="15" customHeight="1" x14ac:dyDescent="0.25">
      <c r="C1055" s="175"/>
      <c r="E1055" s="175"/>
      <c r="H1055" s="175"/>
      <c r="I1055" s="175"/>
      <c r="J1055" s="202"/>
      <c r="K1055" s="198"/>
    </row>
    <row r="1056" spans="3:11" ht="15" customHeight="1" x14ac:dyDescent="0.25">
      <c r="C1056" s="175"/>
      <c r="E1056" s="175"/>
      <c r="H1056" s="175"/>
      <c r="I1056" s="175"/>
      <c r="J1056" s="202"/>
      <c r="K1056" s="198"/>
    </row>
    <row r="1057" spans="3:11" ht="15" customHeight="1" x14ac:dyDescent="0.25">
      <c r="C1057" s="175"/>
      <c r="E1057" s="175"/>
      <c r="H1057" s="175"/>
      <c r="I1057" s="175"/>
      <c r="J1057" s="202"/>
      <c r="K1057" s="198"/>
    </row>
    <row r="1058" spans="3:11" ht="15" customHeight="1" x14ac:dyDescent="0.25">
      <c r="C1058" s="175"/>
      <c r="E1058" s="175"/>
      <c r="H1058" s="175"/>
      <c r="I1058" s="175"/>
      <c r="J1058" s="202"/>
      <c r="K1058" s="198"/>
    </row>
    <row r="1059" spans="3:11" ht="15" customHeight="1" x14ac:dyDescent="0.25">
      <c r="C1059" s="175"/>
      <c r="E1059" s="175"/>
      <c r="H1059" s="175"/>
      <c r="I1059" s="175"/>
      <c r="J1059" s="202"/>
      <c r="K1059" s="198"/>
    </row>
    <row r="1060" spans="3:11" ht="15" customHeight="1" x14ac:dyDescent="0.25">
      <c r="C1060" s="175"/>
      <c r="E1060" s="175"/>
      <c r="H1060" s="175"/>
      <c r="I1060" s="175"/>
      <c r="J1060" s="202"/>
      <c r="K1060" s="198"/>
    </row>
    <row r="1061" spans="3:11" ht="15" customHeight="1" x14ac:dyDescent="0.25">
      <c r="C1061" s="175"/>
      <c r="E1061" s="175"/>
      <c r="H1061" s="175"/>
      <c r="I1061" s="175"/>
      <c r="J1061" s="202"/>
      <c r="K1061" s="198"/>
    </row>
    <row r="1062" spans="3:11" ht="15" customHeight="1" x14ac:dyDescent="0.25">
      <c r="C1062" s="175"/>
      <c r="E1062" s="175"/>
      <c r="H1062" s="175"/>
      <c r="I1062" s="175"/>
      <c r="J1062" s="202"/>
      <c r="K1062" s="198"/>
    </row>
    <row r="1063" spans="3:11" ht="15" customHeight="1" x14ac:dyDescent="0.25">
      <c r="C1063" s="175"/>
      <c r="E1063" s="175"/>
      <c r="H1063" s="175"/>
      <c r="I1063" s="175"/>
      <c r="J1063" s="202"/>
      <c r="K1063" s="198"/>
    </row>
    <row r="1064" spans="3:11" ht="15" customHeight="1" x14ac:dyDescent="0.25">
      <c r="C1064" s="175"/>
      <c r="E1064" s="175"/>
      <c r="H1064" s="175"/>
      <c r="I1064" s="175"/>
      <c r="J1064" s="202"/>
      <c r="K1064" s="198"/>
    </row>
    <row r="1065" spans="3:11" ht="15" customHeight="1" x14ac:dyDescent="0.25">
      <c r="C1065" s="175"/>
      <c r="E1065" s="175"/>
      <c r="H1065" s="175"/>
      <c r="I1065" s="175"/>
      <c r="J1065" s="202"/>
      <c r="K1065" s="198"/>
    </row>
    <row r="1066" spans="3:11" ht="15" customHeight="1" x14ac:dyDescent="0.25">
      <c r="C1066" s="175"/>
      <c r="E1066" s="175"/>
      <c r="H1066" s="175"/>
      <c r="I1066" s="175"/>
      <c r="J1066" s="202"/>
      <c r="K1066" s="198"/>
    </row>
    <row r="1067" spans="3:11" ht="15" customHeight="1" x14ac:dyDescent="0.25">
      <c r="C1067" s="175"/>
      <c r="E1067" s="175"/>
      <c r="H1067" s="175"/>
      <c r="I1067" s="175"/>
      <c r="J1067" s="202"/>
      <c r="K1067" s="198"/>
    </row>
    <row r="1068" spans="3:11" ht="15" customHeight="1" x14ac:dyDescent="0.25">
      <c r="C1068" s="175"/>
      <c r="E1068" s="175"/>
      <c r="H1068" s="175"/>
      <c r="I1068" s="175"/>
      <c r="J1068" s="202"/>
      <c r="K1068" s="198"/>
    </row>
    <row r="1069" spans="3:11" ht="15" customHeight="1" x14ac:dyDescent="0.25">
      <c r="C1069" s="175"/>
      <c r="E1069" s="175"/>
      <c r="H1069" s="175"/>
      <c r="I1069" s="175"/>
      <c r="J1069" s="202"/>
      <c r="K1069" s="198"/>
    </row>
    <row r="1070" spans="3:11" ht="15" customHeight="1" x14ac:dyDescent="0.25">
      <c r="C1070" s="175"/>
      <c r="E1070" s="175"/>
      <c r="H1070" s="175"/>
      <c r="I1070" s="175"/>
      <c r="J1070" s="202"/>
      <c r="K1070" s="198"/>
    </row>
    <row r="1071" spans="3:11" ht="15" customHeight="1" x14ac:dyDescent="0.25">
      <c r="C1071" s="175"/>
      <c r="E1071" s="175"/>
      <c r="H1071" s="175"/>
      <c r="I1071" s="175"/>
      <c r="J1071" s="202"/>
      <c r="K1071" s="198"/>
    </row>
    <row r="1072" spans="3:11" ht="15" customHeight="1" x14ac:dyDescent="0.25">
      <c r="C1072" s="175"/>
      <c r="E1072" s="175"/>
      <c r="H1072" s="175"/>
      <c r="I1072" s="175"/>
      <c r="J1072" s="202"/>
      <c r="K1072" s="198"/>
    </row>
    <row r="1073" spans="3:11" ht="15" customHeight="1" x14ac:dyDescent="0.25">
      <c r="C1073" s="175"/>
      <c r="E1073" s="175"/>
      <c r="H1073" s="175"/>
      <c r="I1073" s="175"/>
      <c r="J1073" s="202"/>
      <c r="K1073" s="198"/>
    </row>
    <row r="1074" spans="3:11" ht="15" customHeight="1" x14ac:dyDescent="0.25">
      <c r="C1074" s="175"/>
      <c r="E1074" s="175"/>
      <c r="H1074" s="175"/>
      <c r="I1074" s="175"/>
      <c r="J1074" s="202"/>
      <c r="K1074" s="198"/>
    </row>
    <row r="1075" spans="3:11" ht="15" customHeight="1" x14ac:dyDescent="0.25">
      <c r="C1075" s="175"/>
      <c r="E1075" s="175"/>
      <c r="H1075" s="175"/>
      <c r="I1075" s="175"/>
      <c r="J1075" s="202"/>
      <c r="K1075" s="198"/>
    </row>
    <row r="1076" spans="3:11" ht="15" customHeight="1" x14ac:dyDescent="0.25">
      <c r="C1076" s="175"/>
      <c r="E1076" s="175"/>
      <c r="H1076" s="175"/>
      <c r="I1076" s="175"/>
      <c r="J1076" s="202"/>
      <c r="K1076" s="198"/>
    </row>
    <row r="1077" spans="3:11" ht="15" customHeight="1" x14ac:dyDescent="0.25">
      <c r="C1077" s="175"/>
      <c r="E1077" s="175"/>
      <c r="H1077" s="175"/>
      <c r="I1077" s="175"/>
      <c r="J1077" s="202"/>
      <c r="K1077" s="198"/>
    </row>
    <row r="1078" spans="3:11" ht="15" customHeight="1" x14ac:dyDescent="0.25">
      <c r="C1078" s="175"/>
      <c r="E1078" s="175"/>
      <c r="H1078" s="175"/>
      <c r="I1078" s="175"/>
      <c r="J1078" s="202"/>
      <c r="K1078" s="198"/>
    </row>
    <row r="1079" spans="3:11" ht="15" customHeight="1" x14ac:dyDescent="0.25">
      <c r="C1079" s="175"/>
      <c r="E1079" s="175"/>
      <c r="H1079" s="175"/>
      <c r="I1079" s="175"/>
      <c r="J1079" s="202"/>
      <c r="K1079" s="198"/>
    </row>
    <row r="1080" spans="3:11" ht="15" customHeight="1" x14ac:dyDescent="0.25">
      <c r="C1080" s="175"/>
      <c r="E1080" s="175"/>
      <c r="H1080" s="175"/>
      <c r="I1080" s="175"/>
      <c r="J1080" s="202"/>
      <c r="K1080" s="198"/>
    </row>
    <row r="1081" spans="3:11" ht="15" customHeight="1" x14ac:dyDescent="0.25">
      <c r="C1081" s="175"/>
      <c r="E1081" s="175"/>
      <c r="H1081" s="175"/>
      <c r="I1081" s="175"/>
      <c r="J1081" s="202"/>
      <c r="K1081" s="198"/>
    </row>
    <row r="1082" spans="3:11" ht="15" customHeight="1" x14ac:dyDescent="0.25">
      <c r="C1082" s="175"/>
      <c r="E1082" s="175"/>
      <c r="H1082" s="175"/>
      <c r="I1082" s="175"/>
      <c r="J1082" s="202"/>
      <c r="K1082" s="198"/>
    </row>
    <row r="1083" spans="3:11" ht="15" customHeight="1" x14ac:dyDescent="0.25">
      <c r="C1083" s="175"/>
      <c r="E1083" s="175"/>
      <c r="H1083" s="175"/>
      <c r="I1083" s="175"/>
      <c r="J1083" s="202"/>
      <c r="K1083" s="198"/>
    </row>
    <row r="1084" spans="3:11" ht="15" customHeight="1" x14ac:dyDescent="0.25">
      <c r="C1084" s="175"/>
      <c r="E1084" s="175"/>
      <c r="H1084" s="175"/>
      <c r="I1084" s="175"/>
      <c r="J1084" s="202"/>
      <c r="K1084" s="198"/>
    </row>
    <row r="1085" spans="3:11" ht="15" customHeight="1" x14ac:dyDescent="0.25">
      <c r="C1085" s="175"/>
      <c r="E1085" s="175"/>
      <c r="H1085" s="175"/>
      <c r="I1085" s="175"/>
      <c r="J1085" s="202"/>
      <c r="K1085" s="198"/>
    </row>
    <row r="1086" spans="3:11" ht="15" customHeight="1" x14ac:dyDescent="0.25">
      <c r="C1086" s="175"/>
      <c r="E1086" s="175"/>
      <c r="H1086" s="175"/>
      <c r="I1086" s="175"/>
      <c r="J1086" s="202"/>
      <c r="K1086" s="198"/>
    </row>
    <row r="1087" spans="3:11" ht="15" customHeight="1" x14ac:dyDescent="0.25">
      <c r="C1087" s="175"/>
      <c r="E1087" s="175"/>
      <c r="H1087" s="175"/>
      <c r="I1087" s="175"/>
      <c r="J1087" s="202"/>
      <c r="K1087" s="198"/>
    </row>
    <row r="1088" spans="3:11" ht="15" customHeight="1" x14ac:dyDescent="0.25">
      <c r="C1088" s="175"/>
      <c r="E1088" s="175"/>
      <c r="H1088" s="175"/>
      <c r="I1088" s="175"/>
      <c r="J1088" s="202"/>
      <c r="K1088" s="198"/>
    </row>
    <row r="1089" spans="3:11" ht="15" customHeight="1" x14ac:dyDescent="0.25">
      <c r="C1089" s="175"/>
      <c r="E1089" s="175"/>
      <c r="H1089" s="175"/>
      <c r="I1089" s="175"/>
      <c r="J1089" s="202"/>
      <c r="K1089" s="198"/>
    </row>
    <row r="1090" spans="3:11" ht="15" customHeight="1" x14ac:dyDescent="0.25">
      <c r="C1090" s="175"/>
      <c r="E1090" s="175"/>
      <c r="H1090" s="175"/>
      <c r="I1090" s="175"/>
      <c r="J1090" s="202"/>
      <c r="K1090" s="198"/>
    </row>
    <row r="1091" spans="3:11" ht="15" customHeight="1" x14ac:dyDescent="0.25">
      <c r="C1091" s="175"/>
      <c r="E1091" s="175"/>
      <c r="H1091" s="175"/>
      <c r="I1091" s="175"/>
      <c r="J1091" s="202"/>
      <c r="K1091" s="198"/>
    </row>
    <row r="1092" spans="3:11" ht="15" customHeight="1" x14ac:dyDescent="0.25">
      <c r="C1092" s="175"/>
      <c r="E1092" s="175"/>
      <c r="H1092" s="175"/>
      <c r="I1092" s="175"/>
      <c r="J1092" s="202"/>
      <c r="K1092" s="198"/>
    </row>
    <row r="1093" spans="3:11" ht="15" customHeight="1" x14ac:dyDescent="0.25">
      <c r="C1093" s="175"/>
      <c r="E1093" s="175"/>
      <c r="H1093" s="175"/>
      <c r="I1093" s="175"/>
      <c r="J1093" s="202"/>
      <c r="K1093" s="198"/>
    </row>
    <row r="1094" spans="3:11" ht="15" customHeight="1" x14ac:dyDescent="0.25">
      <c r="C1094" s="175"/>
      <c r="E1094" s="175"/>
      <c r="H1094" s="175"/>
      <c r="I1094" s="175"/>
      <c r="J1094" s="202"/>
      <c r="K1094" s="198"/>
    </row>
    <row r="1095" spans="3:11" ht="15" customHeight="1" x14ac:dyDescent="0.25">
      <c r="C1095" s="175"/>
      <c r="E1095" s="175"/>
      <c r="H1095" s="175"/>
      <c r="I1095" s="175"/>
      <c r="J1095" s="202"/>
      <c r="K1095" s="198"/>
    </row>
    <row r="1096" spans="3:11" ht="15" customHeight="1" x14ac:dyDescent="0.25">
      <c r="C1096" s="175"/>
      <c r="E1096" s="175"/>
      <c r="H1096" s="175"/>
      <c r="I1096" s="175"/>
      <c r="J1096" s="202"/>
      <c r="K1096" s="198"/>
    </row>
    <row r="1097" spans="3:11" ht="15" customHeight="1" x14ac:dyDescent="0.25">
      <c r="C1097" s="175"/>
      <c r="E1097" s="175"/>
      <c r="H1097" s="175"/>
      <c r="I1097" s="175"/>
      <c r="J1097" s="202"/>
      <c r="K1097" s="198"/>
    </row>
    <row r="1098" spans="3:11" ht="15" customHeight="1" x14ac:dyDescent="0.25">
      <c r="C1098" s="175"/>
      <c r="E1098" s="175"/>
      <c r="H1098" s="175"/>
      <c r="I1098" s="175"/>
      <c r="J1098" s="202"/>
      <c r="K1098" s="198"/>
    </row>
    <row r="1099" spans="3:11" ht="15" customHeight="1" x14ac:dyDescent="0.25">
      <c r="C1099" s="175"/>
      <c r="E1099" s="175"/>
      <c r="H1099" s="175"/>
      <c r="I1099" s="175"/>
      <c r="J1099" s="202"/>
      <c r="K1099" s="198"/>
    </row>
    <row r="1100" spans="3:11" ht="15" customHeight="1" x14ac:dyDescent="0.25">
      <c r="C1100" s="175"/>
      <c r="E1100" s="175"/>
      <c r="H1100" s="175"/>
      <c r="I1100" s="175"/>
      <c r="J1100" s="202"/>
      <c r="K1100" s="198"/>
    </row>
    <row r="1101" spans="3:11" ht="15" customHeight="1" x14ac:dyDescent="0.25">
      <c r="C1101" s="175"/>
      <c r="E1101" s="175"/>
      <c r="H1101" s="175"/>
      <c r="I1101" s="175"/>
      <c r="J1101" s="202"/>
      <c r="K1101" s="198"/>
    </row>
    <row r="1102" spans="3:11" ht="15" customHeight="1" x14ac:dyDescent="0.25">
      <c r="C1102" s="175"/>
      <c r="E1102" s="175"/>
      <c r="H1102" s="175"/>
      <c r="I1102" s="175"/>
      <c r="J1102" s="202"/>
      <c r="K1102" s="198"/>
    </row>
    <row r="1103" spans="3:11" ht="15" customHeight="1" x14ac:dyDescent="0.25">
      <c r="C1103" s="175"/>
      <c r="E1103" s="175"/>
      <c r="H1103" s="175"/>
      <c r="I1103" s="175"/>
      <c r="J1103" s="202"/>
      <c r="K1103" s="198"/>
    </row>
    <row r="1104" spans="3:11" ht="15" customHeight="1" x14ac:dyDescent="0.25">
      <c r="C1104" s="175"/>
      <c r="E1104" s="175"/>
      <c r="H1104" s="175"/>
      <c r="I1104" s="175"/>
      <c r="J1104" s="202"/>
      <c r="K1104" s="198"/>
    </row>
    <row r="1105" spans="3:11" ht="15" customHeight="1" x14ac:dyDescent="0.25">
      <c r="C1105" s="175"/>
      <c r="E1105" s="175"/>
      <c r="H1105" s="175"/>
      <c r="I1105" s="175"/>
      <c r="J1105" s="202"/>
      <c r="K1105" s="198"/>
    </row>
    <row r="1106" spans="3:11" ht="15" customHeight="1" x14ac:dyDescent="0.25">
      <c r="C1106" s="175"/>
      <c r="E1106" s="175"/>
      <c r="H1106" s="175"/>
      <c r="I1106" s="175"/>
      <c r="J1106" s="202"/>
      <c r="K1106" s="198"/>
    </row>
    <row r="1107" spans="3:11" ht="15" customHeight="1" x14ac:dyDescent="0.25">
      <c r="C1107" s="175"/>
      <c r="E1107" s="175"/>
      <c r="H1107" s="175"/>
      <c r="I1107" s="175"/>
      <c r="J1107" s="202"/>
      <c r="K1107" s="198"/>
    </row>
    <row r="1108" spans="3:11" ht="15" customHeight="1" x14ac:dyDescent="0.25">
      <c r="C1108" s="175"/>
      <c r="E1108" s="175"/>
      <c r="H1108" s="175"/>
      <c r="I1108" s="175"/>
      <c r="J1108" s="202"/>
      <c r="K1108" s="198"/>
    </row>
    <row r="1109" spans="3:11" ht="15" customHeight="1" x14ac:dyDescent="0.25">
      <c r="C1109" s="175"/>
      <c r="E1109" s="175"/>
      <c r="H1109" s="175"/>
      <c r="I1109" s="175"/>
      <c r="J1109" s="202"/>
      <c r="K1109" s="198"/>
    </row>
    <row r="1110" spans="3:11" ht="15" customHeight="1" x14ac:dyDescent="0.25">
      <c r="C1110" s="175"/>
      <c r="E1110" s="175"/>
      <c r="H1110" s="175"/>
      <c r="I1110" s="175"/>
      <c r="J1110" s="202"/>
      <c r="K1110" s="198"/>
    </row>
    <row r="1111" spans="3:11" ht="15" customHeight="1" x14ac:dyDescent="0.25">
      <c r="C1111" s="175"/>
      <c r="E1111" s="175"/>
      <c r="H1111" s="175"/>
      <c r="I1111" s="175"/>
      <c r="J1111" s="202"/>
      <c r="K1111" s="198"/>
    </row>
    <row r="1112" spans="3:11" ht="15" customHeight="1" x14ac:dyDescent="0.25">
      <c r="C1112" s="175"/>
      <c r="E1112" s="175"/>
      <c r="H1112" s="175"/>
      <c r="I1112" s="175"/>
      <c r="J1112" s="202"/>
      <c r="K1112" s="198"/>
    </row>
    <row r="1113" spans="3:11" ht="15" customHeight="1" x14ac:dyDescent="0.25">
      <c r="C1113" s="175"/>
      <c r="E1113" s="175"/>
      <c r="H1113" s="175"/>
      <c r="I1113" s="175"/>
      <c r="J1113" s="202"/>
      <c r="K1113" s="198"/>
    </row>
    <row r="1114" spans="3:11" ht="15" customHeight="1" x14ac:dyDescent="0.25">
      <c r="C1114" s="175"/>
      <c r="E1114" s="175"/>
      <c r="H1114" s="175"/>
      <c r="I1114" s="175"/>
      <c r="J1114" s="202"/>
      <c r="K1114" s="198"/>
    </row>
    <row r="1115" spans="3:11" ht="15" customHeight="1" x14ac:dyDescent="0.25">
      <c r="C1115" s="175"/>
      <c r="E1115" s="175"/>
      <c r="H1115" s="175"/>
      <c r="I1115" s="175"/>
      <c r="J1115" s="202"/>
      <c r="K1115" s="198"/>
    </row>
    <row r="1116" spans="3:11" ht="15" customHeight="1" x14ac:dyDescent="0.25">
      <c r="C1116" s="175"/>
      <c r="E1116" s="175"/>
      <c r="H1116" s="175"/>
      <c r="I1116" s="175"/>
      <c r="J1116" s="202"/>
      <c r="K1116" s="198"/>
    </row>
    <row r="1117" spans="3:11" ht="15" customHeight="1" x14ac:dyDescent="0.25">
      <c r="C1117" s="175"/>
      <c r="E1117" s="175"/>
      <c r="H1117" s="175"/>
      <c r="I1117" s="175"/>
      <c r="J1117" s="202"/>
      <c r="K1117" s="198"/>
    </row>
    <row r="1118" spans="3:11" ht="15" customHeight="1" x14ac:dyDescent="0.25">
      <c r="C1118" s="175"/>
      <c r="E1118" s="175"/>
      <c r="H1118" s="175"/>
      <c r="I1118" s="175"/>
      <c r="J1118" s="202"/>
      <c r="K1118" s="198"/>
    </row>
    <row r="1119" spans="3:11" ht="15" customHeight="1" x14ac:dyDescent="0.25">
      <c r="C1119" s="175"/>
      <c r="E1119" s="175"/>
      <c r="H1119" s="175"/>
      <c r="I1119" s="175"/>
      <c r="J1119" s="202"/>
      <c r="K1119" s="198"/>
    </row>
    <row r="1120" spans="3:11" ht="15" customHeight="1" x14ac:dyDescent="0.25">
      <c r="C1120" s="175"/>
      <c r="E1120" s="175"/>
      <c r="H1120" s="175"/>
      <c r="I1120" s="175"/>
      <c r="J1120" s="202"/>
      <c r="K1120" s="198"/>
    </row>
    <row r="1121" spans="3:11" ht="15" customHeight="1" x14ac:dyDescent="0.25">
      <c r="C1121" s="175"/>
      <c r="E1121" s="175"/>
      <c r="H1121" s="175"/>
      <c r="I1121" s="175"/>
      <c r="J1121" s="202"/>
      <c r="K1121" s="198"/>
    </row>
    <row r="1122" spans="3:11" ht="15" customHeight="1" x14ac:dyDescent="0.25">
      <c r="C1122" s="175"/>
      <c r="E1122" s="175"/>
      <c r="H1122" s="175"/>
      <c r="I1122" s="175"/>
      <c r="J1122" s="202"/>
      <c r="K1122" s="198"/>
    </row>
    <row r="1123" spans="3:11" ht="15" customHeight="1" x14ac:dyDescent="0.25">
      <c r="C1123" s="175"/>
      <c r="E1123" s="175"/>
      <c r="H1123" s="175"/>
      <c r="I1123" s="175"/>
      <c r="J1123" s="202"/>
      <c r="K1123" s="198"/>
    </row>
    <row r="1124" spans="3:11" ht="15" customHeight="1" x14ac:dyDescent="0.25">
      <c r="C1124" s="175"/>
      <c r="E1124" s="175"/>
      <c r="H1124" s="175"/>
      <c r="I1124" s="175"/>
      <c r="J1124" s="202"/>
      <c r="K1124" s="198"/>
    </row>
    <row r="1125" spans="3:11" ht="15" customHeight="1" x14ac:dyDescent="0.25">
      <c r="C1125" s="175"/>
      <c r="E1125" s="175"/>
      <c r="H1125" s="175"/>
      <c r="I1125" s="175"/>
      <c r="J1125" s="202"/>
      <c r="K1125" s="198"/>
    </row>
    <row r="1126" spans="3:11" ht="15" customHeight="1" x14ac:dyDescent="0.25">
      <c r="C1126" s="175"/>
      <c r="E1126" s="175"/>
      <c r="H1126" s="175"/>
      <c r="I1126" s="175"/>
      <c r="J1126" s="202"/>
      <c r="K1126" s="198"/>
    </row>
    <row r="1127" spans="3:11" ht="15" customHeight="1" x14ac:dyDescent="0.25">
      <c r="C1127" s="175"/>
      <c r="E1127" s="175"/>
      <c r="H1127" s="175"/>
      <c r="I1127" s="175"/>
      <c r="J1127" s="202"/>
      <c r="K1127" s="198"/>
    </row>
    <row r="1128" spans="3:11" ht="15" customHeight="1" x14ac:dyDescent="0.25">
      <c r="C1128" s="175"/>
      <c r="E1128" s="175"/>
      <c r="H1128" s="175"/>
      <c r="I1128" s="175"/>
      <c r="J1128" s="202"/>
      <c r="K1128" s="198"/>
    </row>
    <row r="1129" spans="3:11" ht="15" customHeight="1" x14ac:dyDescent="0.25">
      <c r="C1129" s="175"/>
      <c r="E1129" s="175"/>
      <c r="H1129" s="175"/>
      <c r="I1129" s="175"/>
      <c r="J1129" s="202"/>
      <c r="K1129" s="198"/>
    </row>
    <row r="1130" spans="3:11" ht="15" customHeight="1" x14ac:dyDescent="0.25">
      <c r="C1130" s="175"/>
      <c r="E1130" s="175"/>
      <c r="H1130" s="175"/>
      <c r="I1130" s="175"/>
      <c r="J1130" s="202"/>
      <c r="K1130" s="198"/>
    </row>
    <row r="1131" spans="3:11" ht="15" customHeight="1" x14ac:dyDescent="0.25">
      <c r="C1131" s="175"/>
      <c r="E1131" s="175"/>
      <c r="H1131" s="175"/>
      <c r="I1131" s="175"/>
      <c r="J1131" s="202"/>
      <c r="K1131" s="198"/>
    </row>
    <row r="1132" spans="3:11" ht="15" customHeight="1" x14ac:dyDescent="0.25">
      <c r="C1132" s="175"/>
      <c r="E1132" s="175"/>
      <c r="H1132" s="175"/>
      <c r="I1132" s="175"/>
      <c r="J1132" s="202"/>
      <c r="K1132" s="198"/>
    </row>
    <row r="1133" spans="3:11" ht="15" customHeight="1" x14ac:dyDescent="0.25">
      <c r="C1133" s="175"/>
      <c r="E1133" s="175"/>
      <c r="H1133" s="175"/>
      <c r="I1133" s="175"/>
      <c r="J1133" s="202"/>
      <c r="K1133" s="198"/>
    </row>
    <row r="1134" spans="3:11" ht="15" customHeight="1" x14ac:dyDescent="0.25">
      <c r="C1134" s="175"/>
      <c r="E1134" s="175"/>
      <c r="H1134" s="175"/>
      <c r="I1134" s="175"/>
      <c r="J1134" s="202"/>
      <c r="K1134" s="198"/>
    </row>
    <row r="1135" spans="3:11" ht="15" customHeight="1" x14ac:dyDescent="0.25">
      <c r="C1135" s="175"/>
      <c r="E1135" s="175"/>
      <c r="H1135" s="175"/>
      <c r="I1135" s="175"/>
      <c r="J1135" s="202"/>
      <c r="K1135" s="198"/>
    </row>
    <row r="1136" spans="3:11" ht="15" customHeight="1" x14ac:dyDescent="0.25">
      <c r="C1136" s="175"/>
      <c r="E1136" s="175"/>
      <c r="H1136" s="175"/>
      <c r="I1136" s="175"/>
      <c r="J1136" s="202"/>
      <c r="K1136" s="198"/>
    </row>
    <row r="1137" spans="3:11" ht="15" customHeight="1" x14ac:dyDescent="0.25">
      <c r="C1137" s="175"/>
      <c r="E1137" s="175"/>
      <c r="H1137" s="175"/>
      <c r="I1137" s="175"/>
      <c r="J1137" s="202"/>
      <c r="K1137" s="198"/>
    </row>
    <row r="1138" spans="3:11" ht="15" customHeight="1" x14ac:dyDescent="0.25">
      <c r="C1138" s="175"/>
      <c r="E1138" s="175"/>
      <c r="H1138" s="175"/>
      <c r="I1138" s="175"/>
      <c r="J1138" s="202"/>
      <c r="K1138" s="198"/>
    </row>
    <row r="1139" spans="3:11" ht="15" customHeight="1" x14ac:dyDescent="0.25">
      <c r="C1139" s="175"/>
      <c r="E1139" s="175"/>
      <c r="H1139" s="175"/>
      <c r="I1139" s="175"/>
      <c r="J1139" s="202"/>
      <c r="K1139" s="198"/>
    </row>
    <row r="1140" spans="3:11" ht="15" customHeight="1" x14ac:dyDescent="0.25">
      <c r="C1140" s="175"/>
      <c r="E1140" s="175"/>
      <c r="H1140" s="175"/>
      <c r="I1140" s="175"/>
      <c r="J1140" s="202"/>
      <c r="K1140" s="198"/>
    </row>
    <row r="1141" spans="3:11" ht="15" customHeight="1" x14ac:dyDescent="0.25">
      <c r="C1141" s="175"/>
      <c r="E1141" s="175"/>
      <c r="H1141" s="175"/>
      <c r="I1141" s="175"/>
      <c r="J1141" s="202"/>
      <c r="K1141" s="198"/>
    </row>
    <row r="1142" spans="3:11" ht="15" customHeight="1" x14ac:dyDescent="0.25">
      <c r="C1142" s="175"/>
      <c r="E1142" s="175"/>
      <c r="H1142" s="175"/>
      <c r="I1142" s="175"/>
      <c r="J1142" s="202"/>
      <c r="K1142" s="198"/>
    </row>
    <row r="1143" spans="3:11" ht="15" customHeight="1" x14ac:dyDescent="0.25">
      <c r="C1143" s="175"/>
      <c r="E1143" s="175"/>
      <c r="H1143" s="175"/>
      <c r="I1143" s="175"/>
      <c r="J1143" s="202"/>
      <c r="K1143" s="198"/>
    </row>
    <row r="1144" spans="3:11" ht="15" customHeight="1" x14ac:dyDescent="0.25">
      <c r="C1144" s="175"/>
      <c r="E1144" s="175"/>
      <c r="H1144" s="175"/>
      <c r="I1144" s="175"/>
      <c r="J1144" s="202"/>
      <c r="K1144" s="198"/>
    </row>
    <row r="1145" spans="3:11" ht="15" customHeight="1" x14ac:dyDescent="0.25">
      <c r="C1145" s="175"/>
      <c r="E1145" s="175"/>
      <c r="H1145" s="175"/>
      <c r="I1145" s="175"/>
      <c r="J1145" s="202"/>
      <c r="K1145" s="198"/>
    </row>
    <row r="1146" spans="3:11" ht="15" customHeight="1" x14ac:dyDescent="0.25">
      <c r="C1146" s="175"/>
      <c r="E1146" s="175"/>
      <c r="H1146" s="175"/>
      <c r="I1146" s="175"/>
      <c r="J1146" s="202"/>
      <c r="K1146" s="198"/>
    </row>
    <row r="1147" spans="3:11" ht="15" customHeight="1" x14ac:dyDescent="0.25">
      <c r="C1147" s="175"/>
      <c r="E1147" s="175"/>
      <c r="H1147" s="175"/>
      <c r="I1147" s="175"/>
      <c r="J1147" s="202"/>
      <c r="K1147" s="198"/>
    </row>
    <row r="1148" spans="3:11" ht="15" customHeight="1" x14ac:dyDescent="0.25">
      <c r="C1148" s="175"/>
      <c r="E1148" s="175"/>
      <c r="H1148" s="175"/>
      <c r="I1148" s="175"/>
      <c r="J1148" s="202"/>
      <c r="K1148" s="198"/>
    </row>
    <row r="1149" spans="3:11" ht="15" customHeight="1" x14ac:dyDescent="0.25">
      <c r="C1149" s="175"/>
      <c r="E1149" s="175"/>
      <c r="H1149" s="175"/>
      <c r="I1149" s="175"/>
      <c r="J1149" s="202"/>
      <c r="K1149" s="198"/>
    </row>
    <row r="1150" spans="3:11" ht="15" customHeight="1" x14ac:dyDescent="0.25">
      <c r="C1150" s="175"/>
      <c r="E1150" s="175"/>
      <c r="H1150" s="175"/>
      <c r="I1150" s="175"/>
      <c r="J1150" s="202"/>
      <c r="K1150" s="198"/>
    </row>
    <row r="1151" spans="3:11" ht="15" customHeight="1" x14ac:dyDescent="0.25">
      <c r="C1151" s="175"/>
      <c r="E1151" s="175"/>
      <c r="H1151" s="175"/>
      <c r="I1151" s="175"/>
      <c r="J1151" s="202"/>
      <c r="K1151" s="198"/>
    </row>
    <row r="1152" spans="3:11" ht="15" customHeight="1" x14ac:dyDescent="0.25">
      <c r="C1152" s="175"/>
      <c r="E1152" s="175"/>
      <c r="H1152" s="175"/>
      <c r="I1152" s="175"/>
      <c r="J1152" s="202"/>
      <c r="K1152" s="198"/>
    </row>
    <row r="1153" spans="3:11" ht="15" customHeight="1" x14ac:dyDescent="0.25">
      <c r="C1153" s="175"/>
      <c r="E1153" s="175"/>
      <c r="H1153" s="175"/>
      <c r="I1153" s="175"/>
      <c r="J1153" s="202"/>
      <c r="K1153" s="198"/>
    </row>
    <row r="1154" spans="3:11" ht="15" customHeight="1" x14ac:dyDescent="0.25">
      <c r="C1154" s="175"/>
      <c r="E1154" s="175"/>
      <c r="H1154" s="175"/>
      <c r="I1154" s="175"/>
      <c r="J1154" s="202"/>
      <c r="K1154" s="198"/>
    </row>
    <row r="1155" spans="3:11" ht="15" customHeight="1" x14ac:dyDescent="0.25">
      <c r="C1155" s="175"/>
      <c r="E1155" s="175"/>
      <c r="H1155" s="175"/>
      <c r="I1155" s="175"/>
      <c r="J1155" s="202"/>
      <c r="K1155" s="198"/>
    </row>
    <row r="1156" spans="3:11" ht="15" customHeight="1" x14ac:dyDescent="0.25">
      <c r="C1156" s="175"/>
      <c r="E1156" s="175"/>
      <c r="H1156" s="175"/>
      <c r="I1156" s="175"/>
      <c r="J1156" s="202"/>
      <c r="K1156" s="198"/>
    </row>
    <row r="1157" spans="3:11" ht="15" customHeight="1" x14ac:dyDescent="0.25">
      <c r="C1157" s="175"/>
      <c r="E1157" s="175"/>
      <c r="H1157" s="175"/>
      <c r="I1157" s="175"/>
      <c r="J1157" s="202"/>
      <c r="K1157" s="198"/>
    </row>
    <row r="1158" spans="3:11" ht="15" customHeight="1" x14ac:dyDescent="0.25">
      <c r="C1158" s="175"/>
      <c r="E1158" s="175"/>
      <c r="H1158" s="175"/>
      <c r="I1158" s="175"/>
      <c r="J1158" s="202"/>
      <c r="K1158" s="198"/>
    </row>
    <row r="1159" spans="3:11" ht="15" customHeight="1" x14ac:dyDescent="0.25">
      <c r="C1159" s="175"/>
      <c r="E1159" s="175"/>
      <c r="H1159" s="175"/>
      <c r="I1159" s="175"/>
      <c r="J1159" s="202"/>
      <c r="K1159" s="198"/>
    </row>
    <row r="1160" spans="3:11" ht="15" customHeight="1" x14ac:dyDescent="0.25">
      <c r="C1160" s="175"/>
      <c r="E1160" s="175"/>
      <c r="H1160" s="175"/>
      <c r="I1160" s="175"/>
      <c r="J1160" s="202"/>
      <c r="K1160" s="198"/>
    </row>
    <row r="1161" spans="3:11" ht="15" customHeight="1" x14ac:dyDescent="0.25">
      <c r="C1161" s="175"/>
      <c r="E1161" s="175"/>
      <c r="H1161" s="175"/>
      <c r="I1161" s="175"/>
      <c r="J1161" s="202"/>
      <c r="K1161" s="198"/>
    </row>
    <row r="1162" spans="3:11" ht="15" customHeight="1" x14ac:dyDescent="0.25">
      <c r="C1162" s="175"/>
      <c r="E1162" s="175"/>
      <c r="H1162" s="175"/>
      <c r="I1162" s="175"/>
      <c r="J1162" s="202"/>
      <c r="K1162" s="198"/>
    </row>
    <row r="1163" spans="3:11" ht="15" customHeight="1" x14ac:dyDescent="0.25">
      <c r="C1163" s="175"/>
      <c r="E1163" s="175"/>
      <c r="H1163" s="175"/>
      <c r="I1163" s="175"/>
      <c r="J1163" s="202"/>
      <c r="K1163" s="198"/>
    </row>
    <row r="1164" spans="3:11" ht="15" customHeight="1" x14ac:dyDescent="0.25">
      <c r="C1164" s="175"/>
      <c r="E1164" s="175"/>
      <c r="H1164" s="175"/>
      <c r="I1164" s="175"/>
      <c r="J1164" s="202"/>
      <c r="K1164" s="198"/>
    </row>
    <row r="1165" spans="3:11" ht="15" customHeight="1" x14ac:dyDescent="0.25">
      <c r="C1165" s="175"/>
      <c r="E1165" s="175"/>
      <c r="H1165" s="175"/>
      <c r="I1165" s="175"/>
      <c r="J1165" s="202"/>
      <c r="K1165" s="198"/>
    </row>
    <row r="1166" spans="3:11" ht="15" customHeight="1" x14ac:dyDescent="0.25">
      <c r="C1166" s="175"/>
      <c r="E1166" s="175"/>
      <c r="H1166" s="175"/>
      <c r="I1166" s="175"/>
      <c r="J1166" s="202"/>
      <c r="K1166" s="198"/>
    </row>
    <row r="1167" spans="3:11" ht="15" customHeight="1" x14ac:dyDescent="0.25">
      <c r="C1167" s="175"/>
      <c r="E1167" s="175"/>
      <c r="H1167" s="175"/>
      <c r="I1167" s="175"/>
      <c r="J1167" s="202"/>
      <c r="K1167" s="198"/>
    </row>
    <row r="1168" spans="3:11" ht="15" customHeight="1" x14ac:dyDescent="0.25">
      <c r="C1168" s="175"/>
      <c r="E1168" s="175"/>
      <c r="H1168" s="175"/>
      <c r="I1168" s="175"/>
      <c r="J1168" s="202"/>
      <c r="K1168" s="198"/>
    </row>
    <row r="1169" spans="3:11" ht="15" customHeight="1" x14ac:dyDescent="0.25">
      <c r="C1169" s="175"/>
      <c r="E1169" s="175"/>
      <c r="H1169" s="175"/>
      <c r="I1169" s="175"/>
      <c r="J1169" s="202"/>
      <c r="K1169" s="198"/>
    </row>
    <row r="1170" spans="3:11" ht="15" customHeight="1" x14ac:dyDescent="0.25">
      <c r="C1170" s="175"/>
      <c r="E1170" s="175"/>
      <c r="H1170" s="175"/>
      <c r="I1170" s="175"/>
      <c r="J1170" s="202"/>
      <c r="K1170" s="198"/>
    </row>
    <row r="1171" spans="3:11" ht="15" customHeight="1" x14ac:dyDescent="0.25">
      <c r="C1171" s="175"/>
      <c r="E1171" s="175"/>
      <c r="H1171" s="175"/>
      <c r="I1171" s="175"/>
      <c r="J1171" s="202"/>
      <c r="K1171" s="198"/>
    </row>
    <row r="1172" spans="3:11" ht="15" customHeight="1" x14ac:dyDescent="0.25">
      <c r="C1172" s="175"/>
      <c r="E1172" s="175"/>
      <c r="H1172" s="175"/>
      <c r="I1172" s="175"/>
      <c r="J1172" s="202"/>
      <c r="K1172" s="198"/>
    </row>
    <row r="1173" spans="3:11" ht="15" customHeight="1" x14ac:dyDescent="0.25">
      <c r="C1173" s="175"/>
      <c r="E1173" s="175"/>
      <c r="H1173" s="175"/>
      <c r="I1173" s="175"/>
      <c r="J1173" s="202"/>
      <c r="K1173" s="198"/>
    </row>
    <row r="1174" spans="3:11" ht="15" customHeight="1" x14ac:dyDescent="0.25">
      <c r="C1174" s="175"/>
      <c r="E1174" s="175"/>
      <c r="H1174" s="175"/>
      <c r="I1174" s="175"/>
      <c r="J1174" s="202"/>
      <c r="K1174" s="198"/>
    </row>
    <row r="1175" spans="3:11" ht="15" customHeight="1" x14ac:dyDescent="0.25">
      <c r="C1175" s="175"/>
      <c r="E1175" s="175"/>
      <c r="H1175" s="175"/>
      <c r="I1175" s="175"/>
      <c r="J1175" s="202"/>
      <c r="K1175" s="198"/>
    </row>
    <row r="1176" spans="3:11" ht="15" customHeight="1" x14ac:dyDescent="0.25">
      <c r="C1176" s="175"/>
      <c r="E1176" s="175"/>
      <c r="H1176" s="175"/>
      <c r="I1176" s="175"/>
      <c r="J1176" s="202"/>
      <c r="K1176" s="198"/>
    </row>
    <row r="1177" spans="3:11" ht="15" customHeight="1" x14ac:dyDescent="0.25">
      <c r="C1177" s="175"/>
      <c r="E1177" s="175"/>
      <c r="H1177" s="175"/>
      <c r="I1177" s="175"/>
      <c r="J1177" s="202"/>
      <c r="K1177" s="198"/>
    </row>
    <row r="1178" spans="3:11" ht="15" customHeight="1" x14ac:dyDescent="0.25">
      <c r="C1178" s="175"/>
      <c r="E1178" s="175"/>
      <c r="H1178" s="175"/>
      <c r="I1178" s="175"/>
      <c r="J1178" s="202"/>
      <c r="K1178" s="198"/>
    </row>
    <row r="1179" spans="3:11" ht="15" customHeight="1" x14ac:dyDescent="0.25">
      <c r="C1179" s="175"/>
      <c r="E1179" s="175"/>
      <c r="H1179" s="175"/>
      <c r="I1179" s="175"/>
      <c r="J1179" s="202"/>
      <c r="K1179" s="198"/>
    </row>
    <row r="1180" spans="3:11" ht="15" customHeight="1" x14ac:dyDescent="0.25">
      <c r="C1180" s="175"/>
      <c r="E1180" s="175"/>
      <c r="H1180" s="175"/>
      <c r="I1180" s="175"/>
      <c r="J1180" s="202"/>
      <c r="K1180" s="198"/>
    </row>
    <row r="1181" spans="3:11" ht="15" customHeight="1" x14ac:dyDescent="0.25">
      <c r="C1181" s="175"/>
      <c r="E1181" s="175"/>
      <c r="H1181" s="175"/>
      <c r="I1181" s="175"/>
      <c r="J1181" s="202"/>
      <c r="K1181" s="198"/>
    </row>
    <row r="1182" spans="3:11" ht="15" customHeight="1" x14ac:dyDescent="0.25">
      <c r="C1182" s="175"/>
      <c r="E1182" s="175"/>
      <c r="H1182" s="175"/>
      <c r="I1182" s="175"/>
      <c r="J1182" s="202"/>
      <c r="K1182" s="198"/>
    </row>
    <row r="1183" spans="3:11" ht="15" customHeight="1" x14ac:dyDescent="0.25">
      <c r="C1183" s="175"/>
      <c r="E1183" s="175"/>
      <c r="H1183" s="175"/>
      <c r="I1183" s="175"/>
      <c r="J1183" s="202"/>
      <c r="K1183" s="198"/>
    </row>
    <row r="1184" spans="3:11" ht="15" customHeight="1" x14ac:dyDescent="0.25">
      <c r="C1184" s="175"/>
      <c r="E1184" s="175"/>
      <c r="H1184" s="175"/>
      <c r="I1184" s="175"/>
      <c r="J1184" s="202"/>
      <c r="K1184" s="198"/>
    </row>
    <row r="1185" spans="3:11" ht="15" customHeight="1" x14ac:dyDescent="0.25">
      <c r="C1185" s="175"/>
      <c r="E1185" s="175"/>
      <c r="H1185" s="175"/>
      <c r="I1185" s="175"/>
      <c r="J1185" s="202"/>
      <c r="K1185" s="198"/>
    </row>
    <row r="1186" spans="3:11" ht="15" customHeight="1" x14ac:dyDescent="0.25">
      <c r="C1186" s="175"/>
      <c r="E1186" s="175"/>
      <c r="H1186" s="175"/>
      <c r="I1186" s="175"/>
      <c r="J1186" s="202"/>
      <c r="K1186" s="198"/>
    </row>
    <row r="1187" spans="3:11" ht="15" customHeight="1" x14ac:dyDescent="0.25">
      <c r="C1187" s="175"/>
      <c r="E1187" s="175"/>
      <c r="H1187" s="175"/>
      <c r="I1187" s="175"/>
      <c r="J1187" s="202"/>
      <c r="K1187" s="198"/>
    </row>
    <row r="1188" spans="3:11" ht="15" customHeight="1" x14ac:dyDescent="0.25">
      <c r="C1188" s="175"/>
      <c r="E1188" s="175"/>
      <c r="H1188" s="175"/>
      <c r="I1188" s="175"/>
      <c r="J1188" s="202"/>
      <c r="K1188" s="198"/>
    </row>
    <row r="1189" spans="3:11" ht="15" customHeight="1" x14ac:dyDescent="0.25">
      <c r="C1189" s="175"/>
      <c r="E1189" s="175"/>
      <c r="H1189" s="175"/>
      <c r="I1189" s="175"/>
      <c r="J1189" s="202"/>
      <c r="K1189" s="198"/>
    </row>
    <row r="1190" spans="3:11" ht="15" customHeight="1" x14ac:dyDescent="0.25">
      <c r="C1190" s="175"/>
      <c r="E1190" s="175"/>
      <c r="H1190" s="175"/>
      <c r="I1190" s="175"/>
      <c r="J1190" s="202"/>
      <c r="K1190" s="198"/>
    </row>
    <row r="1191" spans="3:11" ht="15" customHeight="1" x14ac:dyDescent="0.25">
      <c r="C1191" s="175"/>
      <c r="E1191" s="175"/>
      <c r="H1191" s="175"/>
      <c r="I1191" s="175"/>
      <c r="J1191" s="202"/>
      <c r="K1191" s="198"/>
    </row>
    <row r="1192" spans="3:11" ht="15" customHeight="1" x14ac:dyDescent="0.25">
      <c r="C1192" s="175"/>
      <c r="E1192" s="175"/>
      <c r="H1192" s="175"/>
      <c r="I1192" s="175"/>
      <c r="J1192" s="202"/>
      <c r="K1192" s="198"/>
    </row>
    <row r="1193" spans="3:11" ht="15" customHeight="1" x14ac:dyDescent="0.25">
      <c r="C1193" s="175"/>
      <c r="E1193" s="175"/>
      <c r="H1193" s="175"/>
      <c r="I1193" s="175"/>
      <c r="J1193" s="202"/>
      <c r="K1193" s="198"/>
    </row>
    <row r="1194" spans="3:11" ht="15" customHeight="1" x14ac:dyDescent="0.25">
      <c r="C1194" s="175"/>
      <c r="E1194" s="175"/>
      <c r="H1194" s="175"/>
      <c r="I1194" s="175"/>
      <c r="J1194" s="202"/>
      <c r="K1194" s="198"/>
    </row>
    <row r="1195" spans="3:11" ht="15" customHeight="1" x14ac:dyDescent="0.25">
      <c r="C1195" s="175"/>
      <c r="E1195" s="175"/>
      <c r="H1195" s="175"/>
      <c r="I1195" s="175"/>
      <c r="J1195" s="202"/>
      <c r="K1195" s="198"/>
    </row>
    <row r="1196" spans="3:11" ht="15" customHeight="1" x14ac:dyDescent="0.25">
      <c r="C1196" s="175"/>
      <c r="E1196" s="175"/>
      <c r="H1196" s="175"/>
      <c r="I1196" s="175"/>
      <c r="J1196" s="202"/>
      <c r="K1196" s="198"/>
    </row>
    <row r="1197" spans="3:11" ht="15" customHeight="1" x14ac:dyDescent="0.25">
      <c r="C1197" s="175"/>
      <c r="E1197" s="175"/>
      <c r="H1197" s="175"/>
      <c r="I1197" s="175"/>
      <c r="J1197" s="202"/>
      <c r="K1197" s="198"/>
    </row>
    <row r="1198" spans="3:11" ht="15" customHeight="1" x14ac:dyDescent="0.25">
      <c r="C1198" s="175"/>
      <c r="E1198" s="175"/>
      <c r="H1198" s="175"/>
      <c r="I1198" s="175"/>
      <c r="J1198" s="202"/>
      <c r="K1198" s="198"/>
    </row>
    <row r="1199" spans="3:11" ht="15" customHeight="1" x14ac:dyDescent="0.25">
      <c r="C1199" s="175"/>
      <c r="E1199" s="175"/>
      <c r="H1199" s="175"/>
      <c r="I1199" s="175"/>
      <c r="J1199" s="202"/>
      <c r="K1199" s="198"/>
    </row>
    <row r="1200" spans="3:11" ht="15" customHeight="1" x14ac:dyDescent="0.25">
      <c r="C1200" s="175"/>
      <c r="E1200" s="175"/>
      <c r="H1200" s="175"/>
      <c r="I1200" s="175"/>
      <c r="J1200" s="202"/>
      <c r="K1200" s="198"/>
    </row>
    <row r="1201" spans="3:11" ht="15" customHeight="1" x14ac:dyDescent="0.25">
      <c r="C1201" s="175"/>
      <c r="E1201" s="175"/>
      <c r="H1201" s="175"/>
      <c r="I1201" s="175"/>
      <c r="J1201" s="202"/>
      <c r="K1201" s="198"/>
    </row>
    <row r="1202" spans="3:11" ht="15" customHeight="1" x14ac:dyDescent="0.25">
      <c r="C1202" s="175"/>
      <c r="E1202" s="175"/>
      <c r="H1202" s="175"/>
      <c r="I1202" s="175"/>
      <c r="J1202" s="202"/>
      <c r="K1202" s="198"/>
    </row>
    <row r="1203" spans="3:11" ht="15" customHeight="1" x14ac:dyDescent="0.25">
      <c r="C1203" s="175"/>
      <c r="E1203" s="175"/>
      <c r="H1203" s="175"/>
      <c r="I1203" s="175"/>
      <c r="J1203" s="202"/>
      <c r="K1203" s="198"/>
    </row>
    <row r="1204" spans="3:11" ht="15" customHeight="1" x14ac:dyDescent="0.25">
      <c r="C1204" s="175"/>
      <c r="E1204" s="175"/>
      <c r="H1204" s="175"/>
      <c r="I1204" s="175"/>
      <c r="J1204" s="202"/>
      <c r="K1204" s="198"/>
    </row>
    <row r="1205" spans="3:11" ht="15" customHeight="1" x14ac:dyDescent="0.25">
      <c r="C1205" s="175"/>
      <c r="E1205" s="175"/>
      <c r="H1205" s="175"/>
      <c r="I1205" s="175"/>
      <c r="J1205" s="202"/>
      <c r="K1205" s="198"/>
    </row>
    <row r="1206" spans="3:11" ht="15" customHeight="1" x14ac:dyDescent="0.25">
      <c r="C1206" s="175"/>
      <c r="E1206" s="175"/>
      <c r="H1206" s="175"/>
      <c r="I1206" s="175"/>
      <c r="J1206" s="202"/>
      <c r="K1206" s="198"/>
    </row>
    <row r="1207" spans="3:11" ht="15" customHeight="1" x14ac:dyDescent="0.25">
      <c r="C1207" s="175"/>
      <c r="E1207" s="175"/>
      <c r="H1207" s="175"/>
      <c r="I1207" s="175"/>
      <c r="J1207" s="202"/>
      <c r="K1207" s="198"/>
    </row>
    <row r="1208" spans="3:11" ht="15" customHeight="1" x14ac:dyDescent="0.25">
      <c r="C1208" s="175"/>
      <c r="E1208" s="175"/>
      <c r="H1208" s="175"/>
      <c r="I1208" s="175"/>
      <c r="J1208" s="202"/>
      <c r="K1208" s="198"/>
    </row>
    <row r="1209" spans="3:11" ht="15" customHeight="1" x14ac:dyDescent="0.25">
      <c r="C1209" s="175"/>
      <c r="E1209" s="175"/>
      <c r="H1209" s="175"/>
      <c r="I1209" s="175"/>
      <c r="J1209" s="202"/>
      <c r="K1209" s="198"/>
    </row>
    <row r="1210" spans="3:11" ht="15" customHeight="1" x14ac:dyDescent="0.25">
      <c r="C1210" s="175"/>
      <c r="E1210" s="175"/>
      <c r="H1210" s="175"/>
      <c r="I1210" s="175"/>
      <c r="J1210" s="202"/>
      <c r="K1210" s="198"/>
    </row>
    <row r="1211" spans="3:11" ht="15" customHeight="1" x14ac:dyDescent="0.25">
      <c r="C1211" s="175"/>
      <c r="E1211" s="175"/>
      <c r="H1211" s="175"/>
      <c r="I1211" s="175"/>
      <c r="J1211" s="202"/>
      <c r="K1211" s="198"/>
    </row>
    <row r="1212" spans="3:11" ht="15" customHeight="1" x14ac:dyDescent="0.25">
      <c r="C1212" s="175"/>
      <c r="E1212" s="175"/>
      <c r="H1212" s="175"/>
      <c r="I1212" s="175"/>
      <c r="J1212" s="202"/>
      <c r="K1212" s="198"/>
    </row>
    <row r="1213" spans="3:11" ht="15" customHeight="1" x14ac:dyDescent="0.25">
      <c r="C1213" s="175"/>
      <c r="E1213" s="175"/>
      <c r="H1213" s="175"/>
      <c r="I1213" s="175"/>
      <c r="J1213" s="202"/>
      <c r="K1213" s="198"/>
    </row>
    <row r="1214" spans="3:11" ht="15" customHeight="1" x14ac:dyDescent="0.25">
      <c r="C1214" s="175"/>
      <c r="E1214" s="175"/>
      <c r="H1214" s="175"/>
      <c r="I1214" s="175"/>
      <c r="J1214" s="202"/>
      <c r="K1214" s="198"/>
    </row>
    <row r="1215" spans="3:11" ht="15" customHeight="1" x14ac:dyDescent="0.25">
      <c r="C1215" s="175"/>
      <c r="E1215" s="175"/>
      <c r="H1215" s="175"/>
      <c r="I1215" s="175"/>
      <c r="J1215" s="202"/>
      <c r="K1215" s="198"/>
    </row>
    <row r="1216" spans="3:11" ht="15" customHeight="1" x14ac:dyDescent="0.25">
      <c r="C1216" s="175"/>
      <c r="E1216" s="175"/>
      <c r="H1216" s="175"/>
      <c r="I1216" s="175"/>
      <c r="J1216" s="202"/>
      <c r="K1216" s="198"/>
    </row>
    <row r="1217" spans="3:11" ht="15" customHeight="1" x14ac:dyDescent="0.25">
      <c r="C1217" s="175"/>
      <c r="E1217" s="175"/>
      <c r="H1217" s="175"/>
      <c r="I1217" s="175"/>
      <c r="J1217" s="202"/>
      <c r="K1217" s="198"/>
    </row>
    <row r="1218" spans="3:11" ht="15" customHeight="1" x14ac:dyDescent="0.25">
      <c r="C1218" s="175"/>
      <c r="E1218" s="175"/>
      <c r="H1218" s="175"/>
      <c r="I1218" s="175"/>
      <c r="J1218" s="202"/>
      <c r="K1218" s="198"/>
    </row>
    <row r="1219" spans="3:11" ht="15" customHeight="1" x14ac:dyDescent="0.25">
      <c r="C1219" s="175"/>
      <c r="E1219" s="175"/>
      <c r="H1219" s="175"/>
      <c r="I1219" s="175"/>
      <c r="J1219" s="202"/>
      <c r="K1219" s="198"/>
    </row>
    <row r="1220" spans="3:11" ht="15" customHeight="1" x14ac:dyDescent="0.25">
      <c r="C1220" s="175"/>
      <c r="E1220" s="175"/>
      <c r="H1220" s="175"/>
      <c r="I1220" s="175"/>
      <c r="J1220" s="202"/>
      <c r="K1220" s="198"/>
    </row>
    <row r="1221" spans="3:11" ht="15" customHeight="1" x14ac:dyDescent="0.25">
      <c r="C1221" s="175"/>
      <c r="E1221" s="175"/>
      <c r="H1221" s="175"/>
      <c r="I1221" s="175"/>
      <c r="J1221" s="202"/>
      <c r="K1221" s="198"/>
    </row>
    <row r="1222" spans="3:11" ht="15" customHeight="1" x14ac:dyDescent="0.25">
      <c r="C1222" s="175"/>
      <c r="E1222" s="175"/>
      <c r="H1222" s="175"/>
      <c r="I1222" s="175"/>
      <c r="J1222" s="202"/>
      <c r="K1222" s="198"/>
    </row>
    <row r="1223" spans="3:11" ht="15" customHeight="1" x14ac:dyDescent="0.25">
      <c r="C1223" s="175"/>
      <c r="E1223" s="175"/>
      <c r="H1223" s="175"/>
      <c r="I1223" s="175"/>
      <c r="J1223" s="202"/>
      <c r="K1223" s="198"/>
    </row>
    <row r="1224" spans="3:11" ht="15" customHeight="1" x14ac:dyDescent="0.25">
      <c r="C1224" s="175"/>
      <c r="E1224" s="175"/>
      <c r="H1224" s="175"/>
      <c r="I1224" s="175"/>
      <c r="J1224" s="202"/>
      <c r="K1224" s="198"/>
    </row>
    <row r="1225" spans="3:11" ht="15" customHeight="1" x14ac:dyDescent="0.25">
      <c r="C1225" s="175"/>
      <c r="E1225" s="175"/>
      <c r="H1225" s="175"/>
      <c r="I1225" s="175"/>
      <c r="J1225" s="202"/>
      <c r="K1225" s="198"/>
    </row>
    <row r="1226" spans="3:11" ht="15" customHeight="1" x14ac:dyDescent="0.25">
      <c r="C1226" s="175"/>
      <c r="E1226" s="175"/>
      <c r="H1226" s="175"/>
      <c r="I1226" s="175"/>
      <c r="J1226" s="202"/>
      <c r="K1226" s="198"/>
    </row>
    <row r="1227" spans="3:11" ht="15" customHeight="1" x14ac:dyDescent="0.25">
      <c r="C1227" s="175"/>
      <c r="E1227" s="175"/>
      <c r="H1227" s="175"/>
      <c r="I1227" s="175"/>
      <c r="J1227" s="202"/>
      <c r="K1227" s="198"/>
    </row>
    <row r="1228" spans="3:11" ht="15" customHeight="1" x14ac:dyDescent="0.25">
      <c r="C1228" s="175"/>
      <c r="E1228" s="175"/>
      <c r="H1228" s="175"/>
      <c r="I1228" s="175"/>
      <c r="J1228" s="202"/>
      <c r="K1228" s="198"/>
    </row>
    <row r="1229" spans="3:11" ht="15" customHeight="1" x14ac:dyDescent="0.25">
      <c r="C1229" s="175"/>
      <c r="E1229" s="175"/>
      <c r="H1229" s="175"/>
      <c r="I1229" s="175"/>
      <c r="J1229" s="202"/>
      <c r="K1229" s="198"/>
    </row>
    <row r="1230" spans="3:11" ht="15" customHeight="1" x14ac:dyDescent="0.25">
      <c r="C1230" s="175"/>
      <c r="E1230" s="175"/>
      <c r="H1230" s="175"/>
      <c r="I1230" s="175"/>
      <c r="J1230" s="202"/>
      <c r="K1230" s="198"/>
    </row>
    <row r="1231" spans="3:11" ht="15" customHeight="1" x14ac:dyDescent="0.25">
      <c r="C1231" s="175"/>
      <c r="E1231" s="175"/>
      <c r="H1231" s="175"/>
      <c r="I1231" s="175"/>
      <c r="J1231" s="202"/>
      <c r="K1231" s="198"/>
    </row>
    <row r="1232" spans="3:11" ht="15" customHeight="1" x14ac:dyDescent="0.25">
      <c r="C1232" s="175"/>
      <c r="E1232" s="175"/>
      <c r="H1232" s="175"/>
      <c r="I1232" s="175"/>
      <c r="J1232" s="202"/>
      <c r="K1232" s="198"/>
    </row>
    <row r="1233" spans="3:11" ht="15" customHeight="1" x14ac:dyDescent="0.25">
      <c r="C1233" s="175"/>
      <c r="E1233" s="175"/>
      <c r="H1233" s="175"/>
      <c r="I1233" s="175"/>
      <c r="J1233" s="202"/>
      <c r="K1233" s="198"/>
    </row>
    <row r="1234" spans="3:11" ht="15" customHeight="1" x14ac:dyDescent="0.25">
      <c r="C1234" s="175"/>
      <c r="E1234" s="175"/>
      <c r="H1234" s="175"/>
      <c r="I1234" s="175"/>
      <c r="J1234" s="202"/>
      <c r="K1234" s="198"/>
    </row>
    <row r="1235" spans="3:11" ht="15" customHeight="1" x14ac:dyDescent="0.25">
      <c r="C1235" s="175"/>
      <c r="E1235" s="175"/>
      <c r="H1235" s="175"/>
      <c r="I1235" s="175"/>
      <c r="J1235" s="202"/>
      <c r="K1235" s="198"/>
    </row>
    <row r="1236" spans="3:11" ht="15" customHeight="1" x14ac:dyDescent="0.25">
      <c r="C1236" s="175"/>
      <c r="E1236" s="175"/>
      <c r="H1236" s="175"/>
      <c r="I1236" s="175"/>
      <c r="J1236" s="202"/>
      <c r="K1236" s="198"/>
    </row>
    <row r="1237" spans="3:11" ht="15" customHeight="1" x14ac:dyDescent="0.25">
      <c r="C1237" s="175"/>
      <c r="E1237" s="175"/>
      <c r="H1237" s="175"/>
      <c r="I1237" s="175"/>
      <c r="J1237" s="202"/>
      <c r="K1237" s="198"/>
    </row>
    <row r="1238" spans="3:11" ht="15" customHeight="1" x14ac:dyDescent="0.25">
      <c r="C1238" s="175"/>
      <c r="E1238" s="175"/>
      <c r="H1238" s="175"/>
      <c r="I1238" s="175"/>
      <c r="J1238" s="202"/>
      <c r="K1238" s="198"/>
    </row>
    <row r="1239" spans="3:11" ht="15" customHeight="1" x14ac:dyDescent="0.25">
      <c r="C1239" s="175"/>
      <c r="E1239" s="175"/>
      <c r="H1239" s="175"/>
      <c r="I1239" s="175"/>
      <c r="J1239" s="202"/>
      <c r="K1239" s="198"/>
    </row>
    <row r="1240" spans="3:11" ht="15" customHeight="1" x14ac:dyDescent="0.25">
      <c r="C1240" s="175"/>
      <c r="E1240" s="175"/>
      <c r="H1240" s="175"/>
      <c r="I1240" s="175"/>
      <c r="J1240" s="202"/>
      <c r="K1240" s="198"/>
    </row>
    <row r="1241" spans="3:11" ht="15" customHeight="1" x14ac:dyDescent="0.25">
      <c r="C1241" s="175"/>
      <c r="E1241" s="175"/>
      <c r="H1241" s="175"/>
      <c r="I1241" s="175"/>
      <c r="J1241" s="202"/>
      <c r="K1241" s="198"/>
    </row>
    <row r="1242" spans="3:11" ht="15" customHeight="1" x14ac:dyDescent="0.25">
      <c r="C1242" s="175"/>
      <c r="E1242" s="175"/>
      <c r="H1242" s="175"/>
      <c r="I1242" s="175"/>
      <c r="J1242" s="202"/>
      <c r="K1242" s="198"/>
    </row>
    <row r="1243" spans="3:11" ht="15" customHeight="1" x14ac:dyDescent="0.25">
      <c r="C1243" s="175"/>
      <c r="E1243" s="175"/>
      <c r="H1243" s="175"/>
      <c r="I1243" s="175"/>
      <c r="J1243" s="202"/>
      <c r="K1243" s="198"/>
    </row>
    <row r="1244" spans="3:11" ht="15" customHeight="1" x14ac:dyDescent="0.25">
      <c r="C1244" s="175"/>
      <c r="E1244" s="175"/>
      <c r="H1244" s="175"/>
      <c r="I1244" s="175"/>
      <c r="J1244" s="202"/>
      <c r="K1244" s="198"/>
    </row>
    <row r="1245" spans="3:11" ht="15" customHeight="1" x14ac:dyDescent="0.25">
      <c r="C1245" s="175"/>
      <c r="E1245" s="175"/>
      <c r="H1245" s="175"/>
      <c r="I1245" s="175"/>
      <c r="J1245" s="202"/>
      <c r="K1245" s="198"/>
    </row>
    <row r="1246" spans="3:11" ht="15" customHeight="1" x14ac:dyDescent="0.25">
      <c r="C1246" s="175"/>
      <c r="E1246" s="175"/>
      <c r="H1246" s="175"/>
      <c r="I1246" s="175"/>
      <c r="J1246" s="202"/>
      <c r="K1246" s="198"/>
    </row>
    <row r="1247" spans="3:11" ht="15" customHeight="1" x14ac:dyDescent="0.25">
      <c r="C1247" s="175"/>
      <c r="E1247" s="175"/>
      <c r="H1247" s="175"/>
      <c r="I1247" s="175"/>
      <c r="J1247" s="202"/>
      <c r="K1247" s="198"/>
    </row>
    <row r="1248" spans="3:11" ht="15" customHeight="1" x14ac:dyDescent="0.25">
      <c r="C1248" s="175"/>
      <c r="E1248" s="175"/>
      <c r="H1248" s="175"/>
      <c r="I1248" s="175"/>
      <c r="J1248" s="202"/>
      <c r="K1248" s="198"/>
    </row>
    <row r="1249" spans="3:11" ht="15" customHeight="1" x14ac:dyDescent="0.25">
      <c r="C1249" s="175"/>
      <c r="E1249" s="175"/>
      <c r="H1249" s="175"/>
      <c r="I1249" s="175"/>
      <c r="J1249" s="202"/>
      <c r="K1249" s="198"/>
    </row>
    <row r="1250" spans="3:11" ht="15" customHeight="1" x14ac:dyDescent="0.25">
      <c r="C1250" s="175"/>
      <c r="E1250" s="175"/>
      <c r="H1250" s="175"/>
      <c r="I1250" s="175"/>
      <c r="J1250" s="202"/>
      <c r="K1250" s="198"/>
    </row>
    <row r="1251" spans="3:11" ht="15" customHeight="1" x14ac:dyDescent="0.25">
      <c r="C1251" s="175"/>
      <c r="E1251" s="175"/>
      <c r="H1251" s="175"/>
      <c r="I1251" s="175"/>
      <c r="J1251" s="202"/>
      <c r="K1251" s="198"/>
    </row>
    <row r="1252" spans="3:11" ht="15" customHeight="1" x14ac:dyDescent="0.25">
      <c r="C1252" s="175"/>
      <c r="E1252" s="175"/>
      <c r="H1252" s="175"/>
      <c r="I1252" s="175"/>
      <c r="J1252" s="202"/>
      <c r="K1252" s="198"/>
    </row>
    <row r="1253" spans="3:11" ht="15" customHeight="1" x14ac:dyDescent="0.25">
      <c r="C1253" s="175"/>
      <c r="E1253" s="175"/>
      <c r="H1253" s="175"/>
      <c r="I1253" s="175"/>
      <c r="J1253" s="202"/>
      <c r="K1253" s="198"/>
    </row>
    <row r="1254" spans="3:11" ht="15" customHeight="1" x14ac:dyDescent="0.25">
      <c r="C1254" s="175"/>
      <c r="E1254" s="175"/>
      <c r="H1254" s="175"/>
      <c r="I1254" s="175"/>
      <c r="J1254" s="202"/>
      <c r="K1254" s="198"/>
    </row>
    <row r="1255" spans="3:11" ht="15" customHeight="1" x14ac:dyDescent="0.25">
      <c r="C1255" s="175"/>
      <c r="E1255" s="175"/>
      <c r="H1255" s="175"/>
      <c r="I1255" s="175"/>
      <c r="J1255" s="202"/>
      <c r="K1255" s="198"/>
    </row>
    <row r="1256" spans="3:11" ht="15" customHeight="1" x14ac:dyDescent="0.25">
      <c r="C1256" s="175"/>
      <c r="E1256" s="175"/>
      <c r="H1256" s="175"/>
      <c r="I1256" s="175"/>
      <c r="J1256" s="202"/>
      <c r="K1256" s="198"/>
    </row>
    <row r="1257" spans="3:11" ht="15" customHeight="1" x14ac:dyDescent="0.25">
      <c r="C1257" s="175"/>
      <c r="E1257" s="175"/>
      <c r="H1257" s="175"/>
      <c r="I1257" s="175"/>
      <c r="J1257" s="202"/>
      <c r="K1257" s="198"/>
    </row>
    <row r="1258" spans="3:11" ht="15" customHeight="1" x14ac:dyDescent="0.25">
      <c r="C1258" s="175"/>
      <c r="E1258" s="175"/>
      <c r="H1258" s="175"/>
      <c r="I1258" s="175"/>
      <c r="J1258" s="202"/>
      <c r="K1258" s="198"/>
    </row>
    <row r="1259" spans="3:11" ht="15" customHeight="1" x14ac:dyDescent="0.25">
      <c r="C1259" s="175"/>
      <c r="E1259" s="175"/>
      <c r="H1259" s="175"/>
      <c r="I1259" s="175"/>
      <c r="J1259" s="202"/>
      <c r="K1259" s="198"/>
    </row>
    <row r="1260" spans="3:11" ht="15" customHeight="1" x14ac:dyDescent="0.25">
      <c r="C1260" s="175"/>
      <c r="E1260" s="175"/>
      <c r="H1260" s="175"/>
      <c r="I1260" s="175"/>
      <c r="J1260" s="202"/>
      <c r="K1260" s="198"/>
    </row>
    <row r="1261" spans="3:11" ht="15" customHeight="1" x14ac:dyDescent="0.25">
      <c r="C1261" s="175"/>
      <c r="E1261" s="175"/>
      <c r="H1261" s="175"/>
      <c r="I1261" s="175"/>
      <c r="J1261" s="202"/>
      <c r="K1261" s="198"/>
    </row>
    <row r="1262" spans="3:11" ht="15" customHeight="1" x14ac:dyDescent="0.25">
      <c r="C1262" s="175"/>
      <c r="E1262" s="175"/>
      <c r="H1262" s="175"/>
      <c r="I1262" s="175"/>
      <c r="J1262" s="202"/>
      <c r="K1262" s="198"/>
    </row>
    <row r="1263" spans="3:11" ht="15" customHeight="1" x14ac:dyDescent="0.25">
      <c r="C1263" s="175"/>
      <c r="E1263" s="175"/>
      <c r="H1263" s="175"/>
      <c r="I1263" s="175"/>
      <c r="J1263" s="202"/>
      <c r="K1263" s="198"/>
    </row>
    <row r="1264" spans="3:11" ht="15" customHeight="1" x14ac:dyDescent="0.25">
      <c r="C1264" s="175"/>
      <c r="E1264" s="175"/>
      <c r="H1264" s="175"/>
      <c r="I1264" s="175"/>
      <c r="J1264" s="202"/>
      <c r="K1264" s="198"/>
    </row>
    <row r="1265" spans="3:11" ht="15" customHeight="1" x14ac:dyDescent="0.25">
      <c r="C1265" s="175"/>
      <c r="E1265" s="175"/>
      <c r="H1265" s="175"/>
      <c r="I1265" s="175"/>
      <c r="J1265" s="202"/>
      <c r="K1265" s="198"/>
    </row>
    <row r="1266" spans="3:11" ht="15" customHeight="1" x14ac:dyDescent="0.25">
      <c r="C1266" s="175"/>
      <c r="E1266" s="175"/>
      <c r="H1266" s="175"/>
      <c r="I1266" s="175"/>
      <c r="J1266" s="202"/>
      <c r="K1266" s="198"/>
    </row>
    <row r="1267" spans="3:11" ht="15" customHeight="1" x14ac:dyDescent="0.25">
      <c r="C1267" s="175"/>
      <c r="E1267" s="175"/>
      <c r="H1267" s="175"/>
      <c r="I1267" s="175"/>
      <c r="J1267" s="202"/>
      <c r="K1267" s="198"/>
    </row>
    <row r="1268" spans="3:11" ht="15" customHeight="1" x14ac:dyDescent="0.25">
      <c r="C1268" s="175"/>
      <c r="E1268" s="175"/>
      <c r="H1268" s="175"/>
      <c r="I1268" s="175"/>
      <c r="J1268" s="202"/>
      <c r="K1268" s="198"/>
    </row>
    <row r="1269" spans="3:11" ht="15" customHeight="1" x14ac:dyDescent="0.25">
      <c r="C1269" s="175"/>
      <c r="E1269" s="175"/>
      <c r="H1269" s="175"/>
      <c r="I1269" s="175"/>
      <c r="J1269" s="202"/>
      <c r="K1269" s="198"/>
    </row>
    <row r="1270" spans="3:11" ht="15" customHeight="1" x14ac:dyDescent="0.25">
      <c r="C1270" s="175"/>
      <c r="E1270" s="175"/>
      <c r="H1270" s="175"/>
      <c r="I1270" s="175"/>
      <c r="J1270" s="202"/>
      <c r="K1270" s="198"/>
    </row>
    <row r="1271" spans="3:11" ht="15" customHeight="1" x14ac:dyDescent="0.25">
      <c r="C1271" s="175"/>
      <c r="E1271" s="175"/>
      <c r="H1271" s="175"/>
      <c r="I1271" s="175"/>
      <c r="J1271" s="202"/>
      <c r="K1271" s="198"/>
    </row>
    <row r="1272" spans="3:11" ht="15" customHeight="1" x14ac:dyDescent="0.25">
      <c r="C1272" s="175"/>
      <c r="E1272" s="175"/>
      <c r="H1272" s="175"/>
      <c r="I1272" s="175"/>
      <c r="J1272" s="202"/>
      <c r="K1272" s="198"/>
    </row>
    <row r="1273" spans="3:11" ht="15" customHeight="1" x14ac:dyDescent="0.25">
      <c r="C1273" s="175"/>
      <c r="E1273" s="175"/>
      <c r="H1273" s="175"/>
      <c r="I1273" s="175"/>
      <c r="J1273" s="202"/>
      <c r="K1273" s="198"/>
    </row>
    <row r="1274" spans="3:11" ht="15" customHeight="1" x14ac:dyDescent="0.25">
      <c r="C1274" s="175"/>
      <c r="E1274" s="175"/>
      <c r="H1274" s="175"/>
      <c r="I1274" s="175"/>
      <c r="J1274" s="202"/>
      <c r="K1274" s="198"/>
    </row>
    <row r="1275" spans="3:11" ht="15" customHeight="1" x14ac:dyDescent="0.25">
      <c r="C1275" s="175"/>
      <c r="E1275" s="175"/>
      <c r="H1275" s="175"/>
      <c r="I1275" s="175"/>
      <c r="J1275" s="202"/>
      <c r="K1275" s="198"/>
    </row>
    <row r="1276" spans="3:11" ht="15" customHeight="1" x14ac:dyDescent="0.25">
      <c r="C1276" s="175"/>
      <c r="E1276" s="175"/>
      <c r="H1276" s="175"/>
      <c r="I1276" s="175"/>
      <c r="J1276" s="202"/>
      <c r="K1276" s="198"/>
    </row>
    <row r="1277" spans="3:11" ht="15" customHeight="1" x14ac:dyDescent="0.25">
      <c r="C1277" s="175"/>
      <c r="E1277" s="175"/>
      <c r="H1277" s="175"/>
      <c r="I1277" s="175"/>
      <c r="J1277" s="202"/>
      <c r="K1277" s="198"/>
    </row>
    <row r="1278" spans="3:11" ht="15" customHeight="1" x14ac:dyDescent="0.25">
      <c r="C1278" s="175"/>
      <c r="E1278" s="175"/>
      <c r="H1278" s="175"/>
      <c r="I1278" s="175"/>
      <c r="J1278" s="202"/>
      <c r="K1278" s="198"/>
    </row>
    <row r="1279" spans="3:11" ht="15" customHeight="1" x14ac:dyDescent="0.25">
      <c r="C1279" s="175"/>
      <c r="E1279" s="175"/>
      <c r="H1279" s="175"/>
      <c r="I1279" s="175"/>
      <c r="J1279" s="202"/>
      <c r="K1279" s="198"/>
    </row>
    <row r="1280" spans="3:11" ht="15" customHeight="1" x14ac:dyDescent="0.25">
      <c r="C1280" s="175"/>
      <c r="E1280" s="175"/>
      <c r="H1280" s="175"/>
      <c r="I1280" s="175"/>
      <c r="J1280" s="202"/>
      <c r="K1280" s="198"/>
    </row>
    <row r="1281" spans="3:11" ht="15" customHeight="1" x14ac:dyDescent="0.25">
      <c r="C1281" s="175"/>
      <c r="E1281" s="175"/>
      <c r="H1281" s="175"/>
      <c r="I1281" s="175"/>
      <c r="J1281" s="202"/>
      <c r="K1281" s="198"/>
    </row>
    <row r="1282" spans="3:11" ht="15" customHeight="1" x14ac:dyDescent="0.25">
      <c r="C1282" s="175"/>
      <c r="E1282" s="175"/>
      <c r="H1282" s="175"/>
      <c r="I1282" s="175"/>
      <c r="J1282" s="202"/>
      <c r="K1282" s="198"/>
    </row>
    <row r="1283" spans="3:11" ht="15" customHeight="1" x14ac:dyDescent="0.25">
      <c r="C1283" s="175"/>
      <c r="E1283" s="175"/>
      <c r="H1283" s="175"/>
      <c r="I1283" s="175"/>
      <c r="J1283" s="202"/>
      <c r="K1283" s="198"/>
    </row>
    <row r="1284" spans="3:11" ht="15" customHeight="1" x14ac:dyDescent="0.25">
      <c r="C1284" s="175"/>
      <c r="E1284" s="175"/>
      <c r="H1284" s="175"/>
      <c r="I1284" s="175"/>
      <c r="J1284" s="202"/>
      <c r="K1284" s="198"/>
    </row>
    <row r="1285" spans="3:11" ht="15" customHeight="1" x14ac:dyDescent="0.25">
      <c r="C1285" s="175"/>
      <c r="E1285" s="175"/>
      <c r="H1285" s="175"/>
      <c r="I1285" s="175"/>
      <c r="J1285" s="202"/>
      <c r="K1285" s="198"/>
    </row>
    <row r="1286" spans="3:11" ht="15" customHeight="1" x14ac:dyDescent="0.25">
      <c r="C1286" s="175"/>
      <c r="E1286" s="175"/>
      <c r="H1286" s="175"/>
      <c r="I1286" s="175"/>
      <c r="J1286" s="202"/>
      <c r="K1286" s="198"/>
    </row>
    <row r="1287" spans="3:11" ht="15" customHeight="1" x14ac:dyDescent="0.25">
      <c r="C1287" s="175"/>
      <c r="E1287" s="175"/>
      <c r="H1287" s="175"/>
      <c r="I1287" s="175"/>
      <c r="J1287" s="202"/>
      <c r="K1287" s="198"/>
    </row>
    <row r="1288" spans="3:11" ht="15" customHeight="1" x14ac:dyDescent="0.25">
      <c r="C1288" s="175"/>
      <c r="E1288" s="175"/>
      <c r="H1288" s="175"/>
      <c r="I1288" s="175"/>
      <c r="J1288" s="202"/>
      <c r="K1288" s="198"/>
    </row>
    <row r="1289" spans="3:11" ht="15" customHeight="1" x14ac:dyDescent="0.25">
      <c r="C1289" s="175"/>
      <c r="E1289" s="175"/>
      <c r="H1289" s="175"/>
      <c r="I1289" s="175"/>
      <c r="J1289" s="202"/>
      <c r="K1289" s="198"/>
    </row>
    <row r="1290" spans="3:11" ht="15" customHeight="1" x14ac:dyDescent="0.25">
      <c r="C1290" s="175"/>
      <c r="E1290" s="175"/>
      <c r="H1290" s="175"/>
      <c r="I1290" s="175"/>
      <c r="J1290" s="202"/>
      <c r="K1290" s="198"/>
    </row>
    <row r="1291" spans="3:11" ht="15" customHeight="1" x14ac:dyDescent="0.25">
      <c r="C1291" s="175"/>
      <c r="E1291" s="175"/>
      <c r="H1291" s="175"/>
      <c r="I1291" s="175"/>
      <c r="J1291" s="202"/>
      <c r="K1291" s="198"/>
    </row>
    <row r="1292" spans="3:11" ht="15" customHeight="1" x14ac:dyDescent="0.25">
      <c r="C1292" s="175"/>
      <c r="E1292" s="175"/>
      <c r="H1292" s="175"/>
      <c r="I1292" s="175"/>
      <c r="J1292" s="202"/>
      <c r="K1292" s="198"/>
    </row>
    <row r="1293" spans="3:11" ht="15" customHeight="1" x14ac:dyDescent="0.25">
      <c r="C1293" s="175"/>
      <c r="E1293" s="175"/>
      <c r="H1293" s="175"/>
      <c r="I1293" s="175"/>
      <c r="J1293" s="202"/>
      <c r="K1293" s="198"/>
    </row>
    <row r="1294" spans="3:11" ht="15" customHeight="1" x14ac:dyDescent="0.25">
      <c r="C1294" s="175"/>
      <c r="E1294" s="175"/>
      <c r="H1294" s="175"/>
      <c r="I1294" s="175"/>
      <c r="J1294" s="202"/>
      <c r="K1294" s="198"/>
    </row>
    <row r="1295" spans="3:11" ht="15" customHeight="1" x14ac:dyDescent="0.25">
      <c r="C1295" s="175"/>
      <c r="E1295" s="175"/>
      <c r="H1295" s="175"/>
      <c r="I1295" s="175"/>
      <c r="J1295" s="202"/>
      <c r="K1295" s="198"/>
    </row>
    <row r="1296" spans="3:11" ht="15" customHeight="1" x14ac:dyDescent="0.25">
      <c r="C1296" s="175"/>
      <c r="E1296" s="175"/>
      <c r="H1296" s="175"/>
      <c r="I1296" s="175"/>
      <c r="J1296" s="202"/>
      <c r="K1296" s="198"/>
    </row>
    <row r="1297" spans="3:11" ht="15" customHeight="1" x14ac:dyDescent="0.25">
      <c r="C1297" s="175"/>
      <c r="E1297" s="175"/>
      <c r="H1297" s="175"/>
      <c r="I1297" s="175"/>
      <c r="J1297" s="202"/>
      <c r="K1297" s="198"/>
    </row>
    <row r="1298" spans="3:11" ht="15" customHeight="1" x14ac:dyDescent="0.25">
      <c r="C1298" s="175"/>
      <c r="E1298" s="175"/>
      <c r="H1298" s="175"/>
      <c r="I1298" s="175"/>
      <c r="J1298" s="202"/>
      <c r="K1298" s="198"/>
    </row>
    <row r="1299" spans="3:11" ht="15" customHeight="1" x14ac:dyDescent="0.25">
      <c r="C1299" s="175"/>
      <c r="E1299" s="175"/>
      <c r="H1299" s="175"/>
      <c r="I1299" s="175"/>
      <c r="J1299" s="202"/>
      <c r="K1299" s="198"/>
    </row>
    <row r="1300" spans="3:11" ht="15" customHeight="1" x14ac:dyDescent="0.25">
      <c r="C1300" s="175"/>
      <c r="E1300" s="175"/>
      <c r="H1300" s="175"/>
      <c r="I1300" s="175"/>
      <c r="J1300" s="202"/>
      <c r="K1300" s="198"/>
    </row>
    <row r="1301" spans="3:11" ht="15" customHeight="1" x14ac:dyDescent="0.25">
      <c r="C1301" s="175"/>
      <c r="E1301" s="175"/>
      <c r="H1301" s="175"/>
      <c r="I1301" s="175"/>
      <c r="J1301" s="202"/>
      <c r="K1301" s="198"/>
    </row>
    <row r="1302" spans="3:11" ht="15" customHeight="1" x14ac:dyDescent="0.25">
      <c r="C1302" s="175"/>
      <c r="E1302" s="175"/>
      <c r="H1302" s="175"/>
      <c r="I1302" s="175"/>
      <c r="J1302" s="202"/>
      <c r="K1302" s="198"/>
    </row>
    <row r="1303" spans="3:11" ht="15" customHeight="1" x14ac:dyDescent="0.25">
      <c r="C1303" s="175"/>
      <c r="E1303" s="175"/>
      <c r="H1303" s="175"/>
      <c r="I1303" s="175"/>
      <c r="J1303" s="202"/>
      <c r="K1303" s="198"/>
    </row>
    <row r="1304" spans="3:11" ht="15" customHeight="1" x14ac:dyDescent="0.25">
      <c r="C1304" s="175"/>
      <c r="E1304" s="175"/>
      <c r="H1304" s="175"/>
      <c r="I1304" s="175"/>
      <c r="J1304" s="202"/>
      <c r="K1304" s="198"/>
    </row>
    <row r="1305" spans="3:11" ht="15" customHeight="1" x14ac:dyDescent="0.25">
      <c r="C1305" s="175"/>
      <c r="E1305" s="175"/>
      <c r="H1305" s="175"/>
      <c r="I1305" s="175"/>
      <c r="J1305" s="202"/>
      <c r="K1305" s="198"/>
    </row>
    <row r="1306" spans="3:11" ht="15" customHeight="1" x14ac:dyDescent="0.25">
      <c r="C1306" s="175"/>
      <c r="E1306" s="175"/>
      <c r="H1306" s="175"/>
      <c r="I1306" s="175"/>
      <c r="J1306" s="202"/>
      <c r="K1306" s="198"/>
    </row>
    <row r="1307" spans="3:11" ht="15" customHeight="1" x14ac:dyDescent="0.25">
      <c r="C1307" s="175"/>
      <c r="E1307" s="175"/>
      <c r="H1307" s="175"/>
      <c r="I1307" s="175"/>
      <c r="J1307" s="202"/>
      <c r="K1307" s="198"/>
    </row>
    <row r="1308" spans="3:11" ht="15" customHeight="1" x14ac:dyDescent="0.25">
      <c r="C1308" s="175"/>
      <c r="E1308" s="175"/>
      <c r="H1308" s="175"/>
      <c r="I1308" s="175"/>
      <c r="J1308" s="202"/>
      <c r="K1308" s="198"/>
    </row>
    <row r="1309" spans="3:11" ht="15" customHeight="1" x14ac:dyDescent="0.25">
      <c r="C1309" s="175"/>
      <c r="E1309" s="175"/>
      <c r="H1309" s="175"/>
      <c r="I1309" s="175"/>
      <c r="J1309" s="202"/>
      <c r="K1309" s="198"/>
    </row>
    <row r="1310" spans="3:11" ht="15" customHeight="1" x14ac:dyDescent="0.25">
      <c r="C1310" s="175"/>
      <c r="E1310" s="175"/>
      <c r="H1310" s="175"/>
      <c r="I1310" s="175"/>
      <c r="J1310" s="202"/>
      <c r="K1310" s="198"/>
    </row>
    <row r="1311" spans="3:11" ht="15" customHeight="1" x14ac:dyDescent="0.25">
      <c r="C1311" s="175"/>
      <c r="E1311" s="175"/>
      <c r="H1311" s="175"/>
      <c r="I1311" s="175"/>
      <c r="J1311" s="202"/>
      <c r="K1311" s="198"/>
    </row>
    <row r="1312" spans="3:11" ht="15" customHeight="1" x14ac:dyDescent="0.25">
      <c r="C1312" s="175"/>
      <c r="E1312" s="175"/>
      <c r="H1312" s="175"/>
      <c r="I1312" s="175"/>
      <c r="J1312" s="202"/>
      <c r="K1312" s="198"/>
    </row>
    <row r="1313" spans="3:11" ht="15" customHeight="1" x14ac:dyDescent="0.25">
      <c r="C1313" s="175"/>
      <c r="E1313" s="175"/>
      <c r="H1313" s="175"/>
      <c r="I1313" s="175"/>
      <c r="J1313" s="202"/>
      <c r="K1313" s="198"/>
    </row>
    <row r="1314" spans="3:11" ht="15" customHeight="1" x14ac:dyDescent="0.25">
      <c r="C1314" s="175"/>
      <c r="E1314" s="175"/>
      <c r="H1314" s="175"/>
      <c r="I1314" s="175"/>
      <c r="J1314" s="202"/>
      <c r="K1314" s="198"/>
    </row>
    <row r="1315" spans="3:11" ht="15" customHeight="1" x14ac:dyDescent="0.25">
      <c r="C1315" s="175"/>
      <c r="E1315" s="175"/>
      <c r="H1315" s="175"/>
      <c r="I1315" s="175"/>
      <c r="J1315" s="202"/>
      <c r="K1315" s="198"/>
    </row>
    <row r="1316" spans="3:11" ht="15" customHeight="1" x14ac:dyDescent="0.25">
      <c r="C1316" s="175"/>
      <c r="E1316" s="175"/>
      <c r="H1316" s="175"/>
      <c r="I1316" s="175"/>
      <c r="J1316" s="202"/>
      <c r="K1316" s="198"/>
    </row>
    <row r="1317" spans="3:11" ht="15" customHeight="1" x14ac:dyDescent="0.25">
      <c r="C1317" s="175"/>
      <c r="E1317" s="175"/>
      <c r="H1317" s="175"/>
      <c r="I1317" s="175"/>
      <c r="J1317" s="202"/>
      <c r="K1317" s="198"/>
    </row>
    <row r="1318" spans="3:11" ht="15" customHeight="1" x14ac:dyDescent="0.25">
      <c r="C1318" s="175"/>
      <c r="E1318" s="175"/>
      <c r="H1318" s="175"/>
      <c r="I1318" s="175"/>
      <c r="J1318" s="202"/>
      <c r="K1318" s="198"/>
    </row>
    <row r="1319" spans="3:11" ht="15" customHeight="1" x14ac:dyDescent="0.25">
      <c r="C1319" s="175"/>
      <c r="E1319" s="175"/>
      <c r="H1319" s="175"/>
      <c r="I1319" s="175"/>
      <c r="J1319" s="202"/>
      <c r="K1319" s="198"/>
    </row>
    <row r="1320" spans="3:11" ht="15" customHeight="1" x14ac:dyDescent="0.25">
      <c r="C1320" s="175"/>
      <c r="E1320" s="175"/>
      <c r="H1320" s="175"/>
      <c r="I1320" s="175"/>
      <c r="J1320" s="202"/>
      <c r="K1320" s="198"/>
    </row>
    <row r="1321" spans="3:11" ht="15" customHeight="1" x14ac:dyDescent="0.25">
      <c r="C1321" s="175"/>
      <c r="E1321" s="175"/>
      <c r="H1321" s="175"/>
      <c r="I1321" s="175"/>
      <c r="J1321" s="202"/>
      <c r="K1321" s="198"/>
    </row>
    <row r="1322" spans="3:11" ht="15" customHeight="1" x14ac:dyDescent="0.25">
      <c r="C1322" s="175"/>
      <c r="E1322" s="175"/>
      <c r="H1322" s="175"/>
      <c r="I1322" s="175"/>
      <c r="J1322" s="202"/>
      <c r="K1322" s="198"/>
    </row>
    <row r="1323" spans="3:11" ht="15" customHeight="1" x14ac:dyDescent="0.25">
      <c r="C1323" s="175"/>
      <c r="E1323" s="175"/>
      <c r="H1323" s="175"/>
      <c r="I1323" s="175"/>
      <c r="J1323" s="202"/>
      <c r="K1323" s="198"/>
    </row>
    <row r="1324" spans="3:11" ht="15" customHeight="1" x14ac:dyDescent="0.25">
      <c r="C1324" s="175"/>
      <c r="E1324" s="175"/>
      <c r="H1324" s="175"/>
      <c r="I1324" s="175"/>
      <c r="J1324" s="202"/>
      <c r="K1324" s="198"/>
    </row>
    <row r="1325" spans="3:11" ht="15" customHeight="1" x14ac:dyDescent="0.25">
      <c r="C1325" s="175"/>
      <c r="E1325" s="175"/>
      <c r="H1325" s="175"/>
      <c r="I1325" s="175"/>
      <c r="J1325" s="202"/>
      <c r="K1325" s="198"/>
    </row>
    <row r="1326" spans="3:11" ht="15" customHeight="1" x14ac:dyDescent="0.25">
      <c r="C1326" s="175"/>
      <c r="E1326" s="175"/>
      <c r="H1326" s="175"/>
      <c r="I1326" s="175"/>
      <c r="J1326" s="202"/>
      <c r="K1326" s="198"/>
    </row>
    <row r="1327" spans="3:11" ht="15" customHeight="1" x14ac:dyDescent="0.25">
      <c r="C1327" s="175"/>
      <c r="E1327" s="175"/>
      <c r="H1327" s="175"/>
      <c r="I1327" s="175"/>
      <c r="J1327" s="202"/>
      <c r="K1327" s="198"/>
    </row>
    <row r="1328" spans="3:11" ht="15" customHeight="1" x14ac:dyDescent="0.25">
      <c r="C1328" s="175"/>
      <c r="E1328" s="175"/>
      <c r="H1328" s="175"/>
      <c r="I1328" s="175"/>
      <c r="J1328" s="202"/>
      <c r="K1328" s="198"/>
    </row>
    <row r="1329" spans="3:11" ht="15" customHeight="1" x14ac:dyDescent="0.25">
      <c r="C1329" s="175"/>
      <c r="E1329" s="175"/>
      <c r="H1329" s="175"/>
      <c r="I1329" s="175"/>
      <c r="J1329" s="202"/>
      <c r="K1329" s="198"/>
    </row>
    <row r="1330" spans="3:11" ht="15" customHeight="1" x14ac:dyDescent="0.25">
      <c r="C1330" s="175"/>
      <c r="E1330" s="175"/>
      <c r="H1330" s="175"/>
      <c r="I1330" s="175"/>
      <c r="J1330" s="202"/>
      <c r="K1330" s="198"/>
    </row>
    <row r="1331" spans="3:11" ht="15" customHeight="1" x14ac:dyDescent="0.25">
      <c r="C1331" s="175"/>
      <c r="E1331" s="175"/>
      <c r="H1331" s="175"/>
      <c r="I1331" s="175"/>
      <c r="J1331" s="202"/>
      <c r="K1331" s="198"/>
    </row>
    <row r="1332" spans="3:11" ht="15" customHeight="1" x14ac:dyDescent="0.25">
      <c r="C1332" s="175"/>
      <c r="E1332" s="175"/>
      <c r="H1332" s="175"/>
      <c r="I1332" s="175"/>
      <c r="J1332" s="202"/>
      <c r="K1332" s="198"/>
    </row>
    <row r="1333" spans="3:11" ht="15" customHeight="1" x14ac:dyDescent="0.25">
      <c r="C1333" s="175"/>
      <c r="E1333" s="175"/>
      <c r="H1333" s="175"/>
      <c r="I1333" s="175"/>
      <c r="J1333" s="202"/>
      <c r="K1333" s="198"/>
    </row>
    <row r="1334" spans="3:11" ht="15" customHeight="1" x14ac:dyDescent="0.25">
      <c r="C1334" s="175"/>
      <c r="E1334" s="175"/>
      <c r="H1334" s="175"/>
      <c r="I1334" s="175"/>
      <c r="J1334" s="202"/>
      <c r="K1334" s="198"/>
    </row>
    <row r="1335" spans="3:11" ht="15" customHeight="1" x14ac:dyDescent="0.25">
      <c r="C1335" s="175"/>
      <c r="E1335" s="175"/>
      <c r="H1335" s="175"/>
      <c r="I1335" s="175"/>
      <c r="J1335" s="202"/>
      <c r="K1335" s="198"/>
    </row>
    <row r="1336" spans="3:11" ht="15" customHeight="1" x14ac:dyDescent="0.25">
      <c r="C1336" s="175"/>
      <c r="E1336" s="175"/>
      <c r="H1336" s="175"/>
      <c r="I1336" s="175"/>
      <c r="J1336" s="202"/>
      <c r="K1336" s="198"/>
    </row>
    <row r="1337" spans="3:11" ht="15" customHeight="1" x14ac:dyDescent="0.25">
      <c r="C1337" s="175"/>
      <c r="E1337" s="175"/>
      <c r="H1337" s="175"/>
      <c r="I1337" s="175"/>
      <c r="J1337" s="202"/>
      <c r="K1337" s="198"/>
    </row>
    <row r="1338" spans="3:11" ht="15" customHeight="1" x14ac:dyDescent="0.25">
      <c r="C1338" s="175"/>
      <c r="E1338" s="175"/>
      <c r="H1338" s="175"/>
      <c r="I1338" s="175"/>
      <c r="J1338" s="202"/>
      <c r="K1338" s="198"/>
    </row>
    <row r="1339" spans="3:11" ht="15" customHeight="1" x14ac:dyDescent="0.25">
      <c r="C1339" s="175"/>
      <c r="E1339" s="175"/>
      <c r="H1339" s="175"/>
      <c r="I1339" s="175"/>
      <c r="J1339" s="202"/>
      <c r="K1339" s="198"/>
    </row>
    <row r="1340" spans="3:11" ht="15" customHeight="1" x14ac:dyDescent="0.25">
      <c r="C1340" s="175"/>
      <c r="E1340" s="175"/>
      <c r="H1340" s="175"/>
      <c r="I1340" s="175"/>
      <c r="J1340" s="202"/>
      <c r="K1340" s="198"/>
    </row>
    <row r="1341" spans="3:11" ht="15" customHeight="1" x14ac:dyDescent="0.25">
      <c r="C1341" s="175"/>
      <c r="E1341" s="175"/>
      <c r="H1341" s="175"/>
      <c r="I1341" s="175"/>
      <c r="J1341" s="202"/>
      <c r="K1341" s="198"/>
    </row>
    <row r="1342" spans="3:11" ht="15" customHeight="1" x14ac:dyDescent="0.25">
      <c r="C1342" s="175"/>
      <c r="E1342" s="175"/>
      <c r="H1342" s="175"/>
      <c r="I1342" s="175"/>
      <c r="J1342" s="202"/>
      <c r="K1342" s="198"/>
    </row>
    <row r="1343" spans="3:11" ht="15" customHeight="1" x14ac:dyDescent="0.25">
      <c r="C1343" s="175"/>
      <c r="E1343" s="175"/>
      <c r="H1343" s="175"/>
      <c r="I1343" s="175"/>
      <c r="J1343" s="202"/>
      <c r="K1343" s="198"/>
    </row>
    <row r="1344" spans="3:11" ht="15" customHeight="1" x14ac:dyDescent="0.25">
      <c r="C1344" s="175"/>
      <c r="E1344" s="175"/>
      <c r="H1344" s="175"/>
      <c r="I1344" s="175"/>
      <c r="J1344" s="202"/>
      <c r="K1344" s="198"/>
    </row>
    <row r="1345" spans="3:11" ht="15" customHeight="1" x14ac:dyDescent="0.25">
      <c r="C1345" s="175"/>
      <c r="E1345" s="175"/>
      <c r="H1345" s="175"/>
      <c r="I1345" s="175"/>
      <c r="J1345" s="202"/>
      <c r="K1345" s="198"/>
    </row>
    <row r="1346" spans="3:11" ht="15" customHeight="1" x14ac:dyDescent="0.25">
      <c r="C1346" s="175"/>
      <c r="E1346" s="175"/>
      <c r="H1346" s="175"/>
      <c r="I1346" s="175"/>
      <c r="J1346" s="202"/>
      <c r="K1346" s="198"/>
    </row>
    <row r="1347" spans="3:11" ht="15" customHeight="1" x14ac:dyDescent="0.25">
      <c r="C1347" s="175"/>
      <c r="E1347" s="175"/>
      <c r="H1347" s="175"/>
      <c r="I1347" s="175"/>
      <c r="J1347" s="202"/>
      <c r="K1347" s="198"/>
    </row>
    <row r="1348" spans="3:11" ht="15" customHeight="1" x14ac:dyDescent="0.25">
      <c r="C1348" s="175"/>
      <c r="E1348" s="175"/>
      <c r="H1348" s="175"/>
      <c r="I1348" s="175"/>
      <c r="J1348" s="202"/>
      <c r="K1348" s="198"/>
    </row>
    <row r="1349" spans="3:11" ht="15" customHeight="1" x14ac:dyDescent="0.25">
      <c r="C1349" s="175"/>
      <c r="E1349" s="175"/>
      <c r="H1349" s="175"/>
      <c r="I1349" s="175"/>
      <c r="J1349" s="202"/>
      <c r="K1349" s="198"/>
    </row>
    <row r="1350" spans="3:11" ht="15" customHeight="1" x14ac:dyDescent="0.25">
      <c r="C1350" s="175"/>
      <c r="E1350" s="175"/>
      <c r="H1350" s="175"/>
      <c r="I1350" s="175"/>
      <c r="J1350" s="202"/>
      <c r="K1350" s="198"/>
    </row>
    <row r="1351" spans="3:11" ht="15" customHeight="1" x14ac:dyDescent="0.25">
      <c r="C1351" s="175"/>
      <c r="E1351" s="175"/>
      <c r="H1351" s="175"/>
      <c r="I1351" s="175"/>
      <c r="J1351" s="202"/>
      <c r="K1351" s="198"/>
    </row>
    <row r="1352" spans="3:11" ht="15" customHeight="1" x14ac:dyDescent="0.25">
      <c r="C1352" s="175"/>
      <c r="E1352" s="175"/>
      <c r="H1352" s="175"/>
      <c r="I1352" s="175"/>
      <c r="J1352" s="202"/>
      <c r="K1352" s="198"/>
    </row>
    <row r="1353" spans="3:11" ht="15" customHeight="1" x14ac:dyDescent="0.25">
      <c r="C1353" s="175"/>
      <c r="E1353" s="175"/>
      <c r="H1353" s="175"/>
      <c r="I1353" s="175"/>
      <c r="J1353" s="202"/>
      <c r="K1353" s="198"/>
    </row>
    <row r="1354" spans="3:11" ht="15" customHeight="1" x14ac:dyDescent="0.25">
      <c r="C1354" s="175"/>
      <c r="E1354" s="175"/>
      <c r="H1354" s="175"/>
      <c r="I1354" s="175"/>
      <c r="J1354" s="202"/>
      <c r="K1354" s="198"/>
    </row>
    <row r="1355" spans="3:11" ht="15" customHeight="1" x14ac:dyDescent="0.25">
      <c r="C1355" s="175"/>
      <c r="E1355" s="175"/>
      <c r="H1355" s="175"/>
      <c r="I1355" s="175"/>
      <c r="J1355" s="202"/>
      <c r="K1355" s="198"/>
    </row>
    <row r="1356" spans="3:11" ht="15" customHeight="1" x14ac:dyDescent="0.25">
      <c r="C1356" s="175"/>
      <c r="E1356" s="175"/>
      <c r="H1356" s="175"/>
      <c r="I1356" s="175"/>
      <c r="J1356" s="202"/>
      <c r="K1356" s="198"/>
    </row>
    <row r="1357" spans="3:11" ht="15" customHeight="1" x14ac:dyDescent="0.25">
      <c r="C1357" s="175"/>
      <c r="E1357" s="175"/>
      <c r="H1357" s="175"/>
      <c r="I1357" s="175"/>
      <c r="J1357" s="202"/>
      <c r="K1357" s="198"/>
    </row>
    <row r="1358" spans="3:11" ht="15" customHeight="1" x14ac:dyDescent="0.25">
      <c r="C1358" s="175"/>
      <c r="E1358" s="175"/>
      <c r="H1358" s="175"/>
      <c r="I1358" s="175"/>
      <c r="J1358" s="202"/>
      <c r="K1358" s="198"/>
    </row>
    <row r="1359" spans="3:11" ht="15" customHeight="1" x14ac:dyDescent="0.25">
      <c r="C1359" s="175"/>
      <c r="E1359" s="175"/>
      <c r="H1359" s="175"/>
      <c r="I1359" s="175"/>
      <c r="J1359" s="202"/>
      <c r="K1359" s="198"/>
    </row>
    <row r="1360" spans="3:11" ht="15" customHeight="1" x14ac:dyDescent="0.25">
      <c r="C1360" s="175"/>
      <c r="E1360" s="175"/>
      <c r="H1360" s="175"/>
      <c r="I1360" s="175"/>
      <c r="J1360" s="202"/>
      <c r="K1360" s="198"/>
    </row>
    <row r="1361" spans="3:11" ht="15" customHeight="1" x14ac:dyDescent="0.25">
      <c r="C1361" s="175"/>
      <c r="E1361" s="175"/>
      <c r="H1361" s="175"/>
      <c r="I1361" s="175"/>
      <c r="J1361" s="202"/>
      <c r="K1361" s="198"/>
    </row>
    <row r="1362" spans="3:11" ht="15" customHeight="1" x14ac:dyDescent="0.25">
      <c r="C1362" s="175"/>
      <c r="E1362" s="175"/>
      <c r="H1362" s="175"/>
      <c r="I1362" s="175"/>
      <c r="J1362" s="202"/>
      <c r="K1362" s="198"/>
    </row>
    <row r="1363" spans="3:11" ht="15" customHeight="1" x14ac:dyDescent="0.25">
      <c r="C1363" s="175"/>
      <c r="E1363" s="175"/>
      <c r="H1363" s="175"/>
      <c r="I1363" s="175"/>
      <c r="J1363" s="202"/>
      <c r="K1363" s="198"/>
    </row>
    <row r="1364" spans="3:11" ht="15" customHeight="1" x14ac:dyDescent="0.25">
      <c r="C1364" s="175"/>
      <c r="E1364" s="175"/>
      <c r="H1364" s="175"/>
      <c r="I1364" s="175"/>
      <c r="J1364" s="202"/>
      <c r="K1364" s="198"/>
    </row>
    <row r="1365" spans="3:11" ht="15" customHeight="1" x14ac:dyDescent="0.25">
      <c r="C1365" s="175"/>
      <c r="E1365" s="175"/>
      <c r="H1365" s="175"/>
      <c r="I1365" s="175"/>
      <c r="J1365" s="202"/>
      <c r="K1365" s="198"/>
    </row>
    <row r="1366" spans="3:11" ht="15" customHeight="1" x14ac:dyDescent="0.25">
      <c r="C1366" s="175"/>
      <c r="E1366" s="175"/>
      <c r="H1366" s="175"/>
      <c r="I1366" s="175"/>
      <c r="J1366" s="202"/>
      <c r="K1366" s="198"/>
    </row>
    <row r="1367" spans="3:11" ht="15" customHeight="1" x14ac:dyDescent="0.25">
      <c r="C1367" s="175"/>
      <c r="E1367" s="175"/>
      <c r="H1367" s="175"/>
      <c r="I1367" s="175"/>
      <c r="J1367" s="202"/>
      <c r="K1367" s="198"/>
    </row>
    <row r="1368" spans="3:11" ht="15" customHeight="1" x14ac:dyDescent="0.25">
      <c r="C1368" s="175"/>
      <c r="E1368" s="175"/>
      <c r="H1368" s="175"/>
      <c r="I1368" s="175"/>
      <c r="J1368" s="202"/>
      <c r="K1368" s="198"/>
    </row>
    <row r="1369" spans="3:11" ht="15" customHeight="1" x14ac:dyDescent="0.25">
      <c r="C1369" s="175"/>
      <c r="E1369" s="175"/>
      <c r="H1369" s="175"/>
      <c r="I1369" s="175"/>
      <c r="J1369" s="202"/>
      <c r="K1369" s="198"/>
    </row>
    <row r="1370" spans="3:11" ht="15" customHeight="1" x14ac:dyDescent="0.25">
      <c r="C1370" s="175"/>
      <c r="E1370" s="175"/>
      <c r="H1370" s="175"/>
      <c r="I1370" s="175"/>
      <c r="J1370" s="202"/>
      <c r="K1370" s="198"/>
    </row>
    <row r="1371" spans="3:11" ht="15" customHeight="1" x14ac:dyDescent="0.25">
      <c r="C1371" s="175"/>
      <c r="E1371" s="175"/>
      <c r="H1371" s="175"/>
      <c r="I1371" s="175"/>
      <c r="J1371" s="202"/>
      <c r="K1371" s="198"/>
    </row>
    <row r="1372" spans="3:11" ht="15" customHeight="1" x14ac:dyDescent="0.25">
      <c r="C1372" s="175"/>
      <c r="E1372" s="175"/>
      <c r="H1372" s="175"/>
      <c r="I1372" s="175"/>
      <c r="J1372" s="202"/>
      <c r="K1372" s="198"/>
    </row>
    <row r="1373" spans="3:11" ht="15" customHeight="1" x14ac:dyDescent="0.25">
      <c r="C1373" s="175"/>
      <c r="E1373" s="175"/>
      <c r="H1373" s="175"/>
      <c r="I1373" s="175"/>
      <c r="J1373" s="202"/>
      <c r="K1373" s="198"/>
    </row>
    <row r="1374" spans="3:11" ht="15" customHeight="1" x14ac:dyDescent="0.25">
      <c r="C1374" s="175"/>
      <c r="E1374" s="175"/>
      <c r="H1374" s="175"/>
      <c r="I1374" s="175"/>
      <c r="J1374" s="202"/>
      <c r="K1374" s="198"/>
    </row>
    <row r="1375" spans="3:11" ht="15" customHeight="1" x14ac:dyDescent="0.25">
      <c r="C1375" s="175"/>
      <c r="E1375" s="175"/>
      <c r="H1375" s="175"/>
      <c r="I1375" s="175"/>
      <c r="J1375" s="202"/>
      <c r="K1375" s="198"/>
    </row>
    <row r="1376" spans="3:11" ht="15" customHeight="1" x14ac:dyDescent="0.25">
      <c r="C1376" s="175"/>
      <c r="E1376" s="175"/>
      <c r="H1376" s="175"/>
      <c r="I1376" s="175"/>
      <c r="J1376" s="202"/>
      <c r="K1376" s="198"/>
    </row>
    <row r="1377" spans="3:11" ht="15" customHeight="1" x14ac:dyDescent="0.25">
      <c r="C1377" s="175"/>
      <c r="E1377" s="175"/>
      <c r="H1377" s="175"/>
      <c r="I1377" s="175"/>
      <c r="J1377" s="202"/>
      <c r="K1377" s="198"/>
    </row>
    <row r="1378" spans="3:11" ht="15" customHeight="1" x14ac:dyDescent="0.25">
      <c r="C1378" s="175"/>
      <c r="E1378" s="175"/>
      <c r="H1378" s="175"/>
      <c r="I1378" s="175"/>
      <c r="J1378" s="202"/>
      <c r="K1378" s="198"/>
    </row>
    <row r="1379" spans="3:11" ht="15" customHeight="1" x14ac:dyDescent="0.25">
      <c r="C1379" s="175"/>
      <c r="E1379" s="175"/>
      <c r="H1379" s="175"/>
      <c r="I1379" s="175"/>
      <c r="J1379" s="202"/>
      <c r="K1379" s="198"/>
    </row>
    <row r="1380" spans="3:11" ht="15" customHeight="1" x14ac:dyDescent="0.25">
      <c r="C1380" s="175"/>
      <c r="E1380" s="175"/>
      <c r="H1380" s="175"/>
      <c r="I1380" s="175"/>
      <c r="J1380" s="202"/>
      <c r="K1380" s="198"/>
    </row>
    <row r="1381" spans="3:11" ht="15" customHeight="1" x14ac:dyDescent="0.25">
      <c r="C1381" s="175"/>
      <c r="E1381" s="175"/>
      <c r="H1381" s="175"/>
      <c r="I1381" s="175"/>
      <c r="J1381" s="202"/>
      <c r="K1381" s="198"/>
    </row>
    <row r="1382" spans="3:11" ht="15" customHeight="1" x14ac:dyDescent="0.25">
      <c r="C1382" s="175"/>
      <c r="E1382" s="175"/>
      <c r="H1382" s="175"/>
      <c r="I1382" s="175"/>
      <c r="J1382" s="202"/>
      <c r="K1382" s="198"/>
    </row>
    <row r="1383" spans="3:11" ht="15" customHeight="1" x14ac:dyDescent="0.25">
      <c r="C1383" s="175"/>
      <c r="E1383" s="175"/>
      <c r="H1383" s="175"/>
      <c r="I1383" s="175"/>
      <c r="J1383" s="202"/>
      <c r="K1383" s="198"/>
    </row>
    <row r="1384" spans="3:11" ht="15" customHeight="1" x14ac:dyDescent="0.25">
      <c r="C1384" s="175"/>
      <c r="E1384" s="175"/>
      <c r="H1384" s="175"/>
      <c r="I1384" s="175"/>
      <c r="J1384" s="202"/>
      <c r="K1384" s="198"/>
    </row>
    <row r="1385" spans="3:11" ht="15" customHeight="1" x14ac:dyDescent="0.25">
      <c r="C1385" s="175"/>
      <c r="E1385" s="175"/>
      <c r="H1385" s="175"/>
      <c r="I1385" s="175"/>
      <c r="J1385" s="202"/>
      <c r="K1385" s="198"/>
    </row>
    <row r="1386" spans="3:11" ht="15" customHeight="1" x14ac:dyDescent="0.25">
      <c r="C1386" s="175"/>
      <c r="E1386" s="175"/>
      <c r="H1386" s="175"/>
      <c r="I1386" s="175"/>
      <c r="J1386" s="202"/>
      <c r="K1386" s="198"/>
    </row>
    <row r="1387" spans="3:11" ht="15" customHeight="1" x14ac:dyDescent="0.25">
      <c r="C1387" s="175"/>
      <c r="E1387" s="175"/>
      <c r="H1387" s="175"/>
      <c r="I1387" s="175"/>
      <c r="J1387" s="202"/>
      <c r="K1387" s="198"/>
    </row>
    <row r="1388" spans="3:11" ht="15" customHeight="1" x14ac:dyDescent="0.25">
      <c r="C1388" s="175"/>
      <c r="E1388" s="175"/>
      <c r="H1388" s="175"/>
      <c r="I1388" s="175"/>
      <c r="J1388" s="202"/>
      <c r="K1388" s="198"/>
    </row>
    <row r="1389" spans="3:11" ht="15" customHeight="1" x14ac:dyDescent="0.25">
      <c r="C1389" s="175"/>
      <c r="E1389" s="175"/>
      <c r="H1389" s="175"/>
      <c r="I1389" s="175"/>
      <c r="J1389" s="202"/>
      <c r="K1389" s="198"/>
    </row>
    <row r="1390" spans="3:11" ht="15" customHeight="1" x14ac:dyDescent="0.25">
      <c r="C1390" s="175"/>
      <c r="E1390" s="175"/>
      <c r="H1390" s="175"/>
      <c r="I1390" s="175"/>
      <c r="J1390" s="202"/>
      <c r="K1390" s="198"/>
    </row>
    <row r="1391" spans="3:11" ht="15" customHeight="1" x14ac:dyDescent="0.25">
      <c r="C1391" s="175"/>
      <c r="E1391" s="175"/>
      <c r="H1391" s="175"/>
      <c r="I1391" s="175"/>
      <c r="J1391" s="202"/>
      <c r="K1391" s="198"/>
    </row>
    <row r="1392" spans="3:11" ht="15" customHeight="1" x14ac:dyDescent="0.25">
      <c r="C1392" s="175"/>
      <c r="E1392" s="175"/>
      <c r="H1392" s="175"/>
      <c r="I1392" s="175"/>
      <c r="J1392" s="202"/>
      <c r="K1392" s="198"/>
    </row>
    <row r="1393" spans="3:11" ht="15" customHeight="1" x14ac:dyDescent="0.25">
      <c r="C1393" s="175"/>
      <c r="E1393" s="175"/>
      <c r="H1393" s="175"/>
      <c r="I1393" s="175"/>
      <c r="J1393" s="202"/>
      <c r="K1393" s="198"/>
    </row>
    <row r="1394" spans="3:11" ht="15" customHeight="1" x14ac:dyDescent="0.25">
      <c r="C1394" s="175"/>
      <c r="E1394" s="175"/>
      <c r="H1394" s="175"/>
      <c r="I1394" s="175"/>
      <c r="J1394" s="202"/>
      <c r="K1394" s="198"/>
    </row>
    <row r="1395" spans="3:11" ht="15" customHeight="1" x14ac:dyDescent="0.25">
      <c r="C1395" s="175"/>
      <c r="E1395" s="175"/>
      <c r="H1395" s="175"/>
      <c r="I1395" s="175"/>
      <c r="J1395" s="202"/>
      <c r="K1395" s="198"/>
    </row>
    <row r="1396" spans="3:11" ht="15" customHeight="1" x14ac:dyDescent="0.25">
      <c r="C1396" s="175"/>
      <c r="E1396" s="175"/>
      <c r="H1396" s="175"/>
      <c r="I1396" s="175"/>
      <c r="J1396" s="202"/>
      <c r="K1396" s="198"/>
    </row>
    <row r="1397" spans="3:11" ht="15" customHeight="1" x14ac:dyDescent="0.25">
      <c r="C1397" s="175"/>
      <c r="E1397" s="175"/>
      <c r="H1397" s="175"/>
      <c r="I1397" s="175"/>
      <c r="J1397" s="202"/>
      <c r="K1397" s="198"/>
    </row>
    <row r="1398" spans="3:11" ht="15" customHeight="1" x14ac:dyDescent="0.25">
      <c r="C1398" s="175"/>
      <c r="E1398" s="175"/>
      <c r="H1398" s="175"/>
      <c r="I1398" s="175"/>
      <c r="J1398" s="202"/>
      <c r="K1398" s="198"/>
    </row>
    <row r="1399" spans="3:11" ht="15" customHeight="1" x14ac:dyDescent="0.25">
      <c r="C1399" s="175"/>
      <c r="E1399" s="175"/>
      <c r="H1399" s="175"/>
      <c r="I1399" s="175"/>
      <c r="J1399" s="202"/>
      <c r="K1399" s="198"/>
    </row>
    <row r="1400" spans="3:11" ht="15" customHeight="1" x14ac:dyDescent="0.25">
      <c r="C1400" s="175"/>
      <c r="E1400" s="175"/>
      <c r="H1400" s="175"/>
      <c r="I1400" s="175"/>
      <c r="J1400" s="202"/>
      <c r="K1400" s="198"/>
    </row>
    <row r="1401" spans="3:11" ht="15" customHeight="1" x14ac:dyDescent="0.25">
      <c r="C1401" s="175"/>
      <c r="E1401" s="175"/>
      <c r="H1401" s="175"/>
      <c r="I1401" s="175"/>
      <c r="J1401" s="202"/>
      <c r="K1401" s="198"/>
    </row>
    <row r="1402" spans="3:11" ht="15" customHeight="1" x14ac:dyDescent="0.25">
      <c r="C1402" s="175"/>
      <c r="E1402" s="175"/>
      <c r="H1402" s="175"/>
      <c r="I1402" s="175"/>
      <c r="J1402" s="202"/>
      <c r="K1402" s="198"/>
    </row>
    <row r="1403" spans="3:11" ht="15" customHeight="1" x14ac:dyDescent="0.25">
      <c r="C1403" s="175"/>
      <c r="E1403" s="175"/>
      <c r="H1403" s="175"/>
      <c r="I1403" s="175"/>
      <c r="J1403" s="202"/>
      <c r="K1403" s="198"/>
    </row>
    <row r="1404" spans="3:11" ht="15" customHeight="1" x14ac:dyDescent="0.25">
      <c r="C1404" s="175"/>
      <c r="E1404" s="175"/>
      <c r="H1404" s="175"/>
      <c r="I1404" s="175"/>
      <c r="J1404" s="202"/>
      <c r="K1404" s="198"/>
    </row>
    <row r="1405" spans="3:11" ht="15" customHeight="1" x14ac:dyDescent="0.25">
      <c r="C1405" s="175"/>
      <c r="E1405" s="175"/>
      <c r="H1405" s="175"/>
      <c r="I1405" s="175"/>
      <c r="J1405" s="202"/>
      <c r="K1405" s="198"/>
    </row>
    <row r="1406" spans="3:11" ht="15" customHeight="1" x14ac:dyDescent="0.25">
      <c r="C1406" s="175"/>
      <c r="E1406" s="175"/>
      <c r="H1406" s="175"/>
      <c r="I1406" s="175"/>
      <c r="J1406" s="202"/>
      <c r="K1406" s="198"/>
    </row>
    <row r="1407" spans="3:11" ht="15" customHeight="1" x14ac:dyDescent="0.25">
      <c r="C1407" s="175"/>
      <c r="E1407" s="175"/>
      <c r="H1407" s="175"/>
      <c r="I1407" s="175"/>
      <c r="J1407" s="202"/>
      <c r="K1407" s="198"/>
    </row>
    <row r="1408" spans="3:11" ht="15" customHeight="1" x14ac:dyDescent="0.25">
      <c r="C1408" s="175"/>
      <c r="E1408" s="175"/>
      <c r="H1408" s="175"/>
      <c r="I1408" s="175"/>
      <c r="J1408" s="202"/>
      <c r="K1408" s="198"/>
    </row>
    <row r="1409" spans="3:11" ht="15" customHeight="1" x14ac:dyDescent="0.25">
      <c r="C1409" s="175"/>
      <c r="E1409" s="175"/>
      <c r="H1409" s="175"/>
      <c r="I1409" s="175"/>
      <c r="J1409" s="202"/>
      <c r="K1409" s="198"/>
    </row>
    <row r="1410" spans="3:11" ht="15" customHeight="1" x14ac:dyDescent="0.25">
      <c r="C1410" s="175"/>
      <c r="E1410" s="175"/>
      <c r="H1410" s="175"/>
      <c r="I1410" s="175"/>
      <c r="J1410" s="202"/>
      <c r="K1410" s="198"/>
    </row>
    <row r="1411" spans="3:11" ht="15" customHeight="1" x14ac:dyDescent="0.25">
      <c r="C1411" s="175"/>
      <c r="E1411" s="175"/>
      <c r="H1411" s="175"/>
      <c r="I1411" s="175"/>
      <c r="J1411" s="202"/>
      <c r="K1411" s="198"/>
    </row>
    <row r="1412" spans="3:11" ht="15" customHeight="1" x14ac:dyDescent="0.25">
      <c r="C1412" s="175"/>
      <c r="E1412" s="175"/>
      <c r="H1412" s="175"/>
      <c r="I1412" s="175"/>
      <c r="J1412" s="202"/>
      <c r="K1412" s="198"/>
    </row>
    <row r="1413" spans="3:11" ht="15" customHeight="1" x14ac:dyDescent="0.25">
      <c r="C1413" s="175"/>
      <c r="E1413" s="175"/>
      <c r="H1413" s="175"/>
      <c r="I1413" s="175"/>
      <c r="J1413" s="202"/>
      <c r="K1413" s="198"/>
    </row>
    <row r="1414" spans="3:11" ht="15" customHeight="1" x14ac:dyDescent="0.25">
      <c r="C1414" s="175"/>
      <c r="E1414" s="175"/>
      <c r="H1414" s="175"/>
      <c r="I1414" s="175"/>
      <c r="J1414" s="202"/>
      <c r="K1414" s="198"/>
    </row>
    <row r="1415" spans="3:11" ht="15" customHeight="1" x14ac:dyDescent="0.25">
      <c r="C1415" s="175"/>
      <c r="E1415" s="175"/>
      <c r="H1415" s="175"/>
      <c r="I1415" s="175"/>
      <c r="J1415" s="202"/>
      <c r="K1415" s="198"/>
    </row>
    <row r="1416" spans="3:11" ht="15" customHeight="1" x14ac:dyDescent="0.25">
      <c r="C1416" s="175"/>
      <c r="E1416" s="175"/>
      <c r="H1416" s="175"/>
      <c r="I1416" s="175"/>
      <c r="J1416" s="202"/>
      <c r="K1416" s="198"/>
    </row>
    <row r="1417" spans="3:11" ht="15" customHeight="1" x14ac:dyDescent="0.25">
      <c r="C1417" s="175"/>
      <c r="E1417" s="175"/>
      <c r="H1417" s="175"/>
      <c r="I1417" s="175"/>
      <c r="J1417" s="202"/>
      <c r="K1417" s="198"/>
    </row>
    <row r="1418" spans="3:11" ht="15" customHeight="1" x14ac:dyDescent="0.25">
      <c r="C1418" s="175"/>
      <c r="E1418" s="175"/>
      <c r="H1418" s="175"/>
      <c r="I1418" s="175"/>
      <c r="J1418" s="202"/>
      <c r="K1418" s="198"/>
    </row>
    <row r="1419" spans="3:11" ht="15" customHeight="1" x14ac:dyDescent="0.25">
      <c r="C1419" s="175"/>
      <c r="E1419" s="175"/>
      <c r="H1419" s="175"/>
      <c r="I1419" s="175"/>
      <c r="J1419" s="202"/>
      <c r="K1419" s="198"/>
    </row>
    <row r="1420" spans="3:11" ht="15" customHeight="1" x14ac:dyDescent="0.25">
      <c r="C1420" s="175"/>
      <c r="E1420" s="175"/>
      <c r="H1420" s="175"/>
      <c r="I1420" s="175"/>
      <c r="J1420" s="202"/>
      <c r="K1420" s="198"/>
    </row>
    <row r="1421" spans="3:11" ht="15" customHeight="1" x14ac:dyDescent="0.25">
      <c r="C1421" s="175"/>
      <c r="E1421" s="175"/>
      <c r="H1421" s="175"/>
      <c r="I1421" s="175"/>
      <c r="J1421" s="202"/>
      <c r="K1421" s="198"/>
    </row>
    <row r="1422" spans="3:11" ht="15" customHeight="1" x14ac:dyDescent="0.25">
      <c r="C1422" s="175"/>
      <c r="E1422" s="175"/>
      <c r="H1422" s="175"/>
      <c r="I1422" s="175"/>
      <c r="J1422" s="202"/>
      <c r="K1422" s="198"/>
    </row>
    <row r="1423" spans="3:11" ht="15" customHeight="1" x14ac:dyDescent="0.25">
      <c r="C1423" s="175"/>
      <c r="E1423" s="175"/>
      <c r="H1423" s="175"/>
      <c r="I1423" s="175"/>
      <c r="J1423" s="202"/>
      <c r="K1423" s="198"/>
    </row>
    <row r="1424" spans="3:11" ht="15" customHeight="1" x14ac:dyDescent="0.25">
      <c r="C1424" s="175"/>
      <c r="E1424" s="175"/>
      <c r="H1424" s="175"/>
      <c r="I1424" s="175"/>
      <c r="J1424" s="202"/>
      <c r="K1424" s="198"/>
    </row>
    <row r="1425" spans="3:11" ht="15" customHeight="1" x14ac:dyDescent="0.25">
      <c r="C1425" s="175"/>
      <c r="E1425" s="175"/>
      <c r="H1425" s="175"/>
      <c r="I1425" s="175"/>
      <c r="J1425" s="202"/>
      <c r="K1425" s="198"/>
    </row>
    <row r="1426" spans="3:11" ht="15" customHeight="1" x14ac:dyDescent="0.25">
      <c r="C1426" s="175"/>
      <c r="E1426" s="175"/>
      <c r="H1426" s="175"/>
      <c r="I1426" s="175"/>
      <c r="J1426" s="202"/>
      <c r="K1426" s="198"/>
    </row>
    <row r="1427" spans="3:11" ht="15" customHeight="1" x14ac:dyDescent="0.25">
      <c r="C1427" s="175"/>
      <c r="E1427" s="175"/>
      <c r="H1427" s="175"/>
      <c r="I1427" s="175"/>
      <c r="J1427" s="202"/>
      <c r="K1427" s="198"/>
    </row>
    <row r="1428" spans="3:11" ht="15" customHeight="1" x14ac:dyDescent="0.25">
      <c r="C1428" s="175"/>
      <c r="E1428" s="175"/>
      <c r="H1428" s="175"/>
      <c r="I1428" s="175"/>
      <c r="J1428" s="202"/>
      <c r="K1428" s="198"/>
    </row>
    <row r="1429" spans="3:11" ht="15" customHeight="1" x14ac:dyDescent="0.25">
      <c r="C1429" s="175"/>
      <c r="E1429" s="175"/>
      <c r="H1429" s="175"/>
      <c r="I1429" s="175"/>
      <c r="J1429" s="202"/>
      <c r="K1429" s="198"/>
    </row>
    <row r="1430" spans="3:11" ht="15" customHeight="1" x14ac:dyDescent="0.25">
      <c r="C1430" s="175"/>
      <c r="E1430" s="175"/>
      <c r="H1430" s="175"/>
      <c r="I1430" s="175"/>
      <c r="J1430" s="202"/>
      <c r="K1430" s="198"/>
    </row>
    <row r="1431" spans="3:11" ht="15" customHeight="1" x14ac:dyDescent="0.25">
      <c r="C1431" s="175"/>
      <c r="E1431" s="175"/>
      <c r="H1431" s="175"/>
      <c r="I1431" s="175"/>
      <c r="J1431" s="202"/>
      <c r="K1431" s="198"/>
    </row>
    <row r="1432" spans="3:11" ht="15" customHeight="1" x14ac:dyDescent="0.25">
      <c r="C1432" s="175"/>
      <c r="E1432" s="175"/>
      <c r="H1432" s="175"/>
      <c r="I1432" s="175"/>
      <c r="J1432" s="202"/>
      <c r="K1432" s="198"/>
    </row>
    <row r="1433" spans="3:11" ht="15" customHeight="1" x14ac:dyDescent="0.25">
      <c r="C1433" s="175"/>
      <c r="E1433" s="175"/>
      <c r="H1433" s="175"/>
      <c r="I1433" s="175"/>
      <c r="J1433" s="202"/>
      <c r="K1433" s="198"/>
    </row>
    <row r="1434" spans="3:11" ht="15" customHeight="1" x14ac:dyDescent="0.25">
      <c r="C1434" s="175"/>
      <c r="E1434" s="175"/>
      <c r="H1434" s="175"/>
      <c r="I1434" s="175"/>
      <c r="J1434" s="202"/>
      <c r="K1434" s="198"/>
    </row>
    <row r="1435" spans="3:11" ht="15" customHeight="1" x14ac:dyDescent="0.25">
      <c r="C1435" s="175"/>
      <c r="E1435" s="175"/>
      <c r="H1435" s="175"/>
      <c r="I1435" s="175"/>
      <c r="J1435" s="202"/>
      <c r="K1435" s="198"/>
    </row>
    <row r="1436" spans="3:11" ht="15" customHeight="1" x14ac:dyDescent="0.25">
      <c r="C1436" s="175"/>
      <c r="E1436" s="175"/>
      <c r="H1436" s="175"/>
      <c r="I1436" s="175"/>
      <c r="J1436" s="202"/>
      <c r="K1436" s="198"/>
    </row>
    <row r="1437" spans="3:11" ht="15" customHeight="1" x14ac:dyDescent="0.25">
      <c r="C1437" s="175"/>
      <c r="E1437" s="175"/>
      <c r="H1437" s="175"/>
      <c r="I1437" s="175"/>
      <c r="J1437" s="202"/>
      <c r="K1437" s="198"/>
    </row>
    <row r="1438" spans="3:11" ht="15" customHeight="1" x14ac:dyDescent="0.25">
      <c r="C1438" s="175"/>
      <c r="E1438" s="175"/>
      <c r="H1438" s="175"/>
      <c r="I1438" s="175"/>
      <c r="J1438" s="202"/>
      <c r="K1438" s="198"/>
    </row>
    <row r="1439" spans="3:11" ht="15" customHeight="1" x14ac:dyDescent="0.25">
      <c r="C1439" s="175"/>
      <c r="E1439" s="175"/>
      <c r="H1439" s="175"/>
      <c r="I1439" s="175"/>
      <c r="J1439" s="202"/>
      <c r="K1439" s="198"/>
    </row>
    <row r="1440" spans="3:11" ht="15" customHeight="1" x14ac:dyDescent="0.25">
      <c r="C1440" s="175"/>
      <c r="E1440" s="175"/>
      <c r="H1440" s="175"/>
      <c r="I1440" s="175"/>
      <c r="J1440" s="202"/>
      <c r="K1440" s="198"/>
    </row>
    <row r="1441" spans="3:11" ht="15" customHeight="1" x14ac:dyDescent="0.25">
      <c r="C1441" s="175"/>
      <c r="E1441" s="175"/>
      <c r="H1441" s="175"/>
      <c r="I1441" s="175"/>
      <c r="J1441" s="202"/>
      <c r="K1441" s="198"/>
    </row>
    <row r="1442" spans="3:11" ht="15" customHeight="1" x14ac:dyDescent="0.25">
      <c r="C1442" s="175"/>
      <c r="E1442" s="175"/>
      <c r="H1442" s="175"/>
      <c r="I1442" s="175"/>
      <c r="J1442" s="202"/>
      <c r="K1442" s="198"/>
    </row>
    <row r="1443" spans="3:11" ht="15" customHeight="1" x14ac:dyDescent="0.25">
      <c r="C1443" s="175"/>
      <c r="E1443" s="175"/>
      <c r="H1443" s="175"/>
      <c r="I1443" s="175"/>
      <c r="J1443" s="202"/>
      <c r="K1443" s="198"/>
    </row>
    <row r="1444" spans="3:11" ht="15" customHeight="1" x14ac:dyDescent="0.25">
      <c r="C1444" s="175"/>
      <c r="E1444" s="175"/>
      <c r="H1444" s="175"/>
      <c r="I1444" s="175"/>
      <c r="J1444" s="202"/>
      <c r="K1444" s="198"/>
    </row>
    <row r="1445" spans="3:11" ht="15" customHeight="1" x14ac:dyDescent="0.25">
      <c r="C1445" s="175"/>
      <c r="E1445" s="175"/>
      <c r="H1445" s="175"/>
      <c r="I1445" s="175"/>
      <c r="J1445" s="202"/>
      <c r="K1445" s="198"/>
    </row>
    <row r="1446" spans="3:11" ht="15" customHeight="1" x14ac:dyDescent="0.25">
      <c r="C1446" s="175"/>
      <c r="E1446" s="175"/>
      <c r="H1446" s="175"/>
      <c r="I1446" s="175"/>
      <c r="J1446" s="202"/>
      <c r="K1446" s="198"/>
    </row>
    <row r="1447" spans="3:11" ht="15" customHeight="1" x14ac:dyDescent="0.25">
      <c r="C1447" s="175"/>
      <c r="E1447" s="175"/>
      <c r="H1447" s="175"/>
      <c r="I1447" s="175"/>
      <c r="J1447" s="202"/>
      <c r="K1447" s="198"/>
    </row>
    <row r="1448" spans="3:11" ht="15" customHeight="1" x14ac:dyDescent="0.25">
      <c r="C1448" s="175"/>
      <c r="E1448" s="175"/>
      <c r="H1448" s="175"/>
      <c r="I1448" s="175"/>
      <c r="J1448" s="202"/>
      <c r="K1448" s="198"/>
    </row>
    <row r="1449" spans="3:11" ht="15" customHeight="1" x14ac:dyDescent="0.25">
      <c r="C1449" s="175"/>
      <c r="E1449" s="175"/>
      <c r="H1449" s="175"/>
      <c r="I1449" s="175"/>
      <c r="J1449" s="202"/>
      <c r="K1449" s="198"/>
    </row>
    <row r="1450" spans="3:11" ht="15" customHeight="1" x14ac:dyDescent="0.25">
      <c r="C1450" s="175"/>
      <c r="E1450" s="175"/>
      <c r="H1450" s="175"/>
      <c r="I1450" s="175"/>
      <c r="J1450" s="202"/>
      <c r="K1450" s="198"/>
    </row>
    <row r="1451" spans="3:11" ht="15" customHeight="1" x14ac:dyDescent="0.25">
      <c r="C1451" s="175"/>
      <c r="E1451" s="175"/>
      <c r="H1451" s="175"/>
      <c r="I1451" s="175"/>
      <c r="J1451" s="202"/>
      <c r="K1451" s="198"/>
    </row>
    <row r="1452" spans="3:11" ht="15" customHeight="1" x14ac:dyDescent="0.25">
      <c r="C1452" s="175"/>
      <c r="E1452" s="175"/>
      <c r="H1452" s="175"/>
      <c r="I1452" s="175"/>
      <c r="J1452" s="202"/>
      <c r="K1452" s="198"/>
    </row>
    <row r="1453" spans="3:11" ht="15" customHeight="1" x14ac:dyDescent="0.25">
      <c r="C1453" s="175"/>
      <c r="E1453" s="175"/>
      <c r="H1453" s="175"/>
      <c r="I1453" s="175"/>
      <c r="J1453" s="202"/>
      <c r="K1453" s="198"/>
    </row>
    <row r="1454" spans="3:11" ht="15" customHeight="1" x14ac:dyDescent="0.25">
      <c r="C1454" s="175"/>
      <c r="E1454" s="175"/>
      <c r="H1454" s="175"/>
      <c r="I1454" s="175"/>
      <c r="J1454" s="202"/>
      <c r="K1454" s="198"/>
    </row>
    <row r="1455" spans="3:11" ht="15" customHeight="1" x14ac:dyDescent="0.25">
      <c r="C1455" s="175"/>
      <c r="E1455" s="175"/>
      <c r="H1455" s="175"/>
      <c r="I1455" s="175"/>
      <c r="J1455" s="202"/>
      <c r="K1455" s="198"/>
    </row>
    <row r="1456" spans="3:11" ht="15" customHeight="1" x14ac:dyDescent="0.25">
      <c r="C1456" s="175"/>
      <c r="E1456" s="175"/>
      <c r="H1456" s="175"/>
      <c r="I1456" s="175"/>
      <c r="J1456" s="202"/>
      <c r="K1456" s="198"/>
    </row>
    <row r="1457" spans="3:11" ht="15" customHeight="1" x14ac:dyDescent="0.25">
      <c r="C1457" s="175"/>
      <c r="E1457" s="175"/>
      <c r="H1457" s="175"/>
      <c r="I1457" s="175"/>
      <c r="J1457" s="202"/>
      <c r="K1457" s="198"/>
    </row>
    <row r="1458" spans="3:11" ht="15" customHeight="1" x14ac:dyDescent="0.25">
      <c r="C1458" s="175"/>
      <c r="E1458" s="175"/>
      <c r="H1458" s="175"/>
      <c r="I1458" s="175"/>
      <c r="J1458" s="202"/>
      <c r="K1458" s="198"/>
    </row>
    <row r="1459" spans="3:11" ht="15" customHeight="1" x14ac:dyDescent="0.25">
      <c r="C1459" s="175"/>
      <c r="E1459" s="175"/>
      <c r="H1459" s="175"/>
      <c r="I1459" s="175"/>
      <c r="J1459" s="202"/>
      <c r="K1459" s="198"/>
    </row>
    <row r="1460" spans="3:11" ht="15" customHeight="1" x14ac:dyDescent="0.25">
      <c r="C1460" s="175"/>
      <c r="E1460" s="175"/>
      <c r="H1460" s="175"/>
      <c r="I1460" s="175"/>
      <c r="J1460" s="202"/>
      <c r="K1460" s="198"/>
    </row>
    <row r="1461" spans="3:11" ht="15" customHeight="1" x14ac:dyDescent="0.25">
      <c r="C1461" s="175"/>
      <c r="E1461" s="175"/>
      <c r="H1461" s="175"/>
      <c r="I1461" s="175"/>
      <c r="J1461" s="202"/>
      <c r="K1461" s="198"/>
    </row>
    <row r="1462" spans="3:11" ht="15" customHeight="1" x14ac:dyDescent="0.25">
      <c r="C1462" s="175"/>
      <c r="E1462" s="175"/>
      <c r="H1462" s="175"/>
      <c r="I1462" s="175"/>
      <c r="J1462" s="202"/>
      <c r="K1462" s="198"/>
    </row>
    <row r="1463" spans="3:11" ht="15" customHeight="1" x14ac:dyDescent="0.25">
      <c r="C1463" s="175"/>
      <c r="E1463" s="175"/>
      <c r="H1463" s="175"/>
      <c r="I1463" s="175"/>
      <c r="J1463" s="202"/>
      <c r="K1463" s="198"/>
    </row>
    <row r="1464" spans="3:11" ht="15" customHeight="1" x14ac:dyDescent="0.25">
      <c r="C1464" s="175"/>
      <c r="E1464" s="175"/>
      <c r="H1464" s="175"/>
      <c r="I1464" s="175"/>
      <c r="J1464" s="202"/>
      <c r="K1464" s="198"/>
    </row>
    <row r="1465" spans="3:11" ht="15" customHeight="1" x14ac:dyDescent="0.25">
      <c r="C1465" s="175"/>
      <c r="E1465" s="175"/>
      <c r="H1465" s="175"/>
      <c r="I1465" s="175"/>
      <c r="J1465" s="202"/>
      <c r="K1465" s="198"/>
    </row>
    <row r="1466" spans="3:11" ht="15" customHeight="1" x14ac:dyDescent="0.25">
      <c r="C1466" s="175"/>
      <c r="E1466" s="175"/>
      <c r="H1466" s="175"/>
      <c r="I1466" s="175"/>
      <c r="J1466" s="202"/>
      <c r="K1466" s="198"/>
    </row>
    <row r="1467" spans="3:11" ht="15" customHeight="1" x14ac:dyDescent="0.25">
      <c r="C1467" s="175"/>
      <c r="E1467" s="175"/>
      <c r="H1467" s="175"/>
      <c r="I1467" s="175"/>
      <c r="J1467" s="202"/>
      <c r="K1467" s="198"/>
    </row>
    <row r="1468" spans="3:11" ht="15" customHeight="1" x14ac:dyDescent="0.25">
      <c r="C1468" s="175"/>
      <c r="E1468" s="175"/>
      <c r="H1468" s="175"/>
      <c r="I1468" s="175"/>
      <c r="J1468" s="202"/>
      <c r="K1468" s="198"/>
    </row>
    <row r="1469" spans="3:11" ht="15" customHeight="1" x14ac:dyDescent="0.25">
      <c r="C1469" s="175"/>
      <c r="E1469" s="175"/>
      <c r="H1469" s="175"/>
      <c r="I1469" s="175"/>
      <c r="J1469" s="202"/>
      <c r="K1469" s="198"/>
    </row>
    <row r="1470" spans="3:11" ht="15" customHeight="1" x14ac:dyDescent="0.25">
      <c r="C1470" s="175"/>
      <c r="E1470" s="175"/>
      <c r="H1470" s="175"/>
      <c r="I1470" s="175"/>
      <c r="J1470" s="202"/>
      <c r="K1470" s="198"/>
    </row>
    <row r="1471" spans="3:11" ht="15" customHeight="1" x14ac:dyDescent="0.25">
      <c r="C1471" s="175"/>
      <c r="E1471" s="175"/>
      <c r="H1471" s="175"/>
      <c r="I1471" s="175"/>
      <c r="J1471" s="202"/>
      <c r="K1471" s="198"/>
    </row>
    <row r="1472" spans="3:11" ht="15" customHeight="1" x14ac:dyDescent="0.25">
      <c r="C1472" s="175"/>
      <c r="E1472" s="175"/>
      <c r="H1472" s="175"/>
      <c r="I1472" s="175"/>
      <c r="J1472" s="202"/>
      <c r="K1472" s="198"/>
    </row>
    <row r="1473" spans="3:11" ht="15" customHeight="1" x14ac:dyDescent="0.25">
      <c r="C1473" s="175"/>
      <c r="E1473" s="175"/>
      <c r="H1473" s="175"/>
      <c r="I1473" s="175"/>
      <c r="J1473" s="202"/>
      <c r="K1473" s="198"/>
    </row>
    <row r="1474" spans="3:11" ht="15" customHeight="1" x14ac:dyDescent="0.25">
      <c r="C1474" s="175"/>
      <c r="E1474" s="175"/>
      <c r="H1474" s="175"/>
      <c r="I1474" s="175"/>
      <c r="J1474" s="202"/>
      <c r="K1474" s="198"/>
    </row>
    <row r="1475" spans="3:11" ht="15" customHeight="1" x14ac:dyDescent="0.25">
      <c r="C1475" s="175"/>
      <c r="E1475" s="175"/>
      <c r="H1475" s="175"/>
      <c r="I1475" s="175"/>
      <c r="J1475" s="202"/>
      <c r="K1475" s="198"/>
    </row>
    <row r="1476" spans="3:11" ht="15" customHeight="1" x14ac:dyDescent="0.25">
      <c r="C1476" s="175"/>
      <c r="E1476" s="175"/>
      <c r="H1476" s="175"/>
      <c r="I1476" s="175"/>
      <c r="J1476" s="202"/>
      <c r="K1476" s="198"/>
    </row>
    <row r="1477" spans="3:11" ht="15" customHeight="1" x14ac:dyDescent="0.25">
      <c r="C1477" s="175"/>
      <c r="E1477" s="175"/>
      <c r="H1477" s="175"/>
      <c r="I1477" s="175"/>
      <c r="J1477" s="202"/>
      <c r="K1477" s="198"/>
    </row>
    <row r="1478" spans="3:11" ht="15" customHeight="1" x14ac:dyDescent="0.25">
      <c r="C1478" s="175"/>
      <c r="E1478" s="175"/>
      <c r="H1478" s="175"/>
      <c r="I1478" s="175"/>
      <c r="J1478" s="202"/>
      <c r="K1478" s="198"/>
    </row>
    <row r="1479" spans="3:11" ht="15" customHeight="1" x14ac:dyDescent="0.25">
      <c r="C1479" s="175"/>
      <c r="E1479" s="175"/>
      <c r="H1479" s="175"/>
      <c r="I1479" s="175"/>
      <c r="J1479" s="202"/>
      <c r="K1479" s="198"/>
    </row>
    <row r="1480" spans="3:11" ht="15" customHeight="1" x14ac:dyDescent="0.25">
      <c r="C1480" s="175"/>
      <c r="E1480" s="175"/>
      <c r="H1480" s="175"/>
      <c r="I1480" s="175"/>
      <c r="J1480" s="202"/>
      <c r="K1480" s="198"/>
    </row>
    <row r="1481" spans="3:11" ht="15" customHeight="1" x14ac:dyDescent="0.25">
      <c r="C1481" s="175"/>
      <c r="E1481" s="175"/>
      <c r="H1481" s="175"/>
      <c r="I1481" s="175"/>
      <c r="J1481" s="202"/>
      <c r="K1481" s="198"/>
    </row>
    <row r="1482" spans="3:11" ht="15" customHeight="1" x14ac:dyDescent="0.25">
      <c r="C1482" s="175"/>
      <c r="E1482" s="175"/>
      <c r="H1482" s="175"/>
      <c r="I1482" s="175"/>
      <c r="J1482" s="202"/>
      <c r="K1482" s="198"/>
    </row>
    <row r="1483" spans="3:11" ht="15" customHeight="1" x14ac:dyDescent="0.25">
      <c r="C1483" s="175"/>
      <c r="E1483" s="175"/>
      <c r="H1483" s="175"/>
      <c r="I1483" s="175"/>
      <c r="J1483" s="202"/>
      <c r="K1483" s="198"/>
    </row>
    <row r="1484" spans="3:11" ht="15" customHeight="1" x14ac:dyDescent="0.25">
      <c r="C1484" s="175"/>
      <c r="E1484" s="175"/>
      <c r="H1484" s="175"/>
      <c r="I1484" s="175"/>
      <c r="J1484" s="202"/>
      <c r="K1484" s="198"/>
    </row>
    <row r="1485" spans="3:11" ht="15" customHeight="1" x14ac:dyDescent="0.25">
      <c r="C1485" s="175"/>
      <c r="E1485" s="175"/>
      <c r="H1485" s="175"/>
      <c r="I1485" s="175"/>
      <c r="J1485" s="202"/>
      <c r="K1485" s="198"/>
    </row>
    <row r="1486" spans="3:11" ht="15" customHeight="1" x14ac:dyDescent="0.25">
      <c r="C1486" s="175"/>
      <c r="E1486" s="175"/>
      <c r="H1486" s="175"/>
      <c r="I1486" s="175"/>
      <c r="J1486" s="202"/>
      <c r="K1486" s="198"/>
    </row>
    <row r="1487" spans="3:11" ht="15" customHeight="1" x14ac:dyDescent="0.25">
      <c r="C1487" s="175"/>
      <c r="E1487" s="175"/>
      <c r="H1487" s="175"/>
      <c r="I1487" s="175"/>
      <c r="J1487" s="202"/>
      <c r="K1487" s="198"/>
    </row>
    <row r="1488" spans="3:11" ht="15" customHeight="1" x14ac:dyDescent="0.25">
      <c r="C1488" s="175"/>
      <c r="E1488" s="175"/>
      <c r="H1488" s="175"/>
      <c r="I1488" s="175"/>
      <c r="J1488" s="202"/>
      <c r="K1488" s="198"/>
    </row>
    <row r="1489" spans="3:11" ht="15" customHeight="1" x14ac:dyDescent="0.25">
      <c r="C1489" s="175"/>
      <c r="E1489" s="175"/>
      <c r="H1489" s="175"/>
      <c r="I1489" s="175"/>
      <c r="J1489" s="202"/>
      <c r="K1489" s="198"/>
    </row>
    <row r="1490" spans="3:11" ht="15" customHeight="1" x14ac:dyDescent="0.25">
      <c r="C1490" s="175"/>
      <c r="E1490" s="175"/>
      <c r="H1490" s="175"/>
      <c r="I1490" s="175"/>
      <c r="J1490" s="202"/>
      <c r="K1490" s="198"/>
    </row>
    <row r="1491" spans="3:11" ht="15" customHeight="1" x14ac:dyDescent="0.25">
      <c r="C1491" s="175"/>
      <c r="E1491" s="175"/>
      <c r="H1491" s="175"/>
      <c r="I1491" s="175"/>
      <c r="J1491" s="202"/>
      <c r="K1491" s="198"/>
    </row>
    <row r="1492" spans="3:11" ht="15" customHeight="1" x14ac:dyDescent="0.25">
      <c r="C1492" s="175"/>
      <c r="E1492" s="175"/>
      <c r="H1492" s="175"/>
      <c r="I1492" s="175"/>
      <c r="J1492" s="202"/>
      <c r="K1492" s="198"/>
    </row>
    <row r="1493" spans="3:11" ht="15" customHeight="1" x14ac:dyDescent="0.25">
      <c r="C1493" s="175"/>
      <c r="E1493" s="175"/>
      <c r="H1493" s="175"/>
      <c r="I1493" s="175"/>
      <c r="J1493" s="202"/>
      <c r="K1493" s="198"/>
    </row>
    <row r="1494" spans="3:11" ht="15" customHeight="1" x14ac:dyDescent="0.25">
      <c r="C1494" s="175"/>
      <c r="E1494" s="175"/>
      <c r="H1494" s="175"/>
      <c r="I1494" s="175"/>
      <c r="J1494" s="202"/>
      <c r="K1494" s="198"/>
    </row>
    <row r="1495" spans="3:11" ht="15" customHeight="1" x14ac:dyDescent="0.25">
      <c r="C1495" s="175"/>
      <c r="E1495" s="175"/>
      <c r="H1495" s="175"/>
      <c r="I1495" s="175"/>
      <c r="J1495" s="202"/>
      <c r="K1495" s="198"/>
    </row>
    <row r="1496" spans="3:11" ht="15" customHeight="1" x14ac:dyDescent="0.25">
      <c r="C1496" s="175"/>
      <c r="E1496" s="175"/>
      <c r="H1496" s="175"/>
      <c r="I1496" s="175"/>
      <c r="J1496" s="202"/>
      <c r="K1496" s="198"/>
    </row>
    <row r="1497" spans="3:11" ht="15" customHeight="1" x14ac:dyDescent="0.25">
      <c r="C1497" s="175"/>
      <c r="E1497" s="175"/>
      <c r="H1497" s="175"/>
      <c r="I1497" s="175"/>
      <c r="J1497" s="202"/>
      <c r="K1497" s="198"/>
    </row>
    <row r="1498" spans="3:11" ht="15" customHeight="1" x14ac:dyDescent="0.25">
      <c r="C1498" s="175"/>
      <c r="E1498" s="175"/>
      <c r="H1498" s="175"/>
      <c r="I1498" s="175"/>
      <c r="J1498" s="202"/>
      <c r="K1498" s="198"/>
    </row>
    <row r="1499" spans="3:11" ht="15" customHeight="1" x14ac:dyDescent="0.25">
      <c r="C1499" s="175"/>
      <c r="E1499" s="175"/>
      <c r="H1499" s="175"/>
      <c r="I1499" s="175"/>
      <c r="J1499" s="202"/>
      <c r="K1499" s="198"/>
    </row>
    <row r="1500" spans="3:11" ht="15" customHeight="1" x14ac:dyDescent="0.25">
      <c r="C1500" s="175"/>
      <c r="E1500" s="175"/>
      <c r="H1500" s="175"/>
      <c r="I1500" s="175"/>
      <c r="J1500" s="202"/>
      <c r="K1500" s="198"/>
    </row>
    <row r="1501" spans="3:11" ht="15" customHeight="1" x14ac:dyDescent="0.25">
      <c r="C1501" s="175"/>
      <c r="E1501" s="175"/>
      <c r="H1501" s="175"/>
      <c r="I1501" s="175"/>
      <c r="J1501" s="202"/>
      <c r="K1501" s="198"/>
    </row>
    <row r="1502" spans="3:11" ht="15" customHeight="1" x14ac:dyDescent="0.25">
      <c r="C1502" s="175"/>
      <c r="E1502" s="175"/>
      <c r="H1502" s="175"/>
      <c r="I1502" s="175"/>
      <c r="J1502" s="202"/>
      <c r="K1502" s="198"/>
    </row>
    <row r="1503" spans="3:11" ht="15" customHeight="1" x14ac:dyDescent="0.25">
      <c r="C1503" s="175"/>
      <c r="E1503" s="175"/>
      <c r="H1503" s="175"/>
      <c r="I1503" s="175"/>
      <c r="J1503" s="202"/>
      <c r="K1503" s="198"/>
    </row>
    <row r="1504" spans="3:11" ht="15" customHeight="1" x14ac:dyDescent="0.25">
      <c r="C1504" s="175"/>
      <c r="E1504" s="175"/>
      <c r="H1504" s="175"/>
      <c r="I1504" s="175"/>
      <c r="J1504" s="202"/>
      <c r="K1504" s="198"/>
    </row>
    <row r="1505" spans="3:11" ht="15" customHeight="1" x14ac:dyDescent="0.25">
      <c r="C1505" s="175"/>
      <c r="E1505" s="175"/>
      <c r="H1505" s="175"/>
      <c r="I1505" s="175"/>
      <c r="J1505" s="202"/>
      <c r="K1505" s="198"/>
    </row>
    <row r="1506" spans="3:11" ht="15" customHeight="1" x14ac:dyDescent="0.25">
      <c r="C1506" s="175"/>
      <c r="E1506" s="175"/>
      <c r="H1506" s="175"/>
      <c r="I1506" s="175"/>
      <c r="J1506" s="202"/>
      <c r="K1506" s="198"/>
    </row>
    <row r="1507" spans="3:11" ht="15" customHeight="1" x14ac:dyDescent="0.25">
      <c r="C1507" s="175"/>
      <c r="E1507" s="175"/>
      <c r="H1507" s="175"/>
      <c r="I1507" s="175"/>
      <c r="J1507" s="202"/>
      <c r="K1507" s="198"/>
    </row>
    <row r="1508" spans="3:11" ht="15" customHeight="1" x14ac:dyDescent="0.25">
      <c r="C1508" s="175"/>
      <c r="E1508" s="175"/>
      <c r="H1508" s="175"/>
      <c r="I1508" s="175"/>
      <c r="J1508" s="202"/>
      <c r="K1508" s="198"/>
    </row>
    <row r="1509" spans="3:11" ht="15" customHeight="1" x14ac:dyDescent="0.25">
      <c r="C1509" s="175"/>
      <c r="E1509" s="175"/>
      <c r="H1509" s="175"/>
      <c r="I1509" s="175"/>
      <c r="J1509" s="202"/>
      <c r="K1509" s="198"/>
    </row>
    <row r="1510" spans="3:11" ht="15" customHeight="1" x14ac:dyDescent="0.25">
      <c r="C1510" s="175"/>
      <c r="E1510" s="175"/>
      <c r="H1510" s="175"/>
      <c r="I1510" s="175"/>
      <c r="J1510" s="202"/>
      <c r="K1510" s="198"/>
    </row>
    <row r="1511" spans="3:11" ht="15" customHeight="1" x14ac:dyDescent="0.25">
      <c r="C1511" s="175"/>
      <c r="E1511" s="175"/>
      <c r="H1511" s="175"/>
      <c r="I1511" s="175"/>
      <c r="J1511" s="202"/>
      <c r="K1511" s="198"/>
    </row>
    <row r="1512" spans="3:11" ht="15" customHeight="1" x14ac:dyDescent="0.25">
      <c r="C1512" s="175"/>
      <c r="E1512" s="175"/>
      <c r="H1512" s="175"/>
      <c r="I1512" s="175"/>
      <c r="J1512" s="202"/>
      <c r="K1512" s="198"/>
    </row>
    <row r="1513" spans="3:11" ht="15" customHeight="1" x14ac:dyDescent="0.25">
      <c r="C1513" s="175"/>
      <c r="E1513" s="175"/>
      <c r="H1513" s="175"/>
      <c r="I1513" s="175"/>
      <c r="J1513" s="202"/>
      <c r="K1513" s="198"/>
    </row>
    <row r="1514" spans="3:11" ht="15" customHeight="1" x14ac:dyDescent="0.25">
      <c r="C1514" s="175"/>
      <c r="E1514" s="175"/>
      <c r="H1514" s="175"/>
      <c r="I1514" s="175"/>
      <c r="J1514" s="202"/>
      <c r="K1514" s="198"/>
    </row>
    <row r="1515" spans="3:11" ht="15" customHeight="1" x14ac:dyDescent="0.25">
      <c r="C1515" s="175"/>
      <c r="E1515" s="175"/>
      <c r="H1515" s="175"/>
      <c r="I1515" s="175"/>
      <c r="J1515" s="202"/>
      <c r="K1515" s="198"/>
    </row>
    <row r="1516" spans="3:11" ht="15" customHeight="1" x14ac:dyDescent="0.25">
      <c r="C1516" s="175"/>
      <c r="E1516" s="175"/>
      <c r="H1516" s="175"/>
      <c r="I1516" s="175"/>
      <c r="J1516" s="202"/>
      <c r="K1516" s="198"/>
    </row>
    <row r="1517" spans="3:11" ht="15" customHeight="1" x14ac:dyDescent="0.25">
      <c r="C1517" s="175"/>
      <c r="E1517" s="175"/>
      <c r="H1517" s="175"/>
      <c r="I1517" s="175"/>
      <c r="J1517" s="202"/>
      <c r="K1517" s="198"/>
    </row>
    <row r="1518" spans="3:11" ht="15" customHeight="1" x14ac:dyDescent="0.25">
      <c r="C1518" s="175"/>
      <c r="E1518" s="175"/>
      <c r="H1518" s="175"/>
      <c r="I1518" s="175"/>
      <c r="J1518" s="202"/>
      <c r="K1518" s="198"/>
    </row>
    <row r="1519" spans="3:11" ht="15" customHeight="1" x14ac:dyDescent="0.25">
      <c r="C1519" s="175"/>
      <c r="E1519" s="175"/>
      <c r="H1519" s="175"/>
      <c r="I1519" s="175"/>
      <c r="J1519" s="202"/>
      <c r="K1519" s="198"/>
    </row>
    <row r="1520" spans="3:11" ht="15" customHeight="1" x14ac:dyDescent="0.25">
      <c r="C1520" s="175"/>
      <c r="E1520" s="175"/>
      <c r="H1520" s="175"/>
      <c r="I1520" s="175"/>
      <c r="J1520" s="202"/>
      <c r="K1520" s="198"/>
    </row>
    <row r="1521" spans="3:11" ht="15" customHeight="1" x14ac:dyDescent="0.25">
      <c r="C1521" s="175"/>
      <c r="E1521" s="175"/>
      <c r="H1521" s="175"/>
      <c r="I1521" s="175"/>
      <c r="J1521" s="202"/>
      <c r="K1521" s="198"/>
    </row>
    <row r="1522" spans="3:11" ht="15" customHeight="1" x14ac:dyDescent="0.25">
      <c r="C1522" s="175"/>
      <c r="E1522" s="175"/>
      <c r="H1522" s="175"/>
      <c r="I1522" s="175"/>
      <c r="J1522" s="202"/>
      <c r="K1522" s="198"/>
    </row>
    <row r="1523" spans="3:11" ht="15" customHeight="1" x14ac:dyDescent="0.25">
      <c r="C1523" s="175"/>
      <c r="E1523" s="175"/>
      <c r="H1523" s="175"/>
      <c r="I1523" s="175"/>
      <c r="J1523" s="202"/>
      <c r="K1523" s="198"/>
    </row>
    <row r="1524" spans="3:11" ht="15" customHeight="1" x14ac:dyDescent="0.25">
      <c r="C1524" s="175"/>
      <c r="E1524" s="175"/>
      <c r="H1524" s="175"/>
      <c r="I1524" s="175"/>
      <c r="J1524" s="202"/>
      <c r="K1524" s="198"/>
    </row>
    <row r="1525" spans="3:11" ht="15" customHeight="1" x14ac:dyDescent="0.25">
      <c r="C1525" s="175"/>
      <c r="E1525" s="175"/>
      <c r="H1525" s="175"/>
      <c r="I1525" s="175"/>
      <c r="J1525" s="202"/>
      <c r="K1525" s="198"/>
    </row>
    <row r="1526" spans="3:11" ht="15" customHeight="1" x14ac:dyDescent="0.25">
      <c r="C1526" s="175"/>
      <c r="E1526" s="175"/>
      <c r="H1526" s="175"/>
      <c r="I1526" s="175"/>
      <c r="J1526" s="202"/>
      <c r="K1526" s="198"/>
    </row>
    <row r="1527" spans="3:11" ht="15" customHeight="1" x14ac:dyDescent="0.25">
      <c r="C1527" s="175"/>
      <c r="E1527" s="175"/>
      <c r="H1527" s="175"/>
      <c r="I1527" s="175"/>
      <c r="J1527" s="202"/>
      <c r="K1527" s="198"/>
    </row>
    <row r="1528" spans="3:11" ht="15" customHeight="1" x14ac:dyDescent="0.25">
      <c r="C1528" s="175"/>
      <c r="E1528" s="175"/>
      <c r="H1528" s="175"/>
      <c r="I1528" s="175"/>
      <c r="J1528" s="202"/>
      <c r="K1528" s="198"/>
    </row>
    <row r="1529" spans="3:11" ht="15" customHeight="1" x14ac:dyDescent="0.25">
      <c r="C1529" s="175"/>
      <c r="E1529" s="175"/>
      <c r="H1529" s="175"/>
      <c r="I1529" s="175"/>
      <c r="J1529" s="202"/>
      <c r="K1529" s="198"/>
    </row>
    <row r="1530" spans="3:11" ht="15" customHeight="1" x14ac:dyDescent="0.25">
      <c r="C1530" s="175"/>
      <c r="E1530" s="175"/>
      <c r="H1530" s="175"/>
      <c r="I1530" s="175"/>
      <c r="J1530" s="202"/>
      <c r="K1530" s="198"/>
    </row>
    <row r="1531" spans="3:11" ht="15" customHeight="1" x14ac:dyDescent="0.25">
      <c r="C1531" s="175"/>
      <c r="E1531" s="175"/>
      <c r="H1531" s="175"/>
      <c r="I1531" s="175"/>
      <c r="J1531" s="202"/>
      <c r="K1531" s="198"/>
    </row>
    <row r="1532" spans="3:11" ht="15" customHeight="1" x14ac:dyDescent="0.25">
      <c r="C1532" s="175"/>
      <c r="E1532" s="175"/>
      <c r="H1532" s="175"/>
      <c r="I1532" s="175"/>
      <c r="J1532" s="202"/>
      <c r="K1532" s="198"/>
    </row>
    <row r="1533" spans="3:11" ht="15" customHeight="1" x14ac:dyDescent="0.25">
      <c r="C1533" s="175"/>
      <c r="E1533" s="175"/>
      <c r="H1533" s="175"/>
      <c r="I1533" s="175"/>
      <c r="J1533" s="202"/>
      <c r="K1533" s="198"/>
    </row>
    <row r="1534" spans="3:11" ht="15" customHeight="1" x14ac:dyDescent="0.25">
      <c r="C1534" s="175"/>
      <c r="E1534" s="175"/>
      <c r="H1534" s="175"/>
      <c r="I1534" s="175"/>
      <c r="J1534" s="202"/>
      <c r="K1534" s="198"/>
    </row>
    <row r="1535" spans="3:11" ht="15" customHeight="1" x14ac:dyDescent="0.25">
      <c r="C1535" s="175"/>
      <c r="E1535" s="175"/>
      <c r="H1535" s="175"/>
      <c r="I1535" s="175"/>
      <c r="J1535" s="202"/>
      <c r="K1535" s="198"/>
    </row>
    <row r="1536" spans="3:11" ht="15" customHeight="1" x14ac:dyDescent="0.25">
      <c r="C1536" s="175"/>
      <c r="E1536" s="175"/>
      <c r="H1536" s="175"/>
      <c r="I1536" s="175"/>
      <c r="J1536" s="202"/>
      <c r="K1536" s="198"/>
    </row>
    <row r="1537" spans="3:11" ht="15" customHeight="1" x14ac:dyDescent="0.25">
      <c r="C1537" s="175"/>
      <c r="E1537" s="175"/>
      <c r="H1537" s="175"/>
      <c r="I1537" s="175"/>
      <c r="J1537" s="202"/>
      <c r="K1537" s="198"/>
    </row>
    <row r="1538" spans="3:11" ht="15" customHeight="1" x14ac:dyDescent="0.25">
      <c r="C1538" s="175"/>
      <c r="E1538" s="175"/>
      <c r="H1538" s="175"/>
      <c r="I1538" s="175"/>
      <c r="J1538" s="202"/>
      <c r="K1538" s="198"/>
    </row>
    <row r="1539" spans="3:11" ht="15" customHeight="1" x14ac:dyDescent="0.25">
      <c r="C1539" s="175"/>
      <c r="E1539" s="175"/>
      <c r="H1539" s="175"/>
      <c r="I1539" s="175"/>
      <c r="J1539" s="202"/>
      <c r="K1539" s="198"/>
    </row>
    <row r="1540" spans="3:11" ht="15" customHeight="1" x14ac:dyDescent="0.25">
      <c r="C1540" s="175"/>
      <c r="E1540" s="175"/>
      <c r="H1540" s="175"/>
      <c r="I1540" s="175"/>
      <c r="J1540" s="202"/>
      <c r="K1540" s="198"/>
    </row>
    <row r="1541" spans="3:11" ht="15" customHeight="1" x14ac:dyDescent="0.25">
      <c r="C1541" s="175"/>
      <c r="E1541" s="175"/>
      <c r="H1541" s="175"/>
      <c r="I1541" s="175"/>
      <c r="J1541" s="202"/>
      <c r="K1541" s="198"/>
    </row>
    <row r="1542" spans="3:11" ht="15" customHeight="1" x14ac:dyDescent="0.25">
      <c r="C1542" s="175"/>
      <c r="E1542" s="175"/>
      <c r="H1542" s="175"/>
      <c r="I1542" s="175"/>
      <c r="J1542" s="202"/>
      <c r="K1542" s="198"/>
    </row>
    <row r="1543" spans="3:11" ht="15" customHeight="1" x14ac:dyDescent="0.25">
      <c r="C1543" s="175"/>
      <c r="E1543" s="175"/>
      <c r="H1543" s="175"/>
      <c r="I1543" s="175"/>
      <c r="J1543" s="202"/>
      <c r="K1543" s="198"/>
    </row>
    <row r="1544" spans="3:11" ht="15" customHeight="1" x14ac:dyDescent="0.25">
      <c r="C1544" s="175"/>
      <c r="E1544" s="175"/>
      <c r="H1544" s="175"/>
      <c r="I1544" s="175"/>
      <c r="J1544" s="202"/>
      <c r="K1544" s="198"/>
    </row>
    <row r="1545" spans="3:11" ht="15" customHeight="1" x14ac:dyDescent="0.25">
      <c r="C1545" s="175"/>
      <c r="E1545" s="175"/>
      <c r="H1545" s="175"/>
      <c r="I1545" s="175"/>
      <c r="J1545" s="202"/>
      <c r="K1545" s="198"/>
    </row>
    <row r="1546" spans="3:11" ht="15" customHeight="1" x14ac:dyDescent="0.25">
      <c r="C1546" s="175"/>
      <c r="E1546" s="175"/>
      <c r="H1546" s="175"/>
      <c r="I1546" s="175"/>
      <c r="J1546" s="202"/>
      <c r="K1546" s="198"/>
    </row>
    <row r="1547" spans="3:11" ht="15" customHeight="1" x14ac:dyDescent="0.25">
      <c r="C1547" s="175"/>
      <c r="E1547" s="175"/>
      <c r="H1547" s="175"/>
      <c r="I1547" s="175"/>
      <c r="J1547" s="202"/>
      <c r="K1547" s="198"/>
    </row>
    <row r="1548" spans="3:11" ht="15" customHeight="1" x14ac:dyDescent="0.25">
      <c r="C1548" s="175"/>
      <c r="E1548" s="175"/>
      <c r="H1548" s="175"/>
      <c r="I1548" s="175"/>
      <c r="J1548" s="202"/>
      <c r="K1548" s="198"/>
    </row>
    <row r="1549" spans="3:11" ht="15" customHeight="1" x14ac:dyDescent="0.25">
      <c r="C1549" s="175"/>
      <c r="E1549" s="175"/>
      <c r="H1549" s="175"/>
      <c r="I1549" s="175"/>
      <c r="J1549" s="202"/>
      <c r="K1549" s="198"/>
    </row>
    <row r="1550" spans="3:11" ht="15" customHeight="1" x14ac:dyDescent="0.25">
      <c r="C1550" s="175"/>
      <c r="E1550" s="175"/>
      <c r="H1550" s="175"/>
      <c r="I1550" s="175"/>
      <c r="J1550" s="202"/>
      <c r="K1550" s="198"/>
    </row>
    <row r="1551" spans="3:11" ht="15" customHeight="1" x14ac:dyDescent="0.25">
      <c r="C1551" s="175"/>
      <c r="E1551" s="175"/>
      <c r="H1551" s="175"/>
      <c r="I1551" s="175"/>
      <c r="J1551" s="202"/>
      <c r="K1551" s="198"/>
    </row>
    <row r="1552" spans="3:11" ht="15" customHeight="1" x14ac:dyDescent="0.25">
      <c r="C1552" s="175"/>
      <c r="E1552" s="175"/>
      <c r="H1552" s="175"/>
      <c r="I1552" s="175"/>
      <c r="J1552" s="202"/>
      <c r="K1552" s="198"/>
    </row>
    <row r="1553" spans="3:11" ht="15" customHeight="1" x14ac:dyDescent="0.25">
      <c r="C1553" s="175"/>
      <c r="E1553" s="175"/>
      <c r="H1553" s="175"/>
      <c r="I1553" s="175"/>
      <c r="J1553" s="202"/>
      <c r="K1553" s="198"/>
    </row>
    <row r="1554" spans="3:11" ht="15" customHeight="1" x14ac:dyDescent="0.25">
      <c r="C1554" s="175"/>
      <c r="E1554" s="175"/>
      <c r="H1554" s="175"/>
      <c r="I1554" s="175"/>
      <c r="J1554" s="202"/>
      <c r="K1554" s="198"/>
    </row>
    <row r="1555" spans="3:11" ht="15" customHeight="1" x14ac:dyDescent="0.25">
      <c r="C1555" s="175"/>
      <c r="E1555" s="175"/>
      <c r="H1555" s="175"/>
      <c r="I1555" s="175"/>
      <c r="J1555" s="202"/>
      <c r="K1555" s="198"/>
    </row>
    <row r="1556" spans="3:11" ht="15" customHeight="1" x14ac:dyDescent="0.25">
      <c r="C1556" s="175"/>
      <c r="E1556" s="175"/>
      <c r="H1556" s="175"/>
      <c r="I1556" s="175"/>
      <c r="J1556" s="202"/>
      <c r="K1556" s="198"/>
    </row>
    <row r="1557" spans="3:11" ht="15" customHeight="1" x14ac:dyDescent="0.25">
      <c r="C1557" s="175"/>
      <c r="E1557" s="175"/>
      <c r="H1557" s="175"/>
      <c r="I1557" s="175"/>
      <c r="J1557" s="202"/>
      <c r="K1557" s="198"/>
    </row>
    <row r="1558" spans="3:11" ht="15" customHeight="1" x14ac:dyDescent="0.25">
      <c r="C1558" s="175"/>
      <c r="E1558" s="175"/>
      <c r="H1558" s="175"/>
      <c r="I1558" s="175"/>
      <c r="J1558" s="202"/>
      <c r="K1558" s="198"/>
    </row>
    <row r="1559" spans="3:11" ht="15" customHeight="1" x14ac:dyDescent="0.25">
      <c r="C1559" s="175"/>
      <c r="E1559" s="175"/>
      <c r="H1559" s="175"/>
      <c r="I1559" s="175"/>
      <c r="J1559" s="202"/>
      <c r="K1559" s="198"/>
    </row>
    <row r="1560" spans="3:11" ht="15" customHeight="1" x14ac:dyDescent="0.25">
      <c r="C1560" s="175"/>
      <c r="E1560" s="175"/>
      <c r="H1560" s="175"/>
      <c r="I1560" s="175"/>
      <c r="J1560" s="202"/>
      <c r="K1560" s="198"/>
    </row>
    <row r="1561" spans="3:11" ht="15" customHeight="1" x14ac:dyDescent="0.25">
      <c r="C1561" s="175"/>
      <c r="E1561" s="175"/>
      <c r="H1561" s="175"/>
      <c r="I1561" s="175"/>
      <c r="J1561" s="202"/>
      <c r="K1561" s="198"/>
    </row>
    <row r="1562" spans="3:11" ht="15" customHeight="1" x14ac:dyDescent="0.25">
      <c r="C1562" s="175"/>
      <c r="E1562" s="175"/>
      <c r="H1562" s="175"/>
      <c r="I1562" s="175"/>
      <c r="J1562" s="202"/>
      <c r="K1562" s="198"/>
    </row>
    <row r="1563" spans="3:11" ht="15" customHeight="1" x14ac:dyDescent="0.25">
      <c r="C1563" s="175"/>
      <c r="E1563" s="175"/>
      <c r="H1563" s="175"/>
      <c r="I1563" s="175"/>
      <c r="J1563" s="202"/>
      <c r="K1563" s="198"/>
    </row>
    <row r="1564" spans="3:11" ht="15" customHeight="1" x14ac:dyDescent="0.25">
      <c r="C1564" s="175"/>
      <c r="E1564" s="175"/>
      <c r="H1564" s="175"/>
      <c r="I1564" s="175"/>
      <c r="J1564" s="202"/>
      <c r="K1564" s="198"/>
    </row>
    <row r="1565" spans="3:11" ht="15" customHeight="1" x14ac:dyDescent="0.25">
      <c r="C1565" s="175"/>
      <c r="E1565" s="175"/>
      <c r="H1565" s="175"/>
      <c r="I1565" s="175"/>
      <c r="J1565" s="202"/>
      <c r="K1565" s="198"/>
    </row>
    <row r="1566" spans="3:11" ht="15" customHeight="1" x14ac:dyDescent="0.25">
      <c r="C1566" s="175"/>
      <c r="E1566" s="175"/>
      <c r="H1566" s="175"/>
      <c r="I1566" s="175"/>
      <c r="J1566" s="202"/>
      <c r="K1566" s="198"/>
    </row>
    <row r="1567" spans="3:11" ht="15" customHeight="1" x14ac:dyDescent="0.25">
      <c r="C1567" s="175"/>
      <c r="E1567" s="175"/>
      <c r="H1567" s="175"/>
      <c r="I1567" s="175"/>
      <c r="J1567" s="202"/>
      <c r="K1567" s="198"/>
    </row>
    <row r="1568" spans="3:11" ht="15" customHeight="1" x14ac:dyDescent="0.25">
      <c r="C1568" s="175"/>
      <c r="E1568" s="175"/>
      <c r="H1568" s="175"/>
      <c r="I1568" s="175"/>
      <c r="J1568" s="202"/>
      <c r="K1568" s="198"/>
    </row>
    <row r="1569" spans="3:11" ht="15" customHeight="1" x14ac:dyDescent="0.25">
      <c r="C1569" s="175"/>
      <c r="E1569" s="175"/>
      <c r="H1569" s="175"/>
      <c r="I1569" s="175"/>
      <c r="J1569" s="202"/>
      <c r="K1569" s="198"/>
    </row>
    <row r="1570" spans="3:11" ht="15" customHeight="1" x14ac:dyDescent="0.25">
      <c r="C1570" s="175"/>
      <c r="E1570" s="175"/>
      <c r="H1570" s="175"/>
      <c r="I1570" s="175"/>
      <c r="J1570" s="202"/>
      <c r="K1570" s="198"/>
    </row>
    <row r="1571" spans="3:11" ht="15" customHeight="1" x14ac:dyDescent="0.25">
      <c r="C1571" s="175"/>
      <c r="E1571" s="175"/>
      <c r="H1571" s="175"/>
      <c r="I1571" s="175"/>
      <c r="J1571" s="202"/>
      <c r="K1571" s="198"/>
    </row>
    <row r="1572" spans="3:11" ht="15" customHeight="1" x14ac:dyDescent="0.25">
      <c r="C1572" s="175"/>
      <c r="E1572" s="175"/>
      <c r="H1572" s="175"/>
      <c r="I1572" s="175"/>
      <c r="J1572" s="202"/>
      <c r="K1572" s="198"/>
    </row>
    <row r="1573" spans="3:11" ht="15" customHeight="1" x14ac:dyDescent="0.25">
      <c r="C1573" s="175"/>
      <c r="E1573" s="175"/>
      <c r="H1573" s="175"/>
      <c r="I1573" s="175"/>
      <c r="J1573" s="202"/>
      <c r="K1573" s="198"/>
    </row>
    <row r="1574" spans="3:11" ht="15" customHeight="1" x14ac:dyDescent="0.25">
      <c r="C1574" s="175"/>
      <c r="E1574" s="175"/>
      <c r="H1574" s="175"/>
      <c r="I1574" s="175"/>
      <c r="J1574" s="202"/>
      <c r="K1574" s="198"/>
    </row>
    <row r="1575" spans="3:11" ht="15" customHeight="1" x14ac:dyDescent="0.25">
      <c r="C1575" s="175"/>
      <c r="E1575" s="175"/>
      <c r="H1575" s="175"/>
      <c r="I1575" s="175"/>
      <c r="J1575" s="202"/>
      <c r="K1575" s="198"/>
    </row>
    <row r="1576" spans="3:11" ht="15" customHeight="1" x14ac:dyDescent="0.25">
      <c r="C1576" s="175"/>
      <c r="E1576" s="175"/>
      <c r="H1576" s="175"/>
      <c r="I1576" s="175"/>
      <c r="J1576" s="202"/>
      <c r="K1576" s="198"/>
    </row>
    <row r="1577" spans="3:11" ht="15" customHeight="1" x14ac:dyDescent="0.25">
      <c r="C1577" s="175"/>
      <c r="E1577" s="175"/>
      <c r="H1577" s="175"/>
      <c r="I1577" s="175"/>
      <c r="J1577" s="202"/>
      <c r="K1577" s="198"/>
    </row>
    <row r="1578" spans="3:11" ht="15" customHeight="1" x14ac:dyDescent="0.25">
      <c r="C1578" s="175"/>
      <c r="E1578" s="175"/>
      <c r="H1578" s="175"/>
      <c r="I1578" s="175"/>
      <c r="J1578" s="202"/>
      <c r="K1578" s="198"/>
    </row>
    <row r="1579" spans="3:11" ht="15" customHeight="1" x14ac:dyDescent="0.25">
      <c r="C1579" s="175"/>
      <c r="E1579" s="175"/>
      <c r="H1579" s="175"/>
      <c r="I1579" s="175"/>
      <c r="J1579" s="202"/>
      <c r="K1579" s="198"/>
    </row>
    <row r="1580" spans="3:11" ht="15" customHeight="1" x14ac:dyDescent="0.25">
      <c r="C1580" s="175"/>
      <c r="E1580" s="175"/>
      <c r="H1580" s="175"/>
      <c r="I1580" s="175"/>
      <c r="J1580" s="202"/>
      <c r="K1580" s="198"/>
    </row>
    <row r="1581" spans="3:11" ht="15" customHeight="1" x14ac:dyDescent="0.25">
      <c r="C1581" s="175"/>
      <c r="E1581" s="175"/>
      <c r="H1581" s="175"/>
      <c r="I1581" s="175"/>
      <c r="J1581" s="202"/>
      <c r="K1581" s="198"/>
    </row>
    <row r="1582" spans="3:11" ht="15" customHeight="1" x14ac:dyDescent="0.25">
      <c r="C1582" s="175"/>
      <c r="E1582" s="175"/>
      <c r="H1582" s="175"/>
      <c r="I1582" s="175"/>
      <c r="J1582" s="202"/>
      <c r="K1582" s="198"/>
    </row>
    <row r="1583" spans="3:11" ht="15" customHeight="1" x14ac:dyDescent="0.25">
      <c r="C1583" s="175"/>
      <c r="E1583" s="175"/>
      <c r="H1583" s="175"/>
      <c r="I1583" s="175"/>
      <c r="J1583" s="202"/>
      <c r="K1583" s="198"/>
    </row>
    <row r="1584" spans="3:11" ht="15" customHeight="1" x14ac:dyDescent="0.25">
      <c r="C1584" s="175"/>
      <c r="E1584" s="175"/>
      <c r="H1584" s="175"/>
      <c r="I1584" s="175"/>
      <c r="J1584" s="202"/>
      <c r="K1584" s="198"/>
    </row>
    <row r="1585" spans="3:11" ht="15" customHeight="1" x14ac:dyDescent="0.25">
      <c r="C1585" s="175"/>
      <c r="E1585" s="175"/>
      <c r="H1585" s="175"/>
      <c r="I1585" s="175"/>
      <c r="J1585" s="202"/>
      <c r="K1585" s="198"/>
    </row>
    <row r="1586" spans="3:11" ht="15" customHeight="1" x14ac:dyDescent="0.25">
      <c r="C1586" s="175"/>
      <c r="E1586" s="175"/>
      <c r="H1586" s="175"/>
      <c r="I1586" s="175"/>
      <c r="J1586" s="202"/>
      <c r="K1586" s="198"/>
    </row>
    <row r="1587" spans="3:11" ht="15" customHeight="1" x14ac:dyDescent="0.25">
      <c r="C1587" s="175"/>
      <c r="E1587" s="175"/>
      <c r="H1587" s="175"/>
      <c r="I1587" s="175"/>
      <c r="J1587" s="202"/>
      <c r="K1587" s="198"/>
    </row>
    <row r="1588" spans="3:11" ht="15" customHeight="1" x14ac:dyDescent="0.25">
      <c r="C1588" s="175"/>
      <c r="E1588" s="175"/>
      <c r="H1588" s="175"/>
      <c r="I1588" s="175"/>
      <c r="J1588" s="202"/>
      <c r="K1588" s="198"/>
    </row>
    <row r="1589" spans="3:11" ht="15" customHeight="1" x14ac:dyDescent="0.25">
      <c r="C1589" s="175"/>
      <c r="E1589" s="175"/>
      <c r="H1589" s="175"/>
      <c r="I1589" s="175"/>
      <c r="J1589" s="202"/>
      <c r="K1589" s="198"/>
    </row>
    <row r="1590" spans="3:11" ht="15" customHeight="1" x14ac:dyDescent="0.25">
      <c r="C1590" s="175"/>
      <c r="E1590" s="175"/>
      <c r="H1590" s="175"/>
      <c r="I1590" s="175"/>
      <c r="J1590" s="202"/>
      <c r="K1590" s="198"/>
    </row>
    <row r="1591" spans="3:11" ht="15" customHeight="1" x14ac:dyDescent="0.25">
      <c r="C1591" s="175"/>
      <c r="E1591" s="175"/>
      <c r="H1591" s="175"/>
      <c r="I1591" s="175"/>
      <c r="J1591" s="202"/>
      <c r="K1591" s="198"/>
    </row>
    <row r="1592" spans="3:11" ht="15" customHeight="1" x14ac:dyDescent="0.25">
      <c r="C1592" s="175"/>
      <c r="E1592" s="175"/>
      <c r="H1592" s="175"/>
      <c r="I1592" s="175"/>
      <c r="J1592" s="202"/>
      <c r="K1592" s="198"/>
    </row>
    <row r="1593" spans="3:11" ht="15" customHeight="1" x14ac:dyDescent="0.25">
      <c r="C1593" s="175"/>
      <c r="E1593" s="175"/>
      <c r="H1593" s="175"/>
      <c r="I1593" s="175"/>
      <c r="J1593" s="202"/>
      <c r="K1593" s="198"/>
    </row>
    <row r="1594" spans="3:11" ht="15" customHeight="1" x14ac:dyDescent="0.25">
      <c r="C1594" s="175"/>
      <c r="E1594" s="175"/>
      <c r="H1594" s="175"/>
      <c r="I1594" s="175"/>
      <c r="J1594" s="202"/>
      <c r="K1594" s="198"/>
    </row>
    <row r="1595" spans="3:11" ht="15" customHeight="1" x14ac:dyDescent="0.25">
      <c r="C1595" s="175"/>
      <c r="E1595" s="175"/>
      <c r="H1595" s="175"/>
      <c r="I1595" s="175"/>
      <c r="J1595" s="202"/>
      <c r="K1595" s="198"/>
    </row>
    <row r="1596" spans="3:11" ht="15" customHeight="1" x14ac:dyDescent="0.25">
      <c r="C1596" s="175"/>
      <c r="E1596" s="175"/>
      <c r="H1596" s="175"/>
      <c r="I1596" s="175"/>
      <c r="J1596" s="202"/>
      <c r="K1596" s="198"/>
    </row>
    <row r="1597" spans="3:11" ht="15" customHeight="1" x14ac:dyDescent="0.25">
      <c r="C1597" s="175"/>
      <c r="E1597" s="175"/>
      <c r="H1597" s="175"/>
      <c r="I1597" s="175"/>
      <c r="J1597" s="202"/>
      <c r="K1597" s="198"/>
    </row>
    <row r="1598" spans="3:11" ht="15" customHeight="1" x14ac:dyDescent="0.25">
      <c r="C1598" s="175"/>
      <c r="E1598" s="175"/>
      <c r="H1598" s="175"/>
      <c r="I1598" s="175"/>
      <c r="J1598" s="202"/>
      <c r="K1598" s="198"/>
    </row>
    <row r="1599" spans="3:11" ht="15" customHeight="1" x14ac:dyDescent="0.25">
      <c r="C1599" s="175"/>
      <c r="E1599" s="175"/>
      <c r="H1599" s="175"/>
      <c r="I1599" s="175"/>
      <c r="J1599" s="202"/>
      <c r="K1599" s="198"/>
    </row>
    <row r="1600" spans="3:11" ht="15" customHeight="1" x14ac:dyDescent="0.25">
      <c r="C1600" s="175"/>
      <c r="E1600" s="175"/>
      <c r="H1600" s="175"/>
      <c r="I1600" s="175"/>
      <c r="J1600" s="202"/>
      <c r="K1600" s="198"/>
    </row>
    <row r="1601" spans="3:11" ht="15" customHeight="1" x14ac:dyDescent="0.25">
      <c r="C1601" s="175"/>
      <c r="E1601" s="175"/>
      <c r="H1601" s="175"/>
      <c r="I1601" s="175"/>
      <c r="J1601" s="202"/>
      <c r="K1601" s="198"/>
    </row>
    <row r="1602" spans="3:11" ht="15" customHeight="1" x14ac:dyDescent="0.25">
      <c r="C1602" s="175"/>
      <c r="E1602" s="175"/>
      <c r="H1602" s="175"/>
      <c r="I1602" s="175"/>
      <c r="J1602" s="202"/>
      <c r="K1602" s="198"/>
    </row>
    <row r="1603" spans="3:11" ht="15" customHeight="1" x14ac:dyDescent="0.25">
      <c r="C1603" s="175"/>
      <c r="E1603" s="175"/>
      <c r="H1603" s="175"/>
      <c r="I1603" s="175"/>
      <c r="J1603" s="202"/>
      <c r="K1603" s="198"/>
    </row>
    <row r="1604" spans="3:11" ht="15" customHeight="1" x14ac:dyDescent="0.25">
      <c r="C1604" s="175"/>
      <c r="E1604" s="175"/>
      <c r="H1604" s="175"/>
      <c r="I1604" s="175"/>
      <c r="J1604" s="202"/>
      <c r="K1604" s="198"/>
    </row>
    <row r="1605" spans="3:11" ht="15" customHeight="1" x14ac:dyDescent="0.25">
      <c r="C1605" s="175"/>
      <c r="E1605" s="175"/>
      <c r="H1605" s="175"/>
      <c r="I1605" s="175"/>
      <c r="J1605" s="202"/>
      <c r="K1605" s="198"/>
    </row>
    <row r="1606" spans="3:11" ht="15" customHeight="1" x14ac:dyDescent="0.25">
      <c r="C1606" s="175"/>
      <c r="E1606" s="175"/>
      <c r="H1606" s="175"/>
      <c r="I1606" s="175"/>
      <c r="J1606" s="202"/>
      <c r="K1606" s="198"/>
    </row>
    <row r="1607" spans="3:11" ht="15" customHeight="1" x14ac:dyDescent="0.25">
      <c r="C1607" s="175"/>
      <c r="E1607" s="175"/>
      <c r="H1607" s="175"/>
      <c r="I1607" s="175"/>
      <c r="J1607" s="202"/>
      <c r="K1607" s="198"/>
    </row>
    <row r="1608" spans="3:11" ht="15" customHeight="1" x14ac:dyDescent="0.25">
      <c r="C1608" s="175"/>
      <c r="E1608" s="175"/>
      <c r="H1608" s="175"/>
      <c r="I1608" s="175"/>
      <c r="J1608" s="202"/>
      <c r="K1608" s="198"/>
    </row>
    <row r="1609" spans="3:11" ht="15" customHeight="1" x14ac:dyDescent="0.25">
      <c r="C1609" s="175"/>
      <c r="E1609" s="175"/>
      <c r="H1609" s="175"/>
      <c r="I1609" s="175"/>
      <c r="J1609" s="202"/>
      <c r="K1609" s="198"/>
    </row>
    <row r="1610" spans="3:11" ht="15" customHeight="1" x14ac:dyDescent="0.25">
      <c r="C1610" s="175"/>
      <c r="E1610" s="175"/>
      <c r="H1610" s="175"/>
      <c r="I1610" s="175"/>
      <c r="J1610" s="202"/>
      <c r="K1610" s="198"/>
    </row>
    <row r="1611" spans="3:11" ht="15" customHeight="1" x14ac:dyDescent="0.25">
      <c r="C1611" s="175"/>
      <c r="E1611" s="175"/>
      <c r="H1611" s="175"/>
      <c r="I1611" s="175"/>
      <c r="J1611" s="202"/>
      <c r="K1611" s="198"/>
    </row>
    <row r="1612" spans="3:11" ht="15" customHeight="1" x14ac:dyDescent="0.25">
      <c r="C1612" s="175"/>
      <c r="E1612" s="175"/>
      <c r="H1612" s="175"/>
      <c r="I1612" s="175"/>
      <c r="J1612" s="202"/>
      <c r="K1612" s="198"/>
    </row>
    <row r="1613" spans="3:11" ht="15" customHeight="1" x14ac:dyDescent="0.25">
      <c r="C1613" s="175"/>
      <c r="E1613" s="175"/>
      <c r="H1613" s="175"/>
      <c r="I1613" s="175"/>
      <c r="J1613" s="202"/>
      <c r="K1613" s="198"/>
    </row>
    <row r="1614" spans="3:11" ht="15" customHeight="1" x14ac:dyDescent="0.25">
      <c r="C1614" s="175"/>
      <c r="E1614" s="175"/>
      <c r="H1614" s="175"/>
      <c r="I1614" s="175"/>
      <c r="J1614" s="202"/>
      <c r="K1614" s="198"/>
    </row>
    <row r="1615" spans="3:11" ht="15" customHeight="1" x14ac:dyDescent="0.25">
      <c r="C1615" s="175"/>
      <c r="E1615" s="175"/>
      <c r="H1615" s="175"/>
      <c r="I1615" s="175"/>
      <c r="J1615" s="202"/>
      <c r="K1615" s="198"/>
    </row>
    <row r="1616" spans="3:11" ht="15" customHeight="1" x14ac:dyDescent="0.25">
      <c r="C1616" s="175"/>
      <c r="E1616" s="175"/>
      <c r="H1616" s="175"/>
      <c r="I1616" s="175"/>
      <c r="J1616" s="202"/>
      <c r="K1616" s="198"/>
    </row>
    <row r="1617" spans="3:11" ht="15" customHeight="1" x14ac:dyDescent="0.25">
      <c r="C1617" s="175"/>
      <c r="E1617" s="175"/>
      <c r="H1617" s="175"/>
      <c r="I1617" s="175"/>
      <c r="J1617" s="202"/>
      <c r="K1617" s="198"/>
    </row>
    <row r="1618" spans="3:11" ht="15" customHeight="1" x14ac:dyDescent="0.25">
      <c r="C1618" s="175"/>
      <c r="E1618" s="175"/>
      <c r="H1618" s="175"/>
      <c r="I1618" s="175"/>
      <c r="J1618" s="202"/>
      <c r="K1618" s="198"/>
    </row>
    <row r="1619" spans="3:11" ht="15" customHeight="1" x14ac:dyDescent="0.25">
      <c r="C1619" s="175"/>
      <c r="E1619" s="175"/>
      <c r="H1619" s="175"/>
      <c r="I1619" s="175"/>
      <c r="J1619" s="202"/>
      <c r="K1619" s="198"/>
    </row>
    <row r="1620" spans="3:11" ht="15" customHeight="1" x14ac:dyDescent="0.25">
      <c r="C1620" s="175"/>
      <c r="E1620" s="175"/>
      <c r="H1620" s="175"/>
      <c r="I1620" s="175"/>
      <c r="J1620" s="202"/>
      <c r="K1620" s="198"/>
    </row>
    <row r="1621" spans="3:11" ht="15" customHeight="1" x14ac:dyDescent="0.25">
      <c r="C1621" s="175"/>
      <c r="E1621" s="175"/>
      <c r="H1621" s="175"/>
      <c r="I1621" s="175"/>
      <c r="J1621" s="202"/>
      <c r="K1621" s="198"/>
    </row>
    <row r="1622" spans="3:11" ht="15" customHeight="1" x14ac:dyDescent="0.25">
      <c r="C1622" s="175"/>
      <c r="E1622" s="175"/>
      <c r="H1622" s="175"/>
      <c r="I1622" s="175"/>
      <c r="J1622" s="202"/>
      <c r="K1622" s="198"/>
    </row>
    <row r="1623" spans="3:11" ht="15" customHeight="1" x14ac:dyDescent="0.25">
      <c r="C1623" s="175"/>
      <c r="E1623" s="175"/>
      <c r="H1623" s="175"/>
      <c r="I1623" s="175"/>
      <c r="J1623" s="202"/>
      <c r="K1623" s="198"/>
    </row>
    <row r="1624" spans="3:11" ht="15" customHeight="1" x14ac:dyDescent="0.25">
      <c r="C1624" s="175"/>
      <c r="E1624" s="175"/>
      <c r="H1624" s="175"/>
      <c r="I1624" s="175"/>
      <c r="J1624" s="202"/>
      <c r="K1624" s="198"/>
    </row>
    <row r="1625" spans="3:11" ht="15" customHeight="1" x14ac:dyDescent="0.25">
      <c r="C1625" s="175"/>
      <c r="E1625" s="175"/>
      <c r="H1625" s="175"/>
      <c r="I1625" s="175"/>
      <c r="J1625" s="202"/>
      <c r="K1625" s="198"/>
    </row>
    <row r="1626" spans="3:11" ht="15" customHeight="1" x14ac:dyDescent="0.25">
      <c r="C1626" s="175"/>
      <c r="E1626" s="175"/>
      <c r="H1626" s="175"/>
      <c r="I1626" s="175"/>
      <c r="J1626" s="202"/>
      <c r="K1626" s="198"/>
    </row>
    <row r="1627" spans="3:11" ht="15" customHeight="1" x14ac:dyDescent="0.25">
      <c r="C1627" s="175"/>
      <c r="E1627" s="175"/>
      <c r="H1627" s="175"/>
      <c r="I1627" s="175"/>
      <c r="J1627" s="202"/>
      <c r="K1627" s="198"/>
    </row>
    <row r="1628" spans="3:11" ht="15" customHeight="1" x14ac:dyDescent="0.25">
      <c r="C1628" s="175"/>
      <c r="E1628" s="175"/>
      <c r="H1628" s="175"/>
      <c r="I1628" s="175"/>
      <c r="J1628" s="202"/>
      <c r="K1628" s="198"/>
    </row>
    <row r="1629" spans="3:11" ht="15" customHeight="1" x14ac:dyDescent="0.25">
      <c r="C1629" s="175"/>
      <c r="E1629" s="175"/>
      <c r="H1629" s="175"/>
      <c r="I1629" s="175"/>
      <c r="J1629" s="202"/>
      <c r="K1629" s="198"/>
    </row>
    <row r="1630" spans="3:11" ht="15" customHeight="1" x14ac:dyDescent="0.25">
      <c r="C1630" s="175"/>
      <c r="E1630" s="175"/>
      <c r="H1630" s="175"/>
      <c r="I1630" s="175"/>
      <c r="J1630" s="202"/>
      <c r="K1630" s="198"/>
    </row>
    <row r="1631" spans="3:11" ht="15" customHeight="1" x14ac:dyDescent="0.25">
      <c r="C1631" s="175"/>
      <c r="E1631" s="175"/>
      <c r="H1631" s="175"/>
      <c r="I1631" s="175"/>
      <c r="J1631" s="202"/>
      <c r="K1631" s="198"/>
    </row>
    <row r="1632" spans="3:11" ht="15" customHeight="1" x14ac:dyDescent="0.25">
      <c r="C1632" s="175"/>
      <c r="E1632" s="175"/>
      <c r="H1632" s="175"/>
      <c r="I1632" s="175"/>
      <c r="J1632" s="202"/>
      <c r="K1632" s="198"/>
    </row>
    <row r="1633" spans="3:11" ht="15" customHeight="1" x14ac:dyDescent="0.25">
      <c r="C1633" s="175"/>
      <c r="E1633" s="175"/>
      <c r="H1633" s="175"/>
      <c r="I1633" s="175"/>
      <c r="J1633" s="202"/>
      <c r="K1633" s="198"/>
    </row>
    <row r="1634" spans="3:11" ht="15" customHeight="1" x14ac:dyDescent="0.25">
      <c r="C1634" s="175"/>
      <c r="E1634" s="175"/>
      <c r="H1634" s="175"/>
      <c r="I1634" s="175"/>
      <c r="J1634" s="202"/>
      <c r="K1634" s="198"/>
    </row>
    <row r="1635" spans="3:11" ht="15" customHeight="1" x14ac:dyDescent="0.25">
      <c r="C1635" s="175"/>
      <c r="E1635" s="175"/>
      <c r="H1635" s="175"/>
      <c r="I1635" s="175"/>
      <c r="J1635" s="202"/>
      <c r="K1635" s="198"/>
    </row>
    <row r="1636" spans="3:11" ht="15" customHeight="1" x14ac:dyDescent="0.25">
      <c r="C1636" s="175"/>
      <c r="E1636" s="175"/>
      <c r="H1636" s="175"/>
      <c r="I1636" s="175"/>
      <c r="J1636" s="202"/>
      <c r="K1636" s="198"/>
    </row>
    <row r="1637" spans="3:11" ht="15" customHeight="1" x14ac:dyDescent="0.25">
      <c r="C1637" s="175"/>
      <c r="E1637" s="175"/>
      <c r="H1637" s="175"/>
      <c r="I1637" s="175"/>
      <c r="J1637" s="202"/>
      <c r="K1637" s="198"/>
    </row>
    <row r="1638" spans="3:11" ht="15" customHeight="1" x14ac:dyDescent="0.25">
      <c r="C1638" s="175"/>
      <c r="E1638" s="175"/>
      <c r="H1638" s="175"/>
      <c r="I1638" s="175"/>
      <c r="J1638" s="202"/>
      <c r="K1638" s="198"/>
    </row>
    <row r="1639" spans="3:11" ht="15" customHeight="1" x14ac:dyDescent="0.25">
      <c r="C1639" s="175"/>
      <c r="E1639" s="175"/>
      <c r="H1639" s="175"/>
      <c r="I1639" s="175"/>
      <c r="J1639" s="202"/>
      <c r="K1639" s="198"/>
    </row>
    <row r="1640" spans="3:11" ht="15" customHeight="1" x14ac:dyDescent="0.25">
      <c r="C1640" s="175"/>
      <c r="E1640" s="175"/>
      <c r="H1640" s="175"/>
      <c r="I1640" s="175"/>
      <c r="J1640" s="202"/>
      <c r="K1640" s="198"/>
    </row>
    <row r="1641" spans="3:11" ht="15" customHeight="1" x14ac:dyDescent="0.25">
      <c r="C1641" s="175"/>
      <c r="E1641" s="175"/>
      <c r="H1641" s="175"/>
      <c r="I1641" s="175"/>
      <c r="J1641" s="202"/>
      <c r="K1641" s="198"/>
    </row>
    <row r="1642" spans="3:11" ht="15" customHeight="1" x14ac:dyDescent="0.25">
      <c r="C1642" s="175"/>
      <c r="E1642" s="175"/>
      <c r="H1642" s="175"/>
      <c r="I1642" s="175"/>
      <c r="J1642" s="202"/>
      <c r="K1642" s="198"/>
    </row>
    <row r="1643" spans="3:11" ht="15" customHeight="1" x14ac:dyDescent="0.25">
      <c r="C1643" s="175"/>
      <c r="E1643" s="175"/>
      <c r="H1643" s="175"/>
      <c r="I1643" s="175"/>
      <c r="J1643" s="202"/>
      <c r="K1643" s="198"/>
    </row>
    <row r="1644" spans="3:11" ht="15" customHeight="1" x14ac:dyDescent="0.25">
      <c r="C1644" s="175"/>
      <c r="E1644" s="175"/>
      <c r="H1644" s="175"/>
      <c r="I1644" s="175"/>
      <c r="J1644" s="202"/>
      <c r="K1644" s="198"/>
    </row>
    <row r="1645" spans="3:11" ht="15" customHeight="1" x14ac:dyDescent="0.25">
      <c r="C1645" s="175"/>
      <c r="E1645" s="175"/>
      <c r="H1645" s="175"/>
      <c r="I1645" s="175"/>
      <c r="J1645" s="202"/>
      <c r="K1645" s="198"/>
    </row>
    <row r="1646" spans="3:11" ht="15" customHeight="1" x14ac:dyDescent="0.25">
      <c r="C1646" s="175"/>
      <c r="E1646" s="175"/>
      <c r="H1646" s="175"/>
      <c r="I1646" s="175"/>
      <c r="J1646" s="202"/>
      <c r="K1646" s="198"/>
    </row>
    <row r="1647" spans="3:11" ht="15" customHeight="1" x14ac:dyDescent="0.25">
      <c r="C1647" s="175"/>
      <c r="E1647" s="175"/>
      <c r="H1647" s="175"/>
      <c r="I1647" s="175"/>
      <c r="J1647" s="202"/>
      <c r="K1647" s="198"/>
    </row>
    <row r="1648" spans="3:11" ht="15" customHeight="1" x14ac:dyDescent="0.25">
      <c r="C1648" s="175"/>
      <c r="E1648" s="175"/>
      <c r="H1648" s="175"/>
      <c r="I1648" s="175"/>
      <c r="J1648" s="202"/>
      <c r="K1648" s="198"/>
    </row>
    <row r="1649" spans="3:11" ht="15" customHeight="1" x14ac:dyDescent="0.25">
      <c r="C1649" s="175"/>
      <c r="E1649" s="175"/>
      <c r="H1649" s="175"/>
      <c r="I1649" s="175"/>
      <c r="J1649" s="202"/>
      <c r="K1649" s="198"/>
    </row>
    <row r="1650" spans="3:11" ht="15" customHeight="1" x14ac:dyDescent="0.25">
      <c r="C1650" s="175"/>
      <c r="E1650" s="175"/>
      <c r="H1650" s="175"/>
      <c r="I1650" s="175"/>
      <c r="J1650" s="202"/>
      <c r="K1650" s="198"/>
    </row>
    <row r="1651" spans="3:11" ht="15" customHeight="1" x14ac:dyDescent="0.25">
      <c r="C1651" s="175"/>
      <c r="E1651" s="175"/>
      <c r="H1651" s="175"/>
      <c r="I1651" s="175"/>
      <c r="J1651" s="202"/>
      <c r="K1651" s="198"/>
    </row>
    <row r="1652" spans="3:11" ht="15" customHeight="1" x14ac:dyDescent="0.25">
      <c r="C1652" s="175"/>
      <c r="E1652" s="175"/>
      <c r="H1652" s="175"/>
      <c r="I1652" s="175"/>
      <c r="J1652" s="202"/>
      <c r="K1652" s="198"/>
    </row>
    <row r="1653" spans="3:11" ht="15" customHeight="1" x14ac:dyDescent="0.25">
      <c r="C1653" s="175"/>
      <c r="E1653" s="175"/>
      <c r="H1653" s="175"/>
      <c r="I1653" s="175"/>
      <c r="J1653" s="202"/>
      <c r="K1653" s="198"/>
    </row>
    <row r="1654" spans="3:11" ht="15" customHeight="1" x14ac:dyDescent="0.25">
      <c r="C1654" s="175"/>
      <c r="E1654" s="175"/>
      <c r="H1654" s="175"/>
      <c r="I1654" s="175"/>
      <c r="J1654" s="202"/>
      <c r="K1654" s="198"/>
    </row>
    <row r="1655" spans="3:11" ht="15" customHeight="1" x14ac:dyDescent="0.25">
      <c r="C1655" s="175"/>
      <c r="E1655" s="175"/>
      <c r="H1655" s="175"/>
      <c r="I1655" s="175"/>
      <c r="J1655" s="202"/>
      <c r="K1655" s="198"/>
    </row>
    <row r="1656" spans="3:11" ht="15" customHeight="1" x14ac:dyDescent="0.25">
      <c r="C1656" s="175"/>
      <c r="E1656" s="175"/>
      <c r="H1656" s="175"/>
      <c r="I1656" s="175"/>
      <c r="J1656" s="202"/>
      <c r="K1656" s="198"/>
    </row>
    <row r="1657" spans="3:11" ht="15" customHeight="1" x14ac:dyDescent="0.25">
      <c r="C1657" s="175"/>
      <c r="E1657" s="175"/>
      <c r="H1657" s="175"/>
      <c r="I1657" s="175"/>
      <c r="J1657" s="202"/>
      <c r="K1657" s="198"/>
    </row>
    <row r="1658" spans="3:11" ht="15" customHeight="1" x14ac:dyDescent="0.25">
      <c r="C1658" s="175"/>
      <c r="E1658" s="175"/>
      <c r="H1658" s="175"/>
      <c r="I1658" s="175"/>
      <c r="J1658" s="202"/>
      <c r="K1658" s="198"/>
    </row>
    <row r="1659" spans="3:11" ht="15" customHeight="1" x14ac:dyDescent="0.25">
      <c r="C1659" s="175"/>
      <c r="E1659" s="175"/>
      <c r="H1659" s="175"/>
      <c r="I1659" s="175"/>
      <c r="J1659" s="202"/>
      <c r="K1659" s="198"/>
    </row>
    <row r="1660" spans="3:11" ht="15" customHeight="1" x14ac:dyDescent="0.25">
      <c r="C1660" s="175"/>
      <c r="E1660" s="175"/>
      <c r="H1660" s="175"/>
      <c r="I1660" s="175"/>
      <c r="J1660" s="202"/>
      <c r="K1660" s="198"/>
    </row>
    <row r="1661" spans="3:11" ht="15" customHeight="1" x14ac:dyDescent="0.25">
      <c r="C1661" s="175"/>
      <c r="E1661" s="175"/>
      <c r="H1661" s="175"/>
      <c r="I1661" s="175"/>
      <c r="J1661" s="202"/>
      <c r="K1661" s="198"/>
    </row>
    <row r="1662" spans="3:11" ht="15" customHeight="1" x14ac:dyDescent="0.25">
      <c r="C1662" s="175"/>
      <c r="E1662" s="175"/>
      <c r="H1662" s="175"/>
      <c r="I1662" s="175"/>
      <c r="J1662" s="202"/>
      <c r="K1662" s="198"/>
    </row>
    <row r="1663" spans="3:11" ht="15" customHeight="1" x14ac:dyDescent="0.25">
      <c r="C1663" s="175"/>
      <c r="E1663" s="175"/>
      <c r="H1663" s="175"/>
      <c r="I1663" s="175"/>
      <c r="J1663" s="202"/>
      <c r="K1663" s="198"/>
    </row>
    <row r="1664" spans="3:11" ht="15" customHeight="1" x14ac:dyDescent="0.25">
      <c r="C1664" s="175"/>
      <c r="E1664" s="175"/>
      <c r="H1664" s="175"/>
      <c r="I1664" s="175"/>
      <c r="J1664" s="202"/>
      <c r="K1664" s="198"/>
    </row>
    <row r="1665" spans="3:11" ht="15" customHeight="1" x14ac:dyDescent="0.25">
      <c r="C1665" s="175"/>
      <c r="E1665" s="175"/>
      <c r="H1665" s="175"/>
      <c r="I1665" s="175"/>
      <c r="J1665" s="202"/>
      <c r="K1665" s="198"/>
    </row>
    <row r="1666" spans="3:11" ht="15" customHeight="1" x14ac:dyDescent="0.25">
      <c r="C1666" s="175"/>
      <c r="E1666" s="175"/>
      <c r="H1666" s="175"/>
      <c r="I1666" s="175"/>
      <c r="J1666" s="202"/>
      <c r="K1666" s="198"/>
    </row>
    <row r="1667" spans="3:11" ht="15" customHeight="1" x14ac:dyDescent="0.25">
      <c r="C1667" s="175"/>
      <c r="E1667" s="175"/>
      <c r="H1667" s="175"/>
      <c r="I1667" s="175"/>
      <c r="J1667" s="202"/>
      <c r="K1667" s="198"/>
    </row>
    <row r="1668" spans="3:11" ht="15" customHeight="1" x14ac:dyDescent="0.25">
      <c r="C1668" s="175"/>
      <c r="E1668" s="175"/>
      <c r="H1668" s="175"/>
      <c r="I1668" s="175"/>
      <c r="J1668" s="202"/>
      <c r="K1668" s="198"/>
    </row>
    <row r="1669" spans="3:11" ht="15" customHeight="1" x14ac:dyDescent="0.25">
      <c r="C1669" s="175"/>
      <c r="E1669" s="175"/>
      <c r="H1669" s="175"/>
      <c r="I1669" s="175"/>
      <c r="J1669" s="202"/>
      <c r="K1669" s="198"/>
    </row>
    <row r="1670" spans="3:11" ht="15" customHeight="1" x14ac:dyDescent="0.25">
      <c r="C1670" s="175"/>
      <c r="E1670" s="175"/>
      <c r="H1670" s="175"/>
      <c r="I1670" s="175"/>
      <c r="J1670" s="202"/>
      <c r="K1670" s="198"/>
    </row>
    <row r="1671" spans="3:11" ht="15" customHeight="1" x14ac:dyDescent="0.25">
      <c r="C1671" s="175"/>
      <c r="E1671" s="175"/>
      <c r="H1671" s="175"/>
      <c r="I1671" s="175"/>
      <c r="J1671" s="202"/>
      <c r="K1671" s="198"/>
    </row>
    <row r="1672" spans="3:11" ht="15" customHeight="1" x14ac:dyDescent="0.25">
      <c r="C1672" s="175"/>
      <c r="E1672" s="175"/>
      <c r="H1672" s="175"/>
      <c r="I1672" s="175"/>
      <c r="J1672" s="202"/>
      <c r="K1672" s="198"/>
    </row>
    <row r="1673" spans="3:11" ht="15" customHeight="1" x14ac:dyDescent="0.25">
      <c r="C1673" s="175"/>
      <c r="E1673" s="175"/>
      <c r="H1673" s="175"/>
      <c r="I1673" s="175"/>
      <c r="J1673" s="202"/>
      <c r="K1673" s="198"/>
    </row>
    <row r="1674" spans="3:11" ht="15" customHeight="1" x14ac:dyDescent="0.25">
      <c r="C1674" s="175"/>
      <c r="E1674" s="175"/>
      <c r="H1674" s="175"/>
      <c r="I1674" s="175"/>
      <c r="J1674" s="202"/>
      <c r="K1674" s="198"/>
    </row>
    <row r="1675" spans="3:11" ht="15" customHeight="1" x14ac:dyDescent="0.25">
      <c r="C1675" s="175"/>
      <c r="E1675" s="175"/>
      <c r="H1675" s="175"/>
      <c r="I1675" s="175"/>
      <c r="J1675" s="202"/>
      <c r="K1675" s="198"/>
    </row>
    <row r="1676" spans="3:11" ht="15" customHeight="1" x14ac:dyDescent="0.25">
      <c r="C1676" s="175"/>
      <c r="E1676" s="175"/>
      <c r="H1676" s="175"/>
      <c r="I1676" s="175"/>
      <c r="J1676" s="202"/>
      <c r="K1676" s="198"/>
    </row>
    <row r="1677" spans="3:11" ht="15" customHeight="1" x14ac:dyDescent="0.25">
      <c r="C1677" s="175"/>
      <c r="E1677" s="175"/>
      <c r="H1677" s="175"/>
      <c r="I1677" s="175"/>
      <c r="J1677" s="202"/>
      <c r="K1677" s="198"/>
    </row>
    <row r="1678" spans="3:11" ht="15" customHeight="1" x14ac:dyDescent="0.25">
      <c r="C1678" s="175"/>
      <c r="E1678" s="175"/>
      <c r="H1678" s="175"/>
      <c r="I1678" s="175"/>
      <c r="J1678" s="202"/>
      <c r="K1678" s="198"/>
    </row>
    <row r="1679" spans="3:11" ht="15" customHeight="1" x14ac:dyDescent="0.25">
      <c r="C1679" s="175"/>
      <c r="E1679" s="175"/>
      <c r="H1679" s="175"/>
      <c r="I1679" s="175"/>
      <c r="J1679" s="202"/>
      <c r="K1679" s="198"/>
    </row>
    <row r="1680" spans="3:11" ht="15" customHeight="1" x14ac:dyDescent="0.25">
      <c r="C1680" s="175"/>
      <c r="E1680" s="175"/>
      <c r="H1680" s="175"/>
      <c r="I1680" s="175"/>
      <c r="J1680" s="202"/>
      <c r="K1680" s="198"/>
    </row>
    <row r="1681" spans="3:11" ht="15" customHeight="1" x14ac:dyDescent="0.25">
      <c r="C1681" s="175"/>
      <c r="E1681" s="175"/>
      <c r="H1681" s="175"/>
      <c r="I1681" s="175"/>
      <c r="J1681" s="202"/>
      <c r="K1681" s="198"/>
    </row>
    <row r="1682" spans="3:11" ht="15" customHeight="1" x14ac:dyDescent="0.25">
      <c r="C1682" s="175"/>
      <c r="E1682" s="175"/>
      <c r="H1682" s="175"/>
      <c r="I1682" s="175"/>
      <c r="J1682" s="202"/>
      <c r="K1682" s="198"/>
    </row>
    <row r="1683" spans="3:11" ht="15" customHeight="1" x14ac:dyDescent="0.25">
      <c r="C1683" s="175"/>
      <c r="E1683" s="175"/>
      <c r="H1683" s="175"/>
      <c r="I1683" s="175"/>
      <c r="J1683" s="202"/>
      <c r="K1683" s="198"/>
    </row>
    <row r="1684" spans="3:11" ht="15" customHeight="1" x14ac:dyDescent="0.25">
      <c r="C1684" s="175"/>
      <c r="E1684" s="175"/>
      <c r="H1684" s="175"/>
      <c r="I1684" s="175"/>
      <c r="J1684" s="202"/>
      <c r="K1684" s="198"/>
    </row>
    <row r="1685" spans="3:11" ht="15" customHeight="1" x14ac:dyDescent="0.25">
      <c r="C1685" s="175"/>
      <c r="E1685" s="175"/>
      <c r="H1685" s="175"/>
      <c r="I1685" s="175"/>
      <c r="J1685" s="202"/>
      <c r="K1685" s="198"/>
    </row>
    <row r="1686" spans="3:11" ht="15" customHeight="1" x14ac:dyDescent="0.25">
      <c r="C1686" s="175"/>
      <c r="E1686" s="175"/>
      <c r="H1686" s="175"/>
      <c r="I1686" s="175"/>
      <c r="J1686" s="202"/>
      <c r="K1686" s="198"/>
    </row>
    <row r="1687" spans="3:11" ht="15" customHeight="1" x14ac:dyDescent="0.25">
      <c r="C1687" s="175"/>
      <c r="E1687" s="175"/>
      <c r="H1687" s="175"/>
      <c r="I1687" s="175"/>
      <c r="J1687" s="202"/>
      <c r="K1687" s="198"/>
    </row>
    <row r="1688" spans="3:11" ht="15" customHeight="1" x14ac:dyDescent="0.25">
      <c r="C1688" s="175"/>
      <c r="E1688" s="175"/>
      <c r="H1688" s="175"/>
      <c r="I1688" s="175"/>
      <c r="J1688" s="202"/>
      <c r="K1688" s="198"/>
    </row>
    <row r="1689" spans="3:11" ht="15" customHeight="1" x14ac:dyDescent="0.25">
      <c r="C1689" s="175"/>
      <c r="E1689" s="175"/>
      <c r="H1689" s="175"/>
      <c r="I1689" s="175"/>
      <c r="J1689" s="202"/>
      <c r="K1689" s="198"/>
    </row>
    <row r="1690" spans="3:11" ht="15" customHeight="1" x14ac:dyDescent="0.25">
      <c r="C1690" s="175"/>
      <c r="E1690" s="175"/>
      <c r="H1690" s="175"/>
      <c r="I1690" s="175"/>
      <c r="J1690" s="202"/>
      <c r="K1690" s="198"/>
    </row>
    <row r="1691" spans="3:11" ht="15" customHeight="1" x14ac:dyDescent="0.25">
      <c r="C1691" s="175"/>
      <c r="E1691" s="175"/>
      <c r="H1691" s="175"/>
      <c r="I1691" s="175"/>
      <c r="J1691" s="202"/>
      <c r="K1691" s="198"/>
    </row>
    <row r="1692" spans="3:11" ht="15" customHeight="1" x14ac:dyDescent="0.25">
      <c r="C1692" s="175"/>
      <c r="E1692" s="175"/>
      <c r="H1692" s="175"/>
      <c r="I1692" s="175"/>
      <c r="J1692" s="202"/>
      <c r="K1692" s="198"/>
    </row>
    <row r="1693" spans="3:11" ht="15" customHeight="1" x14ac:dyDescent="0.25">
      <c r="C1693" s="175"/>
      <c r="E1693" s="175"/>
      <c r="H1693" s="175"/>
      <c r="I1693" s="175"/>
      <c r="J1693" s="202"/>
      <c r="K1693" s="198"/>
    </row>
    <row r="1694" spans="3:11" ht="15" customHeight="1" x14ac:dyDescent="0.25">
      <c r="C1694" s="175"/>
      <c r="E1694" s="175"/>
      <c r="H1694" s="175"/>
      <c r="I1694" s="175"/>
      <c r="J1694" s="202"/>
      <c r="K1694" s="198"/>
    </row>
    <row r="1695" spans="3:11" ht="15" customHeight="1" x14ac:dyDescent="0.25">
      <c r="C1695" s="175"/>
      <c r="E1695" s="175"/>
      <c r="H1695" s="175"/>
      <c r="I1695" s="175"/>
      <c r="J1695" s="202"/>
      <c r="K1695" s="198"/>
    </row>
    <row r="1696" spans="3:11" ht="15" customHeight="1" x14ac:dyDescent="0.25">
      <c r="C1696" s="175"/>
      <c r="E1696" s="175"/>
      <c r="H1696" s="175"/>
      <c r="I1696" s="175"/>
      <c r="J1696" s="202"/>
      <c r="K1696" s="198"/>
    </row>
    <row r="1697" spans="3:11" ht="15" customHeight="1" x14ac:dyDescent="0.25">
      <c r="C1697" s="175"/>
      <c r="E1697" s="175"/>
      <c r="H1697" s="175"/>
      <c r="I1697" s="175"/>
      <c r="J1697" s="202"/>
      <c r="K1697" s="198"/>
    </row>
    <row r="1698" spans="3:11" ht="15" customHeight="1" x14ac:dyDescent="0.25">
      <c r="C1698" s="175"/>
      <c r="E1698" s="175"/>
      <c r="H1698" s="175"/>
      <c r="I1698" s="175"/>
      <c r="J1698" s="202"/>
      <c r="K1698" s="198"/>
    </row>
    <row r="1699" spans="3:11" ht="15" customHeight="1" x14ac:dyDescent="0.25">
      <c r="C1699" s="175"/>
      <c r="E1699" s="175"/>
      <c r="H1699" s="175"/>
      <c r="I1699" s="175"/>
      <c r="J1699" s="202"/>
      <c r="K1699" s="198"/>
    </row>
    <row r="1700" spans="3:11" ht="15" customHeight="1" x14ac:dyDescent="0.25">
      <c r="C1700" s="175"/>
      <c r="E1700" s="175"/>
      <c r="H1700" s="175"/>
      <c r="I1700" s="175"/>
      <c r="J1700" s="202"/>
      <c r="K1700" s="198"/>
    </row>
    <row r="1701" spans="3:11" ht="15" customHeight="1" x14ac:dyDescent="0.25">
      <c r="C1701" s="175"/>
      <c r="E1701" s="175"/>
      <c r="H1701" s="175"/>
      <c r="I1701" s="175"/>
      <c r="J1701" s="202"/>
      <c r="K1701" s="198"/>
    </row>
    <row r="1702" spans="3:11" ht="15" customHeight="1" x14ac:dyDescent="0.25">
      <c r="C1702" s="175"/>
      <c r="E1702" s="175"/>
      <c r="H1702" s="175"/>
      <c r="I1702" s="175"/>
      <c r="J1702" s="202"/>
      <c r="K1702" s="198"/>
    </row>
    <row r="1703" spans="3:11" ht="15" customHeight="1" x14ac:dyDescent="0.25">
      <c r="C1703" s="175"/>
      <c r="E1703" s="175"/>
      <c r="H1703" s="175"/>
      <c r="I1703" s="175"/>
      <c r="J1703" s="202"/>
      <c r="K1703" s="198"/>
    </row>
    <row r="1704" spans="3:11" ht="15" customHeight="1" x14ac:dyDescent="0.25">
      <c r="C1704" s="175"/>
      <c r="E1704" s="175"/>
      <c r="H1704" s="175"/>
      <c r="I1704" s="175"/>
      <c r="J1704" s="202"/>
      <c r="K1704" s="198"/>
    </row>
    <row r="1705" spans="3:11" ht="15" customHeight="1" x14ac:dyDescent="0.25">
      <c r="C1705" s="175"/>
      <c r="E1705" s="175"/>
      <c r="H1705" s="175"/>
      <c r="I1705" s="175"/>
      <c r="J1705" s="202"/>
      <c r="K1705" s="198"/>
    </row>
    <row r="1706" spans="3:11" ht="15" customHeight="1" x14ac:dyDescent="0.25">
      <c r="C1706" s="175"/>
      <c r="E1706" s="175"/>
      <c r="H1706" s="175"/>
      <c r="I1706" s="175"/>
      <c r="J1706" s="202"/>
      <c r="K1706" s="198"/>
    </row>
    <row r="1707" spans="3:11" ht="15" customHeight="1" x14ac:dyDescent="0.25">
      <c r="C1707" s="175"/>
      <c r="E1707" s="175"/>
      <c r="H1707" s="175"/>
      <c r="I1707" s="175"/>
      <c r="J1707" s="202"/>
      <c r="K1707" s="198"/>
    </row>
    <row r="1708" spans="3:11" ht="15" customHeight="1" x14ac:dyDescent="0.25">
      <c r="C1708" s="175"/>
      <c r="E1708" s="175"/>
      <c r="H1708" s="175"/>
      <c r="I1708" s="175"/>
      <c r="J1708" s="202"/>
      <c r="K1708" s="198"/>
    </row>
    <row r="1709" spans="3:11" ht="15" customHeight="1" x14ac:dyDescent="0.25">
      <c r="C1709" s="175"/>
      <c r="E1709" s="175"/>
      <c r="H1709" s="175"/>
      <c r="I1709" s="175"/>
      <c r="J1709" s="202"/>
      <c r="K1709" s="198"/>
    </row>
    <row r="1710" spans="3:11" ht="15" customHeight="1" x14ac:dyDescent="0.25">
      <c r="C1710" s="175"/>
      <c r="E1710" s="175"/>
      <c r="H1710" s="175"/>
      <c r="I1710" s="175"/>
      <c r="J1710" s="202"/>
      <c r="K1710" s="198"/>
    </row>
    <row r="1711" spans="3:11" ht="15" customHeight="1" x14ac:dyDescent="0.25">
      <c r="C1711" s="175"/>
      <c r="E1711" s="175"/>
      <c r="H1711" s="175"/>
      <c r="I1711" s="175"/>
      <c r="J1711" s="202"/>
      <c r="K1711" s="198"/>
    </row>
    <row r="1712" spans="3:11" ht="15" customHeight="1" x14ac:dyDescent="0.25">
      <c r="C1712" s="175"/>
      <c r="E1712" s="175"/>
      <c r="H1712" s="175"/>
      <c r="I1712" s="175"/>
      <c r="J1712" s="202"/>
      <c r="K1712" s="198"/>
    </row>
    <row r="1713" spans="3:11" ht="15" customHeight="1" x14ac:dyDescent="0.25">
      <c r="C1713" s="175"/>
      <c r="E1713" s="175"/>
      <c r="H1713" s="175"/>
      <c r="I1713" s="175"/>
      <c r="J1713" s="202"/>
      <c r="K1713" s="198"/>
    </row>
    <row r="1714" spans="3:11" ht="15" customHeight="1" x14ac:dyDescent="0.25">
      <c r="C1714" s="175"/>
      <c r="E1714" s="175"/>
      <c r="H1714" s="175"/>
      <c r="I1714" s="175"/>
      <c r="J1714" s="202"/>
      <c r="K1714" s="198"/>
    </row>
    <row r="1715" spans="3:11" ht="15" customHeight="1" x14ac:dyDescent="0.25">
      <c r="C1715" s="175"/>
      <c r="E1715" s="175"/>
      <c r="H1715" s="175"/>
      <c r="I1715" s="175"/>
      <c r="J1715" s="202"/>
      <c r="K1715" s="198"/>
    </row>
    <row r="1716" spans="3:11" ht="15" customHeight="1" x14ac:dyDescent="0.25">
      <c r="C1716" s="175"/>
      <c r="E1716" s="175"/>
      <c r="H1716" s="175"/>
      <c r="I1716" s="175"/>
      <c r="J1716" s="202"/>
      <c r="K1716" s="198"/>
    </row>
    <row r="1717" spans="3:11" ht="15" customHeight="1" x14ac:dyDescent="0.25">
      <c r="C1717" s="175"/>
      <c r="E1717" s="175"/>
      <c r="H1717" s="175"/>
      <c r="I1717" s="175"/>
      <c r="J1717" s="202"/>
      <c r="K1717" s="198"/>
    </row>
    <row r="1718" spans="3:11" ht="15" customHeight="1" x14ac:dyDescent="0.25">
      <c r="C1718" s="175"/>
      <c r="E1718" s="175"/>
      <c r="H1718" s="175"/>
      <c r="I1718" s="175"/>
      <c r="J1718" s="202"/>
      <c r="K1718" s="198"/>
    </row>
    <row r="1719" spans="3:11" ht="15" customHeight="1" x14ac:dyDescent="0.25">
      <c r="C1719" s="175"/>
      <c r="E1719" s="175"/>
      <c r="H1719" s="175"/>
      <c r="I1719" s="175"/>
      <c r="J1719" s="202"/>
      <c r="K1719" s="198"/>
    </row>
    <row r="1720" spans="3:11" ht="15" customHeight="1" x14ac:dyDescent="0.25">
      <c r="C1720" s="175"/>
      <c r="E1720" s="175"/>
      <c r="H1720" s="175"/>
      <c r="I1720" s="175"/>
      <c r="J1720" s="202"/>
      <c r="K1720" s="198"/>
    </row>
    <row r="1721" spans="3:11" ht="15" customHeight="1" x14ac:dyDescent="0.25">
      <c r="C1721" s="175"/>
      <c r="E1721" s="175"/>
      <c r="H1721" s="175"/>
      <c r="I1721" s="175"/>
      <c r="J1721" s="202"/>
      <c r="K1721" s="198"/>
    </row>
    <row r="1722" spans="3:11" ht="15" customHeight="1" x14ac:dyDescent="0.25">
      <c r="C1722" s="175"/>
      <c r="E1722" s="175"/>
      <c r="H1722" s="175"/>
      <c r="I1722" s="175"/>
      <c r="J1722" s="202"/>
      <c r="K1722" s="198"/>
    </row>
    <row r="1723" spans="3:11" ht="15" customHeight="1" x14ac:dyDescent="0.25">
      <c r="C1723" s="175"/>
      <c r="E1723" s="175"/>
      <c r="H1723" s="175"/>
      <c r="I1723" s="175"/>
      <c r="J1723" s="202"/>
      <c r="K1723" s="198"/>
    </row>
    <row r="1724" spans="3:11" ht="15" customHeight="1" x14ac:dyDescent="0.25">
      <c r="C1724" s="175"/>
      <c r="E1724" s="175"/>
      <c r="H1724" s="175"/>
      <c r="I1724" s="175"/>
      <c r="J1724" s="202"/>
      <c r="K1724" s="198"/>
    </row>
    <row r="1725" spans="3:11" ht="15" customHeight="1" x14ac:dyDescent="0.25">
      <c r="C1725" s="175"/>
      <c r="E1725" s="175"/>
      <c r="H1725" s="175"/>
      <c r="I1725" s="175"/>
      <c r="J1725" s="202"/>
      <c r="K1725" s="198"/>
    </row>
    <row r="1726" spans="3:11" ht="15" customHeight="1" x14ac:dyDescent="0.25">
      <c r="C1726" s="175"/>
      <c r="E1726" s="175"/>
      <c r="H1726" s="175"/>
      <c r="I1726" s="175"/>
      <c r="J1726" s="202"/>
      <c r="K1726" s="198"/>
    </row>
    <row r="1727" spans="3:11" ht="15" customHeight="1" x14ac:dyDescent="0.25">
      <c r="C1727" s="175"/>
      <c r="E1727" s="175"/>
      <c r="H1727" s="175"/>
      <c r="I1727" s="175"/>
      <c r="J1727" s="202"/>
      <c r="K1727" s="198"/>
    </row>
    <row r="1728" spans="3:11" ht="15" customHeight="1" x14ac:dyDescent="0.25">
      <c r="C1728" s="175"/>
      <c r="E1728" s="175"/>
      <c r="H1728" s="175"/>
      <c r="I1728" s="175"/>
      <c r="J1728" s="202"/>
      <c r="K1728" s="198"/>
    </row>
    <row r="1729" spans="3:11" ht="15" customHeight="1" x14ac:dyDescent="0.25">
      <c r="C1729" s="175"/>
      <c r="E1729" s="175"/>
      <c r="H1729" s="175"/>
      <c r="I1729" s="175"/>
      <c r="J1729" s="202"/>
      <c r="K1729" s="198"/>
    </row>
    <row r="1730" spans="3:11" ht="15" customHeight="1" x14ac:dyDescent="0.25">
      <c r="C1730" s="175"/>
      <c r="E1730" s="175"/>
      <c r="H1730" s="175"/>
      <c r="I1730" s="175"/>
      <c r="J1730" s="202"/>
      <c r="K1730" s="198"/>
    </row>
    <row r="1731" spans="3:11" ht="15" customHeight="1" x14ac:dyDescent="0.25">
      <c r="C1731" s="175"/>
      <c r="E1731" s="175"/>
      <c r="H1731" s="175"/>
      <c r="I1731" s="175"/>
      <c r="J1731" s="202"/>
      <c r="K1731" s="198"/>
    </row>
    <row r="1732" spans="3:11" ht="15" customHeight="1" x14ac:dyDescent="0.25">
      <c r="C1732" s="175"/>
      <c r="E1732" s="175"/>
      <c r="H1732" s="175"/>
      <c r="I1732" s="175"/>
      <c r="J1732" s="202"/>
      <c r="K1732" s="198"/>
    </row>
    <row r="1733" spans="3:11" ht="15" customHeight="1" x14ac:dyDescent="0.25">
      <c r="C1733" s="175"/>
      <c r="E1733" s="175"/>
      <c r="H1733" s="175"/>
      <c r="I1733" s="175"/>
      <c r="J1733" s="202"/>
      <c r="K1733" s="198"/>
    </row>
    <row r="1734" spans="3:11" ht="15" customHeight="1" x14ac:dyDescent="0.25">
      <c r="C1734" s="175"/>
      <c r="E1734" s="175"/>
      <c r="H1734" s="175"/>
      <c r="I1734" s="175"/>
      <c r="J1734" s="202"/>
      <c r="K1734" s="198"/>
    </row>
    <row r="1735" spans="3:11" ht="15" customHeight="1" x14ac:dyDescent="0.25">
      <c r="C1735" s="175"/>
      <c r="E1735" s="175"/>
      <c r="H1735" s="175"/>
      <c r="I1735" s="175"/>
      <c r="J1735" s="202"/>
      <c r="K1735" s="198"/>
    </row>
    <row r="1736" spans="3:11" ht="15" customHeight="1" x14ac:dyDescent="0.25">
      <c r="C1736" s="175"/>
      <c r="E1736" s="175"/>
      <c r="H1736" s="175"/>
      <c r="I1736" s="175"/>
      <c r="J1736" s="202"/>
      <c r="K1736" s="198"/>
    </row>
    <row r="1737" spans="3:11" ht="15" customHeight="1" x14ac:dyDescent="0.25">
      <c r="C1737" s="175"/>
      <c r="E1737" s="175"/>
      <c r="H1737" s="175"/>
      <c r="I1737" s="175"/>
      <c r="J1737" s="202"/>
      <c r="K1737" s="198"/>
    </row>
    <row r="1738" spans="3:11" ht="15" customHeight="1" x14ac:dyDescent="0.25">
      <c r="C1738" s="175"/>
      <c r="E1738" s="175"/>
      <c r="H1738" s="175"/>
      <c r="I1738" s="175"/>
      <c r="J1738" s="202"/>
      <c r="K1738" s="198"/>
    </row>
    <row r="1739" spans="3:11" ht="15" customHeight="1" x14ac:dyDescent="0.25">
      <c r="C1739" s="175"/>
      <c r="E1739" s="175"/>
      <c r="H1739" s="175"/>
      <c r="I1739" s="175"/>
      <c r="J1739" s="202"/>
      <c r="K1739" s="198"/>
    </row>
    <row r="1740" spans="3:11" ht="15" customHeight="1" x14ac:dyDescent="0.25">
      <c r="C1740" s="175"/>
      <c r="E1740" s="175"/>
      <c r="H1740" s="175"/>
      <c r="I1740" s="175"/>
      <c r="J1740" s="202"/>
      <c r="K1740" s="198"/>
    </row>
    <row r="1741" spans="3:11" ht="15" customHeight="1" x14ac:dyDescent="0.25">
      <c r="C1741" s="175"/>
      <c r="E1741" s="175"/>
      <c r="H1741" s="175"/>
      <c r="I1741" s="175"/>
      <c r="J1741" s="202"/>
      <c r="K1741" s="198"/>
    </row>
    <row r="1742" spans="3:11" ht="15" customHeight="1" x14ac:dyDescent="0.25">
      <c r="C1742" s="175"/>
      <c r="E1742" s="175"/>
      <c r="H1742" s="175"/>
      <c r="I1742" s="175"/>
      <c r="J1742" s="202"/>
      <c r="K1742" s="198"/>
    </row>
    <row r="1743" spans="3:11" ht="15" customHeight="1" x14ac:dyDescent="0.25">
      <c r="C1743" s="175"/>
      <c r="E1743" s="175"/>
      <c r="H1743" s="175"/>
      <c r="I1743" s="175"/>
      <c r="J1743" s="202"/>
      <c r="K1743" s="198"/>
    </row>
    <row r="1744" spans="3:11" ht="15" customHeight="1" x14ac:dyDescent="0.25">
      <c r="C1744" s="175"/>
      <c r="E1744" s="175"/>
      <c r="H1744" s="175"/>
      <c r="I1744" s="175"/>
      <c r="J1744" s="202"/>
      <c r="K1744" s="198"/>
    </row>
    <row r="1745" spans="3:11" ht="15" customHeight="1" x14ac:dyDescent="0.25">
      <c r="C1745" s="175"/>
      <c r="E1745" s="175"/>
      <c r="H1745" s="175"/>
      <c r="I1745" s="175"/>
      <c r="J1745" s="202"/>
      <c r="K1745" s="198"/>
    </row>
    <row r="1746" spans="3:11" ht="15" customHeight="1" x14ac:dyDescent="0.25">
      <c r="C1746" s="175"/>
      <c r="E1746" s="175"/>
      <c r="H1746" s="175"/>
      <c r="I1746" s="175"/>
      <c r="J1746" s="202"/>
      <c r="K1746" s="198"/>
    </row>
    <row r="1747" spans="3:11" ht="15" customHeight="1" x14ac:dyDescent="0.25">
      <c r="C1747" s="175"/>
      <c r="E1747" s="175"/>
      <c r="H1747" s="175"/>
      <c r="I1747" s="175"/>
      <c r="J1747" s="202"/>
      <c r="K1747" s="198"/>
    </row>
    <row r="1748" spans="3:11" ht="15" customHeight="1" x14ac:dyDescent="0.25">
      <c r="C1748" s="175"/>
      <c r="E1748" s="175"/>
      <c r="H1748" s="175"/>
      <c r="I1748" s="175"/>
      <c r="J1748" s="202"/>
      <c r="K1748" s="198"/>
    </row>
    <row r="1749" spans="3:11" ht="15" customHeight="1" x14ac:dyDescent="0.25">
      <c r="C1749" s="175"/>
      <c r="E1749" s="175"/>
      <c r="H1749" s="175"/>
      <c r="I1749" s="175"/>
      <c r="J1749" s="202"/>
      <c r="K1749" s="198"/>
    </row>
    <row r="1750" spans="3:11" ht="15" customHeight="1" x14ac:dyDescent="0.25">
      <c r="C1750" s="175"/>
      <c r="E1750" s="175"/>
      <c r="H1750" s="175"/>
      <c r="I1750" s="175"/>
      <c r="J1750" s="202"/>
      <c r="K1750" s="198"/>
    </row>
    <row r="1751" spans="3:11" ht="15" customHeight="1" x14ac:dyDescent="0.25">
      <c r="C1751" s="175"/>
      <c r="E1751" s="175"/>
      <c r="H1751" s="175"/>
      <c r="I1751" s="175"/>
      <c r="J1751" s="202"/>
      <c r="K1751" s="198"/>
    </row>
    <row r="1752" spans="3:11" ht="15" customHeight="1" x14ac:dyDescent="0.25">
      <c r="C1752" s="175"/>
      <c r="E1752" s="175"/>
      <c r="H1752" s="175"/>
      <c r="I1752" s="175"/>
      <c r="J1752" s="202"/>
      <c r="K1752" s="198"/>
    </row>
    <row r="1753" spans="3:11" ht="15" customHeight="1" x14ac:dyDescent="0.25">
      <c r="C1753" s="175"/>
      <c r="E1753" s="175"/>
      <c r="H1753" s="175"/>
      <c r="I1753" s="175"/>
      <c r="J1753" s="202"/>
      <c r="K1753" s="198"/>
    </row>
    <row r="1754" spans="3:11" ht="15" customHeight="1" x14ac:dyDescent="0.25">
      <c r="C1754" s="175"/>
      <c r="E1754" s="175"/>
      <c r="H1754" s="175"/>
      <c r="I1754" s="175"/>
      <c r="J1754" s="202"/>
      <c r="K1754" s="198"/>
    </row>
    <row r="1755" spans="3:11" ht="15" customHeight="1" x14ac:dyDescent="0.25">
      <c r="C1755" s="175"/>
      <c r="E1755" s="175"/>
      <c r="H1755" s="175"/>
      <c r="I1755" s="175"/>
      <c r="J1755" s="202"/>
      <c r="K1755" s="198"/>
    </row>
    <row r="1756" spans="3:11" ht="15" customHeight="1" x14ac:dyDescent="0.25">
      <c r="C1756" s="175"/>
      <c r="E1756" s="175"/>
      <c r="H1756" s="175"/>
      <c r="I1756" s="175"/>
      <c r="J1756" s="202"/>
      <c r="K1756" s="198"/>
    </row>
    <row r="1757" spans="3:11" ht="15" customHeight="1" x14ac:dyDescent="0.25">
      <c r="C1757" s="175"/>
      <c r="E1757" s="175"/>
      <c r="H1757" s="175"/>
      <c r="I1757" s="175"/>
      <c r="J1757" s="202"/>
      <c r="K1757" s="198"/>
    </row>
    <row r="1758" spans="3:11" ht="15" customHeight="1" x14ac:dyDescent="0.25">
      <c r="C1758" s="175"/>
      <c r="E1758" s="175"/>
      <c r="H1758" s="175"/>
      <c r="I1758" s="175"/>
      <c r="J1758" s="202"/>
      <c r="K1758" s="198"/>
    </row>
    <row r="1759" spans="3:11" ht="15" customHeight="1" x14ac:dyDescent="0.25">
      <c r="C1759" s="175"/>
      <c r="E1759" s="175"/>
      <c r="H1759" s="175"/>
      <c r="I1759" s="175"/>
      <c r="J1759" s="202"/>
      <c r="K1759" s="198"/>
    </row>
    <row r="1760" spans="3:11" ht="15" customHeight="1" x14ac:dyDescent="0.25">
      <c r="C1760" s="175"/>
      <c r="E1760" s="175"/>
      <c r="H1760" s="175"/>
      <c r="I1760" s="175"/>
      <c r="J1760" s="202"/>
      <c r="K1760" s="198"/>
    </row>
    <row r="1761" spans="3:11" ht="15" customHeight="1" x14ac:dyDescent="0.25">
      <c r="C1761" s="175"/>
      <c r="E1761" s="175"/>
      <c r="H1761" s="175"/>
      <c r="I1761" s="175"/>
      <c r="J1761" s="202"/>
      <c r="K1761" s="198"/>
    </row>
    <row r="1762" spans="3:11" ht="15" customHeight="1" x14ac:dyDescent="0.25">
      <c r="C1762" s="175"/>
      <c r="E1762" s="175"/>
      <c r="H1762" s="175"/>
      <c r="I1762" s="175"/>
      <c r="J1762" s="202"/>
      <c r="K1762" s="198"/>
    </row>
    <row r="1763" spans="3:11" ht="15" customHeight="1" x14ac:dyDescent="0.25">
      <c r="C1763" s="175"/>
      <c r="E1763" s="175"/>
      <c r="H1763" s="175"/>
      <c r="I1763" s="175"/>
      <c r="J1763" s="202"/>
      <c r="K1763" s="198"/>
    </row>
    <row r="1764" spans="3:11" ht="15" customHeight="1" x14ac:dyDescent="0.25">
      <c r="C1764" s="175"/>
      <c r="E1764" s="175"/>
      <c r="H1764" s="175"/>
      <c r="I1764" s="175"/>
      <c r="J1764" s="202"/>
      <c r="K1764" s="198"/>
    </row>
    <row r="1765" spans="3:11" ht="15" customHeight="1" x14ac:dyDescent="0.25">
      <c r="C1765" s="175"/>
      <c r="E1765" s="175"/>
      <c r="H1765" s="175"/>
      <c r="I1765" s="175"/>
      <c r="J1765" s="202"/>
      <c r="K1765" s="198"/>
    </row>
    <row r="1766" spans="3:11" ht="15" customHeight="1" x14ac:dyDescent="0.25">
      <c r="C1766" s="175"/>
      <c r="E1766" s="175"/>
      <c r="H1766" s="175"/>
      <c r="I1766" s="175"/>
      <c r="J1766" s="202"/>
      <c r="K1766" s="198"/>
    </row>
    <row r="1767" spans="3:11" ht="15" customHeight="1" x14ac:dyDescent="0.25">
      <c r="C1767" s="175"/>
      <c r="E1767" s="175"/>
      <c r="H1767" s="175"/>
      <c r="I1767" s="175"/>
      <c r="J1767" s="202"/>
      <c r="K1767" s="198"/>
    </row>
    <row r="1768" spans="3:11" ht="15" customHeight="1" x14ac:dyDescent="0.25">
      <c r="C1768" s="175"/>
      <c r="E1768" s="175"/>
      <c r="H1768" s="175"/>
      <c r="I1768" s="175"/>
      <c r="J1768" s="202"/>
      <c r="K1768" s="198"/>
    </row>
    <row r="1769" spans="3:11" ht="15" customHeight="1" x14ac:dyDescent="0.25">
      <c r="C1769" s="175"/>
      <c r="E1769" s="175"/>
      <c r="H1769" s="175"/>
      <c r="I1769" s="175"/>
      <c r="J1769" s="202"/>
      <c r="K1769" s="198"/>
    </row>
    <row r="1770" spans="3:11" ht="15" customHeight="1" x14ac:dyDescent="0.25">
      <c r="C1770" s="175"/>
      <c r="E1770" s="175"/>
      <c r="H1770" s="175"/>
      <c r="I1770" s="175"/>
      <c r="J1770" s="202"/>
      <c r="K1770" s="198"/>
    </row>
    <row r="1771" spans="3:11" ht="15" customHeight="1" x14ac:dyDescent="0.25">
      <c r="C1771" s="175"/>
      <c r="E1771" s="175"/>
      <c r="H1771" s="175"/>
      <c r="I1771" s="175"/>
      <c r="J1771" s="202"/>
      <c r="K1771" s="198"/>
    </row>
    <row r="1772" spans="3:11" ht="15" customHeight="1" x14ac:dyDescent="0.25">
      <c r="C1772" s="175"/>
      <c r="E1772" s="175"/>
      <c r="H1772" s="175"/>
      <c r="I1772" s="175"/>
      <c r="J1772" s="202"/>
      <c r="K1772" s="198"/>
    </row>
    <row r="1773" spans="3:11" ht="15" customHeight="1" x14ac:dyDescent="0.25">
      <c r="C1773" s="175"/>
      <c r="E1773" s="175"/>
      <c r="H1773" s="175"/>
      <c r="I1773" s="175"/>
      <c r="J1773" s="202"/>
      <c r="K1773" s="198"/>
    </row>
    <row r="1774" spans="3:11" ht="15" customHeight="1" x14ac:dyDescent="0.25">
      <c r="C1774" s="175"/>
      <c r="E1774" s="175"/>
      <c r="H1774" s="175"/>
      <c r="I1774" s="175"/>
      <c r="J1774" s="202"/>
      <c r="K1774" s="198"/>
    </row>
    <row r="1775" spans="3:11" ht="15" customHeight="1" x14ac:dyDescent="0.25">
      <c r="C1775" s="175"/>
      <c r="E1775" s="175"/>
      <c r="H1775" s="175"/>
      <c r="I1775" s="175"/>
      <c r="J1775" s="202"/>
      <c r="K1775" s="198"/>
    </row>
    <row r="1776" spans="3:11" ht="15" customHeight="1" x14ac:dyDescent="0.25">
      <c r="C1776" s="175"/>
      <c r="E1776" s="175"/>
      <c r="H1776" s="175"/>
      <c r="I1776" s="175"/>
      <c r="J1776" s="202"/>
      <c r="K1776" s="198"/>
    </row>
    <row r="1777" spans="3:11" ht="15" customHeight="1" x14ac:dyDescent="0.25">
      <c r="C1777" s="175"/>
      <c r="E1777" s="175"/>
      <c r="H1777" s="175"/>
      <c r="I1777" s="175"/>
      <c r="J1777" s="202"/>
      <c r="K1777" s="198"/>
    </row>
    <row r="1778" spans="3:11" ht="15" customHeight="1" x14ac:dyDescent="0.25">
      <c r="C1778" s="175"/>
      <c r="E1778" s="175"/>
      <c r="H1778" s="175"/>
      <c r="I1778" s="175"/>
      <c r="J1778" s="202"/>
      <c r="K1778" s="198"/>
    </row>
    <row r="1779" spans="3:11" ht="15" customHeight="1" x14ac:dyDescent="0.25">
      <c r="C1779" s="175"/>
      <c r="E1779" s="175"/>
      <c r="H1779" s="175"/>
      <c r="I1779" s="175"/>
      <c r="J1779" s="202"/>
      <c r="K1779" s="198"/>
    </row>
    <row r="1780" spans="3:11" ht="15" customHeight="1" x14ac:dyDescent="0.25">
      <c r="C1780" s="175"/>
      <c r="E1780" s="175"/>
      <c r="H1780" s="175"/>
      <c r="I1780" s="175"/>
      <c r="J1780" s="202"/>
      <c r="K1780" s="198"/>
    </row>
    <row r="1781" spans="3:11" ht="15" customHeight="1" x14ac:dyDescent="0.25">
      <c r="C1781" s="175"/>
      <c r="E1781" s="175"/>
      <c r="H1781" s="175"/>
      <c r="I1781" s="175"/>
      <c r="J1781" s="202"/>
      <c r="K1781" s="198"/>
    </row>
    <row r="1782" spans="3:11" ht="15" customHeight="1" x14ac:dyDescent="0.25">
      <c r="C1782" s="175"/>
      <c r="E1782" s="175"/>
      <c r="H1782" s="175"/>
      <c r="I1782" s="175"/>
      <c r="J1782" s="202"/>
      <c r="K1782" s="198"/>
    </row>
    <row r="1783" spans="3:11" ht="15" customHeight="1" x14ac:dyDescent="0.25">
      <c r="C1783" s="175"/>
      <c r="E1783" s="175"/>
      <c r="H1783" s="175"/>
      <c r="I1783" s="175"/>
      <c r="J1783" s="202"/>
      <c r="K1783" s="198"/>
    </row>
    <row r="1784" spans="3:11" ht="15" customHeight="1" x14ac:dyDescent="0.25">
      <c r="C1784" s="175"/>
      <c r="E1784" s="175"/>
      <c r="H1784" s="175"/>
      <c r="I1784" s="175"/>
      <c r="J1784" s="202"/>
      <c r="K1784" s="198"/>
    </row>
    <row r="1785" spans="3:11" ht="15" customHeight="1" x14ac:dyDescent="0.25">
      <c r="C1785" s="175"/>
      <c r="E1785" s="175"/>
      <c r="H1785" s="175"/>
      <c r="I1785" s="175"/>
      <c r="J1785" s="202"/>
      <c r="K1785" s="198"/>
    </row>
    <row r="1786" spans="3:11" ht="15" customHeight="1" x14ac:dyDescent="0.25">
      <c r="C1786" s="175"/>
      <c r="E1786" s="175"/>
      <c r="H1786" s="175"/>
      <c r="I1786" s="175"/>
      <c r="J1786" s="202"/>
      <c r="K1786" s="198"/>
    </row>
    <row r="1787" spans="3:11" ht="15" customHeight="1" x14ac:dyDescent="0.25">
      <c r="C1787" s="175"/>
      <c r="E1787" s="175"/>
      <c r="H1787" s="175"/>
      <c r="I1787" s="175"/>
      <c r="J1787" s="202"/>
      <c r="K1787" s="198"/>
    </row>
    <row r="1788" spans="3:11" ht="15" customHeight="1" x14ac:dyDescent="0.25">
      <c r="C1788" s="175"/>
      <c r="E1788" s="175"/>
      <c r="H1788" s="175"/>
      <c r="I1788" s="175"/>
      <c r="J1788" s="202"/>
      <c r="K1788" s="198"/>
    </row>
    <row r="1789" spans="3:11" ht="15" customHeight="1" x14ac:dyDescent="0.25">
      <c r="C1789" s="175"/>
      <c r="E1789" s="175"/>
      <c r="H1789" s="175"/>
      <c r="I1789" s="175"/>
      <c r="J1789" s="202"/>
      <c r="K1789" s="198"/>
    </row>
    <row r="1790" spans="3:11" ht="15" customHeight="1" x14ac:dyDescent="0.25">
      <c r="C1790" s="175"/>
      <c r="E1790" s="175"/>
      <c r="H1790" s="175"/>
      <c r="I1790" s="175"/>
      <c r="J1790" s="202"/>
      <c r="K1790" s="198"/>
    </row>
    <row r="1791" spans="3:11" ht="15" customHeight="1" x14ac:dyDescent="0.25">
      <c r="C1791" s="175"/>
      <c r="E1791" s="175"/>
      <c r="H1791" s="175"/>
      <c r="I1791" s="175"/>
      <c r="J1791" s="202"/>
      <c r="K1791" s="198"/>
    </row>
    <row r="1792" spans="3:11" ht="15" customHeight="1" x14ac:dyDescent="0.25">
      <c r="C1792" s="175"/>
      <c r="E1792" s="175"/>
      <c r="H1792" s="175"/>
      <c r="I1792" s="175"/>
      <c r="J1792" s="202"/>
      <c r="K1792" s="198"/>
    </row>
    <row r="1793" spans="3:11" ht="15" customHeight="1" x14ac:dyDescent="0.25">
      <c r="C1793" s="175"/>
      <c r="E1793" s="175"/>
      <c r="H1793" s="175"/>
      <c r="I1793" s="175"/>
      <c r="J1793" s="202"/>
      <c r="K1793" s="198"/>
    </row>
    <row r="1794" spans="3:11" ht="15" customHeight="1" x14ac:dyDescent="0.25">
      <c r="C1794" s="175"/>
      <c r="E1794" s="175"/>
      <c r="H1794" s="175"/>
      <c r="I1794" s="175"/>
      <c r="J1794" s="202"/>
      <c r="K1794" s="198"/>
    </row>
    <row r="1795" spans="3:11" ht="15" customHeight="1" x14ac:dyDescent="0.25">
      <c r="C1795" s="175"/>
      <c r="E1795" s="175"/>
      <c r="H1795" s="175"/>
      <c r="I1795" s="175"/>
      <c r="J1795" s="202"/>
      <c r="K1795" s="198"/>
    </row>
    <row r="1796" spans="3:11" ht="15" customHeight="1" x14ac:dyDescent="0.25">
      <c r="C1796" s="175"/>
      <c r="E1796" s="175"/>
      <c r="H1796" s="175"/>
      <c r="I1796" s="175"/>
      <c r="J1796" s="202"/>
      <c r="K1796" s="198"/>
    </row>
    <row r="1797" spans="3:11" ht="15" customHeight="1" x14ac:dyDescent="0.25">
      <c r="C1797" s="175"/>
      <c r="E1797" s="175"/>
      <c r="H1797" s="175"/>
      <c r="I1797" s="175"/>
      <c r="J1797" s="202"/>
      <c r="K1797" s="198"/>
    </row>
    <row r="1798" spans="3:11" ht="15" customHeight="1" x14ac:dyDescent="0.25">
      <c r="C1798" s="175"/>
      <c r="E1798" s="175"/>
      <c r="H1798" s="175"/>
      <c r="I1798" s="175"/>
      <c r="J1798" s="202"/>
      <c r="K1798" s="198"/>
    </row>
    <row r="1799" spans="3:11" ht="15" customHeight="1" x14ac:dyDescent="0.25">
      <c r="C1799" s="175"/>
      <c r="E1799" s="175"/>
      <c r="H1799" s="175"/>
      <c r="I1799" s="175"/>
      <c r="J1799" s="202"/>
      <c r="K1799" s="198"/>
    </row>
    <row r="1800" spans="3:11" ht="15" customHeight="1" x14ac:dyDescent="0.25">
      <c r="C1800" s="175"/>
      <c r="E1800" s="175"/>
      <c r="H1800" s="175"/>
      <c r="I1800" s="175"/>
      <c r="J1800" s="202"/>
      <c r="K1800" s="198"/>
    </row>
    <row r="1801" spans="3:11" ht="15" customHeight="1" x14ac:dyDescent="0.25">
      <c r="C1801" s="175"/>
      <c r="E1801" s="175"/>
      <c r="H1801" s="175"/>
      <c r="I1801" s="175"/>
      <c r="J1801" s="202"/>
      <c r="K1801" s="198"/>
    </row>
    <row r="1802" spans="3:11" ht="15" customHeight="1" x14ac:dyDescent="0.25">
      <c r="C1802" s="175"/>
      <c r="E1802" s="175"/>
      <c r="H1802" s="175"/>
      <c r="I1802" s="175"/>
      <c r="J1802" s="202"/>
      <c r="K1802" s="198"/>
    </row>
    <row r="1803" spans="3:11" ht="15" customHeight="1" x14ac:dyDescent="0.25">
      <c r="C1803" s="175"/>
      <c r="E1803" s="175"/>
      <c r="H1803" s="175"/>
      <c r="I1803" s="175"/>
      <c r="J1803" s="202"/>
      <c r="K1803" s="198"/>
    </row>
    <row r="1804" spans="3:11" ht="15" customHeight="1" x14ac:dyDescent="0.25">
      <c r="C1804" s="175"/>
      <c r="E1804" s="175"/>
      <c r="H1804" s="175"/>
      <c r="I1804" s="175"/>
      <c r="J1804" s="202"/>
      <c r="K1804" s="198"/>
    </row>
    <row r="1805" spans="3:11" ht="15" customHeight="1" x14ac:dyDescent="0.25">
      <c r="C1805" s="175"/>
      <c r="E1805" s="175"/>
      <c r="H1805" s="175"/>
      <c r="I1805" s="175"/>
      <c r="J1805" s="202"/>
      <c r="K1805" s="198"/>
    </row>
    <row r="1806" spans="3:11" ht="15" customHeight="1" x14ac:dyDescent="0.25">
      <c r="C1806" s="175"/>
      <c r="E1806" s="175"/>
      <c r="H1806" s="175"/>
      <c r="I1806" s="175"/>
      <c r="J1806" s="202"/>
      <c r="K1806" s="198"/>
    </row>
    <row r="1807" spans="3:11" ht="15" customHeight="1" x14ac:dyDescent="0.25">
      <c r="C1807" s="175"/>
      <c r="E1807" s="175"/>
      <c r="H1807" s="175"/>
      <c r="I1807" s="175"/>
      <c r="J1807" s="202"/>
      <c r="K1807" s="198"/>
    </row>
    <row r="1808" spans="3:11" ht="15" customHeight="1" x14ac:dyDescent="0.25">
      <c r="C1808" s="175"/>
      <c r="E1808" s="175"/>
      <c r="H1808" s="175"/>
      <c r="I1808" s="175"/>
      <c r="J1808" s="202"/>
      <c r="K1808" s="198"/>
    </row>
    <row r="1809" spans="3:11" ht="15" customHeight="1" x14ac:dyDescent="0.25">
      <c r="C1809" s="175"/>
      <c r="E1809" s="175"/>
      <c r="H1809" s="175"/>
      <c r="I1809" s="175"/>
      <c r="J1809" s="202"/>
      <c r="K1809" s="198"/>
    </row>
    <row r="1810" spans="3:11" ht="15" customHeight="1" x14ac:dyDescent="0.25">
      <c r="C1810" s="175"/>
      <c r="E1810" s="175"/>
      <c r="H1810" s="175"/>
      <c r="I1810" s="175"/>
      <c r="J1810" s="202"/>
      <c r="K1810" s="198"/>
    </row>
    <row r="1811" spans="3:11" ht="15" customHeight="1" x14ac:dyDescent="0.25">
      <c r="C1811" s="175"/>
      <c r="E1811" s="175"/>
      <c r="H1811" s="175"/>
      <c r="I1811" s="175"/>
      <c r="J1811" s="202"/>
      <c r="K1811" s="198"/>
    </row>
    <row r="1812" spans="3:11" ht="15" customHeight="1" x14ac:dyDescent="0.25">
      <c r="C1812" s="175"/>
      <c r="E1812" s="175"/>
      <c r="H1812" s="175"/>
      <c r="I1812" s="175"/>
      <c r="J1812" s="202"/>
      <c r="K1812" s="198"/>
    </row>
    <row r="1813" spans="3:11" ht="15" customHeight="1" x14ac:dyDescent="0.25">
      <c r="C1813" s="175"/>
      <c r="E1813" s="175"/>
      <c r="H1813" s="175"/>
      <c r="I1813" s="175"/>
      <c r="J1813" s="202"/>
      <c r="K1813" s="198"/>
    </row>
    <row r="1814" spans="3:11" ht="15" customHeight="1" x14ac:dyDescent="0.25">
      <c r="C1814" s="175"/>
      <c r="E1814" s="175"/>
      <c r="H1814" s="175"/>
      <c r="I1814" s="175"/>
      <c r="J1814" s="202"/>
      <c r="K1814" s="198"/>
    </row>
    <row r="1815" spans="3:11" ht="15" customHeight="1" x14ac:dyDescent="0.25">
      <c r="C1815" s="175"/>
      <c r="E1815" s="175"/>
      <c r="H1815" s="175"/>
      <c r="I1815" s="175"/>
      <c r="J1815" s="202"/>
      <c r="K1815" s="198"/>
    </row>
    <row r="1816" spans="3:11" ht="15" customHeight="1" x14ac:dyDescent="0.25">
      <c r="C1816" s="175"/>
      <c r="E1816" s="175"/>
      <c r="H1816" s="175"/>
      <c r="I1816" s="175"/>
      <c r="J1816" s="202"/>
      <c r="K1816" s="198"/>
    </row>
    <row r="1817" spans="3:11" ht="15" customHeight="1" x14ac:dyDescent="0.25">
      <c r="C1817" s="175"/>
      <c r="E1817" s="175"/>
      <c r="H1817" s="175"/>
      <c r="I1817" s="175"/>
      <c r="J1817" s="202"/>
      <c r="K1817" s="198"/>
    </row>
    <row r="1818" spans="3:11" ht="15" customHeight="1" x14ac:dyDescent="0.25">
      <c r="C1818" s="175"/>
      <c r="E1818" s="175"/>
      <c r="H1818" s="175"/>
      <c r="I1818" s="175"/>
      <c r="J1818" s="202"/>
      <c r="K1818" s="198"/>
    </row>
    <row r="1819" spans="3:11" ht="15" customHeight="1" x14ac:dyDescent="0.25">
      <c r="C1819" s="175"/>
      <c r="E1819" s="175"/>
      <c r="H1819" s="175"/>
      <c r="I1819" s="175"/>
      <c r="J1819" s="202"/>
      <c r="K1819" s="198"/>
    </row>
    <row r="1820" spans="3:11" ht="15" customHeight="1" x14ac:dyDescent="0.25">
      <c r="C1820" s="175"/>
      <c r="E1820" s="175"/>
      <c r="H1820" s="175"/>
      <c r="I1820" s="175"/>
      <c r="J1820" s="202"/>
      <c r="K1820" s="198"/>
    </row>
    <row r="1821" spans="3:11" ht="15" customHeight="1" x14ac:dyDescent="0.25">
      <c r="C1821" s="175"/>
      <c r="E1821" s="175"/>
      <c r="H1821" s="175"/>
      <c r="I1821" s="175"/>
      <c r="J1821" s="202"/>
      <c r="K1821" s="198"/>
    </row>
    <row r="1822" spans="3:11" ht="15" customHeight="1" x14ac:dyDescent="0.25">
      <c r="C1822" s="175"/>
      <c r="E1822" s="175"/>
      <c r="H1822" s="175"/>
      <c r="I1822" s="175"/>
      <c r="J1822" s="202"/>
      <c r="K1822" s="198"/>
    </row>
    <row r="1823" spans="3:11" ht="15" customHeight="1" x14ac:dyDescent="0.25">
      <c r="C1823" s="175"/>
      <c r="E1823" s="175"/>
      <c r="H1823" s="175"/>
      <c r="I1823" s="175"/>
      <c r="J1823" s="202"/>
      <c r="K1823" s="198"/>
    </row>
    <row r="1824" spans="3:11" ht="15" customHeight="1" x14ac:dyDescent="0.25">
      <c r="C1824" s="175"/>
      <c r="E1824" s="175"/>
      <c r="H1824" s="175"/>
      <c r="I1824" s="175"/>
      <c r="J1824" s="202"/>
      <c r="K1824" s="198"/>
    </row>
    <row r="1825" spans="3:11" ht="15" customHeight="1" x14ac:dyDescent="0.25">
      <c r="C1825" s="175"/>
      <c r="E1825" s="175"/>
      <c r="H1825" s="175"/>
      <c r="I1825" s="175"/>
      <c r="J1825" s="202"/>
      <c r="K1825" s="198"/>
    </row>
    <row r="1826" spans="3:11" ht="15" customHeight="1" x14ac:dyDescent="0.25">
      <c r="C1826" s="175"/>
      <c r="E1826" s="175"/>
      <c r="H1826" s="175"/>
      <c r="I1826" s="175"/>
      <c r="J1826" s="202"/>
      <c r="K1826" s="198"/>
    </row>
    <row r="1827" spans="3:11" ht="15" customHeight="1" x14ac:dyDescent="0.25">
      <c r="C1827" s="175"/>
      <c r="E1827" s="175"/>
      <c r="H1827" s="175"/>
      <c r="I1827" s="175"/>
      <c r="J1827" s="202"/>
      <c r="K1827" s="198"/>
    </row>
    <row r="1828" spans="3:11" ht="15" customHeight="1" x14ac:dyDescent="0.25">
      <c r="C1828" s="175"/>
      <c r="E1828" s="175"/>
      <c r="H1828" s="175"/>
      <c r="I1828" s="175"/>
      <c r="J1828" s="202"/>
      <c r="K1828" s="198"/>
    </row>
    <row r="1829" spans="3:11" ht="15" customHeight="1" x14ac:dyDescent="0.25">
      <c r="C1829" s="175"/>
      <c r="E1829" s="175"/>
      <c r="H1829" s="175"/>
      <c r="I1829" s="175"/>
      <c r="J1829" s="202"/>
      <c r="K1829" s="198"/>
    </row>
    <row r="1830" spans="3:11" ht="15" customHeight="1" x14ac:dyDescent="0.25">
      <c r="C1830" s="175"/>
      <c r="E1830" s="175"/>
      <c r="H1830" s="175"/>
      <c r="I1830" s="175"/>
      <c r="J1830" s="202"/>
      <c r="K1830" s="198"/>
    </row>
    <row r="1831" spans="3:11" ht="15" customHeight="1" x14ac:dyDescent="0.25">
      <c r="C1831" s="175"/>
      <c r="E1831" s="175"/>
      <c r="H1831" s="175"/>
      <c r="I1831" s="175"/>
      <c r="J1831" s="202"/>
      <c r="K1831" s="198"/>
    </row>
    <row r="1832" spans="3:11" ht="15" customHeight="1" x14ac:dyDescent="0.25">
      <c r="C1832" s="175"/>
      <c r="E1832" s="175"/>
      <c r="H1832" s="175"/>
      <c r="I1832" s="175"/>
      <c r="J1832" s="202"/>
      <c r="K1832" s="198"/>
    </row>
    <row r="1833" spans="3:11" ht="15" customHeight="1" x14ac:dyDescent="0.25">
      <c r="C1833" s="175"/>
      <c r="E1833" s="175"/>
      <c r="H1833" s="175"/>
      <c r="I1833" s="175"/>
      <c r="J1833" s="202"/>
      <c r="K1833" s="198"/>
    </row>
    <row r="1834" spans="3:11" ht="15" customHeight="1" x14ac:dyDescent="0.25">
      <c r="C1834" s="175"/>
      <c r="E1834" s="175"/>
      <c r="H1834" s="175"/>
      <c r="I1834" s="175"/>
      <c r="J1834" s="202"/>
      <c r="K1834" s="198"/>
    </row>
    <row r="1835" spans="3:11" ht="15" customHeight="1" x14ac:dyDescent="0.25">
      <c r="C1835" s="175"/>
      <c r="E1835" s="175"/>
      <c r="H1835" s="175"/>
      <c r="I1835" s="175"/>
      <c r="J1835" s="202"/>
      <c r="K1835" s="198"/>
    </row>
    <row r="1836" spans="3:11" ht="15" customHeight="1" x14ac:dyDescent="0.25">
      <c r="C1836" s="175"/>
      <c r="E1836" s="175"/>
      <c r="H1836" s="175"/>
      <c r="I1836" s="175"/>
      <c r="J1836" s="202"/>
      <c r="K1836" s="198"/>
    </row>
    <row r="1837" spans="3:11" ht="15" customHeight="1" x14ac:dyDescent="0.25">
      <c r="C1837" s="175"/>
      <c r="E1837" s="175"/>
      <c r="H1837" s="175"/>
      <c r="I1837" s="175"/>
      <c r="J1837" s="202"/>
      <c r="K1837" s="198"/>
    </row>
    <row r="1838" spans="3:11" ht="15" customHeight="1" x14ac:dyDescent="0.25">
      <c r="C1838" s="175"/>
      <c r="E1838" s="175"/>
      <c r="H1838" s="175"/>
      <c r="I1838" s="175"/>
      <c r="J1838" s="202"/>
      <c r="K1838" s="198"/>
    </row>
    <row r="1839" spans="3:11" ht="15" customHeight="1" x14ac:dyDescent="0.25">
      <c r="C1839" s="175"/>
      <c r="E1839" s="175"/>
      <c r="H1839" s="175"/>
      <c r="I1839" s="175"/>
      <c r="J1839" s="202"/>
      <c r="K1839" s="198"/>
    </row>
    <row r="1840" spans="3:11" ht="15" customHeight="1" x14ac:dyDescent="0.25">
      <c r="C1840" s="175"/>
      <c r="E1840" s="175"/>
      <c r="H1840" s="175"/>
      <c r="I1840" s="175"/>
      <c r="J1840" s="202"/>
      <c r="K1840" s="198"/>
    </row>
    <row r="1841" spans="3:11" ht="15" customHeight="1" x14ac:dyDescent="0.25">
      <c r="C1841" s="175"/>
      <c r="E1841" s="175"/>
      <c r="H1841" s="175"/>
      <c r="I1841" s="175"/>
      <c r="J1841" s="202"/>
      <c r="K1841" s="198"/>
    </row>
    <row r="1842" spans="3:11" ht="15" customHeight="1" x14ac:dyDescent="0.25">
      <c r="C1842" s="175"/>
      <c r="E1842" s="175"/>
      <c r="H1842" s="175"/>
      <c r="I1842" s="175"/>
      <c r="J1842" s="202"/>
      <c r="K1842" s="198"/>
    </row>
    <row r="1843" spans="3:11" ht="15" customHeight="1" x14ac:dyDescent="0.25">
      <c r="C1843" s="175"/>
      <c r="E1843" s="175"/>
      <c r="H1843" s="175"/>
      <c r="I1843" s="175"/>
      <c r="J1843" s="202"/>
      <c r="K1843" s="198"/>
    </row>
    <row r="1844" spans="3:11" ht="15" customHeight="1" x14ac:dyDescent="0.25">
      <c r="C1844" s="175"/>
      <c r="E1844" s="175"/>
      <c r="H1844" s="175"/>
      <c r="I1844" s="175"/>
      <c r="J1844" s="202"/>
      <c r="K1844" s="198"/>
    </row>
    <row r="1845" spans="3:11" ht="15" customHeight="1" x14ac:dyDescent="0.25">
      <c r="C1845" s="175"/>
      <c r="E1845" s="175"/>
      <c r="H1845" s="175"/>
      <c r="I1845" s="175"/>
      <c r="J1845" s="202"/>
      <c r="K1845" s="198"/>
    </row>
    <row r="1846" spans="3:11" ht="15" customHeight="1" x14ac:dyDescent="0.25">
      <c r="C1846" s="175"/>
      <c r="E1846" s="175"/>
      <c r="H1846" s="175"/>
      <c r="I1846" s="175"/>
      <c r="J1846" s="202"/>
      <c r="K1846" s="198"/>
    </row>
    <row r="1847" spans="3:11" ht="15" customHeight="1" x14ac:dyDescent="0.25">
      <c r="C1847" s="175"/>
      <c r="E1847" s="175"/>
      <c r="H1847" s="175"/>
      <c r="I1847" s="175"/>
      <c r="J1847" s="202"/>
      <c r="K1847" s="198"/>
    </row>
    <row r="1848" spans="3:11" ht="15" customHeight="1" x14ac:dyDescent="0.25">
      <c r="C1848" s="175"/>
      <c r="E1848" s="175"/>
      <c r="H1848" s="175"/>
      <c r="I1848" s="175"/>
      <c r="J1848" s="202"/>
      <c r="K1848" s="198"/>
    </row>
    <row r="1849" spans="3:11" ht="15" customHeight="1" x14ac:dyDescent="0.25">
      <c r="C1849" s="175"/>
      <c r="E1849" s="175"/>
      <c r="H1849" s="175"/>
      <c r="I1849" s="175"/>
      <c r="J1849" s="202"/>
      <c r="K1849" s="198"/>
    </row>
    <row r="1850" spans="3:11" ht="15" customHeight="1" x14ac:dyDescent="0.25">
      <c r="C1850" s="175"/>
      <c r="E1850" s="175"/>
      <c r="H1850" s="175"/>
      <c r="I1850" s="175"/>
      <c r="J1850" s="202"/>
      <c r="K1850" s="198"/>
    </row>
    <row r="1851" spans="3:11" ht="15" customHeight="1" x14ac:dyDescent="0.25">
      <c r="C1851" s="175"/>
      <c r="E1851" s="175"/>
      <c r="H1851" s="175"/>
      <c r="I1851" s="175"/>
      <c r="J1851" s="202"/>
      <c r="K1851" s="198"/>
    </row>
    <row r="1852" spans="3:11" ht="15" customHeight="1" x14ac:dyDescent="0.25">
      <c r="C1852" s="175"/>
      <c r="E1852" s="175"/>
      <c r="H1852" s="175"/>
      <c r="I1852" s="175"/>
      <c r="J1852" s="202"/>
      <c r="K1852" s="198"/>
    </row>
    <row r="1853" spans="3:11" ht="15" customHeight="1" x14ac:dyDescent="0.25">
      <c r="C1853" s="175"/>
      <c r="E1853" s="175"/>
      <c r="H1853" s="175"/>
      <c r="I1853" s="175"/>
      <c r="J1853" s="202"/>
      <c r="K1853" s="198"/>
    </row>
    <row r="1854" spans="3:11" ht="15" customHeight="1" x14ac:dyDescent="0.25">
      <c r="C1854" s="175"/>
      <c r="E1854" s="175"/>
      <c r="H1854" s="175"/>
      <c r="I1854" s="175"/>
      <c r="J1854" s="202"/>
      <c r="K1854" s="198"/>
    </row>
    <row r="1855" spans="3:11" ht="15" customHeight="1" x14ac:dyDescent="0.25">
      <c r="C1855" s="175"/>
      <c r="E1855" s="175"/>
      <c r="H1855" s="175"/>
      <c r="I1855" s="175"/>
      <c r="J1855" s="202"/>
      <c r="K1855" s="198"/>
    </row>
    <row r="1856" spans="3:11" ht="15" customHeight="1" x14ac:dyDescent="0.25">
      <c r="C1856" s="175"/>
      <c r="E1856" s="175"/>
      <c r="H1856" s="175"/>
      <c r="I1856" s="175"/>
      <c r="J1856" s="202"/>
      <c r="K1856" s="198"/>
    </row>
    <row r="1857" spans="3:11" ht="15" customHeight="1" x14ac:dyDescent="0.25">
      <c r="C1857" s="175"/>
      <c r="E1857" s="175"/>
      <c r="H1857" s="175"/>
      <c r="I1857" s="175"/>
      <c r="J1857" s="202"/>
      <c r="K1857" s="198"/>
    </row>
    <row r="1858" spans="3:11" ht="15" customHeight="1" x14ac:dyDescent="0.25">
      <c r="C1858" s="175"/>
      <c r="E1858" s="175"/>
      <c r="H1858" s="175"/>
      <c r="I1858" s="175"/>
      <c r="J1858" s="202"/>
      <c r="K1858" s="198"/>
    </row>
    <row r="1859" spans="3:11" ht="15" customHeight="1" x14ac:dyDescent="0.25">
      <c r="C1859" s="175"/>
      <c r="E1859" s="175"/>
      <c r="H1859" s="175"/>
      <c r="I1859" s="175"/>
      <c r="J1859" s="202"/>
      <c r="K1859" s="198"/>
    </row>
    <row r="1860" spans="3:11" ht="15" customHeight="1" x14ac:dyDescent="0.25">
      <c r="C1860" s="175"/>
      <c r="E1860" s="175"/>
      <c r="H1860" s="175"/>
      <c r="I1860" s="175"/>
      <c r="J1860" s="202"/>
      <c r="K1860" s="198"/>
    </row>
    <row r="1861" spans="3:11" ht="15" customHeight="1" x14ac:dyDescent="0.25">
      <c r="C1861" s="175"/>
      <c r="E1861" s="175"/>
      <c r="H1861" s="175"/>
      <c r="I1861" s="175"/>
      <c r="J1861" s="202"/>
      <c r="K1861" s="198"/>
    </row>
    <row r="1862" spans="3:11" ht="15" customHeight="1" x14ac:dyDescent="0.25">
      <c r="C1862" s="175"/>
      <c r="E1862" s="175"/>
      <c r="H1862" s="175"/>
      <c r="I1862" s="175"/>
      <c r="J1862" s="202"/>
      <c r="K1862" s="198"/>
    </row>
    <row r="1863" spans="3:11" ht="15" customHeight="1" x14ac:dyDescent="0.25">
      <c r="C1863" s="175"/>
      <c r="E1863" s="175"/>
      <c r="H1863" s="175"/>
      <c r="I1863" s="175"/>
      <c r="J1863" s="202"/>
      <c r="K1863" s="198"/>
    </row>
    <row r="1864" spans="3:11" ht="15" customHeight="1" x14ac:dyDescent="0.25">
      <c r="C1864" s="175"/>
      <c r="E1864" s="175"/>
      <c r="H1864" s="175"/>
      <c r="I1864" s="175"/>
      <c r="J1864" s="202"/>
      <c r="K1864" s="198"/>
    </row>
    <row r="1865" spans="3:11" ht="15" customHeight="1" x14ac:dyDescent="0.25">
      <c r="C1865" s="175"/>
      <c r="E1865" s="175"/>
      <c r="H1865" s="175"/>
      <c r="I1865" s="175"/>
      <c r="J1865" s="202"/>
      <c r="K1865" s="198"/>
    </row>
    <row r="1866" spans="3:11" ht="15" customHeight="1" x14ac:dyDescent="0.25">
      <c r="C1866" s="175"/>
      <c r="E1866" s="175"/>
      <c r="H1866" s="175"/>
      <c r="I1866" s="175"/>
      <c r="J1866" s="202"/>
      <c r="K1866" s="198"/>
    </row>
    <row r="1867" spans="3:11" ht="15" customHeight="1" x14ac:dyDescent="0.25">
      <c r="C1867" s="175"/>
      <c r="E1867" s="175"/>
      <c r="H1867" s="175"/>
      <c r="I1867" s="175"/>
      <c r="J1867" s="202"/>
      <c r="K1867" s="198"/>
    </row>
    <row r="1868" spans="3:11" ht="15" customHeight="1" x14ac:dyDescent="0.25">
      <c r="C1868" s="175"/>
      <c r="E1868" s="175"/>
      <c r="H1868" s="175"/>
      <c r="I1868" s="175"/>
      <c r="J1868" s="202"/>
      <c r="K1868" s="198"/>
    </row>
    <row r="1869" spans="3:11" ht="15" customHeight="1" x14ac:dyDescent="0.25">
      <c r="C1869" s="175"/>
      <c r="E1869" s="175"/>
      <c r="H1869" s="175"/>
      <c r="I1869" s="175"/>
      <c r="J1869" s="202"/>
      <c r="K1869" s="198"/>
    </row>
    <row r="1870" spans="3:11" ht="15" customHeight="1" x14ac:dyDescent="0.25">
      <c r="C1870" s="175"/>
      <c r="E1870" s="175"/>
      <c r="H1870" s="175"/>
      <c r="I1870" s="175"/>
      <c r="J1870" s="202"/>
      <c r="K1870" s="198"/>
    </row>
    <row r="1871" spans="3:11" ht="15" customHeight="1" x14ac:dyDescent="0.25">
      <c r="C1871" s="175"/>
      <c r="E1871" s="175"/>
      <c r="H1871" s="175"/>
      <c r="I1871" s="175"/>
      <c r="J1871" s="202"/>
      <c r="K1871" s="198"/>
    </row>
    <row r="1872" spans="3:11" ht="15" customHeight="1" x14ac:dyDescent="0.25">
      <c r="C1872" s="175"/>
      <c r="E1872" s="175"/>
      <c r="H1872" s="175"/>
      <c r="I1872" s="175"/>
      <c r="J1872" s="202"/>
      <c r="K1872" s="198"/>
    </row>
    <row r="1873" spans="3:11" ht="15" customHeight="1" x14ac:dyDescent="0.25">
      <c r="C1873" s="175"/>
      <c r="E1873" s="175"/>
      <c r="H1873" s="175"/>
      <c r="I1873" s="175"/>
      <c r="J1873" s="202"/>
      <c r="K1873" s="198"/>
    </row>
    <row r="1874" spans="3:11" ht="15" customHeight="1" x14ac:dyDescent="0.25">
      <c r="C1874" s="175"/>
      <c r="E1874" s="175"/>
      <c r="H1874" s="175"/>
      <c r="I1874" s="175"/>
      <c r="J1874" s="202"/>
      <c r="K1874" s="198"/>
    </row>
    <row r="1875" spans="3:11" ht="15" customHeight="1" x14ac:dyDescent="0.25">
      <c r="C1875" s="175"/>
      <c r="E1875" s="175"/>
      <c r="H1875" s="175"/>
      <c r="I1875" s="175"/>
      <c r="J1875" s="202"/>
      <c r="K1875" s="198"/>
    </row>
    <row r="1876" spans="3:11" ht="15" customHeight="1" x14ac:dyDescent="0.25">
      <c r="C1876" s="175"/>
      <c r="E1876" s="175"/>
      <c r="H1876" s="175"/>
      <c r="I1876" s="175"/>
      <c r="J1876" s="202"/>
      <c r="K1876" s="198"/>
    </row>
    <row r="1877" spans="3:11" ht="15" customHeight="1" x14ac:dyDescent="0.25">
      <c r="C1877" s="175"/>
      <c r="E1877" s="175"/>
      <c r="H1877" s="175"/>
      <c r="I1877" s="175"/>
      <c r="J1877" s="202"/>
      <c r="K1877" s="198"/>
    </row>
    <row r="1878" spans="3:11" ht="15" customHeight="1" x14ac:dyDescent="0.25">
      <c r="C1878" s="175"/>
      <c r="E1878" s="175"/>
      <c r="H1878" s="175"/>
      <c r="I1878" s="175"/>
      <c r="J1878" s="202"/>
      <c r="K1878" s="198"/>
    </row>
    <row r="1879" spans="3:11" ht="15" customHeight="1" x14ac:dyDescent="0.25">
      <c r="C1879" s="175"/>
      <c r="E1879" s="175"/>
      <c r="H1879" s="175"/>
      <c r="I1879" s="175"/>
      <c r="J1879" s="202"/>
      <c r="K1879" s="198"/>
    </row>
    <row r="1880" spans="3:11" ht="15" customHeight="1" x14ac:dyDescent="0.25">
      <c r="C1880" s="175"/>
      <c r="E1880" s="175"/>
      <c r="H1880" s="175"/>
      <c r="I1880" s="175"/>
      <c r="J1880" s="202"/>
      <c r="K1880" s="198"/>
    </row>
    <row r="1881" spans="3:11" ht="15" customHeight="1" x14ac:dyDescent="0.25">
      <c r="C1881" s="175"/>
      <c r="E1881" s="175"/>
      <c r="H1881" s="175"/>
      <c r="I1881" s="175"/>
      <c r="J1881" s="202"/>
      <c r="K1881" s="198"/>
    </row>
    <row r="1882" spans="3:11" ht="15" customHeight="1" x14ac:dyDescent="0.25">
      <c r="C1882" s="175"/>
      <c r="E1882" s="175"/>
      <c r="H1882" s="175"/>
      <c r="I1882" s="175"/>
      <c r="J1882" s="202"/>
      <c r="K1882" s="198"/>
    </row>
    <row r="1883" spans="3:11" ht="15" customHeight="1" x14ac:dyDescent="0.25">
      <c r="C1883" s="175"/>
      <c r="E1883" s="175"/>
      <c r="H1883" s="175"/>
      <c r="I1883" s="175"/>
      <c r="J1883" s="202"/>
      <c r="K1883" s="198"/>
    </row>
    <row r="1884" spans="3:11" ht="15" customHeight="1" x14ac:dyDescent="0.25">
      <c r="C1884" s="175"/>
      <c r="E1884" s="175"/>
      <c r="H1884" s="175"/>
      <c r="I1884" s="175"/>
      <c r="J1884" s="202"/>
      <c r="K1884" s="198"/>
    </row>
    <row r="1885" spans="3:11" ht="15" customHeight="1" x14ac:dyDescent="0.25">
      <c r="C1885" s="175"/>
      <c r="E1885" s="175"/>
      <c r="H1885" s="175"/>
      <c r="I1885" s="175"/>
      <c r="J1885" s="202"/>
      <c r="K1885" s="198"/>
    </row>
    <row r="1886" spans="3:11" ht="15" customHeight="1" x14ac:dyDescent="0.25">
      <c r="C1886" s="175"/>
      <c r="E1886" s="175"/>
      <c r="H1886" s="175"/>
      <c r="I1886" s="175"/>
      <c r="J1886" s="202"/>
      <c r="K1886" s="198"/>
    </row>
    <row r="1887" spans="3:11" ht="15" customHeight="1" x14ac:dyDescent="0.25">
      <c r="C1887" s="175"/>
      <c r="E1887" s="175"/>
      <c r="H1887" s="175"/>
      <c r="I1887" s="175"/>
      <c r="J1887" s="202"/>
      <c r="K1887" s="198"/>
    </row>
    <row r="1888" spans="3:11" ht="15" customHeight="1" x14ac:dyDescent="0.25">
      <c r="C1888" s="175"/>
      <c r="E1888" s="175"/>
      <c r="H1888" s="175"/>
      <c r="I1888" s="175"/>
      <c r="J1888" s="202"/>
      <c r="K1888" s="198"/>
    </row>
    <row r="1889" spans="3:11" ht="15" customHeight="1" x14ac:dyDescent="0.25">
      <c r="C1889" s="175"/>
      <c r="E1889" s="175"/>
      <c r="H1889" s="175"/>
      <c r="I1889" s="175"/>
      <c r="J1889" s="202"/>
      <c r="K1889" s="198"/>
    </row>
    <row r="1890" spans="3:11" ht="15" customHeight="1" x14ac:dyDescent="0.25">
      <c r="C1890" s="175"/>
      <c r="E1890" s="175"/>
      <c r="H1890" s="175"/>
      <c r="I1890" s="175"/>
      <c r="J1890" s="202"/>
      <c r="K1890" s="198"/>
    </row>
    <row r="1891" spans="3:11" ht="15" customHeight="1" x14ac:dyDescent="0.25">
      <c r="C1891" s="175"/>
      <c r="E1891" s="175"/>
      <c r="H1891" s="175"/>
      <c r="I1891" s="175"/>
      <c r="J1891" s="202"/>
      <c r="K1891" s="198"/>
    </row>
    <row r="1892" spans="3:11" ht="15" customHeight="1" x14ac:dyDescent="0.25">
      <c r="C1892" s="175"/>
      <c r="E1892" s="175"/>
      <c r="H1892" s="175"/>
      <c r="I1892" s="175"/>
      <c r="J1892" s="202"/>
      <c r="K1892" s="198"/>
    </row>
    <row r="1893" spans="3:11" ht="15" customHeight="1" x14ac:dyDescent="0.25">
      <c r="C1893" s="175"/>
      <c r="E1893" s="175"/>
      <c r="H1893" s="175"/>
      <c r="I1893" s="175"/>
      <c r="J1893" s="202"/>
      <c r="K1893" s="198"/>
    </row>
    <row r="1894" spans="3:11" ht="15" customHeight="1" x14ac:dyDescent="0.25">
      <c r="C1894" s="175"/>
      <c r="E1894" s="175"/>
      <c r="H1894" s="175"/>
      <c r="I1894" s="175"/>
      <c r="J1894" s="202"/>
      <c r="K1894" s="198"/>
    </row>
    <row r="1895" spans="3:11" ht="15" customHeight="1" x14ac:dyDescent="0.25">
      <c r="C1895" s="175"/>
      <c r="E1895" s="175"/>
      <c r="H1895" s="175"/>
      <c r="I1895" s="175"/>
      <c r="J1895" s="202"/>
      <c r="K1895" s="198"/>
    </row>
    <row r="1896" spans="3:11" ht="15" customHeight="1" x14ac:dyDescent="0.25">
      <c r="C1896" s="175"/>
      <c r="E1896" s="175"/>
      <c r="H1896" s="175"/>
      <c r="I1896" s="175"/>
      <c r="J1896" s="202"/>
      <c r="K1896" s="198"/>
    </row>
    <row r="1897" spans="3:11" ht="15" customHeight="1" x14ac:dyDescent="0.25">
      <c r="C1897" s="175"/>
      <c r="E1897" s="175"/>
      <c r="H1897" s="175"/>
      <c r="I1897" s="175"/>
      <c r="J1897" s="202"/>
      <c r="K1897" s="198"/>
    </row>
    <row r="1898" spans="3:11" ht="15" customHeight="1" x14ac:dyDescent="0.25">
      <c r="C1898" s="175"/>
      <c r="E1898" s="175"/>
      <c r="H1898" s="175"/>
      <c r="I1898" s="175"/>
      <c r="J1898" s="202"/>
      <c r="K1898" s="198"/>
    </row>
    <row r="1899" spans="3:11" ht="15" customHeight="1" x14ac:dyDescent="0.25">
      <c r="C1899" s="175"/>
      <c r="E1899" s="175"/>
      <c r="H1899" s="175"/>
      <c r="I1899" s="175"/>
      <c r="J1899" s="202"/>
      <c r="K1899" s="198"/>
    </row>
    <row r="1900" spans="3:11" ht="15" customHeight="1" x14ac:dyDescent="0.25">
      <c r="C1900" s="175"/>
      <c r="E1900" s="175"/>
      <c r="H1900" s="175"/>
      <c r="I1900" s="175"/>
      <c r="J1900" s="202"/>
      <c r="K1900" s="198"/>
    </row>
    <row r="1901" spans="3:11" ht="15" customHeight="1" x14ac:dyDescent="0.25">
      <c r="C1901" s="175"/>
      <c r="E1901" s="175"/>
      <c r="H1901" s="175"/>
      <c r="I1901" s="175"/>
      <c r="J1901" s="202"/>
      <c r="K1901" s="198"/>
    </row>
    <row r="1902" spans="3:11" ht="15" customHeight="1" x14ac:dyDescent="0.25">
      <c r="C1902" s="175"/>
      <c r="E1902" s="175"/>
      <c r="H1902" s="175"/>
      <c r="I1902" s="175"/>
      <c r="J1902" s="202"/>
      <c r="K1902" s="198"/>
    </row>
    <row r="1903" spans="3:11" ht="15" customHeight="1" x14ac:dyDescent="0.25">
      <c r="C1903" s="175"/>
      <c r="E1903" s="175"/>
      <c r="H1903" s="175"/>
      <c r="I1903" s="175"/>
      <c r="J1903" s="202"/>
      <c r="K1903" s="198"/>
    </row>
    <row r="1904" spans="3:11" ht="15" customHeight="1" x14ac:dyDescent="0.25">
      <c r="C1904" s="175"/>
      <c r="E1904" s="175"/>
      <c r="H1904" s="175"/>
      <c r="I1904" s="175"/>
      <c r="J1904" s="202"/>
      <c r="K1904" s="198"/>
    </row>
    <row r="1905" spans="3:11" ht="15" customHeight="1" x14ac:dyDescent="0.25">
      <c r="C1905" s="175"/>
      <c r="E1905" s="175"/>
      <c r="H1905" s="175"/>
      <c r="I1905" s="175"/>
      <c r="J1905" s="202"/>
      <c r="K1905" s="198"/>
    </row>
    <row r="1906" spans="3:11" ht="15" customHeight="1" x14ac:dyDescent="0.25">
      <c r="C1906" s="175"/>
      <c r="E1906" s="175"/>
      <c r="H1906" s="175"/>
      <c r="I1906" s="175"/>
      <c r="J1906" s="202"/>
      <c r="K1906" s="198"/>
    </row>
    <row r="1907" spans="3:11" ht="15" customHeight="1" x14ac:dyDescent="0.25">
      <c r="C1907" s="175"/>
      <c r="E1907" s="175"/>
      <c r="H1907" s="175"/>
      <c r="I1907" s="175"/>
      <c r="J1907" s="202"/>
      <c r="K1907" s="198"/>
    </row>
    <row r="1908" spans="3:11" ht="15" customHeight="1" x14ac:dyDescent="0.25">
      <c r="C1908" s="175"/>
      <c r="E1908" s="175"/>
      <c r="H1908" s="175"/>
      <c r="I1908" s="175"/>
      <c r="J1908" s="202"/>
      <c r="K1908" s="198"/>
    </row>
    <row r="1909" spans="3:11" ht="15" customHeight="1" x14ac:dyDescent="0.25">
      <c r="C1909" s="175"/>
      <c r="E1909" s="175"/>
      <c r="H1909" s="175"/>
      <c r="I1909" s="175"/>
      <c r="J1909" s="202"/>
      <c r="K1909" s="198"/>
    </row>
    <row r="1910" spans="3:11" ht="15" customHeight="1" x14ac:dyDescent="0.25">
      <c r="C1910" s="175"/>
      <c r="E1910" s="175"/>
      <c r="H1910" s="175"/>
      <c r="I1910" s="175"/>
      <c r="J1910" s="202"/>
      <c r="K1910" s="198"/>
    </row>
    <row r="1911" spans="3:11" ht="15" customHeight="1" x14ac:dyDescent="0.25">
      <c r="C1911" s="175"/>
      <c r="E1911" s="175"/>
      <c r="H1911" s="175"/>
      <c r="I1911" s="175"/>
      <c r="J1911" s="202"/>
      <c r="K1911" s="198"/>
    </row>
    <row r="1912" spans="3:11" ht="15" customHeight="1" x14ac:dyDescent="0.25">
      <c r="C1912" s="175"/>
      <c r="E1912" s="175"/>
      <c r="H1912" s="175"/>
      <c r="I1912" s="175"/>
      <c r="J1912" s="202"/>
      <c r="K1912" s="198"/>
    </row>
    <row r="1913" spans="3:11" ht="15" customHeight="1" x14ac:dyDescent="0.25">
      <c r="C1913" s="175"/>
      <c r="E1913" s="175"/>
      <c r="H1913" s="175"/>
      <c r="I1913" s="175"/>
      <c r="J1913" s="202"/>
      <c r="K1913" s="198"/>
    </row>
    <row r="1914" spans="3:11" ht="15" customHeight="1" x14ac:dyDescent="0.25">
      <c r="C1914" s="175"/>
      <c r="E1914" s="175"/>
      <c r="H1914" s="175"/>
      <c r="I1914" s="175"/>
      <c r="J1914" s="202"/>
      <c r="K1914" s="198"/>
    </row>
    <row r="1915" spans="3:11" ht="15" customHeight="1" x14ac:dyDescent="0.25">
      <c r="C1915" s="175"/>
      <c r="E1915" s="175"/>
      <c r="H1915" s="175"/>
      <c r="I1915" s="175"/>
      <c r="J1915" s="202"/>
      <c r="K1915" s="198"/>
    </row>
    <row r="1916" spans="3:11" ht="15" customHeight="1" x14ac:dyDescent="0.25">
      <c r="C1916" s="175"/>
      <c r="E1916" s="175"/>
      <c r="H1916" s="175"/>
      <c r="I1916" s="175"/>
      <c r="J1916" s="202"/>
      <c r="K1916" s="198"/>
    </row>
    <row r="1917" spans="3:11" ht="15" customHeight="1" x14ac:dyDescent="0.25">
      <c r="C1917" s="175"/>
      <c r="E1917" s="175"/>
      <c r="H1917" s="175"/>
      <c r="I1917" s="175"/>
      <c r="J1917" s="202"/>
      <c r="K1917" s="198"/>
    </row>
    <row r="1918" spans="3:11" ht="15" customHeight="1" x14ac:dyDescent="0.25">
      <c r="C1918" s="175"/>
      <c r="E1918" s="175"/>
      <c r="H1918" s="175"/>
      <c r="I1918" s="175"/>
      <c r="J1918" s="202"/>
      <c r="K1918" s="198"/>
    </row>
    <row r="1919" spans="3:11" ht="15" customHeight="1" x14ac:dyDescent="0.25">
      <c r="C1919" s="175"/>
      <c r="E1919" s="175"/>
      <c r="H1919" s="175"/>
      <c r="I1919" s="175"/>
      <c r="J1919" s="202"/>
      <c r="K1919" s="198"/>
    </row>
    <row r="1920" spans="3:11" ht="15" customHeight="1" x14ac:dyDescent="0.25">
      <c r="C1920" s="175"/>
      <c r="E1920" s="175"/>
      <c r="H1920" s="175"/>
      <c r="I1920" s="175"/>
      <c r="J1920" s="202"/>
      <c r="K1920" s="198"/>
    </row>
    <row r="1921" spans="3:11" ht="15" customHeight="1" x14ac:dyDescent="0.25">
      <c r="C1921" s="175"/>
      <c r="E1921" s="175"/>
      <c r="H1921" s="175"/>
      <c r="I1921" s="175"/>
      <c r="J1921" s="202"/>
      <c r="K1921" s="198"/>
    </row>
    <row r="1922" spans="3:11" ht="15" customHeight="1" x14ac:dyDescent="0.25">
      <c r="C1922" s="175"/>
      <c r="E1922" s="175"/>
      <c r="H1922" s="175"/>
      <c r="I1922" s="175"/>
      <c r="J1922" s="202"/>
      <c r="K1922" s="198"/>
    </row>
    <row r="1923" spans="3:11" ht="15" customHeight="1" x14ac:dyDescent="0.25">
      <c r="C1923" s="175"/>
      <c r="E1923" s="175"/>
      <c r="H1923" s="175"/>
      <c r="I1923" s="175"/>
      <c r="J1923" s="202"/>
      <c r="K1923" s="198"/>
    </row>
    <row r="1924" spans="3:11" ht="15" customHeight="1" x14ac:dyDescent="0.25">
      <c r="C1924" s="175"/>
      <c r="E1924" s="175"/>
      <c r="H1924" s="175"/>
      <c r="I1924" s="175"/>
      <c r="J1924" s="202"/>
      <c r="K1924" s="198"/>
    </row>
    <row r="1925" spans="3:11" ht="15" customHeight="1" x14ac:dyDescent="0.25">
      <c r="C1925" s="175"/>
      <c r="E1925" s="175"/>
      <c r="H1925" s="175"/>
      <c r="I1925" s="175"/>
      <c r="J1925" s="202"/>
      <c r="K1925" s="198"/>
    </row>
    <row r="1926" spans="3:11" ht="15" customHeight="1" x14ac:dyDescent="0.25">
      <c r="C1926" s="175"/>
      <c r="E1926" s="175"/>
      <c r="H1926" s="175"/>
      <c r="I1926" s="175"/>
      <c r="J1926" s="202"/>
      <c r="K1926" s="198"/>
    </row>
    <row r="1927" spans="3:11" ht="15" customHeight="1" x14ac:dyDescent="0.25">
      <c r="C1927" s="175"/>
      <c r="E1927" s="175"/>
      <c r="H1927" s="175"/>
      <c r="I1927" s="175"/>
      <c r="J1927" s="202"/>
      <c r="K1927" s="198"/>
    </row>
    <row r="1928" spans="3:11" ht="15" customHeight="1" x14ac:dyDescent="0.25">
      <c r="C1928" s="175"/>
      <c r="E1928" s="175"/>
      <c r="H1928" s="175"/>
      <c r="I1928" s="175"/>
      <c r="J1928" s="202"/>
      <c r="K1928" s="198"/>
    </row>
    <row r="1929" spans="3:11" ht="15" customHeight="1" x14ac:dyDescent="0.25">
      <c r="C1929" s="175"/>
      <c r="E1929" s="175"/>
      <c r="H1929" s="175"/>
      <c r="I1929" s="175"/>
      <c r="J1929" s="202"/>
      <c r="K1929" s="198"/>
    </row>
    <row r="1930" spans="3:11" ht="15" customHeight="1" x14ac:dyDescent="0.25">
      <c r="C1930" s="175"/>
      <c r="E1930" s="175"/>
      <c r="H1930" s="175"/>
      <c r="I1930" s="175"/>
      <c r="J1930" s="202"/>
      <c r="K1930" s="198"/>
    </row>
    <row r="1931" spans="3:11" ht="15" customHeight="1" x14ac:dyDescent="0.25">
      <c r="C1931" s="175"/>
      <c r="E1931" s="175"/>
      <c r="H1931" s="175"/>
      <c r="I1931" s="175"/>
      <c r="J1931" s="202"/>
      <c r="K1931" s="198"/>
    </row>
    <row r="1932" spans="3:11" ht="15" customHeight="1" x14ac:dyDescent="0.25">
      <c r="C1932" s="175"/>
      <c r="E1932" s="175"/>
      <c r="H1932" s="175"/>
      <c r="I1932" s="175"/>
      <c r="J1932" s="202"/>
      <c r="K1932" s="198"/>
    </row>
    <row r="1933" spans="3:11" ht="15" customHeight="1" x14ac:dyDescent="0.25">
      <c r="C1933" s="175"/>
      <c r="E1933" s="175"/>
      <c r="H1933" s="175"/>
      <c r="I1933" s="175"/>
      <c r="J1933" s="202"/>
      <c r="K1933" s="198"/>
    </row>
    <row r="1934" spans="3:11" ht="15" customHeight="1" x14ac:dyDescent="0.25">
      <c r="C1934" s="175"/>
      <c r="E1934" s="175"/>
      <c r="H1934" s="175"/>
      <c r="I1934" s="175"/>
      <c r="J1934" s="202"/>
      <c r="K1934" s="198"/>
    </row>
    <row r="1935" spans="3:11" ht="15" customHeight="1" x14ac:dyDescent="0.25">
      <c r="C1935" s="175"/>
      <c r="E1935" s="175"/>
      <c r="H1935" s="175"/>
      <c r="I1935" s="175"/>
      <c r="J1935" s="202"/>
      <c r="K1935" s="198"/>
    </row>
    <row r="1936" spans="3:11" ht="15" customHeight="1" x14ac:dyDescent="0.25">
      <c r="C1936" s="175"/>
      <c r="E1936" s="175"/>
      <c r="H1936" s="175"/>
      <c r="I1936" s="175"/>
      <c r="J1936" s="202"/>
      <c r="K1936" s="198"/>
    </row>
    <row r="1937" spans="3:11" ht="15" customHeight="1" x14ac:dyDescent="0.25">
      <c r="C1937" s="175"/>
      <c r="E1937" s="175"/>
      <c r="H1937" s="175"/>
      <c r="I1937" s="175"/>
      <c r="J1937" s="202"/>
      <c r="K1937" s="198"/>
    </row>
    <row r="1938" spans="3:11" ht="15" customHeight="1" x14ac:dyDescent="0.25">
      <c r="C1938" s="175"/>
      <c r="E1938" s="175"/>
      <c r="H1938" s="175"/>
      <c r="I1938" s="175"/>
      <c r="J1938" s="202"/>
      <c r="K1938" s="198"/>
    </row>
    <row r="1939" spans="3:11" ht="15" customHeight="1" x14ac:dyDescent="0.25">
      <c r="C1939" s="175"/>
      <c r="E1939" s="175"/>
      <c r="H1939" s="175"/>
      <c r="I1939" s="175"/>
      <c r="J1939" s="202"/>
      <c r="K1939" s="198"/>
    </row>
    <row r="1940" spans="3:11" ht="15" customHeight="1" x14ac:dyDescent="0.25">
      <c r="C1940" s="175"/>
      <c r="E1940" s="175"/>
      <c r="H1940" s="175"/>
      <c r="I1940" s="175"/>
      <c r="J1940" s="202"/>
      <c r="K1940" s="198"/>
    </row>
    <row r="1941" spans="3:11" ht="15" customHeight="1" x14ac:dyDescent="0.25">
      <c r="C1941" s="175"/>
      <c r="E1941" s="175"/>
      <c r="H1941" s="175"/>
      <c r="I1941" s="175"/>
      <c r="J1941" s="202"/>
      <c r="K1941" s="198"/>
    </row>
    <row r="1942" spans="3:11" ht="15" customHeight="1" x14ac:dyDescent="0.25">
      <c r="C1942" s="175"/>
      <c r="E1942" s="175"/>
      <c r="H1942" s="175"/>
      <c r="I1942" s="175"/>
      <c r="J1942" s="202"/>
      <c r="K1942" s="198"/>
    </row>
    <row r="1943" spans="3:11" ht="15" customHeight="1" x14ac:dyDescent="0.25">
      <c r="C1943" s="175"/>
      <c r="E1943" s="175"/>
      <c r="H1943" s="175"/>
      <c r="I1943" s="175"/>
      <c r="J1943" s="202"/>
      <c r="K1943" s="198"/>
    </row>
    <row r="1944" spans="3:11" ht="15" customHeight="1" x14ac:dyDescent="0.25">
      <c r="C1944" s="175"/>
      <c r="E1944" s="175"/>
      <c r="H1944" s="175"/>
      <c r="I1944" s="175"/>
      <c r="J1944" s="202"/>
      <c r="K1944" s="198"/>
    </row>
    <row r="1945" spans="3:11" ht="15" customHeight="1" x14ac:dyDescent="0.25">
      <c r="C1945" s="175"/>
      <c r="E1945" s="175"/>
      <c r="H1945" s="175"/>
      <c r="I1945" s="175"/>
      <c r="J1945" s="202"/>
      <c r="K1945" s="198"/>
    </row>
    <row r="1946" spans="3:11" ht="15" customHeight="1" x14ac:dyDescent="0.25">
      <c r="C1946" s="175"/>
      <c r="E1946" s="175"/>
      <c r="H1946" s="175"/>
      <c r="I1946" s="175"/>
      <c r="J1946" s="202"/>
      <c r="K1946" s="198"/>
    </row>
    <row r="1947" spans="3:11" ht="15" customHeight="1" x14ac:dyDescent="0.25">
      <c r="C1947" s="175"/>
      <c r="E1947" s="175"/>
      <c r="H1947" s="175"/>
      <c r="I1947" s="175"/>
      <c r="J1947" s="202"/>
      <c r="K1947" s="198"/>
    </row>
    <row r="1948" spans="3:11" ht="15" customHeight="1" x14ac:dyDescent="0.25">
      <c r="C1948" s="175"/>
      <c r="E1948" s="175"/>
      <c r="H1948" s="175"/>
      <c r="I1948" s="175"/>
      <c r="J1948" s="202"/>
      <c r="K1948" s="198"/>
    </row>
    <row r="1949" spans="3:11" ht="15" customHeight="1" x14ac:dyDescent="0.25">
      <c r="C1949" s="175"/>
      <c r="E1949" s="175"/>
      <c r="H1949" s="175"/>
      <c r="I1949" s="175"/>
      <c r="J1949" s="202"/>
      <c r="K1949" s="198"/>
    </row>
    <row r="1950" spans="3:11" ht="15" customHeight="1" x14ac:dyDescent="0.25">
      <c r="C1950" s="175"/>
      <c r="E1950" s="175"/>
      <c r="H1950" s="175"/>
      <c r="I1950" s="175"/>
      <c r="J1950" s="202"/>
      <c r="K1950" s="198"/>
    </row>
    <row r="1951" spans="3:11" ht="15" customHeight="1" x14ac:dyDescent="0.25">
      <c r="C1951" s="175"/>
      <c r="E1951" s="175"/>
      <c r="H1951" s="175"/>
      <c r="I1951" s="175"/>
      <c r="J1951" s="202"/>
      <c r="K1951" s="198"/>
    </row>
    <row r="1952" spans="3:11" ht="15" customHeight="1" x14ac:dyDescent="0.25">
      <c r="C1952" s="175"/>
      <c r="E1952" s="175"/>
      <c r="H1952" s="175"/>
      <c r="I1952" s="175"/>
      <c r="J1952" s="202"/>
      <c r="K1952" s="198"/>
    </row>
    <row r="1953" spans="3:11" ht="15" customHeight="1" x14ac:dyDescent="0.25">
      <c r="C1953" s="175"/>
      <c r="E1953" s="175"/>
      <c r="H1953" s="175"/>
      <c r="I1953" s="175"/>
      <c r="J1953" s="202"/>
      <c r="K1953" s="198"/>
    </row>
    <row r="1954" spans="3:11" ht="15" customHeight="1" x14ac:dyDescent="0.25">
      <c r="C1954" s="175"/>
      <c r="E1954" s="175"/>
      <c r="H1954" s="175"/>
      <c r="I1954" s="175"/>
      <c r="J1954" s="202"/>
      <c r="K1954" s="198"/>
    </row>
    <row r="1955" spans="3:11" ht="15" customHeight="1" x14ac:dyDescent="0.25">
      <c r="C1955" s="175"/>
      <c r="E1955" s="175"/>
      <c r="H1955" s="175"/>
      <c r="I1955" s="175"/>
      <c r="J1955" s="202"/>
      <c r="K1955" s="198"/>
    </row>
    <row r="1956" spans="3:11" ht="15" customHeight="1" x14ac:dyDescent="0.25">
      <c r="C1956" s="175"/>
      <c r="E1956" s="175"/>
      <c r="H1956" s="175"/>
      <c r="I1956" s="175"/>
      <c r="J1956" s="202"/>
      <c r="K1956" s="198"/>
    </row>
    <row r="1957" spans="3:11" ht="15" customHeight="1" x14ac:dyDescent="0.25">
      <c r="C1957" s="175"/>
      <c r="E1957" s="175"/>
      <c r="H1957" s="175"/>
      <c r="I1957" s="175"/>
      <c r="J1957" s="202"/>
      <c r="K1957" s="198"/>
    </row>
    <row r="1958" spans="3:11" ht="15" customHeight="1" x14ac:dyDescent="0.25">
      <c r="C1958" s="175"/>
      <c r="E1958" s="175"/>
      <c r="H1958" s="175"/>
      <c r="I1958" s="175"/>
      <c r="J1958" s="202"/>
      <c r="K1958" s="198"/>
    </row>
    <row r="1959" spans="3:11" ht="15" customHeight="1" x14ac:dyDescent="0.25">
      <c r="C1959" s="175"/>
      <c r="E1959" s="175"/>
      <c r="H1959" s="175"/>
      <c r="I1959" s="175"/>
      <c r="J1959" s="202"/>
      <c r="K1959" s="198"/>
    </row>
    <row r="1960" spans="3:11" ht="15" customHeight="1" x14ac:dyDescent="0.25">
      <c r="C1960" s="175"/>
      <c r="E1960" s="175"/>
      <c r="H1960" s="175"/>
      <c r="I1960" s="175"/>
      <c r="J1960" s="202"/>
      <c r="K1960" s="198"/>
    </row>
    <row r="1961" spans="3:11" ht="15" customHeight="1" x14ac:dyDescent="0.25">
      <c r="C1961" s="175"/>
      <c r="E1961" s="175"/>
      <c r="H1961" s="175"/>
      <c r="I1961" s="175"/>
      <c r="J1961" s="202"/>
      <c r="K1961" s="198"/>
    </row>
    <row r="1962" spans="3:11" ht="15" customHeight="1" x14ac:dyDescent="0.25">
      <c r="C1962" s="175"/>
      <c r="E1962" s="175"/>
      <c r="H1962" s="175"/>
      <c r="I1962" s="175"/>
      <c r="J1962" s="202"/>
      <c r="K1962" s="198"/>
    </row>
    <row r="1963" spans="3:11" ht="15" customHeight="1" x14ac:dyDescent="0.25">
      <c r="C1963" s="175"/>
      <c r="E1963" s="175"/>
      <c r="H1963" s="175"/>
      <c r="I1963" s="175"/>
      <c r="J1963" s="202"/>
      <c r="K1963" s="198"/>
    </row>
    <row r="1964" spans="3:11" ht="15" customHeight="1" x14ac:dyDescent="0.25">
      <c r="C1964" s="175"/>
      <c r="E1964" s="175"/>
      <c r="H1964" s="175"/>
      <c r="I1964" s="175"/>
      <c r="J1964" s="202"/>
      <c r="K1964" s="198"/>
    </row>
    <row r="1965" spans="3:11" ht="15" customHeight="1" x14ac:dyDescent="0.25">
      <c r="C1965" s="175"/>
      <c r="E1965" s="175"/>
      <c r="H1965" s="175"/>
      <c r="I1965" s="175"/>
      <c r="J1965" s="202"/>
      <c r="K1965" s="198"/>
    </row>
    <row r="1966" spans="3:11" ht="15" customHeight="1" x14ac:dyDescent="0.25">
      <c r="C1966" s="175"/>
      <c r="E1966" s="175"/>
      <c r="H1966" s="175"/>
      <c r="I1966" s="175"/>
      <c r="J1966" s="202"/>
      <c r="K1966" s="198"/>
    </row>
    <row r="1967" spans="3:11" ht="15" customHeight="1" x14ac:dyDescent="0.25">
      <c r="C1967" s="175"/>
      <c r="E1967" s="175"/>
      <c r="H1967" s="175"/>
      <c r="I1967" s="175"/>
      <c r="J1967" s="202"/>
      <c r="K1967" s="198"/>
    </row>
    <row r="1968" spans="3:11" ht="15" customHeight="1" x14ac:dyDescent="0.25">
      <c r="C1968" s="175"/>
      <c r="E1968" s="175"/>
      <c r="H1968" s="175"/>
      <c r="I1968" s="175"/>
      <c r="J1968" s="202"/>
      <c r="K1968" s="198"/>
    </row>
    <row r="1969" spans="3:11" ht="15" customHeight="1" x14ac:dyDescent="0.25">
      <c r="C1969" s="175"/>
      <c r="E1969" s="175"/>
      <c r="H1969" s="175"/>
      <c r="I1969" s="175"/>
      <c r="J1969" s="202"/>
      <c r="K1969" s="198"/>
    </row>
    <row r="1970" spans="3:11" ht="15" customHeight="1" x14ac:dyDescent="0.25">
      <c r="C1970" s="175"/>
      <c r="E1970" s="175"/>
      <c r="H1970" s="175"/>
      <c r="I1970" s="175"/>
      <c r="J1970" s="202"/>
      <c r="K1970" s="198"/>
    </row>
    <row r="1971" spans="3:11" ht="15" customHeight="1" x14ac:dyDescent="0.25">
      <c r="C1971" s="175"/>
      <c r="E1971" s="175"/>
      <c r="H1971" s="175"/>
      <c r="I1971" s="175"/>
      <c r="J1971" s="202"/>
      <c r="K1971" s="198"/>
    </row>
    <row r="1972" spans="3:11" ht="15" customHeight="1" x14ac:dyDescent="0.25">
      <c r="C1972" s="175"/>
      <c r="E1972" s="175"/>
      <c r="H1972" s="175"/>
      <c r="I1972" s="175"/>
      <c r="J1972" s="202"/>
      <c r="K1972" s="198"/>
    </row>
    <row r="1973" spans="3:11" ht="15" customHeight="1" x14ac:dyDescent="0.25">
      <c r="C1973" s="175"/>
      <c r="E1973" s="175"/>
      <c r="H1973" s="175"/>
      <c r="I1973" s="175"/>
      <c r="J1973" s="202"/>
      <c r="K1973" s="198"/>
    </row>
    <row r="1974" spans="3:11" ht="15" customHeight="1" x14ac:dyDescent="0.25">
      <c r="C1974" s="175"/>
      <c r="E1974" s="175"/>
      <c r="H1974" s="175"/>
      <c r="I1974" s="175"/>
      <c r="J1974" s="202"/>
      <c r="K1974" s="198"/>
    </row>
    <row r="1975" spans="3:11" ht="15" customHeight="1" x14ac:dyDescent="0.25">
      <c r="C1975" s="175"/>
      <c r="E1975" s="175"/>
      <c r="H1975" s="175"/>
      <c r="I1975" s="175"/>
      <c r="J1975" s="202"/>
      <c r="K1975" s="198"/>
    </row>
    <row r="1976" spans="3:11" ht="15" customHeight="1" x14ac:dyDescent="0.25">
      <c r="C1976" s="175"/>
      <c r="E1976" s="175"/>
      <c r="H1976" s="175"/>
      <c r="I1976" s="175"/>
      <c r="J1976" s="202"/>
      <c r="K1976" s="198"/>
    </row>
    <row r="1977" spans="3:11" ht="15" customHeight="1" x14ac:dyDescent="0.25">
      <c r="C1977" s="175"/>
      <c r="E1977" s="175"/>
      <c r="H1977" s="175"/>
      <c r="I1977" s="175"/>
      <c r="J1977" s="202"/>
      <c r="K1977" s="198"/>
    </row>
    <row r="1978" spans="3:11" ht="15" customHeight="1" x14ac:dyDescent="0.25">
      <c r="C1978" s="175"/>
      <c r="E1978" s="175"/>
      <c r="H1978" s="175"/>
      <c r="I1978" s="175"/>
      <c r="J1978" s="202"/>
      <c r="K1978" s="198"/>
    </row>
    <row r="1979" spans="3:11" ht="15" customHeight="1" x14ac:dyDescent="0.25">
      <c r="C1979" s="175"/>
      <c r="E1979" s="175"/>
      <c r="H1979" s="175"/>
      <c r="I1979" s="175"/>
      <c r="J1979" s="202"/>
      <c r="K1979" s="198"/>
    </row>
    <row r="1980" spans="3:11" ht="15" customHeight="1" x14ac:dyDescent="0.25">
      <c r="C1980" s="175"/>
      <c r="E1980" s="175"/>
      <c r="H1980" s="175"/>
      <c r="I1980" s="175"/>
      <c r="J1980" s="202"/>
      <c r="K1980" s="198"/>
    </row>
    <row r="1981" spans="3:11" ht="15" customHeight="1" x14ac:dyDescent="0.25">
      <c r="C1981" s="175"/>
      <c r="E1981" s="175"/>
      <c r="H1981" s="175"/>
      <c r="I1981" s="175"/>
      <c r="J1981" s="202"/>
      <c r="K1981" s="198"/>
    </row>
    <row r="1982" spans="3:11" ht="15" customHeight="1" x14ac:dyDescent="0.25">
      <c r="C1982" s="175"/>
      <c r="E1982" s="175"/>
      <c r="H1982" s="175"/>
      <c r="I1982" s="175"/>
      <c r="J1982" s="202"/>
      <c r="K1982" s="198"/>
    </row>
    <row r="1983" spans="3:11" ht="15" customHeight="1" x14ac:dyDescent="0.25">
      <c r="C1983" s="175"/>
      <c r="E1983" s="175"/>
      <c r="H1983" s="175"/>
      <c r="I1983" s="175"/>
      <c r="J1983" s="202"/>
      <c r="K1983" s="198"/>
    </row>
    <row r="1984" spans="3:11" ht="15" customHeight="1" x14ac:dyDescent="0.25">
      <c r="C1984" s="175"/>
      <c r="E1984" s="175"/>
      <c r="H1984" s="175"/>
      <c r="I1984" s="175"/>
      <c r="J1984" s="202"/>
      <c r="K1984" s="198"/>
    </row>
    <row r="1985" spans="3:11" ht="15" customHeight="1" x14ac:dyDescent="0.25">
      <c r="C1985" s="175"/>
      <c r="E1985" s="175"/>
      <c r="H1985" s="175"/>
      <c r="I1985" s="175"/>
      <c r="J1985" s="202"/>
      <c r="K1985" s="198"/>
    </row>
    <row r="1986" spans="3:11" ht="15" customHeight="1" x14ac:dyDescent="0.25">
      <c r="C1986" s="175"/>
      <c r="E1986" s="175"/>
      <c r="H1986" s="175"/>
      <c r="I1986" s="175"/>
      <c r="J1986" s="202"/>
      <c r="K1986" s="198"/>
    </row>
    <row r="1987" spans="3:11" ht="15" customHeight="1" x14ac:dyDescent="0.25">
      <c r="C1987" s="175"/>
      <c r="E1987" s="175"/>
      <c r="H1987" s="175"/>
      <c r="I1987" s="175"/>
      <c r="J1987" s="202"/>
      <c r="K1987" s="198"/>
    </row>
    <row r="1988" spans="3:11" ht="15" customHeight="1" x14ac:dyDescent="0.25">
      <c r="C1988" s="175"/>
      <c r="E1988" s="175"/>
      <c r="H1988" s="175"/>
      <c r="I1988" s="175"/>
      <c r="J1988" s="202"/>
      <c r="K1988" s="198"/>
    </row>
    <row r="1989" spans="3:11" ht="15" customHeight="1" x14ac:dyDescent="0.25">
      <c r="C1989" s="175"/>
      <c r="E1989" s="175"/>
      <c r="H1989" s="175"/>
      <c r="I1989" s="175"/>
      <c r="J1989" s="202"/>
      <c r="K1989" s="198"/>
    </row>
    <row r="1990" spans="3:11" ht="15" customHeight="1" x14ac:dyDescent="0.25">
      <c r="C1990" s="175"/>
      <c r="E1990" s="175"/>
      <c r="H1990" s="175"/>
      <c r="I1990" s="175"/>
      <c r="J1990" s="202"/>
      <c r="K1990" s="198"/>
    </row>
    <row r="1991" spans="3:11" ht="15" customHeight="1" x14ac:dyDescent="0.25">
      <c r="C1991" s="175"/>
      <c r="E1991" s="175"/>
      <c r="H1991" s="175"/>
      <c r="I1991" s="175"/>
      <c r="J1991" s="202"/>
      <c r="K1991" s="198"/>
    </row>
    <row r="1992" spans="3:11" ht="15" customHeight="1" x14ac:dyDescent="0.25">
      <c r="C1992" s="175"/>
      <c r="E1992" s="175"/>
      <c r="H1992" s="175"/>
      <c r="I1992" s="175"/>
      <c r="J1992" s="202"/>
      <c r="K1992" s="198"/>
    </row>
    <row r="1993" spans="3:11" ht="15" customHeight="1" x14ac:dyDescent="0.25">
      <c r="C1993" s="175"/>
      <c r="E1993" s="175"/>
      <c r="H1993" s="175"/>
      <c r="I1993" s="175"/>
      <c r="J1993" s="202"/>
      <c r="K1993" s="198"/>
    </row>
    <row r="1994" spans="3:11" ht="15" customHeight="1" x14ac:dyDescent="0.25">
      <c r="C1994" s="175"/>
      <c r="E1994" s="175"/>
      <c r="H1994" s="175"/>
      <c r="I1994" s="175"/>
      <c r="J1994" s="202"/>
      <c r="K1994" s="198"/>
    </row>
    <row r="1995" spans="3:11" ht="15" customHeight="1" x14ac:dyDescent="0.25">
      <c r="C1995" s="175"/>
      <c r="E1995" s="175"/>
      <c r="H1995" s="175"/>
      <c r="I1995" s="175"/>
      <c r="J1995" s="202"/>
      <c r="K1995" s="198"/>
    </row>
    <row r="1996" spans="3:11" ht="15" customHeight="1" x14ac:dyDescent="0.25">
      <c r="C1996" s="175"/>
      <c r="E1996" s="175"/>
      <c r="H1996" s="175"/>
      <c r="I1996" s="175"/>
      <c r="J1996" s="202"/>
      <c r="K1996" s="198"/>
    </row>
    <row r="1997" spans="3:11" ht="15" customHeight="1" x14ac:dyDescent="0.25">
      <c r="C1997" s="175"/>
      <c r="E1997" s="175"/>
      <c r="H1997" s="175"/>
      <c r="I1997" s="175"/>
      <c r="J1997" s="202"/>
      <c r="K1997" s="198"/>
    </row>
    <row r="1998" spans="3:11" ht="15" customHeight="1" x14ac:dyDescent="0.25">
      <c r="C1998" s="175"/>
      <c r="E1998" s="175"/>
      <c r="H1998" s="175"/>
      <c r="I1998" s="175"/>
      <c r="J1998" s="202"/>
      <c r="K1998" s="198"/>
    </row>
    <row r="1999" spans="3:11" ht="15" customHeight="1" x14ac:dyDescent="0.25">
      <c r="C1999" s="175"/>
      <c r="E1999" s="175"/>
      <c r="H1999" s="175"/>
      <c r="I1999" s="175"/>
      <c r="J1999" s="202"/>
      <c r="K1999" s="198"/>
    </row>
    <row r="2000" spans="3:11" ht="15" customHeight="1" x14ac:dyDescent="0.25">
      <c r="C2000" s="175"/>
      <c r="E2000" s="175"/>
      <c r="H2000" s="175"/>
      <c r="I2000" s="175"/>
      <c r="J2000" s="202"/>
      <c r="K2000" s="198"/>
    </row>
    <row r="2001" spans="3:11" ht="15" customHeight="1" x14ac:dyDescent="0.25">
      <c r="C2001" s="175"/>
      <c r="E2001" s="175"/>
      <c r="H2001" s="175"/>
      <c r="I2001" s="175"/>
      <c r="J2001" s="202"/>
      <c r="K2001" s="198"/>
    </row>
    <row r="2002" spans="3:11" ht="15" customHeight="1" x14ac:dyDescent="0.25">
      <c r="C2002" s="175"/>
      <c r="E2002" s="175"/>
      <c r="H2002" s="175"/>
      <c r="I2002" s="175"/>
      <c r="J2002" s="202"/>
      <c r="K2002" s="198"/>
    </row>
    <row r="2003" spans="3:11" ht="15" customHeight="1" x14ac:dyDescent="0.25">
      <c r="C2003" s="175"/>
      <c r="E2003" s="175"/>
      <c r="H2003" s="175"/>
      <c r="I2003" s="175"/>
      <c r="J2003" s="202"/>
      <c r="K2003" s="198"/>
    </row>
    <row r="2004" spans="3:11" ht="15" customHeight="1" x14ac:dyDescent="0.25">
      <c r="C2004" s="175"/>
      <c r="E2004" s="175"/>
      <c r="H2004" s="175"/>
      <c r="I2004" s="175"/>
      <c r="J2004" s="202"/>
      <c r="K2004" s="198"/>
    </row>
    <row r="2005" spans="3:11" ht="15" customHeight="1" x14ac:dyDescent="0.25">
      <c r="C2005" s="175"/>
      <c r="E2005" s="175"/>
      <c r="H2005" s="175"/>
      <c r="I2005" s="175"/>
      <c r="J2005" s="202"/>
      <c r="K2005" s="198"/>
    </row>
    <row r="2006" spans="3:11" ht="15" customHeight="1" x14ac:dyDescent="0.25">
      <c r="C2006" s="175"/>
      <c r="E2006" s="175"/>
      <c r="H2006" s="175"/>
      <c r="I2006" s="175"/>
      <c r="J2006" s="202"/>
      <c r="K2006" s="198"/>
    </row>
    <row r="2007" spans="3:11" ht="15" customHeight="1" x14ac:dyDescent="0.25">
      <c r="C2007" s="175"/>
      <c r="E2007" s="175"/>
      <c r="H2007" s="175"/>
      <c r="I2007" s="175"/>
      <c r="J2007" s="202"/>
      <c r="K2007" s="198"/>
    </row>
    <row r="2008" spans="3:11" ht="15" customHeight="1" x14ac:dyDescent="0.25">
      <c r="C2008" s="175"/>
      <c r="E2008" s="175"/>
      <c r="H2008" s="175"/>
      <c r="I2008" s="175"/>
      <c r="J2008" s="202"/>
      <c r="K2008" s="198"/>
    </row>
    <row r="2009" spans="3:11" ht="15" customHeight="1" x14ac:dyDescent="0.25">
      <c r="C2009" s="175"/>
      <c r="E2009" s="175"/>
      <c r="H2009" s="175"/>
      <c r="I2009" s="175"/>
      <c r="J2009" s="202"/>
      <c r="K2009" s="198"/>
    </row>
    <row r="2010" spans="3:11" ht="15" customHeight="1" x14ac:dyDescent="0.25">
      <c r="C2010" s="175"/>
      <c r="E2010" s="175"/>
      <c r="H2010" s="175"/>
      <c r="I2010" s="175"/>
      <c r="J2010" s="202"/>
      <c r="K2010" s="198"/>
    </row>
    <row r="2011" spans="3:11" ht="15" customHeight="1" x14ac:dyDescent="0.25">
      <c r="C2011" s="175"/>
      <c r="E2011" s="175"/>
      <c r="H2011" s="175"/>
      <c r="I2011" s="175"/>
      <c r="J2011" s="202"/>
      <c r="K2011" s="198"/>
    </row>
    <row r="2012" spans="3:11" ht="15" customHeight="1" x14ac:dyDescent="0.25">
      <c r="C2012" s="175"/>
      <c r="E2012" s="175"/>
      <c r="H2012" s="175"/>
      <c r="I2012" s="175"/>
      <c r="J2012" s="202"/>
      <c r="K2012" s="198"/>
    </row>
    <row r="2013" spans="3:11" ht="15" customHeight="1" x14ac:dyDescent="0.25">
      <c r="C2013" s="175"/>
      <c r="E2013" s="175"/>
      <c r="H2013" s="175"/>
      <c r="I2013" s="175"/>
      <c r="J2013" s="202"/>
      <c r="K2013" s="198"/>
    </row>
    <row r="2014" spans="3:11" ht="15" customHeight="1" x14ac:dyDescent="0.25">
      <c r="C2014" s="175"/>
      <c r="E2014" s="175"/>
      <c r="H2014" s="175"/>
      <c r="I2014" s="175"/>
      <c r="J2014" s="202"/>
      <c r="K2014" s="198"/>
    </row>
    <row r="2015" spans="3:11" ht="15" customHeight="1" x14ac:dyDescent="0.25">
      <c r="C2015" s="175"/>
      <c r="E2015" s="175"/>
      <c r="H2015" s="175"/>
      <c r="I2015" s="175"/>
      <c r="J2015" s="202"/>
      <c r="K2015" s="198"/>
    </row>
    <row r="2016" spans="3:11" ht="15" customHeight="1" x14ac:dyDescent="0.25">
      <c r="C2016" s="175"/>
      <c r="E2016" s="175"/>
      <c r="H2016" s="175"/>
      <c r="I2016" s="175"/>
      <c r="J2016" s="202"/>
      <c r="K2016" s="198"/>
    </row>
    <row r="2017" spans="3:11" ht="15" customHeight="1" x14ac:dyDescent="0.25">
      <c r="C2017" s="175"/>
      <c r="E2017" s="175"/>
      <c r="H2017" s="175"/>
      <c r="I2017" s="175"/>
      <c r="J2017" s="202"/>
      <c r="K2017" s="198"/>
    </row>
    <row r="2018" spans="3:11" ht="15" customHeight="1" x14ac:dyDescent="0.25">
      <c r="C2018" s="175"/>
      <c r="E2018" s="175"/>
      <c r="H2018" s="175"/>
      <c r="I2018" s="175"/>
      <c r="J2018" s="202"/>
      <c r="K2018" s="198"/>
    </row>
    <row r="2019" spans="3:11" ht="15" customHeight="1" x14ac:dyDescent="0.25">
      <c r="C2019" s="175"/>
      <c r="E2019" s="175"/>
      <c r="H2019" s="175"/>
      <c r="I2019" s="175"/>
      <c r="J2019" s="202"/>
      <c r="K2019" s="198"/>
    </row>
    <row r="2020" spans="3:11" ht="15" customHeight="1" x14ac:dyDescent="0.25">
      <c r="C2020" s="175"/>
      <c r="E2020" s="175"/>
      <c r="H2020" s="175"/>
      <c r="I2020" s="175"/>
      <c r="J2020" s="202"/>
      <c r="K2020" s="198"/>
    </row>
    <row r="2021" spans="3:11" ht="15" customHeight="1" x14ac:dyDescent="0.25">
      <c r="C2021" s="175"/>
      <c r="E2021" s="175"/>
      <c r="H2021" s="175"/>
      <c r="I2021" s="175"/>
      <c r="J2021" s="202"/>
      <c r="K2021" s="198"/>
    </row>
    <row r="2022" spans="3:11" ht="15" customHeight="1" x14ac:dyDescent="0.25">
      <c r="C2022" s="175"/>
      <c r="E2022" s="175"/>
      <c r="H2022" s="175"/>
      <c r="I2022" s="175"/>
      <c r="J2022" s="202"/>
      <c r="K2022" s="198"/>
    </row>
    <row r="2023" spans="3:11" ht="15" customHeight="1" x14ac:dyDescent="0.25">
      <c r="C2023" s="175"/>
      <c r="E2023" s="175"/>
      <c r="H2023" s="175"/>
      <c r="I2023" s="175"/>
      <c r="J2023" s="202"/>
      <c r="K2023" s="198"/>
    </row>
    <row r="2024" spans="3:11" ht="15" customHeight="1" x14ac:dyDescent="0.25">
      <c r="C2024" s="175"/>
      <c r="E2024" s="175"/>
      <c r="H2024" s="175"/>
      <c r="I2024" s="175"/>
      <c r="J2024" s="202"/>
      <c r="K2024" s="198"/>
    </row>
    <row r="2025" spans="3:11" ht="15" customHeight="1" x14ac:dyDescent="0.25">
      <c r="C2025" s="175"/>
      <c r="E2025" s="175"/>
      <c r="H2025" s="175"/>
      <c r="I2025" s="175"/>
      <c r="J2025" s="202"/>
      <c r="K2025" s="198"/>
    </row>
    <row r="2026" spans="3:11" ht="15" customHeight="1" x14ac:dyDescent="0.25">
      <c r="C2026" s="175"/>
      <c r="E2026" s="175"/>
      <c r="H2026" s="175"/>
      <c r="I2026" s="175"/>
      <c r="J2026" s="202"/>
      <c r="K2026" s="198"/>
    </row>
    <row r="2027" spans="3:11" ht="15" customHeight="1" x14ac:dyDescent="0.25">
      <c r="C2027" s="175"/>
      <c r="E2027" s="175"/>
      <c r="H2027" s="175"/>
      <c r="I2027" s="175"/>
      <c r="J2027" s="202"/>
      <c r="K2027" s="198"/>
    </row>
    <row r="2028" spans="3:11" ht="15" customHeight="1" x14ac:dyDescent="0.25">
      <c r="C2028" s="175"/>
      <c r="E2028" s="175"/>
      <c r="H2028" s="175"/>
      <c r="I2028" s="175"/>
      <c r="J2028" s="202"/>
      <c r="K2028" s="198"/>
    </row>
    <row r="2029" spans="3:11" ht="15" customHeight="1" x14ac:dyDescent="0.25">
      <c r="C2029" s="175"/>
      <c r="E2029" s="175"/>
      <c r="H2029" s="175"/>
      <c r="I2029" s="175"/>
      <c r="J2029" s="202"/>
      <c r="K2029" s="198"/>
    </row>
    <row r="2030" spans="3:11" ht="15" customHeight="1" x14ac:dyDescent="0.25">
      <c r="C2030" s="175"/>
      <c r="E2030" s="175"/>
      <c r="H2030" s="175"/>
      <c r="I2030" s="175"/>
      <c r="J2030" s="202"/>
      <c r="K2030" s="198"/>
    </row>
    <row r="2031" spans="3:11" ht="15" customHeight="1" x14ac:dyDescent="0.25">
      <c r="C2031" s="175"/>
      <c r="E2031" s="175"/>
      <c r="H2031" s="175"/>
      <c r="I2031" s="175"/>
      <c r="J2031" s="202"/>
      <c r="K2031" s="198"/>
    </row>
    <row r="2032" spans="3:11" ht="15" customHeight="1" x14ac:dyDescent="0.25">
      <c r="C2032" s="175"/>
      <c r="E2032" s="175"/>
      <c r="H2032" s="175"/>
      <c r="I2032" s="175"/>
      <c r="J2032" s="202"/>
      <c r="K2032" s="198"/>
    </row>
    <row r="2033" spans="3:11" ht="15" customHeight="1" x14ac:dyDescent="0.25">
      <c r="C2033" s="175"/>
      <c r="E2033" s="175"/>
      <c r="H2033" s="175"/>
      <c r="I2033" s="175"/>
      <c r="J2033" s="202"/>
      <c r="K2033" s="198"/>
    </row>
    <row r="2034" spans="3:11" ht="15" customHeight="1" x14ac:dyDescent="0.25">
      <c r="C2034" s="175"/>
      <c r="E2034" s="175"/>
      <c r="H2034" s="175"/>
      <c r="I2034" s="175"/>
      <c r="J2034" s="202"/>
      <c r="K2034" s="198"/>
    </row>
    <row r="2035" spans="3:11" ht="15" customHeight="1" x14ac:dyDescent="0.25">
      <c r="C2035" s="175"/>
      <c r="E2035" s="175"/>
      <c r="H2035" s="175"/>
      <c r="I2035" s="175"/>
      <c r="J2035" s="202"/>
      <c r="K2035" s="198"/>
    </row>
    <row r="2036" spans="3:11" ht="15" customHeight="1" x14ac:dyDescent="0.25">
      <c r="C2036" s="175"/>
      <c r="E2036" s="175"/>
      <c r="H2036" s="175"/>
      <c r="I2036" s="175"/>
      <c r="J2036" s="202"/>
      <c r="K2036" s="198"/>
    </row>
    <row r="2037" spans="3:11" ht="15" customHeight="1" x14ac:dyDescent="0.25">
      <c r="C2037" s="175"/>
      <c r="E2037" s="175"/>
      <c r="H2037" s="175"/>
      <c r="I2037" s="175"/>
      <c r="J2037" s="202"/>
      <c r="K2037" s="198"/>
    </row>
    <row r="2038" spans="3:11" ht="15" customHeight="1" x14ac:dyDescent="0.25">
      <c r="C2038" s="175"/>
      <c r="E2038" s="175"/>
      <c r="H2038" s="175"/>
      <c r="I2038" s="175"/>
      <c r="J2038" s="202"/>
      <c r="K2038" s="198"/>
    </row>
    <row r="2039" spans="3:11" ht="15" customHeight="1" x14ac:dyDescent="0.25">
      <c r="C2039" s="175"/>
      <c r="E2039" s="175"/>
      <c r="H2039" s="175"/>
      <c r="I2039" s="175"/>
      <c r="J2039" s="202"/>
      <c r="K2039" s="198"/>
    </row>
    <row r="2040" spans="3:11" ht="15" customHeight="1" x14ac:dyDescent="0.25">
      <c r="C2040" s="175"/>
      <c r="E2040" s="175"/>
      <c r="H2040" s="175"/>
      <c r="I2040" s="175"/>
      <c r="J2040" s="202"/>
      <c r="K2040" s="198"/>
    </row>
    <row r="2041" spans="3:11" ht="15" customHeight="1" x14ac:dyDescent="0.25">
      <c r="C2041" s="175"/>
      <c r="E2041" s="175"/>
      <c r="H2041" s="175"/>
      <c r="I2041" s="175"/>
      <c r="J2041" s="202"/>
      <c r="K2041" s="198"/>
    </row>
    <row r="2042" spans="3:11" ht="15" customHeight="1" x14ac:dyDescent="0.25">
      <c r="C2042" s="175"/>
      <c r="E2042" s="175"/>
      <c r="H2042" s="175"/>
      <c r="I2042" s="175"/>
      <c r="J2042" s="202"/>
      <c r="K2042" s="198"/>
    </row>
    <row r="2043" spans="3:11" ht="15" customHeight="1" x14ac:dyDescent="0.25">
      <c r="C2043" s="175"/>
      <c r="E2043" s="175"/>
      <c r="H2043" s="175"/>
      <c r="I2043" s="175"/>
      <c r="J2043" s="202"/>
      <c r="K2043" s="198"/>
    </row>
    <row r="2044" spans="3:11" ht="15" customHeight="1" x14ac:dyDescent="0.25">
      <c r="C2044" s="175"/>
      <c r="E2044" s="175"/>
      <c r="H2044" s="175"/>
      <c r="I2044" s="175"/>
      <c r="J2044" s="202"/>
      <c r="K2044" s="198"/>
    </row>
    <row r="2045" spans="3:11" ht="15" customHeight="1" x14ac:dyDescent="0.25">
      <c r="C2045" s="175"/>
      <c r="E2045" s="175"/>
      <c r="H2045" s="175"/>
      <c r="I2045" s="175"/>
      <c r="J2045" s="202"/>
      <c r="K2045" s="198"/>
    </row>
    <row r="2046" spans="3:11" ht="15" customHeight="1" x14ac:dyDescent="0.25">
      <c r="C2046" s="175"/>
      <c r="E2046" s="175"/>
      <c r="H2046" s="175"/>
      <c r="I2046" s="175"/>
      <c r="J2046" s="202"/>
      <c r="K2046" s="198"/>
    </row>
    <row r="2047" spans="3:11" ht="15" customHeight="1" x14ac:dyDescent="0.25">
      <c r="C2047" s="175"/>
      <c r="E2047" s="175"/>
      <c r="H2047" s="175"/>
      <c r="I2047" s="175"/>
      <c r="J2047" s="202"/>
      <c r="K2047" s="198"/>
    </row>
    <row r="2048" spans="3:11" ht="15" customHeight="1" x14ac:dyDescent="0.25">
      <c r="C2048" s="175"/>
      <c r="E2048" s="175"/>
      <c r="H2048" s="175"/>
      <c r="I2048" s="175"/>
      <c r="J2048" s="202"/>
      <c r="K2048" s="198"/>
    </row>
    <row r="2049" spans="3:11" ht="15" customHeight="1" x14ac:dyDescent="0.25">
      <c r="C2049" s="175"/>
      <c r="E2049" s="175"/>
      <c r="H2049" s="175"/>
      <c r="I2049" s="175"/>
      <c r="J2049" s="202"/>
      <c r="K2049" s="198"/>
    </row>
    <row r="2050" spans="3:11" ht="15" customHeight="1" x14ac:dyDescent="0.25">
      <c r="C2050" s="175"/>
      <c r="E2050" s="175"/>
      <c r="H2050" s="175"/>
      <c r="I2050" s="175"/>
      <c r="J2050" s="202"/>
      <c r="K2050" s="198"/>
    </row>
    <row r="2051" spans="3:11" ht="15" customHeight="1" x14ac:dyDescent="0.25">
      <c r="C2051" s="175"/>
      <c r="E2051" s="175"/>
      <c r="H2051" s="175"/>
      <c r="I2051" s="175"/>
      <c r="J2051" s="202"/>
      <c r="K2051" s="198"/>
    </row>
    <row r="2052" spans="3:11" ht="15" customHeight="1" x14ac:dyDescent="0.25">
      <c r="C2052" s="175"/>
      <c r="E2052" s="175"/>
      <c r="H2052" s="175"/>
      <c r="I2052" s="175"/>
      <c r="J2052" s="202"/>
      <c r="K2052" s="198"/>
    </row>
    <row r="2053" spans="3:11" ht="15" customHeight="1" x14ac:dyDescent="0.25">
      <c r="C2053" s="175"/>
      <c r="E2053" s="175"/>
      <c r="H2053" s="175"/>
      <c r="I2053" s="175"/>
      <c r="J2053" s="202"/>
      <c r="K2053" s="198"/>
    </row>
    <row r="2054" spans="3:11" ht="15" customHeight="1" x14ac:dyDescent="0.25">
      <c r="C2054" s="175"/>
      <c r="E2054" s="175"/>
      <c r="H2054" s="175"/>
      <c r="I2054" s="175"/>
      <c r="J2054" s="202"/>
      <c r="K2054" s="198"/>
    </row>
    <row r="2055" spans="3:11" ht="15" customHeight="1" x14ac:dyDescent="0.25">
      <c r="C2055" s="175"/>
      <c r="E2055" s="175"/>
      <c r="H2055" s="175"/>
      <c r="I2055" s="175"/>
      <c r="J2055" s="202"/>
      <c r="K2055" s="198"/>
    </row>
    <row r="2056" spans="3:11" ht="15" customHeight="1" x14ac:dyDescent="0.25">
      <c r="C2056" s="175"/>
      <c r="E2056" s="175"/>
      <c r="H2056" s="175"/>
      <c r="I2056" s="175"/>
      <c r="J2056" s="202"/>
      <c r="K2056" s="198"/>
    </row>
    <row r="2057" spans="3:11" ht="15" customHeight="1" x14ac:dyDescent="0.25">
      <c r="C2057" s="175"/>
      <c r="E2057" s="175"/>
      <c r="H2057" s="175"/>
      <c r="I2057" s="175"/>
      <c r="J2057" s="202"/>
      <c r="K2057" s="198"/>
    </row>
    <row r="2058" spans="3:11" ht="15" customHeight="1" x14ac:dyDescent="0.25">
      <c r="C2058" s="175"/>
      <c r="E2058" s="175"/>
      <c r="H2058" s="175"/>
      <c r="I2058" s="175"/>
      <c r="J2058" s="202"/>
      <c r="K2058" s="198"/>
    </row>
    <row r="2059" spans="3:11" ht="15" customHeight="1" x14ac:dyDescent="0.25">
      <c r="C2059" s="175"/>
      <c r="E2059" s="175"/>
      <c r="H2059" s="175"/>
      <c r="I2059" s="175"/>
      <c r="J2059" s="202"/>
      <c r="K2059" s="198"/>
    </row>
    <row r="2060" spans="3:11" ht="15" customHeight="1" x14ac:dyDescent="0.25">
      <c r="C2060" s="175"/>
      <c r="E2060" s="175"/>
      <c r="H2060" s="175"/>
      <c r="I2060" s="175"/>
      <c r="J2060" s="202"/>
      <c r="K2060" s="198"/>
    </row>
    <row r="2061" spans="3:11" ht="15" customHeight="1" x14ac:dyDescent="0.25">
      <c r="C2061" s="175"/>
      <c r="E2061" s="175"/>
      <c r="H2061" s="175"/>
      <c r="I2061" s="175"/>
      <c r="J2061" s="202"/>
      <c r="K2061" s="198"/>
    </row>
    <row r="2062" spans="3:11" ht="15" customHeight="1" x14ac:dyDescent="0.25">
      <c r="C2062" s="175"/>
      <c r="E2062" s="175"/>
      <c r="H2062" s="175"/>
      <c r="I2062" s="175"/>
      <c r="J2062" s="202"/>
      <c r="K2062" s="198"/>
    </row>
    <row r="2063" spans="3:11" ht="15" customHeight="1" x14ac:dyDescent="0.25">
      <c r="C2063" s="175"/>
      <c r="E2063" s="175"/>
      <c r="H2063" s="175"/>
      <c r="I2063" s="175"/>
      <c r="J2063" s="202"/>
      <c r="K2063" s="198"/>
    </row>
    <row r="2064" spans="3:11" ht="15" customHeight="1" x14ac:dyDescent="0.25">
      <c r="C2064" s="175"/>
      <c r="E2064" s="175"/>
      <c r="H2064" s="175"/>
      <c r="I2064" s="175"/>
      <c r="J2064" s="202"/>
      <c r="K2064" s="198"/>
    </row>
    <row r="2065" spans="3:11" ht="15" customHeight="1" x14ac:dyDescent="0.25">
      <c r="C2065" s="175"/>
      <c r="E2065" s="175"/>
      <c r="H2065" s="175"/>
      <c r="I2065" s="175"/>
      <c r="J2065" s="202"/>
      <c r="K2065" s="198"/>
    </row>
    <row r="2066" spans="3:11" ht="15" customHeight="1" x14ac:dyDescent="0.25">
      <c r="C2066" s="175"/>
      <c r="E2066" s="175"/>
      <c r="H2066" s="175"/>
      <c r="I2066" s="175"/>
      <c r="J2066" s="202"/>
      <c r="K2066" s="198"/>
    </row>
    <row r="2067" spans="3:11" ht="15" customHeight="1" x14ac:dyDescent="0.25">
      <c r="C2067" s="175"/>
      <c r="E2067" s="175"/>
      <c r="H2067" s="175"/>
      <c r="I2067" s="175"/>
      <c r="J2067" s="202"/>
      <c r="K2067" s="198"/>
    </row>
    <row r="2068" spans="3:11" ht="15" customHeight="1" x14ac:dyDescent="0.25">
      <c r="C2068" s="175"/>
      <c r="E2068" s="175"/>
      <c r="H2068" s="175"/>
      <c r="I2068" s="175"/>
      <c r="J2068" s="202"/>
      <c r="K2068" s="198"/>
    </row>
    <row r="2069" spans="3:11" ht="15" customHeight="1" x14ac:dyDescent="0.25">
      <c r="C2069" s="175"/>
      <c r="E2069" s="175"/>
      <c r="H2069" s="175"/>
      <c r="I2069" s="175"/>
      <c r="J2069" s="202"/>
      <c r="K2069" s="198"/>
    </row>
    <row r="2070" spans="3:11" ht="15" customHeight="1" x14ac:dyDescent="0.25">
      <c r="C2070" s="175"/>
      <c r="E2070" s="175"/>
      <c r="H2070" s="175"/>
      <c r="I2070" s="175"/>
      <c r="J2070" s="202"/>
      <c r="K2070" s="198"/>
    </row>
    <row r="2071" spans="3:11" ht="15" customHeight="1" x14ac:dyDescent="0.25">
      <c r="C2071" s="175"/>
      <c r="E2071" s="175"/>
      <c r="H2071" s="175"/>
      <c r="I2071" s="175"/>
      <c r="J2071" s="202"/>
      <c r="K2071" s="198"/>
    </row>
    <row r="2072" spans="3:11" ht="15" customHeight="1" x14ac:dyDescent="0.25">
      <c r="C2072" s="175"/>
      <c r="E2072" s="175"/>
      <c r="H2072" s="175"/>
      <c r="I2072" s="175"/>
      <c r="J2072" s="202"/>
      <c r="K2072" s="198"/>
    </row>
    <row r="2073" spans="3:11" ht="15" customHeight="1" x14ac:dyDescent="0.25">
      <c r="C2073" s="175"/>
      <c r="E2073" s="175"/>
      <c r="H2073" s="175"/>
      <c r="I2073" s="175"/>
      <c r="J2073" s="202"/>
      <c r="K2073" s="198"/>
    </row>
    <row r="2074" spans="3:11" ht="15" customHeight="1" x14ac:dyDescent="0.25">
      <c r="C2074" s="175"/>
      <c r="E2074" s="175"/>
      <c r="H2074" s="175"/>
      <c r="I2074" s="175"/>
      <c r="J2074" s="202"/>
      <c r="K2074" s="198"/>
    </row>
    <row r="2075" spans="3:11" ht="15" customHeight="1" x14ac:dyDescent="0.25">
      <c r="C2075" s="175"/>
      <c r="E2075" s="175"/>
      <c r="H2075" s="175"/>
      <c r="I2075" s="175"/>
      <c r="J2075" s="202"/>
      <c r="K2075" s="198"/>
    </row>
    <row r="2076" spans="3:11" ht="15" customHeight="1" x14ac:dyDescent="0.25">
      <c r="C2076" s="175"/>
      <c r="E2076" s="175"/>
      <c r="H2076" s="175"/>
      <c r="I2076" s="175"/>
      <c r="J2076" s="202"/>
      <c r="K2076" s="198"/>
    </row>
    <row r="2077" spans="3:11" ht="15" customHeight="1" x14ac:dyDescent="0.25">
      <c r="C2077" s="175"/>
      <c r="E2077" s="175"/>
      <c r="H2077" s="175"/>
      <c r="I2077" s="175"/>
      <c r="J2077" s="202"/>
      <c r="K2077" s="198"/>
    </row>
    <row r="2078" spans="3:11" ht="15" customHeight="1" x14ac:dyDescent="0.25">
      <c r="C2078" s="175"/>
      <c r="E2078" s="175"/>
      <c r="H2078" s="175"/>
      <c r="I2078" s="175"/>
      <c r="J2078" s="202"/>
      <c r="K2078" s="198"/>
    </row>
    <row r="2079" spans="3:11" ht="15" customHeight="1" x14ac:dyDescent="0.25">
      <c r="C2079" s="175"/>
      <c r="E2079" s="175"/>
      <c r="H2079" s="175"/>
      <c r="I2079" s="175"/>
      <c r="J2079" s="202"/>
      <c r="K2079" s="198"/>
    </row>
    <row r="2080" spans="3:11" ht="15" customHeight="1" x14ac:dyDescent="0.25">
      <c r="C2080" s="175"/>
      <c r="E2080" s="175"/>
      <c r="H2080" s="175"/>
      <c r="I2080" s="175"/>
      <c r="J2080" s="202"/>
      <c r="K2080" s="198"/>
    </row>
    <row r="2081" spans="3:11" ht="15" customHeight="1" x14ac:dyDescent="0.25">
      <c r="C2081" s="175"/>
      <c r="E2081" s="175"/>
      <c r="H2081" s="175"/>
      <c r="I2081" s="175"/>
      <c r="J2081" s="202"/>
      <c r="K2081" s="198"/>
    </row>
    <row r="2082" spans="3:11" ht="15" customHeight="1" x14ac:dyDescent="0.25">
      <c r="C2082" s="175"/>
      <c r="E2082" s="175"/>
      <c r="H2082" s="175"/>
      <c r="I2082" s="175"/>
      <c r="J2082" s="202"/>
      <c r="K2082" s="198"/>
    </row>
    <row r="2083" spans="3:11" ht="15" customHeight="1" x14ac:dyDescent="0.25">
      <c r="C2083" s="175"/>
      <c r="E2083" s="175"/>
      <c r="H2083" s="175"/>
      <c r="I2083" s="175"/>
      <c r="J2083" s="202"/>
      <c r="K2083" s="198"/>
    </row>
    <row r="2084" spans="3:11" ht="15" customHeight="1" x14ac:dyDescent="0.25">
      <c r="C2084" s="175"/>
      <c r="E2084" s="175"/>
      <c r="H2084" s="175"/>
      <c r="I2084" s="175"/>
      <c r="J2084" s="202"/>
      <c r="K2084" s="198"/>
    </row>
    <row r="2085" spans="3:11" ht="15" customHeight="1" x14ac:dyDescent="0.25">
      <c r="C2085" s="175"/>
      <c r="E2085" s="175"/>
      <c r="H2085" s="175"/>
      <c r="I2085" s="175"/>
      <c r="J2085" s="202"/>
      <c r="K2085" s="198"/>
    </row>
    <row r="2086" spans="3:11" ht="15" customHeight="1" x14ac:dyDescent="0.25">
      <c r="C2086" s="175"/>
      <c r="E2086" s="175"/>
      <c r="H2086" s="175"/>
      <c r="I2086" s="175"/>
      <c r="J2086" s="202"/>
      <c r="K2086" s="198"/>
    </row>
    <row r="2087" spans="3:11" ht="15" customHeight="1" x14ac:dyDescent="0.25">
      <c r="C2087" s="175"/>
      <c r="E2087" s="175"/>
      <c r="H2087" s="175"/>
      <c r="I2087" s="175"/>
      <c r="J2087" s="202"/>
      <c r="K2087" s="198"/>
    </row>
    <row r="2088" spans="3:11" ht="15" customHeight="1" x14ac:dyDescent="0.25">
      <c r="C2088" s="175"/>
      <c r="E2088" s="175"/>
      <c r="H2088" s="175"/>
      <c r="I2088" s="175"/>
      <c r="J2088" s="202"/>
      <c r="K2088" s="198"/>
    </row>
    <row r="2089" spans="3:11" ht="15" customHeight="1" x14ac:dyDescent="0.25">
      <c r="C2089" s="175"/>
      <c r="E2089" s="175"/>
      <c r="H2089" s="175"/>
      <c r="I2089" s="175"/>
      <c r="J2089" s="202"/>
      <c r="K2089" s="198"/>
    </row>
    <row r="2090" spans="3:11" ht="15" customHeight="1" x14ac:dyDescent="0.25">
      <c r="C2090" s="175"/>
      <c r="E2090" s="175"/>
      <c r="H2090" s="175"/>
      <c r="I2090" s="175"/>
      <c r="J2090" s="202"/>
      <c r="K2090" s="198"/>
    </row>
    <row r="2091" spans="3:11" ht="15" customHeight="1" x14ac:dyDescent="0.25">
      <c r="C2091" s="175"/>
      <c r="E2091" s="175"/>
      <c r="H2091" s="175"/>
      <c r="I2091" s="175"/>
      <c r="J2091" s="202"/>
      <c r="K2091" s="198"/>
    </row>
    <row r="2092" spans="3:11" ht="15" customHeight="1" x14ac:dyDescent="0.25">
      <c r="C2092" s="175"/>
      <c r="E2092" s="175"/>
      <c r="H2092" s="175"/>
      <c r="I2092" s="175"/>
      <c r="J2092" s="202"/>
      <c r="K2092" s="198"/>
    </row>
    <row r="2093" spans="3:11" ht="15" customHeight="1" x14ac:dyDescent="0.25">
      <c r="C2093" s="175"/>
      <c r="E2093" s="175"/>
      <c r="H2093" s="175"/>
      <c r="I2093" s="175"/>
      <c r="J2093" s="202"/>
      <c r="K2093" s="198"/>
    </row>
    <row r="2094" spans="3:11" ht="15" customHeight="1" x14ac:dyDescent="0.25">
      <c r="C2094" s="175"/>
      <c r="E2094" s="175"/>
      <c r="H2094" s="175"/>
      <c r="I2094" s="175"/>
      <c r="J2094" s="202"/>
      <c r="K2094" s="198"/>
    </row>
    <row r="2095" spans="3:11" ht="15" customHeight="1" x14ac:dyDescent="0.25">
      <c r="C2095" s="175"/>
      <c r="E2095" s="175"/>
      <c r="H2095" s="175"/>
      <c r="I2095" s="175"/>
      <c r="J2095" s="202"/>
      <c r="K2095" s="198"/>
    </row>
    <row r="2096" spans="3:11" ht="15" customHeight="1" x14ac:dyDescent="0.25">
      <c r="C2096" s="175"/>
      <c r="E2096" s="175"/>
      <c r="H2096" s="175"/>
      <c r="I2096" s="175"/>
      <c r="J2096" s="202"/>
      <c r="K2096" s="198"/>
    </row>
    <row r="2097" spans="3:11" ht="15" customHeight="1" x14ac:dyDescent="0.25">
      <c r="C2097" s="175"/>
      <c r="E2097" s="175"/>
      <c r="H2097" s="175"/>
      <c r="I2097" s="175"/>
      <c r="J2097" s="202"/>
      <c r="K2097" s="198"/>
    </row>
    <row r="2098" spans="3:11" ht="15" customHeight="1" x14ac:dyDescent="0.25">
      <c r="C2098" s="175"/>
      <c r="E2098" s="175"/>
      <c r="H2098" s="175"/>
      <c r="I2098" s="175"/>
      <c r="J2098" s="202"/>
      <c r="K2098" s="198"/>
    </row>
    <row r="2099" spans="3:11" ht="15" customHeight="1" x14ac:dyDescent="0.25">
      <c r="C2099" s="175"/>
      <c r="E2099" s="175"/>
      <c r="H2099" s="175"/>
      <c r="I2099" s="175"/>
      <c r="J2099" s="202"/>
      <c r="K2099" s="198"/>
    </row>
    <row r="2100" spans="3:11" ht="15" customHeight="1" x14ac:dyDescent="0.25">
      <c r="C2100" s="175"/>
      <c r="E2100" s="175"/>
      <c r="H2100" s="175"/>
      <c r="I2100" s="175"/>
      <c r="J2100" s="202"/>
      <c r="K2100" s="198"/>
    </row>
    <row r="2101" spans="3:11" ht="15" customHeight="1" x14ac:dyDescent="0.25">
      <c r="C2101" s="175"/>
      <c r="E2101" s="175"/>
      <c r="H2101" s="175"/>
      <c r="I2101" s="175"/>
      <c r="J2101" s="202"/>
      <c r="K2101" s="198"/>
    </row>
    <row r="2102" spans="3:11" ht="15" customHeight="1" x14ac:dyDescent="0.25">
      <c r="C2102" s="175"/>
      <c r="E2102" s="175"/>
      <c r="H2102" s="175"/>
      <c r="I2102" s="175"/>
      <c r="J2102" s="202"/>
      <c r="K2102" s="198"/>
    </row>
    <row r="2103" spans="3:11" ht="15" customHeight="1" x14ac:dyDescent="0.25">
      <c r="C2103" s="175"/>
      <c r="E2103" s="175"/>
      <c r="H2103" s="175"/>
      <c r="I2103" s="175"/>
      <c r="J2103" s="202"/>
      <c r="K2103" s="198"/>
    </row>
    <row r="2104" spans="3:11" ht="15" customHeight="1" x14ac:dyDescent="0.25">
      <c r="C2104" s="175"/>
      <c r="E2104" s="175"/>
      <c r="H2104" s="175"/>
      <c r="I2104" s="175"/>
      <c r="J2104" s="202"/>
      <c r="K2104" s="198"/>
    </row>
    <row r="2105" spans="3:11" ht="15" customHeight="1" x14ac:dyDescent="0.25">
      <c r="C2105" s="175"/>
      <c r="E2105" s="175"/>
      <c r="H2105" s="175"/>
      <c r="I2105" s="175"/>
      <c r="J2105" s="202"/>
      <c r="K2105" s="198"/>
    </row>
    <row r="2106" spans="3:11" ht="15" customHeight="1" x14ac:dyDescent="0.25">
      <c r="C2106" s="175"/>
      <c r="E2106" s="175"/>
      <c r="H2106" s="175"/>
      <c r="I2106" s="175"/>
      <c r="J2106" s="202"/>
      <c r="K2106" s="198"/>
    </row>
    <row r="2107" spans="3:11" ht="15" customHeight="1" x14ac:dyDescent="0.25">
      <c r="C2107" s="175"/>
      <c r="E2107" s="175"/>
      <c r="H2107" s="175"/>
      <c r="I2107" s="175"/>
      <c r="J2107" s="202"/>
      <c r="K2107" s="198"/>
    </row>
    <row r="2108" spans="3:11" ht="15" customHeight="1" x14ac:dyDescent="0.25">
      <c r="C2108" s="175"/>
      <c r="E2108" s="175"/>
      <c r="H2108" s="175"/>
      <c r="I2108" s="175"/>
      <c r="J2108" s="202"/>
      <c r="K2108" s="198"/>
    </row>
    <row r="2109" spans="3:11" ht="15" customHeight="1" x14ac:dyDescent="0.25">
      <c r="C2109" s="175"/>
      <c r="E2109" s="175"/>
      <c r="H2109" s="175"/>
      <c r="I2109" s="175"/>
      <c r="J2109" s="202"/>
      <c r="K2109" s="198"/>
    </row>
    <row r="2110" spans="3:11" ht="15" customHeight="1" x14ac:dyDescent="0.25">
      <c r="C2110" s="175"/>
      <c r="E2110" s="175"/>
      <c r="H2110" s="175"/>
      <c r="I2110" s="175"/>
      <c r="J2110" s="202"/>
      <c r="K2110" s="198"/>
    </row>
    <row r="2111" spans="3:11" ht="15" customHeight="1" x14ac:dyDescent="0.25">
      <c r="C2111" s="175"/>
      <c r="E2111" s="175"/>
      <c r="H2111" s="175"/>
      <c r="I2111" s="175"/>
      <c r="J2111" s="202"/>
      <c r="K2111" s="198"/>
    </row>
    <row r="2112" spans="3:11" ht="15" customHeight="1" x14ac:dyDescent="0.25">
      <c r="C2112" s="175"/>
      <c r="E2112" s="175"/>
      <c r="H2112" s="175"/>
      <c r="I2112" s="175"/>
      <c r="J2112" s="202"/>
      <c r="K2112" s="198"/>
    </row>
    <row r="2113" spans="3:11" ht="15" customHeight="1" x14ac:dyDescent="0.25">
      <c r="C2113" s="175"/>
      <c r="E2113" s="175"/>
      <c r="H2113" s="175"/>
      <c r="I2113" s="175"/>
      <c r="J2113" s="202"/>
      <c r="K2113" s="198"/>
    </row>
    <row r="2114" spans="3:11" ht="15" customHeight="1" x14ac:dyDescent="0.25">
      <c r="C2114" s="175"/>
      <c r="E2114" s="175"/>
      <c r="H2114" s="175"/>
      <c r="I2114" s="175"/>
      <c r="J2114" s="202"/>
      <c r="K2114" s="198"/>
    </row>
    <row r="2115" spans="3:11" ht="15" customHeight="1" x14ac:dyDescent="0.25">
      <c r="C2115" s="175"/>
      <c r="E2115" s="175"/>
      <c r="H2115" s="175"/>
      <c r="I2115" s="175"/>
      <c r="J2115" s="202"/>
      <c r="K2115" s="198"/>
    </row>
    <row r="2116" spans="3:11" ht="15" customHeight="1" x14ac:dyDescent="0.25">
      <c r="C2116" s="175"/>
      <c r="E2116" s="175"/>
      <c r="H2116" s="175"/>
      <c r="I2116" s="175"/>
      <c r="J2116" s="202"/>
      <c r="K2116" s="198"/>
    </row>
    <row r="2117" spans="3:11" ht="15" customHeight="1" x14ac:dyDescent="0.25">
      <c r="C2117" s="175"/>
      <c r="E2117" s="175"/>
      <c r="H2117" s="175"/>
      <c r="I2117" s="175"/>
      <c r="J2117" s="202"/>
      <c r="K2117" s="198"/>
    </row>
    <row r="2118" spans="3:11" ht="15" customHeight="1" x14ac:dyDescent="0.25">
      <c r="C2118" s="175"/>
      <c r="E2118" s="175"/>
      <c r="H2118" s="175"/>
      <c r="I2118" s="175"/>
      <c r="J2118" s="202"/>
      <c r="K2118" s="198"/>
    </row>
    <row r="2119" spans="3:11" ht="15" customHeight="1" x14ac:dyDescent="0.25">
      <c r="C2119" s="175"/>
      <c r="E2119" s="175"/>
      <c r="H2119" s="175"/>
      <c r="I2119" s="175"/>
      <c r="J2119" s="202"/>
      <c r="K2119" s="198"/>
    </row>
    <row r="2120" spans="3:11" ht="15" customHeight="1" x14ac:dyDescent="0.25">
      <c r="C2120" s="175"/>
      <c r="E2120" s="175"/>
      <c r="H2120" s="175"/>
      <c r="I2120" s="175"/>
      <c r="J2120" s="202"/>
      <c r="K2120" s="198"/>
    </row>
    <row r="2121" spans="3:11" ht="15" customHeight="1" x14ac:dyDescent="0.25">
      <c r="C2121" s="175"/>
      <c r="E2121" s="175"/>
      <c r="H2121" s="175"/>
      <c r="I2121" s="175"/>
      <c r="J2121" s="202"/>
      <c r="K2121" s="198"/>
    </row>
    <row r="2122" spans="3:11" ht="15" customHeight="1" x14ac:dyDescent="0.25">
      <c r="C2122" s="175"/>
      <c r="E2122" s="175"/>
      <c r="H2122" s="175"/>
      <c r="I2122" s="175"/>
      <c r="J2122" s="202"/>
      <c r="K2122" s="198"/>
    </row>
    <row r="2123" spans="3:11" ht="15" customHeight="1" x14ac:dyDescent="0.25">
      <c r="C2123" s="175"/>
      <c r="E2123" s="175"/>
      <c r="H2123" s="175"/>
      <c r="I2123" s="175"/>
      <c r="J2123" s="202"/>
      <c r="K2123" s="198"/>
    </row>
    <row r="2124" spans="3:11" ht="15" customHeight="1" x14ac:dyDescent="0.25">
      <c r="C2124" s="175"/>
      <c r="E2124" s="175"/>
      <c r="H2124" s="175"/>
      <c r="I2124" s="175"/>
      <c r="J2124" s="202"/>
      <c r="K2124" s="198"/>
    </row>
    <row r="2125" spans="3:11" ht="15" customHeight="1" x14ac:dyDescent="0.25">
      <c r="C2125" s="175"/>
      <c r="E2125" s="175"/>
      <c r="H2125" s="175"/>
      <c r="I2125" s="175"/>
      <c r="J2125" s="202"/>
      <c r="K2125" s="198"/>
    </row>
    <row r="2126" spans="3:11" ht="15" customHeight="1" x14ac:dyDescent="0.25">
      <c r="C2126" s="175"/>
      <c r="E2126" s="175"/>
      <c r="H2126" s="175"/>
      <c r="I2126" s="175"/>
      <c r="J2126" s="202"/>
      <c r="K2126" s="198"/>
    </row>
    <row r="2127" spans="3:11" ht="15" customHeight="1" x14ac:dyDescent="0.25">
      <c r="C2127" s="175"/>
      <c r="E2127" s="175"/>
      <c r="H2127" s="175"/>
      <c r="I2127" s="175"/>
      <c r="J2127" s="202"/>
      <c r="K2127" s="198"/>
    </row>
    <row r="2128" spans="3:11" ht="15" customHeight="1" x14ac:dyDescent="0.25">
      <c r="C2128" s="175"/>
      <c r="E2128" s="175"/>
      <c r="H2128" s="175"/>
      <c r="I2128" s="175"/>
      <c r="J2128" s="202"/>
      <c r="K2128" s="198"/>
    </row>
    <row r="2129" spans="3:11" ht="15" customHeight="1" x14ac:dyDescent="0.25">
      <c r="C2129" s="175"/>
      <c r="E2129" s="175"/>
      <c r="H2129" s="175"/>
      <c r="I2129" s="175"/>
      <c r="J2129" s="202"/>
      <c r="K2129" s="198"/>
    </row>
    <row r="2130" spans="3:11" ht="15" customHeight="1" x14ac:dyDescent="0.25">
      <c r="C2130" s="175"/>
      <c r="E2130" s="175"/>
      <c r="H2130" s="175"/>
      <c r="I2130" s="175"/>
      <c r="J2130" s="202"/>
      <c r="K2130" s="198"/>
    </row>
    <row r="2131" spans="3:11" ht="15" customHeight="1" x14ac:dyDescent="0.25">
      <c r="C2131" s="175"/>
      <c r="E2131" s="175"/>
      <c r="H2131" s="175"/>
      <c r="I2131" s="175"/>
      <c r="J2131" s="202"/>
      <c r="K2131" s="198"/>
    </row>
    <row r="2132" spans="3:11" ht="15" customHeight="1" x14ac:dyDescent="0.25">
      <c r="C2132" s="175"/>
      <c r="E2132" s="175"/>
      <c r="H2132" s="175"/>
      <c r="I2132" s="175"/>
      <c r="J2132" s="202"/>
      <c r="K2132" s="198"/>
    </row>
    <row r="2133" spans="3:11" ht="15" customHeight="1" x14ac:dyDescent="0.25">
      <c r="C2133" s="175"/>
      <c r="E2133" s="175"/>
      <c r="H2133" s="175"/>
      <c r="I2133" s="175"/>
      <c r="J2133" s="202"/>
      <c r="K2133" s="198"/>
    </row>
    <row r="2134" spans="3:11" ht="15" customHeight="1" x14ac:dyDescent="0.25">
      <c r="C2134" s="175"/>
      <c r="E2134" s="175"/>
      <c r="H2134" s="175"/>
      <c r="I2134" s="175"/>
      <c r="J2134" s="202"/>
      <c r="K2134" s="198"/>
    </row>
    <row r="2135" spans="3:11" ht="15" customHeight="1" x14ac:dyDescent="0.25">
      <c r="C2135" s="175"/>
      <c r="E2135" s="175"/>
      <c r="H2135" s="175"/>
      <c r="I2135" s="175"/>
      <c r="J2135" s="202"/>
      <c r="K2135" s="198"/>
    </row>
    <row r="2136" spans="3:11" ht="15" customHeight="1" x14ac:dyDescent="0.25">
      <c r="C2136" s="175"/>
      <c r="E2136" s="175"/>
      <c r="H2136" s="175"/>
      <c r="I2136" s="175"/>
      <c r="J2136" s="202"/>
      <c r="K2136" s="198"/>
    </row>
    <row r="2137" spans="3:11" ht="15" customHeight="1" x14ac:dyDescent="0.25">
      <c r="C2137" s="175"/>
      <c r="E2137" s="175"/>
      <c r="H2137" s="175"/>
      <c r="I2137" s="175"/>
      <c r="J2137" s="202"/>
      <c r="K2137" s="198"/>
    </row>
    <row r="2138" spans="3:11" ht="15" customHeight="1" x14ac:dyDescent="0.25">
      <c r="C2138" s="175"/>
      <c r="E2138" s="175"/>
      <c r="H2138" s="175"/>
      <c r="I2138" s="175"/>
      <c r="J2138" s="202"/>
      <c r="K2138" s="198"/>
    </row>
    <row r="2139" spans="3:11" ht="15" customHeight="1" x14ac:dyDescent="0.25">
      <c r="C2139" s="175"/>
      <c r="E2139" s="175"/>
      <c r="H2139" s="175"/>
      <c r="I2139" s="175"/>
      <c r="J2139" s="202"/>
      <c r="K2139" s="198"/>
    </row>
    <row r="2140" spans="3:11" ht="15" customHeight="1" x14ac:dyDescent="0.25">
      <c r="C2140" s="175"/>
      <c r="E2140" s="175"/>
      <c r="H2140" s="175"/>
      <c r="I2140" s="175"/>
      <c r="J2140" s="202"/>
      <c r="K2140" s="198"/>
    </row>
    <row r="2141" spans="3:11" ht="15" customHeight="1" x14ac:dyDescent="0.25">
      <c r="C2141" s="175"/>
      <c r="E2141" s="175"/>
      <c r="H2141" s="175"/>
      <c r="I2141" s="175"/>
      <c r="J2141" s="202"/>
      <c r="K2141" s="198"/>
    </row>
    <row r="2142" spans="3:11" ht="15" customHeight="1" x14ac:dyDescent="0.25">
      <c r="C2142" s="175"/>
      <c r="E2142" s="175"/>
      <c r="H2142" s="175"/>
      <c r="I2142" s="175"/>
      <c r="J2142" s="202"/>
      <c r="K2142" s="198"/>
    </row>
    <row r="2143" spans="3:11" ht="15" customHeight="1" x14ac:dyDescent="0.25">
      <c r="C2143" s="175"/>
      <c r="E2143" s="175"/>
      <c r="H2143" s="175"/>
      <c r="I2143" s="175"/>
      <c r="J2143" s="202"/>
      <c r="K2143" s="198"/>
    </row>
    <row r="2144" spans="3:11" ht="15" customHeight="1" x14ac:dyDescent="0.25">
      <c r="C2144" s="175"/>
      <c r="E2144" s="175"/>
      <c r="H2144" s="175"/>
      <c r="I2144" s="175"/>
      <c r="J2144" s="202"/>
      <c r="K2144" s="198"/>
    </row>
    <row r="2145" spans="3:11" ht="15" customHeight="1" x14ac:dyDescent="0.25">
      <c r="C2145" s="175"/>
      <c r="E2145" s="175"/>
      <c r="H2145" s="175"/>
      <c r="I2145" s="175"/>
      <c r="J2145" s="202"/>
      <c r="K2145" s="198"/>
    </row>
    <row r="2146" spans="3:11" ht="15" customHeight="1" x14ac:dyDescent="0.25">
      <c r="C2146" s="175"/>
      <c r="E2146" s="175"/>
      <c r="H2146" s="175"/>
      <c r="I2146" s="175"/>
      <c r="J2146" s="202"/>
      <c r="K2146" s="198"/>
    </row>
    <row r="2147" spans="3:11" ht="15" customHeight="1" x14ac:dyDescent="0.25">
      <c r="C2147" s="175"/>
      <c r="E2147" s="175"/>
      <c r="H2147" s="175"/>
      <c r="I2147" s="175"/>
      <c r="J2147" s="202"/>
      <c r="K2147" s="198"/>
    </row>
    <row r="2148" spans="3:11" ht="15" customHeight="1" x14ac:dyDescent="0.25">
      <c r="C2148" s="175"/>
      <c r="E2148" s="175"/>
      <c r="H2148" s="175"/>
      <c r="I2148" s="175"/>
      <c r="J2148" s="202"/>
      <c r="K2148" s="198"/>
    </row>
    <row r="2149" spans="3:11" ht="15" customHeight="1" x14ac:dyDescent="0.25">
      <c r="C2149" s="175"/>
      <c r="E2149" s="175"/>
      <c r="H2149" s="175"/>
      <c r="I2149" s="175"/>
      <c r="J2149" s="202"/>
      <c r="K2149" s="198"/>
    </row>
    <row r="2150" spans="3:11" ht="15" customHeight="1" x14ac:dyDescent="0.25">
      <c r="C2150" s="175"/>
      <c r="E2150" s="175"/>
      <c r="H2150" s="175"/>
      <c r="I2150" s="175"/>
      <c r="J2150" s="202"/>
      <c r="K2150" s="198"/>
    </row>
    <row r="2151" spans="3:11" ht="15" customHeight="1" x14ac:dyDescent="0.25">
      <c r="C2151" s="175"/>
      <c r="E2151" s="175"/>
      <c r="H2151" s="175"/>
      <c r="I2151" s="175"/>
      <c r="J2151" s="202"/>
      <c r="K2151" s="198"/>
    </row>
    <row r="2152" spans="3:11" ht="15" customHeight="1" x14ac:dyDescent="0.25">
      <c r="C2152" s="175"/>
      <c r="E2152" s="175"/>
      <c r="H2152" s="175"/>
      <c r="I2152" s="175"/>
      <c r="J2152" s="202"/>
      <c r="K2152" s="198"/>
    </row>
    <row r="2153" spans="3:11" ht="15" customHeight="1" x14ac:dyDescent="0.25">
      <c r="C2153" s="175"/>
      <c r="E2153" s="175"/>
      <c r="H2153" s="175"/>
      <c r="I2153" s="175"/>
      <c r="J2153" s="202"/>
      <c r="K2153" s="198"/>
    </row>
    <row r="2154" spans="3:11" ht="15" customHeight="1" x14ac:dyDescent="0.25">
      <c r="C2154" s="175"/>
      <c r="E2154" s="175"/>
      <c r="H2154" s="175"/>
      <c r="I2154" s="175"/>
      <c r="J2154" s="202"/>
      <c r="K2154" s="198"/>
    </row>
    <row r="2155" spans="3:11" ht="15" customHeight="1" x14ac:dyDescent="0.25">
      <c r="C2155" s="175"/>
      <c r="E2155" s="175"/>
      <c r="H2155" s="175"/>
      <c r="I2155" s="175"/>
      <c r="J2155" s="202"/>
      <c r="K2155" s="198"/>
    </row>
    <row r="2156" spans="3:11" ht="15" customHeight="1" x14ac:dyDescent="0.25">
      <c r="C2156" s="175"/>
      <c r="E2156" s="175"/>
      <c r="H2156" s="175"/>
      <c r="I2156" s="175"/>
      <c r="J2156" s="202"/>
      <c r="K2156" s="198"/>
    </row>
    <row r="2157" spans="3:11" ht="15" customHeight="1" x14ac:dyDescent="0.25">
      <c r="C2157" s="175"/>
      <c r="E2157" s="175"/>
      <c r="H2157" s="175"/>
      <c r="I2157" s="175"/>
      <c r="J2157" s="202"/>
      <c r="K2157" s="198"/>
    </row>
    <row r="2158" spans="3:11" ht="15" customHeight="1" x14ac:dyDescent="0.25">
      <c r="C2158" s="175"/>
      <c r="E2158" s="175"/>
      <c r="H2158" s="175"/>
      <c r="I2158" s="175"/>
      <c r="J2158" s="202"/>
      <c r="K2158" s="198"/>
    </row>
    <row r="2159" spans="3:11" ht="15" customHeight="1" x14ac:dyDescent="0.25">
      <c r="C2159" s="175"/>
      <c r="E2159" s="175"/>
      <c r="H2159" s="175"/>
      <c r="I2159" s="175"/>
      <c r="J2159" s="202"/>
      <c r="K2159" s="198"/>
    </row>
    <row r="2160" spans="3:11" ht="15" customHeight="1" x14ac:dyDescent="0.25">
      <c r="C2160" s="175"/>
      <c r="E2160" s="175"/>
      <c r="H2160" s="175"/>
      <c r="I2160" s="175"/>
      <c r="J2160" s="202"/>
      <c r="K2160" s="198"/>
    </row>
    <row r="2161" spans="3:11" ht="15" customHeight="1" x14ac:dyDescent="0.25">
      <c r="C2161" s="175"/>
      <c r="E2161" s="175"/>
      <c r="H2161" s="175"/>
      <c r="I2161" s="175"/>
      <c r="J2161" s="202"/>
      <c r="K2161" s="198"/>
    </row>
    <row r="2162" spans="3:11" ht="15" customHeight="1" x14ac:dyDescent="0.25">
      <c r="C2162" s="175"/>
      <c r="E2162" s="175"/>
      <c r="H2162" s="175"/>
      <c r="I2162" s="175"/>
      <c r="J2162" s="202"/>
      <c r="K2162" s="198"/>
    </row>
    <row r="2163" spans="3:11" ht="15" customHeight="1" x14ac:dyDescent="0.25">
      <c r="C2163" s="175"/>
      <c r="E2163" s="175"/>
      <c r="H2163" s="175"/>
      <c r="I2163" s="175"/>
      <c r="J2163" s="202"/>
      <c r="K2163" s="198"/>
    </row>
    <row r="2164" spans="3:11" ht="15" customHeight="1" x14ac:dyDescent="0.25">
      <c r="C2164" s="175"/>
      <c r="E2164" s="175"/>
      <c r="H2164" s="175"/>
      <c r="I2164" s="175"/>
      <c r="J2164" s="202"/>
      <c r="K2164" s="198"/>
    </row>
    <row r="2165" spans="3:11" ht="15" customHeight="1" x14ac:dyDescent="0.25">
      <c r="C2165" s="175"/>
      <c r="E2165" s="175"/>
      <c r="H2165" s="175"/>
      <c r="I2165" s="175"/>
      <c r="J2165" s="202"/>
      <c r="K2165" s="198"/>
    </row>
    <row r="2166" spans="3:11" ht="15" customHeight="1" x14ac:dyDescent="0.25">
      <c r="C2166" s="175"/>
      <c r="E2166" s="175"/>
      <c r="H2166" s="175"/>
      <c r="I2166" s="175"/>
      <c r="J2166" s="202"/>
      <c r="K2166" s="198"/>
    </row>
    <row r="2167" spans="3:11" ht="15" customHeight="1" x14ac:dyDescent="0.25">
      <c r="C2167" s="175"/>
      <c r="E2167" s="175"/>
      <c r="H2167" s="175"/>
      <c r="I2167" s="175"/>
      <c r="J2167" s="202"/>
      <c r="K2167" s="198"/>
    </row>
    <row r="2168" spans="3:11" ht="15" customHeight="1" x14ac:dyDescent="0.25">
      <c r="C2168" s="175"/>
      <c r="E2168" s="175"/>
      <c r="H2168" s="175"/>
      <c r="I2168" s="175"/>
      <c r="J2168" s="202"/>
      <c r="K2168" s="198"/>
    </row>
    <row r="2169" spans="3:11" ht="15" customHeight="1" x14ac:dyDescent="0.25">
      <c r="C2169" s="175"/>
      <c r="E2169" s="175"/>
      <c r="H2169" s="175"/>
      <c r="I2169" s="175"/>
      <c r="J2169" s="202"/>
      <c r="K2169" s="198"/>
    </row>
    <row r="2170" spans="3:11" ht="15" customHeight="1" x14ac:dyDescent="0.25">
      <c r="C2170" s="175"/>
      <c r="E2170" s="175"/>
      <c r="H2170" s="175"/>
      <c r="I2170" s="175"/>
      <c r="J2170" s="202"/>
      <c r="K2170" s="198"/>
    </row>
    <row r="2171" spans="3:11" ht="15" customHeight="1" x14ac:dyDescent="0.25">
      <c r="C2171" s="175"/>
      <c r="E2171" s="175"/>
      <c r="H2171" s="175"/>
      <c r="I2171" s="175"/>
      <c r="J2171" s="202"/>
      <c r="K2171" s="198"/>
    </row>
    <row r="2172" spans="3:11" ht="15" customHeight="1" x14ac:dyDescent="0.25">
      <c r="C2172" s="175"/>
      <c r="E2172" s="175"/>
      <c r="H2172" s="175"/>
      <c r="I2172" s="175"/>
      <c r="J2172" s="202"/>
      <c r="K2172" s="198"/>
    </row>
    <row r="2173" spans="3:11" ht="15" customHeight="1" x14ac:dyDescent="0.25">
      <c r="C2173" s="175"/>
      <c r="E2173" s="175"/>
      <c r="H2173" s="175"/>
      <c r="I2173" s="175"/>
      <c r="J2173" s="202"/>
      <c r="K2173" s="198"/>
    </row>
    <row r="2174" spans="3:11" ht="15" customHeight="1" x14ac:dyDescent="0.25">
      <c r="C2174" s="175"/>
      <c r="E2174" s="175"/>
      <c r="H2174" s="175"/>
      <c r="I2174" s="175"/>
      <c r="J2174" s="202"/>
      <c r="K2174" s="198"/>
    </row>
    <row r="2175" spans="3:11" ht="15" customHeight="1" x14ac:dyDescent="0.25">
      <c r="C2175" s="175"/>
      <c r="E2175" s="175"/>
      <c r="H2175" s="175"/>
      <c r="I2175" s="175"/>
      <c r="J2175" s="202"/>
      <c r="K2175" s="198"/>
    </row>
    <row r="2176" spans="3:11" ht="15" customHeight="1" x14ac:dyDescent="0.25">
      <c r="C2176" s="175"/>
      <c r="E2176" s="175"/>
      <c r="H2176" s="175"/>
      <c r="I2176" s="175"/>
      <c r="J2176" s="202"/>
      <c r="K2176" s="198"/>
    </row>
    <row r="2177" spans="3:11" ht="15" customHeight="1" x14ac:dyDescent="0.25">
      <c r="C2177" s="175"/>
      <c r="E2177" s="175"/>
      <c r="H2177" s="175"/>
      <c r="I2177" s="175"/>
      <c r="J2177" s="202"/>
      <c r="K2177" s="198"/>
    </row>
    <row r="2178" spans="3:11" ht="15" customHeight="1" x14ac:dyDescent="0.25">
      <c r="C2178" s="175"/>
      <c r="E2178" s="175"/>
      <c r="H2178" s="175"/>
      <c r="I2178" s="175"/>
      <c r="J2178" s="202"/>
      <c r="K2178" s="198"/>
    </row>
    <row r="2179" spans="3:11" ht="15" customHeight="1" x14ac:dyDescent="0.25">
      <c r="C2179" s="175"/>
      <c r="E2179" s="175"/>
      <c r="H2179" s="175"/>
      <c r="I2179" s="175"/>
      <c r="J2179" s="202"/>
      <c r="K2179" s="198"/>
    </row>
    <row r="2180" spans="3:11" ht="15" customHeight="1" x14ac:dyDescent="0.25">
      <c r="C2180" s="175"/>
      <c r="E2180" s="175"/>
      <c r="H2180" s="175"/>
      <c r="I2180" s="175"/>
      <c r="J2180" s="202"/>
      <c r="K2180" s="198"/>
    </row>
    <row r="2181" spans="3:11" ht="15" customHeight="1" x14ac:dyDescent="0.25">
      <c r="C2181" s="175"/>
      <c r="E2181" s="175"/>
      <c r="H2181" s="175"/>
      <c r="I2181" s="175"/>
      <c r="J2181" s="202"/>
      <c r="K2181" s="198"/>
    </row>
    <row r="2182" spans="3:11" ht="15" customHeight="1" x14ac:dyDescent="0.25">
      <c r="C2182" s="175"/>
      <c r="E2182" s="175"/>
      <c r="H2182" s="175"/>
      <c r="I2182" s="175"/>
      <c r="J2182" s="202"/>
      <c r="K2182" s="198"/>
    </row>
    <row r="2183" spans="3:11" ht="15" customHeight="1" x14ac:dyDescent="0.25">
      <c r="C2183" s="175"/>
      <c r="E2183" s="175"/>
      <c r="H2183" s="175"/>
      <c r="I2183" s="175"/>
      <c r="J2183" s="202"/>
      <c r="K2183" s="198"/>
    </row>
    <row r="2184" spans="3:11" ht="15" customHeight="1" x14ac:dyDescent="0.25">
      <c r="C2184" s="175"/>
      <c r="E2184" s="175"/>
      <c r="H2184" s="175"/>
      <c r="I2184" s="175"/>
      <c r="J2184" s="202"/>
      <c r="K2184" s="198"/>
    </row>
    <row r="2185" spans="3:11" ht="15" customHeight="1" x14ac:dyDescent="0.25">
      <c r="C2185" s="175"/>
      <c r="E2185" s="175"/>
      <c r="H2185" s="175"/>
      <c r="I2185" s="175"/>
      <c r="J2185" s="202"/>
      <c r="K2185" s="198"/>
    </row>
    <row r="2186" spans="3:11" ht="15" customHeight="1" x14ac:dyDescent="0.25">
      <c r="C2186" s="175"/>
      <c r="E2186" s="175"/>
      <c r="H2186" s="175"/>
      <c r="I2186" s="175"/>
      <c r="J2186" s="202"/>
      <c r="K2186" s="198"/>
    </row>
    <row r="2187" spans="3:11" ht="15" customHeight="1" x14ac:dyDescent="0.25">
      <c r="C2187" s="175"/>
      <c r="E2187" s="175"/>
      <c r="H2187" s="175"/>
      <c r="I2187" s="175"/>
      <c r="J2187" s="202"/>
      <c r="K2187" s="198"/>
    </row>
    <row r="2188" spans="3:11" ht="15" customHeight="1" x14ac:dyDescent="0.25">
      <c r="C2188" s="175"/>
      <c r="E2188" s="175"/>
      <c r="H2188" s="175"/>
      <c r="I2188" s="175"/>
      <c r="J2188" s="202"/>
      <c r="K2188" s="198"/>
    </row>
    <row r="2189" spans="3:11" ht="15" customHeight="1" x14ac:dyDescent="0.25">
      <c r="C2189" s="175"/>
      <c r="E2189" s="175"/>
      <c r="H2189" s="175"/>
      <c r="I2189" s="175"/>
      <c r="J2189" s="202"/>
      <c r="K2189" s="198"/>
    </row>
    <row r="2190" spans="3:11" ht="15" customHeight="1" x14ac:dyDescent="0.25">
      <c r="C2190" s="175"/>
      <c r="E2190" s="175"/>
      <c r="H2190" s="175"/>
      <c r="I2190" s="175"/>
      <c r="J2190" s="202"/>
      <c r="K2190" s="198"/>
    </row>
    <row r="2191" spans="3:11" ht="15" customHeight="1" x14ac:dyDescent="0.25">
      <c r="C2191" s="175"/>
      <c r="E2191" s="175"/>
      <c r="H2191" s="175"/>
      <c r="I2191" s="175"/>
      <c r="J2191" s="202"/>
      <c r="K2191" s="198"/>
    </row>
    <row r="2192" spans="3:11" ht="15" customHeight="1" x14ac:dyDescent="0.25">
      <c r="C2192" s="175"/>
      <c r="E2192" s="175"/>
      <c r="H2192" s="175"/>
      <c r="I2192" s="175"/>
      <c r="J2192" s="202"/>
      <c r="K2192" s="198"/>
    </row>
    <row r="2193" spans="3:11" ht="15" customHeight="1" x14ac:dyDescent="0.25">
      <c r="C2193" s="175"/>
      <c r="E2193" s="175"/>
      <c r="H2193" s="175"/>
      <c r="I2193" s="175"/>
      <c r="J2193" s="202"/>
      <c r="K2193" s="198"/>
    </row>
    <row r="2194" spans="3:11" ht="15" customHeight="1" x14ac:dyDescent="0.25">
      <c r="C2194" s="175"/>
      <c r="E2194" s="175"/>
      <c r="H2194" s="175"/>
      <c r="I2194" s="175"/>
      <c r="J2194" s="202"/>
      <c r="K2194" s="198"/>
    </row>
    <row r="2195" spans="3:11" ht="15" customHeight="1" x14ac:dyDescent="0.25">
      <c r="C2195" s="175"/>
      <c r="E2195" s="175"/>
      <c r="H2195" s="175"/>
      <c r="I2195" s="175"/>
      <c r="J2195" s="202"/>
      <c r="K2195" s="198"/>
    </row>
    <row r="2196" spans="3:11" ht="15" customHeight="1" x14ac:dyDescent="0.25">
      <c r="C2196" s="175"/>
      <c r="E2196" s="175"/>
      <c r="H2196" s="175"/>
      <c r="I2196" s="175"/>
      <c r="J2196" s="202"/>
      <c r="K2196" s="198"/>
    </row>
    <row r="2197" spans="3:11" ht="15" customHeight="1" x14ac:dyDescent="0.25">
      <c r="C2197" s="175"/>
      <c r="E2197" s="175"/>
      <c r="H2197" s="175"/>
      <c r="I2197" s="175"/>
      <c r="J2197" s="202"/>
      <c r="K2197" s="198"/>
    </row>
    <row r="2198" spans="3:11" ht="15" customHeight="1" x14ac:dyDescent="0.25">
      <c r="C2198" s="175"/>
      <c r="E2198" s="175"/>
      <c r="H2198" s="175"/>
      <c r="I2198" s="175"/>
      <c r="J2198" s="202"/>
      <c r="K2198" s="198"/>
    </row>
    <row r="2199" spans="3:11" ht="15" customHeight="1" x14ac:dyDescent="0.25">
      <c r="C2199" s="175"/>
      <c r="E2199" s="175"/>
      <c r="H2199" s="175"/>
      <c r="I2199" s="175"/>
      <c r="J2199" s="202"/>
      <c r="K2199" s="198"/>
    </row>
    <row r="2200" spans="3:11" ht="15" customHeight="1" x14ac:dyDescent="0.25">
      <c r="C2200" s="175"/>
      <c r="E2200" s="175"/>
      <c r="H2200" s="175"/>
      <c r="I2200" s="175"/>
      <c r="J2200" s="202"/>
      <c r="K2200" s="198"/>
    </row>
    <row r="2201" spans="3:11" ht="15" customHeight="1" x14ac:dyDescent="0.25">
      <c r="C2201" s="175"/>
      <c r="E2201" s="175"/>
      <c r="H2201" s="175"/>
      <c r="I2201" s="175"/>
      <c r="J2201" s="202"/>
      <c r="K2201" s="198"/>
    </row>
    <row r="2202" spans="3:11" ht="15" customHeight="1" x14ac:dyDescent="0.25">
      <c r="C2202" s="175"/>
      <c r="E2202" s="175"/>
      <c r="H2202" s="175"/>
      <c r="I2202" s="175"/>
      <c r="J2202" s="202"/>
      <c r="K2202" s="198"/>
    </row>
    <row r="2203" spans="3:11" ht="15" customHeight="1" x14ac:dyDescent="0.25">
      <c r="C2203" s="175"/>
      <c r="E2203" s="175"/>
      <c r="H2203" s="175"/>
      <c r="I2203" s="175"/>
      <c r="J2203" s="202"/>
      <c r="K2203" s="198"/>
    </row>
    <row r="2204" spans="3:11" ht="15" customHeight="1" x14ac:dyDescent="0.25">
      <c r="C2204" s="175"/>
      <c r="E2204" s="175"/>
      <c r="H2204" s="175"/>
      <c r="I2204" s="175"/>
      <c r="J2204" s="202"/>
      <c r="K2204" s="198"/>
    </row>
    <row r="2205" spans="3:11" ht="15" customHeight="1" x14ac:dyDescent="0.25">
      <c r="C2205" s="175"/>
      <c r="E2205" s="175"/>
      <c r="H2205" s="175"/>
      <c r="I2205" s="175"/>
      <c r="J2205" s="202"/>
      <c r="K2205" s="198"/>
    </row>
    <row r="2206" spans="3:11" ht="15" customHeight="1" x14ac:dyDescent="0.25">
      <c r="C2206" s="175"/>
      <c r="E2206" s="175"/>
      <c r="H2206" s="175"/>
      <c r="I2206" s="175"/>
      <c r="J2206" s="202"/>
      <c r="K2206" s="198"/>
    </row>
    <row r="2207" spans="3:11" ht="15" customHeight="1" x14ac:dyDescent="0.25">
      <c r="C2207" s="175"/>
      <c r="E2207" s="175"/>
      <c r="H2207" s="175"/>
      <c r="I2207" s="175"/>
      <c r="J2207" s="202"/>
      <c r="K2207" s="198"/>
    </row>
    <row r="2208" spans="3:11" ht="15" customHeight="1" x14ac:dyDescent="0.25">
      <c r="C2208" s="175"/>
      <c r="E2208" s="175"/>
      <c r="H2208" s="175"/>
      <c r="I2208" s="175"/>
      <c r="J2208" s="202"/>
      <c r="K2208" s="198"/>
    </row>
    <row r="2209" spans="3:11" ht="15" customHeight="1" x14ac:dyDescent="0.25">
      <c r="C2209" s="175"/>
      <c r="E2209" s="175"/>
      <c r="H2209" s="175"/>
      <c r="I2209" s="175"/>
      <c r="J2209" s="202"/>
      <c r="K2209" s="198"/>
    </row>
    <row r="2210" spans="3:11" ht="15" customHeight="1" x14ac:dyDescent="0.25">
      <c r="C2210" s="175"/>
      <c r="E2210" s="175"/>
      <c r="H2210" s="175"/>
      <c r="I2210" s="175"/>
      <c r="J2210" s="202"/>
      <c r="K2210" s="198"/>
    </row>
    <row r="2211" spans="3:11" ht="15" customHeight="1" x14ac:dyDescent="0.25">
      <c r="C2211" s="175"/>
      <c r="E2211" s="175"/>
      <c r="H2211" s="175"/>
      <c r="I2211" s="175"/>
      <c r="J2211" s="202"/>
      <c r="K2211" s="198"/>
    </row>
    <row r="2212" spans="3:11" ht="15" customHeight="1" x14ac:dyDescent="0.25">
      <c r="C2212" s="175"/>
      <c r="E2212" s="175"/>
      <c r="H2212" s="175"/>
      <c r="I2212" s="175"/>
      <c r="J2212" s="202"/>
      <c r="K2212" s="198"/>
    </row>
    <row r="2213" spans="3:11" ht="15" customHeight="1" x14ac:dyDescent="0.25">
      <c r="C2213" s="175"/>
      <c r="E2213" s="175"/>
      <c r="H2213" s="175"/>
      <c r="I2213" s="175"/>
      <c r="J2213" s="202"/>
      <c r="K2213" s="198"/>
    </row>
    <row r="2214" spans="3:11" ht="15" customHeight="1" x14ac:dyDescent="0.25">
      <c r="C2214" s="175"/>
      <c r="E2214" s="175"/>
      <c r="H2214" s="175"/>
      <c r="I2214" s="175"/>
      <c r="J2214" s="202"/>
      <c r="K2214" s="198"/>
    </row>
    <row r="2215" spans="3:11" ht="15" customHeight="1" x14ac:dyDescent="0.25">
      <c r="C2215" s="175"/>
      <c r="E2215" s="175"/>
      <c r="H2215" s="175"/>
      <c r="I2215" s="175"/>
      <c r="J2215" s="202"/>
      <c r="K2215" s="198"/>
    </row>
    <row r="2216" spans="3:11" ht="15" customHeight="1" x14ac:dyDescent="0.25">
      <c r="C2216" s="175"/>
      <c r="E2216" s="175"/>
      <c r="H2216" s="175"/>
      <c r="I2216" s="175"/>
      <c r="J2216" s="202"/>
      <c r="K2216" s="198"/>
    </row>
    <row r="2217" spans="3:11" ht="15" customHeight="1" x14ac:dyDescent="0.25">
      <c r="C2217" s="175"/>
      <c r="E2217" s="175"/>
      <c r="H2217" s="175"/>
      <c r="I2217" s="175"/>
      <c r="J2217" s="202"/>
      <c r="K2217" s="198"/>
    </row>
    <row r="2218" spans="3:11" ht="15" customHeight="1" x14ac:dyDescent="0.25">
      <c r="C2218" s="175"/>
      <c r="E2218" s="175"/>
      <c r="H2218" s="175"/>
      <c r="I2218" s="175"/>
      <c r="J2218" s="202"/>
      <c r="K2218" s="198"/>
    </row>
    <row r="2219" spans="3:11" ht="15" customHeight="1" x14ac:dyDescent="0.25">
      <c r="C2219" s="175"/>
      <c r="E2219" s="175"/>
      <c r="H2219" s="175"/>
      <c r="I2219" s="175"/>
      <c r="J2219" s="202"/>
      <c r="K2219" s="198"/>
    </row>
    <row r="2220" spans="3:11" ht="15" customHeight="1" x14ac:dyDescent="0.25">
      <c r="C2220" s="175"/>
      <c r="E2220" s="175"/>
      <c r="H2220" s="175"/>
      <c r="I2220" s="175"/>
      <c r="J2220" s="202"/>
      <c r="K2220" s="198"/>
    </row>
    <row r="2221" spans="3:11" ht="15" customHeight="1" x14ac:dyDescent="0.25">
      <c r="C2221" s="175"/>
      <c r="E2221" s="175"/>
      <c r="H2221" s="175"/>
      <c r="I2221" s="175"/>
      <c r="J2221" s="202"/>
      <c r="K2221" s="198"/>
    </row>
    <row r="2222" spans="3:11" ht="15" customHeight="1" x14ac:dyDescent="0.25">
      <c r="C2222" s="175"/>
      <c r="E2222" s="175"/>
      <c r="H2222" s="175"/>
      <c r="I2222" s="175"/>
      <c r="J2222" s="202"/>
      <c r="K2222" s="198"/>
    </row>
    <row r="2223" spans="3:11" ht="15" customHeight="1" x14ac:dyDescent="0.25">
      <c r="C2223" s="175"/>
      <c r="E2223" s="175"/>
      <c r="H2223" s="175"/>
      <c r="I2223" s="175"/>
      <c r="J2223" s="202"/>
      <c r="K2223" s="198"/>
    </row>
    <row r="2224" spans="3:11" ht="15" customHeight="1" x14ac:dyDescent="0.25">
      <c r="C2224" s="175"/>
      <c r="E2224" s="175"/>
      <c r="H2224" s="175"/>
      <c r="I2224" s="175"/>
      <c r="J2224" s="202"/>
      <c r="K2224" s="198"/>
    </row>
    <row r="2225" spans="3:11" ht="15" customHeight="1" x14ac:dyDescent="0.25">
      <c r="C2225" s="175"/>
      <c r="E2225" s="175"/>
      <c r="H2225" s="175"/>
      <c r="I2225" s="175"/>
      <c r="J2225" s="202"/>
      <c r="K2225" s="198"/>
    </row>
    <row r="2226" spans="3:11" ht="15" customHeight="1" x14ac:dyDescent="0.25">
      <c r="C2226" s="175"/>
      <c r="E2226" s="175"/>
      <c r="H2226" s="175"/>
      <c r="I2226" s="175"/>
      <c r="J2226" s="202"/>
      <c r="K2226" s="198"/>
    </row>
    <row r="2227" spans="3:11" ht="15" customHeight="1" x14ac:dyDescent="0.25">
      <c r="C2227" s="175"/>
      <c r="E2227" s="175"/>
      <c r="H2227" s="175"/>
      <c r="I2227" s="175"/>
      <c r="J2227" s="202"/>
      <c r="K2227" s="198"/>
    </row>
    <row r="2228" spans="3:11" ht="15" customHeight="1" x14ac:dyDescent="0.25">
      <c r="C2228" s="175"/>
      <c r="E2228" s="175"/>
      <c r="H2228" s="175"/>
      <c r="I2228" s="175"/>
      <c r="J2228" s="202"/>
      <c r="K2228" s="198"/>
    </row>
    <row r="2229" spans="3:11" ht="15" customHeight="1" x14ac:dyDescent="0.25">
      <c r="C2229" s="175"/>
      <c r="E2229" s="175"/>
      <c r="H2229" s="175"/>
      <c r="I2229" s="175"/>
      <c r="J2229" s="202"/>
      <c r="K2229" s="198"/>
    </row>
    <row r="2230" spans="3:11" ht="15" customHeight="1" x14ac:dyDescent="0.25">
      <c r="C2230" s="175"/>
      <c r="E2230" s="175"/>
      <c r="H2230" s="175"/>
      <c r="I2230" s="175"/>
      <c r="J2230" s="202"/>
      <c r="K2230" s="198"/>
    </row>
    <row r="2231" spans="3:11" ht="15" customHeight="1" x14ac:dyDescent="0.25">
      <c r="C2231" s="175"/>
      <c r="E2231" s="175"/>
      <c r="H2231" s="175"/>
      <c r="I2231" s="175"/>
      <c r="J2231" s="202"/>
      <c r="K2231" s="198"/>
    </row>
    <row r="2232" spans="3:11" ht="15" customHeight="1" x14ac:dyDescent="0.25">
      <c r="C2232" s="175"/>
      <c r="E2232" s="175"/>
      <c r="H2232" s="175"/>
      <c r="I2232" s="175"/>
      <c r="J2232" s="202"/>
      <c r="K2232" s="198"/>
    </row>
    <row r="2233" spans="3:11" ht="15" customHeight="1" x14ac:dyDescent="0.25">
      <c r="C2233" s="175"/>
      <c r="E2233" s="175"/>
      <c r="H2233" s="175"/>
      <c r="I2233" s="175"/>
      <c r="J2233" s="202"/>
      <c r="K2233" s="198"/>
    </row>
    <row r="2234" spans="3:11" ht="15" customHeight="1" x14ac:dyDescent="0.25">
      <c r="C2234" s="175"/>
      <c r="E2234" s="175"/>
      <c r="H2234" s="175"/>
      <c r="I2234" s="175"/>
      <c r="J2234" s="202"/>
      <c r="K2234" s="198"/>
    </row>
    <row r="2235" spans="3:11" ht="15" customHeight="1" x14ac:dyDescent="0.25">
      <c r="C2235" s="175"/>
      <c r="E2235" s="175"/>
      <c r="H2235" s="175"/>
      <c r="I2235" s="175"/>
      <c r="J2235" s="202"/>
      <c r="K2235" s="198"/>
    </row>
    <row r="2236" spans="3:11" ht="15" customHeight="1" x14ac:dyDescent="0.25">
      <c r="C2236" s="175"/>
      <c r="E2236" s="175"/>
      <c r="H2236" s="175"/>
      <c r="I2236" s="175"/>
      <c r="J2236" s="202"/>
      <c r="K2236" s="198"/>
    </row>
    <row r="2237" spans="3:11" ht="15" customHeight="1" x14ac:dyDescent="0.25">
      <c r="C2237" s="175"/>
      <c r="E2237" s="175"/>
      <c r="H2237" s="175"/>
      <c r="I2237" s="175"/>
      <c r="J2237" s="202"/>
      <c r="K2237" s="198"/>
    </row>
    <row r="2238" spans="3:11" ht="15" customHeight="1" x14ac:dyDescent="0.25">
      <c r="C2238" s="175"/>
      <c r="E2238" s="175"/>
      <c r="H2238" s="175"/>
      <c r="I2238" s="175"/>
      <c r="J2238" s="202"/>
      <c r="K2238" s="198"/>
    </row>
    <row r="2239" spans="3:11" ht="15" customHeight="1" x14ac:dyDescent="0.25">
      <c r="C2239" s="175"/>
      <c r="E2239" s="175"/>
      <c r="H2239" s="175"/>
      <c r="I2239" s="175"/>
      <c r="J2239" s="202"/>
      <c r="K2239" s="198"/>
    </row>
    <row r="2240" spans="3:11" ht="15" customHeight="1" x14ac:dyDescent="0.25">
      <c r="C2240" s="175"/>
      <c r="E2240" s="175"/>
      <c r="H2240" s="175"/>
      <c r="I2240" s="175"/>
      <c r="J2240" s="202"/>
      <c r="K2240" s="198"/>
    </row>
    <row r="2241" spans="3:11" ht="15" customHeight="1" x14ac:dyDescent="0.25">
      <c r="C2241" s="175"/>
      <c r="E2241" s="175"/>
      <c r="H2241" s="175"/>
      <c r="I2241" s="175"/>
      <c r="J2241" s="202"/>
      <c r="K2241" s="198"/>
    </row>
    <row r="2242" spans="3:11" ht="15" customHeight="1" x14ac:dyDescent="0.25">
      <c r="C2242" s="175"/>
      <c r="E2242" s="175"/>
      <c r="H2242" s="175"/>
      <c r="I2242" s="175"/>
      <c r="J2242" s="202"/>
      <c r="K2242" s="198"/>
    </row>
    <row r="2243" spans="3:11" ht="15" customHeight="1" x14ac:dyDescent="0.25">
      <c r="C2243" s="175"/>
      <c r="E2243" s="175"/>
      <c r="H2243" s="175"/>
      <c r="I2243" s="175"/>
      <c r="J2243" s="202"/>
      <c r="K2243" s="198"/>
    </row>
    <row r="2244" spans="3:11" ht="15" customHeight="1" x14ac:dyDescent="0.25">
      <c r="C2244" s="175"/>
      <c r="E2244" s="175"/>
      <c r="H2244" s="175"/>
      <c r="I2244" s="175"/>
      <c r="J2244" s="202"/>
      <c r="K2244" s="198"/>
    </row>
    <row r="2245" spans="3:11" ht="15" customHeight="1" x14ac:dyDescent="0.25">
      <c r="C2245" s="175"/>
      <c r="E2245" s="175"/>
      <c r="H2245" s="175"/>
      <c r="I2245" s="175"/>
      <c r="J2245" s="202"/>
      <c r="K2245" s="198"/>
    </row>
    <row r="2246" spans="3:11" ht="15" customHeight="1" x14ac:dyDescent="0.25">
      <c r="C2246" s="175"/>
      <c r="E2246" s="175"/>
      <c r="H2246" s="175"/>
      <c r="I2246" s="175"/>
      <c r="J2246" s="202"/>
      <c r="K2246" s="198"/>
    </row>
    <row r="2247" spans="3:11" ht="15" customHeight="1" x14ac:dyDescent="0.25">
      <c r="C2247" s="175"/>
      <c r="E2247" s="175"/>
      <c r="H2247" s="175"/>
      <c r="I2247" s="175"/>
      <c r="J2247" s="202"/>
      <c r="K2247" s="198"/>
    </row>
    <row r="2248" spans="3:11" ht="15" customHeight="1" x14ac:dyDescent="0.25">
      <c r="C2248" s="175"/>
      <c r="E2248" s="175"/>
      <c r="H2248" s="175"/>
      <c r="I2248" s="175"/>
      <c r="J2248" s="202"/>
      <c r="K2248" s="198"/>
    </row>
    <row r="2249" spans="3:11" ht="15" customHeight="1" x14ac:dyDescent="0.25">
      <c r="C2249" s="175"/>
      <c r="E2249" s="175"/>
      <c r="H2249" s="175"/>
      <c r="I2249" s="175"/>
      <c r="J2249" s="202"/>
      <c r="K2249" s="198"/>
    </row>
    <row r="2250" spans="3:11" ht="15" customHeight="1" x14ac:dyDescent="0.25">
      <c r="C2250" s="175"/>
      <c r="E2250" s="175"/>
      <c r="H2250" s="175"/>
      <c r="I2250" s="175"/>
      <c r="J2250" s="202"/>
      <c r="K2250" s="198"/>
    </row>
    <row r="2251" spans="3:11" ht="15" customHeight="1" x14ac:dyDescent="0.25">
      <c r="C2251" s="175"/>
      <c r="E2251" s="175"/>
      <c r="H2251" s="175"/>
      <c r="I2251" s="175"/>
      <c r="J2251" s="202"/>
      <c r="K2251" s="198"/>
    </row>
    <row r="2252" spans="3:11" ht="15" customHeight="1" x14ac:dyDescent="0.25">
      <c r="C2252" s="175"/>
      <c r="E2252" s="175"/>
      <c r="H2252" s="175"/>
      <c r="I2252" s="175"/>
      <c r="J2252" s="202"/>
      <c r="K2252" s="198"/>
    </row>
    <row r="2253" spans="3:11" ht="15" customHeight="1" x14ac:dyDescent="0.25">
      <c r="C2253" s="175"/>
      <c r="E2253" s="175"/>
      <c r="H2253" s="175"/>
      <c r="I2253" s="175"/>
      <c r="J2253" s="202"/>
      <c r="K2253" s="198"/>
    </row>
    <row r="2254" spans="3:11" ht="15" customHeight="1" x14ac:dyDescent="0.25">
      <c r="C2254" s="175"/>
      <c r="E2254" s="175"/>
      <c r="H2254" s="175"/>
      <c r="I2254" s="175"/>
      <c r="J2254" s="202"/>
      <c r="K2254" s="198"/>
    </row>
    <row r="2255" spans="3:11" ht="15" customHeight="1" x14ac:dyDescent="0.25">
      <c r="C2255" s="175"/>
      <c r="E2255" s="175"/>
      <c r="H2255" s="175"/>
      <c r="I2255" s="175"/>
      <c r="J2255" s="202"/>
      <c r="K2255" s="198"/>
    </row>
    <row r="2256" spans="3:11" ht="15" customHeight="1" x14ac:dyDescent="0.25">
      <c r="C2256" s="175"/>
      <c r="E2256" s="175"/>
      <c r="H2256" s="175"/>
      <c r="I2256" s="175"/>
      <c r="J2256" s="202"/>
      <c r="K2256" s="198"/>
    </row>
    <row r="2257" spans="3:11" ht="15" customHeight="1" x14ac:dyDescent="0.25">
      <c r="C2257" s="175"/>
      <c r="E2257" s="175"/>
      <c r="H2257" s="175"/>
      <c r="I2257" s="175"/>
      <c r="J2257" s="202"/>
      <c r="K2257" s="198"/>
    </row>
    <row r="2258" spans="3:11" ht="15" customHeight="1" x14ac:dyDescent="0.25">
      <c r="C2258" s="175"/>
      <c r="E2258" s="175"/>
      <c r="H2258" s="175"/>
      <c r="I2258" s="175"/>
      <c r="J2258" s="202"/>
      <c r="K2258" s="198"/>
    </row>
    <row r="2259" spans="3:11" ht="15" customHeight="1" x14ac:dyDescent="0.25">
      <c r="C2259" s="175"/>
      <c r="E2259" s="175"/>
      <c r="H2259" s="175"/>
      <c r="I2259" s="175"/>
      <c r="J2259" s="202"/>
      <c r="K2259" s="198"/>
    </row>
    <row r="2260" spans="3:11" ht="15" customHeight="1" x14ac:dyDescent="0.25">
      <c r="C2260" s="175"/>
      <c r="E2260" s="175"/>
      <c r="H2260" s="175"/>
      <c r="I2260" s="175"/>
      <c r="J2260" s="202"/>
      <c r="K2260" s="198"/>
    </row>
    <row r="2261" spans="3:11" ht="15" customHeight="1" x14ac:dyDescent="0.25">
      <c r="C2261" s="175"/>
      <c r="E2261" s="175"/>
      <c r="H2261" s="175"/>
      <c r="I2261" s="175"/>
      <c r="J2261" s="202"/>
      <c r="K2261" s="198"/>
    </row>
    <row r="2262" spans="3:11" ht="15" customHeight="1" x14ac:dyDescent="0.25">
      <c r="C2262" s="175"/>
      <c r="E2262" s="175"/>
      <c r="H2262" s="175"/>
      <c r="I2262" s="175"/>
      <c r="J2262" s="202"/>
      <c r="K2262" s="198"/>
    </row>
    <row r="2263" spans="3:11" ht="15" customHeight="1" x14ac:dyDescent="0.25">
      <c r="C2263" s="175"/>
      <c r="E2263" s="175"/>
      <c r="H2263" s="175"/>
      <c r="I2263" s="175"/>
      <c r="J2263" s="202"/>
      <c r="K2263" s="198"/>
    </row>
    <row r="2264" spans="3:11" ht="15" customHeight="1" x14ac:dyDescent="0.25">
      <c r="C2264" s="175"/>
      <c r="E2264" s="175"/>
      <c r="H2264" s="175"/>
      <c r="I2264" s="175"/>
      <c r="J2264" s="202"/>
      <c r="K2264" s="198"/>
    </row>
    <row r="2265" spans="3:11" ht="15" customHeight="1" x14ac:dyDescent="0.25">
      <c r="C2265" s="175"/>
      <c r="E2265" s="175"/>
      <c r="H2265" s="175"/>
      <c r="I2265" s="175"/>
      <c r="J2265" s="202"/>
      <c r="K2265" s="198"/>
    </row>
    <row r="2266" spans="3:11" ht="15" customHeight="1" x14ac:dyDescent="0.25">
      <c r="C2266" s="175"/>
      <c r="E2266" s="175"/>
      <c r="H2266" s="175"/>
      <c r="I2266" s="175"/>
      <c r="J2266" s="202"/>
      <c r="K2266" s="198"/>
    </row>
    <row r="2267" spans="3:11" ht="15" customHeight="1" x14ac:dyDescent="0.25">
      <c r="C2267" s="175"/>
      <c r="E2267" s="175"/>
      <c r="H2267" s="175"/>
      <c r="I2267" s="175"/>
      <c r="J2267" s="202"/>
      <c r="K2267" s="198"/>
    </row>
    <row r="2268" spans="3:11" ht="15" customHeight="1" x14ac:dyDescent="0.25">
      <c r="C2268" s="175"/>
      <c r="E2268" s="175"/>
      <c r="H2268" s="175"/>
      <c r="I2268" s="175"/>
      <c r="J2268" s="202"/>
      <c r="K2268" s="198"/>
    </row>
    <row r="2269" spans="3:11" ht="15" customHeight="1" x14ac:dyDescent="0.25">
      <c r="C2269" s="175"/>
      <c r="E2269" s="175"/>
      <c r="H2269" s="175"/>
      <c r="I2269" s="175"/>
      <c r="J2269" s="202"/>
      <c r="K2269" s="198"/>
    </row>
    <row r="2270" spans="3:11" ht="15" customHeight="1" x14ac:dyDescent="0.25">
      <c r="C2270" s="175"/>
      <c r="E2270" s="175"/>
      <c r="H2270" s="175"/>
      <c r="I2270" s="175"/>
      <c r="J2270" s="202"/>
      <c r="K2270" s="198"/>
    </row>
    <row r="2271" spans="3:11" ht="15" customHeight="1" x14ac:dyDescent="0.25">
      <c r="C2271" s="175"/>
      <c r="E2271" s="175"/>
      <c r="H2271" s="175"/>
      <c r="I2271" s="175"/>
      <c r="J2271" s="202"/>
      <c r="K2271" s="198"/>
    </row>
    <row r="2272" spans="3:11" ht="15" customHeight="1" x14ac:dyDescent="0.25">
      <c r="C2272" s="175"/>
      <c r="E2272" s="175"/>
      <c r="H2272" s="175"/>
      <c r="I2272" s="175"/>
      <c r="J2272" s="202"/>
      <c r="K2272" s="198"/>
    </row>
    <row r="2273" spans="3:11" ht="15" customHeight="1" x14ac:dyDescent="0.25">
      <c r="C2273" s="175"/>
      <c r="E2273" s="175"/>
      <c r="H2273" s="175"/>
      <c r="I2273" s="175"/>
      <c r="J2273" s="202"/>
      <c r="K2273" s="198"/>
    </row>
    <row r="2274" spans="3:11" ht="15" customHeight="1" x14ac:dyDescent="0.25">
      <c r="C2274" s="175"/>
      <c r="E2274" s="175"/>
      <c r="H2274" s="175"/>
      <c r="I2274" s="175"/>
      <c r="J2274" s="202"/>
      <c r="K2274" s="198"/>
    </row>
    <row r="2275" spans="3:11" ht="15" customHeight="1" x14ac:dyDescent="0.25">
      <c r="C2275" s="175"/>
      <c r="E2275" s="175"/>
      <c r="H2275" s="175"/>
      <c r="I2275" s="175"/>
      <c r="J2275" s="202"/>
      <c r="K2275" s="198"/>
    </row>
    <row r="2276" spans="3:11" ht="15" customHeight="1" x14ac:dyDescent="0.25">
      <c r="C2276" s="175"/>
      <c r="E2276" s="175"/>
      <c r="H2276" s="175"/>
      <c r="I2276" s="175"/>
      <c r="J2276" s="202"/>
      <c r="K2276" s="198"/>
    </row>
    <row r="2277" spans="3:11" ht="15" customHeight="1" x14ac:dyDescent="0.25">
      <c r="C2277" s="175"/>
      <c r="E2277" s="175"/>
      <c r="H2277" s="175"/>
      <c r="I2277" s="175"/>
      <c r="J2277" s="202"/>
      <c r="K2277" s="198"/>
    </row>
    <row r="2278" spans="3:11" ht="15" customHeight="1" x14ac:dyDescent="0.25">
      <c r="C2278" s="175"/>
      <c r="E2278" s="175"/>
      <c r="H2278" s="175"/>
      <c r="I2278" s="175"/>
      <c r="J2278" s="202"/>
      <c r="K2278" s="198"/>
    </row>
    <row r="2279" spans="3:11" ht="15" customHeight="1" x14ac:dyDescent="0.25">
      <c r="C2279" s="175"/>
      <c r="E2279" s="175"/>
      <c r="H2279" s="175"/>
      <c r="I2279" s="175"/>
      <c r="J2279" s="202"/>
      <c r="K2279" s="198"/>
    </row>
    <row r="2280" spans="3:11" ht="15" customHeight="1" x14ac:dyDescent="0.25">
      <c r="C2280" s="175"/>
      <c r="E2280" s="175"/>
      <c r="H2280" s="175"/>
      <c r="I2280" s="175"/>
      <c r="J2280" s="202"/>
      <c r="K2280" s="198"/>
    </row>
    <row r="2281" spans="3:11" ht="15" customHeight="1" x14ac:dyDescent="0.25">
      <c r="C2281" s="175"/>
      <c r="E2281" s="175"/>
      <c r="H2281" s="175"/>
      <c r="I2281" s="175"/>
      <c r="J2281" s="202"/>
      <c r="K2281" s="198"/>
    </row>
    <row r="2282" spans="3:11" ht="15" customHeight="1" x14ac:dyDescent="0.25">
      <c r="C2282" s="175"/>
      <c r="E2282" s="175"/>
      <c r="H2282" s="175"/>
      <c r="I2282" s="175"/>
      <c r="J2282" s="202"/>
      <c r="K2282" s="198"/>
    </row>
    <row r="2283" spans="3:11" ht="15" customHeight="1" x14ac:dyDescent="0.25">
      <c r="C2283" s="175"/>
      <c r="E2283" s="175"/>
      <c r="H2283" s="175"/>
      <c r="I2283" s="175"/>
      <c r="J2283" s="202"/>
      <c r="K2283" s="198"/>
    </row>
    <row r="2284" spans="3:11" ht="15" customHeight="1" x14ac:dyDescent="0.25">
      <c r="C2284" s="175"/>
      <c r="E2284" s="175"/>
      <c r="H2284" s="175"/>
      <c r="I2284" s="175"/>
      <c r="J2284" s="202"/>
      <c r="K2284" s="198"/>
    </row>
    <row r="2285" spans="3:11" ht="15" customHeight="1" x14ac:dyDescent="0.25">
      <c r="C2285" s="175"/>
      <c r="E2285" s="175"/>
      <c r="H2285" s="175"/>
      <c r="I2285" s="175"/>
      <c r="J2285" s="202"/>
      <c r="K2285" s="198"/>
    </row>
    <row r="2286" spans="3:11" ht="15" customHeight="1" x14ac:dyDescent="0.25">
      <c r="C2286" s="175"/>
      <c r="E2286" s="175"/>
      <c r="H2286" s="175"/>
      <c r="I2286" s="175"/>
      <c r="J2286" s="202"/>
      <c r="K2286" s="198"/>
    </row>
    <row r="2287" spans="3:11" ht="15" customHeight="1" x14ac:dyDescent="0.25">
      <c r="C2287" s="175"/>
      <c r="E2287" s="175"/>
      <c r="H2287" s="175"/>
      <c r="I2287" s="175"/>
      <c r="J2287" s="202"/>
      <c r="K2287" s="198"/>
    </row>
    <row r="2288" spans="3:11" ht="15" customHeight="1" x14ac:dyDescent="0.25">
      <c r="C2288" s="175"/>
      <c r="E2288" s="175"/>
      <c r="H2288" s="175"/>
      <c r="I2288" s="175"/>
      <c r="J2288" s="202"/>
      <c r="K2288" s="198"/>
    </row>
    <row r="2289" spans="3:11" ht="15" customHeight="1" x14ac:dyDescent="0.25">
      <c r="C2289" s="175"/>
      <c r="E2289" s="175"/>
      <c r="H2289" s="175"/>
      <c r="I2289" s="175"/>
      <c r="J2289" s="202"/>
      <c r="K2289" s="198"/>
    </row>
    <row r="2290" spans="3:11" ht="15" customHeight="1" x14ac:dyDescent="0.25">
      <c r="C2290" s="175"/>
      <c r="E2290" s="175"/>
      <c r="H2290" s="175"/>
      <c r="I2290" s="175"/>
      <c r="J2290" s="202"/>
      <c r="K2290" s="198"/>
    </row>
    <row r="2291" spans="3:11" ht="15" customHeight="1" x14ac:dyDescent="0.25">
      <c r="C2291" s="175"/>
      <c r="E2291" s="175"/>
      <c r="H2291" s="175"/>
      <c r="I2291" s="175"/>
      <c r="J2291" s="202"/>
      <c r="K2291" s="198"/>
    </row>
    <row r="2292" spans="3:11" ht="15" customHeight="1" x14ac:dyDescent="0.25">
      <c r="C2292" s="175"/>
      <c r="E2292" s="175"/>
      <c r="H2292" s="175"/>
      <c r="I2292" s="175"/>
      <c r="J2292" s="202"/>
      <c r="K2292" s="198"/>
    </row>
    <row r="2293" spans="3:11" ht="15" customHeight="1" x14ac:dyDescent="0.25">
      <c r="C2293" s="175"/>
      <c r="E2293" s="175"/>
      <c r="H2293" s="175"/>
      <c r="I2293" s="175"/>
      <c r="J2293" s="202"/>
      <c r="K2293" s="198"/>
    </row>
    <row r="2294" spans="3:11" ht="15" customHeight="1" x14ac:dyDescent="0.25">
      <c r="C2294" s="175"/>
      <c r="E2294" s="175"/>
      <c r="H2294" s="175"/>
      <c r="I2294" s="175"/>
      <c r="J2294" s="202"/>
      <c r="K2294" s="198"/>
    </row>
    <row r="2295" spans="3:11" ht="15" customHeight="1" x14ac:dyDescent="0.25">
      <c r="C2295" s="175"/>
      <c r="E2295" s="175"/>
      <c r="H2295" s="175"/>
      <c r="I2295" s="175"/>
      <c r="J2295" s="202"/>
      <c r="K2295" s="198"/>
    </row>
    <row r="2296" spans="3:11" ht="15" customHeight="1" x14ac:dyDescent="0.25">
      <c r="C2296" s="175"/>
      <c r="E2296" s="175"/>
      <c r="H2296" s="175"/>
      <c r="I2296" s="175"/>
      <c r="J2296" s="202"/>
      <c r="K2296" s="198"/>
    </row>
    <row r="2297" spans="3:11" ht="15" customHeight="1" x14ac:dyDescent="0.25">
      <c r="C2297" s="175"/>
      <c r="E2297" s="175"/>
      <c r="H2297" s="175"/>
      <c r="I2297" s="175"/>
      <c r="J2297" s="202"/>
      <c r="K2297" s="198"/>
    </row>
    <row r="2298" spans="3:11" ht="15" customHeight="1" x14ac:dyDescent="0.25">
      <c r="C2298" s="175"/>
      <c r="E2298" s="175"/>
      <c r="H2298" s="175"/>
      <c r="I2298" s="175"/>
      <c r="J2298" s="202"/>
      <c r="K2298" s="198"/>
    </row>
    <row r="2299" spans="3:11" ht="15" customHeight="1" x14ac:dyDescent="0.25">
      <c r="C2299" s="175"/>
      <c r="E2299" s="175"/>
      <c r="H2299" s="175"/>
      <c r="I2299" s="175"/>
      <c r="J2299" s="202"/>
      <c r="K2299" s="198"/>
    </row>
    <row r="2300" spans="3:11" ht="15" customHeight="1" x14ac:dyDescent="0.25">
      <c r="C2300" s="175"/>
      <c r="E2300" s="175"/>
      <c r="H2300" s="175"/>
      <c r="I2300" s="175"/>
      <c r="J2300" s="202"/>
      <c r="K2300" s="198"/>
    </row>
    <row r="2301" spans="3:11" ht="15" customHeight="1" x14ac:dyDescent="0.25">
      <c r="C2301" s="175"/>
      <c r="E2301" s="175"/>
      <c r="H2301" s="175"/>
      <c r="I2301" s="175"/>
      <c r="J2301" s="202"/>
      <c r="K2301" s="198"/>
    </row>
    <row r="2302" spans="3:11" ht="15" customHeight="1" x14ac:dyDescent="0.25">
      <c r="C2302" s="175"/>
      <c r="E2302" s="175"/>
      <c r="H2302" s="175"/>
      <c r="I2302" s="175"/>
      <c r="J2302" s="202"/>
      <c r="K2302" s="198"/>
    </row>
    <row r="2303" spans="3:11" ht="15" customHeight="1" x14ac:dyDescent="0.25">
      <c r="C2303" s="175"/>
      <c r="E2303" s="175"/>
      <c r="H2303" s="175"/>
      <c r="I2303" s="175"/>
      <c r="J2303" s="202"/>
      <c r="K2303" s="198"/>
    </row>
    <row r="2304" spans="3:11" ht="15" customHeight="1" x14ac:dyDescent="0.25">
      <c r="C2304" s="175"/>
      <c r="E2304" s="175"/>
      <c r="H2304" s="175"/>
      <c r="I2304" s="175"/>
      <c r="J2304" s="202"/>
      <c r="K2304" s="198"/>
    </row>
    <row r="2305" spans="3:11" ht="15" customHeight="1" x14ac:dyDescent="0.25">
      <c r="C2305" s="175"/>
      <c r="E2305" s="175"/>
      <c r="H2305" s="175"/>
      <c r="I2305" s="175"/>
      <c r="J2305" s="202"/>
      <c r="K2305" s="198"/>
    </row>
    <row r="2306" spans="3:11" ht="15" customHeight="1" x14ac:dyDescent="0.25">
      <c r="C2306" s="175"/>
      <c r="E2306" s="175"/>
      <c r="H2306" s="175"/>
      <c r="I2306" s="175"/>
      <c r="J2306" s="202"/>
      <c r="K2306" s="198"/>
    </row>
    <row r="2307" spans="3:11" ht="15" customHeight="1" x14ac:dyDescent="0.25">
      <c r="C2307" s="175"/>
      <c r="E2307" s="175"/>
      <c r="H2307" s="175"/>
      <c r="I2307" s="175"/>
      <c r="J2307" s="202"/>
      <c r="K2307" s="198"/>
    </row>
    <row r="2308" spans="3:11" ht="15" customHeight="1" x14ac:dyDescent="0.25">
      <c r="C2308" s="175"/>
      <c r="E2308" s="175"/>
      <c r="H2308" s="175"/>
      <c r="I2308" s="175"/>
      <c r="J2308" s="202"/>
      <c r="K2308" s="198"/>
    </row>
    <row r="2309" spans="3:11" ht="15" customHeight="1" x14ac:dyDescent="0.25">
      <c r="C2309" s="175"/>
      <c r="E2309" s="175"/>
      <c r="H2309" s="175"/>
      <c r="I2309" s="175"/>
      <c r="J2309" s="202"/>
      <c r="K2309" s="198"/>
    </row>
    <row r="2310" spans="3:11" ht="15" customHeight="1" x14ac:dyDescent="0.25">
      <c r="C2310" s="175"/>
      <c r="E2310" s="175"/>
      <c r="H2310" s="175"/>
      <c r="I2310" s="175"/>
      <c r="J2310" s="202"/>
      <c r="K2310" s="198"/>
    </row>
    <row r="2311" spans="3:11" ht="15" customHeight="1" x14ac:dyDescent="0.25">
      <c r="C2311" s="175"/>
      <c r="E2311" s="175"/>
      <c r="H2311" s="175"/>
      <c r="I2311" s="175"/>
      <c r="J2311" s="202"/>
      <c r="K2311" s="198"/>
    </row>
    <row r="2312" spans="3:11" ht="15" customHeight="1" x14ac:dyDescent="0.25">
      <c r="C2312" s="175"/>
      <c r="E2312" s="175"/>
      <c r="H2312" s="175"/>
      <c r="I2312" s="175"/>
      <c r="J2312" s="202"/>
      <c r="K2312" s="198"/>
    </row>
    <row r="2313" spans="3:11" ht="15" customHeight="1" x14ac:dyDescent="0.25">
      <c r="C2313" s="175"/>
      <c r="E2313" s="175"/>
      <c r="H2313" s="175"/>
      <c r="I2313" s="175"/>
      <c r="J2313" s="202"/>
      <c r="K2313" s="198"/>
    </row>
    <row r="2314" spans="3:11" ht="15" customHeight="1" x14ac:dyDescent="0.25">
      <c r="C2314" s="175"/>
      <c r="E2314" s="175"/>
      <c r="H2314" s="175"/>
      <c r="I2314" s="175"/>
      <c r="J2314" s="202"/>
      <c r="K2314" s="198"/>
    </row>
    <row r="2315" spans="3:11" ht="15" customHeight="1" x14ac:dyDescent="0.25">
      <c r="C2315" s="175"/>
      <c r="E2315" s="175"/>
      <c r="H2315" s="175"/>
      <c r="I2315" s="175"/>
      <c r="J2315" s="202"/>
      <c r="K2315" s="198"/>
    </row>
    <row r="2316" spans="3:11" ht="15" customHeight="1" x14ac:dyDescent="0.25">
      <c r="C2316" s="175"/>
      <c r="E2316" s="175"/>
      <c r="H2316" s="175"/>
      <c r="I2316" s="175"/>
      <c r="J2316" s="202"/>
      <c r="K2316" s="198"/>
    </row>
    <row r="2317" spans="3:11" ht="15" customHeight="1" x14ac:dyDescent="0.25">
      <c r="C2317" s="175"/>
      <c r="E2317" s="175"/>
      <c r="H2317" s="175"/>
      <c r="I2317" s="175"/>
      <c r="J2317" s="202"/>
      <c r="K2317" s="198"/>
    </row>
    <row r="2318" spans="3:11" ht="15" customHeight="1" x14ac:dyDescent="0.25">
      <c r="C2318" s="175"/>
      <c r="E2318" s="175"/>
      <c r="H2318" s="175"/>
      <c r="I2318" s="175"/>
      <c r="J2318" s="202"/>
      <c r="K2318" s="198"/>
    </row>
    <row r="2319" spans="3:11" ht="15" customHeight="1" x14ac:dyDescent="0.25">
      <c r="C2319" s="175"/>
      <c r="E2319" s="175"/>
      <c r="H2319" s="175"/>
      <c r="I2319" s="175"/>
      <c r="J2319" s="202"/>
      <c r="K2319" s="198"/>
    </row>
    <row r="2320" spans="3:11" ht="15" customHeight="1" x14ac:dyDescent="0.25">
      <c r="C2320" s="175"/>
      <c r="E2320" s="175"/>
      <c r="H2320" s="175"/>
      <c r="I2320" s="175"/>
      <c r="J2320" s="202"/>
      <c r="K2320" s="198"/>
    </row>
    <row r="2321" spans="3:11" ht="15" customHeight="1" x14ac:dyDescent="0.25">
      <c r="C2321" s="175"/>
      <c r="E2321" s="175"/>
      <c r="H2321" s="175"/>
      <c r="I2321" s="175"/>
      <c r="J2321" s="202"/>
      <c r="K2321" s="198"/>
    </row>
    <row r="2322" spans="3:11" ht="15" customHeight="1" x14ac:dyDescent="0.25">
      <c r="C2322" s="175"/>
      <c r="E2322" s="175"/>
      <c r="H2322" s="175"/>
      <c r="I2322" s="175"/>
      <c r="J2322" s="202"/>
      <c r="K2322" s="198"/>
    </row>
    <row r="2323" spans="3:11" ht="15" customHeight="1" x14ac:dyDescent="0.25">
      <c r="C2323" s="175"/>
      <c r="E2323" s="175"/>
      <c r="H2323" s="175"/>
      <c r="I2323" s="175"/>
      <c r="J2323" s="202"/>
      <c r="K2323" s="198"/>
    </row>
    <row r="2324" spans="3:11" ht="15" customHeight="1" x14ac:dyDescent="0.25">
      <c r="C2324" s="175"/>
      <c r="E2324" s="175"/>
      <c r="H2324" s="175"/>
      <c r="I2324" s="175"/>
      <c r="J2324" s="202"/>
      <c r="K2324" s="198"/>
    </row>
    <row r="2325" spans="3:11" ht="15" customHeight="1" x14ac:dyDescent="0.25">
      <c r="C2325" s="175"/>
      <c r="E2325" s="175"/>
      <c r="H2325" s="175"/>
      <c r="I2325" s="175"/>
      <c r="J2325" s="202"/>
      <c r="K2325" s="198"/>
    </row>
    <row r="2326" spans="3:11" ht="15" customHeight="1" x14ac:dyDescent="0.25">
      <c r="C2326" s="175"/>
      <c r="E2326" s="175"/>
      <c r="H2326" s="175"/>
      <c r="I2326" s="175"/>
      <c r="J2326" s="202"/>
      <c r="K2326" s="198"/>
    </row>
    <row r="2327" spans="3:11" ht="15" customHeight="1" x14ac:dyDescent="0.25">
      <c r="C2327" s="175"/>
      <c r="E2327" s="175"/>
      <c r="H2327" s="175"/>
      <c r="I2327" s="175"/>
      <c r="J2327" s="202"/>
      <c r="K2327" s="198"/>
    </row>
    <row r="2328" spans="3:11" ht="15" customHeight="1" x14ac:dyDescent="0.25">
      <c r="C2328" s="175"/>
      <c r="E2328" s="175"/>
      <c r="H2328" s="175"/>
      <c r="I2328" s="175"/>
      <c r="J2328" s="202"/>
      <c r="K2328" s="198"/>
    </row>
    <row r="2329" spans="3:11" ht="15" customHeight="1" x14ac:dyDescent="0.25">
      <c r="C2329" s="175"/>
      <c r="E2329" s="175"/>
      <c r="H2329" s="175"/>
      <c r="I2329" s="175"/>
      <c r="J2329" s="202"/>
      <c r="K2329" s="198"/>
    </row>
    <row r="2330" spans="3:11" ht="15" customHeight="1" x14ac:dyDescent="0.25">
      <c r="C2330" s="175"/>
      <c r="E2330" s="175"/>
      <c r="H2330" s="175"/>
      <c r="I2330" s="175"/>
      <c r="J2330" s="202"/>
      <c r="K2330" s="198"/>
    </row>
    <row r="2331" spans="3:11" ht="15" customHeight="1" x14ac:dyDescent="0.25">
      <c r="C2331" s="175"/>
      <c r="E2331" s="175"/>
      <c r="H2331" s="175"/>
      <c r="I2331" s="175"/>
      <c r="J2331" s="202"/>
      <c r="K2331" s="198"/>
    </row>
    <row r="2332" spans="3:11" ht="15" customHeight="1" x14ac:dyDescent="0.25">
      <c r="C2332" s="175"/>
      <c r="E2332" s="175"/>
      <c r="H2332" s="175"/>
      <c r="I2332" s="175"/>
      <c r="J2332" s="202"/>
      <c r="K2332" s="198"/>
    </row>
    <row r="2333" spans="3:11" ht="15" customHeight="1" x14ac:dyDescent="0.25">
      <c r="C2333" s="175"/>
      <c r="E2333" s="175"/>
      <c r="H2333" s="175"/>
      <c r="I2333" s="175"/>
      <c r="J2333" s="202"/>
      <c r="K2333" s="198"/>
    </row>
    <row r="2334" spans="3:11" ht="15" customHeight="1" x14ac:dyDescent="0.25">
      <c r="C2334" s="175"/>
      <c r="E2334" s="175"/>
      <c r="H2334" s="175"/>
      <c r="I2334" s="175"/>
      <c r="J2334" s="202"/>
      <c r="K2334" s="198"/>
    </row>
    <row r="2335" spans="3:11" ht="15" customHeight="1" x14ac:dyDescent="0.25">
      <c r="C2335" s="175"/>
      <c r="E2335" s="175"/>
      <c r="H2335" s="175"/>
      <c r="I2335" s="175"/>
      <c r="J2335" s="202"/>
      <c r="K2335" s="198"/>
    </row>
    <row r="2336" spans="3:11" ht="15" customHeight="1" x14ac:dyDescent="0.25">
      <c r="C2336" s="175"/>
      <c r="E2336" s="175"/>
      <c r="H2336" s="175"/>
      <c r="I2336" s="175"/>
      <c r="J2336" s="202"/>
      <c r="K2336" s="198"/>
    </row>
    <row r="2337" spans="3:11" ht="15" customHeight="1" x14ac:dyDescent="0.25">
      <c r="C2337" s="175"/>
      <c r="E2337" s="175"/>
      <c r="H2337" s="175"/>
      <c r="I2337" s="175"/>
      <c r="J2337" s="202"/>
      <c r="K2337" s="198"/>
    </row>
    <row r="2338" spans="3:11" ht="15" customHeight="1" x14ac:dyDescent="0.25">
      <c r="C2338" s="175"/>
      <c r="E2338" s="175"/>
      <c r="H2338" s="175"/>
      <c r="I2338" s="175"/>
      <c r="J2338" s="202"/>
      <c r="K2338" s="198"/>
    </row>
    <row r="2339" spans="3:11" ht="15" customHeight="1" x14ac:dyDescent="0.25">
      <c r="C2339" s="175"/>
      <c r="E2339" s="175"/>
      <c r="H2339" s="175"/>
      <c r="I2339" s="175"/>
      <c r="J2339" s="202"/>
      <c r="K2339" s="198"/>
    </row>
    <row r="2340" spans="3:11" ht="15" customHeight="1" x14ac:dyDescent="0.25">
      <c r="C2340" s="175"/>
      <c r="E2340" s="175"/>
      <c r="H2340" s="175"/>
      <c r="I2340" s="175"/>
      <c r="J2340" s="202"/>
      <c r="K2340" s="198"/>
    </row>
    <row r="2341" spans="3:11" ht="15" customHeight="1" x14ac:dyDescent="0.25">
      <c r="C2341" s="175"/>
      <c r="E2341" s="175"/>
      <c r="H2341" s="175"/>
      <c r="I2341" s="175"/>
      <c r="J2341" s="202"/>
      <c r="K2341" s="198"/>
    </row>
    <row r="2342" spans="3:11" ht="15" customHeight="1" x14ac:dyDescent="0.25">
      <c r="C2342" s="175"/>
      <c r="E2342" s="175"/>
      <c r="H2342" s="175"/>
      <c r="I2342" s="175"/>
      <c r="J2342" s="202"/>
      <c r="K2342" s="198"/>
    </row>
    <row r="2343" spans="3:11" ht="15" customHeight="1" x14ac:dyDescent="0.25">
      <c r="C2343" s="175"/>
      <c r="E2343" s="175"/>
      <c r="H2343" s="175"/>
      <c r="I2343" s="175"/>
      <c r="J2343" s="202"/>
      <c r="K2343" s="198"/>
    </row>
    <row r="2344" spans="3:11" ht="15" customHeight="1" x14ac:dyDescent="0.25">
      <c r="C2344" s="175"/>
      <c r="E2344" s="175"/>
      <c r="H2344" s="175"/>
      <c r="I2344" s="175"/>
      <c r="J2344" s="202"/>
      <c r="K2344" s="198"/>
    </row>
    <row r="2345" spans="3:11" ht="15" customHeight="1" x14ac:dyDescent="0.25">
      <c r="C2345" s="175"/>
      <c r="E2345" s="175"/>
      <c r="H2345" s="175"/>
      <c r="I2345" s="175"/>
      <c r="J2345" s="202"/>
      <c r="K2345" s="198"/>
    </row>
    <row r="2346" spans="3:11" ht="15" customHeight="1" x14ac:dyDescent="0.25">
      <c r="C2346" s="175"/>
      <c r="E2346" s="175"/>
      <c r="H2346" s="175"/>
      <c r="I2346" s="175"/>
      <c r="J2346" s="202"/>
      <c r="K2346" s="198"/>
    </row>
    <row r="2347" spans="3:11" ht="15" customHeight="1" x14ac:dyDescent="0.25">
      <c r="C2347" s="175"/>
      <c r="E2347" s="175"/>
      <c r="H2347" s="175"/>
      <c r="I2347" s="175"/>
      <c r="J2347" s="202"/>
      <c r="K2347" s="198"/>
    </row>
    <row r="2348" spans="3:11" ht="15" customHeight="1" x14ac:dyDescent="0.25">
      <c r="C2348" s="175"/>
      <c r="E2348" s="175"/>
      <c r="H2348" s="175"/>
      <c r="I2348" s="175"/>
      <c r="J2348" s="202"/>
      <c r="K2348" s="198"/>
    </row>
    <row r="2349" spans="3:11" ht="15" customHeight="1" x14ac:dyDescent="0.25">
      <c r="C2349" s="175"/>
      <c r="E2349" s="175"/>
      <c r="H2349" s="175"/>
      <c r="I2349" s="175"/>
      <c r="J2349" s="202"/>
      <c r="K2349" s="198"/>
    </row>
    <row r="2350" spans="3:11" ht="15" customHeight="1" x14ac:dyDescent="0.25">
      <c r="C2350" s="175"/>
      <c r="E2350" s="175"/>
      <c r="H2350" s="175"/>
      <c r="I2350" s="175"/>
      <c r="J2350" s="202"/>
      <c r="K2350" s="198"/>
    </row>
    <row r="2351" spans="3:11" ht="15" customHeight="1" x14ac:dyDescent="0.25">
      <c r="C2351" s="175"/>
      <c r="E2351" s="175"/>
      <c r="H2351" s="175"/>
      <c r="I2351" s="175"/>
      <c r="J2351" s="202"/>
      <c r="K2351" s="198"/>
    </row>
    <row r="2352" spans="3:11" ht="15" customHeight="1" x14ac:dyDescent="0.25">
      <c r="C2352" s="175"/>
      <c r="E2352" s="175"/>
      <c r="H2352" s="175"/>
      <c r="I2352" s="175"/>
      <c r="J2352" s="202"/>
      <c r="K2352" s="198"/>
    </row>
    <row r="2353" spans="3:11" ht="15" customHeight="1" x14ac:dyDescent="0.25">
      <c r="C2353" s="175"/>
      <c r="E2353" s="175"/>
      <c r="H2353" s="175"/>
      <c r="I2353" s="175"/>
      <c r="J2353" s="202"/>
      <c r="K2353" s="198"/>
    </row>
    <row r="2354" spans="3:11" ht="15" customHeight="1" x14ac:dyDescent="0.25">
      <c r="C2354" s="175"/>
      <c r="E2354" s="175"/>
      <c r="H2354" s="175"/>
      <c r="I2354" s="175"/>
      <c r="J2354" s="202"/>
      <c r="K2354" s="198"/>
    </row>
    <row r="2355" spans="3:11" ht="15" customHeight="1" x14ac:dyDescent="0.25">
      <c r="C2355" s="175"/>
      <c r="E2355" s="175"/>
      <c r="H2355" s="175"/>
      <c r="I2355" s="175"/>
      <c r="J2355" s="202"/>
      <c r="K2355" s="198"/>
    </row>
    <row r="2356" spans="3:11" ht="15" customHeight="1" x14ac:dyDescent="0.25">
      <c r="C2356" s="175"/>
      <c r="E2356" s="175"/>
      <c r="H2356" s="175"/>
      <c r="I2356" s="175"/>
      <c r="J2356" s="202"/>
      <c r="K2356" s="198"/>
    </row>
    <row r="2357" spans="3:11" ht="15" customHeight="1" x14ac:dyDescent="0.25">
      <c r="C2357" s="175"/>
      <c r="E2357" s="175"/>
      <c r="H2357" s="175"/>
      <c r="I2357" s="175"/>
      <c r="J2357" s="202"/>
      <c r="K2357" s="198"/>
    </row>
    <row r="2358" spans="3:11" ht="15" customHeight="1" x14ac:dyDescent="0.25">
      <c r="C2358" s="175"/>
      <c r="E2358" s="175"/>
      <c r="H2358" s="175"/>
      <c r="I2358" s="175"/>
      <c r="J2358" s="202"/>
      <c r="K2358" s="198"/>
    </row>
    <row r="2359" spans="3:11" ht="15" customHeight="1" x14ac:dyDescent="0.25">
      <c r="C2359" s="175"/>
      <c r="E2359" s="175"/>
      <c r="H2359" s="175"/>
      <c r="I2359" s="175"/>
      <c r="J2359" s="202"/>
      <c r="K2359" s="198"/>
    </row>
    <row r="2360" spans="3:11" ht="15" customHeight="1" x14ac:dyDescent="0.25">
      <c r="C2360" s="175"/>
      <c r="E2360" s="175"/>
      <c r="H2360" s="175"/>
      <c r="I2360" s="175"/>
      <c r="J2360" s="202"/>
      <c r="K2360" s="198"/>
    </row>
    <row r="2361" spans="3:11" ht="15" customHeight="1" x14ac:dyDescent="0.25">
      <c r="C2361" s="175"/>
      <c r="E2361" s="175"/>
      <c r="H2361" s="175"/>
      <c r="I2361" s="175"/>
      <c r="J2361" s="202"/>
      <c r="K2361" s="198"/>
    </row>
    <row r="2362" spans="3:11" ht="15" customHeight="1" x14ac:dyDescent="0.25">
      <c r="C2362" s="175"/>
      <c r="E2362" s="175"/>
      <c r="H2362" s="175"/>
      <c r="I2362" s="175"/>
      <c r="J2362" s="202"/>
      <c r="K2362" s="198"/>
    </row>
    <row r="2363" spans="3:11" ht="15" customHeight="1" x14ac:dyDescent="0.25">
      <c r="C2363" s="175"/>
      <c r="E2363" s="175"/>
      <c r="H2363" s="175"/>
      <c r="I2363" s="175"/>
      <c r="J2363" s="202"/>
      <c r="K2363" s="198"/>
    </row>
    <row r="2364" spans="3:11" ht="15" customHeight="1" x14ac:dyDescent="0.25">
      <c r="C2364" s="175"/>
      <c r="E2364" s="175"/>
      <c r="H2364" s="175"/>
      <c r="I2364" s="175"/>
      <c r="J2364" s="202"/>
      <c r="K2364" s="198"/>
    </row>
    <row r="2365" spans="3:11" ht="15" customHeight="1" x14ac:dyDescent="0.25">
      <c r="C2365" s="175"/>
      <c r="E2365" s="175"/>
      <c r="H2365" s="175"/>
      <c r="I2365" s="175"/>
      <c r="J2365" s="202"/>
      <c r="K2365" s="198"/>
    </row>
    <row r="2366" spans="3:11" ht="15" customHeight="1" x14ac:dyDescent="0.25">
      <c r="C2366" s="175"/>
      <c r="E2366" s="175"/>
      <c r="H2366" s="175"/>
      <c r="I2366" s="175"/>
      <c r="J2366" s="202"/>
      <c r="K2366" s="198"/>
    </row>
    <row r="2367" spans="3:11" ht="15" customHeight="1" x14ac:dyDescent="0.25">
      <c r="C2367" s="175"/>
      <c r="E2367" s="175"/>
      <c r="H2367" s="175"/>
      <c r="I2367" s="175"/>
      <c r="J2367" s="202"/>
      <c r="K2367" s="198"/>
    </row>
    <row r="2368" spans="3:11" ht="15" customHeight="1" x14ac:dyDescent="0.25">
      <c r="C2368" s="175"/>
      <c r="E2368" s="175"/>
      <c r="H2368" s="175"/>
      <c r="I2368" s="175"/>
      <c r="J2368" s="202"/>
      <c r="K2368" s="198"/>
    </row>
    <row r="2369" spans="3:11" ht="15" customHeight="1" x14ac:dyDescent="0.25">
      <c r="C2369" s="175"/>
      <c r="E2369" s="175"/>
      <c r="H2369" s="175"/>
      <c r="I2369" s="175"/>
      <c r="J2369" s="202"/>
      <c r="K2369" s="198"/>
    </row>
    <row r="2370" spans="3:11" ht="15" customHeight="1" x14ac:dyDescent="0.25">
      <c r="C2370" s="175"/>
      <c r="E2370" s="175"/>
      <c r="H2370" s="175"/>
      <c r="I2370" s="175"/>
      <c r="J2370" s="202"/>
      <c r="K2370" s="198"/>
    </row>
    <row r="2371" spans="3:11" ht="15" customHeight="1" x14ac:dyDescent="0.25">
      <c r="C2371" s="175"/>
      <c r="E2371" s="175"/>
      <c r="H2371" s="175"/>
      <c r="I2371" s="175"/>
      <c r="J2371" s="202"/>
      <c r="K2371" s="198"/>
    </row>
    <row r="2372" spans="3:11" ht="15" customHeight="1" x14ac:dyDescent="0.25">
      <c r="C2372" s="175"/>
      <c r="E2372" s="175"/>
      <c r="H2372" s="175"/>
      <c r="I2372" s="175"/>
      <c r="J2372" s="202"/>
      <c r="K2372" s="198"/>
    </row>
    <row r="2373" spans="3:11" ht="15" customHeight="1" x14ac:dyDescent="0.25">
      <c r="C2373" s="175"/>
      <c r="E2373" s="175"/>
      <c r="H2373" s="175"/>
      <c r="I2373" s="175"/>
      <c r="J2373" s="202"/>
      <c r="K2373" s="198"/>
    </row>
    <row r="2374" spans="3:11" ht="15" customHeight="1" x14ac:dyDescent="0.25">
      <c r="C2374" s="175"/>
      <c r="E2374" s="175"/>
      <c r="H2374" s="175"/>
      <c r="I2374" s="175"/>
      <c r="J2374" s="202"/>
      <c r="K2374" s="198"/>
    </row>
    <row r="2375" spans="3:11" ht="15" customHeight="1" x14ac:dyDescent="0.25">
      <c r="C2375" s="175"/>
      <c r="E2375" s="175"/>
      <c r="H2375" s="175"/>
      <c r="I2375" s="175"/>
      <c r="J2375" s="202"/>
      <c r="K2375" s="198"/>
    </row>
    <row r="2376" spans="3:11" ht="15" customHeight="1" x14ac:dyDescent="0.25">
      <c r="C2376" s="175"/>
      <c r="E2376" s="175"/>
      <c r="H2376" s="175"/>
      <c r="I2376" s="175"/>
      <c r="J2376" s="202"/>
      <c r="K2376" s="198"/>
    </row>
    <row r="2377" spans="3:11" ht="15" customHeight="1" x14ac:dyDescent="0.25">
      <c r="C2377" s="175"/>
      <c r="E2377" s="175"/>
      <c r="H2377" s="175"/>
      <c r="I2377" s="175"/>
      <c r="J2377" s="202"/>
      <c r="K2377" s="198"/>
    </row>
    <row r="2378" spans="3:11" ht="15" customHeight="1" x14ac:dyDescent="0.25">
      <c r="C2378" s="175"/>
      <c r="E2378" s="175"/>
      <c r="H2378" s="175"/>
      <c r="I2378" s="175"/>
      <c r="J2378" s="202"/>
      <c r="K2378" s="198"/>
    </row>
    <row r="2379" spans="3:11" ht="15" customHeight="1" x14ac:dyDescent="0.25">
      <c r="C2379" s="175"/>
      <c r="E2379" s="175"/>
      <c r="H2379" s="175"/>
      <c r="I2379" s="175"/>
      <c r="J2379" s="202"/>
      <c r="K2379" s="198"/>
    </row>
    <row r="2380" spans="3:11" ht="15" customHeight="1" x14ac:dyDescent="0.25">
      <c r="C2380" s="175"/>
      <c r="E2380" s="175"/>
      <c r="H2380" s="175"/>
      <c r="I2380" s="175"/>
      <c r="J2380" s="202"/>
      <c r="K2380" s="198"/>
    </row>
    <row r="2381" spans="3:11" ht="15" customHeight="1" x14ac:dyDescent="0.25">
      <c r="C2381" s="175"/>
      <c r="E2381" s="175"/>
      <c r="H2381" s="175"/>
      <c r="I2381" s="175"/>
      <c r="J2381" s="202"/>
      <c r="K2381" s="198"/>
    </row>
    <row r="2382" spans="3:11" ht="15" customHeight="1" x14ac:dyDescent="0.25">
      <c r="C2382" s="175"/>
      <c r="E2382" s="175"/>
      <c r="H2382" s="175"/>
      <c r="I2382" s="175"/>
      <c r="J2382" s="202"/>
      <c r="K2382" s="198"/>
    </row>
    <row r="2383" spans="3:11" ht="15" customHeight="1" x14ac:dyDescent="0.25">
      <c r="C2383" s="175"/>
      <c r="E2383" s="175"/>
      <c r="H2383" s="175"/>
      <c r="I2383" s="175"/>
      <c r="J2383" s="202"/>
      <c r="K2383" s="198"/>
    </row>
    <row r="2384" spans="3:11" ht="15" customHeight="1" x14ac:dyDescent="0.25">
      <c r="C2384" s="175"/>
      <c r="E2384" s="175"/>
      <c r="H2384" s="175"/>
      <c r="I2384" s="175"/>
      <c r="J2384" s="202"/>
      <c r="K2384" s="198"/>
    </row>
    <row r="2385" spans="3:11" ht="15" customHeight="1" x14ac:dyDescent="0.25">
      <c r="C2385" s="175"/>
      <c r="E2385" s="175"/>
      <c r="H2385" s="175"/>
      <c r="I2385" s="175"/>
      <c r="J2385" s="202"/>
      <c r="K2385" s="198"/>
    </row>
    <row r="2386" spans="3:11" ht="15" customHeight="1" x14ac:dyDescent="0.25">
      <c r="C2386" s="175"/>
      <c r="E2386" s="175"/>
      <c r="H2386" s="175"/>
      <c r="I2386" s="175"/>
      <c r="J2386" s="202"/>
      <c r="K2386" s="198"/>
    </row>
    <row r="2387" spans="3:11" ht="15" customHeight="1" x14ac:dyDescent="0.25">
      <c r="C2387" s="175"/>
      <c r="E2387" s="175"/>
      <c r="H2387" s="175"/>
      <c r="I2387" s="175"/>
      <c r="J2387" s="202"/>
      <c r="K2387" s="198"/>
    </row>
    <row r="2388" spans="3:11" ht="15" customHeight="1" x14ac:dyDescent="0.25">
      <c r="C2388" s="175"/>
      <c r="E2388" s="175"/>
      <c r="H2388" s="175"/>
      <c r="I2388" s="175"/>
      <c r="J2388" s="202"/>
      <c r="K2388" s="198"/>
    </row>
    <row r="2389" spans="3:11" ht="15" customHeight="1" x14ac:dyDescent="0.25">
      <c r="C2389" s="175"/>
      <c r="E2389" s="175"/>
      <c r="H2389" s="175"/>
      <c r="I2389" s="175"/>
      <c r="J2389" s="202"/>
      <c r="K2389" s="198"/>
    </row>
    <row r="2390" spans="3:11" ht="15" customHeight="1" x14ac:dyDescent="0.25">
      <c r="C2390" s="175"/>
      <c r="E2390" s="175"/>
      <c r="H2390" s="175"/>
      <c r="I2390" s="175"/>
      <c r="J2390" s="202"/>
      <c r="K2390" s="198"/>
    </row>
    <row r="2391" spans="3:11" ht="15" customHeight="1" x14ac:dyDescent="0.25">
      <c r="C2391" s="175"/>
      <c r="E2391" s="175"/>
      <c r="H2391" s="175"/>
      <c r="I2391" s="175"/>
      <c r="J2391" s="202"/>
      <c r="K2391" s="198"/>
    </row>
    <row r="2392" spans="3:11" ht="15" customHeight="1" x14ac:dyDescent="0.25">
      <c r="C2392" s="175"/>
      <c r="E2392" s="175"/>
      <c r="H2392" s="175"/>
      <c r="I2392" s="175"/>
      <c r="J2392" s="202"/>
      <c r="K2392" s="198"/>
    </row>
    <row r="2393" spans="3:11" ht="15" customHeight="1" x14ac:dyDescent="0.25">
      <c r="C2393" s="175"/>
      <c r="E2393" s="175"/>
      <c r="H2393" s="175"/>
      <c r="I2393" s="175"/>
      <c r="J2393" s="202"/>
      <c r="K2393" s="198"/>
    </row>
    <row r="2394" spans="3:11" ht="15" customHeight="1" x14ac:dyDescent="0.25">
      <c r="C2394" s="175"/>
      <c r="E2394" s="175"/>
      <c r="H2394" s="175"/>
      <c r="I2394" s="175"/>
      <c r="J2394" s="202"/>
      <c r="K2394" s="198"/>
    </row>
    <row r="2395" spans="3:11" ht="15" customHeight="1" x14ac:dyDescent="0.25">
      <c r="C2395" s="175"/>
      <c r="E2395" s="175"/>
      <c r="H2395" s="175"/>
      <c r="I2395" s="175"/>
      <c r="J2395" s="202"/>
      <c r="K2395" s="198"/>
    </row>
    <row r="2396" spans="3:11" ht="15" customHeight="1" x14ac:dyDescent="0.25">
      <c r="C2396" s="175"/>
      <c r="E2396" s="175"/>
      <c r="H2396" s="175"/>
      <c r="I2396" s="175"/>
      <c r="J2396" s="202"/>
      <c r="K2396" s="198"/>
    </row>
    <row r="2397" spans="3:11" ht="15" customHeight="1" x14ac:dyDescent="0.25">
      <c r="C2397" s="175"/>
      <c r="E2397" s="175"/>
      <c r="H2397" s="175"/>
      <c r="I2397" s="175"/>
      <c r="J2397" s="202"/>
      <c r="K2397" s="198"/>
    </row>
    <row r="2398" spans="3:11" ht="15" customHeight="1" x14ac:dyDescent="0.25">
      <c r="C2398" s="175"/>
      <c r="E2398" s="175"/>
      <c r="H2398" s="175"/>
      <c r="I2398" s="175"/>
      <c r="J2398" s="202"/>
      <c r="K2398" s="198"/>
    </row>
    <row r="2399" spans="3:11" ht="15" customHeight="1" x14ac:dyDescent="0.25">
      <c r="C2399" s="175"/>
      <c r="E2399" s="175"/>
      <c r="H2399" s="175"/>
      <c r="I2399" s="175"/>
      <c r="J2399" s="202"/>
      <c r="K2399" s="198"/>
    </row>
    <row r="2400" spans="3:11" ht="15" customHeight="1" x14ac:dyDescent="0.25">
      <c r="C2400" s="175"/>
      <c r="E2400" s="175"/>
      <c r="H2400" s="175"/>
      <c r="I2400" s="175"/>
      <c r="J2400" s="202"/>
      <c r="K2400" s="198"/>
    </row>
    <row r="2401" spans="3:11" ht="15" customHeight="1" x14ac:dyDescent="0.25">
      <c r="C2401" s="175"/>
      <c r="E2401" s="175"/>
      <c r="H2401" s="175"/>
      <c r="I2401" s="175"/>
      <c r="J2401" s="202"/>
      <c r="K2401" s="198"/>
    </row>
    <row r="2402" spans="3:11" ht="15" customHeight="1" x14ac:dyDescent="0.25">
      <c r="C2402" s="175"/>
      <c r="E2402" s="175"/>
      <c r="H2402" s="175"/>
      <c r="I2402" s="175"/>
      <c r="J2402" s="202"/>
      <c r="K2402" s="198"/>
    </row>
    <row r="2403" spans="3:11" ht="15" customHeight="1" x14ac:dyDescent="0.25">
      <c r="C2403" s="175"/>
      <c r="E2403" s="175"/>
      <c r="H2403" s="175"/>
      <c r="I2403" s="175"/>
      <c r="J2403" s="202"/>
      <c r="K2403" s="198"/>
    </row>
    <row r="2404" spans="3:11" ht="15" customHeight="1" x14ac:dyDescent="0.25">
      <c r="C2404" s="175"/>
      <c r="E2404" s="175"/>
      <c r="H2404" s="175"/>
      <c r="I2404" s="175"/>
      <c r="J2404" s="202"/>
      <c r="K2404" s="198"/>
    </row>
    <row r="2405" spans="3:11" ht="15" customHeight="1" x14ac:dyDescent="0.25">
      <c r="C2405" s="175"/>
      <c r="E2405" s="175"/>
      <c r="H2405" s="175"/>
      <c r="I2405" s="175"/>
      <c r="J2405" s="202"/>
      <c r="K2405" s="198"/>
    </row>
    <row r="2406" spans="3:11" ht="15" customHeight="1" x14ac:dyDescent="0.25">
      <c r="C2406" s="175"/>
      <c r="E2406" s="175"/>
      <c r="H2406" s="175"/>
      <c r="I2406" s="175"/>
      <c r="J2406" s="202"/>
      <c r="K2406" s="198"/>
    </row>
    <row r="2407" spans="3:11" ht="15" customHeight="1" x14ac:dyDescent="0.25">
      <c r="C2407" s="175"/>
      <c r="E2407" s="175"/>
      <c r="H2407" s="175"/>
      <c r="I2407" s="175"/>
      <c r="J2407" s="202"/>
      <c r="K2407" s="198"/>
    </row>
    <row r="2408" spans="3:11" ht="15" customHeight="1" x14ac:dyDescent="0.25">
      <c r="C2408" s="175"/>
      <c r="E2408" s="175"/>
      <c r="H2408" s="175"/>
      <c r="I2408" s="175"/>
      <c r="J2408" s="202"/>
      <c r="K2408" s="198"/>
    </row>
    <row r="2409" spans="3:11" ht="15" customHeight="1" x14ac:dyDescent="0.25">
      <c r="C2409" s="175"/>
      <c r="E2409" s="175"/>
      <c r="H2409" s="175"/>
      <c r="I2409" s="175"/>
      <c r="J2409" s="202"/>
      <c r="K2409" s="198"/>
    </row>
    <row r="2410" spans="3:11" ht="15" customHeight="1" x14ac:dyDescent="0.25">
      <c r="C2410" s="175"/>
      <c r="E2410" s="175"/>
      <c r="H2410" s="175"/>
      <c r="I2410" s="175"/>
      <c r="J2410" s="202"/>
      <c r="K2410" s="198"/>
    </row>
    <row r="2411" spans="3:11" ht="15" customHeight="1" x14ac:dyDescent="0.25">
      <c r="C2411" s="175"/>
      <c r="E2411" s="175"/>
      <c r="H2411" s="175"/>
      <c r="I2411" s="175"/>
      <c r="J2411" s="202"/>
      <c r="K2411" s="198"/>
    </row>
    <row r="2412" spans="3:11" ht="15" customHeight="1" x14ac:dyDescent="0.25">
      <c r="C2412" s="175"/>
      <c r="E2412" s="175"/>
      <c r="H2412" s="175"/>
      <c r="I2412" s="175"/>
      <c r="J2412" s="202"/>
      <c r="K2412" s="198"/>
    </row>
    <row r="2413" spans="3:11" ht="15" customHeight="1" x14ac:dyDescent="0.25">
      <c r="C2413" s="175"/>
      <c r="E2413" s="175"/>
      <c r="H2413" s="175"/>
      <c r="I2413" s="175"/>
      <c r="J2413" s="202"/>
      <c r="K2413" s="198"/>
    </row>
    <row r="2414" spans="3:11" ht="15" customHeight="1" x14ac:dyDescent="0.25">
      <c r="C2414" s="175"/>
      <c r="E2414" s="175"/>
      <c r="H2414" s="175"/>
      <c r="I2414" s="175"/>
      <c r="J2414" s="202"/>
      <c r="K2414" s="198"/>
    </row>
    <row r="2415" spans="3:11" ht="15" customHeight="1" x14ac:dyDescent="0.25">
      <c r="C2415" s="175"/>
      <c r="E2415" s="175"/>
      <c r="H2415" s="175"/>
      <c r="I2415" s="175"/>
      <c r="J2415" s="202"/>
      <c r="K2415" s="198"/>
    </row>
    <row r="2416" spans="3:11" ht="15" customHeight="1" x14ac:dyDescent="0.25">
      <c r="C2416" s="175"/>
      <c r="E2416" s="175"/>
      <c r="H2416" s="175"/>
      <c r="I2416" s="175"/>
      <c r="J2416" s="202"/>
      <c r="K2416" s="198"/>
    </row>
    <row r="2417" spans="3:11" ht="15" customHeight="1" x14ac:dyDescent="0.25">
      <c r="C2417" s="175"/>
      <c r="E2417" s="175"/>
      <c r="H2417" s="175"/>
      <c r="I2417" s="175"/>
      <c r="J2417" s="202"/>
      <c r="K2417" s="198"/>
    </row>
    <row r="2418" spans="3:11" ht="15" customHeight="1" x14ac:dyDescent="0.25">
      <c r="C2418" s="175"/>
      <c r="E2418" s="175"/>
      <c r="H2418" s="175"/>
      <c r="I2418" s="175"/>
      <c r="J2418" s="202"/>
      <c r="K2418" s="198"/>
    </row>
    <row r="2419" spans="3:11" ht="15" customHeight="1" x14ac:dyDescent="0.25">
      <c r="C2419" s="175"/>
      <c r="E2419" s="175"/>
      <c r="H2419" s="175"/>
      <c r="I2419" s="175"/>
      <c r="J2419" s="202"/>
      <c r="K2419" s="198"/>
    </row>
    <row r="2420" spans="3:11" ht="15" customHeight="1" x14ac:dyDescent="0.25">
      <c r="C2420" s="175"/>
      <c r="E2420" s="175"/>
      <c r="H2420" s="175"/>
      <c r="I2420" s="175"/>
      <c r="J2420" s="202"/>
      <c r="K2420" s="198"/>
    </row>
    <row r="2421" spans="3:11" ht="15" customHeight="1" x14ac:dyDescent="0.25">
      <c r="C2421" s="175"/>
      <c r="E2421" s="175"/>
      <c r="H2421" s="175"/>
      <c r="I2421" s="175"/>
      <c r="J2421" s="202"/>
      <c r="K2421" s="198"/>
    </row>
    <row r="2422" spans="3:11" ht="15" customHeight="1" x14ac:dyDescent="0.25">
      <c r="C2422" s="175"/>
      <c r="E2422" s="175"/>
      <c r="H2422" s="175"/>
      <c r="I2422" s="175"/>
      <c r="J2422" s="202"/>
      <c r="K2422" s="198"/>
    </row>
    <row r="2423" spans="3:11" ht="15" customHeight="1" x14ac:dyDescent="0.25">
      <c r="C2423" s="175"/>
      <c r="E2423" s="175"/>
      <c r="H2423" s="175"/>
      <c r="I2423" s="175"/>
      <c r="J2423" s="202"/>
      <c r="K2423" s="198"/>
    </row>
    <row r="2424" spans="3:11" ht="15" customHeight="1" x14ac:dyDescent="0.25">
      <c r="C2424" s="175"/>
      <c r="E2424" s="175"/>
      <c r="H2424" s="175"/>
      <c r="I2424" s="175"/>
      <c r="J2424" s="202"/>
      <c r="K2424" s="198"/>
    </row>
    <row r="2425" spans="3:11" ht="15" customHeight="1" x14ac:dyDescent="0.25">
      <c r="C2425" s="175"/>
      <c r="E2425" s="175"/>
      <c r="H2425" s="175"/>
      <c r="I2425" s="175"/>
      <c r="J2425" s="202"/>
      <c r="K2425" s="198"/>
    </row>
    <row r="2426" spans="3:11" ht="15" customHeight="1" x14ac:dyDescent="0.25">
      <c r="C2426" s="175"/>
      <c r="E2426" s="175"/>
      <c r="H2426" s="175"/>
      <c r="I2426" s="175"/>
      <c r="J2426" s="202"/>
      <c r="K2426" s="198"/>
    </row>
    <row r="2427" spans="3:11" ht="15" customHeight="1" x14ac:dyDescent="0.25">
      <c r="C2427" s="175"/>
      <c r="E2427" s="175"/>
      <c r="H2427" s="175"/>
      <c r="I2427" s="175"/>
      <c r="J2427" s="202"/>
      <c r="K2427" s="198"/>
    </row>
    <row r="2428" spans="3:11" ht="15" customHeight="1" x14ac:dyDescent="0.25">
      <c r="C2428" s="175"/>
      <c r="E2428" s="175"/>
      <c r="H2428" s="175"/>
      <c r="I2428" s="175"/>
      <c r="J2428" s="202"/>
      <c r="K2428" s="198"/>
    </row>
    <row r="2429" spans="3:11" ht="15" customHeight="1" x14ac:dyDescent="0.25">
      <c r="C2429" s="175"/>
      <c r="E2429" s="175"/>
      <c r="H2429" s="175"/>
      <c r="I2429" s="175"/>
      <c r="J2429" s="202"/>
      <c r="K2429" s="198"/>
    </row>
    <row r="2430" spans="3:11" ht="15" customHeight="1" x14ac:dyDescent="0.25">
      <c r="C2430" s="175"/>
      <c r="E2430" s="175"/>
      <c r="H2430" s="175"/>
      <c r="I2430" s="175"/>
      <c r="J2430" s="202"/>
      <c r="K2430" s="198"/>
    </row>
    <row r="2431" spans="3:11" ht="15" customHeight="1" x14ac:dyDescent="0.25">
      <c r="C2431" s="175"/>
      <c r="E2431" s="175"/>
      <c r="H2431" s="175"/>
      <c r="I2431" s="175"/>
      <c r="J2431" s="202"/>
      <c r="K2431" s="198"/>
    </row>
    <row r="2432" spans="3:11" ht="15" customHeight="1" x14ac:dyDescent="0.25">
      <c r="C2432" s="175"/>
      <c r="E2432" s="175"/>
      <c r="H2432" s="175"/>
      <c r="I2432" s="175"/>
      <c r="J2432" s="202"/>
      <c r="K2432" s="198"/>
    </row>
    <row r="2433" spans="3:11" ht="15" customHeight="1" x14ac:dyDescent="0.25">
      <c r="C2433" s="175"/>
      <c r="E2433" s="175"/>
      <c r="H2433" s="175"/>
      <c r="I2433" s="175"/>
      <c r="J2433" s="202"/>
      <c r="K2433" s="198"/>
    </row>
    <row r="2434" spans="3:11" ht="15" customHeight="1" x14ac:dyDescent="0.25">
      <c r="C2434" s="175"/>
      <c r="E2434" s="175"/>
      <c r="H2434" s="175"/>
      <c r="I2434" s="175"/>
      <c r="J2434" s="202"/>
      <c r="K2434" s="198"/>
    </row>
    <row r="2435" spans="3:11" ht="15" customHeight="1" x14ac:dyDescent="0.25">
      <c r="C2435" s="175"/>
      <c r="E2435" s="175"/>
      <c r="H2435" s="175"/>
      <c r="I2435" s="175"/>
      <c r="J2435" s="202"/>
      <c r="K2435" s="198"/>
    </row>
    <row r="2436" spans="3:11" ht="15" customHeight="1" x14ac:dyDescent="0.25">
      <c r="C2436" s="175"/>
      <c r="E2436" s="175"/>
      <c r="H2436" s="175"/>
      <c r="I2436" s="175"/>
      <c r="J2436" s="202"/>
      <c r="K2436" s="198"/>
    </row>
    <row r="2437" spans="3:11" ht="15" customHeight="1" x14ac:dyDescent="0.25">
      <c r="C2437" s="175"/>
      <c r="E2437" s="175"/>
      <c r="H2437" s="175"/>
      <c r="I2437" s="175"/>
      <c r="J2437" s="202"/>
      <c r="K2437" s="198"/>
    </row>
    <row r="2438" spans="3:11" ht="15" customHeight="1" x14ac:dyDescent="0.25">
      <c r="C2438" s="175"/>
      <c r="E2438" s="175"/>
      <c r="H2438" s="175"/>
      <c r="I2438" s="175"/>
      <c r="J2438" s="202"/>
      <c r="K2438" s="198"/>
    </row>
    <row r="2439" spans="3:11" ht="15" customHeight="1" x14ac:dyDescent="0.25">
      <c r="C2439" s="175"/>
      <c r="E2439" s="175"/>
      <c r="H2439" s="175"/>
      <c r="I2439" s="175"/>
      <c r="J2439" s="202"/>
      <c r="K2439" s="198"/>
    </row>
    <row r="2440" spans="3:11" ht="15" customHeight="1" x14ac:dyDescent="0.25">
      <c r="C2440" s="175"/>
      <c r="E2440" s="175"/>
      <c r="H2440" s="175"/>
      <c r="I2440" s="175"/>
      <c r="J2440" s="202"/>
      <c r="K2440" s="198"/>
    </row>
    <row r="2441" spans="3:11" ht="15" customHeight="1" x14ac:dyDescent="0.25">
      <c r="C2441" s="175"/>
      <c r="E2441" s="175"/>
      <c r="H2441" s="175"/>
      <c r="I2441" s="175"/>
      <c r="J2441" s="202"/>
      <c r="K2441" s="198"/>
    </row>
    <row r="2442" spans="3:11" ht="15" customHeight="1" x14ac:dyDescent="0.25">
      <c r="C2442" s="175"/>
      <c r="E2442" s="175"/>
      <c r="H2442" s="175"/>
      <c r="I2442" s="175"/>
      <c r="J2442" s="202"/>
      <c r="K2442" s="198"/>
    </row>
    <row r="2443" spans="3:11" ht="15" customHeight="1" x14ac:dyDescent="0.25">
      <c r="C2443" s="175"/>
      <c r="E2443" s="175"/>
      <c r="H2443" s="175"/>
      <c r="I2443" s="175"/>
      <c r="J2443" s="202"/>
      <c r="K2443" s="198"/>
    </row>
    <row r="2444" spans="3:11" ht="15" customHeight="1" x14ac:dyDescent="0.25">
      <c r="C2444" s="175"/>
      <c r="E2444" s="175"/>
      <c r="H2444" s="175"/>
      <c r="I2444" s="175"/>
      <c r="J2444" s="202"/>
      <c r="K2444" s="198"/>
    </row>
    <row r="2445" spans="3:11" ht="15" customHeight="1" x14ac:dyDescent="0.25">
      <c r="C2445" s="175"/>
      <c r="E2445" s="175"/>
      <c r="H2445" s="175"/>
      <c r="I2445" s="175"/>
      <c r="J2445" s="202"/>
      <c r="K2445" s="198"/>
    </row>
    <row r="2446" spans="3:11" ht="15" customHeight="1" x14ac:dyDescent="0.25">
      <c r="C2446" s="175"/>
      <c r="E2446" s="175"/>
      <c r="H2446" s="175"/>
      <c r="I2446" s="175"/>
      <c r="J2446" s="202"/>
      <c r="K2446" s="198"/>
    </row>
    <row r="2447" spans="3:11" ht="15" customHeight="1" x14ac:dyDescent="0.25">
      <c r="C2447" s="175"/>
      <c r="E2447" s="175"/>
      <c r="H2447" s="175"/>
      <c r="I2447" s="175"/>
      <c r="J2447" s="202"/>
      <c r="K2447" s="198"/>
    </row>
    <row r="2448" spans="3:11" ht="15" customHeight="1" x14ac:dyDescent="0.25">
      <c r="C2448" s="175"/>
      <c r="E2448" s="175"/>
      <c r="H2448" s="175"/>
      <c r="I2448" s="175"/>
      <c r="J2448" s="202"/>
      <c r="K2448" s="198"/>
    </row>
    <row r="2449" spans="3:11" ht="15" customHeight="1" x14ac:dyDescent="0.25">
      <c r="C2449" s="175"/>
      <c r="E2449" s="175"/>
      <c r="H2449" s="175"/>
      <c r="I2449" s="175"/>
      <c r="J2449" s="202"/>
      <c r="K2449" s="198"/>
    </row>
    <row r="2450" spans="3:11" ht="15" customHeight="1" x14ac:dyDescent="0.25">
      <c r="C2450" s="175"/>
      <c r="E2450" s="175"/>
      <c r="H2450" s="175"/>
      <c r="I2450" s="175"/>
      <c r="J2450" s="202"/>
      <c r="K2450" s="198"/>
    </row>
    <row r="2451" spans="3:11" ht="15" customHeight="1" x14ac:dyDescent="0.25">
      <c r="C2451" s="175"/>
      <c r="E2451" s="175"/>
      <c r="H2451" s="175"/>
      <c r="I2451" s="175"/>
      <c r="J2451" s="202"/>
      <c r="K2451" s="198"/>
    </row>
    <row r="2452" spans="3:11" ht="15" customHeight="1" x14ac:dyDescent="0.25">
      <c r="C2452" s="175"/>
      <c r="E2452" s="175"/>
      <c r="H2452" s="175"/>
      <c r="I2452" s="175"/>
      <c r="J2452" s="202"/>
      <c r="K2452" s="198"/>
    </row>
    <row r="2453" spans="3:11" ht="15" customHeight="1" x14ac:dyDescent="0.25">
      <c r="C2453" s="175"/>
      <c r="E2453" s="175"/>
      <c r="H2453" s="175"/>
      <c r="I2453" s="175"/>
      <c r="J2453" s="202"/>
      <c r="K2453" s="198"/>
    </row>
    <row r="2454" spans="3:11" ht="15" customHeight="1" x14ac:dyDescent="0.25">
      <c r="C2454" s="175"/>
      <c r="E2454" s="175"/>
      <c r="H2454" s="175"/>
      <c r="I2454" s="175"/>
      <c r="J2454" s="202"/>
      <c r="K2454" s="198"/>
    </row>
    <row r="2455" spans="3:11" ht="15" customHeight="1" x14ac:dyDescent="0.25">
      <c r="C2455" s="175"/>
      <c r="E2455" s="175"/>
      <c r="H2455" s="175"/>
      <c r="I2455" s="175"/>
      <c r="J2455" s="202"/>
      <c r="K2455" s="198"/>
    </row>
    <row r="2456" spans="3:11" ht="15" customHeight="1" x14ac:dyDescent="0.25">
      <c r="C2456" s="175"/>
      <c r="E2456" s="175"/>
      <c r="H2456" s="175"/>
      <c r="I2456" s="175"/>
      <c r="J2456" s="202"/>
      <c r="K2456" s="198"/>
    </row>
    <row r="2457" spans="3:11" ht="15" customHeight="1" x14ac:dyDescent="0.25">
      <c r="C2457" s="175"/>
      <c r="E2457" s="175"/>
      <c r="H2457" s="175"/>
      <c r="I2457" s="175"/>
      <c r="J2457" s="202"/>
      <c r="K2457" s="198"/>
    </row>
    <row r="2458" spans="3:11" ht="15" customHeight="1" x14ac:dyDescent="0.25">
      <c r="C2458" s="175"/>
      <c r="E2458" s="175"/>
      <c r="H2458" s="175"/>
      <c r="I2458" s="175"/>
      <c r="J2458" s="202"/>
      <c r="K2458" s="198"/>
    </row>
    <row r="2459" spans="3:11" ht="15" customHeight="1" x14ac:dyDescent="0.25">
      <c r="C2459" s="175"/>
      <c r="E2459" s="175"/>
      <c r="H2459" s="175"/>
      <c r="I2459" s="175"/>
      <c r="J2459" s="202"/>
      <c r="K2459" s="198"/>
    </row>
    <row r="2460" spans="3:11" ht="15" customHeight="1" x14ac:dyDescent="0.25">
      <c r="C2460" s="175"/>
      <c r="E2460" s="175"/>
      <c r="H2460" s="175"/>
      <c r="I2460" s="175"/>
      <c r="J2460" s="202"/>
      <c r="K2460" s="198"/>
    </row>
    <row r="2461" spans="3:11" ht="15" customHeight="1" x14ac:dyDescent="0.25">
      <c r="C2461" s="175"/>
      <c r="E2461" s="175"/>
      <c r="H2461" s="175"/>
      <c r="I2461" s="175"/>
      <c r="J2461" s="202"/>
      <c r="K2461" s="198"/>
    </row>
    <row r="2462" spans="3:11" ht="15" customHeight="1" x14ac:dyDescent="0.25">
      <c r="C2462" s="175"/>
      <c r="E2462" s="175"/>
      <c r="H2462" s="175"/>
      <c r="I2462" s="175"/>
      <c r="J2462" s="202"/>
      <c r="K2462" s="198"/>
    </row>
    <row r="2463" spans="3:11" ht="15" customHeight="1" x14ac:dyDescent="0.25">
      <c r="C2463" s="175"/>
      <c r="E2463" s="175"/>
      <c r="H2463" s="175"/>
      <c r="I2463" s="175"/>
      <c r="J2463" s="202"/>
      <c r="K2463" s="198"/>
    </row>
    <row r="2464" spans="3:11" ht="15" customHeight="1" x14ac:dyDescent="0.25">
      <c r="C2464" s="175"/>
      <c r="E2464" s="175"/>
      <c r="H2464" s="175"/>
      <c r="I2464" s="175"/>
      <c r="J2464" s="202"/>
      <c r="K2464" s="198"/>
    </row>
    <row r="2465" spans="3:11" ht="15" customHeight="1" x14ac:dyDescent="0.25">
      <c r="C2465" s="175"/>
      <c r="E2465" s="175"/>
      <c r="H2465" s="175"/>
      <c r="I2465" s="175"/>
      <c r="J2465" s="202"/>
      <c r="K2465" s="198"/>
    </row>
    <row r="2466" spans="3:11" ht="15" customHeight="1" x14ac:dyDescent="0.25">
      <c r="C2466" s="175"/>
      <c r="E2466" s="175"/>
      <c r="H2466" s="175"/>
      <c r="I2466" s="175"/>
      <c r="J2466" s="202"/>
      <c r="K2466" s="198"/>
    </row>
    <row r="2467" spans="3:11" ht="15" customHeight="1" x14ac:dyDescent="0.25">
      <c r="C2467" s="175"/>
      <c r="E2467" s="175"/>
      <c r="H2467" s="175"/>
      <c r="I2467" s="175"/>
      <c r="J2467" s="202"/>
      <c r="K2467" s="198"/>
    </row>
    <row r="2468" spans="3:11" ht="15" customHeight="1" x14ac:dyDescent="0.25">
      <c r="C2468" s="175"/>
      <c r="E2468" s="175"/>
      <c r="H2468" s="175"/>
      <c r="I2468" s="175"/>
      <c r="J2468" s="202"/>
      <c r="K2468" s="198"/>
    </row>
    <row r="2469" spans="3:11" ht="15" customHeight="1" x14ac:dyDescent="0.25">
      <c r="C2469" s="175"/>
      <c r="E2469" s="175"/>
      <c r="H2469" s="175"/>
      <c r="I2469" s="175"/>
      <c r="J2469" s="202"/>
      <c r="K2469" s="198"/>
    </row>
    <row r="2470" spans="3:11" ht="15" customHeight="1" x14ac:dyDescent="0.25">
      <c r="C2470" s="175"/>
      <c r="E2470" s="175"/>
      <c r="H2470" s="175"/>
      <c r="I2470" s="175"/>
      <c r="J2470" s="202"/>
      <c r="K2470" s="198"/>
    </row>
    <row r="2471" spans="3:11" ht="15" customHeight="1" x14ac:dyDescent="0.25">
      <c r="C2471" s="175"/>
      <c r="E2471" s="175"/>
      <c r="H2471" s="175"/>
      <c r="I2471" s="175"/>
      <c r="J2471" s="202"/>
      <c r="K2471" s="198"/>
    </row>
    <row r="2472" spans="3:11" ht="15" customHeight="1" x14ac:dyDescent="0.25">
      <c r="C2472" s="175"/>
      <c r="E2472" s="175"/>
      <c r="H2472" s="175"/>
      <c r="I2472" s="175"/>
      <c r="J2472" s="202"/>
      <c r="K2472" s="198"/>
    </row>
    <row r="2473" spans="3:11" ht="15" customHeight="1" x14ac:dyDescent="0.25">
      <c r="C2473" s="175"/>
      <c r="E2473" s="175"/>
      <c r="H2473" s="175"/>
      <c r="I2473" s="175"/>
      <c r="J2473" s="202"/>
      <c r="K2473" s="198"/>
    </row>
    <row r="2474" spans="3:11" ht="15" customHeight="1" x14ac:dyDescent="0.25">
      <c r="C2474" s="175"/>
      <c r="E2474" s="175"/>
      <c r="H2474" s="175"/>
      <c r="I2474" s="175"/>
      <c r="J2474" s="202"/>
      <c r="K2474" s="198"/>
    </row>
    <row r="2475" spans="3:11" ht="15" customHeight="1" x14ac:dyDescent="0.25">
      <c r="C2475" s="175"/>
      <c r="E2475" s="175"/>
      <c r="H2475" s="175"/>
      <c r="I2475" s="175"/>
      <c r="J2475" s="202"/>
      <c r="K2475" s="198"/>
    </row>
    <row r="2476" spans="3:11" ht="15" customHeight="1" x14ac:dyDescent="0.25">
      <c r="C2476" s="175"/>
      <c r="E2476" s="175"/>
      <c r="H2476" s="175"/>
      <c r="I2476" s="175"/>
      <c r="J2476" s="202"/>
      <c r="K2476" s="198"/>
    </row>
    <row r="2477" spans="3:11" ht="15" customHeight="1" x14ac:dyDescent="0.25">
      <c r="C2477" s="175"/>
      <c r="E2477" s="175"/>
      <c r="H2477" s="175"/>
      <c r="I2477" s="175"/>
      <c r="J2477" s="202"/>
      <c r="K2477" s="198"/>
    </row>
    <row r="2478" spans="3:11" ht="15" customHeight="1" x14ac:dyDescent="0.25">
      <c r="C2478" s="175"/>
      <c r="E2478" s="175"/>
      <c r="H2478" s="175"/>
      <c r="I2478" s="175"/>
      <c r="J2478" s="202"/>
      <c r="K2478" s="198"/>
    </row>
    <row r="2479" spans="3:11" ht="15" customHeight="1" x14ac:dyDescent="0.25">
      <c r="C2479" s="175"/>
      <c r="E2479" s="175"/>
      <c r="H2479" s="175"/>
      <c r="I2479" s="175"/>
      <c r="J2479" s="202"/>
      <c r="K2479" s="198"/>
    </row>
    <row r="2480" spans="3:11" ht="15" customHeight="1" x14ac:dyDescent="0.25">
      <c r="C2480" s="175"/>
      <c r="E2480" s="175"/>
      <c r="H2480" s="175"/>
      <c r="I2480" s="175"/>
      <c r="J2480" s="202"/>
      <c r="K2480" s="198"/>
    </row>
    <row r="2481" spans="3:11" ht="15" customHeight="1" x14ac:dyDescent="0.25">
      <c r="C2481" s="175"/>
      <c r="E2481" s="175"/>
      <c r="H2481" s="175"/>
      <c r="I2481" s="175"/>
      <c r="J2481" s="202"/>
      <c r="K2481" s="198"/>
    </row>
    <row r="2482" spans="3:11" ht="15" customHeight="1" x14ac:dyDescent="0.25">
      <c r="C2482" s="175"/>
      <c r="E2482" s="175"/>
      <c r="H2482" s="175"/>
      <c r="I2482" s="175"/>
      <c r="J2482" s="202"/>
      <c r="K2482" s="198"/>
    </row>
    <row r="2483" spans="3:11" ht="15" customHeight="1" x14ac:dyDescent="0.25">
      <c r="C2483" s="175"/>
      <c r="E2483" s="175"/>
      <c r="H2483" s="175"/>
      <c r="I2483" s="175"/>
      <c r="J2483" s="202"/>
      <c r="K2483" s="198"/>
    </row>
    <row r="2484" spans="3:11" ht="15" customHeight="1" x14ac:dyDescent="0.25">
      <c r="C2484" s="175"/>
      <c r="E2484" s="175"/>
      <c r="H2484" s="175"/>
      <c r="I2484" s="175"/>
      <c r="J2484" s="202"/>
      <c r="K2484" s="198"/>
    </row>
    <row r="2485" spans="3:11" ht="15" customHeight="1" x14ac:dyDescent="0.25">
      <c r="C2485" s="175"/>
      <c r="E2485" s="175"/>
      <c r="H2485" s="175"/>
      <c r="I2485" s="175"/>
      <c r="J2485" s="202"/>
      <c r="K2485" s="198"/>
    </row>
    <row r="2486" spans="3:11" ht="15" customHeight="1" x14ac:dyDescent="0.25">
      <c r="C2486" s="175"/>
      <c r="E2486" s="175"/>
      <c r="H2486" s="175"/>
      <c r="I2486" s="175"/>
      <c r="J2486" s="202"/>
      <c r="K2486" s="198"/>
    </row>
    <row r="2487" spans="3:11" ht="15" customHeight="1" x14ac:dyDescent="0.25">
      <c r="C2487" s="175"/>
      <c r="E2487" s="175"/>
      <c r="H2487" s="175"/>
      <c r="I2487" s="175"/>
      <c r="J2487" s="202"/>
      <c r="K2487" s="198"/>
    </row>
    <row r="2488" spans="3:11" ht="15" customHeight="1" x14ac:dyDescent="0.25">
      <c r="C2488" s="175"/>
      <c r="E2488" s="175"/>
      <c r="H2488" s="175"/>
      <c r="I2488" s="175"/>
      <c r="J2488" s="202"/>
      <c r="K2488" s="198"/>
    </row>
    <row r="2489" spans="3:11" ht="15" customHeight="1" x14ac:dyDescent="0.25">
      <c r="C2489" s="175"/>
      <c r="E2489" s="175"/>
      <c r="H2489" s="175"/>
      <c r="I2489" s="175"/>
      <c r="J2489" s="202"/>
      <c r="K2489" s="198"/>
    </row>
    <row r="2490" spans="3:11" ht="15" customHeight="1" x14ac:dyDescent="0.25">
      <c r="C2490" s="175"/>
      <c r="E2490" s="175"/>
      <c r="H2490" s="175"/>
      <c r="I2490" s="175"/>
      <c r="J2490" s="202"/>
      <c r="K2490" s="198"/>
    </row>
    <row r="2491" spans="3:11" ht="15" customHeight="1" x14ac:dyDescent="0.25">
      <c r="C2491" s="175"/>
      <c r="E2491" s="175"/>
      <c r="H2491" s="175"/>
      <c r="I2491" s="175"/>
      <c r="J2491" s="202"/>
      <c r="K2491" s="198"/>
    </row>
    <row r="2492" spans="3:11" ht="15" customHeight="1" x14ac:dyDescent="0.25">
      <c r="C2492" s="175"/>
      <c r="E2492" s="175"/>
      <c r="H2492" s="175"/>
      <c r="I2492" s="175"/>
      <c r="J2492" s="202"/>
      <c r="K2492" s="198"/>
    </row>
    <row r="2493" spans="3:11" ht="15" customHeight="1" x14ac:dyDescent="0.25">
      <c r="C2493" s="175"/>
      <c r="E2493" s="175"/>
      <c r="H2493" s="175"/>
      <c r="I2493" s="175"/>
      <c r="J2493" s="202"/>
      <c r="K2493" s="198"/>
    </row>
    <row r="2494" spans="3:11" ht="15" customHeight="1" x14ac:dyDescent="0.25">
      <c r="C2494" s="175"/>
      <c r="E2494" s="175"/>
      <c r="H2494" s="175"/>
      <c r="I2494" s="175"/>
      <c r="J2494" s="202"/>
      <c r="K2494" s="198"/>
    </row>
    <row r="2495" spans="3:11" ht="15" customHeight="1" x14ac:dyDescent="0.25">
      <c r="C2495" s="175"/>
      <c r="E2495" s="175"/>
      <c r="H2495" s="175"/>
      <c r="I2495" s="175"/>
      <c r="J2495" s="202"/>
      <c r="K2495" s="198"/>
    </row>
    <row r="2496" spans="3:11" ht="15" customHeight="1" x14ac:dyDescent="0.25">
      <c r="C2496" s="175"/>
      <c r="E2496" s="175"/>
      <c r="H2496" s="175"/>
      <c r="I2496" s="175"/>
      <c r="J2496" s="202"/>
      <c r="K2496" s="198"/>
    </row>
    <row r="2497" spans="3:11" ht="15" customHeight="1" x14ac:dyDescent="0.25">
      <c r="C2497" s="175"/>
      <c r="E2497" s="175"/>
      <c r="H2497" s="175"/>
      <c r="I2497" s="175"/>
      <c r="J2497" s="202"/>
      <c r="K2497" s="198"/>
    </row>
    <row r="2498" spans="3:11" ht="15" customHeight="1" x14ac:dyDescent="0.25">
      <c r="C2498" s="175"/>
      <c r="E2498" s="175"/>
      <c r="H2498" s="175"/>
      <c r="I2498" s="175"/>
      <c r="J2498" s="202"/>
      <c r="K2498" s="198"/>
    </row>
    <row r="2499" spans="3:11" ht="15" customHeight="1" x14ac:dyDescent="0.25">
      <c r="C2499" s="175"/>
      <c r="E2499" s="175"/>
      <c r="H2499" s="175"/>
      <c r="I2499" s="175"/>
      <c r="J2499" s="202"/>
      <c r="K2499" s="198"/>
    </row>
    <row r="2500" spans="3:11" ht="15" customHeight="1" x14ac:dyDescent="0.25">
      <c r="C2500" s="175"/>
      <c r="E2500" s="175"/>
      <c r="H2500" s="175"/>
      <c r="I2500" s="175"/>
      <c r="J2500" s="202"/>
      <c r="K2500" s="198"/>
    </row>
    <row r="2501" spans="3:11" ht="15" customHeight="1" x14ac:dyDescent="0.25">
      <c r="C2501" s="175"/>
      <c r="E2501" s="175"/>
      <c r="H2501" s="175"/>
      <c r="I2501" s="175"/>
      <c r="J2501" s="202"/>
      <c r="K2501" s="198"/>
    </row>
    <row r="2502" spans="3:11" ht="15" customHeight="1" x14ac:dyDescent="0.25">
      <c r="C2502" s="175"/>
      <c r="E2502" s="175"/>
      <c r="H2502" s="175"/>
      <c r="I2502" s="175"/>
      <c r="J2502" s="202"/>
      <c r="K2502" s="198"/>
    </row>
    <row r="2503" spans="3:11" ht="15" customHeight="1" x14ac:dyDescent="0.25">
      <c r="C2503" s="175"/>
      <c r="E2503" s="175"/>
      <c r="H2503" s="175"/>
      <c r="I2503" s="175"/>
      <c r="J2503" s="202"/>
      <c r="K2503" s="198"/>
    </row>
    <row r="2504" spans="3:11" ht="15" customHeight="1" x14ac:dyDescent="0.25">
      <c r="C2504" s="175"/>
      <c r="E2504" s="175"/>
      <c r="H2504" s="175"/>
      <c r="I2504" s="175"/>
      <c r="J2504" s="202"/>
      <c r="K2504" s="198"/>
    </row>
    <row r="2505" spans="3:11" ht="15" customHeight="1" x14ac:dyDescent="0.25">
      <c r="C2505" s="175"/>
      <c r="E2505" s="175"/>
      <c r="H2505" s="175"/>
      <c r="I2505" s="175"/>
      <c r="J2505" s="202"/>
      <c r="K2505" s="198"/>
    </row>
    <row r="2506" spans="3:11" ht="15" customHeight="1" x14ac:dyDescent="0.25">
      <c r="C2506" s="175"/>
      <c r="E2506" s="175"/>
      <c r="H2506" s="175"/>
      <c r="I2506" s="175"/>
      <c r="J2506" s="202"/>
      <c r="K2506" s="198"/>
    </row>
    <row r="2507" spans="3:11" ht="15" customHeight="1" x14ac:dyDescent="0.25">
      <c r="C2507" s="175"/>
      <c r="E2507" s="175"/>
      <c r="H2507" s="175"/>
      <c r="I2507" s="175"/>
      <c r="J2507" s="202"/>
      <c r="K2507" s="198"/>
    </row>
    <row r="2508" spans="3:11" ht="15" customHeight="1" x14ac:dyDescent="0.25">
      <c r="C2508" s="175"/>
      <c r="E2508" s="175"/>
      <c r="H2508" s="175"/>
      <c r="I2508" s="175"/>
      <c r="J2508" s="202"/>
      <c r="K2508" s="198"/>
    </row>
    <row r="2509" spans="3:11" ht="15" customHeight="1" x14ac:dyDescent="0.25">
      <c r="C2509" s="175"/>
      <c r="E2509" s="175"/>
      <c r="H2509" s="175"/>
      <c r="I2509" s="175"/>
      <c r="J2509" s="202"/>
      <c r="K2509" s="198"/>
    </row>
    <row r="2510" spans="3:11" ht="15" customHeight="1" x14ac:dyDescent="0.25">
      <c r="C2510" s="175"/>
      <c r="E2510" s="175"/>
      <c r="H2510" s="175"/>
      <c r="I2510" s="175"/>
      <c r="J2510" s="202"/>
      <c r="K2510" s="198"/>
    </row>
    <row r="2511" spans="3:11" ht="15" customHeight="1" x14ac:dyDescent="0.25">
      <c r="C2511" s="175"/>
      <c r="E2511" s="175"/>
      <c r="H2511" s="175"/>
      <c r="I2511" s="175"/>
      <c r="J2511" s="202"/>
      <c r="K2511" s="198"/>
    </row>
    <row r="2512" spans="3:11" ht="15" customHeight="1" x14ac:dyDescent="0.25">
      <c r="C2512" s="175"/>
      <c r="E2512" s="175"/>
      <c r="H2512" s="175"/>
      <c r="I2512" s="175"/>
      <c r="J2512" s="202"/>
      <c r="K2512" s="198"/>
    </row>
    <row r="2513" spans="3:11" ht="15" customHeight="1" x14ac:dyDescent="0.25">
      <c r="C2513" s="175"/>
      <c r="E2513" s="175"/>
      <c r="H2513" s="175"/>
      <c r="I2513" s="175"/>
      <c r="J2513" s="202"/>
      <c r="K2513" s="198"/>
    </row>
    <row r="2514" spans="3:11" ht="15" customHeight="1" x14ac:dyDescent="0.25">
      <c r="C2514" s="175"/>
      <c r="E2514" s="175"/>
      <c r="H2514" s="175"/>
      <c r="I2514" s="175"/>
      <c r="J2514" s="202"/>
      <c r="K2514" s="198"/>
    </row>
    <row r="2515" spans="3:11" ht="15" customHeight="1" x14ac:dyDescent="0.25">
      <c r="C2515" s="175"/>
      <c r="E2515" s="175"/>
      <c r="H2515" s="175"/>
      <c r="I2515" s="175"/>
      <c r="J2515" s="202"/>
      <c r="K2515" s="198"/>
    </row>
    <row r="2516" spans="3:11" ht="15" customHeight="1" x14ac:dyDescent="0.25">
      <c r="C2516" s="175"/>
      <c r="E2516" s="175"/>
      <c r="H2516" s="175"/>
      <c r="I2516" s="175"/>
      <c r="J2516" s="202"/>
      <c r="K2516" s="198"/>
    </row>
    <row r="2517" spans="3:11" ht="15" customHeight="1" x14ac:dyDescent="0.25">
      <c r="C2517" s="175"/>
      <c r="E2517" s="175"/>
      <c r="H2517" s="175"/>
      <c r="I2517" s="175"/>
      <c r="J2517" s="202"/>
      <c r="K2517" s="198"/>
    </row>
    <row r="2518" spans="3:11" ht="15" customHeight="1" x14ac:dyDescent="0.25">
      <c r="C2518" s="175"/>
      <c r="E2518" s="175"/>
      <c r="H2518" s="175"/>
      <c r="I2518" s="175"/>
      <c r="J2518" s="202"/>
      <c r="K2518" s="198"/>
    </row>
    <row r="2519" spans="3:11" ht="15" customHeight="1" x14ac:dyDescent="0.25">
      <c r="C2519" s="175"/>
      <c r="E2519" s="175"/>
      <c r="H2519" s="175"/>
      <c r="I2519" s="175"/>
      <c r="J2519" s="202"/>
      <c r="K2519" s="198"/>
    </row>
    <row r="2520" spans="3:11" ht="15" customHeight="1" x14ac:dyDescent="0.25">
      <c r="C2520" s="175"/>
      <c r="E2520" s="175"/>
      <c r="H2520" s="175"/>
      <c r="I2520" s="175"/>
      <c r="J2520" s="202"/>
      <c r="K2520" s="198"/>
    </row>
    <row r="2521" spans="3:11" ht="15" customHeight="1" x14ac:dyDescent="0.25">
      <c r="C2521" s="175"/>
      <c r="E2521" s="175"/>
      <c r="H2521" s="175"/>
      <c r="I2521" s="175"/>
      <c r="J2521" s="202"/>
      <c r="K2521" s="198"/>
    </row>
    <row r="2522" spans="3:11" ht="15" customHeight="1" x14ac:dyDescent="0.25">
      <c r="C2522" s="175"/>
      <c r="E2522" s="175"/>
      <c r="H2522" s="175"/>
      <c r="I2522" s="175"/>
      <c r="J2522" s="202"/>
      <c r="K2522" s="198"/>
    </row>
    <row r="2523" spans="3:11" ht="15" customHeight="1" x14ac:dyDescent="0.25">
      <c r="C2523" s="175"/>
      <c r="E2523" s="175"/>
      <c r="H2523" s="175"/>
      <c r="I2523" s="175"/>
      <c r="J2523" s="202"/>
      <c r="K2523" s="198"/>
    </row>
    <row r="2524" spans="3:11" ht="15" customHeight="1" x14ac:dyDescent="0.25">
      <c r="C2524" s="175"/>
      <c r="E2524" s="175"/>
      <c r="H2524" s="175"/>
      <c r="I2524" s="175"/>
      <c r="J2524" s="202"/>
      <c r="K2524" s="198"/>
    </row>
    <row r="2525" spans="3:11" ht="15" customHeight="1" x14ac:dyDescent="0.25">
      <c r="C2525" s="175"/>
      <c r="E2525" s="175"/>
      <c r="H2525" s="175"/>
      <c r="I2525" s="175"/>
      <c r="J2525" s="202"/>
      <c r="K2525" s="198"/>
    </row>
    <row r="2526" spans="3:11" ht="15" customHeight="1" x14ac:dyDescent="0.25">
      <c r="C2526" s="175"/>
      <c r="E2526" s="175"/>
      <c r="H2526" s="175"/>
      <c r="I2526" s="175"/>
      <c r="J2526" s="202"/>
      <c r="K2526" s="198"/>
    </row>
    <row r="2527" spans="3:11" ht="15" customHeight="1" x14ac:dyDescent="0.25">
      <c r="C2527" s="175"/>
      <c r="E2527" s="175"/>
      <c r="H2527" s="175"/>
      <c r="I2527" s="175"/>
      <c r="J2527" s="202"/>
      <c r="K2527" s="198"/>
    </row>
    <row r="2528" spans="3:11" ht="15" customHeight="1" x14ac:dyDescent="0.25">
      <c r="C2528" s="175"/>
      <c r="E2528" s="175"/>
      <c r="H2528" s="175"/>
      <c r="I2528" s="175"/>
      <c r="J2528" s="202"/>
      <c r="K2528" s="198"/>
    </row>
    <row r="2529" spans="3:11" ht="15" customHeight="1" x14ac:dyDescent="0.25">
      <c r="C2529" s="175"/>
      <c r="E2529" s="175"/>
      <c r="H2529" s="175"/>
      <c r="I2529" s="175"/>
      <c r="J2529" s="202"/>
      <c r="K2529" s="198"/>
    </row>
    <row r="2530" spans="3:11" ht="15" customHeight="1" x14ac:dyDescent="0.25">
      <c r="C2530" s="175"/>
      <c r="E2530" s="175"/>
      <c r="H2530" s="175"/>
      <c r="I2530" s="175"/>
      <c r="J2530" s="202"/>
      <c r="K2530" s="198"/>
    </row>
    <row r="2531" spans="3:11" ht="15" customHeight="1" x14ac:dyDescent="0.25">
      <c r="C2531" s="175"/>
      <c r="E2531" s="175"/>
      <c r="H2531" s="175"/>
      <c r="I2531" s="175"/>
      <c r="J2531" s="202"/>
      <c r="K2531" s="198"/>
    </row>
    <row r="2532" spans="3:11" ht="15" customHeight="1" x14ac:dyDescent="0.25">
      <c r="C2532" s="175"/>
      <c r="E2532" s="175"/>
      <c r="H2532" s="175"/>
      <c r="I2532" s="175"/>
      <c r="J2532" s="202"/>
      <c r="K2532" s="198"/>
    </row>
    <row r="2533" spans="3:11" ht="15" customHeight="1" x14ac:dyDescent="0.25">
      <c r="C2533" s="175"/>
      <c r="E2533" s="175"/>
      <c r="H2533" s="175"/>
      <c r="I2533" s="175"/>
      <c r="J2533" s="202"/>
      <c r="K2533" s="198"/>
    </row>
    <row r="2534" spans="3:11" ht="15" customHeight="1" x14ac:dyDescent="0.25">
      <c r="C2534" s="175"/>
      <c r="E2534" s="175"/>
      <c r="H2534" s="175"/>
      <c r="I2534" s="175"/>
      <c r="J2534" s="202"/>
      <c r="K2534" s="198"/>
    </row>
    <row r="2535" spans="3:11" ht="15" customHeight="1" x14ac:dyDescent="0.25">
      <c r="C2535" s="175"/>
      <c r="E2535" s="175"/>
      <c r="H2535" s="175"/>
      <c r="I2535" s="175"/>
      <c r="J2535" s="202"/>
      <c r="K2535" s="198"/>
    </row>
    <row r="2536" spans="3:11" ht="15" customHeight="1" x14ac:dyDescent="0.25">
      <c r="C2536" s="175"/>
      <c r="E2536" s="175"/>
      <c r="H2536" s="175"/>
      <c r="I2536" s="175"/>
      <c r="J2536" s="202"/>
      <c r="K2536" s="198"/>
    </row>
    <row r="2537" spans="3:11" ht="15" customHeight="1" x14ac:dyDescent="0.25">
      <c r="C2537" s="175"/>
      <c r="E2537" s="175"/>
      <c r="H2537" s="175"/>
      <c r="I2537" s="175"/>
      <c r="J2537" s="202"/>
      <c r="K2537" s="198"/>
    </row>
    <row r="2538" spans="3:11" ht="15" customHeight="1" x14ac:dyDescent="0.25">
      <c r="C2538" s="175"/>
      <c r="E2538" s="175"/>
      <c r="H2538" s="175"/>
      <c r="I2538" s="175"/>
      <c r="J2538" s="202"/>
      <c r="K2538" s="198"/>
    </row>
    <row r="2539" spans="3:11" ht="15" customHeight="1" x14ac:dyDescent="0.25">
      <c r="C2539" s="175"/>
      <c r="E2539" s="175"/>
      <c r="H2539" s="175"/>
      <c r="I2539" s="175"/>
      <c r="J2539" s="202"/>
      <c r="K2539" s="198"/>
    </row>
    <row r="2540" spans="3:11" ht="15" customHeight="1" x14ac:dyDescent="0.25">
      <c r="C2540" s="175"/>
      <c r="E2540" s="175"/>
      <c r="H2540" s="175"/>
      <c r="I2540" s="175"/>
      <c r="J2540" s="202"/>
      <c r="K2540" s="198"/>
    </row>
    <row r="2541" spans="3:11" ht="15" customHeight="1" x14ac:dyDescent="0.25">
      <c r="C2541" s="175"/>
      <c r="E2541" s="175"/>
      <c r="H2541" s="175"/>
      <c r="I2541" s="175"/>
      <c r="J2541" s="202"/>
      <c r="K2541" s="198"/>
    </row>
    <row r="2542" spans="3:11" ht="15" customHeight="1" x14ac:dyDescent="0.25">
      <c r="C2542" s="175"/>
      <c r="E2542" s="175"/>
      <c r="H2542" s="175"/>
      <c r="I2542" s="175"/>
      <c r="J2542" s="202"/>
      <c r="K2542" s="198"/>
    </row>
    <row r="2543" spans="3:11" ht="15" customHeight="1" x14ac:dyDescent="0.25">
      <c r="C2543" s="175"/>
      <c r="E2543" s="175"/>
      <c r="H2543" s="175"/>
      <c r="I2543" s="175"/>
      <c r="J2543" s="202"/>
      <c r="K2543" s="198"/>
    </row>
    <row r="2544" spans="3:11" ht="15" customHeight="1" x14ac:dyDescent="0.25">
      <c r="C2544" s="175"/>
      <c r="E2544" s="175"/>
      <c r="H2544" s="175"/>
      <c r="I2544" s="175"/>
      <c r="J2544" s="202"/>
      <c r="K2544" s="198"/>
    </row>
    <row r="2545" spans="3:11" ht="15" customHeight="1" x14ac:dyDescent="0.25">
      <c r="C2545" s="175"/>
      <c r="E2545" s="175"/>
      <c r="H2545" s="175"/>
      <c r="I2545" s="175"/>
      <c r="J2545" s="202"/>
      <c r="K2545" s="198"/>
    </row>
    <row r="2546" spans="3:11" ht="15" customHeight="1" x14ac:dyDescent="0.25">
      <c r="C2546" s="175"/>
      <c r="E2546" s="175"/>
      <c r="H2546" s="175"/>
      <c r="I2546" s="175"/>
      <c r="J2546" s="202"/>
      <c r="K2546" s="198"/>
    </row>
    <row r="2547" spans="3:11" ht="15" customHeight="1" x14ac:dyDescent="0.25">
      <c r="C2547" s="175"/>
      <c r="E2547" s="175"/>
      <c r="H2547" s="175"/>
      <c r="I2547" s="175"/>
      <c r="J2547" s="202"/>
      <c r="K2547" s="198"/>
    </row>
    <row r="2548" spans="3:11" ht="15" customHeight="1" x14ac:dyDescent="0.25">
      <c r="C2548" s="175"/>
      <c r="E2548" s="175"/>
      <c r="H2548" s="175"/>
      <c r="I2548" s="175"/>
      <c r="J2548" s="202"/>
      <c r="K2548" s="198"/>
    </row>
    <row r="2549" spans="3:11" ht="15" customHeight="1" x14ac:dyDescent="0.25">
      <c r="C2549" s="175"/>
      <c r="E2549" s="175"/>
      <c r="H2549" s="175"/>
      <c r="I2549" s="175"/>
      <c r="J2549" s="202"/>
      <c r="K2549" s="198"/>
    </row>
    <row r="2550" spans="3:11" ht="15" customHeight="1" x14ac:dyDescent="0.25">
      <c r="C2550" s="175"/>
      <c r="E2550" s="175"/>
      <c r="H2550" s="175"/>
      <c r="I2550" s="175"/>
      <c r="J2550" s="202"/>
      <c r="K2550" s="198"/>
    </row>
    <row r="2551" spans="3:11" ht="15" customHeight="1" x14ac:dyDescent="0.25">
      <c r="C2551" s="175"/>
      <c r="E2551" s="175"/>
      <c r="H2551" s="175"/>
      <c r="I2551" s="175"/>
      <c r="J2551" s="202"/>
      <c r="K2551" s="198"/>
    </row>
    <row r="2552" spans="3:11" ht="15" customHeight="1" x14ac:dyDescent="0.25">
      <c r="C2552" s="175"/>
      <c r="E2552" s="175"/>
      <c r="H2552" s="175"/>
      <c r="I2552" s="175"/>
      <c r="J2552" s="202"/>
      <c r="K2552" s="198"/>
    </row>
    <row r="2553" spans="3:11" ht="15" customHeight="1" x14ac:dyDescent="0.25">
      <c r="C2553" s="175"/>
      <c r="E2553" s="175"/>
      <c r="H2553" s="175"/>
      <c r="I2553" s="175"/>
      <c r="J2553" s="202"/>
      <c r="K2553" s="198"/>
    </row>
    <row r="2554" spans="3:11" ht="15" customHeight="1" x14ac:dyDescent="0.25">
      <c r="C2554" s="175"/>
      <c r="E2554" s="175"/>
      <c r="H2554" s="175"/>
      <c r="I2554" s="175"/>
      <c r="J2554" s="202"/>
      <c r="K2554" s="198"/>
    </row>
    <row r="2555" spans="3:11" ht="15" customHeight="1" x14ac:dyDescent="0.25">
      <c r="C2555" s="175"/>
      <c r="E2555" s="175"/>
      <c r="H2555" s="175"/>
      <c r="I2555" s="175"/>
      <c r="J2555" s="202"/>
      <c r="K2555" s="198"/>
    </row>
    <row r="2556" spans="3:11" ht="15" customHeight="1" x14ac:dyDescent="0.25">
      <c r="C2556" s="175"/>
      <c r="E2556" s="175"/>
      <c r="H2556" s="175"/>
      <c r="I2556" s="175"/>
      <c r="J2556" s="202"/>
      <c r="K2556" s="198"/>
    </row>
    <row r="2557" spans="3:11" ht="15" customHeight="1" x14ac:dyDescent="0.25">
      <c r="C2557" s="175"/>
      <c r="E2557" s="175"/>
      <c r="H2557" s="175"/>
      <c r="I2557" s="175"/>
      <c r="J2557" s="202"/>
      <c r="K2557" s="198"/>
    </row>
    <row r="2558" spans="3:11" ht="15" customHeight="1" x14ac:dyDescent="0.25">
      <c r="C2558" s="175"/>
      <c r="E2558" s="175"/>
      <c r="H2558" s="175"/>
      <c r="I2558" s="175"/>
      <c r="J2558" s="202"/>
      <c r="K2558" s="198"/>
    </row>
    <row r="2559" spans="3:11" ht="15" customHeight="1" x14ac:dyDescent="0.25">
      <c r="C2559" s="175"/>
      <c r="E2559" s="175"/>
      <c r="H2559" s="175"/>
      <c r="I2559" s="175"/>
      <c r="J2559" s="202"/>
      <c r="K2559" s="198"/>
    </row>
    <row r="2560" spans="3:11" ht="15" customHeight="1" x14ac:dyDescent="0.25">
      <c r="C2560" s="175"/>
      <c r="E2560" s="175"/>
      <c r="H2560" s="175"/>
      <c r="I2560" s="175"/>
      <c r="J2560" s="202"/>
      <c r="K2560" s="198"/>
    </row>
    <row r="2561" spans="3:11" ht="15" customHeight="1" x14ac:dyDescent="0.25">
      <c r="C2561" s="175"/>
      <c r="E2561" s="175"/>
      <c r="H2561" s="175"/>
      <c r="I2561" s="175"/>
      <c r="J2561" s="202"/>
      <c r="K2561" s="198"/>
    </row>
    <row r="2562" spans="3:11" ht="15" customHeight="1" x14ac:dyDescent="0.25">
      <c r="C2562" s="175"/>
      <c r="E2562" s="175"/>
      <c r="H2562" s="175"/>
      <c r="I2562" s="175"/>
      <c r="J2562" s="202"/>
      <c r="K2562" s="198"/>
    </row>
    <row r="2563" spans="3:11" ht="15" customHeight="1" x14ac:dyDescent="0.25">
      <c r="C2563" s="175"/>
      <c r="E2563" s="175"/>
      <c r="H2563" s="175"/>
      <c r="I2563" s="175"/>
      <c r="J2563" s="202"/>
      <c r="K2563" s="198"/>
    </row>
    <row r="2564" spans="3:11" ht="15" customHeight="1" x14ac:dyDescent="0.25">
      <c r="C2564" s="175"/>
      <c r="E2564" s="175"/>
      <c r="H2564" s="175"/>
      <c r="I2564" s="175"/>
      <c r="J2564" s="202"/>
      <c r="K2564" s="198"/>
    </row>
    <row r="2565" spans="3:11" ht="15" customHeight="1" x14ac:dyDescent="0.25">
      <c r="C2565" s="175"/>
      <c r="E2565" s="175"/>
      <c r="H2565" s="175"/>
      <c r="I2565" s="175"/>
      <c r="J2565" s="202"/>
      <c r="K2565" s="198"/>
    </row>
    <row r="2566" spans="3:11" ht="15" customHeight="1" x14ac:dyDescent="0.25">
      <c r="C2566" s="175"/>
      <c r="E2566" s="175"/>
      <c r="H2566" s="175"/>
      <c r="I2566" s="175"/>
      <c r="J2566" s="202"/>
      <c r="K2566" s="198"/>
    </row>
    <row r="2567" spans="3:11" ht="15" customHeight="1" x14ac:dyDescent="0.25">
      <c r="C2567" s="175"/>
      <c r="E2567" s="175"/>
      <c r="H2567" s="175"/>
      <c r="I2567" s="175"/>
      <c r="J2567" s="202"/>
      <c r="K2567" s="198"/>
    </row>
    <row r="2568" spans="3:11" ht="15" customHeight="1" x14ac:dyDescent="0.25">
      <c r="C2568" s="175"/>
      <c r="E2568" s="175"/>
      <c r="H2568" s="175"/>
      <c r="I2568" s="175"/>
      <c r="J2568" s="202"/>
      <c r="K2568" s="198"/>
    </row>
    <row r="2569" spans="3:11" ht="15" customHeight="1" x14ac:dyDescent="0.25">
      <c r="C2569" s="175"/>
      <c r="E2569" s="175"/>
      <c r="H2569" s="175"/>
      <c r="I2569" s="175"/>
      <c r="J2569" s="202"/>
      <c r="K2569" s="198"/>
    </row>
    <row r="2570" spans="3:11" ht="15" customHeight="1" x14ac:dyDescent="0.25">
      <c r="C2570" s="175"/>
      <c r="E2570" s="175"/>
      <c r="H2570" s="175"/>
      <c r="I2570" s="175"/>
      <c r="J2570" s="202"/>
      <c r="K2570" s="198"/>
    </row>
    <row r="2571" spans="3:11" ht="15" customHeight="1" x14ac:dyDescent="0.25">
      <c r="C2571" s="175"/>
      <c r="E2571" s="175"/>
      <c r="H2571" s="175"/>
      <c r="I2571" s="175"/>
      <c r="J2571" s="202"/>
      <c r="K2571" s="198"/>
    </row>
    <row r="2572" spans="3:11" ht="15" customHeight="1" x14ac:dyDescent="0.25">
      <c r="C2572" s="175"/>
      <c r="E2572" s="175"/>
      <c r="H2572" s="175"/>
      <c r="I2572" s="175"/>
      <c r="J2572" s="202"/>
      <c r="K2572" s="198"/>
    </row>
    <row r="2573" spans="3:11" ht="15" customHeight="1" x14ac:dyDescent="0.25">
      <c r="C2573" s="175"/>
      <c r="E2573" s="175"/>
      <c r="H2573" s="175"/>
      <c r="I2573" s="175"/>
      <c r="J2573" s="202"/>
      <c r="K2573" s="198"/>
    </row>
    <row r="2574" spans="3:11" ht="15" customHeight="1" x14ac:dyDescent="0.25">
      <c r="C2574" s="175"/>
      <c r="E2574" s="175"/>
      <c r="H2574" s="175"/>
      <c r="I2574" s="175"/>
      <c r="J2574" s="202"/>
      <c r="K2574" s="198"/>
    </row>
    <row r="2575" spans="3:11" ht="15" customHeight="1" x14ac:dyDescent="0.25">
      <c r="C2575" s="175"/>
      <c r="E2575" s="175"/>
      <c r="H2575" s="175"/>
      <c r="I2575" s="175"/>
      <c r="J2575" s="202"/>
      <c r="K2575" s="198"/>
    </row>
    <row r="2576" spans="3:11" ht="15" customHeight="1" x14ac:dyDescent="0.25">
      <c r="C2576" s="175"/>
      <c r="E2576" s="175"/>
      <c r="H2576" s="175"/>
      <c r="I2576" s="175"/>
      <c r="J2576" s="202"/>
      <c r="K2576" s="198"/>
    </row>
    <row r="2577" spans="3:11" ht="15" customHeight="1" x14ac:dyDescent="0.25">
      <c r="C2577" s="175"/>
      <c r="E2577" s="175"/>
      <c r="H2577" s="175"/>
      <c r="I2577" s="175"/>
      <c r="J2577" s="202"/>
      <c r="K2577" s="198"/>
    </row>
    <row r="2578" spans="3:11" ht="15" customHeight="1" x14ac:dyDescent="0.25">
      <c r="C2578" s="175"/>
      <c r="E2578" s="175"/>
      <c r="H2578" s="175"/>
      <c r="I2578" s="175"/>
      <c r="J2578" s="202"/>
      <c r="K2578" s="198"/>
    </row>
    <row r="2579" spans="3:11" ht="15" customHeight="1" x14ac:dyDescent="0.25">
      <c r="C2579" s="175"/>
      <c r="E2579" s="175"/>
      <c r="H2579" s="175"/>
      <c r="I2579" s="175"/>
      <c r="J2579" s="202"/>
      <c r="K2579" s="198"/>
    </row>
    <row r="2580" spans="3:11" ht="15" customHeight="1" x14ac:dyDescent="0.25">
      <c r="C2580" s="175"/>
      <c r="E2580" s="175"/>
      <c r="H2580" s="175"/>
      <c r="I2580" s="175"/>
      <c r="J2580" s="202"/>
      <c r="K2580" s="198"/>
    </row>
    <row r="2581" spans="3:11" ht="15" customHeight="1" x14ac:dyDescent="0.25">
      <c r="C2581" s="175"/>
      <c r="E2581" s="175"/>
      <c r="H2581" s="175"/>
      <c r="I2581" s="175"/>
      <c r="J2581" s="202"/>
      <c r="K2581" s="198"/>
    </row>
    <row r="2582" spans="3:11" ht="15" customHeight="1" x14ac:dyDescent="0.25">
      <c r="C2582" s="175"/>
      <c r="E2582" s="175"/>
      <c r="H2582" s="175"/>
      <c r="I2582" s="175"/>
      <c r="J2582" s="202"/>
      <c r="K2582" s="198"/>
    </row>
    <row r="2583" spans="3:11" ht="15" customHeight="1" x14ac:dyDescent="0.25">
      <c r="C2583" s="175"/>
      <c r="E2583" s="175"/>
      <c r="H2583" s="175"/>
      <c r="I2583" s="175"/>
      <c r="J2583" s="202"/>
      <c r="K2583" s="198"/>
    </row>
    <row r="2584" spans="3:11" ht="15" customHeight="1" x14ac:dyDescent="0.25">
      <c r="C2584" s="175"/>
      <c r="E2584" s="175"/>
      <c r="H2584" s="175"/>
      <c r="I2584" s="175"/>
      <c r="J2584" s="202"/>
      <c r="K2584" s="198"/>
    </row>
    <row r="2585" spans="3:11" ht="15" customHeight="1" x14ac:dyDescent="0.25">
      <c r="C2585" s="175"/>
      <c r="E2585" s="175"/>
      <c r="H2585" s="175"/>
      <c r="I2585" s="175"/>
      <c r="J2585" s="202"/>
      <c r="K2585" s="198"/>
    </row>
    <row r="2586" spans="3:11" ht="15" customHeight="1" x14ac:dyDescent="0.25">
      <c r="C2586" s="175"/>
      <c r="E2586" s="175"/>
      <c r="H2586" s="175"/>
      <c r="I2586" s="175"/>
      <c r="J2586" s="202"/>
      <c r="K2586" s="198"/>
    </row>
    <row r="2587" spans="3:11" ht="15" customHeight="1" x14ac:dyDescent="0.25">
      <c r="C2587" s="175"/>
      <c r="E2587" s="175"/>
      <c r="H2587" s="175"/>
      <c r="I2587" s="175"/>
      <c r="J2587" s="202"/>
      <c r="K2587" s="198"/>
    </row>
    <row r="2588" spans="3:11" ht="15" customHeight="1" x14ac:dyDescent="0.25">
      <c r="C2588" s="175"/>
      <c r="E2588" s="175"/>
      <c r="H2588" s="175"/>
      <c r="I2588" s="175"/>
      <c r="J2588" s="202"/>
      <c r="K2588" s="198"/>
    </row>
    <row r="2589" spans="3:11" ht="15" customHeight="1" x14ac:dyDescent="0.25">
      <c r="C2589" s="175"/>
      <c r="E2589" s="175"/>
      <c r="H2589" s="175"/>
      <c r="I2589" s="175"/>
      <c r="J2589" s="202"/>
      <c r="K2589" s="198"/>
    </row>
    <row r="2590" spans="3:11" ht="15" customHeight="1" x14ac:dyDescent="0.25">
      <c r="C2590" s="175"/>
      <c r="E2590" s="175"/>
      <c r="H2590" s="175"/>
      <c r="I2590" s="175"/>
      <c r="J2590" s="202"/>
      <c r="K2590" s="198"/>
    </row>
    <row r="2591" spans="3:11" ht="15" customHeight="1" x14ac:dyDescent="0.25">
      <c r="C2591" s="175"/>
      <c r="E2591" s="175"/>
      <c r="H2591" s="175"/>
      <c r="I2591" s="175"/>
      <c r="J2591" s="202"/>
      <c r="K2591" s="198"/>
    </row>
    <row r="2592" spans="3:11" ht="15" customHeight="1" x14ac:dyDescent="0.25">
      <c r="C2592" s="175"/>
      <c r="E2592" s="175"/>
      <c r="H2592" s="175"/>
      <c r="I2592" s="175"/>
      <c r="J2592" s="202"/>
      <c r="K2592" s="198"/>
    </row>
    <row r="2593" spans="3:11" ht="15" customHeight="1" x14ac:dyDescent="0.25">
      <c r="C2593" s="175"/>
      <c r="E2593" s="175"/>
      <c r="H2593" s="175"/>
      <c r="I2593" s="175"/>
      <c r="J2593" s="202"/>
      <c r="K2593" s="198"/>
    </row>
    <row r="2594" spans="3:11" ht="15" customHeight="1" x14ac:dyDescent="0.25">
      <c r="C2594" s="175"/>
      <c r="E2594" s="175"/>
      <c r="H2594" s="175"/>
      <c r="I2594" s="175"/>
      <c r="J2594" s="202"/>
      <c r="K2594" s="198"/>
    </row>
    <row r="2595" spans="3:11" ht="15" customHeight="1" x14ac:dyDescent="0.25">
      <c r="C2595" s="175"/>
      <c r="E2595" s="175"/>
      <c r="H2595" s="175"/>
      <c r="I2595" s="175"/>
      <c r="J2595" s="202"/>
      <c r="K2595" s="198"/>
    </row>
    <row r="2596" spans="3:11" ht="15" customHeight="1" x14ac:dyDescent="0.25">
      <c r="C2596" s="175"/>
      <c r="E2596" s="175"/>
      <c r="H2596" s="175"/>
      <c r="I2596" s="175"/>
      <c r="J2596" s="202"/>
      <c r="K2596" s="198"/>
    </row>
    <row r="2597" spans="3:11" ht="15" customHeight="1" x14ac:dyDescent="0.25">
      <c r="C2597" s="175"/>
      <c r="E2597" s="175"/>
      <c r="H2597" s="175"/>
      <c r="I2597" s="175"/>
      <c r="J2597" s="202"/>
      <c r="K2597" s="198"/>
    </row>
    <row r="2598" spans="3:11" ht="15" customHeight="1" x14ac:dyDescent="0.25">
      <c r="C2598" s="175"/>
      <c r="E2598" s="175"/>
      <c r="H2598" s="175"/>
      <c r="I2598" s="175"/>
      <c r="J2598" s="202"/>
      <c r="K2598" s="198"/>
    </row>
    <row r="2599" spans="3:11" ht="15" customHeight="1" x14ac:dyDescent="0.25">
      <c r="C2599" s="175"/>
      <c r="E2599" s="175"/>
      <c r="H2599" s="175"/>
      <c r="I2599" s="175"/>
      <c r="J2599" s="202"/>
      <c r="K2599" s="198"/>
    </row>
    <row r="2600" spans="3:11" ht="15" customHeight="1" x14ac:dyDescent="0.25">
      <c r="C2600" s="175"/>
      <c r="E2600" s="175"/>
      <c r="H2600" s="175"/>
      <c r="I2600" s="175"/>
      <c r="J2600" s="202"/>
      <c r="K2600" s="198"/>
    </row>
    <row r="2601" spans="3:11" ht="15" customHeight="1" x14ac:dyDescent="0.25">
      <c r="C2601" s="175"/>
      <c r="E2601" s="175"/>
      <c r="H2601" s="175"/>
      <c r="I2601" s="175"/>
      <c r="J2601" s="202"/>
      <c r="K2601" s="198"/>
    </row>
    <row r="2602" spans="3:11" ht="15" customHeight="1" x14ac:dyDescent="0.25">
      <c r="C2602" s="175"/>
      <c r="E2602" s="175"/>
      <c r="H2602" s="175"/>
      <c r="I2602" s="175"/>
      <c r="J2602" s="202"/>
      <c r="K2602" s="198"/>
    </row>
    <row r="2603" spans="3:11" ht="15" customHeight="1" x14ac:dyDescent="0.25">
      <c r="C2603" s="175"/>
      <c r="E2603" s="175"/>
      <c r="H2603" s="175"/>
      <c r="I2603" s="175"/>
      <c r="J2603" s="202"/>
      <c r="K2603" s="198"/>
    </row>
    <row r="2604" spans="3:11" ht="15" customHeight="1" x14ac:dyDescent="0.25">
      <c r="C2604" s="175"/>
      <c r="E2604" s="175"/>
      <c r="H2604" s="175"/>
      <c r="I2604" s="175"/>
      <c r="J2604" s="202"/>
      <c r="K2604" s="198"/>
    </row>
    <row r="2605" spans="3:11" ht="15" customHeight="1" x14ac:dyDescent="0.25">
      <c r="C2605" s="175"/>
      <c r="E2605" s="175"/>
      <c r="H2605" s="175"/>
      <c r="I2605" s="175"/>
      <c r="J2605" s="202"/>
      <c r="K2605" s="198"/>
    </row>
    <row r="2606" spans="3:11" ht="15" customHeight="1" x14ac:dyDescent="0.25">
      <c r="C2606" s="175"/>
      <c r="E2606" s="175"/>
      <c r="H2606" s="175"/>
      <c r="I2606" s="175"/>
      <c r="J2606" s="202"/>
      <c r="K2606" s="198"/>
    </row>
    <row r="2607" spans="3:11" ht="15" customHeight="1" x14ac:dyDescent="0.25">
      <c r="C2607" s="175"/>
      <c r="E2607" s="175"/>
      <c r="H2607" s="175"/>
      <c r="I2607" s="175"/>
      <c r="J2607" s="202"/>
      <c r="K2607" s="198"/>
    </row>
    <row r="2608" spans="3:11" ht="15" customHeight="1" x14ac:dyDescent="0.25">
      <c r="C2608" s="175"/>
      <c r="E2608" s="175"/>
      <c r="H2608" s="175"/>
      <c r="I2608" s="175"/>
      <c r="J2608" s="202"/>
      <c r="K2608" s="198"/>
    </row>
    <row r="2609" spans="3:11" ht="15" customHeight="1" x14ac:dyDescent="0.25">
      <c r="C2609" s="175"/>
      <c r="E2609" s="175"/>
      <c r="H2609" s="175"/>
      <c r="I2609" s="175"/>
      <c r="J2609" s="202"/>
      <c r="K2609" s="198"/>
    </row>
    <row r="2610" spans="3:11" ht="15" customHeight="1" x14ac:dyDescent="0.25">
      <c r="C2610" s="175"/>
      <c r="E2610" s="175"/>
      <c r="H2610" s="175"/>
      <c r="I2610" s="175"/>
      <c r="J2610" s="202"/>
      <c r="K2610" s="198"/>
    </row>
    <row r="2611" spans="3:11" ht="15" customHeight="1" x14ac:dyDescent="0.25">
      <c r="C2611" s="175"/>
      <c r="E2611" s="175"/>
      <c r="H2611" s="175"/>
      <c r="I2611" s="175"/>
      <c r="J2611" s="202"/>
      <c r="K2611" s="198"/>
    </row>
    <row r="2612" spans="3:11" ht="15" customHeight="1" x14ac:dyDescent="0.25">
      <c r="C2612" s="175"/>
      <c r="E2612" s="175"/>
      <c r="H2612" s="175"/>
      <c r="I2612" s="175"/>
      <c r="J2612" s="202"/>
      <c r="K2612" s="198"/>
    </row>
    <row r="2613" spans="3:11" ht="15" customHeight="1" x14ac:dyDescent="0.25">
      <c r="C2613" s="175"/>
      <c r="E2613" s="175"/>
      <c r="H2613" s="175"/>
      <c r="I2613" s="175"/>
      <c r="J2613" s="202"/>
      <c r="K2613" s="198"/>
    </row>
    <row r="2614" spans="3:11" ht="15" customHeight="1" x14ac:dyDescent="0.25">
      <c r="C2614" s="175"/>
      <c r="E2614" s="175"/>
      <c r="H2614" s="175"/>
      <c r="I2614" s="175"/>
      <c r="J2614" s="202"/>
      <c r="K2614" s="198"/>
    </row>
    <row r="2615" spans="3:11" ht="15" customHeight="1" x14ac:dyDescent="0.25">
      <c r="C2615" s="175"/>
      <c r="E2615" s="175"/>
      <c r="H2615" s="175"/>
      <c r="I2615" s="175"/>
      <c r="J2615" s="202"/>
      <c r="K2615" s="198"/>
    </row>
    <row r="2616" spans="3:11" ht="15" customHeight="1" x14ac:dyDescent="0.25">
      <c r="C2616" s="175"/>
      <c r="E2616" s="175"/>
      <c r="H2616" s="175"/>
      <c r="I2616" s="175"/>
      <c r="J2616" s="202"/>
      <c r="K2616" s="198"/>
    </row>
    <row r="2617" spans="3:11" ht="15" customHeight="1" x14ac:dyDescent="0.25">
      <c r="C2617" s="175"/>
      <c r="E2617" s="175"/>
      <c r="H2617" s="175"/>
      <c r="I2617" s="175"/>
      <c r="J2617" s="202"/>
      <c r="K2617" s="198"/>
    </row>
    <row r="2618" spans="3:11" ht="15" customHeight="1" x14ac:dyDescent="0.25">
      <c r="C2618" s="175"/>
      <c r="E2618" s="175"/>
      <c r="H2618" s="175"/>
      <c r="I2618" s="175"/>
      <c r="J2618" s="202"/>
      <c r="K2618" s="198"/>
    </row>
    <row r="2619" spans="3:11" ht="15" customHeight="1" x14ac:dyDescent="0.25">
      <c r="C2619" s="175"/>
      <c r="E2619" s="175"/>
      <c r="H2619" s="175"/>
      <c r="I2619" s="175"/>
      <c r="J2619" s="202"/>
      <c r="K2619" s="198"/>
    </row>
    <row r="2620" spans="3:11" ht="15" customHeight="1" x14ac:dyDescent="0.25">
      <c r="C2620" s="175"/>
      <c r="E2620" s="175"/>
      <c r="H2620" s="175"/>
      <c r="I2620" s="175"/>
      <c r="J2620" s="202"/>
      <c r="K2620" s="198"/>
    </row>
    <row r="2621" spans="3:11" ht="15" customHeight="1" x14ac:dyDescent="0.25">
      <c r="C2621" s="175"/>
      <c r="E2621" s="175"/>
      <c r="H2621" s="175"/>
      <c r="I2621" s="175"/>
      <c r="J2621" s="202"/>
      <c r="K2621" s="198"/>
    </row>
    <row r="2622" spans="3:11" ht="15" customHeight="1" x14ac:dyDescent="0.25">
      <c r="C2622" s="175"/>
      <c r="E2622" s="175"/>
      <c r="H2622" s="175"/>
      <c r="I2622" s="175"/>
      <c r="J2622" s="202"/>
      <c r="K2622" s="198"/>
    </row>
    <row r="2623" spans="3:11" ht="15" customHeight="1" x14ac:dyDescent="0.25">
      <c r="C2623" s="175"/>
      <c r="E2623" s="175"/>
      <c r="H2623" s="175"/>
      <c r="I2623" s="175"/>
      <c r="J2623" s="202"/>
      <c r="K2623" s="198"/>
    </row>
    <row r="2624" spans="3:11" ht="15" customHeight="1" x14ac:dyDescent="0.25">
      <c r="C2624" s="175"/>
      <c r="E2624" s="175"/>
      <c r="H2624" s="175"/>
      <c r="I2624" s="175"/>
      <c r="J2624" s="202"/>
      <c r="K2624" s="198"/>
    </row>
    <row r="2625" spans="3:11" ht="15" customHeight="1" x14ac:dyDescent="0.25">
      <c r="C2625" s="175"/>
      <c r="E2625" s="175"/>
      <c r="H2625" s="175"/>
      <c r="I2625" s="175"/>
      <c r="J2625" s="202"/>
      <c r="K2625" s="198"/>
    </row>
    <row r="2626" spans="3:11" ht="15" customHeight="1" x14ac:dyDescent="0.25">
      <c r="C2626" s="175"/>
      <c r="E2626" s="175"/>
      <c r="H2626" s="175"/>
      <c r="I2626" s="175"/>
      <c r="J2626" s="202"/>
      <c r="K2626" s="198"/>
    </row>
    <row r="2627" spans="3:11" ht="15" customHeight="1" x14ac:dyDescent="0.25">
      <c r="C2627" s="175"/>
      <c r="E2627" s="175"/>
      <c r="H2627" s="175"/>
      <c r="I2627" s="175"/>
      <c r="J2627" s="202"/>
      <c r="K2627" s="198"/>
    </row>
    <row r="2628" spans="3:11" ht="15" customHeight="1" x14ac:dyDescent="0.25">
      <c r="C2628" s="175"/>
      <c r="E2628" s="175"/>
      <c r="H2628" s="175"/>
      <c r="I2628" s="175"/>
      <c r="J2628" s="202"/>
      <c r="K2628" s="198"/>
    </row>
    <row r="2629" spans="3:11" ht="15" customHeight="1" x14ac:dyDescent="0.25">
      <c r="C2629" s="175"/>
      <c r="E2629" s="175"/>
      <c r="H2629" s="175"/>
      <c r="I2629" s="175"/>
      <c r="J2629" s="202"/>
      <c r="K2629" s="198"/>
    </row>
    <row r="2630" spans="3:11" ht="15" customHeight="1" x14ac:dyDescent="0.25">
      <c r="C2630" s="175"/>
      <c r="E2630" s="175"/>
      <c r="H2630" s="175"/>
      <c r="I2630" s="175"/>
      <c r="J2630" s="202"/>
      <c r="K2630" s="198"/>
    </row>
    <row r="2631" spans="3:11" ht="15" customHeight="1" x14ac:dyDescent="0.25">
      <c r="C2631" s="175"/>
      <c r="E2631" s="175"/>
      <c r="H2631" s="175"/>
      <c r="I2631" s="175"/>
      <c r="J2631" s="202"/>
      <c r="K2631" s="198"/>
    </row>
    <row r="2632" spans="3:11" ht="15" customHeight="1" x14ac:dyDescent="0.25">
      <c r="C2632" s="175"/>
      <c r="E2632" s="175"/>
      <c r="H2632" s="175"/>
      <c r="I2632" s="175"/>
      <c r="J2632" s="202"/>
      <c r="K2632" s="198"/>
    </row>
    <row r="2633" spans="3:11" ht="15" customHeight="1" x14ac:dyDescent="0.25">
      <c r="C2633" s="175"/>
      <c r="E2633" s="175"/>
      <c r="H2633" s="175"/>
      <c r="I2633" s="175"/>
      <c r="J2633" s="202"/>
      <c r="K2633" s="198"/>
    </row>
    <row r="2634" spans="3:11" ht="15" customHeight="1" x14ac:dyDescent="0.25">
      <c r="C2634" s="175"/>
      <c r="E2634" s="175"/>
      <c r="H2634" s="175"/>
      <c r="I2634" s="175"/>
      <c r="J2634" s="202"/>
      <c r="K2634" s="198"/>
    </row>
    <row r="2635" spans="3:11" ht="15" customHeight="1" x14ac:dyDescent="0.25">
      <c r="C2635" s="175"/>
      <c r="E2635" s="175"/>
      <c r="H2635" s="175"/>
      <c r="I2635" s="175"/>
      <c r="J2635" s="202"/>
      <c r="K2635" s="198"/>
    </row>
    <row r="2636" spans="3:11" ht="15" customHeight="1" x14ac:dyDescent="0.25">
      <c r="C2636" s="175"/>
      <c r="E2636" s="175"/>
      <c r="H2636" s="175"/>
      <c r="I2636" s="175"/>
      <c r="J2636" s="202"/>
      <c r="K2636" s="198"/>
    </row>
    <row r="2637" spans="3:11" ht="15" customHeight="1" x14ac:dyDescent="0.25">
      <c r="C2637" s="175"/>
      <c r="E2637" s="175"/>
      <c r="H2637" s="175"/>
      <c r="I2637" s="175"/>
      <c r="J2637" s="202"/>
      <c r="K2637" s="198"/>
    </row>
    <row r="2638" spans="3:11" ht="15" customHeight="1" x14ac:dyDescent="0.25">
      <c r="C2638" s="175"/>
      <c r="E2638" s="175"/>
      <c r="H2638" s="175"/>
      <c r="I2638" s="175"/>
      <c r="J2638" s="202"/>
      <c r="K2638" s="198"/>
    </row>
    <row r="2639" spans="3:11" ht="15" customHeight="1" x14ac:dyDescent="0.25">
      <c r="C2639" s="175"/>
      <c r="E2639" s="175"/>
      <c r="H2639" s="175"/>
      <c r="I2639" s="175"/>
      <c r="J2639" s="202"/>
      <c r="K2639" s="198"/>
    </row>
    <row r="2640" spans="3:11" ht="15" customHeight="1" x14ac:dyDescent="0.25">
      <c r="C2640" s="175"/>
      <c r="E2640" s="175"/>
      <c r="H2640" s="175"/>
      <c r="I2640" s="175"/>
      <c r="J2640" s="202"/>
      <c r="K2640" s="198"/>
    </row>
    <row r="2641" spans="3:11" ht="15" customHeight="1" x14ac:dyDescent="0.25">
      <c r="C2641" s="175"/>
      <c r="E2641" s="175"/>
      <c r="H2641" s="175"/>
      <c r="I2641" s="175"/>
      <c r="J2641" s="202"/>
      <c r="K2641" s="198"/>
    </row>
    <row r="2642" spans="3:11" ht="15" customHeight="1" x14ac:dyDescent="0.25">
      <c r="C2642" s="175"/>
      <c r="E2642" s="175"/>
      <c r="H2642" s="175"/>
      <c r="I2642" s="175"/>
      <c r="J2642" s="202"/>
      <c r="K2642" s="198"/>
    </row>
    <row r="2643" spans="3:11" ht="15" customHeight="1" x14ac:dyDescent="0.25">
      <c r="C2643" s="175"/>
      <c r="E2643" s="175"/>
      <c r="H2643" s="175"/>
      <c r="I2643" s="175"/>
      <c r="J2643" s="202"/>
      <c r="K2643" s="198"/>
    </row>
    <row r="2644" spans="3:11" ht="15" customHeight="1" x14ac:dyDescent="0.25">
      <c r="C2644" s="175"/>
      <c r="E2644" s="175"/>
      <c r="H2644" s="175"/>
      <c r="I2644" s="175"/>
      <c r="J2644" s="202"/>
      <c r="K2644" s="198"/>
    </row>
    <row r="2645" spans="3:11" ht="15" customHeight="1" x14ac:dyDescent="0.25">
      <c r="C2645" s="175"/>
      <c r="E2645" s="175"/>
      <c r="H2645" s="175"/>
      <c r="I2645" s="175"/>
      <c r="J2645" s="202"/>
      <c r="K2645" s="198"/>
    </row>
    <row r="2646" spans="3:11" ht="15" customHeight="1" x14ac:dyDescent="0.25">
      <c r="C2646" s="175"/>
      <c r="E2646" s="175"/>
      <c r="H2646" s="175"/>
      <c r="I2646" s="175"/>
      <c r="J2646" s="202"/>
      <c r="K2646" s="198"/>
    </row>
    <row r="2647" spans="3:11" ht="15" customHeight="1" x14ac:dyDescent="0.25">
      <c r="C2647" s="175"/>
      <c r="E2647" s="175"/>
      <c r="H2647" s="175"/>
      <c r="I2647" s="175"/>
      <c r="J2647" s="202"/>
      <c r="K2647" s="198"/>
    </row>
    <row r="2648" spans="3:11" ht="15" customHeight="1" x14ac:dyDescent="0.25">
      <c r="C2648" s="175"/>
      <c r="E2648" s="175"/>
      <c r="H2648" s="175"/>
      <c r="I2648" s="175"/>
      <c r="J2648" s="202"/>
      <c r="K2648" s="198"/>
    </row>
    <row r="2649" spans="3:11" ht="15" customHeight="1" x14ac:dyDescent="0.25">
      <c r="C2649" s="175"/>
      <c r="E2649" s="175"/>
      <c r="H2649" s="175"/>
      <c r="I2649" s="175"/>
      <c r="J2649" s="202"/>
      <c r="K2649" s="198"/>
    </row>
    <row r="2650" spans="3:11" ht="15" customHeight="1" x14ac:dyDescent="0.25">
      <c r="C2650" s="175"/>
      <c r="E2650" s="175"/>
      <c r="H2650" s="175"/>
      <c r="I2650" s="175"/>
      <c r="J2650" s="202"/>
      <c r="K2650" s="198"/>
    </row>
    <row r="2651" spans="3:11" ht="15" customHeight="1" x14ac:dyDescent="0.25">
      <c r="C2651" s="175"/>
      <c r="E2651" s="175"/>
      <c r="H2651" s="175"/>
      <c r="I2651" s="175"/>
      <c r="J2651" s="202"/>
      <c r="K2651" s="198"/>
    </row>
    <row r="2652" spans="3:11" ht="15" customHeight="1" x14ac:dyDescent="0.25">
      <c r="C2652" s="175"/>
      <c r="E2652" s="175"/>
      <c r="H2652" s="175"/>
      <c r="I2652" s="175"/>
      <c r="J2652" s="202"/>
      <c r="K2652" s="198"/>
    </row>
    <row r="2653" spans="3:11" ht="15" customHeight="1" x14ac:dyDescent="0.25">
      <c r="C2653" s="175"/>
      <c r="E2653" s="175"/>
      <c r="H2653" s="175"/>
      <c r="I2653" s="175"/>
      <c r="J2653" s="202"/>
      <c r="K2653" s="198"/>
    </row>
    <row r="2654" spans="3:11" ht="15" customHeight="1" x14ac:dyDescent="0.25">
      <c r="C2654" s="175"/>
      <c r="E2654" s="175"/>
      <c r="H2654" s="175"/>
      <c r="I2654" s="175"/>
      <c r="J2654" s="202"/>
      <c r="K2654" s="198"/>
    </row>
    <row r="2655" spans="3:11" ht="15" customHeight="1" x14ac:dyDescent="0.25">
      <c r="C2655" s="175"/>
      <c r="E2655" s="175"/>
      <c r="H2655" s="175"/>
      <c r="I2655" s="175"/>
      <c r="J2655" s="202"/>
      <c r="K2655" s="198"/>
    </row>
    <row r="2656" spans="3:11" ht="15" customHeight="1" x14ac:dyDescent="0.25">
      <c r="C2656" s="175"/>
      <c r="E2656" s="175"/>
      <c r="H2656" s="175"/>
      <c r="I2656" s="175"/>
      <c r="J2656" s="202"/>
      <c r="K2656" s="198"/>
    </row>
    <row r="2657" spans="3:11" ht="15" customHeight="1" x14ac:dyDescent="0.25">
      <c r="C2657" s="175"/>
      <c r="E2657" s="175"/>
      <c r="H2657" s="175"/>
      <c r="I2657" s="175"/>
      <c r="J2657" s="202"/>
      <c r="K2657" s="198"/>
    </row>
    <row r="2658" spans="3:11" ht="15" customHeight="1" x14ac:dyDescent="0.25">
      <c r="C2658" s="175"/>
      <c r="E2658" s="175"/>
      <c r="H2658" s="175"/>
      <c r="I2658" s="175"/>
      <c r="J2658" s="202"/>
      <c r="K2658" s="198"/>
    </row>
    <row r="2659" spans="3:11" ht="15" customHeight="1" x14ac:dyDescent="0.25">
      <c r="C2659" s="175"/>
      <c r="E2659" s="175"/>
      <c r="H2659" s="175"/>
      <c r="I2659" s="175"/>
      <c r="J2659" s="202"/>
      <c r="K2659" s="198"/>
    </row>
    <row r="2660" spans="3:11" ht="15" customHeight="1" x14ac:dyDescent="0.25">
      <c r="C2660" s="175"/>
      <c r="E2660" s="175"/>
      <c r="H2660" s="175"/>
      <c r="I2660" s="175"/>
      <c r="J2660" s="202"/>
      <c r="K2660" s="198"/>
    </row>
    <row r="2661" spans="3:11" ht="15" customHeight="1" x14ac:dyDescent="0.25">
      <c r="C2661" s="175"/>
      <c r="E2661" s="175"/>
      <c r="H2661" s="175"/>
      <c r="I2661" s="175"/>
      <c r="J2661" s="202"/>
      <c r="K2661" s="198"/>
    </row>
    <row r="2662" spans="3:11" ht="15" customHeight="1" x14ac:dyDescent="0.25">
      <c r="C2662" s="175"/>
      <c r="E2662" s="175"/>
      <c r="H2662" s="175"/>
      <c r="I2662" s="175"/>
      <c r="J2662" s="202"/>
      <c r="K2662" s="198"/>
    </row>
    <row r="2663" spans="3:11" ht="15" customHeight="1" x14ac:dyDescent="0.25">
      <c r="C2663" s="175"/>
      <c r="E2663" s="175"/>
      <c r="H2663" s="175"/>
      <c r="I2663" s="175"/>
      <c r="J2663" s="202"/>
      <c r="K2663" s="198"/>
    </row>
    <row r="2664" spans="3:11" ht="15" customHeight="1" x14ac:dyDescent="0.25">
      <c r="C2664" s="175"/>
      <c r="E2664" s="175"/>
      <c r="H2664" s="175"/>
      <c r="I2664" s="175"/>
      <c r="J2664" s="202"/>
      <c r="K2664" s="198"/>
    </row>
    <row r="2665" spans="3:11" ht="15" customHeight="1" x14ac:dyDescent="0.25">
      <c r="C2665" s="175"/>
      <c r="E2665" s="175"/>
      <c r="H2665" s="175"/>
      <c r="I2665" s="175"/>
      <c r="J2665" s="202"/>
      <c r="K2665" s="198"/>
    </row>
    <row r="2666" spans="3:11" ht="15" customHeight="1" x14ac:dyDescent="0.25">
      <c r="C2666" s="175"/>
      <c r="E2666" s="175"/>
      <c r="H2666" s="175"/>
      <c r="I2666" s="175"/>
      <c r="J2666" s="202"/>
      <c r="K2666" s="198"/>
    </row>
    <row r="2667" spans="3:11" ht="15" customHeight="1" x14ac:dyDescent="0.25">
      <c r="C2667" s="175"/>
      <c r="E2667" s="175"/>
      <c r="H2667" s="175"/>
      <c r="I2667" s="175"/>
      <c r="J2667" s="202"/>
      <c r="K2667" s="198"/>
    </row>
    <row r="2668" spans="3:11" ht="15" customHeight="1" x14ac:dyDescent="0.25">
      <c r="C2668" s="175"/>
      <c r="E2668" s="175"/>
      <c r="H2668" s="175"/>
      <c r="I2668" s="175"/>
      <c r="J2668" s="202"/>
      <c r="K2668" s="198"/>
    </row>
    <row r="2669" spans="3:11" ht="15" customHeight="1" x14ac:dyDescent="0.25">
      <c r="C2669" s="175"/>
      <c r="E2669" s="175"/>
      <c r="H2669" s="175"/>
      <c r="I2669" s="175"/>
      <c r="J2669" s="202"/>
      <c r="K2669" s="198"/>
    </row>
    <row r="2670" spans="3:11" ht="15" customHeight="1" x14ac:dyDescent="0.25">
      <c r="C2670" s="175"/>
      <c r="E2670" s="175"/>
      <c r="H2670" s="175"/>
      <c r="I2670" s="175"/>
      <c r="J2670" s="202"/>
      <c r="K2670" s="198"/>
    </row>
    <row r="2671" spans="3:11" ht="15" customHeight="1" x14ac:dyDescent="0.25">
      <c r="C2671" s="175"/>
      <c r="E2671" s="175"/>
      <c r="H2671" s="175"/>
      <c r="I2671" s="175"/>
      <c r="J2671" s="202"/>
      <c r="K2671" s="198"/>
    </row>
    <row r="2672" spans="3:11" ht="15" customHeight="1" x14ac:dyDescent="0.25">
      <c r="C2672" s="175"/>
      <c r="E2672" s="175"/>
      <c r="H2672" s="175"/>
      <c r="I2672" s="175"/>
      <c r="J2672" s="202"/>
      <c r="K2672" s="198"/>
    </row>
    <row r="2673" spans="3:11" ht="15" customHeight="1" x14ac:dyDescent="0.25">
      <c r="C2673" s="175"/>
      <c r="E2673" s="175"/>
      <c r="H2673" s="175"/>
      <c r="I2673" s="175"/>
      <c r="J2673" s="202"/>
      <c r="K2673" s="198"/>
    </row>
    <row r="2674" spans="3:11" ht="15" customHeight="1" x14ac:dyDescent="0.25">
      <c r="C2674" s="175"/>
      <c r="E2674" s="175"/>
      <c r="H2674" s="175"/>
      <c r="I2674" s="175"/>
      <c r="J2674" s="202"/>
      <c r="K2674" s="198"/>
    </row>
    <row r="2675" spans="3:11" ht="15" customHeight="1" x14ac:dyDescent="0.25">
      <c r="C2675" s="175"/>
      <c r="E2675" s="175"/>
      <c r="H2675" s="175"/>
      <c r="I2675" s="175"/>
      <c r="J2675" s="202"/>
      <c r="K2675" s="198"/>
    </row>
    <row r="2676" spans="3:11" ht="15" customHeight="1" x14ac:dyDescent="0.25">
      <c r="C2676" s="175"/>
      <c r="E2676" s="175"/>
      <c r="H2676" s="175"/>
      <c r="I2676" s="175"/>
      <c r="J2676" s="202"/>
      <c r="K2676" s="198"/>
    </row>
    <row r="2677" spans="3:11" ht="15" customHeight="1" x14ac:dyDescent="0.25">
      <c r="C2677" s="175"/>
      <c r="E2677" s="175"/>
      <c r="H2677" s="175"/>
      <c r="I2677" s="175"/>
      <c r="J2677" s="202"/>
      <c r="K2677" s="198"/>
    </row>
    <row r="2678" spans="3:11" ht="15" customHeight="1" x14ac:dyDescent="0.25">
      <c r="C2678" s="175"/>
      <c r="E2678" s="175"/>
      <c r="H2678" s="175"/>
      <c r="I2678" s="175"/>
      <c r="J2678" s="202"/>
      <c r="K2678" s="198"/>
    </row>
    <row r="2679" spans="3:11" ht="15" customHeight="1" x14ac:dyDescent="0.25">
      <c r="C2679" s="175"/>
      <c r="E2679" s="175"/>
      <c r="H2679" s="175"/>
      <c r="I2679" s="175"/>
      <c r="J2679" s="202"/>
      <c r="K2679" s="198"/>
    </row>
    <row r="2680" spans="3:11" ht="15" customHeight="1" x14ac:dyDescent="0.25">
      <c r="C2680" s="175"/>
      <c r="E2680" s="175"/>
      <c r="H2680" s="175"/>
      <c r="I2680" s="175"/>
      <c r="J2680" s="202"/>
      <c r="K2680" s="198"/>
    </row>
    <row r="2681" spans="3:11" ht="15" customHeight="1" x14ac:dyDescent="0.25">
      <c r="C2681" s="175"/>
      <c r="E2681" s="175"/>
      <c r="H2681" s="175"/>
      <c r="I2681" s="175"/>
      <c r="J2681" s="202"/>
      <c r="K2681" s="198"/>
    </row>
    <row r="2682" spans="3:11" ht="15" customHeight="1" x14ac:dyDescent="0.25">
      <c r="C2682" s="175"/>
      <c r="E2682" s="175"/>
      <c r="H2682" s="175"/>
      <c r="I2682" s="175"/>
      <c r="J2682" s="202"/>
      <c r="K2682" s="198"/>
    </row>
    <row r="2683" spans="3:11" ht="15" customHeight="1" x14ac:dyDescent="0.25">
      <c r="C2683" s="175"/>
      <c r="E2683" s="175"/>
      <c r="H2683" s="175"/>
      <c r="I2683" s="175"/>
      <c r="J2683" s="202"/>
      <c r="K2683" s="198"/>
    </row>
    <row r="2684" spans="3:11" ht="15" customHeight="1" x14ac:dyDescent="0.25">
      <c r="C2684" s="175"/>
      <c r="E2684" s="175"/>
      <c r="H2684" s="175"/>
      <c r="I2684" s="175"/>
      <c r="J2684" s="202"/>
      <c r="K2684" s="198"/>
    </row>
    <row r="2685" spans="3:11" ht="15" customHeight="1" x14ac:dyDescent="0.25">
      <c r="C2685" s="175"/>
      <c r="E2685" s="175"/>
      <c r="H2685" s="175"/>
      <c r="I2685" s="175"/>
      <c r="J2685" s="202"/>
      <c r="K2685" s="198"/>
    </row>
    <row r="2686" spans="3:11" ht="15" customHeight="1" x14ac:dyDescent="0.25">
      <c r="C2686" s="175"/>
      <c r="E2686" s="175"/>
      <c r="H2686" s="175"/>
      <c r="I2686" s="175"/>
      <c r="J2686" s="202"/>
      <c r="K2686" s="198"/>
    </row>
    <row r="2687" spans="3:11" ht="15" customHeight="1" x14ac:dyDescent="0.25">
      <c r="C2687" s="175"/>
      <c r="E2687" s="175"/>
      <c r="H2687" s="175"/>
      <c r="I2687" s="175"/>
      <c r="J2687" s="202"/>
      <c r="K2687" s="198"/>
    </row>
    <row r="2688" spans="3:11" ht="15" customHeight="1" x14ac:dyDescent="0.25">
      <c r="C2688" s="175"/>
      <c r="E2688" s="175"/>
      <c r="H2688" s="175"/>
      <c r="I2688" s="175"/>
      <c r="J2688" s="202"/>
      <c r="K2688" s="198"/>
    </row>
    <row r="2689" spans="3:11" ht="15" customHeight="1" x14ac:dyDescent="0.25">
      <c r="C2689" s="175"/>
      <c r="E2689" s="175"/>
      <c r="H2689" s="175"/>
      <c r="I2689" s="175"/>
      <c r="J2689" s="202"/>
      <c r="K2689" s="198"/>
    </row>
    <row r="2690" spans="3:11" ht="15" customHeight="1" x14ac:dyDescent="0.25">
      <c r="C2690" s="175"/>
      <c r="E2690" s="175"/>
      <c r="H2690" s="175"/>
      <c r="I2690" s="175"/>
      <c r="J2690" s="202"/>
      <c r="K2690" s="198"/>
    </row>
    <row r="2691" spans="3:11" ht="15" customHeight="1" x14ac:dyDescent="0.25">
      <c r="C2691" s="175"/>
      <c r="E2691" s="175"/>
      <c r="H2691" s="175"/>
      <c r="I2691" s="175"/>
      <c r="J2691" s="202"/>
      <c r="K2691" s="198"/>
    </row>
    <row r="2692" spans="3:11" ht="15" customHeight="1" x14ac:dyDescent="0.25">
      <c r="C2692" s="175"/>
      <c r="E2692" s="175"/>
      <c r="H2692" s="175"/>
      <c r="I2692" s="175"/>
      <c r="J2692" s="202"/>
      <c r="K2692" s="198"/>
    </row>
    <row r="2693" spans="3:11" ht="15" customHeight="1" x14ac:dyDescent="0.25">
      <c r="C2693" s="175"/>
      <c r="E2693" s="175"/>
      <c r="H2693" s="175"/>
      <c r="I2693" s="175"/>
      <c r="J2693" s="202"/>
      <c r="K2693" s="198"/>
    </row>
    <row r="2694" spans="3:11" ht="15" customHeight="1" x14ac:dyDescent="0.25">
      <c r="C2694" s="175"/>
      <c r="E2694" s="175"/>
      <c r="H2694" s="175"/>
      <c r="I2694" s="175"/>
      <c r="J2694" s="202"/>
      <c r="K2694" s="198"/>
    </row>
    <row r="2695" spans="3:11" ht="15" customHeight="1" x14ac:dyDescent="0.25">
      <c r="C2695" s="175"/>
      <c r="E2695" s="175"/>
      <c r="H2695" s="175"/>
      <c r="I2695" s="175"/>
      <c r="J2695" s="202"/>
      <c r="K2695" s="198"/>
    </row>
    <row r="2696" spans="3:11" ht="15" customHeight="1" x14ac:dyDescent="0.25">
      <c r="C2696" s="175"/>
      <c r="E2696" s="175"/>
      <c r="H2696" s="175"/>
      <c r="I2696" s="175"/>
      <c r="J2696" s="202"/>
      <c r="K2696" s="198"/>
    </row>
    <row r="2697" spans="3:11" ht="15" customHeight="1" x14ac:dyDescent="0.25">
      <c r="C2697" s="175"/>
      <c r="E2697" s="175"/>
      <c r="H2697" s="175"/>
      <c r="I2697" s="175"/>
      <c r="J2697" s="202"/>
      <c r="K2697" s="198"/>
    </row>
    <row r="2698" spans="3:11" ht="15" customHeight="1" x14ac:dyDescent="0.25">
      <c r="C2698" s="175"/>
      <c r="E2698" s="175"/>
      <c r="H2698" s="175"/>
      <c r="I2698" s="175"/>
      <c r="J2698" s="202"/>
      <c r="K2698" s="198"/>
    </row>
    <row r="2699" spans="3:11" ht="15" customHeight="1" x14ac:dyDescent="0.25">
      <c r="C2699" s="175"/>
      <c r="E2699" s="175"/>
      <c r="H2699" s="175"/>
      <c r="I2699" s="175"/>
      <c r="J2699" s="202"/>
      <c r="K2699" s="198"/>
    </row>
    <row r="2700" spans="3:11" ht="15" customHeight="1" x14ac:dyDescent="0.25">
      <c r="C2700" s="175"/>
      <c r="E2700" s="175"/>
      <c r="H2700" s="175"/>
      <c r="I2700" s="175"/>
      <c r="J2700" s="202"/>
      <c r="K2700" s="198"/>
    </row>
    <row r="2701" spans="3:11" ht="15" customHeight="1" x14ac:dyDescent="0.25">
      <c r="C2701" s="175"/>
      <c r="E2701" s="175"/>
      <c r="H2701" s="175"/>
      <c r="I2701" s="175"/>
      <c r="J2701" s="202"/>
      <c r="K2701" s="198"/>
    </row>
    <row r="2702" spans="3:11" ht="15" customHeight="1" x14ac:dyDescent="0.25">
      <c r="C2702" s="175"/>
      <c r="E2702" s="175"/>
      <c r="H2702" s="175"/>
      <c r="I2702" s="175"/>
      <c r="J2702" s="202"/>
      <c r="K2702" s="198"/>
    </row>
    <row r="2703" spans="3:11" ht="15" customHeight="1" x14ac:dyDescent="0.25">
      <c r="C2703" s="175"/>
      <c r="E2703" s="175"/>
      <c r="H2703" s="175"/>
      <c r="I2703" s="175"/>
      <c r="J2703" s="202"/>
      <c r="K2703" s="198"/>
    </row>
    <row r="2704" spans="3:11" ht="15" customHeight="1" x14ac:dyDescent="0.25">
      <c r="C2704" s="175"/>
      <c r="E2704" s="175"/>
      <c r="H2704" s="175"/>
      <c r="I2704" s="175"/>
      <c r="J2704" s="202"/>
      <c r="K2704" s="198"/>
    </row>
    <row r="2705" spans="3:11" ht="15" customHeight="1" x14ac:dyDescent="0.25">
      <c r="C2705" s="175"/>
      <c r="E2705" s="175"/>
      <c r="H2705" s="175"/>
      <c r="I2705" s="175"/>
      <c r="J2705" s="202"/>
      <c r="K2705" s="198"/>
    </row>
    <row r="2706" spans="3:11" ht="15" customHeight="1" x14ac:dyDescent="0.25">
      <c r="C2706" s="175"/>
      <c r="E2706" s="175"/>
      <c r="H2706" s="175"/>
      <c r="I2706" s="175"/>
      <c r="J2706" s="202"/>
      <c r="K2706" s="198"/>
    </row>
    <row r="2707" spans="3:11" ht="15" customHeight="1" x14ac:dyDescent="0.25">
      <c r="C2707" s="175"/>
      <c r="E2707" s="175"/>
      <c r="H2707" s="175"/>
      <c r="I2707" s="175"/>
      <c r="J2707" s="202"/>
      <c r="K2707" s="198"/>
    </row>
    <row r="2708" spans="3:11" ht="15" customHeight="1" x14ac:dyDescent="0.25">
      <c r="C2708" s="175"/>
      <c r="E2708" s="175"/>
      <c r="H2708" s="175"/>
      <c r="I2708" s="175"/>
      <c r="J2708" s="202"/>
      <c r="K2708" s="198"/>
    </row>
    <row r="2709" spans="3:11" ht="15" customHeight="1" x14ac:dyDescent="0.25">
      <c r="C2709" s="175"/>
      <c r="E2709" s="175"/>
      <c r="H2709" s="175"/>
      <c r="I2709" s="175"/>
      <c r="J2709" s="202"/>
      <c r="K2709" s="198"/>
    </row>
    <row r="2710" spans="3:11" ht="15" customHeight="1" x14ac:dyDescent="0.25">
      <c r="C2710" s="175"/>
      <c r="E2710" s="175"/>
      <c r="H2710" s="175"/>
      <c r="I2710" s="175"/>
      <c r="J2710" s="202"/>
      <c r="K2710" s="198"/>
    </row>
    <row r="2711" spans="3:11" ht="15" customHeight="1" x14ac:dyDescent="0.25">
      <c r="C2711" s="175"/>
      <c r="E2711" s="175"/>
      <c r="H2711" s="175"/>
      <c r="I2711" s="175"/>
      <c r="J2711" s="202"/>
      <c r="K2711" s="198"/>
    </row>
    <row r="2712" spans="3:11" ht="15" customHeight="1" x14ac:dyDescent="0.25">
      <c r="C2712" s="175"/>
      <c r="E2712" s="175"/>
      <c r="H2712" s="175"/>
      <c r="I2712" s="175"/>
      <c r="J2712" s="202"/>
      <c r="K2712" s="198"/>
    </row>
    <row r="2713" spans="3:11" ht="15" customHeight="1" x14ac:dyDescent="0.25">
      <c r="C2713" s="175"/>
      <c r="E2713" s="175"/>
      <c r="H2713" s="175"/>
      <c r="I2713" s="175"/>
      <c r="J2713" s="202"/>
      <c r="K2713" s="198"/>
    </row>
    <row r="2714" spans="3:11" ht="15" customHeight="1" x14ac:dyDescent="0.25">
      <c r="C2714" s="175"/>
      <c r="E2714" s="175"/>
      <c r="H2714" s="175"/>
      <c r="I2714" s="175"/>
      <c r="J2714" s="202"/>
      <c r="K2714" s="198"/>
    </row>
    <row r="2715" spans="3:11" ht="15" customHeight="1" x14ac:dyDescent="0.25">
      <c r="C2715" s="175"/>
      <c r="E2715" s="175"/>
      <c r="H2715" s="175"/>
      <c r="I2715" s="175"/>
      <c r="J2715" s="202"/>
      <c r="K2715" s="198"/>
    </row>
    <row r="2716" spans="3:11" ht="15" customHeight="1" x14ac:dyDescent="0.25">
      <c r="C2716" s="175"/>
      <c r="E2716" s="175"/>
      <c r="H2716" s="175"/>
      <c r="I2716" s="175"/>
      <c r="J2716" s="202"/>
      <c r="K2716" s="198"/>
    </row>
    <row r="2717" spans="3:11" ht="15" customHeight="1" x14ac:dyDescent="0.25">
      <c r="C2717" s="175"/>
      <c r="E2717" s="175"/>
      <c r="H2717" s="175"/>
      <c r="I2717" s="175"/>
      <c r="J2717" s="202"/>
      <c r="K2717" s="198"/>
    </row>
    <row r="2718" spans="3:11" ht="15" customHeight="1" x14ac:dyDescent="0.25">
      <c r="C2718" s="175"/>
      <c r="E2718" s="175"/>
      <c r="H2718" s="175"/>
      <c r="I2718" s="175"/>
      <c r="J2718" s="202"/>
      <c r="K2718" s="198"/>
    </row>
    <row r="2719" spans="3:11" ht="15" customHeight="1" x14ac:dyDescent="0.25">
      <c r="C2719" s="175"/>
      <c r="E2719" s="175"/>
      <c r="H2719" s="175"/>
      <c r="I2719" s="175"/>
      <c r="J2719" s="202"/>
      <c r="K2719" s="198"/>
    </row>
    <row r="2720" spans="3:11" ht="15" customHeight="1" x14ac:dyDescent="0.25">
      <c r="C2720" s="175"/>
      <c r="E2720" s="175"/>
      <c r="H2720" s="175"/>
      <c r="I2720" s="175"/>
      <c r="J2720" s="202"/>
      <c r="K2720" s="198"/>
    </row>
    <row r="2721" spans="3:11" ht="15" customHeight="1" x14ac:dyDescent="0.25">
      <c r="C2721" s="175"/>
      <c r="E2721" s="175"/>
      <c r="H2721" s="175"/>
      <c r="I2721" s="175"/>
      <c r="J2721" s="202"/>
      <c r="K2721" s="198"/>
    </row>
    <row r="2722" spans="3:11" ht="15" customHeight="1" x14ac:dyDescent="0.25">
      <c r="C2722" s="175"/>
      <c r="E2722" s="175"/>
      <c r="H2722" s="175"/>
      <c r="I2722" s="175"/>
      <c r="J2722" s="202"/>
      <c r="K2722" s="198"/>
    </row>
    <row r="2723" spans="3:11" ht="15" customHeight="1" x14ac:dyDescent="0.25">
      <c r="C2723" s="175"/>
      <c r="E2723" s="175"/>
      <c r="H2723" s="175"/>
      <c r="I2723" s="175"/>
      <c r="J2723" s="202"/>
      <c r="K2723" s="198"/>
    </row>
    <row r="2724" spans="3:11" ht="15" customHeight="1" x14ac:dyDescent="0.25">
      <c r="C2724" s="175"/>
      <c r="E2724" s="175"/>
      <c r="H2724" s="175"/>
      <c r="I2724" s="175"/>
      <c r="J2724" s="202"/>
      <c r="K2724" s="198"/>
    </row>
    <row r="2725" spans="3:11" ht="15" customHeight="1" x14ac:dyDescent="0.25">
      <c r="C2725" s="175"/>
      <c r="E2725" s="175"/>
      <c r="H2725" s="175"/>
      <c r="I2725" s="175"/>
      <c r="J2725" s="202"/>
      <c r="K2725" s="198"/>
    </row>
    <row r="2726" spans="3:11" ht="15" customHeight="1" x14ac:dyDescent="0.25">
      <c r="C2726" s="175"/>
      <c r="E2726" s="175"/>
      <c r="H2726" s="175"/>
      <c r="I2726" s="175"/>
      <c r="J2726" s="202"/>
      <c r="K2726" s="198"/>
    </row>
    <row r="2727" spans="3:11" ht="15" customHeight="1" x14ac:dyDescent="0.25">
      <c r="C2727" s="175"/>
      <c r="E2727" s="175"/>
      <c r="H2727" s="175"/>
      <c r="I2727" s="175"/>
      <c r="J2727" s="202"/>
      <c r="K2727" s="198"/>
    </row>
    <row r="2728" spans="3:11" ht="15" customHeight="1" x14ac:dyDescent="0.25">
      <c r="C2728" s="175"/>
      <c r="E2728" s="175"/>
      <c r="H2728" s="175"/>
      <c r="I2728" s="175"/>
      <c r="J2728" s="202"/>
      <c r="K2728" s="198"/>
    </row>
    <row r="2729" spans="3:11" ht="15" customHeight="1" x14ac:dyDescent="0.25">
      <c r="C2729" s="175"/>
      <c r="E2729" s="175"/>
      <c r="H2729" s="175"/>
      <c r="I2729" s="175"/>
      <c r="J2729" s="202"/>
      <c r="K2729" s="198"/>
    </row>
    <row r="2730" spans="3:11" ht="15" customHeight="1" x14ac:dyDescent="0.25">
      <c r="C2730" s="175"/>
      <c r="E2730" s="175"/>
      <c r="H2730" s="175"/>
      <c r="I2730" s="175"/>
      <c r="J2730" s="202"/>
      <c r="K2730" s="198"/>
    </row>
    <row r="2731" spans="3:11" ht="15" customHeight="1" x14ac:dyDescent="0.25">
      <c r="C2731" s="175"/>
      <c r="E2731" s="175"/>
      <c r="H2731" s="175"/>
      <c r="I2731" s="175"/>
      <c r="J2731" s="202"/>
      <c r="K2731" s="198"/>
    </row>
    <row r="2732" spans="3:11" ht="15" customHeight="1" x14ac:dyDescent="0.25">
      <c r="C2732" s="175"/>
      <c r="E2732" s="175"/>
      <c r="H2732" s="175"/>
      <c r="I2732" s="175"/>
      <c r="J2732" s="202"/>
      <c r="K2732" s="198"/>
    </row>
    <row r="2733" spans="3:11" ht="15" customHeight="1" x14ac:dyDescent="0.25">
      <c r="C2733" s="175"/>
      <c r="E2733" s="175"/>
      <c r="H2733" s="175"/>
      <c r="I2733" s="175"/>
      <c r="J2733" s="202"/>
      <c r="K2733" s="198"/>
    </row>
    <row r="2734" spans="3:11" ht="15" customHeight="1" x14ac:dyDescent="0.25">
      <c r="C2734" s="175"/>
      <c r="E2734" s="175"/>
      <c r="H2734" s="175"/>
      <c r="I2734" s="175"/>
      <c r="J2734" s="202"/>
      <c r="K2734" s="198"/>
    </row>
    <row r="2735" spans="3:11" ht="15" customHeight="1" x14ac:dyDescent="0.25">
      <c r="C2735" s="175"/>
      <c r="E2735" s="175"/>
      <c r="H2735" s="175"/>
      <c r="I2735" s="175"/>
      <c r="J2735" s="202"/>
      <c r="K2735" s="198"/>
    </row>
    <row r="2736" spans="3:11" ht="15" customHeight="1" x14ac:dyDescent="0.25">
      <c r="C2736" s="175"/>
      <c r="E2736" s="175"/>
      <c r="H2736" s="175"/>
      <c r="I2736" s="175"/>
      <c r="J2736" s="202"/>
      <c r="K2736" s="198"/>
    </row>
    <row r="2737" spans="3:11" ht="15" customHeight="1" x14ac:dyDescent="0.25">
      <c r="C2737" s="175"/>
      <c r="E2737" s="175"/>
      <c r="H2737" s="175"/>
      <c r="I2737" s="175"/>
      <c r="J2737" s="202"/>
      <c r="K2737" s="198"/>
    </row>
    <row r="2738" spans="3:11" ht="15" customHeight="1" x14ac:dyDescent="0.25">
      <c r="C2738" s="175"/>
      <c r="E2738" s="175"/>
      <c r="H2738" s="175"/>
      <c r="I2738" s="175"/>
      <c r="J2738" s="202"/>
      <c r="K2738" s="198"/>
    </row>
    <row r="2739" spans="3:11" ht="15" customHeight="1" x14ac:dyDescent="0.25">
      <c r="C2739" s="175"/>
      <c r="E2739" s="175"/>
      <c r="H2739" s="175"/>
      <c r="I2739" s="175"/>
      <c r="J2739" s="202"/>
      <c r="K2739" s="198"/>
    </row>
    <row r="2740" spans="3:11" ht="15" customHeight="1" x14ac:dyDescent="0.25">
      <c r="C2740" s="175"/>
      <c r="E2740" s="175"/>
      <c r="H2740" s="175"/>
      <c r="I2740" s="175"/>
      <c r="J2740" s="202"/>
      <c r="K2740" s="198"/>
    </row>
    <row r="2741" spans="3:11" ht="15" customHeight="1" x14ac:dyDescent="0.25">
      <c r="C2741" s="175"/>
      <c r="E2741" s="175"/>
      <c r="H2741" s="175"/>
      <c r="I2741" s="175"/>
      <c r="J2741" s="202"/>
      <c r="K2741" s="198"/>
    </row>
    <row r="2742" spans="3:11" ht="15" customHeight="1" x14ac:dyDescent="0.25">
      <c r="C2742" s="175"/>
      <c r="E2742" s="175"/>
      <c r="H2742" s="175"/>
      <c r="I2742" s="175"/>
      <c r="J2742" s="202"/>
      <c r="K2742" s="198"/>
    </row>
    <row r="2743" spans="3:11" ht="15" customHeight="1" x14ac:dyDescent="0.25">
      <c r="C2743" s="175"/>
      <c r="E2743" s="175"/>
      <c r="H2743" s="175"/>
      <c r="I2743" s="175"/>
      <c r="J2743" s="202"/>
      <c r="K2743" s="198"/>
    </row>
    <row r="2744" spans="3:11" ht="15" customHeight="1" x14ac:dyDescent="0.25">
      <c r="C2744" s="175"/>
      <c r="E2744" s="175"/>
      <c r="H2744" s="175"/>
      <c r="I2744" s="175"/>
      <c r="J2744" s="202"/>
      <c r="K2744" s="198"/>
    </row>
    <row r="2745" spans="3:11" ht="15" customHeight="1" x14ac:dyDescent="0.25">
      <c r="C2745" s="175"/>
      <c r="E2745" s="175"/>
      <c r="H2745" s="175"/>
      <c r="I2745" s="175"/>
      <c r="J2745" s="202"/>
      <c r="K2745" s="198"/>
    </row>
    <row r="2746" spans="3:11" ht="15" customHeight="1" x14ac:dyDescent="0.25">
      <c r="C2746" s="175"/>
      <c r="E2746" s="175"/>
      <c r="H2746" s="175"/>
      <c r="I2746" s="175"/>
      <c r="J2746" s="202"/>
      <c r="K2746" s="198"/>
    </row>
    <row r="2747" spans="3:11" ht="15" customHeight="1" x14ac:dyDescent="0.25">
      <c r="C2747" s="175"/>
      <c r="E2747" s="175"/>
      <c r="H2747" s="175"/>
      <c r="I2747" s="175"/>
      <c r="J2747" s="202"/>
      <c r="K2747" s="198"/>
    </row>
    <row r="2748" spans="3:11" ht="15" customHeight="1" x14ac:dyDescent="0.25">
      <c r="C2748" s="175"/>
      <c r="E2748" s="175"/>
      <c r="H2748" s="175"/>
      <c r="I2748" s="175"/>
      <c r="J2748" s="202"/>
      <c r="K2748" s="198"/>
    </row>
    <row r="2749" spans="3:11" ht="15" customHeight="1" x14ac:dyDescent="0.25">
      <c r="C2749" s="175"/>
      <c r="E2749" s="175"/>
      <c r="H2749" s="175"/>
      <c r="I2749" s="175"/>
      <c r="J2749" s="202"/>
      <c r="K2749" s="198"/>
    </row>
    <row r="2750" spans="3:11" ht="15" customHeight="1" x14ac:dyDescent="0.25">
      <c r="C2750" s="175"/>
      <c r="E2750" s="175"/>
      <c r="H2750" s="175"/>
      <c r="I2750" s="175"/>
      <c r="J2750" s="202"/>
      <c r="K2750" s="198"/>
    </row>
    <row r="2751" spans="3:11" ht="15" customHeight="1" x14ac:dyDescent="0.25">
      <c r="C2751" s="175"/>
      <c r="E2751" s="175"/>
      <c r="H2751" s="175"/>
      <c r="I2751" s="175"/>
      <c r="J2751" s="202"/>
      <c r="K2751" s="198"/>
    </row>
    <row r="2752" spans="3:11" ht="15" customHeight="1" x14ac:dyDescent="0.25">
      <c r="C2752" s="175"/>
      <c r="E2752" s="175"/>
      <c r="H2752" s="175"/>
      <c r="I2752" s="175"/>
      <c r="J2752" s="202"/>
      <c r="K2752" s="198"/>
    </row>
    <row r="2753" spans="3:11" ht="15" customHeight="1" x14ac:dyDescent="0.25">
      <c r="C2753" s="175"/>
      <c r="E2753" s="175"/>
      <c r="H2753" s="175"/>
      <c r="I2753" s="175"/>
      <c r="J2753" s="202"/>
      <c r="K2753" s="198"/>
    </row>
    <row r="2754" spans="3:11" ht="15" customHeight="1" x14ac:dyDescent="0.25">
      <c r="C2754" s="175"/>
      <c r="E2754" s="175"/>
      <c r="H2754" s="175"/>
      <c r="I2754" s="175"/>
      <c r="J2754" s="202"/>
      <c r="K2754" s="198"/>
    </row>
    <row r="2755" spans="3:11" ht="15" customHeight="1" x14ac:dyDescent="0.25">
      <c r="C2755" s="175"/>
      <c r="E2755" s="175"/>
      <c r="H2755" s="175"/>
      <c r="I2755" s="175"/>
      <c r="J2755" s="202"/>
      <c r="K2755" s="198"/>
    </row>
    <row r="2756" spans="3:11" ht="15" customHeight="1" x14ac:dyDescent="0.25">
      <c r="C2756" s="175"/>
      <c r="E2756" s="175"/>
      <c r="H2756" s="175"/>
      <c r="I2756" s="175"/>
      <c r="J2756" s="202"/>
      <c r="K2756" s="198"/>
    </row>
    <row r="2757" spans="3:11" ht="15" customHeight="1" x14ac:dyDescent="0.25">
      <c r="C2757" s="175"/>
      <c r="E2757" s="175"/>
      <c r="H2757" s="175"/>
      <c r="I2757" s="175"/>
      <c r="J2757" s="202"/>
      <c r="K2757" s="198"/>
    </row>
    <row r="2758" spans="3:11" ht="15" customHeight="1" x14ac:dyDescent="0.25">
      <c r="C2758" s="175"/>
      <c r="E2758" s="175"/>
      <c r="H2758" s="175"/>
      <c r="I2758" s="175"/>
      <c r="J2758" s="202"/>
      <c r="K2758" s="198"/>
    </row>
    <row r="2759" spans="3:11" ht="15" customHeight="1" x14ac:dyDescent="0.25">
      <c r="C2759" s="175"/>
      <c r="E2759" s="175"/>
      <c r="H2759" s="175"/>
      <c r="I2759" s="175"/>
      <c r="J2759" s="202"/>
      <c r="K2759" s="198"/>
    </row>
    <row r="2760" spans="3:11" ht="15" customHeight="1" x14ac:dyDescent="0.25">
      <c r="C2760" s="175"/>
      <c r="E2760" s="175"/>
      <c r="H2760" s="175"/>
      <c r="I2760" s="175"/>
      <c r="J2760" s="202"/>
      <c r="K2760" s="198"/>
    </row>
    <row r="2761" spans="3:11" ht="15" customHeight="1" x14ac:dyDescent="0.25">
      <c r="C2761" s="175"/>
      <c r="E2761" s="175"/>
      <c r="H2761" s="175"/>
      <c r="I2761" s="175"/>
      <c r="J2761" s="202"/>
      <c r="K2761" s="198"/>
    </row>
    <row r="2762" spans="3:11" ht="15" customHeight="1" x14ac:dyDescent="0.25">
      <c r="C2762" s="175"/>
      <c r="E2762" s="175"/>
      <c r="H2762" s="175"/>
      <c r="I2762" s="175"/>
      <c r="J2762" s="202"/>
      <c r="K2762" s="198"/>
    </row>
    <row r="2763" spans="3:11" ht="15" customHeight="1" x14ac:dyDescent="0.25">
      <c r="C2763" s="175"/>
      <c r="E2763" s="175"/>
      <c r="H2763" s="175"/>
      <c r="I2763" s="175"/>
      <c r="J2763" s="202"/>
      <c r="K2763" s="198"/>
    </row>
    <row r="2764" spans="3:11" ht="15" customHeight="1" x14ac:dyDescent="0.25">
      <c r="C2764" s="175"/>
      <c r="E2764" s="175"/>
      <c r="H2764" s="175"/>
      <c r="I2764" s="175"/>
      <c r="J2764" s="202"/>
      <c r="K2764" s="198"/>
    </row>
    <row r="2765" spans="3:11" ht="15" customHeight="1" x14ac:dyDescent="0.25">
      <c r="C2765" s="175"/>
      <c r="E2765" s="175"/>
      <c r="H2765" s="175"/>
      <c r="I2765" s="175"/>
      <c r="J2765" s="202"/>
      <c r="K2765" s="198"/>
    </row>
    <row r="2766" spans="3:11" ht="15" customHeight="1" x14ac:dyDescent="0.25">
      <c r="C2766" s="175"/>
      <c r="E2766" s="175"/>
      <c r="H2766" s="175"/>
      <c r="I2766" s="175"/>
      <c r="J2766" s="202"/>
      <c r="K2766" s="198"/>
    </row>
    <row r="2767" spans="3:11" ht="15" customHeight="1" x14ac:dyDescent="0.25">
      <c r="C2767" s="175"/>
      <c r="E2767" s="175"/>
      <c r="H2767" s="175"/>
      <c r="I2767" s="175"/>
      <c r="J2767" s="202"/>
      <c r="K2767" s="198"/>
    </row>
    <row r="2768" spans="3:11" ht="15" customHeight="1" x14ac:dyDescent="0.25">
      <c r="C2768" s="175"/>
      <c r="E2768" s="175"/>
      <c r="H2768" s="175"/>
      <c r="I2768" s="175"/>
      <c r="J2768" s="202"/>
      <c r="K2768" s="198"/>
    </row>
    <row r="2769" spans="3:11" ht="15" customHeight="1" x14ac:dyDescent="0.25">
      <c r="C2769" s="175"/>
      <c r="E2769" s="175"/>
      <c r="H2769" s="175"/>
      <c r="I2769" s="175"/>
      <c r="J2769" s="202"/>
      <c r="K2769" s="198"/>
    </row>
    <row r="2770" spans="3:11" ht="15" customHeight="1" x14ac:dyDescent="0.25">
      <c r="C2770" s="175"/>
      <c r="E2770" s="175"/>
      <c r="H2770" s="175"/>
      <c r="I2770" s="175"/>
      <c r="J2770" s="202"/>
      <c r="K2770" s="198"/>
    </row>
    <row r="2771" spans="3:11" ht="15" customHeight="1" x14ac:dyDescent="0.25">
      <c r="C2771" s="175"/>
      <c r="E2771" s="175"/>
      <c r="H2771" s="175"/>
      <c r="I2771" s="175"/>
      <c r="J2771" s="202"/>
      <c r="K2771" s="198"/>
    </row>
    <row r="2772" spans="3:11" ht="15" customHeight="1" x14ac:dyDescent="0.25">
      <c r="C2772" s="175"/>
      <c r="E2772" s="175"/>
      <c r="H2772" s="175"/>
      <c r="I2772" s="175"/>
      <c r="J2772" s="202"/>
      <c r="K2772" s="198"/>
    </row>
    <row r="2773" spans="3:11" ht="15" customHeight="1" x14ac:dyDescent="0.25">
      <c r="C2773" s="175"/>
      <c r="E2773" s="175"/>
      <c r="H2773" s="175"/>
      <c r="I2773" s="175"/>
      <c r="J2773" s="202"/>
      <c r="K2773" s="198"/>
    </row>
    <row r="2774" spans="3:11" ht="15" customHeight="1" x14ac:dyDescent="0.25">
      <c r="C2774" s="175"/>
      <c r="E2774" s="175"/>
      <c r="H2774" s="175"/>
      <c r="I2774" s="175"/>
      <c r="J2774" s="202"/>
      <c r="K2774" s="198"/>
    </row>
    <row r="2775" spans="3:11" ht="15" customHeight="1" x14ac:dyDescent="0.25">
      <c r="C2775" s="175"/>
      <c r="E2775" s="175"/>
      <c r="H2775" s="175"/>
      <c r="I2775" s="175"/>
      <c r="J2775" s="202"/>
      <c r="K2775" s="198"/>
    </row>
    <row r="2776" spans="3:11" ht="15" customHeight="1" x14ac:dyDescent="0.25">
      <c r="C2776" s="175"/>
      <c r="E2776" s="175"/>
      <c r="H2776" s="175"/>
      <c r="I2776" s="175"/>
      <c r="J2776" s="202"/>
      <c r="K2776" s="198"/>
    </row>
    <row r="2777" spans="3:11" ht="15" customHeight="1" x14ac:dyDescent="0.25">
      <c r="C2777" s="175"/>
      <c r="E2777" s="175"/>
      <c r="H2777" s="175"/>
      <c r="I2777" s="175"/>
      <c r="J2777" s="202"/>
      <c r="K2777" s="198"/>
    </row>
    <row r="2778" spans="3:11" ht="15" customHeight="1" x14ac:dyDescent="0.25">
      <c r="C2778" s="175"/>
      <c r="E2778" s="175"/>
      <c r="H2778" s="175"/>
      <c r="I2778" s="175"/>
      <c r="J2778" s="202"/>
      <c r="K2778" s="198"/>
    </row>
    <row r="2779" spans="3:11" ht="15" customHeight="1" x14ac:dyDescent="0.25">
      <c r="C2779" s="175"/>
      <c r="E2779" s="175"/>
      <c r="H2779" s="175"/>
      <c r="I2779" s="175"/>
      <c r="J2779" s="202"/>
      <c r="K2779" s="198"/>
    </row>
    <row r="2780" spans="3:11" ht="15" customHeight="1" x14ac:dyDescent="0.25">
      <c r="C2780" s="175"/>
      <c r="E2780" s="175"/>
      <c r="H2780" s="175"/>
      <c r="I2780" s="175"/>
      <c r="J2780" s="202"/>
      <c r="K2780" s="198"/>
    </row>
    <row r="2781" spans="3:11" ht="15" customHeight="1" x14ac:dyDescent="0.25">
      <c r="C2781" s="175"/>
      <c r="E2781" s="175"/>
      <c r="H2781" s="175"/>
      <c r="I2781" s="175"/>
      <c r="J2781" s="202"/>
      <c r="K2781" s="198"/>
    </row>
    <row r="2782" spans="3:11" ht="15" customHeight="1" x14ac:dyDescent="0.25">
      <c r="C2782" s="175"/>
      <c r="E2782" s="175"/>
      <c r="H2782" s="175"/>
      <c r="I2782" s="175"/>
      <c r="J2782" s="202"/>
      <c r="K2782" s="198"/>
    </row>
    <row r="2783" spans="3:11" ht="15" customHeight="1" x14ac:dyDescent="0.25">
      <c r="C2783" s="175"/>
      <c r="E2783" s="175"/>
      <c r="H2783" s="175"/>
      <c r="I2783" s="175"/>
      <c r="J2783" s="202"/>
      <c r="K2783" s="198"/>
    </row>
    <row r="2784" spans="3:11" ht="15" customHeight="1" x14ac:dyDescent="0.25">
      <c r="C2784" s="175"/>
      <c r="E2784" s="175"/>
      <c r="H2784" s="175"/>
      <c r="I2784" s="175"/>
      <c r="J2784" s="202"/>
      <c r="K2784" s="198"/>
    </row>
    <row r="2785" spans="3:11" ht="15" customHeight="1" x14ac:dyDescent="0.25">
      <c r="C2785" s="175"/>
      <c r="E2785" s="175"/>
      <c r="H2785" s="175"/>
      <c r="I2785" s="175"/>
      <c r="J2785" s="202"/>
      <c r="K2785" s="198"/>
    </row>
    <row r="2786" spans="3:11" ht="15" customHeight="1" x14ac:dyDescent="0.25">
      <c r="C2786" s="175"/>
      <c r="E2786" s="175"/>
      <c r="H2786" s="175"/>
      <c r="I2786" s="175"/>
      <c r="J2786" s="202"/>
      <c r="K2786" s="198"/>
    </row>
    <row r="2787" spans="3:11" ht="15" customHeight="1" x14ac:dyDescent="0.25">
      <c r="C2787" s="175"/>
      <c r="E2787" s="175"/>
      <c r="H2787" s="175"/>
      <c r="I2787" s="175"/>
      <c r="J2787" s="202"/>
      <c r="K2787" s="198"/>
    </row>
    <row r="2788" spans="3:11" ht="15" customHeight="1" x14ac:dyDescent="0.25">
      <c r="C2788" s="175"/>
      <c r="E2788" s="175"/>
      <c r="H2788" s="175"/>
      <c r="I2788" s="175"/>
      <c r="J2788" s="202"/>
      <c r="K2788" s="198"/>
    </row>
    <row r="2789" spans="3:11" ht="15" customHeight="1" x14ac:dyDescent="0.25">
      <c r="C2789" s="175"/>
      <c r="E2789" s="175"/>
      <c r="H2789" s="175"/>
      <c r="I2789" s="175"/>
      <c r="J2789" s="202"/>
      <c r="K2789" s="198"/>
    </row>
    <row r="2790" spans="3:11" ht="15" customHeight="1" x14ac:dyDescent="0.25">
      <c r="C2790" s="175"/>
      <c r="E2790" s="175"/>
      <c r="H2790" s="175"/>
      <c r="I2790" s="175"/>
      <c r="J2790" s="202"/>
      <c r="K2790" s="198"/>
    </row>
    <row r="2791" spans="3:11" ht="15" customHeight="1" x14ac:dyDescent="0.25">
      <c r="C2791" s="175"/>
      <c r="E2791" s="175"/>
      <c r="H2791" s="175"/>
      <c r="I2791" s="175"/>
      <c r="J2791" s="202"/>
      <c r="K2791" s="198"/>
    </row>
    <row r="2792" spans="3:11" ht="15" customHeight="1" x14ac:dyDescent="0.25">
      <c r="C2792" s="175"/>
      <c r="E2792" s="175"/>
      <c r="H2792" s="175"/>
      <c r="I2792" s="175"/>
      <c r="J2792" s="202"/>
      <c r="K2792" s="198"/>
    </row>
    <row r="2793" spans="3:11" ht="15" customHeight="1" x14ac:dyDescent="0.25">
      <c r="C2793" s="175"/>
      <c r="E2793" s="175"/>
      <c r="H2793" s="175"/>
      <c r="I2793" s="175"/>
      <c r="J2793" s="202"/>
      <c r="K2793" s="198"/>
    </row>
    <row r="2794" spans="3:11" ht="15" customHeight="1" x14ac:dyDescent="0.25">
      <c r="C2794" s="175"/>
      <c r="E2794" s="175"/>
      <c r="H2794" s="175"/>
      <c r="I2794" s="175"/>
      <c r="J2794" s="202"/>
      <c r="K2794" s="198"/>
    </row>
    <row r="2795" spans="3:11" ht="15" customHeight="1" x14ac:dyDescent="0.25">
      <c r="C2795" s="175"/>
      <c r="E2795" s="175"/>
      <c r="H2795" s="175"/>
      <c r="I2795" s="175"/>
      <c r="J2795" s="202"/>
      <c r="K2795" s="198"/>
    </row>
    <row r="2796" spans="3:11" ht="15" customHeight="1" x14ac:dyDescent="0.25">
      <c r="C2796" s="175"/>
      <c r="E2796" s="175"/>
      <c r="H2796" s="175"/>
      <c r="I2796" s="175"/>
      <c r="J2796" s="202"/>
      <c r="K2796" s="198"/>
    </row>
    <row r="2797" spans="3:11" ht="15" customHeight="1" x14ac:dyDescent="0.25">
      <c r="C2797" s="175"/>
      <c r="E2797" s="175"/>
      <c r="H2797" s="175"/>
      <c r="I2797" s="175"/>
      <c r="J2797" s="202"/>
      <c r="K2797" s="198"/>
    </row>
    <row r="2798" spans="3:11" ht="15" customHeight="1" x14ac:dyDescent="0.25">
      <c r="C2798" s="175"/>
      <c r="E2798" s="175"/>
      <c r="H2798" s="175"/>
      <c r="I2798" s="175"/>
      <c r="J2798" s="202"/>
      <c r="K2798" s="198"/>
    </row>
    <row r="2799" spans="3:11" ht="15" customHeight="1" x14ac:dyDescent="0.25">
      <c r="C2799" s="175"/>
      <c r="E2799" s="175"/>
      <c r="H2799" s="175"/>
      <c r="I2799" s="175"/>
      <c r="J2799" s="202"/>
      <c r="K2799" s="198"/>
    </row>
    <row r="2800" spans="3:11" ht="15" customHeight="1" x14ac:dyDescent="0.25">
      <c r="C2800" s="175"/>
      <c r="E2800" s="175"/>
      <c r="H2800" s="175"/>
      <c r="I2800" s="175"/>
      <c r="J2800" s="202"/>
      <c r="K2800" s="198"/>
    </row>
    <row r="2801" spans="3:11" ht="15" customHeight="1" x14ac:dyDescent="0.25">
      <c r="C2801" s="175"/>
      <c r="E2801" s="175"/>
      <c r="H2801" s="175"/>
      <c r="I2801" s="175"/>
      <c r="J2801" s="202"/>
      <c r="K2801" s="198"/>
    </row>
    <row r="2802" spans="3:11" ht="15" customHeight="1" x14ac:dyDescent="0.25">
      <c r="C2802" s="175"/>
      <c r="E2802" s="175"/>
      <c r="H2802" s="175"/>
      <c r="I2802" s="175"/>
      <c r="J2802" s="202"/>
      <c r="K2802" s="198"/>
    </row>
    <row r="2803" spans="3:11" ht="15" customHeight="1" x14ac:dyDescent="0.25">
      <c r="C2803" s="175"/>
      <c r="E2803" s="175"/>
      <c r="H2803" s="175"/>
      <c r="I2803" s="175"/>
      <c r="J2803" s="202"/>
      <c r="K2803" s="198"/>
    </row>
    <row r="2804" spans="3:11" ht="15" customHeight="1" x14ac:dyDescent="0.25">
      <c r="C2804" s="175"/>
      <c r="E2804" s="175"/>
      <c r="H2804" s="175"/>
      <c r="I2804" s="175"/>
      <c r="J2804" s="202"/>
      <c r="K2804" s="198"/>
    </row>
    <row r="2805" spans="3:11" ht="15" customHeight="1" x14ac:dyDescent="0.25">
      <c r="C2805" s="175"/>
      <c r="E2805" s="175"/>
      <c r="H2805" s="175"/>
      <c r="I2805" s="175"/>
      <c r="J2805" s="202"/>
      <c r="K2805" s="198"/>
    </row>
    <row r="2806" spans="3:11" ht="15" customHeight="1" x14ac:dyDescent="0.25">
      <c r="C2806" s="175"/>
      <c r="E2806" s="175"/>
      <c r="H2806" s="175"/>
      <c r="I2806" s="175"/>
      <c r="J2806" s="202"/>
      <c r="K2806" s="198"/>
    </row>
    <row r="2807" spans="3:11" ht="15" customHeight="1" x14ac:dyDescent="0.25">
      <c r="C2807" s="175"/>
      <c r="E2807" s="175"/>
      <c r="H2807" s="175"/>
      <c r="I2807" s="175"/>
      <c r="J2807" s="202"/>
      <c r="K2807" s="198"/>
    </row>
    <row r="2808" spans="3:11" ht="15" customHeight="1" x14ac:dyDescent="0.25">
      <c r="C2808" s="175"/>
      <c r="E2808" s="175"/>
      <c r="H2808" s="175"/>
      <c r="I2808" s="175"/>
      <c r="J2808" s="202"/>
      <c r="K2808" s="198"/>
    </row>
    <row r="2809" spans="3:11" ht="15" customHeight="1" x14ac:dyDescent="0.25">
      <c r="C2809" s="175"/>
      <c r="E2809" s="175"/>
      <c r="H2809" s="175"/>
      <c r="I2809" s="175"/>
      <c r="J2809" s="202"/>
      <c r="K2809" s="198"/>
    </row>
    <row r="2810" spans="3:11" ht="15" customHeight="1" x14ac:dyDescent="0.25">
      <c r="C2810" s="175"/>
      <c r="E2810" s="175"/>
      <c r="H2810" s="175"/>
      <c r="I2810" s="175"/>
      <c r="J2810" s="202"/>
      <c r="K2810" s="198"/>
    </row>
    <row r="2811" spans="3:11" ht="15" customHeight="1" x14ac:dyDescent="0.25">
      <c r="C2811" s="175"/>
      <c r="E2811" s="175"/>
      <c r="H2811" s="175"/>
      <c r="I2811" s="175"/>
      <c r="J2811" s="202"/>
      <c r="K2811" s="198"/>
    </row>
    <row r="2812" spans="3:11" ht="15" customHeight="1" x14ac:dyDescent="0.25">
      <c r="C2812" s="175"/>
      <c r="E2812" s="175"/>
      <c r="H2812" s="175"/>
      <c r="I2812" s="175"/>
      <c r="J2812" s="202"/>
      <c r="K2812" s="198"/>
    </row>
    <row r="2813" spans="3:11" ht="15" customHeight="1" x14ac:dyDescent="0.25">
      <c r="C2813" s="175"/>
      <c r="E2813" s="175"/>
      <c r="H2813" s="175"/>
      <c r="I2813" s="175"/>
      <c r="J2813" s="202"/>
      <c r="K2813" s="198"/>
    </row>
    <row r="2814" spans="3:11" ht="15" customHeight="1" x14ac:dyDescent="0.25">
      <c r="C2814" s="175"/>
      <c r="E2814" s="175"/>
      <c r="H2814" s="175"/>
      <c r="I2814" s="175"/>
      <c r="J2814" s="202"/>
      <c r="K2814" s="198"/>
    </row>
    <row r="2815" spans="3:11" ht="15" customHeight="1" x14ac:dyDescent="0.25">
      <c r="C2815" s="175"/>
      <c r="E2815" s="175"/>
      <c r="H2815" s="175"/>
      <c r="I2815" s="175"/>
      <c r="J2815" s="202"/>
      <c r="K2815" s="198"/>
    </row>
    <row r="2816" spans="3:11" ht="15" customHeight="1" x14ac:dyDescent="0.25">
      <c r="C2816" s="175"/>
      <c r="E2816" s="175"/>
      <c r="H2816" s="175"/>
      <c r="I2816" s="175"/>
      <c r="J2816" s="202"/>
      <c r="K2816" s="198"/>
    </row>
    <row r="2817" spans="3:11" ht="15" customHeight="1" x14ac:dyDescent="0.25">
      <c r="C2817" s="175"/>
      <c r="E2817" s="175"/>
      <c r="H2817" s="175"/>
      <c r="I2817" s="175"/>
      <c r="J2817" s="202"/>
      <c r="K2817" s="198"/>
    </row>
    <row r="2818" spans="3:11" ht="15" customHeight="1" x14ac:dyDescent="0.25">
      <c r="C2818" s="175"/>
      <c r="E2818" s="175"/>
      <c r="H2818" s="175"/>
      <c r="I2818" s="175"/>
      <c r="J2818" s="202"/>
      <c r="K2818" s="198"/>
    </row>
    <row r="2819" spans="3:11" ht="15" customHeight="1" x14ac:dyDescent="0.25">
      <c r="C2819" s="175"/>
      <c r="E2819" s="175"/>
      <c r="H2819" s="175"/>
      <c r="I2819" s="175"/>
      <c r="J2819" s="202"/>
      <c r="K2819" s="198"/>
    </row>
    <row r="2820" spans="3:11" ht="15" customHeight="1" x14ac:dyDescent="0.25">
      <c r="C2820" s="175"/>
      <c r="E2820" s="175"/>
      <c r="H2820" s="175"/>
      <c r="I2820" s="175"/>
      <c r="J2820" s="202"/>
      <c r="K2820" s="198"/>
    </row>
    <row r="2821" spans="3:11" ht="15" customHeight="1" x14ac:dyDescent="0.25">
      <c r="C2821" s="175"/>
      <c r="E2821" s="175"/>
      <c r="H2821" s="175"/>
      <c r="I2821" s="175"/>
      <c r="J2821" s="202"/>
      <c r="K2821" s="198"/>
    </row>
    <row r="2822" spans="3:11" ht="15" customHeight="1" x14ac:dyDescent="0.25">
      <c r="C2822" s="175"/>
      <c r="E2822" s="175"/>
      <c r="H2822" s="175"/>
      <c r="I2822" s="175"/>
      <c r="J2822" s="202"/>
      <c r="K2822" s="198"/>
    </row>
    <row r="2823" spans="3:11" ht="15" customHeight="1" x14ac:dyDescent="0.25">
      <c r="C2823" s="175"/>
      <c r="E2823" s="175"/>
      <c r="H2823" s="175"/>
      <c r="I2823" s="175"/>
      <c r="J2823" s="202"/>
      <c r="K2823" s="198"/>
    </row>
    <row r="2824" spans="3:11" ht="15" customHeight="1" x14ac:dyDescent="0.25">
      <c r="C2824" s="175"/>
      <c r="E2824" s="175"/>
      <c r="H2824" s="175"/>
      <c r="I2824" s="175"/>
      <c r="J2824" s="202"/>
      <c r="K2824" s="198"/>
    </row>
    <row r="2825" spans="3:11" ht="15" customHeight="1" x14ac:dyDescent="0.25">
      <c r="C2825" s="175"/>
      <c r="E2825" s="175"/>
      <c r="H2825" s="175"/>
      <c r="I2825" s="175"/>
      <c r="J2825" s="202"/>
      <c r="K2825" s="198"/>
    </row>
    <row r="2826" spans="3:11" ht="15" customHeight="1" x14ac:dyDescent="0.25">
      <c r="C2826" s="175"/>
      <c r="E2826" s="175"/>
      <c r="H2826" s="175"/>
      <c r="I2826" s="175"/>
      <c r="J2826" s="202"/>
      <c r="K2826" s="198"/>
    </row>
    <row r="2827" spans="3:11" ht="15" customHeight="1" x14ac:dyDescent="0.25">
      <c r="C2827" s="175"/>
      <c r="E2827" s="175"/>
      <c r="H2827" s="175"/>
      <c r="I2827" s="175"/>
      <c r="J2827" s="202"/>
      <c r="K2827" s="198"/>
    </row>
    <row r="2828" spans="3:11" ht="15" customHeight="1" x14ac:dyDescent="0.25">
      <c r="C2828" s="175"/>
      <c r="E2828" s="175"/>
      <c r="H2828" s="175"/>
      <c r="I2828" s="175"/>
      <c r="J2828" s="202"/>
      <c r="K2828" s="198"/>
    </row>
    <row r="2829" spans="3:11" ht="15" customHeight="1" x14ac:dyDescent="0.25">
      <c r="C2829" s="175"/>
      <c r="E2829" s="175"/>
      <c r="H2829" s="175"/>
      <c r="I2829" s="175"/>
      <c r="J2829" s="202"/>
      <c r="K2829" s="198"/>
    </row>
    <row r="2830" spans="3:11" ht="15" customHeight="1" x14ac:dyDescent="0.25">
      <c r="C2830" s="175"/>
      <c r="E2830" s="175"/>
      <c r="H2830" s="175"/>
      <c r="I2830" s="175"/>
      <c r="J2830" s="202"/>
      <c r="K2830" s="198"/>
    </row>
    <row r="2831" spans="3:11" ht="15" customHeight="1" x14ac:dyDescent="0.25">
      <c r="C2831" s="175"/>
      <c r="E2831" s="175"/>
      <c r="H2831" s="175"/>
      <c r="I2831" s="175"/>
      <c r="J2831" s="202"/>
      <c r="K2831" s="198"/>
    </row>
    <row r="2832" spans="3:11" ht="15" customHeight="1" x14ac:dyDescent="0.25">
      <c r="C2832" s="175"/>
      <c r="E2832" s="175"/>
      <c r="H2832" s="175"/>
      <c r="I2832" s="175"/>
      <c r="J2832" s="202"/>
      <c r="K2832" s="198"/>
    </row>
    <row r="2833" spans="3:11" ht="15" customHeight="1" x14ac:dyDescent="0.25">
      <c r="C2833" s="175"/>
      <c r="E2833" s="175"/>
      <c r="H2833" s="175"/>
      <c r="I2833" s="175"/>
      <c r="J2833" s="202"/>
      <c r="K2833" s="198"/>
    </row>
    <row r="2834" spans="3:11" ht="15" customHeight="1" x14ac:dyDescent="0.25">
      <c r="C2834" s="175"/>
      <c r="E2834" s="175"/>
      <c r="H2834" s="175"/>
      <c r="I2834" s="175"/>
      <c r="J2834" s="202"/>
      <c r="K2834" s="198"/>
    </row>
    <row r="2835" spans="3:11" ht="15" customHeight="1" x14ac:dyDescent="0.25">
      <c r="C2835" s="175"/>
      <c r="E2835" s="175"/>
      <c r="H2835" s="175"/>
      <c r="I2835" s="175"/>
      <c r="J2835" s="202"/>
      <c r="K2835" s="198"/>
    </row>
    <row r="2836" spans="3:11" ht="15" customHeight="1" x14ac:dyDescent="0.25">
      <c r="C2836" s="175"/>
      <c r="E2836" s="175"/>
      <c r="H2836" s="175"/>
      <c r="I2836" s="175"/>
      <c r="J2836" s="202"/>
      <c r="K2836" s="198"/>
    </row>
    <row r="2837" spans="3:11" ht="15" customHeight="1" x14ac:dyDescent="0.25">
      <c r="C2837" s="175"/>
      <c r="E2837" s="175"/>
      <c r="H2837" s="175"/>
      <c r="I2837" s="175"/>
      <c r="J2837" s="202"/>
      <c r="K2837" s="198"/>
    </row>
    <row r="2838" spans="3:11" ht="15" customHeight="1" x14ac:dyDescent="0.25">
      <c r="C2838" s="175"/>
      <c r="E2838" s="175"/>
      <c r="H2838" s="175"/>
      <c r="I2838" s="175"/>
      <c r="J2838" s="202"/>
      <c r="K2838" s="198"/>
    </row>
    <row r="2839" spans="3:11" ht="15" customHeight="1" x14ac:dyDescent="0.25">
      <c r="C2839" s="175"/>
      <c r="E2839" s="175"/>
      <c r="H2839" s="175"/>
      <c r="I2839" s="175"/>
      <c r="J2839" s="202"/>
      <c r="K2839" s="198"/>
    </row>
    <row r="2840" spans="3:11" ht="15" customHeight="1" x14ac:dyDescent="0.25">
      <c r="C2840" s="175"/>
      <c r="E2840" s="175"/>
      <c r="H2840" s="175"/>
      <c r="I2840" s="175"/>
      <c r="J2840" s="202"/>
      <c r="K2840" s="198"/>
    </row>
    <row r="2841" spans="3:11" ht="15" customHeight="1" x14ac:dyDescent="0.25">
      <c r="C2841" s="175"/>
      <c r="E2841" s="175"/>
      <c r="H2841" s="175"/>
      <c r="I2841" s="175"/>
      <c r="J2841" s="202"/>
      <c r="K2841" s="198"/>
    </row>
    <row r="2842" spans="3:11" ht="15" customHeight="1" x14ac:dyDescent="0.25">
      <c r="C2842" s="175"/>
      <c r="E2842" s="175"/>
      <c r="H2842" s="175"/>
      <c r="I2842" s="175"/>
      <c r="J2842" s="202"/>
      <c r="K2842" s="198"/>
    </row>
    <row r="2843" spans="3:11" ht="15" customHeight="1" x14ac:dyDescent="0.25">
      <c r="C2843" s="175"/>
      <c r="E2843" s="175"/>
      <c r="H2843" s="175"/>
      <c r="I2843" s="175"/>
      <c r="J2843" s="202"/>
      <c r="K2843" s="198"/>
    </row>
    <row r="2844" spans="3:11" ht="15" customHeight="1" x14ac:dyDescent="0.25">
      <c r="C2844" s="175"/>
      <c r="E2844" s="175"/>
      <c r="H2844" s="175"/>
      <c r="I2844" s="175"/>
      <c r="J2844" s="202"/>
      <c r="K2844" s="198"/>
    </row>
    <row r="2845" spans="3:11" ht="15" customHeight="1" x14ac:dyDescent="0.25">
      <c r="C2845" s="175"/>
      <c r="E2845" s="175"/>
      <c r="H2845" s="175"/>
      <c r="I2845" s="175"/>
      <c r="J2845" s="202"/>
      <c r="K2845" s="198"/>
    </row>
    <row r="2846" spans="3:11" ht="15" customHeight="1" x14ac:dyDescent="0.25">
      <c r="C2846" s="175"/>
      <c r="E2846" s="175"/>
      <c r="H2846" s="175"/>
      <c r="I2846" s="175"/>
      <c r="J2846" s="202"/>
      <c r="K2846" s="198"/>
    </row>
    <row r="2847" spans="3:11" ht="15" customHeight="1" x14ac:dyDescent="0.25">
      <c r="C2847" s="175"/>
      <c r="E2847" s="175"/>
      <c r="H2847" s="175"/>
      <c r="I2847" s="175"/>
      <c r="J2847" s="202"/>
      <c r="K2847" s="198"/>
    </row>
    <row r="2848" spans="3:11" ht="15" customHeight="1" x14ac:dyDescent="0.25">
      <c r="C2848" s="175"/>
      <c r="E2848" s="175"/>
      <c r="H2848" s="175"/>
      <c r="I2848" s="175"/>
      <c r="J2848" s="202"/>
      <c r="K2848" s="198"/>
    </row>
    <row r="2849" spans="3:11" ht="15" customHeight="1" x14ac:dyDescent="0.25">
      <c r="C2849" s="175"/>
      <c r="E2849" s="175"/>
      <c r="H2849" s="175"/>
      <c r="I2849" s="175"/>
      <c r="J2849" s="202"/>
      <c r="K2849" s="198"/>
    </row>
    <row r="2850" spans="3:11" ht="15" customHeight="1" x14ac:dyDescent="0.25">
      <c r="C2850" s="175"/>
      <c r="E2850" s="175"/>
      <c r="H2850" s="175"/>
      <c r="I2850" s="175"/>
      <c r="J2850" s="202"/>
      <c r="K2850" s="198"/>
    </row>
    <row r="2851" spans="3:11" ht="15" customHeight="1" x14ac:dyDescent="0.25">
      <c r="C2851" s="175"/>
      <c r="E2851" s="175"/>
      <c r="H2851" s="175"/>
      <c r="I2851" s="175"/>
      <c r="J2851" s="202"/>
      <c r="K2851" s="198"/>
    </row>
    <row r="2852" spans="3:11" ht="15" customHeight="1" x14ac:dyDescent="0.25">
      <c r="C2852" s="175"/>
      <c r="E2852" s="175"/>
      <c r="H2852" s="175"/>
      <c r="I2852" s="175"/>
      <c r="J2852" s="202"/>
      <c r="K2852" s="198"/>
    </row>
    <row r="2853" spans="3:11" ht="15" customHeight="1" x14ac:dyDescent="0.25">
      <c r="C2853" s="175"/>
      <c r="E2853" s="175"/>
      <c r="H2853" s="175"/>
      <c r="I2853" s="175"/>
      <c r="J2853" s="202"/>
      <c r="K2853" s="198"/>
    </row>
    <row r="2854" spans="3:11" ht="15" customHeight="1" x14ac:dyDescent="0.25">
      <c r="C2854" s="175"/>
      <c r="E2854" s="175"/>
      <c r="H2854" s="175"/>
      <c r="I2854" s="175"/>
      <c r="J2854" s="202"/>
      <c r="K2854" s="198"/>
    </row>
    <row r="2855" spans="3:11" ht="15" customHeight="1" x14ac:dyDescent="0.25">
      <c r="C2855" s="175"/>
      <c r="E2855" s="175"/>
      <c r="H2855" s="175"/>
      <c r="I2855" s="175"/>
      <c r="J2855" s="202"/>
      <c r="K2855" s="198"/>
    </row>
    <row r="2856" spans="3:11" ht="15" customHeight="1" x14ac:dyDescent="0.25">
      <c r="C2856" s="175"/>
      <c r="E2856" s="175"/>
      <c r="H2856" s="175"/>
      <c r="I2856" s="175"/>
      <c r="J2856" s="202"/>
      <c r="K2856" s="198"/>
    </row>
    <row r="2857" spans="3:11" ht="15" customHeight="1" x14ac:dyDescent="0.25">
      <c r="C2857" s="175"/>
      <c r="E2857" s="175"/>
      <c r="H2857" s="175"/>
      <c r="I2857" s="175"/>
      <c r="J2857" s="202"/>
      <c r="K2857" s="198"/>
    </row>
    <row r="2858" spans="3:11" ht="15" customHeight="1" x14ac:dyDescent="0.25">
      <c r="C2858" s="175"/>
      <c r="E2858" s="175"/>
      <c r="H2858" s="175"/>
      <c r="I2858" s="175"/>
      <c r="J2858" s="202"/>
      <c r="K2858" s="198"/>
    </row>
    <row r="2859" spans="3:11" ht="15" customHeight="1" x14ac:dyDescent="0.25">
      <c r="C2859" s="175"/>
      <c r="E2859" s="175"/>
      <c r="H2859" s="175"/>
      <c r="I2859" s="175"/>
      <c r="J2859" s="202"/>
      <c r="K2859" s="198"/>
    </row>
    <row r="2860" spans="3:11" ht="15" customHeight="1" x14ac:dyDescent="0.25">
      <c r="C2860" s="175"/>
      <c r="E2860" s="175"/>
      <c r="H2860" s="175"/>
      <c r="I2860" s="175"/>
      <c r="J2860" s="202"/>
      <c r="K2860" s="198"/>
    </row>
    <row r="2861" spans="3:11" ht="15" customHeight="1" x14ac:dyDescent="0.25">
      <c r="C2861" s="175"/>
      <c r="E2861" s="175"/>
      <c r="H2861" s="175"/>
      <c r="I2861" s="175"/>
      <c r="J2861" s="202"/>
      <c r="K2861" s="198"/>
    </row>
    <row r="2862" spans="3:11" ht="15" customHeight="1" x14ac:dyDescent="0.25">
      <c r="C2862" s="175"/>
      <c r="E2862" s="175"/>
      <c r="H2862" s="175"/>
      <c r="I2862" s="175"/>
      <c r="J2862" s="202"/>
      <c r="K2862" s="198"/>
    </row>
    <row r="2863" spans="3:11" ht="15" customHeight="1" x14ac:dyDescent="0.25">
      <c r="C2863" s="175"/>
      <c r="E2863" s="175"/>
      <c r="H2863" s="175"/>
      <c r="I2863" s="175"/>
      <c r="J2863" s="202"/>
      <c r="K2863" s="198"/>
    </row>
    <row r="2864" spans="3:11" ht="15" customHeight="1" x14ac:dyDescent="0.25">
      <c r="C2864" s="175"/>
      <c r="E2864" s="175"/>
      <c r="H2864" s="175"/>
      <c r="I2864" s="175"/>
      <c r="J2864" s="202"/>
      <c r="K2864" s="198"/>
    </row>
    <row r="2865" spans="3:11" ht="15" customHeight="1" x14ac:dyDescent="0.25">
      <c r="C2865" s="175"/>
      <c r="E2865" s="175"/>
      <c r="H2865" s="175"/>
      <c r="I2865" s="175"/>
      <c r="J2865" s="202"/>
      <c r="K2865" s="198"/>
    </row>
    <row r="2866" spans="3:11" ht="15" customHeight="1" x14ac:dyDescent="0.25">
      <c r="C2866" s="175"/>
      <c r="E2866" s="175"/>
      <c r="H2866" s="175"/>
      <c r="I2866" s="175"/>
      <c r="J2866" s="202"/>
      <c r="K2866" s="198"/>
    </row>
    <row r="2867" spans="3:11" ht="15" customHeight="1" x14ac:dyDescent="0.25">
      <c r="C2867" s="175"/>
      <c r="E2867" s="175"/>
      <c r="H2867" s="175"/>
      <c r="I2867" s="175"/>
      <c r="J2867" s="202"/>
      <c r="K2867" s="198"/>
    </row>
    <row r="2868" spans="3:11" ht="15" customHeight="1" x14ac:dyDescent="0.25">
      <c r="C2868" s="175"/>
      <c r="E2868" s="175"/>
      <c r="H2868" s="175"/>
      <c r="I2868" s="175"/>
      <c r="J2868" s="202"/>
      <c r="K2868" s="198"/>
    </row>
    <row r="2869" spans="3:11" ht="15" customHeight="1" x14ac:dyDescent="0.25">
      <c r="C2869" s="175"/>
      <c r="E2869" s="175"/>
      <c r="H2869" s="175"/>
      <c r="I2869" s="175"/>
      <c r="J2869" s="202"/>
      <c r="K2869" s="198"/>
    </row>
    <row r="2870" spans="3:11" ht="15" customHeight="1" x14ac:dyDescent="0.25">
      <c r="C2870" s="175"/>
      <c r="E2870" s="175"/>
      <c r="H2870" s="175"/>
      <c r="I2870" s="175"/>
      <c r="J2870" s="202"/>
      <c r="K2870" s="198"/>
    </row>
    <row r="2871" spans="3:11" ht="15" customHeight="1" x14ac:dyDescent="0.25">
      <c r="C2871" s="175"/>
      <c r="E2871" s="175"/>
      <c r="H2871" s="175"/>
      <c r="I2871" s="175"/>
      <c r="J2871" s="202"/>
      <c r="K2871" s="198"/>
    </row>
    <row r="2872" spans="3:11" ht="15" customHeight="1" x14ac:dyDescent="0.25">
      <c r="C2872" s="175"/>
      <c r="E2872" s="175"/>
      <c r="H2872" s="175"/>
      <c r="I2872" s="175"/>
      <c r="J2872" s="202"/>
      <c r="K2872" s="198"/>
    </row>
    <row r="2873" spans="3:11" ht="15" customHeight="1" x14ac:dyDescent="0.25">
      <c r="C2873" s="175"/>
      <c r="E2873" s="175"/>
      <c r="H2873" s="175"/>
      <c r="I2873" s="175"/>
      <c r="J2873" s="202"/>
      <c r="K2873" s="198"/>
    </row>
    <row r="2874" spans="3:11" ht="15" customHeight="1" x14ac:dyDescent="0.25">
      <c r="C2874" s="175"/>
      <c r="E2874" s="175"/>
      <c r="H2874" s="175"/>
      <c r="I2874" s="175"/>
      <c r="J2874" s="202"/>
      <c r="K2874" s="198"/>
    </row>
    <row r="2875" spans="3:11" ht="15" customHeight="1" x14ac:dyDescent="0.25">
      <c r="C2875" s="175"/>
      <c r="E2875" s="175"/>
      <c r="H2875" s="175"/>
      <c r="I2875" s="175"/>
      <c r="J2875" s="202"/>
      <c r="K2875" s="198"/>
    </row>
    <row r="2876" spans="3:11" ht="15" customHeight="1" x14ac:dyDescent="0.25">
      <c r="C2876" s="175"/>
      <c r="E2876" s="175"/>
      <c r="H2876" s="175"/>
      <c r="I2876" s="175"/>
      <c r="J2876" s="202"/>
      <c r="K2876" s="198"/>
    </row>
    <row r="2877" spans="3:11" ht="15" customHeight="1" x14ac:dyDescent="0.25">
      <c r="C2877" s="175"/>
      <c r="E2877" s="175"/>
      <c r="H2877" s="175"/>
      <c r="I2877" s="175"/>
      <c r="J2877" s="202"/>
      <c r="K2877" s="198"/>
    </row>
    <row r="2878" spans="3:11" ht="15" customHeight="1" x14ac:dyDescent="0.25">
      <c r="C2878" s="175"/>
      <c r="E2878" s="175"/>
      <c r="H2878" s="175"/>
      <c r="I2878" s="175"/>
      <c r="J2878" s="202"/>
      <c r="K2878" s="198"/>
    </row>
    <row r="2879" spans="3:11" ht="15" customHeight="1" x14ac:dyDescent="0.25">
      <c r="C2879" s="175"/>
      <c r="E2879" s="175"/>
      <c r="H2879" s="175"/>
      <c r="I2879" s="175"/>
      <c r="J2879" s="202"/>
      <c r="K2879" s="198"/>
    </row>
    <row r="2880" spans="3:11" ht="15" customHeight="1" x14ac:dyDescent="0.25">
      <c r="C2880" s="175"/>
      <c r="E2880" s="175"/>
      <c r="H2880" s="175"/>
      <c r="I2880" s="175"/>
      <c r="J2880" s="202"/>
      <c r="K2880" s="198"/>
    </row>
    <row r="2881" spans="3:11" ht="15" customHeight="1" x14ac:dyDescent="0.25">
      <c r="C2881" s="175"/>
      <c r="E2881" s="175"/>
      <c r="H2881" s="175"/>
      <c r="I2881" s="175"/>
      <c r="J2881" s="202"/>
      <c r="K2881" s="198"/>
    </row>
    <row r="2882" spans="3:11" ht="15" customHeight="1" x14ac:dyDescent="0.25">
      <c r="C2882" s="175"/>
      <c r="E2882" s="175"/>
      <c r="H2882" s="175"/>
      <c r="I2882" s="175"/>
      <c r="J2882" s="202"/>
      <c r="K2882" s="198"/>
    </row>
    <row r="2883" spans="3:11" ht="15" customHeight="1" x14ac:dyDescent="0.25">
      <c r="C2883" s="175"/>
      <c r="E2883" s="175"/>
      <c r="H2883" s="175"/>
      <c r="I2883" s="175"/>
      <c r="J2883" s="202"/>
      <c r="K2883" s="198"/>
    </row>
    <row r="2884" spans="3:11" ht="15" customHeight="1" x14ac:dyDescent="0.25">
      <c r="C2884" s="175"/>
      <c r="E2884" s="175"/>
      <c r="H2884" s="175"/>
      <c r="I2884" s="175"/>
      <c r="J2884" s="202"/>
      <c r="K2884" s="198"/>
    </row>
    <row r="2885" spans="3:11" ht="15" customHeight="1" x14ac:dyDescent="0.25">
      <c r="C2885" s="175"/>
      <c r="E2885" s="175"/>
      <c r="H2885" s="175"/>
      <c r="I2885" s="175"/>
      <c r="J2885" s="202"/>
      <c r="K2885" s="198"/>
    </row>
    <row r="2886" spans="3:11" ht="15" customHeight="1" x14ac:dyDescent="0.25">
      <c r="C2886" s="175"/>
      <c r="E2886" s="175"/>
      <c r="H2886" s="175"/>
      <c r="I2886" s="175"/>
      <c r="J2886" s="202"/>
      <c r="K2886" s="198"/>
    </row>
    <row r="2887" spans="3:11" ht="15" customHeight="1" x14ac:dyDescent="0.25">
      <c r="C2887" s="175"/>
      <c r="E2887" s="175"/>
      <c r="H2887" s="175"/>
      <c r="I2887" s="175"/>
      <c r="J2887" s="202"/>
      <c r="K2887" s="198"/>
    </row>
    <row r="2888" spans="3:11" ht="15" customHeight="1" x14ac:dyDescent="0.25">
      <c r="C2888" s="175"/>
      <c r="E2888" s="175"/>
      <c r="H2888" s="175"/>
      <c r="I2888" s="175"/>
      <c r="J2888" s="202"/>
      <c r="K2888" s="198"/>
    </row>
    <row r="2889" spans="3:11" ht="15" customHeight="1" x14ac:dyDescent="0.25">
      <c r="C2889" s="175"/>
      <c r="E2889" s="175"/>
      <c r="H2889" s="175"/>
      <c r="I2889" s="175"/>
      <c r="J2889" s="202"/>
      <c r="K2889" s="198"/>
    </row>
    <row r="2890" spans="3:11" ht="15" customHeight="1" x14ac:dyDescent="0.25">
      <c r="C2890" s="175"/>
      <c r="E2890" s="175"/>
      <c r="H2890" s="175"/>
      <c r="I2890" s="175"/>
      <c r="J2890" s="202"/>
      <c r="K2890" s="198"/>
    </row>
    <row r="2891" spans="3:11" ht="15" customHeight="1" x14ac:dyDescent="0.25">
      <c r="C2891" s="175"/>
      <c r="E2891" s="175"/>
      <c r="H2891" s="175"/>
      <c r="I2891" s="175"/>
      <c r="J2891" s="202"/>
      <c r="K2891" s="198"/>
    </row>
    <row r="2892" spans="3:11" ht="15" customHeight="1" x14ac:dyDescent="0.25">
      <c r="C2892" s="175"/>
      <c r="E2892" s="175"/>
      <c r="H2892" s="175"/>
      <c r="I2892" s="175"/>
      <c r="J2892" s="202"/>
      <c r="K2892" s="198"/>
    </row>
    <row r="2893" spans="3:11" ht="15" customHeight="1" x14ac:dyDescent="0.25">
      <c r="C2893" s="175"/>
      <c r="E2893" s="175"/>
      <c r="H2893" s="175"/>
      <c r="I2893" s="175"/>
      <c r="J2893" s="202"/>
      <c r="K2893" s="198"/>
    </row>
    <row r="2894" spans="3:11" ht="15" customHeight="1" x14ac:dyDescent="0.25">
      <c r="C2894" s="175"/>
      <c r="E2894" s="175"/>
      <c r="H2894" s="175"/>
      <c r="I2894" s="175"/>
      <c r="J2894" s="202"/>
      <c r="K2894" s="198"/>
    </row>
    <row r="2895" spans="3:11" ht="15" customHeight="1" x14ac:dyDescent="0.25">
      <c r="C2895" s="175"/>
      <c r="E2895" s="175"/>
      <c r="H2895" s="175"/>
      <c r="I2895" s="175"/>
      <c r="J2895" s="202"/>
      <c r="K2895" s="198"/>
    </row>
    <row r="2896" spans="3:11" ht="15" customHeight="1" x14ac:dyDescent="0.25">
      <c r="C2896" s="175"/>
      <c r="E2896" s="175"/>
      <c r="H2896" s="175"/>
      <c r="I2896" s="175"/>
      <c r="J2896" s="202"/>
      <c r="K2896" s="198"/>
    </row>
    <row r="2897" spans="3:11" ht="15" customHeight="1" x14ac:dyDescent="0.25">
      <c r="C2897" s="175"/>
      <c r="E2897" s="175"/>
      <c r="H2897" s="175"/>
      <c r="I2897" s="175"/>
      <c r="J2897" s="202"/>
      <c r="K2897" s="198"/>
    </row>
    <row r="2898" spans="3:11" ht="15" customHeight="1" x14ac:dyDescent="0.25">
      <c r="C2898" s="175"/>
      <c r="E2898" s="175"/>
      <c r="H2898" s="175"/>
      <c r="I2898" s="175"/>
      <c r="J2898" s="202"/>
      <c r="K2898" s="198"/>
    </row>
    <row r="2899" spans="3:11" ht="15" customHeight="1" x14ac:dyDescent="0.25">
      <c r="C2899" s="175"/>
      <c r="E2899" s="175"/>
      <c r="H2899" s="175"/>
      <c r="I2899" s="175"/>
      <c r="J2899" s="202"/>
      <c r="K2899" s="198"/>
    </row>
    <row r="2900" spans="3:11" ht="15" customHeight="1" x14ac:dyDescent="0.25">
      <c r="C2900" s="175"/>
      <c r="E2900" s="175"/>
      <c r="H2900" s="175"/>
      <c r="I2900" s="175"/>
      <c r="J2900" s="202"/>
      <c r="K2900" s="198"/>
    </row>
    <row r="2901" spans="3:11" ht="15" customHeight="1" x14ac:dyDescent="0.25">
      <c r="C2901" s="175"/>
      <c r="E2901" s="175"/>
      <c r="H2901" s="175"/>
      <c r="I2901" s="175"/>
      <c r="J2901" s="202"/>
      <c r="K2901" s="198"/>
    </row>
    <row r="2902" spans="3:11" ht="15" customHeight="1" x14ac:dyDescent="0.25">
      <c r="C2902" s="175"/>
      <c r="E2902" s="175"/>
      <c r="H2902" s="175"/>
      <c r="I2902" s="175"/>
      <c r="J2902" s="202"/>
      <c r="K2902" s="198"/>
    </row>
    <row r="2903" spans="3:11" ht="15" customHeight="1" x14ac:dyDescent="0.25">
      <c r="C2903" s="175"/>
      <c r="E2903" s="175"/>
      <c r="H2903" s="175"/>
      <c r="I2903" s="175"/>
      <c r="J2903" s="202"/>
      <c r="K2903" s="198"/>
    </row>
    <row r="2904" spans="3:11" ht="15" customHeight="1" x14ac:dyDescent="0.25">
      <c r="C2904" s="175"/>
      <c r="E2904" s="175"/>
      <c r="H2904" s="175"/>
      <c r="I2904" s="175"/>
      <c r="J2904" s="202"/>
      <c r="K2904" s="198"/>
    </row>
    <row r="2905" spans="3:11" ht="15" customHeight="1" x14ac:dyDescent="0.25">
      <c r="C2905" s="175"/>
      <c r="E2905" s="175"/>
      <c r="H2905" s="175"/>
      <c r="I2905" s="175"/>
      <c r="J2905" s="202"/>
      <c r="K2905" s="198"/>
    </row>
    <row r="2906" spans="3:11" ht="15" customHeight="1" x14ac:dyDescent="0.25">
      <c r="C2906" s="175"/>
      <c r="E2906" s="175"/>
      <c r="H2906" s="175"/>
      <c r="I2906" s="175"/>
      <c r="J2906" s="202"/>
      <c r="K2906" s="198"/>
    </row>
    <row r="2907" spans="3:11" ht="15" customHeight="1" x14ac:dyDescent="0.25">
      <c r="C2907" s="175"/>
      <c r="E2907" s="175"/>
      <c r="H2907" s="175"/>
      <c r="I2907" s="175"/>
      <c r="J2907" s="202"/>
      <c r="K2907" s="198"/>
    </row>
    <row r="2908" spans="3:11" ht="15" customHeight="1" x14ac:dyDescent="0.25">
      <c r="C2908" s="175"/>
      <c r="E2908" s="175"/>
      <c r="H2908" s="175"/>
      <c r="I2908" s="175"/>
      <c r="J2908" s="202"/>
      <c r="K2908" s="198"/>
    </row>
    <row r="2909" spans="3:11" ht="15" customHeight="1" x14ac:dyDescent="0.25">
      <c r="C2909" s="175"/>
      <c r="E2909" s="175"/>
      <c r="H2909" s="175"/>
      <c r="I2909" s="175"/>
      <c r="J2909" s="202"/>
      <c r="K2909" s="198"/>
    </row>
    <row r="2910" spans="3:11" ht="15" customHeight="1" x14ac:dyDescent="0.25">
      <c r="C2910" s="175"/>
      <c r="E2910" s="175"/>
      <c r="H2910" s="175"/>
      <c r="I2910" s="175"/>
      <c r="J2910" s="202"/>
      <c r="K2910" s="198"/>
    </row>
    <row r="2911" spans="3:11" ht="15" customHeight="1" x14ac:dyDescent="0.25">
      <c r="C2911" s="175"/>
      <c r="E2911" s="175"/>
      <c r="H2911" s="175"/>
      <c r="I2911" s="175"/>
      <c r="J2911" s="202"/>
      <c r="K2911" s="198"/>
    </row>
    <row r="2912" spans="3:11" ht="15" customHeight="1" x14ac:dyDescent="0.25">
      <c r="C2912" s="175"/>
      <c r="E2912" s="175"/>
      <c r="H2912" s="175"/>
      <c r="I2912" s="175"/>
      <c r="J2912" s="202"/>
      <c r="K2912" s="198"/>
    </row>
    <row r="2913" spans="3:11" ht="15" customHeight="1" x14ac:dyDescent="0.25">
      <c r="C2913" s="175"/>
      <c r="E2913" s="175"/>
      <c r="H2913" s="175"/>
      <c r="I2913" s="175"/>
      <c r="J2913" s="202"/>
      <c r="K2913" s="198"/>
    </row>
    <row r="2914" spans="3:11" ht="15" customHeight="1" x14ac:dyDescent="0.25">
      <c r="C2914" s="175"/>
      <c r="E2914" s="175"/>
      <c r="H2914" s="175"/>
      <c r="I2914" s="175"/>
      <c r="J2914" s="202"/>
      <c r="K2914" s="198"/>
    </row>
    <row r="2915" spans="3:11" ht="15" customHeight="1" x14ac:dyDescent="0.25">
      <c r="C2915" s="175"/>
      <c r="E2915" s="175"/>
      <c r="H2915" s="175"/>
      <c r="I2915" s="175"/>
      <c r="J2915" s="202"/>
      <c r="K2915" s="198"/>
    </row>
    <row r="2916" spans="3:11" ht="15" customHeight="1" x14ac:dyDescent="0.25">
      <c r="C2916" s="175"/>
      <c r="E2916" s="175"/>
      <c r="H2916" s="175"/>
      <c r="I2916" s="175"/>
      <c r="J2916" s="202"/>
      <c r="K2916" s="198"/>
    </row>
    <row r="2917" spans="3:11" ht="15" customHeight="1" x14ac:dyDescent="0.25">
      <c r="C2917" s="175"/>
      <c r="E2917" s="175"/>
      <c r="H2917" s="175"/>
      <c r="I2917" s="175"/>
      <c r="J2917" s="202"/>
      <c r="K2917" s="198"/>
    </row>
    <row r="2918" spans="3:11" ht="15" customHeight="1" x14ac:dyDescent="0.25">
      <c r="C2918" s="175"/>
      <c r="E2918" s="175"/>
      <c r="H2918" s="175"/>
      <c r="I2918" s="175"/>
      <c r="J2918" s="202"/>
      <c r="K2918" s="198"/>
    </row>
    <row r="2919" spans="3:11" ht="15" customHeight="1" x14ac:dyDescent="0.25">
      <c r="C2919" s="175"/>
      <c r="E2919" s="175"/>
      <c r="H2919" s="175"/>
      <c r="I2919" s="175"/>
      <c r="J2919" s="202"/>
      <c r="K2919" s="198"/>
    </row>
    <row r="2920" spans="3:11" ht="15" customHeight="1" x14ac:dyDescent="0.25">
      <c r="C2920" s="175"/>
      <c r="E2920" s="175"/>
      <c r="H2920" s="175"/>
      <c r="I2920" s="175"/>
      <c r="J2920" s="202"/>
      <c r="K2920" s="198"/>
    </row>
    <row r="2921" spans="3:11" ht="15" customHeight="1" x14ac:dyDescent="0.25">
      <c r="C2921" s="175"/>
      <c r="E2921" s="175"/>
      <c r="H2921" s="175"/>
      <c r="I2921" s="175"/>
      <c r="J2921" s="202"/>
      <c r="K2921" s="198"/>
    </row>
    <row r="2922" spans="3:11" ht="15" customHeight="1" x14ac:dyDescent="0.25">
      <c r="C2922" s="175"/>
      <c r="E2922" s="175"/>
      <c r="H2922" s="175"/>
      <c r="I2922" s="175"/>
      <c r="J2922" s="202"/>
      <c r="K2922" s="198"/>
    </row>
    <row r="2923" spans="3:11" ht="15" customHeight="1" x14ac:dyDescent="0.25">
      <c r="C2923" s="175"/>
      <c r="E2923" s="175"/>
      <c r="H2923" s="175"/>
      <c r="I2923" s="175"/>
      <c r="J2923" s="202"/>
      <c r="K2923" s="198"/>
    </row>
    <row r="2924" spans="3:11" ht="15" customHeight="1" x14ac:dyDescent="0.25">
      <c r="C2924" s="175"/>
      <c r="E2924" s="175"/>
      <c r="H2924" s="175"/>
      <c r="I2924" s="175"/>
      <c r="J2924" s="202"/>
      <c r="K2924" s="198"/>
    </row>
    <row r="2925" spans="3:11" ht="15" customHeight="1" x14ac:dyDescent="0.25">
      <c r="C2925" s="175"/>
      <c r="E2925" s="175"/>
      <c r="H2925" s="175"/>
      <c r="I2925" s="175"/>
      <c r="J2925" s="202"/>
      <c r="K2925" s="198"/>
    </row>
    <row r="2926" spans="3:11" ht="15" customHeight="1" x14ac:dyDescent="0.25">
      <c r="C2926" s="175"/>
      <c r="E2926" s="175"/>
      <c r="H2926" s="175"/>
      <c r="I2926" s="175"/>
      <c r="J2926" s="202"/>
      <c r="K2926" s="198"/>
    </row>
    <row r="2927" spans="3:11" ht="15" customHeight="1" x14ac:dyDescent="0.25">
      <c r="C2927" s="175"/>
      <c r="E2927" s="175"/>
      <c r="H2927" s="175"/>
      <c r="I2927" s="175"/>
      <c r="J2927" s="202"/>
      <c r="K2927" s="198"/>
    </row>
    <row r="2928" spans="3:11" ht="15" customHeight="1" x14ac:dyDescent="0.25">
      <c r="C2928" s="175"/>
      <c r="E2928" s="175"/>
      <c r="H2928" s="175"/>
      <c r="I2928" s="175"/>
      <c r="J2928" s="202"/>
      <c r="K2928" s="198"/>
    </row>
    <row r="2929" spans="3:11" ht="15" customHeight="1" x14ac:dyDescent="0.25">
      <c r="C2929" s="175"/>
      <c r="E2929" s="175"/>
      <c r="H2929" s="175"/>
      <c r="I2929" s="175"/>
      <c r="J2929" s="202"/>
      <c r="K2929" s="198"/>
    </row>
    <row r="2930" spans="3:11" ht="15" customHeight="1" x14ac:dyDescent="0.25">
      <c r="C2930" s="175"/>
      <c r="E2930" s="175"/>
      <c r="H2930" s="175"/>
      <c r="I2930" s="175"/>
      <c r="J2930" s="202"/>
      <c r="K2930" s="198"/>
    </row>
    <row r="2931" spans="3:11" ht="15" customHeight="1" x14ac:dyDescent="0.25">
      <c r="C2931" s="175"/>
      <c r="E2931" s="175"/>
      <c r="H2931" s="175"/>
      <c r="I2931" s="175"/>
      <c r="J2931" s="202"/>
      <c r="K2931" s="198"/>
    </row>
    <row r="2932" spans="3:11" ht="15" customHeight="1" x14ac:dyDescent="0.25">
      <c r="C2932" s="175"/>
      <c r="E2932" s="175"/>
      <c r="H2932" s="175"/>
      <c r="I2932" s="175"/>
      <c r="J2932" s="202"/>
      <c r="K2932" s="198"/>
    </row>
    <row r="2933" spans="3:11" ht="15" customHeight="1" x14ac:dyDescent="0.25">
      <c r="C2933" s="175"/>
      <c r="E2933" s="175"/>
      <c r="H2933" s="175"/>
      <c r="I2933" s="175"/>
      <c r="J2933" s="202"/>
      <c r="K2933" s="198"/>
    </row>
    <row r="2934" spans="3:11" ht="15" customHeight="1" x14ac:dyDescent="0.25">
      <c r="C2934" s="175"/>
      <c r="E2934" s="175"/>
      <c r="H2934" s="175"/>
      <c r="I2934" s="175"/>
      <c r="J2934" s="202"/>
      <c r="K2934" s="198"/>
    </row>
    <row r="2935" spans="3:11" ht="15" customHeight="1" x14ac:dyDescent="0.25">
      <c r="C2935" s="175"/>
      <c r="E2935" s="175"/>
      <c r="H2935" s="175"/>
      <c r="I2935" s="175"/>
      <c r="J2935" s="202"/>
      <c r="K2935" s="198"/>
    </row>
    <row r="2936" spans="3:11" ht="15" customHeight="1" x14ac:dyDescent="0.25">
      <c r="C2936" s="175"/>
      <c r="E2936" s="175"/>
      <c r="H2936" s="175"/>
      <c r="I2936" s="175"/>
      <c r="J2936" s="202"/>
      <c r="K2936" s="198"/>
    </row>
    <row r="2937" spans="3:11" ht="15" customHeight="1" x14ac:dyDescent="0.25">
      <c r="C2937" s="175"/>
      <c r="E2937" s="175"/>
      <c r="H2937" s="175"/>
      <c r="I2937" s="175"/>
      <c r="J2937" s="202"/>
      <c r="K2937" s="198"/>
    </row>
    <row r="2938" spans="3:11" ht="15" customHeight="1" x14ac:dyDescent="0.25">
      <c r="C2938" s="175"/>
      <c r="E2938" s="175"/>
      <c r="H2938" s="175"/>
      <c r="I2938" s="175"/>
      <c r="J2938" s="202"/>
      <c r="K2938" s="198"/>
    </row>
    <row r="2939" spans="3:11" ht="15" customHeight="1" x14ac:dyDescent="0.25">
      <c r="C2939" s="175"/>
      <c r="E2939" s="175"/>
      <c r="H2939" s="175"/>
      <c r="I2939" s="175"/>
      <c r="J2939" s="202"/>
      <c r="K2939" s="198"/>
    </row>
    <row r="2940" spans="3:11" ht="15" customHeight="1" x14ac:dyDescent="0.25">
      <c r="C2940" s="175"/>
      <c r="E2940" s="175"/>
      <c r="H2940" s="175"/>
      <c r="I2940" s="175"/>
      <c r="J2940" s="202"/>
      <c r="K2940" s="198"/>
    </row>
    <row r="2941" spans="3:11" ht="15" customHeight="1" x14ac:dyDescent="0.25">
      <c r="C2941" s="175"/>
      <c r="E2941" s="175"/>
      <c r="H2941" s="175"/>
      <c r="I2941" s="175"/>
      <c r="J2941" s="202"/>
      <c r="K2941" s="198"/>
    </row>
    <row r="2942" spans="3:11" ht="15" customHeight="1" x14ac:dyDescent="0.25">
      <c r="C2942" s="175"/>
      <c r="E2942" s="175"/>
      <c r="H2942" s="175"/>
      <c r="I2942" s="175"/>
      <c r="J2942" s="202"/>
      <c r="K2942" s="198"/>
    </row>
    <row r="2943" spans="3:11" ht="15" customHeight="1" x14ac:dyDescent="0.25">
      <c r="C2943" s="175"/>
      <c r="E2943" s="175"/>
      <c r="H2943" s="175"/>
      <c r="I2943" s="175"/>
      <c r="J2943" s="202"/>
      <c r="K2943" s="198"/>
    </row>
    <row r="2944" spans="3:11" ht="15" customHeight="1" x14ac:dyDescent="0.25">
      <c r="C2944" s="175"/>
      <c r="E2944" s="175"/>
      <c r="H2944" s="175"/>
      <c r="I2944" s="175"/>
      <c r="J2944" s="202"/>
      <c r="K2944" s="198"/>
    </row>
    <row r="2945" spans="3:11" ht="15" customHeight="1" x14ac:dyDescent="0.25">
      <c r="C2945" s="175"/>
      <c r="E2945" s="175"/>
      <c r="H2945" s="175"/>
      <c r="I2945" s="175"/>
      <c r="J2945" s="202"/>
      <c r="K2945" s="198"/>
    </row>
    <row r="2946" spans="3:11" ht="15" customHeight="1" x14ac:dyDescent="0.25">
      <c r="C2946" s="175"/>
      <c r="E2946" s="175"/>
      <c r="H2946" s="175"/>
      <c r="I2946" s="175"/>
      <c r="J2946" s="202"/>
      <c r="K2946" s="198"/>
    </row>
    <row r="2947" spans="3:11" ht="15" customHeight="1" x14ac:dyDescent="0.25">
      <c r="C2947" s="175"/>
      <c r="E2947" s="175"/>
      <c r="H2947" s="175"/>
      <c r="I2947" s="175"/>
      <c r="J2947" s="202"/>
      <c r="K2947" s="198"/>
    </row>
    <row r="2948" spans="3:11" ht="15" customHeight="1" x14ac:dyDescent="0.25">
      <c r="C2948" s="175"/>
      <c r="E2948" s="175"/>
      <c r="H2948" s="175"/>
      <c r="I2948" s="175"/>
      <c r="J2948" s="202"/>
      <c r="K2948" s="198"/>
    </row>
    <row r="2949" spans="3:11" ht="15" customHeight="1" x14ac:dyDescent="0.25">
      <c r="C2949" s="175"/>
      <c r="E2949" s="175"/>
      <c r="H2949" s="175"/>
      <c r="I2949" s="175"/>
      <c r="J2949" s="202"/>
      <c r="K2949" s="198"/>
    </row>
    <row r="2950" spans="3:11" ht="15" customHeight="1" x14ac:dyDescent="0.25">
      <c r="C2950" s="175"/>
      <c r="E2950" s="175"/>
      <c r="H2950" s="175"/>
      <c r="I2950" s="175"/>
      <c r="J2950" s="202"/>
      <c r="K2950" s="198"/>
    </row>
    <row r="2951" spans="3:11" ht="15" customHeight="1" x14ac:dyDescent="0.25">
      <c r="C2951" s="175"/>
      <c r="E2951" s="175"/>
      <c r="H2951" s="175"/>
      <c r="I2951" s="175"/>
      <c r="J2951" s="202"/>
      <c r="K2951" s="198"/>
    </row>
    <row r="2952" spans="3:11" ht="15" customHeight="1" x14ac:dyDescent="0.25">
      <c r="C2952" s="175"/>
      <c r="E2952" s="175"/>
      <c r="H2952" s="175"/>
      <c r="I2952" s="175"/>
      <c r="J2952" s="202"/>
      <c r="K2952" s="198"/>
    </row>
    <row r="2953" spans="3:11" ht="15" customHeight="1" x14ac:dyDescent="0.25">
      <c r="C2953" s="175"/>
      <c r="E2953" s="175"/>
      <c r="H2953" s="175"/>
      <c r="I2953" s="175"/>
      <c r="J2953" s="202"/>
      <c r="K2953" s="198"/>
    </row>
    <row r="2954" spans="3:11" ht="15" customHeight="1" x14ac:dyDescent="0.25">
      <c r="C2954" s="175"/>
      <c r="E2954" s="175"/>
      <c r="H2954" s="175"/>
      <c r="I2954" s="175"/>
      <c r="J2954" s="202"/>
      <c r="K2954" s="198"/>
    </row>
    <row r="2955" spans="3:11" ht="15" customHeight="1" x14ac:dyDescent="0.25">
      <c r="C2955" s="175"/>
      <c r="E2955" s="175"/>
      <c r="H2955" s="175"/>
      <c r="I2955" s="175"/>
      <c r="J2955" s="202"/>
      <c r="K2955" s="198"/>
    </row>
    <row r="2956" spans="3:11" ht="15" customHeight="1" x14ac:dyDescent="0.25">
      <c r="C2956" s="175"/>
      <c r="E2956" s="175"/>
      <c r="H2956" s="175"/>
      <c r="I2956" s="175"/>
      <c r="J2956" s="202"/>
      <c r="K2956" s="198"/>
    </row>
    <row r="2957" spans="3:11" ht="15" customHeight="1" x14ac:dyDescent="0.25">
      <c r="C2957" s="175"/>
      <c r="E2957" s="175"/>
      <c r="H2957" s="175"/>
      <c r="I2957" s="175"/>
      <c r="J2957" s="202"/>
      <c r="K2957" s="198"/>
    </row>
    <row r="2958" spans="3:11" ht="15" customHeight="1" x14ac:dyDescent="0.25">
      <c r="C2958" s="175"/>
      <c r="E2958" s="175"/>
      <c r="H2958" s="175"/>
      <c r="I2958" s="175"/>
      <c r="J2958" s="202"/>
      <c r="K2958" s="198"/>
    </row>
    <row r="2959" spans="3:11" ht="15" customHeight="1" x14ac:dyDescent="0.25">
      <c r="C2959" s="175"/>
      <c r="E2959" s="175"/>
      <c r="H2959" s="175"/>
      <c r="I2959" s="175"/>
      <c r="J2959" s="202"/>
      <c r="K2959" s="198"/>
    </row>
    <row r="2960" spans="3:11" ht="15" customHeight="1" x14ac:dyDescent="0.25">
      <c r="C2960" s="175"/>
      <c r="E2960" s="175"/>
      <c r="H2960" s="175"/>
      <c r="I2960" s="175"/>
      <c r="J2960" s="202"/>
      <c r="K2960" s="198"/>
    </row>
    <row r="2961" spans="3:11" ht="15" customHeight="1" x14ac:dyDescent="0.25">
      <c r="C2961" s="175"/>
      <c r="E2961" s="175"/>
      <c r="H2961" s="175"/>
      <c r="I2961" s="175"/>
      <c r="J2961" s="202"/>
      <c r="K2961" s="198"/>
    </row>
    <row r="2962" spans="3:11" ht="15" customHeight="1" x14ac:dyDescent="0.25">
      <c r="C2962" s="175"/>
      <c r="E2962" s="175"/>
      <c r="H2962" s="175"/>
      <c r="I2962" s="175"/>
      <c r="J2962" s="202"/>
      <c r="K2962" s="198"/>
    </row>
    <row r="2963" spans="3:11" ht="15" customHeight="1" x14ac:dyDescent="0.25">
      <c r="C2963" s="175"/>
      <c r="E2963" s="175"/>
      <c r="H2963" s="175"/>
      <c r="I2963" s="175"/>
      <c r="J2963" s="202"/>
      <c r="K2963" s="198"/>
    </row>
    <row r="2964" spans="3:11" ht="15" customHeight="1" x14ac:dyDescent="0.25">
      <c r="C2964" s="175"/>
      <c r="E2964" s="175"/>
      <c r="H2964" s="175"/>
      <c r="I2964" s="175"/>
      <c r="J2964" s="202"/>
      <c r="K2964" s="198"/>
    </row>
    <row r="2965" spans="3:11" ht="15" customHeight="1" x14ac:dyDescent="0.25">
      <c r="C2965" s="175"/>
      <c r="E2965" s="175"/>
      <c r="H2965" s="175"/>
      <c r="I2965" s="175"/>
      <c r="J2965" s="202"/>
      <c r="K2965" s="198"/>
    </row>
    <row r="2966" spans="3:11" ht="15" customHeight="1" x14ac:dyDescent="0.25">
      <c r="C2966" s="175"/>
      <c r="E2966" s="175"/>
      <c r="H2966" s="175"/>
      <c r="I2966" s="175"/>
      <c r="J2966" s="202"/>
      <c r="K2966" s="198"/>
    </row>
    <row r="2967" spans="3:11" ht="15" customHeight="1" x14ac:dyDescent="0.25">
      <c r="C2967" s="175"/>
      <c r="E2967" s="175"/>
      <c r="H2967" s="175"/>
      <c r="I2967" s="175"/>
      <c r="J2967" s="202"/>
      <c r="K2967" s="198"/>
    </row>
    <row r="2968" spans="3:11" ht="15" customHeight="1" x14ac:dyDescent="0.25">
      <c r="C2968" s="175"/>
      <c r="E2968" s="175"/>
      <c r="H2968" s="175"/>
      <c r="I2968" s="175"/>
      <c r="J2968" s="202"/>
      <c r="K2968" s="198"/>
    </row>
    <row r="2969" spans="3:11" ht="15" customHeight="1" x14ac:dyDescent="0.25">
      <c r="C2969" s="175"/>
      <c r="E2969" s="175"/>
      <c r="H2969" s="175"/>
      <c r="I2969" s="175"/>
      <c r="J2969" s="202"/>
      <c r="K2969" s="198"/>
    </row>
    <row r="2970" spans="3:11" ht="15" customHeight="1" x14ac:dyDescent="0.25">
      <c r="C2970" s="175"/>
      <c r="E2970" s="175"/>
      <c r="H2970" s="175"/>
      <c r="I2970" s="175"/>
      <c r="J2970" s="202"/>
      <c r="K2970" s="198"/>
    </row>
    <row r="2971" spans="3:11" ht="15" customHeight="1" x14ac:dyDescent="0.25">
      <c r="C2971" s="175"/>
      <c r="E2971" s="175"/>
      <c r="H2971" s="175"/>
      <c r="I2971" s="175"/>
      <c r="J2971" s="202"/>
      <c r="K2971" s="198"/>
    </row>
    <row r="2972" spans="3:11" ht="15" customHeight="1" x14ac:dyDescent="0.25">
      <c r="C2972" s="175"/>
      <c r="E2972" s="175"/>
      <c r="H2972" s="175"/>
      <c r="I2972" s="175"/>
      <c r="J2972" s="202"/>
      <c r="K2972" s="198"/>
    </row>
    <row r="2973" spans="3:11" ht="15" customHeight="1" x14ac:dyDescent="0.25">
      <c r="C2973" s="175"/>
      <c r="E2973" s="175"/>
      <c r="H2973" s="175"/>
      <c r="I2973" s="175"/>
      <c r="J2973" s="202"/>
      <c r="K2973" s="198"/>
    </row>
    <row r="2974" spans="3:11" ht="15" customHeight="1" x14ac:dyDescent="0.25">
      <c r="C2974" s="175"/>
      <c r="E2974" s="175"/>
      <c r="H2974" s="175"/>
      <c r="I2974" s="175"/>
      <c r="J2974" s="202"/>
      <c r="K2974" s="198"/>
    </row>
    <row r="2975" spans="3:11" ht="15" customHeight="1" x14ac:dyDescent="0.25">
      <c r="C2975" s="175"/>
      <c r="E2975" s="175"/>
      <c r="H2975" s="175"/>
      <c r="I2975" s="175"/>
      <c r="J2975" s="202"/>
      <c r="K2975" s="198"/>
    </row>
    <row r="2976" spans="3:11" ht="15" customHeight="1" x14ac:dyDescent="0.25">
      <c r="C2976" s="175"/>
      <c r="E2976" s="175"/>
      <c r="H2976" s="175"/>
      <c r="I2976" s="175"/>
      <c r="J2976" s="202"/>
      <c r="K2976" s="198"/>
    </row>
    <row r="2977" spans="3:11" ht="15" customHeight="1" x14ac:dyDescent="0.25">
      <c r="C2977" s="175"/>
      <c r="E2977" s="175"/>
      <c r="H2977" s="175"/>
      <c r="I2977" s="175"/>
      <c r="J2977" s="202"/>
      <c r="K2977" s="198"/>
    </row>
    <row r="2978" spans="3:11" ht="15" customHeight="1" x14ac:dyDescent="0.25">
      <c r="C2978" s="175"/>
      <c r="E2978" s="175"/>
      <c r="H2978" s="175"/>
      <c r="I2978" s="175"/>
      <c r="J2978" s="202"/>
      <c r="K2978" s="198"/>
    </row>
    <row r="2979" spans="3:11" ht="15" customHeight="1" x14ac:dyDescent="0.25">
      <c r="C2979" s="175"/>
      <c r="E2979" s="175"/>
      <c r="H2979" s="175"/>
      <c r="I2979" s="175"/>
      <c r="J2979" s="202"/>
      <c r="K2979" s="198"/>
    </row>
    <row r="2980" spans="3:11" ht="15" customHeight="1" x14ac:dyDescent="0.25">
      <c r="C2980" s="175"/>
      <c r="E2980" s="175"/>
      <c r="H2980" s="175"/>
      <c r="I2980" s="175"/>
      <c r="J2980" s="202"/>
      <c r="K2980" s="198"/>
    </row>
    <row r="2981" spans="3:11" ht="15" customHeight="1" x14ac:dyDescent="0.25">
      <c r="C2981" s="175"/>
      <c r="E2981" s="175"/>
      <c r="H2981" s="175"/>
      <c r="I2981" s="175"/>
      <c r="J2981" s="202"/>
      <c r="K2981" s="198"/>
    </row>
    <row r="2982" spans="3:11" ht="15" customHeight="1" x14ac:dyDescent="0.25">
      <c r="C2982" s="175"/>
      <c r="E2982" s="175"/>
      <c r="H2982" s="175"/>
      <c r="I2982" s="175"/>
      <c r="J2982" s="202"/>
      <c r="K2982" s="198"/>
    </row>
    <row r="2983" spans="3:11" ht="15" customHeight="1" x14ac:dyDescent="0.25">
      <c r="C2983" s="175"/>
      <c r="E2983" s="175"/>
      <c r="H2983" s="175"/>
      <c r="I2983" s="175"/>
      <c r="J2983" s="202"/>
      <c r="K2983" s="198"/>
    </row>
    <row r="2984" spans="3:11" ht="15" customHeight="1" x14ac:dyDescent="0.25">
      <c r="C2984" s="175"/>
      <c r="E2984" s="175"/>
      <c r="H2984" s="175"/>
      <c r="I2984" s="175"/>
      <c r="J2984" s="202"/>
      <c r="K2984" s="198"/>
    </row>
    <row r="2985" spans="3:11" ht="15" customHeight="1" x14ac:dyDescent="0.25">
      <c r="C2985" s="175"/>
      <c r="E2985" s="175"/>
      <c r="H2985" s="175"/>
      <c r="I2985" s="175"/>
      <c r="J2985" s="202"/>
      <c r="K2985" s="198"/>
    </row>
    <row r="2986" spans="3:11" ht="15" customHeight="1" x14ac:dyDescent="0.25">
      <c r="C2986" s="175"/>
      <c r="E2986" s="175"/>
      <c r="H2986" s="175"/>
      <c r="I2986" s="175"/>
      <c r="J2986" s="202"/>
      <c r="K2986" s="198"/>
    </row>
    <row r="2987" spans="3:11" ht="15" customHeight="1" x14ac:dyDescent="0.25">
      <c r="C2987" s="175"/>
      <c r="E2987" s="175"/>
      <c r="H2987" s="175"/>
      <c r="I2987" s="175"/>
      <c r="J2987" s="202"/>
      <c r="K2987" s="198"/>
    </row>
    <row r="2988" spans="3:11" ht="15" customHeight="1" x14ac:dyDescent="0.25">
      <c r="C2988" s="175"/>
      <c r="E2988" s="175"/>
      <c r="H2988" s="175"/>
      <c r="I2988" s="175"/>
      <c r="J2988" s="202"/>
      <c r="K2988" s="198"/>
    </row>
    <row r="2989" spans="3:11" ht="15" customHeight="1" x14ac:dyDescent="0.25">
      <c r="C2989" s="175"/>
      <c r="E2989" s="175"/>
      <c r="H2989" s="175"/>
      <c r="I2989" s="175"/>
      <c r="J2989" s="202"/>
      <c r="K2989" s="198"/>
    </row>
    <row r="2990" spans="3:11" ht="15" customHeight="1" x14ac:dyDescent="0.25">
      <c r="C2990" s="175"/>
      <c r="E2990" s="175"/>
      <c r="H2990" s="175"/>
      <c r="I2990" s="175"/>
      <c r="J2990" s="202"/>
      <c r="K2990" s="198"/>
    </row>
    <row r="2991" spans="3:11" ht="15" customHeight="1" x14ac:dyDescent="0.25">
      <c r="C2991" s="175"/>
      <c r="E2991" s="175"/>
      <c r="H2991" s="175"/>
      <c r="I2991" s="175"/>
      <c r="J2991" s="202"/>
      <c r="K2991" s="198"/>
    </row>
    <row r="2992" spans="3:11" ht="15" customHeight="1" x14ac:dyDescent="0.25">
      <c r="C2992" s="175"/>
      <c r="E2992" s="175"/>
      <c r="H2992" s="175"/>
      <c r="I2992" s="175"/>
      <c r="J2992" s="202"/>
      <c r="K2992" s="198"/>
    </row>
    <row r="2993" spans="3:11" ht="15" customHeight="1" x14ac:dyDescent="0.25">
      <c r="C2993" s="175"/>
      <c r="E2993" s="175"/>
      <c r="H2993" s="175"/>
      <c r="I2993" s="175"/>
      <c r="J2993" s="202"/>
      <c r="K2993" s="198"/>
    </row>
    <row r="2994" spans="3:11" ht="15" customHeight="1" x14ac:dyDescent="0.25">
      <c r="C2994" s="175"/>
      <c r="E2994" s="175"/>
      <c r="H2994" s="175"/>
      <c r="I2994" s="175"/>
      <c r="J2994" s="202"/>
      <c r="K2994" s="198"/>
    </row>
    <row r="2995" spans="3:11" ht="15" customHeight="1" x14ac:dyDescent="0.25">
      <c r="C2995" s="175"/>
      <c r="E2995" s="175"/>
      <c r="H2995" s="175"/>
      <c r="I2995" s="175"/>
      <c r="J2995" s="202"/>
      <c r="K2995" s="198"/>
    </row>
    <row r="2996" spans="3:11" ht="15" customHeight="1" x14ac:dyDescent="0.25">
      <c r="C2996" s="175"/>
      <c r="E2996" s="175"/>
      <c r="H2996" s="175"/>
      <c r="I2996" s="175"/>
      <c r="J2996" s="202"/>
      <c r="K2996" s="198"/>
    </row>
    <row r="2997" spans="3:11" ht="15" customHeight="1" x14ac:dyDescent="0.25">
      <c r="C2997" s="175"/>
      <c r="E2997" s="175"/>
      <c r="H2997" s="175"/>
      <c r="I2997" s="175"/>
      <c r="J2997" s="202"/>
      <c r="K2997" s="198"/>
    </row>
    <row r="2998" spans="3:11" ht="15" customHeight="1" x14ac:dyDescent="0.25">
      <c r="C2998" s="175"/>
      <c r="E2998" s="175"/>
      <c r="H2998" s="175"/>
      <c r="I2998" s="175"/>
      <c r="J2998" s="202"/>
      <c r="K2998" s="198"/>
    </row>
    <row r="2999" spans="3:11" ht="15" customHeight="1" x14ac:dyDescent="0.25">
      <c r="C2999" s="175"/>
      <c r="E2999" s="175"/>
      <c r="H2999" s="175"/>
      <c r="I2999" s="175"/>
      <c r="J2999" s="202"/>
      <c r="K2999" s="198"/>
    </row>
    <row r="3000" spans="3:11" ht="15" customHeight="1" x14ac:dyDescent="0.25">
      <c r="C3000" s="175"/>
      <c r="E3000" s="175"/>
      <c r="H3000" s="175"/>
      <c r="I3000" s="175"/>
      <c r="J3000" s="202"/>
      <c r="K3000" s="198"/>
    </row>
    <row r="3001" spans="3:11" ht="15" customHeight="1" x14ac:dyDescent="0.25">
      <c r="C3001" s="175"/>
      <c r="E3001" s="175"/>
      <c r="H3001" s="175"/>
      <c r="I3001" s="175"/>
      <c r="J3001" s="202"/>
      <c r="K3001" s="198"/>
    </row>
    <row r="3002" spans="3:11" ht="15" customHeight="1" x14ac:dyDescent="0.25">
      <c r="C3002" s="175"/>
      <c r="E3002" s="175"/>
      <c r="H3002" s="175"/>
      <c r="I3002" s="175"/>
      <c r="J3002" s="202"/>
      <c r="K3002" s="198"/>
    </row>
    <row r="3003" spans="3:11" ht="15" customHeight="1" x14ac:dyDescent="0.25">
      <c r="C3003" s="175"/>
      <c r="E3003" s="175"/>
      <c r="H3003" s="175"/>
      <c r="I3003" s="175"/>
      <c r="J3003" s="202"/>
      <c r="K3003" s="198"/>
    </row>
    <row r="3004" spans="3:11" ht="15" customHeight="1" x14ac:dyDescent="0.25">
      <c r="C3004" s="175"/>
      <c r="E3004" s="175"/>
      <c r="H3004" s="175"/>
      <c r="I3004" s="175"/>
      <c r="J3004" s="202"/>
      <c r="K3004" s="198"/>
    </row>
    <row r="3005" spans="3:11" ht="15" customHeight="1" x14ac:dyDescent="0.25">
      <c r="C3005" s="175"/>
      <c r="E3005" s="175"/>
      <c r="H3005" s="175"/>
      <c r="I3005" s="175"/>
      <c r="J3005" s="202"/>
      <c r="K3005" s="198"/>
    </row>
    <row r="3006" spans="3:11" ht="15" customHeight="1" x14ac:dyDescent="0.25">
      <c r="C3006" s="175"/>
      <c r="E3006" s="175"/>
      <c r="H3006" s="175"/>
      <c r="I3006" s="175"/>
      <c r="J3006" s="202"/>
      <c r="K3006" s="198"/>
    </row>
    <row r="3007" spans="3:11" ht="15" customHeight="1" x14ac:dyDescent="0.25">
      <c r="C3007" s="175"/>
      <c r="E3007" s="175"/>
      <c r="H3007" s="175"/>
      <c r="I3007" s="175"/>
      <c r="J3007" s="202"/>
      <c r="K3007" s="198"/>
    </row>
    <row r="3008" spans="3:11" ht="15" customHeight="1" x14ac:dyDescent="0.25">
      <c r="C3008" s="175"/>
      <c r="E3008" s="175"/>
      <c r="H3008" s="175"/>
      <c r="I3008" s="175"/>
      <c r="J3008" s="202"/>
      <c r="K3008" s="198"/>
    </row>
    <row r="3009" spans="3:11" ht="15" customHeight="1" x14ac:dyDescent="0.25">
      <c r="C3009" s="175"/>
      <c r="E3009" s="175"/>
      <c r="H3009" s="175"/>
      <c r="I3009" s="175"/>
      <c r="J3009" s="202"/>
      <c r="K3009" s="198"/>
    </row>
    <row r="3010" spans="3:11" ht="15" customHeight="1" x14ac:dyDescent="0.25">
      <c r="C3010" s="175"/>
      <c r="E3010" s="175"/>
      <c r="H3010" s="175"/>
      <c r="I3010" s="175"/>
      <c r="J3010" s="202"/>
      <c r="K3010" s="198"/>
    </row>
    <row r="3011" spans="3:11" ht="15" customHeight="1" x14ac:dyDescent="0.25">
      <c r="C3011" s="175"/>
      <c r="E3011" s="175"/>
      <c r="H3011" s="175"/>
      <c r="I3011" s="175"/>
      <c r="J3011" s="202"/>
      <c r="K3011" s="198"/>
    </row>
    <row r="3012" spans="3:11" ht="15" customHeight="1" x14ac:dyDescent="0.25">
      <c r="C3012" s="175"/>
      <c r="E3012" s="175"/>
      <c r="H3012" s="175"/>
      <c r="I3012" s="175"/>
      <c r="J3012" s="202"/>
      <c r="K3012" s="198"/>
    </row>
    <row r="3013" spans="3:11" ht="15" customHeight="1" x14ac:dyDescent="0.25">
      <c r="C3013" s="175"/>
      <c r="E3013" s="175"/>
      <c r="H3013" s="175"/>
      <c r="I3013" s="175"/>
      <c r="J3013" s="202"/>
      <c r="K3013" s="198"/>
    </row>
    <row r="3014" spans="3:11" ht="15" customHeight="1" x14ac:dyDescent="0.25">
      <c r="C3014" s="175"/>
      <c r="E3014" s="175"/>
      <c r="H3014" s="175"/>
      <c r="I3014" s="175"/>
      <c r="J3014" s="202"/>
      <c r="K3014" s="198"/>
    </row>
    <row r="3015" spans="3:11" ht="15" customHeight="1" x14ac:dyDescent="0.25">
      <c r="C3015" s="175"/>
      <c r="E3015" s="175"/>
      <c r="H3015" s="175"/>
      <c r="I3015" s="175"/>
      <c r="J3015" s="202"/>
      <c r="K3015" s="198"/>
    </row>
    <row r="3016" spans="3:11" ht="15" customHeight="1" x14ac:dyDescent="0.25">
      <c r="C3016" s="175"/>
      <c r="E3016" s="175"/>
      <c r="H3016" s="175"/>
      <c r="I3016" s="175"/>
      <c r="J3016" s="202"/>
      <c r="K3016" s="198"/>
    </row>
    <row r="3017" spans="3:11" ht="15" customHeight="1" x14ac:dyDescent="0.25">
      <c r="C3017" s="175"/>
      <c r="E3017" s="175"/>
      <c r="H3017" s="175"/>
      <c r="I3017" s="175"/>
      <c r="J3017" s="202"/>
      <c r="K3017" s="198"/>
    </row>
    <row r="3018" spans="3:11" ht="15" customHeight="1" x14ac:dyDescent="0.25">
      <c r="C3018" s="175"/>
      <c r="E3018" s="175"/>
      <c r="H3018" s="175"/>
      <c r="I3018" s="175"/>
      <c r="J3018" s="202"/>
      <c r="K3018" s="198"/>
    </row>
    <row r="3019" spans="3:11" ht="15" customHeight="1" x14ac:dyDescent="0.25">
      <c r="C3019" s="175"/>
      <c r="E3019" s="175"/>
      <c r="H3019" s="175"/>
      <c r="I3019" s="175"/>
      <c r="J3019" s="202"/>
      <c r="K3019" s="198"/>
    </row>
    <row r="3020" spans="3:11" ht="15" customHeight="1" x14ac:dyDescent="0.25">
      <c r="C3020" s="175"/>
      <c r="E3020" s="175"/>
      <c r="H3020" s="175"/>
      <c r="I3020" s="175"/>
      <c r="J3020" s="202"/>
      <c r="K3020" s="198"/>
    </row>
    <row r="3021" spans="3:11" ht="15" customHeight="1" x14ac:dyDescent="0.25">
      <c r="C3021" s="175"/>
      <c r="E3021" s="175"/>
      <c r="H3021" s="175"/>
      <c r="I3021" s="175"/>
      <c r="J3021" s="202"/>
      <c r="K3021" s="198"/>
    </row>
    <row r="3022" spans="3:11" ht="15" customHeight="1" x14ac:dyDescent="0.25">
      <c r="C3022" s="175"/>
      <c r="E3022" s="175"/>
      <c r="H3022" s="175"/>
      <c r="I3022" s="175"/>
      <c r="J3022" s="202"/>
      <c r="K3022" s="198"/>
    </row>
    <row r="3023" spans="3:11" ht="15" customHeight="1" x14ac:dyDescent="0.25">
      <c r="C3023" s="175"/>
      <c r="E3023" s="175"/>
      <c r="H3023" s="175"/>
      <c r="I3023" s="175"/>
      <c r="J3023" s="202"/>
      <c r="K3023" s="198"/>
    </row>
    <row r="3024" spans="3:11" ht="15" customHeight="1" x14ac:dyDescent="0.25">
      <c r="C3024" s="175"/>
      <c r="E3024" s="175"/>
      <c r="H3024" s="175"/>
      <c r="I3024" s="175"/>
      <c r="J3024" s="202"/>
      <c r="K3024" s="198"/>
    </row>
    <row r="3025" spans="3:11" ht="15" customHeight="1" x14ac:dyDescent="0.25">
      <c r="C3025" s="175"/>
      <c r="E3025" s="175"/>
      <c r="H3025" s="175"/>
      <c r="I3025" s="175"/>
      <c r="J3025" s="202"/>
      <c r="K3025" s="198"/>
    </row>
    <row r="3026" spans="3:11" ht="15" customHeight="1" x14ac:dyDescent="0.25">
      <c r="C3026" s="175"/>
      <c r="E3026" s="175"/>
      <c r="H3026" s="175"/>
      <c r="I3026" s="175"/>
      <c r="J3026" s="202"/>
      <c r="K3026" s="198"/>
    </row>
    <row r="3027" spans="3:11" ht="15" customHeight="1" x14ac:dyDescent="0.25">
      <c r="C3027" s="175"/>
      <c r="E3027" s="175"/>
      <c r="H3027" s="175"/>
      <c r="I3027" s="175"/>
      <c r="J3027" s="202"/>
      <c r="K3027" s="198"/>
    </row>
    <row r="3028" spans="3:11" ht="15" customHeight="1" x14ac:dyDescent="0.25">
      <c r="C3028" s="175"/>
      <c r="E3028" s="175"/>
      <c r="H3028" s="175"/>
      <c r="I3028" s="175"/>
      <c r="J3028" s="202"/>
      <c r="K3028" s="198"/>
    </row>
    <row r="3029" spans="3:11" ht="15" customHeight="1" x14ac:dyDescent="0.25">
      <c r="C3029" s="175"/>
      <c r="E3029" s="175"/>
      <c r="H3029" s="175"/>
      <c r="I3029" s="175"/>
      <c r="J3029" s="202"/>
      <c r="K3029" s="198"/>
    </row>
    <row r="3030" spans="3:11" ht="15" customHeight="1" x14ac:dyDescent="0.25">
      <c r="C3030" s="175"/>
      <c r="E3030" s="175"/>
      <c r="H3030" s="175"/>
      <c r="I3030" s="175"/>
      <c r="J3030" s="202"/>
      <c r="K3030" s="198"/>
    </row>
    <row r="3031" spans="3:11" ht="15" customHeight="1" x14ac:dyDescent="0.25">
      <c r="C3031" s="175"/>
      <c r="E3031" s="175"/>
      <c r="H3031" s="175"/>
      <c r="I3031" s="175"/>
      <c r="J3031" s="202"/>
      <c r="K3031" s="198"/>
    </row>
    <row r="3032" spans="3:11" ht="15" customHeight="1" x14ac:dyDescent="0.25">
      <c r="C3032" s="175"/>
      <c r="E3032" s="175"/>
      <c r="H3032" s="175"/>
      <c r="I3032" s="175"/>
      <c r="J3032" s="202"/>
      <c r="K3032" s="198"/>
    </row>
    <row r="3033" spans="3:11" ht="15" customHeight="1" x14ac:dyDescent="0.25">
      <c r="C3033" s="175"/>
      <c r="E3033" s="175"/>
      <c r="H3033" s="175"/>
      <c r="I3033" s="175"/>
      <c r="J3033" s="202"/>
      <c r="K3033" s="198"/>
    </row>
    <row r="3034" spans="3:11" ht="15" customHeight="1" x14ac:dyDescent="0.25">
      <c r="C3034" s="175"/>
      <c r="E3034" s="175"/>
      <c r="H3034" s="175"/>
      <c r="I3034" s="175"/>
      <c r="J3034" s="202"/>
      <c r="K3034" s="198"/>
    </row>
    <row r="3035" spans="3:11" ht="15" customHeight="1" x14ac:dyDescent="0.25">
      <c r="C3035" s="175"/>
      <c r="E3035" s="175"/>
      <c r="H3035" s="175"/>
      <c r="I3035" s="175"/>
      <c r="J3035" s="202"/>
      <c r="K3035" s="198"/>
    </row>
    <row r="3036" spans="3:11" ht="15" customHeight="1" x14ac:dyDescent="0.25">
      <c r="C3036" s="175"/>
      <c r="E3036" s="175"/>
      <c r="H3036" s="175"/>
      <c r="I3036" s="175"/>
      <c r="J3036" s="202"/>
      <c r="K3036" s="198"/>
    </row>
    <row r="3037" spans="3:11" ht="15" customHeight="1" x14ac:dyDescent="0.25">
      <c r="C3037" s="175"/>
      <c r="E3037" s="175"/>
      <c r="H3037" s="175"/>
      <c r="I3037" s="175"/>
      <c r="J3037" s="202"/>
      <c r="K3037" s="198"/>
    </row>
    <row r="3038" spans="3:11" ht="15" customHeight="1" x14ac:dyDescent="0.25">
      <c r="C3038" s="175"/>
      <c r="E3038" s="175"/>
      <c r="H3038" s="175"/>
      <c r="I3038" s="175"/>
      <c r="J3038" s="202"/>
      <c r="K3038" s="198"/>
    </row>
    <row r="3039" spans="3:11" ht="15" customHeight="1" x14ac:dyDescent="0.25">
      <c r="C3039" s="175"/>
      <c r="E3039" s="175"/>
      <c r="H3039" s="175"/>
      <c r="I3039" s="175"/>
      <c r="J3039" s="202"/>
      <c r="K3039" s="198"/>
    </row>
    <row r="3040" spans="3:11" ht="15" customHeight="1" x14ac:dyDescent="0.25">
      <c r="C3040" s="175"/>
      <c r="E3040" s="175"/>
      <c r="H3040" s="175"/>
      <c r="I3040" s="175"/>
      <c r="J3040" s="202"/>
      <c r="K3040" s="198"/>
    </row>
    <row r="3041" spans="3:11" ht="15" customHeight="1" x14ac:dyDescent="0.25">
      <c r="C3041" s="175"/>
      <c r="E3041" s="175"/>
      <c r="H3041" s="175"/>
      <c r="I3041" s="175"/>
      <c r="J3041" s="202"/>
      <c r="K3041" s="198"/>
    </row>
    <row r="3042" spans="3:11" ht="15" customHeight="1" x14ac:dyDescent="0.25">
      <c r="C3042" s="175"/>
      <c r="E3042" s="175"/>
      <c r="H3042" s="175"/>
      <c r="I3042" s="175"/>
      <c r="J3042" s="202"/>
      <c r="K3042" s="198"/>
    </row>
    <row r="3043" spans="3:11" ht="15" customHeight="1" x14ac:dyDescent="0.25">
      <c r="C3043" s="175"/>
      <c r="E3043" s="175"/>
      <c r="H3043" s="175"/>
      <c r="I3043" s="175"/>
      <c r="J3043" s="202"/>
      <c r="K3043" s="198"/>
    </row>
    <row r="3044" spans="3:11" ht="15" customHeight="1" x14ac:dyDescent="0.25">
      <c r="C3044" s="175"/>
      <c r="E3044" s="175"/>
      <c r="H3044" s="175"/>
      <c r="I3044" s="175"/>
      <c r="J3044" s="202"/>
      <c r="K3044" s="198"/>
    </row>
    <row r="3045" spans="3:11" ht="15" customHeight="1" x14ac:dyDescent="0.25">
      <c r="C3045" s="175"/>
      <c r="E3045" s="175"/>
      <c r="H3045" s="175"/>
      <c r="I3045" s="175"/>
      <c r="J3045" s="202"/>
      <c r="K3045" s="198"/>
    </row>
    <row r="3046" spans="3:11" ht="15" customHeight="1" x14ac:dyDescent="0.25">
      <c r="C3046" s="175"/>
      <c r="E3046" s="175"/>
      <c r="H3046" s="175"/>
      <c r="I3046" s="175"/>
      <c r="J3046" s="202"/>
      <c r="K3046" s="198"/>
    </row>
    <row r="3047" spans="3:11" ht="15" customHeight="1" x14ac:dyDescent="0.25">
      <c r="C3047" s="175"/>
      <c r="E3047" s="175"/>
      <c r="H3047" s="175"/>
      <c r="I3047" s="175"/>
      <c r="J3047" s="202"/>
      <c r="K3047" s="198"/>
    </row>
    <row r="3048" spans="3:11" ht="15" customHeight="1" x14ac:dyDescent="0.25">
      <c r="C3048" s="175"/>
      <c r="E3048" s="175"/>
      <c r="H3048" s="175"/>
      <c r="I3048" s="175"/>
      <c r="J3048" s="202"/>
      <c r="K3048" s="198"/>
    </row>
    <row r="3049" spans="3:11" ht="15" customHeight="1" x14ac:dyDescent="0.25">
      <c r="C3049" s="175"/>
      <c r="E3049" s="175"/>
      <c r="H3049" s="175"/>
      <c r="I3049" s="175"/>
      <c r="J3049" s="202"/>
      <c r="K3049" s="198"/>
    </row>
    <row r="3050" spans="3:11" ht="15" customHeight="1" x14ac:dyDescent="0.25">
      <c r="C3050" s="175"/>
      <c r="E3050" s="175"/>
      <c r="H3050" s="175"/>
      <c r="I3050" s="175"/>
      <c r="J3050" s="202"/>
      <c r="K3050" s="198"/>
    </row>
    <row r="3051" spans="3:11" ht="15" customHeight="1" x14ac:dyDescent="0.25">
      <c r="C3051" s="175"/>
      <c r="E3051" s="175"/>
      <c r="H3051" s="175"/>
      <c r="I3051" s="175"/>
      <c r="J3051" s="202"/>
      <c r="K3051" s="198"/>
    </row>
    <row r="3052" spans="3:11" ht="15" customHeight="1" x14ac:dyDescent="0.25">
      <c r="C3052" s="175"/>
      <c r="E3052" s="175"/>
      <c r="H3052" s="175"/>
      <c r="I3052" s="175"/>
      <c r="J3052" s="202"/>
      <c r="K3052" s="198"/>
    </row>
    <row r="3053" spans="3:11" ht="15" customHeight="1" x14ac:dyDescent="0.25">
      <c r="C3053" s="175"/>
      <c r="E3053" s="175"/>
      <c r="H3053" s="175"/>
      <c r="I3053" s="175"/>
      <c r="J3053" s="202"/>
      <c r="K3053" s="198"/>
    </row>
    <row r="3054" spans="3:11" ht="15" customHeight="1" x14ac:dyDescent="0.25">
      <c r="C3054" s="175"/>
      <c r="E3054" s="175"/>
      <c r="H3054" s="175"/>
      <c r="I3054" s="175"/>
      <c r="J3054" s="202"/>
      <c r="K3054" s="198"/>
    </row>
    <row r="3055" spans="3:11" ht="15" customHeight="1" x14ac:dyDescent="0.25">
      <c r="C3055" s="175"/>
      <c r="E3055" s="175"/>
      <c r="H3055" s="175"/>
      <c r="I3055" s="175"/>
      <c r="J3055" s="202"/>
      <c r="K3055" s="198"/>
    </row>
    <row r="3056" spans="3:11" ht="15" customHeight="1" x14ac:dyDescent="0.25">
      <c r="C3056" s="175"/>
      <c r="E3056" s="175"/>
      <c r="H3056" s="175"/>
      <c r="I3056" s="175"/>
      <c r="J3056" s="202"/>
      <c r="K3056" s="198"/>
    </row>
    <row r="3057" spans="3:11" ht="15" customHeight="1" x14ac:dyDescent="0.25">
      <c r="C3057" s="175"/>
      <c r="E3057" s="175"/>
      <c r="H3057" s="175"/>
      <c r="I3057" s="175"/>
      <c r="J3057" s="202"/>
      <c r="K3057" s="198"/>
    </row>
    <row r="3058" spans="3:11" ht="15" customHeight="1" x14ac:dyDescent="0.25">
      <c r="C3058" s="175"/>
      <c r="E3058" s="175"/>
      <c r="H3058" s="175"/>
      <c r="I3058" s="175"/>
      <c r="J3058" s="202"/>
      <c r="K3058" s="198"/>
    </row>
    <row r="3059" spans="3:11" ht="15" customHeight="1" x14ac:dyDescent="0.25">
      <c r="C3059" s="175"/>
      <c r="E3059" s="175"/>
      <c r="H3059" s="175"/>
      <c r="I3059" s="175"/>
      <c r="J3059" s="202"/>
      <c r="K3059" s="198"/>
    </row>
    <row r="3060" spans="3:11" ht="15" customHeight="1" x14ac:dyDescent="0.25">
      <c r="C3060" s="175"/>
      <c r="E3060" s="175"/>
      <c r="H3060" s="175"/>
      <c r="I3060" s="175"/>
      <c r="J3060" s="202"/>
      <c r="K3060" s="198"/>
    </row>
    <row r="3061" spans="3:11" ht="15" customHeight="1" x14ac:dyDescent="0.25">
      <c r="C3061" s="175"/>
      <c r="E3061" s="175"/>
      <c r="H3061" s="175"/>
      <c r="I3061" s="175"/>
      <c r="J3061" s="202"/>
      <c r="K3061" s="198"/>
    </row>
    <row r="3062" spans="3:11" ht="15" customHeight="1" x14ac:dyDescent="0.25">
      <c r="C3062" s="175"/>
      <c r="E3062" s="175"/>
      <c r="H3062" s="175"/>
      <c r="I3062" s="175"/>
      <c r="J3062" s="202"/>
      <c r="K3062" s="198"/>
    </row>
    <row r="3063" spans="3:11" ht="15" customHeight="1" x14ac:dyDescent="0.25">
      <c r="C3063" s="175"/>
      <c r="E3063" s="175"/>
      <c r="H3063" s="175"/>
      <c r="I3063" s="175"/>
      <c r="J3063" s="202"/>
      <c r="K3063" s="198"/>
    </row>
    <row r="3064" spans="3:11" ht="15" customHeight="1" x14ac:dyDescent="0.25">
      <c r="C3064" s="175"/>
      <c r="E3064" s="175"/>
      <c r="H3064" s="175"/>
      <c r="I3064" s="175"/>
      <c r="J3064" s="202"/>
      <c r="K3064" s="198"/>
    </row>
    <row r="3065" spans="3:11" ht="15" customHeight="1" x14ac:dyDescent="0.25">
      <c r="C3065" s="175"/>
      <c r="E3065" s="175"/>
      <c r="H3065" s="175"/>
      <c r="I3065" s="175"/>
      <c r="J3065" s="202"/>
      <c r="K3065" s="198"/>
    </row>
    <row r="3066" spans="3:11" ht="15" customHeight="1" x14ac:dyDescent="0.25">
      <c r="C3066" s="175"/>
      <c r="E3066" s="175"/>
      <c r="H3066" s="175"/>
      <c r="I3066" s="175"/>
      <c r="J3066" s="202"/>
      <c r="K3066" s="198"/>
    </row>
    <row r="3067" spans="3:11" ht="15" customHeight="1" x14ac:dyDescent="0.25">
      <c r="C3067" s="175"/>
      <c r="E3067" s="175"/>
      <c r="H3067" s="175"/>
      <c r="I3067" s="175"/>
      <c r="J3067" s="202"/>
      <c r="K3067" s="198"/>
    </row>
    <row r="3068" spans="3:11" ht="15" customHeight="1" x14ac:dyDescent="0.25">
      <c r="C3068" s="175"/>
      <c r="E3068" s="175"/>
      <c r="H3068" s="175"/>
      <c r="I3068" s="175"/>
      <c r="J3068" s="202"/>
      <c r="K3068" s="198"/>
    </row>
    <row r="3069" spans="3:11" ht="15" customHeight="1" x14ac:dyDescent="0.25">
      <c r="C3069" s="175"/>
      <c r="E3069" s="175"/>
      <c r="H3069" s="175"/>
      <c r="I3069" s="175"/>
      <c r="J3069" s="202"/>
      <c r="K3069" s="198"/>
    </row>
    <row r="3070" spans="3:11" ht="15" customHeight="1" x14ac:dyDescent="0.25">
      <c r="C3070" s="175"/>
      <c r="E3070" s="175"/>
      <c r="H3070" s="175"/>
      <c r="I3070" s="175"/>
      <c r="J3070" s="202"/>
      <c r="K3070" s="198"/>
    </row>
    <row r="3071" spans="3:11" ht="15" customHeight="1" x14ac:dyDescent="0.25">
      <c r="C3071" s="175"/>
      <c r="E3071" s="175"/>
      <c r="H3071" s="175"/>
      <c r="I3071" s="175"/>
      <c r="J3071" s="202"/>
      <c r="K3071" s="198"/>
    </row>
    <row r="3072" spans="3:11" ht="15" customHeight="1" x14ac:dyDescent="0.25">
      <c r="C3072" s="175"/>
      <c r="E3072" s="175"/>
      <c r="H3072" s="175"/>
      <c r="I3072" s="175"/>
      <c r="J3072" s="202"/>
      <c r="K3072" s="198"/>
    </row>
    <row r="3073" spans="3:11" ht="15" customHeight="1" x14ac:dyDescent="0.25">
      <c r="C3073" s="175"/>
      <c r="E3073" s="175"/>
      <c r="H3073" s="175"/>
      <c r="I3073" s="175"/>
      <c r="J3073" s="202"/>
      <c r="K3073" s="198"/>
    </row>
    <row r="3074" spans="3:11" ht="15" customHeight="1" x14ac:dyDescent="0.25">
      <c r="C3074" s="175"/>
      <c r="E3074" s="175"/>
      <c r="H3074" s="175"/>
      <c r="I3074" s="175"/>
      <c r="J3074" s="202"/>
      <c r="K3074" s="198"/>
    </row>
    <row r="3075" spans="3:11" ht="15" customHeight="1" x14ac:dyDescent="0.25">
      <c r="C3075" s="175"/>
      <c r="E3075" s="175"/>
      <c r="H3075" s="175"/>
      <c r="I3075" s="175"/>
      <c r="J3075" s="202"/>
      <c r="K3075" s="198"/>
    </row>
    <row r="3076" spans="3:11" ht="15" customHeight="1" x14ac:dyDescent="0.25">
      <c r="C3076" s="175"/>
      <c r="E3076" s="175"/>
      <c r="H3076" s="175"/>
      <c r="I3076" s="175"/>
      <c r="J3076" s="202"/>
      <c r="K3076" s="198"/>
    </row>
    <row r="3077" spans="3:11" ht="15" customHeight="1" x14ac:dyDescent="0.25">
      <c r="C3077" s="175"/>
      <c r="E3077" s="175"/>
      <c r="H3077" s="175"/>
      <c r="I3077" s="175"/>
      <c r="J3077" s="202"/>
      <c r="K3077" s="198"/>
    </row>
    <row r="3078" spans="3:11" ht="15" customHeight="1" x14ac:dyDescent="0.25">
      <c r="C3078" s="175"/>
      <c r="E3078" s="175"/>
      <c r="H3078" s="175"/>
      <c r="I3078" s="175"/>
      <c r="J3078" s="202"/>
      <c r="K3078" s="198"/>
    </row>
    <row r="3079" spans="3:11" ht="15" customHeight="1" x14ac:dyDescent="0.25">
      <c r="C3079" s="175"/>
      <c r="E3079" s="175"/>
      <c r="H3079" s="175"/>
      <c r="I3079" s="175"/>
      <c r="J3079" s="202"/>
      <c r="K3079" s="198"/>
    </row>
    <row r="3080" spans="3:11" ht="15" customHeight="1" x14ac:dyDescent="0.25">
      <c r="C3080" s="175"/>
      <c r="E3080" s="175"/>
      <c r="H3080" s="175"/>
      <c r="I3080" s="175"/>
      <c r="J3080" s="202"/>
      <c r="K3080" s="198"/>
    </row>
    <row r="3081" spans="3:11" ht="15" customHeight="1" x14ac:dyDescent="0.25">
      <c r="C3081" s="175"/>
      <c r="E3081" s="175"/>
      <c r="H3081" s="175"/>
      <c r="I3081" s="175"/>
      <c r="J3081" s="202"/>
      <c r="K3081" s="198"/>
    </row>
    <row r="3082" spans="3:11" ht="15" customHeight="1" x14ac:dyDescent="0.25">
      <c r="C3082" s="175"/>
      <c r="E3082" s="175"/>
      <c r="H3082" s="175"/>
      <c r="I3082" s="175"/>
      <c r="J3082" s="202"/>
      <c r="K3082" s="198"/>
    </row>
    <row r="3083" spans="3:11" ht="15" customHeight="1" x14ac:dyDescent="0.25">
      <c r="C3083" s="175"/>
      <c r="E3083" s="175"/>
      <c r="H3083" s="175"/>
      <c r="I3083" s="175"/>
      <c r="J3083" s="202"/>
      <c r="K3083" s="198"/>
    </row>
    <row r="3084" spans="3:11" ht="15" customHeight="1" x14ac:dyDescent="0.25">
      <c r="C3084" s="175"/>
      <c r="E3084" s="175"/>
      <c r="H3084" s="175"/>
      <c r="I3084" s="175"/>
      <c r="J3084" s="202"/>
      <c r="K3084" s="198"/>
    </row>
    <row r="3085" spans="3:11" ht="15" customHeight="1" x14ac:dyDescent="0.25">
      <c r="C3085" s="175"/>
      <c r="E3085" s="175"/>
      <c r="H3085" s="175"/>
      <c r="I3085" s="175"/>
      <c r="J3085" s="202"/>
      <c r="K3085" s="198"/>
    </row>
    <row r="3086" spans="3:11" ht="15" customHeight="1" x14ac:dyDescent="0.25">
      <c r="C3086" s="175"/>
      <c r="E3086" s="175"/>
      <c r="H3086" s="175"/>
      <c r="I3086" s="175"/>
      <c r="J3086" s="202"/>
      <c r="K3086" s="198"/>
    </row>
    <row r="3087" spans="3:11" ht="15" customHeight="1" x14ac:dyDescent="0.25">
      <c r="C3087" s="175"/>
      <c r="E3087" s="175"/>
      <c r="H3087" s="175"/>
      <c r="I3087" s="175"/>
      <c r="J3087" s="202"/>
      <c r="K3087" s="198"/>
    </row>
    <row r="3088" spans="3:11" ht="15" customHeight="1" x14ac:dyDescent="0.25">
      <c r="C3088" s="175"/>
      <c r="E3088" s="175"/>
      <c r="H3088" s="175"/>
      <c r="I3088" s="175"/>
      <c r="J3088" s="202"/>
      <c r="K3088" s="198"/>
    </row>
    <row r="3089" spans="3:11" ht="15" customHeight="1" x14ac:dyDescent="0.25">
      <c r="C3089" s="175"/>
      <c r="E3089" s="175"/>
      <c r="H3089" s="175"/>
      <c r="I3089" s="175"/>
      <c r="J3089" s="202"/>
      <c r="K3089" s="198"/>
    </row>
    <row r="3090" spans="3:11" ht="15" customHeight="1" x14ac:dyDescent="0.25">
      <c r="C3090" s="175"/>
      <c r="E3090" s="175"/>
      <c r="H3090" s="175"/>
      <c r="I3090" s="175"/>
      <c r="J3090" s="202"/>
      <c r="K3090" s="198"/>
    </row>
    <row r="3091" spans="3:11" ht="15" customHeight="1" x14ac:dyDescent="0.25">
      <c r="C3091" s="175"/>
      <c r="E3091" s="175"/>
      <c r="H3091" s="175"/>
      <c r="I3091" s="175"/>
      <c r="J3091" s="202"/>
      <c r="K3091" s="198"/>
    </row>
    <row r="3092" spans="3:11" ht="15" customHeight="1" x14ac:dyDescent="0.25">
      <c r="C3092" s="175"/>
      <c r="E3092" s="175"/>
      <c r="H3092" s="175"/>
      <c r="I3092" s="175"/>
      <c r="J3092" s="202"/>
      <c r="K3092" s="198"/>
    </row>
    <row r="3093" spans="3:11" ht="15" customHeight="1" x14ac:dyDescent="0.25">
      <c r="C3093" s="175"/>
      <c r="E3093" s="175"/>
      <c r="H3093" s="175"/>
      <c r="I3093" s="175"/>
      <c r="J3093" s="202"/>
      <c r="K3093" s="198"/>
    </row>
    <row r="3094" spans="3:11" ht="15" customHeight="1" x14ac:dyDescent="0.25">
      <c r="C3094" s="175"/>
      <c r="E3094" s="175"/>
      <c r="H3094" s="175"/>
      <c r="I3094" s="175"/>
      <c r="J3094" s="202"/>
      <c r="K3094" s="198"/>
    </row>
    <row r="3095" spans="3:11" ht="15" customHeight="1" x14ac:dyDescent="0.25">
      <c r="C3095" s="175"/>
      <c r="E3095" s="175"/>
      <c r="H3095" s="175"/>
      <c r="I3095" s="175"/>
      <c r="J3095" s="202"/>
      <c r="K3095" s="198"/>
    </row>
    <row r="3096" spans="3:11" ht="15" customHeight="1" x14ac:dyDescent="0.25">
      <c r="C3096" s="175"/>
      <c r="E3096" s="175"/>
      <c r="H3096" s="175"/>
      <c r="I3096" s="175"/>
      <c r="J3096" s="202"/>
      <c r="K3096" s="198"/>
    </row>
    <row r="3097" spans="3:11" ht="15" customHeight="1" x14ac:dyDescent="0.25">
      <c r="C3097" s="175"/>
      <c r="E3097" s="175"/>
      <c r="H3097" s="175"/>
      <c r="I3097" s="175"/>
      <c r="J3097" s="202"/>
      <c r="K3097" s="198"/>
    </row>
    <row r="3098" spans="3:11" ht="15" customHeight="1" x14ac:dyDescent="0.25">
      <c r="C3098" s="175"/>
      <c r="E3098" s="175"/>
      <c r="H3098" s="175"/>
      <c r="I3098" s="175"/>
      <c r="J3098" s="202"/>
      <c r="K3098" s="198"/>
    </row>
    <row r="3099" spans="3:11" ht="15" customHeight="1" x14ac:dyDescent="0.25">
      <c r="C3099" s="175"/>
      <c r="E3099" s="175"/>
      <c r="H3099" s="175"/>
      <c r="I3099" s="175"/>
      <c r="J3099" s="202"/>
      <c r="K3099" s="198"/>
    </row>
    <row r="3100" spans="3:11" ht="15" customHeight="1" x14ac:dyDescent="0.25">
      <c r="C3100" s="175"/>
      <c r="E3100" s="175"/>
      <c r="H3100" s="175"/>
      <c r="I3100" s="175"/>
      <c r="J3100" s="202"/>
      <c r="K3100" s="198"/>
    </row>
    <row r="3101" spans="3:11" ht="15" customHeight="1" x14ac:dyDescent="0.25">
      <c r="C3101" s="175"/>
      <c r="E3101" s="175"/>
      <c r="H3101" s="175"/>
      <c r="I3101" s="175"/>
      <c r="J3101" s="202"/>
      <c r="K3101" s="198"/>
    </row>
    <row r="3102" spans="3:11" ht="15" customHeight="1" x14ac:dyDescent="0.25">
      <c r="C3102" s="175"/>
      <c r="E3102" s="175"/>
      <c r="H3102" s="175"/>
      <c r="I3102" s="175"/>
      <c r="J3102" s="202"/>
      <c r="K3102" s="198"/>
    </row>
    <row r="3103" spans="3:11" ht="15" customHeight="1" x14ac:dyDescent="0.25">
      <c r="C3103" s="175"/>
      <c r="E3103" s="175"/>
      <c r="H3103" s="175"/>
      <c r="I3103" s="175"/>
      <c r="J3103" s="202"/>
      <c r="K3103" s="198"/>
    </row>
    <row r="3104" spans="3:11" ht="15" customHeight="1" x14ac:dyDescent="0.25">
      <c r="C3104" s="175"/>
      <c r="E3104" s="175"/>
      <c r="H3104" s="175"/>
      <c r="I3104" s="175"/>
      <c r="J3104" s="202"/>
      <c r="K3104" s="198"/>
    </row>
    <row r="3105" spans="3:11" ht="15" customHeight="1" x14ac:dyDescent="0.25">
      <c r="C3105" s="175"/>
      <c r="E3105" s="175"/>
      <c r="H3105" s="175"/>
      <c r="I3105" s="175"/>
      <c r="J3105" s="202"/>
      <c r="K3105" s="198"/>
    </row>
    <row r="3106" spans="3:11" ht="15" customHeight="1" x14ac:dyDescent="0.25">
      <c r="C3106" s="175"/>
      <c r="E3106" s="175"/>
      <c r="H3106" s="175"/>
      <c r="I3106" s="175"/>
      <c r="J3106" s="202"/>
      <c r="K3106" s="198"/>
    </row>
    <row r="3107" spans="3:11" ht="15" customHeight="1" x14ac:dyDescent="0.25">
      <c r="C3107" s="175"/>
      <c r="E3107" s="175"/>
      <c r="H3107" s="175"/>
      <c r="I3107" s="175"/>
      <c r="J3107" s="202"/>
      <c r="K3107" s="198"/>
    </row>
    <row r="3108" spans="3:11" ht="15" customHeight="1" x14ac:dyDescent="0.25">
      <c r="C3108" s="175"/>
      <c r="E3108" s="175"/>
      <c r="H3108" s="175"/>
      <c r="I3108" s="175"/>
      <c r="J3108" s="202"/>
      <c r="K3108" s="198"/>
    </row>
    <row r="3109" spans="3:11" ht="15" customHeight="1" x14ac:dyDescent="0.25">
      <c r="C3109" s="175"/>
      <c r="E3109" s="175"/>
      <c r="H3109" s="175"/>
      <c r="I3109" s="175"/>
      <c r="J3109" s="202"/>
      <c r="K3109" s="198"/>
    </row>
    <row r="3110" spans="3:11" ht="15" customHeight="1" x14ac:dyDescent="0.25">
      <c r="C3110" s="175"/>
      <c r="E3110" s="175"/>
      <c r="H3110" s="175"/>
      <c r="I3110" s="175"/>
      <c r="J3110" s="202"/>
      <c r="K3110" s="198"/>
    </row>
    <row r="3111" spans="3:11" ht="15" customHeight="1" x14ac:dyDescent="0.25">
      <c r="C3111" s="175"/>
      <c r="E3111" s="175"/>
      <c r="H3111" s="175"/>
      <c r="I3111" s="175"/>
      <c r="J3111" s="202"/>
      <c r="K3111" s="198"/>
    </row>
    <row r="3112" spans="3:11" ht="15" customHeight="1" x14ac:dyDescent="0.25">
      <c r="C3112" s="175"/>
      <c r="E3112" s="175"/>
      <c r="H3112" s="175"/>
      <c r="I3112" s="175"/>
      <c r="J3112" s="202"/>
      <c r="K3112" s="198"/>
    </row>
    <row r="3113" spans="3:11" ht="15" customHeight="1" x14ac:dyDescent="0.25">
      <c r="C3113" s="175"/>
      <c r="E3113" s="175"/>
      <c r="H3113" s="175"/>
      <c r="I3113" s="175"/>
      <c r="J3113" s="202"/>
      <c r="K3113" s="198"/>
    </row>
    <row r="3114" spans="3:11" ht="15" customHeight="1" x14ac:dyDescent="0.25">
      <c r="C3114" s="175"/>
      <c r="E3114" s="175"/>
      <c r="H3114" s="175"/>
      <c r="I3114" s="175"/>
      <c r="J3114" s="202"/>
      <c r="K3114" s="198"/>
    </row>
    <row r="3115" spans="3:11" ht="15" customHeight="1" x14ac:dyDescent="0.25">
      <c r="C3115" s="175"/>
      <c r="E3115" s="175"/>
      <c r="H3115" s="175"/>
      <c r="I3115" s="175"/>
      <c r="J3115" s="202"/>
      <c r="K3115" s="198"/>
    </row>
    <row r="3116" spans="3:11" ht="15" customHeight="1" x14ac:dyDescent="0.25">
      <c r="C3116" s="175"/>
      <c r="E3116" s="175"/>
      <c r="H3116" s="175"/>
      <c r="I3116" s="175"/>
      <c r="J3116" s="202"/>
      <c r="K3116" s="198"/>
    </row>
    <row r="3117" spans="3:11" ht="15" customHeight="1" x14ac:dyDescent="0.25">
      <c r="C3117" s="175"/>
      <c r="E3117" s="175"/>
      <c r="H3117" s="175"/>
      <c r="I3117" s="175"/>
      <c r="J3117" s="202"/>
      <c r="K3117" s="198"/>
    </row>
    <row r="3118" spans="3:11" ht="15" customHeight="1" x14ac:dyDescent="0.25">
      <c r="C3118" s="175"/>
      <c r="E3118" s="175"/>
      <c r="H3118" s="175"/>
      <c r="I3118" s="175"/>
      <c r="J3118" s="202"/>
      <c r="K3118" s="198"/>
    </row>
    <row r="3119" spans="3:11" ht="15" customHeight="1" x14ac:dyDescent="0.25">
      <c r="C3119" s="175"/>
      <c r="E3119" s="175"/>
      <c r="H3119" s="175"/>
      <c r="I3119" s="175"/>
      <c r="J3119" s="202"/>
      <c r="K3119" s="198"/>
    </row>
    <row r="3120" spans="3:11" ht="15" customHeight="1" x14ac:dyDescent="0.25">
      <c r="C3120" s="175"/>
      <c r="E3120" s="175"/>
      <c r="H3120" s="175"/>
      <c r="I3120" s="175"/>
      <c r="J3120" s="202"/>
      <c r="K3120" s="198"/>
    </row>
    <row r="3121" spans="3:11" ht="15" customHeight="1" x14ac:dyDescent="0.25">
      <c r="C3121" s="175"/>
      <c r="E3121" s="175"/>
      <c r="H3121" s="175"/>
      <c r="I3121" s="175"/>
      <c r="J3121" s="202"/>
      <c r="K3121" s="198"/>
    </row>
    <row r="3122" spans="3:11" ht="15" customHeight="1" x14ac:dyDescent="0.25">
      <c r="C3122" s="175"/>
      <c r="E3122" s="175"/>
      <c r="H3122" s="175"/>
      <c r="I3122" s="175"/>
      <c r="J3122" s="202"/>
      <c r="K3122" s="198"/>
    </row>
    <row r="3123" spans="3:11" ht="15" customHeight="1" x14ac:dyDescent="0.25">
      <c r="C3123" s="175"/>
      <c r="E3123" s="175"/>
      <c r="H3123" s="175"/>
      <c r="I3123" s="175"/>
      <c r="J3123" s="202"/>
      <c r="K3123" s="198"/>
    </row>
    <row r="3124" spans="3:11" ht="15" customHeight="1" x14ac:dyDescent="0.25">
      <c r="C3124" s="175"/>
      <c r="E3124" s="175"/>
      <c r="H3124" s="175"/>
      <c r="I3124" s="175"/>
      <c r="J3124" s="202"/>
      <c r="K3124" s="198"/>
    </row>
    <row r="3125" spans="3:11" ht="15" customHeight="1" x14ac:dyDescent="0.25">
      <c r="C3125" s="175"/>
      <c r="E3125" s="175"/>
      <c r="H3125" s="175"/>
      <c r="I3125" s="175"/>
      <c r="J3125" s="202"/>
      <c r="K3125" s="198"/>
    </row>
    <row r="3126" spans="3:11" ht="15" customHeight="1" x14ac:dyDescent="0.25">
      <c r="C3126" s="175"/>
      <c r="E3126" s="175"/>
      <c r="H3126" s="175"/>
      <c r="I3126" s="175"/>
      <c r="J3126" s="202"/>
      <c r="K3126" s="198"/>
    </row>
    <row r="3127" spans="3:11" ht="15" customHeight="1" x14ac:dyDescent="0.25">
      <c r="C3127" s="175"/>
      <c r="E3127" s="175"/>
      <c r="H3127" s="175"/>
      <c r="I3127" s="175"/>
      <c r="J3127" s="202"/>
      <c r="K3127" s="198"/>
    </row>
    <row r="3128" spans="3:11" ht="15" customHeight="1" x14ac:dyDescent="0.25">
      <c r="C3128" s="175"/>
      <c r="E3128" s="175"/>
      <c r="H3128" s="175"/>
      <c r="I3128" s="175"/>
      <c r="J3128" s="202"/>
      <c r="K3128" s="198"/>
    </row>
    <row r="3129" spans="3:11" ht="15" customHeight="1" x14ac:dyDescent="0.25">
      <c r="C3129" s="175"/>
      <c r="E3129" s="175"/>
      <c r="H3129" s="175"/>
      <c r="I3129" s="175"/>
      <c r="J3129" s="202"/>
      <c r="K3129" s="198"/>
    </row>
    <row r="3130" spans="3:11" ht="15" customHeight="1" x14ac:dyDescent="0.25">
      <c r="C3130" s="175"/>
      <c r="E3130" s="175"/>
      <c r="H3130" s="175"/>
      <c r="I3130" s="175"/>
      <c r="J3130" s="202"/>
      <c r="K3130" s="198"/>
    </row>
    <row r="3131" spans="3:11" ht="15" customHeight="1" x14ac:dyDescent="0.25">
      <c r="C3131" s="175"/>
      <c r="E3131" s="175"/>
      <c r="H3131" s="175"/>
      <c r="I3131" s="175"/>
      <c r="J3131" s="202"/>
      <c r="K3131" s="198"/>
    </row>
    <row r="3132" spans="3:11" ht="15" customHeight="1" x14ac:dyDescent="0.25">
      <c r="C3132" s="175"/>
      <c r="E3132" s="175"/>
      <c r="H3132" s="175"/>
      <c r="I3132" s="175"/>
      <c r="J3132" s="202"/>
      <c r="K3132" s="198"/>
    </row>
    <row r="3133" spans="3:11" ht="15" customHeight="1" x14ac:dyDescent="0.25">
      <c r="C3133" s="175"/>
      <c r="E3133" s="175"/>
      <c r="H3133" s="175"/>
      <c r="I3133" s="175"/>
      <c r="J3133" s="202"/>
      <c r="K3133" s="198"/>
    </row>
    <row r="3134" spans="3:11" ht="15" customHeight="1" x14ac:dyDescent="0.25">
      <c r="C3134" s="175"/>
      <c r="E3134" s="175"/>
      <c r="H3134" s="175"/>
      <c r="I3134" s="175"/>
      <c r="J3134" s="202"/>
      <c r="K3134" s="198"/>
    </row>
    <row r="3135" spans="3:11" ht="15" customHeight="1" x14ac:dyDescent="0.25">
      <c r="C3135" s="175"/>
      <c r="E3135" s="175"/>
      <c r="H3135" s="175"/>
      <c r="I3135" s="175"/>
      <c r="J3135" s="202"/>
      <c r="K3135" s="198"/>
    </row>
    <row r="3136" spans="3:11" ht="15" customHeight="1" x14ac:dyDescent="0.25">
      <c r="C3136" s="175"/>
      <c r="E3136" s="175"/>
      <c r="H3136" s="175"/>
      <c r="I3136" s="175"/>
      <c r="J3136" s="202"/>
      <c r="K3136" s="198"/>
    </row>
    <row r="3137" spans="3:11" ht="15" customHeight="1" x14ac:dyDescent="0.25">
      <c r="C3137" s="175"/>
      <c r="E3137" s="175"/>
      <c r="H3137" s="175"/>
      <c r="I3137" s="175"/>
      <c r="J3137" s="202"/>
      <c r="K3137" s="198"/>
    </row>
    <row r="3138" spans="3:11" ht="15" customHeight="1" x14ac:dyDescent="0.25">
      <c r="C3138" s="175"/>
      <c r="E3138" s="175"/>
      <c r="H3138" s="175"/>
      <c r="I3138" s="175"/>
      <c r="J3138" s="202"/>
      <c r="K3138" s="198"/>
    </row>
    <row r="3139" spans="3:11" ht="15" customHeight="1" x14ac:dyDescent="0.25">
      <c r="C3139" s="175"/>
      <c r="E3139" s="175"/>
      <c r="H3139" s="175"/>
      <c r="I3139" s="175"/>
      <c r="J3139" s="202"/>
      <c r="K3139" s="198"/>
    </row>
    <row r="3140" spans="3:11" ht="15" customHeight="1" x14ac:dyDescent="0.25">
      <c r="C3140" s="175"/>
      <c r="E3140" s="175"/>
      <c r="H3140" s="175"/>
      <c r="I3140" s="175"/>
      <c r="J3140" s="202"/>
      <c r="K3140" s="198"/>
    </row>
    <row r="3141" spans="3:11" ht="15" customHeight="1" x14ac:dyDescent="0.25">
      <c r="C3141" s="175"/>
      <c r="E3141" s="175"/>
      <c r="H3141" s="175"/>
      <c r="I3141" s="175"/>
      <c r="J3141" s="202"/>
      <c r="K3141" s="198"/>
    </row>
    <row r="3142" spans="3:11" ht="15" customHeight="1" x14ac:dyDescent="0.25">
      <c r="C3142" s="175"/>
      <c r="E3142" s="175"/>
      <c r="H3142" s="175"/>
      <c r="I3142" s="175"/>
      <c r="J3142" s="202"/>
      <c r="K3142" s="198"/>
    </row>
    <row r="3143" spans="3:11" ht="15" customHeight="1" x14ac:dyDescent="0.25">
      <c r="C3143" s="175"/>
      <c r="E3143" s="175"/>
      <c r="H3143" s="175"/>
      <c r="I3143" s="175"/>
      <c r="J3143" s="202"/>
      <c r="K3143" s="198"/>
    </row>
    <row r="3144" spans="3:11" ht="15" customHeight="1" x14ac:dyDescent="0.25">
      <c r="C3144" s="175"/>
      <c r="E3144" s="175"/>
      <c r="H3144" s="175"/>
      <c r="I3144" s="175"/>
      <c r="J3144" s="202"/>
      <c r="K3144" s="198"/>
    </row>
    <row r="3145" spans="3:11" ht="15" customHeight="1" x14ac:dyDescent="0.25">
      <c r="C3145" s="175"/>
      <c r="E3145" s="175"/>
      <c r="H3145" s="175"/>
      <c r="I3145" s="175"/>
      <c r="J3145" s="202"/>
      <c r="K3145" s="198"/>
    </row>
    <row r="3146" spans="3:11" ht="15" customHeight="1" x14ac:dyDescent="0.25">
      <c r="C3146" s="175"/>
      <c r="E3146" s="175"/>
      <c r="H3146" s="175"/>
      <c r="I3146" s="175"/>
      <c r="J3146" s="202"/>
      <c r="K3146" s="198"/>
    </row>
    <row r="3147" spans="3:11" ht="15" customHeight="1" x14ac:dyDescent="0.25">
      <c r="C3147" s="175"/>
      <c r="E3147" s="175"/>
      <c r="H3147" s="175"/>
      <c r="I3147" s="175"/>
      <c r="J3147" s="202"/>
      <c r="K3147" s="198"/>
    </row>
    <row r="3148" spans="3:11" ht="15" customHeight="1" x14ac:dyDescent="0.25">
      <c r="C3148" s="175"/>
      <c r="E3148" s="175"/>
      <c r="H3148" s="175"/>
      <c r="I3148" s="175"/>
      <c r="J3148" s="202"/>
      <c r="K3148" s="198"/>
    </row>
    <row r="3149" spans="3:11" ht="15" customHeight="1" x14ac:dyDescent="0.25">
      <c r="C3149" s="175"/>
      <c r="E3149" s="175"/>
      <c r="H3149" s="175"/>
      <c r="I3149" s="175"/>
      <c r="J3149" s="202"/>
      <c r="K3149" s="198"/>
    </row>
    <row r="3150" spans="3:11" ht="15" customHeight="1" x14ac:dyDescent="0.25">
      <c r="C3150" s="175"/>
      <c r="E3150" s="175"/>
      <c r="H3150" s="175"/>
      <c r="I3150" s="175"/>
      <c r="J3150" s="202"/>
      <c r="K3150" s="198"/>
    </row>
    <row r="3151" spans="3:11" ht="15" customHeight="1" x14ac:dyDescent="0.25">
      <c r="C3151" s="175"/>
      <c r="E3151" s="175"/>
      <c r="H3151" s="175"/>
      <c r="I3151" s="175"/>
      <c r="J3151" s="202"/>
      <c r="K3151" s="198"/>
    </row>
    <row r="3152" spans="3:11" ht="15" customHeight="1" x14ac:dyDescent="0.25">
      <c r="C3152" s="175"/>
      <c r="E3152" s="175"/>
      <c r="H3152" s="175"/>
      <c r="I3152" s="175"/>
      <c r="J3152" s="202"/>
      <c r="K3152" s="198"/>
    </row>
    <row r="3153" spans="3:11" ht="15" customHeight="1" x14ac:dyDescent="0.25">
      <c r="C3153" s="175"/>
      <c r="E3153" s="175"/>
      <c r="H3153" s="175"/>
      <c r="I3153" s="175"/>
      <c r="J3153" s="202"/>
      <c r="K3153" s="198"/>
    </row>
    <row r="3154" spans="3:11" ht="15" customHeight="1" x14ac:dyDescent="0.25">
      <c r="C3154" s="175"/>
      <c r="E3154" s="175"/>
      <c r="H3154" s="175"/>
      <c r="I3154" s="175"/>
      <c r="J3154" s="202"/>
      <c r="K3154" s="198"/>
    </row>
    <row r="3155" spans="3:11" ht="15" customHeight="1" x14ac:dyDescent="0.25">
      <c r="C3155" s="175"/>
      <c r="E3155" s="175"/>
      <c r="H3155" s="175"/>
      <c r="I3155" s="175"/>
      <c r="J3155" s="202"/>
      <c r="K3155" s="198"/>
    </row>
    <row r="3156" spans="3:11" ht="15" customHeight="1" x14ac:dyDescent="0.25">
      <c r="C3156" s="175"/>
      <c r="E3156" s="175"/>
      <c r="H3156" s="175"/>
      <c r="I3156" s="175"/>
      <c r="J3156" s="202"/>
      <c r="K3156" s="198"/>
    </row>
    <row r="3157" spans="3:11" ht="15" customHeight="1" x14ac:dyDescent="0.25">
      <c r="C3157" s="175"/>
      <c r="E3157" s="175"/>
      <c r="H3157" s="175"/>
      <c r="I3157" s="175"/>
      <c r="J3157" s="202"/>
      <c r="K3157" s="198"/>
    </row>
    <row r="3158" spans="3:11" ht="15" customHeight="1" x14ac:dyDescent="0.25">
      <c r="C3158" s="175"/>
      <c r="E3158" s="175"/>
      <c r="H3158" s="175"/>
      <c r="I3158" s="175"/>
      <c r="J3158" s="202"/>
      <c r="K3158" s="198"/>
    </row>
    <row r="3159" spans="3:11" ht="15" customHeight="1" x14ac:dyDescent="0.25">
      <c r="C3159" s="175"/>
      <c r="E3159" s="175"/>
      <c r="H3159" s="175"/>
      <c r="I3159" s="175"/>
      <c r="J3159" s="202"/>
      <c r="K3159" s="198"/>
    </row>
    <row r="3160" spans="3:11" ht="15" customHeight="1" x14ac:dyDescent="0.25">
      <c r="C3160" s="175"/>
      <c r="E3160" s="175"/>
      <c r="H3160" s="175"/>
      <c r="I3160" s="175"/>
      <c r="J3160" s="202"/>
      <c r="K3160" s="198"/>
    </row>
    <row r="3161" spans="3:11" ht="15" customHeight="1" x14ac:dyDescent="0.25">
      <c r="C3161" s="175"/>
      <c r="E3161" s="175"/>
      <c r="H3161" s="175"/>
      <c r="I3161" s="175"/>
      <c r="J3161" s="202"/>
      <c r="K3161" s="198"/>
    </row>
    <row r="3162" spans="3:11" ht="15" customHeight="1" x14ac:dyDescent="0.25">
      <c r="C3162" s="175"/>
      <c r="E3162" s="175"/>
      <c r="H3162" s="175"/>
      <c r="I3162" s="175"/>
      <c r="J3162" s="202"/>
      <c r="K3162" s="198"/>
    </row>
    <row r="3163" spans="3:11" ht="15" customHeight="1" x14ac:dyDescent="0.25">
      <c r="C3163" s="175"/>
      <c r="E3163" s="175"/>
      <c r="H3163" s="175"/>
      <c r="I3163" s="175"/>
      <c r="J3163" s="202"/>
      <c r="K3163" s="198"/>
    </row>
    <row r="3164" spans="3:11" ht="15" customHeight="1" x14ac:dyDescent="0.25">
      <c r="C3164" s="175"/>
      <c r="E3164" s="175"/>
      <c r="H3164" s="175"/>
      <c r="I3164" s="175"/>
      <c r="J3164" s="202"/>
      <c r="K3164" s="198"/>
    </row>
    <row r="3165" spans="3:11" ht="15" customHeight="1" x14ac:dyDescent="0.25">
      <c r="C3165" s="175"/>
      <c r="E3165" s="175"/>
      <c r="H3165" s="175"/>
      <c r="I3165" s="175"/>
      <c r="J3165" s="202"/>
      <c r="K3165" s="198"/>
    </row>
    <row r="3166" spans="3:11" ht="15" customHeight="1" x14ac:dyDescent="0.25">
      <c r="C3166" s="175"/>
      <c r="E3166" s="175"/>
      <c r="H3166" s="175"/>
      <c r="I3166" s="175"/>
      <c r="J3166" s="202"/>
      <c r="K3166" s="198"/>
    </row>
    <row r="3167" spans="3:11" ht="15" customHeight="1" x14ac:dyDescent="0.25">
      <c r="C3167" s="175"/>
      <c r="E3167" s="175"/>
      <c r="H3167" s="175"/>
      <c r="I3167" s="175"/>
      <c r="J3167" s="202"/>
      <c r="K3167" s="198"/>
    </row>
    <row r="3168" spans="3:11" ht="15" customHeight="1" x14ac:dyDescent="0.25">
      <c r="C3168" s="175"/>
      <c r="E3168" s="175"/>
      <c r="H3168" s="175"/>
      <c r="I3168" s="175"/>
      <c r="J3168" s="202"/>
      <c r="K3168" s="198"/>
    </row>
    <row r="3169" spans="3:11" ht="15" customHeight="1" x14ac:dyDescent="0.25">
      <c r="C3169" s="175"/>
      <c r="E3169" s="175"/>
      <c r="H3169" s="175"/>
      <c r="I3169" s="175"/>
      <c r="J3169" s="202"/>
      <c r="K3169" s="198"/>
    </row>
    <row r="3170" spans="3:11" ht="15" customHeight="1" x14ac:dyDescent="0.25">
      <c r="C3170" s="175"/>
      <c r="E3170" s="175"/>
      <c r="H3170" s="175"/>
      <c r="I3170" s="175"/>
      <c r="J3170" s="202"/>
      <c r="K3170" s="198"/>
    </row>
    <row r="3171" spans="3:11" ht="15" customHeight="1" x14ac:dyDescent="0.25">
      <c r="C3171" s="175"/>
      <c r="E3171" s="175"/>
      <c r="H3171" s="175"/>
      <c r="I3171" s="175"/>
      <c r="J3171" s="202"/>
      <c r="K3171" s="198"/>
    </row>
    <row r="3172" spans="3:11" ht="15" customHeight="1" x14ac:dyDescent="0.25">
      <c r="C3172" s="175"/>
      <c r="E3172" s="175"/>
      <c r="H3172" s="175"/>
      <c r="I3172" s="175"/>
      <c r="J3172" s="202"/>
      <c r="K3172" s="198"/>
    </row>
    <row r="3173" spans="3:11" ht="15" customHeight="1" x14ac:dyDescent="0.25">
      <c r="C3173" s="175"/>
      <c r="E3173" s="175"/>
      <c r="H3173" s="175"/>
      <c r="I3173" s="175"/>
      <c r="J3173" s="202"/>
      <c r="K3173" s="198"/>
    </row>
    <row r="3174" spans="3:11" ht="15" customHeight="1" x14ac:dyDescent="0.25">
      <c r="C3174" s="175"/>
      <c r="E3174" s="175"/>
      <c r="H3174" s="175"/>
      <c r="I3174" s="175"/>
      <c r="J3174" s="202"/>
      <c r="K3174" s="198"/>
    </row>
    <row r="3175" spans="3:11" ht="15" customHeight="1" x14ac:dyDescent="0.25">
      <c r="C3175" s="175"/>
      <c r="E3175" s="175"/>
      <c r="H3175" s="175"/>
      <c r="I3175" s="175"/>
      <c r="J3175" s="202"/>
      <c r="K3175" s="198"/>
    </row>
    <row r="3176" spans="3:11" ht="15" customHeight="1" x14ac:dyDescent="0.25">
      <c r="C3176" s="175"/>
      <c r="E3176" s="175"/>
      <c r="H3176" s="175"/>
      <c r="I3176" s="175"/>
      <c r="J3176" s="202"/>
      <c r="K3176" s="198"/>
    </row>
    <row r="3177" spans="3:11" ht="15" customHeight="1" x14ac:dyDescent="0.25">
      <c r="C3177" s="175"/>
      <c r="E3177" s="175"/>
      <c r="H3177" s="175"/>
      <c r="I3177" s="175"/>
      <c r="J3177" s="202"/>
      <c r="K3177" s="198"/>
    </row>
    <row r="3178" spans="3:11" ht="15" customHeight="1" x14ac:dyDescent="0.25">
      <c r="C3178" s="175"/>
      <c r="E3178" s="175"/>
      <c r="H3178" s="175"/>
      <c r="I3178" s="175"/>
      <c r="J3178" s="202"/>
      <c r="K3178" s="198"/>
    </row>
    <row r="3179" spans="3:11" ht="15" customHeight="1" x14ac:dyDescent="0.25">
      <c r="C3179" s="175"/>
      <c r="E3179" s="175"/>
      <c r="H3179" s="175"/>
      <c r="I3179" s="175"/>
      <c r="J3179" s="202"/>
      <c r="K3179" s="198"/>
    </row>
    <row r="3180" spans="3:11" ht="15" customHeight="1" x14ac:dyDescent="0.25">
      <c r="C3180" s="175"/>
      <c r="E3180" s="175"/>
      <c r="H3180" s="175"/>
      <c r="I3180" s="175"/>
      <c r="J3180" s="202"/>
      <c r="K3180" s="198"/>
    </row>
    <row r="3181" spans="3:11" ht="15" customHeight="1" x14ac:dyDescent="0.25">
      <c r="C3181" s="175"/>
      <c r="E3181" s="175"/>
      <c r="H3181" s="175"/>
      <c r="I3181" s="175"/>
      <c r="J3181" s="202"/>
      <c r="K3181" s="198"/>
    </row>
    <row r="3182" spans="3:11" ht="15" customHeight="1" x14ac:dyDescent="0.25">
      <c r="C3182" s="175"/>
      <c r="E3182" s="175"/>
      <c r="H3182" s="175"/>
      <c r="I3182" s="175"/>
      <c r="J3182" s="202"/>
      <c r="K3182" s="198"/>
    </row>
    <row r="3183" spans="3:11" ht="15" customHeight="1" x14ac:dyDescent="0.25">
      <c r="C3183" s="175"/>
      <c r="E3183" s="175"/>
      <c r="H3183" s="175"/>
      <c r="I3183" s="175"/>
      <c r="J3183" s="202"/>
      <c r="K3183" s="198"/>
    </row>
    <row r="3184" spans="3:11" ht="15" customHeight="1" x14ac:dyDescent="0.25">
      <c r="C3184" s="175"/>
      <c r="E3184" s="175"/>
      <c r="H3184" s="175"/>
      <c r="I3184" s="175"/>
      <c r="J3184" s="202"/>
      <c r="K3184" s="198"/>
    </row>
    <row r="3185" spans="3:11" ht="15" customHeight="1" x14ac:dyDescent="0.25">
      <c r="C3185" s="175"/>
      <c r="E3185" s="175"/>
      <c r="H3185" s="175"/>
      <c r="I3185" s="175"/>
      <c r="J3185" s="202"/>
      <c r="K3185" s="198"/>
    </row>
    <row r="3186" spans="3:11" ht="15" customHeight="1" x14ac:dyDescent="0.25">
      <c r="C3186" s="175"/>
      <c r="E3186" s="175"/>
      <c r="H3186" s="175"/>
      <c r="I3186" s="175"/>
      <c r="J3186" s="202"/>
      <c r="K3186" s="198"/>
    </row>
    <row r="3187" spans="3:11" ht="15" customHeight="1" x14ac:dyDescent="0.25">
      <c r="C3187" s="175"/>
      <c r="E3187" s="175"/>
      <c r="H3187" s="175"/>
      <c r="I3187" s="175"/>
      <c r="J3187" s="202"/>
      <c r="K3187" s="198"/>
    </row>
    <row r="3188" spans="3:11" ht="15" customHeight="1" x14ac:dyDescent="0.25">
      <c r="C3188" s="175"/>
      <c r="E3188" s="175"/>
      <c r="H3188" s="175"/>
      <c r="I3188" s="175"/>
      <c r="J3188" s="202"/>
      <c r="K3188" s="198"/>
    </row>
    <row r="3189" spans="3:11" ht="15" customHeight="1" x14ac:dyDescent="0.25">
      <c r="C3189" s="175"/>
      <c r="E3189" s="175"/>
      <c r="H3189" s="175"/>
      <c r="I3189" s="175"/>
      <c r="J3189" s="202"/>
      <c r="K3189" s="198"/>
    </row>
    <row r="3190" spans="3:11" ht="15" customHeight="1" x14ac:dyDescent="0.25">
      <c r="C3190" s="175"/>
      <c r="E3190" s="175"/>
      <c r="H3190" s="175"/>
      <c r="I3190" s="175"/>
      <c r="J3190" s="202"/>
      <c r="K3190" s="198"/>
    </row>
    <row r="3191" spans="3:11" ht="15" customHeight="1" x14ac:dyDescent="0.25">
      <c r="C3191" s="175"/>
      <c r="E3191" s="175"/>
      <c r="H3191" s="175"/>
      <c r="I3191" s="175"/>
      <c r="J3191" s="202"/>
      <c r="K3191" s="198"/>
    </row>
    <row r="3192" spans="3:11" ht="15" customHeight="1" x14ac:dyDescent="0.25">
      <c r="C3192" s="175"/>
      <c r="E3192" s="175"/>
      <c r="H3192" s="175"/>
      <c r="I3192" s="175"/>
      <c r="J3192" s="202"/>
      <c r="K3192" s="198"/>
    </row>
    <row r="3193" spans="3:11" ht="15" customHeight="1" x14ac:dyDescent="0.25">
      <c r="C3193" s="175"/>
      <c r="E3193" s="175"/>
      <c r="H3193" s="175"/>
      <c r="I3193" s="175"/>
      <c r="J3193" s="202"/>
      <c r="K3193" s="198"/>
    </row>
    <row r="3194" spans="3:11" ht="15" customHeight="1" x14ac:dyDescent="0.25">
      <c r="C3194" s="175"/>
      <c r="E3194" s="175"/>
      <c r="H3194" s="175"/>
      <c r="I3194" s="175"/>
      <c r="J3194" s="202"/>
      <c r="K3194" s="198"/>
    </row>
    <row r="3195" spans="3:11" ht="15" customHeight="1" x14ac:dyDescent="0.25">
      <c r="C3195" s="175"/>
      <c r="E3195" s="175"/>
      <c r="H3195" s="175"/>
      <c r="I3195" s="175"/>
      <c r="J3195" s="202"/>
      <c r="K3195" s="198"/>
    </row>
    <row r="3196" spans="3:11" ht="15" customHeight="1" x14ac:dyDescent="0.25">
      <c r="C3196" s="175"/>
      <c r="E3196" s="175"/>
      <c r="H3196" s="175"/>
      <c r="I3196" s="175"/>
      <c r="J3196" s="202"/>
      <c r="K3196" s="198"/>
    </row>
    <row r="3197" spans="3:11" ht="15" customHeight="1" x14ac:dyDescent="0.25">
      <c r="C3197" s="175"/>
      <c r="E3197" s="175"/>
      <c r="H3197" s="175"/>
      <c r="I3197" s="175"/>
      <c r="J3197" s="202"/>
      <c r="K3197" s="198"/>
    </row>
    <row r="3198" spans="3:11" ht="15" customHeight="1" x14ac:dyDescent="0.25">
      <c r="C3198" s="175"/>
      <c r="E3198" s="175"/>
      <c r="H3198" s="175"/>
      <c r="I3198" s="175"/>
      <c r="J3198" s="202"/>
      <c r="K3198" s="198"/>
    </row>
    <row r="3199" spans="3:11" ht="15" customHeight="1" x14ac:dyDescent="0.25">
      <c r="C3199" s="175"/>
      <c r="E3199" s="175"/>
      <c r="H3199" s="175"/>
      <c r="I3199" s="175"/>
      <c r="J3199" s="202"/>
      <c r="K3199" s="198"/>
    </row>
    <row r="3200" spans="3:11" ht="15" customHeight="1" x14ac:dyDescent="0.25">
      <c r="C3200" s="175"/>
      <c r="E3200" s="175"/>
      <c r="H3200" s="175"/>
      <c r="I3200" s="175"/>
      <c r="J3200" s="202"/>
      <c r="K3200" s="198"/>
    </row>
    <row r="3201" spans="3:11" ht="15" customHeight="1" x14ac:dyDescent="0.25">
      <c r="C3201" s="175"/>
      <c r="E3201" s="175"/>
      <c r="H3201" s="175"/>
      <c r="I3201" s="175"/>
      <c r="J3201" s="202"/>
      <c r="K3201" s="198"/>
    </row>
    <row r="3202" spans="3:11" ht="15" customHeight="1" x14ac:dyDescent="0.25">
      <c r="C3202" s="175"/>
      <c r="E3202" s="175"/>
      <c r="H3202" s="175"/>
      <c r="I3202" s="175"/>
      <c r="J3202" s="202"/>
      <c r="K3202" s="198"/>
    </row>
    <row r="3203" spans="3:11" ht="15" customHeight="1" x14ac:dyDescent="0.25">
      <c r="C3203" s="175"/>
      <c r="E3203" s="175"/>
      <c r="H3203" s="175"/>
      <c r="I3203" s="175"/>
      <c r="J3203" s="202"/>
      <c r="K3203" s="198"/>
    </row>
    <row r="3204" spans="3:11" ht="15" customHeight="1" x14ac:dyDescent="0.25">
      <c r="C3204" s="175"/>
      <c r="E3204" s="175"/>
      <c r="H3204" s="175"/>
      <c r="I3204" s="175"/>
      <c r="J3204" s="202"/>
      <c r="K3204" s="198"/>
    </row>
    <row r="3205" spans="3:11" ht="15" customHeight="1" x14ac:dyDescent="0.25">
      <c r="C3205" s="175"/>
      <c r="E3205" s="175"/>
      <c r="H3205" s="175"/>
      <c r="I3205" s="175"/>
      <c r="J3205" s="202"/>
      <c r="K3205" s="198"/>
    </row>
    <row r="3206" spans="3:11" ht="15" customHeight="1" x14ac:dyDescent="0.25">
      <c r="C3206" s="175"/>
      <c r="E3206" s="175"/>
      <c r="H3206" s="175"/>
      <c r="I3206" s="175"/>
      <c r="J3206" s="202"/>
      <c r="K3206" s="198"/>
    </row>
    <row r="3207" spans="3:11" ht="15" customHeight="1" x14ac:dyDescent="0.25">
      <c r="C3207" s="175"/>
      <c r="E3207" s="175"/>
      <c r="H3207" s="175"/>
      <c r="I3207" s="175"/>
      <c r="J3207" s="202"/>
      <c r="K3207" s="198"/>
    </row>
    <row r="3208" spans="3:11" ht="15" customHeight="1" x14ac:dyDescent="0.25">
      <c r="C3208" s="175"/>
      <c r="E3208" s="175"/>
      <c r="H3208" s="175"/>
      <c r="I3208" s="175"/>
      <c r="J3208" s="202"/>
      <c r="K3208" s="198"/>
    </row>
    <row r="3209" spans="3:11" ht="15" customHeight="1" x14ac:dyDescent="0.25">
      <c r="C3209" s="175"/>
      <c r="E3209" s="175"/>
      <c r="H3209" s="175"/>
      <c r="I3209" s="175"/>
      <c r="J3209" s="202"/>
      <c r="K3209" s="198"/>
    </row>
    <row r="3210" spans="3:11" ht="15" customHeight="1" x14ac:dyDescent="0.25">
      <c r="C3210" s="175"/>
      <c r="E3210" s="175"/>
      <c r="H3210" s="175"/>
      <c r="I3210" s="175"/>
      <c r="J3210" s="202"/>
      <c r="K3210" s="198"/>
    </row>
    <row r="3211" spans="3:11" ht="15" customHeight="1" x14ac:dyDescent="0.25">
      <c r="C3211" s="175"/>
      <c r="E3211" s="175"/>
      <c r="H3211" s="175"/>
      <c r="I3211" s="175"/>
      <c r="J3211" s="202"/>
      <c r="K3211" s="198"/>
    </row>
    <row r="3212" spans="3:11" ht="15" customHeight="1" x14ac:dyDescent="0.25">
      <c r="C3212" s="175"/>
      <c r="E3212" s="175"/>
      <c r="H3212" s="175"/>
      <c r="I3212" s="175"/>
      <c r="J3212" s="202"/>
      <c r="K3212" s="198"/>
    </row>
    <row r="3213" spans="3:11" ht="15" customHeight="1" x14ac:dyDescent="0.25">
      <c r="C3213" s="175"/>
      <c r="E3213" s="175"/>
      <c r="H3213" s="175"/>
      <c r="I3213" s="175"/>
      <c r="J3213" s="202"/>
      <c r="K3213" s="198"/>
    </row>
    <row r="3214" spans="3:11" ht="15" customHeight="1" x14ac:dyDescent="0.25">
      <c r="C3214" s="175"/>
      <c r="E3214" s="175"/>
      <c r="H3214" s="175"/>
      <c r="I3214" s="175"/>
      <c r="J3214" s="202"/>
      <c r="K3214" s="198"/>
    </row>
    <row r="3215" spans="3:11" ht="15" customHeight="1" x14ac:dyDescent="0.25">
      <c r="C3215" s="175"/>
      <c r="E3215" s="175"/>
      <c r="H3215" s="175"/>
      <c r="I3215" s="175"/>
      <c r="J3215" s="202"/>
      <c r="K3215" s="198"/>
    </row>
    <row r="3216" spans="3:11" ht="15" customHeight="1" x14ac:dyDescent="0.25">
      <c r="C3216" s="175"/>
      <c r="E3216" s="175"/>
      <c r="H3216" s="175"/>
      <c r="I3216" s="175"/>
      <c r="J3216" s="202"/>
      <c r="K3216" s="198"/>
    </row>
    <row r="3217" spans="3:11" ht="15" customHeight="1" x14ac:dyDescent="0.25">
      <c r="C3217" s="175"/>
      <c r="E3217" s="175"/>
      <c r="H3217" s="175"/>
      <c r="I3217" s="175"/>
      <c r="J3217" s="202"/>
      <c r="K3217" s="198"/>
    </row>
    <row r="3218" spans="3:11" ht="15" customHeight="1" x14ac:dyDescent="0.25">
      <c r="C3218" s="175"/>
      <c r="E3218" s="175"/>
      <c r="H3218" s="175"/>
      <c r="I3218" s="175"/>
      <c r="J3218" s="202"/>
      <c r="K3218" s="198"/>
    </row>
    <row r="3219" spans="3:11" ht="15" customHeight="1" x14ac:dyDescent="0.25">
      <c r="C3219" s="175"/>
      <c r="E3219" s="175"/>
      <c r="H3219" s="175"/>
      <c r="I3219" s="175"/>
      <c r="J3219" s="202"/>
      <c r="K3219" s="198"/>
    </row>
    <row r="3220" spans="3:11" ht="15" customHeight="1" x14ac:dyDescent="0.25">
      <c r="C3220" s="175"/>
      <c r="E3220" s="175"/>
      <c r="H3220" s="175"/>
      <c r="I3220" s="175"/>
      <c r="J3220" s="202"/>
      <c r="K3220" s="198"/>
    </row>
    <row r="3221" spans="3:11" ht="15" customHeight="1" x14ac:dyDescent="0.25">
      <c r="C3221" s="175"/>
      <c r="E3221" s="175"/>
      <c r="H3221" s="175"/>
      <c r="I3221" s="175"/>
      <c r="J3221" s="202"/>
      <c r="K3221" s="198"/>
    </row>
    <row r="3222" spans="3:11" ht="15" customHeight="1" x14ac:dyDescent="0.25">
      <c r="C3222" s="175"/>
      <c r="E3222" s="175"/>
      <c r="H3222" s="175"/>
      <c r="I3222" s="175"/>
      <c r="J3222" s="202"/>
      <c r="K3222" s="198"/>
    </row>
    <row r="3223" spans="3:11" ht="15" customHeight="1" x14ac:dyDescent="0.25">
      <c r="C3223" s="175"/>
      <c r="E3223" s="175"/>
      <c r="H3223" s="175"/>
      <c r="I3223" s="175"/>
      <c r="J3223" s="202"/>
      <c r="K3223" s="198"/>
    </row>
    <row r="3224" spans="3:11" ht="15" customHeight="1" x14ac:dyDescent="0.25">
      <c r="C3224" s="175"/>
      <c r="E3224" s="175"/>
      <c r="H3224" s="175"/>
      <c r="I3224" s="175"/>
      <c r="J3224" s="202"/>
      <c r="K3224" s="198"/>
    </row>
    <row r="3225" spans="3:11" ht="15" customHeight="1" x14ac:dyDescent="0.25">
      <c r="C3225" s="175"/>
      <c r="E3225" s="175"/>
      <c r="H3225" s="175"/>
      <c r="I3225" s="175"/>
      <c r="J3225" s="202"/>
      <c r="K3225" s="198"/>
    </row>
    <row r="3226" spans="3:11" ht="15" customHeight="1" x14ac:dyDescent="0.25">
      <c r="C3226" s="175"/>
      <c r="E3226" s="175"/>
      <c r="H3226" s="175"/>
      <c r="I3226" s="175"/>
      <c r="J3226" s="202"/>
      <c r="K3226" s="198"/>
    </row>
    <row r="3227" spans="3:11" ht="15" customHeight="1" x14ac:dyDescent="0.25">
      <c r="C3227" s="175"/>
      <c r="E3227" s="175"/>
      <c r="H3227" s="175"/>
      <c r="I3227" s="175"/>
      <c r="J3227" s="202"/>
      <c r="K3227" s="198"/>
    </row>
    <row r="3228" spans="3:11" ht="15" customHeight="1" x14ac:dyDescent="0.25">
      <c r="C3228" s="175"/>
      <c r="E3228" s="175"/>
      <c r="H3228" s="175"/>
      <c r="I3228" s="175"/>
      <c r="J3228" s="202"/>
      <c r="K3228" s="198"/>
    </row>
    <row r="3229" spans="3:11" ht="15" customHeight="1" x14ac:dyDescent="0.25">
      <c r="C3229" s="175"/>
      <c r="E3229" s="175"/>
      <c r="H3229" s="175"/>
      <c r="I3229" s="175"/>
      <c r="J3229" s="202"/>
      <c r="K3229" s="198"/>
    </row>
    <row r="3230" spans="3:11" ht="15" customHeight="1" x14ac:dyDescent="0.25">
      <c r="C3230" s="175"/>
      <c r="E3230" s="175"/>
      <c r="H3230" s="175"/>
      <c r="I3230" s="175"/>
      <c r="J3230" s="202"/>
      <c r="K3230" s="198"/>
    </row>
    <row r="3231" spans="3:11" ht="15" customHeight="1" x14ac:dyDescent="0.25">
      <c r="C3231" s="175"/>
      <c r="E3231" s="175"/>
      <c r="H3231" s="175"/>
      <c r="I3231" s="175"/>
      <c r="J3231" s="202"/>
      <c r="K3231" s="198"/>
    </row>
    <row r="3232" spans="3:11" ht="15" customHeight="1" x14ac:dyDescent="0.25">
      <c r="C3232" s="175"/>
      <c r="E3232" s="175"/>
      <c r="H3232" s="175"/>
      <c r="I3232" s="175"/>
      <c r="J3232" s="202"/>
      <c r="K3232" s="198"/>
    </row>
    <row r="3233" spans="3:11" ht="15" customHeight="1" x14ac:dyDescent="0.25">
      <c r="C3233" s="175"/>
      <c r="E3233" s="175"/>
      <c r="H3233" s="175"/>
      <c r="I3233" s="175"/>
      <c r="J3233" s="202"/>
      <c r="K3233" s="198"/>
    </row>
    <row r="3234" spans="3:11" ht="15" customHeight="1" x14ac:dyDescent="0.25">
      <c r="C3234" s="175"/>
      <c r="E3234" s="175"/>
      <c r="H3234" s="175"/>
      <c r="I3234" s="175"/>
      <c r="J3234" s="202"/>
      <c r="K3234" s="198"/>
    </row>
    <row r="3235" spans="3:11" ht="15" customHeight="1" x14ac:dyDescent="0.25">
      <c r="C3235" s="175"/>
      <c r="E3235" s="175"/>
      <c r="H3235" s="175"/>
      <c r="I3235" s="175"/>
      <c r="J3235" s="202"/>
      <c r="K3235" s="198"/>
    </row>
    <row r="3236" spans="3:11" ht="15" customHeight="1" x14ac:dyDescent="0.25">
      <c r="C3236" s="175"/>
      <c r="E3236" s="175"/>
      <c r="H3236" s="175"/>
      <c r="I3236" s="175"/>
      <c r="J3236" s="202"/>
      <c r="K3236" s="198"/>
    </row>
    <row r="3237" spans="3:11" ht="15" customHeight="1" x14ac:dyDescent="0.25">
      <c r="C3237" s="175"/>
      <c r="E3237" s="175"/>
      <c r="H3237" s="175"/>
      <c r="I3237" s="175"/>
      <c r="J3237" s="202"/>
      <c r="K3237" s="198"/>
    </row>
    <row r="3238" spans="3:11" ht="15" customHeight="1" x14ac:dyDescent="0.25">
      <c r="C3238" s="175"/>
      <c r="E3238" s="175"/>
      <c r="H3238" s="175"/>
      <c r="I3238" s="175"/>
      <c r="J3238" s="202"/>
      <c r="K3238" s="198"/>
    </row>
    <row r="3239" spans="3:11" ht="15" customHeight="1" x14ac:dyDescent="0.25">
      <c r="C3239" s="175"/>
      <c r="E3239" s="175"/>
      <c r="H3239" s="175"/>
      <c r="I3239" s="175"/>
      <c r="J3239" s="202"/>
      <c r="K3239" s="198"/>
    </row>
    <row r="3240" spans="3:11" ht="15" customHeight="1" x14ac:dyDescent="0.25">
      <c r="C3240" s="175"/>
      <c r="E3240" s="175"/>
      <c r="H3240" s="175"/>
      <c r="I3240" s="175"/>
      <c r="J3240" s="202"/>
      <c r="K3240" s="198"/>
    </row>
    <row r="3241" spans="3:11" ht="15" customHeight="1" x14ac:dyDescent="0.25">
      <c r="C3241" s="175"/>
      <c r="E3241" s="175"/>
      <c r="H3241" s="175"/>
      <c r="I3241" s="175"/>
      <c r="J3241" s="202"/>
      <c r="K3241" s="198"/>
    </row>
    <row r="3242" spans="3:11" ht="15" customHeight="1" x14ac:dyDescent="0.25">
      <c r="C3242" s="175"/>
      <c r="E3242" s="175"/>
      <c r="H3242" s="175"/>
      <c r="I3242" s="175"/>
      <c r="J3242" s="202"/>
      <c r="K3242" s="198"/>
    </row>
    <row r="3243" spans="3:11" ht="15" customHeight="1" x14ac:dyDescent="0.25">
      <c r="C3243" s="175"/>
      <c r="E3243" s="175"/>
      <c r="H3243" s="175"/>
      <c r="I3243" s="175"/>
      <c r="J3243" s="202"/>
      <c r="K3243" s="198"/>
    </row>
    <row r="3244" spans="3:11" ht="15" customHeight="1" x14ac:dyDescent="0.25">
      <c r="C3244" s="175"/>
      <c r="E3244" s="175"/>
      <c r="H3244" s="175"/>
      <c r="I3244" s="175"/>
      <c r="J3244" s="202"/>
      <c r="K3244" s="198"/>
    </row>
    <row r="3245" spans="3:11" ht="15" customHeight="1" x14ac:dyDescent="0.25">
      <c r="C3245" s="175"/>
      <c r="E3245" s="175"/>
      <c r="H3245" s="175"/>
      <c r="I3245" s="175"/>
      <c r="J3245" s="202"/>
      <c r="K3245" s="198"/>
    </row>
    <row r="3246" spans="3:11" ht="15" customHeight="1" x14ac:dyDescent="0.25">
      <c r="C3246" s="175"/>
      <c r="E3246" s="175"/>
      <c r="H3246" s="175"/>
      <c r="I3246" s="175"/>
      <c r="J3246" s="202"/>
      <c r="K3246" s="198"/>
    </row>
    <row r="3247" spans="3:11" ht="15" customHeight="1" x14ac:dyDescent="0.25">
      <c r="C3247" s="175"/>
      <c r="E3247" s="175"/>
      <c r="H3247" s="175"/>
      <c r="I3247" s="175"/>
      <c r="J3247" s="202"/>
      <c r="K3247" s="198"/>
    </row>
    <row r="3248" spans="3:11" ht="15" customHeight="1" x14ac:dyDescent="0.25">
      <c r="C3248" s="175"/>
      <c r="E3248" s="175"/>
      <c r="H3248" s="175"/>
      <c r="I3248" s="175"/>
      <c r="J3248" s="202"/>
      <c r="K3248" s="198"/>
    </row>
    <row r="3249" spans="3:11" ht="15" customHeight="1" x14ac:dyDescent="0.25">
      <c r="C3249" s="175"/>
      <c r="E3249" s="175"/>
      <c r="H3249" s="175"/>
      <c r="I3249" s="175"/>
      <c r="J3249" s="202"/>
      <c r="K3249" s="198"/>
    </row>
    <row r="3250" spans="3:11" ht="15" customHeight="1" x14ac:dyDescent="0.25">
      <c r="C3250" s="175"/>
      <c r="E3250" s="175"/>
      <c r="H3250" s="175"/>
      <c r="I3250" s="175"/>
      <c r="J3250" s="202"/>
      <c r="K3250" s="198"/>
    </row>
    <row r="3251" spans="3:11" ht="15" customHeight="1" x14ac:dyDescent="0.25">
      <c r="C3251" s="175"/>
      <c r="E3251" s="175"/>
      <c r="H3251" s="175"/>
      <c r="I3251" s="175"/>
      <c r="J3251" s="202"/>
      <c r="K3251" s="198"/>
    </row>
    <row r="3252" spans="3:11" ht="15" customHeight="1" x14ac:dyDescent="0.25">
      <c r="C3252" s="175"/>
      <c r="E3252" s="175"/>
      <c r="H3252" s="175"/>
      <c r="I3252" s="175"/>
      <c r="J3252" s="202"/>
      <c r="K3252" s="198"/>
    </row>
    <row r="3253" spans="3:11" ht="15" customHeight="1" x14ac:dyDescent="0.25">
      <c r="C3253" s="175"/>
      <c r="E3253" s="175"/>
      <c r="H3253" s="175"/>
      <c r="I3253" s="175"/>
      <c r="J3253" s="202"/>
      <c r="K3253" s="198"/>
    </row>
    <row r="3254" spans="3:11" ht="15" customHeight="1" x14ac:dyDescent="0.25">
      <c r="C3254" s="175"/>
      <c r="E3254" s="175"/>
      <c r="H3254" s="175"/>
      <c r="I3254" s="175"/>
      <c r="J3254" s="202"/>
      <c r="K3254" s="198"/>
    </row>
    <row r="3255" spans="3:11" ht="15" customHeight="1" x14ac:dyDescent="0.25">
      <c r="C3255" s="175"/>
      <c r="E3255" s="175"/>
      <c r="H3255" s="175"/>
      <c r="I3255" s="175"/>
      <c r="J3255" s="202"/>
      <c r="K3255" s="198"/>
    </row>
    <row r="3256" spans="3:11" ht="15" customHeight="1" x14ac:dyDescent="0.25">
      <c r="C3256" s="175"/>
      <c r="E3256" s="175"/>
      <c r="H3256" s="175"/>
      <c r="I3256" s="175"/>
      <c r="J3256" s="202"/>
      <c r="K3256" s="198"/>
    </row>
    <row r="3257" spans="3:11" ht="15" customHeight="1" x14ac:dyDescent="0.25">
      <c r="C3257" s="175"/>
      <c r="E3257" s="175"/>
      <c r="H3257" s="175"/>
      <c r="I3257" s="175"/>
      <c r="J3257" s="202"/>
      <c r="K3257" s="198"/>
    </row>
    <row r="3258" spans="3:11" ht="15" customHeight="1" x14ac:dyDescent="0.25">
      <c r="C3258" s="175"/>
      <c r="E3258" s="175"/>
      <c r="H3258" s="175"/>
      <c r="I3258" s="175"/>
      <c r="J3258" s="202"/>
      <c r="K3258" s="198"/>
    </row>
    <row r="3259" spans="3:11" ht="15" customHeight="1" x14ac:dyDescent="0.25">
      <c r="C3259" s="175"/>
      <c r="E3259" s="175"/>
      <c r="H3259" s="175"/>
      <c r="I3259" s="175"/>
      <c r="J3259" s="202"/>
      <c r="K3259" s="198"/>
    </row>
    <row r="3260" spans="3:11" ht="15" customHeight="1" x14ac:dyDescent="0.25">
      <c r="C3260" s="175"/>
      <c r="E3260" s="175"/>
      <c r="H3260" s="175"/>
      <c r="I3260" s="175"/>
      <c r="J3260" s="202"/>
      <c r="K3260" s="198"/>
    </row>
    <row r="3261" spans="3:11" ht="15" customHeight="1" x14ac:dyDescent="0.25">
      <c r="C3261" s="175"/>
      <c r="E3261" s="175"/>
      <c r="H3261" s="175"/>
      <c r="I3261" s="175"/>
      <c r="J3261" s="202"/>
      <c r="K3261" s="198"/>
    </row>
    <row r="3262" spans="3:11" ht="15" customHeight="1" x14ac:dyDescent="0.25">
      <c r="C3262" s="175"/>
      <c r="E3262" s="175"/>
      <c r="H3262" s="175"/>
      <c r="I3262" s="175"/>
      <c r="J3262" s="202"/>
      <c r="K3262" s="198"/>
    </row>
    <row r="3263" spans="3:11" ht="15" customHeight="1" x14ac:dyDescent="0.25">
      <c r="C3263" s="175"/>
      <c r="E3263" s="175"/>
      <c r="H3263" s="175"/>
      <c r="I3263" s="175"/>
      <c r="J3263" s="202"/>
      <c r="K3263" s="198"/>
    </row>
    <row r="3264" spans="3:11" ht="15" customHeight="1" x14ac:dyDescent="0.25">
      <c r="C3264" s="175"/>
      <c r="E3264" s="175"/>
      <c r="H3264" s="175"/>
      <c r="I3264" s="175"/>
      <c r="J3264" s="202"/>
      <c r="K3264" s="198"/>
    </row>
    <row r="3265" spans="3:11" ht="15" customHeight="1" x14ac:dyDescent="0.25">
      <c r="C3265" s="175"/>
      <c r="E3265" s="175"/>
      <c r="H3265" s="175"/>
      <c r="I3265" s="175"/>
      <c r="J3265" s="202"/>
      <c r="K3265" s="198"/>
    </row>
    <row r="3266" spans="3:11" ht="15" customHeight="1" x14ac:dyDescent="0.25">
      <c r="C3266" s="175"/>
      <c r="E3266" s="175"/>
      <c r="H3266" s="175"/>
      <c r="I3266" s="175"/>
      <c r="J3266" s="202"/>
      <c r="K3266" s="198"/>
    </row>
    <row r="3267" spans="3:11" ht="15" customHeight="1" x14ac:dyDescent="0.25">
      <c r="C3267" s="175"/>
      <c r="E3267" s="175"/>
      <c r="H3267" s="175"/>
      <c r="I3267" s="175"/>
      <c r="J3267" s="202"/>
      <c r="K3267" s="198"/>
    </row>
    <row r="3268" spans="3:11" ht="15" customHeight="1" x14ac:dyDescent="0.25">
      <c r="C3268" s="175"/>
      <c r="E3268" s="175"/>
      <c r="H3268" s="175"/>
      <c r="I3268" s="175"/>
      <c r="J3268" s="202"/>
      <c r="K3268" s="198"/>
    </row>
    <row r="3269" spans="3:11" ht="15" customHeight="1" x14ac:dyDescent="0.25">
      <c r="C3269" s="175"/>
      <c r="E3269" s="175"/>
      <c r="H3269" s="175"/>
      <c r="I3269" s="175"/>
      <c r="J3269" s="202"/>
      <c r="K3269" s="198"/>
    </row>
    <row r="3270" spans="3:11" ht="15" customHeight="1" x14ac:dyDescent="0.25">
      <c r="C3270" s="175"/>
      <c r="E3270" s="175"/>
      <c r="H3270" s="175"/>
      <c r="I3270" s="175"/>
      <c r="J3270" s="202"/>
      <c r="K3270" s="198"/>
    </row>
    <row r="3271" spans="3:11" ht="15" customHeight="1" x14ac:dyDescent="0.25">
      <c r="C3271" s="175"/>
      <c r="E3271" s="175"/>
      <c r="H3271" s="175"/>
      <c r="I3271" s="175"/>
      <c r="J3271" s="202"/>
      <c r="K3271" s="198"/>
    </row>
    <row r="3272" spans="3:11" ht="15" customHeight="1" x14ac:dyDescent="0.25">
      <c r="C3272" s="175"/>
      <c r="E3272" s="175"/>
      <c r="H3272" s="175"/>
      <c r="I3272" s="175"/>
      <c r="J3272" s="202"/>
      <c r="K3272" s="198"/>
    </row>
    <row r="3273" spans="3:11" ht="15" customHeight="1" x14ac:dyDescent="0.25">
      <c r="C3273" s="175"/>
      <c r="E3273" s="175"/>
      <c r="H3273" s="175"/>
      <c r="I3273" s="175"/>
      <c r="J3273" s="202"/>
      <c r="K3273" s="198"/>
    </row>
    <row r="3274" spans="3:11" ht="15" customHeight="1" x14ac:dyDescent="0.25">
      <c r="C3274" s="175"/>
      <c r="E3274" s="175"/>
      <c r="H3274" s="175"/>
      <c r="I3274" s="175"/>
      <c r="J3274" s="202"/>
      <c r="K3274" s="198"/>
    </row>
    <row r="3275" spans="3:11" ht="15" customHeight="1" x14ac:dyDescent="0.25">
      <c r="C3275" s="175"/>
      <c r="E3275" s="175"/>
      <c r="H3275" s="175"/>
      <c r="I3275" s="175"/>
      <c r="J3275" s="202"/>
      <c r="K3275" s="198"/>
    </row>
    <row r="3276" spans="3:11" ht="15" customHeight="1" x14ac:dyDescent="0.25">
      <c r="C3276" s="175"/>
      <c r="E3276" s="175"/>
      <c r="H3276" s="175"/>
      <c r="I3276" s="175"/>
      <c r="J3276" s="202"/>
      <c r="K3276" s="198"/>
    </row>
    <row r="3277" spans="3:11" ht="15" customHeight="1" x14ac:dyDescent="0.25">
      <c r="C3277" s="175"/>
      <c r="E3277" s="175"/>
      <c r="H3277" s="175"/>
      <c r="I3277" s="175"/>
      <c r="J3277" s="202"/>
      <c r="K3277" s="198"/>
    </row>
    <row r="3278" spans="3:11" ht="15" customHeight="1" x14ac:dyDescent="0.25">
      <c r="C3278" s="175"/>
      <c r="E3278" s="175"/>
      <c r="H3278" s="175"/>
      <c r="I3278" s="175"/>
      <c r="J3278" s="202"/>
      <c r="K3278" s="198"/>
    </row>
    <row r="3279" spans="3:11" ht="15" customHeight="1" x14ac:dyDescent="0.25">
      <c r="C3279" s="175"/>
      <c r="E3279" s="175"/>
      <c r="H3279" s="175"/>
      <c r="I3279" s="175"/>
      <c r="J3279" s="202"/>
      <c r="K3279" s="198"/>
    </row>
    <row r="3280" spans="3:11" ht="15" customHeight="1" x14ac:dyDescent="0.25">
      <c r="C3280" s="175"/>
      <c r="E3280" s="175"/>
      <c r="H3280" s="175"/>
      <c r="I3280" s="175"/>
      <c r="J3280" s="202"/>
      <c r="K3280" s="198"/>
    </row>
    <row r="3281" spans="3:11" ht="15" customHeight="1" x14ac:dyDescent="0.25">
      <c r="C3281" s="175"/>
      <c r="E3281" s="175"/>
      <c r="H3281" s="175"/>
      <c r="I3281" s="175"/>
      <c r="J3281" s="202"/>
      <c r="K3281" s="198"/>
    </row>
    <row r="3282" spans="3:11" ht="15" customHeight="1" x14ac:dyDescent="0.25">
      <c r="C3282" s="175"/>
      <c r="E3282" s="175"/>
      <c r="H3282" s="175"/>
      <c r="I3282" s="175"/>
      <c r="J3282" s="202"/>
      <c r="K3282" s="198"/>
    </row>
    <row r="3283" spans="3:11" ht="15" customHeight="1" x14ac:dyDescent="0.25">
      <c r="C3283" s="175"/>
      <c r="E3283" s="175"/>
      <c r="H3283" s="175"/>
      <c r="I3283" s="175"/>
      <c r="J3283" s="202"/>
      <c r="K3283" s="198"/>
    </row>
    <row r="3284" spans="3:11" ht="15" customHeight="1" x14ac:dyDescent="0.25">
      <c r="C3284" s="175"/>
      <c r="E3284" s="175"/>
      <c r="H3284" s="175"/>
      <c r="I3284" s="175"/>
      <c r="J3284" s="202"/>
      <c r="K3284" s="198"/>
    </row>
    <row r="3285" spans="3:11" ht="15" customHeight="1" x14ac:dyDescent="0.25">
      <c r="C3285" s="175"/>
      <c r="E3285" s="175"/>
      <c r="H3285" s="175"/>
      <c r="I3285" s="175"/>
      <c r="J3285" s="202"/>
      <c r="K3285" s="198"/>
    </row>
    <row r="3286" spans="3:11" ht="15" customHeight="1" x14ac:dyDescent="0.25">
      <c r="C3286" s="175"/>
      <c r="E3286" s="175"/>
      <c r="H3286" s="175"/>
      <c r="I3286" s="175"/>
      <c r="J3286" s="202"/>
      <c r="K3286" s="198"/>
    </row>
    <row r="3287" spans="3:11" ht="15" customHeight="1" x14ac:dyDescent="0.25">
      <c r="C3287" s="175"/>
      <c r="E3287" s="175"/>
      <c r="H3287" s="175"/>
      <c r="I3287" s="175"/>
      <c r="J3287" s="202"/>
      <c r="K3287" s="198"/>
    </row>
    <row r="3288" spans="3:11" ht="15" customHeight="1" x14ac:dyDescent="0.25">
      <c r="C3288" s="175"/>
      <c r="E3288" s="175"/>
      <c r="H3288" s="175"/>
      <c r="I3288" s="175"/>
      <c r="J3288" s="202"/>
      <c r="K3288" s="198"/>
    </row>
    <row r="3289" spans="3:11" ht="15" customHeight="1" x14ac:dyDescent="0.25">
      <c r="C3289" s="175"/>
      <c r="E3289" s="175"/>
      <c r="H3289" s="175"/>
      <c r="I3289" s="175"/>
      <c r="J3289" s="202"/>
      <c r="K3289" s="198"/>
    </row>
    <row r="3290" spans="3:11" ht="15" customHeight="1" x14ac:dyDescent="0.25">
      <c r="C3290" s="175"/>
      <c r="E3290" s="175"/>
      <c r="H3290" s="175"/>
      <c r="I3290" s="175"/>
      <c r="J3290" s="202"/>
      <c r="K3290" s="198"/>
    </row>
    <row r="3291" spans="3:11" ht="15" customHeight="1" x14ac:dyDescent="0.25">
      <c r="C3291" s="175"/>
      <c r="E3291" s="175"/>
      <c r="H3291" s="175"/>
      <c r="I3291" s="175"/>
      <c r="J3291" s="202"/>
      <c r="K3291" s="198"/>
    </row>
    <row r="3292" spans="3:11" ht="15" customHeight="1" x14ac:dyDescent="0.25">
      <c r="C3292" s="175"/>
      <c r="E3292" s="175"/>
      <c r="H3292" s="175"/>
      <c r="I3292" s="175"/>
      <c r="J3292" s="202"/>
      <c r="K3292" s="198"/>
    </row>
    <row r="3293" spans="3:11" ht="15" customHeight="1" x14ac:dyDescent="0.25">
      <c r="C3293" s="175"/>
      <c r="E3293" s="175"/>
      <c r="H3293" s="175"/>
      <c r="I3293" s="175"/>
      <c r="J3293" s="202"/>
      <c r="K3293" s="198"/>
    </row>
    <row r="3294" spans="3:11" ht="15" customHeight="1" x14ac:dyDescent="0.25">
      <c r="C3294" s="175"/>
      <c r="E3294" s="175"/>
      <c r="H3294" s="175"/>
      <c r="I3294" s="175"/>
      <c r="J3294" s="202"/>
      <c r="K3294" s="198"/>
    </row>
    <row r="3295" spans="3:11" ht="15" customHeight="1" x14ac:dyDescent="0.25">
      <c r="C3295" s="175"/>
      <c r="E3295" s="175"/>
      <c r="H3295" s="175"/>
      <c r="I3295" s="175"/>
      <c r="J3295" s="202"/>
      <c r="K3295" s="198"/>
    </row>
    <row r="3296" spans="3:11" ht="15" customHeight="1" x14ac:dyDescent="0.25">
      <c r="C3296" s="175"/>
      <c r="E3296" s="175"/>
      <c r="H3296" s="175"/>
      <c r="I3296" s="175"/>
      <c r="J3296" s="202"/>
      <c r="K3296" s="198"/>
    </row>
    <row r="3297" spans="3:11" ht="15" customHeight="1" x14ac:dyDescent="0.25">
      <c r="C3297" s="175"/>
      <c r="E3297" s="175"/>
      <c r="H3297" s="175"/>
      <c r="I3297" s="175"/>
      <c r="J3297" s="202"/>
      <c r="K3297" s="198"/>
    </row>
    <row r="3298" spans="3:11" ht="15" customHeight="1" x14ac:dyDescent="0.25">
      <c r="C3298" s="175"/>
      <c r="E3298" s="175"/>
      <c r="H3298" s="175"/>
      <c r="I3298" s="175"/>
      <c r="J3298" s="202"/>
      <c r="K3298" s="198"/>
    </row>
    <row r="3299" spans="3:11" ht="15" customHeight="1" x14ac:dyDescent="0.25">
      <c r="C3299" s="175"/>
      <c r="E3299" s="175"/>
      <c r="H3299" s="175"/>
      <c r="I3299" s="175"/>
      <c r="J3299" s="202"/>
      <c r="K3299" s="198"/>
    </row>
    <row r="3300" spans="3:11" ht="15" customHeight="1" x14ac:dyDescent="0.25">
      <c r="C3300" s="175"/>
      <c r="E3300" s="175"/>
      <c r="H3300" s="175"/>
      <c r="I3300" s="175"/>
      <c r="J3300" s="202"/>
      <c r="K3300" s="198"/>
    </row>
    <row r="3301" spans="3:11" ht="15" customHeight="1" x14ac:dyDescent="0.25">
      <c r="C3301" s="175"/>
      <c r="E3301" s="175"/>
      <c r="H3301" s="175"/>
      <c r="I3301" s="175"/>
      <c r="J3301" s="202"/>
      <c r="K3301" s="198"/>
    </row>
    <row r="3302" spans="3:11" ht="15" customHeight="1" x14ac:dyDescent="0.25">
      <c r="C3302" s="175"/>
      <c r="E3302" s="175"/>
      <c r="H3302" s="175"/>
      <c r="I3302" s="175"/>
      <c r="J3302" s="202"/>
      <c r="K3302" s="198"/>
    </row>
    <row r="3303" spans="3:11" ht="15" customHeight="1" x14ac:dyDescent="0.25">
      <c r="C3303" s="175"/>
      <c r="E3303" s="175"/>
      <c r="H3303" s="175"/>
      <c r="I3303" s="175"/>
      <c r="J3303" s="202"/>
      <c r="K3303" s="198"/>
    </row>
    <row r="3304" spans="3:11" ht="15" customHeight="1" x14ac:dyDescent="0.25">
      <c r="C3304" s="175"/>
      <c r="E3304" s="175"/>
      <c r="H3304" s="175"/>
      <c r="I3304" s="175"/>
      <c r="J3304" s="202"/>
      <c r="K3304" s="198"/>
    </row>
    <row r="3305" spans="3:11" ht="15" customHeight="1" x14ac:dyDescent="0.25">
      <c r="C3305" s="175"/>
      <c r="E3305" s="175"/>
      <c r="H3305" s="175"/>
      <c r="I3305" s="175"/>
      <c r="J3305" s="202"/>
      <c r="K3305" s="198"/>
    </row>
    <row r="3306" spans="3:11" ht="15" customHeight="1" x14ac:dyDescent="0.25">
      <c r="C3306" s="175"/>
      <c r="E3306" s="175"/>
      <c r="H3306" s="175"/>
      <c r="I3306" s="175"/>
      <c r="J3306" s="202"/>
      <c r="K3306" s="198"/>
    </row>
    <row r="3307" spans="3:11" ht="15" customHeight="1" x14ac:dyDescent="0.25">
      <c r="C3307" s="175"/>
      <c r="E3307" s="175"/>
      <c r="H3307" s="175"/>
      <c r="I3307" s="175"/>
      <c r="J3307" s="202"/>
      <c r="K3307" s="198"/>
    </row>
    <row r="3308" spans="3:11" ht="15" customHeight="1" x14ac:dyDescent="0.25">
      <c r="C3308" s="175"/>
      <c r="E3308" s="175"/>
      <c r="H3308" s="175"/>
      <c r="I3308" s="175"/>
      <c r="J3308" s="202"/>
      <c r="K3308" s="198"/>
    </row>
    <row r="3309" spans="3:11" ht="15" customHeight="1" x14ac:dyDescent="0.25">
      <c r="C3309" s="175"/>
      <c r="E3309" s="175"/>
      <c r="H3309" s="175"/>
      <c r="I3309" s="175"/>
      <c r="J3309" s="202"/>
      <c r="K3309" s="198"/>
    </row>
    <row r="3310" spans="3:11" ht="15" customHeight="1" x14ac:dyDescent="0.25">
      <c r="C3310" s="175"/>
      <c r="E3310" s="175"/>
      <c r="H3310" s="175"/>
      <c r="I3310" s="175"/>
      <c r="J3310" s="202"/>
      <c r="K3310" s="198"/>
    </row>
    <row r="3311" spans="3:11" ht="15" customHeight="1" x14ac:dyDescent="0.25">
      <c r="C3311" s="175"/>
      <c r="E3311" s="175"/>
      <c r="H3311" s="175"/>
      <c r="I3311" s="175"/>
      <c r="J3311" s="202"/>
      <c r="K3311" s="198"/>
    </row>
    <row r="3312" spans="3:11" ht="15" customHeight="1" x14ac:dyDescent="0.25">
      <c r="C3312" s="175"/>
      <c r="E3312" s="175"/>
      <c r="H3312" s="175"/>
      <c r="I3312" s="175"/>
      <c r="J3312" s="202"/>
      <c r="K3312" s="198"/>
    </row>
    <row r="3313" spans="3:11" ht="15" customHeight="1" x14ac:dyDescent="0.25">
      <c r="C3313" s="175"/>
      <c r="E3313" s="175"/>
      <c r="H3313" s="175"/>
      <c r="I3313" s="175"/>
      <c r="J3313" s="202"/>
      <c r="K3313" s="198"/>
    </row>
    <row r="3314" spans="3:11" ht="15" customHeight="1" x14ac:dyDescent="0.25">
      <c r="C3314" s="175"/>
      <c r="E3314" s="175"/>
      <c r="H3314" s="175"/>
      <c r="I3314" s="175"/>
      <c r="J3314" s="202"/>
      <c r="K3314" s="198"/>
    </row>
    <row r="3315" spans="3:11" ht="15" customHeight="1" x14ac:dyDescent="0.25">
      <c r="C3315" s="175"/>
      <c r="E3315" s="175"/>
      <c r="H3315" s="175"/>
      <c r="I3315" s="175"/>
      <c r="J3315" s="202"/>
      <c r="K3315" s="198"/>
    </row>
    <row r="3316" spans="3:11" ht="15" customHeight="1" x14ac:dyDescent="0.25">
      <c r="C3316" s="175"/>
      <c r="E3316" s="175"/>
      <c r="H3316" s="175"/>
      <c r="I3316" s="175"/>
      <c r="J3316" s="202"/>
      <c r="K3316" s="198"/>
    </row>
    <row r="3317" spans="3:11" ht="15" customHeight="1" x14ac:dyDescent="0.25">
      <c r="C3317" s="175"/>
      <c r="E3317" s="175"/>
      <c r="H3317" s="175"/>
      <c r="I3317" s="175"/>
      <c r="J3317" s="202"/>
      <c r="K3317" s="198"/>
    </row>
    <row r="3318" spans="3:11" ht="15" customHeight="1" x14ac:dyDescent="0.25">
      <c r="C3318" s="175"/>
      <c r="E3318" s="175"/>
      <c r="H3318" s="175"/>
      <c r="I3318" s="175"/>
      <c r="J3318" s="202"/>
      <c r="K3318" s="198"/>
    </row>
    <row r="3319" spans="3:11" ht="15" customHeight="1" x14ac:dyDescent="0.25">
      <c r="C3319" s="175"/>
      <c r="E3319" s="175"/>
      <c r="H3319" s="175"/>
      <c r="I3319" s="175"/>
      <c r="J3319" s="202"/>
      <c r="K3319" s="198"/>
    </row>
    <row r="3320" spans="3:11" ht="15" customHeight="1" x14ac:dyDescent="0.25">
      <c r="C3320" s="175"/>
      <c r="E3320" s="175"/>
      <c r="H3320" s="175"/>
      <c r="I3320" s="175"/>
      <c r="J3320" s="202"/>
      <c r="K3320" s="198"/>
    </row>
    <row r="3321" spans="3:11" ht="15" customHeight="1" x14ac:dyDescent="0.25">
      <c r="C3321" s="175"/>
      <c r="E3321" s="175"/>
      <c r="H3321" s="175"/>
      <c r="I3321" s="175"/>
      <c r="J3321" s="202"/>
      <c r="K3321" s="198"/>
    </row>
    <row r="3322" spans="3:11" ht="15" customHeight="1" x14ac:dyDescent="0.25">
      <c r="C3322" s="175"/>
      <c r="E3322" s="175"/>
      <c r="H3322" s="175"/>
      <c r="I3322" s="175"/>
      <c r="J3322" s="202"/>
      <c r="K3322" s="198"/>
    </row>
    <row r="3323" spans="3:11" ht="15" customHeight="1" x14ac:dyDescent="0.25">
      <c r="C3323" s="175"/>
      <c r="E3323" s="175"/>
      <c r="H3323" s="175"/>
      <c r="I3323" s="175"/>
      <c r="J3323" s="202"/>
      <c r="K3323" s="198"/>
    </row>
    <row r="3324" spans="3:11" ht="15" customHeight="1" x14ac:dyDescent="0.25">
      <c r="C3324" s="175"/>
      <c r="E3324" s="175"/>
      <c r="H3324" s="175"/>
      <c r="I3324" s="175"/>
      <c r="J3324" s="202"/>
      <c r="K3324" s="198"/>
    </row>
    <row r="3325" spans="3:11" ht="15" customHeight="1" x14ac:dyDescent="0.25">
      <c r="C3325" s="175"/>
      <c r="E3325" s="175"/>
      <c r="H3325" s="175"/>
      <c r="I3325" s="175"/>
      <c r="J3325" s="202"/>
      <c r="K3325" s="198"/>
    </row>
    <row r="3326" spans="3:11" ht="15" customHeight="1" x14ac:dyDescent="0.25">
      <c r="C3326" s="175"/>
      <c r="E3326" s="175"/>
      <c r="H3326" s="175"/>
      <c r="I3326" s="175"/>
      <c r="J3326" s="202"/>
      <c r="K3326" s="198"/>
    </row>
    <row r="3327" spans="3:11" ht="15" customHeight="1" x14ac:dyDescent="0.25">
      <c r="C3327" s="175"/>
      <c r="E3327" s="175"/>
      <c r="H3327" s="175"/>
      <c r="I3327" s="175"/>
      <c r="J3327" s="202"/>
      <c r="K3327" s="198"/>
    </row>
    <row r="3328" spans="3:11" ht="15" customHeight="1" x14ac:dyDescent="0.25">
      <c r="C3328" s="175"/>
      <c r="E3328" s="175"/>
      <c r="H3328" s="175"/>
      <c r="I3328" s="175"/>
      <c r="J3328" s="202"/>
      <c r="K3328" s="198"/>
    </row>
    <row r="3329" spans="3:11" ht="15" customHeight="1" x14ac:dyDescent="0.25">
      <c r="C3329" s="175"/>
      <c r="E3329" s="175"/>
      <c r="H3329" s="175"/>
      <c r="I3329" s="175"/>
      <c r="J3329" s="202"/>
      <c r="K3329" s="198"/>
    </row>
    <row r="3330" spans="3:11" ht="15" customHeight="1" x14ac:dyDescent="0.25">
      <c r="C3330" s="175"/>
      <c r="E3330" s="175"/>
      <c r="H3330" s="175"/>
      <c r="I3330" s="175"/>
      <c r="J3330" s="202"/>
      <c r="K3330" s="198"/>
    </row>
    <row r="3331" spans="3:11" ht="15" customHeight="1" x14ac:dyDescent="0.25">
      <c r="C3331" s="175"/>
      <c r="E3331" s="175"/>
      <c r="H3331" s="175"/>
      <c r="I3331" s="175"/>
      <c r="J3331" s="202"/>
      <c r="K3331" s="198"/>
    </row>
    <row r="3332" spans="3:11" ht="15" customHeight="1" x14ac:dyDescent="0.25">
      <c r="C3332" s="175"/>
      <c r="E3332" s="175"/>
      <c r="H3332" s="175"/>
      <c r="I3332" s="175"/>
      <c r="J3332" s="202"/>
      <c r="K3332" s="198"/>
    </row>
    <row r="3333" spans="3:11" ht="15" customHeight="1" x14ac:dyDescent="0.25">
      <c r="C3333" s="175"/>
      <c r="E3333" s="175"/>
      <c r="H3333" s="175"/>
      <c r="I3333" s="175"/>
      <c r="J3333" s="202"/>
      <c r="K3333" s="198"/>
    </row>
    <row r="3334" spans="3:11" ht="15" customHeight="1" x14ac:dyDescent="0.25">
      <c r="C3334" s="175"/>
      <c r="E3334" s="175"/>
      <c r="H3334" s="175"/>
      <c r="I3334" s="175"/>
      <c r="J3334" s="202"/>
      <c r="K3334" s="198"/>
    </row>
    <row r="3335" spans="3:11" ht="15" customHeight="1" x14ac:dyDescent="0.25">
      <c r="C3335" s="175"/>
      <c r="E3335" s="175"/>
      <c r="H3335" s="175"/>
      <c r="I3335" s="175"/>
      <c r="J3335" s="202"/>
      <c r="K3335" s="198"/>
    </row>
    <row r="3336" spans="3:11" ht="15" customHeight="1" x14ac:dyDescent="0.25">
      <c r="C3336" s="175"/>
      <c r="E3336" s="175"/>
      <c r="H3336" s="175"/>
      <c r="I3336" s="175"/>
      <c r="J3336" s="202"/>
      <c r="K3336" s="198"/>
    </row>
    <row r="3337" spans="3:11" ht="15" customHeight="1" x14ac:dyDescent="0.25">
      <c r="C3337" s="175"/>
      <c r="E3337" s="175"/>
      <c r="H3337" s="175"/>
      <c r="I3337" s="175"/>
      <c r="J3337" s="202"/>
      <c r="K3337" s="198"/>
    </row>
    <row r="3338" spans="3:11" ht="15" customHeight="1" x14ac:dyDescent="0.25">
      <c r="C3338" s="175"/>
      <c r="E3338" s="175"/>
      <c r="H3338" s="175"/>
      <c r="I3338" s="175"/>
      <c r="J3338" s="202"/>
      <c r="K3338" s="198"/>
    </row>
    <row r="3339" spans="3:11" ht="15" customHeight="1" x14ac:dyDescent="0.25">
      <c r="C3339" s="175"/>
      <c r="E3339" s="175"/>
      <c r="H3339" s="175"/>
      <c r="I3339" s="175"/>
      <c r="J3339" s="202"/>
      <c r="K3339" s="198"/>
    </row>
    <row r="3340" spans="3:11" ht="15" customHeight="1" x14ac:dyDescent="0.25">
      <c r="C3340" s="175"/>
      <c r="E3340" s="175"/>
      <c r="H3340" s="175"/>
      <c r="I3340" s="175"/>
      <c r="J3340" s="202"/>
      <c r="K3340" s="198"/>
    </row>
    <row r="3341" spans="3:11" ht="15" customHeight="1" x14ac:dyDescent="0.25">
      <c r="C3341" s="175"/>
      <c r="E3341" s="175"/>
      <c r="H3341" s="175"/>
      <c r="I3341" s="175"/>
      <c r="J3341" s="202"/>
      <c r="K3341" s="198"/>
    </row>
    <row r="3342" spans="3:11" ht="15" customHeight="1" x14ac:dyDescent="0.25">
      <c r="C3342" s="175"/>
      <c r="E3342" s="175"/>
      <c r="H3342" s="175"/>
      <c r="I3342" s="175"/>
      <c r="J3342" s="202"/>
      <c r="K3342" s="198"/>
    </row>
    <row r="3343" spans="3:11" ht="15" customHeight="1" x14ac:dyDescent="0.25">
      <c r="C3343" s="175"/>
      <c r="E3343" s="175"/>
      <c r="H3343" s="175"/>
      <c r="I3343" s="175"/>
      <c r="J3343" s="202"/>
      <c r="K3343" s="198"/>
    </row>
    <row r="3344" spans="3:11" ht="15" customHeight="1" x14ac:dyDescent="0.25">
      <c r="C3344" s="175"/>
      <c r="E3344" s="175"/>
      <c r="H3344" s="175"/>
      <c r="I3344" s="175"/>
      <c r="J3344" s="202"/>
      <c r="K3344" s="198"/>
    </row>
    <row r="3345" spans="3:11" ht="15" customHeight="1" x14ac:dyDescent="0.25">
      <c r="C3345" s="175"/>
      <c r="E3345" s="175"/>
      <c r="H3345" s="175"/>
      <c r="I3345" s="175"/>
      <c r="J3345" s="202"/>
      <c r="K3345" s="198"/>
    </row>
    <row r="3346" spans="3:11" ht="15" customHeight="1" x14ac:dyDescent="0.25">
      <c r="C3346" s="175"/>
      <c r="E3346" s="175"/>
      <c r="H3346" s="175"/>
      <c r="I3346" s="175"/>
      <c r="J3346" s="202"/>
      <c r="K3346" s="198"/>
    </row>
    <row r="3347" spans="3:11" ht="15" customHeight="1" x14ac:dyDescent="0.25">
      <c r="C3347" s="175"/>
      <c r="E3347" s="175"/>
      <c r="H3347" s="175"/>
      <c r="I3347" s="175"/>
      <c r="J3347" s="202"/>
      <c r="K3347" s="198"/>
    </row>
    <row r="3348" spans="3:11" ht="15" customHeight="1" x14ac:dyDescent="0.25">
      <c r="C3348" s="175"/>
      <c r="E3348" s="175"/>
      <c r="H3348" s="175"/>
      <c r="I3348" s="175"/>
      <c r="J3348" s="202"/>
      <c r="K3348" s="198"/>
    </row>
    <row r="3349" spans="3:11" ht="15" customHeight="1" x14ac:dyDescent="0.25">
      <c r="C3349" s="175"/>
      <c r="E3349" s="175"/>
      <c r="H3349" s="175"/>
      <c r="I3349" s="175"/>
      <c r="J3349" s="202"/>
      <c r="K3349" s="198"/>
    </row>
    <row r="3350" spans="3:11" ht="15" customHeight="1" x14ac:dyDescent="0.25">
      <c r="C3350" s="175"/>
      <c r="E3350" s="175"/>
      <c r="H3350" s="175"/>
      <c r="I3350" s="175"/>
      <c r="J3350" s="202"/>
      <c r="K3350" s="198"/>
    </row>
    <row r="3351" spans="3:11" ht="15" customHeight="1" x14ac:dyDescent="0.25">
      <c r="C3351" s="175"/>
      <c r="E3351" s="175"/>
      <c r="H3351" s="175"/>
      <c r="I3351" s="175"/>
      <c r="J3351" s="202"/>
      <c r="K3351" s="198"/>
    </row>
    <row r="3352" spans="3:11" ht="15" customHeight="1" x14ac:dyDescent="0.25">
      <c r="C3352" s="175"/>
      <c r="E3352" s="175"/>
      <c r="H3352" s="175"/>
      <c r="I3352" s="175"/>
      <c r="J3352" s="202"/>
      <c r="K3352" s="198"/>
    </row>
    <row r="3353" spans="3:11" ht="15" customHeight="1" x14ac:dyDescent="0.25">
      <c r="C3353" s="175"/>
      <c r="E3353" s="175"/>
      <c r="H3353" s="175"/>
      <c r="I3353" s="175"/>
      <c r="J3353" s="202"/>
      <c r="K3353" s="198"/>
    </row>
    <row r="3354" spans="3:11" ht="15" customHeight="1" x14ac:dyDescent="0.25">
      <c r="C3354" s="175"/>
      <c r="E3354" s="175"/>
      <c r="H3354" s="175"/>
      <c r="I3354" s="175"/>
      <c r="J3354" s="202"/>
      <c r="K3354" s="198"/>
    </row>
    <row r="3355" spans="3:11" ht="15" customHeight="1" x14ac:dyDescent="0.25">
      <c r="C3355" s="175"/>
      <c r="E3355" s="175"/>
      <c r="H3355" s="175"/>
      <c r="I3355" s="175"/>
      <c r="J3355" s="202"/>
      <c r="K3355" s="198"/>
    </row>
    <row r="3356" spans="3:11" ht="15" customHeight="1" x14ac:dyDescent="0.25">
      <c r="C3356" s="175"/>
      <c r="E3356" s="175"/>
      <c r="H3356" s="175"/>
      <c r="I3356" s="175"/>
      <c r="J3356" s="202"/>
      <c r="K3356" s="198"/>
    </row>
    <row r="3357" spans="3:11" ht="15" customHeight="1" x14ac:dyDescent="0.25">
      <c r="C3357" s="175"/>
      <c r="E3357" s="175"/>
      <c r="H3357" s="175"/>
      <c r="I3357" s="175"/>
      <c r="J3357" s="202"/>
      <c r="K3357" s="198"/>
    </row>
    <row r="3358" spans="3:11" ht="15" customHeight="1" x14ac:dyDescent="0.25">
      <c r="C3358" s="175"/>
      <c r="E3358" s="175"/>
      <c r="H3358" s="175"/>
      <c r="I3358" s="175"/>
      <c r="J3358" s="202"/>
      <c r="K3358" s="198"/>
    </row>
    <row r="3359" spans="3:11" ht="15" customHeight="1" x14ac:dyDescent="0.25">
      <c r="C3359" s="175"/>
      <c r="E3359" s="175"/>
      <c r="H3359" s="175"/>
      <c r="I3359" s="175"/>
      <c r="J3359" s="202"/>
      <c r="K3359" s="198"/>
    </row>
    <row r="3360" spans="3:11" ht="15" customHeight="1" x14ac:dyDescent="0.25">
      <c r="C3360" s="175"/>
      <c r="E3360" s="175"/>
      <c r="H3360" s="175"/>
      <c r="I3360" s="175"/>
      <c r="J3360" s="202"/>
      <c r="K3360" s="198"/>
    </row>
    <row r="3361" spans="3:11" ht="15" customHeight="1" x14ac:dyDescent="0.25">
      <c r="C3361" s="175"/>
      <c r="E3361" s="175"/>
      <c r="H3361" s="175"/>
      <c r="I3361" s="175"/>
      <c r="J3361" s="202"/>
      <c r="K3361" s="198"/>
    </row>
    <row r="3362" spans="3:11" ht="15" customHeight="1" x14ac:dyDescent="0.25">
      <c r="C3362" s="175"/>
      <c r="E3362" s="175"/>
      <c r="H3362" s="175"/>
      <c r="I3362" s="175"/>
      <c r="J3362" s="202"/>
      <c r="K3362" s="198"/>
    </row>
    <row r="3363" spans="3:11" ht="15" customHeight="1" x14ac:dyDescent="0.25">
      <c r="C3363" s="175"/>
      <c r="E3363" s="175"/>
      <c r="H3363" s="175"/>
      <c r="I3363" s="175"/>
      <c r="J3363" s="202"/>
      <c r="K3363" s="198"/>
    </row>
    <row r="3364" spans="3:11" ht="15" customHeight="1" x14ac:dyDescent="0.25">
      <c r="C3364" s="175"/>
      <c r="E3364" s="175"/>
      <c r="H3364" s="175"/>
      <c r="I3364" s="175"/>
      <c r="J3364" s="202"/>
      <c r="K3364" s="198"/>
    </row>
    <row r="3365" spans="3:11" ht="15" customHeight="1" x14ac:dyDescent="0.25">
      <c r="C3365" s="175"/>
      <c r="E3365" s="175"/>
      <c r="H3365" s="175"/>
      <c r="I3365" s="175"/>
      <c r="J3365" s="202"/>
      <c r="K3365" s="198"/>
    </row>
    <row r="3366" spans="3:11" ht="15" customHeight="1" x14ac:dyDescent="0.25">
      <c r="C3366" s="175"/>
      <c r="E3366" s="175"/>
      <c r="H3366" s="175"/>
      <c r="I3366" s="175"/>
      <c r="J3366" s="202"/>
      <c r="K3366" s="198"/>
    </row>
    <row r="3367" spans="3:11" ht="15" customHeight="1" x14ac:dyDescent="0.25">
      <c r="C3367" s="175"/>
      <c r="E3367" s="175"/>
      <c r="H3367" s="175"/>
      <c r="I3367" s="175"/>
      <c r="J3367" s="202"/>
      <c r="K3367" s="198"/>
    </row>
    <row r="3368" spans="3:11" ht="15" customHeight="1" x14ac:dyDescent="0.25">
      <c r="C3368" s="175"/>
      <c r="E3368" s="175"/>
      <c r="H3368" s="175"/>
      <c r="I3368" s="175"/>
      <c r="J3368" s="202"/>
      <c r="K3368" s="198"/>
    </row>
    <row r="3369" spans="3:11" ht="15" customHeight="1" x14ac:dyDescent="0.25">
      <c r="C3369" s="175"/>
      <c r="E3369" s="175"/>
      <c r="H3369" s="175"/>
      <c r="I3369" s="175"/>
      <c r="J3369" s="202"/>
      <c r="K3369" s="198"/>
    </row>
    <row r="3370" spans="3:11" ht="15" customHeight="1" x14ac:dyDescent="0.25">
      <c r="C3370" s="175"/>
      <c r="E3370" s="175"/>
      <c r="H3370" s="175"/>
      <c r="I3370" s="175"/>
      <c r="J3370" s="202"/>
      <c r="K3370" s="198"/>
    </row>
    <row r="3371" spans="3:11" ht="15" customHeight="1" x14ac:dyDescent="0.25">
      <c r="C3371" s="175"/>
      <c r="E3371" s="175"/>
      <c r="H3371" s="175"/>
      <c r="I3371" s="175"/>
      <c r="J3371" s="202"/>
      <c r="K3371" s="198"/>
    </row>
    <row r="3372" spans="3:11" ht="15" customHeight="1" x14ac:dyDescent="0.25">
      <c r="C3372" s="175"/>
      <c r="E3372" s="175"/>
      <c r="H3372" s="175"/>
      <c r="I3372" s="175"/>
      <c r="J3372" s="202"/>
      <c r="K3372" s="198"/>
    </row>
    <row r="3373" spans="3:11" ht="15" customHeight="1" x14ac:dyDescent="0.25">
      <c r="C3373" s="175"/>
      <c r="E3373" s="175"/>
      <c r="H3373" s="175"/>
      <c r="I3373" s="175"/>
      <c r="J3373" s="202"/>
      <c r="K3373" s="198"/>
    </row>
    <row r="3374" spans="3:11" ht="15" customHeight="1" x14ac:dyDescent="0.25">
      <c r="C3374" s="175"/>
      <c r="E3374" s="175"/>
      <c r="H3374" s="175"/>
      <c r="I3374" s="175"/>
      <c r="J3374" s="202"/>
      <c r="K3374" s="198"/>
    </row>
    <row r="3375" spans="3:11" ht="15" customHeight="1" x14ac:dyDescent="0.25">
      <c r="C3375" s="175"/>
      <c r="E3375" s="175"/>
      <c r="H3375" s="175"/>
      <c r="I3375" s="175"/>
      <c r="J3375" s="202"/>
      <c r="K3375" s="198"/>
    </row>
    <row r="3376" spans="3:11" ht="15" customHeight="1" x14ac:dyDescent="0.25">
      <c r="C3376" s="175"/>
      <c r="E3376" s="175"/>
      <c r="H3376" s="175"/>
      <c r="I3376" s="175"/>
      <c r="J3376" s="202"/>
      <c r="K3376" s="198"/>
    </row>
    <row r="3377" spans="3:11" ht="15" customHeight="1" x14ac:dyDescent="0.25">
      <c r="C3377" s="175"/>
      <c r="E3377" s="175"/>
      <c r="H3377" s="175"/>
      <c r="I3377" s="175"/>
      <c r="J3377" s="202"/>
      <c r="K3377" s="198"/>
    </row>
    <row r="3378" spans="3:11" ht="15" customHeight="1" x14ac:dyDescent="0.25">
      <c r="C3378" s="175"/>
      <c r="E3378" s="175"/>
      <c r="H3378" s="175"/>
      <c r="I3378" s="175"/>
      <c r="J3378" s="202"/>
      <c r="K3378" s="198"/>
    </row>
    <row r="3379" spans="3:11" ht="15" customHeight="1" x14ac:dyDescent="0.25">
      <c r="C3379" s="175"/>
      <c r="E3379" s="175"/>
      <c r="H3379" s="175"/>
      <c r="I3379" s="175"/>
      <c r="J3379" s="202"/>
      <c r="K3379" s="198"/>
    </row>
    <row r="3380" spans="3:11" ht="15" customHeight="1" x14ac:dyDescent="0.25">
      <c r="C3380" s="175"/>
      <c r="E3380" s="175"/>
      <c r="H3380" s="175"/>
      <c r="I3380" s="175"/>
      <c r="J3380" s="202"/>
      <c r="K3380" s="198"/>
    </row>
    <row r="3381" spans="3:11" ht="15" customHeight="1" x14ac:dyDescent="0.25">
      <c r="C3381" s="175"/>
      <c r="E3381" s="175"/>
      <c r="H3381" s="175"/>
      <c r="I3381" s="175"/>
      <c r="J3381" s="202"/>
      <c r="K3381" s="198"/>
    </row>
    <row r="3382" spans="3:11" ht="15" customHeight="1" x14ac:dyDescent="0.25">
      <c r="C3382" s="175"/>
      <c r="E3382" s="175"/>
      <c r="H3382" s="175"/>
      <c r="I3382" s="175"/>
      <c r="J3382" s="202"/>
      <c r="K3382" s="198"/>
    </row>
    <row r="3383" spans="3:11" ht="15" customHeight="1" x14ac:dyDescent="0.25">
      <c r="C3383" s="175"/>
      <c r="E3383" s="175"/>
      <c r="H3383" s="175"/>
      <c r="I3383" s="175"/>
      <c r="J3383" s="202"/>
      <c r="K3383" s="198"/>
    </row>
    <row r="3384" spans="3:11" ht="15" customHeight="1" x14ac:dyDescent="0.25">
      <c r="C3384" s="175"/>
      <c r="E3384" s="175"/>
      <c r="H3384" s="175"/>
      <c r="I3384" s="175"/>
      <c r="J3384" s="202"/>
      <c r="K3384" s="198"/>
    </row>
    <row r="3385" spans="3:11" ht="15" customHeight="1" x14ac:dyDescent="0.25">
      <c r="C3385" s="175"/>
      <c r="E3385" s="175"/>
      <c r="H3385" s="175"/>
      <c r="I3385" s="175"/>
      <c r="J3385" s="202"/>
      <c r="K3385" s="198"/>
    </row>
    <row r="3386" spans="3:11" ht="15" customHeight="1" x14ac:dyDescent="0.25">
      <c r="C3386" s="175"/>
      <c r="E3386" s="175"/>
      <c r="H3386" s="175"/>
      <c r="I3386" s="175"/>
      <c r="J3386" s="202"/>
      <c r="K3386" s="198"/>
    </row>
    <row r="3387" spans="3:11" ht="15" customHeight="1" x14ac:dyDescent="0.25">
      <c r="C3387" s="175"/>
      <c r="E3387" s="175"/>
      <c r="H3387" s="175"/>
      <c r="I3387" s="175"/>
      <c r="J3387" s="202"/>
      <c r="K3387" s="198"/>
    </row>
    <row r="3388" spans="3:11" ht="15" customHeight="1" x14ac:dyDescent="0.25">
      <c r="C3388" s="175"/>
      <c r="E3388" s="175"/>
      <c r="H3388" s="175"/>
      <c r="I3388" s="175"/>
      <c r="J3388" s="202"/>
      <c r="K3388" s="198"/>
    </row>
    <row r="3389" spans="3:11" ht="15" customHeight="1" x14ac:dyDescent="0.25">
      <c r="C3389" s="175"/>
      <c r="E3389" s="175"/>
      <c r="H3389" s="175"/>
      <c r="I3389" s="175"/>
      <c r="J3389" s="202"/>
      <c r="K3389" s="198"/>
    </row>
    <row r="3390" spans="3:11" ht="15" customHeight="1" x14ac:dyDescent="0.25">
      <c r="C3390" s="175"/>
      <c r="E3390" s="175"/>
      <c r="H3390" s="175"/>
      <c r="I3390" s="175"/>
      <c r="J3390" s="202"/>
      <c r="K3390" s="198"/>
    </row>
    <row r="3391" spans="3:11" ht="15" customHeight="1" x14ac:dyDescent="0.25">
      <c r="C3391" s="175"/>
      <c r="E3391" s="175"/>
      <c r="H3391" s="175"/>
      <c r="I3391" s="175"/>
      <c r="J3391" s="202"/>
      <c r="K3391" s="198"/>
    </row>
    <row r="3392" spans="3:11" ht="15" customHeight="1" x14ac:dyDescent="0.25">
      <c r="C3392" s="175"/>
      <c r="E3392" s="175"/>
      <c r="H3392" s="175"/>
      <c r="I3392" s="175"/>
      <c r="J3392" s="202"/>
      <c r="K3392" s="198"/>
    </row>
    <row r="3393" spans="3:11" ht="15" customHeight="1" x14ac:dyDescent="0.25">
      <c r="C3393" s="175"/>
      <c r="E3393" s="175"/>
      <c r="H3393" s="175"/>
      <c r="I3393" s="175"/>
      <c r="J3393" s="202"/>
      <c r="K3393" s="198"/>
    </row>
    <row r="3394" spans="3:11" ht="15" customHeight="1" x14ac:dyDescent="0.25">
      <c r="C3394" s="175"/>
      <c r="E3394" s="175"/>
      <c r="H3394" s="175"/>
      <c r="I3394" s="175"/>
      <c r="J3394" s="202"/>
      <c r="K3394" s="198"/>
    </row>
    <row r="3395" spans="3:11" ht="15" customHeight="1" x14ac:dyDescent="0.25">
      <c r="C3395" s="175"/>
      <c r="E3395" s="175"/>
      <c r="H3395" s="175"/>
      <c r="I3395" s="175"/>
      <c r="J3395" s="202"/>
      <c r="K3395" s="198"/>
    </row>
    <row r="3396" spans="3:11" ht="15" customHeight="1" x14ac:dyDescent="0.25">
      <c r="C3396" s="175"/>
      <c r="E3396" s="175"/>
      <c r="H3396" s="175"/>
      <c r="I3396" s="175"/>
      <c r="J3396" s="202"/>
      <c r="K3396" s="198"/>
    </row>
    <row r="3397" spans="3:11" ht="15" customHeight="1" x14ac:dyDescent="0.25">
      <c r="C3397" s="175"/>
      <c r="E3397" s="175"/>
      <c r="H3397" s="175"/>
      <c r="I3397" s="175"/>
      <c r="J3397" s="202"/>
      <c r="K3397" s="198"/>
    </row>
    <row r="3398" spans="3:11" ht="15" customHeight="1" x14ac:dyDescent="0.25">
      <c r="C3398" s="175"/>
      <c r="E3398" s="175"/>
      <c r="H3398" s="175"/>
      <c r="I3398" s="175"/>
      <c r="J3398" s="202"/>
      <c r="K3398" s="198"/>
    </row>
    <row r="3399" spans="3:11" ht="15" customHeight="1" x14ac:dyDescent="0.25">
      <c r="C3399" s="175"/>
      <c r="E3399" s="175"/>
      <c r="H3399" s="175"/>
      <c r="I3399" s="175"/>
      <c r="J3399" s="202"/>
      <c r="K3399" s="198"/>
    </row>
    <row r="3400" spans="3:11" ht="15" customHeight="1" x14ac:dyDescent="0.25">
      <c r="C3400" s="175"/>
      <c r="E3400" s="175"/>
      <c r="H3400" s="175"/>
      <c r="I3400" s="175"/>
      <c r="J3400" s="202"/>
      <c r="K3400" s="198"/>
    </row>
    <row r="3401" spans="3:11" ht="15" customHeight="1" x14ac:dyDescent="0.25">
      <c r="C3401" s="175"/>
      <c r="E3401" s="175"/>
      <c r="H3401" s="175"/>
      <c r="I3401" s="175"/>
      <c r="J3401" s="202"/>
      <c r="K3401" s="198"/>
    </row>
    <row r="3402" spans="3:11" ht="15" customHeight="1" x14ac:dyDescent="0.25">
      <c r="C3402" s="175"/>
      <c r="E3402" s="175"/>
      <c r="H3402" s="175"/>
      <c r="I3402" s="175"/>
      <c r="J3402" s="202"/>
      <c r="K3402" s="198"/>
    </row>
    <row r="3403" spans="3:11" ht="15" customHeight="1" x14ac:dyDescent="0.25">
      <c r="C3403" s="175"/>
      <c r="E3403" s="175"/>
      <c r="H3403" s="175"/>
      <c r="I3403" s="175"/>
      <c r="J3403" s="202"/>
      <c r="K3403" s="198"/>
    </row>
    <row r="3404" spans="3:11" ht="15" customHeight="1" x14ac:dyDescent="0.25">
      <c r="C3404" s="175"/>
      <c r="E3404" s="175"/>
      <c r="H3404" s="175"/>
      <c r="I3404" s="175"/>
      <c r="J3404" s="202"/>
      <c r="K3404" s="198"/>
    </row>
    <row r="3405" spans="3:11" ht="15" customHeight="1" x14ac:dyDescent="0.25">
      <c r="C3405" s="175"/>
      <c r="E3405" s="175"/>
      <c r="H3405" s="175"/>
      <c r="I3405" s="175"/>
      <c r="J3405" s="202"/>
      <c r="K3405" s="198"/>
    </row>
    <row r="3406" spans="3:11" ht="15" customHeight="1" x14ac:dyDescent="0.25">
      <c r="C3406" s="175"/>
      <c r="E3406" s="175"/>
      <c r="H3406" s="175"/>
      <c r="I3406" s="175"/>
      <c r="J3406" s="202"/>
      <c r="K3406" s="198"/>
    </row>
    <row r="3407" spans="3:11" ht="15" customHeight="1" x14ac:dyDescent="0.25">
      <c r="C3407" s="175"/>
      <c r="E3407" s="175"/>
      <c r="H3407" s="175"/>
      <c r="I3407" s="175"/>
      <c r="J3407" s="202"/>
      <c r="K3407" s="198"/>
    </row>
    <row r="3408" spans="3:11" ht="15" customHeight="1" x14ac:dyDescent="0.25">
      <c r="C3408" s="175"/>
      <c r="E3408" s="175"/>
      <c r="H3408" s="175"/>
      <c r="I3408" s="175"/>
      <c r="J3408" s="202"/>
      <c r="K3408" s="198"/>
    </row>
    <row r="3409" spans="3:11" ht="15" customHeight="1" x14ac:dyDescent="0.25">
      <c r="C3409" s="175"/>
      <c r="E3409" s="175"/>
      <c r="H3409" s="175"/>
      <c r="I3409" s="175"/>
      <c r="J3409" s="202"/>
      <c r="K3409" s="198"/>
    </row>
    <row r="3410" spans="3:11" ht="15" customHeight="1" x14ac:dyDescent="0.25">
      <c r="C3410" s="175"/>
      <c r="E3410" s="175"/>
      <c r="H3410" s="175"/>
      <c r="I3410" s="175"/>
      <c r="J3410" s="202"/>
      <c r="K3410" s="198"/>
    </row>
    <row r="3411" spans="3:11" ht="15" customHeight="1" x14ac:dyDescent="0.25">
      <c r="C3411" s="175"/>
      <c r="E3411" s="175"/>
      <c r="H3411" s="175"/>
      <c r="I3411" s="175"/>
      <c r="J3411" s="202"/>
      <c r="K3411" s="198"/>
    </row>
    <row r="3412" spans="3:11" ht="15" customHeight="1" x14ac:dyDescent="0.25">
      <c r="C3412" s="175"/>
      <c r="E3412" s="175"/>
      <c r="H3412" s="175"/>
      <c r="I3412" s="175"/>
      <c r="J3412" s="202"/>
      <c r="K3412" s="198"/>
    </row>
    <row r="3413" spans="3:11" ht="15" customHeight="1" x14ac:dyDescent="0.25">
      <c r="C3413" s="175"/>
      <c r="E3413" s="175"/>
      <c r="H3413" s="175"/>
      <c r="I3413" s="175"/>
      <c r="J3413" s="202"/>
      <c r="K3413" s="198"/>
    </row>
    <row r="3414" spans="3:11" ht="15" customHeight="1" x14ac:dyDescent="0.25">
      <c r="C3414" s="175"/>
      <c r="E3414" s="175"/>
      <c r="H3414" s="175"/>
      <c r="I3414" s="175"/>
      <c r="J3414" s="202"/>
      <c r="K3414" s="198"/>
    </row>
    <row r="3415" spans="3:11" ht="15" customHeight="1" x14ac:dyDescent="0.25">
      <c r="C3415" s="175"/>
      <c r="E3415" s="175"/>
      <c r="H3415" s="175"/>
      <c r="I3415" s="175"/>
      <c r="J3415" s="202"/>
      <c r="K3415" s="198"/>
    </row>
    <row r="3416" spans="3:11" ht="15" customHeight="1" x14ac:dyDescent="0.25">
      <c r="C3416" s="175"/>
      <c r="E3416" s="175"/>
      <c r="H3416" s="175"/>
      <c r="I3416" s="175"/>
      <c r="J3416" s="202"/>
      <c r="K3416" s="198"/>
    </row>
    <row r="3417" spans="3:11" ht="15" customHeight="1" x14ac:dyDescent="0.25">
      <c r="C3417" s="175"/>
      <c r="E3417" s="175"/>
      <c r="H3417" s="175"/>
      <c r="I3417" s="175"/>
      <c r="J3417" s="202"/>
      <c r="K3417" s="198"/>
    </row>
    <row r="3418" spans="3:11" ht="15" customHeight="1" x14ac:dyDescent="0.25">
      <c r="C3418" s="175"/>
      <c r="E3418" s="175"/>
      <c r="H3418" s="175"/>
      <c r="I3418" s="175"/>
      <c r="J3418" s="202"/>
      <c r="K3418" s="198"/>
    </row>
    <row r="3419" spans="3:11" ht="15" customHeight="1" x14ac:dyDescent="0.25">
      <c r="C3419" s="175"/>
      <c r="E3419" s="175"/>
      <c r="H3419" s="175"/>
      <c r="I3419" s="175"/>
      <c r="J3419" s="202"/>
      <c r="K3419" s="198"/>
    </row>
    <row r="3420" spans="3:11" ht="15" customHeight="1" x14ac:dyDescent="0.25">
      <c r="C3420" s="175"/>
      <c r="E3420" s="175"/>
      <c r="H3420" s="175"/>
      <c r="I3420" s="175"/>
      <c r="J3420" s="202"/>
      <c r="K3420" s="198"/>
    </row>
    <row r="3421" spans="3:11" ht="15" customHeight="1" x14ac:dyDescent="0.25">
      <c r="C3421" s="175"/>
      <c r="E3421" s="175"/>
      <c r="H3421" s="175"/>
      <c r="I3421" s="175"/>
      <c r="J3421" s="202"/>
      <c r="K3421" s="198"/>
    </row>
    <row r="3422" spans="3:11" ht="15" customHeight="1" x14ac:dyDescent="0.25">
      <c r="C3422" s="175"/>
      <c r="E3422" s="175"/>
      <c r="H3422" s="175"/>
      <c r="I3422" s="175"/>
      <c r="J3422" s="202"/>
      <c r="K3422" s="198"/>
    </row>
    <row r="3423" spans="3:11" ht="15" customHeight="1" x14ac:dyDescent="0.25">
      <c r="C3423" s="175"/>
      <c r="E3423" s="175"/>
      <c r="H3423" s="175"/>
      <c r="I3423" s="175"/>
      <c r="J3423" s="202"/>
      <c r="K3423" s="198"/>
    </row>
    <row r="3424" spans="3:11" ht="15" customHeight="1" x14ac:dyDescent="0.25">
      <c r="C3424" s="175"/>
      <c r="E3424" s="175"/>
      <c r="H3424" s="175"/>
      <c r="I3424" s="175"/>
      <c r="J3424" s="202"/>
      <c r="K3424" s="198"/>
    </row>
    <row r="3425" spans="3:11" ht="15" customHeight="1" x14ac:dyDescent="0.25">
      <c r="C3425" s="175"/>
      <c r="E3425" s="175"/>
      <c r="H3425" s="175"/>
      <c r="I3425" s="175"/>
      <c r="J3425" s="202"/>
      <c r="K3425" s="198"/>
    </row>
    <row r="3426" spans="3:11" ht="15" customHeight="1" x14ac:dyDescent="0.25">
      <c r="C3426" s="175"/>
      <c r="E3426" s="175"/>
      <c r="H3426" s="175"/>
      <c r="I3426" s="175"/>
      <c r="J3426" s="202"/>
      <c r="K3426" s="198"/>
    </row>
    <row r="3427" spans="3:11" ht="15" customHeight="1" x14ac:dyDescent="0.25">
      <c r="C3427" s="175"/>
      <c r="E3427" s="175"/>
      <c r="H3427" s="175"/>
      <c r="I3427" s="175"/>
      <c r="J3427" s="202"/>
      <c r="K3427" s="198"/>
    </row>
    <row r="3428" spans="3:11" ht="15" customHeight="1" x14ac:dyDescent="0.25">
      <c r="C3428" s="175"/>
      <c r="E3428" s="175"/>
      <c r="H3428" s="175"/>
      <c r="I3428" s="175"/>
      <c r="J3428" s="202"/>
      <c r="K3428" s="198"/>
    </row>
    <row r="3429" spans="3:11" ht="15" customHeight="1" x14ac:dyDescent="0.25">
      <c r="C3429" s="175"/>
      <c r="E3429" s="175"/>
      <c r="H3429" s="175"/>
      <c r="I3429" s="175"/>
      <c r="J3429" s="202"/>
      <c r="K3429" s="198"/>
    </row>
    <row r="3430" spans="3:11" ht="15" customHeight="1" x14ac:dyDescent="0.25">
      <c r="C3430" s="175"/>
      <c r="E3430" s="175"/>
      <c r="H3430" s="175"/>
      <c r="I3430" s="175"/>
      <c r="J3430" s="202"/>
      <c r="K3430" s="198"/>
    </row>
    <row r="3431" spans="3:11" ht="15" customHeight="1" x14ac:dyDescent="0.25">
      <c r="C3431" s="175"/>
      <c r="E3431" s="175"/>
      <c r="H3431" s="175"/>
      <c r="I3431" s="175"/>
      <c r="J3431" s="202"/>
      <c r="K3431" s="198"/>
    </row>
    <row r="3432" spans="3:11" ht="15" customHeight="1" x14ac:dyDescent="0.25">
      <c r="C3432" s="175"/>
      <c r="E3432" s="175"/>
      <c r="H3432" s="175"/>
      <c r="I3432" s="175"/>
      <c r="J3432" s="202"/>
      <c r="K3432" s="198"/>
    </row>
    <row r="3433" spans="3:11" ht="15" customHeight="1" x14ac:dyDescent="0.25">
      <c r="C3433" s="175"/>
      <c r="E3433" s="175"/>
      <c r="H3433" s="175"/>
      <c r="I3433" s="175"/>
      <c r="J3433" s="202"/>
      <c r="K3433" s="198"/>
    </row>
    <row r="3434" spans="3:11" ht="15" customHeight="1" x14ac:dyDescent="0.25">
      <c r="C3434" s="175"/>
      <c r="E3434" s="175"/>
      <c r="H3434" s="175"/>
      <c r="I3434" s="175"/>
      <c r="J3434" s="202"/>
      <c r="K3434" s="198"/>
    </row>
    <row r="3435" spans="3:11" ht="15" customHeight="1" x14ac:dyDescent="0.25">
      <c r="C3435" s="175"/>
      <c r="E3435" s="175"/>
      <c r="H3435" s="175"/>
      <c r="I3435" s="175"/>
      <c r="J3435" s="202"/>
      <c r="K3435" s="198"/>
    </row>
    <row r="3436" spans="3:11" ht="15" customHeight="1" x14ac:dyDescent="0.25">
      <c r="C3436" s="175"/>
      <c r="E3436" s="175"/>
      <c r="H3436" s="175"/>
      <c r="I3436" s="175"/>
      <c r="J3436" s="202"/>
      <c r="K3436" s="198"/>
    </row>
    <row r="3437" spans="3:11" ht="15" customHeight="1" x14ac:dyDescent="0.25">
      <c r="C3437" s="175"/>
      <c r="E3437" s="175"/>
      <c r="H3437" s="175"/>
      <c r="I3437" s="175"/>
      <c r="J3437" s="202"/>
      <c r="K3437" s="198"/>
    </row>
    <row r="3438" spans="3:11" ht="15" customHeight="1" x14ac:dyDescent="0.25">
      <c r="C3438" s="175"/>
      <c r="E3438" s="175"/>
      <c r="H3438" s="175"/>
      <c r="I3438" s="175"/>
      <c r="J3438" s="202"/>
      <c r="K3438" s="198"/>
    </row>
    <row r="3439" spans="3:11" ht="15" customHeight="1" x14ac:dyDescent="0.25">
      <c r="C3439" s="175"/>
      <c r="E3439" s="175"/>
      <c r="H3439" s="175"/>
      <c r="I3439" s="175"/>
      <c r="J3439" s="202"/>
      <c r="K3439" s="198"/>
    </row>
    <row r="3440" spans="3:11" ht="15" customHeight="1" x14ac:dyDescent="0.25">
      <c r="C3440" s="175"/>
      <c r="E3440" s="175"/>
      <c r="H3440" s="175"/>
      <c r="I3440" s="175"/>
      <c r="J3440" s="202"/>
      <c r="K3440" s="198"/>
    </row>
    <row r="3441" spans="3:11" ht="15" customHeight="1" x14ac:dyDescent="0.25">
      <c r="C3441" s="175"/>
      <c r="E3441" s="175"/>
      <c r="H3441" s="175"/>
      <c r="I3441" s="175"/>
      <c r="J3441" s="202"/>
      <c r="K3441" s="198"/>
    </row>
    <row r="3442" spans="3:11" ht="15" customHeight="1" x14ac:dyDescent="0.25">
      <c r="C3442" s="175"/>
      <c r="E3442" s="175"/>
      <c r="H3442" s="175"/>
      <c r="I3442" s="175"/>
      <c r="J3442" s="202"/>
      <c r="K3442" s="198"/>
    </row>
    <row r="3443" spans="3:11" ht="15" customHeight="1" x14ac:dyDescent="0.25">
      <c r="C3443" s="175"/>
      <c r="E3443" s="175"/>
      <c r="H3443" s="175"/>
      <c r="I3443" s="175"/>
      <c r="J3443" s="202"/>
      <c r="K3443" s="198"/>
    </row>
    <row r="3444" spans="3:11" ht="15" customHeight="1" x14ac:dyDescent="0.25">
      <c r="C3444" s="175"/>
      <c r="E3444" s="175"/>
      <c r="H3444" s="175"/>
      <c r="I3444" s="175"/>
      <c r="J3444" s="202"/>
      <c r="K3444" s="198"/>
    </row>
    <row r="3445" spans="3:11" ht="15" customHeight="1" x14ac:dyDescent="0.25">
      <c r="C3445" s="175"/>
      <c r="E3445" s="175"/>
      <c r="H3445" s="175"/>
      <c r="I3445" s="175"/>
      <c r="J3445" s="202"/>
      <c r="K3445" s="198"/>
    </row>
    <row r="3446" spans="3:11" ht="15" customHeight="1" x14ac:dyDescent="0.25">
      <c r="C3446" s="175"/>
      <c r="E3446" s="175"/>
      <c r="H3446" s="175"/>
      <c r="I3446" s="175"/>
      <c r="J3446" s="202"/>
      <c r="K3446" s="198"/>
    </row>
    <row r="3447" spans="3:11" ht="15" customHeight="1" x14ac:dyDescent="0.25">
      <c r="C3447" s="175"/>
      <c r="E3447" s="175"/>
      <c r="H3447" s="175"/>
      <c r="I3447" s="175"/>
      <c r="J3447" s="202"/>
      <c r="K3447" s="198"/>
    </row>
    <row r="3448" spans="3:11" ht="15" customHeight="1" x14ac:dyDescent="0.25">
      <c r="C3448" s="175"/>
      <c r="E3448" s="175"/>
      <c r="H3448" s="175"/>
      <c r="I3448" s="175"/>
      <c r="J3448" s="202"/>
      <c r="K3448" s="198"/>
    </row>
    <row r="3449" spans="3:11" ht="15" customHeight="1" x14ac:dyDescent="0.25">
      <c r="C3449" s="175"/>
      <c r="E3449" s="175"/>
      <c r="H3449" s="175"/>
      <c r="I3449" s="175"/>
      <c r="J3449" s="202"/>
      <c r="K3449" s="198"/>
    </row>
    <row r="3450" spans="3:11" ht="15" customHeight="1" x14ac:dyDescent="0.25">
      <c r="C3450" s="175"/>
      <c r="E3450" s="175"/>
      <c r="H3450" s="175"/>
      <c r="I3450" s="175"/>
      <c r="J3450" s="202"/>
      <c r="K3450" s="198"/>
    </row>
    <row r="3451" spans="3:11" ht="15" customHeight="1" x14ac:dyDescent="0.25">
      <c r="C3451" s="175"/>
      <c r="E3451" s="175"/>
      <c r="H3451" s="175"/>
      <c r="I3451" s="175"/>
      <c r="J3451" s="202"/>
      <c r="K3451" s="198"/>
    </row>
    <row r="3452" spans="3:11" ht="15" customHeight="1" x14ac:dyDescent="0.25">
      <c r="C3452" s="175"/>
      <c r="E3452" s="175"/>
      <c r="H3452" s="175"/>
      <c r="I3452" s="175"/>
      <c r="J3452" s="202"/>
      <c r="K3452" s="198"/>
    </row>
    <row r="3453" spans="3:11" ht="15" customHeight="1" x14ac:dyDescent="0.25">
      <c r="C3453" s="175"/>
      <c r="E3453" s="175"/>
      <c r="H3453" s="175"/>
      <c r="I3453" s="175"/>
      <c r="J3453" s="202"/>
      <c r="K3453" s="198"/>
    </row>
    <row r="3454" spans="3:11" ht="15" customHeight="1" x14ac:dyDescent="0.25">
      <c r="C3454" s="175"/>
      <c r="E3454" s="175"/>
      <c r="H3454" s="175"/>
      <c r="I3454" s="175"/>
      <c r="J3454" s="202"/>
      <c r="K3454" s="198"/>
    </row>
    <row r="3455" spans="3:11" ht="15" customHeight="1" x14ac:dyDescent="0.25">
      <c r="C3455" s="175"/>
      <c r="E3455" s="175"/>
      <c r="H3455" s="175"/>
      <c r="I3455" s="175"/>
      <c r="J3455" s="202"/>
      <c r="K3455" s="198"/>
    </row>
    <row r="3456" spans="3:11" ht="15" customHeight="1" x14ac:dyDescent="0.25">
      <c r="C3456" s="175"/>
      <c r="E3456" s="175"/>
      <c r="H3456" s="175"/>
      <c r="I3456" s="175"/>
      <c r="J3456" s="202"/>
      <c r="K3456" s="198"/>
    </row>
    <row r="3457" spans="3:11" ht="15" customHeight="1" x14ac:dyDescent="0.25">
      <c r="C3457" s="175"/>
      <c r="E3457" s="175"/>
      <c r="H3457" s="175"/>
      <c r="I3457" s="175"/>
      <c r="J3457" s="202"/>
      <c r="K3457" s="198"/>
    </row>
    <row r="3458" spans="3:11" ht="15" customHeight="1" x14ac:dyDescent="0.25">
      <c r="C3458" s="175"/>
      <c r="E3458" s="175"/>
      <c r="H3458" s="175"/>
      <c r="I3458" s="175"/>
      <c r="J3458" s="202"/>
      <c r="K3458" s="198"/>
    </row>
    <row r="3459" spans="3:11" ht="15" customHeight="1" x14ac:dyDescent="0.25">
      <c r="C3459" s="175"/>
      <c r="E3459" s="175"/>
      <c r="H3459" s="175"/>
      <c r="I3459" s="175"/>
      <c r="J3459" s="202"/>
      <c r="K3459" s="198"/>
    </row>
    <row r="3460" spans="3:11" ht="15" customHeight="1" x14ac:dyDescent="0.25">
      <c r="C3460" s="175"/>
      <c r="E3460" s="175"/>
      <c r="H3460" s="175"/>
      <c r="I3460" s="175"/>
      <c r="J3460" s="202"/>
      <c r="K3460" s="198"/>
    </row>
    <row r="3461" spans="3:11" ht="15" customHeight="1" x14ac:dyDescent="0.25">
      <c r="C3461" s="175"/>
      <c r="E3461" s="175"/>
      <c r="H3461" s="175"/>
      <c r="I3461" s="175"/>
      <c r="J3461" s="202"/>
      <c r="K3461" s="198"/>
    </row>
    <row r="3462" spans="3:11" ht="15" customHeight="1" x14ac:dyDescent="0.25">
      <c r="C3462" s="175"/>
      <c r="E3462" s="175"/>
      <c r="H3462" s="175"/>
      <c r="I3462" s="175"/>
      <c r="J3462" s="202"/>
      <c r="K3462" s="198"/>
    </row>
    <row r="3463" spans="3:11" ht="15" customHeight="1" x14ac:dyDescent="0.25">
      <c r="C3463" s="175"/>
      <c r="E3463" s="175"/>
      <c r="H3463" s="175"/>
      <c r="I3463" s="175"/>
      <c r="J3463" s="202"/>
      <c r="K3463" s="198"/>
    </row>
    <row r="3464" spans="3:11" ht="15" customHeight="1" x14ac:dyDescent="0.25">
      <c r="C3464" s="175"/>
      <c r="E3464" s="175"/>
      <c r="H3464" s="175"/>
      <c r="I3464" s="175"/>
      <c r="J3464" s="202"/>
      <c r="K3464" s="198"/>
    </row>
    <row r="3465" spans="3:11" ht="15" customHeight="1" x14ac:dyDescent="0.25">
      <c r="C3465" s="175"/>
      <c r="E3465" s="175"/>
      <c r="H3465" s="175"/>
      <c r="I3465" s="175"/>
      <c r="J3465" s="202"/>
      <c r="K3465" s="198"/>
    </row>
    <row r="3466" spans="3:11" ht="15" customHeight="1" x14ac:dyDescent="0.25">
      <c r="C3466" s="175"/>
      <c r="E3466" s="175"/>
      <c r="H3466" s="175"/>
      <c r="I3466" s="175"/>
      <c r="J3466" s="202"/>
      <c r="K3466" s="198"/>
    </row>
    <row r="3467" spans="3:11" ht="15" customHeight="1" x14ac:dyDescent="0.25">
      <c r="C3467" s="175"/>
      <c r="E3467" s="175"/>
      <c r="H3467" s="175"/>
      <c r="I3467" s="175"/>
      <c r="J3467" s="202"/>
      <c r="K3467" s="198"/>
    </row>
    <row r="3468" spans="3:11" ht="15" customHeight="1" x14ac:dyDescent="0.25">
      <c r="C3468" s="175"/>
      <c r="E3468" s="175"/>
      <c r="H3468" s="175"/>
      <c r="I3468" s="175"/>
      <c r="J3468" s="202"/>
      <c r="K3468" s="198"/>
    </row>
    <row r="3469" spans="3:11" ht="15" customHeight="1" x14ac:dyDescent="0.25">
      <c r="C3469" s="175"/>
      <c r="E3469" s="175"/>
      <c r="H3469" s="175"/>
      <c r="I3469" s="175"/>
      <c r="J3469" s="202"/>
      <c r="K3469" s="198"/>
    </row>
    <row r="3470" spans="3:11" ht="15" customHeight="1" x14ac:dyDescent="0.25">
      <c r="C3470" s="175"/>
      <c r="E3470" s="175"/>
      <c r="H3470" s="175"/>
      <c r="I3470" s="175"/>
      <c r="J3470" s="202"/>
      <c r="K3470" s="198"/>
    </row>
    <row r="3471" spans="3:11" ht="15" customHeight="1" x14ac:dyDescent="0.25">
      <c r="C3471" s="175"/>
      <c r="E3471" s="175"/>
      <c r="H3471" s="175"/>
      <c r="I3471" s="175"/>
      <c r="J3471" s="202"/>
      <c r="K3471" s="198"/>
    </row>
    <row r="3472" spans="3:11" ht="15" customHeight="1" x14ac:dyDescent="0.25">
      <c r="C3472" s="175"/>
      <c r="E3472" s="175"/>
      <c r="H3472" s="175"/>
      <c r="I3472" s="175"/>
      <c r="J3472" s="202"/>
      <c r="K3472" s="198"/>
    </row>
    <row r="3473" spans="3:11" ht="15" customHeight="1" x14ac:dyDescent="0.25">
      <c r="C3473" s="175"/>
      <c r="E3473" s="175"/>
      <c r="H3473" s="175"/>
      <c r="I3473" s="175"/>
      <c r="J3473" s="202"/>
      <c r="K3473" s="198"/>
    </row>
    <row r="3474" spans="3:11" ht="15" customHeight="1" x14ac:dyDescent="0.25">
      <c r="C3474" s="175"/>
      <c r="E3474" s="175"/>
      <c r="H3474" s="175"/>
      <c r="I3474" s="175"/>
      <c r="J3474" s="202"/>
      <c r="K3474" s="198"/>
    </row>
    <row r="3475" spans="3:11" ht="15" customHeight="1" x14ac:dyDescent="0.25">
      <c r="C3475" s="175"/>
      <c r="E3475" s="175"/>
      <c r="H3475" s="175"/>
      <c r="I3475" s="175"/>
      <c r="J3475" s="202"/>
      <c r="K3475" s="198"/>
    </row>
    <row r="3476" spans="3:11" ht="15" customHeight="1" x14ac:dyDescent="0.25">
      <c r="C3476" s="175"/>
      <c r="E3476" s="175"/>
      <c r="H3476" s="175"/>
      <c r="I3476" s="175"/>
      <c r="J3476" s="202"/>
      <c r="K3476" s="198"/>
    </row>
    <row r="3477" spans="3:11" ht="15" customHeight="1" x14ac:dyDescent="0.25">
      <c r="C3477" s="175"/>
      <c r="E3477" s="175"/>
      <c r="H3477" s="175"/>
      <c r="I3477" s="175"/>
      <c r="J3477" s="202"/>
      <c r="K3477" s="198"/>
    </row>
    <row r="3478" spans="3:11" ht="15" customHeight="1" x14ac:dyDescent="0.25">
      <c r="C3478" s="175"/>
      <c r="E3478" s="175"/>
      <c r="H3478" s="175"/>
      <c r="I3478" s="175"/>
      <c r="J3478" s="202"/>
      <c r="K3478" s="198"/>
    </row>
    <row r="3479" spans="3:11" ht="15" customHeight="1" x14ac:dyDescent="0.25">
      <c r="C3479" s="175"/>
      <c r="E3479" s="175"/>
      <c r="H3479" s="175"/>
      <c r="I3479" s="175"/>
      <c r="J3479" s="202"/>
      <c r="K3479" s="198"/>
    </row>
    <row r="3480" spans="3:11" ht="15" customHeight="1" x14ac:dyDescent="0.25">
      <c r="C3480" s="175"/>
      <c r="E3480" s="175"/>
      <c r="H3480" s="175"/>
      <c r="I3480" s="175"/>
      <c r="J3480" s="202"/>
      <c r="K3480" s="198"/>
    </row>
    <row r="3481" spans="3:11" ht="15" customHeight="1" x14ac:dyDescent="0.25">
      <c r="C3481" s="175"/>
      <c r="E3481" s="175"/>
      <c r="H3481" s="175"/>
      <c r="I3481" s="175"/>
      <c r="J3481" s="202"/>
      <c r="K3481" s="198"/>
    </row>
    <row r="3482" spans="3:11" ht="15" customHeight="1" x14ac:dyDescent="0.25">
      <c r="C3482" s="175"/>
      <c r="E3482" s="175"/>
      <c r="H3482" s="175"/>
      <c r="I3482" s="175"/>
      <c r="J3482" s="202"/>
      <c r="K3482" s="198"/>
    </row>
    <row r="3483" spans="3:11" ht="15" customHeight="1" x14ac:dyDescent="0.25">
      <c r="C3483" s="175"/>
      <c r="E3483" s="175"/>
      <c r="H3483" s="175"/>
      <c r="I3483" s="175"/>
      <c r="J3483" s="202"/>
      <c r="K3483" s="198"/>
    </row>
    <row r="3484" spans="3:11" ht="15" customHeight="1" x14ac:dyDescent="0.25">
      <c r="C3484" s="175"/>
      <c r="E3484" s="175"/>
      <c r="H3484" s="175"/>
      <c r="I3484" s="175"/>
      <c r="J3484" s="202"/>
      <c r="K3484" s="198"/>
    </row>
    <row r="3485" spans="3:11" ht="15" customHeight="1" x14ac:dyDescent="0.25">
      <c r="C3485" s="175"/>
      <c r="E3485" s="175"/>
      <c r="H3485" s="175"/>
      <c r="I3485" s="175"/>
      <c r="J3485" s="202"/>
      <c r="K3485" s="198"/>
    </row>
    <row r="3486" spans="3:11" ht="15" customHeight="1" x14ac:dyDescent="0.25">
      <c r="C3486" s="175"/>
      <c r="E3486" s="175"/>
      <c r="H3486" s="175"/>
      <c r="I3486" s="175"/>
      <c r="J3486" s="202"/>
      <c r="K3486" s="198"/>
    </row>
    <row r="3487" spans="3:11" ht="15" customHeight="1" x14ac:dyDescent="0.25">
      <c r="C3487" s="175"/>
      <c r="E3487" s="175"/>
      <c r="H3487" s="175"/>
      <c r="I3487" s="175"/>
      <c r="J3487" s="202"/>
      <c r="K3487" s="198"/>
    </row>
    <row r="3488" spans="3:11" ht="15" customHeight="1" x14ac:dyDescent="0.25">
      <c r="C3488" s="175"/>
      <c r="E3488" s="175"/>
      <c r="H3488" s="175"/>
      <c r="I3488" s="175"/>
      <c r="J3488" s="202"/>
      <c r="K3488" s="198"/>
    </row>
    <row r="3489" spans="3:11" ht="15" customHeight="1" x14ac:dyDescent="0.25">
      <c r="C3489" s="175"/>
      <c r="E3489" s="175"/>
      <c r="H3489" s="175"/>
      <c r="I3489" s="175"/>
      <c r="J3489" s="202"/>
      <c r="K3489" s="198"/>
    </row>
    <row r="3490" spans="3:11" ht="15" customHeight="1" x14ac:dyDescent="0.25">
      <c r="C3490" s="175"/>
      <c r="E3490" s="175"/>
      <c r="H3490" s="175"/>
      <c r="I3490" s="175"/>
      <c r="J3490" s="202"/>
      <c r="K3490" s="198"/>
    </row>
    <row r="3491" spans="3:11" ht="15" customHeight="1" x14ac:dyDescent="0.25">
      <c r="C3491" s="175"/>
      <c r="E3491" s="175"/>
      <c r="H3491" s="175"/>
      <c r="I3491" s="175"/>
      <c r="J3491" s="202"/>
      <c r="K3491" s="198"/>
    </row>
    <row r="3492" spans="3:11" ht="15" customHeight="1" x14ac:dyDescent="0.25">
      <c r="C3492" s="175"/>
      <c r="E3492" s="175"/>
      <c r="H3492" s="175"/>
      <c r="I3492" s="175"/>
      <c r="J3492" s="202"/>
      <c r="K3492" s="198"/>
    </row>
    <row r="3493" spans="3:11" ht="15" customHeight="1" x14ac:dyDescent="0.25">
      <c r="C3493" s="175"/>
      <c r="E3493" s="175"/>
      <c r="H3493" s="175"/>
      <c r="I3493" s="175"/>
      <c r="J3493" s="202"/>
      <c r="K3493" s="198"/>
    </row>
    <row r="3494" spans="3:11" ht="15" customHeight="1" x14ac:dyDescent="0.25">
      <c r="C3494" s="175"/>
      <c r="E3494" s="175"/>
      <c r="H3494" s="175"/>
      <c r="I3494" s="175"/>
      <c r="J3494" s="202"/>
      <c r="K3494" s="198"/>
    </row>
    <row r="3495" spans="3:11" ht="15" customHeight="1" x14ac:dyDescent="0.25">
      <c r="C3495" s="175"/>
      <c r="E3495" s="175"/>
      <c r="H3495" s="175"/>
      <c r="I3495" s="175"/>
      <c r="J3495" s="202"/>
      <c r="K3495" s="198"/>
    </row>
    <row r="3496" spans="3:11" ht="15" customHeight="1" x14ac:dyDescent="0.25">
      <c r="C3496" s="175"/>
      <c r="E3496" s="175"/>
      <c r="H3496" s="175"/>
      <c r="I3496" s="175"/>
      <c r="J3496" s="202"/>
      <c r="K3496" s="198"/>
    </row>
    <row r="3497" spans="3:11" ht="15" customHeight="1" x14ac:dyDescent="0.25">
      <c r="C3497" s="175"/>
      <c r="E3497" s="175"/>
      <c r="H3497" s="175"/>
      <c r="I3497" s="175"/>
      <c r="J3497" s="202"/>
      <c r="K3497" s="198"/>
    </row>
    <row r="3498" spans="3:11" ht="15" customHeight="1" x14ac:dyDescent="0.25">
      <c r="C3498" s="175"/>
      <c r="E3498" s="175"/>
      <c r="H3498" s="175"/>
      <c r="I3498" s="175"/>
      <c r="J3498" s="202"/>
      <c r="K3498" s="198"/>
    </row>
    <row r="3499" spans="3:11" ht="15" customHeight="1" x14ac:dyDescent="0.25">
      <c r="C3499" s="175"/>
      <c r="E3499" s="175"/>
      <c r="H3499" s="175"/>
      <c r="I3499" s="175"/>
      <c r="J3499" s="202"/>
      <c r="K3499" s="198"/>
    </row>
    <row r="3500" spans="3:11" ht="15" customHeight="1" x14ac:dyDescent="0.25">
      <c r="C3500" s="175"/>
      <c r="E3500" s="175"/>
      <c r="H3500" s="175"/>
      <c r="I3500" s="175"/>
      <c r="J3500" s="202"/>
      <c r="K3500" s="198"/>
    </row>
    <row r="3501" spans="3:11" ht="15" customHeight="1" x14ac:dyDescent="0.25">
      <c r="C3501" s="175"/>
      <c r="E3501" s="175"/>
      <c r="H3501" s="175"/>
      <c r="I3501" s="175"/>
      <c r="J3501" s="202"/>
      <c r="K3501" s="198"/>
    </row>
    <row r="3502" spans="3:11" ht="15" customHeight="1" x14ac:dyDescent="0.25">
      <c r="C3502" s="175"/>
      <c r="E3502" s="175"/>
      <c r="H3502" s="175"/>
      <c r="I3502" s="175"/>
      <c r="J3502" s="202"/>
      <c r="K3502" s="198"/>
    </row>
    <row r="3503" spans="3:11" ht="15" customHeight="1" x14ac:dyDescent="0.25">
      <c r="C3503" s="175"/>
      <c r="E3503" s="175"/>
      <c r="H3503" s="175"/>
      <c r="I3503" s="175"/>
      <c r="J3503" s="202"/>
      <c r="K3503" s="198"/>
    </row>
    <row r="3504" spans="3:11" ht="15" customHeight="1" x14ac:dyDescent="0.25">
      <c r="C3504" s="175"/>
      <c r="E3504" s="175"/>
      <c r="H3504" s="175"/>
      <c r="I3504" s="175"/>
      <c r="J3504" s="202"/>
      <c r="K3504" s="198"/>
    </row>
    <row r="3505" spans="3:11" ht="15" customHeight="1" x14ac:dyDescent="0.25">
      <c r="C3505" s="175"/>
      <c r="E3505" s="175"/>
      <c r="H3505" s="175"/>
      <c r="I3505" s="175"/>
      <c r="J3505" s="202"/>
      <c r="K3505" s="198"/>
    </row>
    <row r="3506" spans="3:11" ht="15" customHeight="1" x14ac:dyDescent="0.25">
      <c r="C3506" s="175"/>
      <c r="E3506" s="175"/>
      <c r="H3506" s="175"/>
      <c r="I3506" s="175"/>
      <c r="J3506" s="202"/>
      <c r="K3506" s="198"/>
    </row>
    <row r="3507" spans="3:11" ht="15" customHeight="1" x14ac:dyDescent="0.25">
      <c r="C3507" s="175"/>
      <c r="E3507" s="175"/>
      <c r="H3507" s="175"/>
      <c r="I3507" s="175"/>
      <c r="J3507" s="202"/>
      <c r="K3507" s="198"/>
    </row>
    <row r="3508" spans="3:11" ht="15" customHeight="1" x14ac:dyDescent="0.25">
      <c r="C3508" s="175"/>
      <c r="E3508" s="175"/>
      <c r="H3508" s="175"/>
      <c r="I3508" s="175"/>
      <c r="J3508" s="202"/>
      <c r="K3508" s="198"/>
    </row>
    <row r="3509" spans="3:11" ht="15" customHeight="1" x14ac:dyDescent="0.25">
      <c r="C3509" s="175"/>
      <c r="E3509" s="175"/>
      <c r="H3509" s="175"/>
      <c r="I3509" s="175"/>
      <c r="J3509" s="202"/>
      <c r="K3509" s="198"/>
    </row>
    <row r="3510" spans="3:11" ht="15" customHeight="1" x14ac:dyDescent="0.25">
      <c r="C3510" s="175"/>
      <c r="E3510" s="175"/>
      <c r="H3510" s="175"/>
      <c r="I3510" s="175"/>
      <c r="J3510" s="202"/>
      <c r="K3510" s="198"/>
    </row>
    <row r="3511" spans="3:11" ht="15" customHeight="1" x14ac:dyDescent="0.25">
      <c r="C3511" s="175"/>
      <c r="E3511" s="175"/>
      <c r="H3511" s="175"/>
      <c r="I3511" s="175"/>
      <c r="J3511" s="202"/>
      <c r="K3511" s="198"/>
    </row>
    <row r="3512" spans="3:11" ht="15" customHeight="1" x14ac:dyDescent="0.25">
      <c r="C3512" s="175"/>
      <c r="E3512" s="175"/>
      <c r="H3512" s="175"/>
      <c r="I3512" s="175"/>
      <c r="J3512" s="202"/>
      <c r="K3512" s="198"/>
    </row>
    <row r="3513" spans="3:11" ht="15" customHeight="1" x14ac:dyDescent="0.25">
      <c r="C3513" s="175"/>
      <c r="E3513" s="175"/>
      <c r="H3513" s="175"/>
      <c r="I3513" s="175"/>
      <c r="J3513" s="202"/>
      <c r="K3513" s="198"/>
    </row>
    <row r="3514" spans="3:11" ht="15" customHeight="1" x14ac:dyDescent="0.25">
      <c r="C3514" s="175"/>
      <c r="E3514" s="175"/>
      <c r="H3514" s="175"/>
      <c r="I3514" s="175"/>
      <c r="J3514" s="202"/>
      <c r="K3514" s="198"/>
    </row>
    <row r="3515" spans="3:11" ht="15" customHeight="1" x14ac:dyDescent="0.25">
      <c r="C3515" s="175"/>
      <c r="E3515" s="175"/>
      <c r="H3515" s="175"/>
      <c r="I3515" s="175"/>
      <c r="J3515" s="202"/>
      <c r="K3515" s="198"/>
    </row>
    <row r="3516" spans="3:11" ht="15" customHeight="1" x14ac:dyDescent="0.25">
      <c r="C3516" s="175"/>
      <c r="E3516" s="175"/>
      <c r="H3516" s="175"/>
      <c r="I3516" s="175"/>
      <c r="J3516" s="202"/>
      <c r="K3516" s="198"/>
    </row>
    <row r="3517" spans="3:11" ht="15" customHeight="1" x14ac:dyDescent="0.25">
      <c r="C3517" s="175"/>
      <c r="E3517" s="175"/>
      <c r="H3517" s="175"/>
      <c r="I3517" s="175"/>
      <c r="J3517" s="202"/>
      <c r="K3517" s="198"/>
    </row>
    <row r="3518" spans="3:11" ht="15" customHeight="1" x14ac:dyDescent="0.25">
      <c r="C3518" s="175"/>
      <c r="E3518" s="175"/>
      <c r="H3518" s="175"/>
      <c r="I3518" s="175"/>
      <c r="J3518" s="202"/>
      <c r="K3518" s="198"/>
    </row>
    <row r="3519" spans="3:11" ht="15" customHeight="1" x14ac:dyDescent="0.25">
      <c r="C3519" s="175"/>
      <c r="E3519" s="175"/>
      <c r="H3519" s="175"/>
      <c r="I3519" s="175"/>
      <c r="J3519" s="202"/>
      <c r="K3519" s="198"/>
    </row>
    <row r="3520" spans="3:11" ht="15" customHeight="1" x14ac:dyDescent="0.25">
      <c r="C3520" s="175"/>
      <c r="E3520" s="175"/>
      <c r="H3520" s="175"/>
      <c r="I3520" s="175"/>
      <c r="J3520" s="202"/>
      <c r="K3520" s="198"/>
    </row>
    <row r="3521" spans="3:11" ht="15" customHeight="1" x14ac:dyDescent="0.25">
      <c r="C3521" s="175"/>
      <c r="E3521" s="175"/>
      <c r="H3521" s="175"/>
      <c r="I3521" s="175"/>
      <c r="J3521" s="202"/>
      <c r="K3521" s="198"/>
    </row>
    <row r="3522" spans="3:11" ht="15" customHeight="1" x14ac:dyDescent="0.25">
      <c r="C3522" s="175"/>
      <c r="E3522" s="175"/>
      <c r="H3522" s="175"/>
      <c r="I3522" s="175"/>
      <c r="J3522" s="202"/>
      <c r="K3522" s="198"/>
    </row>
    <row r="3523" spans="3:11" ht="15" customHeight="1" x14ac:dyDescent="0.25">
      <c r="C3523" s="175"/>
      <c r="E3523" s="175"/>
      <c r="H3523" s="175"/>
      <c r="I3523" s="175"/>
      <c r="J3523" s="202"/>
      <c r="K3523" s="198"/>
    </row>
    <row r="3524" spans="3:11" ht="15" customHeight="1" x14ac:dyDescent="0.25">
      <c r="C3524" s="175"/>
      <c r="E3524" s="175"/>
      <c r="H3524" s="175"/>
      <c r="I3524" s="175"/>
      <c r="J3524" s="202"/>
      <c r="K3524" s="198"/>
    </row>
    <row r="3525" spans="3:11" ht="15" customHeight="1" x14ac:dyDescent="0.25">
      <c r="C3525" s="175"/>
      <c r="E3525" s="175"/>
      <c r="H3525" s="175"/>
      <c r="I3525" s="175"/>
      <c r="J3525" s="202"/>
      <c r="K3525" s="198"/>
    </row>
    <row r="3526" spans="3:11" ht="15" customHeight="1" x14ac:dyDescent="0.25">
      <c r="C3526" s="175"/>
      <c r="E3526" s="175"/>
      <c r="H3526" s="175"/>
      <c r="I3526" s="175"/>
      <c r="J3526" s="202"/>
      <c r="K3526" s="198"/>
    </row>
    <row r="3527" spans="3:11" ht="15" customHeight="1" x14ac:dyDescent="0.25">
      <c r="C3527" s="175"/>
      <c r="E3527" s="175"/>
      <c r="H3527" s="175"/>
      <c r="I3527" s="175"/>
      <c r="J3527" s="202"/>
      <c r="K3527" s="198"/>
    </row>
    <row r="3528" spans="3:11" ht="15" customHeight="1" x14ac:dyDescent="0.25">
      <c r="C3528" s="175"/>
      <c r="E3528" s="175"/>
      <c r="H3528" s="175"/>
      <c r="I3528" s="175"/>
      <c r="J3528" s="202"/>
      <c r="K3528" s="198"/>
    </row>
    <row r="3529" spans="3:11" ht="15" customHeight="1" x14ac:dyDescent="0.25">
      <c r="C3529" s="175"/>
      <c r="E3529" s="175"/>
      <c r="H3529" s="175"/>
      <c r="I3529" s="175"/>
      <c r="J3529" s="202"/>
      <c r="K3529" s="198"/>
    </row>
    <row r="3530" spans="3:11" ht="15" customHeight="1" x14ac:dyDescent="0.25">
      <c r="C3530" s="175"/>
      <c r="E3530" s="175"/>
      <c r="H3530" s="175"/>
      <c r="I3530" s="175"/>
      <c r="J3530" s="202"/>
      <c r="K3530" s="198"/>
    </row>
    <row r="3531" spans="3:11" ht="15" customHeight="1" x14ac:dyDescent="0.25">
      <c r="C3531" s="175"/>
      <c r="E3531" s="175"/>
      <c r="H3531" s="175"/>
      <c r="I3531" s="175"/>
      <c r="J3531" s="202"/>
      <c r="K3531" s="198"/>
    </row>
    <row r="3532" spans="3:11" ht="15" customHeight="1" x14ac:dyDescent="0.25">
      <c r="C3532" s="175"/>
      <c r="E3532" s="175"/>
      <c r="H3532" s="175"/>
      <c r="I3532" s="175"/>
      <c r="J3532" s="202"/>
      <c r="K3532" s="198"/>
    </row>
    <row r="3533" spans="3:11" ht="15" customHeight="1" x14ac:dyDescent="0.25">
      <c r="C3533" s="175"/>
      <c r="E3533" s="175"/>
      <c r="H3533" s="175"/>
      <c r="I3533" s="175"/>
      <c r="J3533" s="202"/>
      <c r="K3533" s="198"/>
    </row>
    <row r="3534" spans="3:11" ht="15" customHeight="1" x14ac:dyDescent="0.25">
      <c r="C3534" s="175"/>
      <c r="E3534" s="175"/>
      <c r="H3534" s="175"/>
      <c r="I3534" s="175"/>
      <c r="J3534" s="202"/>
      <c r="K3534" s="198"/>
    </row>
    <row r="3535" spans="3:11" ht="15" customHeight="1" x14ac:dyDescent="0.25">
      <c r="C3535" s="175"/>
      <c r="E3535" s="175"/>
      <c r="H3535" s="175"/>
      <c r="I3535" s="175"/>
      <c r="J3535" s="202"/>
      <c r="K3535" s="198"/>
    </row>
    <row r="3536" spans="3:11" ht="15" customHeight="1" x14ac:dyDescent="0.25">
      <c r="C3536" s="175"/>
      <c r="E3536" s="175"/>
      <c r="H3536" s="175"/>
      <c r="I3536" s="175"/>
      <c r="J3536" s="202"/>
      <c r="K3536" s="198"/>
    </row>
    <row r="3537" spans="3:11" ht="15" customHeight="1" x14ac:dyDescent="0.25">
      <c r="C3537" s="175"/>
      <c r="E3537" s="175"/>
      <c r="H3537" s="175"/>
      <c r="I3537" s="175"/>
      <c r="J3537" s="202"/>
      <c r="K3537" s="198"/>
    </row>
    <row r="3538" spans="3:11" ht="15" customHeight="1" x14ac:dyDescent="0.25">
      <c r="C3538" s="175"/>
      <c r="E3538" s="175"/>
      <c r="H3538" s="175"/>
      <c r="I3538" s="175"/>
      <c r="J3538" s="202"/>
      <c r="K3538" s="198"/>
    </row>
    <row r="3539" spans="3:11" ht="15" customHeight="1" x14ac:dyDescent="0.25">
      <c r="C3539" s="175"/>
      <c r="E3539" s="175"/>
      <c r="H3539" s="175"/>
      <c r="I3539" s="175"/>
      <c r="J3539" s="202"/>
      <c r="K3539" s="198"/>
    </row>
    <row r="3540" spans="3:11" ht="15" customHeight="1" x14ac:dyDescent="0.25">
      <c r="C3540" s="175"/>
      <c r="E3540" s="175"/>
      <c r="H3540" s="175"/>
      <c r="I3540" s="175"/>
      <c r="J3540" s="202"/>
      <c r="K3540" s="198"/>
    </row>
    <row r="3541" spans="3:11" ht="15" customHeight="1" x14ac:dyDescent="0.25">
      <c r="C3541" s="175"/>
      <c r="E3541" s="175"/>
      <c r="H3541" s="175"/>
      <c r="I3541" s="175"/>
      <c r="J3541" s="202"/>
      <c r="K3541" s="198"/>
    </row>
    <row r="3542" spans="3:11" ht="15" customHeight="1" x14ac:dyDescent="0.25">
      <c r="C3542" s="175"/>
      <c r="E3542" s="175"/>
      <c r="H3542" s="175"/>
      <c r="I3542" s="175"/>
      <c r="J3542" s="202"/>
      <c r="K3542" s="198"/>
    </row>
    <row r="3543" spans="3:11" ht="15" customHeight="1" x14ac:dyDescent="0.25">
      <c r="C3543" s="175"/>
      <c r="E3543" s="175"/>
      <c r="H3543" s="175"/>
      <c r="I3543" s="175"/>
      <c r="J3543" s="202"/>
      <c r="K3543" s="198"/>
    </row>
    <row r="3544" spans="3:11" ht="15" customHeight="1" x14ac:dyDescent="0.25">
      <c r="C3544" s="175"/>
      <c r="E3544" s="175"/>
      <c r="H3544" s="175"/>
      <c r="I3544" s="175"/>
      <c r="J3544" s="202"/>
      <c r="K3544" s="198"/>
    </row>
    <row r="3545" spans="3:11" ht="15" customHeight="1" x14ac:dyDescent="0.25">
      <c r="C3545" s="175"/>
      <c r="E3545" s="175"/>
      <c r="H3545" s="175"/>
      <c r="I3545" s="175"/>
      <c r="J3545" s="202"/>
      <c r="K3545" s="198"/>
    </row>
    <row r="3546" spans="3:11" ht="15" customHeight="1" x14ac:dyDescent="0.25">
      <c r="C3546" s="175"/>
      <c r="E3546" s="175"/>
      <c r="H3546" s="175"/>
      <c r="I3546" s="175"/>
      <c r="J3546" s="202"/>
      <c r="K3546" s="198"/>
    </row>
    <row r="3547" spans="3:11" ht="15" customHeight="1" x14ac:dyDescent="0.25">
      <c r="C3547" s="175"/>
      <c r="E3547" s="175"/>
      <c r="H3547" s="175"/>
      <c r="I3547" s="175"/>
      <c r="J3547" s="202"/>
      <c r="K3547" s="198"/>
    </row>
    <row r="3548" spans="3:11" ht="15" customHeight="1" x14ac:dyDescent="0.25">
      <c r="C3548" s="175"/>
      <c r="E3548" s="175"/>
      <c r="H3548" s="175"/>
      <c r="I3548" s="175"/>
      <c r="J3548" s="202"/>
      <c r="K3548" s="198"/>
    </row>
    <row r="3549" spans="3:11" ht="15" customHeight="1" x14ac:dyDescent="0.25">
      <c r="C3549" s="175"/>
      <c r="E3549" s="175"/>
      <c r="H3549" s="175"/>
      <c r="I3549" s="175"/>
      <c r="J3549" s="202"/>
      <c r="K3549" s="198"/>
    </row>
    <row r="3550" spans="3:11" ht="15" customHeight="1" x14ac:dyDescent="0.25">
      <c r="C3550" s="175"/>
      <c r="E3550" s="175"/>
      <c r="H3550" s="175"/>
      <c r="I3550" s="175"/>
      <c r="J3550" s="202"/>
      <c r="K3550" s="198"/>
    </row>
    <row r="3551" spans="3:11" ht="15" customHeight="1" x14ac:dyDescent="0.25">
      <c r="C3551" s="175"/>
      <c r="E3551" s="175"/>
      <c r="H3551" s="175"/>
      <c r="I3551" s="175"/>
      <c r="J3551" s="202"/>
      <c r="K3551" s="198"/>
    </row>
    <row r="3552" spans="3:11" ht="15" customHeight="1" x14ac:dyDescent="0.25">
      <c r="C3552" s="175"/>
      <c r="E3552" s="175"/>
      <c r="H3552" s="175"/>
      <c r="I3552" s="175"/>
      <c r="J3552" s="202"/>
      <c r="K3552" s="198"/>
    </row>
    <row r="3553" spans="3:11" ht="15" customHeight="1" x14ac:dyDescent="0.25">
      <c r="C3553" s="175"/>
      <c r="E3553" s="175"/>
      <c r="H3553" s="175"/>
      <c r="I3553" s="175"/>
      <c r="J3553" s="202"/>
      <c r="K3553" s="198"/>
    </row>
    <row r="3554" spans="3:11" ht="15" customHeight="1" x14ac:dyDescent="0.25">
      <c r="C3554" s="175"/>
      <c r="E3554" s="175"/>
      <c r="H3554" s="175"/>
      <c r="I3554" s="175"/>
      <c r="J3554" s="202"/>
      <c r="K3554" s="198"/>
    </row>
    <row r="3555" spans="3:11" ht="15" customHeight="1" x14ac:dyDescent="0.25">
      <c r="C3555" s="175"/>
      <c r="E3555" s="175"/>
      <c r="H3555" s="175"/>
      <c r="I3555" s="175"/>
      <c r="J3555" s="202"/>
      <c r="K3555" s="198"/>
    </row>
    <row r="3556" spans="3:11" ht="15" customHeight="1" x14ac:dyDescent="0.25">
      <c r="C3556" s="175"/>
      <c r="E3556" s="175"/>
      <c r="H3556" s="175"/>
      <c r="I3556" s="175"/>
      <c r="J3556" s="202"/>
      <c r="K3556" s="198"/>
    </row>
    <row r="3557" spans="3:11" ht="15" customHeight="1" x14ac:dyDescent="0.25">
      <c r="C3557" s="175"/>
      <c r="E3557" s="175"/>
      <c r="H3557" s="175"/>
      <c r="I3557" s="175"/>
      <c r="J3557" s="202"/>
      <c r="K3557" s="198"/>
    </row>
    <row r="3558" spans="3:11" ht="15" customHeight="1" x14ac:dyDescent="0.25">
      <c r="C3558" s="175"/>
      <c r="E3558" s="175"/>
      <c r="H3558" s="175"/>
      <c r="I3558" s="175"/>
      <c r="J3558" s="202"/>
      <c r="K3558" s="198"/>
    </row>
    <row r="3559" spans="3:11" ht="15" customHeight="1" x14ac:dyDescent="0.25">
      <c r="C3559" s="175"/>
      <c r="E3559" s="175"/>
      <c r="H3559" s="175"/>
      <c r="I3559" s="175"/>
      <c r="J3559" s="202"/>
      <c r="K3559" s="198"/>
    </row>
    <row r="3560" spans="3:11" ht="15" customHeight="1" x14ac:dyDescent="0.25">
      <c r="C3560" s="175"/>
      <c r="E3560" s="175"/>
      <c r="H3560" s="175"/>
      <c r="I3560" s="175"/>
      <c r="J3560" s="202"/>
      <c r="K3560" s="198"/>
    </row>
    <row r="3561" spans="3:11" ht="15" customHeight="1" x14ac:dyDescent="0.25">
      <c r="C3561" s="175"/>
      <c r="E3561" s="175"/>
      <c r="H3561" s="175"/>
      <c r="I3561" s="175"/>
      <c r="J3561" s="202"/>
      <c r="K3561" s="198"/>
    </row>
    <row r="3562" spans="3:11" ht="15" customHeight="1" x14ac:dyDescent="0.25">
      <c r="C3562" s="175"/>
      <c r="E3562" s="175"/>
      <c r="H3562" s="175"/>
      <c r="I3562" s="175"/>
      <c r="J3562" s="202"/>
      <c r="K3562" s="198"/>
    </row>
    <row r="3563" spans="3:11" ht="15" customHeight="1" x14ac:dyDescent="0.25">
      <c r="C3563" s="175"/>
      <c r="E3563" s="175"/>
      <c r="H3563" s="175"/>
      <c r="I3563" s="175"/>
      <c r="J3563" s="202"/>
      <c r="K3563" s="198"/>
    </row>
    <row r="3564" spans="3:11" ht="15" customHeight="1" x14ac:dyDescent="0.25">
      <c r="C3564" s="175"/>
      <c r="E3564" s="175"/>
      <c r="H3564" s="175"/>
      <c r="I3564" s="175"/>
      <c r="J3564" s="202"/>
      <c r="K3564" s="198"/>
    </row>
    <row r="3565" spans="3:11" ht="15" customHeight="1" x14ac:dyDescent="0.25">
      <c r="C3565" s="175"/>
      <c r="E3565" s="175"/>
      <c r="H3565" s="175"/>
      <c r="I3565" s="175"/>
      <c r="J3565" s="202"/>
      <c r="K3565" s="198"/>
    </row>
    <row r="3566" spans="3:11" ht="15" customHeight="1" x14ac:dyDescent="0.25">
      <c r="C3566" s="175"/>
      <c r="E3566" s="175"/>
      <c r="H3566" s="175"/>
      <c r="I3566" s="175"/>
      <c r="J3566" s="202"/>
      <c r="K3566" s="198"/>
    </row>
    <row r="3567" spans="3:11" ht="15" customHeight="1" x14ac:dyDescent="0.25">
      <c r="C3567" s="175"/>
      <c r="E3567" s="175"/>
      <c r="H3567" s="175"/>
      <c r="I3567" s="175"/>
      <c r="J3567" s="202"/>
      <c r="K3567" s="198"/>
    </row>
    <row r="3568" spans="3:11" ht="15" customHeight="1" x14ac:dyDescent="0.25">
      <c r="C3568" s="175"/>
      <c r="E3568" s="175"/>
      <c r="H3568" s="175"/>
      <c r="I3568" s="175"/>
      <c r="J3568" s="202"/>
      <c r="K3568" s="198"/>
    </row>
    <row r="3569" spans="3:11" ht="15" customHeight="1" x14ac:dyDescent="0.25">
      <c r="C3569" s="175"/>
      <c r="E3569" s="175"/>
      <c r="H3569" s="175"/>
      <c r="I3569" s="175"/>
      <c r="J3569" s="202"/>
      <c r="K3569" s="198"/>
    </row>
    <row r="3570" spans="3:11" ht="15" customHeight="1" x14ac:dyDescent="0.25">
      <c r="C3570" s="175"/>
      <c r="E3570" s="175"/>
      <c r="H3570" s="175"/>
      <c r="I3570" s="175"/>
      <c r="J3570" s="202"/>
      <c r="K3570" s="198"/>
    </row>
    <row r="3571" spans="3:11" ht="15" customHeight="1" x14ac:dyDescent="0.25">
      <c r="C3571" s="175"/>
      <c r="E3571" s="175"/>
      <c r="H3571" s="175"/>
      <c r="I3571" s="175"/>
      <c r="J3571" s="202"/>
      <c r="K3571" s="198"/>
    </row>
    <row r="3572" spans="3:11" ht="15" customHeight="1" x14ac:dyDescent="0.25">
      <c r="C3572" s="175"/>
      <c r="E3572" s="175"/>
      <c r="H3572" s="175"/>
      <c r="I3572" s="175"/>
      <c r="J3572" s="202"/>
      <c r="K3572" s="198"/>
    </row>
    <row r="3573" spans="3:11" ht="15" customHeight="1" x14ac:dyDescent="0.25">
      <c r="C3573" s="175"/>
      <c r="E3573" s="175"/>
      <c r="H3573" s="175"/>
      <c r="I3573" s="175"/>
      <c r="J3573" s="202"/>
      <c r="K3573" s="198"/>
    </row>
    <row r="3574" spans="3:11" ht="15" customHeight="1" x14ac:dyDescent="0.25">
      <c r="C3574" s="175"/>
      <c r="E3574" s="175"/>
      <c r="H3574" s="175"/>
      <c r="I3574" s="175"/>
      <c r="J3574" s="202"/>
      <c r="K3574" s="198"/>
    </row>
    <row r="3575" spans="3:11" ht="15" customHeight="1" x14ac:dyDescent="0.25">
      <c r="C3575" s="175"/>
      <c r="E3575" s="175"/>
      <c r="H3575" s="175"/>
      <c r="I3575" s="175"/>
      <c r="J3575" s="202"/>
      <c r="K3575" s="198"/>
    </row>
    <row r="3576" spans="3:11" ht="15" customHeight="1" x14ac:dyDescent="0.25">
      <c r="C3576" s="175"/>
      <c r="E3576" s="175"/>
      <c r="H3576" s="175"/>
      <c r="I3576" s="175"/>
      <c r="J3576" s="202"/>
      <c r="K3576" s="198"/>
    </row>
    <row r="3577" spans="3:11" ht="15" customHeight="1" x14ac:dyDescent="0.25">
      <c r="C3577" s="175"/>
      <c r="E3577" s="175"/>
      <c r="H3577" s="175"/>
      <c r="I3577" s="175"/>
      <c r="J3577" s="202"/>
      <c r="K3577" s="198"/>
    </row>
    <row r="3578" spans="3:11" ht="15" customHeight="1" x14ac:dyDescent="0.25">
      <c r="C3578" s="175"/>
      <c r="E3578" s="175"/>
      <c r="H3578" s="175"/>
      <c r="I3578" s="175"/>
      <c r="J3578" s="202"/>
      <c r="K3578" s="198"/>
    </row>
    <row r="3579" spans="3:11" ht="15" customHeight="1" x14ac:dyDescent="0.25">
      <c r="C3579" s="175"/>
      <c r="E3579" s="175"/>
      <c r="H3579" s="175"/>
      <c r="I3579" s="175"/>
      <c r="J3579" s="202"/>
      <c r="K3579" s="198"/>
    </row>
    <row r="3580" spans="3:11" ht="15" customHeight="1" x14ac:dyDescent="0.25">
      <c r="C3580" s="175"/>
      <c r="E3580" s="175"/>
      <c r="H3580" s="175"/>
      <c r="I3580" s="175"/>
      <c r="J3580" s="202"/>
      <c r="K3580" s="198"/>
    </row>
    <row r="3581" spans="3:11" ht="15" customHeight="1" x14ac:dyDescent="0.25">
      <c r="C3581" s="175"/>
      <c r="E3581" s="175"/>
      <c r="H3581" s="175"/>
      <c r="I3581" s="175"/>
      <c r="J3581" s="202"/>
      <c r="K3581" s="198"/>
    </row>
    <row r="3582" spans="3:11" ht="15" customHeight="1" x14ac:dyDescent="0.25">
      <c r="C3582" s="175"/>
      <c r="E3582" s="175"/>
      <c r="H3582" s="175"/>
      <c r="I3582" s="175"/>
      <c r="J3582" s="202"/>
      <c r="K3582" s="198"/>
    </row>
    <row r="3583" spans="3:11" ht="15" customHeight="1" x14ac:dyDescent="0.25">
      <c r="C3583" s="175"/>
      <c r="E3583" s="175"/>
      <c r="H3583" s="175"/>
      <c r="I3583" s="175"/>
      <c r="J3583" s="202"/>
      <c r="K3583" s="198"/>
    </row>
    <row r="3584" spans="3:11" ht="15" customHeight="1" x14ac:dyDescent="0.25">
      <c r="C3584" s="175"/>
      <c r="E3584" s="175"/>
      <c r="H3584" s="175"/>
      <c r="I3584" s="175"/>
      <c r="J3584" s="202"/>
      <c r="K3584" s="198"/>
    </row>
    <row r="3585" spans="3:11" ht="15" customHeight="1" x14ac:dyDescent="0.25">
      <c r="C3585" s="175"/>
      <c r="E3585" s="175"/>
      <c r="H3585" s="175"/>
      <c r="I3585" s="175"/>
      <c r="J3585" s="202"/>
      <c r="K3585" s="198"/>
    </row>
    <row r="3586" spans="3:11" ht="15" customHeight="1" x14ac:dyDescent="0.25">
      <c r="C3586" s="175"/>
      <c r="E3586" s="175"/>
      <c r="H3586" s="175"/>
      <c r="I3586" s="175"/>
      <c r="J3586" s="202"/>
      <c r="K3586" s="198"/>
    </row>
    <row r="3587" spans="3:11" ht="15" customHeight="1" x14ac:dyDescent="0.25">
      <c r="C3587" s="175"/>
      <c r="E3587" s="175"/>
      <c r="H3587" s="175"/>
      <c r="I3587" s="175"/>
      <c r="J3587" s="202"/>
      <c r="K3587" s="198"/>
    </row>
    <row r="3588" spans="3:11" ht="15" customHeight="1" x14ac:dyDescent="0.25">
      <c r="C3588" s="175"/>
      <c r="E3588" s="175"/>
      <c r="H3588" s="175"/>
      <c r="I3588" s="175"/>
      <c r="J3588" s="202"/>
      <c r="K3588" s="198"/>
    </row>
    <row r="3589" spans="3:11" ht="15" customHeight="1" x14ac:dyDescent="0.25">
      <c r="C3589" s="175"/>
      <c r="E3589" s="175"/>
      <c r="H3589" s="175"/>
      <c r="I3589" s="175"/>
      <c r="J3589" s="202"/>
      <c r="K3589" s="198"/>
    </row>
    <row r="3590" spans="3:11" ht="15" customHeight="1" x14ac:dyDescent="0.25">
      <c r="C3590" s="175"/>
      <c r="E3590" s="175"/>
      <c r="H3590" s="175"/>
      <c r="I3590" s="175"/>
      <c r="J3590" s="202"/>
      <c r="K3590" s="198"/>
    </row>
    <row r="3591" spans="3:11" ht="15" customHeight="1" x14ac:dyDescent="0.25">
      <c r="C3591" s="175"/>
      <c r="E3591" s="175"/>
      <c r="H3591" s="175"/>
      <c r="I3591" s="175"/>
      <c r="J3591" s="202"/>
      <c r="K3591" s="198"/>
    </row>
    <row r="3592" spans="3:11" ht="15" customHeight="1" x14ac:dyDescent="0.25">
      <c r="C3592" s="175"/>
      <c r="E3592" s="175"/>
      <c r="H3592" s="175"/>
      <c r="I3592" s="175"/>
      <c r="J3592" s="202"/>
      <c r="K3592" s="198"/>
    </row>
    <row r="3593" spans="3:11" ht="15" customHeight="1" x14ac:dyDescent="0.25">
      <c r="C3593" s="175"/>
      <c r="E3593" s="175"/>
      <c r="H3593" s="175"/>
      <c r="I3593" s="175"/>
      <c r="J3593" s="202"/>
      <c r="K3593" s="198"/>
    </row>
    <row r="3594" spans="3:11" ht="15" customHeight="1" x14ac:dyDescent="0.25">
      <c r="C3594" s="175"/>
      <c r="E3594" s="175"/>
      <c r="H3594" s="175"/>
      <c r="I3594" s="175"/>
      <c r="J3594" s="202"/>
      <c r="K3594" s="198"/>
    </row>
    <row r="3595" spans="3:11" ht="15" customHeight="1" x14ac:dyDescent="0.25">
      <c r="C3595" s="175"/>
      <c r="E3595" s="175"/>
      <c r="H3595" s="175"/>
      <c r="I3595" s="175"/>
      <c r="J3595" s="202"/>
      <c r="K3595" s="198"/>
    </row>
    <row r="3596" spans="3:11" ht="15" customHeight="1" x14ac:dyDescent="0.25">
      <c r="C3596" s="175"/>
      <c r="E3596" s="175"/>
      <c r="H3596" s="175"/>
      <c r="I3596" s="175"/>
      <c r="J3596" s="202"/>
      <c r="K3596" s="198"/>
    </row>
    <row r="3597" spans="3:11" ht="15" customHeight="1" x14ac:dyDescent="0.25">
      <c r="C3597" s="175"/>
      <c r="E3597" s="175"/>
      <c r="H3597" s="175"/>
      <c r="I3597" s="175"/>
      <c r="J3597" s="202"/>
      <c r="K3597" s="198"/>
    </row>
    <row r="3598" spans="3:11" ht="15" customHeight="1" x14ac:dyDescent="0.25">
      <c r="C3598" s="175"/>
      <c r="E3598" s="175"/>
      <c r="H3598" s="175"/>
      <c r="I3598" s="175"/>
      <c r="J3598" s="202"/>
      <c r="K3598" s="198"/>
    </row>
    <row r="3599" spans="3:11" ht="15" customHeight="1" x14ac:dyDescent="0.25">
      <c r="C3599" s="175"/>
      <c r="E3599" s="175"/>
      <c r="H3599" s="175"/>
      <c r="I3599" s="175"/>
      <c r="J3599" s="202"/>
      <c r="K3599" s="198"/>
    </row>
    <row r="3600" spans="3:11" ht="15" customHeight="1" x14ac:dyDescent="0.25">
      <c r="C3600" s="175"/>
      <c r="E3600" s="175"/>
      <c r="H3600" s="175"/>
      <c r="I3600" s="175"/>
      <c r="J3600" s="202"/>
      <c r="K3600" s="198"/>
    </row>
    <row r="3601" spans="3:11" ht="15" customHeight="1" x14ac:dyDescent="0.25">
      <c r="C3601" s="175"/>
      <c r="E3601" s="175"/>
      <c r="H3601" s="175"/>
      <c r="I3601" s="175"/>
      <c r="J3601" s="202"/>
      <c r="K3601" s="198"/>
    </row>
    <row r="3602" spans="3:11" ht="15" customHeight="1" x14ac:dyDescent="0.25">
      <c r="C3602" s="175"/>
      <c r="E3602" s="175"/>
      <c r="H3602" s="175"/>
      <c r="I3602" s="175"/>
      <c r="J3602" s="202"/>
      <c r="K3602" s="198"/>
    </row>
    <row r="3603" spans="3:11" ht="15" customHeight="1" x14ac:dyDescent="0.25">
      <c r="C3603" s="175"/>
      <c r="E3603" s="175"/>
      <c r="H3603" s="175"/>
      <c r="I3603" s="175"/>
      <c r="J3603" s="202"/>
      <c r="K3603" s="198"/>
    </row>
    <row r="3604" spans="3:11" ht="15" customHeight="1" x14ac:dyDescent="0.25">
      <c r="C3604" s="175"/>
      <c r="E3604" s="175"/>
      <c r="H3604" s="175"/>
      <c r="I3604" s="175"/>
      <c r="J3604" s="202"/>
      <c r="K3604" s="198"/>
    </row>
    <row r="3605" spans="3:11" ht="15" customHeight="1" x14ac:dyDescent="0.25">
      <c r="C3605" s="175"/>
      <c r="E3605" s="175"/>
      <c r="H3605" s="175"/>
      <c r="I3605" s="175"/>
      <c r="J3605" s="202"/>
      <c r="K3605" s="198"/>
    </row>
    <row r="3606" spans="3:11" ht="15" customHeight="1" x14ac:dyDescent="0.25">
      <c r="C3606" s="175"/>
      <c r="E3606" s="175"/>
      <c r="H3606" s="175"/>
      <c r="I3606" s="175"/>
      <c r="J3606" s="202"/>
      <c r="K3606" s="198"/>
    </row>
    <row r="3607" spans="3:11" ht="15" customHeight="1" x14ac:dyDescent="0.25">
      <c r="C3607" s="175"/>
      <c r="E3607" s="175"/>
      <c r="H3607" s="175"/>
      <c r="I3607" s="175"/>
      <c r="J3607" s="202"/>
      <c r="K3607" s="198"/>
    </row>
    <row r="3608" spans="3:11" ht="15" customHeight="1" x14ac:dyDescent="0.25">
      <c r="C3608" s="175"/>
      <c r="E3608" s="175"/>
      <c r="H3608" s="175"/>
      <c r="I3608" s="175"/>
      <c r="J3608" s="202"/>
      <c r="K3608" s="198"/>
    </row>
    <row r="3609" spans="3:11" ht="15" customHeight="1" x14ac:dyDescent="0.25">
      <c r="C3609" s="175"/>
      <c r="E3609" s="175"/>
      <c r="H3609" s="175"/>
      <c r="I3609" s="175"/>
      <c r="J3609" s="202"/>
      <c r="K3609" s="198"/>
    </row>
    <row r="3610" spans="3:11" ht="15" customHeight="1" x14ac:dyDescent="0.25">
      <c r="C3610" s="175"/>
      <c r="E3610" s="175"/>
      <c r="H3610" s="175"/>
      <c r="I3610" s="175"/>
      <c r="J3610" s="202"/>
      <c r="K3610" s="198"/>
    </row>
    <row r="3611" spans="3:11" ht="15" customHeight="1" x14ac:dyDescent="0.25">
      <c r="C3611" s="175"/>
      <c r="E3611" s="175"/>
      <c r="H3611" s="175"/>
      <c r="I3611" s="175"/>
      <c r="J3611" s="202"/>
      <c r="K3611" s="198"/>
    </row>
    <row r="3612" spans="3:11" ht="15" customHeight="1" x14ac:dyDescent="0.25">
      <c r="C3612" s="175"/>
      <c r="E3612" s="175"/>
      <c r="H3612" s="175"/>
      <c r="I3612" s="175"/>
      <c r="J3612" s="202"/>
      <c r="K3612" s="198"/>
    </row>
    <row r="3613" spans="3:11" ht="15" customHeight="1" x14ac:dyDescent="0.25">
      <c r="C3613" s="175"/>
      <c r="E3613" s="175"/>
      <c r="H3613" s="175"/>
      <c r="I3613" s="175"/>
      <c r="J3613" s="202"/>
      <c r="K3613" s="198"/>
    </row>
    <row r="3614" spans="3:11" ht="15" customHeight="1" x14ac:dyDescent="0.25">
      <c r="C3614" s="175"/>
      <c r="E3614" s="175"/>
      <c r="H3614" s="175"/>
      <c r="I3614" s="175"/>
      <c r="J3614" s="202"/>
      <c r="K3614" s="198"/>
    </row>
    <row r="3615" spans="3:11" ht="15" customHeight="1" x14ac:dyDescent="0.25">
      <c r="C3615" s="175"/>
      <c r="E3615" s="175"/>
      <c r="H3615" s="175"/>
      <c r="I3615" s="175"/>
      <c r="J3615" s="202"/>
      <c r="K3615" s="198"/>
    </row>
    <row r="3616" spans="3:11" ht="15" customHeight="1" x14ac:dyDescent="0.25">
      <c r="C3616" s="175"/>
      <c r="E3616" s="175"/>
      <c r="H3616" s="175"/>
      <c r="I3616" s="175"/>
      <c r="J3616" s="202"/>
      <c r="K3616" s="198"/>
    </row>
    <row r="3617" spans="3:11" ht="15" customHeight="1" x14ac:dyDescent="0.25">
      <c r="C3617" s="175"/>
      <c r="E3617" s="175"/>
      <c r="H3617" s="175"/>
      <c r="I3617" s="175"/>
      <c r="J3617" s="202"/>
      <c r="K3617" s="198"/>
    </row>
    <row r="3618" spans="3:11" ht="15" customHeight="1" x14ac:dyDescent="0.25">
      <c r="C3618" s="175"/>
      <c r="E3618" s="175"/>
      <c r="H3618" s="175"/>
      <c r="I3618" s="175"/>
      <c r="J3618" s="202"/>
      <c r="K3618" s="198"/>
    </row>
    <row r="3619" spans="3:11" ht="15" customHeight="1" x14ac:dyDescent="0.25">
      <c r="C3619" s="175"/>
      <c r="E3619" s="175"/>
      <c r="H3619" s="175"/>
      <c r="I3619" s="175"/>
      <c r="J3619" s="202"/>
      <c r="K3619" s="198"/>
    </row>
    <row r="3620" spans="3:11" ht="15" customHeight="1" x14ac:dyDescent="0.25">
      <c r="C3620" s="175"/>
      <c r="E3620" s="175"/>
      <c r="H3620" s="175"/>
      <c r="I3620" s="175"/>
      <c r="J3620" s="202"/>
      <c r="K3620" s="198"/>
    </row>
    <row r="3621" spans="3:11" ht="15" customHeight="1" x14ac:dyDescent="0.25">
      <c r="C3621" s="175"/>
      <c r="E3621" s="175"/>
      <c r="H3621" s="175"/>
      <c r="I3621" s="175"/>
      <c r="J3621" s="202"/>
      <c r="K3621" s="198"/>
    </row>
    <row r="3622" spans="3:11" ht="15" customHeight="1" x14ac:dyDescent="0.25">
      <c r="C3622" s="175"/>
      <c r="E3622" s="175"/>
      <c r="H3622" s="175"/>
      <c r="I3622" s="175"/>
      <c r="J3622" s="202"/>
      <c r="K3622" s="198"/>
    </row>
    <row r="3623" spans="3:11" ht="15" customHeight="1" x14ac:dyDescent="0.25">
      <c r="C3623" s="175"/>
      <c r="E3623" s="175"/>
      <c r="H3623" s="175"/>
      <c r="I3623" s="175"/>
      <c r="J3623" s="202"/>
      <c r="K3623" s="198"/>
    </row>
    <row r="3624" spans="3:11" ht="15" customHeight="1" x14ac:dyDescent="0.25">
      <c r="C3624" s="175"/>
      <c r="E3624" s="175"/>
      <c r="H3624" s="175"/>
      <c r="I3624" s="175"/>
      <c r="J3624" s="202"/>
      <c r="K3624" s="198"/>
    </row>
    <row r="3625" spans="3:11" ht="15" customHeight="1" x14ac:dyDescent="0.25">
      <c r="C3625" s="175"/>
      <c r="E3625" s="175"/>
      <c r="H3625" s="175"/>
      <c r="I3625" s="175"/>
      <c r="J3625" s="202"/>
      <c r="K3625" s="198"/>
    </row>
    <row r="3626" spans="3:11" ht="15" customHeight="1" x14ac:dyDescent="0.25">
      <c r="C3626" s="175"/>
      <c r="E3626" s="175"/>
      <c r="H3626" s="175"/>
      <c r="I3626" s="175"/>
      <c r="J3626" s="202"/>
      <c r="K3626" s="198"/>
    </row>
    <row r="3627" spans="3:11" ht="15" customHeight="1" x14ac:dyDescent="0.25">
      <c r="C3627" s="175"/>
      <c r="E3627" s="175"/>
      <c r="H3627" s="175"/>
      <c r="I3627" s="175"/>
      <c r="J3627" s="202"/>
      <c r="K3627" s="198"/>
    </row>
    <row r="3628" spans="3:11" ht="15" customHeight="1" x14ac:dyDescent="0.25">
      <c r="C3628" s="175"/>
      <c r="E3628" s="175"/>
      <c r="H3628" s="175"/>
      <c r="I3628" s="175"/>
      <c r="J3628" s="202"/>
      <c r="K3628" s="198"/>
    </row>
    <row r="3629" spans="3:11" ht="15" customHeight="1" x14ac:dyDescent="0.25">
      <c r="C3629" s="175"/>
      <c r="E3629" s="175"/>
      <c r="H3629" s="175"/>
      <c r="I3629" s="175"/>
      <c r="J3629" s="202"/>
      <c r="K3629" s="198"/>
    </row>
    <row r="3630" spans="3:11" ht="15" customHeight="1" x14ac:dyDescent="0.25">
      <c r="C3630" s="175"/>
      <c r="E3630" s="175"/>
      <c r="H3630" s="175"/>
      <c r="I3630" s="175"/>
      <c r="J3630" s="202"/>
      <c r="K3630" s="198"/>
    </row>
    <row r="3631" spans="3:11" ht="15" customHeight="1" x14ac:dyDescent="0.25">
      <c r="C3631" s="175"/>
      <c r="E3631" s="175"/>
      <c r="H3631" s="175"/>
      <c r="I3631" s="175"/>
      <c r="J3631" s="202"/>
      <c r="K3631" s="198"/>
    </row>
    <row r="3632" spans="3:11" ht="15" customHeight="1" x14ac:dyDescent="0.25">
      <c r="C3632" s="175"/>
      <c r="E3632" s="175"/>
      <c r="H3632" s="175"/>
      <c r="I3632" s="175"/>
      <c r="J3632" s="202"/>
      <c r="K3632" s="198"/>
    </row>
    <row r="3633" spans="3:11" ht="15" customHeight="1" x14ac:dyDescent="0.25">
      <c r="C3633" s="175"/>
      <c r="E3633" s="175"/>
      <c r="H3633" s="175"/>
      <c r="I3633" s="175"/>
      <c r="J3633" s="202"/>
      <c r="K3633" s="198"/>
    </row>
    <row r="3634" spans="3:11" ht="15" customHeight="1" x14ac:dyDescent="0.25">
      <c r="C3634" s="175"/>
      <c r="E3634" s="175"/>
      <c r="H3634" s="175"/>
      <c r="I3634" s="175"/>
      <c r="J3634" s="202"/>
      <c r="K3634" s="198"/>
    </row>
    <row r="3635" spans="3:11" ht="15" customHeight="1" x14ac:dyDescent="0.25">
      <c r="C3635" s="175"/>
      <c r="E3635" s="175"/>
      <c r="H3635" s="175"/>
      <c r="I3635" s="175"/>
      <c r="J3635" s="202"/>
      <c r="K3635" s="198"/>
    </row>
    <row r="3636" spans="3:11" ht="15" customHeight="1" x14ac:dyDescent="0.25">
      <c r="C3636" s="175"/>
      <c r="E3636" s="175"/>
      <c r="H3636" s="175"/>
      <c r="I3636" s="175"/>
      <c r="J3636" s="202"/>
      <c r="K3636" s="198"/>
    </row>
    <row r="3637" spans="3:11" ht="15" customHeight="1" x14ac:dyDescent="0.25">
      <c r="C3637" s="175"/>
      <c r="E3637" s="175"/>
      <c r="H3637" s="175"/>
      <c r="I3637" s="175"/>
      <c r="J3637" s="202"/>
      <c r="K3637" s="198"/>
    </row>
    <row r="3638" spans="3:11" ht="15" customHeight="1" x14ac:dyDescent="0.25">
      <c r="C3638" s="175"/>
      <c r="E3638" s="175"/>
      <c r="H3638" s="175"/>
      <c r="I3638" s="175"/>
      <c r="J3638" s="202"/>
      <c r="K3638" s="198"/>
    </row>
    <row r="3639" spans="3:11" ht="15" customHeight="1" x14ac:dyDescent="0.25">
      <c r="C3639" s="175"/>
      <c r="E3639" s="175"/>
      <c r="H3639" s="175"/>
      <c r="I3639" s="175"/>
      <c r="J3639" s="202"/>
      <c r="K3639" s="198"/>
    </row>
    <row r="3640" spans="3:11" ht="15" customHeight="1" x14ac:dyDescent="0.25">
      <c r="C3640" s="175"/>
      <c r="E3640" s="175"/>
      <c r="H3640" s="175"/>
      <c r="I3640" s="175"/>
      <c r="J3640" s="202"/>
      <c r="K3640" s="198"/>
    </row>
    <row r="3641" spans="3:11" ht="15" customHeight="1" x14ac:dyDescent="0.25">
      <c r="C3641" s="175"/>
      <c r="E3641" s="175"/>
      <c r="H3641" s="175"/>
      <c r="I3641" s="175"/>
      <c r="J3641" s="202"/>
      <c r="K3641" s="198"/>
    </row>
    <row r="3642" spans="3:11" ht="15" customHeight="1" x14ac:dyDescent="0.25">
      <c r="C3642" s="175"/>
      <c r="E3642" s="175"/>
      <c r="H3642" s="175"/>
      <c r="I3642" s="175"/>
      <c r="J3642" s="202"/>
      <c r="K3642" s="198"/>
    </row>
    <row r="3643" spans="3:11" ht="15" customHeight="1" x14ac:dyDescent="0.25">
      <c r="C3643" s="175"/>
      <c r="E3643" s="175"/>
      <c r="H3643" s="175"/>
      <c r="I3643" s="175"/>
      <c r="J3643" s="202"/>
      <c r="K3643" s="198"/>
    </row>
    <row r="3644" spans="3:11" ht="15" customHeight="1" x14ac:dyDescent="0.25">
      <c r="C3644" s="175"/>
      <c r="E3644" s="175"/>
      <c r="H3644" s="175"/>
      <c r="I3644" s="175"/>
      <c r="J3644" s="202"/>
      <c r="K3644" s="198"/>
    </row>
    <row r="3645" spans="3:11" ht="15" customHeight="1" x14ac:dyDescent="0.25">
      <c r="C3645" s="175"/>
      <c r="E3645" s="175"/>
      <c r="H3645" s="175"/>
      <c r="I3645" s="175"/>
      <c r="J3645" s="202"/>
      <c r="K3645" s="198"/>
    </row>
    <row r="3646" spans="3:11" ht="15" customHeight="1" x14ac:dyDescent="0.25">
      <c r="C3646" s="175"/>
      <c r="E3646" s="175"/>
      <c r="H3646" s="175"/>
      <c r="I3646" s="175"/>
      <c r="J3646" s="202"/>
      <c r="K3646" s="198"/>
    </row>
    <row r="3647" spans="3:11" ht="15" customHeight="1" x14ac:dyDescent="0.25">
      <c r="C3647" s="175"/>
      <c r="E3647" s="175"/>
      <c r="H3647" s="175"/>
      <c r="I3647" s="175"/>
      <c r="J3647" s="202"/>
      <c r="K3647" s="198"/>
    </row>
    <row r="3648" spans="3:11" ht="15" customHeight="1" x14ac:dyDescent="0.25">
      <c r="C3648" s="175"/>
      <c r="E3648" s="175"/>
      <c r="H3648" s="175"/>
      <c r="I3648" s="175"/>
      <c r="J3648" s="202"/>
      <c r="K3648" s="198"/>
    </row>
    <row r="3649" spans="3:11" ht="15" customHeight="1" x14ac:dyDescent="0.25">
      <c r="C3649" s="175"/>
      <c r="E3649" s="175"/>
      <c r="H3649" s="175"/>
      <c r="I3649" s="175"/>
      <c r="J3649" s="202"/>
      <c r="K3649" s="198"/>
    </row>
    <row r="3650" spans="3:11" ht="15" customHeight="1" x14ac:dyDescent="0.25">
      <c r="C3650" s="175"/>
      <c r="E3650" s="175"/>
      <c r="H3650" s="175"/>
      <c r="I3650" s="175"/>
      <c r="J3650" s="202"/>
      <c r="K3650" s="198"/>
    </row>
    <row r="3651" spans="3:11" ht="15" customHeight="1" x14ac:dyDescent="0.25">
      <c r="C3651" s="175"/>
      <c r="E3651" s="175"/>
      <c r="H3651" s="175"/>
      <c r="I3651" s="175"/>
      <c r="J3651" s="202"/>
      <c r="K3651" s="198"/>
    </row>
    <row r="3652" spans="3:11" ht="15" customHeight="1" x14ac:dyDescent="0.25">
      <c r="C3652" s="175"/>
      <c r="E3652" s="175"/>
      <c r="H3652" s="175"/>
      <c r="I3652" s="175"/>
      <c r="J3652" s="202"/>
      <c r="K3652" s="198"/>
    </row>
    <row r="3653" spans="3:11" ht="15" customHeight="1" x14ac:dyDescent="0.25">
      <c r="C3653" s="175"/>
      <c r="E3653" s="175"/>
      <c r="H3653" s="175"/>
      <c r="I3653" s="175"/>
      <c r="J3653" s="202"/>
      <c r="K3653" s="198"/>
    </row>
    <row r="3654" spans="3:11" ht="15" customHeight="1" x14ac:dyDescent="0.25">
      <c r="C3654" s="175"/>
      <c r="E3654" s="175"/>
      <c r="H3654" s="175"/>
      <c r="I3654" s="175"/>
      <c r="J3654" s="202"/>
      <c r="K3654" s="198"/>
    </row>
    <row r="3655" spans="3:11" ht="15" customHeight="1" x14ac:dyDescent="0.25">
      <c r="C3655" s="175"/>
      <c r="E3655" s="175"/>
      <c r="H3655" s="175"/>
      <c r="I3655" s="175"/>
      <c r="J3655" s="202"/>
      <c r="K3655" s="198"/>
    </row>
    <row r="3656" spans="3:11" ht="15" customHeight="1" x14ac:dyDescent="0.25">
      <c r="C3656" s="175"/>
      <c r="E3656" s="175"/>
      <c r="H3656" s="175"/>
      <c r="I3656" s="175"/>
      <c r="J3656" s="202"/>
      <c r="K3656" s="198"/>
    </row>
    <row r="3657" spans="3:11" ht="15" customHeight="1" x14ac:dyDescent="0.25">
      <c r="C3657" s="175"/>
      <c r="E3657" s="175"/>
      <c r="H3657" s="175"/>
      <c r="I3657" s="175"/>
      <c r="J3657" s="202"/>
      <c r="K3657" s="198"/>
    </row>
    <row r="3658" spans="3:11" ht="15" customHeight="1" x14ac:dyDescent="0.25">
      <c r="C3658" s="175"/>
      <c r="E3658" s="175"/>
      <c r="H3658" s="175"/>
      <c r="I3658" s="175"/>
      <c r="J3658" s="202"/>
      <c r="K3658" s="198"/>
    </row>
    <row r="3659" spans="3:11" ht="15" customHeight="1" x14ac:dyDescent="0.25">
      <c r="C3659" s="175"/>
      <c r="E3659" s="175"/>
      <c r="H3659" s="175"/>
      <c r="I3659" s="175"/>
      <c r="J3659" s="202"/>
      <c r="K3659" s="198"/>
    </row>
    <row r="3660" spans="3:11" ht="15" customHeight="1" x14ac:dyDescent="0.25">
      <c r="C3660" s="175"/>
      <c r="E3660" s="175"/>
      <c r="H3660" s="175"/>
      <c r="I3660" s="175"/>
      <c r="J3660" s="202"/>
      <c r="K3660" s="198"/>
    </row>
    <row r="3661" spans="3:11" ht="15" customHeight="1" x14ac:dyDescent="0.25">
      <c r="C3661" s="175"/>
      <c r="E3661" s="175"/>
      <c r="H3661" s="175"/>
      <c r="I3661" s="175"/>
      <c r="J3661" s="202"/>
      <c r="K3661" s="198"/>
    </row>
    <row r="3662" spans="3:11" ht="15" customHeight="1" x14ac:dyDescent="0.25">
      <c r="C3662" s="175"/>
      <c r="E3662" s="175"/>
      <c r="H3662" s="175"/>
      <c r="I3662" s="175"/>
      <c r="J3662" s="202"/>
      <c r="K3662" s="198"/>
    </row>
    <row r="3663" spans="3:11" ht="15" customHeight="1" x14ac:dyDescent="0.25">
      <c r="C3663" s="175"/>
      <c r="E3663" s="175"/>
      <c r="H3663" s="175"/>
      <c r="I3663" s="175"/>
      <c r="J3663" s="202"/>
      <c r="K3663" s="198"/>
    </row>
    <row r="3664" spans="3:11" ht="15" customHeight="1" x14ac:dyDescent="0.25">
      <c r="C3664" s="175"/>
      <c r="E3664" s="175"/>
      <c r="H3664" s="175"/>
      <c r="I3664" s="175"/>
      <c r="J3664" s="202"/>
      <c r="K3664" s="198"/>
    </row>
    <row r="3665" spans="3:11" ht="15" customHeight="1" x14ac:dyDescent="0.25">
      <c r="C3665" s="175"/>
      <c r="E3665" s="175"/>
      <c r="H3665" s="175"/>
      <c r="I3665" s="175"/>
      <c r="J3665" s="202"/>
      <c r="K3665" s="198"/>
    </row>
    <row r="3666" spans="3:11" ht="15" customHeight="1" x14ac:dyDescent="0.25">
      <c r="C3666" s="175"/>
      <c r="E3666" s="175"/>
      <c r="H3666" s="175"/>
      <c r="I3666" s="175"/>
      <c r="J3666" s="202"/>
      <c r="K3666" s="198"/>
    </row>
    <row r="3667" spans="3:11" ht="15" customHeight="1" x14ac:dyDescent="0.25">
      <c r="C3667" s="175"/>
      <c r="E3667" s="175"/>
      <c r="H3667" s="175"/>
      <c r="I3667" s="175"/>
      <c r="J3667" s="202"/>
      <c r="K3667" s="198"/>
    </row>
    <row r="3668" spans="3:11" ht="15" customHeight="1" x14ac:dyDescent="0.25">
      <c r="C3668" s="175"/>
      <c r="E3668" s="175"/>
      <c r="H3668" s="175"/>
      <c r="I3668" s="175"/>
      <c r="J3668" s="202"/>
      <c r="K3668" s="198"/>
    </row>
    <row r="3669" spans="3:11" ht="15" customHeight="1" x14ac:dyDescent="0.25">
      <c r="C3669" s="175"/>
      <c r="E3669" s="175"/>
      <c r="H3669" s="175"/>
      <c r="I3669" s="175"/>
      <c r="J3669" s="202"/>
      <c r="K3669" s="198"/>
    </row>
    <row r="3670" spans="3:11" ht="15" customHeight="1" x14ac:dyDescent="0.25">
      <c r="C3670" s="175"/>
      <c r="E3670" s="175"/>
      <c r="H3670" s="175"/>
      <c r="I3670" s="175"/>
      <c r="J3670" s="202"/>
      <c r="K3670" s="198"/>
    </row>
    <row r="3671" spans="3:11" ht="15" customHeight="1" x14ac:dyDescent="0.25">
      <c r="C3671" s="175"/>
      <c r="E3671" s="175"/>
      <c r="H3671" s="175"/>
      <c r="I3671" s="175"/>
      <c r="J3671" s="202"/>
      <c r="K3671" s="198"/>
    </row>
    <row r="3672" spans="3:11" ht="15" customHeight="1" x14ac:dyDescent="0.25">
      <c r="C3672" s="175"/>
      <c r="E3672" s="175"/>
      <c r="H3672" s="175"/>
      <c r="I3672" s="175"/>
      <c r="J3672" s="202"/>
      <c r="K3672" s="198"/>
    </row>
    <row r="3673" spans="3:11" ht="15" customHeight="1" x14ac:dyDescent="0.25">
      <c r="C3673" s="175"/>
      <c r="E3673" s="175"/>
      <c r="H3673" s="175"/>
      <c r="I3673" s="175"/>
      <c r="J3673" s="202"/>
      <c r="K3673" s="198"/>
    </row>
    <row r="3674" spans="3:11" ht="15" customHeight="1" x14ac:dyDescent="0.25">
      <c r="C3674" s="175"/>
      <c r="E3674" s="175"/>
      <c r="H3674" s="175"/>
      <c r="I3674" s="175"/>
      <c r="J3674" s="202"/>
      <c r="K3674" s="198"/>
    </row>
    <row r="3675" spans="3:11" ht="15" customHeight="1" x14ac:dyDescent="0.25">
      <c r="C3675" s="175"/>
      <c r="E3675" s="175"/>
      <c r="H3675" s="175"/>
      <c r="I3675" s="175"/>
      <c r="J3675" s="202"/>
      <c r="K3675" s="198"/>
    </row>
    <row r="3676" spans="3:11" ht="15" customHeight="1" x14ac:dyDescent="0.25">
      <c r="C3676" s="175"/>
      <c r="E3676" s="175"/>
      <c r="H3676" s="175"/>
      <c r="I3676" s="175"/>
      <c r="J3676" s="202"/>
      <c r="K3676" s="198"/>
    </row>
    <row r="3677" spans="3:11" ht="15" customHeight="1" x14ac:dyDescent="0.25">
      <c r="C3677" s="175"/>
      <c r="E3677" s="175"/>
      <c r="H3677" s="175"/>
      <c r="I3677" s="175"/>
      <c r="J3677" s="202"/>
      <c r="K3677" s="198"/>
    </row>
    <row r="3678" spans="3:11" ht="15" customHeight="1" x14ac:dyDescent="0.25">
      <c r="C3678" s="175"/>
      <c r="E3678" s="175"/>
      <c r="H3678" s="175"/>
      <c r="I3678" s="175"/>
      <c r="J3678" s="202"/>
      <c r="K3678" s="198"/>
    </row>
    <row r="3679" spans="3:11" ht="15" customHeight="1" x14ac:dyDescent="0.25">
      <c r="C3679" s="175"/>
      <c r="E3679" s="175"/>
      <c r="H3679" s="175"/>
      <c r="I3679" s="175"/>
      <c r="J3679" s="202"/>
      <c r="K3679" s="198"/>
    </row>
    <row r="3680" spans="3:11" ht="15" customHeight="1" x14ac:dyDescent="0.25">
      <c r="C3680" s="175"/>
      <c r="E3680" s="175"/>
      <c r="H3680" s="175"/>
      <c r="I3680" s="175"/>
      <c r="J3680" s="202"/>
      <c r="K3680" s="198"/>
    </row>
    <row r="3681" spans="3:11" ht="15" customHeight="1" x14ac:dyDescent="0.25">
      <c r="C3681" s="175"/>
      <c r="E3681" s="175"/>
      <c r="H3681" s="175"/>
      <c r="I3681" s="175"/>
      <c r="J3681" s="202"/>
      <c r="K3681" s="198"/>
    </row>
    <row r="3682" spans="3:11" ht="15" customHeight="1" x14ac:dyDescent="0.25">
      <c r="C3682" s="175"/>
      <c r="E3682" s="175"/>
      <c r="H3682" s="175"/>
      <c r="I3682" s="175"/>
      <c r="J3682" s="202"/>
      <c r="K3682" s="198"/>
    </row>
    <row r="3683" spans="3:11" ht="15" customHeight="1" x14ac:dyDescent="0.25">
      <c r="C3683" s="175"/>
      <c r="E3683" s="175"/>
      <c r="H3683" s="175"/>
      <c r="I3683" s="175"/>
      <c r="J3683" s="202"/>
      <c r="K3683" s="198"/>
    </row>
    <row r="3684" spans="3:11" ht="15" customHeight="1" x14ac:dyDescent="0.25">
      <c r="C3684" s="175"/>
      <c r="E3684" s="175"/>
      <c r="H3684" s="175"/>
      <c r="I3684" s="175"/>
      <c r="J3684" s="202"/>
      <c r="K3684" s="198"/>
    </row>
    <row r="3685" spans="3:11" ht="15" customHeight="1" x14ac:dyDescent="0.25">
      <c r="C3685" s="175"/>
      <c r="E3685" s="175"/>
      <c r="H3685" s="175"/>
      <c r="I3685" s="175"/>
      <c r="J3685" s="202"/>
      <c r="K3685" s="198"/>
    </row>
    <row r="3686" spans="3:11" ht="15" customHeight="1" x14ac:dyDescent="0.25">
      <c r="C3686" s="175"/>
      <c r="E3686" s="175"/>
      <c r="H3686" s="175"/>
      <c r="I3686" s="175"/>
      <c r="J3686" s="202"/>
      <c r="K3686" s="198"/>
    </row>
    <row r="3687" spans="3:11" ht="15" customHeight="1" x14ac:dyDescent="0.25">
      <c r="C3687" s="175"/>
      <c r="E3687" s="175"/>
      <c r="H3687" s="175"/>
      <c r="I3687" s="175"/>
      <c r="J3687" s="202"/>
      <c r="K3687" s="198"/>
    </row>
    <row r="3688" spans="3:11" ht="15" customHeight="1" x14ac:dyDescent="0.25">
      <c r="C3688" s="175"/>
      <c r="E3688" s="175"/>
      <c r="H3688" s="175"/>
      <c r="I3688" s="175"/>
      <c r="J3688" s="202"/>
      <c r="K3688" s="198"/>
    </row>
    <row r="3689" spans="3:11" ht="15" customHeight="1" x14ac:dyDescent="0.25">
      <c r="C3689" s="175"/>
      <c r="E3689" s="175"/>
      <c r="H3689" s="175"/>
      <c r="I3689" s="175"/>
      <c r="J3689" s="202"/>
      <c r="K3689" s="198"/>
    </row>
    <row r="3690" spans="3:11" ht="15" customHeight="1" x14ac:dyDescent="0.25">
      <c r="C3690" s="175"/>
      <c r="E3690" s="175"/>
      <c r="H3690" s="175"/>
      <c r="I3690" s="175"/>
      <c r="J3690" s="202"/>
      <c r="K3690" s="198"/>
    </row>
    <row r="3691" spans="3:11" ht="15" customHeight="1" x14ac:dyDescent="0.25">
      <c r="C3691" s="175"/>
      <c r="E3691" s="175"/>
      <c r="H3691" s="175"/>
      <c r="I3691" s="175"/>
      <c r="J3691" s="202"/>
      <c r="K3691" s="198"/>
    </row>
    <row r="3692" spans="3:11" ht="15" customHeight="1" x14ac:dyDescent="0.25">
      <c r="C3692" s="175"/>
      <c r="E3692" s="175"/>
      <c r="H3692" s="175"/>
      <c r="I3692" s="175"/>
      <c r="J3692" s="202"/>
      <c r="K3692" s="198"/>
    </row>
    <row r="3693" spans="3:11" ht="15" customHeight="1" x14ac:dyDescent="0.25">
      <c r="C3693" s="175"/>
      <c r="E3693" s="175"/>
      <c r="H3693" s="175"/>
      <c r="I3693" s="175"/>
      <c r="J3693" s="202"/>
      <c r="K3693" s="198"/>
    </row>
    <row r="3694" spans="3:11" ht="15" customHeight="1" x14ac:dyDescent="0.25">
      <c r="C3694" s="175"/>
      <c r="E3694" s="175"/>
      <c r="H3694" s="175"/>
      <c r="I3694" s="175"/>
      <c r="J3694" s="202"/>
      <c r="K3694" s="198"/>
    </row>
    <row r="3695" spans="3:11" ht="15" customHeight="1" x14ac:dyDescent="0.25">
      <c r="C3695" s="175"/>
      <c r="E3695" s="175"/>
      <c r="H3695" s="175"/>
      <c r="I3695" s="175"/>
      <c r="J3695" s="202"/>
      <c r="K3695" s="198"/>
    </row>
    <row r="3696" spans="3:11" ht="15" customHeight="1" x14ac:dyDescent="0.25">
      <c r="C3696" s="175"/>
      <c r="E3696" s="175"/>
      <c r="H3696" s="175"/>
      <c r="I3696" s="175"/>
      <c r="J3696" s="202"/>
      <c r="K3696" s="198"/>
    </row>
    <row r="3697" spans="3:11" ht="15" customHeight="1" x14ac:dyDescent="0.25">
      <c r="C3697" s="175"/>
      <c r="E3697" s="175"/>
      <c r="H3697" s="175"/>
      <c r="I3697" s="175"/>
      <c r="J3697" s="202"/>
      <c r="K3697" s="198"/>
    </row>
    <row r="3698" spans="3:11" ht="15" customHeight="1" x14ac:dyDescent="0.25">
      <c r="C3698" s="175"/>
      <c r="E3698" s="175"/>
      <c r="H3698" s="175"/>
      <c r="I3698" s="175"/>
      <c r="J3698" s="202"/>
      <c r="K3698" s="198"/>
    </row>
    <row r="3699" spans="3:11" ht="15" customHeight="1" x14ac:dyDescent="0.25">
      <c r="C3699" s="175"/>
      <c r="E3699" s="175"/>
      <c r="H3699" s="175"/>
      <c r="I3699" s="175"/>
      <c r="J3699" s="202"/>
      <c r="K3699" s="198"/>
    </row>
    <row r="3700" spans="3:11" ht="15" customHeight="1" x14ac:dyDescent="0.25">
      <c r="C3700" s="175"/>
      <c r="E3700" s="175"/>
      <c r="H3700" s="175"/>
      <c r="I3700" s="175"/>
      <c r="J3700" s="202"/>
      <c r="K3700" s="198"/>
    </row>
    <row r="3701" spans="3:11" ht="15" customHeight="1" x14ac:dyDescent="0.25">
      <c r="C3701" s="175"/>
      <c r="E3701" s="175"/>
      <c r="H3701" s="175"/>
      <c r="I3701" s="175"/>
      <c r="J3701" s="202"/>
      <c r="K3701" s="198"/>
    </row>
    <row r="3702" spans="3:11" ht="15" customHeight="1" x14ac:dyDescent="0.25">
      <c r="C3702" s="175"/>
      <c r="E3702" s="175"/>
      <c r="H3702" s="175"/>
      <c r="I3702" s="175"/>
      <c r="J3702" s="202"/>
      <c r="K3702" s="198"/>
    </row>
    <row r="3703" spans="3:11" ht="15" customHeight="1" x14ac:dyDescent="0.25">
      <c r="C3703" s="175"/>
      <c r="E3703" s="175"/>
      <c r="H3703" s="175"/>
      <c r="I3703" s="175"/>
      <c r="J3703" s="202"/>
      <c r="K3703" s="198"/>
    </row>
    <row r="3704" spans="3:11" ht="15" customHeight="1" x14ac:dyDescent="0.25">
      <c r="C3704" s="175"/>
      <c r="E3704" s="175"/>
      <c r="H3704" s="175"/>
      <c r="I3704" s="175"/>
      <c r="J3704" s="202"/>
      <c r="K3704" s="198"/>
    </row>
    <row r="3705" spans="3:11" ht="15" customHeight="1" x14ac:dyDescent="0.25">
      <c r="C3705" s="175"/>
      <c r="E3705" s="175"/>
      <c r="H3705" s="175"/>
      <c r="I3705" s="175"/>
      <c r="J3705" s="202"/>
      <c r="K3705" s="198"/>
    </row>
    <row r="3706" spans="3:11" ht="15" customHeight="1" x14ac:dyDescent="0.25">
      <c r="C3706" s="175"/>
      <c r="E3706" s="175"/>
      <c r="H3706" s="175"/>
      <c r="I3706" s="175"/>
      <c r="J3706" s="202"/>
      <c r="K3706" s="198"/>
    </row>
    <row r="3707" spans="3:11" ht="15" customHeight="1" x14ac:dyDescent="0.25">
      <c r="C3707" s="175"/>
      <c r="E3707" s="175"/>
      <c r="H3707" s="175"/>
      <c r="I3707" s="175"/>
      <c r="J3707" s="202"/>
      <c r="K3707" s="198"/>
    </row>
    <row r="3708" spans="3:11" ht="15" customHeight="1" x14ac:dyDescent="0.25">
      <c r="C3708" s="175"/>
      <c r="E3708" s="175"/>
      <c r="H3708" s="175"/>
      <c r="I3708" s="175"/>
      <c r="J3708" s="202"/>
      <c r="K3708" s="198"/>
    </row>
    <row r="3709" spans="3:11" ht="15" customHeight="1" x14ac:dyDescent="0.25">
      <c r="C3709" s="175"/>
      <c r="E3709" s="175"/>
      <c r="H3709" s="175"/>
      <c r="I3709" s="175"/>
      <c r="J3709" s="202"/>
      <c r="K3709" s="198"/>
    </row>
    <row r="3710" spans="3:11" ht="15" customHeight="1" x14ac:dyDescent="0.25">
      <c r="C3710" s="175"/>
      <c r="E3710" s="175"/>
      <c r="H3710" s="175"/>
      <c r="I3710" s="175"/>
      <c r="J3710" s="202"/>
      <c r="K3710" s="198"/>
    </row>
    <row r="3711" spans="3:11" ht="15" customHeight="1" x14ac:dyDescent="0.25">
      <c r="C3711" s="175"/>
      <c r="E3711" s="175"/>
      <c r="H3711" s="175"/>
      <c r="I3711" s="175"/>
      <c r="J3711" s="202"/>
      <c r="K3711" s="198"/>
    </row>
    <row r="3712" spans="3:11" ht="15" customHeight="1" x14ac:dyDescent="0.25">
      <c r="C3712" s="175"/>
      <c r="E3712" s="175"/>
      <c r="H3712" s="175"/>
      <c r="I3712" s="175"/>
      <c r="J3712" s="202"/>
      <c r="K3712" s="198"/>
    </row>
    <row r="3713" spans="3:11" ht="15" customHeight="1" x14ac:dyDescent="0.25">
      <c r="C3713" s="175"/>
      <c r="E3713" s="175"/>
      <c r="H3713" s="175"/>
      <c r="I3713" s="175"/>
      <c r="J3713" s="202"/>
      <c r="K3713" s="198"/>
    </row>
    <row r="3714" spans="3:11" ht="15" customHeight="1" x14ac:dyDescent="0.25">
      <c r="C3714" s="175"/>
      <c r="E3714" s="175"/>
      <c r="H3714" s="175"/>
      <c r="I3714" s="175"/>
      <c r="J3714" s="202"/>
      <c r="K3714" s="198"/>
    </row>
    <row r="3715" spans="3:11" ht="15" customHeight="1" x14ac:dyDescent="0.25">
      <c r="C3715" s="175"/>
      <c r="E3715" s="175"/>
      <c r="H3715" s="175"/>
      <c r="I3715" s="175"/>
      <c r="J3715" s="202"/>
      <c r="K3715" s="198"/>
    </row>
    <row r="3716" spans="3:11" ht="15" customHeight="1" x14ac:dyDescent="0.25">
      <c r="C3716" s="175"/>
      <c r="E3716" s="175"/>
      <c r="H3716" s="175"/>
      <c r="I3716" s="175"/>
      <c r="J3716" s="202"/>
      <c r="K3716" s="198"/>
    </row>
    <row r="3717" spans="3:11" ht="15" customHeight="1" x14ac:dyDescent="0.25">
      <c r="C3717" s="175"/>
      <c r="E3717" s="175"/>
      <c r="H3717" s="175"/>
      <c r="I3717" s="175"/>
      <c r="J3717" s="202"/>
      <c r="K3717" s="198"/>
    </row>
    <row r="3718" spans="3:11" ht="15" customHeight="1" x14ac:dyDescent="0.25">
      <c r="C3718" s="175"/>
      <c r="E3718" s="175"/>
      <c r="H3718" s="175"/>
      <c r="I3718" s="175"/>
      <c r="J3718" s="202"/>
      <c r="K3718" s="198"/>
    </row>
    <row r="3719" spans="3:11" ht="15" customHeight="1" x14ac:dyDescent="0.25">
      <c r="C3719" s="175"/>
      <c r="E3719" s="175"/>
      <c r="H3719" s="175"/>
      <c r="I3719" s="175"/>
      <c r="J3719" s="202"/>
      <c r="K3719" s="198"/>
    </row>
    <row r="3720" spans="3:11" ht="15" customHeight="1" x14ac:dyDescent="0.25">
      <c r="C3720" s="175"/>
      <c r="E3720" s="175"/>
      <c r="H3720" s="175"/>
      <c r="I3720" s="175"/>
      <c r="J3720" s="202"/>
      <c r="K3720" s="198"/>
    </row>
    <row r="3721" spans="3:11" ht="15" customHeight="1" x14ac:dyDescent="0.25">
      <c r="C3721" s="175"/>
      <c r="E3721" s="175"/>
      <c r="H3721" s="175"/>
      <c r="I3721" s="175"/>
      <c r="J3721" s="202"/>
      <c r="K3721" s="198"/>
    </row>
    <row r="3722" spans="3:11" ht="15" customHeight="1" x14ac:dyDescent="0.25">
      <c r="C3722" s="175"/>
      <c r="E3722" s="175"/>
      <c r="H3722" s="175"/>
      <c r="I3722" s="175"/>
      <c r="J3722" s="202"/>
      <c r="K3722" s="198"/>
    </row>
    <row r="3723" spans="3:11" ht="15" customHeight="1" x14ac:dyDescent="0.25">
      <c r="C3723" s="175"/>
      <c r="E3723" s="175"/>
      <c r="H3723" s="175"/>
      <c r="I3723" s="175"/>
      <c r="J3723" s="202"/>
      <c r="K3723" s="198"/>
    </row>
    <row r="3724" spans="3:11" ht="15" customHeight="1" x14ac:dyDescent="0.25">
      <c r="C3724" s="175"/>
      <c r="E3724" s="175"/>
      <c r="H3724" s="175"/>
      <c r="I3724" s="175"/>
      <c r="J3724" s="202"/>
      <c r="K3724" s="198"/>
    </row>
    <row r="3725" spans="3:11" ht="15" customHeight="1" x14ac:dyDescent="0.25">
      <c r="C3725" s="175"/>
      <c r="E3725" s="175"/>
      <c r="H3725" s="175"/>
      <c r="I3725" s="175"/>
      <c r="J3725" s="202"/>
      <c r="K3725" s="198"/>
    </row>
    <row r="3726" spans="3:11" ht="15" customHeight="1" x14ac:dyDescent="0.25">
      <c r="C3726" s="175"/>
      <c r="E3726" s="175"/>
      <c r="H3726" s="175"/>
      <c r="I3726" s="175"/>
      <c r="J3726" s="202"/>
      <c r="K3726" s="198"/>
    </row>
    <row r="3727" spans="3:11" ht="15" customHeight="1" x14ac:dyDescent="0.25">
      <c r="C3727" s="175"/>
      <c r="E3727" s="175"/>
      <c r="H3727" s="175"/>
      <c r="I3727" s="175"/>
      <c r="J3727" s="202"/>
      <c r="K3727" s="198"/>
    </row>
    <row r="3728" spans="3:11" ht="15" customHeight="1" x14ac:dyDescent="0.25">
      <c r="C3728" s="175"/>
      <c r="E3728" s="175"/>
      <c r="H3728" s="175"/>
      <c r="I3728" s="175"/>
      <c r="J3728" s="202"/>
      <c r="K3728" s="198"/>
    </row>
    <row r="3729" spans="3:11" ht="15" customHeight="1" x14ac:dyDescent="0.25">
      <c r="C3729" s="175"/>
      <c r="E3729" s="175"/>
      <c r="H3729" s="175"/>
      <c r="I3729" s="175"/>
      <c r="J3729" s="202"/>
      <c r="K3729" s="198"/>
    </row>
    <row r="3730" spans="3:11" ht="15" customHeight="1" x14ac:dyDescent="0.25">
      <c r="C3730" s="175"/>
      <c r="E3730" s="175"/>
      <c r="H3730" s="175"/>
      <c r="I3730" s="175"/>
      <c r="J3730" s="202"/>
      <c r="K3730" s="198"/>
    </row>
    <row r="3731" spans="3:11" ht="15" customHeight="1" x14ac:dyDescent="0.25">
      <c r="C3731" s="175"/>
      <c r="E3731" s="175"/>
      <c r="H3731" s="175"/>
      <c r="I3731" s="175"/>
      <c r="J3731" s="202"/>
      <c r="K3731" s="198"/>
    </row>
    <row r="3732" spans="3:11" ht="15" customHeight="1" x14ac:dyDescent="0.25">
      <c r="C3732" s="175"/>
      <c r="E3732" s="175"/>
      <c r="H3732" s="175"/>
      <c r="I3732" s="175"/>
      <c r="J3732" s="202"/>
      <c r="K3732" s="198"/>
    </row>
    <row r="3733" spans="3:11" ht="15" customHeight="1" x14ac:dyDescent="0.25">
      <c r="C3733" s="175"/>
      <c r="E3733" s="175"/>
      <c r="H3733" s="175"/>
      <c r="I3733" s="175"/>
      <c r="J3733" s="202"/>
      <c r="K3733" s="198"/>
    </row>
    <row r="3734" spans="3:11" ht="15" customHeight="1" x14ac:dyDescent="0.25">
      <c r="C3734" s="175"/>
      <c r="E3734" s="175"/>
      <c r="H3734" s="175"/>
      <c r="I3734" s="175"/>
      <c r="J3734" s="202"/>
      <c r="K3734" s="198"/>
    </row>
    <row r="3735" spans="3:11" ht="15" customHeight="1" x14ac:dyDescent="0.25">
      <c r="C3735" s="175"/>
      <c r="E3735" s="175"/>
      <c r="H3735" s="175"/>
      <c r="I3735" s="175"/>
      <c r="J3735" s="202"/>
      <c r="K3735" s="198"/>
    </row>
    <row r="3736" spans="3:11" ht="15" customHeight="1" x14ac:dyDescent="0.25">
      <c r="C3736" s="175"/>
      <c r="E3736" s="175"/>
      <c r="H3736" s="175"/>
      <c r="I3736" s="175"/>
      <c r="J3736" s="202"/>
      <c r="K3736" s="198"/>
    </row>
    <row r="3737" spans="3:11" ht="15" customHeight="1" x14ac:dyDescent="0.25">
      <c r="C3737" s="175"/>
      <c r="E3737" s="175"/>
      <c r="H3737" s="175"/>
      <c r="I3737" s="175"/>
      <c r="J3737" s="202"/>
      <c r="K3737" s="198"/>
    </row>
    <row r="3738" spans="3:11" ht="15" customHeight="1" x14ac:dyDescent="0.25">
      <c r="C3738" s="175"/>
      <c r="E3738" s="175"/>
      <c r="H3738" s="175"/>
      <c r="I3738" s="175"/>
      <c r="J3738" s="202"/>
      <c r="K3738" s="198"/>
    </row>
    <row r="3739" spans="3:11" ht="15" customHeight="1" x14ac:dyDescent="0.25">
      <c r="C3739" s="175"/>
      <c r="E3739" s="175"/>
      <c r="H3739" s="175"/>
      <c r="I3739" s="175"/>
      <c r="J3739" s="202"/>
      <c r="K3739" s="198"/>
    </row>
    <row r="3740" spans="3:11" ht="15" customHeight="1" x14ac:dyDescent="0.25">
      <c r="C3740" s="175"/>
      <c r="E3740" s="175"/>
      <c r="H3740" s="175"/>
      <c r="I3740" s="175"/>
      <c r="J3740" s="202"/>
      <c r="K3740" s="198"/>
    </row>
    <row r="3741" spans="3:11" ht="15" customHeight="1" x14ac:dyDescent="0.25">
      <c r="C3741" s="175"/>
      <c r="E3741" s="175"/>
      <c r="H3741" s="175"/>
      <c r="I3741" s="175"/>
      <c r="J3741" s="202"/>
      <c r="K3741" s="198"/>
    </row>
    <row r="3742" spans="3:11" ht="15" customHeight="1" x14ac:dyDescent="0.25">
      <c r="C3742" s="175"/>
      <c r="E3742" s="175"/>
      <c r="H3742" s="175"/>
      <c r="I3742" s="175"/>
      <c r="J3742" s="202"/>
      <c r="K3742" s="198"/>
    </row>
    <row r="3743" spans="3:11" ht="15" customHeight="1" x14ac:dyDescent="0.25">
      <c r="C3743" s="175"/>
      <c r="E3743" s="175"/>
      <c r="H3743" s="175"/>
      <c r="I3743" s="175"/>
      <c r="J3743" s="202"/>
      <c r="K3743" s="198"/>
    </row>
    <row r="3744" spans="3:11" ht="15" customHeight="1" x14ac:dyDescent="0.25">
      <c r="C3744" s="175"/>
      <c r="E3744" s="175"/>
      <c r="H3744" s="175"/>
      <c r="I3744" s="175"/>
      <c r="J3744" s="202"/>
      <c r="K3744" s="198"/>
    </row>
    <row r="3745" spans="3:11" ht="15" customHeight="1" x14ac:dyDescent="0.25">
      <c r="C3745" s="175"/>
      <c r="E3745" s="175"/>
      <c r="H3745" s="175"/>
      <c r="I3745" s="175"/>
      <c r="J3745" s="202"/>
      <c r="K3745" s="198"/>
    </row>
    <row r="3746" spans="3:11" ht="15" customHeight="1" x14ac:dyDescent="0.25">
      <c r="C3746" s="175"/>
      <c r="E3746" s="175"/>
      <c r="H3746" s="175"/>
      <c r="I3746" s="175"/>
      <c r="J3746" s="202"/>
      <c r="K3746" s="198"/>
    </row>
    <row r="3747" spans="3:11" ht="15" customHeight="1" x14ac:dyDescent="0.25">
      <c r="C3747" s="175"/>
      <c r="E3747" s="175"/>
      <c r="H3747" s="175"/>
      <c r="I3747" s="175"/>
      <c r="J3747" s="202"/>
      <c r="K3747" s="198"/>
    </row>
    <row r="3748" spans="3:11" ht="15" customHeight="1" x14ac:dyDescent="0.25">
      <c r="C3748" s="175"/>
      <c r="E3748" s="175"/>
      <c r="H3748" s="175"/>
      <c r="I3748" s="175"/>
      <c r="J3748" s="202"/>
      <c r="K3748" s="198"/>
    </row>
    <row r="3749" spans="3:11" ht="15" customHeight="1" x14ac:dyDescent="0.25">
      <c r="C3749" s="175"/>
      <c r="E3749" s="175"/>
      <c r="H3749" s="175"/>
      <c r="I3749" s="175"/>
      <c r="J3749" s="202"/>
      <c r="K3749" s="198"/>
    </row>
    <row r="3750" spans="3:11" ht="15" customHeight="1" x14ac:dyDescent="0.25">
      <c r="C3750" s="175"/>
      <c r="E3750" s="175"/>
      <c r="H3750" s="175"/>
      <c r="I3750" s="175"/>
      <c r="J3750" s="202"/>
      <c r="K3750" s="198"/>
    </row>
    <row r="3751" spans="3:11" ht="15" customHeight="1" x14ac:dyDescent="0.25">
      <c r="C3751" s="175"/>
      <c r="E3751" s="175"/>
      <c r="H3751" s="175"/>
      <c r="I3751" s="175"/>
      <c r="J3751" s="202"/>
      <c r="K3751" s="198"/>
    </row>
    <row r="3752" spans="3:11" ht="15" customHeight="1" x14ac:dyDescent="0.25">
      <c r="C3752" s="175"/>
      <c r="E3752" s="175"/>
      <c r="H3752" s="175"/>
      <c r="I3752" s="175"/>
      <c r="J3752" s="202"/>
      <c r="K3752" s="198"/>
    </row>
    <row r="3753" spans="3:11" ht="15" customHeight="1" x14ac:dyDescent="0.25">
      <c r="C3753" s="175"/>
      <c r="E3753" s="175"/>
      <c r="H3753" s="175"/>
      <c r="I3753" s="175"/>
      <c r="J3753" s="202"/>
      <c r="K3753" s="198"/>
    </row>
    <row r="3754" spans="3:11" ht="15" customHeight="1" x14ac:dyDescent="0.25">
      <c r="C3754" s="175"/>
      <c r="E3754" s="175"/>
      <c r="H3754" s="175"/>
      <c r="I3754" s="175"/>
      <c r="J3754" s="202"/>
      <c r="K3754" s="198"/>
    </row>
    <row r="3755" spans="3:11" ht="15" customHeight="1" x14ac:dyDescent="0.25">
      <c r="C3755" s="175"/>
      <c r="E3755" s="175"/>
      <c r="H3755" s="175"/>
      <c r="I3755" s="175"/>
      <c r="J3755" s="202"/>
      <c r="K3755" s="198"/>
    </row>
    <row r="3756" spans="3:11" ht="15" customHeight="1" x14ac:dyDescent="0.25">
      <c r="C3756" s="175"/>
      <c r="E3756" s="175"/>
      <c r="H3756" s="175"/>
      <c r="I3756" s="175"/>
      <c r="J3756" s="202"/>
      <c r="K3756" s="198"/>
    </row>
    <row r="3757" spans="3:11" ht="15" customHeight="1" x14ac:dyDescent="0.25">
      <c r="C3757" s="175"/>
      <c r="E3757" s="175"/>
      <c r="H3757" s="175"/>
      <c r="I3757" s="175"/>
      <c r="J3757" s="202"/>
      <c r="K3757" s="198"/>
    </row>
    <row r="3758" spans="3:11" ht="15" customHeight="1" x14ac:dyDescent="0.25">
      <c r="C3758" s="175"/>
      <c r="E3758" s="175"/>
      <c r="H3758" s="175"/>
      <c r="I3758" s="175"/>
      <c r="J3758" s="202"/>
      <c r="K3758" s="198"/>
    </row>
    <row r="3759" spans="3:11" ht="15" customHeight="1" x14ac:dyDescent="0.25">
      <c r="C3759" s="175"/>
      <c r="E3759" s="175"/>
      <c r="H3759" s="175"/>
      <c r="I3759" s="175"/>
      <c r="J3759" s="202"/>
      <c r="K3759" s="198"/>
    </row>
    <row r="3760" spans="3:11" ht="15" customHeight="1" x14ac:dyDescent="0.25">
      <c r="C3760" s="175"/>
      <c r="E3760" s="175"/>
      <c r="H3760" s="175"/>
      <c r="I3760" s="175"/>
      <c r="J3760" s="202"/>
      <c r="K3760" s="198"/>
    </row>
    <row r="3761" spans="3:11" ht="15" customHeight="1" x14ac:dyDescent="0.25">
      <c r="C3761" s="175"/>
      <c r="E3761" s="175"/>
      <c r="H3761" s="175"/>
      <c r="I3761" s="175"/>
      <c r="J3761" s="202"/>
      <c r="K3761" s="198"/>
    </row>
    <row r="3762" spans="3:11" ht="15" customHeight="1" x14ac:dyDescent="0.25">
      <c r="C3762" s="175"/>
      <c r="E3762" s="175"/>
      <c r="H3762" s="175"/>
      <c r="I3762" s="175"/>
      <c r="J3762" s="202"/>
      <c r="K3762" s="198"/>
    </row>
    <row r="3763" spans="3:11" ht="15" customHeight="1" x14ac:dyDescent="0.25">
      <c r="C3763" s="175"/>
      <c r="E3763" s="175"/>
      <c r="H3763" s="175"/>
      <c r="I3763" s="175"/>
      <c r="J3763" s="202"/>
      <c r="K3763" s="198"/>
    </row>
    <row r="3764" spans="3:11" ht="15" customHeight="1" x14ac:dyDescent="0.25">
      <c r="C3764" s="175"/>
      <c r="E3764" s="175"/>
      <c r="H3764" s="175"/>
      <c r="I3764" s="175"/>
      <c r="J3764" s="202"/>
      <c r="K3764" s="198"/>
    </row>
    <row r="3765" spans="3:11" ht="15" customHeight="1" x14ac:dyDescent="0.25">
      <c r="C3765" s="175"/>
      <c r="E3765" s="175"/>
      <c r="H3765" s="175"/>
      <c r="I3765" s="175"/>
      <c r="J3765" s="202"/>
      <c r="K3765" s="198"/>
    </row>
    <row r="3766" spans="3:11" ht="15" customHeight="1" x14ac:dyDescent="0.25">
      <c r="C3766" s="175"/>
      <c r="E3766" s="175"/>
      <c r="H3766" s="175"/>
      <c r="I3766" s="175"/>
      <c r="J3766" s="202"/>
      <c r="K3766" s="198"/>
    </row>
    <row r="3767" spans="3:11" ht="15" customHeight="1" x14ac:dyDescent="0.25">
      <c r="C3767" s="175"/>
      <c r="E3767" s="175"/>
      <c r="H3767" s="175"/>
      <c r="I3767" s="175"/>
      <c r="J3767" s="202"/>
      <c r="K3767" s="198"/>
    </row>
    <row r="3768" spans="3:11" ht="15" customHeight="1" x14ac:dyDescent="0.25">
      <c r="C3768" s="175"/>
      <c r="E3768" s="175"/>
      <c r="H3768" s="175"/>
      <c r="I3768" s="175"/>
      <c r="J3768" s="202"/>
      <c r="K3768" s="198"/>
    </row>
    <row r="3769" spans="3:11" ht="15" customHeight="1" x14ac:dyDescent="0.25">
      <c r="C3769" s="175"/>
      <c r="E3769" s="175"/>
      <c r="H3769" s="175"/>
      <c r="I3769" s="175"/>
      <c r="J3769" s="202"/>
      <c r="K3769" s="198"/>
    </row>
    <row r="3770" spans="3:11" ht="15" customHeight="1" x14ac:dyDescent="0.25">
      <c r="C3770" s="175"/>
      <c r="E3770" s="175"/>
      <c r="H3770" s="175"/>
      <c r="I3770" s="175"/>
      <c r="J3770" s="202"/>
      <c r="K3770" s="198"/>
    </row>
    <row r="3771" spans="3:11" ht="15" customHeight="1" x14ac:dyDescent="0.25">
      <c r="C3771" s="175"/>
      <c r="E3771" s="175"/>
      <c r="H3771" s="175"/>
      <c r="I3771" s="175"/>
      <c r="J3771" s="202"/>
      <c r="K3771" s="198"/>
    </row>
    <row r="3772" spans="3:11" ht="15" customHeight="1" x14ac:dyDescent="0.25">
      <c r="C3772" s="175"/>
      <c r="E3772" s="175"/>
      <c r="H3772" s="175"/>
      <c r="I3772" s="175"/>
      <c r="J3772" s="202"/>
      <c r="K3772" s="198"/>
    </row>
    <row r="3773" spans="3:11" ht="15" customHeight="1" x14ac:dyDescent="0.25">
      <c r="C3773" s="175"/>
      <c r="E3773" s="175"/>
      <c r="H3773" s="175"/>
      <c r="I3773" s="175"/>
      <c r="J3773" s="202"/>
      <c r="K3773" s="198"/>
    </row>
    <row r="3774" spans="3:11" ht="15" customHeight="1" x14ac:dyDescent="0.25">
      <c r="C3774" s="175"/>
      <c r="E3774" s="175"/>
      <c r="H3774" s="175"/>
      <c r="I3774" s="175"/>
      <c r="J3774" s="202"/>
      <c r="K3774" s="198"/>
    </row>
    <row r="3775" spans="3:11" ht="15" customHeight="1" x14ac:dyDescent="0.25">
      <c r="C3775" s="175"/>
      <c r="E3775" s="175"/>
      <c r="H3775" s="175"/>
      <c r="I3775" s="175"/>
      <c r="J3775" s="202"/>
      <c r="K3775" s="198"/>
    </row>
    <row r="3776" spans="3:11" ht="15" customHeight="1" x14ac:dyDescent="0.25">
      <c r="C3776" s="175"/>
      <c r="E3776" s="175"/>
      <c r="H3776" s="175"/>
      <c r="I3776" s="175"/>
      <c r="J3776" s="202"/>
      <c r="K3776" s="198"/>
    </row>
    <row r="3777" spans="3:11" ht="15" customHeight="1" x14ac:dyDescent="0.25">
      <c r="C3777" s="175"/>
      <c r="E3777" s="175"/>
      <c r="H3777" s="175"/>
      <c r="I3777" s="175"/>
      <c r="J3777" s="202"/>
      <c r="K3777" s="198"/>
    </row>
    <row r="3778" spans="3:11" ht="15" customHeight="1" x14ac:dyDescent="0.25">
      <c r="C3778" s="175"/>
      <c r="E3778" s="175"/>
      <c r="H3778" s="175"/>
      <c r="I3778" s="175"/>
      <c r="J3778" s="202"/>
      <c r="K3778" s="198"/>
    </row>
    <row r="3779" spans="3:11" ht="15" customHeight="1" x14ac:dyDescent="0.25">
      <c r="C3779" s="175"/>
      <c r="E3779" s="175"/>
      <c r="H3779" s="175"/>
      <c r="I3779" s="175"/>
      <c r="J3779" s="202"/>
      <c r="K3779" s="198"/>
    </row>
    <row r="3780" spans="3:11" ht="15" customHeight="1" x14ac:dyDescent="0.25">
      <c r="C3780" s="175"/>
      <c r="E3780" s="175"/>
      <c r="H3780" s="175"/>
      <c r="I3780" s="175"/>
      <c r="J3780" s="202"/>
      <c r="K3780" s="198"/>
    </row>
    <row r="3781" spans="3:11" ht="15" customHeight="1" x14ac:dyDescent="0.25">
      <c r="C3781" s="175"/>
      <c r="E3781" s="175"/>
      <c r="H3781" s="175"/>
      <c r="I3781" s="175"/>
      <c r="J3781" s="202"/>
      <c r="K3781" s="198"/>
    </row>
    <row r="3782" spans="3:11" ht="15" customHeight="1" x14ac:dyDescent="0.25">
      <c r="C3782" s="175"/>
      <c r="E3782" s="175"/>
      <c r="H3782" s="175"/>
      <c r="I3782" s="175"/>
      <c r="J3782" s="202"/>
      <c r="K3782" s="198"/>
    </row>
    <row r="3783" spans="3:11" ht="15" customHeight="1" x14ac:dyDescent="0.25">
      <c r="C3783" s="175"/>
      <c r="E3783" s="175"/>
      <c r="H3783" s="175"/>
      <c r="I3783" s="175"/>
      <c r="J3783" s="202"/>
      <c r="K3783" s="198"/>
    </row>
    <row r="3784" spans="3:11" ht="15" customHeight="1" x14ac:dyDescent="0.25">
      <c r="C3784" s="175"/>
      <c r="E3784" s="175"/>
      <c r="H3784" s="175"/>
      <c r="I3784" s="175"/>
      <c r="J3784" s="202"/>
      <c r="K3784" s="198"/>
    </row>
    <row r="3785" spans="3:11" ht="15" customHeight="1" x14ac:dyDescent="0.25">
      <c r="C3785" s="175"/>
      <c r="E3785" s="175"/>
      <c r="H3785" s="175"/>
      <c r="I3785" s="175"/>
      <c r="J3785" s="202"/>
      <c r="K3785" s="198"/>
    </row>
    <row r="3786" spans="3:11" ht="15" customHeight="1" x14ac:dyDescent="0.25">
      <c r="C3786" s="175"/>
      <c r="E3786" s="175"/>
      <c r="H3786" s="175"/>
      <c r="I3786" s="175"/>
      <c r="J3786" s="202"/>
      <c r="K3786" s="198"/>
    </row>
    <row r="3787" spans="3:11" ht="15" customHeight="1" x14ac:dyDescent="0.25">
      <c r="C3787" s="175"/>
      <c r="E3787" s="175"/>
      <c r="H3787" s="175"/>
      <c r="I3787" s="175"/>
      <c r="J3787" s="202"/>
      <c r="K3787" s="198"/>
    </row>
    <row r="3788" spans="3:11" ht="15" customHeight="1" x14ac:dyDescent="0.25">
      <c r="C3788" s="175"/>
      <c r="E3788" s="175"/>
      <c r="H3788" s="175"/>
      <c r="I3788" s="175"/>
      <c r="J3788" s="202"/>
      <c r="K3788" s="198"/>
    </row>
    <row r="3789" spans="3:11" ht="15" customHeight="1" x14ac:dyDescent="0.25">
      <c r="C3789" s="175"/>
      <c r="E3789" s="175"/>
      <c r="H3789" s="175"/>
      <c r="I3789" s="175"/>
      <c r="J3789" s="202"/>
      <c r="K3789" s="198"/>
    </row>
    <row r="3790" spans="3:11" ht="15" customHeight="1" x14ac:dyDescent="0.25">
      <c r="C3790" s="175"/>
      <c r="E3790" s="175"/>
      <c r="H3790" s="175"/>
      <c r="I3790" s="175"/>
      <c r="J3790" s="202"/>
      <c r="K3790" s="198"/>
    </row>
    <row r="3791" spans="3:11" ht="15" customHeight="1" x14ac:dyDescent="0.25">
      <c r="C3791" s="175"/>
      <c r="E3791" s="175"/>
      <c r="H3791" s="175"/>
      <c r="I3791" s="175"/>
      <c r="J3791" s="202"/>
      <c r="K3791" s="198"/>
    </row>
    <row r="3792" spans="3:11" ht="15" customHeight="1" x14ac:dyDescent="0.25">
      <c r="C3792" s="175"/>
      <c r="E3792" s="175"/>
      <c r="H3792" s="175"/>
      <c r="I3792" s="175"/>
      <c r="J3792" s="202"/>
      <c r="K3792" s="198"/>
    </row>
    <row r="3793" spans="3:11" ht="15" customHeight="1" x14ac:dyDescent="0.25">
      <c r="C3793" s="175"/>
      <c r="E3793" s="175"/>
      <c r="H3793" s="175"/>
      <c r="I3793" s="175"/>
      <c r="J3793" s="202"/>
      <c r="K3793" s="198"/>
    </row>
    <row r="3794" spans="3:11" ht="15" customHeight="1" x14ac:dyDescent="0.25">
      <c r="C3794" s="175"/>
      <c r="E3794" s="175"/>
      <c r="H3794" s="175"/>
      <c r="I3794" s="175"/>
      <c r="J3794" s="202"/>
      <c r="K3794" s="198"/>
    </row>
    <row r="3795" spans="3:11" ht="15" customHeight="1" x14ac:dyDescent="0.25">
      <c r="C3795" s="175"/>
      <c r="E3795" s="175"/>
      <c r="H3795" s="175"/>
      <c r="I3795" s="175"/>
      <c r="J3795" s="202"/>
      <c r="K3795" s="198"/>
    </row>
    <row r="3796" spans="3:11" ht="15" customHeight="1" x14ac:dyDescent="0.25">
      <c r="C3796" s="175"/>
      <c r="E3796" s="175"/>
      <c r="H3796" s="175"/>
      <c r="I3796" s="175"/>
      <c r="J3796" s="202"/>
      <c r="K3796" s="198"/>
    </row>
    <row r="3797" spans="3:11" ht="15" customHeight="1" x14ac:dyDescent="0.25">
      <c r="C3797" s="175"/>
      <c r="E3797" s="175"/>
      <c r="H3797" s="175"/>
      <c r="I3797" s="175"/>
      <c r="J3797" s="202"/>
      <c r="K3797" s="198"/>
    </row>
    <row r="3798" spans="3:11" ht="15" customHeight="1" x14ac:dyDescent="0.25">
      <c r="C3798" s="175"/>
      <c r="E3798" s="175"/>
      <c r="H3798" s="175"/>
      <c r="I3798" s="175"/>
      <c r="J3798" s="202"/>
      <c r="K3798" s="198"/>
    </row>
    <row r="3799" spans="3:11" ht="15" customHeight="1" x14ac:dyDescent="0.25">
      <c r="C3799" s="175"/>
      <c r="E3799" s="175"/>
      <c r="H3799" s="175"/>
      <c r="I3799" s="175"/>
      <c r="J3799" s="202"/>
      <c r="K3799" s="198"/>
    </row>
    <row r="3800" spans="3:11" ht="15" customHeight="1" x14ac:dyDescent="0.25">
      <c r="C3800" s="175"/>
      <c r="E3800" s="175"/>
      <c r="H3800" s="175"/>
      <c r="I3800" s="175"/>
      <c r="J3800" s="202"/>
      <c r="K3800" s="198"/>
    </row>
    <row r="3801" spans="3:11" ht="15" customHeight="1" x14ac:dyDescent="0.25">
      <c r="C3801" s="175"/>
      <c r="E3801" s="175"/>
      <c r="H3801" s="175"/>
      <c r="I3801" s="175"/>
      <c r="J3801" s="202"/>
      <c r="K3801" s="198"/>
    </row>
    <row r="3802" spans="3:11" ht="15" customHeight="1" x14ac:dyDescent="0.25">
      <c r="C3802" s="175"/>
      <c r="E3802" s="175"/>
      <c r="H3802" s="175"/>
      <c r="I3802" s="175"/>
      <c r="J3802" s="202"/>
      <c r="K3802" s="198"/>
    </row>
    <row r="3803" spans="3:11" ht="15" customHeight="1" x14ac:dyDescent="0.25">
      <c r="C3803" s="175"/>
      <c r="E3803" s="175"/>
      <c r="H3803" s="175"/>
      <c r="I3803" s="175"/>
      <c r="J3803" s="202"/>
      <c r="K3803" s="198"/>
    </row>
    <row r="3804" spans="3:11" ht="15" customHeight="1" x14ac:dyDescent="0.25">
      <c r="C3804" s="175"/>
      <c r="E3804" s="175"/>
      <c r="H3804" s="175"/>
      <c r="I3804" s="175"/>
      <c r="J3804" s="202"/>
      <c r="K3804" s="198"/>
    </row>
    <row r="3805" spans="3:11" ht="15" customHeight="1" x14ac:dyDescent="0.25">
      <c r="C3805" s="175"/>
      <c r="E3805" s="175"/>
      <c r="H3805" s="175"/>
      <c r="I3805" s="175"/>
      <c r="J3805" s="202"/>
      <c r="K3805" s="198"/>
    </row>
    <row r="3806" spans="3:11" ht="15" customHeight="1" x14ac:dyDescent="0.25">
      <c r="C3806" s="175"/>
      <c r="E3806" s="175"/>
      <c r="H3806" s="175"/>
      <c r="I3806" s="175"/>
      <c r="J3806" s="202"/>
      <c r="K3806" s="198"/>
    </row>
    <row r="3807" spans="3:11" ht="15" customHeight="1" x14ac:dyDescent="0.25">
      <c r="C3807" s="175"/>
      <c r="E3807" s="175"/>
      <c r="H3807" s="175"/>
      <c r="I3807" s="175"/>
      <c r="J3807" s="202"/>
      <c r="K3807" s="198"/>
    </row>
    <row r="3808" spans="3:11" ht="15" customHeight="1" x14ac:dyDescent="0.25">
      <c r="C3808" s="175"/>
      <c r="E3808" s="175"/>
      <c r="H3808" s="175"/>
      <c r="I3808" s="175"/>
      <c r="J3808" s="202"/>
      <c r="K3808" s="198"/>
    </row>
    <row r="3809" spans="3:11" ht="15" customHeight="1" x14ac:dyDescent="0.25">
      <c r="C3809" s="175"/>
      <c r="E3809" s="175"/>
      <c r="H3809" s="175"/>
      <c r="I3809" s="175"/>
      <c r="J3809" s="202"/>
      <c r="K3809" s="198"/>
    </row>
    <row r="3810" spans="3:11" ht="15" customHeight="1" x14ac:dyDescent="0.25">
      <c r="C3810" s="175"/>
      <c r="E3810" s="175"/>
      <c r="H3810" s="175"/>
      <c r="I3810" s="175"/>
      <c r="J3810" s="202"/>
      <c r="K3810" s="198"/>
    </row>
    <row r="3811" spans="3:11" ht="15" customHeight="1" x14ac:dyDescent="0.25">
      <c r="C3811" s="175"/>
      <c r="E3811" s="175"/>
      <c r="H3811" s="175"/>
      <c r="I3811" s="175"/>
      <c r="J3811" s="202"/>
      <c r="K3811" s="198"/>
    </row>
    <row r="3812" spans="3:11" ht="15" customHeight="1" x14ac:dyDescent="0.25">
      <c r="C3812" s="175"/>
      <c r="E3812" s="175"/>
      <c r="H3812" s="175"/>
      <c r="I3812" s="175"/>
      <c r="J3812" s="202"/>
      <c r="K3812" s="198"/>
    </row>
    <row r="3813" spans="3:11" ht="15" customHeight="1" x14ac:dyDescent="0.25">
      <c r="C3813" s="175"/>
      <c r="E3813" s="175"/>
      <c r="H3813" s="175"/>
      <c r="I3813" s="175"/>
      <c r="J3813" s="202"/>
      <c r="K3813" s="198"/>
    </row>
    <row r="3814" spans="3:11" ht="15" customHeight="1" x14ac:dyDescent="0.25">
      <c r="C3814" s="175"/>
      <c r="E3814" s="175"/>
      <c r="H3814" s="175"/>
      <c r="I3814" s="175"/>
      <c r="J3814" s="202"/>
      <c r="K3814" s="198"/>
    </row>
    <row r="3815" spans="3:11" ht="15" customHeight="1" x14ac:dyDescent="0.25">
      <c r="C3815" s="175"/>
      <c r="E3815" s="175"/>
      <c r="H3815" s="175"/>
      <c r="I3815" s="175"/>
      <c r="J3815" s="202"/>
      <c r="K3815" s="198"/>
    </row>
    <row r="3816" spans="3:11" ht="15" customHeight="1" x14ac:dyDescent="0.25">
      <c r="C3816" s="175"/>
      <c r="E3816" s="175"/>
      <c r="H3816" s="175"/>
      <c r="I3816" s="175"/>
      <c r="J3816" s="202"/>
      <c r="K3816" s="198"/>
    </row>
    <row r="3817" spans="3:11" ht="15" customHeight="1" x14ac:dyDescent="0.25">
      <c r="C3817" s="175"/>
      <c r="E3817" s="175"/>
      <c r="H3817" s="175"/>
      <c r="I3817" s="175"/>
      <c r="J3817" s="202"/>
      <c r="K3817" s="198"/>
    </row>
    <row r="3818" spans="3:11" ht="15" customHeight="1" x14ac:dyDescent="0.25">
      <c r="C3818" s="175"/>
      <c r="E3818" s="175"/>
      <c r="H3818" s="175"/>
      <c r="I3818" s="175"/>
      <c r="J3818" s="202"/>
      <c r="K3818" s="198"/>
    </row>
    <row r="3819" spans="3:11" ht="15" customHeight="1" x14ac:dyDescent="0.25">
      <c r="C3819" s="175"/>
      <c r="E3819" s="175"/>
      <c r="H3819" s="175"/>
      <c r="I3819" s="175"/>
      <c r="J3819" s="202"/>
      <c r="K3819" s="198"/>
    </row>
    <row r="3820" spans="3:11" ht="15" customHeight="1" x14ac:dyDescent="0.25">
      <c r="C3820" s="175"/>
      <c r="E3820" s="175"/>
      <c r="H3820" s="175"/>
      <c r="I3820" s="175"/>
      <c r="J3820" s="202"/>
      <c r="K3820" s="198"/>
    </row>
    <row r="3821" spans="3:11" ht="15" customHeight="1" x14ac:dyDescent="0.25">
      <c r="C3821" s="175"/>
      <c r="E3821" s="175"/>
      <c r="H3821" s="175"/>
      <c r="I3821" s="175"/>
      <c r="J3821" s="202"/>
      <c r="K3821" s="198"/>
    </row>
    <row r="3822" spans="3:11" ht="15" customHeight="1" x14ac:dyDescent="0.25">
      <c r="C3822" s="175"/>
      <c r="E3822" s="175"/>
      <c r="H3822" s="175"/>
      <c r="I3822" s="175"/>
      <c r="J3822" s="202"/>
      <c r="K3822" s="198"/>
    </row>
    <row r="3823" spans="3:11" ht="15" customHeight="1" x14ac:dyDescent="0.25">
      <c r="C3823" s="175"/>
      <c r="E3823" s="175"/>
      <c r="H3823" s="175"/>
      <c r="I3823" s="175"/>
      <c r="J3823" s="202"/>
      <c r="K3823" s="198"/>
    </row>
    <row r="3824" spans="3:11" ht="15" customHeight="1" x14ac:dyDescent="0.25">
      <c r="C3824" s="175"/>
      <c r="E3824" s="175"/>
      <c r="H3824" s="175"/>
      <c r="I3824" s="175"/>
      <c r="J3824" s="202"/>
      <c r="K3824" s="198"/>
    </row>
    <row r="3825" spans="3:11" ht="15" customHeight="1" x14ac:dyDescent="0.25">
      <c r="C3825" s="175"/>
      <c r="E3825" s="175"/>
      <c r="H3825" s="175"/>
      <c r="I3825" s="175"/>
      <c r="J3825" s="202"/>
      <c r="K3825" s="198"/>
    </row>
    <row r="3826" spans="3:11" ht="15" customHeight="1" x14ac:dyDescent="0.25">
      <c r="C3826" s="175"/>
      <c r="E3826" s="175"/>
      <c r="H3826" s="175"/>
      <c r="I3826" s="175"/>
      <c r="J3826" s="202"/>
      <c r="K3826" s="198"/>
    </row>
    <row r="3827" spans="3:11" ht="15" customHeight="1" x14ac:dyDescent="0.25">
      <c r="C3827" s="175"/>
      <c r="E3827" s="175"/>
      <c r="H3827" s="175"/>
      <c r="I3827" s="175"/>
      <c r="J3827" s="202"/>
      <c r="K3827" s="198"/>
    </row>
    <row r="3828" spans="3:11" ht="15" customHeight="1" x14ac:dyDescent="0.25">
      <c r="C3828" s="175"/>
      <c r="E3828" s="175"/>
      <c r="H3828" s="175"/>
      <c r="I3828" s="175"/>
      <c r="J3828" s="202"/>
      <c r="K3828" s="198"/>
    </row>
    <row r="3829" spans="3:11" ht="15" customHeight="1" x14ac:dyDescent="0.25">
      <c r="C3829" s="175"/>
      <c r="E3829" s="175"/>
      <c r="H3829" s="175"/>
      <c r="I3829" s="175"/>
      <c r="J3829" s="202"/>
      <c r="K3829" s="198"/>
    </row>
    <row r="3830" spans="3:11" ht="15" customHeight="1" x14ac:dyDescent="0.25">
      <c r="C3830" s="175"/>
      <c r="E3830" s="175"/>
      <c r="H3830" s="175"/>
      <c r="I3830" s="175"/>
      <c r="J3830" s="202"/>
      <c r="K3830" s="198"/>
    </row>
    <row r="3831" spans="3:11" ht="15" customHeight="1" x14ac:dyDescent="0.25">
      <c r="C3831" s="175"/>
      <c r="E3831" s="175"/>
      <c r="H3831" s="175"/>
      <c r="I3831" s="175"/>
      <c r="J3831" s="202"/>
      <c r="K3831" s="198"/>
    </row>
    <row r="3832" spans="3:11" ht="15" customHeight="1" x14ac:dyDescent="0.25">
      <c r="C3832" s="175"/>
      <c r="E3832" s="175"/>
      <c r="H3832" s="175"/>
      <c r="I3832" s="175"/>
      <c r="J3832" s="202"/>
      <c r="K3832" s="198"/>
    </row>
    <row r="3833" spans="3:11" ht="15" customHeight="1" x14ac:dyDescent="0.25">
      <c r="C3833" s="175"/>
      <c r="E3833" s="175"/>
      <c r="H3833" s="175"/>
      <c r="I3833" s="175"/>
      <c r="J3833" s="202"/>
      <c r="K3833" s="198"/>
    </row>
    <row r="3834" spans="3:11" ht="15" customHeight="1" x14ac:dyDescent="0.25">
      <c r="C3834" s="175"/>
      <c r="E3834" s="175"/>
      <c r="H3834" s="175"/>
      <c r="I3834" s="175"/>
      <c r="J3834" s="202"/>
      <c r="K3834" s="198"/>
    </row>
    <row r="3835" spans="3:11" ht="15" customHeight="1" x14ac:dyDescent="0.25">
      <c r="C3835" s="175"/>
      <c r="E3835" s="175"/>
      <c r="H3835" s="175"/>
      <c r="I3835" s="175"/>
      <c r="J3835" s="202"/>
      <c r="K3835" s="198"/>
    </row>
    <row r="3836" spans="3:11" ht="15" customHeight="1" x14ac:dyDescent="0.25">
      <c r="C3836" s="175"/>
      <c r="E3836" s="175"/>
      <c r="H3836" s="175"/>
      <c r="I3836" s="175"/>
      <c r="J3836" s="202"/>
      <c r="K3836" s="198"/>
    </row>
    <row r="3837" spans="3:11" ht="15" customHeight="1" x14ac:dyDescent="0.25">
      <c r="C3837" s="175"/>
      <c r="E3837" s="175"/>
      <c r="H3837" s="175"/>
      <c r="I3837" s="175"/>
      <c r="J3837" s="202"/>
      <c r="K3837" s="198"/>
    </row>
    <row r="3838" spans="3:11" ht="15" customHeight="1" x14ac:dyDescent="0.25">
      <c r="C3838" s="175"/>
      <c r="E3838" s="175"/>
      <c r="H3838" s="175"/>
      <c r="I3838" s="175"/>
      <c r="J3838" s="202"/>
      <c r="K3838" s="198"/>
    </row>
    <row r="3839" spans="3:11" ht="15" customHeight="1" x14ac:dyDescent="0.25">
      <c r="C3839" s="175"/>
      <c r="E3839" s="175"/>
      <c r="H3839" s="175"/>
      <c r="I3839" s="175"/>
      <c r="J3839" s="202"/>
      <c r="K3839" s="198"/>
    </row>
    <row r="3840" spans="3:11" ht="15" customHeight="1" x14ac:dyDescent="0.25">
      <c r="C3840" s="175"/>
      <c r="E3840" s="175"/>
      <c r="H3840" s="175"/>
      <c r="I3840" s="175"/>
      <c r="J3840" s="202"/>
      <c r="K3840" s="198"/>
    </row>
    <row r="3841" spans="3:11" ht="15" customHeight="1" x14ac:dyDescent="0.25">
      <c r="C3841" s="175"/>
      <c r="E3841" s="175"/>
      <c r="H3841" s="175"/>
      <c r="I3841" s="175"/>
      <c r="J3841" s="202"/>
      <c r="K3841" s="198"/>
    </row>
    <row r="3842" spans="3:11" ht="15" customHeight="1" x14ac:dyDescent="0.25">
      <c r="C3842" s="175"/>
      <c r="E3842" s="175"/>
      <c r="H3842" s="175"/>
      <c r="I3842" s="175"/>
      <c r="J3842" s="202"/>
      <c r="K3842" s="198"/>
    </row>
    <row r="3843" spans="3:11" ht="15" customHeight="1" x14ac:dyDescent="0.25">
      <c r="C3843" s="175"/>
      <c r="E3843" s="175"/>
      <c r="H3843" s="175"/>
      <c r="I3843" s="175"/>
      <c r="J3843" s="202"/>
      <c r="K3843" s="198"/>
    </row>
    <row r="3844" spans="3:11" ht="15" customHeight="1" x14ac:dyDescent="0.25">
      <c r="C3844" s="175"/>
      <c r="E3844" s="175"/>
      <c r="H3844" s="175"/>
      <c r="I3844" s="175"/>
      <c r="J3844" s="202"/>
      <c r="K3844" s="198"/>
    </row>
    <row r="3845" spans="3:11" ht="15" customHeight="1" x14ac:dyDescent="0.25">
      <c r="C3845" s="175"/>
      <c r="E3845" s="175"/>
      <c r="H3845" s="175"/>
      <c r="I3845" s="175"/>
      <c r="J3845" s="202"/>
      <c r="K3845" s="198"/>
    </row>
    <row r="3846" spans="3:11" ht="15" customHeight="1" x14ac:dyDescent="0.25">
      <c r="C3846" s="175"/>
      <c r="E3846" s="175"/>
      <c r="H3846" s="175"/>
      <c r="I3846" s="175"/>
      <c r="J3846" s="202"/>
      <c r="K3846" s="198"/>
    </row>
    <row r="3847" spans="3:11" ht="15" customHeight="1" x14ac:dyDescent="0.25">
      <c r="C3847" s="175"/>
      <c r="E3847" s="175"/>
      <c r="H3847" s="175"/>
      <c r="I3847" s="175"/>
      <c r="J3847" s="202"/>
      <c r="K3847" s="198"/>
    </row>
    <row r="3848" spans="3:11" ht="15" customHeight="1" x14ac:dyDescent="0.25">
      <c r="C3848" s="175"/>
      <c r="E3848" s="175"/>
      <c r="H3848" s="175"/>
      <c r="I3848" s="175"/>
      <c r="J3848" s="202"/>
      <c r="K3848" s="198"/>
    </row>
    <row r="3849" spans="3:11" ht="15" customHeight="1" x14ac:dyDescent="0.25">
      <c r="C3849" s="175"/>
      <c r="E3849" s="175"/>
      <c r="H3849" s="175"/>
      <c r="I3849" s="175"/>
      <c r="J3849" s="202"/>
      <c r="K3849" s="198"/>
    </row>
    <row r="3850" spans="3:11" ht="15" customHeight="1" x14ac:dyDescent="0.25">
      <c r="C3850" s="175"/>
      <c r="E3850" s="175"/>
      <c r="H3850" s="175"/>
      <c r="I3850" s="175"/>
      <c r="J3850" s="202"/>
      <c r="K3850" s="198"/>
    </row>
    <row r="3851" spans="3:11" ht="15" customHeight="1" x14ac:dyDescent="0.25">
      <c r="C3851" s="175"/>
      <c r="E3851" s="175"/>
      <c r="H3851" s="175"/>
      <c r="I3851" s="175"/>
      <c r="J3851" s="202"/>
      <c r="K3851" s="198"/>
    </row>
    <row r="3852" spans="3:11" ht="15" customHeight="1" x14ac:dyDescent="0.25">
      <c r="C3852" s="175"/>
      <c r="E3852" s="175"/>
      <c r="H3852" s="175"/>
      <c r="I3852" s="175"/>
      <c r="J3852" s="202"/>
      <c r="K3852" s="198"/>
    </row>
    <row r="3853" spans="3:11" ht="15" customHeight="1" x14ac:dyDescent="0.25">
      <c r="C3853" s="175"/>
      <c r="E3853" s="175"/>
      <c r="H3853" s="175"/>
      <c r="I3853" s="175"/>
      <c r="J3853" s="202"/>
      <c r="K3853" s="198"/>
    </row>
    <row r="3854" spans="3:11" ht="15" customHeight="1" x14ac:dyDescent="0.25">
      <c r="C3854" s="175"/>
      <c r="E3854" s="175"/>
      <c r="H3854" s="175"/>
      <c r="I3854" s="175"/>
      <c r="J3854" s="202"/>
      <c r="K3854" s="198"/>
    </row>
    <row r="3855" spans="3:11" ht="15" customHeight="1" x14ac:dyDescent="0.25">
      <c r="C3855" s="175"/>
      <c r="E3855" s="175"/>
      <c r="H3855" s="175"/>
      <c r="I3855" s="175"/>
      <c r="J3855" s="202"/>
      <c r="K3855" s="198"/>
    </row>
    <row r="3856" spans="3:11" ht="15" customHeight="1" x14ac:dyDescent="0.25">
      <c r="C3856" s="175"/>
      <c r="E3856" s="175"/>
      <c r="H3856" s="175"/>
      <c r="I3856" s="175"/>
      <c r="J3856" s="202"/>
      <c r="K3856" s="198"/>
    </row>
    <row r="3857" spans="3:11" ht="15" customHeight="1" x14ac:dyDescent="0.25">
      <c r="C3857" s="175"/>
      <c r="E3857" s="175"/>
      <c r="H3857" s="175"/>
      <c r="I3857" s="175"/>
      <c r="J3857" s="202"/>
      <c r="K3857" s="198"/>
    </row>
    <row r="3858" spans="3:11" ht="15" customHeight="1" x14ac:dyDescent="0.25">
      <c r="C3858" s="175"/>
      <c r="E3858" s="175"/>
      <c r="H3858" s="175"/>
      <c r="I3858" s="175"/>
      <c r="J3858" s="202"/>
      <c r="K3858" s="198"/>
    </row>
    <row r="3859" spans="3:11" ht="15" customHeight="1" x14ac:dyDescent="0.25">
      <c r="C3859" s="175"/>
      <c r="E3859" s="175"/>
      <c r="H3859" s="175"/>
      <c r="I3859" s="175"/>
      <c r="J3859" s="202"/>
      <c r="K3859" s="198"/>
    </row>
    <row r="3860" spans="3:11" ht="15" customHeight="1" x14ac:dyDescent="0.25">
      <c r="C3860" s="175"/>
      <c r="E3860" s="175"/>
      <c r="H3860" s="175"/>
      <c r="I3860" s="175"/>
      <c r="J3860" s="202"/>
      <c r="K3860" s="198"/>
    </row>
    <row r="3861" spans="3:11" ht="15" customHeight="1" x14ac:dyDescent="0.25">
      <c r="C3861" s="175"/>
      <c r="E3861" s="175"/>
      <c r="H3861" s="175"/>
      <c r="I3861" s="175"/>
      <c r="J3861" s="202"/>
      <c r="K3861" s="198"/>
    </row>
    <row r="3862" spans="3:11" ht="15" customHeight="1" x14ac:dyDescent="0.25">
      <c r="C3862" s="175"/>
      <c r="E3862" s="175"/>
      <c r="H3862" s="175"/>
      <c r="I3862" s="175"/>
      <c r="J3862" s="202"/>
      <c r="K3862" s="198"/>
    </row>
    <row r="3863" spans="3:11" ht="15" customHeight="1" x14ac:dyDescent="0.25">
      <c r="C3863" s="175"/>
      <c r="E3863" s="175"/>
      <c r="H3863" s="175"/>
      <c r="I3863" s="175"/>
      <c r="J3863" s="202"/>
      <c r="K3863" s="198"/>
    </row>
    <row r="3864" spans="3:11" ht="15" customHeight="1" x14ac:dyDescent="0.25">
      <c r="C3864" s="175"/>
      <c r="E3864" s="175"/>
      <c r="H3864" s="175"/>
      <c r="I3864" s="175"/>
      <c r="J3864" s="202"/>
      <c r="K3864" s="198"/>
    </row>
    <row r="3865" spans="3:11" ht="15" customHeight="1" x14ac:dyDescent="0.25">
      <c r="C3865" s="175"/>
      <c r="E3865" s="175"/>
      <c r="H3865" s="175"/>
      <c r="I3865" s="175"/>
      <c r="J3865" s="202"/>
      <c r="K3865" s="198"/>
    </row>
    <row r="3866" spans="3:11" ht="15" customHeight="1" x14ac:dyDescent="0.25">
      <c r="C3866" s="175"/>
      <c r="E3866" s="175"/>
      <c r="H3866" s="175"/>
      <c r="I3866" s="175"/>
      <c r="J3866" s="202"/>
      <c r="K3866" s="198"/>
    </row>
    <row r="3867" spans="3:11" ht="15" customHeight="1" x14ac:dyDescent="0.25">
      <c r="C3867" s="175"/>
      <c r="E3867" s="175"/>
      <c r="H3867" s="175"/>
      <c r="I3867" s="175"/>
      <c r="J3867" s="202"/>
      <c r="K3867" s="198"/>
    </row>
    <row r="3868" spans="3:11" ht="15" customHeight="1" x14ac:dyDescent="0.25">
      <c r="C3868" s="175"/>
      <c r="E3868" s="175"/>
      <c r="H3868" s="175"/>
      <c r="I3868" s="175"/>
      <c r="J3868" s="202"/>
      <c r="K3868" s="198"/>
    </row>
    <row r="3869" spans="3:11" ht="15" customHeight="1" x14ac:dyDescent="0.25">
      <c r="C3869" s="175"/>
      <c r="E3869" s="175"/>
      <c r="H3869" s="175"/>
      <c r="I3869" s="175"/>
      <c r="J3869" s="202"/>
      <c r="K3869" s="198"/>
    </row>
    <row r="3870" spans="3:11" ht="15" customHeight="1" x14ac:dyDescent="0.25">
      <c r="C3870" s="175"/>
      <c r="E3870" s="175"/>
      <c r="H3870" s="175"/>
      <c r="I3870" s="175"/>
      <c r="J3870" s="202"/>
      <c r="K3870" s="198"/>
    </row>
    <row r="3871" spans="3:11" ht="15" customHeight="1" x14ac:dyDescent="0.25">
      <c r="C3871" s="175"/>
      <c r="E3871" s="175"/>
      <c r="H3871" s="175"/>
      <c r="I3871" s="175"/>
      <c r="J3871" s="202"/>
      <c r="K3871" s="198"/>
    </row>
    <row r="3872" spans="3:11" ht="15" customHeight="1" x14ac:dyDescent="0.25">
      <c r="C3872" s="175"/>
      <c r="E3872" s="175"/>
      <c r="H3872" s="175"/>
      <c r="I3872" s="175"/>
      <c r="J3872" s="202"/>
      <c r="K3872" s="198"/>
    </row>
    <row r="3873" spans="3:11" ht="15" customHeight="1" x14ac:dyDescent="0.25">
      <c r="C3873" s="175"/>
      <c r="E3873" s="175"/>
      <c r="H3873" s="175"/>
      <c r="I3873" s="175"/>
      <c r="J3873" s="202"/>
      <c r="K3873" s="198"/>
    </row>
    <row r="3874" spans="3:11" ht="15" customHeight="1" x14ac:dyDescent="0.25">
      <c r="C3874" s="175"/>
      <c r="E3874" s="175"/>
      <c r="H3874" s="175"/>
      <c r="I3874" s="175"/>
      <c r="J3874" s="202"/>
      <c r="K3874" s="198"/>
    </row>
    <row r="3875" spans="3:11" ht="15" customHeight="1" x14ac:dyDescent="0.25">
      <c r="C3875" s="175"/>
      <c r="E3875" s="175"/>
      <c r="H3875" s="175"/>
      <c r="I3875" s="175"/>
      <c r="J3875" s="202"/>
      <c r="K3875" s="198"/>
    </row>
    <row r="3876" spans="3:11" ht="15" customHeight="1" x14ac:dyDescent="0.25">
      <c r="C3876" s="175"/>
      <c r="E3876" s="175"/>
      <c r="H3876" s="175"/>
      <c r="I3876" s="175"/>
      <c r="J3876" s="202"/>
      <c r="K3876" s="198"/>
    </row>
    <row r="3877" spans="3:11" ht="15" customHeight="1" x14ac:dyDescent="0.25">
      <c r="C3877" s="175"/>
      <c r="E3877" s="175"/>
      <c r="H3877" s="175"/>
      <c r="I3877" s="175"/>
      <c r="J3877" s="202"/>
      <c r="K3877" s="198"/>
    </row>
    <row r="3878" spans="3:11" ht="15" customHeight="1" x14ac:dyDescent="0.25">
      <c r="C3878" s="175"/>
      <c r="E3878" s="175"/>
      <c r="H3878" s="175"/>
      <c r="I3878" s="175"/>
      <c r="J3878" s="202"/>
      <c r="K3878" s="198"/>
    </row>
    <row r="3879" spans="3:11" ht="15" customHeight="1" x14ac:dyDescent="0.25">
      <c r="C3879" s="175"/>
      <c r="E3879" s="175"/>
      <c r="H3879" s="175"/>
      <c r="I3879" s="175"/>
      <c r="J3879" s="202"/>
      <c r="K3879" s="198"/>
    </row>
    <row r="3880" spans="3:11" ht="15" customHeight="1" x14ac:dyDescent="0.25">
      <c r="C3880" s="175"/>
      <c r="E3880" s="175"/>
      <c r="H3880" s="175"/>
      <c r="I3880" s="175"/>
      <c r="J3880" s="202"/>
      <c r="K3880" s="198"/>
    </row>
    <row r="3881" spans="3:11" ht="15" customHeight="1" x14ac:dyDescent="0.25">
      <c r="C3881" s="175"/>
      <c r="E3881" s="175"/>
      <c r="H3881" s="175"/>
      <c r="I3881" s="175"/>
      <c r="J3881" s="202"/>
      <c r="K3881" s="198"/>
    </row>
    <row r="3882" spans="3:11" ht="15" customHeight="1" x14ac:dyDescent="0.25">
      <c r="C3882" s="175"/>
      <c r="E3882" s="175"/>
      <c r="H3882" s="175"/>
      <c r="I3882" s="175"/>
      <c r="J3882" s="202"/>
      <c r="K3882" s="198"/>
    </row>
    <row r="3883" spans="3:11" ht="15" customHeight="1" x14ac:dyDescent="0.25">
      <c r="C3883" s="175"/>
      <c r="E3883" s="175"/>
      <c r="H3883" s="175"/>
      <c r="I3883" s="175"/>
      <c r="J3883" s="202"/>
      <c r="K3883" s="198"/>
    </row>
    <row r="3884" spans="3:11" ht="15" customHeight="1" x14ac:dyDescent="0.25">
      <c r="C3884" s="175"/>
      <c r="E3884" s="175"/>
      <c r="H3884" s="175"/>
      <c r="I3884" s="175"/>
      <c r="J3884" s="202"/>
      <c r="K3884" s="198"/>
    </row>
    <row r="3885" spans="3:11" ht="15" customHeight="1" x14ac:dyDescent="0.25">
      <c r="C3885" s="175"/>
      <c r="E3885" s="175"/>
      <c r="H3885" s="175"/>
      <c r="I3885" s="175"/>
      <c r="J3885" s="202"/>
      <c r="K3885" s="198"/>
    </row>
    <row r="3886" spans="3:11" ht="15" customHeight="1" x14ac:dyDescent="0.25">
      <c r="C3886" s="175"/>
      <c r="E3886" s="175"/>
      <c r="H3886" s="175"/>
      <c r="I3886" s="175"/>
      <c r="J3886" s="202"/>
      <c r="K3886" s="198"/>
    </row>
    <row r="3887" spans="3:11" ht="15" customHeight="1" x14ac:dyDescent="0.25">
      <c r="C3887" s="175"/>
      <c r="E3887" s="175"/>
      <c r="H3887" s="175"/>
      <c r="I3887" s="175"/>
      <c r="J3887" s="202"/>
      <c r="K3887" s="198"/>
    </row>
    <row r="3888" spans="3:11" ht="15" customHeight="1" x14ac:dyDescent="0.25">
      <c r="C3888" s="175"/>
      <c r="E3888" s="175"/>
      <c r="H3888" s="175"/>
      <c r="I3888" s="175"/>
      <c r="J3888" s="202"/>
      <c r="K3888" s="198"/>
    </row>
    <row r="3889" spans="3:11" ht="15" customHeight="1" x14ac:dyDescent="0.25">
      <c r="C3889" s="175"/>
      <c r="E3889" s="175"/>
      <c r="H3889" s="175"/>
      <c r="I3889" s="175"/>
      <c r="J3889" s="202"/>
      <c r="K3889" s="198"/>
    </row>
    <row r="3890" spans="3:11" ht="15" customHeight="1" x14ac:dyDescent="0.25">
      <c r="C3890" s="175"/>
      <c r="E3890" s="175"/>
      <c r="H3890" s="175"/>
      <c r="I3890" s="175"/>
      <c r="J3890" s="202"/>
      <c r="K3890" s="198"/>
    </row>
    <row r="3891" spans="3:11" ht="15" customHeight="1" x14ac:dyDescent="0.25">
      <c r="C3891" s="175"/>
      <c r="E3891" s="175"/>
      <c r="H3891" s="175"/>
      <c r="I3891" s="175"/>
      <c r="J3891" s="202"/>
      <c r="K3891" s="198"/>
    </row>
    <row r="3892" spans="3:11" ht="15" customHeight="1" x14ac:dyDescent="0.25">
      <c r="C3892" s="175"/>
      <c r="E3892" s="175"/>
      <c r="H3892" s="175"/>
      <c r="I3892" s="175"/>
      <c r="J3892" s="202"/>
      <c r="K3892" s="198"/>
    </row>
    <row r="3893" spans="3:11" ht="15" customHeight="1" x14ac:dyDescent="0.25">
      <c r="C3893" s="175"/>
      <c r="E3893" s="175"/>
      <c r="H3893" s="175"/>
      <c r="I3893" s="175"/>
      <c r="J3893" s="202"/>
      <c r="K3893" s="198"/>
    </row>
    <row r="3894" spans="3:11" ht="15" customHeight="1" x14ac:dyDescent="0.25">
      <c r="C3894" s="175"/>
      <c r="E3894" s="175"/>
      <c r="H3894" s="175"/>
      <c r="I3894" s="175"/>
      <c r="J3894" s="202"/>
      <c r="K3894" s="198"/>
    </row>
    <row r="3895" spans="3:11" ht="15" customHeight="1" x14ac:dyDescent="0.25">
      <c r="C3895" s="175"/>
      <c r="E3895" s="175"/>
      <c r="H3895" s="175"/>
      <c r="I3895" s="175"/>
      <c r="J3895" s="202"/>
      <c r="K3895" s="198"/>
    </row>
    <row r="3896" spans="3:11" ht="15" customHeight="1" x14ac:dyDescent="0.25">
      <c r="C3896" s="175"/>
      <c r="E3896" s="175"/>
      <c r="H3896" s="175"/>
      <c r="I3896" s="175"/>
      <c r="J3896" s="202"/>
      <c r="K3896" s="198"/>
    </row>
    <row r="3897" spans="3:11" ht="15" customHeight="1" x14ac:dyDescent="0.25">
      <c r="C3897" s="175"/>
      <c r="E3897" s="175"/>
      <c r="H3897" s="175"/>
      <c r="I3897" s="175"/>
      <c r="J3897" s="202"/>
      <c r="K3897" s="198"/>
    </row>
    <row r="3898" spans="3:11" ht="15" customHeight="1" x14ac:dyDescent="0.25">
      <c r="C3898" s="175"/>
      <c r="E3898" s="175"/>
      <c r="H3898" s="175"/>
      <c r="I3898" s="175"/>
      <c r="J3898" s="202"/>
      <c r="K3898" s="198"/>
    </row>
    <row r="3899" spans="3:11" ht="15" customHeight="1" x14ac:dyDescent="0.25">
      <c r="C3899" s="175"/>
      <c r="E3899" s="175"/>
      <c r="H3899" s="175"/>
      <c r="I3899" s="175"/>
      <c r="J3899" s="202"/>
      <c r="K3899" s="198"/>
    </row>
    <row r="3900" spans="3:11" ht="15" customHeight="1" x14ac:dyDescent="0.25">
      <c r="C3900" s="175"/>
      <c r="E3900" s="175"/>
      <c r="H3900" s="175"/>
      <c r="I3900" s="175"/>
      <c r="J3900" s="202"/>
      <c r="K3900" s="198"/>
    </row>
    <row r="3901" spans="3:11" ht="15" customHeight="1" x14ac:dyDescent="0.25">
      <c r="C3901" s="175"/>
      <c r="E3901" s="175"/>
      <c r="H3901" s="175"/>
      <c r="I3901" s="175"/>
      <c r="J3901" s="202"/>
      <c r="K3901" s="198"/>
    </row>
    <row r="3902" spans="3:11" ht="15" customHeight="1" x14ac:dyDescent="0.25">
      <c r="C3902" s="175"/>
      <c r="E3902" s="175"/>
      <c r="H3902" s="175"/>
      <c r="I3902" s="175"/>
      <c r="J3902" s="202"/>
      <c r="K3902" s="198"/>
    </row>
    <row r="3903" spans="3:11" ht="15" customHeight="1" x14ac:dyDescent="0.25">
      <c r="C3903" s="175"/>
      <c r="E3903" s="175"/>
      <c r="H3903" s="175"/>
      <c r="I3903" s="175"/>
      <c r="J3903" s="202"/>
      <c r="K3903" s="198"/>
    </row>
    <row r="3904" spans="3:11" ht="15" customHeight="1" x14ac:dyDescent="0.25">
      <c r="C3904" s="175"/>
      <c r="E3904" s="175"/>
      <c r="H3904" s="175"/>
      <c r="I3904" s="175"/>
      <c r="J3904" s="202"/>
      <c r="K3904" s="198"/>
    </row>
    <row r="3905" spans="3:11" ht="15" customHeight="1" x14ac:dyDescent="0.25">
      <c r="C3905" s="175"/>
      <c r="E3905" s="175"/>
      <c r="H3905" s="175"/>
      <c r="I3905" s="175"/>
      <c r="J3905" s="202"/>
      <c r="K3905" s="198"/>
    </row>
    <row r="3906" spans="3:11" ht="15" customHeight="1" x14ac:dyDescent="0.25">
      <c r="C3906" s="175"/>
      <c r="E3906" s="175"/>
      <c r="H3906" s="175"/>
      <c r="I3906" s="175"/>
      <c r="J3906" s="202"/>
      <c r="K3906" s="198"/>
    </row>
    <row r="3907" spans="3:11" ht="15" customHeight="1" x14ac:dyDescent="0.25">
      <c r="C3907" s="175"/>
      <c r="E3907" s="175"/>
      <c r="H3907" s="175"/>
      <c r="I3907" s="175"/>
      <c r="J3907" s="202"/>
      <c r="K3907" s="198"/>
    </row>
    <row r="3908" spans="3:11" ht="15" customHeight="1" x14ac:dyDescent="0.25">
      <c r="C3908" s="175"/>
      <c r="E3908" s="175"/>
      <c r="H3908" s="175"/>
      <c r="I3908" s="175"/>
      <c r="J3908" s="202"/>
      <c r="K3908" s="198"/>
    </row>
    <row r="3909" spans="3:11" ht="15" customHeight="1" x14ac:dyDescent="0.25">
      <c r="C3909" s="175"/>
      <c r="E3909" s="175"/>
      <c r="H3909" s="175"/>
      <c r="I3909" s="175"/>
      <c r="J3909" s="202"/>
      <c r="K3909" s="198"/>
    </row>
    <row r="3910" spans="3:11" ht="15" customHeight="1" x14ac:dyDescent="0.25">
      <c r="C3910" s="175"/>
      <c r="E3910" s="175"/>
      <c r="H3910" s="175"/>
      <c r="I3910" s="175"/>
      <c r="J3910" s="202"/>
      <c r="K3910" s="198"/>
    </row>
    <row r="3911" spans="3:11" ht="15" customHeight="1" x14ac:dyDescent="0.25">
      <c r="C3911" s="175"/>
      <c r="E3911" s="175"/>
      <c r="H3911" s="175"/>
      <c r="I3911" s="175"/>
      <c r="J3911" s="202"/>
      <c r="K3911" s="198"/>
    </row>
    <row r="3912" spans="3:11" ht="15" customHeight="1" x14ac:dyDescent="0.25">
      <c r="C3912" s="175"/>
      <c r="E3912" s="175"/>
      <c r="H3912" s="175"/>
      <c r="I3912" s="175"/>
      <c r="J3912" s="202"/>
      <c r="K3912" s="198"/>
    </row>
    <row r="3913" spans="3:11" ht="15" customHeight="1" x14ac:dyDescent="0.25">
      <c r="C3913" s="175"/>
      <c r="E3913" s="175"/>
      <c r="H3913" s="175"/>
      <c r="I3913" s="175"/>
      <c r="J3913" s="202"/>
      <c r="K3913" s="198"/>
    </row>
    <row r="3914" spans="3:11" ht="15" customHeight="1" x14ac:dyDescent="0.25">
      <c r="C3914" s="175"/>
      <c r="E3914" s="175"/>
      <c r="H3914" s="175"/>
      <c r="I3914" s="175"/>
      <c r="J3914" s="202"/>
      <c r="K3914" s="198"/>
    </row>
    <row r="3915" spans="3:11" ht="15" customHeight="1" x14ac:dyDescent="0.25">
      <c r="C3915" s="175"/>
      <c r="E3915" s="175"/>
      <c r="H3915" s="175"/>
      <c r="I3915" s="175"/>
      <c r="J3915" s="202"/>
      <c r="K3915" s="198"/>
    </row>
    <row r="3916" spans="3:11" ht="15" customHeight="1" x14ac:dyDescent="0.25">
      <c r="C3916" s="175"/>
      <c r="E3916" s="175"/>
      <c r="H3916" s="175"/>
      <c r="I3916" s="175"/>
      <c r="J3916" s="202"/>
      <c r="K3916" s="198"/>
    </row>
    <row r="3917" spans="3:11" ht="15" customHeight="1" x14ac:dyDescent="0.25">
      <c r="C3917" s="175"/>
      <c r="E3917" s="175"/>
      <c r="H3917" s="175"/>
      <c r="I3917" s="175"/>
      <c r="J3917" s="202"/>
      <c r="K3917" s="198"/>
    </row>
    <row r="3918" spans="3:11" ht="15" customHeight="1" x14ac:dyDescent="0.25">
      <c r="C3918" s="175"/>
      <c r="E3918" s="175"/>
      <c r="H3918" s="175"/>
      <c r="I3918" s="175"/>
      <c r="J3918" s="202"/>
      <c r="K3918" s="198"/>
    </row>
    <row r="3919" spans="3:11" ht="15" customHeight="1" x14ac:dyDescent="0.25">
      <c r="C3919" s="175"/>
      <c r="E3919" s="175"/>
      <c r="H3919" s="175"/>
      <c r="I3919" s="175"/>
      <c r="J3919" s="202"/>
      <c r="K3919" s="198"/>
    </row>
    <row r="3920" spans="3:11" ht="15" customHeight="1" x14ac:dyDescent="0.25">
      <c r="C3920" s="175"/>
      <c r="E3920" s="175"/>
      <c r="H3920" s="175"/>
      <c r="I3920" s="175"/>
      <c r="J3920" s="202"/>
      <c r="K3920" s="198"/>
    </row>
    <row r="3921" spans="3:11" ht="15" customHeight="1" x14ac:dyDescent="0.25">
      <c r="C3921" s="175"/>
      <c r="E3921" s="175"/>
      <c r="H3921" s="175"/>
      <c r="I3921" s="175"/>
      <c r="J3921" s="202"/>
      <c r="K3921" s="198"/>
    </row>
    <row r="3922" spans="3:11" ht="15" customHeight="1" x14ac:dyDescent="0.25">
      <c r="C3922" s="175"/>
      <c r="E3922" s="175"/>
      <c r="H3922" s="175"/>
      <c r="I3922" s="175"/>
      <c r="J3922" s="202"/>
      <c r="K3922" s="198"/>
    </row>
    <row r="3923" spans="3:11" ht="15" customHeight="1" x14ac:dyDescent="0.25">
      <c r="C3923" s="175"/>
      <c r="E3923" s="175"/>
      <c r="H3923" s="175"/>
      <c r="I3923" s="175"/>
      <c r="J3923" s="202"/>
      <c r="K3923" s="198"/>
    </row>
    <row r="3924" spans="3:11" ht="15" customHeight="1" x14ac:dyDescent="0.25">
      <c r="C3924" s="175"/>
      <c r="E3924" s="175"/>
      <c r="H3924" s="175"/>
      <c r="I3924" s="175"/>
      <c r="J3924" s="202"/>
      <c r="K3924" s="198"/>
    </row>
    <row r="3925" spans="3:11" ht="15" customHeight="1" x14ac:dyDescent="0.25">
      <c r="C3925" s="175"/>
      <c r="E3925" s="175"/>
      <c r="H3925" s="175"/>
      <c r="I3925" s="175"/>
      <c r="J3925" s="202"/>
      <c r="K3925" s="198"/>
    </row>
    <row r="3926" spans="3:11" ht="15" customHeight="1" x14ac:dyDescent="0.25">
      <c r="C3926" s="175"/>
      <c r="E3926" s="175"/>
      <c r="H3926" s="175"/>
      <c r="I3926" s="175"/>
      <c r="J3926" s="202"/>
      <c r="K3926" s="198"/>
    </row>
    <row r="3927" spans="3:11" ht="15" customHeight="1" x14ac:dyDescent="0.25">
      <c r="C3927" s="175"/>
      <c r="E3927" s="175"/>
      <c r="H3927" s="175"/>
      <c r="I3927" s="175"/>
      <c r="J3927" s="202"/>
      <c r="K3927" s="198"/>
    </row>
    <row r="3928" spans="3:11" ht="15" customHeight="1" x14ac:dyDescent="0.25">
      <c r="C3928" s="175"/>
      <c r="E3928" s="175"/>
      <c r="H3928" s="175"/>
      <c r="I3928" s="175"/>
      <c r="J3928" s="202"/>
      <c r="K3928" s="198"/>
    </row>
    <row r="3929" spans="3:11" ht="15" customHeight="1" x14ac:dyDescent="0.25">
      <c r="C3929" s="175"/>
      <c r="E3929" s="175"/>
      <c r="H3929" s="175"/>
      <c r="I3929" s="175"/>
      <c r="J3929" s="202"/>
      <c r="K3929" s="198"/>
    </row>
    <row r="3930" spans="3:11" ht="15" customHeight="1" x14ac:dyDescent="0.25">
      <c r="C3930" s="175"/>
      <c r="E3930" s="175"/>
      <c r="H3930" s="175"/>
      <c r="I3930" s="175"/>
      <c r="J3930" s="202"/>
      <c r="K3930" s="198"/>
    </row>
    <row r="3931" spans="3:11" ht="15" customHeight="1" x14ac:dyDescent="0.25">
      <c r="C3931" s="175"/>
      <c r="E3931" s="175"/>
      <c r="H3931" s="175"/>
      <c r="I3931" s="175"/>
      <c r="J3931" s="202"/>
      <c r="K3931" s="198"/>
    </row>
    <row r="3932" spans="3:11" ht="15" customHeight="1" x14ac:dyDescent="0.25">
      <c r="C3932" s="175"/>
      <c r="E3932" s="175"/>
      <c r="H3932" s="175"/>
      <c r="I3932" s="175"/>
      <c r="J3932" s="202"/>
      <c r="K3932" s="198"/>
    </row>
    <row r="3933" spans="3:11" ht="15" customHeight="1" x14ac:dyDescent="0.25">
      <c r="C3933" s="175"/>
      <c r="E3933" s="175"/>
      <c r="H3933" s="175"/>
      <c r="I3933" s="175"/>
      <c r="J3933" s="202"/>
      <c r="K3933" s="198"/>
    </row>
    <row r="3934" spans="3:11" ht="15" customHeight="1" x14ac:dyDescent="0.25">
      <c r="C3934" s="175"/>
      <c r="E3934" s="175"/>
      <c r="H3934" s="175"/>
      <c r="I3934" s="175"/>
      <c r="J3934" s="202"/>
      <c r="K3934" s="198"/>
    </row>
    <row r="3935" spans="3:11" ht="15" customHeight="1" x14ac:dyDescent="0.25">
      <c r="C3935" s="175"/>
      <c r="E3935" s="175"/>
      <c r="H3935" s="175"/>
      <c r="I3935" s="175"/>
      <c r="J3935" s="202"/>
      <c r="K3935" s="198"/>
    </row>
    <row r="3936" spans="3:11" ht="15" customHeight="1" x14ac:dyDescent="0.25">
      <c r="C3936" s="175"/>
      <c r="E3936" s="175"/>
      <c r="H3936" s="175"/>
      <c r="I3936" s="175"/>
      <c r="J3936" s="202"/>
      <c r="K3936" s="198"/>
    </row>
    <row r="3937" spans="3:11" ht="15" customHeight="1" x14ac:dyDescent="0.25">
      <c r="C3937" s="175"/>
      <c r="E3937" s="175"/>
      <c r="H3937" s="175"/>
      <c r="I3937" s="175"/>
      <c r="J3937" s="202"/>
      <c r="K3937" s="198"/>
    </row>
    <row r="3938" spans="3:11" ht="15" customHeight="1" x14ac:dyDescent="0.25">
      <c r="C3938" s="175"/>
      <c r="E3938" s="175"/>
      <c r="H3938" s="175"/>
      <c r="I3938" s="175"/>
      <c r="J3938" s="202"/>
      <c r="K3938" s="198"/>
    </row>
    <row r="3939" spans="3:11" ht="15" customHeight="1" x14ac:dyDescent="0.25">
      <c r="C3939" s="175"/>
      <c r="E3939" s="175"/>
      <c r="H3939" s="175"/>
      <c r="I3939" s="175"/>
      <c r="J3939" s="202"/>
      <c r="K3939" s="198"/>
    </row>
    <row r="3940" spans="3:11" ht="15" customHeight="1" x14ac:dyDescent="0.25">
      <c r="C3940" s="175"/>
      <c r="E3940" s="175"/>
      <c r="H3940" s="175"/>
      <c r="I3940" s="175"/>
      <c r="J3940" s="202"/>
      <c r="K3940" s="198"/>
    </row>
    <row r="3941" spans="3:11" ht="15" customHeight="1" x14ac:dyDescent="0.25">
      <c r="C3941" s="175"/>
      <c r="E3941" s="175"/>
      <c r="H3941" s="175"/>
      <c r="I3941" s="175"/>
      <c r="J3941" s="202"/>
      <c r="K3941" s="198"/>
    </row>
    <row r="3942" spans="3:11" ht="15" customHeight="1" x14ac:dyDescent="0.25">
      <c r="C3942" s="175"/>
      <c r="E3942" s="175"/>
      <c r="H3942" s="175"/>
      <c r="I3942" s="175"/>
      <c r="J3942" s="202"/>
      <c r="K3942" s="198"/>
    </row>
    <row r="3943" spans="3:11" ht="15" customHeight="1" x14ac:dyDescent="0.25">
      <c r="C3943" s="175"/>
      <c r="E3943" s="175"/>
      <c r="H3943" s="175"/>
      <c r="I3943" s="175"/>
      <c r="J3943" s="202"/>
      <c r="K3943" s="198"/>
    </row>
    <row r="3944" spans="3:11" ht="15" customHeight="1" x14ac:dyDescent="0.25">
      <c r="C3944" s="175"/>
      <c r="E3944" s="175"/>
      <c r="H3944" s="175"/>
      <c r="I3944" s="175"/>
      <c r="J3944" s="202"/>
      <c r="K3944" s="198"/>
    </row>
    <row r="3945" spans="3:11" ht="15" customHeight="1" x14ac:dyDescent="0.25">
      <c r="C3945" s="175"/>
      <c r="E3945" s="175"/>
      <c r="H3945" s="175"/>
      <c r="I3945" s="175"/>
      <c r="J3945" s="202"/>
      <c r="K3945" s="198"/>
    </row>
    <row r="3946" spans="3:11" ht="15" customHeight="1" x14ac:dyDescent="0.25">
      <c r="C3946" s="175"/>
      <c r="E3946" s="175"/>
      <c r="H3946" s="175"/>
      <c r="I3946" s="175"/>
      <c r="J3946" s="202"/>
      <c r="K3946" s="198"/>
    </row>
    <row r="3947" spans="3:11" ht="15" customHeight="1" x14ac:dyDescent="0.25">
      <c r="C3947" s="175"/>
      <c r="E3947" s="175"/>
      <c r="H3947" s="175"/>
      <c r="I3947" s="175"/>
      <c r="J3947" s="202"/>
      <c r="K3947" s="198"/>
    </row>
    <row r="3948" spans="3:11" ht="15" customHeight="1" x14ac:dyDescent="0.25">
      <c r="C3948" s="175"/>
      <c r="E3948" s="175"/>
      <c r="H3948" s="175"/>
      <c r="I3948" s="175"/>
      <c r="J3948" s="202"/>
      <c r="K3948" s="198"/>
    </row>
    <row r="3949" spans="3:11" ht="15" customHeight="1" x14ac:dyDescent="0.25">
      <c r="C3949" s="175"/>
      <c r="E3949" s="175"/>
      <c r="H3949" s="175"/>
      <c r="I3949" s="175"/>
      <c r="J3949" s="202"/>
      <c r="K3949" s="198"/>
    </row>
    <row r="3950" spans="3:11" ht="15" customHeight="1" x14ac:dyDescent="0.25">
      <c r="C3950" s="175"/>
      <c r="E3950" s="175"/>
      <c r="H3950" s="175"/>
      <c r="I3950" s="175"/>
      <c r="J3950" s="202"/>
      <c r="K3950" s="198"/>
    </row>
    <row r="3951" spans="3:11" ht="15" customHeight="1" x14ac:dyDescent="0.25">
      <c r="C3951" s="175"/>
      <c r="E3951" s="175"/>
      <c r="H3951" s="175"/>
      <c r="I3951" s="175"/>
      <c r="J3951" s="202"/>
      <c r="K3951" s="198"/>
    </row>
    <row r="3952" spans="3:11" ht="15" customHeight="1" x14ac:dyDescent="0.25">
      <c r="C3952" s="175"/>
      <c r="E3952" s="175"/>
      <c r="H3952" s="175"/>
      <c r="I3952" s="175"/>
      <c r="J3952" s="202"/>
      <c r="K3952" s="198"/>
    </row>
    <row r="3953" spans="3:11" ht="15" customHeight="1" x14ac:dyDescent="0.25">
      <c r="C3953" s="175"/>
      <c r="E3953" s="175"/>
      <c r="H3953" s="175"/>
      <c r="I3953" s="175"/>
      <c r="J3953" s="202"/>
      <c r="K3953" s="198"/>
    </row>
    <row r="3954" spans="3:11" ht="15" customHeight="1" x14ac:dyDescent="0.25">
      <c r="C3954" s="175"/>
      <c r="E3954" s="175"/>
      <c r="H3954" s="175"/>
      <c r="I3954" s="175"/>
      <c r="J3954" s="202"/>
      <c r="K3954" s="198"/>
    </row>
    <row r="3955" spans="3:11" ht="15" customHeight="1" x14ac:dyDescent="0.25">
      <c r="C3955" s="175"/>
      <c r="E3955" s="175"/>
      <c r="H3955" s="175"/>
      <c r="I3955" s="175"/>
      <c r="J3955" s="202"/>
      <c r="K3955" s="198"/>
    </row>
    <row r="3956" spans="3:11" ht="15" customHeight="1" x14ac:dyDescent="0.25">
      <c r="C3956" s="175"/>
      <c r="E3956" s="175"/>
      <c r="H3956" s="175"/>
      <c r="I3956" s="175"/>
      <c r="J3956" s="202"/>
      <c r="K3956" s="198"/>
    </row>
    <row r="3957" spans="3:11" ht="15" customHeight="1" x14ac:dyDescent="0.25">
      <c r="C3957" s="175"/>
      <c r="E3957" s="175"/>
      <c r="H3957" s="175"/>
      <c r="I3957" s="175"/>
      <c r="J3957" s="202"/>
      <c r="K3957" s="198"/>
    </row>
    <row r="3958" spans="3:11" ht="15" customHeight="1" x14ac:dyDescent="0.25">
      <c r="C3958" s="175"/>
      <c r="E3958" s="175"/>
      <c r="H3958" s="175"/>
      <c r="I3958" s="175"/>
      <c r="J3958" s="202"/>
      <c r="K3958" s="198"/>
    </row>
    <row r="3959" spans="3:11" ht="15" customHeight="1" x14ac:dyDescent="0.25">
      <c r="C3959" s="175"/>
      <c r="E3959" s="175"/>
      <c r="H3959" s="175"/>
      <c r="I3959" s="175"/>
      <c r="J3959" s="202"/>
      <c r="K3959" s="198"/>
    </row>
    <row r="3960" spans="3:11" ht="15" customHeight="1" x14ac:dyDescent="0.25">
      <c r="C3960" s="175"/>
      <c r="E3960" s="175"/>
      <c r="H3960" s="175"/>
      <c r="I3960" s="175"/>
      <c r="J3960" s="202"/>
      <c r="K3960" s="198"/>
    </row>
    <row r="3961" spans="3:11" ht="15" customHeight="1" x14ac:dyDescent="0.25">
      <c r="C3961" s="175"/>
      <c r="E3961" s="175"/>
      <c r="H3961" s="175"/>
      <c r="I3961" s="175"/>
      <c r="J3961" s="202"/>
      <c r="K3961" s="198"/>
    </row>
    <row r="3962" spans="3:11" ht="15" customHeight="1" x14ac:dyDescent="0.25">
      <c r="C3962" s="175"/>
      <c r="E3962" s="175"/>
      <c r="H3962" s="175"/>
      <c r="I3962" s="175"/>
      <c r="J3962" s="202"/>
      <c r="K3962" s="198"/>
    </row>
    <row r="3963" spans="3:11" ht="15" customHeight="1" x14ac:dyDescent="0.25">
      <c r="C3963" s="175"/>
      <c r="E3963" s="175"/>
      <c r="H3963" s="175"/>
      <c r="I3963" s="175"/>
      <c r="J3963" s="202"/>
      <c r="K3963" s="198"/>
    </row>
    <row r="3964" spans="3:11" ht="15" customHeight="1" x14ac:dyDescent="0.25">
      <c r="C3964" s="175"/>
      <c r="E3964" s="175"/>
      <c r="H3964" s="175"/>
      <c r="I3964" s="175"/>
      <c r="J3964" s="202"/>
      <c r="K3964" s="198"/>
    </row>
    <row r="3965" spans="3:11" ht="15" customHeight="1" x14ac:dyDescent="0.25">
      <c r="C3965" s="175"/>
      <c r="E3965" s="175"/>
      <c r="H3965" s="175"/>
      <c r="I3965" s="175"/>
      <c r="J3965" s="202"/>
      <c r="K3965" s="198"/>
    </row>
    <row r="3966" spans="3:11" ht="15" customHeight="1" x14ac:dyDescent="0.25">
      <c r="C3966" s="175"/>
      <c r="E3966" s="175"/>
      <c r="H3966" s="175"/>
      <c r="I3966" s="175"/>
      <c r="J3966" s="202"/>
      <c r="K3966" s="198"/>
    </row>
    <row r="3967" spans="3:11" ht="15" customHeight="1" x14ac:dyDescent="0.25">
      <c r="C3967" s="175"/>
      <c r="E3967" s="175"/>
      <c r="H3967" s="175"/>
      <c r="I3967" s="175"/>
      <c r="J3967" s="202"/>
      <c r="K3967" s="198"/>
    </row>
    <row r="3968" spans="3:11" ht="15" customHeight="1" x14ac:dyDescent="0.25">
      <c r="C3968" s="175"/>
      <c r="E3968" s="175"/>
      <c r="H3968" s="175"/>
      <c r="I3968" s="175"/>
      <c r="J3968" s="202"/>
      <c r="K3968" s="198"/>
    </row>
    <row r="3969" spans="3:11" ht="15" customHeight="1" x14ac:dyDescent="0.25">
      <c r="C3969" s="175"/>
      <c r="E3969" s="175"/>
      <c r="H3969" s="175"/>
      <c r="I3969" s="175"/>
      <c r="J3969" s="202"/>
      <c r="K3969" s="198"/>
    </row>
    <row r="3970" spans="3:11" ht="15" customHeight="1" x14ac:dyDescent="0.25">
      <c r="C3970" s="175"/>
      <c r="E3970" s="175"/>
      <c r="H3970" s="175"/>
      <c r="I3970" s="175"/>
      <c r="J3970" s="202"/>
      <c r="K3970" s="198"/>
    </row>
    <row r="3971" spans="3:11" ht="15" customHeight="1" x14ac:dyDescent="0.25">
      <c r="C3971" s="175"/>
      <c r="E3971" s="175"/>
      <c r="H3971" s="175"/>
      <c r="I3971" s="175"/>
      <c r="J3971" s="202"/>
      <c r="K3971" s="198"/>
    </row>
    <row r="3972" spans="3:11" ht="15" customHeight="1" x14ac:dyDescent="0.25">
      <c r="C3972" s="175"/>
      <c r="E3972" s="175"/>
      <c r="H3972" s="175"/>
      <c r="I3972" s="175"/>
      <c r="J3972" s="202"/>
      <c r="K3972" s="198"/>
    </row>
    <row r="3973" spans="3:11" ht="15" customHeight="1" x14ac:dyDescent="0.25">
      <c r="C3973" s="175"/>
      <c r="E3973" s="175"/>
      <c r="H3973" s="175"/>
      <c r="I3973" s="175"/>
      <c r="J3973" s="202"/>
      <c r="K3973" s="198"/>
    </row>
    <row r="3974" spans="3:11" ht="15" customHeight="1" x14ac:dyDescent="0.25">
      <c r="C3974" s="175"/>
      <c r="E3974" s="175"/>
      <c r="H3974" s="175"/>
      <c r="I3974" s="175"/>
      <c r="J3974" s="202"/>
      <c r="K3974" s="198"/>
    </row>
    <row r="3975" spans="3:11" ht="15" customHeight="1" x14ac:dyDescent="0.25">
      <c r="C3975" s="175"/>
      <c r="E3975" s="175"/>
      <c r="H3975" s="175"/>
      <c r="I3975" s="175"/>
      <c r="J3975" s="202"/>
      <c r="K3975" s="198"/>
    </row>
    <row r="3976" spans="3:11" ht="15" customHeight="1" x14ac:dyDescent="0.25">
      <c r="C3976" s="175"/>
      <c r="E3976" s="175"/>
      <c r="H3976" s="175"/>
      <c r="I3976" s="175"/>
      <c r="J3976" s="202"/>
      <c r="K3976" s="198"/>
    </row>
    <row r="3977" spans="3:11" ht="15" customHeight="1" x14ac:dyDescent="0.25">
      <c r="C3977" s="175"/>
      <c r="E3977" s="175"/>
      <c r="H3977" s="175"/>
      <c r="I3977" s="175"/>
      <c r="J3977" s="202"/>
      <c r="K3977" s="198"/>
    </row>
    <row r="3978" spans="3:11" ht="15" customHeight="1" x14ac:dyDescent="0.25">
      <c r="C3978" s="175"/>
      <c r="E3978" s="175"/>
      <c r="H3978" s="175"/>
      <c r="I3978" s="175"/>
      <c r="J3978" s="202"/>
      <c r="K3978" s="198"/>
    </row>
    <row r="3979" spans="3:11" ht="15" customHeight="1" x14ac:dyDescent="0.25">
      <c r="C3979" s="175"/>
      <c r="E3979" s="175"/>
      <c r="H3979" s="175"/>
      <c r="I3979" s="175"/>
      <c r="J3979" s="202"/>
      <c r="K3979" s="198"/>
    </row>
    <row r="3980" spans="3:11" ht="15" customHeight="1" x14ac:dyDescent="0.25">
      <c r="C3980" s="175"/>
      <c r="E3980" s="175"/>
      <c r="H3980" s="175"/>
      <c r="I3980" s="175"/>
      <c r="J3980" s="202"/>
      <c r="K3980" s="198"/>
    </row>
    <row r="3981" spans="3:11" ht="15" customHeight="1" x14ac:dyDescent="0.25">
      <c r="C3981" s="175"/>
      <c r="E3981" s="175"/>
      <c r="H3981" s="175"/>
      <c r="I3981" s="175"/>
      <c r="J3981" s="202"/>
      <c r="K3981" s="198"/>
    </row>
    <row r="3982" spans="3:11" ht="15" customHeight="1" x14ac:dyDescent="0.25">
      <c r="C3982" s="175"/>
      <c r="E3982" s="175"/>
      <c r="H3982" s="175"/>
      <c r="I3982" s="175"/>
      <c r="J3982" s="202"/>
      <c r="K3982" s="198"/>
    </row>
    <row r="3983" spans="3:11" ht="15" customHeight="1" x14ac:dyDescent="0.25">
      <c r="C3983" s="175"/>
      <c r="E3983" s="175"/>
      <c r="H3983" s="175"/>
      <c r="I3983" s="175"/>
      <c r="J3983" s="202"/>
      <c r="K3983" s="198"/>
    </row>
    <row r="3984" spans="3:11" ht="15" customHeight="1" x14ac:dyDescent="0.25">
      <c r="C3984" s="175"/>
      <c r="E3984" s="175"/>
      <c r="H3984" s="175"/>
      <c r="I3984" s="175"/>
      <c r="J3984" s="202"/>
      <c r="K3984" s="198"/>
    </row>
    <row r="3985" spans="3:11" ht="15" customHeight="1" x14ac:dyDescent="0.25">
      <c r="C3985" s="175"/>
      <c r="E3985" s="175"/>
      <c r="H3985" s="175"/>
      <c r="I3985" s="175"/>
      <c r="J3985" s="202"/>
      <c r="K3985" s="198"/>
    </row>
    <row r="3986" spans="3:11" ht="15" customHeight="1" x14ac:dyDescent="0.25">
      <c r="C3986" s="175"/>
      <c r="E3986" s="175"/>
      <c r="H3986" s="175"/>
      <c r="I3986" s="175"/>
      <c r="J3986" s="202"/>
      <c r="K3986" s="198"/>
    </row>
    <row r="3987" spans="3:11" ht="15" customHeight="1" x14ac:dyDescent="0.25">
      <c r="C3987" s="175"/>
      <c r="E3987" s="175"/>
      <c r="H3987" s="175"/>
      <c r="I3987" s="175"/>
      <c r="J3987" s="202"/>
      <c r="K3987" s="198"/>
    </row>
    <row r="3988" spans="3:11" ht="15" customHeight="1" x14ac:dyDescent="0.25">
      <c r="C3988" s="175"/>
      <c r="E3988" s="175"/>
      <c r="H3988" s="175"/>
      <c r="I3988" s="175"/>
      <c r="J3988" s="202"/>
      <c r="K3988" s="198"/>
    </row>
    <row r="3989" spans="3:11" ht="15" customHeight="1" x14ac:dyDescent="0.25">
      <c r="C3989" s="175"/>
      <c r="E3989" s="175"/>
      <c r="H3989" s="175"/>
      <c r="I3989" s="175"/>
      <c r="J3989" s="202"/>
      <c r="K3989" s="198"/>
    </row>
    <row r="3990" spans="3:11" ht="15" customHeight="1" x14ac:dyDescent="0.25">
      <c r="C3990" s="175"/>
      <c r="E3990" s="175"/>
      <c r="H3990" s="175"/>
      <c r="I3990" s="175"/>
      <c r="J3990" s="202"/>
      <c r="K3990" s="198"/>
    </row>
    <row r="3991" spans="3:11" ht="15" customHeight="1" x14ac:dyDescent="0.25">
      <c r="C3991" s="175"/>
      <c r="E3991" s="175"/>
      <c r="H3991" s="175"/>
      <c r="I3991" s="175"/>
      <c r="J3991" s="202"/>
      <c r="K3991" s="198"/>
    </row>
    <row r="3992" spans="3:11" ht="15" customHeight="1" x14ac:dyDescent="0.25">
      <c r="C3992" s="175"/>
      <c r="E3992" s="175"/>
      <c r="H3992" s="175"/>
      <c r="I3992" s="175"/>
      <c r="J3992" s="202"/>
      <c r="K3992" s="198"/>
    </row>
    <row r="3993" spans="3:11" ht="15" customHeight="1" x14ac:dyDescent="0.25">
      <c r="C3993" s="175"/>
      <c r="E3993" s="175"/>
      <c r="H3993" s="175"/>
      <c r="I3993" s="175"/>
      <c r="J3993" s="202"/>
      <c r="K3993" s="198"/>
    </row>
    <row r="3994" spans="3:11" ht="15" customHeight="1" x14ac:dyDescent="0.25">
      <c r="C3994" s="175"/>
      <c r="E3994" s="175"/>
      <c r="H3994" s="175"/>
      <c r="I3994" s="175"/>
      <c r="J3994" s="202"/>
      <c r="K3994" s="198"/>
    </row>
    <row r="3995" spans="3:11" ht="15" customHeight="1" x14ac:dyDescent="0.25">
      <c r="C3995" s="175"/>
      <c r="E3995" s="175"/>
      <c r="H3995" s="175"/>
      <c r="I3995" s="175"/>
      <c r="J3995" s="202"/>
      <c r="K3995" s="198"/>
    </row>
    <row r="3996" spans="3:11" ht="15" customHeight="1" x14ac:dyDescent="0.25">
      <c r="C3996" s="175"/>
      <c r="E3996" s="175"/>
      <c r="H3996" s="175"/>
      <c r="I3996" s="175"/>
      <c r="J3996" s="202"/>
      <c r="K3996" s="198"/>
    </row>
    <row r="3997" spans="3:11" ht="15" customHeight="1" x14ac:dyDescent="0.25">
      <c r="C3997" s="175"/>
      <c r="E3997" s="175"/>
      <c r="H3997" s="175"/>
      <c r="I3997" s="175"/>
      <c r="J3997" s="202"/>
      <c r="K3997" s="198"/>
    </row>
    <row r="3998" spans="3:11" ht="15" customHeight="1" x14ac:dyDescent="0.25">
      <c r="C3998" s="175"/>
      <c r="E3998" s="175"/>
      <c r="H3998" s="175"/>
      <c r="I3998" s="175"/>
      <c r="J3998" s="202"/>
      <c r="K3998" s="198"/>
    </row>
    <row r="3999" spans="3:11" ht="15" customHeight="1" x14ac:dyDescent="0.25">
      <c r="C3999" s="175"/>
      <c r="E3999" s="175"/>
      <c r="H3999" s="175"/>
      <c r="I3999" s="175"/>
      <c r="J3999" s="202"/>
      <c r="K3999" s="198"/>
    </row>
    <row r="4000" spans="3:11" ht="15" customHeight="1" x14ac:dyDescent="0.25">
      <c r="C4000" s="175"/>
      <c r="E4000" s="175"/>
      <c r="H4000" s="175"/>
      <c r="I4000" s="175"/>
      <c r="J4000" s="202"/>
      <c r="K4000" s="198"/>
    </row>
    <row r="4001" spans="3:11" ht="15" customHeight="1" x14ac:dyDescent="0.25">
      <c r="C4001" s="175"/>
      <c r="E4001" s="175"/>
      <c r="H4001" s="175"/>
      <c r="I4001" s="175"/>
      <c r="J4001" s="202"/>
      <c r="K4001" s="198"/>
    </row>
    <row r="4002" spans="3:11" ht="15" customHeight="1" x14ac:dyDescent="0.25">
      <c r="C4002" s="175"/>
      <c r="E4002" s="175"/>
      <c r="H4002" s="175"/>
      <c r="I4002" s="175"/>
      <c r="J4002" s="202"/>
      <c r="K4002" s="198"/>
    </row>
    <row r="4003" spans="3:11" ht="15" customHeight="1" x14ac:dyDescent="0.25">
      <c r="C4003" s="175"/>
      <c r="E4003" s="175"/>
      <c r="H4003" s="175"/>
      <c r="I4003" s="175"/>
      <c r="J4003" s="202"/>
      <c r="K4003" s="198"/>
    </row>
    <row r="4004" spans="3:11" ht="15" customHeight="1" x14ac:dyDescent="0.25">
      <c r="C4004" s="175"/>
      <c r="E4004" s="175"/>
      <c r="H4004" s="175"/>
      <c r="I4004" s="175"/>
      <c r="J4004" s="202"/>
      <c r="K4004" s="198"/>
    </row>
    <row r="4005" spans="3:11" ht="15" customHeight="1" x14ac:dyDescent="0.25">
      <c r="C4005" s="175"/>
      <c r="E4005" s="175"/>
      <c r="H4005" s="175"/>
      <c r="I4005" s="175"/>
      <c r="J4005" s="202"/>
      <c r="K4005" s="198"/>
    </row>
    <row r="4006" spans="3:11" ht="15" customHeight="1" x14ac:dyDescent="0.25">
      <c r="C4006" s="175"/>
      <c r="E4006" s="175"/>
      <c r="H4006" s="175"/>
      <c r="I4006" s="175"/>
      <c r="J4006" s="202"/>
      <c r="K4006" s="198"/>
    </row>
    <row r="4007" spans="3:11" ht="15" customHeight="1" x14ac:dyDescent="0.25">
      <c r="C4007" s="175"/>
      <c r="E4007" s="175"/>
      <c r="H4007" s="175"/>
      <c r="I4007" s="175"/>
      <c r="J4007" s="202"/>
      <c r="K4007" s="198"/>
    </row>
    <row r="4008" spans="3:11" ht="15" customHeight="1" x14ac:dyDescent="0.25">
      <c r="C4008" s="175"/>
      <c r="E4008" s="175"/>
      <c r="H4008" s="175"/>
      <c r="I4008" s="175"/>
      <c r="J4008" s="202"/>
      <c r="K4008" s="198"/>
    </row>
    <row r="4009" spans="3:11" ht="15" customHeight="1" x14ac:dyDescent="0.25">
      <c r="C4009" s="175"/>
      <c r="E4009" s="175"/>
      <c r="H4009" s="175"/>
      <c r="I4009" s="175"/>
      <c r="J4009" s="202"/>
      <c r="K4009" s="198"/>
    </row>
    <row r="4010" spans="3:11" ht="15" customHeight="1" x14ac:dyDescent="0.25">
      <c r="C4010" s="175"/>
      <c r="E4010" s="175"/>
      <c r="H4010" s="175"/>
      <c r="I4010" s="175"/>
      <c r="J4010" s="202"/>
      <c r="K4010" s="198"/>
    </row>
    <row r="4011" spans="3:11" ht="15" customHeight="1" x14ac:dyDescent="0.25">
      <c r="C4011" s="175"/>
      <c r="E4011" s="175"/>
      <c r="H4011" s="175"/>
      <c r="I4011" s="175"/>
      <c r="J4011" s="202"/>
      <c r="K4011" s="198"/>
    </row>
    <row r="4012" spans="3:11" ht="15" customHeight="1" x14ac:dyDescent="0.25">
      <c r="C4012" s="175"/>
      <c r="E4012" s="175"/>
      <c r="H4012" s="175"/>
      <c r="I4012" s="175"/>
      <c r="J4012" s="202"/>
      <c r="K4012" s="198"/>
    </row>
    <row r="4013" spans="3:11" ht="15" customHeight="1" x14ac:dyDescent="0.25">
      <c r="C4013" s="175"/>
      <c r="E4013" s="175"/>
      <c r="H4013" s="175"/>
      <c r="I4013" s="175"/>
      <c r="J4013" s="202"/>
      <c r="K4013" s="198"/>
    </row>
    <row r="4014" spans="3:11" ht="15" customHeight="1" x14ac:dyDescent="0.25">
      <c r="C4014" s="175"/>
      <c r="E4014" s="175"/>
      <c r="H4014" s="175"/>
      <c r="I4014" s="175"/>
      <c r="J4014" s="202"/>
      <c r="K4014" s="198"/>
    </row>
    <row r="4015" spans="3:11" ht="15" customHeight="1" x14ac:dyDescent="0.25">
      <c r="C4015" s="175"/>
      <c r="E4015" s="175"/>
      <c r="H4015" s="175"/>
      <c r="I4015" s="175"/>
      <c r="J4015" s="202"/>
      <c r="K4015" s="198"/>
    </row>
    <row r="4016" spans="3:11" ht="15" customHeight="1" x14ac:dyDescent="0.25">
      <c r="C4016" s="175"/>
      <c r="E4016" s="175"/>
      <c r="H4016" s="175"/>
      <c r="I4016" s="175"/>
      <c r="J4016" s="202"/>
      <c r="K4016" s="198"/>
    </row>
    <row r="4017" spans="3:11" ht="15" customHeight="1" x14ac:dyDescent="0.25">
      <c r="C4017" s="175"/>
      <c r="E4017" s="175"/>
      <c r="H4017" s="175"/>
      <c r="I4017" s="175"/>
      <c r="J4017" s="202"/>
      <c r="K4017" s="198"/>
    </row>
    <row r="4018" spans="3:11" ht="15" customHeight="1" x14ac:dyDescent="0.25">
      <c r="C4018" s="175"/>
      <c r="E4018" s="175"/>
      <c r="H4018" s="175"/>
      <c r="I4018" s="175"/>
      <c r="J4018" s="202"/>
      <c r="K4018" s="198"/>
    </row>
    <row r="4019" spans="3:11" ht="15" customHeight="1" x14ac:dyDescent="0.25">
      <c r="C4019" s="175"/>
      <c r="E4019" s="175"/>
      <c r="H4019" s="175"/>
      <c r="I4019" s="175"/>
      <c r="J4019" s="202"/>
      <c r="K4019" s="198"/>
    </row>
    <row r="4020" spans="3:11" ht="15" customHeight="1" x14ac:dyDescent="0.25">
      <c r="C4020" s="175"/>
      <c r="E4020" s="175"/>
      <c r="H4020" s="175"/>
      <c r="I4020" s="175"/>
      <c r="J4020" s="202"/>
      <c r="K4020" s="198"/>
    </row>
    <row r="4021" spans="3:11" ht="15" customHeight="1" x14ac:dyDescent="0.25">
      <c r="C4021" s="175"/>
      <c r="E4021" s="175"/>
      <c r="H4021" s="175"/>
      <c r="I4021" s="175"/>
      <c r="J4021" s="202"/>
      <c r="K4021" s="198"/>
    </row>
    <row r="4022" spans="3:11" ht="15" customHeight="1" x14ac:dyDescent="0.25">
      <c r="C4022" s="175"/>
      <c r="E4022" s="175"/>
      <c r="H4022" s="175"/>
      <c r="I4022" s="175"/>
      <c r="J4022" s="202"/>
      <c r="K4022" s="198"/>
    </row>
    <row r="4023" spans="3:11" ht="15" customHeight="1" x14ac:dyDescent="0.25">
      <c r="C4023" s="175"/>
      <c r="E4023" s="175"/>
      <c r="H4023" s="175"/>
      <c r="I4023" s="175"/>
      <c r="J4023" s="202"/>
      <c r="K4023" s="198"/>
    </row>
    <row r="4024" spans="3:11" ht="15" customHeight="1" x14ac:dyDescent="0.25">
      <c r="C4024" s="175"/>
      <c r="E4024" s="175"/>
      <c r="H4024" s="175"/>
      <c r="I4024" s="175"/>
      <c r="J4024" s="202"/>
      <c r="K4024" s="198"/>
    </row>
    <row r="4025" spans="3:11" ht="15" customHeight="1" x14ac:dyDescent="0.25">
      <c r="C4025" s="175"/>
      <c r="E4025" s="175"/>
      <c r="H4025" s="175"/>
      <c r="I4025" s="175"/>
      <c r="J4025" s="202"/>
      <c r="K4025" s="198"/>
    </row>
    <row r="4026" spans="3:11" ht="15" customHeight="1" x14ac:dyDescent="0.25">
      <c r="C4026" s="175"/>
      <c r="E4026" s="175"/>
      <c r="H4026" s="175"/>
      <c r="I4026" s="175"/>
      <c r="J4026" s="202"/>
      <c r="K4026" s="198"/>
    </row>
    <row r="4027" spans="3:11" ht="15" customHeight="1" x14ac:dyDescent="0.25">
      <c r="C4027" s="175"/>
      <c r="E4027" s="175"/>
      <c r="H4027" s="175"/>
      <c r="I4027" s="175"/>
      <c r="J4027" s="202"/>
      <c r="K4027" s="198"/>
    </row>
    <row r="4028" spans="3:11" ht="15" customHeight="1" x14ac:dyDescent="0.25">
      <c r="C4028" s="175"/>
      <c r="E4028" s="175"/>
      <c r="H4028" s="175"/>
      <c r="I4028" s="175"/>
      <c r="J4028" s="202"/>
      <c r="K4028" s="198"/>
    </row>
    <row r="4029" spans="3:11" ht="15" customHeight="1" x14ac:dyDescent="0.25">
      <c r="C4029" s="175"/>
      <c r="E4029" s="175"/>
      <c r="H4029" s="175"/>
      <c r="I4029" s="175"/>
      <c r="J4029" s="202"/>
      <c r="K4029" s="198"/>
    </row>
    <row r="4030" spans="3:11" ht="15" customHeight="1" x14ac:dyDescent="0.25">
      <c r="C4030" s="175"/>
      <c r="E4030" s="175"/>
      <c r="H4030" s="175"/>
      <c r="I4030" s="175"/>
      <c r="J4030" s="202"/>
      <c r="K4030" s="198"/>
    </row>
    <row r="4031" spans="3:11" ht="15" customHeight="1" x14ac:dyDescent="0.25">
      <c r="C4031" s="175"/>
      <c r="E4031" s="175"/>
      <c r="H4031" s="175"/>
      <c r="I4031" s="175"/>
      <c r="J4031" s="202"/>
      <c r="K4031" s="198"/>
    </row>
    <row r="4032" spans="3:11" ht="15" customHeight="1" x14ac:dyDescent="0.25">
      <c r="C4032" s="175"/>
      <c r="E4032" s="175"/>
      <c r="H4032" s="175"/>
      <c r="I4032" s="175"/>
      <c r="J4032" s="202"/>
      <c r="K4032" s="198"/>
    </row>
    <row r="4033" spans="3:11" ht="15" customHeight="1" x14ac:dyDescent="0.25">
      <c r="C4033" s="175"/>
      <c r="E4033" s="175"/>
      <c r="H4033" s="175"/>
      <c r="I4033" s="175"/>
      <c r="J4033" s="202"/>
      <c r="K4033" s="198"/>
    </row>
    <row r="4034" spans="3:11" ht="15" customHeight="1" x14ac:dyDescent="0.25">
      <c r="C4034" s="175"/>
      <c r="E4034" s="175"/>
      <c r="H4034" s="175"/>
      <c r="I4034" s="175"/>
      <c r="J4034" s="202"/>
      <c r="K4034" s="198"/>
    </row>
    <row r="4035" spans="3:11" ht="15" customHeight="1" x14ac:dyDescent="0.25">
      <c r="C4035" s="175"/>
      <c r="E4035" s="175"/>
      <c r="H4035" s="175"/>
      <c r="I4035" s="175"/>
      <c r="J4035" s="202"/>
      <c r="K4035" s="198"/>
    </row>
    <row r="4036" spans="3:11" ht="15" customHeight="1" x14ac:dyDescent="0.25">
      <c r="C4036" s="175"/>
      <c r="E4036" s="175"/>
      <c r="H4036" s="175"/>
      <c r="I4036" s="175"/>
      <c r="J4036" s="202"/>
      <c r="K4036" s="198"/>
    </row>
    <row r="4037" spans="3:11" ht="15" customHeight="1" x14ac:dyDescent="0.25">
      <c r="C4037" s="175"/>
      <c r="E4037" s="175"/>
      <c r="H4037" s="175"/>
      <c r="I4037" s="175"/>
      <c r="J4037" s="202"/>
      <c r="K4037" s="198"/>
    </row>
    <row r="4038" spans="3:11" ht="15" customHeight="1" x14ac:dyDescent="0.25">
      <c r="C4038" s="175"/>
      <c r="E4038" s="175"/>
      <c r="H4038" s="175"/>
      <c r="I4038" s="175"/>
      <c r="J4038" s="202"/>
      <c r="K4038" s="198"/>
    </row>
    <row r="4039" spans="3:11" ht="15" customHeight="1" x14ac:dyDescent="0.25">
      <c r="C4039" s="175"/>
      <c r="E4039" s="175"/>
      <c r="H4039" s="175"/>
      <c r="I4039" s="175"/>
      <c r="J4039" s="202"/>
      <c r="K4039" s="198"/>
    </row>
    <row r="4040" spans="3:11" ht="15" customHeight="1" x14ac:dyDescent="0.25">
      <c r="C4040" s="175"/>
      <c r="E4040" s="175"/>
      <c r="H4040" s="175"/>
      <c r="I4040" s="175"/>
      <c r="J4040" s="202"/>
      <c r="K4040" s="198"/>
    </row>
    <row r="4041" spans="3:11" ht="15" customHeight="1" x14ac:dyDescent="0.25">
      <c r="C4041" s="175"/>
      <c r="E4041" s="175"/>
      <c r="H4041" s="175"/>
      <c r="I4041" s="175"/>
      <c r="J4041" s="202"/>
      <c r="K4041" s="198"/>
    </row>
    <row r="4042" spans="3:11" ht="15" customHeight="1" x14ac:dyDescent="0.25">
      <c r="C4042" s="175"/>
      <c r="E4042" s="175"/>
      <c r="H4042" s="175"/>
      <c r="I4042" s="175"/>
      <c r="J4042" s="202"/>
      <c r="K4042" s="198"/>
    </row>
    <row r="4043" spans="3:11" ht="15" customHeight="1" x14ac:dyDescent="0.25">
      <c r="C4043" s="175"/>
      <c r="E4043" s="175"/>
      <c r="H4043" s="175"/>
      <c r="I4043" s="175"/>
      <c r="J4043" s="202"/>
      <c r="K4043" s="198"/>
    </row>
    <row r="4044" spans="3:11" ht="15" customHeight="1" x14ac:dyDescent="0.25">
      <c r="C4044" s="175"/>
      <c r="E4044" s="175"/>
      <c r="H4044" s="175"/>
      <c r="I4044" s="175"/>
      <c r="J4044" s="202"/>
      <c r="K4044" s="198"/>
    </row>
    <row r="4045" spans="3:11" ht="15" customHeight="1" x14ac:dyDescent="0.25">
      <c r="C4045" s="175"/>
      <c r="E4045" s="175"/>
      <c r="H4045" s="175"/>
      <c r="I4045" s="175"/>
      <c r="J4045" s="202"/>
      <c r="K4045" s="198"/>
    </row>
    <row r="4046" spans="3:11" ht="15" customHeight="1" x14ac:dyDescent="0.25">
      <c r="C4046" s="175"/>
      <c r="E4046" s="175"/>
      <c r="H4046" s="175"/>
      <c r="I4046" s="175"/>
      <c r="J4046" s="202"/>
      <c r="K4046" s="198"/>
    </row>
    <row r="4047" spans="3:11" ht="15" customHeight="1" x14ac:dyDescent="0.25">
      <c r="C4047" s="175"/>
      <c r="E4047" s="175"/>
      <c r="H4047" s="175"/>
      <c r="I4047" s="175"/>
      <c r="J4047" s="202"/>
      <c r="K4047" s="198"/>
    </row>
    <row r="4048" spans="3:11" ht="15" customHeight="1" x14ac:dyDescent="0.25">
      <c r="C4048" s="175"/>
      <c r="E4048" s="175"/>
      <c r="H4048" s="175"/>
      <c r="I4048" s="175"/>
      <c r="J4048" s="202"/>
      <c r="K4048" s="198"/>
    </row>
    <row r="4049" spans="3:11" ht="15" customHeight="1" x14ac:dyDescent="0.25">
      <c r="C4049" s="175"/>
      <c r="E4049" s="175"/>
      <c r="H4049" s="175"/>
      <c r="I4049" s="175"/>
      <c r="J4049" s="202"/>
      <c r="K4049" s="198"/>
    </row>
    <row r="4050" spans="3:11" ht="15" customHeight="1" x14ac:dyDescent="0.25">
      <c r="C4050" s="175"/>
      <c r="E4050" s="175"/>
      <c r="H4050" s="175"/>
      <c r="I4050" s="175"/>
      <c r="J4050" s="202"/>
      <c r="K4050" s="198"/>
    </row>
    <row r="4051" spans="3:11" ht="15" customHeight="1" x14ac:dyDescent="0.25">
      <c r="C4051" s="175"/>
      <c r="E4051" s="175"/>
      <c r="H4051" s="175"/>
      <c r="I4051" s="175"/>
      <c r="J4051" s="202"/>
      <c r="K4051" s="198"/>
    </row>
    <row r="4052" spans="3:11" ht="15" customHeight="1" x14ac:dyDescent="0.25">
      <c r="C4052" s="175"/>
      <c r="E4052" s="175"/>
      <c r="H4052" s="175"/>
      <c r="I4052" s="175"/>
      <c r="J4052" s="202"/>
      <c r="K4052" s="198"/>
    </row>
    <row r="4053" spans="3:11" ht="15" customHeight="1" x14ac:dyDescent="0.25">
      <c r="C4053" s="175"/>
      <c r="E4053" s="175"/>
      <c r="H4053" s="175"/>
      <c r="I4053" s="175"/>
      <c r="J4053" s="202"/>
      <c r="K4053" s="198"/>
    </row>
    <row r="4054" spans="3:11" ht="15" customHeight="1" x14ac:dyDescent="0.25">
      <c r="C4054" s="175"/>
      <c r="E4054" s="175"/>
      <c r="H4054" s="175"/>
      <c r="I4054" s="175"/>
      <c r="J4054" s="202"/>
      <c r="K4054" s="198"/>
    </row>
    <row r="4055" spans="3:11" ht="15" customHeight="1" x14ac:dyDescent="0.25">
      <c r="C4055" s="175"/>
      <c r="E4055" s="175"/>
      <c r="H4055" s="175"/>
      <c r="I4055" s="175"/>
      <c r="J4055" s="202"/>
      <c r="K4055" s="198"/>
    </row>
    <row r="4056" spans="3:11" ht="15" customHeight="1" x14ac:dyDescent="0.25">
      <c r="C4056" s="175"/>
      <c r="E4056" s="175"/>
      <c r="H4056" s="175"/>
      <c r="I4056" s="175"/>
      <c r="J4056" s="202"/>
      <c r="K4056" s="198"/>
    </row>
    <row r="4057" spans="3:11" ht="15" customHeight="1" x14ac:dyDescent="0.25">
      <c r="C4057" s="175"/>
      <c r="E4057" s="175"/>
      <c r="H4057" s="175"/>
      <c r="I4057" s="175"/>
      <c r="J4057" s="202"/>
      <c r="K4057" s="198"/>
    </row>
    <row r="4058" spans="3:11" ht="15" customHeight="1" x14ac:dyDescent="0.25">
      <c r="C4058" s="175"/>
      <c r="E4058" s="175"/>
      <c r="H4058" s="175"/>
      <c r="I4058" s="175"/>
      <c r="J4058" s="202"/>
      <c r="K4058" s="198"/>
    </row>
    <row r="4059" spans="3:11" ht="15" customHeight="1" x14ac:dyDescent="0.25">
      <c r="C4059" s="175"/>
      <c r="E4059" s="175"/>
      <c r="H4059" s="175"/>
      <c r="I4059" s="175"/>
      <c r="J4059" s="202"/>
      <c r="K4059" s="198"/>
    </row>
    <row r="4060" spans="3:11" ht="15" customHeight="1" x14ac:dyDescent="0.25">
      <c r="C4060" s="175"/>
      <c r="E4060" s="175"/>
      <c r="H4060" s="175"/>
      <c r="I4060" s="175"/>
      <c r="J4060" s="202"/>
      <c r="K4060" s="198"/>
    </row>
    <row r="4061" spans="3:11" ht="15" customHeight="1" x14ac:dyDescent="0.25">
      <c r="C4061" s="175"/>
      <c r="E4061" s="175"/>
      <c r="H4061" s="175"/>
      <c r="I4061" s="175"/>
      <c r="J4061" s="202"/>
      <c r="K4061" s="198"/>
    </row>
    <row r="4062" spans="3:11" ht="15" customHeight="1" x14ac:dyDescent="0.25">
      <c r="C4062" s="175"/>
      <c r="E4062" s="175"/>
      <c r="H4062" s="175"/>
      <c r="I4062" s="175"/>
      <c r="J4062" s="202"/>
      <c r="K4062" s="198"/>
    </row>
    <row r="4063" spans="3:11" ht="15" customHeight="1" x14ac:dyDescent="0.25">
      <c r="C4063" s="175"/>
      <c r="E4063" s="175"/>
      <c r="H4063" s="175"/>
      <c r="I4063" s="175"/>
      <c r="J4063" s="202"/>
      <c r="K4063" s="198"/>
    </row>
    <row r="4064" spans="3:11" ht="15" customHeight="1" x14ac:dyDescent="0.25">
      <c r="C4064" s="175"/>
      <c r="E4064" s="175"/>
      <c r="H4064" s="175"/>
      <c r="I4064" s="175"/>
      <c r="J4064" s="202"/>
      <c r="K4064" s="198"/>
    </row>
    <row r="4065" spans="3:11" ht="15" customHeight="1" x14ac:dyDescent="0.25">
      <c r="C4065" s="175"/>
      <c r="E4065" s="175"/>
      <c r="H4065" s="175"/>
      <c r="I4065" s="175"/>
      <c r="J4065" s="202"/>
      <c r="K4065" s="198"/>
    </row>
    <row r="4066" spans="3:11" ht="15" customHeight="1" x14ac:dyDescent="0.25">
      <c r="C4066" s="175"/>
      <c r="E4066" s="175"/>
      <c r="H4066" s="175"/>
      <c r="I4066" s="175"/>
      <c r="J4066" s="202"/>
      <c r="K4066" s="198"/>
    </row>
    <row r="4067" spans="3:11" ht="15" customHeight="1" x14ac:dyDescent="0.25">
      <c r="C4067" s="175"/>
      <c r="E4067" s="175"/>
      <c r="H4067" s="175"/>
      <c r="I4067" s="175"/>
      <c r="J4067" s="202"/>
      <c r="K4067" s="198"/>
    </row>
    <row r="4068" spans="3:11" ht="15" customHeight="1" x14ac:dyDescent="0.25">
      <c r="C4068" s="175"/>
      <c r="E4068" s="175"/>
      <c r="H4068" s="175"/>
      <c r="I4068" s="175"/>
      <c r="J4068" s="202"/>
      <c r="K4068" s="198"/>
    </row>
    <row r="4069" spans="3:11" ht="15" customHeight="1" x14ac:dyDescent="0.25">
      <c r="C4069" s="175"/>
      <c r="E4069" s="175"/>
      <c r="H4069" s="175"/>
      <c r="I4069" s="175"/>
      <c r="J4069" s="202"/>
      <c r="K4069" s="198"/>
    </row>
    <row r="4070" spans="3:11" ht="15" customHeight="1" x14ac:dyDescent="0.25">
      <c r="C4070" s="175"/>
      <c r="E4070" s="175"/>
      <c r="H4070" s="175"/>
      <c r="I4070" s="175"/>
      <c r="J4070" s="202"/>
      <c r="K4070" s="198"/>
    </row>
    <row r="4071" spans="3:11" ht="15" customHeight="1" x14ac:dyDescent="0.25">
      <c r="C4071" s="175"/>
      <c r="E4071" s="175"/>
      <c r="H4071" s="175"/>
      <c r="I4071" s="175"/>
      <c r="J4071" s="202"/>
      <c r="K4071" s="198"/>
    </row>
    <row r="4072" spans="3:11" ht="15" customHeight="1" x14ac:dyDescent="0.25">
      <c r="C4072" s="175"/>
      <c r="E4072" s="175"/>
      <c r="H4072" s="175"/>
      <c r="I4072" s="175"/>
      <c r="J4072" s="202"/>
      <c r="K4072" s="198"/>
    </row>
    <row r="4073" spans="3:11" ht="15" customHeight="1" x14ac:dyDescent="0.25">
      <c r="C4073" s="175"/>
      <c r="E4073" s="175"/>
      <c r="H4073" s="175"/>
      <c r="I4073" s="175"/>
      <c r="J4073" s="202"/>
      <c r="K4073" s="198"/>
    </row>
    <row r="4074" spans="3:11" ht="15" customHeight="1" x14ac:dyDescent="0.25">
      <c r="C4074" s="175"/>
      <c r="E4074" s="175"/>
      <c r="H4074" s="175"/>
      <c r="I4074" s="175"/>
      <c r="J4074" s="202"/>
      <c r="K4074" s="198"/>
    </row>
    <row r="4075" spans="3:11" ht="15" customHeight="1" x14ac:dyDescent="0.25">
      <c r="C4075" s="175"/>
      <c r="E4075" s="175"/>
      <c r="H4075" s="175"/>
      <c r="I4075" s="175"/>
      <c r="J4075" s="202"/>
      <c r="K4075" s="198"/>
    </row>
    <row r="4076" spans="3:11" ht="15" customHeight="1" x14ac:dyDescent="0.25">
      <c r="C4076" s="175"/>
      <c r="E4076" s="175"/>
      <c r="H4076" s="175"/>
      <c r="I4076" s="175"/>
      <c r="J4076" s="202"/>
      <c r="K4076" s="198"/>
    </row>
    <row r="4077" spans="3:11" ht="15" customHeight="1" x14ac:dyDescent="0.25">
      <c r="C4077" s="175"/>
      <c r="E4077" s="175"/>
      <c r="H4077" s="175"/>
      <c r="I4077" s="175"/>
      <c r="J4077" s="202"/>
      <c r="K4077" s="198"/>
    </row>
    <row r="4078" spans="3:11" ht="15" customHeight="1" x14ac:dyDescent="0.25">
      <c r="C4078" s="175"/>
      <c r="E4078" s="175"/>
      <c r="H4078" s="175"/>
      <c r="I4078" s="175"/>
      <c r="J4078" s="202"/>
      <c r="K4078" s="198"/>
    </row>
    <row r="4079" spans="3:11" ht="15" customHeight="1" x14ac:dyDescent="0.25">
      <c r="C4079" s="175"/>
      <c r="E4079" s="175"/>
      <c r="H4079" s="175"/>
      <c r="I4079" s="175"/>
      <c r="J4079" s="202"/>
      <c r="K4079" s="198"/>
    </row>
    <row r="4080" spans="3:11" ht="15" customHeight="1" x14ac:dyDescent="0.25">
      <c r="C4080" s="175"/>
      <c r="E4080" s="175"/>
      <c r="H4080" s="175"/>
      <c r="I4080" s="175"/>
      <c r="J4080" s="202"/>
      <c r="K4080" s="198"/>
    </row>
    <row r="4081" spans="3:11" ht="15" customHeight="1" x14ac:dyDescent="0.25">
      <c r="C4081" s="175"/>
      <c r="E4081" s="175"/>
      <c r="H4081" s="175"/>
      <c r="I4081" s="175"/>
      <c r="J4081" s="202"/>
      <c r="K4081" s="198"/>
    </row>
    <row r="4082" spans="3:11" ht="15" customHeight="1" x14ac:dyDescent="0.25">
      <c r="C4082" s="175"/>
      <c r="E4082" s="175"/>
      <c r="H4082" s="175"/>
      <c r="I4082" s="175"/>
      <c r="J4082" s="202"/>
      <c r="K4082" s="198"/>
    </row>
    <row r="4083" spans="3:11" ht="15" customHeight="1" x14ac:dyDescent="0.25">
      <c r="C4083" s="175"/>
      <c r="E4083" s="175"/>
      <c r="H4083" s="175"/>
      <c r="I4083" s="175"/>
      <c r="J4083" s="202"/>
      <c r="K4083" s="198"/>
    </row>
    <row r="4084" spans="3:11" ht="15" customHeight="1" x14ac:dyDescent="0.25">
      <c r="C4084" s="175"/>
      <c r="E4084" s="175"/>
      <c r="H4084" s="175"/>
      <c r="I4084" s="175"/>
      <c r="J4084" s="202"/>
      <c r="K4084" s="198"/>
    </row>
    <row r="4085" spans="3:11" ht="15" customHeight="1" x14ac:dyDescent="0.25">
      <c r="C4085" s="175"/>
      <c r="E4085" s="175"/>
      <c r="H4085" s="175"/>
      <c r="I4085" s="175"/>
      <c r="J4085" s="202"/>
      <c r="K4085" s="198"/>
    </row>
    <row r="4086" spans="3:11" ht="15" customHeight="1" x14ac:dyDescent="0.25">
      <c r="C4086" s="175"/>
      <c r="E4086" s="175"/>
      <c r="H4086" s="175"/>
      <c r="I4086" s="175"/>
      <c r="J4086" s="202"/>
      <c r="K4086" s="198"/>
    </row>
    <row r="4087" spans="3:11" ht="15" customHeight="1" x14ac:dyDescent="0.25">
      <c r="C4087" s="175"/>
      <c r="E4087" s="175"/>
      <c r="H4087" s="175"/>
      <c r="I4087" s="175"/>
      <c r="J4087" s="202"/>
      <c r="K4087" s="198"/>
    </row>
    <row r="4088" spans="3:11" ht="15" customHeight="1" x14ac:dyDescent="0.25">
      <c r="C4088" s="175"/>
      <c r="E4088" s="175"/>
      <c r="H4088" s="175"/>
      <c r="I4088" s="175"/>
      <c r="J4088" s="202"/>
      <c r="K4088" s="198"/>
    </row>
    <row r="4089" spans="3:11" ht="15" customHeight="1" x14ac:dyDescent="0.25">
      <c r="C4089" s="175"/>
      <c r="E4089" s="175"/>
      <c r="H4089" s="175"/>
      <c r="I4089" s="175"/>
      <c r="J4089" s="202"/>
      <c r="K4089" s="198"/>
    </row>
    <row r="4090" spans="3:11" ht="15" customHeight="1" x14ac:dyDescent="0.25">
      <c r="C4090" s="175"/>
      <c r="E4090" s="175"/>
      <c r="H4090" s="175"/>
      <c r="I4090" s="175"/>
      <c r="J4090" s="202"/>
      <c r="K4090" s="198"/>
    </row>
    <row r="4091" spans="3:11" ht="15" customHeight="1" x14ac:dyDescent="0.25">
      <c r="C4091" s="175"/>
      <c r="E4091" s="175"/>
      <c r="H4091" s="175"/>
      <c r="I4091" s="175"/>
      <c r="J4091" s="202"/>
      <c r="K4091" s="198"/>
    </row>
    <row r="4092" spans="3:11" ht="15" customHeight="1" x14ac:dyDescent="0.25">
      <c r="C4092" s="175"/>
      <c r="E4092" s="175"/>
      <c r="H4092" s="175"/>
      <c r="I4092" s="175"/>
      <c r="J4092" s="202"/>
      <c r="K4092" s="198"/>
    </row>
    <row r="4093" spans="3:11" ht="15" customHeight="1" x14ac:dyDescent="0.25">
      <c r="C4093" s="175"/>
      <c r="E4093" s="175"/>
      <c r="H4093" s="175"/>
      <c r="I4093" s="175"/>
      <c r="J4093" s="202"/>
      <c r="K4093" s="198"/>
    </row>
    <row r="4094" spans="3:11" ht="15" customHeight="1" x14ac:dyDescent="0.25">
      <c r="C4094" s="175"/>
      <c r="E4094" s="175"/>
      <c r="H4094" s="175"/>
      <c r="I4094" s="175"/>
      <c r="J4094" s="202"/>
      <c r="K4094" s="198"/>
    </row>
    <row r="4095" spans="3:11" ht="15" customHeight="1" x14ac:dyDescent="0.25">
      <c r="C4095" s="175"/>
      <c r="E4095" s="175"/>
      <c r="H4095" s="175"/>
      <c r="I4095" s="175"/>
      <c r="J4095" s="202"/>
      <c r="K4095" s="198"/>
    </row>
    <row r="4096" spans="3:11" ht="15" customHeight="1" x14ac:dyDescent="0.25">
      <c r="C4096" s="175"/>
      <c r="E4096" s="175"/>
      <c r="H4096" s="175"/>
      <c r="I4096" s="175"/>
      <c r="J4096" s="202"/>
      <c r="K4096" s="198"/>
    </row>
    <row r="4097" spans="3:11" ht="15" customHeight="1" x14ac:dyDescent="0.25">
      <c r="C4097" s="175"/>
      <c r="E4097" s="175"/>
      <c r="H4097" s="175"/>
      <c r="I4097" s="175"/>
      <c r="J4097" s="202"/>
      <c r="K4097" s="198"/>
    </row>
    <row r="4098" spans="3:11" ht="15" customHeight="1" x14ac:dyDescent="0.25">
      <c r="C4098" s="175"/>
      <c r="E4098" s="175"/>
      <c r="H4098" s="175"/>
      <c r="I4098" s="175"/>
      <c r="J4098" s="202"/>
      <c r="K4098" s="198"/>
    </row>
    <row r="4099" spans="3:11" ht="15" customHeight="1" x14ac:dyDescent="0.25">
      <c r="C4099" s="175"/>
      <c r="E4099" s="175"/>
      <c r="H4099" s="175"/>
      <c r="I4099" s="175"/>
      <c r="J4099" s="202"/>
      <c r="K4099" s="198"/>
    </row>
    <row r="4100" spans="3:11" ht="15" customHeight="1" x14ac:dyDescent="0.25">
      <c r="C4100" s="175"/>
      <c r="E4100" s="175"/>
      <c r="H4100" s="175"/>
      <c r="I4100" s="175"/>
      <c r="J4100" s="202"/>
      <c r="K4100" s="198"/>
    </row>
    <row r="4101" spans="3:11" ht="15" customHeight="1" x14ac:dyDescent="0.25">
      <c r="C4101" s="175"/>
      <c r="E4101" s="175"/>
      <c r="H4101" s="175"/>
      <c r="I4101" s="175"/>
      <c r="J4101" s="202"/>
      <c r="K4101" s="198"/>
    </row>
    <row r="4102" spans="3:11" ht="15" customHeight="1" x14ac:dyDescent="0.25">
      <c r="C4102" s="175"/>
      <c r="E4102" s="175"/>
      <c r="H4102" s="175"/>
      <c r="I4102" s="175"/>
      <c r="J4102" s="202"/>
      <c r="K4102" s="198"/>
    </row>
    <row r="4103" spans="3:11" ht="15" customHeight="1" x14ac:dyDescent="0.25">
      <c r="C4103" s="175"/>
      <c r="E4103" s="175"/>
      <c r="H4103" s="175"/>
      <c r="I4103" s="175"/>
      <c r="J4103" s="202"/>
      <c r="K4103" s="198"/>
    </row>
    <row r="4104" spans="3:11" ht="15" customHeight="1" x14ac:dyDescent="0.25">
      <c r="C4104" s="175"/>
      <c r="E4104" s="175"/>
      <c r="H4104" s="175"/>
      <c r="I4104" s="175"/>
      <c r="J4104" s="202"/>
      <c r="K4104" s="198"/>
    </row>
    <row r="4105" spans="3:11" ht="15" customHeight="1" x14ac:dyDescent="0.25">
      <c r="C4105" s="175"/>
      <c r="E4105" s="175"/>
      <c r="H4105" s="175"/>
      <c r="I4105" s="175"/>
      <c r="J4105" s="202"/>
      <c r="K4105" s="198"/>
    </row>
    <row r="4106" spans="3:11" ht="15" customHeight="1" x14ac:dyDescent="0.25">
      <c r="C4106" s="175"/>
      <c r="E4106" s="175"/>
      <c r="H4106" s="175"/>
      <c r="I4106" s="175"/>
      <c r="J4106" s="202"/>
      <c r="K4106" s="198"/>
    </row>
    <row r="4107" spans="3:11" ht="15" customHeight="1" x14ac:dyDescent="0.25">
      <c r="C4107" s="175"/>
      <c r="E4107" s="175"/>
      <c r="H4107" s="175"/>
      <c r="I4107" s="175"/>
      <c r="J4107" s="202"/>
      <c r="K4107" s="198"/>
    </row>
    <row r="4108" spans="3:11" ht="15" customHeight="1" x14ac:dyDescent="0.25">
      <c r="C4108" s="175"/>
      <c r="E4108" s="175"/>
      <c r="H4108" s="175"/>
      <c r="I4108" s="175"/>
      <c r="J4108" s="202"/>
      <c r="K4108" s="198"/>
    </row>
    <row r="4109" spans="3:11" ht="15" customHeight="1" x14ac:dyDescent="0.25">
      <c r="C4109" s="175"/>
      <c r="E4109" s="175"/>
      <c r="H4109" s="175"/>
      <c r="I4109" s="175"/>
      <c r="J4109" s="202"/>
      <c r="K4109" s="198"/>
    </row>
    <row r="4110" spans="3:11" ht="15" customHeight="1" x14ac:dyDescent="0.25">
      <c r="C4110" s="175"/>
      <c r="E4110" s="175"/>
      <c r="H4110" s="175"/>
      <c r="I4110" s="175"/>
      <c r="J4110" s="202"/>
      <c r="K4110" s="198"/>
    </row>
    <row r="4111" spans="3:11" ht="15" customHeight="1" x14ac:dyDescent="0.25">
      <c r="C4111" s="175"/>
      <c r="E4111" s="175"/>
      <c r="H4111" s="175"/>
      <c r="I4111" s="175"/>
      <c r="J4111" s="202"/>
      <c r="K4111" s="198"/>
    </row>
    <row r="4112" spans="3:11" ht="15" customHeight="1" x14ac:dyDescent="0.25">
      <c r="C4112" s="175"/>
      <c r="E4112" s="175"/>
      <c r="H4112" s="175"/>
      <c r="I4112" s="175"/>
      <c r="J4112" s="202"/>
      <c r="K4112" s="198"/>
    </row>
    <row r="4113" spans="3:11" ht="15" customHeight="1" x14ac:dyDescent="0.25">
      <c r="C4113" s="175"/>
      <c r="E4113" s="175"/>
      <c r="H4113" s="175"/>
      <c r="I4113" s="175"/>
      <c r="J4113" s="202"/>
      <c r="K4113" s="198"/>
    </row>
    <row r="4114" spans="3:11" ht="15" customHeight="1" x14ac:dyDescent="0.25">
      <c r="C4114" s="175"/>
      <c r="E4114" s="175"/>
      <c r="H4114" s="175"/>
      <c r="I4114" s="175"/>
      <c r="J4114" s="202"/>
      <c r="K4114" s="198"/>
    </row>
    <row r="4115" spans="3:11" ht="15" customHeight="1" x14ac:dyDescent="0.25">
      <c r="C4115" s="175"/>
      <c r="E4115" s="175"/>
      <c r="H4115" s="175"/>
      <c r="I4115" s="175"/>
      <c r="J4115" s="202"/>
      <c r="K4115" s="198"/>
    </row>
    <row r="4116" spans="3:11" ht="15" customHeight="1" x14ac:dyDescent="0.25">
      <c r="C4116" s="175"/>
      <c r="E4116" s="175"/>
      <c r="H4116" s="175"/>
      <c r="I4116" s="175"/>
      <c r="J4116" s="202"/>
      <c r="K4116" s="198"/>
    </row>
    <row r="4117" spans="3:11" ht="15" customHeight="1" x14ac:dyDescent="0.25">
      <c r="C4117" s="175"/>
      <c r="E4117" s="175"/>
      <c r="H4117" s="175"/>
      <c r="I4117" s="175"/>
      <c r="J4117" s="202"/>
      <c r="K4117" s="198"/>
    </row>
    <row r="4118" spans="3:11" ht="15" customHeight="1" x14ac:dyDescent="0.25">
      <c r="C4118" s="175"/>
      <c r="E4118" s="175"/>
      <c r="H4118" s="175"/>
      <c r="I4118" s="175"/>
      <c r="J4118" s="202"/>
      <c r="K4118" s="198"/>
    </row>
    <row r="4119" spans="3:11" ht="15" customHeight="1" x14ac:dyDescent="0.25">
      <c r="C4119" s="175"/>
      <c r="E4119" s="175"/>
      <c r="H4119" s="175"/>
      <c r="I4119" s="175"/>
      <c r="J4119" s="202"/>
      <c r="K4119" s="198"/>
    </row>
    <row r="4120" spans="3:11" ht="15" customHeight="1" x14ac:dyDescent="0.25">
      <c r="C4120" s="175"/>
      <c r="E4120" s="175"/>
      <c r="H4120" s="175"/>
      <c r="I4120" s="175"/>
      <c r="J4120" s="202"/>
      <c r="K4120" s="198"/>
    </row>
    <row r="4121" spans="3:11" ht="15" customHeight="1" x14ac:dyDescent="0.25">
      <c r="C4121" s="175"/>
      <c r="E4121" s="175"/>
      <c r="H4121" s="175"/>
      <c r="I4121" s="175"/>
      <c r="J4121" s="202"/>
      <c r="K4121" s="198"/>
    </row>
    <row r="4122" spans="3:11" ht="15" customHeight="1" x14ac:dyDescent="0.25">
      <c r="C4122" s="175"/>
      <c r="E4122" s="175"/>
      <c r="H4122" s="175"/>
      <c r="I4122" s="175"/>
      <c r="J4122" s="202"/>
      <c r="K4122" s="198"/>
    </row>
    <row r="4123" spans="3:11" ht="15" customHeight="1" x14ac:dyDescent="0.25">
      <c r="C4123" s="175"/>
      <c r="E4123" s="175"/>
      <c r="H4123" s="175"/>
      <c r="I4123" s="175"/>
      <c r="J4123" s="202"/>
      <c r="K4123" s="198"/>
    </row>
    <row r="4124" spans="3:11" ht="15" customHeight="1" x14ac:dyDescent="0.25">
      <c r="C4124" s="175"/>
      <c r="E4124" s="175"/>
      <c r="H4124" s="175"/>
      <c r="I4124" s="175"/>
      <c r="J4124" s="202"/>
      <c r="K4124" s="198"/>
    </row>
    <row r="4125" spans="3:11" ht="15" customHeight="1" x14ac:dyDescent="0.25">
      <c r="C4125" s="175"/>
      <c r="E4125" s="175"/>
      <c r="H4125" s="175"/>
      <c r="I4125" s="175"/>
      <c r="J4125" s="202"/>
      <c r="K4125" s="198"/>
    </row>
    <row r="4126" spans="3:11" ht="15" customHeight="1" x14ac:dyDescent="0.25">
      <c r="C4126" s="175"/>
      <c r="E4126" s="175"/>
      <c r="H4126" s="175"/>
      <c r="I4126" s="175"/>
      <c r="J4126" s="202"/>
      <c r="K4126" s="198"/>
    </row>
    <row r="4127" spans="3:11" ht="15" customHeight="1" x14ac:dyDescent="0.25">
      <c r="C4127" s="175"/>
      <c r="E4127" s="175"/>
      <c r="H4127" s="175"/>
      <c r="I4127" s="175"/>
      <c r="J4127" s="202"/>
      <c r="K4127" s="198"/>
    </row>
    <row r="4128" spans="3:11" ht="15" customHeight="1" x14ac:dyDescent="0.25">
      <c r="C4128" s="175"/>
      <c r="E4128" s="175"/>
      <c r="H4128" s="175"/>
      <c r="I4128" s="175"/>
      <c r="J4128" s="202"/>
      <c r="K4128" s="198"/>
    </row>
    <row r="4129" spans="3:11" ht="15" customHeight="1" x14ac:dyDescent="0.25">
      <c r="C4129" s="175"/>
      <c r="E4129" s="175"/>
      <c r="H4129" s="175"/>
      <c r="I4129" s="175"/>
      <c r="J4129" s="202"/>
      <c r="K4129" s="198"/>
    </row>
    <row r="4130" spans="3:11" ht="15" customHeight="1" x14ac:dyDescent="0.25">
      <c r="C4130" s="175"/>
      <c r="E4130" s="175"/>
      <c r="H4130" s="175"/>
      <c r="I4130" s="175"/>
      <c r="J4130" s="202"/>
      <c r="K4130" s="198"/>
    </row>
    <row r="4131" spans="3:11" ht="15" customHeight="1" x14ac:dyDescent="0.25">
      <c r="C4131" s="175"/>
      <c r="E4131" s="175"/>
      <c r="H4131" s="175"/>
      <c r="I4131" s="175"/>
      <c r="J4131" s="202"/>
      <c r="K4131" s="198"/>
    </row>
    <row r="4132" spans="3:11" ht="15" customHeight="1" x14ac:dyDescent="0.25">
      <c r="C4132" s="175"/>
      <c r="E4132" s="175"/>
      <c r="H4132" s="175"/>
      <c r="I4132" s="175"/>
      <c r="J4132" s="202"/>
      <c r="K4132" s="198"/>
    </row>
    <row r="4133" spans="3:11" ht="15" customHeight="1" x14ac:dyDescent="0.25">
      <c r="C4133" s="175"/>
      <c r="E4133" s="175"/>
      <c r="H4133" s="175"/>
      <c r="I4133" s="175"/>
      <c r="J4133" s="202"/>
      <c r="K4133" s="198"/>
    </row>
    <row r="4134" spans="3:11" ht="15" customHeight="1" x14ac:dyDescent="0.25">
      <c r="C4134" s="175"/>
      <c r="E4134" s="175"/>
      <c r="H4134" s="175"/>
      <c r="I4134" s="175"/>
      <c r="J4134" s="202"/>
      <c r="K4134" s="198"/>
    </row>
    <row r="4135" spans="3:11" ht="15" customHeight="1" x14ac:dyDescent="0.25">
      <c r="C4135" s="175"/>
      <c r="E4135" s="175"/>
      <c r="H4135" s="175"/>
      <c r="I4135" s="175"/>
      <c r="J4135" s="202"/>
      <c r="K4135" s="198"/>
    </row>
    <row r="4136" spans="3:11" ht="15" customHeight="1" x14ac:dyDescent="0.25">
      <c r="C4136" s="175"/>
      <c r="E4136" s="175"/>
      <c r="H4136" s="175"/>
      <c r="I4136" s="175"/>
      <c r="J4136" s="202"/>
      <c r="K4136" s="198"/>
    </row>
    <row r="4137" spans="3:11" ht="15" customHeight="1" x14ac:dyDescent="0.25">
      <c r="C4137" s="175"/>
      <c r="E4137" s="175"/>
      <c r="H4137" s="175"/>
      <c r="I4137" s="175"/>
      <c r="J4137" s="202"/>
      <c r="K4137" s="198"/>
    </row>
    <row r="4138" spans="3:11" ht="15" customHeight="1" x14ac:dyDescent="0.25">
      <c r="C4138" s="175"/>
      <c r="E4138" s="175"/>
      <c r="H4138" s="175"/>
      <c r="I4138" s="175"/>
      <c r="J4138" s="202"/>
      <c r="K4138" s="198"/>
    </row>
    <row r="4139" spans="3:11" ht="15" customHeight="1" x14ac:dyDescent="0.25">
      <c r="C4139" s="175"/>
      <c r="E4139" s="175"/>
      <c r="H4139" s="175"/>
      <c r="I4139" s="175"/>
      <c r="J4139" s="202"/>
      <c r="K4139" s="198"/>
    </row>
    <row r="4140" spans="3:11" ht="15" customHeight="1" x14ac:dyDescent="0.25">
      <c r="C4140" s="175"/>
      <c r="E4140" s="175"/>
      <c r="H4140" s="175"/>
      <c r="I4140" s="175"/>
      <c r="J4140" s="202"/>
      <c r="K4140" s="198"/>
    </row>
    <row r="4141" spans="3:11" ht="15" customHeight="1" x14ac:dyDescent="0.25">
      <c r="C4141" s="175"/>
      <c r="E4141" s="175"/>
      <c r="H4141" s="175"/>
      <c r="I4141" s="175"/>
      <c r="J4141" s="202"/>
      <c r="K4141" s="198"/>
    </row>
    <row r="4142" spans="3:11" ht="15" customHeight="1" x14ac:dyDescent="0.25">
      <c r="C4142" s="175"/>
      <c r="E4142" s="175"/>
      <c r="H4142" s="175"/>
      <c r="I4142" s="175"/>
      <c r="J4142" s="202"/>
      <c r="K4142" s="198"/>
    </row>
    <row r="4143" spans="3:11" ht="15" customHeight="1" x14ac:dyDescent="0.25">
      <c r="C4143" s="175"/>
      <c r="E4143" s="175"/>
      <c r="H4143" s="175"/>
      <c r="I4143" s="175"/>
      <c r="J4143" s="202"/>
      <c r="K4143" s="198"/>
    </row>
    <row r="4144" spans="3:11" ht="15" customHeight="1" x14ac:dyDescent="0.25">
      <c r="C4144" s="175"/>
      <c r="E4144" s="175"/>
      <c r="H4144" s="175"/>
      <c r="I4144" s="175"/>
      <c r="J4144" s="202"/>
      <c r="K4144" s="198"/>
    </row>
    <row r="4145" spans="3:11" ht="15" customHeight="1" x14ac:dyDescent="0.25">
      <c r="C4145" s="175"/>
      <c r="E4145" s="175"/>
      <c r="H4145" s="175"/>
      <c r="I4145" s="175"/>
      <c r="J4145" s="202"/>
      <c r="K4145" s="198"/>
    </row>
    <row r="4146" spans="3:11" ht="15" customHeight="1" x14ac:dyDescent="0.25">
      <c r="C4146" s="175"/>
      <c r="E4146" s="175"/>
      <c r="H4146" s="175"/>
      <c r="I4146" s="175"/>
      <c r="J4146" s="202"/>
      <c r="K4146" s="198"/>
    </row>
    <row r="4147" spans="3:11" ht="15" customHeight="1" x14ac:dyDescent="0.25">
      <c r="C4147" s="175"/>
      <c r="E4147" s="175"/>
      <c r="H4147" s="175"/>
      <c r="I4147" s="175"/>
      <c r="J4147" s="202"/>
      <c r="K4147" s="198"/>
    </row>
    <row r="4148" spans="3:11" ht="15" customHeight="1" x14ac:dyDescent="0.25">
      <c r="C4148" s="175"/>
      <c r="E4148" s="175"/>
      <c r="H4148" s="175"/>
      <c r="I4148" s="175"/>
      <c r="J4148" s="202"/>
      <c r="K4148" s="198"/>
    </row>
    <row r="4149" spans="3:11" ht="15" customHeight="1" x14ac:dyDescent="0.25">
      <c r="C4149" s="175"/>
      <c r="E4149" s="175"/>
      <c r="H4149" s="175"/>
      <c r="I4149" s="175"/>
      <c r="J4149" s="202"/>
      <c r="K4149" s="198"/>
    </row>
    <row r="4150" spans="3:11" ht="15" customHeight="1" x14ac:dyDescent="0.25">
      <c r="C4150" s="175"/>
      <c r="E4150" s="175"/>
      <c r="H4150" s="175"/>
      <c r="I4150" s="175"/>
      <c r="J4150" s="202"/>
      <c r="K4150" s="198"/>
    </row>
    <row r="4151" spans="3:11" ht="15" customHeight="1" x14ac:dyDescent="0.25">
      <c r="C4151" s="175"/>
      <c r="E4151" s="175"/>
      <c r="H4151" s="175"/>
      <c r="I4151" s="175"/>
      <c r="J4151" s="202"/>
      <c r="K4151" s="198"/>
    </row>
    <row r="4152" spans="3:11" ht="15" customHeight="1" x14ac:dyDescent="0.25">
      <c r="C4152" s="175"/>
      <c r="E4152" s="175"/>
      <c r="H4152" s="175"/>
      <c r="I4152" s="175"/>
      <c r="J4152" s="202"/>
      <c r="K4152" s="198"/>
    </row>
    <row r="4153" spans="3:11" ht="15" customHeight="1" x14ac:dyDescent="0.25">
      <c r="C4153" s="175"/>
      <c r="E4153" s="175"/>
      <c r="H4153" s="175"/>
      <c r="I4153" s="175"/>
      <c r="J4153" s="202"/>
      <c r="K4153" s="198"/>
    </row>
    <row r="4154" spans="3:11" ht="15" customHeight="1" x14ac:dyDescent="0.25">
      <c r="C4154" s="175"/>
      <c r="E4154" s="175"/>
      <c r="H4154" s="175"/>
      <c r="I4154" s="175"/>
      <c r="J4154" s="202"/>
      <c r="K4154" s="198"/>
    </row>
    <row r="4155" spans="3:11" ht="15" customHeight="1" x14ac:dyDescent="0.25">
      <c r="C4155" s="175"/>
      <c r="E4155" s="175"/>
      <c r="H4155" s="175"/>
      <c r="I4155" s="175"/>
      <c r="J4155" s="202"/>
      <c r="K4155" s="198"/>
    </row>
    <row r="4156" spans="3:11" ht="15" customHeight="1" x14ac:dyDescent="0.25">
      <c r="C4156" s="175"/>
      <c r="E4156" s="175"/>
      <c r="H4156" s="175"/>
      <c r="I4156" s="175"/>
      <c r="J4156" s="202"/>
      <c r="K4156" s="198"/>
    </row>
    <row r="4157" spans="3:11" ht="15" customHeight="1" x14ac:dyDescent="0.25">
      <c r="C4157" s="175"/>
      <c r="E4157" s="175"/>
      <c r="H4157" s="175"/>
      <c r="I4157" s="175"/>
      <c r="J4157" s="202"/>
      <c r="K4157" s="198"/>
    </row>
    <row r="4158" spans="3:11" ht="15" customHeight="1" x14ac:dyDescent="0.25">
      <c r="C4158" s="175"/>
      <c r="E4158" s="175"/>
      <c r="H4158" s="175"/>
      <c r="I4158" s="175"/>
      <c r="J4158" s="202"/>
      <c r="K4158" s="198"/>
    </row>
    <row r="4159" spans="3:11" ht="15" customHeight="1" x14ac:dyDescent="0.25">
      <c r="C4159" s="175"/>
      <c r="E4159" s="175"/>
      <c r="H4159" s="175"/>
      <c r="I4159" s="175"/>
      <c r="J4159" s="202"/>
      <c r="K4159" s="198"/>
    </row>
    <row r="4160" spans="3:11" ht="15" customHeight="1" x14ac:dyDescent="0.25">
      <c r="C4160" s="175"/>
      <c r="E4160" s="175"/>
      <c r="H4160" s="175"/>
      <c r="I4160" s="175"/>
      <c r="J4160" s="202"/>
      <c r="K4160" s="198"/>
    </row>
    <row r="4161" spans="3:11" ht="15" customHeight="1" x14ac:dyDescent="0.25">
      <c r="C4161" s="175"/>
      <c r="E4161" s="175"/>
      <c r="H4161" s="175"/>
      <c r="I4161" s="175"/>
      <c r="J4161" s="202"/>
      <c r="K4161" s="198"/>
    </row>
    <row r="4162" spans="3:11" ht="15" customHeight="1" x14ac:dyDescent="0.25">
      <c r="C4162" s="175"/>
      <c r="E4162" s="175"/>
      <c r="H4162" s="175"/>
      <c r="I4162" s="175"/>
      <c r="J4162" s="202"/>
      <c r="K4162" s="198"/>
    </row>
    <row r="4163" spans="3:11" ht="15" customHeight="1" x14ac:dyDescent="0.25">
      <c r="C4163" s="175"/>
      <c r="E4163" s="175"/>
      <c r="H4163" s="175"/>
      <c r="I4163" s="175"/>
      <c r="J4163" s="202"/>
      <c r="K4163" s="198"/>
    </row>
    <row r="4164" spans="3:11" ht="15" customHeight="1" x14ac:dyDescent="0.25">
      <c r="C4164" s="175"/>
      <c r="E4164" s="175"/>
      <c r="H4164" s="175"/>
      <c r="I4164" s="175"/>
      <c r="J4164" s="202"/>
      <c r="K4164" s="198"/>
    </row>
    <row r="4165" spans="3:11" ht="15" customHeight="1" x14ac:dyDescent="0.25">
      <c r="C4165" s="175"/>
      <c r="E4165" s="175"/>
      <c r="H4165" s="175"/>
      <c r="I4165" s="175"/>
      <c r="J4165" s="202"/>
      <c r="K4165" s="198"/>
    </row>
    <row r="4166" spans="3:11" ht="15" customHeight="1" x14ac:dyDescent="0.25">
      <c r="C4166" s="175"/>
      <c r="E4166" s="175"/>
      <c r="H4166" s="175"/>
      <c r="I4166" s="175"/>
      <c r="J4166" s="202"/>
      <c r="K4166" s="198"/>
    </row>
    <row r="4167" spans="3:11" ht="15" customHeight="1" x14ac:dyDescent="0.25">
      <c r="C4167" s="175"/>
      <c r="E4167" s="175"/>
      <c r="H4167" s="175"/>
      <c r="I4167" s="175"/>
      <c r="J4167" s="202"/>
      <c r="K4167" s="198"/>
    </row>
    <row r="4168" spans="3:11" ht="15" customHeight="1" x14ac:dyDescent="0.25">
      <c r="C4168" s="175"/>
      <c r="E4168" s="175"/>
      <c r="H4168" s="175"/>
      <c r="I4168" s="175"/>
      <c r="J4168" s="202"/>
      <c r="K4168" s="198"/>
    </row>
    <row r="4169" spans="3:11" ht="15" customHeight="1" x14ac:dyDescent="0.25">
      <c r="C4169" s="175"/>
      <c r="E4169" s="175"/>
      <c r="H4169" s="175"/>
      <c r="I4169" s="175"/>
      <c r="J4169" s="202"/>
      <c r="K4169" s="198"/>
    </row>
    <row r="4170" spans="3:11" ht="15" customHeight="1" x14ac:dyDescent="0.25">
      <c r="C4170" s="175"/>
      <c r="E4170" s="175"/>
      <c r="H4170" s="175"/>
      <c r="I4170" s="175"/>
      <c r="J4170" s="202"/>
      <c r="K4170" s="198"/>
    </row>
    <row r="4171" spans="3:11" ht="15" customHeight="1" x14ac:dyDescent="0.25">
      <c r="C4171" s="175"/>
      <c r="E4171" s="175"/>
      <c r="H4171" s="175"/>
      <c r="I4171" s="175"/>
      <c r="J4171" s="202"/>
      <c r="K4171" s="198"/>
    </row>
    <row r="4172" spans="3:11" ht="15" customHeight="1" x14ac:dyDescent="0.25">
      <c r="C4172" s="175"/>
      <c r="E4172" s="175"/>
      <c r="H4172" s="175"/>
      <c r="I4172" s="175"/>
      <c r="J4172" s="202"/>
      <c r="K4172" s="198"/>
    </row>
    <row r="4173" spans="3:11" ht="15" customHeight="1" x14ac:dyDescent="0.25">
      <c r="C4173" s="175"/>
      <c r="E4173" s="175"/>
      <c r="H4173" s="175"/>
      <c r="I4173" s="175"/>
      <c r="J4173" s="202"/>
      <c r="K4173" s="198"/>
    </row>
    <row r="4174" spans="3:11" ht="15" customHeight="1" x14ac:dyDescent="0.25">
      <c r="C4174" s="175"/>
      <c r="E4174" s="175"/>
      <c r="H4174" s="175"/>
      <c r="I4174" s="175"/>
      <c r="J4174" s="202"/>
      <c r="K4174" s="198"/>
    </row>
    <row r="4175" spans="3:11" ht="15" customHeight="1" x14ac:dyDescent="0.25">
      <c r="C4175" s="175"/>
      <c r="E4175" s="175"/>
      <c r="H4175" s="175"/>
      <c r="I4175" s="175"/>
      <c r="J4175" s="202"/>
      <c r="K4175" s="198"/>
    </row>
    <row r="4176" spans="3:11" ht="15" customHeight="1" x14ac:dyDescent="0.25">
      <c r="C4176" s="175"/>
      <c r="E4176" s="175"/>
      <c r="H4176" s="175"/>
      <c r="I4176" s="175"/>
      <c r="J4176" s="202"/>
      <c r="K4176" s="198"/>
    </row>
    <row r="4177" spans="3:11" ht="15" customHeight="1" x14ac:dyDescent="0.25">
      <c r="C4177" s="175"/>
      <c r="E4177" s="175"/>
      <c r="H4177" s="175"/>
      <c r="I4177" s="175"/>
      <c r="J4177" s="202"/>
      <c r="K4177" s="198"/>
    </row>
    <row r="4178" spans="3:11" ht="15" customHeight="1" x14ac:dyDescent="0.25">
      <c r="C4178" s="175"/>
      <c r="E4178" s="175"/>
      <c r="H4178" s="175"/>
      <c r="I4178" s="175"/>
      <c r="J4178" s="202"/>
      <c r="K4178" s="198"/>
    </row>
    <row r="4179" spans="3:11" ht="15" customHeight="1" x14ac:dyDescent="0.25">
      <c r="C4179" s="175"/>
      <c r="E4179" s="175"/>
      <c r="H4179" s="175"/>
      <c r="I4179" s="175"/>
      <c r="J4179" s="202"/>
      <c r="K4179" s="198"/>
    </row>
    <row r="4180" spans="3:11" ht="15" customHeight="1" x14ac:dyDescent="0.25">
      <c r="C4180" s="175"/>
      <c r="E4180" s="175"/>
      <c r="H4180" s="175"/>
      <c r="I4180" s="175"/>
      <c r="J4180" s="202"/>
      <c r="K4180" s="198"/>
    </row>
    <row r="4181" spans="3:11" ht="15" customHeight="1" x14ac:dyDescent="0.25">
      <c r="C4181" s="175"/>
      <c r="E4181" s="175"/>
      <c r="H4181" s="175"/>
      <c r="I4181" s="175"/>
      <c r="J4181" s="202"/>
      <c r="K4181" s="198"/>
    </row>
    <row r="4182" spans="3:11" ht="15" customHeight="1" x14ac:dyDescent="0.25">
      <c r="C4182" s="175"/>
      <c r="E4182" s="175"/>
      <c r="H4182" s="175"/>
      <c r="I4182" s="175"/>
      <c r="J4182" s="202"/>
      <c r="K4182" s="198"/>
    </row>
    <row r="4183" spans="3:11" ht="15" customHeight="1" x14ac:dyDescent="0.25">
      <c r="C4183" s="175"/>
      <c r="E4183" s="175"/>
      <c r="H4183" s="175"/>
      <c r="I4183" s="175"/>
      <c r="J4183" s="202"/>
      <c r="K4183" s="198"/>
    </row>
    <row r="4184" spans="3:11" ht="15" customHeight="1" x14ac:dyDescent="0.25">
      <c r="C4184" s="175"/>
      <c r="E4184" s="175"/>
      <c r="H4184" s="175"/>
      <c r="I4184" s="175"/>
      <c r="J4184" s="202"/>
      <c r="K4184" s="198"/>
    </row>
    <row r="4185" spans="3:11" ht="15" customHeight="1" x14ac:dyDescent="0.25">
      <c r="C4185" s="175"/>
      <c r="E4185" s="175"/>
      <c r="H4185" s="175"/>
      <c r="I4185" s="175"/>
      <c r="J4185" s="202"/>
      <c r="K4185" s="198"/>
    </row>
    <row r="4186" spans="3:11" ht="15" customHeight="1" x14ac:dyDescent="0.25">
      <c r="C4186" s="175"/>
      <c r="E4186" s="175"/>
      <c r="H4186" s="175"/>
      <c r="I4186" s="175"/>
      <c r="J4186" s="202"/>
      <c r="K4186" s="198"/>
    </row>
    <row r="4187" spans="3:11" ht="15" customHeight="1" x14ac:dyDescent="0.25">
      <c r="C4187" s="175"/>
      <c r="E4187" s="175"/>
      <c r="H4187" s="175"/>
      <c r="I4187" s="175"/>
      <c r="J4187" s="202"/>
      <c r="K4187" s="198"/>
    </row>
    <row r="4188" spans="3:11" ht="15" customHeight="1" x14ac:dyDescent="0.25">
      <c r="C4188" s="175"/>
      <c r="E4188" s="175"/>
      <c r="H4188" s="175"/>
      <c r="I4188" s="175"/>
      <c r="J4188" s="202"/>
      <c r="K4188" s="198"/>
    </row>
    <row r="4189" spans="3:11" ht="15" customHeight="1" x14ac:dyDescent="0.25">
      <c r="C4189" s="175"/>
      <c r="E4189" s="175"/>
      <c r="H4189" s="175"/>
      <c r="I4189" s="175"/>
      <c r="J4189" s="202"/>
      <c r="K4189" s="198"/>
    </row>
    <row r="4190" spans="3:11" ht="15" customHeight="1" x14ac:dyDescent="0.25">
      <c r="C4190" s="175"/>
      <c r="E4190" s="175"/>
      <c r="H4190" s="175"/>
      <c r="I4190" s="175"/>
      <c r="J4190" s="202"/>
      <c r="K4190" s="198"/>
    </row>
    <row r="4191" spans="3:11" ht="15" customHeight="1" x14ac:dyDescent="0.25">
      <c r="C4191" s="175"/>
      <c r="E4191" s="175"/>
      <c r="H4191" s="175"/>
      <c r="I4191" s="175"/>
      <c r="J4191" s="202"/>
      <c r="K4191" s="198"/>
    </row>
    <row r="4192" spans="3:11" ht="15" customHeight="1" x14ac:dyDescent="0.25">
      <c r="C4192" s="175"/>
      <c r="E4192" s="175"/>
      <c r="H4192" s="175"/>
      <c r="I4192" s="175"/>
      <c r="J4192" s="202"/>
      <c r="K4192" s="198"/>
    </row>
    <row r="4193" spans="3:11" ht="15" customHeight="1" x14ac:dyDescent="0.25">
      <c r="C4193" s="175"/>
      <c r="E4193" s="175"/>
      <c r="H4193" s="175"/>
      <c r="I4193" s="175"/>
      <c r="J4193" s="202"/>
      <c r="K4193" s="198"/>
    </row>
    <row r="4194" spans="3:11" ht="15" customHeight="1" x14ac:dyDescent="0.25">
      <c r="C4194" s="175"/>
      <c r="E4194" s="175"/>
      <c r="H4194" s="175"/>
      <c r="I4194" s="175"/>
      <c r="J4194" s="202"/>
      <c r="K4194" s="198"/>
    </row>
    <row r="4195" spans="3:11" ht="15" customHeight="1" x14ac:dyDescent="0.25">
      <c r="C4195" s="175"/>
      <c r="E4195" s="175"/>
      <c r="H4195" s="175"/>
      <c r="I4195" s="175"/>
      <c r="J4195" s="202"/>
      <c r="K4195" s="198"/>
    </row>
    <row r="4196" spans="3:11" ht="15" customHeight="1" x14ac:dyDescent="0.25">
      <c r="C4196" s="175"/>
      <c r="E4196" s="175"/>
      <c r="H4196" s="175"/>
      <c r="I4196" s="175"/>
      <c r="J4196" s="202"/>
      <c r="K4196" s="198"/>
    </row>
    <row r="4197" spans="3:11" ht="15" customHeight="1" x14ac:dyDescent="0.25">
      <c r="C4197" s="175"/>
      <c r="E4197" s="175"/>
      <c r="H4197" s="175"/>
      <c r="I4197" s="175"/>
      <c r="J4197" s="202"/>
      <c r="K4197" s="198"/>
    </row>
    <row r="4198" spans="3:11" ht="15" customHeight="1" x14ac:dyDescent="0.25">
      <c r="C4198" s="175"/>
      <c r="E4198" s="175"/>
      <c r="H4198" s="175"/>
      <c r="I4198" s="175"/>
      <c r="J4198" s="202"/>
      <c r="K4198" s="198"/>
    </row>
    <row r="4199" spans="3:11" ht="15" customHeight="1" x14ac:dyDescent="0.25">
      <c r="C4199" s="175"/>
      <c r="E4199" s="175"/>
      <c r="H4199" s="175"/>
      <c r="I4199" s="175"/>
      <c r="J4199" s="202"/>
      <c r="K4199" s="198"/>
    </row>
    <row r="4200" spans="3:11" ht="15" customHeight="1" x14ac:dyDescent="0.25">
      <c r="C4200" s="175"/>
      <c r="E4200" s="175"/>
      <c r="H4200" s="175"/>
      <c r="I4200" s="175"/>
      <c r="J4200" s="202"/>
      <c r="K4200" s="198"/>
    </row>
    <row r="4201" spans="3:11" ht="15" customHeight="1" x14ac:dyDescent="0.25">
      <c r="C4201" s="175"/>
      <c r="E4201" s="175"/>
      <c r="H4201" s="175"/>
      <c r="I4201" s="175"/>
      <c r="J4201" s="202"/>
      <c r="K4201" s="198"/>
    </row>
    <row r="4202" spans="3:11" ht="15" customHeight="1" x14ac:dyDescent="0.25">
      <c r="C4202" s="175"/>
      <c r="E4202" s="175"/>
      <c r="H4202" s="175"/>
      <c r="I4202" s="175"/>
      <c r="J4202" s="202"/>
      <c r="K4202" s="198"/>
    </row>
    <row r="4203" spans="3:11" ht="15" customHeight="1" x14ac:dyDescent="0.25">
      <c r="C4203" s="175"/>
      <c r="E4203" s="175"/>
      <c r="H4203" s="175"/>
      <c r="I4203" s="175"/>
      <c r="J4203" s="202"/>
      <c r="K4203" s="198"/>
    </row>
    <row r="4204" spans="3:11" ht="15" customHeight="1" x14ac:dyDescent="0.25">
      <c r="C4204" s="175"/>
      <c r="E4204" s="175"/>
      <c r="H4204" s="175"/>
      <c r="I4204" s="175"/>
      <c r="J4204" s="202"/>
      <c r="K4204" s="198"/>
    </row>
    <row r="4205" spans="3:11" ht="15" customHeight="1" x14ac:dyDescent="0.25">
      <c r="C4205" s="175"/>
      <c r="E4205" s="175"/>
      <c r="H4205" s="175"/>
      <c r="I4205" s="175"/>
      <c r="J4205" s="202"/>
      <c r="K4205" s="198"/>
    </row>
    <row r="4206" spans="3:11" ht="15" customHeight="1" x14ac:dyDescent="0.25">
      <c r="C4206" s="175"/>
      <c r="E4206" s="175"/>
      <c r="H4206" s="175"/>
      <c r="I4206" s="175"/>
      <c r="J4206" s="202"/>
      <c r="K4206" s="198"/>
    </row>
    <row r="4207" spans="3:11" ht="15" customHeight="1" x14ac:dyDescent="0.25">
      <c r="C4207" s="175"/>
      <c r="E4207" s="175"/>
      <c r="H4207" s="175"/>
      <c r="I4207" s="175"/>
      <c r="J4207" s="202"/>
      <c r="K4207" s="198"/>
    </row>
    <row r="4208" spans="3:11" ht="15" customHeight="1" x14ac:dyDescent="0.25">
      <c r="C4208" s="175"/>
      <c r="E4208" s="175"/>
      <c r="H4208" s="175"/>
      <c r="I4208" s="175"/>
      <c r="J4208" s="202"/>
      <c r="K4208" s="198"/>
    </row>
    <row r="4209" spans="3:11" ht="15" customHeight="1" x14ac:dyDescent="0.25">
      <c r="C4209" s="175"/>
      <c r="E4209" s="175"/>
      <c r="H4209" s="175"/>
      <c r="I4209" s="175"/>
      <c r="J4209" s="202"/>
      <c r="K4209" s="198"/>
    </row>
    <row r="4210" spans="3:11" ht="15" customHeight="1" x14ac:dyDescent="0.25">
      <c r="C4210" s="175"/>
      <c r="E4210" s="175"/>
      <c r="H4210" s="175"/>
      <c r="I4210" s="175"/>
      <c r="J4210" s="202"/>
      <c r="K4210" s="198"/>
    </row>
    <row r="4211" spans="3:11" ht="15" customHeight="1" x14ac:dyDescent="0.25">
      <c r="C4211" s="175"/>
      <c r="E4211" s="175"/>
      <c r="H4211" s="175"/>
      <c r="I4211" s="175"/>
      <c r="J4211" s="202"/>
      <c r="K4211" s="198"/>
    </row>
    <row r="4212" spans="3:11" ht="15" customHeight="1" x14ac:dyDescent="0.25">
      <c r="C4212" s="175"/>
      <c r="E4212" s="175"/>
      <c r="H4212" s="175"/>
      <c r="I4212" s="175"/>
      <c r="J4212" s="202"/>
      <c r="K4212" s="198"/>
    </row>
    <row r="4213" spans="3:11" ht="15" customHeight="1" x14ac:dyDescent="0.25">
      <c r="C4213" s="175"/>
      <c r="E4213" s="175"/>
      <c r="H4213" s="175"/>
      <c r="I4213" s="175"/>
      <c r="J4213" s="202"/>
      <c r="K4213" s="198"/>
    </row>
    <row r="4214" spans="3:11" ht="15" customHeight="1" x14ac:dyDescent="0.25">
      <c r="C4214" s="175"/>
      <c r="E4214" s="175"/>
      <c r="H4214" s="175"/>
      <c r="I4214" s="175"/>
      <c r="J4214" s="202"/>
      <c r="K4214" s="198"/>
    </row>
    <row r="4215" spans="3:11" ht="15" customHeight="1" x14ac:dyDescent="0.25">
      <c r="C4215" s="175"/>
      <c r="E4215" s="175"/>
      <c r="H4215" s="175"/>
      <c r="I4215" s="175"/>
      <c r="J4215" s="202"/>
      <c r="K4215" s="198"/>
    </row>
    <row r="4216" spans="3:11" ht="15" customHeight="1" x14ac:dyDescent="0.25">
      <c r="C4216" s="175"/>
      <c r="E4216" s="175"/>
      <c r="H4216" s="175"/>
      <c r="I4216" s="175"/>
      <c r="J4216" s="202"/>
      <c r="K4216" s="198"/>
    </row>
    <row r="4217" spans="3:11" ht="15" customHeight="1" x14ac:dyDescent="0.25">
      <c r="C4217" s="175"/>
      <c r="E4217" s="175"/>
      <c r="H4217" s="175"/>
      <c r="I4217" s="175"/>
      <c r="J4217" s="202"/>
      <c r="K4217" s="198"/>
    </row>
    <row r="4218" spans="3:11" ht="15" customHeight="1" x14ac:dyDescent="0.25">
      <c r="C4218" s="175"/>
      <c r="E4218" s="175"/>
      <c r="H4218" s="175"/>
      <c r="I4218" s="175"/>
      <c r="J4218" s="202"/>
      <c r="K4218" s="198"/>
    </row>
    <row r="4219" spans="3:11" ht="15" customHeight="1" x14ac:dyDescent="0.25">
      <c r="C4219" s="175"/>
      <c r="E4219" s="175"/>
      <c r="H4219" s="175"/>
      <c r="I4219" s="175"/>
      <c r="J4219" s="202"/>
      <c r="K4219" s="198"/>
    </row>
    <row r="4220" spans="3:11" ht="15" customHeight="1" x14ac:dyDescent="0.25">
      <c r="C4220" s="175"/>
      <c r="E4220" s="175"/>
      <c r="H4220" s="175"/>
      <c r="I4220" s="175"/>
      <c r="J4220" s="202"/>
      <c r="K4220" s="198"/>
    </row>
    <row r="4221" spans="3:11" ht="15" customHeight="1" x14ac:dyDescent="0.25">
      <c r="C4221" s="175"/>
      <c r="E4221" s="175"/>
      <c r="H4221" s="175"/>
      <c r="I4221" s="175"/>
      <c r="J4221" s="202"/>
      <c r="K4221" s="198"/>
    </row>
    <row r="4222" spans="3:11" ht="15" customHeight="1" x14ac:dyDescent="0.25">
      <c r="C4222" s="175"/>
      <c r="E4222" s="175"/>
      <c r="H4222" s="175"/>
      <c r="I4222" s="175"/>
      <c r="J4222" s="202"/>
      <c r="K4222" s="198"/>
    </row>
    <row r="4223" spans="3:11" ht="15" customHeight="1" x14ac:dyDescent="0.25">
      <c r="C4223" s="175"/>
      <c r="E4223" s="175"/>
      <c r="H4223" s="175"/>
      <c r="I4223" s="175"/>
      <c r="J4223" s="202"/>
      <c r="K4223" s="198"/>
    </row>
    <row r="4224" spans="3:11" ht="15" customHeight="1" x14ac:dyDescent="0.25">
      <c r="C4224" s="175"/>
      <c r="E4224" s="175"/>
      <c r="H4224" s="175"/>
      <c r="I4224" s="175"/>
      <c r="J4224" s="202"/>
      <c r="K4224" s="198"/>
    </row>
    <row r="4225" spans="3:11" ht="15" customHeight="1" x14ac:dyDescent="0.25">
      <c r="C4225" s="175"/>
      <c r="E4225" s="175"/>
      <c r="H4225" s="175"/>
      <c r="I4225" s="175"/>
      <c r="J4225" s="202"/>
      <c r="K4225" s="198"/>
    </row>
    <row r="4226" spans="3:11" ht="15" customHeight="1" x14ac:dyDescent="0.25">
      <c r="C4226" s="175"/>
      <c r="E4226" s="175"/>
      <c r="H4226" s="175"/>
      <c r="I4226" s="175"/>
      <c r="J4226" s="202"/>
      <c r="K4226" s="198"/>
    </row>
    <row r="4227" spans="3:11" ht="15" customHeight="1" x14ac:dyDescent="0.25">
      <c r="C4227" s="175"/>
      <c r="E4227" s="175"/>
      <c r="H4227" s="175"/>
      <c r="I4227" s="175"/>
      <c r="J4227" s="202"/>
      <c r="K4227" s="198"/>
    </row>
    <row r="4228" spans="3:11" ht="15" customHeight="1" x14ac:dyDescent="0.25">
      <c r="C4228" s="175"/>
      <c r="E4228" s="175"/>
      <c r="H4228" s="175"/>
      <c r="I4228" s="175"/>
      <c r="J4228" s="202"/>
      <c r="K4228" s="198"/>
    </row>
    <row r="4229" spans="3:11" ht="15" customHeight="1" x14ac:dyDescent="0.25">
      <c r="C4229" s="175"/>
      <c r="E4229" s="175"/>
      <c r="H4229" s="175"/>
      <c r="I4229" s="175"/>
      <c r="J4229" s="202"/>
      <c r="K4229" s="198"/>
    </row>
    <row r="4230" spans="3:11" ht="15" customHeight="1" x14ac:dyDescent="0.25">
      <c r="C4230" s="175"/>
      <c r="E4230" s="175"/>
      <c r="H4230" s="175"/>
      <c r="I4230" s="175"/>
      <c r="J4230" s="202"/>
      <c r="K4230" s="198"/>
    </row>
    <row r="4231" spans="3:11" ht="15" customHeight="1" x14ac:dyDescent="0.25">
      <c r="C4231" s="175"/>
      <c r="E4231" s="175"/>
      <c r="H4231" s="175"/>
      <c r="I4231" s="175"/>
      <c r="J4231" s="202"/>
      <c r="K4231" s="198"/>
    </row>
    <row r="4232" spans="3:11" ht="15" customHeight="1" x14ac:dyDescent="0.25">
      <c r="C4232" s="175"/>
      <c r="E4232" s="175"/>
      <c r="H4232" s="175"/>
      <c r="I4232" s="175"/>
      <c r="J4232" s="202"/>
      <c r="K4232" s="198"/>
    </row>
    <row r="4233" spans="3:11" ht="15" customHeight="1" x14ac:dyDescent="0.25">
      <c r="C4233" s="175"/>
      <c r="E4233" s="175"/>
      <c r="H4233" s="175"/>
      <c r="I4233" s="175"/>
      <c r="J4233" s="202"/>
      <c r="K4233" s="198"/>
    </row>
    <row r="4234" spans="3:11" ht="15" customHeight="1" x14ac:dyDescent="0.25">
      <c r="C4234" s="175"/>
      <c r="E4234" s="175"/>
      <c r="H4234" s="175"/>
      <c r="I4234" s="175"/>
      <c r="J4234" s="202"/>
      <c r="K4234" s="198"/>
    </row>
    <row r="4235" spans="3:11" ht="15" customHeight="1" x14ac:dyDescent="0.25">
      <c r="C4235" s="175"/>
      <c r="E4235" s="175"/>
      <c r="H4235" s="175"/>
      <c r="I4235" s="175"/>
      <c r="J4235" s="202"/>
      <c r="K4235" s="198"/>
    </row>
    <row r="4236" spans="3:11" ht="15" customHeight="1" x14ac:dyDescent="0.25">
      <c r="C4236" s="175"/>
      <c r="E4236" s="175"/>
      <c r="H4236" s="175"/>
      <c r="I4236" s="175"/>
      <c r="J4236" s="202"/>
      <c r="K4236" s="198"/>
    </row>
    <row r="4237" spans="3:11" ht="15" customHeight="1" x14ac:dyDescent="0.25">
      <c r="C4237" s="175"/>
      <c r="E4237" s="175"/>
      <c r="H4237" s="175"/>
      <c r="I4237" s="175"/>
      <c r="J4237" s="202"/>
      <c r="K4237" s="198"/>
    </row>
    <row r="4238" spans="3:11" ht="15" customHeight="1" x14ac:dyDescent="0.25">
      <c r="C4238" s="175"/>
      <c r="E4238" s="175"/>
      <c r="H4238" s="175"/>
      <c r="I4238" s="175"/>
      <c r="J4238" s="202"/>
      <c r="K4238" s="198"/>
    </row>
    <row r="4239" spans="3:11" ht="15" customHeight="1" x14ac:dyDescent="0.25">
      <c r="C4239" s="175"/>
      <c r="E4239" s="175"/>
      <c r="H4239" s="175"/>
      <c r="I4239" s="175"/>
      <c r="J4239" s="202"/>
      <c r="K4239" s="198"/>
    </row>
    <row r="4240" spans="3:11" ht="15" customHeight="1" x14ac:dyDescent="0.25">
      <c r="C4240" s="175"/>
      <c r="E4240" s="175"/>
      <c r="H4240" s="175"/>
      <c r="I4240" s="175"/>
      <c r="J4240" s="202"/>
      <c r="K4240" s="198"/>
    </row>
    <row r="4241" spans="3:11" ht="15" customHeight="1" x14ac:dyDescent="0.25">
      <c r="C4241" s="175"/>
      <c r="E4241" s="175"/>
      <c r="H4241" s="175"/>
      <c r="I4241" s="175"/>
      <c r="J4241" s="202"/>
      <c r="K4241" s="198"/>
    </row>
    <row r="4242" spans="3:11" ht="15" customHeight="1" x14ac:dyDescent="0.25">
      <c r="C4242" s="175"/>
      <c r="E4242" s="175"/>
      <c r="H4242" s="175"/>
      <c r="I4242" s="175"/>
      <c r="J4242" s="202"/>
      <c r="K4242" s="198"/>
    </row>
    <row r="4243" spans="3:11" ht="15" customHeight="1" x14ac:dyDescent="0.25">
      <c r="C4243" s="175"/>
      <c r="E4243" s="175"/>
      <c r="H4243" s="175"/>
      <c r="I4243" s="175"/>
      <c r="J4243" s="202"/>
      <c r="K4243" s="198"/>
    </row>
    <row r="4244" spans="3:11" ht="15" customHeight="1" x14ac:dyDescent="0.25">
      <c r="C4244" s="175"/>
      <c r="E4244" s="175"/>
      <c r="H4244" s="175"/>
      <c r="I4244" s="175"/>
      <c r="J4244" s="202"/>
      <c r="K4244" s="198"/>
    </row>
    <row r="4245" spans="3:11" ht="15" customHeight="1" x14ac:dyDescent="0.25">
      <c r="C4245" s="175"/>
      <c r="E4245" s="175"/>
      <c r="H4245" s="175"/>
      <c r="I4245" s="175"/>
      <c r="J4245" s="202"/>
      <c r="K4245" s="198"/>
    </row>
    <row r="4246" spans="3:11" ht="15" customHeight="1" x14ac:dyDescent="0.25">
      <c r="C4246" s="175"/>
      <c r="E4246" s="175"/>
      <c r="H4246" s="175"/>
      <c r="I4246" s="175"/>
      <c r="J4246" s="202"/>
      <c r="K4246" s="198"/>
    </row>
    <row r="4247" spans="3:11" ht="15" customHeight="1" x14ac:dyDescent="0.25">
      <c r="C4247" s="175"/>
      <c r="E4247" s="175"/>
      <c r="H4247" s="175"/>
      <c r="I4247" s="175"/>
      <c r="J4247" s="202"/>
      <c r="K4247" s="198"/>
    </row>
    <row r="4248" spans="3:11" ht="15" customHeight="1" x14ac:dyDescent="0.25">
      <c r="C4248" s="175"/>
      <c r="E4248" s="175"/>
      <c r="H4248" s="175"/>
      <c r="I4248" s="175"/>
      <c r="J4248" s="202"/>
      <c r="K4248" s="198"/>
    </row>
    <row r="4249" spans="3:11" ht="15" customHeight="1" x14ac:dyDescent="0.25">
      <c r="C4249" s="175"/>
      <c r="E4249" s="175"/>
      <c r="H4249" s="175"/>
      <c r="I4249" s="175"/>
      <c r="J4249" s="202"/>
      <c r="K4249" s="198"/>
    </row>
    <row r="4250" spans="3:11" ht="15" customHeight="1" x14ac:dyDescent="0.25">
      <c r="C4250" s="175"/>
      <c r="E4250" s="175"/>
      <c r="H4250" s="175"/>
      <c r="I4250" s="175"/>
      <c r="J4250" s="202"/>
      <c r="K4250" s="198"/>
    </row>
    <row r="4251" spans="3:11" ht="15" customHeight="1" x14ac:dyDescent="0.25">
      <c r="C4251" s="175"/>
      <c r="E4251" s="175"/>
      <c r="H4251" s="175"/>
      <c r="I4251" s="175"/>
      <c r="J4251" s="202"/>
      <c r="K4251" s="198"/>
    </row>
    <row r="4252" spans="3:11" ht="15" customHeight="1" x14ac:dyDescent="0.25">
      <c r="C4252" s="175"/>
      <c r="E4252" s="175"/>
      <c r="H4252" s="175"/>
      <c r="I4252" s="175"/>
      <c r="J4252" s="202"/>
      <c r="K4252" s="198"/>
    </row>
    <row r="4253" spans="3:11" ht="15" customHeight="1" x14ac:dyDescent="0.25">
      <c r="C4253" s="175"/>
      <c r="E4253" s="175"/>
      <c r="H4253" s="175"/>
      <c r="I4253" s="175"/>
      <c r="J4253" s="202"/>
      <c r="K4253" s="198"/>
    </row>
    <row r="4254" spans="3:11" ht="15" customHeight="1" x14ac:dyDescent="0.25">
      <c r="C4254" s="175"/>
      <c r="E4254" s="175"/>
      <c r="H4254" s="175"/>
      <c r="I4254" s="175"/>
      <c r="J4254" s="202"/>
      <c r="K4254" s="198"/>
    </row>
    <row r="4255" spans="3:11" ht="15" customHeight="1" x14ac:dyDescent="0.25">
      <c r="C4255" s="175"/>
      <c r="E4255" s="175"/>
      <c r="H4255" s="175"/>
      <c r="I4255" s="175"/>
      <c r="J4255" s="202"/>
      <c r="K4255" s="198"/>
    </row>
    <row r="4256" spans="3:11" ht="15" customHeight="1" x14ac:dyDescent="0.25">
      <c r="C4256" s="175"/>
      <c r="E4256" s="175"/>
      <c r="H4256" s="175"/>
      <c r="I4256" s="175"/>
      <c r="J4256" s="202"/>
      <c r="K4256" s="198"/>
    </row>
    <row r="4257" spans="3:11" ht="15" customHeight="1" x14ac:dyDescent="0.25">
      <c r="C4257" s="175"/>
      <c r="E4257" s="175"/>
      <c r="H4257" s="175"/>
      <c r="I4257" s="175"/>
      <c r="J4257" s="202"/>
      <c r="K4257" s="198"/>
    </row>
    <row r="4258" spans="3:11" ht="15" customHeight="1" x14ac:dyDescent="0.25">
      <c r="C4258" s="175"/>
      <c r="E4258" s="175"/>
      <c r="H4258" s="175"/>
      <c r="I4258" s="175"/>
      <c r="J4258" s="202"/>
      <c r="K4258" s="198"/>
    </row>
    <row r="4259" spans="3:11" ht="15" customHeight="1" x14ac:dyDescent="0.25">
      <c r="C4259" s="175"/>
      <c r="E4259" s="175"/>
      <c r="H4259" s="175"/>
      <c r="I4259" s="175"/>
      <c r="J4259" s="202"/>
      <c r="K4259" s="198"/>
    </row>
    <row r="4260" spans="3:11" ht="15" customHeight="1" x14ac:dyDescent="0.25">
      <c r="C4260" s="175"/>
      <c r="E4260" s="175"/>
      <c r="H4260" s="175"/>
      <c r="I4260" s="175"/>
      <c r="J4260" s="202"/>
      <c r="K4260" s="198"/>
    </row>
    <row r="4261" spans="3:11" ht="15" customHeight="1" x14ac:dyDescent="0.25">
      <c r="C4261" s="175"/>
      <c r="E4261" s="175"/>
      <c r="H4261" s="175"/>
      <c r="I4261" s="175"/>
      <c r="J4261" s="202"/>
      <c r="K4261" s="198"/>
    </row>
    <row r="4262" spans="3:11" ht="15" customHeight="1" x14ac:dyDescent="0.25">
      <c r="C4262" s="175"/>
      <c r="E4262" s="175"/>
      <c r="H4262" s="175"/>
      <c r="I4262" s="175"/>
      <c r="J4262" s="202"/>
      <c r="K4262" s="198"/>
    </row>
    <row r="4263" spans="3:11" ht="15" customHeight="1" x14ac:dyDescent="0.25">
      <c r="C4263" s="175"/>
      <c r="E4263" s="175"/>
      <c r="H4263" s="175"/>
      <c r="I4263" s="175"/>
      <c r="J4263" s="202"/>
      <c r="K4263" s="198"/>
    </row>
    <row r="4264" spans="3:11" ht="15" customHeight="1" x14ac:dyDescent="0.25">
      <c r="C4264" s="175"/>
      <c r="E4264" s="175"/>
      <c r="H4264" s="175"/>
      <c r="I4264" s="175"/>
      <c r="J4264" s="202"/>
      <c r="K4264" s="198"/>
    </row>
    <row r="4265" spans="3:11" ht="15" customHeight="1" x14ac:dyDescent="0.25">
      <c r="C4265" s="175"/>
      <c r="E4265" s="175"/>
      <c r="H4265" s="175"/>
      <c r="I4265" s="175"/>
      <c r="J4265" s="202"/>
      <c r="K4265" s="198"/>
    </row>
    <row r="4266" spans="3:11" ht="15" customHeight="1" x14ac:dyDescent="0.25">
      <c r="C4266" s="175"/>
      <c r="E4266" s="175"/>
      <c r="H4266" s="175"/>
      <c r="I4266" s="175"/>
      <c r="J4266" s="202"/>
      <c r="K4266" s="198"/>
    </row>
    <row r="4267" spans="3:11" ht="15" customHeight="1" x14ac:dyDescent="0.25">
      <c r="C4267" s="175"/>
      <c r="E4267" s="175"/>
      <c r="H4267" s="175"/>
      <c r="I4267" s="175"/>
      <c r="J4267" s="202"/>
      <c r="K4267" s="198"/>
    </row>
    <row r="4268" spans="3:11" ht="15" customHeight="1" x14ac:dyDescent="0.25">
      <c r="C4268" s="175"/>
      <c r="E4268" s="175"/>
      <c r="H4268" s="175"/>
      <c r="I4268" s="175"/>
      <c r="J4268" s="202"/>
      <c r="K4268" s="198"/>
    </row>
    <row r="4269" spans="3:11" ht="15" customHeight="1" x14ac:dyDescent="0.25">
      <c r="C4269" s="175"/>
      <c r="E4269" s="175"/>
      <c r="H4269" s="175"/>
      <c r="I4269" s="175"/>
      <c r="J4269" s="202"/>
      <c r="K4269" s="198"/>
    </row>
    <row r="4270" spans="3:11" ht="15" customHeight="1" x14ac:dyDescent="0.25">
      <c r="C4270" s="175"/>
      <c r="E4270" s="175"/>
      <c r="H4270" s="175"/>
      <c r="I4270" s="175"/>
      <c r="J4270" s="202"/>
      <c r="K4270" s="198"/>
    </row>
    <row r="4271" spans="3:11" ht="15" customHeight="1" x14ac:dyDescent="0.25">
      <c r="C4271" s="175"/>
      <c r="E4271" s="175"/>
      <c r="H4271" s="175"/>
      <c r="I4271" s="175"/>
      <c r="J4271" s="202"/>
      <c r="K4271" s="198"/>
    </row>
    <row r="4272" spans="3:11" ht="15" customHeight="1" x14ac:dyDescent="0.25">
      <c r="C4272" s="175"/>
      <c r="E4272" s="175"/>
      <c r="H4272" s="175"/>
      <c r="I4272" s="175"/>
      <c r="J4272" s="202"/>
      <c r="K4272" s="198"/>
    </row>
    <row r="4273" spans="3:11" ht="15" customHeight="1" x14ac:dyDescent="0.25">
      <c r="C4273" s="175"/>
      <c r="E4273" s="175"/>
      <c r="H4273" s="175"/>
      <c r="I4273" s="175"/>
      <c r="J4273" s="202"/>
      <c r="K4273" s="198"/>
    </row>
    <row r="4274" spans="3:11" ht="15" customHeight="1" x14ac:dyDescent="0.25">
      <c r="C4274" s="175"/>
      <c r="E4274" s="175"/>
      <c r="H4274" s="175"/>
      <c r="I4274" s="175"/>
      <c r="J4274" s="202"/>
      <c r="K4274" s="198"/>
    </row>
    <row r="4275" spans="3:11" ht="15" customHeight="1" x14ac:dyDescent="0.25">
      <c r="C4275" s="175"/>
      <c r="E4275" s="175"/>
      <c r="H4275" s="175"/>
      <c r="I4275" s="175"/>
      <c r="J4275" s="202"/>
      <c r="K4275" s="198"/>
    </row>
    <row r="4276" spans="3:11" ht="15" customHeight="1" x14ac:dyDescent="0.25">
      <c r="C4276" s="175"/>
      <c r="E4276" s="175"/>
      <c r="H4276" s="175"/>
      <c r="I4276" s="175"/>
      <c r="J4276" s="202"/>
      <c r="K4276" s="198"/>
    </row>
    <row r="4277" spans="3:11" ht="15" customHeight="1" x14ac:dyDescent="0.25">
      <c r="C4277" s="175"/>
      <c r="E4277" s="175"/>
      <c r="H4277" s="175"/>
      <c r="I4277" s="175"/>
      <c r="J4277" s="202"/>
      <c r="K4277" s="198"/>
    </row>
    <row r="4278" spans="3:11" ht="15" customHeight="1" x14ac:dyDescent="0.25">
      <c r="C4278" s="175"/>
      <c r="E4278" s="175"/>
      <c r="H4278" s="175"/>
      <c r="I4278" s="175"/>
      <c r="J4278" s="202"/>
      <c r="K4278" s="198"/>
    </row>
    <row r="4279" spans="3:11" ht="15" customHeight="1" x14ac:dyDescent="0.25">
      <c r="C4279" s="175"/>
      <c r="E4279" s="175"/>
      <c r="H4279" s="175"/>
      <c r="I4279" s="175"/>
      <c r="J4279" s="202"/>
      <c r="K4279" s="198"/>
    </row>
    <row r="4280" spans="3:11" ht="15" customHeight="1" x14ac:dyDescent="0.25">
      <c r="C4280" s="175"/>
      <c r="E4280" s="175"/>
      <c r="H4280" s="175"/>
      <c r="I4280" s="175"/>
      <c r="J4280" s="202"/>
      <c r="K4280" s="198"/>
    </row>
    <row r="4281" spans="3:11" ht="15" customHeight="1" x14ac:dyDescent="0.25">
      <c r="C4281" s="175"/>
      <c r="E4281" s="175"/>
      <c r="H4281" s="175"/>
      <c r="I4281" s="175"/>
      <c r="J4281" s="202"/>
      <c r="K4281" s="198"/>
    </row>
    <row r="4282" spans="3:11" ht="15" customHeight="1" x14ac:dyDescent="0.25">
      <c r="C4282" s="175"/>
      <c r="E4282" s="175"/>
      <c r="H4282" s="175"/>
      <c r="I4282" s="175"/>
      <c r="J4282" s="202"/>
      <c r="K4282" s="198"/>
    </row>
    <row r="4283" spans="3:11" ht="15" customHeight="1" x14ac:dyDescent="0.25">
      <c r="C4283" s="175"/>
      <c r="E4283" s="175"/>
      <c r="H4283" s="175"/>
      <c r="I4283" s="175"/>
      <c r="J4283" s="202"/>
      <c r="K4283" s="198"/>
    </row>
    <row r="4284" spans="3:11" ht="15" customHeight="1" x14ac:dyDescent="0.25">
      <c r="C4284" s="175"/>
      <c r="E4284" s="175"/>
      <c r="H4284" s="175"/>
      <c r="I4284" s="175"/>
      <c r="J4284" s="202"/>
      <c r="K4284" s="198"/>
    </row>
    <row r="4285" spans="3:11" ht="15" customHeight="1" x14ac:dyDescent="0.25">
      <c r="C4285" s="175"/>
      <c r="E4285" s="175"/>
      <c r="H4285" s="175"/>
      <c r="I4285" s="175"/>
      <c r="J4285" s="202"/>
      <c r="K4285" s="198"/>
    </row>
    <row r="4286" spans="3:11" ht="15" customHeight="1" x14ac:dyDescent="0.25">
      <c r="C4286" s="175"/>
      <c r="E4286" s="175"/>
      <c r="H4286" s="175"/>
      <c r="I4286" s="175"/>
      <c r="J4286" s="202"/>
      <c r="K4286" s="198"/>
    </row>
    <row r="4287" spans="3:11" ht="15" customHeight="1" x14ac:dyDescent="0.25">
      <c r="C4287" s="175"/>
      <c r="E4287" s="175"/>
      <c r="H4287" s="175"/>
      <c r="I4287" s="175"/>
      <c r="J4287" s="202"/>
      <c r="K4287" s="198"/>
    </row>
    <row r="4288" spans="3:11" ht="15" customHeight="1" x14ac:dyDescent="0.25">
      <c r="C4288" s="175"/>
      <c r="E4288" s="175"/>
      <c r="H4288" s="175"/>
      <c r="I4288" s="175"/>
      <c r="J4288" s="202"/>
      <c r="K4288" s="198"/>
    </row>
    <row r="4289" spans="3:11" ht="15" customHeight="1" x14ac:dyDescent="0.25">
      <c r="C4289" s="175"/>
      <c r="E4289" s="175"/>
      <c r="H4289" s="175"/>
      <c r="I4289" s="175"/>
      <c r="J4289" s="202"/>
      <c r="K4289" s="198"/>
    </row>
    <row r="4290" spans="3:11" ht="15" customHeight="1" x14ac:dyDescent="0.25">
      <c r="C4290" s="175"/>
      <c r="E4290" s="175"/>
      <c r="H4290" s="175"/>
      <c r="I4290" s="175"/>
      <c r="J4290" s="202"/>
      <c r="K4290" s="198"/>
    </row>
    <row r="4291" spans="3:11" ht="15" customHeight="1" x14ac:dyDescent="0.25">
      <c r="C4291" s="175"/>
      <c r="E4291" s="175"/>
      <c r="H4291" s="175"/>
      <c r="I4291" s="175"/>
      <c r="J4291" s="202"/>
      <c r="K4291" s="198"/>
    </row>
    <row r="4292" spans="3:11" ht="15" customHeight="1" x14ac:dyDescent="0.25">
      <c r="C4292" s="175"/>
      <c r="E4292" s="175"/>
      <c r="H4292" s="175"/>
      <c r="I4292" s="175"/>
      <c r="J4292" s="202"/>
      <c r="K4292" s="198"/>
    </row>
    <row r="4293" spans="3:11" ht="15" customHeight="1" x14ac:dyDescent="0.25">
      <c r="C4293" s="175"/>
      <c r="E4293" s="175"/>
      <c r="H4293" s="175"/>
      <c r="I4293" s="175"/>
      <c r="J4293" s="202"/>
      <c r="K4293" s="198"/>
    </row>
    <row r="4294" spans="3:11" ht="15" customHeight="1" x14ac:dyDescent="0.25">
      <c r="C4294" s="175"/>
      <c r="E4294" s="175"/>
      <c r="H4294" s="175"/>
      <c r="I4294" s="175"/>
      <c r="J4294" s="202"/>
      <c r="K4294" s="198"/>
    </row>
    <row r="4295" spans="3:11" ht="15" customHeight="1" x14ac:dyDescent="0.25">
      <c r="C4295" s="175"/>
      <c r="E4295" s="175"/>
      <c r="H4295" s="175"/>
      <c r="I4295" s="175"/>
      <c r="J4295" s="202"/>
      <c r="K4295" s="198"/>
    </row>
    <row r="4296" spans="3:11" ht="15" customHeight="1" x14ac:dyDescent="0.25">
      <c r="C4296" s="175"/>
      <c r="E4296" s="175"/>
      <c r="H4296" s="175"/>
      <c r="I4296" s="175"/>
      <c r="J4296" s="202"/>
      <c r="K4296" s="198"/>
    </row>
    <row r="4297" spans="3:11" ht="15" customHeight="1" x14ac:dyDescent="0.25">
      <c r="C4297" s="175"/>
      <c r="E4297" s="175"/>
      <c r="H4297" s="175"/>
      <c r="I4297" s="175"/>
      <c r="J4297" s="202"/>
      <c r="K4297" s="198"/>
    </row>
    <row r="4298" spans="3:11" ht="15" customHeight="1" x14ac:dyDescent="0.25">
      <c r="C4298" s="175"/>
      <c r="E4298" s="175"/>
      <c r="H4298" s="175"/>
      <c r="I4298" s="175"/>
      <c r="J4298" s="202"/>
      <c r="K4298" s="198"/>
    </row>
    <row r="4299" spans="3:11" ht="15" customHeight="1" x14ac:dyDescent="0.25">
      <c r="C4299" s="175"/>
      <c r="E4299" s="175"/>
      <c r="H4299" s="175"/>
      <c r="I4299" s="175"/>
      <c r="J4299" s="202"/>
      <c r="K4299" s="198"/>
    </row>
    <row r="4300" spans="3:11" ht="15" customHeight="1" x14ac:dyDescent="0.25">
      <c r="C4300" s="175"/>
      <c r="E4300" s="175"/>
      <c r="H4300" s="175"/>
      <c r="I4300" s="175"/>
      <c r="J4300" s="202"/>
      <c r="K4300" s="198"/>
    </row>
    <row r="4301" spans="3:11" ht="15" customHeight="1" x14ac:dyDescent="0.25">
      <c r="C4301" s="175"/>
      <c r="E4301" s="175"/>
      <c r="H4301" s="175"/>
      <c r="I4301" s="175"/>
      <c r="J4301" s="202"/>
      <c r="K4301" s="198"/>
    </row>
    <row r="4302" spans="3:11" ht="15" customHeight="1" x14ac:dyDescent="0.25">
      <c r="C4302" s="175"/>
      <c r="E4302" s="175"/>
      <c r="H4302" s="175"/>
      <c r="I4302" s="175"/>
      <c r="J4302" s="202"/>
      <c r="K4302" s="198"/>
    </row>
    <row r="4303" spans="3:11" ht="15" customHeight="1" x14ac:dyDescent="0.25">
      <c r="C4303" s="175"/>
      <c r="E4303" s="175"/>
      <c r="H4303" s="175"/>
      <c r="I4303" s="175"/>
      <c r="J4303" s="202"/>
      <c r="K4303" s="198"/>
    </row>
    <row r="4304" spans="3:11" ht="15" customHeight="1" x14ac:dyDescent="0.25">
      <c r="C4304" s="175"/>
      <c r="E4304" s="175"/>
      <c r="H4304" s="175"/>
      <c r="I4304" s="175"/>
      <c r="J4304" s="202"/>
      <c r="K4304" s="198"/>
    </row>
    <row r="4305" spans="3:11" ht="15" customHeight="1" x14ac:dyDescent="0.25">
      <c r="C4305" s="175"/>
      <c r="E4305" s="175"/>
      <c r="H4305" s="175"/>
      <c r="I4305" s="175"/>
      <c r="J4305" s="202"/>
      <c r="K4305" s="198"/>
    </row>
    <row r="4306" spans="3:11" ht="15" customHeight="1" x14ac:dyDescent="0.25">
      <c r="C4306" s="175"/>
      <c r="E4306" s="175"/>
      <c r="H4306" s="175"/>
      <c r="I4306" s="175"/>
      <c r="J4306" s="202"/>
      <c r="K4306" s="198"/>
    </row>
    <row r="4307" spans="3:11" ht="15" customHeight="1" x14ac:dyDescent="0.25">
      <c r="C4307" s="175"/>
      <c r="E4307" s="175"/>
      <c r="H4307" s="175"/>
      <c r="I4307" s="175"/>
      <c r="J4307" s="202"/>
      <c r="K4307" s="198"/>
    </row>
    <row r="4308" spans="3:11" ht="15" customHeight="1" x14ac:dyDescent="0.25">
      <c r="C4308" s="175"/>
      <c r="E4308" s="175"/>
      <c r="H4308" s="175"/>
      <c r="I4308" s="175"/>
      <c r="J4308" s="202"/>
      <c r="K4308" s="198"/>
    </row>
    <row r="4309" spans="3:11" ht="15" customHeight="1" x14ac:dyDescent="0.25">
      <c r="C4309" s="175"/>
      <c r="E4309" s="175"/>
      <c r="H4309" s="175"/>
      <c r="I4309" s="175"/>
      <c r="J4309" s="202"/>
      <c r="K4309" s="198"/>
    </row>
    <row r="4310" spans="3:11" ht="15" customHeight="1" x14ac:dyDescent="0.25">
      <c r="C4310" s="175"/>
      <c r="E4310" s="175"/>
      <c r="H4310" s="175"/>
      <c r="I4310" s="175"/>
      <c r="J4310" s="202"/>
      <c r="K4310" s="198"/>
    </row>
    <row r="4311" spans="3:11" ht="15" customHeight="1" x14ac:dyDescent="0.25">
      <c r="C4311" s="175"/>
      <c r="E4311" s="175"/>
      <c r="H4311" s="175"/>
      <c r="I4311" s="175"/>
      <c r="J4311" s="202"/>
      <c r="K4311" s="198"/>
    </row>
    <row r="4312" spans="3:11" ht="15" customHeight="1" x14ac:dyDescent="0.25">
      <c r="C4312" s="175"/>
      <c r="E4312" s="175"/>
      <c r="H4312" s="175"/>
      <c r="I4312" s="175"/>
      <c r="J4312" s="202"/>
      <c r="K4312" s="198"/>
    </row>
    <row r="4313" spans="3:11" ht="15" customHeight="1" x14ac:dyDescent="0.25">
      <c r="C4313" s="175"/>
      <c r="E4313" s="175"/>
      <c r="H4313" s="175"/>
      <c r="I4313" s="175"/>
      <c r="J4313" s="202"/>
      <c r="K4313" s="198"/>
    </row>
    <row r="4314" spans="3:11" ht="15" customHeight="1" x14ac:dyDescent="0.25">
      <c r="C4314" s="175"/>
      <c r="E4314" s="175"/>
      <c r="H4314" s="175"/>
      <c r="I4314" s="175"/>
      <c r="J4314" s="202"/>
      <c r="K4314" s="198"/>
    </row>
    <row r="4315" spans="3:11" ht="15" customHeight="1" x14ac:dyDescent="0.25">
      <c r="C4315" s="175"/>
      <c r="E4315" s="175"/>
      <c r="H4315" s="175"/>
      <c r="I4315" s="175"/>
      <c r="J4315" s="202"/>
      <c r="K4315" s="198"/>
    </row>
    <row r="4316" spans="3:11" ht="15" customHeight="1" x14ac:dyDescent="0.25">
      <c r="C4316" s="175"/>
      <c r="E4316" s="175"/>
      <c r="H4316" s="175"/>
      <c r="I4316" s="175"/>
      <c r="J4316" s="202"/>
      <c r="K4316" s="198"/>
    </row>
    <row r="4317" spans="3:11" ht="15" customHeight="1" x14ac:dyDescent="0.25">
      <c r="C4317" s="175"/>
      <c r="E4317" s="175"/>
      <c r="H4317" s="175"/>
      <c r="I4317" s="175"/>
      <c r="J4317" s="202"/>
      <c r="K4317" s="198"/>
    </row>
    <row r="4318" spans="3:11" ht="15" customHeight="1" x14ac:dyDescent="0.25">
      <c r="C4318" s="175"/>
      <c r="E4318" s="175"/>
      <c r="H4318" s="175"/>
      <c r="I4318" s="175"/>
      <c r="J4318" s="202"/>
      <c r="K4318" s="198"/>
    </row>
    <row r="4319" spans="3:11" ht="15" customHeight="1" x14ac:dyDescent="0.25">
      <c r="C4319" s="175"/>
      <c r="E4319" s="175"/>
      <c r="H4319" s="175"/>
      <c r="I4319" s="175"/>
      <c r="J4319" s="202"/>
      <c r="K4319" s="198"/>
    </row>
    <row r="4320" spans="3:11" ht="15" customHeight="1" x14ac:dyDescent="0.25">
      <c r="C4320" s="175"/>
      <c r="E4320" s="175"/>
      <c r="H4320" s="175"/>
      <c r="I4320" s="175"/>
      <c r="J4320" s="202"/>
      <c r="K4320" s="198"/>
    </row>
    <row r="4321" spans="3:11" ht="15" customHeight="1" x14ac:dyDescent="0.25">
      <c r="C4321" s="175"/>
      <c r="E4321" s="175"/>
      <c r="H4321" s="175"/>
      <c r="I4321" s="175"/>
      <c r="J4321" s="202"/>
      <c r="K4321" s="198"/>
    </row>
    <row r="4322" spans="3:11" ht="15" customHeight="1" x14ac:dyDescent="0.25">
      <c r="C4322" s="175"/>
      <c r="E4322" s="175"/>
      <c r="H4322" s="175"/>
      <c r="I4322" s="175"/>
      <c r="J4322" s="202"/>
      <c r="K4322" s="198"/>
    </row>
    <row r="4323" spans="3:11" ht="15" customHeight="1" x14ac:dyDescent="0.25">
      <c r="C4323" s="175"/>
      <c r="E4323" s="175"/>
      <c r="H4323" s="175"/>
      <c r="I4323" s="175"/>
      <c r="J4323" s="202"/>
      <c r="K4323" s="198"/>
    </row>
    <row r="4324" spans="3:11" ht="15" customHeight="1" x14ac:dyDescent="0.25">
      <c r="C4324" s="175"/>
      <c r="E4324" s="175"/>
      <c r="H4324" s="175"/>
      <c r="I4324" s="175"/>
      <c r="J4324" s="202"/>
      <c r="K4324" s="198"/>
    </row>
    <row r="4325" spans="3:11" ht="15" customHeight="1" x14ac:dyDescent="0.25">
      <c r="C4325" s="175"/>
      <c r="E4325" s="175"/>
      <c r="H4325" s="175"/>
      <c r="I4325" s="175"/>
      <c r="J4325" s="202"/>
      <c r="K4325" s="198"/>
    </row>
    <row r="4326" spans="3:11" ht="15" customHeight="1" x14ac:dyDescent="0.25">
      <c r="C4326" s="175"/>
      <c r="E4326" s="175"/>
      <c r="H4326" s="175"/>
      <c r="I4326" s="175"/>
      <c r="J4326" s="202"/>
      <c r="K4326" s="198"/>
    </row>
    <row r="4327" spans="3:11" ht="15" customHeight="1" x14ac:dyDescent="0.25">
      <c r="C4327" s="175"/>
      <c r="E4327" s="175"/>
      <c r="H4327" s="175"/>
      <c r="I4327" s="175"/>
      <c r="J4327" s="202"/>
      <c r="K4327" s="198"/>
    </row>
    <row r="4328" spans="3:11" ht="15" customHeight="1" x14ac:dyDescent="0.25">
      <c r="C4328" s="175"/>
      <c r="E4328" s="175"/>
      <c r="H4328" s="175"/>
      <c r="I4328" s="175"/>
      <c r="J4328" s="202"/>
      <c r="K4328" s="198"/>
    </row>
    <row r="4329" spans="3:11" ht="15" customHeight="1" x14ac:dyDescent="0.25">
      <c r="C4329" s="175"/>
      <c r="E4329" s="175"/>
      <c r="H4329" s="175"/>
      <c r="I4329" s="175"/>
      <c r="J4329" s="202"/>
      <c r="K4329" s="198"/>
    </row>
    <row r="4330" spans="3:11" ht="15" customHeight="1" x14ac:dyDescent="0.25">
      <c r="C4330" s="175"/>
      <c r="E4330" s="175"/>
      <c r="H4330" s="175"/>
      <c r="I4330" s="175"/>
      <c r="J4330" s="202"/>
      <c r="K4330" s="198"/>
    </row>
    <row r="4331" spans="3:11" ht="15" customHeight="1" x14ac:dyDescent="0.25">
      <c r="C4331" s="175"/>
      <c r="E4331" s="175"/>
      <c r="H4331" s="175"/>
      <c r="I4331" s="175"/>
      <c r="J4331" s="202"/>
      <c r="K4331" s="198"/>
    </row>
    <row r="4332" spans="3:11" ht="15" customHeight="1" x14ac:dyDescent="0.25">
      <c r="C4332" s="175"/>
      <c r="E4332" s="175"/>
      <c r="H4332" s="175"/>
      <c r="I4332" s="175"/>
      <c r="J4332" s="202"/>
      <c r="K4332" s="198"/>
    </row>
    <row r="4333" spans="3:11" ht="15" customHeight="1" x14ac:dyDescent="0.25">
      <c r="C4333" s="175"/>
      <c r="E4333" s="175"/>
      <c r="H4333" s="175"/>
      <c r="I4333" s="175"/>
      <c r="J4333" s="202"/>
      <c r="K4333" s="198"/>
    </row>
    <row r="4334" spans="3:11" ht="15" customHeight="1" x14ac:dyDescent="0.25">
      <c r="C4334" s="175"/>
      <c r="E4334" s="175"/>
      <c r="H4334" s="175"/>
      <c r="I4334" s="175"/>
      <c r="J4334" s="202"/>
      <c r="K4334" s="198"/>
    </row>
    <row r="4335" spans="3:11" ht="15" customHeight="1" x14ac:dyDescent="0.25">
      <c r="C4335" s="175"/>
      <c r="E4335" s="175"/>
      <c r="H4335" s="175"/>
      <c r="I4335" s="175"/>
      <c r="J4335" s="202"/>
      <c r="K4335" s="198"/>
    </row>
    <row r="4336" spans="3:11" ht="15" customHeight="1" x14ac:dyDescent="0.25">
      <c r="C4336" s="175"/>
      <c r="E4336" s="175"/>
      <c r="H4336" s="175"/>
      <c r="I4336" s="175"/>
      <c r="J4336" s="202"/>
      <c r="K4336" s="198"/>
    </row>
    <row r="4337" spans="3:11" ht="15" customHeight="1" x14ac:dyDescent="0.25">
      <c r="C4337" s="175"/>
      <c r="E4337" s="175"/>
      <c r="H4337" s="175"/>
      <c r="I4337" s="175"/>
      <c r="J4337" s="202"/>
      <c r="K4337" s="198"/>
    </row>
    <row r="4338" spans="3:11" ht="15" customHeight="1" x14ac:dyDescent="0.25">
      <c r="C4338" s="175"/>
      <c r="E4338" s="175"/>
      <c r="H4338" s="175"/>
      <c r="I4338" s="175"/>
      <c r="J4338" s="202"/>
      <c r="K4338" s="198"/>
    </row>
    <row r="4339" spans="3:11" ht="15" customHeight="1" x14ac:dyDescent="0.25">
      <c r="C4339" s="175"/>
      <c r="E4339" s="175"/>
      <c r="H4339" s="175"/>
      <c r="I4339" s="175"/>
      <c r="J4339" s="202"/>
      <c r="K4339" s="198"/>
    </row>
    <row r="4340" spans="3:11" ht="15" customHeight="1" x14ac:dyDescent="0.25">
      <c r="C4340" s="175"/>
      <c r="E4340" s="175"/>
      <c r="H4340" s="175"/>
      <c r="I4340" s="175"/>
      <c r="J4340" s="202"/>
      <c r="K4340" s="198"/>
    </row>
    <row r="4341" spans="3:11" ht="15" customHeight="1" x14ac:dyDescent="0.25">
      <c r="C4341" s="175"/>
      <c r="E4341" s="175"/>
      <c r="H4341" s="175"/>
      <c r="I4341" s="175"/>
      <c r="J4341" s="202"/>
      <c r="K4341" s="198"/>
    </row>
    <row r="4342" spans="3:11" ht="15" customHeight="1" x14ac:dyDescent="0.25">
      <c r="C4342" s="175"/>
      <c r="E4342" s="175"/>
      <c r="H4342" s="175"/>
      <c r="I4342" s="175"/>
      <c r="J4342" s="202"/>
      <c r="K4342" s="198"/>
    </row>
    <row r="4343" spans="3:11" ht="15" customHeight="1" x14ac:dyDescent="0.25">
      <c r="C4343" s="175"/>
      <c r="E4343" s="175"/>
      <c r="H4343" s="175"/>
      <c r="I4343" s="175"/>
      <c r="J4343" s="202"/>
      <c r="K4343" s="198"/>
    </row>
    <row r="4344" spans="3:11" ht="15" customHeight="1" x14ac:dyDescent="0.25">
      <c r="C4344" s="175"/>
      <c r="E4344" s="175"/>
      <c r="H4344" s="175"/>
      <c r="I4344" s="175"/>
      <c r="J4344" s="202"/>
      <c r="K4344" s="198"/>
    </row>
    <row r="4345" spans="3:11" ht="15" customHeight="1" x14ac:dyDescent="0.25">
      <c r="C4345" s="175"/>
      <c r="E4345" s="175"/>
      <c r="H4345" s="175"/>
      <c r="I4345" s="175"/>
      <c r="J4345" s="202"/>
      <c r="K4345" s="198"/>
    </row>
    <row r="4346" spans="3:11" ht="15" customHeight="1" x14ac:dyDescent="0.25">
      <c r="C4346" s="175"/>
      <c r="E4346" s="175"/>
      <c r="H4346" s="175"/>
      <c r="I4346" s="175"/>
      <c r="J4346" s="202"/>
      <c r="K4346" s="198"/>
    </row>
    <row r="4347" spans="3:11" ht="15" customHeight="1" x14ac:dyDescent="0.25">
      <c r="C4347" s="175"/>
      <c r="E4347" s="175"/>
      <c r="H4347" s="175"/>
      <c r="I4347" s="175"/>
      <c r="J4347" s="202"/>
      <c r="K4347" s="198"/>
    </row>
    <row r="4348" spans="3:11" ht="15" customHeight="1" x14ac:dyDescent="0.25">
      <c r="C4348" s="175"/>
      <c r="E4348" s="175"/>
      <c r="H4348" s="175"/>
      <c r="I4348" s="175"/>
      <c r="J4348" s="202"/>
      <c r="K4348" s="198"/>
    </row>
    <row r="4349" spans="3:11" ht="15" customHeight="1" x14ac:dyDescent="0.25">
      <c r="C4349" s="175"/>
      <c r="E4349" s="175"/>
      <c r="H4349" s="175"/>
      <c r="I4349" s="175"/>
      <c r="J4349" s="202"/>
      <c r="K4349" s="198"/>
    </row>
    <row r="4350" spans="3:11" ht="15" customHeight="1" x14ac:dyDescent="0.25">
      <c r="C4350" s="175"/>
      <c r="E4350" s="175"/>
      <c r="H4350" s="175"/>
      <c r="I4350" s="175"/>
      <c r="J4350" s="202"/>
      <c r="K4350" s="198"/>
    </row>
    <row r="4351" spans="3:11" ht="15" customHeight="1" x14ac:dyDescent="0.25">
      <c r="C4351" s="175"/>
      <c r="E4351" s="175"/>
      <c r="H4351" s="175"/>
      <c r="I4351" s="175"/>
      <c r="J4351" s="202"/>
      <c r="K4351" s="198"/>
    </row>
    <row r="4352" spans="3:11" ht="15" customHeight="1" x14ac:dyDescent="0.25">
      <c r="C4352" s="175"/>
      <c r="E4352" s="175"/>
      <c r="H4352" s="175"/>
      <c r="I4352" s="175"/>
      <c r="J4352" s="202"/>
      <c r="K4352" s="198"/>
    </row>
    <row r="4353" spans="3:11" ht="15" customHeight="1" x14ac:dyDescent="0.25">
      <c r="C4353" s="175"/>
      <c r="E4353" s="175"/>
      <c r="H4353" s="175"/>
      <c r="I4353" s="175"/>
      <c r="J4353" s="202"/>
      <c r="K4353" s="198"/>
    </row>
    <row r="4354" spans="3:11" ht="15" customHeight="1" x14ac:dyDescent="0.25">
      <c r="C4354" s="175"/>
      <c r="E4354" s="175"/>
      <c r="H4354" s="175"/>
      <c r="I4354" s="175"/>
      <c r="J4354" s="202"/>
      <c r="K4354" s="198"/>
    </row>
    <row r="4355" spans="3:11" ht="15" customHeight="1" x14ac:dyDescent="0.25">
      <c r="C4355" s="175"/>
      <c r="E4355" s="175"/>
      <c r="H4355" s="175"/>
      <c r="I4355" s="175"/>
      <c r="J4355" s="202"/>
      <c r="K4355" s="198"/>
    </row>
    <row r="4356" spans="3:11" ht="15" customHeight="1" x14ac:dyDescent="0.25">
      <c r="C4356" s="175"/>
      <c r="E4356" s="175"/>
      <c r="H4356" s="175"/>
      <c r="I4356" s="175"/>
      <c r="J4356" s="202"/>
      <c r="K4356" s="198"/>
    </row>
    <row r="4357" spans="3:11" ht="15" customHeight="1" x14ac:dyDescent="0.25">
      <c r="C4357" s="175"/>
      <c r="E4357" s="175"/>
      <c r="H4357" s="175"/>
      <c r="I4357" s="175"/>
      <c r="J4357" s="202"/>
      <c r="K4357" s="198"/>
    </row>
    <row r="4358" spans="3:11" ht="15" customHeight="1" x14ac:dyDescent="0.25">
      <c r="C4358" s="175"/>
      <c r="E4358" s="175"/>
      <c r="H4358" s="175"/>
      <c r="I4358" s="175"/>
      <c r="J4358" s="202"/>
      <c r="K4358" s="198"/>
    </row>
    <row r="4359" spans="3:11" ht="15" customHeight="1" x14ac:dyDescent="0.25">
      <c r="C4359" s="175"/>
      <c r="E4359" s="175"/>
      <c r="H4359" s="175"/>
      <c r="I4359" s="175"/>
      <c r="J4359" s="202"/>
      <c r="K4359" s="198"/>
    </row>
    <row r="4360" spans="3:11" ht="15" customHeight="1" x14ac:dyDescent="0.25">
      <c r="C4360" s="175"/>
      <c r="E4360" s="175"/>
      <c r="H4360" s="175"/>
      <c r="I4360" s="175"/>
      <c r="J4360" s="202"/>
      <c r="K4360" s="198"/>
    </row>
    <row r="4361" spans="3:11" ht="15" customHeight="1" x14ac:dyDescent="0.25">
      <c r="C4361" s="175"/>
      <c r="E4361" s="175"/>
      <c r="H4361" s="175"/>
      <c r="I4361" s="175"/>
      <c r="J4361" s="202"/>
      <c r="K4361" s="198"/>
    </row>
    <row r="4362" spans="3:11" ht="15" customHeight="1" x14ac:dyDescent="0.25">
      <c r="C4362" s="175"/>
      <c r="E4362" s="175"/>
      <c r="H4362" s="175"/>
      <c r="I4362" s="175"/>
      <c r="J4362" s="202"/>
      <c r="K4362" s="198"/>
    </row>
    <row r="4363" spans="3:11" ht="15" customHeight="1" x14ac:dyDescent="0.25">
      <c r="C4363" s="175"/>
      <c r="E4363" s="175"/>
      <c r="H4363" s="175"/>
      <c r="I4363" s="175"/>
      <c r="J4363" s="202"/>
      <c r="K4363" s="198"/>
    </row>
    <row r="4364" spans="3:11" ht="15" customHeight="1" x14ac:dyDescent="0.25">
      <c r="C4364" s="175"/>
      <c r="E4364" s="175"/>
      <c r="H4364" s="175"/>
      <c r="I4364" s="175"/>
      <c r="J4364" s="202"/>
      <c r="K4364" s="198"/>
    </row>
    <row r="4365" spans="3:11" ht="15" customHeight="1" x14ac:dyDescent="0.25">
      <c r="C4365" s="175"/>
      <c r="E4365" s="175"/>
      <c r="H4365" s="175"/>
      <c r="I4365" s="175"/>
      <c r="J4365" s="202"/>
      <c r="K4365" s="198"/>
    </row>
    <row r="4366" spans="3:11" ht="15" customHeight="1" x14ac:dyDescent="0.25">
      <c r="C4366" s="175"/>
      <c r="E4366" s="175"/>
      <c r="H4366" s="175"/>
      <c r="I4366" s="175"/>
      <c r="J4366" s="202"/>
      <c r="K4366" s="198"/>
    </row>
    <row r="4367" spans="3:11" ht="15" customHeight="1" x14ac:dyDescent="0.25">
      <c r="C4367" s="175"/>
      <c r="E4367" s="175"/>
      <c r="H4367" s="175"/>
      <c r="I4367" s="175"/>
      <c r="J4367" s="202"/>
      <c r="K4367" s="198"/>
    </row>
    <row r="4368" spans="3:11" ht="15" customHeight="1" x14ac:dyDescent="0.25">
      <c r="C4368" s="175"/>
      <c r="E4368" s="175"/>
      <c r="H4368" s="175"/>
      <c r="I4368" s="175"/>
      <c r="J4368" s="202"/>
      <c r="K4368" s="198"/>
    </row>
    <row r="4369" spans="3:11" ht="15" customHeight="1" x14ac:dyDescent="0.25">
      <c r="C4369" s="175"/>
      <c r="E4369" s="175"/>
      <c r="H4369" s="175"/>
      <c r="I4369" s="175"/>
      <c r="J4369" s="202"/>
      <c r="K4369" s="198"/>
    </row>
    <row r="4370" spans="3:11" ht="15" customHeight="1" x14ac:dyDescent="0.25">
      <c r="C4370" s="175"/>
      <c r="E4370" s="175"/>
      <c r="H4370" s="175"/>
      <c r="I4370" s="175"/>
      <c r="J4370" s="202"/>
      <c r="K4370" s="198"/>
    </row>
    <row r="4371" spans="3:11" ht="15" customHeight="1" x14ac:dyDescent="0.25">
      <c r="C4371" s="175"/>
      <c r="E4371" s="175"/>
      <c r="H4371" s="175"/>
      <c r="I4371" s="175"/>
      <c r="J4371" s="202"/>
      <c r="K4371" s="198"/>
    </row>
    <row r="4372" spans="3:11" ht="15" customHeight="1" x14ac:dyDescent="0.25">
      <c r="C4372" s="175"/>
      <c r="E4372" s="175"/>
      <c r="H4372" s="175"/>
      <c r="I4372" s="175"/>
      <c r="J4372" s="202"/>
      <c r="K4372" s="198"/>
    </row>
    <row r="4373" spans="3:11" ht="15" customHeight="1" x14ac:dyDescent="0.25">
      <c r="C4373" s="175"/>
      <c r="E4373" s="175"/>
      <c r="H4373" s="175"/>
      <c r="I4373" s="175"/>
      <c r="J4373" s="202"/>
      <c r="K4373" s="198"/>
    </row>
    <row r="4374" spans="3:11" ht="15" customHeight="1" x14ac:dyDescent="0.25">
      <c r="C4374" s="175"/>
      <c r="E4374" s="175"/>
      <c r="H4374" s="175"/>
      <c r="I4374" s="175"/>
      <c r="J4374" s="202"/>
      <c r="K4374" s="198"/>
    </row>
    <row r="4375" spans="3:11" ht="15" customHeight="1" x14ac:dyDescent="0.25">
      <c r="C4375" s="175"/>
      <c r="E4375" s="175"/>
      <c r="H4375" s="175"/>
      <c r="I4375" s="175"/>
      <c r="J4375" s="202"/>
      <c r="K4375" s="198"/>
    </row>
    <row r="4376" spans="3:11" ht="15" customHeight="1" x14ac:dyDescent="0.25">
      <c r="C4376" s="175"/>
      <c r="E4376" s="175"/>
      <c r="H4376" s="175"/>
      <c r="I4376" s="175"/>
      <c r="J4376" s="202"/>
      <c r="K4376" s="198"/>
    </row>
    <row r="4377" spans="3:11" ht="15" customHeight="1" x14ac:dyDescent="0.25">
      <c r="C4377" s="175"/>
      <c r="E4377" s="175"/>
      <c r="H4377" s="175"/>
      <c r="I4377" s="175"/>
      <c r="J4377" s="202"/>
      <c r="K4377" s="198"/>
    </row>
    <row r="4378" spans="3:11" ht="15" customHeight="1" x14ac:dyDescent="0.25">
      <c r="C4378" s="175"/>
      <c r="E4378" s="175"/>
      <c r="H4378" s="175"/>
      <c r="I4378" s="175"/>
      <c r="J4378" s="202"/>
      <c r="K4378" s="198"/>
    </row>
    <row r="4379" spans="3:11" ht="15" customHeight="1" x14ac:dyDescent="0.25">
      <c r="C4379" s="175"/>
      <c r="E4379" s="175"/>
      <c r="H4379" s="175"/>
      <c r="I4379" s="175"/>
      <c r="J4379" s="202"/>
      <c r="K4379" s="198"/>
    </row>
    <row r="4380" spans="3:11" ht="15" customHeight="1" x14ac:dyDescent="0.25">
      <c r="C4380" s="175"/>
      <c r="E4380" s="175"/>
      <c r="H4380" s="175"/>
      <c r="I4380" s="175"/>
      <c r="J4380" s="202"/>
      <c r="K4380" s="198"/>
    </row>
    <row r="4381" spans="3:11" ht="15" customHeight="1" x14ac:dyDescent="0.25">
      <c r="C4381" s="175"/>
      <c r="E4381" s="175"/>
      <c r="H4381" s="175"/>
      <c r="I4381" s="175"/>
      <c r="J4381" s="202"/>
      <c r="K4381" s="198"/>
    </row>
    <row r="4382" spans="3:11" ht="15" customHeight="1" x14ac:dyDescent="0.25">
      <c r="C4382" s="175"/>
      <c r="E4382" s="175"/>
      <c r="H4382" s="175"/>
      <c r="I4382" s="175"/>
      <c r="J4382" s="202"/>
      <c r="K4382" s="198"/>
    </row>
    <row r="4383" spans="3:11" ht="15" customHeight="1" x14ac:dyDescent="0.25">
      <c r="C4383" s="175"/>
      <c r="E4383" s="175"/>
      <c r="H4383" s="175"/>
      <c r="I4383" s="175"/>
      <c r="J4383" s="202"/>
      <c r="K4383" s="198"/>
    </row>
    <row r="4384" spans="3:11" ht="15" customHeight="1" x14ac:dyDescent="0.25">
      <c r="C4384" s="175"/>
      <c r="E4384" s="175"/>
      <c r="H4384" s="175"/>
      <c r="I4384" s="175"/>
      <c r="J4384" s="202"/>
      <c r="K4384" s="198"/>
    </row>
    <row r="4385" spans="3:11" ht="15" customHeight="1" x14ac:dyDescent="0.25">
      <c r="C4385" s="175"/>
      <c r="E4385" s="175"/>
      <c r="H4385" s="175"/>
      <c r="I4385" s="175"/>
      <c r="J4385" s="202"/>
      <c r="K4385" s="198"/>
    </row>
    <row r="4386" spans="3:11" ht="15" customHeight="1" x14ac:dyDescent="0.25">
      <c r="C4386" s="175"/>
      <c r="E4386" s="175"/>
      <c r="H4386" s="175"/>
      <c r="I4386" s="175"/>
      <c r="J4386" s="202"/>
      <c r="K4386" s="198"/>
    </row>
    <row r="4387" spans="3:11" ht="15" customHeight="1" x14ac:dyDescent="0.25">
      <c r="C4387" s="175"/>
      <c r="E4387" s="175"/>
      <c r="H4387" s="175"/>
      <c r="I4387" s="175"/>
      <c r="J4387" s="202"/>
      <c r="K4387" s="198"/>
    </row>
    <row r="4388" spans="3:11" ht="15" customHeight="1" x14ac:dyDescent="0.25">
      <c r="C4388" s="175"/>
      <c r="E4388" s="175"/>
      <c r="H4388" s="175"/>
      <c r="I4388" s="175"/>
      <c r="J4388" s="202"/>
      <c r="K4388" s="198"/>
    </row>
    <row r="4389" spans="3:11" ht="15" customHeight="1" x14ac:dyDescent="0.25">
      <c r="C4389" s="175"/>
      <c r="E4389" s="175"/>
      <c r="H4389" s="175"/>
      <c r="I4389" s="175"/>
      <c r="J4389" s="202"/>
      <c r="K4389" s="198"/>
    </row>
    <row r="4390" spans="3:11" ht="15" customHeight="1" x14ac:dyDescent="0.25">
      <c r="C4390" s="175"/>
      <c r="E4390" s="175"/>
      <c r="H4390" s="175"/>
      <c r="I4390" s="175"/>
      <c r="J4390" s="202"/>
      <c r="K4390" s="198"/>
    </row>
    <row r="4391" spans="3:11" ht="15" customHeight="1" x14ac:dyDescent="0.25">
      <c r="C4391" s="175"/>
      <c r="E4391" s="175"/>
      <c r="H4391" s="175"/>
      <c r="I4391" s="175"/>
      <c r="J4391" s="202"/>
      <c r="K4391" s="198"/>
    </row>
    <row r="4392" spans="3:11" ht="15" customHeight="1" x14ac:dyDescent="0.25">
      <c r="C4392" s="175"/>
      <c r="E4392" s="175"/>
      <c r="H4392" s="175"/>
      <c r="I4392" s="175"/>
      <c r="J4392" s="202"/>
      <c r="K4392" s="198"/>
    </row>
    <row r="4393" spans="3:11" ht="15" customHeight="1" x14ac:dyDescent="0.25">
      <c r="C4393" s="175"/>
      <c r="E4393" s="175"/>
      <c r="H4393" s="175"/>
      <c r="I4393" s="175"/>
      <c r="J4393" s="202"/>
      <c r="K4393" s="198"/>
    </row>
    <row r="4394" spans="3:11" ht="15" customHeight="1" x14ac:dyDescent="0.25">
      <c r="C4394" s="175"/>
      <c r="E4394" s="175"/>
      <c r="H4394" s="175"/>
      <c r="I4394" s="175"/>
      <c r="J4394" s="202"/>
      <c r="K4394" s="198"/>
    </row>
    <row r="4395" spans="3:11" ht="15" customHeight="1" x14ac:dyDescent="0.25">
      <c r="C4395" s="175"/>
      <c r="E4395" s="175"/>
      <c r="H4395" s="175"/>
      <c r="I4395" s="175"/>
      <c r="J4395" s="202"/>
      <c r="K4395" s="198"/>
    </row>
    <row r="4396" spans="3:11" ht="15" customHeight="1" x14ac:dyDescent="0.25">
      <c r="C4396" s="175"/>
      <c r="E4396" s="175"/>
      <c r="H4396" s="175"/>
      <c r="I4396" s="175"/>
      <c r="J4396" s="202"/>
      <c r="K4396" s="198"/>
    </row>
    <row r="4397" spans="3:11" ht="15" customHeight="1" x14ac:dyDescent="0.25">
      <c r="C4397" s="175"/>
      <c r="E4397" s="175"/>
      <c r="H4397" s="175"/>
      <c r="I4397" s="175"/>
      <c r="J4397" s="202"/>
      <c r="K4397" s="198"/>
    </row>
    <row r="4398" spans="3:11" ht="15" customHeight="1" x14ac:dyDescent="0.25">
      <c r="C4398" s="175"/>
      <c r="E4398" s="175"/>
      <c r="H4398" s="175"/>
      <c r="I4398" s="175"/>
      <c r="J4398" s="202"/>
      <c r="K4398" s="198"/>
    </row>
    <row r="4399" spans="3:11" ht="15" customHeight="1" x14ac:dyDescent="0.25">
      <c r="C4399" s="175"/>
      <c r="E4399" s="175"/>
      <c r="H4399" s="175"/>
      <c r="I4399" s="175"/>
      <c r="J4399" s="202"/>
      <c r="K4399" s="198"/>
    </row>
    <row r="4400" spans="3:11" ht="15" customHeight="1" x14ac:dyDescent="0.25">
      <c r="C4400" s="175"/>
      <c r="E4400" s="175"/>
      <c r="H4400" s="175"/>
      <c r="I4400" s="175"/>
      <c r="J4400" s="202"/>
      <c r="K4400" s="198"/>
    </row>
    <row r="4401" spans="3:11" ht="15" customHeight="1" x14ac:dyDescent="0.25">
      <c r="C4401" s="175"/>
      <c r="E4401" s="175"/>
      <c r="H4401" s="175"/>
      <c r="I4401" s="175"/>
      <c r="J4401" s="202"/>
      <c r="K4401" s="198"/>
    </row>
    <row r="4402" spans="3:11" ht="15" customHeight="1" x14ac:dyDescent="0.25">
      <c r="C4402" s="175"/>
      <c r="E4402" s="175"/>
      <c r="H4402" s="175"/>
      <c r="I4402" s="175"/>
      <c r="J4402" s="202"/>
      <c r="K4402" s="198"/>
    </row>
    <row r="4403" spans="3:11" ht="15" customHeight="1" x14ac:dyDescent="0.25">
      <c r="C4403" s="175"/>
      <c r="E4403" s="175"/>
      <c r="H4403" s="175"/>
      <c r="I4403" s="175"/>
      <c r="J4403" s="202"/>
      <c r="K4403" s="198"/>
    </row>
    <row r="4404" spans="3:11" ht="15" customHeight="1" x14ac:dyDescent="0.25">
      <c r="C4404" s="175"/>
      <c r="E4404" s="175"/>
      <c r="H4404" s="175"/>
      <c r="I4404" s="175"/>
      <c r="J4404" s="202"/>
      <c r="K4404" s="198"/>
    </row>
    <row r="4405" spans="3:11" ht="15" customHeight="1" x14ac:dyDescent="0.25">
      <c r="C4405" s="175"/>
      <c r="E4405" s="175"/>
      <c r="H4405" s="175"/>
      <c r="I4405" s="175"/>
      <c r="J4405" s="202"/>
      <c r="K4405" s="198"/>
    </row>
    <row r="4406" spans="3:11" ht="15" customHeight="1" x14ac:dyDescent="0.25">
      <c r="C4406" s="175"/>
      <c r="E4406" s="175"/>
      <c r="H4406" s="175"/>
      <c r="I4406" s="175"/>
      <c r="J4406" s="202"/>
      <c r="K4406" s="198"/>
    </row>
    <row r="4407" spans="3:11" ht="15" customHeight="1" x14ac:dyDescent="0.25">
      <c r="C4407" s="175"/>
      <c r="E4407" s="175"/>
      <c r="H4407" s="175"/>
      <c r="I4407" s="175"/>
      <c r="J4407" s="202"/>
      <c r="K4407" s="198"/>
    </row>
    <row r="4408" spans="3:11" ht="15" customHeight="1" x14ac:dyDescent="0.25">
      <c r="C4408" s="175"/>
      <c r="E4408" s="175"/>
      <c r="H4408" s="175"/>
      <c r="I4408" s="175"/>
      <c r="J4408" s="202"/>
      <c r="K4408" s="198"/>
    </row>
    <row r="4409" spans="3:11" ht="15" customHeight="1" x14ac:dyDescent="0.25">
      <c r="C4409" s="175"/>
      <c r="E4409" s="175"/>
      <c r="H4409" s="175"/>
      <c r="I4409" s="175"/>
      <c r="J4409" s="202"/>
      <c r="K4409" s="198"/>
    </row>
    <row r="4410" spans="3:11" ht="15" customHeight="1" x14ac:dyDescent="0.25">
      <c r="C4410" s="175"/>
      <c r="E4410" s="175"/>
      <c r="H4410" s="175"/>
      <c r="I4410" s="175"/>
      <c r="J4410" s="202"/>
      <c r="K4410" s="198"/>
    </row>
    <row r="4411" spans="3:11" ht="15" customHeight="1" x14ac:dyDescent="0.25">
      <c r="C4411" s="175"/>
      <c r="E4411" s="175"/>
      <c r="H4411" s="175"/>
      <c r="I4411" s="175"/>
      <c r="J4411" s="202"/>
      <c r="K4411" s="198"/>
    </row>
    <row r="4412" spans="3:11" ht="15" customHeight="1" x14ac:dyDescent="0.25">
      <c r="C4412" s="175"/>
      <c r="E4412" s="175"/>
      <c r="H4412" s="175"/>
      <c r="I4412" s="175"/>
      <c r="J4412" s="202"/>
      <c r="K4412" s="198"/>
    </row>
    <row r="4413" spans="3:11" ht="15" customHeight="1" x14ac:dyDescent="0.25">
      <c r="C4413" s="175"/>
      <c r="E4413" s="175"/>
      <c r="H4413" s="175"/>
      <c r="I4413" s="175"/>
      <c r="J4413" s="202"/>
      <c r="K4413" s="198"/>
    </row>
    <row r="4414" spans="3:11" ht="15" customHeight="1" x14ac:dyDescent="0.25">
      <c r="C4414" s="175"/>
      <c r="E4414" s="175"/>
      <c r="H4414" s="175"/>
      <c r="I4414" s="175"/>
      <c r="J4414" s="202"/>
      <c r="K4414" s="198"/>
    </row>
    <row r="4415" spans="3:11" ht="15" customHeight="1" x14ac:dyDescent="0.25">
      <c r="C4415" s="175"/>
      <c r="E4415" s="175"/>
      <c r="H4415" s="175"/>
      <c r="I4415" s="175"/>
      <c r="J4415" s="202"/>
      <c r="K4415" s="198"/>
    </row>
    <row r="4416" spans="3:11" ht="15" customHeight="1" x14ac:dyDescent="0.25">
      <c r="C4416" s="175"/>
      <c r="E4416" s="175"/>
      <c r="H4416" s="175"/>
      <c r="I4416" s="175"/>
      <c r="J4416" s="202"/>
      <c r="K4416" s="198"/>
    </row>
    <row r="4417" spans="3:11" ht="15" customHeight="1" x14ac:dyDescent="0.25">
      <c r="C4417" s="175"/>
      <c r="E4417" s="175"/>
      <c r="H4417" s="175"/>
      <c r="I4417" s="175"/>
      <c r="J4417" s="202"/>
      <c r="K4417" s="198"/>
    </row>
    <row r="4418" spans="3:11" ht="15" customHeight="1" x14ac:dyDescent="0.25">
      <c r="C4418" s="175"/>
      <c r="E4418" s="175"/>
      <c r="H4418" s="175"/>
      <c r="I4418" s="175"/>
      <c r="J4418" s="202"/>
      <c r="K4418" s="198"/>
    </row>
    <row r="4419" spans="3:11" ht="15" customHeight="1" x14ac:dyDescent="0.25">
      <c r="C4419" s="175"/>
      <c r="E4419" s="175"/>
      <c r="H4419" s="175"/>
      <c r="I4419" s="175"/>
      <c r="J4419" s="202"/>
      <c r="K4419" s="198"/>
    </row>
    <row r="4420" spans="3:11" ht="15" customHeight="1" x14ac:dyDescent="0.25">
      <c r="C4420" s="175"/>
      <c r="E4420" s="175"/>
      <c r="H4420" s="175"/>
      <c r="I4420" s="175"/>
      <c r="J4420" s="202"/>
      <c r="K4420" s="198"/>
    </row>
    <row r="4421" spans="3:11" ht="15" customHeight="1" x14ac:dyDescent="0.25">
      <c r="C4421" s="175"/>
      <c r="E4421" s="175"/>
      <c r="H4421" s="175"/>
      <c r="I4421" s="175"/>
      <c r="J4421" s="202"/>
      <c r="K4421" s="198"/>
    </row>
    <row r="4422" spans="3:11" ht="15" customHeight="1" x14ac:dyDescent="0.25">
      <c r="C4422" s="175"/>
      <c r="E4422" s="175"/>
      <c r="H4422" s="175"/>
      <c r="I4422" s="175"/>
      <c r="J4422" s="202"/>
      <c r="K4422" s="198"/>
    </row>
    <row r="4423" spans="3:11" ht="15" customHeight="1" x14ac:dyDescent="0.25">
      <c r="C4423" s="175"/>
      <c r="E4423" s="175"/>
      <c r="H4423" s="175"/>
      <c r="I4423" s="175"/>
      <c r="J4423" s="202"/>
      <c r="K4423" s="198"/>
    </row>
    <row r="4424" spans="3:11" ht="15" customHeight="1" x14ac:dyDescent="0.25">
      <c r="C4424" s="175"/>
      <c r="E4424" s="175"/>
      <c r="H4424" s="175"/>
      <c r="I4424" s="175"/>
      <c r="J4424" s="202"/>
      <c r="K4424" s="198"/>
    </row>
    <row r="4425" spans="3:11" ht="15" customHeight="1" x14ac:dyDescent="0.25">
      <c r="C4425" s="175"/>
      <c r="E4425" s="175"/>
      <c r="H4425" s="175"/>
      <c r="I4425" s="175"/>
      <c r="J4425" s="202"/>
      <c r="K4425" s="198"/>
    </row>
    <row r="4426" spans="3:11" ht="15" customHeight="1" x14ac:dyDescent="0.25">
      <c r="C4426" s="175"/>
      <c r="E4426" s="175"/>
      <c r="H4426" s="175"/>
      <c r="I4426" s="175"/>
      <c r="J4426" s="202"/>
      <c r="K4426" s="198"/>
    </row>
    <row r="4427" spans="3:11" ht="15" customHeight="1" x14ac:dyDescent="0.25">
      <c r="C4427" s="175"/>
      <c r="E4427" s="175"/>
      <c r="H4427" s="175"/>
      <c r="I4427" s="175"/>
      <c r="J4427" s="202"/>
      <c r="K4427" s="198"/>
    </row>
    <row r="4428" spans="3:11" ht="15" customHeight="1" x14ac:dyDescent="0.25">
      <c r="C4428" s="175"/>
      <c r="E4428" s="175"/>
      <c r="H4428" s="175"/>
      <c r="I4428" s="175"/>
      <c r="J4428" s="202"/>
      <c r="K4428" s="198"/>
    </row>
    <row r="4429" spans="3:11" ht="15" customHeight="1" x14ac:dyDescent="0.25">
      <c r="C4429" s="175"/>
      <c r="E4429" s="175"/>
      <c r="H4429" s="175"/>
      <c r="I4429" s="175"/>
      <c r="J4429" s="202"/>
      <c r="K4429" s="198"/>
    </row>
    <row r="4430" spans="3:11" ht="15" customHeight="1" x14ac:dyDescent="0.25">
      <c r="C4430" s="175"/>
      <c r="E4430" s="175"/>
      <c r="H4430" s="175"/>
      <c r="I4430" s="175"/>
      <c r="J4430" s="202"/>
      <c r="K4430" s="198"/>
    </row>
    <row r="4431" spans="3:11" ht="15" customHeight="1" x14ac:dyDescent="0.25">
      <c r="C4431" s="175"/>
      <c r="E4431" s="175"/>
      <c r="H4431" s="175"/>
      <c r="I4431" s="175"/>
      <c r="J4431" s="202"/>
      <c r="K4431" s="198"/>
    </row>
    <row r="4432" spans="3:11" ht="15" customHeight="1" x14ac:dyDescent="0.25">
      <c r="C4432" s="175"/>
      <c r="E4432" s="175"/>
      <c r="H4432" s="175"/>
      <c r="I4432" s="175"/>
      <c r="J4432" s="202"/>
      <c r="K4432" s="198"/>
    </row>
    <row r="4433" spans="3:11" ht="15" customHeight="1" x14ac:dyDescent="0.25">
      <c r="C4433" s="175"/>
      <c r="E4433" s="175"/>
      <c r="H4433" s="175"/>
      <c r="I4433" s="175"/>
      <c r="J4433" s="202"/>
      <c r="K4433" s="198"/>
    </row>
    <row r="4434" spans="3:11" ht="15" customHeight="1" x14ac:dyDescent="0.25">
      <c r="C4434" s="175"/>
      <c r="E4434" s="175"/>
      <c r="H4434" s="175"/>
      <c r="I4434" s="175"/>
      <c r="J4434" s="202"/>
      <c r="K4434" s="198"/>
    </row>
    <row r="4435" spans="3:11" ht="15" customHeight="1" x14ac:dyDescent="0.25">
      <c r="C4435" s="175"/>
      <c r="E4435" s="175"/>
      <c r="H4435" s="175"/>
      <c r="I4435" s="175"/>
      <c r="J4435" s="202"/>
      <c r="K4435" s="198"/>
    </row>
    <row r="4436" spans="3:11" ht="15" customHeight="1" x14ac:dyDescent="0.25">
      <c r="C4436" s="175"/>
      <c r="E4436" s="175"/>
      <c r="H4436" s="175"/>
      <c r="I4436" s="175"/>
      <c r="J4436" s="202"/>
      <c r="K4436" s="198"/>
    </row>
    <row r="4437" spans="3:11" ht="15" customHeight="1" x14ac:dyDescent="0.25">
      <c r="C4437" s="175"/>
      <c r="E4437" s="175"/>
      <c r="H4437" s="175"/>
      <c r="I4437" s="175"/>
      <c r="J4437" s="202"/>
      <c r="K4437" s="198"/>
    </row>
    <row r="4438" spans="3:11" ht="15" customHeight="1" x14ac:dyDescent="0.25">
      <c r="C4438" s="175"/>
      <c r="E4438" s="175"/>
      <c r="H4438" s="175"/>
      <c r="I4438" s="175"/>
      <c r="J4438" s="202"/>
      <c r="K4438" s="198"/>
    </row>
    <row r="4439" spans="3:11" ht="15" customHeight="1" x14ac:dyDescent="0.25">
      <c r="C4439" s="175"/>
      <c r="E4439" s="175"/>
      <c r="H4439" s="175"/>
      <c r="I4439" s="175"/>
      <c r="J4439" s="202"/>
      <c r="K4439" s="198"/>
    </row>
    <row r="4440" spans="3:11" ht="15" customHeight="1" x14ac:dyDescent="0.25">
      <c r="C4440" s="175"/>
      <c r="E4440" s="175"/>
      <c r="H4440" s="175"/>
      <c r="I4440" s="175"/>
      <c r="J4440" s="202"/>
      <c r="K4440" s="198"/>
    </row>
    <row r="4441" spans="3:11" ht="15" customHeight="1" x14ac:dyDescent="0.25">
      <c r="C4441" s="175"/>
      <c r="E4441" s="175"/>
      <c r="H4441" s="175"/>
      <c r="I4441" s="175"/>
      <c r="J4441" s="202"/>
      <c r="K4441" s="198"/>
    </row>
    <row r="4442" spans="3:11" ht="15" customHeight="1" x14ac:dyDescent="0.25">
      <c r="C4442" s="175"/>
      <c r="E4442" s="175"/>
      <c r="H4442" s="175"/>
      <c r="I4442" s="175"/>
      <c r="J4442" s="202"/>
      <c r="K4442" s="198"/>
    </row>
    <row r="4443" spans="3:11" ht="15" customHeight="1" x14ac:dyDescent="0.25">
      <c r="C4443" s="175"/>
      <c r="E4443" s="175"/>
      <c r="H4443" s="175"/>
      <c r="I4443" s="175"/>
      <c r="J4443" s="202"/>
      <c r="K4443" s="198"/>
    </row>
    <row r="4444" spans="3:11" ht="15" customHeight="1" x14ac:dyDescent="0.25">
      <c r="C4444" s="175"/>
      <c r="E4444" s="175"/>
      <c r="H4444" s="175"/>
      <c r="I4444" s="175"/>
      <c r="J4444" s="202"/>
      <c r="K4444" s="198"/>
    </row>
    <row r="4445" spans="3:11" ht="15" customHeight="1" x14ac:dyDescent="0.25">
      <c r="C4445" s="175"/>
      <c r="E4445" s="175"/>
      <c r="H4445" s="175"/>
      <c r="I4445" s="175"/>
      <c r="J4445" s="202"/>
      <c r="K4445" s="198"/>
    </row>
    <row r="4446" spans="3:11" ht="15" customHeight="1" x14ac:dyDescent="0.25">
      <c r="C4446" s="175"/>
      <c r="E4446" s="175"/>
      <c r="H4446" s="175"/>
      <c r="I4446" s="175"/>
      <c r="J4446" s="202"/>
      <c r="K4446" s="198"/>
    </row>
    <row r="4447" spans="3:11" ht="15" customHeight="1" x14ac:dyDescent="0.25">
      <c r="C4447" s="175"/>
      <c r="E4447" s="175"/>
      <c r="H4447" s="175"/>
      <c r="I4447" s="175"/>
      <c r="J4447" s="202"/>
      <c r="K4447" s="198"/>
    </row>
    <row r="4448" spans="3:11" ht="15" customHeight="1" x14ac:dyDescent="0.25">
      <c r="C4448" s="175"/>
      <c r="E4448" s="175"/>
      <c r="H4448" s="175"/>
      <c r="I4448" s="175"/>
      <c r="J4448" s="202"/>
      <c r="K4448" s="198"/>
    </row>
    <row r="4449" spans="3:11" ht="15" customHeight="1" x14ac:dyDescent="0.25">
      <c r="C4449" s="175"/>
      <c r="E4449" s="175"/>
      <c r="H4449" s="175"/>
      <c r="I4449" s="175"/>
      <c r="J4449" s="202"/>
      <c r="K4449" s="198"/>
    </row>
    <row r="4450" spans="3:11" ht="15" customHeight="1" x14ac:dyDescent="0.25">
      <c r="C4450" s="175"/>
      <c r="E4450" s="175"/>
      <c r="H4450" s="175"/>
      <c r="I4450" s="175"/>
      <c r="J4450" s="202"/>
      <c r="K4450" s="198"/>
    </row>
    <row r="4451" spans="3:11" ht="15" customHeight="1" x14ac:dyDescent="0.25">
      <c r="C4451" s="175"/>
      <c r="E4451" s="175"/>
      <c r="H4451" s="175"/>
      <c r="I4451" s="175"/>
      <c r="J4451" s="202"/>
      <c r="K4451" s="198"/>
    </row>
    <row r="4452" spans="3:11" ht="15" customHeight="1" x14ac:dyDescent="0.25">
      <c r="C4452" s="175"/>
      <c r="E4452" s="175"/>
      <c r="H4452" s="175"/>
      <c r="I4452" s="175"/>
      <c r="J4452" s="202"/>
      <c r="K4452" s="198"/>
    </row>
    <row r="4453" spans="3:11" ht="15" customHeight="1" x14ac:dyDescent="0.25">
      <c r="C4453" s="175"/>
      <c r="E4453" s="175"/>
      <c r="H4453" s="175"/>
      <c r="I4453" s="175"/>
      <c r="J4453" s="202"/>
      <c r="K4453" s="198"/>
    </row>
    <row r="4454" spans="3:11" ht="15" customHeight="1" x14ac:dyDescent="0.25">
      <c r="C4454" s="175"/>
      <c r="E4454" s="175"/>
      <c r="H4454" s="175"/>
      <c r="I4454" s="175"/>
      <c r="J4454" s="202"/>
      <c r="K4454" s="198"/>
    </row>
    <row r="4455" spans="3:11" ht="15" customHeight="1" x14ac:dyDescent="0.25">
      <c r="C4455" s="175"/>
      <c r="E4455" s="175"/>
      <c r="H4455" s="175"/>
      <c r="I4455" s="175"/>
      <c r="J4455" s="202"/>
      <c r="K4455" s="198"/>
    </row>
    <row r="4456" spans="3:11" ht="15" customHeight="1" x14ac:dyDescent="0.25">
      <c r="C4456" s="175"/>
      <c r="E4456" s="175"/>
      <c r="H4456" s="175"/>
      <c r="I4456" s="175"/>
      <c r="J4456" s="202"/>
      <c r="K4456" s="198"/>
    </row>
    <row r="4457" spans="3:11" ht="15" customHeight="1" x14ac:dyDescent="0.25">
      <c r="C4457" s="175"/>
      <c r="E4457" s="175"/>
      <c r="H4457" s="175"/>
      <c r="I4457" s="175"/>
      <c r="J4457" s="202"/>
      <c r="K4457" s="198"/>
    </row>
    <row r="4458" spans="3:11" ht="15" customHeight="1" x14ac:dyDescent="0.25">
      <c r="C4458" s="175"/>
      <c r="E4458" s="175"/>
      <c r="H4458" s="175"/>
      <c r="I4458" s="175"/>
      <c r="J4458" s="202"/>
      <c r="K4458" s="198"/>
    </row>
    <row r="4459" spans="3:11" ht="15" customHeight="1" x14ac:dyDescent="0.25">
      <c r="C4459" s="175"/>
      <c r="E4459" s="175"/>
      <c r="H4459" s="175"/>
      <c r="I4459" s="175"/>
      <c r="J4459" s="202"/>
      <c r="K4459" s="198"/>
    </row>
    <row r="4460" spans="3:11" ht="15" customHeight="1" x14ac:dyDescent="0.25">
      <c r="C4460" s="175"/>
      <c r="E4460" s="175"/>
      <c r="H4460" s="175"/>
      <c r="I4460" s="175"/>
      <c r="J4460" s="202"/>
      <c r="K4460" s="198"/>
    </row>
    <row r="4461" spans="3:11" ht="15" customHeight="1" x14ac:dyDescent="0.25">
      <c r="C4461" s="175"/>
      <c r="E4461" s="175"/>
      <c r="H4461" s="175"/>
      <c r="I4461" s="175"/>
      <c r="J4461" s="202"/>
      <c r="K4461" s="198"/>
    </row>
    <row r="4462" spans="3:11" ht="15" customHeight="1" x14ac:dyDescent="0.25">
      <c r="C4462" s="175"/>
      <c r="E4462" s="175"/>
      <c r="H4462" s="175"/>
      <c r="I4462" s="175"/>
      <c r="J4462" s="202"/>
      <c r="K4462" s="198"/>
    </row>
    <row r="4463" spans="3:11" ht="15" customHeight="1" x14ac:dyDescent="0.25">
      <c r="C4463" s="175"/>
      <c r="E4463" s="175"/>
      <c r="H4463" s="175"/>
      <c r="I4463" s="175"/>
      <c r="J4463" s="202"/>
      <c r="K4463" s="198"/>
    </row>
    <row r="4464" spans="3:11" ht="15" customHeight="1" x14ac:dyDescent="0.25">
      <c r="C4464" s="175"/>
      <c r="E4464" s="175"/>
      <c r="H4464" s="175"/>
      <c r="I4464" s="175"/>
      <c r="J4464" s="202"/>
      <c r="K4464" s="198"/>
    </row>
    <row r="4465" spans="3:11" ht="15" customHeight="1" x14ac:dyDescent="0.25">
      <c r="C4465" s="175"/>
      <c r="E4465" s="175"/>
      <c r="H4465" s="175"/>
      <c r="I4465" s="175"/>
      <c r="J4465" s="202"/>
      <c r="K4465" s="198"/>
    </row>
    <row r="4466" spans="3:11" ht="15" customHeight="1" x14ac:dyDescent="0.25">
      <c r="C4466" s="175"/>
      <c r="E4466" s="175"/>
      <c r="H4466" s="175"/>
      <c r="I4466" s="175"/>
      <c r="J4466" s="202"/>
      <c r="K4466" s="198"/>
    </row>
    <row r="4467" spans="3:11" ht="15" customHeight="1" x14ac:dyDescent="0.25">
      <c r="C4467" s="175"/>
      <c r="E4467" s="175"/>
      <c r="H4467" s="175"/>
      <c r="I4467" s="175"/>
      <c r="J4467" s="202"/>
      <c r="K4467" s="198"/>
    </row>
    <row r="4468" spans="3:11" ht="15" customHeight="1" x14ac:dyDescent="0.25">
      <c r="C4468" s="175"/>
      <c r="E4468" s="175"/>
      <c r="H4468" s="175"/>
      <c r="I4468" s="175"/>
      <c r="J4468" s="202"/>
      <c r="K4468" s="198"/>
    </row>
    <row r="4469" spans="3:11" ht="15" customHeight="1" x14ac:dyDescent="0.25">
      <c r="C4469" s="175"/>
      <c r="E4469" s="175"/>
      <c r="H4469" s="175"/>
      <c r="I4469" s="175"/>
      <c r="J4469" s="202"/>
      <c r="K4469" s="198"/>
    </row>
    <row r="4470" spans="3:11" ht="15" customHeight="1" x14ac:dyDescent="0.25">
      <c r="C4470" s="175"/>
      <c r="E4470" s="175"/>
      <c r="H4470" s="175"/>
      <c r="I4470" s="175"/>
      <c r="J4470" s="202"/>
      <c r="K4470" s="198"/>
    </row>
    <row r="4471" spans="3:11" ht="15" customHeight="1" x14ac:dyDescent="0.25">
      <c r="C4471" s="175"/>
      <c r="E4471" s="175"/>
      <c r="H4471" s="175"/>
      <c r="I4471" s="175"/>
      <c r="J4471" s="202"/>
      <c r="K4471" s="198"/>
    </row>
    <row r="4472" spans="3:11" ht="15" customHeight="1" x14ac:dyDescent="0.25">
      <c r="C4472" s="175"/>
      <c r="E4472" s="175"/>
      <c r="H4472" s="175"/>
      <c r="I4472" s="175"/>
      <c r="J4472" s="202"/>
      <c r="K4472" s="198"/>
    </row>
    <row r="4473" spans="3:11" ht="15" customHeight="1" x14ac:dyDescent="0.25">
      <c r="C4473" s="175"/>
      <c r="E4473" s="175"/>
      <c r="H4473" s="175"/>
      <c r="I4473" s="175"/>
      <c r="J4473" s="202"/>
      <c r="K4473" s="198"/>
    </row>
    <row r="4474" spans="3:11" ht="15" customHeight="1" x14ac:dyDescent="0.25">
      <c r="C4474" s="175"/>
      <c r="E4474" s="175"/>
      <c r="H4474" s="175"/>
      <c r="I4474" s="175"/>
      <c r="J4474" s="202"/>
      <c r="K4474" s="198"/>
    </row>
    <row r="4475" spans="3:11" ht="15" customHeight="1" x14ac:dyDescent="0.25">
      <c r="C4475" s="175"/>
      <c r="E4475" s="175"/>
      <c r="H4475" s="175"/>
      <c r="I4475" s="175"/>
      <c r="J4475" s="202"/>
      <c r="K4475" s="198"/>
    </row>
    <row r="4476" spans="3:11" ht="15" customHeight="1" x14ac:dyDescent="0.25">
      <c r="C4476" s="175"/>
      <c r="E4476" s="175"/>
      <c r="H4476" s="175"/>
      <c r="I4476" s="175"/>
      <c r="J4476" s="202"/>
      <c r="K4476" s="198"/>
    </row>
    <row r="4477" spans="3:11" ht="15" customHeight="1" x14ac:dyDescent="0.25">
      <c r="C4477" s="175"/>
      <c r="E4477" s="175"/>
      <c r="H4477" s="175"/>
      <c r="I4477" s="175"/>
      <c r="J4477" s="202"/>
      <c r="K4477" s="198"/>
    </row>
    <row r="4478" spans="3:11" ht="15" customHeight="1" x14ac:dyDescent="0.25">
      <c r="C4478" s="175"/>
      <c r="E4478" s="175"/>
      <c r="H4478" s="175"/>
      <c r="I4478" s="175"/>
      <c r="J4478" s="202"/>
      <c r="K4478" s="198"/>
    </row>
    <row r="4479" spans="3:11" ht="15" customHeight="1" x14ac:dyDescent="0.25">
      <c r="C4479" s="175"/>
      <c r="E4479" s="175"/>
      <c r="H4479" s="175"/>
      <c r="I4479" s="175"/>
      <c r="J4479" s="202"/>
      <c r="K4479" s="198"/>
    </row>
    <row r="4480" spans="3:11" ht="15" customHeight="1" x14ac:dyDescent="0.25">
      <c r="C4480" s="175"/>
      <c r="E4480" s="175"/>
      <c r="H4480" s="175"/>
      <c r="I4480" s="175"/>
      <c r="J4480" s="202"/>
      <c r="K4480" s="198"/>
    </row>
    <row r="4481" spans="3:11" ht="15" customHeight="1" x14ac:dyDescent="0.25">
      <c r="C4481" s="175"/>
      <c r="E4481" s="175"/>
      <c r="H4481" s="175"/>
      <c r="I4481" s="175"/>
      <c r="J4481" s="202"/>
      <c r="K4481" s="198"/>
    </row>
    <row r="4482" spans="3:11" ht="15" customHeight="1" x14ac:dyDescent="0.25">
      <c r="C4482" s="175"/>
      <c r="E4482" s="175"/>
      <c r="H4482" s="175"/>
      <c r="I4482" s="175"/>
      <c r="J4482" s="202"/>
      <c r="K4482" s="198"/>
    </row>
    <row r="4483" spans="3:11" ht="15" customHeight="1" x14ac:dyDescent="0.25">
      <c r="C4483" s="175"/>
      <c r="E4483" s="175"/>
      <c r="H4483" s="175"/>
      <c r="I4483" s="175"/>
      <c r="J4483" s="202"/>
      <c r="K4483" s="198"/>
    </row>
    <row r="4484" spans="3:11" ht="15" customHeight="1" x14ac:dyDescent="0.25">
      <c r="C4484" s="175"/>
      <c r="E4484" s="175"/>
      <c r="H4484" s="175"/>
      <c r="I4484" s="175"/>
      <c r="J4484" s="202"/>
      <c r="K4484" s="198"/>
    </row>
    <row r="4485" spans="3:11" ht="15" customHeight="1" x14ac:dyDescent="0.25">
      <c r="C4485" s="175"/>
      <c r="E4485" s="175"/>
      <c r="H4485" s="175"/>
      <c r="I4485" s="175"/>
      <c r="J4485" s="202"/>
      <c r="K4485" s="198"/>
    </row>
    <row r="4486" spans="3:11" ht="15" customHeight="1" x14ac:dyDescent="0.25">
      <c r="C4486" s="175"/>
      <c r="E4486" s="175"/>
      <c r="H4486" s="175"/>
      <c r="I4486" s="175"/>
      <c r="J4486" s="202"/>
      <c r="K4486" s="198"/>
    </row>
    <row r="4487" spans="3:11" ht="15" customHeight="1" x14ac:dyDescent="0.25">
      <c r="C4487" s="175"/>
      <c r="E4487" s="175"/>
      <c r="H4487" s="175"/>
      <c r="I4487" s="175"/>
      <c r="J4487" s="202"/>
      <c r="K4487" s="198"/>
    </row>
    <row r="4488" spans="3:11" ht="15" customHeight="1" x14ac:dyDescent="0.25">
      <c r="C4488" s="175"/>
      <c r="E4488" s="175"/>
      <c r="H4488" s="175"/>
      <c r="I4488" s="175"/>
      <c r="J4488" s="202"/>
      <c r="K4488" s="198"/>
    </row>
    <row r="4489" spans="3:11" ht="15" customHeight="1" x14ac:dyDescent="0.25">
      <c r="C4489" s="175"/>
      <c r="E4489" s="175"/>
      <c r="H4489" s="175"/>
      <c r="I4489" s="175"/>
      <c r="J4489" s="202"/>
      <c r="K4489" s="198"/>
    </row>
    <row r="4490" spans="3:11" ht="15" customHeight="1" x14ac:dyDescent="0.25">
      <c r="C4490" s="175"/>
      <c r="E4490" s="175"/>
      <c r="H4490" s="175"/>
      <c r="I4490" s="175"/>
      <c r="J4490" s="202"/>
      <c r="K4490" s="198"/>
    </row>
    <row r="4491" spans="3:11" ht="15" customHeight="1" x14ac:dyDescent="0.25">
      <c r="C4491" s="175"/>
      <c r="E4491" s="175"/>
      <c r="H4491" s="175"/>
      <c r="I4491" s="175"/>
      <c r="J4491" s="202"/>
      <c r="K4491" s="198"/>
    </row>
    <row r="4492" spans="3:11" ht="15" customHeight="1" x14ac:dyDescent="0.25">
      <c r="C4492" s="175"/>
      <c r="E4492" s="175"/>
      <c r="H4492" s="175"/>
      <c r="I4492" s="175"/>
      <c r="J4492" s="202"/>
      <c r="K4492" s="198"/>
    </row>
    <row r="4493" spans="3:11" ht="15" customHeight="1" x14ac:dyDescent="0.25">
      <c r="C4493" s="175"/>
      <c r="E4493" s="175"/>
      <c r="H4493" s="175"/>
      <c r="I4493" s="175"/>
      <c r="J4493" s="202"/>
      <c r="K4493" s="198"/>
    </row>
    <row r="4494" spans="3:11" ht="15" customHeight="1" x14ac:dyDescent="0.25">
      <c r="C4494" s="175"/>
      <c r="E4494" s="175"/>
      <c r="H4494" s="175"/>
      <c r="I4494" s="175"/>
      <c r="J4494" s="202"/>
      <c r="K4494" s="198"/>
    </row>
    <row r="4495" spans="3:11" ht="15" customHeight="1" x14ac:dyDescent="0.25">
      <c r="C4495" s="175"/>
      <c r="E4495" s="175"/>
      <c r="H4495" s="175"/>
      <c r="I4495" s="175"/>
      <c r="J4495" s="202"/>
      <c r="K4495" s="198"/>
    </row>
    <row r="4496" spans="3:11" ht="15" customHeight="1" x14ac:dyDescent="0.25">
      <c r="C4496" s="175"/>
      <c r="E4496" s="175"/>
      <c r="H4496" s="175"/>
      <c r="I4496" s="175"/>
      <c r="J4496" s="202"/>
      <c r="K4496" s="198"/>
    </row>
    <row r="4497" spans="3:11" ht="15" customHeight="1" x14ac:dyDescent="0.25">
      <c r="C4497" s="175"/>
      <c r="E4497" s="175"/>
      <c r="H4497" s="175"/>
      <c r="I4497" s="175"/>
      <c r="J4497" s="202"/>
      <c r="K4497" s="198"/>
    </row>
    <row r="4498" spans="3:11" ht="15" customHeight="1" x14ac:dyDescent="0.25">
      <c r="C4498" s="175"/>
      <c r="E4498" s="175"/>
      <c r="H4498" s="175"/>
      <c r="I4498" s="175"/>
      <c r="J4498" s="202"/>
      <c r="K4498" s="198"/>
    </row>
    <row r="4499" spans="3:11" ht="15" customHeight="1" x14ac:dyDescent="0.25">
      <c r="C4499" s="175"/>
      <c r="E4499" s="175"/>
      <c r="H4499" s="175"/>
      <c r="I4499" s="175"/>
      <c r="J4499" s="202"/>
      <c r="K4499" s="198"/>
    </row>
    <row r="4500" spans="3:11" ht="15" customHeight="1" x14ac:dyDescent="0.25">
      <c r="C4500" s="175"/>
      <c r="E4500" s="175"/>
      <c r="H4500" s="175"/>
      <c r="I4500" s="175"/>
      <c r="J4500" s="202"/>
      <c r="K4500" s="198"/>
    </row>
    <row r="4501" spans="3:11" ht="15" customHeight="1" x14ac:dyDescent="0.25">
      <c r="C4501" s="175"/>
      <c r="E4501" s="175"/>
      <c r="H4501" s="175"/>
      <c r="I4501" s="175"/>
      <c r="J4501" s="202"/>
      <c r="K4501" s="198"/>
    </row>
    <row r="4502" spans="3:11" ht="15" customHeight="1" x14ac:dyDescent="0.25">
      <c r="C4502" s="175"/>
      <c r="E4502" s="175"/>
      <c r="H4502" s="175"/>
      <c r="I4502" s="175"/>
      <c r="J4502" s="202"/>
      <c r="K4502" s="198"/>
    </row>
    <row r="4503" spans="3:11" ht="15" customHeight="1" x14ac:dyDescent="0.25">
      <c r="C4503" s="175"/>
      <c r="E4503" s="175"/>
      <c r="H4503" s="175"/>
      <c r="I4503" s="175"/>
      <c r="J4503" s="202"/>
      <c r="K4503" s="198"/>
    </row>
    <row r="4504" spans="3:11" ht="15" customHeight="1" x14ac:dyDescent="0.25">
      <c r="C4504" s="175"/>
      <c r="E4504" s="175"/>
      <c r="H4504" s="175"/>
      <c r="I4504" s="175"/>
      <c r="J4504" s="202"/>
      <c r="K4504" s="198"/>
    </row>
    <row r="4505" spans="3:11" ht="15" customHeight="1" x14ac:dyDescent="0.25">
      <c r="C4505" s="175"/>
      <c r="E4505" s="175"/>
      <c r="H4505" s="175"/>
      <c r="I4505" s="175"/>
      <c r="J4505" s="202"/>
      <c r="K4505" s="198"/>
    </row>
    <row r="4506" spans="3:11" ht="15" customHeight="1" x14ac:dyDescent="0.25">
      <c r="C4506" s="175"/>
      <c r="E4506" s="175"/>
      <c r="H4506" s="175"/>
      <c r="I4506" s="175"/>
      <c r="J4506" s="202"/>
      <c r="K4506" s="198"/>
    </row>
    <row r="4507" spans="3:11" ht="15" customHeight="1" x14ac:dyDescent="0.25">
      <c r="C4507" s="175"/>
      <c r="E4507" s="175"/>
      <c r="H4507" s="175"/>
      <c r="I4507" s="175"/>
      <c r="J4507" s="202"/>
      <c r="K4507" s="198"/>
    </row>
    <row r="4508" spans="3:11" ht="15" customHeight="1" x14ac:dyDescent="0.25">
      <c r="C4508" s="175"/>
      <c r="E4508" s="175"/>
      <c r="H4508" s="175"/>
      <c r="I4508" s="175"/>
      <c r="J4508" s="202"/>
      <c r="K4508" s="198"/>
    </row>
    <row r="4509" spans="3:11" ht="15" customHeight="1" x14ac:dyDescent="0.25">
      <c r="C4509" s="175"/>
      <c r="E4509" s="175"/>
      <c r="H4509" s="175"/>
      <c r="I4509" s="175"/>
      <c r="J4509" s="202"/>
      <c r="K4509" s="198"/>
    </row>
    <row r="4510" spans="3:11" ht="15" customHeight="1" x14ac:dyDescent="0.25">
      <c r="C4510" s="175"/>
      <c r="E4510" s="175"/>
      <c r="H4510" s="175"/>
      <c r="I4510" s="175"/>
      <c r="J4510" s="202"/>
      <c r="K4510" s="198"/>
    </row>
    <row r="4511" spans="3:11" ht="15" customHeight="1" x14ac:dyDescent="0.25">
      <c r="C4511" s="175"/>
      <c r="E4511" s="175"/>
      <c r="H4511" s="175"/>
      <c r="I4511" s="175"/>
      <c r="J4511" s="202"/>
      <c r="K4511" s="198"/>
    </row>
    <row r="4512" spans="3:11" ht="15" customHeight="1" x14ac:dyDescent="0.25">
      <c r="C4512" s="175"/>
      <c r="E4512" s="175"/>
      <c r="H4512" s="175"/>
      <c r="I4512" s="175"/>
      <c r="J4512" s="202"/>
      <c r="K4512" s="198"/>
    </row>
    <row r="4513" spans="3:11" ht="15" customHeight="1" x14ac:dyDescent="0.25">
      <c r="C4513" s="175"/>
      <c r="E4513" s="175"/>
      <c r="H4513" s="175"/>
      <c r="I4513" s="175"/>
      <c r="J4513" s="202"/>
      <c r="K4513" s="198"/>
    </row>
    <row r="4514" spans="3:11" ht="15" customHeight="1" x14ac:dyDescent="0.25">
      <c r="C4514" s="175"/>
      <c r="E4514" s="175"/>
      <c r="H4514" s="175"/>
      <c r="I4514" s="175"/>
      <c r="J4514" s="202"/>
      <c r="K4514" s="198"/>
    </row>
    <row r="4515" spans="3:11" ht="15" customHeight="1" x14ac:dyDescent="0.25">
      <c r="C4515" s="175"/>
      <c r="E4515" s="175"/>
      <c r="H4515" s="175"/>
      <c r="I4515" s="175"/>
      <c r="J4515" s="202"/>
      <c r="K4515" s="198"/>
    </row>
    <row r="4516" spans="3:11" ht="15" customHeight="1" x14ac:dyDescent="0.25">
      <c r="C4516" s="175"/>
      <c r="E4516" s="175"/>
      <c r="H4516" s="175"/>
      <c r="I4516" s="175"/>
      <c r="J4516" s="202"/>
      <c r="K4516" s="198"/>
    </row>
    <row r="4517" spans="3:11" ht="15" customHeight="1" x14ac:dyDescent="0.25">
      <c r="C4517" s="175"/>
      <c r="E4517" s="175"/>
      <c r="H4517" s="175"/>
      <c r="I4517" s="175"/>
      <c r="J4517" s="202"/>
      <c r="K4517" s="198"/>
    </row>
    <row r="4518" spans="3:11" ht="15" customHeight="1" x14ac:dyDescent="0.25">
      <c r="C4518" s="175"/>
      <c r="E4518" s="175"/>
      <c r="H4518" s="175"/>
      <c r="I4518" s="175"/>
      <c r="J4518" s="202"/>
      <c r="K4518" s="198"/>
    </row>
    <row r="4519" spans="3:11" ht="15" customHeight="1" x14ac:dyDescent="0.25">
      <c r="C4519" s="175"/>
      <c r="E4519" s="175"/>
      <c r="H4519" s="175"/>
      <c r="I4519" s="175"/>
      <c r="J4519" s="202"/>
      <c r="K4519" s="198"/>
    </row>
    <row r="4520" spans="3:11" ht="15" customHeight="1" x14ac:dyDescent="0.25">
      <c r="C4520" s="175"/>
      <c r="E4520" s="175"/>
      <c r="H4520" s="175"/>
      <c r="I4520" s="175"/>
      <c r="J4520" s="202"/>
      <c r="K4520" s="198"/>
    </row>
    <row r="4521" spans="3:11" ht="15" customHeight="1" x14ac:dyDescent="0.25">
      <c r="C4521" s="175"/>
      <c r="E4521" s="175"/>
      <c r="H4521" s="175"/>
      <c r="I4521" s="175"/>
      <c r="J4521" s="202"/>
      <c r="K4521" s="198"/>
    </row>
    <row r="4522" spans="3:11" ht="15" customHeight="1" x14ac:dyDescent="0.25">
      <c r="C4522" s="175"/>
      <c r="E4522" s="175"/>
      <c r="H4522" s="175"/>
      <c r="I4522" s="175"/>
      <c r="J4522" s="202"/>
      <c r="K4522" s="198"/>
    </row>
    <row r="4523" spans="3:11" ht="15" customHeight="1" x14ac:dyDescent="0.25">
      <c r="C4523" s="175"/>
      <c r="E4523" s="175"/>
      <c r="H4523" s="175"/>
      <c r="I4523" s="175"/>
      <c r="J4523" s="202"/>
      <c r="K4523" s="198"/>
    </row>
    <row r="4524" spans="3:11" ht="15" customHeight="1" x14ac:dyDescent="0.25">
      <c r="C4524" s="175"/>
      <c r="E4524" s="175"/>
      <c r="H4524" s="175"/>
      <c r="I4524" s="175"/>
      <c r="J4524" s="202"/>
      <c r="K4524" s="198"/>
    </row>
    <row r="4525" spans="3:11" ht="15" customHeight="1" x14ac:dyDescent="0.25">
      <c r="C4525" s="175"/>
      <c r="E4525" s="175"/>
      <c r="H4525" s="175"/>
      <c r="I4525" s="175"/>
      <c r="J4525" s="202"/>
      <c r="K4525" s="198"/>
    </row>
    <row r="4526" spans="3:11" ht="15" customHeight="1" x14ac:dyDescent="0.25">
      <c r="C4526" s="175"/>
      <c r="E4526" s="175"/>
      <c r="H4526" s="175"/>
      <c r="I4526" s="175"/>
      <c r="J4526" s="202"/>
      <c r="K4526" s="198"/>
    </row>
    <row r="4527" spans="3:11" ht="15" customHeight="1" x14ac:dyDescent="0.25">
      <c r="C4527" s="175"/>
      <c r="E4527" s="175"/>
      <c r="H4527" s="175"/>
      <c r="I4527" s="175"/>
      <c r="J4527" s="202"/>
      <c r="K4527" s="198"/>
    </row>
    <row r="4528" spans="3:11" ht="15" customHeight="1" x14ac:dyDescent="0.25">
      <c r="C4528" s="175"/>
      <c r="E4528" s="175"/>
      <c r="H4528" s="175"/>
      <c r="I4528" s="175"/>
      <c r="J4528" s="202"/>
      <c r="K4528" s="198"/>
    </row>
    <row r="4529" spans="3:11" ht="15" customHeight="1" x14ac:dyDescent="0.25">
      <c r="C4529" s="175"/>
      <c r="E4529" s="175"/>
      <c r="H4529" s="175"/>
      <c r="I4529" s="175"/>
      <c r="J4529" s="202"/>
      <c r="K4529" s="198"/>
    </row>
    <row r="4530" spans="3:11" ht="15" customHeight="1" x14ac:dyDescent="0.25">
      <c r="C4530" s="175"/>
      <c r="E4530" s="175"/>
      <c r="H4530" s="175"/>
      <c r="I4530" s="175"/>
      <c r="J4530" s="202"/>
      <c r="K4530" s="198"/>
    </row>
    <row r="4531" spans="3:11" ht="15" customHeight="1" x14ac:dyDescent="0.25">
      <c r="C4531" s="175"/>
      <c r="E4531" s="175"/>
      <c r="H4531" s="175"/>
      <c r="I4531" s="175"/>
      <c r="J4531" s="202"/>
      <c r="K4531" s="198"/>
    </row>
    <row r="4532" spans="3:11" ht="15" customHeight="1" x14ac:dyDescent="0.25">
      <c r="C4532" s="175"/>
      <c r="E4532" s="175"/>
      <c r="H4532" s="175"/>
      <c r="I4532" s="175"/>
      <c r="J4532" s="202"/>
      <c r="K4532" s="198"/>
    </row>
    <row r="4533" spans="3:11" ht="15" customHeight="1" x14ac:dyDescent="0.25">
      <c r="C4533" s="175"/>
      <c r="E4533" s="175"/>
      <c r="H4533" s="175"/>
      <c r="I4533" s="175"/>
      <c r="J4533" s="202"/>
      <c r="K4533" s="198"/>
    </row>
    <row r="4534" spans="3:11" ht="15" customHeight="1" x14ac:dyDescent="0.25">
      <c r="C4534" s="175"/>
      <c r="E4534" s="175"/>
      <c r="H4534" s="175"/>
      <c r="I4534" s="175"/>
      <c r="J4534" s="202"/>
      <c r="K4534" s="198"/>
    </row>
    <row r="4535" spans="3:11" ht="15" customHeight="1" x14ac:dyDescent="0.25">
      <c r="C4535" s="175"/>
      <c r="E4535" s="175"/>
      <c r="H4535" s="175"/>
      <c r="I4535" s="175"/>
      <c r="J4535" s="202"/>
      <c r="K4535" s="198"/>
    </row>
    <row r="4536" spans="3:11" ht="15" customHeight="1" x14ac:dyDescent="0.25">
      <c r="C4536" s="175"/>
      <c r="E4536" s="175"/>
      <c r="H4536" s="175"/>
      <c r="I4536" s="175"/>
      <c r="J4536" s="202"/>
      <c r="K4536" s="198"/>
    </row>
    <row r="4537" spans="3:11" ht="15" customHeight="1" x14ac:dyDescent="0.25">
      <c r="C4537" s="175"/>
      <c r="E4537" s="175"/>
      <c r="H4537" s="175"/>
      <c r="I4537" s="175"/>
      <c r="J4537" s="202"/>
      <c r="K4537" s="198"/>
    </row>
    <row r="4538" spans="3:11" ht="15" customHeight="1" x14ac:dyDescent="0.25">
      <c r="C4538" s="175"/>
      <c r="E4538" s="175"/>
      <c r="H4538" s="175"/>
      <c r="I4538" s="175"/>
      <c r="J4538" s="202"/>
      <c r="K4538" s="198"/>
    </row>
    <row r="4539" spans="3:11" ht="15" customHeight="1" x14ac:dyDescent="0.25">
      <c r="C4539" s="175"/>
      <c r="E4539" s="175"/>
      <c r="H4539" s="175"/>
      <c r="I4539" s="175"/>
      <c r="J4539" s="202"/>
      <c r="K4539" s="198"/>
    </row>
    <row r="4540" spans="3:11" ht="15" customHeight="1" x14ac:dyDescent="0.25">
      <c r="C4540" s="175"/>
      <c r="E4540" s="175"/>
      <c r="H4540" s="175"/>
      <c r="I4540" s="175"/>
      <c r="J4540" s="202"/>
      <c r="K4540" s="198"/>
    </row>
    <row r="4541" spans="3:11" ht="15" customHeight="1" x14ac:dyDescent="0.25">
      <c r="C4541" s="175"/>
      <c r="E4541" s="175"/>
      <c r="H4541" s="175"/>
      <c r="I4541" s="175"/>
      <c r="J4541" s="202"/>
      <c r="K4541" s="198"/>
    </row>
    <row r="4542" spans="3:11" ht="15" customHeight="1" x14ac:dyDescent="0.25">
      <c r="C4542" s="175"/>
      <c r="E4542" s="175"/>
      <c r="H4542" s="175"/>
      <c r="I4542" s="175"/>
      <c r="J4542" s="202"/>
      <c r="K4542" s="198"/>
    </row>
    <row r="4543" spans="3:11" ht="15" customHeight="1" x14ac:dyDescent="0.25">
      <c r="C4543" s="175"/>
      <c r="E4543" s="175"/>
      <c r="H4543" s="175"/>
      <c r="I4543" s="175"/>
      <c r="J4543" s="202"/>
      <c r="K4543" s="198"/>
    </row>
    <row r="4544" spans="3:11" ht="15" customHeight="1" x14ac:dyDescent="0.25">
      <c r="C4544" s="175"/>
      <c r="E4544" s="175"/>
      <c r="H4544" s="175"/>
      <c r="I4544" s="175"/>
      <c r="J4544" s="202"/>
      <c r="K4544" s="198"/>
    </row>
    <row r="4545" spans="3:11" ht="15" customHeight="1" x14ac:dyDescent="0.25">
      <c r="C4545" s="175"/>
      <c r="E4545" s="175"/>
      <c r="H4545" s="175"/>
      <c r="I4545" s="175"/>
      <c r="J4545" s="202"/>
      <c r="K4545" s="198"/>
    </row>
    <row r="4546" spans="3:11" ht="15" customHeight="1" x14ac:dyDescent="0.25">
      <c r="C4546" s="175"/>
      <c r="E4546" s="175"/>
      <c r="H4546" s="175"/>
      <c r="I4546" s="175"/>
      <c r="J4546" s="202"/>
      <c r="K4546" s="198"/>
    </row>
    <row r="4547" spans="3:11" ht="15" customHeight="1" x14ac:dyDescent="0.25">
      <c r="C4547" s="175"/>
      <c r="E4547" s="175"/>
      <c r="H4547" s="175"/>
      <c r="I4547" s="175"/>
      <c r="J4547" s="202"/>
      <c r="K4547" s="198"/>
    </row>
    <row r="4548" spans="3:11" ht="15" customHeight="1" x14ac:dyDescent="0.25">
      <c r="C4548" s="175"/>
      <c r="E4548" s="175"/>
      <c r="H4548" s="175"/>
      <c r="I4548" s="175"/>
      <c r="J4548" s="202"/>
      <c r="K4548" s="198"/>
    </row>
    <row r="4549" spans="3:11" ht="15" customHeight="1" x14ac:dyDescent="0.25">
      <c r="C4549" s="175"/>
      <c r="E4549" s="175"/>
      <c r="H4549" s="175"/>
      <c r="I4549" s="175"/>
      <c r="J4549" s="202"/>
      <c r="K4549" s="198"/>
    </row>
    <row r="4550" spans="3:11" ht="15" customHeight="1" x14ac:dyDescent="0.25">
      <c r="C4550" s="175"/>
      <c r="E4550" s="175"/>
      <c r="H4550" s="175"/>
      <c r="I4550" s="175"/>
      <c r="J4550" s="202"/>
      <c r="K4550" s="198"/>
    </row>
    <row r="4551" spans="3:11" ht="15" customHeight="1" x14ac:dyDescent="0.25">
      <c r="C4551" s="175"/>
      <c r="E4551" s="175"/>
      <c r="H4551" s="175"/>
      <c r="I4551" s="175"/>
      <c r="J4551" s="202"/>
      <c r="K4551" s="198"/>
    </row>
    <row r="4552" spans="3:11" ht="15" customHeight="1" x14ac:dyDescent="0.25">
      <c r="C4552" s="175"/>
      <c r="E4552" s="175"/>
      <c r="H4552" s="175"/>
      <c r="I4552" s="175"/>
      <c r="J4552" s="202"/>
      <c r="K4552" s="198"/>
    </row>
    <row r="4553" spans="3:11" ht="15" customHeight="1" x14ac:dyDescent="0.25">
      <c r="C4553" s="175"/>
      <c r="E4553" s="175"/>
      <c r="H4553" s="175"/>
      <c r="I4553" s="175"/>
      <c r="J4553" s="202"/>
      <c r="K4553" s="198"/>
    </row>
    <row r="4554" spans="3:11" ht="15" customHeight="1" x14ac:dyDescent="0.25">
      <c r="C4554" s="175"/>
      <c r="E4554" s="175"/>
      <c r="H4554" s="175"/>
      <c r="I4554" s="175"/>
      <c r="J4554" s="202"/>
      <c r="K4554" s="198"/>
    </row>
    <row r="4555" spans="3:11" ht="15" customHeight="1" x14ac:dyDescent="0.25">
      <c r="C4555" s="175"/>
      <c r="E4555" s="175"/>
      <c r="H4555" s="175"/>
      <c r="I4555" s="175"/>
      <c r="J4555" s="202"/>
      <c r="K4555" s="198"/>
    </row>
    <row r="4556" spans="3:11" ht="15" customHeight="1" x14ac:dyDescent="0.25">
      <c r="C4556" s="175"/>
      <c r="E4556" s="175"/>
      <c r="H4556" s="175"/>
      <c r="I4556" s="175"/>
      <c r="J4556" s="202"/>
      <c r="K4556" s="198"/>
    </row>
    <row r="4557" spans="3:11" ht="15" customHeight="1" x14ac:dyDescent="0.25">
      <c r="C4557" s="175"/>
      <c r="E4557" s="175"/>
      <c r="H4557" s="175"/>
      <c r="I4557" s="175"/>
      <c r="J4557" s="202"/>
      <c r="K4557" s="198"/>
    </row>
    <row r="4558" spans="3:11" ht="15" customHeight="1" x14ac:dyDescent="0.25">
      <c r="C4558" s="175"/>
      <c r="E4558" s="175"/>
      <c r="H4558" s="175"/>
      <c r="I4558" s="175"/>
      <c r="J4558" s="202"/>
      <c r="K4558" s="198"/>
    </row>
    <row r="4559" spans="3:11" ht="15" customHeight="1" x14ac:dyDescent="0.25">
      <c r="C4559" s="175"/>
      <c r="E4559" s="175"/>
      <c r="H4559" s="175"/>
      <c r="I4559" s="175"/>
      <c r="J4559" s="202"/>
      <c r="K4559" s="198"/>
    </row>
    <row r="4560" spans="3:11" ht="15" customHeight="1" x14ac:dyDescent="0.25">
      <c r="C4560" s="175"/>
      <c r="E4560" s="175"/>
      <c r="H4560" s="175"/>
      <c r="I4560" s="175"/>
      <c r="J4560" s="202"/>
      <c r="K4560" s="198"/>
    </row>
    <row r="4561" spans="3:11" ht="15" customHeight="1" x14ac:dyDescent="0.25">
      <c r="C4561" s="175"/>
      <c r="E4561" s="175"/>
      <c r="H4561" s="175"/>
      <c r="I4561" s="175"/>
      <c r="J4561" s="202"/>
      <c r="K4561" s="198"/>
    </row>
    <row r="4562" spans="3:11" ht="15" customHeight="1" x14ac:dyDescent="0.25">
      <c r="C4562" s="175"/>
      <c r="E4562" s="175"/>
      <c r="H4562" s="175"/>
      <c r="I4562" s="175"/>
      <c r="J4562" s="202"/>
      <c r="K4562" s="198"/>
    </row>
    <row r="4563" spans="3:11" ht="15" customHeight="1" x14ac:dyDescent="0.25">
      <c r="C4563" s="175"/>
      <c r="E4563" s="175"/>
      <c r="H4563" s="175"/>
      <c r="I4563" s="175"/>
      <c r="J4563" s="202"/>
      <c r="K4563" s="198"/>
    </row>
    <row r="4564" spans="3:11" ht="15" customHeight="1" x14ac:dyDescent="0.25">
      <c r="C4564" s="175"/>
      <c r="E4564" s="175"/>
      <c r="H4564" s="175"/>
      <c r="I4564" s="175"/>
      <c r="J4564" s="202"/>
      <c r="K4564" s="198"/>
    </row>
    <row r="4565" spans="3:11" ht="15" customHeight="1" x14ac:dyDescent="0.25">
      <c r="C4565" s="175"/>
      <c r="E4565" s="175"/>
      <c r="H4565" s="175"/>
      <c r="I4565" s="175"/>
      <c r="J4565" s="202"/>
      <c r="K4565" s="198"/>
    </row>
    <row r="4566" spans="3:11" ht="15" customHeight="1" x14ac:dyDescent="0.25">
      <c r="C4566" s="175"/>
      <c r="E4566" s="175"/>
      <c r="H4566" s="175"/>
      <c r="I4566" s="175"/>
      <c r="J4566" s="202"/>
      <c r="K4566" s="198"/>
    </row>
    <row r="4567" spans="3:11" ht="15" customHeight="1" x14ac:dyDescent="0.25">
      <c r="C4567" s="175"/>
      <c r="E4567" s="175"/>
      <c r="H4567" s="175"/>
      <c r="I4567" s="175"/>
      <c r="J4567" s="202"/>
      <c r="K4567" s="198"/>
    </row>
    <row r="4568" spans="3:11" ht="15" customHeight="1" x14ac:dyDescent="0.25">
      <c r="C4568" s="175"/>
      <c r="E4568" s="175"/>
      <c r="H4568" s="175"/>
      <c r="I4568" s="175"/>
      <c r="J4568" s="202"/>
      <c r="K4568" s="198"/>
    </row>
    <row r="4569" spans="3:11" ht="15" customHeight="1" x14ac:dyDescent="0.25">
      <c r="C4569" s="175"/>
      <c r="E4569" s="175"/>
      <c r="H4569" s="175"/>
      <c r="I4569" s="175"/>
      <c r="J4569" s="202"/>
      <c r="K4569" s="198"/>
    </row>
    <row r="4570" spans="3:11" ht="15" customHeight="1" x14ac:dyDescent="0.25">
      <c r="C4570" s="175"/>
      <c r="E4570" s="175"/>
      <c r="H4570" s="175"/>
      <c r="I4570" s="175"/>
      <c r="J4570" s="202"/>
      <c r="K4570" s="198"/>
    </row>
    <row r="4571" spans="3:11" ht="15" customHeight="1" x14ac:dyDescent="0.25">
      <c r="C4571" s="175"/>
      <c r="E4571" s="175"/>
      <c r="H4571" s="175"/>
      <c r="I4571" s="175"/>
      <c r="J4571" s="202"/>
      <c r="K4571" s="198"/>
    </row>
    <row r="4572" spans="3:11" ht="15" customHeight="1" x14ac:dyDescent="0.25">
      <c r="C4572" s="175"/>
      <c r="E4572" s="175"/>
      <c r="H4572" s="175"/>
      <c r="I4572" s="175"/>
      <c r="J4572" s="202"/>
      <c r="K4572" s="198"/>
    </row>
    <row r="4573" spans="3:11" ht="15" customHeight="1" x14ac:dyDescent="0.25">
      <c r="C4573" s="175"/>
      <c r="E4573" s="175"/>
      <c r="H4573" s="175"/>
      <c r="I4573" s="175"/>
      <c r="J4573" s="202"/>
      <c r="K4573" s="198"/>
    </row>
    <row r="4574" spans="3:11" ht="15" customHeight="1" x14ac:dyDescent="0.25">
      <c r="C4574" s="175"/>
      <c r="E4574" s="175"/>
      <c r="H4574" s="175"/>
      <c r="I4574" s="175"/>
      <c r="J4574" s="202"/>
      <c r="K4574" s="198"/>
    </row>
    <row r="4575" spans="3:11" ht="15" customHeight="1" x14ac:dyDescent="0.25">
      <c r="C4575" s="175"/>
      <c r="E4575" s="175"/>
      <c r="H4575" s="175"/>
      <c r="I4575" s="175"/>
      <c r="J4575" s="202"/>
      <c r="K4575" s="198"/>
    </row>
    <row r="4576" spans="3:11" ht="15" customHeight="1" x14ac:dyDescent="0.25">
      <c r="C4576" s="175"/>
      <c r="E4576" s="175"/>
      <c r="H4576" s="175"/>
      <c r="I4576" s="175"/>
      <c r="J4576" s="202"/>
      <c r="K4576" s="198"/>
    </row>
    <row r="4577" spans="3:11" ht="15" customHeight="1" x14ac:dyDescent="0.25">
      <c r="C4577" s="175"/>
      <c r="E4577" s="175"/>
      <c r="H4577" s="175"/>
      <c r="I4577" s="175"/>
      <c r="J4577" s="202"/>
      <c r="K4577" s="198"/>
    </row>
    <row r="4578" spans="3:11" ht="15" customHeight="1" x14ac:dyDescent="0.25">
      <c r="C4578" s="175"/>
      <c r="E4578" s="175"/>
      <c r="H4578" s="175"/>
      <c r="I4578" s="175"/>
      <c r="J4578" s="202"/>
      <c r="K4578" s="198"/>
    </row>
    <row r="4579" spans="3:11" ht="15" customHeight="1" x14ac:dyDescent="0.25">
      <c r="C4579" s="175"/>
      <c r="E4579" s="175"/>
      <c r="H4579" s="175"/>
      <c r="I4579" s="175"/>
      <c r="J4579" s="202"/>
      <c r="K4579" s="198"/>
    </row>
    <row r="4580" spans="3:11" ht="15" customHeight="1" x14ac:dyDescent="0.25">
      <c r="C4580" s="175"/>
      <c r="E4580" s="175"/>
      <c r="H4580" s="175"/>
      <c r="I4580" s="175"/>
      <c r="J4580" s="202"/>
      <c r="K4580" s="198"/>
    </row>
    <row r="4581" spans="3:11" ht="15" customHeight="1" x14ac:dyDescent="0.25">
      <c r="C4581" s="175"/>
      <c r="E4581" s="175"/>
      <c r="H4581" s="175"/>
      <c r="I4581" s="175"/>
      <c r="J4581" s="202"/>
      <c r="K4581" s="198"/>
    </row>
    <row r="4582" spans="3:11" ht="15" customHeight="1" x14ac:dyDescent="0.25">
      <c r="C4582" s="175"/>
      <c r="E4582" s="175"/>
      <c r="H4582" s="175"/>
      <c r="I4582" s="175"/>
      <c r="J4582" s="202"/>
      <c r="K4582" s="198"/>
    </row>
    <row r="4583" spans="3:11" ht="15" customHeight="1" x14ac:dyDescent="0.25">
      <c r="C4583" s="175"/>
      <c r="E4583" s="175"/>
      <c r="H4583" s="175"/>
      <c r="I4583" s="175"/>
      <c r="J4583" s="202"/>
      <c r="K4583" s="198"/>
    </row>
    <row r="4584" spans="3:11" ht="15" customHeight="1" x14ac:dyDescent="0.25">
      <c r="C4584" s="175"/>
      <c r="E4584" s="175"/>
      <c r="H4584" s="175"/>
      <c r="I4584" s="175"/>
      <c r="J4584" s="202"/>
      <c r="K4584" s="198"/>
    </row>
    <row r="4585" spans="3:11" ht="15" customHeight="1" x14ac:dyDescent="0.25">
      <c r="C4585" s="175"/>
      <c r="E4585" s="175"/>
      <c r="H4585" s="175"/>
      <c r="I4585" s="175"/>
      <c r="J4585" s="202"/>
      <c r="K4585" s="198"/>
    </row>
    <row r="4586" spans="3:11" ht="15" customHeight="1" x14ac:dyDescent="0.25">
      <c r="C4586" s="175"/>
      <c r="E4586" s="175"/>
      <c r="H4586" s="175"/>
      <c r="I4586" s="175"/>
      <c r="J4586" s="202"/>
      <c r="K4586" s="198"/>
    </row>
    <row r="4587" spans="3:11" ht="15" customHeight="1" x14ac:dyDescent="0.25">
      <c r="C4587" s="175"/>
      <c r="E4587" s="175"/>
      <c r="H4587" s="175"/>
      <c r="I4587" s="175"/>
      <c r="J4587" s="202"/>
      <c r="K4587" s="198"/>
    </row>
    <row r="4588" spans="3:11" ht="15" customHeight="1" x14ac:dyDescent="0.25">
      <c r="C4588" s="175"/>
      <c r="E4588" s="175"/>
      <c r="H4588" s="175"/>
      <c r="I4588" s="175"/>
      <c r="J4588" s="202"/>
      <c r="K4588" s="198"/>
    </row>
    <row r="4589" spans="3:11" ht="15" customHeight="1" x14ac:dyDescent="0.25">
      <c r="C4589" s="175"/>
      <c r="E4589" s="175"/>
      <c r="H4589" s="175"/>
      <c r="I4589" s="175"/>
      <c r="J4589" s="202"/>
      <c r="K4589" s="198"/>
    </row>
    <row r="4590" spans="3:11" ht="15" customHeight="1" x14ac:dyDescent="0.25">
      <c r="C4590" s="175"/>
      <c r="E4590" s="175"/>
      <c r="H4590" s="175"/>
      <c r="I4590" s="175"/>
      <c r="J4590" s="202"/>
      <c r="K4590" s="198"/>
    </row>
    <row r="4591" spans="3:11" ht="15" customHeight="1" x14ac:dyDescent="0.25">
      <c r="C4591" s="175"/>
      <c r="E4591" s="175"/>
      <c r="H4591" s="175"/>
      <c r="I4591" s="175"/>
      <c r="J4591" s="202"/>
      <c r="K4591" s="198"/>
    </row>
    <row r="4592" spans="3:11" ht="15" customHeight="1" x14ac:dyDescent="0.25">
      <c r="C4592" s="175"/>
      <c r="E4592" s="175"/>
      <c r="H4592" s="175"/>
      <c r="I4592" s="175"/>
      <c r="J4592" s="202"/>
      <c r="K4592" s="198"/>
    </row>
    <row r="4593" spans="3:11" ht="15" customHeight="1" x14ac:dyDescent="0.25">
      <c r="C4593" s="175"/>
      <c r="E4593" s="175"/>
      <c r="H4593" s="175"/>
      <c r="I4593" s="175"/>
      <c r="J4593" s="202"/>
      <c r="K4593" s="198"/>
    </row>
    <row r="4594" spans="3:11" ht="15" customHeight="1" x14ac:dyDescent="0.25">
      <c r="C4594" s="175"/>
      <c r="E4594" s="175"/>
      <c r="H4594" s="175"/>
      <c r="I4594" s="175"/>
      <c r="J4594" s="202"/>
      <c r="K4594" s="198"/>
    </row>
    <row r="4595" spans="3:11" ht="15" customHeight="1" x14ac:dyDescent="0.25">
      <c r="C4595" s="175"/>
      <c r="E4595" s="175"/>
      <c r="H4595" s="175"/>
      <c r="I4595" s="175"/>
      <c r="J4595" s="202"/>
      <c r="K4595" s="198"/>
    </row>
    <row r="4596" spans="3:11" ht="15" customHeight="1" x14ac:dyDescent="0.25">
      <c r="C4596" s="175"/>
      <c r="E4596" s="175"/>
      <c r="H4596" s="175"/>
      <c r="I4596" s="175"/>
      <c r="J4596" s="202"/>
      <c r="K4596" s="198"/>
    </row>
    <row r="4597" spans="3:11" ht="15" customHeight="1" x14ac:dyDescent="0.25">
      <c r="C4597" s="175"/>
      <c r="E4597" s="175"/>
      <c r="H4597" s="175"/>
      <c r="I4597" s="175"/>
      <c r="J4597" s="202"/>
      <c r="K4597" s="198"/>
    </row>
    <row r="4598" spans="3:11" ht="15" customHeight="1" x14ac:dyDescent="0.25">
      <c r="C4598" s="175"/>
      <c r="E4598" s="175"/>
      <c r="H4598" s="175"/>
      <c r="I4598" s="175"/>
      <c r="J4598" s="202"/>
      <c r="K4598" s="198"/>
    </row>
    <row r="4599" spans="3:11" ht="15" customHeight="1" x14ac:dyDescent="0.25">
      <c r="C4599" s="175"/>
      <c r="E4599" s="175"/>
      <c r="H4599" s="175"/>
      <c r="I4599" s="175"/>
      <c r="J4599" s="202"/>
      <c r="K4599" s="198"/>
    </row>
    <row r="4600" spans="3:11" ht="15" customHeight="1" x14ac:dyDescent="0.25">
      <c r="C4600" s="175"/>
      <c r="E4600" s="175"/>
      <c r="H4600" s="175"/>
      <c r="I4600" s="175"/>
      <c r="J4600" s="202"/>
      <c r="K4600" s="198"/>
    </row>
    <row r="4601" spans="3:11" ht="15" customHeight="1" x14ac:dyDescent="0.25">
      <c r="C4601" s="175"/>
      <c r="E4601" s="175"/>
      <c r="H4601" s="175"/>
      <c r="I4601" s="175"/>
      <c r="J4601" s="202"/>
      <c r="K4601" s="198"/>
    </row>
    <row r="4602" spans="3:11" ht="15" customHeight="1" x14ac:dyDescent="0.25">
      <c r="C4602" s="175"/>
      <c r="E4602" s="175"/>
      <c r="H4602" s="175"/>
      <c r="I4602" s="175"/>
      <c r="J4602" s="202"/>
      <c r="K4602" s="198"/>
    </row>
    <row r="4603" spans="3:11" ht="15" customHeight="1" x14ac:dyDescent="0.25">
      <c r="C4603" s="175"/>
      <c r="E4603" s="175"/>
      <c r="H4603" s="175"/>
      <c r="I4603" s="175"/>
      <c r="J4603" s="202"/>
      <c r="K4603" s="198"/>
    </row>
    <row r="4604" spans="3:11" ht="15" customHeight="1" x14ac:dyDescent="0.25">
      <c r="C4604" s="175"/>
      <c r="E4604" s="175"/>
      <c r="H4604" s="175"/>
      <c r="I4604" s="175"/>
      <c r="J4604" s="202"/>
      <c r="K4604" s="198"/>
    </row>
    <row r="4605" spans="3:11" ht="15" customHeight="1" x14ac:dyDescent="0.25">
      <c r="C4605" s="175"/>
      <c r="E4605" s="175"/>
      <c r="H4605" s="175"/>
      <c r="I4605" s="175"/>
      <c r="J4605" s="202"/>
      <c r="K4605" s="198"/>
    </row>
    <row r="4606" spans="3:11" ht="15" customHeight="1" x14ac:dyDescent="0.25">
      <c r="C4606" s="175"/>
      <c r="E4606" s="175"/>
      <c r="H4606" s="175"/>
      <c r="I4606" s="175"/>
      <c r="J4606" s="202"/>
      <c r="K4606" s="198"/>
    </row>
    <row r="4607" spans="3:11" ht="15" customHeight="1" x14ac:dyDescent="0.25">
      <c r="C4607" s="175"/>
      <c r="E4607" s="175"/>
      <c r="H4607" s="175"/>
      <c r="I4607" s="175"/>
      <c r="J4607" s="202"/>
      <c r="K4607" s="198"/>
    </row>
    <row r="4608" spans="3:11" ht="15" customHeight="1" x14ac:dyDescent="0.25">
      <c r="C4608" s="175"/>
      <c r="E4608" s="175"/>
      <c r="H4608" s="175"/>
      <c r="I4608" s="175"/>
      <c r="J4608" s="202"/>
      <c r="K4608" s="198"/>
    </row>
    <row r="4609" spans="3:11" ht="15" customHeight="1" x14ac:dyDescent="0.25">
      <c r="C4609" s="175"/>
      <c r="E4609" s="175"/>
      <c r="H4609" s="175"/>
      <c r="I4609" s="175"/>
      <c r="J4609" s="202"/>
      <c r="K4609" s="198"/>
    </row>
    <row r="4610" spans="3:11" ht="15" customHeight="1" x14ac:dyDescent="0.25">
      <c r="C4610" s="175"/>
      <c r="E4610" s="175"/>
      <c r="H4610" s="175"/>
      <c r="I4610" s="175"/>
      <c r="J4610" s="202"/>
      <c r="K4610" s="198"/>
    </row>
    <row r="4611" spans="3:11" ht="15" customHeight="1" x14ac:dyDescent="0.25">
      <c r="C4611" s="175"/>
      <c r="E4611" s="175"/>
      <c r="H4611" s="175"/>
      <c r="I4611" s="175"/>
      <c r="J4611" s="202"/>
      <c r="K4611" s="198"/>
    </row>
    <row r="4612" spans="3:11" ht="15" customHeight="1" x14ac:dyDescent="0.25">
      <c r="C4612" s="175"/>
      <c r="E4612" s="175"/>
      <c r="H4612" s="175"/>
      <c r="I4612" s="175"/>
      <c r="J4612" s="202"/>
      <c r="K4612" s="198"/>
    </row>
    <row r="4613" spans="3:11" ht="15" customHeight="1" x14ac:dyDescent="0.25">
      <c r="C4613" s="175"/>
      <c r="E4613" s="175"/>
      <c r="H4613" s="175"/>
      <c r="I4613" s="175"/>
      <c r="J4613" s="202"/>
      <c r="K4613" s="198"/>
    </row>
    <row r="4614" spans="3:11" ht="15" customHeight="1" x14ac:dyDescent="0.25">
      <c r="C4614" s="175"/>
      <c r="E4614" s="175"/>
      <c r="H4614" s="175"/>
      <c r="I4614" s="175"/>
      <c r="J4614" s="202"/>
      <c r="K4614" s="198"/>
    </row>
    <row r="4615" spans="3:11" ht="15" customHeight="1" x14ac:dyDescent="0.25">
      <c r="C4615" s="175"/>
      <c r="E4615" s="175"/>
      <c r="H4615" s="175"/>
      <c r="I4615" s="175"/>
      <c r="J4615" s="202"/>
      <c r="K4615" s="198"/>
    </row>
    <row r="4616" spans="3:11" ht="15" customHeight="1" x14ac:dyDescent="0.25">
      <c r="C4616" s="175"/>
      <c r="E4616" s="175"/>
      <c r="H4616" s="175"/>
      <c r="I4616" s="175"/>
      <c r="J4616" s="202"/>
      <c r="K4616" s="198"/>
    </row>
    <row r="4617" spans="3:11" ht="15" customHeight="1" x14ac:dyDescent="0.25">
      <c r="C4617" s="175"/>
      <c r="E4617" s="175"/>
      <c r="H4617" s="175"/>
      <c r="I4617" s="175"/>
      <c r="J4617" s="202"/>
      <c r="K4617" s="198"/>
    </row>
    <row r="4618" spans="3:11" ht="15" customHeight="1" x14ac:dyDescent="0.25">
      <c r="C4618" s="175"/>
      <c r="E4618" s="175"/>
      <c r="H4618" s="175"/>
      <c r="I4618" s="175"/>
      <c r="J4618" s="202"/>
      <c r="K4618" s="198"/>
    </row>
    <row r="4619" spans="3:11" ht="15" customHeight="1" x14ac:dyDescent="0.25">
      <c r="C4619" s="175"/>
      <c r="E4619" s="175"/>
      <c r="H4619" s="175"/>
      <c r="I4619" s="175"/>
      <c r="J4619" s="202"/>
      <c r="K4619" s="198"/>
    </row>
    <row r="4620" spans="3:11" ht="15" customHeight="1" x14ac:dyDescent="0.25">
      <c r="C4620" s="175"/>
      <c r="E4620" s="175"/>
      <c r="H4620" s="175"/>
      <c r="I4620" s="175"/>
      <c r="J4620" s="202"/>
      <c r="K4620" s="198"/>
    </row>
    <row r="4621" spans="3:11" ht="15" customHeight="1" x14ac:dyDescent="0.25">
      <c r="C4621" s="175"/>
      <c r="E4621" s="175"/>
      <c r="H4621" s="175"/>
      <c r="I4621" s="175"/>
      <c r="J4621" s="202"/>
      <c r="K4621" s="198"/>
    </row>
    <row r="4622" spans="3:11" ht="15" customHeight="1" x14ac:dyDescent="0.25">
      <c r="C4622" s="175"/>
      <c r="E4622" s="175"/>
      <c r="H4622" s="175"/>
      <c r="I4622" s="175"/>
      <c r="J4622" s="202"/>
      <c r="K4622" s="198"/>
    </row>
    <row r="4623" spans="3:11" ht="15" customHeight="1" x14ac:dyDescent="0.25">
      <c r="C4623" s="175"/>
      <c r="E4623" s="175"/>
      <c r="H4623" s="175"/>
      <c r="I4623" s="175"/>
      <c r="J4623" s="202"/>
      <c r="K4623" s="198"/>
    </row>
    <row r="4624" spans="3:11" ht="15" customHeight="1" x14ac:dyDescent="0.25">
      <c r="C4624" s="175"/>
      <c r="E4624" s="175"/>
      <c r="H4624" s="175"/>
      <c r="I4624" s="175"/>
      <c r="J4624" s="202"/>
      <c r="K4624" s="198"/>
    </row>
    <row r="4625" spans="3:11" ht="15" customHeight="1" x14ac:dyDescent="0.25">
      <c r="C4625" s="175"/>
      <c r="E4625" s="175"/>
      <c r="H4625" s="175"/>
      <c r="I4625" s="175"/>
      <c r="J4625" s="202"/>
      <c r="K4625" s="198"/>
    </row>
    <row r="4626" spans="3:11" ht="15" customHeight="1" x14ac:dyDescent="0.25">
      <c r="C4626" s="175"/>
      <c r="E4626" s="175"/>
      <c r="H4626" s="175"/>
      <c r="I4626" s="175"/>
      <c r="J4626" s="202"/>
      <c r="K4626" s="198"/>
    </row>
    <row r="4627" spans="3:11" ht="15" customHeight="1" x14ac:dyDescent="0.25">
      <c r="C4627" s="175"/>
      <c r="E4627" s="175"/>
      <c r="H4627" s="175"/>
      <c r="I4627" s="175"/>
      <c r="J4627" s="202"/>
      <c r="K4627" s="198"/>
    </row>
    <row r="4628" spans="3:11" ht="15" customHeight="1" x14ac:dyDescent="0.25">
      <c r="C4628" s="175"/>
      <c r="E4628" s="175"/>
      <c r="H4628" s="175"/>
      <c r="I4628" s="175"/>
      <c r="J4628" s="202"/>
      <c r="K4628" s="198"/>
    </row>
    <row r="4629" spans="3:11" ht="15" customHeight="1" x14ac:dyDescent="0.25">
      <c r="C4629" s="175"/>
      <c r="E4629" s="175"/>
      <c r="H4629" s="175"/>
      <c r="I4629" s="175"/>
      <c r="J4629" s="202"/>
      <c r="K4629" s="198"/>
    </row>
    <row r="4630" spans="3:11" ht="15" customHeight="1" x14ac:dyDescent="0.25">
      <c r="C4630" s="175"/>
      <c r="E4630" s="175"/>
      <c r="H4630" s="175"/>
      <c r="I4630" s="175"/>
      <c r="J4630" s="202"/>
      <c r="K4630" s="198"/>
    </row>
    <row r="4631" spans="3:11" ht="15" customHeight="1" x14ac:dyDescent="0.25">
      <c r="C4631" s="175"/>
      <c r="E4631" s="175"/>
      <c r="H4631" s="175"/>
      <c r="I4631" s="175"/>
      <c r="J4631" s="202"/>
      <c r="K4631" s="198"/>
    </row>
    <row r="4632" spans="3:11" ht="15" customHeight="1" x14ac:dyDescent="0.25">
      <c r="C4632" s="175"/>
      <c r="E4632" s="175"/>
      <c r="H4632" s="175"/>
      <c r="I4632" s="175"/>
      <c r="J4632" s="202"/>
      <c r="K4632" s="198"/>
    </row>
    <row r="4633" spans="3:11" ht="15" customHeight="1" x14ac:dyDescent="0.25">
      <c r="C4633" s="175"/>
      <c r="E4633" s="175"/>
      <c r="H4633" s="175"/>
      <c r="I4633" s="175"/>
      <c r="J4633" s="202"/>
      <c r="K4633" s="198"/>
    </row>
    <row r="4634" spans="3:11" ht="15" customHeight="1" x14ac:dyDescent="0.25">
      <c r="C4634" s="175"/>
      <c r="E4634" s="175"/>
      <c r="H4634" s="175"/>
      <c r="I4634" s="175"/>
      <c r="J4634" s="202"/>
      <c r="K4634" s="198"/>
    </row>
    <row r="4635" spans="3:11" ht="15" customHeight="1" x14ac:dyDescent="0.25">
      <c r="C4635" s="175"/>
      <c r="E4635" s="175"/>
      <c r="H4635" s="175"/>
      <c r="I4635" s="175"/>
      <c r="J4635" s="202"/>
      <c r="K4635" s="198"/>
    </row>
    <row r="4636" spans="3:11" ht="15" customHeight="1" x14ac:dyDescent="0.25">
      <c r="C4636" s="175"/>
      <c r="E4636" s="175"/>
      <c r="H4636" s="175"/>
      <c r="I4636" s="175"/>
      <c r="J4636" s="202"/>
      <c r="K4636" s="198"/>
    </row>
    <row r="4637" spans="3:11" ht="15" customHeight="1" x14ac:dyDescent="0.25">
      <c r="C4637" s="175"/>
      <c r="E4637" s="175"/>
      <c r="H4637" s="175"/>
      <c r="I4637" s="175"/>
      <c r="J4637" s="202"/>
      <c r="K4637" s="198"/>
    </row>
    <row r="4638" spans="3:11" ht="15" customHeight="1" x14ac:dyDescent="0.25">
      <c r="C4638" s="175"/>
      <c r="E4638" s="175"/>
      <c r="H4638" s="175"/>
      <c r="I4638" s="175"/>
      <c r="J4638" s="202"/>
      <c r="K4638" s="198"/>
    </row>
    <row r="4639" spans="3:11" ht="15" customHeight="1" x14ac:dyDescent="0.25">
      <c r="C4639" s="175"/>
      <c r="E4639" s="175"/>
      <c r="H4639" s="175"/>
      <c r="I4639" s="175"/>
      <c r="J4639" s="202"/>
      <c r="K4639" s="198"/>
    </row>
    <row r="4640" spans="3:11" ht="15" customHeight="1" x14ac:dyDescent="0.25">
      <c r="C4640" s="175"/>
      <c r="E4640" s="175"/>
      <c r="H4640" s="175"/>
      <c r="I4640" s="175"/>
      <c r="J4640" s="202"/>
      <c r="K4640" s="198"/>
    </row>
    <row r="4641" spans="3:11" ht="15" customHeight="1" x14ac:dyDescent="0.25">
      <c r="C4641" s="175"/>
      <c r="E4641" s="175"/>
      <c r="H4641" s="175"/>
      <c r="I4641" s="175"/>
      <c r="J4641" s="202"/>
      <c r="K4641" s="198"/>
    </row>
    <row r="4642" spans="3:11" ht="15" customHeight="1" x14ac:dyDescent="0.25">
      <c r="C4642" s="175"/>
      <c r="E4642" s="175"/>
      <c r="H4642" s="175"/>
      <c r="I4642" s="175"/>
      <c r="J4642" s="202"/>
      <c r="K4642" s="198"/>
    </row>
    <row r="4643" spans="3:11" ht="15" customHeight="1" x14ac:dyDescent="0.25">
      <c r="C4643" s="175"/>
      <c r="E4643" s="175"/>
      <c r="H4643" s="175"/>
      <c r="I4643" s="175"/>
      <c r="J4643" s="202"/>
      <c r="K4643" s="198"/>
    </row>
    <row r="4644" spans="3:11" ht="15" customHeight="1" x14ac:dyDescent="0.25">
      <c r="C4644" s="175"/>
      <c r="E4644" s="175"/>
      <c r="H4644" s="175"/>
      <c r="I4644" s="175"/>
      <c r="J4644" s="202"/>
      <c r="K4644" s="198"/>
    </row>
    <row r="4645" spans="3:11" ht="15" customHeight="1" x14ac:dyDescent="0.25">
      <c r="C4645" s="175"/>
      <c r="E4645" s="175"/>
      <c r="H4645" s="175"/>
      <c r="I4645" s="175"/>
      <c r="J4645" s="202"/>
      <c r="K4645" s="198"/>
    </row>
    <row r="4646" spans="3:11" ht="15" customHeight="1" x14ac:dyDescent="0.25">
      <c r="C4646" s="175"/>
      <c r="E4646" s="175"/>
      <c r="H4646" s="175"/>
      <c r="I4646" s="175"/>
      <c r="J4646" s="202"/>
      <c r="K4646" s="198"/>
    </row>
    <row r="4647" spans="3:11" ht="15" customHeight="1" x14ac:dyDescent="0.25">
      <c r="C4647" s="175"/>
      <c r="E4647" s="175"/>
      <c r="H4647" s="175"/>
      <c r="I4647" s="175"/>
      <c r="J4647" s="202"/>
      <c r="K4647" s="198"/>
    </row>
    <row r="4648" spans="3:11" ht="15" customHeight="1" x14ac:dyDescent="0.25">
      <c r="C4648" s="175"/>
      <c r="E4648" s="175"/>
      <c r="H4648" s="175"/>
      <c r="I4648" s="175"/>
      <c r="J4648" s="202"/>
      <c r="K4648" s="198"/>
    </row>
    <row r="4649" spans="3:11" ht="15" customHeight="1" x14ac:dyDescent="0.25">
      <c r="C4649" s="175"/>
      <c r="E4649" s="175"/>
      <c r="H4649" s="175"/>
      <c r="I4649" s="175"/>
      <c r="J4649" s="202"/>
      <c r="K4649" s="198"/>
    </row>
    <row r="4650" spans="3:11" ht="15" customHeight="1" x14ac:dyDescent="0.25">
      <c r="C4650" s="175"/>
      <c r="E4650" s="175"/>
      <c r="H4650" s="175"/>
      <c r="I4650" s="175"/>
      <c r="J4650" s="202"/>
      <c r="K4650" s="198"/>
    </row>
    <row r="4651" spans="3:11" ht="15" customHeight="1" x14ac:dyDescent="0.25">
      <c r="C4651" s="175"/>
      <c r="E4651" s="175"/>
      <c r="H4651" s="175"/>
      <c r="I4651" s="175"/>
      <c r="J4651" s="202"/>
      <c r="K4651" s="198"/>
    </row>
    <row r="4652" spans="3:11" ht="15" customHeight="1" x14ac:dyDescent="0.25">
      <c r="C4652" s="175"/>
      <c r="E4652" s="175"/>
      <c r="H4652" s="175"/>
      <c r="I4652" s="175"/>
      <c r="J4652" s="202"/>
      <c r="K4652" s="198"/>
    </row>
    <row r="4653" spans="3:11" ht="15" customHeight="1" x14ac:dyDescent="0.25">
      <c r="C4653" s="175"/>
      <c r="E4653" s="175"/>
      <c r="H4653" s="175"/>
      <c r="I4653" s="175"/>
      <c r="J4653" s="202"/>
      <c r="K4653" s="198"/>
    </row>
    <row r="4654" spans="3:11" ht="15" customHeight="1" x14ac:dyDescent="0.25">
      <c r="C4654" s="175"/>
      <c r="E4654" s="175"/>
      <c r="H4654" s="175"/>
      <c r="I4654" s="175"/>
      <c r="J4654" s="202"/>
      <c r="K4654" s="198"/>
    </row>
    <row r="4655" spans="3:11" ht="15" customHeight="1" x14ac:dyDescent="0.25">
      <c r="C4655" s="175"/>
      <c r="E4655" s="175"/>
      <c r="H4655" s="175"/>
      <c r="I4655" s="175"/>
      <c r="J4655" s="202"/>
      <c r="K4655" s="198"/>
    </row>
    <row r="4656" spans="3:11" ht="15" customHeight="1" x14ac:dyDescent="0.25">
      <c r="C4656" s="175"/>
      <c r="E4656" s="175"/>
      <c r="H4656" s="175"/>
      <c r="I4656" s="175"/>
      <c r="J4656" s="202"/>
      <c r="K4656" s="198"/>
    </row>
    <row r="4657" spans="3:11" ht="15" customHeight="1" x14ac:dyDescent="0.25">
      <c r="C4657" s="175"/>
      <c r="E4657" s="175"/>
      <c r="H4657" s="175"/>
      <c r="I4657" s="175"/>
      <c r="J4657" s="202"/>
      <c r="K4657" s="198"/>
    </row>
    <row r="4658" spans="3:11" ht="15" customHeight="1" x14ac:dyDescent="0.25">
      <c r="C4658" s="175"/>
      <c r="E4658" s="175"/>
      <c r="H4658" s="175"/>
      <c r="I4658" s="175"/>
      <c r="J4658" s="202"/>
      <c r="K4658" s="198"/>
    </row>
    <row r="4659" spans="3:11" ht="15" customHeight="1" x14ac:dyDescent="0.25">
      <c r="C4659" s="175"/>
      <c r="E4659" s="175"/>
      <c r="H4659" s="175"/>
      <c r="I4659" s="175"/>
      <c r="J4659" s="202"/>
      <c r="K4659" s="198"/>
    </row>
    <row r="4660" spans="3:11" ht="15" customHeight="1" x14ac:dyDescent="0.25">
      <c r="C4660" s="175"/>
      <c r="E4660" s="175"/>
      <c r="H4660" s="175"/>
      <c r="I4660" s="175"/>
      <c r="J4660" s="202"/>
      <c r="K4660" s="198"/>
    </row>
    <row r="4661" spans="3:11" ht="15" customHeight="1" x14ac:dyDescent="0.25">
      <c r="C4661" s="175"/>
      <c r="E4661" s="175"/>
      <c r="H4661" s="175"/>
      <c r="I4661" s="175"/>
      <c r="J4661" s="202"/>
      <c r="K4661" s="198"/>
    </row>
    <row r="4662" spans="3:11" ht="15" customHeight="1" x14ac:dyDescent="0.25">
      <c r="C4662" s="175"/>
      <c r="E4662" s="175"/>
      <c r="H4662" s="175"/>
      <c r="I4662" s="175"/>
      <c r="J4662" s="202"/>
      <c r="K4662" s="198"/>
    </row>
    <row r="4663" spans="3:11" ht="15" customHeight="1" x14ac:dyDescent="0.25">
      <c r="C4663" s="175"/>
      <c r="E4663" s="175"/>
      <c r="H4663" s="175"/>
      <c r="I4663" s="175"/>
      <c r="J4663" s="202"/>
      <c r="K4663" s="198"/>
    </row>
    <row r="4664" spans="3:11" ht="15" customHeight="1" x14ac:dyDescent="0.25">
      <c r="C4664" s="175"/>
      <c r="E4664" s="175"/>
      <c r="H4664" s="175"/>
      <c r="I4664" s="175"/>
      <c r="J4664" s="202"/>
      <c r="K4664" s="198"/>
    </row>
    <row r="4665" spans="3:11" ht="15" customHeight="1" x14ac:dyDescent="0.25">
      <c r="C4665" s="175"/>
      <c r="E4665" s="175"/>
      <c r="H4665" s="175"/>
      <c r="I4665" s="175"/>
      <c r="J4665" s="202"/>
      <c r="K4665" s="198"/>
    </row>
    <row r="4666" spans="3:11" ht="15" customHeight="1" x14ac:dyDescent="0.25">
      <c r="C4666" s="175"/>
      <c r="E4666" s="175"/>
      <c r="H4666" s="175"/>
      <c r="I4666" s="175"/>
      <c r="J4666" s="202"/>
      <c r="K4666" s="198"/>
    </row>
    <row r="4667" spans="3:11" ht="15" customHeight="1" x14ac:dyDescent="0.25">
      <c r="C4667" s="175"/>
      <c r="E4667" s="175"/>
      <c r="H4667" s="175"/>
      <c r="I4667" s="175"/>
      <c r="J4667" s="202"/>
      <c r="K4667" s="198"/>
    </row>
    <row r="4668" spans="3:11" ht="15" customHeight="1" x14ac:dyDescent="0.25">
      <c r="C4668" s="175"/>
      <c r="E4668" s="175"/>
      <c r="H4668" s="175"/>
      <c r="I4668" s="175"/>
      <c r="J4668" s="202"/>
      <c r="K4668" s="198"/>
    </row>
    <row r="4669" spans="3:11" ht="15" customHeight="1" x14ac:dyDescent="0.25">
      <c r="C4669" s="175"/>
      <c r="E4669" s="175"/>
      <c r="H4669" s="175"/>
      <c r="I4669" s="175"/>
      <c r="J4669" s="202"/>
      <c r="K4669" s="198"/>
    </row>
    <row r="4670" spans="3:11" ht="15" customHeight="1" x14ac:dyDescent="0.25">
      <c r="C4670" s="175"/>
      <c r="E4670" s="175"/>
      <c r="H4670" s="175"/>
      <c r="I4670" s="175"/>
      <c r="J4670" s="202"/>
      <c r="K4670" s="198"/>
    </row>
    <row r="4671" spans="3:11" ht="15" customHeight="1" x14ac:dyDescent="0.25">
      <c r="C4671" s="175"/>
      <c r="E4671" s="175"/>
      <c r="H4671" s="175"/>
      <c r="I4671" s="175"/>
      <c r="J4671" s="202"/>
      <c r="K4671" s="198"/>
    </row>
    <row r="4672" spans="3:11" ht="15" customHeight="1" x14ac:dyDescent="0.25">
      <c r="C4672" s="175"/>
      <c r="E4672" s="175"/>
      <c r="H4672" s="175"/>
      <c r="I4672" s="175"/>
      <c r="J4672" s="202"/>
      <c r="K4672" s="198"/>
    </row>
    <row r="4673" spans="3:11" ht="15" customHeight="1" x14ac:dyDescent="0.25">
      <c r="C4673" s="175"/>
      <c r="E4673" s="175"/>
      <c r="H4673" s="175"/>
      <c r="I4673" s="175"/>
      <c r="J4673" s="202"/>
      <c r="K4673" s="198"/>
    </row>
    <row r="4674" spans="3:11" ht="15" customHeight="1" x14ac:dyDescent="0.25">
      <c r="C4674" s="175"/>
      <c r="E4674" s="175"/>
      <c r="H4674" s="175"/>
      <c r="I4674" s="175"/>
      <c r="J4674" s="202"/>
      <c r="K4674" s="198"/>
    </row>
    <row r="4675" spans="3:11" ht="15" customHeight="1" x14ac:dyDescent="0.25">
      <c r="C4675" s="175"/>
      <c r="E4675" s="175"/>
      <c r="H4675" s="175"/>
      <c r="I4675" s="175"/>
      <c r="J4675" s="202"/>
      <c r="K4675" s="198"/>
    </row>
    <row r="4676" spans="3:11" ht="15" customHeight="1" x14ac:dyDescent="0.25">
      <c r="C4676" s="175"/>
      <c r="E4676" s="175"/>
      <c r="H4676" s="175"/>
      <c r="I4676" s="175"/>
      <c r="J4676" s="202"/>
      <c r="K4676" s="198"/>
    </row>
    <row r="4677" spans="3:11" ht="15" customHeight="1" x14ac:dyDescent="0.25">
      <c r="C4677" s="175"/>
      <c r="E4677" s="175"/>
      <c r="H4677" s="175"/>
      <c r="I4677" s="175"/>
      <c r="J4677" s="202"/>
      <c r="K4677" s="198"/>
    </row>
    <row r="4678" spans="3:11" ht="15" customHeight="1" x14ac:dyDescent="0.25">
      <c r="C4678" s="175"/>
      <c r="E4678" s="175"/>
      <c r="H4678" s="175"/>
      <c r="I4678" s="175"/>
      <c r="J4678" s="202"/>
      <c r="K4678" s="198"/>
    </row>
    <row r="4679" spans="3:11" ht="15" customHeight="1" x14ac:dyDescent="0.25">
      <c r="C4679" s="175"/>
      <c r="E4679" s="175"/>
      <c r="H4679" s="175"/>
      <c r="I4679" s="175"/>
      <c r="J4679" s="202"/>
      <c r="K4679" s="198"/>
    </row>
    <row r="4680" spans="3:11" ht="15" customHeight="1" x14ac:dyDescent="0.25">
      <c r="C4680" s="175"/>
      <c r="E4680" s="175"/>
      <c r="H4680" s="175"/>
      <c r="I4680" s="175"/>
      <c r="J4680" s="202"/>
      <c r="K4680" s="198"/>
    </row>
    <row r="4681" spans="3:11" ht="15" customHeight="1" x14ac:dyDescent="0.25">
      <c r="C4681" s="175"/>
      <c r="E4681" s="175"/>
      <c r="H4681" s="175"/>
      <c r="I4681" s="175"/>
      <c r="J4681" s="202"/>
      <c r="K4681" s="198"/>
    </row>
    <row r="4682" spans="3:11" ht="15" customHeight="1" x14ac:dyDescent="0.25">
      <c r="C4682" s="175"/>
      <c r="E4682" s="175"/>
      <c r="H4682" s="175"/>
      <c r="I4682" s="175"/>
      <c r="J4682" s="202"/>
      <c r="K4682" s="198"/>
    </row>
    <row r="4683" spans="3:11" ht="15" customHeight="1" x14ac:dyDescent="0.25">
      <c r="C4683" s="175"/>
      <c r="E4683" s="175"/>
      <c r="H4683" s="175"/>
      <c r="I4683" s="175"/>
      <c r="J4683" s="202"/>
      <c r="K4683" s="198"/>
    </row>
    <row r="4684" spans="3:11" ht="15" customHeight="1" x14ac:dyDescent="0.25">
      <c r="C4684" s="175"/>
      <c r="E4684" s="175"/>
      <c r="H4684" s="175"/>
      <c r="I4684" s="175"/>
      <c r="J4684" s="202"/>
      <c r="K4684" s="198"/>
    </row>
    <row r="4685" spans="3:11" ht="15" customHeight="1" x14ac:dyDescent="0.25">
      <c r="C4685" s="175"/>
      <c r="E4685" s="175"/>
      <c r="H4685" s="175"/>
      <c r="I4685" s="175"/>
      <c r="J4685" s="202"/>
      <c r="K4685" s="198"/>
    </row>
    <row r="4686" spans="3:11" ht="15" customHeight="1" x14ac:dyDescent="0.25">
      <c r="C4686" s="175"/>
      <c r="E4686" s="175"/>
      <c r="H4686" s="175"/>
      <c r="I4686" s="175"/>
      <c r="J4686" s="202"/>
      <c r="K4686" s="198"/>
    </row>
    <row r="4687" spans="3:11" ht="15" customHeight="1" x14ac:dyDescent="0.25">
      <c r="C4687" s="175"/>
      <c r="E4687" s="175"/>
      <c r="H4687" s="175"/>
      <c r="I4687" s="175"/>
      <c r="J4687" s="202"/>
      <c r="K4687" s="198"/>
    </row>
    <row r="4688" spans="3:11" ht="15" customHeight="1" x14ac:dyDescent="0.25">
      <c r="C4688" s="175"/>
      <c r="E4688" s="175"/>
      <c r="H4688" s="175"/>
      <c r="I4688" s="175"/>
      <c r="J4688" s="202"/>
      <c r="K4688" s="198"/>
    </row>
    <row r="4689" spans="3:11" ht="15" customHeight="1" x14ac:dyDescent="0.25">
      <c r="C4689" s="175"/>
      <c r="E4689" s="175"/>
      <c r="H4689" s="175"/>
      <c r="I4689" s="175"/>
      <c r="J4689" s="202"/>
      <c r="K4689" s="198"/>
    </row>
    <row r="4690" spans="3:11" ht="15" customHeight="1" x14ac:dyDescent="0.25">
      <c r="C4690" s="175"/>
      <c r="E4690" s="175"/>
      <c r="H4690" s="175"/>
      <c r="I4690" s="175"/>
      <c r="J4690" s="202"/>
      <c r="K4690" s="198"/>
    </row>
    <row r="4691" spans="3:11" ht="15" customHeight="1" x14ac:dyDescent="0.25">
      <c r="C4691" s="175"/>
      <c r="E4691" s="175"/>
      <c r="H4691" s="175"/>
      <c r="I4691" s="175"/>
      <c r="J4691" s="202"/>
      <c r="K4691" s="198"/>
    </row>
    <row r="4692" spans="3:11" ht="15" customHeight="1" x14ac:dyDescent="0.25">
      <c r="C4692" s="175"/>
      <c r="E4692" s="175"/>
      <c r="H4692" s="175"/>
      <c r="I4692" s="175"/>
      <c r="J4692" s="202"/>
      <c r="K4692" s="198"/>
    </row>
    <row r="4693" spans="3:11" ht="15" customHeight="1" x14ac:dyDescent="0.25">
      <c r="C4693" s="175"/>
      <c r="E4693" s="175"/>
      <c r="H4693" s="175"/>
      <c r="I4693" s="175"/>
      <c r="J4693" s="202"/>
      <c r="K4693" s="198"/>
    </row>
    <row r="4694" spans="3:11" ht="15" customHeight="1" x14ac:dyDescent="0.25">
      <c r="C4694" s="175"/>
      <c r="E4694" s="175"/>
      <c r="H4694" s="175"/>
      <c r="I4694" s="175"/>
      <c r="J4694" s="202"/>
      <c r="K4694" s="198"/>
    </row>
    <row r="4695" spans="3:11" ht="15" customHeight="1" x14ac:dyDescent="0.25">
      <c r="C4695" s="175"/>
      <c r="E4695" s="175"/>
      <c r="H4695" s="175"/>
      <c r="I4695" s="175"/>
      <c r="J4695" s="202"/>
      <c r="K4695" s="198"/>
    </row>
    <row r="4696" spans="3:11" ht="15" customHeight="1" x14ac:dyDescent="0.25">
      <c r="C4696" s="175"/>
      <c r="E4696" s="175"/>
      <c r="H4696" s="175"/>
      <c r="I4696" s="175"/>
      <c r="J4696" s="202"/>
      <c r="K4696" s="198"/>
    </row>
    <row r="4697" spans="3:11" ht="15" customHeight="1" x14ac:dyDescent="0.25">
      <c r="C4697" s="175"/>
      <c r="E4697" s="175"/>
      <c r="H4697" s="175"/>
      <c r="I4697" s="175"/>
      <c r="J4697" s="202"/>
      <c r="K4697" s="198"/>
    </row>
    <row r="4698" spans="3:11" ht="15" customHeight="1" x14ac:dyDescent="0.25">
      <c r="C4698" s="175"/>
      <c r="E4698" s="175"/>
      <c r="H4698" s="175"/>
      <c r="I4698" s="175"/>
      <c r="J4698" s="202"/>
      <c r="K4698" s="198"/>
    </row>
    <row r="4699" spans="3:11" ht="15" customHeight="1" x14ac:dyDescent="0.25">
      <c r="C4699" s="175"/>
      <c r="E4699" s="175"/>
      <c r="H4699" s="175"/>
      <c r="I4699" s="175"/>
      <c r="J4699" s="202"/>
      <c r="K4699" s="198"/>
    </row>
    <row r="4700" spans="3:11" ht="15" customHeight="1" x14ac:dyDescent="0.25">
      <c r="C4700" s="175"/>
      <c r="E4700" s="175"/>
      <c r="H4700" s="175"/>
      <c r="I4700" s="175"/>
      <c r="J4700" s="202"/>
      <c r="K4700" s="198"/>
    </row>
    <row r="4701" spans="3:11" ht="15" customHeight="1" x14ac:dyDescent="0.25">
      <c r="C4701" s="175"/>
      <c r="E4701" s="175"/>
      <c r="H4701" s="175"/>
      <c r="I4701" s="175"/>
      <c r="J4701" s="202"/>
      <c r="K4701" s="198"/>
    </row>
    <row r="4702" spans="3:11" ht="15" customHeight="1" x14ac:dyDescent="0.25">
      <c r="C4702" s="175"/>
      <c r="E4702" s="175"/>
      <c r="H4702" s="175"/>
      <c r="I4702" s="175"/>
      <c r="J4702" s="202"/>
      <c r="K4702" s="198"/>
    </row>
    <row r="4703" spans="3:11" ht="15" customHeight="1" x14ac:dyDescent="0.25">
      <c r="C4703" s="175"/>
      <c r="E4703" s="175"/>
      <c r="H4703" s="175"/>
      <c r="I4703" s="175"/>
      <c r="J4703" s="202"/>
      <c r="K4703" s="198"/>
    </row>
    <row r="4704" spans="3:11" ht="15" customHeight="1" x14ac:dyDescent="0.25">
      <c r="C4704" s="175"/>
      <c r="E4704" s="175"/>
      <c r="H4704" s="175"/>
      <c r="I4704" s="175"/>
      <c r="J4704" s="202"/>
      <c r="K4704" s="198"/>
    </row>
    <row r="4705" spans="3:11" ht="15" customHeight="1" x14ac:dyDescent="0.25">
      <c r="C4705" s="175"/>
      <c r="E4705" s="175"/>
      <c r="H4705" s="175"/>
      <c r="I4705" s="175"/>
      <c r="J4705" s="202"/>
      <c r="K4705" s="198"/>
    </row>
    <row r="4706" spans="3:11" ht="15" customHeight="1" x14ac:dyDescent="0.25">
      <c r="C4706" s="175"/>
      <c r="E4706" s="175"/>
      <c r="H4706" s="175"/>
      <c r="I4706" s="175"/>
      <c r="J4706" s="202"/>
      <c r="K4706" s="198"/>
    </row>
    <row r="4707" spans="3:11" ht="15" customHeight="1" x14ac:dyDescent="0.25">
      <c r="C4707" s="175"/>
      <c r="E4707" s="175"/>
      <c r="H4707" s="175"/>
      <c r="I4707" s="175"/>
      <c r="J4707" s="202"/>
      <c r="K4707" s="198"/>
    </row>
    <row r="4708" spans="3:11" ht="15" customHeight="1" x14ac:dyDescent="0.25">
      <c r="C4708" s="175"/>
      <c r="E4708" s="175"/>
      <c r="H4708" s="175"/>
      <c r="I4708" s="175"/>
      <c r="J4708" s="202"/>
      <c r="K4708" s="198"/>
    </row>
    <row r="4709" spans="3:11" ht="15" customHeight="1" x14ac:dyDescent="0.25">
      <c r="C4709" s="175"/>
      <c r="E4709" s="175"/>
      <c r="H4709" s="175"/>
      <c r="I4709" s="175"/>
      <c r="J4709" s="202"/>
      <c r="K4709" s="198"/>
    </row>
    <row r="4710" spans="3:11" ht="15" customHeight="1" x14ac:dyDescent="0.25">
      <c r="C4710" s="175"/>
      <c r="E4710" s="175"/>
      <c r="H4710" s="175"/>
      <c r="I4710" s="175"/>
      <c r="J4710" s="202"/>
      <c r="K4710" s="198"/>
    </row>
    <row r="4711" spans="3:11" ht="15" customHeight="1" x14ac:dyDescent="0.25">
      <c r="C4711" s="175"/>
      <c r="E4711" s="175"/>
      <c r="H4711" s="175"/>
      <c r="I4711" s="175"/>
      <c r="J4711" s="202"/>
      <c r="K4711" s="198"/>
    </row>
    <row r="4712" spans="3:11" ht="15" customHeight="1" x14ac:dyDescent="0.25">
      <c r="C4712" s="175"/>
      <c r="E4712" s="175"/>
      <c r="H4712" s="175"/>
      <c r="I4712" s="175"/>
      <c r="J4712" s="202"/>
      <c r="K4712" s="198"/>
    </row>
    <row r="4713" spans="3:11" ht="15" customHeight="1" x14ac:dyDescent="0.25">
      <c r="C4713" s="175"/>
      <c r="E4713" s="175"/>
      <c r="H4713" s="175"/>
      <c r="I4713" s="175"/>
      <c r="J4713" s="202"/>
      <c r="K4713" s="198"/>
    </row>
    <row r="4714" spans="3:11" ht="15" customHeight="1" x14ac:dyDescent="0.25">
      <c r="C4714" s="175"/>
      <c r="E4714" s="175"/>
      <c r="H4714" s="175"/>
      <c r="I4714" s="175"/>
      <c r="J4714" s="202"/>
      <c r="K4714" s="198"/>
    </row>
    <row r="4715" spans="3:11" ht="15" customHeight="1" x14ac:dyDescent="0.25">
      <c r="C4715" s="175"/>
      <c r="E4715" s="175"/>
      <c r="H4715" s="175"/>
      <c r="I4715" s="175"/>
      <c r="J4715" s="202"/>
      <c r="K4715" s="198"/>
    </row>
    <row r="4716" spans="3:11" ht="15" customHeight="1" x14ac:dyDescent="0.25">
      <c r="C4716" s="175"/>
      <c r="E4716" s="175"/>
      <c r="H4716" s="175"/>
      <c r="I4716" s="175"/>
      <c r="J4716" s="202"/>
      <c r="K4716" s="198"/>
    </row>
    <row r="4717" spans="3:11" ht="15" customHeight="1" x14ac:dyDescent="0.25">
      <c r="C4717" s="175"/>
      <c r="E4717" s="175"/>
      <c r="H4717" s="175"/>
      <c r="I4717" s="175"/>
      <c r="J4717" s="202"/>
      <c r="K4717" s="198"/>
    </row>
    <row r="4718" spans="3:11" ht="15" customHeight="1" x14ac:dyDescent="0.25">
      <c r="C4718" s="175"/>
      <c r="E4718" s="175"/>
      <c r="H4718" s="175"/>
      <c r="I4718" s="175"/>
      <c r="J4718" s="202"/>
      <c r="K4718" s="198"/>
    </row>
    <row r="4719" spans="3:11" ht="15" customHeight="1" x14ac:dyDescent="0.25">
      <c r="C4719" s="175"/>
      <c r="E4719" s="175"/>
      <c r="H4719" s="175"/>
      <c r="I4719" s="175"/>
      <c r="J4719" s="202"/>
      <c r="K4719" s="198"/>
    </row>
    <row r="4720" spans="3:11" ht="15" customHeight="1" x14ac:dyDescent="0.25">
      <c r="C4720" s="175"/>
      <c r="E4720" s="175"/>
      <c r="H4720" s="175"/>
      <c r="I4720" s="175"/>
      <c r="J4720" s="202"/>
      <c r="K4720" s="198"/>
    </row>
    <row r="4721" spans="3:11" ht="15" customHeight="1" x14ac:dyDescent="0.25">
      <c r="C4721" s="175"/>
      <c r="E4721" s="175"/>
      <c r="H4721" s="175"/>
      <c r="I4721" s="175"/>
      <c r="J4721" s="202"/>
      <c r="K4721" s="198"/>
    </row>
    <row r="4722" spans="3:11" ht="15" customHeight="1" x14ac:dyDescent="0.25">
      <c r="C4722" s="175"/>
      <c r="E4722" s="175"/>
      <c r="H4722" s="175"/>
      <c r="I4722" s="175"/>
      <c r="J4722" s="202"/>
      <c r="K4722" s="198"/>
    </row>
    <row r="4723" spans="3:11" ht="15" customHeight="1" x14ac:dyDescent="0.25">
      <c r="C4723" s="175"/>
      <c r="E4723" s="175"/>
      <c r="H4723" s="175"/>
      <c r="I4723" s="175"/>
      <c r="J4723" s="202"/>
      <c r="K4723" s="198"/>
    </row>
    <row r="4724" spans="3:11" ht="15" customHeight="1" x14ac:dyDescent="0.25">
      <c r="C4724" s="175"/>
      <c r="E4724" s="175"/>
      <c r="H4724" s="175"/>
      <c r="I4724" s="175"/>
      <c r="J4724" s="202"/>
      <c r="K4724" s="198"/>
    </row>
    <row r="4725" spans="3:11" ht="15" customHeight="1" x14ac:dyDescent="0.25">
      <c r="C4725" s="175"/>
      <c r="E4725" s="175"/>
      <c r="H4725" s="175"/>
      <c r="I4725" s="175"/>
      <c r="J4725" s="202"/>
      <c r="K4725" s="198"/>
    </row>
    <row r="4726" spans="3:11" ht="15" customHeight="1" x14ac:dyDescent="0.25">
      <c r="C4726" s="175"/>
      <c r="E4726" s="175"/>
      <c r="H4726" s="175"/>
      <c r="I4726" s="175"/>
      <c r="J4726" s="202"/>
      <c r="K4726" s="198"/>
    </row>
    <row r="4727" spans="3:11" ht="15" customHeight="1" x14ac:dyDescent="0.25">
      <c r="C4727" s="175"/>
      <c r="E4727" s="175"/>
      <c r="H4727" s="175"/>
      <c r="I4727" s="175"/>
      <c r="J4727" s="202"/>
      <c r="K4727" s="198"/>
    </row>
    <row r="4728" spans="3:11" ht="15" customHeight="1" x14ac:dyDescent="0.25">
      <c r="C4728" s="175"/>
      <c r="E4728" s="175"/>
      <c r="H4728" s="175"/>
      <c r="I4728" s="175"/>
      <c r="J4728" s="202"/>
      <c r="K4728" s="198"/>
    </row>
    <row r="4729" spans="3:11" ht="15" customHeight="1" x14ac:dyDescent="0.25">
      <c r="C4729" s="175"/>
      <c r="E4729" s="175"/>
      <c r="H4729" s="175"/>
      <c r="I4729" s="175"/>
      <c r="J4729" s="202"/>
      <c r="K4729" s="198"/>
    </row>
    <row r="4730" spans="3:11" ht="15" customHeight="1" x14ac:dyDescent="0.25">
      <c r="C4730" s="175"/>
      <c r="E4730" s="175"/>
      <c r="H4730" s="175"/>
      <c r="I4730" s="175"/>
      <c r="J4730" s="202"/>
      <c r="K4730" s="198"/>
    </row>
    <row r="4731" spans="3:11" ht="15" customHeight="1" x14ac:dyDescent="0.25">
      <c r="C4731" s="175"/>
      <c r="E4731" s="175"/>
      <c r="H4731" s="175"/>
      <c r="I4731" s="175"/>
      <c r="J4731" s="202"/>
      <c r="K4731" s="198"/>
    </row>
    <row r="4732" spans="3:11" ht="15" customHeight="1" x14ac:dyDescent="0.25">
      <c r="C4732" s="175"/>
      <c r="E4732" s="175"/>
      <c r="H4732" s="175"/>
      <c r="I4732" s="175"/>
      <c r="J4732" s="202"/>
      <c r="K4732" s="198"/>
    </row>
    <row r="4733" spans="3:11" ht="15" customHeight="1" x14ac:dyDescent="0.25">
      <c r="C4733" s="175"/>
      <c r="E4733" s="175"/>
      <c r="H4733" s="175"/>
      <c r="I4733" s="175"/>
      <c r="J4733" s="202"/>
      <c r="K4733" s="198"/>
    </row>
    <row r="4734" spans="3:11" ht="15" customHeight="1" x14ac:dyDescent="0.25">
      <c r="C4734" s="175"/>
      <c r="E4734" s="175"/>
      <c r="H4734" s="175"/>
      <c r="I4734" s="175"/>
      <c r="J4734" s="202"/>
      <c r="K4734" s="198"/>
    </row>
    <row r="4735" spans="3:11" ht="15" customHeight="1" x14ac:dyDescent="0.25">
      <c r="C4735" s="175"/>
      <c r="E4735" s="175"/>
      <c r="H4735" s="175"/>
      <c r="I4735" s="175"/>
      <c r="J4735" s="202"/>
      <c r="K4735" s="198"/>
    </row>
    <row r="4736" spans="3:11" ht="15" customHeight="1" x14ac:dyDescent="0.25">
      <c r="C4736" s="175"/>
      <c r="E4736" s="175"/>
      <c r="H4736" s="175"/>
      <c r="I4736" s="175"/>
      <c r="J4736" s="202"/>
      <c r="K4736" s="198"/>
    </row>
    <row r="4737" spans="3:11" ht="15" customHeight="1" x14ac:dyDescent="0.25">
      <c r="C4737" s="175"/>
      <c r="E4737" s="175"/>
      <c r="H4737" s="175"/>
      <c r="I4737" s="175"/>
      <c r="J4737" s="202"/>
      <c r="K4737" s="198"/>
    </row>
    <row r="4738" spans="3:11" ht="15" customHeight="1" x14ac:dyDescent="0.25">
      <c r="C4738" s="175"/>
      <c r="E4738" s="175"/>
      <c r="H4738" s="175"/>
      <c r="I4738" s="175"/>
      <c r="J4738" s="202"/>
      <c r="K4738" s="198"/>
    </row>
    <row r="4739" spans="3:11" ht="15" customHeight="1" x14ac:dyDescent="0.25">
      <c r="C4739" s="175"/>
      <c r="E4739" s="175"/>
      <c r="H4739" s="175"/>
      <c r="I4739" s="175"/>
      <c r="J4739" s="202"/>
      <c r="K4739" s="198"/>
    </row>
    <row r="4740" spans="3:11" ht="15" customHeight="1" x14ac:dyDescent="0.25">
      <c r="C4740" s="175"/>
      <c r="E4740" s="175"/>
      <c r="H4740" s="175"/>
      <c r="I4740" s="175"/>
      <c r="J4740" s="202"/>
      <c r="K4740" s="198"/>
    </row>
    <row r="4741" spans="3:11" ht="15" customHeight="1" x14ac:dyDescent="0.25">
      <c r="C4741" s="175"/>
      <c r="E4741" s="175"/>
      <c r="H4741" s="175"/>
      <c r="I4741" s="175"/>
      <c r="J4741" s="202"/>
      <c r="K4741" s="198"/>
    </row>
    <row r="4742" spans="3:11" ht="15" customHeight="1" x14ac:dyDescent="0.25">
      <c r="C4742" s="175"/>
      <c r="E4742" s="175"/>
      <c r="H4742" s="175"/>
      <c r="I4742" s="175"/>
      <c r="J4742" s="202"/>
      <c r="K4742" s="198"/>
    </row>
    <row r="4743" spans="3:11" ht="15" customHeight="1" x14ac:dyDescent="0.25">
      <c r="C4743" s="175"/>
      <c r="E4743" s="175"/>
      <c r="H4743" s="175"/>
      <c r="I4743" s="175"/>
      <c r="J4743" s="202"/>
      <c r="K4743" s="198"/>
    </row>
    <row r="4744" spans="3:11" ht="15" customHeight="1" x14ac:dyDescent="0.25">
      <c r="C4744" s="175"/>
      <c r="E4744" s="175"/>
      <c r="H4744" s="175"/>
      <c r="I4744" s="175"/>
      <c r="J4744" s="202"/>
      <c r="K4744" s="198"/>
    </row>
    <row r="4745" spans="3:11" ht="15" customHeight="1" x14ac:dyDescent="0.25">
      <c r="C4745" s="175"/>
      <c r="E4745" s="175"/>
      <c r="H4745" s="175"/>
      <c r="I4745" s="175"/>
      <c r="J4745" s="202"/>
      <c r="K4745" s="198"/>
    </row>
    <row r="4746" spans="3:11" ht="15" customHeight="1" x14ac:dyDescent="0.25">
      <c r="C4746" s="175"/>
      <c r="E4746" s="175"/>
      <c r="H4746" s="175"/>
      <c r="I4746" s="175"/>
      <c r="J4746" s="202"/>
      <c r="K4746" s="198"/>
    </row>
    <row r="4747" spans="3:11" ht="15" customHeight="1" x14ac:dyDescent="0.25">
      <c r="C4747" s="175"/>
      <c r="E4747" s="175"/>
      <c r="H4747" s="175"/>
      <c r="I4747" s="175"/>
      <c r="J4747" s="202"/>
      <c r="K4747" s="198"/>
    </row>
    <row r="4748" spans="3:11" ht="15" customHeight="1" x14ac:dyDescent="0.25">
      <c r="C4748" s="175"/>
      <c r="E4748" s="175"/>
      <c r="H4748" s="175"/>
      <c r="I4748" s="175"/>
      <c r="J4748" s="202"/>
      <c r="K4748" s="198"/>
    </row>
    <row r="4749" spans="3:11" ht="15" customHeight="1" x14ac:dyDescent="0.25">
      <c r="C4749" s="175"/>
      <c r="E4749" s="175"/>
      <c r="H4749" s="175"/>
      <c r="I4749" s="175"/>
      <c r="J4749" s="202"/>
      <c r="K4749" s="198"/>
    </row>
    <row r="4750" spans="3:11" ht="15" customHeight="1" x14ac:dyDescent="0.25">
      <c r="C4750" s="175"/>
      <c r="E4750" s="175"/>
      <c r="H4750" s="175"/>
      <c r="I4750" s="175"/>
      <c r="J4750" s="202"/>
      <c r="K4750" s="198"/>
    </row>
    <row r="4751" spans="3:11" ht="15" customHeight="1" x14ac:dyDescent="0.25">
      <c r="C4751" s="175"/>
      <c r="E4751" s="175"/>
      <c r="H4751" s="175"/>
      <c r="I4751" s="175"/>
      <c r="J4751" s="202"/>
      <c r="K4751" s="198"/>
    </row>
    <row r="4752" spans="3:11" ht="15" customHeight="1" x14ac:dyDescent="0.25">
      <c r="C4752" s="175"/>
      <c r="E4752" s="175"/>
      <c r="H4752" s="175"/>
      <c r="I4752" s="175"/>
      <c r="J4752" s="202"/>
      <c r="K4752" s="198"/>
    </row>
    <row r="4753" spans="3:11" ht="15" customHeight="1" x14ac:dyDescent="0.25">
      <c r="C4753" s="175"/>
      <c r="E4753" s="175"/>
      <c r="H4753" s="175"/>
      <c r="I4753" s="175"/>
      <c r="J4753" s="202"/>
      <c r="K4753" s="198"/>
    </row>
    <row r="4754" spans="3:11" ht="15" customHeight="1" x14ac:dyDescent="0.25">
      <c r="C4754" s="175"/>
      <c r="E4754" s="175"/>
      <c r="H4754" s="175"/>
      <c r="I4754" s="175"/>
      <c r="J4754" s="202"/>
      <c r="K4754" s="198"/>
    </row>
    <row r="4755" spans="3:11" ht="15" customHeight="1" x14ac:dyDescent="0.25">
      <c r="C4755" s="175"/>
      <c r="E4755" s="175"/>
      <c r="H4755" s="175"/>
      <c r="I4755" s="175"/>
      <c r="J4755" s="202"/>
      <c r="K4755" s="198"/>
    </row>
    <row r="4756" spans="3:11" ht="15" customHeight="1" x14ac:dyDescent="0.25">
      <c r="C4756" s="175"/>
      <c r="E4756" s="175"/>
      <c r="H4756" s="175"/>
      <c r="I4756" s="175"/>
      <c r="J4756" s="202"/>
      <c r="K4756" s="198"/>
    </row>
    <row r="4757" spans="3:11" ht="15" customHeight="1" x14ac:dyDescent="0.25">
      <c r="C4757" s="175"/>
      <c r="E4757" s="175"/>
      <c r="H4757" s="175"/>
      <c r="I4757" s="175"/>
      <c r="J4757" s="202"/>
      <c r="K4757" s="198"/>
    </row>
    <row r="4758" spans="3:11" ht="15" customHeight="1" x14ac:dyDescent="0.25">
      <c r="C4758" s="175"/>
      <c r="E4758" s="175"/>
      <c r="H4758" s="175"/>
      <c r="I4758" s="175"/>
      <c r="J4758" s="202"/>
      <c r="K4758" s="198"/>
    </row>
    <row r="4759" spans="3:11" ht="15" customHeight="1" x14ac:dyDescent="0.25">
      <c r="C4759" s="175"/>
      <c r="E4759" s="175"/>
      <c r="H4759" s="175"/>
      <c r="I4759" s="175"/>
      <c r="J4759" s="202"/>
      <c r="K4759" s="198"/>
    </row>
    <row r="4760" spans="3:11" ht="15" customHeight="1" x14ac:dyDescent="0.25">
      <c r="C4760" s="175"/>
      <c r="E4760" s="175"/>
      <c r="H4760" s="175"/>
      <c r="I4760" s="175"/>
      <c r="J4760" s="202"/>
      <c r="K4760" s="198"/>
    </row>
    <row r="4761" spans="3:11" ht="15" customHeight="1" x14ac:dyDescent="0.25">
      <c r="C4761" s="175"/>
      <c r="E4761" s="175"/>
      <c r="H4761" s="175"/>
      <c r="I4761" s="175"/>
      <c r="J4761" s="202"/>
      <c r="K4761" s="198"/>
    </row>
    <row r="4762" spans="3:11" ht="15" customHeight="1" x14ac:dyDescent="0.25">
      <c r="C4762" s="175"/>
      <c r="E4762" s="175"/>
      <c r="H4762" s="175"/>
      <c r="I4762" s="175"/>
      <c r="J4762" s="202"/>
      <c r="K4762" s="198"/>
    </row>
    <row r="4763" spans="3:11" ht="15" customHeight="1" x14ac:dyDescent="0.25">
      <c r="C4763" s="175"/>
      <c r="E4763" s="175"/>
      <c r="H4763" s="175"/>
      <c r="I4763" s="175"/>
      <c r="J4763" s="202"/>
      <c r="K4763" s="198"/>
    </row>
    <row r="4764" spans="3:11" ht="15" customHeight="1" x14ac:dyDescent="0.25">
      <c r="C4764" s="175"/>
      <c r="E4764" s="175"/>
      <c r="H4764" s="175"/>
      <c r="I4764" s="175"/>
      <c r="J4764" s="202"/>
      <c r="K4764" s="198"/>
    </row>
    <row r="4765" spans="3:11" ht="15" customHeight="1" x14ac:dyDescent="0.25">
      <c r="C4765" s="175"/>
      <c r="E4765" s="175"/>
      <c r="H4765" s="175"/>
      <c r="I4765" s="175"/>
      <c r="J4765" s="202"/>
      <c r="K4765" s="198"/>
    </row>
    <row r="4766" spans="3:11" ht="15" customHeight="1" x14ac:dyDescent="0.25">
      <c r="C4766" s="175"/>
      <c r="E4766" s="175"/>
      <c r="H4766" s="175"/>
      <c r="I4766" s="175"/>
      <c r="J4766" s="202"/>
      <c r="K4766" s="198"/>
    </row>
    <row r="4767" spans="3:11" ht="15" customHeight="1" x14ac:dyDescent="0.25">
      <c r="C4767" s="175"/>
      <c r="E4767" s="175"/>
      <c r="H4767" s="175"/>
      <c r="I4767" s="175"/>
      <c r="J4767" s="202"/>
      <c r="K4767" s="198"/>
    </row>
    <row r="4768" spans="3:11" ht="15" customHeight="1" x14ac:dyDescent="0.25">
      <c r="C4768" s="175"/>
      <c r="E4768" s="175"/>
      <c r="H4768" s="175"/>
      <c r="I4768" s="175"/>
      <c r="J4768" s="202"/>
      <c r="K4768" s="198"/>
    </row>
    <row r="4769" spans="3:11" ht="15" customHeight="1" x14ac:dyDescent="0.25">
      <c r="C4769" s="175"/>
      <c r="E4769" s="175"/>
      <c r="H4769" s="175"/>
      <c r="I4769" s="175"/>
      <c r="J4769" s="202"/>
      <c r="K4769" s="198"/>
    </row>
    <row r="4770" spans="3:11" ht="15" customHeight="1" x14ac:dyDescent="0.25">
      <c r="C4770" s="175"/>
      <c r="E4770" s="175"/>
      <c r="H4770" s="175"/>
      <c r="I4770" s="175"/>
      <c r="J4770" s="202"/>
      <c r="K4770" s="198"/>
    </row>
    <row r="4771" spans="3:11" ht="15" customHeight="1" x14ac:dyDescent="0.25">
      <c r="C4771" s="175"/>
      <c r="E4771" s="175"/>
      <c r="H4771" s="175"/>
      <c r="I4771" s="175"/>
      <c r="J4771" s="202"/>
      <c r="K4771" s="198"/>
    </row>
    <row r="4772" spans="3:11" ht="15" customHeight="1" x14ac:dyDescent="0.25">
      <c r="C4772" s="175"/>
      <c r="E4772" s="175"/>
      <c r="H4772" s="175"/>
      <c r="I4772" s="175"/>
      <c r="J4772" s="202"/>
      <c r="K4772" s="198"/>
    </row>
    <row r="4773" spans="3:11" ht="15" customHeight="1" x14ac:dyDescent="0.25">
      <c r="C4773" s="175"/>
      <c r="E4773" s="175"/>
      <c r="H4773" s="175"/>
      <c r="I4773" s="175"/>
      <c r="J4773" s="202"/>
      <c r="K4773" s="198"/>
    </row>
    <row r="4774" spans="3:11" ht="15" customHeight="1" x14ac:dyDescent="0.25">
      <c r="C4774" s="175"/>
      <c r="E4774" s="175"/>
      <c r="H4774" s="175"/>
      <c r="I4774" s="175"/>
      <c r="J4774" s="202"/>
      <c r="K4774" s="198"/>
    </row>
    <row r="4775" spans="3:11" ht="15" customHeight="1" x14ac:dyDescent="0.25">
      <c r="C4775" s="175"/>
      <c r="E4775" s="175"/>
      <c r="H4775" s="175"/>
      <c r="I4775" s="175"/>
      <c r="J4775" s="202"/>
      <c r="K4775" s="198"/>
    </row>
    <row r="4776" spans="3:11" ht="15" customHeight="1" x14ac:dyDescent="0.25">
      <c r="C4776" s="175"/>
      <c r="E4776" s="175"/>
      <c r="H4776" s="175"/>
      <c r="I4776" s="175"/>
      <c r="J4776" s="202"/>
      <c r="K4776" s="198"/>
    </row>
    <row r="4777" spans="3:11" ht="15" customHeight="1" x14ac:dyDescent="0.25">
      <c r="C4777" s="175"/>
      <c r="E4777" s="175"/>
      <c r="H4777" s="175"/>
      <c r="I4777" s="175"/>
      <c r="J4777" s="202"/>
      <c r="K4777" s="198"/>
    </row>
    <row r="4778" spans="3:11" ht="15" customHeight="1" x14ac:dyDescent="0.25">
      <c r="C4778" s="175"/>
      <c r="E4778" s="175"/>
      <c r="H4778" s="175"/>
      <c r="I4778" s="175"/>
      <c r="J4778" s="202"/>
      <c r="K4778" s="198"/>
    </row>
    <row r="4779" spans="3:11" ht="15" customHeight="1" x14ac:dyDescent="0.25">
      <c r="C4779" s="175"/>
      <c r="E4779" s="175"/>
      <c r="H4779" s="175"/>
      <c r="I4779" s="175"/>
      <c r="J4779" s="202"/>
      <c r="K4779" s="198"/>
    </row>
    <row r="4780" spans="3:11" ht="15" customHeight="1" x14ac:dyDescent="0.25">
      <c r="C4780" s="175"/>
      <c r="E4780" s="175"/>
      <c r="H4780" s="175"/>
      <c r="I4780" s="175"/>
      <c r="J4780" s="202"/>
      <c r="K4780" s="198"/>
    </row>
    <row r="4781" spans="3:11" ht="15" customHeight="1" x14ac:dyDescent="0.25">
      <c r="C4781" s="175"/>
      <c r="E4781" s="175"/>
      <c r="H4781" s="175"/>
      <c r="I4781" s="175"/>
      <c r="J4781" s="202"/>
      <c r="K4781" s="198"/>
    </row>
    <row r="4782" spans="3:11" ht="15" customHeight="1" x14ac:dyDescent="0.25">
      <c r="C4782" s="175"/>
      <c r="E4782" s="175"/>
      <c r="H4782" s="175"/>
      <c r="I4782" s="175"/>
      <c r="J4782" s="202"/>
      <c r="K4782" s="198"/>
    </row>
    <row r="4783" spans="3:11" ht="15" customHeight="1" x14ac:dyDescent="0.25">
      <c r="C4783" s="175"/>
      <c r="E4783" s="175"/>
      <c r="H4783" s="175"/>
      <c r="I4783" s="175"/>
      <c r="J4783" s="202"/>
      <c r="K4783" s="198"/>
    </row>
    <row r="4784" spans="3:11" ht="15" customHeight="1" x14ac:dyDescent="0.25">
      <c r="C4784" s="175"/>
      <c r="E4784" s="175"/>
      <c r="H4784" s="175"/>
      <c r="I4784" s="175"/>
      <c r="J4784" s="202"/>
      <c r="K4784" s="198"/>
    </row>
    <row r="4785" spans="3:11" ht="15" customHeight="1" x14ac:dyDescent="0.25">
      <c r="C4785" s="175"/>
      <c r="E4785" s="175"/>
      <c r="H4785" s="175"/>
      <c r="I4785" s="175"/>
      <c r="J4785" s="202"/>
      <c r="K4785" s="198"/>
    </row>
    <row r="4786" spans="3:11" ht="15" customHeight="1" x14ac:dyDescent="0.25">
      <c r="C4786" s="175"/>
      <c r="E4786" s="175"/>
      <c r="H4786" s="175"/>
      <c r="I4786" s="175"/>
      <c r="J4786" s="202"/>
      <c r="K4786" s="198"/>
    </row>
    <row r="4787" spans="3:11" ht="15" customHeight="1" x14ac:dyDescent="0.25">
      <c r="C4787" s="175"/>
      <c r="E4787" s="175"/>
      <c r="H4787" s="175"/>
      <c r="I4787" s="175"/>
      <c r="J4787" s="202"/>
      <c r="K4787" s="198"/>
    </row>
    <row r="4788" spans="3:11" ht="15" customHeight="1" x14ac:dyDescent="0.25">
      <c r="C4788" s="175"/>
      <c r="E4788" s="175"/>
      <c r="H4788" s="175"/>
      <c r="I4788" s="175"/>
      <c r="J4788" s="202"/>
      <c r="K4788" s="198"/>
    </row>
    <row r="4789" spans="3:11" ht="15" customHeight="1" x14ac:dyDescent="0.25">
      <c r="C4789" s="175"/>
      <c r="E4789" s="175"/>
      <c r="H4789" s="175"/>
      <c r="I4789" s="175"/>
      <c r="J4789" s="202"/>
      <c r="K4789" s="198"/>
    </row>
    <row r="4790" spans="3:11" ht="15" customHeight="1" x14ac:dyDescent="0.25">
      <c r="C4790" s="175"/>
      <c r="E4790" s="175"/>
      <c r="H4790" s="175"/>
      <c r="I4790" s="175"/>
      <c r="J4790" s="202"/>
      <c r="K4790" s="198"/>
    </row>
    <row r="4791" spans="3:11" ht="15" customHeight="1" x14ac:dyDescent="0.25">
      <c r="C4791" s="175"/>
      <c r="E4791" s="175"/>
      <c r="H4791" s="175"/>
      <c r="I4791" s="175"/>
      <c r="J4791" s="202"/>
      <c r="K4791" s="198"/>
    </row>
    <row r="4792" spans="3:11" ht="15" customHeight="1" x14ac:dyDescent="0.25">
      <c r="C4792" s="175"/>
      <c r="E4792" s="175"/>
      <c r="H4792" s="175"/>
      <c r="I4792" s="175"/>
      <c r="J4792" s="202"/>
      <c r="K4792" s="198"/>
    </row>
    <row r="4793" spans="3:11" ht="15" customHeight="1" x14ac:dyDescent="0.25">
      <c r="C4793" s="175"/>
      <c r="E4793" s="175"/>
      <c r="H4793" s="175"/>
      <c r="I4793" s="175"/>
      <c r="J4793" s="202"/>
      <c r="K4793" s="198"/>
    </row>
    <row r="4794" spans="3:11" ht="15" customHeight="1" x14ac:dyDescent="0.25">
      <c r="C4794" s="175"/>
      <c r="E4794" s="175"/>
      <c r="H4794" s="175"/>
      <c r="I4794" s="175"/>
      <c r="J4794" s="202"/>
      <c r="K4794" s="198"/>
    </row>
    <row r="4795" spans="3:11" ht="15" customHeight="1" x14ac:dyDescent="0.25">
      <c r="C4795" s="175"/>
      <c r="E4795" s="175"/>
      <c r="H4795" s="175"/>
      <c r="I4795" s="175"/>
      <c r="J4795" s="202"/>
      <c r="K4795" s="198"/>
    </row>
    <row r="4796" spans="3:11" ht="15" customHeight="1" x14ac:dyDescent="0.25">
      <c r="C4796" s="175"/>
      <c r="E4796" s="175"/>
      <c r="H4796" s="175"/>
      <c r="I4796" s="175"/>
      <c r="J4796" s="202"/>
      <c r="K4796" s="198"/>
    </row>
    <row r="4797" spans="3:11" ht="15" customHeight="1" x14ac:dyDescent="0.25">
      <c r="C4797" s="175"/>
      <c r="E4797" s="175"/>
      <c r="H4797" s="175"/>
      <c r="I4797" s="175"/>
      <c r="J4797" s="202"/>
      <c r="K4797" s="198"/>
    </row>
    <row r="4798" spans="3:11" ht="15" customHeight="1" x14ac:dyDescent="0.25">
      <c r="C4798" s="175"/>
      <c r="E4798" s="175"/>
      <c r="H4798" s="175"/>
      <c r="I4798" s="175"/>
      <c r="J4798" s="202"/>
      <c r="K4798" s="198"/>
    </row>
    <row r="4799" spans="3:11" ht="15" customHeight="1" x14ac:dyDescent="0.25">
      <c r="C4799" s="175"/>
      <c r="E4799" s="175"/>
      <c r="H4799" s="175"/>
      <c r="I4799" s="175"/>
      <c r="J4799" s="202"/>
      <c r="K4799" s="198"/>
    </row>
    <row r="4800" spans="3:11" ht="15" customHeight="1" x14ac:dyDescent="0.25">
      <c r="C4800" s="175"/>
      <c r="E4800" s="175"/>
      <c r="H4800" s="175"/>
      <c r="I4800" s="175"/>
      <c r="J4800" s="202"/>
      <c r="K4800" s="198"/>
    </row>
    <row r="4801" spans="3:11" ht="15" customHeight="1" x14ac:dyDescent="0.25">
      <c r="C4801" s="175"/>
      <c r="E4801" s="175"/>
      <c r="H4801" s="175"/>
      <c r="I4801" s="175"/>
      <c r="J4801" s="202"/>
      <c r="K4801" s="198"/>
    </row>
    <row r="4802" spans="3:11" ht="15" customHeight="1" x14ac:dyDescent="0.25">
      <c r="C4802" s="175"/>
      <c r="E4802" s="175"/>
      <c r="H4802" s="175"/>
      <c r="I4802" s="175"/>
      <c r="J4802" s="202"/>
      <c r="K4802" s="198"/>
    </row>
    <row r="4803" spans="3:11" ht="15" customHeight="1" x14ac:dyDescent="0.25">
      <c r="C4803" s="175"/>
      <c r="E4803" s="175"/>
      <c r="H4803" s="175"/>
      <c r="I4803" s="175"/>
      <c r="J4803" s="202"/>
      <c r="K4803" s="198"/>
    </row>
    <row r="4804" spans="3:11" ht="15" customHeight="1" x14ac:dyDescent="0.25">
      <c r="C4804" s="175"/>
      <c r="E4804" s="175"/>
      <c r="H4804" s="175"/>
      <c r="I4804" s="175"/>
      <c r="J4804" s="202"/>
      <c r="K4804" s="198"/>
    </row>
    <row r="4805" spans="3:11" ht="15" customHeight="1" x14ac:dyDescent="0.25">
      <c r="C4805" s="175"/>
      <c r="E4805" s="175"/>
      <c r="H4805" s="175"/>
      <c r="I4805" s="175"/>
      <c r="J4805" s="202"/>
      <c r="K4805" s="198"/>
    </row>
    <row r="4806" spans="3:11" ht="15" customHeight="1" x14ac:dyDescent="0.25">
      <c r="C4806" s="175"/>
      <c r="E4806" s="175"/>
      <c r="H4806" s="175"/>
      <c r="I4806" s="175"/>
      <c r="J4806" s="202"/>
      <c r="K4806" s="198"/>
    </row>
    <row r="4807" spans="3:11" ht="15" customHeight="1" x14ac:dyDescent="0.25">
      <c r="C4807" s="175"/>
      <c r="E4807" s="175"/>
      <c r="H4807" s="175"/>
      <c r="I4807" s="175"/>
      <c r="J4807" s="202"/>
      <c r="K4807" s="198"/>
    </row>
    <row r="4808" spans="3:11" ht="15" customHeight="1" x14ac:dyDescent="0.25">
      <c r="C4808" s="175"/>
      <c r="E4808" s="175"/>
      <c r="H4808" s="175"/>
      <c r="I4808" s="175"/>
      <c r="J4808" s="202"/>
      <c r="K4808" s="198"/>
    </row>
    <row r="4809" spans="3:11" ht="15" customHeight="1" x14ac:dyDescent="0.25">
      <c r="C4809" s="175"/>
      <c r="E4809" s="175"/>
      <c r="H4809" s="175"/>
      <c r="I4809" s="175"/>
      <c r="J4809" s="202"/>
      <c r="K4809" s="198"/>
    </row>
    <row r="4810" spans="3:11" ht="15" customHeight="1" x14ac:dyDescent="0.25">
      <c r="C4810" s="175"/>
      <c r="E4810" s="175"/>
      <c r="H4810" s="175"/>
      <c r="I4810" s="175"/>
      <c r="J4810" s="202"/>
      <c r="K4810" s="198"/>
    </row>
    <row r="4811" spans="3:11" ht="15" customHeight="1" x14ac:dyDescent="0.25">
      <c r="C4811" s="175"/>
      <c r="E4811" s="175"/>
      <c r="H4811" s="175"/>
      <c r="I4811" s="175"/>
      <c r="J4811" s="202"/>
      <c r="K4811" s="198"/>
    </row>
    <row r="4812" spans="3:11" ht="15" customHeight="1" x14ac:dyDescent="0.25">
      <c r="C4812" s="175"/>
      <c r="E4812" s="175"/>
      <c r="H4812" s="175"/>
      <c r="I4812" s="175"/>
      <c r="J4812" s="202"/>
      <c r="K4812" s="198"/>
    </row>
    <row r="4813" spans="3:11" ht="15" customHeight="1" x14ac:dyDescent="0.25">
      <c r="C4813" s="175"/>
      <c r="E4813" s="175"/>
      <c r="H4813" s="175"/>
      <c r="I4813" s="175"/>
      <c r="J4813" s="202"/>
      <c r="K4813" s="198"/>
    </row>
    <row r="4814" spans="3:11" ht="15" customHeight="1" x14ac:dyDescent="0.25">
      <c r="C4814" s="175"/>
      <c r="E4814" s="175"/>
      <c r="H4814" s="175"/>
      <c r="I4814" s="175"/>
      <c r="J4814" s="202"/>
      <c r="K4814" s="198"/>
    </row>
    <row r="4815" spans="3:11" ht="15" customHeight="1" x14ac:dyDescent="0.25">
      <c r="C4815" s="175"/>
      <c r="E4815" s="175"/>
      <c r="H4815" s="175"/>
      <c r="I4815" s="175"/>
      <c r="J4815" s="202"/>
      <c r="K4815" s="198"/>
    </row>
    <row r="4816" spans="3:11" ht="15" customHeight="1" x14ac:dyDescent="0.25">
      <c r="C4816" s="175"/>
      <c r="E4816" s="175"/>
      <c r="H4816" s="175"/>
      <c r="I4816" s="175"/>
      <c r="J4816" s="202"/>
      <c r="K4816" s="198"/>
    </row>
    <row r="4817" spans="3:11" ht="15" customHeight="1" x14ac:dyDescent="0.25">
      <c r="C4817" s="175"/>
      <c r="E4817" s="175"/>
      <c r="H4817" s="175"/>
      <c r="I4817" s="175"/>
      <c r="J4817" s="202"/>
      <c r="K4817" s="198"/>
    </row>
    <row r="4818" spans="3:11" ht="15" customHeight="1" x14ac:dyDescent="0.25">
      <c r="C4818" s="175"/>
      <c r="E4818" s="175"/>
      <c r="H4818" s="175"/>
      <c r="I4818" s="175"/>
      <c r="J4818" s="202"/>
      <c r="K4818" s="198"/>
    </row>
    <row r="4819" spans="3:11" ht="15" customHeight="1" x14ac:dyDescent="0.25">
      <c r="C4819" s="175"/>
      <c r="E4819" s="175"/>
      <c r="H4819" s="175"/>
      <c r="I4819" s="175"/>
      <c r="J4819" s="202"/>
      <c r="K4819" s="198"/>
    </row>
    <row r="4820" spans="3:11" ht="15" customHeight="1" x14ac:dyDescent="0.25">
      <c r="C4820" s="175"/>
      <c r="E4820" s="175"/>
      <c r="H4820" s="175"/>
      <c r="I4820" s="175"/>
      <c r="J4820" s="202"/>
      <c r="K4820" s="198"/>
    </row>
    <row r="4821" spans="3:11" ht="15" customHeight="1" x14ac:dyDescent="0.25">
      <c r="C4821" s="175"/>
      <c r="E4821" s="175"/>
      <c r="H4821" s="175"/>
      <c r="I4821" s="175"/>
      <c r="J4821" s="202"/>
      <c r="K4821" s="198"/>
    </row>
    <row r="4822" spans="3:11" ht="15" customHeight="1" x14ac:dyDescent="0.25">
      <c r="C4822" s="175"/>
      <c r="E4822" s="175"/>
      <c r="H4822" s="175"/>
      <c r="I4822" s="175"/>
      <c r="J4822" s="202"/>
      <c r="K4822" s="198"/>
    </row>
    <row r="4823" spans="3:11" ht="15" customHeight="1" x14ac:dyDescent="0.25">
      <c r="C4823" s="175"/>
      <c r="E4823" s="175"/>
      <c r="H4823" s="175"/>
      <c r="I4823" s="175"/>
      <c r="J4823" s="202"/>
      <c r="K4823" s="198"/>
    </row>
    <row r="4824" spans="3:11" ht="15" customHeight="1" x14ac:dyDescent="0.25">
      <c r="C4824" s="175"/>
      <c r="E4824" s="175"/>
      <c r="H4824" s="175"/>
      <c r="I4824" s="175"/>
      <c r="J4824" s="202"/>
      <c r="K4824" s="198"/>
    </row>
    <row r="4825" spans="3:11" ht="15" customHeight="1" x14ac:dyDescent="0.25">
      <c r="C4825" s="175"/>
      <c r="E4825" s="175"/>
      <c r="H4825" s="175"/>
      <c r="I4825" s="175"/>
      <c r="J4825" s="202"/>
      <c r="K4825" s="198"/>
    </row>
    <row r="4826" spans="3:11" ht="15" customHeight="1" x14ac:dyDescent="0.25">
      <c r="C4826" s="175"/>
      <c r="E4826" s="175"/>
      <c r="H4826" s="175"/>
      <c r="I4826" s="175"/>
      <c r="J4826" s="202"/>
      <c r="K4826" s="198"/>
    </row>
    <row r="4827" spans="3:11" ht="15" customHeight="1" x14ac:dyDescent="0.25">
      <c r="C4827" s="175"/>
      <c r="E4827" s="175"/>
      <c r="H4827" s="175"/>
      <c r="I4827" s="175"/>
      <c r="J4827" s="202"/>
      <c r="K4827" s="198"/>
    </row>
    <row r="4828" spans="3:11" ht="15" customHeight="1" x14ac:dyDescent="0.25">
      <c r="C4828" s="175"/>
      <c r="E4828" s="175"/>
      <c r="H4828" s="175"/>
      <c r="I4828" s="175"/>
      <c r="J4828" s="202"/>
      <c r="K4828" s="198"/>
    </row>
    <row r="4829" spans="3:11" ht="15" customHeight="1" x14ac:dyDescent="0.25">
      <c r="C4829" s="175"/>
      <c r="E4829" s="175"/>
      <c r="H4829" s="175"/>
      <c r="I4829" s="175"/>
      <c r="J4829" s="202"/>
      <c r="K4829" s="198"/>
    </row>
    <row r="4830" spans="3:11" ht="15" customHeight="1" x14ac:dyDescent="0.25">
      <c r="C4830" s="175"/>
      <c r="E4830" s="175"/>
      <c r="H4830" s="175"/>
      <c r="I4830" s="175"/>
      <c r="J4830" s="202"/>
      <c r="K4830" s="198"/>
    </row>
    <row r="4831" spans="3:11" ht="15" customHeight="1" x14ac:dyDescent="0.25">
      <c r="C4831" s="175"/>
      <c r="E4831" s="175"/>
      <c r="H4831" s="175"/>
      <c r="I4831" s="175"/>
      <c r="J4831" s="202"/>
      <c r="K4831" s="198"/>
    </row>
    <row r="4832" spans="3:11" ht="15" customHeight="1" x14ac:dyDescent="0.25">
      <c r="C4832" s="175"/>
      <c r="E4832" s="175"/>
      <c r="H4832" s="175"/>
      <c r="I4832" s="175"/>
      <c r="J4832" s="202"/>
      <c r="K4832" s="198"/>
    </row>
    <row r="4833" spans="3:11" ht="15" customHeight="1" x14ac:dyDescent="0.25">
      <c r="C4833" s="175"/>
      <c r="E4833" s="175"/>
      <c r="H4833" s="175"/>
      <c r="I4833" s="175"/>
      <c r="J4833" s="202"/>
      <c r="K4833" s="198"/>
    </row>
    <row r="4834" spans="3:11" ht="15" customHeight="1" x14ac:dyDescent="0.25">
      <c r="C4834" s="175"/>
      <c r="E4834" s="175"/>
      <c r="H4834" s="175"/>
      <c r="I4834" s="175"/>
      <c r="J4834" s="202"/>
      <c r="K4834" s="198"/>
    </row>
    <row r="4835" spans="3:11" ht="15" customHeight="1" x14ac:dyDescent="0.25">
      <c r="C4835" s="175"/>
      <c r="E4835" s="175"/>
      <c r="H4835" s="175"/>
      <c r="I4835" s="175"/>
      <c r="J4835" s="202"/>
      <c r="K4835" s="198"/>
    </row>
    <row r="4836" spans="3:11" ht="15" customHeight="1" x14ac:dyDescent="0.25">
      <c r="C4836" s="175"/>
      <c r="E4836" s="175"/>
      <c r="H4836" s="175"/>
      <c r="I4836" s="175"/>
      <c r="J4836" s="202"/>
      <c r="K4836" s="198"/>
    </row>
    <row r="4837" spans="3:11" ht="15" customHeight="1" x14ac:dyDescent="0.25">
      <c r="C4837" s="175"/>
      <c r="E4837" s="175"/>
      <c r="H4837" s="175"/>
      <c r="I4837" s="175"/>
      <c r="J4837" s="202"/>
      <c r="K4837" s="198"/>
    </row>
    <row r="4838" spans="3:11" ht="15" customHeight="1" x14ac:dyDescent="0.25">
      <c r="C4838" s="175"/>
      <c r="E4838" s="175"/>
      <c r="H4838" s="175"/>
      <c r="I4838" s="175"/>
      <c r="J4838" s="202"/>
      <c r="K4838" s="198"/>
    </row>
    <row r="4839" spans="3:11" ht="15" customHeight="1" x14ac:dyDescent="0.25">
      <c r="C4839" s="175"/>
      <c r="E4839" s="175"/>
      <c r="H4839" s="175"/>
      <c r="I4839" s="175"/>
      <c r="J4839" s="202"/>
      <c r="K4839" s="198"/>
    </row>
    <row r="4840" spans="3:11" ht="15" customHeight="1" x14ac:dyDescent="0.25">
      <c r="C4840" s="175"/>
      <c r="E4840" s="175"/>
      <c r="H4840" s="175"/>
      <c r="I4840" s="175"/>
      <c r="J4840" s="202"/>
      <c r="K4840" s="198"/>
    </row>
    <row r="4841" spans="3:11" ht="15" customHeight="1" x14ac:dyDescent="0.25">
      <c r="C4841" s="175"/>
      <c r="E4841" s="175"/>
      <c r="H4841" s="175"/>
      <c r="I4841" s="175"/>
      <c r="J4841" s="202"/>
      <c r="K4841" s="198"/>
    </row>
    <row r="4842" spans="3:11" ht="15" customHeight="1" x14ac:dyDescent="0.25">
      <c r="C4842" s="175"/>
      <c r="E4842" s="175"/>
      <c r="H4842" s="175"/>
      <c r="I4842" s="175"/>
      <c r="J4842" s="202"/>
      <c r="K4842" s="198"/>
    </row>
    <row r="4843" spans="3:11" ht="15" customHeight="1" x14ac:dyDescent="0.25">
      <c r="C4843" s="175"/>
      <c r="E4843" s="175"/>
      <c r="H4843" s="175"/>
      <c r="I4843" s="175"/>
      <c r="J4843" s="202"/>
      <c r="K4843" s="198"/>
    </row>
    <row r="4844" spans="3:11" ht="15" customHeight="1" x14ac:dyDescent="0.25">
      <c r="C4844" s="175"/>
      <c r="E4844" s="175"/>
      <c r="H4844" s="175"/>
      <c r="I4844" s="175"/>
      <c r="J4844" s="202"/>
      <c r="K4844" s="198"/>
    </row>
    <row r="4845" spans="3:11" ht="15" customHeight="1" x14ac:dyDescent="0.25">
      <c r="C4845" s="175"/>
      <c r="E4845" s="175"/>
      <c r="H4845" s="175"/>
      <c r="I4845" s="175"/>
      <c r="J4845" s="202"/>
      <c r="K4845" s="198"/>
    </row>
    <row r="4846" spans="3:11" ht="15" customHeight="1" x14ac:dyDescent="0.25">
      <c r="C4846" s="175"/>
      <c r="E4846" s="175"/>
      <c r="H4846" s="175"/>
      <c r="I4846" s="175"/>
      <c r="J4846" s="202"/>
      <c r="K4846" s="198"/>
    </row>
    <row r="4847" spans="3:11" ht="15" customHeight="1" x14ac:dyDescent="0.25">
      <c r="C4847" s="175"/>
      <c r="E4847" s="175"/>
      <c r="H4847" s="175"/>
      <c r="I4847" s="175"/>
      <c r="J4847" s="202"/>
      <c r="K4847" s="198"/>
    </row>
    <row r="4848" spans="3:11" ht="15" customHeight="1" x14ac:dyDescent="0.25">
      <c r="C4848" s="175"/>
      <c r="E4848" s="175"/>
      <c r="H4848" s="175"/>
      <c r="I4848" s="175"/>
      <c r="J4848" s="202"/>
      <c r="K4848" s="198"/>
    </row>
    <row r="4849" spans="3:11" ht="15" customHeight="1" x14ac:dyDescent="0.25">
      <c r="C4849" s="175"/>
      <c r="E4849" s="175"/>
      <c r="H4849" s="175"/>
      <c r="I4849" s="175"/>
      <c r="J4849" s="202"/>
      <c r="K4849" s="198"/>
    </row>
    <row r="4850" spans="3:11" ht="15" customHeight="1" x14ac:dyDescent="0.25">
      <c r="C4850" s="175"/>
      <c r="E4850" s="175"/>
      <c r="H4850" s="175"/>
      <c r="I4850" s="175"/>
      <c r="J4850" s="202"/>
      <c r="K4850" s="198"/>
    </row>
    <row r="4851" spans="3:11" ht="15" customHeight="1" x14ac:dyDescent="0.25">
      <c r="C4851" s="175"/>
      <c r="E4851" s="175"/>
      <c r="H4851" s="175"/>
      <c r="I4851" s="175"/>
      <c r="J4851" s="202"/>
      <c r="K4851" s="198"/>
    </row>
    <row r="4852" spans="3:11" ht="15" customHeight="1" x14ac:dyDescent="0.25">
      <c r="C4852" s="175"/>
      <c r="E4852" s="175"/>
      <c r="H4852" s="175"/>
      <c r="I4852" s="175"/>
      <c r="J4852" s="202"/>
      <c r="K4852" s="198"/>
    </row>
    <row r="4853" spans="3:11" ht="15" customHeight="1" x14ac:dyDescent="0.25">
      <c r="C4853" s="175"/>
      <c r="E4853" s="175"/>
      <c r="H4853" s="175"/>
      <c r="I4853" s="175"/>
      <c r="J4853" s="202"/>
      <c r="K4853" s="198"/>
    </row>
    <row r="4854" spans="3:11" ht="15" customHeight="1" x14ac:dyDescent="0.25">
      <c r="C4854" s="175"/>
      <c r="E4854" s="175"/>
      <c r="H4854" s="175"/>
      <c r="I4854" s="175"/>
      <c r="J4854" s="202"/>
      <c r="K4854" s="198"/>
    </row>
    <row r="4855" spans="3:11" ht="15" customHeight="1" x14ac:dyDescent="0.25">
      <c r="C4855" s="175"/>
      <c r="E4855" s="175"/>
      <c r="H4855" s="175"/>
      <c r="I4855" s="175"/>
      <c r="J4855" s="202"/>
      <c r="K4855" s="198"/>
    </row>
    <row r="4856" spans="3:11" ht="15" customHeight="1" x14ac:dyDescent="0.25">
      <c r="C4856" s="175"/>
      <c r="E4856" s="175"/>
      <c r="H4856" s="175"/>
      <c r="I4856" s="175"/>
      <c r="J4856" s="202"/>
      <c r="K4856" s="198"/>
    </row>
    <row r="4857" spans="3:11" ht="15" customHeight="1" x14ac:dyDescent="0.25">
      <c r="C4857" s="175"/>
      <c r="E4857" s="175"/>
      <c r="H4857" s="175"/>
      <c r="I4857" s="175"/>
      <c r="J4857" s="202"/>
      <c r="K4857" s="198"/>
    </row>
    <row r="4858" spans="3:11" ht="15" customHeight="1" x14ac:dyDescent="0.25">
      <c r="C4858" s="175"/>
      <c r="E4858" s="175"/>
      <c r="H4858" s="175"/>
      <c r="I4858" s="175"/>
      <c r="J4858" s="202"/>
      <c r="K4858" s="198"/>
    </row>
    <row r="4859" spans="3:11" ht="15" customHeight="1" x14ac:dyDescent="0.25">
      <c r="C4859" s="175"/>
      <c r="E4859" s="175"/>
      <c r="H4859" s="175"/>
      <c r="I4859" s="175"/>
      <c r="J4859" s="202"/>
      <c r="K4859" s="198"/>
    </row>
    <row r="4860" spans="3:11" ht="15" customHeight="1" x14ac:dyDescent="0.25">
      <c r="C4860" s="175"/>
      <c r="E4860" s="175"/>
      <c r="H4860" s="175"/>
      <c r="I4860" s="175"/>
      <c r="J4860" s="202"/>
      <c r="K4860" s="198"/>
    </row>
    <row r="4861" spans="3:11" ht="15" customHeight="1" x14ac:dyDescent="0.25">
      <c r="C4861" s="175"/>
      <c r="E4861" s="175"/>
      <c r="H4861" s="175"/>
      <c r="I4861" s="175"/>
      <c r="J4861" s="202"/>
      <c r="K4861" s="198"/>
    </row>
    <row r="4862" spans="3:11" ht="15" customHeight="1" x14ac:dyDescent="0.25">
      <c r="C4862" s="175"/>
      <c r="E4862" s="175"/>
      <c r="H4862" s="175"/>
      <c r="I4862" s="175"/>
      <c r="J4862" s="202"/>
      <c r="K4862" s="198"/>
    </row>
    <row r="4863" spans="3:11" ht="15" customHeight="1" x14ac:dyDescent="0.25">
      <c r="C4863" s="175"/>
      <c r="E4863" s="175"/>
      <c r="H4863" s="175"/>
      <c r="I4863" s="175"/>
      <c r="J4863" s="202"/>
      <c r="K4863" s="198"/>
    </row>
    <row r="4864" spans="3:11" ht="15" customHeight="1" x14ac:dyDescent="0.25">
      <c r="C4864" s="175"/>
      <c r="E4864" s="175"/>
      <c r="H4864" s="175"/>
      <c r="I4864" s="175"/>
      <c r="J4864" s="202"/>
      <c r="K4864" s="198"/>
    </row>
    <row r="4865" spans="3:11" ht="15" customHeight="1" x14ac:dyDescent="0.25">
      <c r="C4865" s="175"/>
      <c r="E4865" s="175"/>
      <c r="H4865" s="175"/>
      <c r="I4865" s="175"/>
      <c r="J4865" s="202"/>
      <c r="K4865" s="198"/>
    </row>
    <row r="4866" spans="3:11" ht="15" customHeight="1" x14ac:dyDescent="0.25">
      <c r="C4866" s="175"/>
      <c r="E4866" s="175"/>
      <c r="H4866" s="175"/>
      <c r="I4866" s="175"/>
      <c r="J4866" s="202"/>
      <c r="K4866" s="198"/>
    </row>
    <row r="4867" spans="3:11" ht="15" customHeight="1" x14ac:dyDescent="0.25">
      <c r="C4867" s="175"/>
      <c r="E4867" s="175"/>
      <c r="H4867" s="175"/>
      <c r="I4867" s="175"/>
      <c r="J4867" s="202"/>
      <c r="K4867" s="198"/>
    </row>
    <row r="4868" spans="3:11" ht="15" customHeight="1" x14ac:dyDescent="0.25">
      <c r="C4868" s="175"/>
      <c r="E4868" s="175"/>
      <c r="H4868" s="175"/>
      <c r="I4868" s="175"/>
      <c r="J4868" s="202"/>
      <c r="K4868" s="198"/>
    </row>
    <row r="4869" spans="3:11" ht="15" customHeight="1" x14ac:dyDescent="0.25">
      <c r="C4869" s="175"/>
      <c r="E4869" s="175"/>
      <c r="H4869" s="175"/>
      <c r="I4869" s="175"/>
      <c r="J4869" s="202"/>
      <c r="K4869" s="198"/>
    </row>
    <row r="4870" spans="3:11" ht="15" customHeight="1" x14ac:dyDescent="0.25">
      <c r="C4870" s="175"/>
      <c r="E4870" s="175"/>
      <c r="H4870" s="175"/>
      <c r="I4870" s="175"/>
      <c r="J4870" s="202"/>
      <c r="K4870" s="198"/>
    </row>
    <row r="4871" spans="3:11" ht="15" customHeight="1" x14ac:dyDescent="0.25">
      <c r="C4871" s="175"/>
      <c r="E4871" s="175"/>
      <c r="H4871" s="175"/>
      <c r="I4871" s="175"/>
      <c r="J4871" s="202"/>
      <c r="K4871" s="198"/>
    </row>
    <row r="4872" spans="3:11" ht="15" customHeight="1" x14ac:dyDescent="0.25">
      <c r="C4872" s="175"/>
      <c r="E4872" s="175"/>
      <c r="H4872" s="175"/>
      <c r="I4872" s="175"/>
      <c r="J4872" s="202"/>
      <c r="K4872" s="198"/>
    </row>
    <row r="4873" spans="3:11" ht="15" customHeight="1" x14ac:dyDescent="0.25">
      <c r="C4873" s="175"/>
      <c r="E4873" s="175"/>
      <c r="H4873" s="175"/>
      <c r="I4873" s="175"/>
      <c r="J4873" s="202"/>
      <c r="K4873" s="198"/>
    </row>
    <row r="4874" spans="3:11" ht="15" customHeight="1" x14ac:dyDescent="0.25">
      <c r="C4874" s="175"/>
      <c r="E4874" s="175"/>
      <c r="H4874" s="175"/>
      <c r="I4874" s="175"/>
      <c r="J4874" s="202"/>
      <c r="K4874" s="198"/>
    </row>
    <row r="4875" spans="3:11" ht="15" customHeight="1" x14ac:dyDescent="0.25">
      <c r="C4875" s="175"/>
      <c r="E4875" s="175"/>
      <c r="H4875" s="175"/>
      <c r="I4875" s="175"/>
      <c r="J4875" s="202"/>
      <c r="K4875" s="198"/>
    </row>
    <row r="4876" spans="3:11" ht="15" customHeight="1" x14ac:dyDescent="0.25">
      <c r="C4876" s="175"/>
      <c r="E4876" s="175"/>
      <c r="H4876" s="175"/>
      <c r="I4876" s="175"/>
      <c r="J4876" s="202"/>
      <c r="K4876" s="198"/>
    </row>
    <row r="4877" spans="3:11" ht="15" customHeight="1" x14ac:dyDescent="0.25">
      <c r="C4877" s="175"/>
      <c r="E4877" s="175"/>
      <c r="H4877" s="175"/>
      <c r="I4877" s="175"/>
      <c r="J4877" s="202"/>
      <c r="K4877" s="198"/>
    </row>
    <row r="4878" spans="3:11" ht="15" customHeight="1" x14ac:dyDescent="0.25">
      <c r="C4878" s="175"/>
      <c r="E4878" s="175"/>
      <c r="H4878" s="175"/>
      <c r="I4878" s="175"/>
      <c r="J4878" s="202"/>
      <c r="K4878" s="198"/>
    </row>
    <row r="4879" spans="3:11" ht="15" customHeight="1" x14ac:dyDescent="0.25">
      <c r="C4879" s="175"/>
      <c r="E4879" s="175"/>
      <c r="H4879" s="175"/>
      <c r="I4879" s="175"/>
      <c r="J4879" s="202"/>
      <c r="K4879" s="198"/>
    </row>
    <row r="4880" spans="3:11" ht="15" customHeight="1" x14ac:dyDescent="0.25">
      <c r="C4880" s="175"/>
      <c r="E4880" s="175"/>
      <c r="H4880" s="175"/>
      <c r="I4880" s="175"/>
      <c r="J4880" s="202"/>
      <c r="K4880" s="198"/>
    </row>
    <row r="4881" spans="3:11" ht="15" customHeight="1" x14ac:dyDescent="0.25">
      <c r="C4881" s="175"/>
      <c r="E4881" s="175"/>
      <c r="H4881" s="175"/>
      <c r="I4881" s="175"/>
      <c r="J4881" s="202"/>
      <c r="K4881" s="198"/>
    </row>
    <row r="4882" spans="3:11" ht="15" customHeight="1" x14ac:dyDescent="0.25">
      <c r="C4882" s="175"/>
      <c r="E4882" s="175"/>
      <c r="H4882" s="175"/>
      <c r="I4882" s="175"/>
      <c r="J4882" s="202"/>
      <c r="K4882" s="198"/>
    </row>
    <row r="4883" spans="3:11" ht="15" customHeight="1" x14ac:dyDescent="0.25">
      <c r="C4883" s="175"/>
      <c r="E4883" s="175"/>
      <c r="H4883" s="175"/>
      <c r="I4883" s="175"/>
      <c r="J4883" s="202"/>
      <c r="K4883" s="198"/>
    </row>
    <row r="4884" spans="3:11" ht="15" customHeight="1" x14ac:dyDescent="0.25">
      <c r="C4884" s="175"/>
      <c r="E4884" s="175"/>
      <c r="H4884" s="175"/>
      <c r="I4884" s="175"/>
      <c r="J4884" s="202"/>
      <c r="K4884" s="198"/>
    </row>
    <row r="4885" spans="3:11" ht="15" customHeight="1" x14ac:dyDescent="0.25">
      <c r="C4885" s="175"/>
      <c r="E4885" s="175"/>
      <c r="H4885" s="175"/>
      <c r="I4885" s="175"/>
      <c r="J4885" s="202"/>
      <c r="K4885" s="198"/>
    </row>
    <row r="4886" spans="3:11" ht="15" customHeight="1" x14ac:dyDescent="0.25">
      <c r="C4886" s="175"/>
      <c r="E4886" s="175"/>
      <c r="H4886" s="175"/>
      <c r="I4886" s="175"/>
      <c r="J4886" s="202"/>
      <c r="K4886" s="198"/>
    </row>
    <row r="4887" spans="3:11" ht="15" customHeight="1" x14ac:dyDescent="0.25">
      <c r="C4887" s="175"/>
      <c r="E4887" s="175"/>
      <c r="H4887" s="175"/>
      <c r="I4887" s="175"/>
      <c r="J4887" s="202"/>
      <c r="K4887" s="198"/>
    </row>
    <row r="4888" spans="3:11" ht="15" customHeight="1" x14ac:dyDescent="0.25">
      <c r="C4888" s="175"/>
      <c r="E4888" s="175"/>
      <c r="H4888" s="175"/>
      <c r="I4888" s="175"/>
      <c r="J4888" s="202"/>
      <c r="K4888" s="198"/>
    </row>
    <row r="4889" spans="3:11" ht="15" customHeight="1" x14ac:dyDescent="0.25">
      <c r="C4889" s="175"/>
      <c r="E4889" s="175"/>
      <c r="H4889" s="175"/>
      <c r="I4889" s="175"/>
      <c r="J4889" s="202"/>
      <c r="K4889" s="198"/>
    </row>
    <row r="4890" spans="3:11" ht="15" customHeight="1" x14ac:dyDescent="0.25">
      <c r="C4890" s="175"/>
      <c r="E4890" s="175"/>
      <c r="H4890" s="175"/>
      <c r="I4890" s="175"/>
      <c r="J4890" s="202"/>
      <c r="K4890" s="198"/>
    </row>
    <row r="4891" spans="3:11" ht="15" customHeight="1" x14ac:dyDescent="0.25">
      <c r="C4891" s="175"/>
      <c r="E4891" s="175"/>
      <c r="H4891" s="175"/>
      <c r="I4891" s="175"/>
      <c r="J4891" s="202"/>
      <c r="K4891" s="198"/>
    </row>
    <row r="4892" spans="3:11" ht="15" customHeight="1" x14ac:dyDescent="0.25">
      <c r="C4892" s="175"/>
      <c r="E4892" s="175"/>
      <c r="H4892" s="175"/>
      <c r="I4892" s="175"/>
      <c r="J4892" s="202"/>
      <c r="K4892" s="198"/>
    </row>
    <row r="4893" spans="3:11" ht="15" customHeight="1" x14ac:dyDescent="0.25">
      <c r="C4893" s="175"/>
      <c r="E4893" s="175"/>
      <c r="H4893" s="175"/>
      <c r="I4893" s="175"/>
      <c r="J4893" s="202"/>
      <c r="K4893" s="198"/>
    </row>
    <row r="4894" spans="3:11" ht="15" customHeight="1" x14ac:dyDescent="0.25">
      <c r="C4894" s="175"/>
      <c r="E4894" s="175"/>
      <c r="H4894" s="175"/>
      <c r="I4894" s="175"/>
      <c r="J4894" s="202"/>
      <c r="K4894" s="198"/>
    </row>
    <row r="4895" spans="3:11" ht="15" customHeight="1" x14ac:dyDescent="0.25">
      <c r="C4895" s="175"/>
      <c r="E4895" s="175"/>
      <c r="H4895" s="175"/>
      <c r="I4895" s="175"/>
      <c r="J4895" s="202"/>
      <c r="K4895" s="198"/>
    </row>
    <row r="4896" spans="3:11" ht="15" customHeight="1" x14ac:dyDescent="0.25">
      <c r="C4896" s="175"/>
      <c r="E4896" s="175"/>
      <c r="H4896" s="175"/>
      <c r="I4896" s="175"/>
      <c r="J4896" s="202"/>
      <c r="K4896" s="198"/>
    </row>
    <row r="4897" spans="3:11" ht="15" customHeight="1" x14ac:dyDescent="0.25">
      <c r="C4897" s="175"/>
      <c r="E4897" s="175"/>
      <c r="H4897" s="175"/>
      <c r="I4897" s="175"/>
      <c r="J4897" s="202"/>
      <c r="K4897" s="198"/>
    </row>
    <row r="4898" spans="3:11" ht="15" customHeight="1" x14ac:dyDescent="0.25">
      <c r="C4898" s="175"/>
      <c r="E4898" s="175"/>
      <c r="H4898" s="175"/>
      <c r="I4898" s="175"/>
      <c r="J4898" s="202"/>
      <c r="K4898" s="198"/>
    </row>
    <row r="4899" spans="3:11" ht="15" customHeight="1" x14ac:dyDescent="0.25">
      <c r="C4899" s="175"/>
      <c r="E4899" s="175"/>
      <c r="H4899" s="175"/>
      <c r="I4899" s="175"/>
      <c r="J4899" s="202"/>
      <c r="K4899" s="198"/>
    </row>
    <row r="4900" spans="3:11" ht="15" customHeight="1" x14ac:dyDescent="0.25">
      <c r="C4900" s="175"/>
      <c r="E4900" s="175"/>
      <c r="H4900" s="175"/>
      <c r="I4900" s="175"/>
      <c r="J4900" s="202"/>
      <c r="K4900" s="198"/>
    </row>
    <row r="4901" spans="3:11" ht="15" customHeight="1" x14ac:dyDescent="0.25">
      <c r="C4901" s="175"/>
      <c r="E4901" s="175"/>
      <c r="H4901" s="175"/>
      <c r="I4901" s="175"/>
      <c r="J4901" s="202"/>
      <c r="K4901" s="198"/>
    </row>
    <row r="4902" spans="3:11" ht="15" customHeight="1" x14ac:dyDescent="0.25">
      <c r="C4902" s="175"/>
      <c r="E4902" s="175"/>
      <c r="H4902" s="175"/>
      <c r="I4902" s="175"/>
      <c r="J4902" s="202"/>
      <c r="K4902" s="198"/>
    </row>
    <row r="4903" spans="3:11" ht="15" customHeight="1" x14ac:dyDescent="0.25">
      <c r="C4903" s="175"/>
      <c r="E4903" s="175"/>
      <c r="H4903" s="175"/>
      <c r="I4903" s="175"/>
      <c r="J4903" s="202"/>
      <c r="K4903" s="198"/>
    </row>
    <row r="4904" spans="3:11" ht="15" customHeight="1" x14ac:dyDescent="0.25">
      <c r="C4904" s="175"/>
      <c r="E4904" s="175"/>
      <c r="H4904" s="175"/>
      <c r="I4904" s="175"/>
      <c r="J4904" s="202"/>
      <c r="K4904" s="198"/>
    </row>
    <row r="4905" spans="3:11" ht="15" customHeight="1" x14ac:dyDescent="0.25">
      <c r="C4905" s="175"/>
      <c r="E4905" s="175"/>
      <c r="H4905" s="175"/>
      <c r="I4905" s="175"/>
      <c r="J4905" s="202"/>
      <c r="K4905" s="198"/>
    </row>
    <row r="4906" spans="3:11" ht="15" customHeight="1" x14ac:dyDescent="0.25">
      <c r="C4906" s="175"/>
      <c r="E4906" s="175"/>
      <c r="H4906" s="175"/>
      <c r="I4906" s="175"/>
      <c r="J4906" s="202"/>
      <c r="K4906" s="198"/>
    </row>
    <row r="4907" spans="3:11" ht="15" customHeight="1" x14ac:dyDescent="0.25">
      <c r="C4907" s="175"/>
      <c r="E4907" s="175"/>
      <c r="H4907" s="175"/>
      <c r="I4907" s="175"/>
      <c r="J4907" s="202"/>
      <c r="K4907" s="198"/>
    </row>
    <row r="4908" spans="3:11" ht="15" customHeight="1" x14ac:dyDescent="0.25">
      <c r="C4908" s="175"/>
      <c r="E4908" s="175"/>
      <c r="H4908" s="175"/>
      <c r="I4908" s="175"/>
      <c r="J4908" s="202"/>
      <c r="K4908" s="198"/>
    </row>
    <row r="4909" spans="3:11" ht="15" customHeight="1" x14ac:dyDescent="0.25">
      <c r="C4909" s="175"/>
      <c r="E4909" s="175"/>
      <c r="H4909" s="175"/>
      <c r="I4909" s="175"/>
      <c r="J4909" s="202"/>
      <c r="K4909" s="198"/>
    </row>
    <row r="4910" spans="3:11" ht="15" customHeight="1" x14ac:dyDescent="0.25">
      <c r="C4910" s="175"/>
      <c r="E4910" s="175"/>
      <c r="H4910" s="175"/>
      <c r="I4910" s="175"/>
      <c r="J4910" s="202"/>
      <c r="K4910" s="198"/>
    </row>
    <row r="4911" spans="3:11" ht="15" customHeight="1" x14ac:dyDescent="0.25">
      <c r="C4911" s="175"/>
      <c r="E4911" s="175"/>
      <c r="H4911" s="175"/>
      <c r="I4911" s="175"/>
      <c r="J4911" s="202"/>
      <c r="K4911" s="198"/>
    </row>
    <row r="4912" spans="3:11" ht="15" customHeight="1" x14ac:dyDescent="0.25">
      <c r="C4912" s="175"/>
      <c r="E4912" s="175"/>
      <c r="H4912" s="175"/>
      <c r="I4912" s="175"/>
      <c r="J4912" s="202"/>
      <c r="K4912" s="198"/>
    </row>
    <row r="4913" spans="3:11" ht="15" customHeight="1" x14ac:dyDescent="0.25">
      <c r="C4913" s="175"/>
      <c r="E4913" s="175"/>
      <c r="H4913" s="175"/>
      <c r="I4913" s="175"/>
      <c r="J4913" s="202"/>
      <c r="K4913" s="198"/>
    </row>
    <row r="4914" spans="3:11" ht="15" customHeight="1" x14ac:dyDescent="0.25">
      <c r="C4914" s="175"/>
      <c r="E4914" s="175"/>
      <c r="H4914" s="175"/>
      <c r="I4914" s="175"/>
      <c r="J4914" s="202"/>
      <c r="K4914" s="198"/>
    </row>
    <row r="4915" spans="3:11" ht="15" customHeight="1" x14ac:dyDescent="0.25">
      <c r="C4915" s="175"/>
      <c r="E4915" s="175"/>
      <c r="H4915" s="175"/>
      <c r="I4915" s="175"/>
      <c r="J4915" s="202"/>
      <c r="K4915" s="198"/>
    </row>
    <row r="4916" spans="3:11" ht="15" customHeight="1" x14ac:dyDescent="0.25">
      <c r="C4916" s="175"/>
      <c r="E4916" s="175"/>
      <c r="H4916" s="175"/>
      <c r="I4916" s="175"/>
      <c r="J4916" s="202"/>
      <c r="K4916" s="198"/>
    </row>
    <row r="4917" spans="3:11" ht="15" customHeight="1" x14ac:dyDescent="0.25">
      <c r="C4917" s="175"/>
      <c r="E4917" s="175"/>
      <c r="H4917" s="175"/>
      <c r="I4917" s="175"/>
      <c r="J4917" s="202"/>
      <c r="K4917" s="198"/>
    </row>
    <row r="4918" spans="3:11" ht="15" customHeight="1" x14ac:dyDescent="0.25">
      <c r="C4918" s="175"/>
      <c r="E4918" s="175"/>
      <c r="H4918" s="175"/>
      <c r="I4918" s="175"/>
      <c r="J4918" s="202"/>
      <c r="K4918" s="198"/>
    </row>
    <row r="4919" spans="3:11" ht="15" customHeight="1" x14ac:dyDescent="0.25">
      <c r="C4919" s="175"/>
      <c r="E4919" s="175"/>
      <c r="H4919" s="175"/>
      <c r="I4919" s="175"/>
      <c r="J4919" s="202"/>
      <c r="K4919" s="198"/>
    </row>
    <row r="4920" spans="3:11" ht="15" customHeight="1" x14ac:dyDescent="0.25">
      <c r="C4920" s="175"/>
      <c r="E4920" s="175"/>
      <c r="H4920" s="175"/>
      <c r="I4920" s="175"/>
      <c r="J4920" s="202"/>
      <c r="K4920" s="198"/>
    </row>
    <row r="4921" spans="3:11" ht="15" customHeight="1" x14ac:dyDescent="0.25">
      <c r="C4921" s="175"/>
      <c r="E4921" s="175"/>
      <c r="H4921" s="175"/>
      <c r="I4921" s="175"/>
      <c r="J4921" s="202"/>
      <c r="K4921" s="198"/>
    </row>
    <row r="4922" spans="3:11" ht="15" customHeight="1" x14ac:dyDescent="0.25">
      <c r="C4922" s="175"/>
      <c r="E4922" s="175"/>
      <c r="H4922" s="175"/>
      <c r="I4922" s="175"/>
      <c r="J4922" s="202"/>
      <c r="K4922" s="198"/>
    </row>
    <row r="4923" spans="3:11" ht="15" customHeight="1" x14ac:dyDescent="0.25">
      <c r="C4923" s="175"/>
      <c r="E4923" s="175"/>
      <c r="H4923" s="175"/>
      <c r="I4923" s="175"/>
      <c r="J4923" s="202"/>
      <c r="K4923" s="198"/>
    </row>
    <row r="4924" spans="3:11" ht="15" customHeight="1" x14ac:dyDescent="0.25">
      <c r="C4924" s="175"/>
      <c r="E4924" s="175"/>
      <c r="H4924" s="175"/>
      <c r="I4924" s="175"/>
      <c r="J4924" s="202"/>
      <c r="K4924" s="198"/>
    </row>
    <row r="4925" spans="3:11" ht="15" customHeight="1" x14ac:dyDescent="0.25">
      <c r="C4925" s="175"/>
      <c r="E4925" s="175"/>
      <c r="H4925" s="175"/>
      <c r="I4925" s="175"/>
      <c r="J4925" s="202"/>
      <c r="K4925" s="198"/>
    </row>
    <row r="4926" spans="3:11" ht="15" customHeight="1" x14ac:dyDescent="0.25">
      <c r="C4926" s="175"/>
      <c r="E4926" s="175"/>
      <c r="H4926" s="175"/>
      <c r="I4926" s="175"/>
      <c r="J4926" s="202"/>
      <c r="K4926" s="198"/>
    </row>
    <row r="4927" spans="3:11" ht="15" customHeight="1" x14ac:dyDescent="0.25">
      <c r="C4927" s="175"/>
      <c r="E4927" s="175"/>
      <c r="H4927" s="175"/>
      <c r="I4927" s="175"/>
      <c r="J4927" s="202"/>
      <c r="K4927" s="198"/>
    </row>
    <row r="4928" spans="3:11" ht="15" customHeight="1" x14ac:dyDescent="0.25">
      <c r="C4928" s="175"/>
      <c r="E4928" s="175"/>
      <c r="H4928" s="175"/>
      <c r="I4928" s="175"/>
      <c r="J4928" s="202"/>
      <c r="K4928" s="198"/>
    </row>
    <row r="4929" spans="3:11" ht="15" customHeight="1" x14ac:dyDescent="0.25">
      <c r="C4929" s="175"/>
      <c r="E4929" s="175"/>
      <c r="H4929" s="175"/>
      <c r="I4929" s="175"/>
      <c r="J4929" s="202"/>
      <c r="K4929" s="198"/>
    </row>
    <row r="4930" spans="3:11" ht="15" customHeight="1" x14ac:dyDescent="0.25">
      <c r="C4930" s="175"/>
      <c r="E4930" s="175"/>
      <c r="H4930" s="175"/>
      <c r="I4930" s="175"/>
      <c r="J4930" s="202"/>
      <c r="K4930" s="198"/>
    </row>
    <row r="4931" spans="3:11" ht="15" customHeight="1" x14ac:dyDescent="0.25">
      <c r="C4931" s="175"/>
      <c r="E4931" s="175"/>
      <c r="H4931" s="175"/>
      <c r="I4931" s="175"/>
      <c r="J4931" s="202"/>
      <c r="K4931" s="198"/>
    </row>
    <row r="4932" spans="3:11" ht="15" customHeight="1" x14ac:dyDescent="0.25">
      <c r="C4932" s="175"/>
      <c r="E4932" s="175"/>
      <c r="H4932" s="175"/>
      <c r="I4932" s="175"/>
      <c r="J4932" s="202"/>
      <c r="K4932" s="198"/>
    </row>
    <row r="4933" spans="3:11" ht="15" customHeight="1" x14ac:dyDescent="0.25">
      <c r="C4933" s="175"/>
      <c r="E4933" s="175"/>
      <c r="H4933" s="175"/>
      <c r="I4933" s="175"/>
      <c r="J4933" s="202"/>
      <c r="K4933" s="198"/>
    </row>
    <row r="4934" spans="3:11" ht="15" customHeight="1" x14ac:dyDescent="0.25">
      <c r="C4934" s="175"/>
      <c r="E4934" s="175"/>
      <c r="H4934" s="175"/>
      <c r="I4934" s="175"/>
      <c r="J4934" s="202"/>
      <c r="K4934" s="198"/>
    </row>
    <row r="4935" spans="3:11" ht="15" customHeight="1" x14ac:dyDescent="0.25">
      <c r="C4935" s="175"/>
      <c r="E4935" s="175"/>
      <c r="H4935" s="175"/>
      <c r="I4935" s="175"/>
      <c r="J4935" s="202"/>
      <c r="K4935" s="198"/>
    </row>
    <row r="4936" spans="3:11" ht="15" customHeight="1" x14ac:dyDescent="0.25">
      <c r="C4936" s="175"/>
      <c r="E4936" s="175"/>
      <c r="H4936" s="175"/>
      <c r="I4936" s="175"/>
      <c r="J4936" s="202"/>
      <c r="K4936" s="198"/>
    </row>
    <row r="4937" spans="3:11" ht="15" customHeight="1" x14ac:dyDescent="0.25">
      <c r="C4937" s="175"/>
      <c r="E4937" s="175"/>
      <c r="H4937" s="175"/>
      <c r="I4937" s="175"/>
      <c r="J4937" s="202"/>
      <c r="K4937" s="198"/>
    </row>
    <row r="4938" spans="3:11" ht="15" customHeight="1" x14ac:dyDescent="0.25">
      <c r="C4938" s="175"/>
      <c r="E4938" s="175"/>
      <c r="H4938" s="175"/>
      <c r="I4938" s="175"/>
      <c r="J4938" s="202"/>
      <c r="K4938" s="198"/>
    </row>
    <row r="4939" spans="3:11" ht="15" customHeight="1" x14ac:dyDescent="0.25">
      <c r="C4939" s="175"/>
      <c r="E4939" s="175"/>
      <c r="H4939" s="175"/>
      <c r="I4939" s="175"/>
      <c r="J4939" s="202"/>
      <c r="K4939" s="198"/>
    </row>
    <row r="4940" spans="3:11" ht="15" customHeight="1" x14ac:dyDescent="0.25">
      <c r="C4940" s="175"/>
      <c r="E4940" s="175"/>
      <c r="H4940" s="175"/>
      <c r="I4940" s="175"/>
      <c r="J4940" s="202"/>
      <c r="K4940" s="198"/>
    </row>
    <row r="4941" spans="3:11" ht="15" customHeight="1" x14ac:dyDescent="0.25">
      <c r="C4941" s="175"/>
      <c r="E4941" s="175"/>
      <c r="H4941" s="175"/>
      <c r="I4941" s="175"/>
      <c r="J4941" s="202"/>
      <c r="K4941" s="198"/>
    </row>
    <row r="4942" spans="3:11" ht="15" customHeight="1" x14ac:dyDescent="0.25">
      <c r="C4942" s="175"/>
      <c r="E4942" s="175"/>
      <c r="H4942" s="175"/>
      <c r="I4942" s="175"/>
      <c r="J4942" s="202"/>
      <c r="K4942" s="198"/>
    </row>
    <row r="4943" spans="3:11" ht="15" customHeight="1" x14ac:dyDescent="0.25">
      <c r="C4943" s="175"/>
      <c r="E4943" s="175"/>
      <c r="H4943" s="175"/>
      <c r="I4943" s="175"/>
      <c r="J4943" s="202"/>
      <c r="K4943" s="198"/>
    </row>
    <row r="4944" spans="3:11" ht="15" customHeight="1" x14ac:dyDescent="0.25">
      <c r="C4944" s="175"/>
      <c r="E4944" s="175"/>
      <c r="H4944" s="175"/>
      <c r="I4944" s="175"/>
      <c r="J4944" s="202"/>
      <c r="K4944" s="198"/>
    </row>
    <row r="4945" spans="3:11" ht="15" customHeight="1" x14ac:dyDescent="0.25">
      <c r="C4945" s="175"/>
      <c r="E4945" s="175"/>
      <c r="H4945" s="175"/>
      <c r="I4945" s="175"/>
      <c r="J4945" s="202"/>
      <c r="K4945" s="198"/>
    </row>
    <row r="4946" spans="3:11" ht="15" customHeight="1" x14ac:dyDescent="0.25">
      <c r="C4946" s="175"/>
      <c r="E4946" s="175"/>
      <c r="H4946" s="175"/>
      <c r="I4946" s="175"/>
      <c r="J4946" s="202"/>
      <c r="K4946" s="198"/>
    </row>
    <row r="4947" spans="3:11" ht="15" customHeight="1" x14ac:dyDescent="0.25">
      <c r="C4947" s="175"/>
      <c r="E4947" s="175"/>
      <c r="H4947" s="175"/>
      <c r="I4947" s="175"/>
      <c r="J4947" s="202"/>
      <c r="K4947" s="198"/>
    </row>
    <row r="4948" spans="3:11" ht="15" customHeight="1" x14ac:dyDescent="0.25">
      <c r="C4948" s="175"/>
      <c r="E4948" s="175"/>
      <c r="H4948" s="175"/>
      <c r="I4948" s="175"/>
      <c r="J4948" s="202"/>
      <c r="K4948" s="198"/>
    </row>
    <row r="4949" spans="3:11" ht="15" customHeight="1" x14ac:dyDescent="0.25">
      <c r="C4949" s="175"/>
      <c r="E4949" s="175"/>
      <c r="H4949" s="175"/>
      <c r="I4949" s="175"/>
      <c r="J4949" s="202"/>
      <c r="K4949" s="198"/>
    </row>
    <row r="4950" spans="3:11" ht="15" customHeight="1" x14ac:dyDescent="0.25">
      <c r="C4950" s="175"/>
      <c r="E4950" s="175"/>
      <c r="H4950" s="175"/>
      <c r="I4950" s="175"/>
      <c r="J4950" s="202"/>
      <c r="K4950" s="198"/>
    </row>
    <row r="4951" spans="3:11" ht="15" customHeight="1" x14ac:dyDescent="0.25">
      <c r="C4951" s="175"/>
      <c r="E4951" s="175"/>
      <c r="H4951" s="175"/>
      <c r="I4951" s="175"/>
      <c r="J4951" s="202"/>
      <c r="K4951" s="198"/>
    </row>
    <row r="4952" spans="3:11" ht="15" customHeight="1" x14ac:dyDescent="0.25">
      <c r="C4952" s="175"/>
      <c r="E4952" s="175"/>
      <c r="H4952" s="175"/>
      <c r="I4952" s="175"/>
      <c r="J4952" s="202"/>
      <c r="K4952" s="198"/>
    </row>
    <row r="4953" spans="3:11" ht="15" customHeight="1" x14ac:dyDescent="0.25">
      <c r="C4953" s="175"/>
      <c r="E4953" s="175"/>
      <c r="H4953" s="175"/>
      <c r="I4953" s="175"/>
      <c r="J4953" s="202"/>
      <c r="K4953" s="198"/>
    </row>
    <row r="4954" spans="3:11" ht="15" customHeight="1" x14ac:dyDescent="0.25">
      <c r="C4954" s="175"/>
      <c r="E4954" s="175"/>
      <c r="H4954" s="175"/>
      <c r="I4954" s="175"/>
      <c r="J4954" s="202"/>
      <c r="K4954" s="198"/>
    </row>
    <row r="4955" spans="3:11" ht="15" customHeight="1" x14ac:dyDescent="0.25">
      <c r="C4955" s="175"/>
      <c r="E4955" s="175"/>
      <c r="H4955" s="175"/>
      <c r="I4955" s="175"/>
      <c r="J4955" s="202"/>
      <c r="K4955" s="198"/>
    </row>
    <row r="4956" spans="3:11" ht="15" customHeight="1" x14ac:dyDescent="0.25">
      <c r="C4956" s="175"/>
      <c r="E4956" s="175"/>
      <c r="H4956" s="175"/>
      <c r="I4956" s="175"/>
      <c r="J4956" s="202"/>
      <c r="K4956" s="198"/>
    </row>
    <row r="4957" spans="3:11" ht="15" customHeight="1" x14ac:dyDescent="0.25">
      <c r="C4957" s="175"/>
      <c r="E4957" s="175"/>
      <c r="H4957" s="175"/>
      <c r="I4957" s="175"/>
      <c r="J4957" s="202"/>
      <c r="K4957" s="198"/>
    </row>
    <row r="4958" spans="3:11" ht="15" customHeight="1" x14ac:dyDescent="0.25">
      <c r="C4958" s="175"/>
      <c r="E4958" s="175"/>
      <c r="H4958" s="175"/>
      <c r="I4958" s="175"/>
      <c r="J4958" s="202"/>
      <c r="K4958" s="198"/>
    </row>
    <row r="4959" spans="3:11" ht="15" customHeight="1" x14ac:dyDescent="0.25">
      <c r="C4959" s="175"/>
      <c r="E4959" s="175"/>
      <c r="H4959" s="175"/>
      <c r="I4959" s="175"/>
      <c r="J4959" s="202"/>
      <c r="K4959" s="198"/>
    </row>
    <row r="4960" spans="3:11" ht="15" customHeight="1" x14ac:dyDescent="0.25">
      <c r="C4960" s="175"/>
      <c r="E4960" s="175"/>
      <c r="H4960" s="175"/>
      <c r="I4960" s="175"/>
      <c r="J4960" s="202"/>
      <c r="K4960" s="198"/>
    </row>
    <row r="4961" spans="3:11" ht="15" customHeight="1" x14ac:dyDescent="0.25">
      <c r="C4961" s="175"/>
      <c r="E4961" s="175"/>
      <c r="H4961" s="175"/>
      <c r="I4961" s="175"/>
      <c r="J4961" s="202"/>
      <c r="K4961" s="198"/>
    </row>
    <row r="4962" spans="3:11" ht="15" customHeight="1" x14ac:dyDescent="0.25">
      <c r="C4962" s="175"/>
      <c r="E4962" s="175"/>
      <c r="H4962" s="175"/>
      <c r="I4962" s="175"/>
      <c r="J4962" s="202"/>
      <c r="K4962" s="198"/>
    </row>
    <row r="4963" spans="3:11" ht="15" customHeight="1" x14ac:dyDescent="0.25">
      <c r="C4963" s="175"/>
      <c r="E4963" s="175"/>
      <c r="H4963" s="175"/>
      <c r="I4963" s="175"/>
      <c r="J4963" s="202"/>
      <c r="K4963" s="198"/>
    </row>
    <row r="4964" spans="3:11" ht="15" customHeight="1" x14ac:dyDescent="0.25">
      <c r="C4964" s="175"/>
      <c r="E4964" s="175"/>
      <c r="H4964" s="175"/>
      <c r="I4964" s="175"/>
      <c r="J4964" s="202"/>
      <c r="K4964" s="198"/>
    </row>
    <row r="4965" spans="3:11" ht="15" customHeight="1" x14ac:dyDescent="0.25">
      <c r="C4965" s="175"/>
      <c r="E4965" s="175"/>
      <c r="H4965" s="175"/>
      <c r="I4965" s="175"/>
      <c r="J4965" s="202"/>
      <c r="K4965" s="198"/>
    </row>
    <row r="4966" spans="3:11" ht="15" customHeight="1" x14ac:dyDescent="0.25">
      <c r="C4966" s="175"/>
      <c r="E4966" s="175"/>
      <c r="H4966" s="175"/>
      <c r="I4966" s="175"/>
      <c r="J4966" s="202"/>
      <c r="K4966" s="198"/>
    </row>
    <row r="4967" spans="3:11" ht="15" customHeight="1" x14ac:dyDescent="0.25">
      <c r="C4967" s="175"/>
      <c r="E4967" s="175"/>
      <c r="H4967" s="175"/>
      <c r="I4967" s="175"/>
      <c r="J4967" s="202"/>
      <c r="K4967" s="198"/>
    </row>
    <row r="4968" spans="3:11" ht="15" customHeight="1" x14ac:dyDescent="0.25">
      <c r="C4968" s="175"/>
      <c r="E4968" s="175"/>
      <c r="H4968" s="175"/>
      <c r="I4968" s="175"/>
      <c r="J4968" s="202"/>
      <c r="K4968" s="198"/>
    </row>
    <row r="4969" spans="3:11" ht="15" customHeight="1" x14ac:dyDescent="0.25">
      <c r="C4969" s="175"/>
      <c r="E4969" s="175"/>
      <c r="H4969" s="175"/>
      <c r="I4969" s="175"/>
      <c r="J4969" s="202"/>
      <c r="K4969" s="198"/>
    </row>
    <row r="4970" spans="3:11" ht="15" customHeight="1" x14ac:dyDescent="0.25">
      <c r="C4970" s="175"/>
      <c r="E4970" s="175"/>
      <c r="H4970" s="175"/>
      <c r="I4970" s="175"/>
      <c r="J4970" s="202"/>
      <c r="K4970" s="198"/>
    </row>
    <row r="4971" spans="3:11" ht="15" customHeight="1" x14ac:dyDescent="0.25">
      <c r="C4971" s="175"/>
      <c r="E4971" s="175"/>
      <c r="H4971" s="175"/>
      <c r="I4971" s="175"/>
      <c r="J4971" s="202"/>
      <c r="K4971" s="198"/>
    </row>
    <row r="4972" spans="3:11" ht="15" customHeight="1" x14ac:dyDescent="0.25">
      <c r="C4972" s="175"/>
      <c r="E4972" s="175"/>
      <c r="H4972" s="175"/>
      <c r="I4972" s="175"/>
      <c r="J4972" s="202"/>
      <c r="K4972" s="198"/>
    </row>
    <row r="4973" spans="3:11" ht="15" customHeight="1" x14ac:dyDescent="0.25">
      <c r="C4973" s="175"/>
      <c r="E4973" s="175"/>
      <c r="H4973" s="175"/>
      <c r="I4973" s="175"/>
      <c r="J4973" s="202"/>
      <c r="K4973" s="198"/>
    </row>
    <row r="4974" spans="3:11" ht="15" customHeight="1" x14ac:dyDescent="0.25">
      <c r="C4974" s="175"/>
      <c r="E4974" s="175"/>
      <c r="H4974" s="175"/>
      <c r="I4974" s="175"/>
      <c r="J4974" s="202"/>
      <c r="K4974" s="198"/>
    </row>
    <row r="4975" spans="3:11" ht="15" customHeight="1" x14ac:dyDescent="0.25">
      <c r="C4975" s="175"/>
      <c r="E4975" s="175"/>
      <c r="H4975" s="175"/>
      <c r="I4975" s="175"/>
      <c r="J4975" s="202"/>
      <c r="K4975" s="198"/>
    </row>
    <row r="4976" spans="3:11" ht="15" customHeight="1" x14ac:dyDescent="0.25">
      <c r="C4976" s="175"/>
      <c r="E4976" s="175"/>
      <c r="H4976" s="175"/>
      <c r="I4976" s="175"/>
      <c r="J4976" s="202"/>
      <c r="K4976" s="198"/>
    </row>
    <row r="4977" spans="3:11" ht="15" customHeight="1" x14ac:dyDescent="0.25">
      <c r="C4977" s="175"/>
      <c r="E4977" s="175"/>
      <c r="H4977" s="175"/>
      <c r="I4977" s="175"/>
      <c r="J4977" s="202"/>
      <c r="K4977" s="198"/>
    </row>
    <row r="4978" spans="3:11" ht="15" customHeight="1" x14ac:dyDescent="0.25">
      <c r="C4978" s="175"/>
      <c r="E4978" s="175"/>
      <c r="H4978" s="175"/>
      <c r="I4978" s="175"/>
      <c r="J4978" s="202"/>
      <c r="K4978" s="198"/>
    </row>
    <row r="4979" spans="3:11" ht="15" customHeight="1" x14ac:dyDescent="0.25">
      <c r="C4979" s="175"/>
      <c r="E4979" s="175"/>
      <c r="H4979" s="175"/>
      <c r="I4979" s="175"/>
      <c r="J4979" s="202"/>
      <c r="K4979" s="198"/>
    </row>
    <row r="4980" spans="3:11" ht="15" customHeight="1" x14ac:dyDescent="0.25">
      <c r="C4980" s="175"/>
      <c r="E4980" s="175"/>
      <c r="H4980" s="175"/>
      <c r="I4980" s="175"/>
      <c r="J4980" s="202"/>
      <c r="K4980" s="198"/>
    </row>
    <row r="4981" spans="3:11" ht="15" customHeight="1" x14ac:dyDescent="0.25">
      <c r="C4981" s="175"/>
      <c r="E4981" s="175"/>
      <c r="H4981" s="175"/>
      <c r="I4981" s="175"/>
      <c r="J4981" s="202"/>
      <c r="K4981" s="198"/>
    </row>
    <row r="4982" spans="3:11" ht="15" customHeight="1" x14ac:dyDescent="0.25">
      <c r="C4982" s="175"/>
      <c r="E4982" s="175"/>
      <c r="H4982" s="175"/>
      <c r="I4982" s="175"/>
      <c r="J4982" s="202"/>
      <c r="K4982" s="198"/>
    </row>
    <row r="4983" spans="3:11" ht="15" customHeight="1" x14ac:dyDescent="0.25">
      <c r="C4983" s="175"/>
      <c r="E4983" s="175"/>
      <c r="H4983" s="175"/>
      <c r="I4983" s="175"/>
      <c r="J4983" s="202"/>
      <c r="K4983" s="198"/>
    </row>
    <row r="4984" spans="3:11" ht="15" customHeight="1" x14ac:dyDescent="0.25">
      <c r="C4984" s="175"/>
      <c r="E4984" s="175"/>
      <c r="H4984" s="175"/>
      <c r="I4984" s="175"/>
      <c r="J4984" s="202"/>
      <c r="K4984" s="198"/>
    </row>
    <row r="4985" spans="3:11" ht="15" customHeight="1" x14ac:dyDescent="0.25">
      <c r="C4985" s="175"/>
      <c r="E4985" s="175"/>
      <c r="H4985" s="175"/>
      <c r="I4985" s="175"/>
      <c r="J4985" s="202"/>
      <c r="K4985" s="198"/>
    </row>
    <row r="4986" spans="3:11" ht="15" customHeight="1" x14ac:dyDescent="0.25">
      <c r="C4986" s="175"/>
      <c r="E4986" s="175"/>
      <c r="H4986" s="175"/>
      <c r="I4986" s="175"/>
      <c r="J4986" s="202"/>
      <c r="K4986" s="198"/>
    </row>
    <row r="4987" spans="3:11" ht="15" customHeight="1" x14ac:dyDescent="0.25">
      <c r="C4987" s="175"/>
      <c r="E4987" s="175"/>
      <c r="H4987" s="175"/>
      <c r="I4987" s="175"/>
      <c r="J4987" s="202"/>
      <c r="K4987" s="198"/>
    </row>
    <row r="4988" spans="3:11" ht="15" customHeight="1" x14ac:dyDescent="0.25">
      <c r="C4988" s="175"/>
      <c r="E4988" s="175"/>
      <c r="H4988" s="175"/>
      <c r="I4988" s="175"/>
      <c r="J4988" s="202"/>
      <c r="K4988" s="198"/>
    </row>
    <row r="4989" spans="3:11" ht="15" customHeight="1" x14ac:dyDescent="0.25">
      <c r="C4989" s="175"/>
      <c r="E4989" s="175"/>
      <c r="H4989" s="175"/>
      <c r="I4989" s="175"/>
      <c r="J4989" s="202"/>
      <c r="K4989" s="198"/>
    </row>
    <row r="4990" spans="3:11" ht="15" customHeight="1" x14ac:dyDescent="0.25">
      <c r="C4990" s="175"/>
      <c r="E4990" s="175"/>
      <c r="H4990" s="175"/>
      <c r="I4990" s="175"/>
      <c r="J4990" s="202"/>
      <c r="K4990" s="198"/>
    </row>
    <row r="4991" spans="3:11" ht="15" customHeight="1" x14ac:dyDescent="0.25">
      <c r="C4991" s="175"/>
      <c r="E4991" s="175"/>
      <c r="H4991" s="175"/>
      <c r="I4991" s="175"/>
      <c r="J4991" s="202"/>
      <c r="K4991" s="198"/>
    </row>
    <row r="4992" spans="3:11" ht="15" customHeight="1" x14ac:dyDescent="0.25">
      <c r="C4992" s="175"/>
      <c r="E4992" s="175"/>
      <c r="H4992" s="175"/>
      <c r="I4992" s="175"/>
      <c r="J4992" s="202"/>
      <c r="K4992" s="198"/>
    </row>
    <row r="4993" spans="3:11" ht="15" customHeight="1" x14ac:dyDescent="0.25">
      <c r="C4993" s="175"/>
      <c r="E4993" s="175"/>
      <c r="H4993" s="175"/>
      <c r="I4993" s="175"/>
      <c r="J4993" s="202"/>
      <c r="K4993" s="198"/>
    </row>
    <row r="4994" spans="3:11" ht="15" customHeight="1" x14ac:dyDescent="0.25">
      <c r="C4994" s="175"/>
      <c r="E4994" s="175"/>
      <c r="H4994" s="175"/>
      <c r="I4994" s="175"/>
      <c r="J4994" s="202"/>
      <c r="K4994" s="198"/>
    </row>
    <row r="4995" spans="3:11" ht="15" customHeight="1" x14ac:dyDescent="0.25">
      <c r="C4995" s="175"/>
      <c r="E4995" s="175"/>
      <c r="H4995" s="175"/>
      <c r="I4995" s="175"/>
      <c r="J4995" s="202"/>
      <c r="K4995" s="198"/>
    </row>
    <row r="4996" spans="3:11" ht="15" customHeight="1" x14ac:dyDescent="0.25">
      <c r="C4996" s="175"/>
      <c r="E4996" s="175"/>
      <c r="H4996" s="175"/>
      <c r="I4996" s="175"/>
      <c r="J4996" s="202"/>
      <c r="K4996" s="198"/>
    </row>
    <row r="4997" spans="3:11" ht="15" customHeight="1" x14ac:dyDescent="0.25">
      <c r="C4997" s="175"/>
      <c r="E4997" s="175"/>
      <c r="H4997" s="175"/>
      <c r="I4997" s="175"/>
      <c r="J4997" s="202"/>
      <c r="K4997" s="198"/>
    </row>
    <row r="4998" spans="3:11" ht="15" customHeight="1" x14ac:dyDescent="0.25">
      <c r="C4998" s="175"/>
      <c r="E4998" s="175"/>
      <c r="H4998" s="175"/>
      <c r="I4998" s="175"/>
      <c r="J4998" s="202"/>
      <c r="K4998" s="198"/>
    </row>
    <row r="4999" spans="3:11" ht="15" customHeight="1" x14ac:dyDescent="0.25">
      <c r="C4999" s="175"/>
      <c r="E4999" s="175"/>
      <c r="H4999" s="175"/>
      <c r="I4999" s="175"/>
      <c r="J4999" s="202"/>
      <c r="K4999" s="198"/>
    </row>
    <row r="5000" spans="3:11" ht="15" customHeight="1" x14ac:dyDescent="0.25">
      <c r="C5000" s="175"/>
      <c r="E5000" s="175"/>
      <c r="H5000" s="175"/>
      <c r="I5000" s="175"/>
      <c r="J5000" s="202"/>
      <c r="K5000" s="198"/>
    </row>
    <row r="5001" spans="3:11" ht="15" customHeight="1" x14ac:dyDescent="0.25">
      <c r="C5001" s="175"/>
      <c r="E5001" s="175"/>
      <c r="H5001" s="175"/>
      <c r="I5001" s="175"/>
      <c r="J5001" s="202"/>
      <c r="K5001" s="198"/>
    </row>
    <row r="5002" spans="3:11" ht="15" customHeight="1" x14ac:dyDescent="0.25">
      <c r="C5002" s="175"/>
      <c r="E5002" s="175"/>
      <c r="H5002" s="175"/>
      <c r="I5002" s="175"/>
      <c r="J5002" s="202"/>
      <c r="K5002" s="198"/>
    </row>
    <row r="5003" spans="3:11" ht="15" customHeight="1" x14ac:dyDescent="0.25">
      <c r="C5003" s="175"/>
      <c r="E5003" s="175"/>
      <c r="H5003" s="175"/>
      <c r="I5003" s="175"/>
      <c r="J5003" s="202"/>
      <c r="K5003" s="198"/>
    </row>
    <row r="5004" spans="3:11" ht="15" customHeight="1" x14ac:dyDescent="0.25">
      <c r="C5004" s="175"/>
      <c r="E5004" s="175"/>
      <c r="H5004" s="175"/>
      <c r="I5004" s="175"/>
      <c r="J5004" s="202"/>
      <c r="K5004" s="198"/>
    </row>
    <row r="5005" spans="3:11" ht="15" customHeight="1" x14ac:dyDescent="0.25">
      <c r="C5005" s="175"/>
      <c r="E5005" s="175"/>
      <c r="H5005" s="175"/>
      <c r="I5005" s="175"/>
      <c r="J5005" s="202"/>
      <c r="K5005" s="198"/>
    </row>
    <row r="5006" spans="3:11" ht="15" customHeight="1" x14ac:dyDescent="0.25">
      <c r="C5006" s="175"/>
      <c r="E5006" s="175"/>
      <c r="H5006" s="175"/>
      <c r="I5006" s="175"/>
      <c r="J5006" s="202"/>
      <c r="K5006" s="198"/>
    </row>
    <row r="5007" spans="3:11" ht="15" customHeight="1" x14ac:dyDescent="0.25">
      <c r="C5007" s="175"/>
      <c r="E5007" s="175"/>
      <c r="H5007" s="175"/>
      <c r="I5007" s="175"/>
      <c r="J5007" s="202"/>
      <c r="K5007" s="198"/>
    </row>
    <row r="5008" spans="3:11" ht="15" customHeight="1" x14ac:dyDescent="0.25">
      <c r="C5008" s="175"/>
      <c r="E5008" s="175"/>
      <c r="H5008" s="175"/>
      <c r="I5008" s="175"/>
      <c r="J5008" s="202"/>
      <c r="K5008" s="198"/>
    </row>
    <row r="5009" spans="3:11" ht="15" customHeight="1" x14ac:dyDescent="0.25">
      <c r="C5009" s="175"/>
      <c r="E5009" s="175"/>
      <c r="H5009" s="175"/>
      <c r="I5009" s="175"/>
      <c r="J5009" s="202"/>
      <c r="K5009" s="198"/>
    </row>
    <row r="5010" spans="3:11" ht="15" customHeight="1" x14ac:dyDescent="0.25">
      <c r="C5010" s="175"/>
      <c r="E5010" s="175"/>
      <c r="H5010" s="175"/>
      <c r="I5010" s="175"/>
      <c r="J5010" s="202"/>
      <c r="K5010" s="198"/>
    </row>
    <row r="5011" spans="3:11" ht="15" customHeight="1" x14ac:dyDescent="0.25">
      <c r="C5011" s="175"/>
      <c r="E5011" s="175"/>
      <c r="H5011" s="175"/>
      <c r="I5011" s="175"/>
      <c r="J5011" s="202"/>
      <c r="K5011" s="198"/>
    </row>
    <row r="5012" spans="3:11" ht="15" customHeight="1" x14ac:dyDescent="0.25">
      <c r="C5012" s="175"/>
      <c r="E5012" s="175"/>
      <c r="H5012" s="175"/>
      <c r="I5012" s="175"/>
      <c r="J5012" s="202"/>
      <c r="K5012" s="198"/>
    </row>
    <row r="5013" spans="3:11" ht="15" customHeight="1" x14ac:dyDescent="0.25">
      <c r="C5013" s="175"/>
      <c r="E5013" s="175"/>
      <c r="H5013" s="175"/>
      <c r="I5013" s="175"/>
      <c r="J5013" s="202"/>
      <c r="K5013" s="198"/>
    </row>
    <row r="5014" spans="3:11" ht="15" customHeight="1" x14ac:dyDescent="0.25">
      <c r="C5014" s="175"/>
      <c r="E5014" s="175"/>
      <c r="H5014" s="175"/>
      <c r="I5014" s="175"/>
      <c r="J5014" s="202"/>
      <c r="K5014" s="198"/>
    </row>
    <row r="5015" spans="3:11" ht="15" customHeight="1" x14ac:dyDescent="0.25">
      <c r="C5015" s="175"/>
      <c r="E5015" s="175"/>
      <c r="H5015" s="175"/>
      <c r="I5015" s="175"/>
      <c r="J5015" s="202"/>
      <c r="K5015" s="198"/>
    </row>
    <row r="5016" spans="3:11" ht="15" customHeight="1" x14ac:dyDescent="0.25">
      <c r="C5016" s="175"/>
      <c r="E5016" s="175"/>
      <c r="H5016" s="175"/>
      <c r="I5016" s="175"/>
      <c r="J5016" s="202"/>
      <c r="K5016" s="198"/>
    </row>
    <row r="5017" spans="3:11" ht="15" customHeight="1" x14ac:dyDescent="0.25">
      <c r="C5017" s="175"/>
      <c r="E5017" s="175"/>
      <c r="H5017" s="175"/>
      <c r="I5017" s="175"/>
      <c r="J5017" s="202"/>
      <c r="K5017" s="198"/>
    </row>
    <row r="5018" spans="3:11" ht="15" customHeight="1" x14ac:dyDescent="0.25">
      <c r="C5018" s="175"/>
      <c r="E5018" s="175"/>
      <c r="H5018" s="175"/>
      <c r="I5018" s="175"/>
      <c r="J5018" s="202"/>
      <c r="K5018" s="198"/>
    </row>
    <row r="5019" spans="3:11" ht="15" customHeight="1" x14ac:dyDescent="0.25">
      <c r="C5019" s="175"/>
      <c r="E5019" s="175"/>
      <c r="H5019" s="175"/>
      <c r="I5019" s="175"/>
      <c r="J5019" s="202"/>
      <c r="K5019" s="198"/>
    </row>
    <row r="5020" spans="3:11" ht="15" customHeight="1" x14ac:dyDescent="0.25">
      <c r="C5020" s="175"/>
      <c r="E5020" s="175"/>
      <c r="H5020" s="175"/>
      <c r="I5020" s="175"/>
      <c r="J5020" s="202"/>
      <c r="K5020" s="198"/>
    </row>
    <row r="5021" spans="3:11" ht="15" customHeight="1" x14ac:dyDescent="0.25">
      <c r="C5021" s="175"/>
      <c r="E5021" s="175"/>
      <c r="H5021" s="175"/>
      <c r="I5021" s="175"/>
      <c r="J5021" s="202"/>
      <c r="K5021" s="198"/>
    </row>
    <row r="5022" spans="3:11" ht="15" customHeight="1" x14ac:dyDescent="0.25">
      <c r="C5022" s="175"/>
      <c r="E5022" s="175"/>
      <c r="H5022" s="175"/>
      <c r="I5022" s="175"/>
      <c r="J5022" s="202"/>
      <c r="K5022" s="198"/>
    </row>
    <row r="5023" spans="3:11" ht="15" customHeight="1" x14ac:dyDescent="0.25">
      <c r="C5023" s="175"/>
      <c r="E5023" s="175"/>
      <c r="H5023" s="175"/>
      <c r="I5023" s="175"/>
      <c r="J5023" s="202"/>
      <c r="K5023" s="198"/>
    </row>
    <row r="5024" spans="3:11" ht="15" customHeight="1" x14ac:dyDescent="0.25">
      <c r="C5024" s="175"/>
      <c r="E5024" s="175"/>
      <c r="H5024" s="175"/>
      <c r="I5024" s="175"/>
      <c r="J5024" s="202"/>
      <c r="K5024" s="198"/>
    </row>
    <row r="5025" spans="3:11" ht="15" customHeight="1" x14ac:dyDescent="0.25">
      <c r="C5025" s="175"/>
      <c r="E5025" s="175"/>
      <c r="H5025" s="175"/>
      <c r="I5025" s="175"/>
      <c r="J5025" s="202"/>
      <c r="K5025" s="198"/>
    </row>
    <row r="5026" spans="3:11" ht="15" customHeight="1" x14ac:dyDescent="0.25">
      <c r="C5026" s="175"/>
      <c r="E5026" s="175"/>
      <c r="H5026" s="175"/>
      <c r="I5026" s="175"/>
      <c r="J5026" s="202"/>
      <c r="K5026" s="198"/>
    </row>
    <row r="5027" spans="3:11" ht="15" customHeight="1" x14ac:dyDescent="0.25">
      <c r="C5027" s="175"/>
      <c r="E5027" s="175"/>
      <c r="H5027" s="175"/>
      <c r="I5027" s="175"/>
      <c r="J5027" s="202"/>
      <c r="K5027" s="198"/>
    </row>
    <row r="5028" spans="3:11" ht="15" customHeight="1" x14ac:dyDescent="0.25">
      <c r="C5028" s="175"/>
      <c r="E5028" s="175"/>
      <c r="H5028" s="175"/>
      <c r="I5028" s="175"/>
      <c r="J5028" s="202"/>
      <c r="K5028" s="198"/>
    </row>
    <row r="5029" spans="3:11" ht="15" customHeight="1" x14ac:dyDescent="0.25">
      <c r="C5029" s="175"/>
      <c r="E5029" s="175"/>
      <c r="H5029" s="175"/>
      <c r="I5029" s="175"/>
      <c r="J5029" s="202"/>
      <c r="K5029" s="198"/>
    </row>
    <row r="5030" spans="3:11" ht="15" customHeight="1" x14ac:dyDescent="0.25">
      <c r="C5030" s="175"/>
      <c r="E5030" s="175"/>
      <c r="H5030" s="175"/>
      <c r="I5030" s="175"/>
      <c r="J5030" s="202"/>
      <c r="K5030" s="198"/>
    </row>
    <row r="5031" spans="3:11" ht="15" customHeight="1" x14ac:dyDescent="0.25">
      <c r="C5031" s="175"/>
      <c r="E5031" s="175"/>
      <c r="H5031" s="175"/>
      <c r="I5031" s="175"/>
      <c r="J5031" s="202"/>
      <c r="K5031" s="198"/>
    </row>
    <row r="5032" spans="3:11" ht="15" customHeight="1" x14ac:dyDescent="0.25">
      <c r="C5032" s="175"/>
      <c r="E5032" s="175"/>
      <c r="H5032" s="175"/>
      <c r="I5032" s="175"/>
      <c r="J5032" s="202"/>
      <c r="K5032" s="198"/>
    </row>
    <row r="5033" spans="3:11" ht="15" customHeight="1" x14ac:dyDescent="0.25">
      <c r="C5033" s="175"/>
      <c r="E5033" s="175"/>
      <c r="H5033" s="175"/>
      <c r="I5033" s="175"/>
      <c r="J5033" s="202"/>
      <c r="K5033" s="198"/>
    </row>
    <row r="5034" spans="3:11" ht="15" customHeight="1" x14ac:dyDescent="0.25">
      <c r="C5034" s="175"/>
      <c r="E5034" s="175"/>
      <c r="H5034" s="175"/>
      <c r="I5034" s="175"/>
      <c r="J5034" s="202"/>
      <c r="K5034" s="198"/>
    </row>
    <row r="5035" spans="3:11" ht="15" customHeight="1" x14ac:dyDescent="0.25">
      <c r="C5035" s="175"/>
      <c r="E5035" s="175"/>
      <c r="H5035" s="175"/>
      <c r="I5035" s="175"/>
      <c r="J5035" s="202"/>
      <c r="K5035" s="198"/>
    </row>
    <row r="5036" spans="3:11" ht="15" customHeight="1" x14ac:dyDescent="0.25">
      <c r="C5036" s="175"/>
      <c r="E5036" s="175"/>
      <c r="H5036" s="175"/>
      <c r="I5036" s="175"/>
      <c r="J5036" s="202"/>
      <c r="K5036" s="198"/>
    </row>
    <row r="5037" spans="3:11" ht="15" customHeight="1" x14ac:dyDescent="0.25">
      <c r="C5037" s="175"/>
      <c r="E5037" s="175"/>
      <c r="H5037" s="175"/>
      <c r="I5037" s="175"/>
      <c r="J5037" s="202"/>
      <c r="K5037" s="198"/>
    </row>
    <row r="5038" spans="3:11" ht="15" customHeight="1" x14ac:dyDescent="0.25">
      <c r="C5038" s="175"/>
      <c r="E5038" s="175"/>
      <c r="H5038" s="175"/>
      <c r="I5038" s="175"/>
      <c r="J5038" s="202"/>
      <c r="K5038" s="198"/>
    </row>
    <row r="5039" spans="3:11" ht="15" customHeight="1" x14ac:dyDescent="0.25">
      <c r="C5039" s="175"/>
      <c r="E5039" s="175"/>
      <c r="H5039" s="175"/>
      <c r="I5039" s="175"/>
      <c r="J5039" s="202"/>
      <c r="K5039" s="198"/>
    </row>
    <row r="5040" spans="3:11" ht="15" customHeight="1" x14ac:dyDescent="0.25">
      <c r="C5040" s="175"/>
      <c r="E5040" s="175"/>
      <c r="H5040" s="175"/>
      <c r="I5040" s="175"/>
      <c r="J5040" s="202"/>
      <c r="K5040" s="198"/>
    </row>
    <row r="5041" spans="3:11" ht="15" customHeight="1" x14ac:dyDescent="0.25">
      <c r="C5041" s="175"/>
      <c r="E5041" s="175"/>
      <c r="H5041" s="175"/>
      <c r="I5041" s="175"/>
      <c r="J5041" s="202"/>
      <c r="K5041" s="198"/>
    </row>
    <row r="5042" spans="3:11" ht="15" customHeight="1" x14ac:dyDescent="0.25">
      <c r="C5042" s="175"/>
      <c r="E5042" s="175"/>
      <c r="H5042" s="175"/>
      <c r="I5042" s="175"/>
      <c r="J5042" s="202"/>
      <c r="K5042" s="198"/>
    </row>
    <row r="5043" spans="3:11" ht="15" customHeight="1" x14ac:dyDescent="0.25">
      <c r="C5043" s="175"/>
      <c r="E5043" s="175"/>
      <c r="H5043" s="175"/>
      <c r="I5043" s="175"/>
      <c r="J5043" s="202"/>
      <c r="K5043" s="198"/>
    </row>
    <row r="5044" spans="3:11" ht="15" customHeight="1" x14ac:dyDescent="0.25">
      <c r="C5044" s="175"/>
      <c r="E5044" s="175"/>
      <c r="H5044" s="175"/>
      <c r="I5044" s="175"/>
      <c r="J5044" s="202"/>
      <c r="K5044" s="198"/>
    </row>
    <row r="5045" spans="3:11" ht="15" customHeight="1" x14ac:dyDescent="0.25">
      <c r="C5045" s="175"/>
      <c r="E5045" s="175"/>
      <c r="H5045" s="175"/>
      <c r="I5045" s="175"/>
      <c r="J5045" s="202"/>
      <c r="K5045" s="198"/>
    </row>
    <row r="5046" spans="3:11" ht="15" customHeight="1" x14ac:dyDescent="0.25">
      <c r="C5046" s="175"/>
      <c r="E5046" s="175"/>
      <c r="H5046" s="175"/>
      <c r="I5046" s="175"/>
      <c r="J5046" s="202"/>
      <c r="K5046" s="198"/>
    </row>
    <row r="5047" spans="3:11" ht="15" customHeight="1" x14ac:dyDescent="0.25">
      <c r="C5047" s="175"/>
      <c r="E5047" s="175"/>
      <c r="H5047" s="175"/>
      <c r="I5047" s="175"/>
      <c r="J5047" s="202"/>
      <c r="K5047" s="198"/>
    </row>
    <row r="5048" spans="3:11" ht="15" customHeight="1" x14ac:dyDescent="0.25">
      <c r="C5048" s="175"/>
      <c r="E5048" s="175"/>
      <c r="H5048" s="175"/>
      <c r="I5048" s="175"/>
      <c r="J5048" s="202"/>
      <c r="K5048" s="198"/>
    </row>
    <row r="5049" spans="3:11" ht="15" customHeight="1" x14ac:dyDescent="0.25">
      <c r="C5049" s="175"/>
      <c r="E5049" s="175"/>
      <c r="H5049" s="175"/>
      <c r="I5049" s="175"/>
      <c r="J5049" s="202"/>
      <c r="K5049" s="198"/>
    </row>
    <row r="5050" spans="3:11" ht="15" customHeight="1" x14ac:dyDescent="0.25">
      <c r="C5050" s="175"/>
      <c r="E5050" s="175"/>
      <c r="H5050" s="175"/>
      <c r="I5050" s="175"/>
      <c r="J5050" s="202"/>
      <c r="K5050" s="198"/>
    </row>
    <row r="5051" spans="3:11" ht="15" customHeight="1" x14ac:dyDescent="0.25">
      <c r="C5051" s="175"/>
      <c r="E5051" s="175"/>
      <c r="H5051" s="175"/>
      <c r="I5051" s="175"/>
      <c r="J5051" s="202"/>
      <c r="K5051" s="198"/>
    </row>
    <row r="5052" spans="3:11" ht="15" customHeight="1" x14ac:dyDescent="0.25">
      <c r="C5052" s="175"/>
      <c r="E5052" s="175"/>
      <c r="H5052" s="175"/>
      <c r="I5052" s="175"/>
      <c r="J5052" s="202"/>
      <c r="K5052" s="198"/>
    </row>
    <row r="5053" spans="3:11" ht="15" customHeight="1" x14ac:dyDescent="0.25">
      <c r="C5053" s="175"/>
      <c r="E5053" s="175"/>
      <c r="H5053" s="175"/>
      <c r="I5053" s="175"/>
      <c r="J5053" s="202"/>
      <c r="K5053" s="198"/>
    </row>
    <row r="5054" spans="3:11" ht="15" customHeight="1" x14ac:dyDescent="0.25">
      <c r="C5054" s="175"/>
      <c r="E5054" s="175"/>
      <c r="H5054" s="175"/>
      <c r="I5054" s="175"/>
      <c r="J5054" s="202"/>
      <c r="K5054" s="198"/>
    </row>
    <row r="5055" spans="3:11" ht="15" customHeight="1" x14ac:dyDescent="0.25">
      <c r="C5055" s="175"/>
      <c r="E5055" s="175"/>
      <c r="H5055" s="175"/>
      <c r="I5055" s="175"/>
      <c r="J5055" s="202"/>
      <c r="K5055" s="198"/>
    </row>
    <row r="5056" spans="3:11" ht="15" customHeight="1" x14ac:dyDescent="0.25">
      <c r="C5056" s="175"/>
      <c r="E5056" s="175"/>
      <c r="H5056" s="175"/>
      <c r="I5056" s="175"/>
      <c r="J5056" s="202"/>
      <c r="K5056" s="198"/>
    </row>
    <row r="5057" spans="3:11" ht="15" customHeight="1" x14ac:dyDescent="0.25">
      <c r="C5057" s="175"/>
      <c r="E5057" s="175"/>
      <c r="H5057" s="175"/>
      <c r="I5057" s="175"/>
      <c r="J5057" s="202"/>
      <c r="K5057" s="198"/>
    </row>
    <row r="5058" spans="3:11" ht="15" customHeight="1" x14ac:dyDescent="0.25">
      <c r="C5058" s="175"/>
      <c r="E5058" s="175"/>
      <c r="H5058" s="175"/>
      <c r="I5058" s="175"/>
      <c r="J5058" s="202"/>
      <c r="K5058" s="198"/>
    </row>
    <row r="5059" spans="3:11" ht="15" customHeight="1" x14ac:dyDescent="0.25">
      <c r="C5059" s="175"/>
      <c r="E5059" s="175"/>
      <c r="H5059" s="175"/>
      <c r="I5059" s="175"/>
      <c r="J5059" s="202"/>
      <c r="K5059" s="198"/>
    </row>
    <row r="5060" spans="3:11" ht="15" customHeight="1" x14ac:dyDescent="0.25">
      <c r="C5060" s="175"/>
      <c r="E5060" s="175"/>
      <c r="H5060" s="175"/>
      <c r="I5060" s="175"/>
      <c r="J5060" s="202"/>
      <c r="K5060" s="198"/>
    </row>
    <row r="5061" spans="3:11" ht="15" customHeight="1" x14ac:dyDescent="0.25">
      <c r="C5061" s="175"/>
      <c r="E5061" s="175"/>
      <c r="H5061" s="175"/>
      <c r="I5061" s="175"/>
      <c r="J5061" s="202"/>
      <c r="K5061" s="198"/>
    </row>
    <row r="5062" spans="3:11" ht="15" customHeight="1" x14ac:dyDescent="0.25">
      <c r="C5062" s="175"/>
      <c r="E5062" s="175"/>
      <c r="H5062" s="175"/>
      <c r="I5062" s="175"/>
      <c r="J5062" s="202"/>
      <c r="K5062" s="198"/>
    </row>
    <row r="5063" spans="3:11" ht="15" customHeight="1" x14ac:dyDescent="0.25">
      <c r="C5063" s="175"/>
      <c r="E5063" s="175"/>
      <c r="H5063" s="175"/>
      <c r="I5063" s="175"/>
      <c r="J5063" s="202"/>
      <c r="K5063" s="198"/>
    </row>
    <row r="5064" spans="3:11" ht="15" customHeight="1" x14ac:dyDescent="0.25">
      <c r="C5064" s="175"/>
      <c r="E5064" s="175"/>
      <c r="H5064" s="175"/>
      <c r="I5064" s="175"/>
      <c r="J5064" s="202"/>
      <c r="K5064" s="198"/>
    </row>
    <row r="5065" spans="3:11" ht="15" customHeight="1" x14ac:dyDescent="0.25">
      <c r="C5065" s="175"/>
      <c r="E5065" s="175"/>
      <c r="H5065" s="175"/>
      <c r="I5065" s="175"/>
      <c r="J5065" s="202"/>
      <c r="K5065" s="198"/>
    </row>
    <row r="5066" spans="3:11" ht="15" customHeight="1" x14ac:dyDescent="0.25">
      <c r="C5066" s="175"/>
      <c r="E5066" s="175"/>
      <c r="H5066" s="175"/>
      <c r="I5066" s="175"/>
      <c r="J5066" s="202"/>
      <c r="K5066" s="198"/>
    </row>
    <row r="5067" spans="3:11" ht="15" customHeight="1" x14ac:dyDescent="0.25">
      <c r="C5067" s="175"/>
      <c r="E5067" s="175"/>
      <c r="H5067" s="175"/>
      <c r="I5067" s="175"/>
      <c r="J5067" s="202"/>
      <c r="K5067" s="198"/>
    </row>
    <row r="5068" spans="3:11" ht="15" customHeight="1" x14ac:dyDescent="0.25">
      <c r="C5068" s="175"/>
      <c r="E5068" s="175"/>
      <c r="H5068" s="175"/>
      <c r="I5068" s="175"/>
      <c r="J5068" s="202"/>
      <c r="K5068" s="198"/>
    </row>
    <row r="5069" spans="3:11" ht="15" customHeight="1" x14ac:dyDescent="0.25">
      <c r="C5069" s="175"/>
      <c r="E5069" s="175"/>
      <c r="H5069" s="175"/>
      <c r="I5069" s="175"/>
      <c r="J5069" s="202"/>
      <c r="K5069" s="198"/>
    </row>
    <row r="5070" spans="3:11" ht="15" customHeight="1" x14ac:dyDescent="0.25">
      <c r="C5070" s="175"/>
      <c r="E5070" s="175"/>
      <c r="H5070" s="175"/>
      <c r="I5070" s="175"/>
      <c r="J5070" s="202"/>
      <c r="K5070" s="198"/>
    </row>
    <row r="5071" spans="3:11" ht="15" customHeight="1" x14ac:dyDescent="0.25">
      <c r="C5071" s="175"/>
      <c r="E5071" s="175"/>
      <c r="H5071" s="175"/>
      <c r="I5071" s="175"/>
      <c r="J5071" s="202"/>
      <c r="K5071" s="198"/>
    </row>
    <row r="5072" spans="3:11" ht="15" customHeight="1" x14ac:dyDescent="0.25">
      <c r="C5072" s="175"/>
      <c r="E5072" s="175"/>
      <c r="H5072" s="175"/>
      <c r="I5072" s="175"/>
      <c r="J5072" s="202"/>
      <c r="K5072" s="198"/>
    </row>
    <row r="5073" spans="3:11" ht="15" customHeight="1" x14ac:dyDescent="0.25">
      <c r="C5073" s="175"/>
      <c r="E5073" s="175"/>
      <c r="H5073" s="175"/>
      <c r="I5073" s="175"/>
      <c r="J5073" s="202"/>
      <c r="K5073" s="198"/>
    </row>
    <row r="5074" spans="3:11" ht="15" customHeight="1" x14ac:dyDescent="0.25">
      <c r="C5074" s="175"/>
      <c r="E5074" s="175"/>
      <c r="H5074" s="175"/>
      <c r="I5074" s="175"/>
      <c r="J5074" s="202"/>
      <c r="K5074" s="198"/>
    </row>
    <row r="5075" spans="3:11" ht="15" customHeight="1" x14ac:dyDescent="0.25">
      <c r="C5075" s="175"/>
      <c r="E5075" s="175"/>
      <c r="H5075" s="175"/>
      <c r="I5075" s="175"/>
      <c r="J5075" s="202"/>
      <c r="K5075" s="198"/>
    </row>
    <row r="5076" spans="3:11" ht="15" customHeight="1" x14ac:dyDescent="0.25">
      <c r="C5076" s="175"/>
      <c r="E5076" s="175"/>
      <c r="H5076" s="175"/>
      <c r="I5076" s="175"/>
      <c r="J5076" s="202"/>
      <c r="K5076" s="198"/>
    </row>
    <row r="5077" spans="3:11" ht="15" customHeight="1" x14ac:dyDescent="0.25">
      <c r="C5077" s="175"/>
      <c r="E5077" s="175"/>
      <c r="H5077" s="175"/>
      <c r="I5077" s="175"/>
      <c r="J5077" s="202"/>
      <c r="K5077" s="198"/>
    </row>
    <row r="5078" spans="3:11" ht="15" customHeight="1" x14ac:dyDescent="0.25">
      <c r="C5078" s="175"/>
      <c r="E5078" s="175"/>
      <c r="H5078" s="175"/>
      <c r="I5078" s="175"/>
      <c r="J5078" s="202"/>
      <c r="K5078" s="198"/>
    </row>
    <row r="5079" spans="3:11" ht="15" customHeight="1" x14ac:dyDescent="0.25">
      <c r="C5079" s="175"/>
      <c r="E5079" s="175"/>
      <c r="H5079" s="175"/>
      <c r="I5079" s="175"/>
      <c r="J5079" s="202"/>
      <c r="K5079" s="198"/>
    </row>
    <row r="5080" spans="3:11" ht="15" customHeight="1" x14ac:dyDescent="0.25">
      <c r="C5080" s="175"/>
      <c r="E5080" s="175"/>
      <c r="H5080" s="175"/>
      <c r="I5080" s="175"/>
      <c r="J5080" s="202"/>
      <c r="K5080" s="198"/>
    </row>
    <row r="5081" spans="3:11" ht="15" customHeight="1" x14ac:dyDescent="0.25">
      <c r="C5081" s="175"/>
      <c r="E5081" s="175"/>
      <c r="H5081" s="175"/>
      <c r="I5081" s="175"/>
      <c r="J5081" s="202"/>
      <c r="K5081" s="198"/>
    </row>
    <row r="5082" spans="3:11" ht="15" customHeight="1" x14ac:dyDescent="0.25">
      <c r="C5082" s="175"/>
      <c r="E5082" s="175"/>
      <c r="H5082" s="175"/>
      <c r="I5082" s="175"/>
      <c r="J5082" s="202"/>
      <c r="K5082" s="198"/>
    </row>
    <row r="5083" spans="3:11" ht="15" customHeight="1" x14ac:dyDescent="0.25">
      <c r="C5083" s="175"/>
      <c r="E5083" s="175"/>
      <c r="H5083" s="175"/>
      <c r="I5083" s="175"/>
      <c r="J5083" s="202"/>
      <c r="K5083" s="198"/>
    </row>
    <row r="5084" spans="3:11" ht="15" customHeight="1" x14ac:dyDescent="0.25">
      <c r="C5084" s="175"/>
      <c r="E5084" s="175"/>
      <c r="H5084" s="175"/>
      <c r="I5084" s="175"/>
      <c r="J5084" s="202"/>
      <c r="K5084" s="198"/>
    </row>
    <row r="5085" spans="3:11" ht="15" customHeight="1" x14ac:dyDescent="0.25">
      <c r="C5085" s="175"/>
      <c r="E5085" s="175"/>
      <c r="H5085" s="175"/>
      <c r="I5085" s="175"/>
      <c r="J5085" s="202"/>
      <c r="K5085" s="198"/>
    </row>
    <row r="5086" spans="3:11" ht="15" customHeight="1" x14ac:dyDescent="0.25">
      <c r="C5086" s="175"/>
      <c r="E5086" s="175"/>
      <c r="H5086" s="175"/>
      <c r="I5086" s="175"/>
      <c r="J5086" s="202"/>
      <c r="K5086" s="198"/>
    </row>
    <row r="5087" spans="3:11" ht="15" customHeight="1" x14ac:dyDescent="0.25">
      <c r="C5087" s="175"/>
      <c r="E5087" s="175"/>
      <c r="H5087" s="175"/>
      <c r="I5087" s="175"/>
    </row>
    <row r="5088" spans="3:11" ht="15" customHeight="1" x14ac:dyDescent="0.25">
      <c r="C5088" s="175"/>
      <c r="E5088" s="175"/>
      <c r="H5088" s="175"/>
      <c r="I5088" s="175"/>
    </row>
    <row r="5089" spans="5:11" ht="15" customHeight="1" x14ac:dyDescent="0.25">
      <c r="E5089" s="175"/>
      <c r="H5089" s="175"/>
      <c r="I5089" s="175"/>
      <c r="J5089" s="175"/>
      <c r="K5089" s="175"/>
    </row>
    <row r="5090" spans="5:11" ht="15" customHeight="1" x14ac:dyDescent="0.25">
      <c r="E5090" s="175"/>
      <c r="H5090" s="175"/>
      <c r="I5090" s="175"/>
      <c r="J5090" s="175"/>
      <c r="K5090" s="175"/>
    </row>
    <row r="5091" spans="5:11" ht="15" customHeight="1" x14ac:dyDescent="0.25">
      <c r="E5091" s="175"/>
      <c r="H5091" s="175"/>
      <c r="I5091" s="175"/>
      <c r="J5091" s="175"/>
      <c r="K5091" s="175"/>
    </row>
    <row r="5092" spans="5:11" ht="15" customHeight="1" x14ac:dyDescent="0.25">
      <c r="E5092" s="175"/>
      <c r="H5092" s="175"/>
      <c r="I5092" s="175"/>
      <c r="J5092" s="175"/>
      <c r="K5092" s="175"/>
    </row>
    <row r="5093" spans="5:11" ht="15" customHeight="1" x14ac:dyDescent="0.25">
      <c r="E5093" s="175"/>
      <c r="H5093" s="175"/>
      <c r="I5093" s="175"/>
      <c r="J5093" s="175"/>
      <c r="K5093" s="175"/>
    </row>
    <row r="5094" spans="5:11" ht="15" customHeight="1" x14ac:dyDescent="0.25">
      <c r="E5094" s="175"/>
      <c r="H5094" s="175"/>
      <c r="I5094" s="175"/>
      <c r="J5094" s="175"/>
      <c r="K5094" s="175"/>
    </row>
    <row r="5095" spans="5:11" ht="15" customHeight="1" x14ac:dyDescent="0.25">
      <c r="E5095" s="175"/>
      <c r="H5095" s="175"/>
      <c r="I5095" s="175"/>
      <c r="J5095" s="175"/>
      <c r="K5095" s="175"/>
    </row>
    <row r="5096" spans="5:11" ht="15" customHeight="1" x14ac:dyDescent="0.25">
      <c r="E5096" s="175"/>
      <c r="H5096" s="175"/>
      <c r="I5096" s="175"/>
      <c r="J5096" s="175"/>
      <c r="K5096" s="175"/>
    </row>
    <row r="5097" spans="5:11" ht="15" customHeight="1" x14ac:dyDescent="0.25">
      <c r="E5097" s="175"/>
      <c r="H5097" s="175"/>
      <c r="I5097" s="175"/>
      <c r="J5097" s="175"/>
      <c r="K5097" s="175"/>
    </row>
    <row r="5098" spans="5:11" ht="15" customHeight="1" x14ac:dyDescent="0.25">
      <c r="E5098" s="175"/>
      <c r="H5098" s="175"/>
      <c r="I5098" s="175"/>
      <c r="J5098" s="175"/>
      <c r="K5098" s="175"/>
    </row>
    <row r="5099" spans="5:11" ht="15" customHeight="1" x14ac:dyDescent="0.25">
      <c r="E5099" s="175"/>
      <c r="H5099" s="175"/>
      <c r="I5099" s="175"/>
      <c r="J5099" s="175"/>
      <c r="K5099" s="175"/>
    </row>
    <row r="5100" spans="5:11" ht="15" customHeight="1" x14ac:dyDescent="0.25">
      <c r="E5100" s="175"/>
      <c r="H5100" s="175"/>
      <c r="I5100" s="175"/>
      <c r="J5100" s="175"/>
      <c r="K5100" s="175"/>
    </row>
    <row r="5101" spans="5:11" ht="15" customHeight="1" x14ac:dyDescent="0.25">
      <c r="E5101" s="175"/>
      <c r="H5101" s="175"/>
      <c r="I5101" s="175"/>
      <c r="J5101" s="175"/>
      <c r="K5101" s="175"/>
    </row>
    <row r="5102" spans="5:11" ht="15" customHeight="1" x14ac:dyDescent="0.25">
      <c r="E5102" s="175"/>
      <c r="H5102" s="175"/>
      <c r="I5102" s="175"/>
      <c r="J5102" s="175"/>
      <c r="K5102" s="175"/>
    </row>
    <row r="5103" spans="5:11" ht="15" customHeight="1" x14ac:dyDescent="0.25">
      <c r="E5103" s="175"/>
      <c r="H5103" s="175"/>
      <c r="I5103" s="175"/>
      <c r="J5103" s="175"/>
      <c r="K5103" s="175"/>
    </row>
    <row r="5104" spans="5:11" ht="15" customHeight="1" x14ac:dyDescent="0.25">
      <c r="E5104" s="175"/>
      <c r="H5104" s="175"/>
      <c r="I5104" s="175"/>
      <c r="J5104" s="175"/>
      <c r="K5104" s="175"/>
    </row>
    <row r="5105" spans="5:11" ht="15" customHeight="1" x14ac:dyDescent="0.25">
      <c r="E5105" s="175"/>
      <c r="H5105" s="175"/>
      <c r="I5105" s="175"/>
      <c r="J5105" s="175"/>
      <c r="K5105" s="175"/>
    </row>
    <row r="5106" spans="5:11" ht="15" customHeight="1" x14ac:dyDescent="0.25">
      <c r="E5106" s="175"/>
      <c r="H5106" s="175"/>
      <c r="I5106" s="175"/>
      <c r="J5106" s="175"/>
      <c r="K5106" s="175"/>
    </row>
    <row r="5107" spans="5:11" ht="15" customHeight="1" x14ac:dyDescent="0.25">
      <c r="E5107" s="175"/>
      <c r="H5107" s="175"/>
      <c r="I5107" s="175"/>
      <c r="J5107" s="175"/>
      <c r="K5107" s="175"/>
    </row>
    <row r="5108" spans="5:11" ht="15" customHeight="1" x14ac:dyDescent="0.25">
      <c r="E5108" s="175"/>
      <c r="H5108" s="175"/>
      <c r="I5108" s="175"/>
      <c r="J5108" s="175"/>
      <c r="K5108" s="175"/>
    </row>
    <row r="5109" spans="5:11" ht="15" customHeight="1" x14ac:dyDescent="0.25">
      <c r="E5109" s="175"/>
      <c r="H5109" s="175"/>
      <c r="I5109" s="175"/>
      <c r="J5109" s="175"/>
      <c r="K5109" s="175"/>
    </row>
    <row r="5110" spans="5:11" ht="15" customHeight="1" x14ac:dyDescent="0.25">
      <c r="E5110" s="175"/>
      <c r="H5110" s="175"/>
      <c r="I5110" s="175"/>
      <c r="J5110" s="175"/>
      <c r="K5110" s="175"/>
    </row>
    <row r="5111" spans="5:11" ht="15" customHeight="1" x14ac:dyDescent="0.25">
      <c r="E5111" s="175"/>
      <c r="H5111" s="175"/>
      <c r="I5111" s="175"/>
      <c r="J5111" s="175"/>
      <c r="K5111" s="175"/>
    </row>
    <row r="5112" spans="5:11" ht="15" customHeight="1" x14ac:dyDescent="0.25">
      <c r="E5112" s="175"/>
      <c r="H5112" s="175"/>
      <c r="I5112" s="175"/>
      <c r="J5112" s="175"/>
      <c r="K5112" s="175"/>
    </row>
    <row r="5113" spans="5:11" ht="15" customHeight="1" x14ac:dyDescent="0.25">
      <c r="E5113" s="175"/>
      <c r="H5113" s="175"/>
      <c r="I5113" s="175"/>
      <c r="J5113" s="175"/>
      <c r="K5113" s="175"/>
    </row>
    <row r="5114" spans="5:11" ht="15" customHeight="1" x14ac:dyDescent="0.25">
      <c r="E5114" s="175"/>
      <c r="H5114" s="175"/>
      <c r="I5114" s="175"/>
      <c r="J5114" s="175"/>
      <c r="K5114" s="175"/>
    </row>
    <row r="5115" spans="5:11" ht="15" customHeight="1" x14ac:dyDescent="0.25">
      <c r="E5115" s="175"/>
      <c r="H5115" s="175"/>
      <c r="I5115" s="175"/>
      <c r="J5115" s="175"/>
      <c r="K5115" s="175"/>
    </row>
    <row r="5116" spans="5:11" ht="15" customHeight="1" x14ac:dyDescent="0.25">
      <c r="E5116" s="175"/>
      <c r="H5116" s="175"/>
      <c r="I5116" s="175"/>
      <c r="J5116" s="175"/>
      <c r="K5116" s="175"/>
    </row>
    <row r="5117" spans="5:11" ht="15" customHeight="1" x14ac:dyDescent="0.25">
      <c r="E5117" s="175"/>
      <c r="H5117" s="175"/>
      <c r="I5117" s="175"/>
      <c r="J5117" s="175"/>
      <c r="K5117" s="175"/>
    </row>
    <row r="5118" spans="5:11" ht="15" customHeight="1" x14ac:dyDescent="0.25">
      <c r="E5118" s="175"/>
      <c r="H5118" s="175"/>
      <c r="I5118" s="175"/>
      <c r="J5118" s="175"/>
      <c r="K5118" s="175"/>
    </row>
    <row r="5119" spans="5:11" ht="15" customHeight="1" x14ac:dyDescent="0.25">
      <c r="E5119" s="175"/>
      <c r="H5119" s="175"/>
      <c r="I5119" s="175"/>
      <c r="J5119" s="175"/>
      <c r="K5119" s="175"/>
    </row>
    <row r="5120" spans="5:11" ht="15" customHeight="1" x14ac:dyDescent="0.25">
      <c r="E5120" s="175"/>
      <c r="H5120" s="175"/>
      <c r="I5120" s="175"/>
      <c r="J5120" s="175"/>
      <c r="K5120" s="175"/>
    </row>
    <row r="5121" spans="5:11" ht="15" customHeight="1" x14ac:dyDescent="0.25">
      <c r="E5121" s="175"/>
      <c r="H5121" s="175"/>
      <c r="I5121" s="175"/>
      <c r="J5121" s="175"/>
      <c r="K5121" s="175"/>
    </row>
    <row r="5122" spans="5:11" ht="15" customHeight="1" x14ac:dyDescent="0.25">
      <c r="E5122" s="175"/>
      <c r="H5122" s="175"/>
      <c r="I5122" s="175"/>
      <c r="J5122" s="175"/>
      <c r="K5122" s="175"/>
    </row>
    <row r="5123" spans="5:11" ht="15" customHeight="1" x14ac:dyDescent="0.25">
      <c r="E5123" s="175"/>
      <c r="H5123" s="175"/>
      <c r="I5123" s="175"/>
      <c r="J5123" s="175"/>
      <c r="K5123" s="175"/>
    </row>
    <row r="5124" spans="5:11" ht="15" customHeight="1" x14ac:dyDescent="0.25">
      <c r="E5124" s="175"/>
      <c r="H5124" s="175"/>
      <c r="I5124" s="175"/>
      <c r="J5124" s="175"/>
      <c r="K5124" s="175"/>
    </row>
    <row r="5125" spans="5:11" ht="15" customHeight="1" x14ac:dyDescent="0.25">
      <c r="E5125" s="175"/>
      <c r="H5125" s="175"/>
      <c r="I5125" s="175"/>
      <c r="J5125" s="175"/>
      <c r="K5125" s="175"/>
    </row>
    <row r="5126" spans="5:11" ht="15" customHeight="1" x14ac:dyDescent="0.25">
      <c r="E5126" s="175"/>
      <c r="H5126" s="175"/>
      <c r="I5126" s="175"/>
      <c r="J5126" s="175"/>
      <c r="K5126" s="175"/>
    </row>
    <row r="5127" spans="5:11" ht="15" customHeight="1" x14ac:dyDescent="0.25">
      <c r="E5127" s="175"/>
      <c r="H5127" s="175"/>
      <c r="I5127" s="175"/>
      <c r="J5127" s="175"/>
      <c r="K5127" s="175"/>
    </row>
    <row r="5128" spans="5:11" ht="15" customHeight="1" x14ac:dyDescent="0.25">
      <c r="E5128" s="175"/>
      <c r="H5128" s="175"/>
      <c r="I5128" s="175"/>
      <c r="J5128" s="175"/>
      <c r="K5128" s="175"/>
    </row>
    <row r="5129" spans="5:11" ht="15" customHeight="1" x14ac:dyDescent="0.25">
      <c r="E5129" s="175"/>
      <c r="H5129" s="175"/>
      <c r="I5129" s="175"/>
      <c r="J5129" s="175"/>
      <c r="K5129" s="175"/>
    </row>
    <row r="5130" spans="5:11" ht="15" customHeight="1" x14ac:dyDescent="0.25">
      <c r="E5130" s="175"/>
      <c r="H5130" s="175"/>
      <c r="I5130" s="175"/>
      <c r="J5130" s="175"/>
      <c r="K5130" s="175"/>
    </row>
    <row r="5131" spans="5:11" ht="15" customHeight="1" x14ac:dyDescent="0.25">
      <c r="E5131" s="175"/>
      <c r="H5131" s="175"/>
      <c r="I5131" s="175"/>
      <c r="J5131" s="175"/>
      <c r="K5131" s="175"/>
    </row>
    <row r="5132" spans="5:11" ht="15" customHeight="1" x14ac:dyDescent="0.25">
      <c r="E5132" s="175"/>
      <c r="H5132" s="175"/>
      <c r="I5132" s="175"/>
      <c r="J5132" s="175"/>
      <c r="K5132" s="175"/>
    </row>
    <row r="5133" spans="5:11" ht="15" customHeight="1" x14ac:dyDescent="0.25">
      <c r="E5133" s="175"/>
      <c r="H5133" s="175"/>
      <c r="I5133" s="175"/>
      <c r="J5133" s="175"/>
      <c r="K5133" s="175"/>
    </row>
    <row r="5134" spans="5:11" ht="15" customHeight="1" x14ac:dyDescent="0.25">
      <c r="E5134" s="175"/>
      <c r="H5134" s="175"/>
      <c r="I5134" s="175"/>
      <c r="J5134" s="175"/>
      <c r="K5134" s="175"/>
    </row>
    <row r="5135" spans="5:11" ht="15" customHeight="1" x14ac:dyDescent="0.25">
      <c r="E5135" s="175"/>
      <c r="H5135" s="175"/>
      <c r="I5135" s="175"/>
      <c r="J5135" s="175"/>
      <c r="K5135" s="175"/>
    </row>
    <row r="5136" spans="5:11" ht="15" customHeight="1" x14ac:dyDescent="0.25">
      <c r="E5136" s="175"/>
      <c r="H5136" s="175"/>
      <c r="I5136" s="175"/>
      <c r="J5136" s="175"/>
      <c r="K5136" s="175"/>
    </row>
    <row r="5137" spans="5:11" ht="15" customHeight="1" x14ac:dyDescent="0.25">
      <c r="E5137" s="175"/>
      <c r="H5137" s="175"/>
      <c r="I5137" s="175"/>
      <c r="J5137" s="175"/>
      <c r="K5137" s="175"/>
    </row>
    <row r="5138" spans="5:11" ht="15" customHeight="1" x14ac:dyDescent="0.25">
      <c r="E5138" s="175"/>
      <c r="H5138" s="175"/>
      <c r="I5138" s="175"/>
      <c r="J5138" s="175"/>
      <c r="K5138" s="175"/>
    </row>
    <row r="5139" spans="5:11" ht="15" customHeight="1" x14ac:dyDescent="0.25">
      <c r="E5139" s="175"/>
      <c r="H5139" s="175"/>
      <c r="I5139" s="175"/>
      <c r="J5139" s="175"/>
      <c r="K5139" s="175"/>
    </row>
    <row r="5140" spans="5:11" ht="15" customHeight="1" x14ac:dyDescent="0.25">
      <c r="E5140" s="175"/>
      <c r="H5140" s="175"/>
      <c r="I5140" s="175"/>
      <c r="J5140" s="175"/>
      <c r="K5140" s="175"/>
    </row>
    <row r="5141" spans="5:11" ht="15" customHeight="1" x14ac:dyDescent="0.25">
      <c r="E5141" s="175"/>
      <c r="H5141" s="175"/>
      <c r="I5141" s="175"/>
      <c r="J5141" s="175"/>
      <c r="K5141" s="175"/>
    </row>
    <row r="5142" spans="5:11" ht="15" customHeight="1" x14ac:dyDescent="0.25">
      <c r="E5142" s="175"/>
      <c r="H5142" s="175"/>
      <c r="I5142" s="175"/>
      <c r="J5142" s="175"/>
      <c r="K5142" s="175"/>
    </row>
    <row r="5143" spans="5:11" ht="15" customHeight="1" x14ac:dyDescent="0.25">
      <c r="E5143" s="175"/>
      <c r="H5143" s="175"/>
      <c r="I5143" s="175"/>
      <c r="J5143" s="175"/>
      <c r="K5143" s="175"/>
    </row>
    <row r="5144" spans="5:11" ht="15" customHeight="1" x14ac:dyDescent="0.25">
      <c r="E5144" s="175"/>
      <c r="H5144" s="175"/>
      <c r="I5144" s="175"/>
      <c r="J5144" s="175"/>
      <c r="K5144" s="175"/>
    </row>
    <row r="5145" spans="5:11" ht="15" customHeight="1" x14ac:dyDescent="0.25">
      <c r="E5145" s="175"/>
      <c r="H5145" s="175"/>
      <c r="I5145" s="175"/>
      <c r="J5145" s="175"/>
      <c r="K5145" s="175"/>
    </row>
    <row r="5146" spans="5:11" ht="15" customHeight="1" x14ac:dyDescent="0.25">
      <c r="E5146" s="175"/>
      <c r="H5146" s="175"/>
      <c r="I5146" s="175"/>
      <c r="J5146" s="175"/>
      <c r="K5146" s="175"/>
    </row>
    <row r="5147" spans="5:11" ht="15" customHeight="1" x14ac:dyDescent="0.25">
      <c r="E5147" s="175"/>
      <c r="H5147" s="175"/>
      <c r="I5147" s="175"/>
      <c r="J5147" s="175"/>
      <c r="K5147" s="175"/>
    </row>
    <row r="5148" spans="5:11" ht="15" customHeight="1" x14ac:dyDescent="0.25">
      <c r="E5148" s="175"/>
      <c r="H5148" s="175"/>
      <c r="I5148" s="175"/>
      <c r="J5148" s="175"/>
      <c r="K5148" s="175"/>
    </row>
    <row r="5149" spans="5:11" ht="15" customHeight="1" x14ac:dyDescent="0.25">
      <c r="E5149" s="175"/>
      <c r="H5149" s="175"/>
      <c r="I5149" s="175"/>
      <c r="J5149" s="175"/>
      <c r="K5149" s="175"/>
    </row>
    <row r="5150" spans="5:11" ht="15" customHeight="1" x14ac:dyDescent="0.25">
      <c r="E5150" s="175"/>
      <c r="H5150" s="175"/>
      <c r="I5150" s="175"/>
      <c r="J5150" s="175"/>
      <c r="K5150" s="175"/>
    </row>
    <row r="5151" spans="5:11" ht="15" customHeight="1" x14ac:dyDescent="0.25">
      <c r="E5151" s="175"/>
      <c r="H5151" s="175"/>
      <c r="I5151" s="175"/>
      <c r="J5151" s="175"/>
      <c r="K5151" s="175"/>
    </row>
    <row r="5152" spans="5:11" ht="15" customHeight="1" x14ac:dyDescent="0.25">
      <c r="E5152" s="175"/>
      <c r="H5152" s="175"/>
      <c r="I5152" s="175"/>
      <c r="J5152" s="175"/>
      <c r="K5152" s="175"/>
    </row>
    <row r="5153" spans="5:11" ht="15" customHeight="1" x14ac:dyDescent="0.25">
      <c r="E5153" s="175"/>
      <c r="H5153" s="175"/>
      <c r="I5153" s="175"/>
      <c r="J5153" s="175"/>
      <c r="K5153" s="175"/>
    </row>
    <row r="5154" spans="5:11" ht="15" customHeight="1" x14ac:dyDescent="0.25">
      <c r="E5154" s="175"/>
      <c r="H5154" s="175"/>
      <c r="I5154" s="175"/>
      <c r="J5154" s="175"/>
      <c r="K5154" s="175"/>
    </row>
    <row r="5155" spans="5:11" ht="15" customHeight="1" x14ac:dyDescent="0.25">
      <c r="E5155" s="175"/>
      <c r="H5155" s="175"/>
      <c r="I5155" s="175"/>
      <c r="J5155" s="175"/>
      <c r="K5155" s="175"/>
    </row>
    <row r="5156" spans="5:11" ht="15" customHeight="1" x14ac:dyDescent="0.25">
      <c r="J5156" s="175"/>
      <c r="K5156" s="175"/>
    </row>
    <row r="5157" spans="5:11" ht="15" customHeight="1" x14ac:dyDescent="0.25">
      <c r="J5157" s="175"/>
      <c r="K5157" s="175"/>
    </row>
    <row r="5158" spans="5:11" ht="15" customHeight="1" x14ac:dyDescent="0.25">
      <c r="J5158" s="175"/>
      <c r="K5158" s="175"/>
    </row>
    <row r="5159" spans="5:11" ht="15" customHeight="1" x14ac:dyDescent="0.25">
      <c r="J5159" s="175"/>
      <c r="K5159" s="175"/>
    </row>
    <row r="5160" spans="5:11" ht="15" customHeight="1" x14ac:dyDescent="0.25">
      <c r="J5160" s="175"/>
      <c r="K5160" s="175"/>
    </row>
    <row r="5161" spans="5:11" ht="15" customHeight="1" x14ac:dyDescent="0.25">
      <c r="J5161" s="175"/>
      <c r="K5161" s="175"/>
    </row>
    <row r="5162" spans="5:11" ht="15" customHeight="1" x14ac:dyDescent="0.25">
      <c r="J5162" s="175"/>
      <c r="K5162" s="175"/>
    </row>
    <row r="5163" spans="5:11" ht="15" customHeight="1" x14ac:dyDescent="0.25">
      <c r="J5163" s="175"/>
      <c r="K5163" s="175"/>
    </row>
    <row r="5164" spans="5:11" ht="15" customHeight="1" x14ac:dyDescent="0.25">
      <c r="J5164" s="175"/>
      <c r="K5164" s="175"/>
    </row>
    <row r="5165" spans="5:11" ht="15" customHeight="1" x14ac:dyDescent="0.25">
      <c r="J5165" s="175"/>
      <c r="K5165" s="175"/>
    </row>
    <row r="5166" spans="5:11" ht="15" customHeight="1" x14ac:dyDescent="0.25">
      <c r="J5166" s="175"/>
      <c r="K5166" s="175"/>
    </row>
    <row r="5167" spans="5:11" ht="15" customHeight="1" x14ac:dyDescent="0.25">
      <c r="J5167" s="175"/>
      <c r="K5167" s="175"/>
    </row>
    <row r="5168" spans="5:11" ht="15" customHeight="1" x14ac:dyDescent="0.25">
      <c r="J5168" s="175"/>
      <c r="K5168" s="175"/>
    </row>
    <row r="5169" spans="10:11" ht="15" customHeight="1" x14ac:dyDescent="0.25">
      <c r="J5169" s="175"/>
      <c r="K5169" s="175"/>
    </row>
    <row r="5170" spans="10:11" ht="15" customHeight="1" x14ac:dyDescent="0.25">
      <c r="J5170" s="175"/>
      <c r="K5170" s="175"/>
    </row>
    <row r="5171" spans="10:11" ht="15" customHeight="1" x14ac:dyDescent="0.25">
      <c r="J5171" s="175"/>
      <c r="K5171" s="175"/>
    </row>
    <row r="5172" spans="10:11" ht="15" customHeight="1" x14ac:dyDescent="0.25">
      <c r="J5172" s="175"/>
      <c r="K5172" s="175"/>
    </row>
    <row r="5173" spans="10:11" ht="15" customHeight="1" x14ac:dyDescent="0.25">
      <c r="J5173" s="175"/>
      <c r="K5173" s="175"/>
    </row>
    <row r="5174" spans="10:11" ht="15" customHeight="1" x14ac:dyDescent="0.25">
      <c r="J5174" s="175"/>
      <c r="K5174" s="175"/>
    </row>
    <row r="5175" spans="10:11" ht="15" customHeight="1" x14ac:dyDescent="0.25">
      <c r="J5175" s="175"/>
      <c r="K5175" s="175"/>
    </row>
    <row r="5176" spans="10:11" ht="15" customHeight="1" x14ac:dyDescent="0.25">
      <c r="J5176" s="175"/>
      <c r="K5176" s="175"/>
    </row>
    <row r="5177" spans="10:11" ht="15" customHeight="1" x14ac:dyDescent="0.25">
      <c r="J5177" s="175"/>
      <c r="K5177" s="175"/>
    </row>
    <row r="5178" spans="10:11" ht="15" customHeight="1" x14ac:dyDescent="0.25">
      <c r="J5178" s="175"/>
      <c r="K5178" s="175"/>
    </row>
    <row r="5179" spans="10:11" ht="15" customHeight="1" x14ac:dyDescent="0.25">
      <c r="J5179" s="175"/>
      <c r="K5179" s="175"/>
    </row>
    <row r="5180" spans="10:11" ht="15" customHeight="1" x14ac:dyDescent="0.25">
      <c r="J5180" s="175"/>
      <c r="K5180" s="175"/>
    </row>
    <row r="5181" spans="10:11" ht="15" customHeight="1" x14ac:dyDescent="0.25">
      <c r="J5181" s="175"/>
      <c r="K5181" s="175"/>
    </row>
    <row r="5182" spans="10:11" ht="15" customHeight="1" x14ac:dyDescent="0.25">
      <c r="J5182" s="175"/>
      <c r="K5182" s="175"/>
    </row>
    <row r="5183" spans="10:11" ht="15" customHeight="1" x14ac:dyDescent="0.25">
      <c r="J5183" s="175"/>
      <c r="K5183" s="175"/>
    </row>
    <row r="5184" spans="10:11" ht="15" customHeight="1" x14ac:dyDescent="0.25">
      <c r="J5184" s="175"/>
      <c r="K5184" s="175"/>
    </row>
    <row r="5185" spans="10:11" ht="15" customHeight="1" x14ac:dyDescent="0.25">
      <c r="J5185" s="175"/>
      <c r="K5185" s="175"/>
    </row>
    <row r="5186" spans="10:11" ht="15" customHeight="1" x14ac:dyDescent="0.25">
      <c r="J5186" s="175"/>
      <c r="K5186" s="175"/>
    </row>
    <row r="5187" spans="10:11" ht="15" customHeight="1" x14ac:dyDescent="0.25">
      <c r="J5187" s="175"/>
      <c r="K5187" s="175"/>
    </row>
    <row r="5188" spans="10:11" ht="15" customHeight="1" x14ac:dyDescent="0.25">
      <c r="J5188" s="175"/>
      <c r="K5188" s="175"/>
    </row>
    <row r="5189" spans="10:11" ht="15" customHeight="1" x14ac:dyDescent="0.25">
      <c r="J5189" s="175"/>
      <c r="K5189" s="175"/>
    </row>
    <row r="5190" spans="10:11" ht="15" customHeight="1" x14ac:dyDescent="0.25">
      <c r="J5190" s="175"/>
      <c r="K5190" s="175"/>
    </row>
    <row r="5191" spans="10:11" ht="15" customHeight="1" x14ac:dyDescent="0.25">
      <c r="J5191" s="175"/>
      <c r="K5191" s="175"/>
    </row>
    <row r="5192" spans="10:11" ht="15" customHeight="1" x14ac:dyDescent="0.25">
      <c r="J5192" s="175"/>
      <c r="K5192" s="175"/>
    </row>
    <row r="5193" spans="10:11" ht="15" customHeight="1" x14ac:dyDescent="0.25">
      <c r="J5193" s="175"/>
      <c r="K5193" s="175"/>
    </row>
    <row r="5194" spans="10:11" ht="15" customHeight="1" x14ac:dyDescent="0.25">
      <c r="J5194" s="175"/>
      <c r="K5194" s="175"/>
    </row>
    <row r="5195" spans="10:11" ht="15" customHeight="1" x14ac:dyDescent="0.25">
      <c r="J5195" s="175"/>
      <c r="K5195" s="175"/>
    </row>
    <row r="5196" spans="10:11" ht="15" customHeight="1" x14ac:dyDescent="0.25">
      <c r="J5196" s="175"/>
      <c r="K5196" s="175"/>
    </row>
    <row r="5197" spans="10:11" ht="15" customHeight="1" x14ac:dyDescent="0.25">
      <c r="J5197" s="175"/>
      <c r="K5197" s="175"/>
    </row>
    <row r="5198" spans="10:11" ht="15" customHeight="1" x14ac:dyDescent="0.25">
      <c r="J5198" s="175"/>
      <c r="K5198" s="175"/>
    </row>
    <row r="5199" spans="10:11" ht="15" customHeight="1" x14ac:dyDescent="0.25">
      <c r="J5199" s="175"/>
      <c r="K5199" s="175"/>
    </row>
    <row r="5200" spans="10:11" ht="15" customHeight="1" x14ac:dyDescent="0.25">
      <c r="J5200" s="175"/>
      <c r="K5200" s="175"/>
    </row>
    <row r="5201" spans="10:11" ht="15" customHeight="1" x14ac:dyDescent="0.25">
      <c r="J5201" s="175"/>
      <c r="K5201" s="175"/>
    </row>
    <row r="5202" spans="10:11" ht="15" customHeight="1" x14ac:dyDescent="0.25">
      <c r="J5202" s="175"/>
      <c r="K5202" s="175"/>
    </row>
    <row r="5203" spans="10:11" ht="15" customHeight="1" x14ac:dyDescent="0.25">
      <c r="J5203" s="175"/>
      <c r="K5203" s="175"/>
    </row>
    <row r="5204" spans="10:11" ht="15" customHeight="1" x14ac:dyDescent="0.25">
      <c r="J5204" s="175"/>
      <c r="K5204" s="175"/>
    </row>
    <row r="5205" spans="10:11" ht="15" customHeight="1" x14ac:dyDescent="0.25">
      <c r="J5205" s="175"/>
      <c r="K5205" s="175"/>
    </row>
    <row r="5206" spans="10:11" ht="15" customHeight="1" x14ac:dyDescent="0.25">
      <c r="J5206" s="175"/>
      <c r="K5206" s="175"/>
    </row>
    <row r="5207" spans="10:11" ht="15" customHeight="1" x14ac:dyDescent="0.25">
      <c r="J5207" s="175"/>
      <c r="K5207" s="175"/>
    </row>
    <row r="5208" spans="10:11" ht="15" customHeight="1" x14ac:dyDescent="0.25">
      <c r="J5208" s="175"/>
      <c r="K5208" s="175"/>
    </row>
    <row r="5209" spans="10:11" ht="15" customHeight="1" x14ac:dyDescent="0.25">
      <c r="J5209" s="175"/>
      <c r="K5209" s="175"/>
    </row>
    <row r="5210" spans="10:11" ht="15" customHeight="1" x14ac:dyDescent="0.25">
      <c r="J5210" s="175"/>
      <c r="K5210" s="175"/>
    </row>
    <row r="5211" spans="10:11" ht="15" customHeight="1" x14ac:dyDescent="0.25">
      <c r="J5211" s="175"/>
      <c r="K5211" s="175"/>
    </row>
    <row r="5212" spans="10:11" ht="15" customHeight="1" x14ac:dyDescent="0.25">
      <c r="J5212" s="175"/>
      <c r="K5212" s="175"/>
    </row>
    <row r="5213" spans="10:11" ht="15" customHeight="1" x14ac:dyDescent="0.25">
      <c r="J5213" s="175"/>
      <c r="K5213" s="175"/>
    </row>
    <row r="5214" spans="10:11" ht="15" customHeight="1" x14ac:dyDescent="0.25">
      <c r="J5214" s="175"/>
      <c r="K5214" s="175"/>
    </row>
    <row r="5215" spans="10:11" ht="15" customHeight="1" x14ac:dyDescent="0.25">
      <c r="J5215" s="175"/>
      <c r="K5215" s="175"/>
    </row>
    <row r="5216" spans="10:11" ht="15" customHeight="1" x14ac:dyDescent="0.25">
      <c r="J5216" s="175"/>
      <c r="K5216" s="175"/>
    </row>
    <row r="5217" spans="10:11" ht="15" customHeight="1" x14ac:dyDescent="0.25">
      <c r="J5217" s="175"/>
      <c r="K5217" s="175"/>
    </row>
    <row r="5218" spans="10:11" ht="15" customHeight="1" x14ac:dyDescent="0.25">
      <c r="J5218" s="175"/>
      <c r="K5218" s="175"/>
    </row>
    <row r="5219" spans="10:11" ht="15" customHeight="1" x14ac:dyDescent="0.25">
      <c r="J5219" s="175"/>
      <c r="K5219" s="175"/>
    </row>
    <row r="5220" spans="10:11" ht="15" customHeight="1" x14ac:dyDescent="0.25">
      <c r="J5220" s="175"/>
      <c r="K5220" s="175"/>
    </row>
    <row r="5221" spans="10:11" ht="15" customHeight="1" x14ac:dyDescent="0.25">
      <c r="J5221" s="175"/>
      <c r="K5221" s="175"/>
    </row>
    <row r="5222" spans="10:11" ht="15" customHeight="1" x14ac:dyDescent="0.25">
      <c r="J5222" s="175"/>
      <c r="K5222" s="175"/>
    </row>
    <row r="5223" spans="10:11" ht="15" customHeight="1" x14ac:dyDescent="0.25">
      <c r="J5223" s="175"/>
      <c r="K5223" s="175"/>
    </row>
    <row r="5224" spans="10:11" ht="15" customHeight="1" x14ac:dyDescent="0.25">
      <c r="J5224" s="175"/>
      <c r="K5224" s="175"/>
    </row>
    <row r="5225" spans="10:11" ht="15" customHeight="1" x14ac:dyDescent="0.25">
      <c r="J5225" s="175"/>
      <c r="K5225" s="175"/>
    </row>
    <row r="5226" spans="10:11" ht="15" customHeight="1" x14ac:dyDescent="0.25">
      <c r="J5226" s="175"/>
      <c r="K5226" s="175"/>
    </row>
    <row r="5227" spans="10:11" ht="15" customHeight="1" x14ac:dyDescent="0.25">
      <c r="J5227" s="175"/>
      <c r="K5227" s="175"/>
    </row>
    <row r="5228" spans="10:11" ht="15" customHeight="1" x14ac:dyDescent="0.25">
      <c r="J5228" s="175"/>
      <c r="K5228" s="175"/>
    </row>
    <row r="5229" spans="10:11" ht="15" customHeight="1" x14ac:dyDescent="0.25">
      <c r="J5229" s="175"/>
      <c r="K5229" s="175"/>
    </row>
    <row r="5230" spans="10:11" ht="15" customHeight="1" x14ac:dyDescent="0.25">
      <c r="J5230" s="175"/>
      <c r="K5230" s="175"/>
    </row>
    <row r="5231" spans="10:11" ht="15" customHeight="1" x14ac:dyDescent="0.25">
      <c r="J5231" s="175"/>
      <c r="K5231" s="175"/>
    </row>
    <row r="5232" spans="10:11" ht="15" customHeight="1" x14ac:dyDescent="0.25">
      <c r="J5232" s="175"/>
      <c r="K5232" s="175"/>
    </row>
    <row r="5233" spans="10:11" ht="15" customHeight="1" x14ac:dyDescent="0.25">
      <c r="J5233" s="175"/>
      <c r="K5233" s="175"/>
    </row>
    <row r="5234" spans="10:11" ht="15" customHeight="1" x14ac:dyDescent="0.25">
      <c r="J5234" s="175"/>
      <c r="K5234" s="175"/>
    </row>
    <row r="5235" spans="10:11" ht="15" customHeight="1" x14ac:dyDescent="0.25">
      <c r="J5235" s="175"/>
      <c r="K5235" s="175"/>
    </row>
    <row r="5236" spans="10:11" ht="15" customHeight="1" x14ac:dyDescent="0.25">
      <c r="J5236" s="175"/>
      <c r="K5236" s="175"/>
    </row>
    <row r="5237" spans="10:11" ht="15" customHeight="1" x14ac:dyDescent="0.25">
      <c r="J5237" s="175"/>
      <c r="K5237" s="175"/>
    </row>
    <row r="5238" spans="10:11" ht="15" customHeight="1" x14ac:dyDescent="0.25">
      <c r="J5238" s="175"/>
      <c r="K5238" s="175"/>
    </row>
    <row r="5239" spans="10:11" ht="15" customHeight="1" x14ac:dyDescent="0.25">
      <c r="J5239" s="175"/>
      <c r="K5239" s="175"/>
    </row>
    <row r="5240" spans="10:11" ht="15" customHeight="1" x14ac:dyDescent="0.25">
      <c r="J5240" s="175"/>
      <c r="K5240" s="175"/>
    </row>
    <row r="5241" spans="10:11" ht="15" customHeight="1" x14ac:dyDescent="0.25">
      <c r="J5241" s="175"/>
      <c r="K5241" s="175"/>
    </row>
    <row r="5242" spans="10:11" ht="15" customHeight="1" x14ac:dyDescent="0.25">
      <c r="J5242" s="175"/>
      <c r="K5242" s="175"/>
    </row>
    <row r="5243" spans="10:11" ht="15" customHeight="1" x14ac:dyDescent="0.25">
      <c r="J5243" s="175"/>
      <c r="K5243" s="175"/>
    </row>
    <row r="5244" spans="10:11" ht="15" customHeight="1" x14ac:dyDescent="0.25">
      <c r="J5244" s="175"/>
      <c r="K5244" s="175"/>
    </row>
    <row r="5245" spans="10:11" ht="15" customHeight="1" x14ac:dyDescent="0.25">
      <c r="J5245" s="175"/>
      <c r="K5245" s="175"/>
    </row>
    <row r="5246" spans="10:11" ht="15" customHeight="1" x14ac:dyDescent="0.25">
      <c r="J5246" s="175"/>
      <c r="K5246" s="175"/>
    </row>
    <row r="5247" spans="10:11" ht="15" customHeight="1" x14ac:dyDescent="0.25">
      <c r="J5247" s="175"/>
      <c r="K5247" s="175"/>
    </row>
    <row r="5248" spans="10:11" ht="15" customHeight="1" x14ac:dyDescent="0.25">
      <c r="J5248" s="175"/>
      <c r="K5248" s="175"/>
    </row>
    <row r="5249" spans="10:11" ht="15" customHeight="1" x14ac:dyDescent="0.25">
      <c r="J5249" s="175"/>
      <c r="K5249" s="175"/>
    </row>
    <row r="5250" spans="10:11" ht="15" customHeight="1" x14ac:dyDescent="0.25">
      <c r="J5250" s="175"/>
      <c r="K5250" s="175"/>
    </row>
    <row r="5251" spans="10:11" ht="15" customHeight="1" x14ac:dyDescent="0.25">
      <c r="J5251" s="175"/>
      <c r="K5251" s="175"/>
    </row>
    <row r="5252" spans="10:11" ht="15" customHeight="1" x14ac:dyDescent="0.25">
      <c r="J5252" s="175"/>
      <c r="K5252" s="175"/>
    </row>
    <row r="5253" spans="10:11" ht="15" customHeight="1" x14ac:dyDescent="0.25">
      <c r="J5253" s="175"/>
      <c r="K5253" s="175"/>
    </row>
    <row r="5254" spans="10:11" ht="15" customHeight="1" x14ac:dyDescent="0.25">
      <c r="J5254" s="175"/>
      <c r="K5254" s="175"/>
    </row>
    <row r="5255" spans="10:11" ht="15" customHeight="1" x14ac:dyDescent="0.25">
      <c r="J5255" s="175"/>
      <c r="K5255" s="175"/>
    </row>
    <row r="5256" spans="10:11" ht="15" customHeight="1" x14ac:dyDescent="0.25">
      <c r="J5256" s="175"/>
      <c r="K5256" s="175"/>
    </row>
    <row r="5257" spans="10:11" ht="15" customHeight="1" x14ac:dyDescent="0.25">
      <c r="J5257" s="175"/>
      <c r="K5257" s="175"/>
    </row>
    <row r="5258" spans="10:11" ht="15" customHeight="1" x14ac:dyDescent="0.25">
      <c r="J5258" s="175"/>
      <c r="K5258" s="175"/>
    </row>
    <row r="5259" spans="10:11" ht="15" customHeight="1" x14ac:dyDescent="0.25">
      <c r="J5259" s="175"/>
      <c r="K5259" s="175"/>
    </row>
    <row r="5260" spans="10:11" ht="15" customHeight="1" x14ac:dyDescent="0.25">
      <c r="J5260" s="175"/>
      <c r="K5260" s="175"/>
    </row>
    <row r="5261" spans="10:11" ht="15" customHeight="1" x14ac:dyDescent="0.25">
      <c r="J5261" s="175"/>
      <c r="K5261" s="175"/>
    </row>
    <row r="5262" spans="10:11" ht="15" customHeight="1" x14ac:dyDescent="0.25">
      <c r="J5262" s="175"/>
      <c r="K5262" s="175"/>
    </row>
    <row r="5263" spans="10:11" ht="15" customHeight="1" x14ac:dyDescent="0.25">
      <c r="J5263" s="175"/>
      <c r="K5263" s="175"/>
    </row>
    <row r="5264" spans="10:11" ht="15" customHeight="1" x14ac:dyDescent="0.25">
      <c r="J5264" s="175"/>
      <c r="K5264" s="175"/>
    </row>
    <row r="5265" spans="10:11" ht="15" customHeight="1" x14ac:dyDescent="0.25">
      <c r="J5265" s="175"/>
      <c r="K5265" s="175"/>
    </row>
    <row r="5266" spans="10:11" ht="15" customHeight="1" x14ac:dyDescent="0.25">
      <c r="J5266" s="175"/>
      <c r="K5266" s="175"/>
    </row>
    <row r="5267" spans="10:11" ht="15" customHeight="1" x14ac:dyDescent="0.25">
      <c r="J5267" s="175"/>
      <c r="K5267" s="175"/>
    </row>
    <row r="5268" spans="10:11" ht="15" customHeight="1" x14ac:dyDescent="0.25">
      <c r="J5268" s="175"/>
      <c r="K5268" s="175"/>
    </row>
    <row r="5269" spans="10:11" ht="15" customHeight="1" x14ac:dyDescent="0.25">
      <c r="J5269" s="175"/>
      <c r="K5269" s="175"/>
    </row>
    <row r="5270" spans="10:11" ht="15" customHeight="1" x14ac:dyDescent="0.25">
      <c r="J5270" s="175"/>
      <c r="K5270" s="175"/>
    </row>
    <row r="5271" spans="10:11" ht="15" customHeight="1" x14ac:dyDescent="0.25">
      <c r="J5271" s="175"/>
      <c r="K5271" s="175"/>
    </row>
    <row r="5272" spans="10:11" ht="15" customHeight="1" x14ac:dyDescent="0.25">
      <c r="J5272" s="175"/>
      <c r="K5272" s="175"/>
    </row>
    <row r="5273" spans="10:11" ht="15" customHeight="1" x14ac:dyDescent="0.25">
      <c r="J5273" s="175"/>
      <c r="K5273" s="175"/>
    </row>
    <row r="5274" spans="10:11" ht="15" customHeight="1" x14ac:dyDescent="0.25">
      <c r="J5274" s="175"/>
      <c r="K5274" s="175"/>
    </row>
    <row r="5275" spans="10:11" ht="15" customHeight="1" x14ac:dyDescent="0.25">
      <c r="J5275" s="175"/>
      <c r="K5275" s="175"/>
    </row>
    <row r="5276" spans="10:11" ht="15" customHeight="1" x14ac:dyDescent="0.25">
      <c r="J5276" s="175"/>
      <c r="K5276" s="175"/>
    </row>
    <row r="5277" spans="10:11" ht="15" customHeight="1" x14ac:dyDescent="0.25">
      <c r="J5277" s="175"/>
      <c r="K5277" s="175"/>
    </row>
    <row r="5278" spans="10:11" ht="15" customHeight="1" x14ac:dyDescent="0.25">
      <c r="J5278" s="175"/>
      <c r="K5278" s="175"/>
    </row>
    <row r="5279" spans="10:11" ht="15" customHeight="1" x14ac:dyDescent="0.25">
      <c r="J5279" s="175"/>
      <c r="K5279" s="175"/>
    </row>
    <row r="5280" spans="10:11" ht="15" customHeight="1" x14ac:dyDescent="0.25">
      <c r="J5280" s="175"/>
      <c r="K5280" s="175"/>
    </row>
    <row r="5281" spans="10:11" ht="15" customHeight="1" x14ac:dyDescent="0.25">
      <c r="J5281" s="175"/>
      <c r="K5281" s="175"/>
    </row>
    <row r="5282" spans="10:11" ht="15" customHeight="1" x14ac:dyDescent="0.25">
      <c r="J5282" s="175"/>
      <c r="K5282" s="175"/>
    </row>
    <row r="5283" spans="10:11" ht="15" customHeight="1" x14ac:dyDescent="0.25">
      <c r="J5283" s="175"/>
      <c r="K5283" s="175"/>
    </row>
    <row r="5284" spans="10:11" ht="15" customHeight="1" x14ac:dyDescent="0.25">
      <c r="J5284" s="175"/>
      <c r="K5284" s="175"/>
    </row>
    <row r="5285" spans="10:11" ht="15" customHeight="1" x14ac:dyDescent="0.25">
      <c r="J5285" s="175"/>
      <c r="K5285" s="175"/>
    </row>
    <row r="5286" spans="10:11" ht="15" customHeight="1" x14ac:dyDescent="0.25">
      <c r="J5286" s="175"/>
      <c r="K5286" s="175"/>
    </row>
    <row r="5287" spans="10:11" ht="15" customHeight="1" x14ac:dyDescent="0.25">
      <c r="J5287" s="175"/>
      <c r="K5287" s="175"/>
    </row>
    <row r="5288" spans="10:11" ht="15" customHeight="1" x14ac:dyDescent="0.25">
      <c r="J5288" s="175"/>
      <c r="K5288" s="175"/>
    </row>
    <row r="5289" spans="10:11" ht="15" customHeight="1" x14ac:dyDescent="0.25">
      <c r="J5289" s="175"/>
      <c r="K5289" s="175"/>
    </row>
    <row r="5290" spans="10:11" ht="15" customHeight="1" x14ac:dyDescent="0.25">
      <c r="J5290" s="175"/>
      <c r="K5290" s="175"/>
    </row>
    <row r="5291" spans="10:11" ht="15" customHeight="1" x14ac:dyDescent="0.25">
      <c r="J5291" s="175"/>
      <c r="K5291" s="175"/>
    </row>
    <row r="5292" spans="10:11" ht="15" customHeight="1" x14ac:dyDescent="0.25">
      <c r="J5292" s="175"/>
      <c r="K5292" s="175"/>
    </row>
    <row r="5293" spans="10:11" ht="15" customHeight="1" x14ac:dyDescent="0.25">
      <c r="J5293" s="175"/>
      <c r="K5293" s="175"/>
    </row>
    <row r="5294" spans="10:11" ht="15" customHeight="1" x14ac:dyDescent="0.25">
      <c r="J5294" s="175"/>
      <c r="K5294" s="175"/>
    </row>
    <row r="5295" spans="10:11" ht="15" customHeight="1" x14ac:dyDescent="0.25">
      <c r="J5295" s="175"/>
      <c r="K5295" s="175"/>
    </row>
    <row r="5296" spans="10:11" ht="15" customHeight="1" x14ac:dyDescent="0.25">
      <c r="J5296" s="175"/>
      <c r="K5296" s="175"/>
    </row>
    <row r="5297" spans="10:11" ht="15" customHeight="1" x14ac:dyDescent="0.25">
      <c r="J5297" s="175"/>
      <c r="K5297" s="175"/>
    </row>
    <row r="5298" spans="10:11" ht="15" customHeight="1" x14ac:dyDescent="0.25">
      <c r="J5298" s="175"/>
      <c r="K5298" s="175"/>
    </row>
    <row r="5299" spans="10:11" ht="15" customHeight="1" x14ac:dyDescent="0.25">
      <c r="J5299" s="175"/>
      <c r="K5299" s="175"/>
    </row>
    <row r="5300" spans="10:11" ht="15" customHeight="1" x14ac:dyDescent="0.25">
      <c r="J5300" s="175"/>
      <c r="K5300" s="175"/>
    </row>
    <row r="5301" spans="10:11" ht="15" customHeight="1" x14ac:dyDescent="0.25">
      <c r="J5301" s="175"/>
      <c r="K5301" s="175"/>
    </row>
    <row r="5302" spans="10:11" ht="15" customHeight="1" x14ac:dyDescent="0.25">
      <c r="J5302" s="175"/>
      <c r="K5302" s="175"/>
    </row>
    <row r="5303" spans="10:11" ht="15" customHeight="1" x14ac:dyDescent="0.25">
      <c r="J5303" s="175"/>
      <c r="K5303" s="175"/>
    </row>
    <row r="5304" spans="10:11" ht="15" customHeight="1" x14ac:dyDescent="0.25">
      <c r="J5304" s="175"/>
      <c r="K5304" s="175"/>
    </row>
    <row r="5305" spans="10:11" ht="15" customHeight="1" x14ac:dyDescent="0.25">
      <c r="J5305" s="175"/>
      <c r="K5305" s="175"/>
    </row>
    <row r="5306" spans="10:11" ht="15" customHeight="1" x14ac:dyDescent="0.25">
      <c r="J5306" s="175"/>
      <c r="K5306" s="175"/>
    </row>
    <row r="5307" spans="10:11" ht="15" customHeight="1" x14ac:dyDescent="0.25">
      <c r="J5307" s="175"/>
      <c r="K5307" s="175"/>
    </row>
    <row r="5308" spans="10:11" ht="15" customHeight="1" x14ac:dyDescent="0.25">
      <c r="J5308" s="175"/>
      <c r="K5308" s="175"/>
    </row>
    <row r="5309" spans="10:11" ht="15" customHeight="1" x14ac:dyDescent="0.25">
      <c r="J5309" s="175"/>
      <c r="K5309" s="175"/>
    </row>
    <row r="5310" spans="10:11" ht="15" customHeight="1" x14ac:dyDescent="0.25">
      <c r="J5310" s="175"/>
      <c r="K5310" s="175"/>
    </row>
    <row r="5311" spans="10:11" ht="15" customHeight="1" x14ac:dyDescent="0.25">
      <c r="J5311" s="175"/>
      <c r="K5311" s="175"/>
    </row>
    <row r="5312" spans="10:11" ht="15" customHeight="1" x14ac:dyDescent="0.25">
      <c r="J5312" s="175"/>
      <c r="K5312" s="175"/>
    </row>
    <row r="5313" spans="10:11" ht="15" customHeight="1" x14ac:dyDescent="0.25">
      <c r="J5313" s="175"/>
      <c r="K5313" s="175"/>
    </row>
    <row r="5314" spans="10:11" ht="15" customHeight="1" x14ac:dyDescent="0.25">
      <c r="J5314" s="175"/>
      <c r="K5314" s="175"/>
    </row>
    <row r="5315" spans="10:11" ht="15" customHeight="1" x14ac:dyDescent="0.25">
      <c r="J5315" s="175"/>
      <c r="K5315" s="175"/>
    </row>
    <row r="5316" spans="10:11" ht="15" customHeight="1" x14ac:dyDescent="0.25">
      <c r="J5316" s="175"/>
      <c r="K5316" s="175"/>
    </row>
    <row r="5317" spans="10:11" ht="15" customHeight="1" x14ac:dyDescent="0.25">
      <c r="J5317" s="175"/>
      <c r="K5317" s="175"/>
    </row>
    <row r="5318" spans="10:11" ht="15" customHeight="1" x14ac:dyDescent="0.25">
      <c r="J5318" s="175"/>
      <c r="K5318" s="175"/>
    </row>
    <row r="5319" spans="10:11" ht="15" customHeight="1" x14ac:dyDescent="0.25">
      <c r="J5319" s="175"/>
      <c r="K5319" s="175"/>
    </row>
    <row r="5320" spans="10:11" ht="15" customHeight="1" x14ac:dyDescent="0.25">
      <c r="J5320" s="175"/>
      <c r="K5320" s="175"/>
    </row>
    <row r="5321" spans="10:11" ht="15" customHeight="1" x14ac:dyDescent="0.25">
      <c r="J5321" s="175"/>
      <c r="K5321" s="175"/>
    </row>
    <row r="5322" spans="10:11" ht="15" customHeight="1" x14ac:dyDescent="0.25">
      <c r="J5322" s="175"/>
      <c r="K5322" s="175"/>
    </row>
    <row r="5323" spans="10:11" ht="15" customHeight="1" x14ac:dyDescent="0.25">
      <c r="J5323" s="175"/>
      <c r="K5323" s="175"/>
    </row>
    <row r="5324" spans="10:11" ht="15" customHeight="1" x14ac:dyDescent="0.25">
      <c r="J5324" s="175"/>
      <c r="K5324" s="175"/>
    </row>
    <row r="5325" spans="10:11" ht="15" customHeight="1" x14ac:dyDescent="0.25">
      <c r="J5325" s="175"/>
      <c r="K5325" s="175"/>
    </row>
    <row r="5326" spans="10:11" ht="15" customHeight="1" x14ac:dyDescent="0.25">
      <c r="J5326" s="175"/>
      <c r="K5326" s="175"/>
    </row>
    <row r="5327" spans="10:11" ht="15" customHeight="1" x14ac:dyDescent="0.25">
      <c r="J5327" s="175"/>
      <c r="K5327" s="175"/>
    </row>
    <row r="5328" spans="10:11" ht="15" customHeight="1" x14ac:dyDescent="0.25">
      <c r="J5328" s="175"/>
      <c r="K5328" s="175"/>
    </row>
    <row r="5329" spans="10:11" ht="15" customHeight="1" x14ac:dyDescent="0.25">
      <c r="J5329" s="175"/>
      <c r="K5329" s="175"/>
    </row>
    <row r="5330" spans="10:11" ht="15" customHeight="1" x14ac:dyDescent="0.25">
      <c r="J5330" s="175"/>
      <c r="K5330" s="175"/>
    </row>
    <row r="5331" spans="10:11" ht="15" customHeight="1" x14ac:dyDescent="0.25">
      <c r="J5331" s="175"/>
      <c r="K5331" s="175"/>
    </row>
    <row r="5332" spans="10:11" ht="15" customHeight="1" x14ac:dyDescent="0.25">
      <c r="J5332" s="175"/>
      <c r="K5332" s="175"/>
    </row>
    <row r="5333" spans="10:11" ht="15" customHeight="1" x14ac:dyDescent="0.25">
      <c r="J5333" s="175"/>
      <c r="K5333" s="175"/>
    </row>
    <row r="5334" spans="10:11" ht="15" customHeight="1" x14ac:dyDescent="0.25">
      <c r="J5334" s="175"/>
      <c r="K5334" s="175"/>
    </row>
    <row r="5335" spans="10:11" ht="15" customHeight="1" x14ac:dyDescent="0.25">
      <c r="J5335" s="175"/>
      <c r="K5335" s="175"/>
    </row>
    <row r="5336" spans="10:11" ht="15" customHeight="1" x14ac:dyDescent="0.25">
      <c r="J5336" s="175"/>
      <c r="K5336" s="175"/>
    </row>
    <row r="5337" spans="10:11" ht="15" customHeight="1" x14ac:dyDescent="0.25">
      <c r="J5337" s="175"/>
      <c r="K5337" s="175"/>
    </row>
    <row r="5338" spans="10:11" ht="15" customHeight="1" x14ac:dyDescent="0.25">
      <c r="J5338" s="175"/>
      <c r="K5338" s="175"/>
    </row>
    <row r="5339" spans="10:11" ht="15" customHeight="1" x14ac:dyDescent="0.25">
      <c r="J5339" s="175"/>
      <c r="K5339" s="175"/>
    </row>
    <row r="5340" spans="10:11" ht="15" customHeight="1" x14ac:dyDescent="0.25">
      <c r="J5340" s="175"/>
      <c r="K5340" s="175"/>
    </row>
    <row r="5341" spans="10:11" ht="15" customHeight="1" x14ac:dyDescent="0.25">
      <c r="J5341" s="175"/>
      <c r="K5341" s="175"/>
    </row>
    <row r="5342" spans="10:11" ht="15" customHeight="1" x14ac:dyDescent="0.25">
      <c r="J5342" s="175"/>
      <c r="K5342" s="175"/>
    </row>
    <row r="5343" spans="10:11" ht="15" customHeight="1" x14ac:dyDescent="0.25">
      <c r="J5343" s="175"/>
      <c r="K5343" s="175"/>
    </row>
    <row r="5344" spans="10:11" ht="15" customHeight="1" x14ac:dyDescent="0.25">
      <c r="J5344" s="175"/>
      <c r="K5344" s="175"/>
    </row>
    <row r="5345" spans="10:11" ht="15" customHeight="1" x14ac:dyDescent="0.25">
      <c r="J5345" s="175"/>
      <c r="K5345" s="175"/>
    </row>
    <row r="5346" spans="10:11" ht="15" customHeight="1" x14ac:dyDescent="0.25">
      <c r="J5346" s="175"/>
      <c r="K5346" s="175"/>
    </row>
    <row r="5347" spans="10:11" ht="15" customHeight="1" x14ac:dyDescent="0.25">
      <c r="J5347" s="175"/>
      <c r="K5347" s="175"/>
    </row>
    <row r="5348" spans="10:11" ht="15" customHeight="1" x14ac:dyDescent="0.25">
      <c r="J5348" s="175"/>
      <c r="K5348" s="175"/>
    </row>
    <row r="5349" spans="10:11" ht="15" customHeight="1" x14ac:dyDescent="0.25">
      <c r="J5349" s="175"/>
      <c r="K5349" s="175"/>
    </row>
    <row r="5350" spans="10:11" ht="15" customHeight="1" x14ac:dyDescent="0.25">
      <c r="J5350" s="175"/>
      <c r="K5350" s="175"/>
    </row>
    <row r="5351" spans="10:11" ht="15" customHeight="1" x14ac:dyDescent="0.25">
      <c r="J5351" s="175"/>
      <c r="K5351" s="175"/>
    </row>
    <row r="5352" spans="10:11" ht="15" customHeight="1" x14ac:dyDescent="0.25">
      <c r="J5352" s="175"/>
      <c r="K5352" s="175"/>
    </row>
    <row r="5353" spans="10:11" ht="15" customHeight="1" x14ac:dyDescent="0.25">
      <c r="J5353" s="175"/>
      <c r="K5353" s="175"/>
    </row>
    <row r="5354" spans="10:11" ht="15" customHeight="1" x14ac:dyDescent="0.25">
      <c r="J5354" s="175"/>
      <c r="K5354" s="175"/>
    </row>
    <row r="5355" spans="10:11" ht="15" customHeight="1" x14ac:dyDescent="0.25">
      <c r="J5355" s="175"/>
      <c r="K5355" s="175"/>
    </row>
    <row r="5356" spans="10:11" ht="15" customHeight="1" x14ac:dyDescent="0.25">
      <c r="J5356" s="175"/>
      <c r="K5356" s="175"/>
    </row>
    <row r="5357" spans="10:11" ht="15" customHeight="1" x14ac:dyDescent="0.25">
      <c r="J5357" s="175"/>
      <c r="K5357" s="175"/>
    </row>
    <row r="5358" spans="10:11" ht="15" customHeight="1" x14ac:dyDescent="0.25">
      <c r="J5358" s="175"/>
      <c r="K5358" s="175"/>
    </row>
    <row r="5359" spans="10:11" ht="15" customHeight="1" x14ac:dyDescent="0.25">
      <c r="J5359" s="175"/>
      <c r="K5359" s="175"/>
    </row>
    <row r="5360" spans="10:11" ht="15" customHeight="1" x14ac:dyDescent="0.25">
      <c r="J5360" s="175"/>
      <c r="K5360" s="175"/>
    </row>
    <row r="5361" spans="10:11" ht="15" customHeight="1" x14ac:dyDescent="0.25">
      <c r="J5361" s="175"/>
      <c r="K5361" s="175"/>
    </row>
    <row r="5362" spans="10:11" ht="15" customHeight="1" x14ac:dyDescent="0.25">
      <c r="J5362" s="175"/>
      <c r="K5362" s="175"/>
    </row>
    <row r="5363" spans="10:11" ht="15" customHeight="1" x14ac:dyDescent="0.25">
      <c r="J5363" s="175"/>
      <c r="K5363" s="175"/>
    </row>
    <row r="5364" spans="10:11" ht="15" customHeight="1" x14ac:dyDescent="0.25">
      <c r="J5364" s="175"/>
      <c r="K5364" s="175"/>
    </row>
    <row r="5365" spans="10:11" ht="15" customHeight="1" x14ac:dyDescent="0.25">
      <c r="J5365" s="175"/>
      <c r="K5365" s="175"/>
    </row>
    <row r="5366" spans="10:11" ht="15" customHeight="1" x14ac:dyDescent="0.25">
      <c r="J5366" s="175"/>
      <c r="K5366" s="175"/>
    </row>
    <row r="5367" spans="10:11" ht="15" customHeight="1" x14ac:dyDescent="0.25">
      <c r="J5367" s="175"/>
      <c r="K5367" s="175"/>
    </row>
    <row r="5368" spans="10:11" ht="15" customHeight="1" x14ac:dyDescent="0.25">
      <c r="J5368" s="175"/>
      <c r="K5368" s="175"/>
    </row>
    <row r="5369" spans="10:11" ht="15" customHeight="1" x14ac:dyDescent="0.25">
      <c r="J5369" s="175"/>
      <c r="K5369" s="175"/>
    </row>
    <row r="5370" spans="10:11" ht="15" customHeight="1" x14ac:dyDescent="0.25">
      <c r="J5370" s="175"/>
      <c r="K5370" s="175"/>
    </row>
    <row r="5371" spans="10:11" ht="15" customHeight="1" x14ac:dyDescent="0.25">
      <c r="J5371" s="175"/>
      <c r="K5371" s="175"/>
    </row>
    <row r="5372" spans="10:11" ht="15" customHeight="1" x14ac:dyDescent="0.25">
      <c r="J5372" s="175"/>
      <c r="K5372" s="175"/>
    </row>
    <row r="5373" spans="10:11" ht="15" customHeight="1" x14ac:dyDescent="0.25">
      <c r="J5373" s="175"/>
      <c r="K5373" s="175"/>
    </row>
    <row r="5374" spans="10:11" ht="15" customHeight="1" x14ac:dyDescent="0.25">
      <c r="J5374" s="175"/>
      <c r="K5374" s="175"/>
    </row>
    <row r="5375" spans="10:11" ht="15" customHeight="1" x14ac:dyDescent="0.25">
      <c r="J5375" s="175"/>
      <c r="K5375" s="175"/>
    </row>
    <row r="5376" spans="10:11" ht="15" customHeight="1" x14ac:dyDescent="0.25">
      <c r="J5376" s="175"/>
      <c r="K5376" s="175"/>
    </row>
    <row r="5377" spans="10:11" ht="15" customHeight="1" x14ac:dyDescent="0.25">
      <c r="J5377" s="175"/>
      <c r="K5377" s="175"/>
    </row>
    <row r="5378" spans="10:11" ht="15" customHeight="1" x14ac:dyDescent="0.25">
      <c r="J5378" s="175"/>
      <c r="K5378" s="175"/>
    </row>
    <row r="5379" spans="10:11" ht="15" customHeight="1" x14ac:dyDescent="0.25">
      <c r="J5379" s="175"/>
      <c r="K5379" s="175"/>
    </row>
    <row r="5380" spans="10:11" ht="15" customHeight="1" x14ac:dyDescent="0.25">
      <c r="J5380" s="175"/>
      <c r="K5380" s="175"/>
    </row>
    <row r="5381" spans="10:11" ht="15" customHeight="1" x14ac:dyDescent="0.25">
      <c r="J5381" s="175"/>
      <c r="K5381" s="175"/>
    </row>
    <row r="5382" spans="10:11" ht="15" customHeight="1" x14ac:dyDescent="0.25">
      <c r="J5382" s="175"/>
      <c r="K5382" s="175"/>
    </row>
    <row r="5383" spans="10:11" ht="15" customHeight="1" x14ac:dyDescent="0.25">
      <c r="J5383" s="175"/>
      <c r="K5383" s="175"/>
    </row>
    <row r="5384" spans="10:11" ht="15" customHeight="1" x14ac:dyDescent="0.25">
      <c r="J5384" s="175"/>
      <c r="K5384" s="175"/>
    </row>
    <row r="5385" spans="10:11" ht="15" customHeight="1" x14ac:dyDescent="0.25">
      <c r="J5385" s="175"/>
      <c r="K5385" s="175"/>
    </row>
    <row r="5386" spans="10:11" ht="15" customHeight="1" x14ac:dyDescent="0.25">
      <c r="J5386" s="175"/>
      <c r="K5386" s="175"/>
    </row>
    <row r="5387" spans="10:11" ht="15" customHeight="1" x14ac:dyDescent="0.25">
      <c r="J5387" s="175"/>
      <c r="K5387" s="175"/>
    </row>
    <row r="5388" spans="10:11" ht="15" customHeight="1" x14ac:dyDescent="0.25">
      <c r="J5388" s="175"/>
      <c r="K5388" s="175"/>
    </row>
    <row r="5389" spans="10:11" ht="15" customHeight="1" x14ac:dyDescent="0.25">
      <c r="J5389" s="175"/>
      <c r="K5389" s="175"/>
    </row>
    <row r="5390" spans="10:11" ht="15" customHeight="1" x14ac:dyDescent="0.25">
      <c r="J5390" s="175"/>
      <c r="K5390" s="175"/>
    </row>
    <row r="5391" spans="10:11" ht="15" customHeight="1" x14ac:dyDescent="0.25">
      <c r="J5391" s="175"/>
      <c r="K5391" s="175"/>
    </row>
    <row r="5392" spans="10:11" ht="15" customHeight="1" x14ac:dyDescent="0.25">
      <c r="J5392" s="175"/>
      <c r="K5392" s="175"/>
    </row>
    <row r="5393" spans="10:11" ht="15" customHeight="1" x14ac:dyDescent="0.25">
      <c r="J5393" s="175"/>
      <c r="K5393" s="175"/>
    </row>
    <row r="5394" spans="10:11" ht="15" customHeight="1" x14ac:dyDescent="0.25">
      <c r="J5394" s="175"/>
      <c r="K5394" s="175"/>
    </row>
    <row r="5395" spans="10:11" ht="15" customHeight="1" x14ac:dyDescent="0.25">
      <c r="J5395" s="175"/>
      <c r="K5395" s="175"/>
    </row>
    <row r="5396" spans="10:11" ht="15" customHeight="1" x14ac:dyDescent="0.25">
      <c r="J5396" s="175"/>
      <c r="K5396" s="175"/>
    </row>
    <row r="5397" spans="10:11" ht="15" customHeight="1" x14ac:dyDescent="0.25">
      <c r="J5397" s="175"/>
      <c r="K5397" s="175"/>
    </row>
    <row r="5398" spans="10:11" ht="15" customHeight="1" x14ac:dyDescent="0.25">
      <c r="J5398" s="175"/>
      <c r="K5398" s="175"/>
    </row>
    <row r="5399" spans="10:11" ht="15" customHeight="1" x14ac:dyDescent="0.25">
      <c r="J5399" s="175"/>
      <c r="K5399" s="175"/>
    </row>
    <row r="5400" spans="10:11" ht="15" customHeight="1" x14ac:dyDescent="0.25">
      <c r="J5400" s="175"/>
      <c r="K5400" s="175"/>
    </row>
    <row r="5401" spans="10:11" ht="15" customHeight="1" x14ac:dyDescent="0.25">
      <c r="J5401" s="175"/>
      <c r="K5401" s="175"/>
    </row>
    <row r="5402" spans="10:11" ht="15" customHeight="1" x14ac:dyDescent="0.25">
      <c r="J5402" s="175"/>
      <c r="K5402" s="175"/>
    </row>
    <row r="5403" spans="10:11" ht="15" customHeight="1" x14ac:dyDescent="0.25">
      <c r="J5403" s="175"/>
      <c r="K5403" s="175"/>
    </row>
    <row r="5404" spans="10:11" ht="15" customHeight="1" x14ac:dyDescent="0.25">
      <c r="J5404" s="175"/>
      <c r="K5404" s="175"/>
    </row>
    <row r="5405" spans="10:11" ht="15" customHeight="1" x14ac:dyDescent="0.25">
      <c r="J5405" s="175"/>
      <c r="K5405" s="175"/>
    </row>
    <row r="5406" spans="10:11" ht="15" customHeight="1" x14ac:dyDescent="0.25">
      <c r="J5406" s="175"/>
      <c r="K5406" s="175"/>
    </row>
    <row r="5407" spans="10:11" ht="15" customHeight="1" x14ac:dyDescent="0.25">
      <c r="J5407" s="175"/>
      <c r="K5407" s="175"/>
    </row>
    <row r="5408" spans="10:11" ht="15" customHeight="1" x14ac:dyDescent="0.25">
      <c r="J5408" s="175"/>
      <c r="K5408" s="175"/>
    </row>
    <row r="5409" spans="10:11" ht="15" customHeight="1" x14ac:dyDescent="0.25">
      <c r="J5409" s="175"/>
      <c r="K5409" s="175"/>
    </row>
    <row r="5410" spans="10:11" ht="15" customHeight="1" x14ac:dyDescent="0.25">
      <c r="J5410" s="175"/>
      <c r="K5410" s="175"/>
    </row>
    <row r="5411" spans="10:11" ht="15" customHeight="1" x14ac:dyDescent="0.25">
      <c r="J5411" s="175"/>
      <c r="K5411" s="175"/>
    </row>
    <row r="5412" spans="10:11" ht="15" customHeight="1" x14ac:dyDescent="0.25">
      <c r="J5412" s="175"/>
      <c r="K5412" s="175"/>
    </row>
    <row r="5413" spans="10:11" ht="15" customHeight="1" x14ac:dyDescent="0.25">
      <c r="J5413" s="175"/>
      <c r="K5413" s="175"/>
    </row>
    <row r="5414" spans="10:11" ht="15" customHeight="1" x14ac:dyDescent="0.25">
      <c r="J5414" s="175"/>
      <c r="K5414" s="175"/>
    </row>
    <row r="5415" spans="10:11" ht="15" customHeight="1" x14ac:dyDescent="0.25">
      <c r="J5415" s="175"/>
      <c r="K5415" s="175"/>
    </row>
    <row r="5416" spans="10:11" ht="15" customHeight="1" x14ac:dyDescent="0.25">
      <c r="J5416" s="175"/>
      <c r="K5416" s="175"/>
    </row>
    <row r="5417" spans="10:11" ht="15" customHeight="1" x14ac:dyDescent="0.25">
      <c r="J5417" s="175"/>
      <c r="K5417" s="175"/>
    </row>
    <row r="5418" spans="10:11" ht="15" customHeight="1" x14ac:dyDescent="0.25">
      <c r="J5418" s="175"/>
      <c r="K5418" s="175"/>
    </row>
    <row r="5419" spans="10:11" ht="15" customHeight="1" x14ac:dyDescent="0.25">
      <c r="J5419" s="175"/>
      <c r="K5419" s="175"/>
    </row>
    <row r="5420" spans="10:11" ht="15" customHeight="1" x14ac:dyDescent="0.25">
      <c r="J5420" s="175"/>
      <c r="K5420" s="175"/>
    </row>
    <row r="5421" spans="10:11" ht="15" customHeight="1" x14ac:dyDescent="0.25">
      <c r="J5421" s="175"/>
      <c r="K5421" s="175"/>
    </row>
    <row r="5422" spans="10:11" ht="15" customHeight="1" x14ac:dyDescent="0.25">
      <c r="J5422" s="175"/>
      <c r="K5422" s="175"/>
    </row>
    <row r="5423" spans="10:11" ht="15" customHeight="1" x14ac:dyDescent="0.25">
      <c r="J5423" s="175"/>
      <c r="K5423" s="175"/>
    </row>
    <row r="5424" spans="10:11" ht="15" customHeight="1" x14ac:dyDescent="0.25">
      <c r="J5424" s="175"/>
      <c r="K5424" s="175"/>
    </row>
    <row r="5425" spans="10:11" ht="15" customHeight="1" x14ac:dyDescent="0.25">
      <c r="J5425" s="175"/>
      <c r="K5425" s="175"/>
    </row>
    <row r="5426" spans="10:11" ht="15" customHeight="1" x14ac:dyDescent="0.25">
      <c r="J5426" s="175"/>
      <c r="K5426" s="175"/>
    </row>
    <row r="5427" spans="10:11" ht="15" customHeight="1" x14ac:dyDescent="0.25">
      <c r="J5427" s="175"/>
      <c r="K5427" s="175"/>
    </row>
    <row r="5428" spans="10:11" ht="15" customHeight="1" x14ac:dyDescent="0.25">
      <c r="J5428" s="175"/>
      <c r="K5428" s="175"/>
    </row>
    <row r="5429" spans="10:11" ht="15" customHeight="1" x14ac:dyDescent="0.25">
      <c r="J5429" s="175"/>
      <c r="K5429" s="175"/>
    </row>
    <row r="5430" spans="10:11" ht="15" customHeight="1" x14ac:dyDescent="0.25">
      <c r="J5430" s="175"/>
      <c r="K5430" s="175"/>
    </row>
    <row r="5431" spans="10:11" ht="15" customHeight="1" x14ac:dyDescent="0.25">
      <c r="J5431" s="175"/>
      <c r="K5431" s="175"/>
    </row>
    <row r="5432" spans="10:11" ht="15" customHeight="1" x14ac:dyDescent="0.25">
      <c r="J5432" s="175"/>
      <c r="K5432" s="175"/>
    </row>
    <row r="5433" spans="10:11" ht="15" customHeight="1" x14ac:dyDescent="0.25">
      <c r="J5433" s="175"/>
      <c r="K5433" s="175"/>
    </row>
    <row r="5434" spans="10:11" ht="15" customHeight="1" x14ac:dyDescent="0.25">
      <c r="J5434" s="175"/>
      <c r="K5434" s="175"/>
    </row>
    <row r="5435" spans="10:11" ht="15" customHeight="1" x14ac:dyDescent="0.25">
      <c r="J5435" s="175"/>
      <c r="K5435" s="175"/>
    </row>
    <row r="5436" spans="10:11" ht="15" customHeight="1" x14ac:dyDescent="0.25">
      <c r="J5436" s="175"/>
      <c r="K5436" s="175"/>
    </row>
    <row r="5437" spans="10:11" ht="15" customHeight="1" x14ac:dyDescent="0.25">
      <c r="J5437" s="175"/>
      <c r="K5437" s="175"/>
    </row>
    <row r="5438" spans="10:11" ht="15" customHeight="1" x14ac:dyDescent="0.25">
      <c r="J5438" s="175"/>
      <c r="K5438" s="175"/>
    </row>
    <row r="5439" spans="10:11" ht="15" customHeight="1" x14ac:dyDescent="0.25">
      <c r="J5439" s="175"/>
      <c r="K5439" s="175"/>
    </row>
    <row r="5440" spans="10:11" ht="15" customHeight="1" x14ac:dyDescent="0.25">
      <c r="J5440" s="175"/>
      <c r="K5440" s="175"/>
    </row>
    <row r="5441" spans="10:11" ht="15" customHeight="1" x14ac:dyDescent="0.25">
      <c r="J5441" s="175"/>
      <c r="K5441" s="175"/>
    </row>
    <row r="5442" spans="10:11" ht="15" customHeight="1" x14ac:dyDescent="0.25">
      <c r="J5442" s="175"/>
      <c r="K5442" s="175"/>
    </row>
    <row r="5443" spans="10:11" ht="15" customHeight="1" x14ac:dyDescent="0.25">
      <c r="J5443" s="175"/>
      <c r="K5443" s="175"/>
    </row>
    <row r="5444" spans="10:11" ht="15" customHeight="1" x14ac:dyDescent="0.25">
      <c r="J5444" s="175"/>
      <c r="K5444" s="175"/>
    </row>
    <row r="5445" spans="10:11" ht="15" customHeight="1" x14ac:dyDescent="0.25">
      <c r="J5445" s="175"/>
      <c r="K5445" s="175"/>
    </row>
    <row r="5446" spans="10:11" ht="15" customHeight="1" x14ac:dyDescent="0.25">
      <c r="J5446" s="175"/>
      <c r="K5446" s="175"/>
    </row>
    <row r="5447" spans="10:11" ht="15" customHeight="1" x14ac:dyDescent="0.25">
      <c r="J5447" s="175"/>
      <c r="K5447" s="175"/>
    </row>
    <row r="5448" spans="10:11" ht="15" customHeight="1" x14ac:dyDescent="0.25">
      <c r="J5448" s="175"/>
      <c r="K5448" s="175"/>
    </row>
    <row r="5449" spans="10:11" ht="15" customHeight="1" x14ac:dyDescent="0.25">
      <c r="J5449" s="175"/>
      <c r="K5449" s="175"/>
    </row>
    <row r="5450" spans="10:11" ht="15" customHeight="1" x14ac:dyDescent="0.25">
      <c r="J5450" s="175"/>
      <c r="K5450" s="175"/>
    </row>
    <row r="5451" spans="10:11" ht="15" customHeight="1" x14ac:dyDescent="0.25">
      <c r="J5451" s="175"/>
      <c r="K5451" s="175"/>
    </row>
    <row r="5452" spans="10:11" ht="15" customHeight="1" x14ac:dyDescent="0.25">
      <c r="J5452" s="175"/>
      <c r="K5452" s="175"/>
    </row>
    <row r="5453" spans="10:11" ht="15" customHeight="1" x14ac:dyDescent="0.25">
      <c r="J5453" s="175"/>
      <c r="K5453" s="175"/>
    </row>
    <row r="5454" spans="10:11" ht="15" customHeight="1" x14ac:dyDescent="0.25">
      <c r="J5454" s="175"/>
      <c r="K5454" s="175"/>
    </row>
    <row r="5455" spans="10:11" ht="15" customHeight="1" x14ac:dyDescent="0.25">
      <c r="J5455" s="175"/>
      <c r="K5455" s="175"/>
    </row>
    <row r="5456" spans="10:11" ht="15" customHeight="1" x14ac:dyDescent="0.25">
      <c r="J5456" s="175"/>
      <c r="K5456" s="175"/>
    </row>
    <row r="5457" spans="10:11" ht="15" customHeight="1" x14ac:dyDescent="0.25">
      <c r="J5457" s="175"/>
      <c r="K5457" s="175"/>
    </row>
    <row r="5458" spans="10:11" ht="15" customHeight="1" x14ac:dyDescent="0.25">
      <c r="J5458" s="175"/>
      <c r="K5458" s="175"/>
    </row>
    <row r="5459" spans="10:11" ht="15" customHeight="1" x14ac:dyDescent="0.25">
      <c r="J5459" s="175"/>
      <c r="K5459" s="175"/>
    </row>
    <row r="5460" spans="10:11" ht="15" customHeight="1" x14ac:dyDescent="0.25">
      <c r="J5460" s="175"/>
      <c r="K5460" s="175"/>
    </row>
    <row r="5461" spans="10:11" ht="15" customHeight="1" x14ac:dyDescent="0.25">
      <c r="J5461" s="175"/>
      <c r="K5461" s="175"/>
    </row>
    <row r="5462" spans="10:11" ht="15" customHeight="1" x14ac:dyDescent="0.25">
      <c r="J5462" s="175"/>
      <c r="K5462" s="175"/>
    </row>
    <row r="5463" spans="10:11" ht="15" customHeight="1" x14ac:dyDescent="0.25">
      <c r="J5463" s="175"/>
      <c r="K5463" s="175"/>
    </row>
    <row r="5464" spans="10:11" ht="15" customHeight="1" x14ac:dyDescent="0.25">
      <c r="J5464" s="175"/>
      <c r="K5464" s="175"/>
    </row>
    <row r="5465" spans="10:11" ht="15" customHeight="1" x14ac:dyDescent="0.25">
      <c r="J5465" s="175"/>
      <c r="K5465" s="175"/>
    </row>
    <row r="5466" spans="10:11" ht="15" customHeight="1" x14ac:dyDescent="0.25">
      <c r="J5466" s="175"/>
      <c r="K5466" s="175"/>
    </row>
    <row r="5467" spans="10:11" ht="15" customHeight="1" x14ac:dyDescent="0.25">
      <c r="J5467" s="175"/>
      <c r="K5467" s="175"/>
    </row>
    <row r="5468" spans="10:11" ht="15" customHeight="1" x14ac:dyDescent="0.25">
      <c r="J5468" s="175"/>
      <c r="K5468" s="175"/>
    </row>
    <row r="5469" spans="10:11" ht="15" customHeight="1" x14ac:dyDescent="0.25">
      <c r="J5469" s="175"/>
      <c r="K5469" s="175"/>
    </row>
    <row r="5470" spans="10:11" ht="15" customHeight="1" x14ac:dyDescent="0.25">
      <c r="J5470" s="175"/>
      <c r="K5470" s="175"/>
    </row>
    <row r="5471" spans="10:11" ht="15" customHeight="1" x14ac:dyDescent="0.25">
      <c r="J5471" s="175"/>
      <c r="K5471" s="175"/>
    </row>
    <row r="5472" spans="10:11" ht="15" customHeight="1" x14ac:dyDescent="0.25">
      <c r="J5472" s="175"/>
      <c r="K5472" s="175"/>
    </row>
    <row r="5473" spans="10:11" ht="15" customHeight="1" x14ac:dyDescent="0.25">
      <c r="J5473" s="175"/>
      <c r="K5473" s="175"/>
    </row>
    <row r="5474" spans="10:11" ht="15" customHeight="1" x14ac:dyDescent="0.25">
      <c r="J5474" s="175"/>
      <c r="K5474" s="175"/>
    </row>
    <row r="5475" spans="10:11" ht="15" customHeight="1" x14ac:dyDescent="0.25">
      <c r="J5475" s="175"/>
      <c r="K5475" s="175"/>
    </row>
    <row r="5476" spans="10:11" ht="15" customHeight="1" x14ac:dyDescent="0.25">
      <c r="J5476" s="175"/>
      <c r="K5476" s="175"/>
    </row>
    <row r="5477" spans="10:11" ht="15" customHeight="1" x14ac:dyDescent="0.25">
      <c r="J5477" s="175"/>
      <c r="K5477" s="175"/>
    </row>
    <row r="5478" spans="10:11" ht="15" customHeight="1" x14ac:dyDescent="0.25">
      <c r="J5478" s="175"/>
      <c r="K5478" s="175"/>
    </row>
    <row r="5479" spans="10:11" ht="15" customHeight="1" x14ac:dyDescent="0.25">
      <c r="J5479" s="175"/>
      <c r="K5479" s="175"/>
    </row>
    <row r="5480" spans="10:11" ht="15" customHeight="1" x14ac:dyDescent="0.25">
      <c r="J5480" s="175"/>
      <c r="K5480" s="175"/>
    </row>
    <row r="5481" spans="10:11" ht="15" customHeight="1" x14ac:dyDescent="0.25">
      <c r="J5481" s="175"/>
      <c r="K5481" s="175"/>
    </row>
    <row r="5482" spans="10:11" ht="15" customHeight="1" x14ac:dyDescent="0.25">
      <c r="J5482" s="175"/>
      <c r="K5482" s="175"/>
    </row>
    <row r="5483" spans="10:11" ht="15" customHeight="1" x14ac:dyDescent="0.25">
      <c r="J5483" s="175"/>
      <c r="K5483" s="175"/>
    </row>
    <row r="5484" spans="10:11" ht="15" customHeight="1" x14ac:dyDescent="0.25">
      <c r="J5484" s="175"/>
      <c r="K5484" s="175"/>
    </row>
    <row r="5485" spans="10:11" ht="15" customHeight="1" x14ac:dyDescent="0.25">
      <c r="J5485" s="175"/>
      <c r="K5485" s="175"/>
    </row>
    <row r="5486" spans="10:11" ht="15" customHeight="1" x14ac:dyDescent="0.25">
      <c r="J5486" s="175"/>
      <c r="K5486" s="175"/>
    </row>
    <row r="5487" spans="10:11" ht="15" customHeight="1" x14ac:dyDescent="0.25">
      <c r="J5487" s="175"/>
      <c r="K5487" s="175"/>
    </row>
    <row r="5488" spans="10:11" ht="15" customHeight="1" x14ac:dyDescent="0.25">
      <c r="J5488" s="175"/>
      <c r="K5488" s="175"/>
    </row>
    <row r="5489" spans="10:11" ht="15" customHeight="1" x14ac:dyDescent="0.25">
      <c r="J5489" s="175"/>
      <c r="K5489" s="175"/>
    </row>
    <row r="5490" spans="10:11" ht="15" customHeight="1" x14ac:dyDescent="0.25">
      <c r="J5490" s="175"/>
      <c r="K5490" s="175"/>
    </row>
    <row r="5491" spans="10:11" ht="15" customHeight="1" x14ac:dyDescent="0.25">
      <c r="J5491" s="175"/>
      <c r="K5491" s="175"/>
    </row>
    <row r="5492" spans="10:11" ht="15" customHeight="1" x14ac:dyDescent="0.25">
      <c r="J5492" s="175"/>
      <c r="K5492" s="175"/>
    </row>
    <row r="5493" spans="10:11" ht="15" customHeight="1" x14ac:dyDescent="0.25">
      <c r="J5493" s="175"/>
      <c r="K5493" s="175"/>
    </row>
    <row r="5494" spans="10:11" ht="15" customHeight="1" x14ac:dyDescent="0.25">
      <c r="J5494" s="175"/>
      <c r="K5494" s="175"/>
    </row>
    <row r="5495" spans="10:11" ht="15" customHeight="1" x14ac:dyDescent="0.25">
      <c r="J5495" s="175"/>
      <c r="K5495" s="175"/>
    </row>
    <row r="5496" spans="10:11" ht="15" customHeight="1" x14ac:dyDescent="0.25">
      <c r="J5496" s="175"/>
      <c r="K5496" s="175"/>
    </row>
    <row r="5497" spans="10:11" ht="15" customHeight="1" x14ac:dyDescent="0.25">
      <c r="J5497" s="175"/>
      <c r="K5497" s="175"/>
    </row>
    <row r="5498" spans="10:11" ht="15" customHeight="1" x14ac:dyDescent="0.25">
      <c r="J5498" s="175"/>
      <c r="K5498" s="175"/>
    </row>
    <row r="5499" spans="10:11" ht="15" customHeight="1" x14ac:dyDescent="0.25">
      <c r="J5499" s="175"/>
      <c r="K5499" s="175"/>
    </row>
    <row r="5500" spans="10:11" ht="15" customHeight="1" x14ac:dyDescent="0.25">
      <c r="J5500" s="175"/>
      <c r="K5500" s="175"/>
    </row>
    <row r="5501" spans="10:11" ht="15" customHeight="1" x14ac:dyDescent="0.25">
      <c r="J5501" s="175"/>
      <c r="K5501" s="175"/>
    </row>
    <row r="5502" spans="10:11" ht="15" customHeight="1" x14ac:dyDescent="0.25">
      <c r="J5502" s="175"/>
      <c r="K5502" s="175"/>
    </row>
    <row r="5503" spans="10:11" ht="15" customHeight="1" x14ac:dyDescent="0.25">
      <c r="J5503" s="175"/>
      <c r="K5503" s="175"/>
    </row>
    <row r="5504" spans="10:11" ht="15" customHeight="1" x14ac:dyDescent="0.25">
      <c r="J5504" s="175"/>
      <c r="K5504" s="175"/>
    </row>
    <row r="5505" spans="10:11" ht="15" customHeight="1" x14ac:dyDescent="0.25">
      <c r="J5505" s="175"/>
      <c r="K5505" s="175"/>
    </row>
    <row r="5506" spans="10:11" ht="15" customHeight="1" x14ac:dyDescent="0.25">
      <c r="J5506" s="175"/>
      <c r="K5506" s="175"/>
    </row>
    <row r="5507" spans="10:11" ht="15" customHeight="1" x14ac:dyDescent="0.25">
      <c r="J5507" s="175"/>
      <c r="K5507" s="175"/>
    </row>
    <row r="5508" spans="10:11" ht="15" customHeight="1" x14ac:dyDescent="0.25">
      <c r="J5508" s="175"/>
      <c r="K5508" s="175"/>
    </row>
    <row r="5509" spans="10:11" ht="15" customHeight="1" x14ac:dyDescent="0.25">
      <c r="J5509" s="175"/>
      <c r="K5509" s="175"/>
    </row>
    <row r="5510" spans="10:11" ht="15" customHeight="1" x14ac:dyDescent="0.25">
      <c r="J5510" s="175"/>
      <c r="K5510" s="175"/>
    </row>
    <row r="5511" spans="10:11" ht="15" customHeight="1" x14ac:dyDescent="0.25">
      <c r="J5511" s="175"/>
      <c r="K5511" s="175"/>
    </row>
    <row r="5512" spans="10:11" ht="15" customHeight="1" x14ac:dyDescent="0.25">
      <c r="J5512" s="175"/>
      <c r="K5512" s="175"/>
    </row>
    <row r="5513" spans="10:11" ht="15" customHeight="1" x14ac:dyDescent="0.25">
      <c r="J5513" s="175"/>
      <c r="K5513" s="175"/>
    </row>
    <row r="5514" spans="10:11" ht="15" customHeight="1" x14ac:dyDescent="0.25">
      <c r="J5514" s="175"/>
      <c r="K5514" s="175"/>
    </row>
    <row r="5515" spans="10:11" ht="15" customHeight="1" x14ac:dyDescent="0.25">
      <c r="J5515" s="175"/>
      <c r="K5515" s="175"/>
    </row>
    <row r="5516" spans="10:11" ht="15" customHeight="1" x14ac:dyDescent="0.25">
      <c r="J5516" s="175"/>
      <c r="K5516" s="175"/>
    </row>
    <row r="5517" spans="10:11" ht="15" customHeight="1" x14ac:dyDescent="0.25">
      <c r="J5517" s="175"/>
      <c r="K5517" s="175"/>
    </row>
    <row r="5518" spans="10:11" ht="15" customHeight="1" x14ac:dyDescent="0.25">
      <c r="J5518" s="175"/>
      <c r="K5518" s="175"/>
    </row>
    <row r="5519" spans="10:11" ht="15" customHeight="1" x14ac:dyDescent="0.25">
      <c r="J5519" s="175"/>
      <c r="K5519" s="175"/>
    </row>
    <row r="5520" spans="10:11" ht="15" customHeight="1" x14ac:dyDescent="0.25">
      <c r="J5520" s="175"/>
      <c r="K5520" s="175"/>
    </row>
    <row r="5521" spans="10:11" ht="15" customHeight="1" x14ac:dyDescent="0.25">
      <c r="J5521" s="175"/>
      <c r="K5521" s="175"/>
    </row>
    <row r="5522" spans="10:11" ht="15" customHeight="1" x14ac:dyDescent="0.25">
      <c r="J5522" s="175"/>
      <c r="K5522" s="175"/>
    </row>
    <row r="5523" spans="10:11" ht="15" customHeight="1" x14ac:dyDescent="0.25">
      <c r="J5523" s="175"/>
      <c r="K5523" s="175"/>
    </row>
    <row r="5524" spans="10:11" ht="15" customHeight="1" x14ac:dyDescent="0.25">
      <c r="J5524" s="175"/>
      <c r="K5524" s="175"/>
    </row>
    <row r="5525" spans="10:11" ht="15" customHeight="1" x14ac:dyDescent="0.25">
      <c r="J5525" s="175"/>
      <c r="K5525" s="175"/>
    </row>
    <row r="5526" spans="10:11" ht="15" customHeight="1" x14ac:dyDescent="0.25">
      <c r="J5526" s="175"/>
      <c r="K5526" s="175"/>
    </row>
    <row r="5527" spans="10:11" ht="15" customHeight="1" x14ac:dyDescent="0.25">
      <c r="J5527" s="175"/>
      <c r="K5527" s="175"/>
    </row>
    <row r="5528" spans="10:11" ht="15" customHeight="1" x14ac:dyDescent="0.25">
      <c r="J5528" s="175"/>
      <c r="K5528" s="175"/>
    </row>
    <row r="5529" spans="10:11" ht="15" customHeight="1" x14ac:dyDescent="0.25">
      <c r="J5529" s="175"/>
      <c r="K5529" s="175"/>
    </row>
    <row r="5530" spans="10:11" ht="15" customHeight="1" x14ac:dyDescent="0.25">
      <c r="J5530" s="175"/>
      <c r="K5530" s="175"/>
    </row>
    <row r="5531" spans="10:11" ht="15" customHeight="1" x14ac:dyDescent="0.25">
      <c r="J5531" s="175"/>
      <c r="K5531" s="175"/>
    </row>
    <row r="5532" spans="10:11" ht="15" customHeight="1" x14ac:dyDescent="0.25">
      <c r="J5532" s="175"/>
      <c r="K5532" s="175"/>
    </row>
    <row r="5533" spans="10:11" ht="15" customHeight="1" x14ac:dyDescent="0.25">
      <c r="J5533" s="175"/>
      <c r="K5533" s="175"/>
    </row>
    <row r="5534" spans="10:11" ht="15" customHeight="1" x14ac:dyDescent="0.25">
      <c r="J5534" s="175"/>
      <c r="K5534" s="175"/>
    </row>
    <row r="5535" spans="10:11" ht="15" customHeight="1" x14ac:dyDescent="0.25">
      <c r="J5535" s="175"/>
      <c r="K5535" s="175"/>
    </row>
    <row r="5536" spans="10:11" ht="15" customHeight="1" x14ac:dyDescent="0.25">
      <c r="J5536" s="175"/>
      <c r="K5536" s="175"/>
    </row>
    <row r="5537" spans="10:11" ht="15" customHeight="1" x14ac:dyDescent="0.25">
      <c r="J5537" s="175"/>
      <c r="K5537" s="175"/>
    </row>
    <row r="5538" spans="10:11" ht="15" customHeight="1" x14ac:dyDescent="0.25">
      <c r="J5538" s="175"/>
      <c r="K5538" s="175"/>
    </row>
    <row r="5539" spans="10:11" ht="15" customHeight="1" x14ac:dyDescent="0.25">
      <c r="J5539" s="175"/>
      <c r="K5539" s="175"/>
    </row>
    <row r="5540" spans="10:11" ht="15" customHeight="1" x14ac:dyDescent="0.25">
      <c r="J5540" s="175"/>
      <c r="K5540" s="175"/>
    </row>
    <row r="5541" spans="10:11" ht="15" customHeight="1" x14ac:dyDescent="0.25">
      <c r="J5541" s="175"/>
      <c r="K5541" s="175"/>
    </row>
    <row r="5542" spans="10:11" ht="15" customHeight="1" x14ac:dyDescent="0.25">
      <c r="J5542" s="175"/>
      <c r="K5542" s="175"/>
    </row>
    <row r="5543" spans="10:11" ht="15" customHeight="1" x14ac:dyDescent="0.25">
      <c r="J5543" s="175"/>
      <c r="K5543" s="175"/>
    </row>
    <row r="5544" spans="10:11" ht="15" customHeight="1" x14ac:dyDescent="0.25">
      <c r="J5544" s="175"/>
      <c r="K5544" s="175"/>
    </row>
    <row r="5545" spans="10:11" ht="15" customHeight="1" x14ac:dyDescent="0.25">
      <c r="J5545" s="175"/>
      <c r="K5545" s="175"/>
    </row>
    <row r="5546" spans="10:11" ht="15" customHeight="1" x14ac:dyDescent="0.25">
      <c r="J5546" s="175"/>
      <c r="K5546" s="175"/>
    </row>
    <row r="5547" spans="10:11" ht="15" customHeight="1" x14ac:dyDescent="0.25">
      <c r="J5547" s="175"/>
      <c r="K5547" s="175"/>
    </row>
    <row r="5548" spans="10:11" ht="15" customHeight="1" x14ac:dyDescent="0.25">
      <c r="J5548" s="175"/>
      <c r="K5548" s="175"/>
    </row>
    <row r="5549" spans="10:11" ht="15" customHeight="1" x14ac:dyDescent="0.25">
      <c r="J5549" s="175"/>
      <c r="K5549" s="175"/>
    </row>
    <row r="5550" spans="10:11" ht="15" customHeight="1" x14ac:dyDescent="0.25">
      <c r="J5550" s="175"/>
      <c r="K5550" s="175"/>
    </row>
    <row r="5551" spans="10:11" ht="15" customHeight="1" x14ac:dyDescent="0.25">
      <c r="J5551" s="175"/>
      <c r="K5551" s="175"/>
    </row>
    <row r="5552" spans="10:11" ht="15" customHeight="1" x14ac:dyDescent="0.25">
      <c r="J5552" s="175"/>
      <c r="K5552" s="175"/>
    </row>
    <row r="5553" spans="10:11" ht="15" customHeight="1" x14ac:dyDescent="0.25">
      <c r="J5553" s="175"/>
      <c r="K5553" s="175"/>
    </row>
    <row r="5554" spans="10:11" ht="15" customHeight="1" x14ac:dyDescent="0.25">
      <c r="J5554" s="175"/>
      <c r="K5554" s="175"/>
    </row>
    <row r="5555" spans="10:11" ht="15" customHeight="1" x14ac:dyDescent="0.25">
      <c r="J5555" s="175"/>
      <c r="K5555" s="175"/>
    </row>
    <row r="5556" spans="10:11" ht="15" customHeight="1" x14ac:dyDescent="0.25">
      <c r="J5556" s="175"/>
      <c r="K5556" s="175"/>
    </row>
    <row r="5557" spans="10:11" ht="15" customHeight="1" x14ac:dyDescent="0.25">
      <c r="J5557" s="175"/>
      <c r="K5557" s="175"/>
    </row>
    <row r="5558" spans="10:11" ht="15" customHeight="1" x14ac:dyDescent="0.25">
      <c r="J5558" s="175"/>
      <c r="K5558" s="175"/>
    </row>
    <row r="5559" spans="10:11" ht="15" customHeight="1" x14ac:dyDescent="0.25">
      <c r="J5559" s="175"/>
      <c r="K5559" s="175"/>
    </row>
    <row r="5560" spans="10:11" ht="15" customHeight="1" x14ac:dyDescent="0.25">
      <c r="J5560" s="175"/>
      <c r="K5560" s="175"/>
    </row>
    <row r="5561" spans="10:11" ht="15" customHeight="1" x14ac:dyDescent="0.25">
      <c r="J5561" s="175"/>
      <c r="K5561" s="175"/>
    </row>
    <row r="5562" spans="10:11" ht="15" customHeight="1" x14ac:dyDescent="0.25">
      <c r="J5562" s="175"/>
      <c r="K5562" s="175"/>
    </row>
    <row r="5563" spans="10:11" ht="15" customHeight="1" x14ac:dyDescent="0.25">
      <c r="J5563" s="175"/>
      <c r="K5563" s="175"/>
    </row>
    <row r="5564" spans="10:11" ht="15" customHeight="1" x14ac:dyDescent="0.25">
      <c r="J5564" s="175"/>
      <c r="K5564" s="175"/>
    </row>
    <row r="5565" spans="10:11" ht="15" customHeight="1" x14ac:dyDescent="0.25">
      <c r="J5565" s="175"/>
      <c r="K5565" s="175"/>
    </row>
    <row r="5566" spans="10:11" ht="15" customHeight="1" x14ac:dyDescent="0.25">
      <c r="J5566" s="175"/>
      <c r="K5566" s="175"/>
    </row>
    <row r="5567" spans="10:11" ht="15" customHeight="1" x14ac:dyDescent="0.25">
      <c r="J5567" s="175"/>
      <c r="K5567" s="175"/>
    </row>
    <row r="5568" spans="10:11" ht="15" customHeight="1" x14ac:dyDescent="0.25">
      <c r="J5568" s="175"/>
      <c r="K5568" s="175"/>
    </row>
    <row r="5569" spans="10:11" ht="15" customHeight="1" x14ac:dyDescent="0.25">
      <c r="J5569" s="175"/>
      <c r="K5569" s="175"/>
    </row>
    <row r="5570" spans="10:11" ht="15" customHeight="1" x14ac:dyDescent="0.25">
      <c r="J5570" s="175"/>
      <c r="K5570" s="175"/>
    </row>
    <row r="5571" spans="10:11" ht="15" customHeight="1" x14ac:dyDescent="0.25">
      <c r="J5571" s="175"/>
      <c r="K5571" s="175"/>
    </row>
    <row r="5572" spans="10:11" ht="15" customHeight="1" x14ac:dyDescent="0.25">
      <c r="J5572" s="175"/>
      <c r="K5572" s="175"/>
    </row>
    <row r="5573" spans="10:11" ht="15" customHeight="1" x14ac:dyDescent="0.25">
      <c r="J5573" s="175"/>
      <c r="K5573" s="175"/>
    </row>
    <row r="5574" spans="10:11" ht="15" customHeight="1" x14ac:dyDescent="0.25">
      <c r="J5574" s="175"/>
      <c r="K5574" s="175"/>
    </row>
    <row r="5575" spans="10:11" ht="15" customHeight="1" x14ac:dyDescent="0.25">
      <c r="J5575" s="175"/>
      <c r="K5575" s="175"/>
    </row>
    <row r="5576" spans="10:11" ht="15" customHeight="1" x14ac:dyDescent="0.25">
      <c r="J5576" s="175"/>
      <c r="K5576" s="175"/>
    </row>
    <row r="5577" spans="10:11" ht="15" customHeight="1" x14ac:dyDescent="0.25">
      <c r="J5577" s="175"/>
      <c r="K5577" s="175"/>
    </row>
    <row r="5578" spans="10:11" ht="15" customHeight="1" x14ac:dyDescent="0.25">
      <c r="J5578" s="175"/>
      <c r="K5578" s="175"/>
    </row>
    <row r="5579" spans="10:11" ht="15" customHeight="1" x14ac:dyDescent="0.25">
      <c r="J5579" s="175"/>
      <c r="K5579" s="175"/>
    </row>
    <row r="5580" spans="10:11" ht="15" customHeight="1" x14ac:dyDescent="0.25">
      <c r="J5580" s="175"/>
      <c r="K5580" s="175"/>
    </row>
    <row r="5581" spans="10:11" ht="15" customHeight="1" x14ac:dyDescent="0.25">
      <c r="J5581" s="175"/>
      <c r="K5581" s="175"/>
    </row>
    <row r="5582" spans="10:11" ht="15" customHeight="1" x14ac:dyDescent="0.25">
      <c r="J5582" s="175"/>
      <c r="K5582" s="175"/>
    </row>
    <row r="5583" spans="10:11" ht="15" customHeight="1" x14ac:dyDescent="0.25">
      <c r="J5583" s="175"/>
      <c r="K5583" s="175"/>
    </row>
    <row r="5584" spans="10:11" ht="15" customHeight="1" x14ac:dyDescent="0.25">
      <c r="J5584" s="175"/>
      <c r="K5584" s="175"/>
    </row>
    <row r="5585" spans="10:11" ht="15" customHeight="1" x14ac:dyDescent="0.25">
      <c r="J5585" s="175"/>
      <c r="K5585" s="175"/>
    </row>
    <row r="5586" spans="10:11" ht="15" customHeight="1" x14ac:dyDescent="0.25">
      <c r="J5586" s="175"/>
      <c r="K5586" s="175"/>
    </row>
    <row r="5587" spans="10:11" ht="15" customHeight="1" x14ac:dyDescent="0.25">
      <c r="J5587" s="175"/>
      <c r="K5587" s="175"/>
    </row>
    <row r="5588" spans="10:11" ht="15" customHeight="1" x14ac:dyDescent="0.25">
      <c r="J5588" s="175"/>
      <c r="K5588" s="175"/>
    </row>
    <row r="5589" spans="10:11" ht="15" customHeight="1" x14ac:dyDescent="0.25">
      <c r="J5589" s="175"/>
      <c r="K5589" s="175"/>
    </row>
    <row r="5590" spans="10:11" ht="15" customHeight="1" x14ac:dyDescent="0.25">
      <c r="J5590" s="175"/>
      <c r="K5590" s="175"/>
    </row>
    <row r="5591" spans="10:11" ht="15" customHeight="1" x14ac:dyDescent="0.25">
      <c r="J5591" s="175"/>
      <c r="K5591" s="175"/>
    </row>
    <row r="5592" spans="10:11" ht="15" customHeight="1" x14ac:dyDescent="0.25">
      <c r="J5592" s="175"/>
      <c r="K5592" s="175"/>
    </row>
    <row r="5593" spans="10:11" ht="15" customHeight="1" x14ac:dyDescent="0.25">
      <c r="J5593" s="175"/>
      <c r="K5593" s="175"/>
    </row>
    <row r="5594" spans="10:11" ht="15" customHeight="1" x14ac:dyDescent="0.25">
      <c r="J5594" s="175"/>
      <c r="K5594" s="175"/>
    </row>
    <row r="5595" spans="10:11" ht="15" customHeight="1" x14ac:dyDescent="0.25">
      <c r="J5595" s="175"/>
      <c r="K5595" s="175"/>
    </row>
    <row r="5596" spans="10:11" ht="15" customHeight="1" x14ac:dyDescent="0.25">
      <c r="J5596" s="175"/>
      <c r="K5596" s="175"/>
    </row>
    <row r="5597" spans="10:11" ht="15" customHeight="1" x14ac:dyDescent="0.25">
      <c r="J5597" s="175"/>
      <c r="K5597" s="175"/>
    </row>
    <row r="5598" spans="10:11" ht="15" customHeight="1" x14ac:dyDescent="0.25">
      <c r="J5598" s="175"/>
      <c r="K5598" s="175"/>
    </row>
    <row r="5599" spans="10:11" ht="15" customHeight="1" x14ac:dyDescent="0.25">
      <c r="J5599" s="175"/>
      <c r="K5599" s="175"/>
    </row>
    <row r="5600" spans="10:11" ht="15" customHeight="1" x14ac:dyDescent="0.25">
      <c r="J5600" s="175"/>
      <c r="K5600" s="175"/>
    </row>
    <row r="5601" spans="10:11" ht="15" customHeight="1" x14ac:dyDescent="0.25">
      <c r="J5601" s="175"/>
      <c r="K5601" s="175"/>
    </row>
    <row r="5602" spans="10:11" ht="15" customHeight="1" x14ac:dyDescent="0.25">
      <c r="J5602" s="175"/>
      <c r="K5602" s="175"/>
    </row>
    <row r="5603" spans="10:11" ht="15" customHeight="1" x14ac:dyDescent="0.25">
      <c r="J5603" s="175"/>
      <c r="K5603" s="175"/>
    </row>
    <row r="5604" spans="10:11" ht="15" customHeight="1" x14ac:dyDescent="0.25">
      <c r="J5604" s="175"/>
      <c r="K5604" s="175"/>
    </row>
    <row r="5605" spans="10:11" ht="15" customHeight="1" x14ac:dyDescent="0.25">
      <c r="J5605" s="175"/>
      <c r="K5605" s="175"/>
    </row>
    <row r="5606" spans="10:11" ht="15" customHeight="1" x14ac:dyDescent="0.25">
      <c r="J5606" s="175"/>
      <c r="K5606" s="175"/>
    </row>
    <row r="5607" spans="10:11" ht="15" customHeight="1" x14ac:dyDescent="0.25">
      <c r="J5607" s="175"/>
      <c r="K5607" s="175"/>
    </row>
    <row r="5608" spans="10:11" ht="15" customHeight="1" x14ac:dyDescent="0.25">
      <c r="J5608" s="175"/>
      <c r="K5608" s="175"/>
    </row>
    <row r="5609" spans="10:11" ht="15" customHeight="1" x14ac:dyDescent="0.25">
      <c r="J5609" s="175"/>
      <c r="K5609" s="175"/>
    </row>
    <row r="5610" spans="10:11" ht="15" customHeight="1" x14ac:dyDescent="0.25">
      <c r="J5610" s="175"/>
      <c r="K5610" s="175"/>
    </row>
    <row r="5611" spans="10:11" ht="15" customHeight="1" x14ac:dyDescent="0.25">
      <c r="J5611" s="175"/>
      <c r="K5611" s="175"/>
    </row>
    <row r="5612" spans="10:11" ht="15" customHeight="1" x14ac:dyDescent="0.25">
      <c r="J5612" s="175"/>
      <c r="K5612" s="175"/>
    </row>
    <row r="5613" spans="10:11" ht="15" customHeight="1" x14ac:dyDescent="0.25">
      <c r="J5613" s="175"/>
      <c r="K5613" s="175"/>
    </row>
    <row r="5614" spans="10:11" ht="15" customHeight="1" x14ac:dyDescent="0.25">
      <c r="J5614" s="175"/>
      <c r="K5614" s="175"/>
    </row>
    <row r="5615" spans="10:11" ht="15" customHeight="1" x14ac:dyDescent="0.25">
      <c r="J5615" s="175"/>
      <c r="K5615" s="175"/>
    </row>
    <row r="5616" spans="10:11" ht="15" customHeight="1" x14ac:dyDescent="0.25">
      <c r="J5616" s="175"/>
      <c r="K5616" s="175"/>
    </row>
    <row r="5617" spans="10:11" ht="15" customHeight="1" x14ac:dyDescent="0.25">
      <c r="J5617" s="175"/>
      <c r="K5617" s="175"/>
    </row>
    <row r="5618" spans="10:11" ht="15" customHeight="1" x14ac:dyDescent="0.25">
      <c r="J5618" s="175"/>
      <c r="K5618" s="175"/>
    </row>
    <row r="5619" spans="10:11" ht="15" customHeight="1" x14ac:dyDescent="0.25">
      <c r="J5619" s="175"/>
      <c r="K5619" s="175"/>
    </row>
    <row r="5620" spans="10:11" ht="15" customHeight="1" x14ac:dyDescent="0.25">
      <c r="J5620" s="175"/>
      <c r="K5620" s="175"/>
    </row>
    <row r="5621" spans="10:11" ht="15" customHeight="1" x14ac:dyDescent="0.25">
      <c r="J5621" s="175"/>
      <c r="K5621" s="175"/>
    </row>
    <row r="5622" spans="10:11" ht="15" customHeight="1" x14ac:dyDescent="0.25">
      <c r="J5622" s="175"/>
      <c r="K5622" s="175"/>
    </row>
    <row r="5623" spans="10:11" ht="15" customHeight="1" x14ac:dyDescent="0.25">
      <c r="J5623" s="175"/>
      <c r="K5623" s="175"/>
    </row>
    <row r="5624" spans="10:11" ht="15" customHeight="1" x14ac:dyDescent="0.25">
      <c r="J5624" s="175"/>
      <c r="K5624" s="175"/>
    </row>
    <row r="5625" spans="10:11" ht="15" customHeight="1" x14ac:dyDescent="0.25">
      <c r="J5625" s="175"/>
      <c r="K5625" s="175"/>
    </row>
    <row r="5626" spans="10:11" ht="15" customHeight="1" x14ac:dyDescent="0.25">
      <c r="J5626" s="175"/>
      <c r="K5626" s="175"/>
    </row>
    <row r="5627" spans="10:11" ht="15" customHeight="1" x14ac:dyDescent="0.25">
      <c r="J5627" s="175"/>
      <c r="K5627" s="175"/>
    </row>
    <row r="5628" spans="10:11" ht="15" customHeight="1" x14ac:dyDescent="0.25">
      <c r="J5628" s="175"/>
      <c r="K5628" s="175"/>
    </row>
    <row r="5629" spans="10:11" ht="15" customHeight="1" x14ac:dyDescent="0.25">
      <c r="J5629" s="175"/>
      <c r="K5629" s="175"/>
    </row>
    <row r="5630" spans="10:11" ht="15" customHeight="1" x14ac:dyDescent="0.25">
      <c r="J5630" s="175"/>
      <c r="K5630" s="175"/>
    </row>
    <row r="5631" spans="10:11" ht="15" customHeight="1" x14ac:dyDescent="0.25">
      <c r="J5631" s="175"/>
      <c r="K5631" s="175"/>
    </row>
    <row r="5632" spans="10:11" ht="15" customHeight="1" x14ac:dyDescent="0.25">
      <c r="J5632" s="175"/>
      <c r="K5632" s="175"/>
    </row>
    <row r="5633" spans="10:11" ht="15" customHeight="1" x14ac:dyDescent="0.25">
      <c r="J5633" s="175"/>
      <c r="K5633" s="175"/>
    </row>
    <row r="5634" spans="10:11" ht="15" customHeight="1" x14ac:dyDescent="0.25">
      <c r="J5634" s="175"/>
      <c r="K5634" s="175"/>
    </row>
    <row r="5635" spans="10:11" ht="15" customHeight="1" x14ac:dyDescent="0.25">
      <c r="J5635" s="175"/>
      <c r="K5635" s="175"/>
    </row>
    <row r="5636" spans="10:11" ht="15" customHeight="1" x14ac:dyDescent="0.25">
      <c r="J5636" s="175"/>
      <c r="K5636" s="175"/>
    </row>
    <row r="5637" spans="10:11" ht="15" customHeight="1" x14ac:dyDescent="0.25">
      <c r="J5637" s="175"/>
      <c r="K5637" s="175"/>
    </row>
    <row r="5638" spans="10:11" ht="15" customHeight="1" x14ac:dyDescent="0.25">
      <c r="J5638" s="175"/>
      <c r="K5638" s="175"/>
    </row>
    <row r="5639" spans="10:11" ht="15" customHeight="1" x14ac:dyDescent="0.25">
      <c r="J5639" s="175"/>
      <c r="K5639" s="175"/>
    </row>
    <row r="5640" spans="10:11" ht="15" customHeight="1" x14ac:dyDescent="0.25">
      <c r="J5640" s="175"/>
      <c r="K5640" s="175"/>
    </row>
    <row r="5641" spans="10:11" ht="15" customHeight="1" x14ac:dyDescent="0.25">
      <c r="J5641" s="175"/>
      <c r="K5641" s="175"/>
    </row>
    <row r="5642" spans="10:11" ht="15" customHeight="1" x14ac:dyDescent="0.25">
      <c r="J5642" s="175"/>
      <c r="K5642" s="175"/>
    </row>
    <row r="5643" spans="10:11" ht="15" customHeight="1" x14ac:dyDescent="0.25">
      <c r="J5643" s="175"/>
      <c r="K5643" s="175"/>
    </row>
    <row r="5644" spans="10:11" ht="15" customHeight="1" x14ac:dyDescent="0.25">
      <c r="J5644" s="175"/>
      <c r="K5644" s="175"/>
    </row>
    <row r="5645" spans="10:11" ht="15" customHeight="1" x14ac:dyDescent="0.25">
      <c r="J5645" s="175"/>
      <c r="K5645" s="175"/>
    </row>
    <row r="5646" spans="10:11" ht="15" customHeight="1" x14ac:dyDescent="0.25">
      <c r="J5646" s="175"/>
      <c r="K5646" s="175"/>
    </row>
    <row r="5647" spans="10:11" ht="15" customHeight="1" x14ac:dyDescent="0.25">
      <c r="J5647" s="175"/>
      <c r="K5647" s="175"/>
    </row>
    <row r="5648" spans="10:11" ht="15" customHeight="1" x14ac:dyDescent="0.25">
      <c r="J5648" s="175"/>
      <c r="K5648" s="175"/>
    </row>
    <row r="5649" spans="10:11" ht="15" customHeight="1" x14ac:dyDescent="0.25">
      <c r="J5649" s="175"/>
      <c r="K5649" s="175"/>
    </row>
    <row r="5650" spans="10:11" ht="15" customHeight="1" x14ac:dyDescent="0.25">
      <c r="J5650" s="175"/>
      <c r="K5650" s="175"/>
    </row>
    <row r="5651" spans="10:11" ht="15" customHeight="1" x14ac:dyDescent="0.25">
      <c r="J5651" s="175"/>
      <c r="K5651" s="175"/>
    </row>
    <row r="5652" spans="10:11" ht="15" customHeight="1" x14ac:dyDescent="0.25">
      <c r="J5652" s="175"/>
      <c r="K5652" s="175"/>
    </row>
    <row r="5653" spans="10:11" ht="15" customHeight="1" x14ac:dyDescent="0.25">
      <c r="J5653" s="175"/>
      <c r="K5653" s="175"/>
    </row>
    <row r="5654" spans="10:11" ht="15" customHeight="1" x14ac:dyDescent="0.25">
      <c r="J5654" s="175"/>
      <c r="K5654" s="175"/>
    </row>
    <row r="5655" spans="10:11" ht="15" customHeight="1" x14ac:dyDescent="0.25">
      <c r="J5655" s="175"/>
      <c r="K5655" s="175"/>
    </row>
    <row r="5656" spans="10:11" ht="15" customHeight="1" x14ac:dyDescent="0.25">
      <c r="J5656" s="175"/>
      <c r="K5656" s="175"/>
    </row>
    <row r="5657" spans="10:11" ht="15" customHeight="1" x14ac:dyDescent="0.25">
      <c r="J5657" s="175"/>
      <c r="K5657" s="175"/>
    </row>
    <row r="5658" spans="10:11" ht="15" customHeight="1" x14ac:dyDescent="0.25">
      <c r="J5658" s="175"/>
      <c r="K5658" s="175"/>
    </row>
    <row r="5659" spans="10:11" ht="15" customHeight="1" x14ac:dyDescent="0.25">
      <c r="J5659" s="175"/>
      <c r="K5659" s="175"/>
    </row>
    <row r="5660" spans="10:11" ht="15" customHeight="1" x14ac:dyDescent="0.25">
      <c r="J5660" s="175"/>
      <c r="K5660" s="175"/>
    </row>
    <row r="5661" spans="10:11" ht="15" customHeight="1" x14ac:dyDescent="0.25">
      <c r="J5661" s="175"/>
      <c r="K5661" s="175"/>
    </row>
    <row r="5662" spans="10:11" ht="15" customHeight="1" x14ac:dyDescent="0.25">
      <c r="J5662" s="175"/>
      <c r="K5662" s="175"/>
    </row>
    <row r="5663" spans="10:11" ht="15" customHeight="1" x14ac:dyDescent="0.25">
      <c r="J5663" s="175"/>
      <c r="K5663" s="175"/>
    </row>
    <row r="5664" spans="10:11" ht="15" customHeight="1" x14ac:dyDescent="0.25">
      <c r="J5664" s="175"/>
      <c r="K5664" s="175"/>
    </row>
    <row r="5665" spans="10:11" ht="15" customHeight="1" x14ac:dyDescent="0.25">
      <c r="J5665" s="175"/>
      <c r="K5665" s="175"/>
    </row>
    <row r="5666" spans="10:11" ht="15" customHeight="1" x14ac:dyDescent="0.25">
      <c r="J5666" s="175"/>
      <c r="K5666" s="175"/>
    </row>
    <row r="5667" spans="10:11" ht="15" customHeight="1" x14ac:dyDescent="0.25">
      <c r="J5667" s="175"/>
      <c r="K5667" s="175"/>
    </row>
    <row r="5668" spans="10:11" ht="15" customHeight="1" x14ac:dyDescent="0.25">
      <c r="J5668" s="175"/>
      <c r="K5668" s="175"/>
    </row>
    <row r="5669" spans="10:11" ht="15" customHeight="1" x14ac:dyDescent="0.25">
      <c r="J5669" s="175"/>
      <c r="K5669" s="175"/>
    </row>
    <row r="5670" spans="10:11" ht="15" customHeight="1" x14ac:dyDescent="0.25">
      <c r="J5670" s="175"/>
      <c r="K5670" s="175"/>
    </row>
    <row r="5671" spans="10:11" ht="15" customHeight="1" x14ac:dyDescent="0.25">
      <c r="J5671" s="175"/>
      <c r="K5671" s="175"/>
    </row>
    <row r="5672" spans="10:11" ht="15" customHeight="1" x14ac:dyDescent="0.25">
      <c r="J5672" s="175"/>
      <c r="K5672" s="175"/>
    </row>
    <row r="5673" spans="10:11" ht="15" customHeight="1" x14ac:dyDescent="0.25">
      <c r="J5673" s="175"/>
      <c r="K5673" s="175"/>
    </row>
    <row r="5674" spans="10:11" ht="15" customHeight="1" x14ac:dyDescent="0.25">
      <c r="J5674" s="175"/>
      <c r="K5674" s="175"/>
    </row>
    <row r="5675" spans="10:11" ht="15" customHeight="1" x14ac:dyDescent="0.25">
      <c r="J5675" s="175"/>
      <c r="K5675" s="175"/>
    </row>
    <row r="5676" spans="10:11" ht="15" customHeight="1" x14ac:dyDescent="0.25">
      <c r="J5676" s="175"/>
      <c r="K5676" s="175"/>
    </row>
    <row r="5677" spans="10:11" ht="15" customHeight="1" x14ac:dyDescent="0.25">
      <c r="J5677" s="175"/>
      <c r="K5677" s="175"/>
    </row>
    <row r="5678" spans="10:11" ht="15" customHeight="1" x14ac:dyDescent="0.25">
      <c r="J5678" s="175"/>
      <c r="K5678" s="175"/>
    </row>
    <row r="5679" spans="10:11" ht="15" customHeight="1" x14ac:dyDescent="0.25">
      <c r="J5679" s="175"/>
      <c r="K5679" s="175"/>
    </row>
    <row r="5680" spans="10:11" ht="15" customHeight="1" x14ac:dyDescent="0.25">
      <c r="J5680" s="175"/>
      <c r="K5680" s="175"/>
    </row>
    <row r="5681" spans="10:11" ht="15" customHeight="1" x14ac:dyDescent="0.25">
      <c r="J5681" s="175"/>
      <c r="K5681" s="175"/>
    </row>
    <row r="5682" spans="10:11" ht="15" customHeight="1" x14ac:dyDescent="0.25">
      <c r="J5682" s="175"/>
      <c r="K5682" s="175"/>
    </row>
    <row r="5683" spans="10:11" ht="15" customHeight="1" x14ac:dyDescent="0.25">
      <c r="J5683" s="175"/>
      <c r="K5683" s="175"/>
    </row>
    <row r="5684" spans="10:11" ht="15" customHeight="1" x14ac:dyDescent="0.25">
      <c r="J5684" s="175"/>
      <c r="K5684" s="175"/>
    </row>
    <row r="5685" spans="10:11" ht="15" customHeight="1" x14ac:dyDescent="0.25">
      <c r="J5685" s="175"/>
      <c r="K5685" s="175"/>
    </row>
    <row r="5686" spans="10:11" ht="15" customHeight="1" x14ac:dyDescent="0.25">
      <c r="J5686" s="175"/>
      <c r="K5686" s="175"/>
    </row>
    <row r="5687" spans="10:11" ht="15" customHeight="1" x14ac:dyDescent="0.25">
      <c r="J5687" s="175"/>
      <c r="K5687" s="175"/>
    </row>
    <row r="5688" spans="10:11" ht="15" customHeight="1" x14ac:dyDescent="0.25">
      <c r="J5688" s="175"/>
      <c r="K5688" s="175"/>
    </row>
    <row r="5689" spans="10:11" ht="15" customHeight="1" x14ac:dyDescent="0.25">
      <c r="J5689" s="175"/>
      <c r="K5689" s="175"/>
    </row>
    <row r="5690" spans="10:11" ht="15" customHeight="1" x14ac:dyDescent="0.25">
      <c r="J5690" s="175"/>
      <c r="K5690" s="175"/>
    </row>
    <row r="5691" spans="10:11" ht="15" customHeight="1" x14ac:dyDescent="0.25">
      <c r="J5691" s="175"/>
      <c r="K5691" s="175"/>
    </row>
    <row r="5692" spans="10:11" ht="15" customHeight="1" x14ac:dyDescent="0.25">
      <c r="J5692" s="175"/>
      <c r="K5692" s="175"/>
    </row>
    <row r="5693" spans="10:11" ht="15" customHeight="1" x14ac:dyDescent="0.25">
      <c r="J5693" s="175"/>
      <c r="K5693" s="175"/>
    </row>
    <row r="5694" spans="10:11" ht="15" customHeight="1" x14ac:dyDescent="0.25">
      <c r="J5694" s="175"/>
      <c r="K5694" s="175"/>
    </row>
    <row r="5695" spans="10:11" ht="15" customHeight="1" x14ac:dyDescent="0.25">
      <c r="J5695" s="175"/>
      <c r="K5695" s="175"/>
    </row>
    <row r="5696" spans="10:11" ht="15" customHeight="1" x14ac:dyDescent="0.25">
      <c r="J5696" s="175"/>
      <c r="K5696" s="175"/>
    </row>
    <row r="5697" spans="10:11" ht="15" customHeight="1" x14ac:dyDescent="0.25">
      <c r="J5697" s="175"/>
      <c r="K5697" s="175"/>
    </row>
    <row r="5698" spans="10:11" ht="15" customHeight="1" x14ac:dyDescent="0.25">
      <c r="J5698" s="175"/>
      <c r="K5698" s="175"/>
    </row>
    <row r="5699" spans="10:11" ht="15" customHeight="1" x14ac:dyDescent="0.25">
      <c r="J5699" s="175"/>
      <c r="K5699" s="175"/>
    </row>
    <row r="5700" spans="10:11" ht="15" customHeight="1" x14ac:dyDescent="0.25">
      <c r="J5700" s="175"/>
      <c r="K5700" s="175"/>
    </row>
    <row r="5701" spans="10:11" ht="15" customHeight="1" x14ac:dyDescent="0.25">
      <c r="J5701" s="175"/>
      <c r="K5701" s="175"/>
    </row>
    <row r="5702" spans="10:11" ht="15" customHeight="1" x14ac:dyDescent="0.25">
      <c r="J5702" s="175"/>
      <c r="K5702" s="175"/>
    </row>
    <row r="5703" spans="10:11" ht="15" customHeight="1" x14ac:dyDescent="0.25">
      <c r="J5703" s="175"/>
      <c r="K5703" s="175"/>
    </row>
    <row r="5704" spans="10:11" ht="15" customHeight="1" x14ac:dyDescent="0.25">
      <c r="J5704" s="175"/>
      <c r="K5704" s="175"/>
    </row>
    <row r="5705" spans="10:11" ht="15" customHeight="1" x14ac:dyDescent="0.25">
      <c r="J5705" s="175"/>
      <c r="K5705" s="175"/>
    </row>
    <row r="5706" spans="10:11" ht="15" customHeight="1" x14ac:dyDescent="0.25">
      <c r="J5706" s="175"/>
      <c r="K5706" s="175"/>
    </row>
    <row r="5707" spans="10:11" ht="15" customHeight="1" x14ac:dyDescent="0.25">
      <c r="J5707" s="175"/>
      <c r="K5707" s="175"/>
    </row>
    <row r="5708" spans="10:11" ht="15" customHeight="1" x14ac:dyDescent="0.25">
      <c r="J5708" s="175"/>
      <c r="K5708" s="175"/>
    </row>
    <row r="5709" spans="10:11" ht="15" customHeight="1" x14ac:dyDescent="0.25">
      <c r="J5709" s="175"/>
      <c r="K5709" s="175"/>
    </row>
    <row r="5710" spans="10:11" ht="15" customHeight="1" x14ac:dyDescent="0.25">
      <c r="J5710" s="175"/>
      <c r="K5710" s="175"/>
    </row>
    <row r="5711" spans="10:11" ht="15" customHeight="1" x14ac:dyDescent="0.25">
      <c r="J5711" s="175"/>
      <c r="K5711" s="175"/>
    </row>
    <row r="5712" spans="10:11" ht="15" customHeight="1" x14ac:dyDescent="0.25">
      <c r="J5712" s="175"/>
      <c r="K5712" s="175"/>
    </row>
    <row r="5713" spans="10:11" ht="15" customHeight="1" x14ac:dyDescent="0.25">
      <c r="J5713" s="175"/>
      <c r="K5713" s="175"/>
    </row>
    <row r="5714" spans="10:11" ht="15" customHeight="1" x14ac:dyDescent="0.25">
      <c r="J5714" s="175"/>
      <c r="K5714" s="175"/>
    </row>
    <row r="5715" spans="10:11" ht="15" customHeight="1" x14ac:dyDescent="0.25">
      <c r="J5715" s="175"/>
      <c r="K5715" s="175"/>
    </row>
    <row r="5716" spans="10:11" ht="15" customHeight="1" x14ac:dyDescent="0.25">
      <c r="J5716" s="175"/>
      <c r="K5716" s="175"/>
    </row>
    <row r="5717" spans="10:11" ht="15" customHeight="1" x14ac:dyDescent="0.25">
      <c r="J5717" s="175"/>
      <c r="K5717" s="175"/>
    </row>
    <row r="5718" spans="10:11" ht="15" customHeight="1" x14ac:dyDescent="0.25">
      <c r="J5718" s="175"/>
      <c r="K5718" s="175"/>
    </row>
    <row r="5719" spans="10:11" ht="15" customHeight="1" x14ac:dyDescent="0.25">
      <c r="J5719" s="175"/>
      <c r="K5719" s="175"/>
    </row>
    <row r="5720" spans="10:11" ht="15" customHeight="1" x14ac:dyDescent="0.25">
      <c r="J5720" s="175"/>
      <c r="K5720" s="175"/>
    </row>
    <row r="5721" spans="10:11" ht="15" customHeight="1" x14ac:dyDescent="0.25">
      <c r="J5721" s="175"/>
      <c r="K5721" s="175"/>
    </row>
    <row r="5722" spans="10:11" ht="15" customHeight="1" x14ac:dyDescent="0.25">
      <c r="J5722" s="175"/>
      <c r="K5722" s="175"/>
    </row>
    <row r="5723" spans="10:11" ht="15" customHeight="1" x14ac:dyDescent="0.25">
      <c r="J5723" s="175"/>
      <c r="K5723" s="175"/>
    </row>
    <row r="5724" spans="10:11" ht="15" customHeight="1" x14ac:dyDescent="0.25">
      <c r="J5724" s="175"/>
      <c r="K5724" s="175"/>
    </row>
    <row r="5725" spans="10:11" ht="15" customHeight="1" x14ac:dyDescent="0.25">
      <c r="J5725" s="175"/>
      <c r="K5725" s="175"/>
    </row>
    <row r="5726" spans="10:11" ht="15" customHeight="1" x14ac:dyDescent="0.25">
      <c r="J5726" s="175"/>
      <c r="K5726" s="175"/>
    </row>
    <row r="5727" spans="10:11" ht="15" customHeight="1" x14ac:dyDescent="0.25">
      <c r="J5727" s="175"/>
      <c r="K5727" s="175"/>
    </row>
    <row r="5728" spans="10:11" ht="15" customHeight="1" x14ac:dyDescent="0.25">
      <c r="J5728" s="175"/>
      <c r="K5728" s="175"/>
    </row>
    <row r="5729" spans="10:11" ht="15" customHeight="1" x14ac:dyDescent="0.25">
      <c r="J5729" s="175"/>
      <c r="K5729" s="175"/>
    </row>
    <row r="5730" spans="10:11" ht="15" customHeight="1" x14ac:dyDescent="0.25">
      <c r="J5730" s="175"/>
      <c r="K5730" s="175"/>
    </row>
    <row r="5731" spans="10:11" ht="15" customHeight="1" x14ac:dyDescent="0.25">
      <c r="J5731" s="175"/>
      <c r="K5731" s="175"/>
    </row>
    <row r="5732" spans="10:11" ht="15" customHeight="1" x14ac:dyDescent="0.25">
      <c r="J5732" s="175"/>
      <c r="K5732" s="175"/>
    </row>
    <row r="5733" spans="10:11" ht="15" customHeight="1" x14ac:dyDescent="0.25">
      <c r="J5733" s="175"/>
      <c r="K5733" s="175"/>
    </row>
    <row r="5734" spans="10:11" ht="15" customHeight="1" x14ac:dyDescent="0.25">
      <c r="J5734" s="175"/>
      <c r="K5734" s="175"/>
    </row>
    <row r="5735" spans="10:11" ht="15" customHeight="1" x14ac:dyDescent="0.25">
      <c r="J5735" s="175"/>
      <c r="K5735" s="175"/>
    </row>
    <row r="5736" spans="10:11" ht="15" customHeight="1" x14ac:dyDescent="0.25">
      <c r="J5736" s="175"/>
      <c r="K5736" s="175"/>
    </row>
    <row r="5737" spans="10:11" ht="15" customHeight="1" x14ac:dyDescent="0.25">
      <c r="J5737" s="175"/>
      <c r="K5737" s="175"/>
    </row>
    <row r="5738" spans="10:11" ht="15" customHeight="1" x14ac:dyDescent="0.25">
      <c r="J5738" s="175"/>
      <c r="K5738" s="175"/>
    </row>
    <row r="5739" spans="10:11" ht="15" customHeight="1" x14ac:dyDescent="0.25">
      <c r="J5739" s="175"/>
      <c r="K5739" s="175"/>
    </row>
    <row r="5740" spans="10:11" ht="15" customHeight="1" x14ac:dyDescent="0.25">
      <c r="J5740" s="175"/>
      <c r="K5740" s="175"/>
    </row>
    <row r="5741" spans="10:11" ht="15" customHeight="1" x14ac:dyDescent="0.25">
      <c r="J5741" s="175"/>
      <c r="K5741" s="175"/>
    </row>
    <row r="5742" spans="10:11" ht="15" customHeight="1" x14ac:dyDescent="0.25">
      <c r="J5742" s="175"/>
      <c r="K5742" s="175"/>
    </row>
    <row r="5743" spans="10:11" ht="15" customHeight="1" x14ac:dyDescent="0.25">
      <c r="J5743" s="175"/>
      <c r="K5743" s="175"/>
    </row>
    <row r="5744" spans="10:11" ht="15" customHeight="1" x14ac:dyDescent="0.25">
      <c r="J5744" s="175"/>
      <c r="K5744" s="175"/>
    </row>
    <row r="5745" spans="10:11" ht="15" customHeight="1" x14ac:dyDescent="0.25">
      <c r="J5745" s="175"/>
      <c r="K5745" s="175"/>
    </row>
    <row r="5746" spans="10:11" ht="15" customHeight="1" x14ac:dyDescent="0.25">
      <c r="J5746" s="175"/>
      <c r="K5746" s="175"/>
    </row>
    <row r="5747" spans="10:11" ht="15" customHeight="1" x14ac:dyDescent="0.25">
      <c r="J5747" s="175"/>
      <c r="K5747" s="175"/>
    </row>
    <row r="5748" spans="10:11" ht="15" customHeight="1" x14ac:dyDescent="0.25">
      <c r="J5748" s="175"/>
      <c r="K5748" s="175"/>
    </row>
    <row r="5749" spans="10:11" ht="15" customHeight="1" x14ac:dyDescent="0.25">
      <c r="J5749" s="175"/>
      <c r="K5749" s="175"/>
    </row>
    <row r="5750" spans="10:11" ht="15" customHeight="1" x14ac:dyDescent="0.25">
      <c r="J5750" s="175"/>
      <c r="K5750" s="175"/>
    </row>
    <row r="5751" spans="10:11" ht="15" customHeight="1" x14ac:dyDescent="0.25">
      <c r="J5751" s="175"/>
      <c r="K5751" s="175"/>
    </row>
    <row r="5752" spans="10:11" ht="15" customHeight="1" x14ac:dyDescent="0.25">
      <c r="J5752" s="175"/>
      <c r="K5752" s="175"/>
    </row>
    <row r="5753" spans="10:11" ht="15" customHeight="1" x14ac:dyDescent="0.25">
      <c r="J5753" s="175"/>
      <c r="K5753" s="175"/>
    </row>
    <row r="5754" spans="10:11" ht="15" customHeight="1" x14ac:dyDescent="0.25">
      <c r="J5754" s="175"/>
      <c r="K5754" s="175"/>
    </row>
    <row r="5755" spans="10:11" ht="15" customHeight="1" x14ac:dyDescent="0.25">
      <c r="J5755" s="175"/>
      <c r="K5755" s="175"/>
    </row>
    <row r="5756" spans="10:11" ht="15" customHeight="1" x14ac:dyDescent="0.25">
      <c r="J5756" s="175"/>
      <c r="K5756" s="175"/>
    </row>
    <row r="5757" spans="10:11" ht="15" customHeight="1" x14ac:dyDescent="0.25">
      <c r="J5757" s="175"/>
      <c r="K5757" s="175"/>
    </row>
    <row r="5758" spans="10:11" ht="15" customHeight="1" x14ac:dyDescent="0.25">
      <c r="J5758" s="175"/>
      <c r="K5758" s="175"/>
    </row>
    <row r="5759" spans="10:11" ht="15" customHeight="1" x14ac:dyDescent="0.25">
      <c r="J5759" s="175"/>
      <c r="K5759" s="175"/>
    </row>
    <row r="5760" spans="10:11" ht="15" customHeight="1" x14ac:dyDescent="0.25">
      <c r="J5760" s="175"/>
      <c r="K5760" s="175"/>
    </row>
    <row r="5761" spans="10:11" ht="15" customHeight="1" x14ac:dyDescent="0.25">
      <c r="J5761" s="175"/>
      <c r="K5761" s="175"/>
    </row>
    <row r="5762" spans="10:11" ht="15" customHeight="1" x14ac:dyDescent="0.25">
      <c r="J5762" s="175"/>
      <c r="K5762" s="175"/>
    </row>
    <row r="5763" spans="10:11" ht="15" customHeight="1" x14ac:dyDescent="0.25">
      <c r="J5763" s="175"/>
      <c r="K5763" s="175"/>
    </row>
    <row r="5764" spans="10:11" ht="15" customHeight="1" x14ac:dyDescent="0.25">
      <c r="J5764" s="175"/>
      <c r="K5764" s="175"/>
    </row>
    <row r="5765" spans="10:11" ht="15" customHeight="1" x14ac:dyDescent="0.25">
      <c r="J5765" s="175"/>
      <c r="K5765" s="175"/>
    </row>
    <row r="5766" spans="10:11" ht="15" customHeight="1" x14ac:dyDescent="0.25">
      <c r="J5766" s="175"/>
      <c r="K5766" s="175"/>
    </row>
    <row r="5767" spans="10:11" ht="15" customHeight="1" x14ac:dyDescent="0.25">
      <c r="J5767" s="175"/>
      <c r="K5767" s="175"/>
    </row>
    <row r="5768" spans="10:11" ht="15" customHeight="1" x14ac:dyDescent="0.25">
      <c r="J5768" s="175"/>
      <c r="K5768" s="175"/>
    </row>
    <row r="5769" spans="10:11" ht="15" customHeight="1" x14ac:dyDescent="0.25">
      <c r="J5769" s="175"/>
      <c r="K5769" s="175"/>
    </row>
    <row r="5770" spans="10:11" ht="15" customHeight="1" x14ac:dyDescent="0.25">
      <c r="J5770" s="175"/>
      <c r="K5770" s="175"/>
    </row>
    <row r="5771" spans="10:11" ht="15" customHeight="1" x14ac:dyDescent="0.25">
      <c r="J5771" s="175"/>
      <c r="K5771" s="175"/>
    </row>
    <row r="5772" spans="10:11" ht="15" customHeight="1" x14ac:dyDescent="0.25">
      <c r="J5772" s="175"/>
      <c r="K5772" s="175"/>
    </row>
    <row r="5773" spans="10:11" ht="15" customHeight="1" x14ac:dyDescent="0.25">
      <c r="J5773" s="175"/>
      <c r="K5773" s="175"/>
    </row>
    <row r="5774" spans="10:11" ht="15" customHeight="1" x14ac:dyDescent="0.25">
      <c r="J5774" s="175"/>
      <c r="K5774" s="175"/>
    </row>
    <row r="5775" spans="10:11" ht="15" customHeight="1" x14ac:dyDescent="0.25">
      <c r="J5775" s="175"/>
      <c r="K5775" s="175"/>
    </row>
    <row r="5776" spans="10:11" ht="15" customHeight="1" x14ac:dyDescent="0.25">
      <c r="J5776" s="175"/>
      <c r="K5776" s="175"/>
    </row>
    <row r="5777" spans="10:11" ht="15" customHeight="1" x14ac:dyDescent="0.25">
      <c r="J5777" s="175"/>
      <c r="K5777" s="175"/>
    </row>
    <row r="5778" spans="10:11" ht="15" customHeight="1" x14ac:dyDescent="0.25">
      <c r="J5778" s="175"/>
      <c r="K5778" s="175"/>
    </row>
    <row r="5779" spans="10:11" ht="15" customHeight="1" x14ac:dyDescent="0.25">
      <c r="J5779" s="175"/>
      <c r="K5779" s="175"/>
    </row>
    <row r="5780" spans="10:11" ht="15" customHeight="1" x14ac:dyDescent="0.25">
      <c r="J5780" s="175"/>
      <c r="K5780" s="175"/>
    </row>
    <row r="5781" spans="10:11" ht="15" customHeight="1" x14ac:dyDescent="0.25">
      <c r="J5781" s="175"/>
      <c r="K5781" s="175"/>
    </row>
    <row r="5782" spans="10:11" ht="15" customHeight="1" x14ac:dyDescent="0.25">
      <c r="J5782" s="175"/>
      <c r="K5782" s="175"/>
    </row>
    <row r="5783" spans="10:11" ht="15" customHeight="1" x14ac:dyDescent="0.25">
      <c r="J5783" s="175"/>
      <c r="K5783" s="175"/>
    </row>
    <row r="5784" spans="10:11" ht="15" customHeight="1" x14ac:dyDescent="0.25">
      <c r="J5784" s="175"/>
      <c r="K5784" s="175"/>
    </row>
    <row r="5785" spans="10:11" ht="15" customHeight="1" x14ac:dyDescent="0.25">
      <c r="J5785" s="175"/>
      <c r="K5785" s="175"/>
    </row>
    <row r="5786" spans="10:11" ht="15" customHeight="1" x14ac:dyDescent="0.25">
      <c r="J5786" s="175"/>
      <c r="K5786" s="175"/>
    </row>
    <row r="5787" spans="10:11" ht="15" customHeight="1" x14ac:dyDescent="0.25">
      <c r="J5787" s="175"/>
      <c r="K5787" s="175"/>
    </row>
    <row r="5788" spans="10:11" ht="15" customHeight="1" x14ac:dyDescent="0.25">
      <c r="J5788" s="175"/>
      <c r="K5788" s="175"/>
    </row>
    <row r="5789" spans="10:11" ht="15" customHeight="1" x14ac:dyDescent="0.25">
      <c r="J5789" s="175"/>
      <c r="K5789" s="175"/>
    </row>
    <row r="5790" spans="10:11" ht="15" customHeight="1" x14ac:dyDescent="0.25">
      <c r="J5790" s="175"/>
      <c r="K5790" s="175"/>
    </row>
    <row r="5791" spans="10:11" ht="15" customHeight="1" x14ac:dyDescent="0.25">
      <c r="J5791" s="175"/>
      <c r="K5791" s="175"/>
    </row>
    <row r="5792" spans="10:11" ht="15" customHeight="1" x14ac:dyDescent="0.25">
      <c r="J5792" s="175"/>
      <c r="K5792" s="175"/>
    </row>
    <row r="5793" spans="10:11" ht="15" customHeight="1" x14ac:dyDescent="0.25">
      <c r="J5793" s="175"/>
      <c r="K5793" s="175"/>
    </row>
    <row r="5794" spans="10:11" ht="15" customHeight="1" x14ac:dyDescent="0.25">
      <c r="J5794" s="175"/>
      <c r="K5794" s="175"/>
    </row>
    <row r="5795" spans="10:11" ht="15" customHeight="1" x14ac:dyDescent="0.25">
      <c r="J5795" s="175"/>
      <c r="K5795" s="175"/>
    </row>
    <row r="5796" spans="10:11" ht="15" customHeight="1" x14ac:dyDescent="0.25">
      <c r="J5796" s="175"/>
      <c r="K5796" s="175"/>
    </row>
    <row r="5797" spans="10:11" ht="15" customHeight="1" x14ac:dyDescent="0.25">
      <c r="J5797" s="175"/>
      <c r="K5797" s="175"/>
    </row>
    <row r="5798" spans="10:11" ht="15" customHeight="1" x14ac:dyDescent="0.25">
      <c r="J5798" s="175"/>
      <c r="K5798" s="175"/>
    </row>
    <row r="5799" spans="10:11" ht="15" customHeight="1" x14ac:dyDescent="0.25">
      <c r="J5799" s="175"/>
      <c r="K5799" s="175"/>
    </row>
    <row r="5800" spans="10:11" ht="15" customHeight="1" x14ac:dyDescent="0.25">
      <c r="J5800" s="175"/>
      <c r="K5800" s="175"/>
    </row>
    <row r="5801" spans="10:11" ht="15" customHeight="1" x14ac:dyDescent="0.25">
      <c r="J5801" s="175"/>
      <c r="K5801" s="175"/>
    </row>
    <row r="5802" spans="10:11" ht="15" customHeight="1" x14ac:dyDescent="0.25">
      <c r="J5802" s="175"/>
      <c r="K5802" s="175"/>
    </row>
    <row r="5803" spans="10:11" ht="15" customHeight="1" x14ac:dyDescent="0.25">
      <c r="J5803" s="175"/>
      <c r="K5803" s="175"/>
    </row>
    <row r="5804" spans="10:11" ht="15" customHeight="1" x14ac:dyDescent="0.25">
      <c r="J5804" s="175"/>
      <c r="K5804" s="175"/>
    </row>
    <row r="5805" spans="10:11" ht="15" customHeight="1" x14ac:dyDescent="0.25">
      <c r="J5805" s="175"/>
      <c r="K5805" s="175"/>
    </row>
    <row r="5806" spans="10:11" ht="15" customHeight="1" x14ac:dyDescent="0.25">
      <c r="J5806" s="175"/>
      <c r="K5806" s="175"/>
    </row>
    <row r="5807" spans="10:11" ht="15" customHeight="1" x14ac:dyDescent="0.25">
      <c r="J5807" s="175"/>
      <c r="K5807" s="175"/>
    </row>
    <row r="5808" spans="10:11" ht="15" customHeight="1" x14ac:dyDescent="0.25">
      <c r="J5808" s="175"/>
      <c r="K5808" s="175"/>
    </row>
    <row r="5809" spans="10:11" ht="15" customHeight="1" x14ac:dyDescent="0.25">
      <c r="J5809" s="175"/>
      <c r="K5809" s="175"/>
    </row>
    <row r="5810" spans="10:11" ht="15" customHeight="1" x14ac:dyDescent="0.25">
      <c r="J5810" s="175"/>
      <c r="K5810" s="175"/>
    </row>
    <row r="5811" spans="10:11" ht="15" customHeight="1" x14ac:dyDescent="0.25">
      <c r="J5811" s="175"/>
      <c r="K5811" s="175"/>
    </row>
    <row r="5812" spans="10:11" ht="15" customHeight="1" x14ac:dyDescent="0.25">
      <c r="J5812" s="175"/>
      <c r="K5812" s="175"/>
    </row>
    <row r="5813" spans="10:11" ht="15" customHeight="1" x14ac:dyDescent="0.25">
      <c r="J5813" s="175"/>
      <c r="K5813" s="175"/>
    </row>
    <row r="5814" spans="10:11" ht="15" customHeight="1" x14ac:dyDescent="0.25">
      <c r="J5814" s="175"/>
      <c r="K5814" s="175"/>
    </row>
    <row r="5815" spans="10:11" ht="15" customHeight="1" x14ac:dyDescent="0.25">
      <c r="J5815" s="175"/>
      <c r="K5815" s="175"/>
    </row>
    <row r="5816" spans="10:11" ht="15" customHeight="1" x14ac:dyDescent="0.25">
      <c r="J5816" s="175"/>
      <c r="K5816" s="175"/>
    </row>
    <row r="5817" spans="10:11" ht="15" customHeight="1" x14ac:dyDescent="0.25">
      <c r="J5817" s="175"/>
      <c r="K5817" s="175"/>
    </row>
    <row r="5818" spans="10:11" ht="15" customHeight="1" x14ac:dyDescent="0.25">
      <c r="J5818" s="175"/>
      <c r="K5818" s="175"/>
    </row>
    <row r="5819" spans="10:11" ht="15" customHeight="1" x14ac:dyDescent="0.25">
      <c r="J5819" s="175"/>
      <c r="K5819" s="175"/>
    </row>
    <row r="5820" spans="10:11" ht="15" customHeight="1" x14ac:dyDescent="0.25">
      <c r="J5820" s="175"/>
      <c r="K5820" s="175"/>
    </row>
    <row r="5821" spans="10:11" ht="15" customHeight="1" x14ac:dyDescent="0.25">
      <c r="J5821" s="175"/>
      <c r="K5821" s="175"/>
    </row>
    <row r="5822" spans="10:11" ht="15" customHeight="1" x14ac:dyDescent="0.25">
      <c r="J5822" s="175"/>
      <c r="K5822" s="175"/>
    </row>
    <row r="5823" spans="10:11" ht="15" customHeight="1" x14ac:dyDescent="0.25">
      <c r="J5823" s="175"/>
      <c r="K5823" s="175"/>
    </row>
    <row r="5824" spans="10:11" ht="15" customHeight="1" x14ac:dyDescent="0.25">
      <c r="J5824" s="175"/>
      <c r="K5824" s="175"/>
    </row>
    <row r="5825" spans="10:11" ht="15" customHeight="1" x14ac:dyDescent="0.25">
      <c r="J5825" s="175"/>
      <c r="K5825" s="175"/>
    </row>
    <row r="5826" spans="10:11" ht="15" customHeight="1" x14ac:dyDescent="0.25">
      <c r="J5826" s="175"/>
      <c r="K5826" s="175"/>
    </row>
    <row r="5827" spans="10:11" ht="15" customHeight="1" x14ac:dyDescent="0.25">
      <c r="J5827" s="175"/>
      <c r="K5827" s="175"/>
    </row>
    <row r="5828" spans="10:11" ht="15" customHeight="1" x14ac:dyDescent="0.25">
      <c r="J5828" s="175"/>
      <c r="K5828" s="175"/>
    </row>
    <row r="5829" spans="10:11" ht="15" customHeight="1" x14ac:dyDescent="0.25">
      <c r="J5829" s="175"/>
      <c r="K5829" s="175"/>
    </row>
    <row r="5830" spans="10:11" ht="15" customHeight="1" x14ac:dyDescent="0.25">
      <c r="J5830" s="175"/>
      <c r="K5830" s="175"/>
    </row>
    <row r="5831" spans="10:11" ht="15" customHeight="1" x14ac:dyDescent="0.25">
      <c r="J5831" s="175"/>
      <c r="K5831" s="175"/>
    </row>
    <row r="5832" spans="10:11" ht="15" customHeight="1" x14ac:dyDescent="0.25">
      <c r="J5832" s="175"/>
      <c r="K5832" s="175"/>
    </row>
    <row r="5833" spans="10:11" ht="15" customHeight="1" x14ac:dyDescent="0.25">
      <c r="J5833" s="175"/>
      <c r="K5833" s="175"/>
    </row>
    <row r="5834" spans="10:11" ht="15" customHeight="1" x14ac:dyDescent="0.25">
      <c r="J5834" s="175"/>
      <c r="K5834" s="175"/>
    </row>
    <row r="5835" spans="10:11" ht="15" customHeight="1" x14ac:dyDescent="0.25">
      <c r="J5835" s="175"/>
      <c r="K5835" s="175"/>
    </row>
    <row r="5836" spans="10:11" ht="15" customHeight="1" x14ac:dyDescent="0.25">
      <c r="J5836" s="175"/>
      <c r="K5836" s="175"/>
    </row>
    <row r="5837" spans="10:11" ht="15" customHeight="1" x14ac:dyDescent="0.25">
      <c r="J5837" s="175"/>
      <c r="K5837" s="175"/>
    </row>
    <row r="5838" spans="10:11" ht="15" customHeight="1" x14ac:dyDescent="0.25">
      <c r="J5838" s="175"/>
      <c r="K5838" s="175"/>
    </row>
    <row r="5839" spans="10:11" ht="15" customHeight="1" x14ac:dyDescent="0.25">
      <c r="J5839" s="175"/>
      <c r="K5839" s="175"/>
    </row>
    <row r="5840" spans="10:11" ht="15" customHeight="1" x14ac:dyDescent="0.25">
      <c r="J5840" s="175"/>
      <c r="K5840" s="175"/>
    </row>
    <row r="5841" spans="10:11" ht="15" customHeight="1" x14ac:dyDescent="0.25">
      <c r="J5841" s="175"/>
      <c r="K5841" s="175"/>
    </row>
    <row r="5842" spans="10:11" ht="15" customHeight="1" x14ac:dyDescent="0.25">
      <c r="J5842" s="175"/>
      <c r="K5842" s="175"/>
    </row>
    <row r="5843" spans="10:11" ht="15" customHeight="1" x14ac:dyDescent="0.25">
      <c r="J5843" s="175"/>
      <c r="K5843" s="175"/>
    </row>
    <row r="5844" spans="10:11" ht="15" customHeight="1" x14ac:dyDescent="0.25">
      <c r="J5844" s="175"/>
      <c r="K5844" s="175"/>
    </row>
    <row r="5845" spans="10:11" ht="15" customHeight="1" x14ac:dyDescent="0.25">
      <c r="J5845" s="175"/>
      <c r="K5845" s="175"/>
    </row>
    <row r="5846" spans="10:11" ht="15" customHeight="1" x14ac:dyDescent="0.25">
      <c r="J5846" s="175"/>
      <c r="K5846" s="175"/>
    </row>
    <row r="5847" spans="10:11" ht="15" customHeight="1" x14ac:dyDescent="0.25">
      <c r="J5847" s="175"/>
      <c r="K5847" s="175"/>
    </row>
    <row r="5848" spans="10:11" ht="15" customHeight="1" x14ac:dyDescent="0.25">
      <c r="J5848" s="175"/>
      <c r="K5848" s="175"/>
    </row>
    <row r="5849" spans="10:11" ht="15" customHeight="1" x14ac:dyDescent="0.25">
      <c r="J5849" s="175"/>
      <c r="K5849" s="175"/>
    </row>
    <row r="5850" spans="10:11" ht="15" customHeight="1" x14ac:dyDescent="0.25">
      <c r="J5850" s="175"/>
      <c r="K5850" s="175"/>
    </row>
    <row r="5851" spans="10:11" ht="15" customHeight="1" x14ac:dyDescent="0.25">
      <c r="J5851" s="175"/>
      <c r="K5851" s="175"/>
    </row>
    <row r="5852" spans="10:11" ht="15" customHeight="1" x14ac:dyDescent="0.25">
      <c r="J5852" s="175"/>
      <c r="K5852" s="175"/>
    </row>
    <row r="5853" spans="10:11" ht="15" customHeight="1" x14ac:dyDescent="0.25">
      <c r="J5853" s="175"/>
      <c r="K5853" s="175"/>
    </row>
    <row r="5854" spans="10:11" ht="15" customHeight="1" x14ac:dyDescent="0.25">
      <c r="J5854" s="175"/>
      <c r="K5854" s="175"/>
    </row>
    <row r="5855" spans="10:11" ht="15" customHeight="1" x14ac:dyDescent="0.25">
      <c r="J5855" s="175"/>
      <c r="K5855" s="175"/>
    </row>
    <row r="5856" spans="10:11" ht="15" customHeight="1" x14ac:dyDescent="0.25">
      <c r="J5856" s="175"/>
      <c r="K5856" s="175"/>
    </row>
    <row r="5857" spans="10:11" ht="15" customHeight="1" x14ac:dyDescent="0.25">
      <c r="J5857" s="175"/>
      <c r="K5857" s="175"/>
    </row>
    <row r="5858" spans="10:11" ht="15" customHeight="1" x14ac:dyDescent="0.25">
      <c r="J5858" s="175"/>
      <c r="K5858" s="175"/>
    </row>
    <row r="5859" spans="10:11" ht="15" customHeight="1" x14ac:dyDescent="0.25">
      <c r="J5859" s="175"/>
      <c r="K5859" s="175"/>
    </row>
    <row r="5860" spans="10:11" ht="15" customHeight="1" x14ac:dyDescent="0.25">
      <c r="J5860" s="175"/>
      <c r="K5860" s="175"/>
    </row>
    <row r="5861" spans="10:11" ht="15" customHeight="1" x14ac:dyDescent="0.25">
      <c r="J5861" s="175"/>
      <c r="K5861" s="175"/>
    </row>
    <row r="5862" spans="10:11" ht="15" customHeight="1" x14ac:dyDescent="0.25">
      <c r="J5862" s="175"/>
      <c r="K5862" s="175"/>
    </row>
    <row r="5863" spans="10:11" ht="15" customHeight="1" x14ac:dyDescent="0.25">
      <c r="J5863" s="175"/>
      <c r="K5863" s="175"/>
    </row>
    <row r="5864" spans="10:11" ht="15" customHeight="1" x14ac:dyDescent="0.25">
      <c r="J5864" s="175"/>
      <c r="K5864" s="175"/>
    </row>
    <row r="5865" spans="10:11" ht="15" customHeight="1" x14ac:dyDescent="0.25">
      <c r="J5865" s="175"/>
      <c r="K5865" s="175"/>
    </row>
    <row r="5866" spans="10:11" ht="15" customHeight="1" x14ac:dyDescent="0.25">
      <c r="J5866" s="175"/>
      <c r="K5866" s="175"/>
    </row>
    <row r="5867" spans="10:11" ht="15" customHeight="1" x14ac:dyDescent="0.25">
      <c r="J5867" s="175"/>
      <c r="K5867" s="175"/>
    </row>
    <row r="5868" spans="10:11" ht="15" customHeight="1" x14ac:dyDescent="0.25">
      <c r="J5868" s="175"/>
      <c r="K5868" s="175"/>
    </row>
    <row r="5869" spans="10:11" ht="15" customHeight="1" x14ac:dyDescent="0.25">
      <c r="J5869" s="175"/>
      <c r="K5869" s="175"/>
    </row>
    <row r="5870" spans="10:11" ht="15" customHeight="1" x14ac:dyDescent="0.25">
      <c r="J5870" s="175"/>
      <c r="K5870" s="175"/>
    </row>
    <row r="5871" spans="10:11" ht="15" customHeight="1" x14ac:dyDescent="0.25">
      <c r="J5871" s="175"/>
      <c r="K5871" s="175"/>
    </row>
    <row r="5872" spans="10:11" ht="15" customHeight="1" x14ac:dyDescent="0.25">
      <c r="J5872" s="175"/>
      <c r="K5872" s="175"/>
    </row>
    <row r="5873" spans="10:11" ht="15" customHeight="1" x14ac:dyDescent="0.25">
      <c r="J5873" s="175"/>
      <c r="K5873" s="175"/>
    </row>
    <row r="5874" spans="10:11" ht="15" customHeight="1" x14ac:dyDescent="0.25">
      <c r="J5874" s="175"/>
      <c r="K5874" s="175"/>
    </row>
    <row r="5875" spans="10:11" ht="15" customHeight="1" x14ac:dyDescent="0.25">
      <c r="J5875" s="175"/>
      <c r="K5875" s="175"/>
    </row>
    <row r="5876" spans="10:11" ht="15" customHeight="1" x14ac:dyDescent="0.25">
      <c r="J5876" s="175"/>
      <c r="K5876" s="175"/>
    </row>
    <row r="5877" spans="10:11" ht="15" customHeight="1" x14ac:dyDescent="0.25">
      <c r="J5877" s="175"/>
      <c r="K5877" s="175"/>
    </row>
    <row r="5878" spans="10:11" ht="15" customHeight="1" x14ac:dyDescent="0.25">
      <c r="J5878" s="175"/>
      <c r="K5878" s="175"/>
    </row>
    <row r="5879" spans="10:11" ht="15" customHeight="1" x14ac:dyDescent="0.25">
      <c r="J5879" s="175"/>
      <c r="K5879" s="175"/>
    </row>
    <row r="5880" spans="10:11" ht="15" customHeight="1" x14ac:dyDescent="0.25">
      <c r="J5880" s="175"/>
      <c r="K5880" s="175"/>
    </row>
    <row r="5881" spans="10:11" ht="15" customHeight="1" x14ac:dyDescent="0.25">
      <c r="J5881" s="175"/>
      <c r="K5881" s="175"/>
    </row>
    <row r="5882" spans="10:11" ht="15" customHeight="1" x14ac:dyDescent="0.25">
      <c r="J5882" s="175"/>
      <c r="K5882" s="175"/>
    </row>
    <row r="5883" spans="10:11" ht="15" customHeight="1" x14ac:dyDescent="0.25">
      <c r="J5883" s="175"/>
      <c r="K5883" s="175"/>
    </row>
    <row r="5884" spans="10:11" ht="15" customHeight="1" x14ac:dyDescent="0.25">
      <c r="J5884" s="175"/>
      <c r="K5884" s="175"/>
    </row>
    <row r="5885" spans="10:11" ht="15" customHeight="1" x14ac:dyDescent="0.25">
      <c r="J5885" s="175"/>
      <c r="K5885" s="175"/>
    </row>
    <row r="5886" spans="10:11" ht="15" customHeight="1" x14ac:dyDescent="0.25">
      <c r="J5886" s="175"/>
      <c r="K5886" s="175"/>
    </row>
    <row r="5887" spans="10:11" ht="15" customHeight="1" x14ac:dyDescent="0.25">
      <c r="J5887" s="175"/>
      <c r="K5887" s="175"/>
    </row>
    <row r="5888" spans="10:11" ht="15" customHeight="1" x14ac:dyDescent="0.25">
      <c r="J5888" s="175"/>
      <c r="K5888" s="175"/>
    </row>
    <row r="5889" spans="10:11" ht="15" customHeight="1" x14ac:dyDescent="0.25">
      <c r="J5889" s="175"/>
      <c r="K5889" s="175"/>
    </row>
    <row r="5890" spans="10:11" ht="15" customHeight="1" x14ac:dyDescent="0.25">
      <c r="J5890" s="175"/>
      <c r="K5890" s="175"/>
    </row>
    <row r="5891" spans="10:11" ht="15" customHeight="1" x14ac:dyDescent="0.25">
      <c r="J5891" s="175"/>
      <c r="K5891" s="175"/>
    </row>
    <row r="5892" spans="10:11" ht="15" customHeight="1" x14ac:dyDescent="0.25">
      <c r="J5892" s="175"/>
      <c r="K5892" s="175"/>
    </row>
    <row r="5893" spans="10:11" ht="15" customHeight="1" x14ac:dyDescent="0.25">
      <c r="J5893" s="175"/>
      <c r="K5893" s="175"/>
    </row>
    <row r="5894" spans="10:11" ht="15" customHeight="1" x14ac:dyDescent="0.25">
      <c r="J5894" s="175"/>
      <c r="K5894" s="175"/>
    </row>
    <row r="5895" spans="10:11" ht="15" customHeight="1" x14ac:dyDescent="0.25">
      <c r="J5895" s="175"/>
      <c r="K5895" s="175"/>
    </row>
    <row r="5896" spans="10:11" ht="15" customHeight="1" x14ac:dyDescent="0.25">
      <c r="J5896" s="175"/>
      <c r="K5896" s="175"/>
    </row>
    <row r="5897" spans="10:11" ht="15" customHeight="1" x14ac:dyDescent="0.25">
      <c r="J5897" s="175"/>
      <c r="K5897" s="175"/>
    </row>
    <row r="5898" spans="10:11" ht="15" customHeight="1" x14ac:dyDescent="0.25">
      <c r="J5898" s="175"/>
      <c r="K5898" s="175"/>
    </row>
    <row r="5899" spans="10:11" ht="15" customHeight="1" x14ac:dyDescent="0.25">
      <c r="J5899" s="175"/>
      <c r="K5899" s="175"/>
    </row>
    <row r="5900" spans="10:11" ht="15" customHeight="1" x14ac:dyDescent="0.25">
      <c r="J5900" s="175"/>
      <c r="K5900" s="175"/>
    </row>
    <row r="5901" spans="10:11" ht="15" customHeight="1" x14ac:dyDescent="0.25">
      <c r="J5901" s="175"/>
      <c r="K5901" s="175"/>
    </row>
    <row r="5902" spans="10:11" ht="15" customHeight="1" x14ac:dyDescent="0.25">
      <c r="J5902" s="175"/>
      <c r="K5902" s="175"/>
    </row>
    <row r="5903" spans="10:11" ht="15" customHeight="1" x14ac:dyDescent="0.25">
      <c r="J5903" s="175"/>
      <c r="K5903" s="175"/>
    </row>
    <row r="5904" spans="10:11" ht="15" customHeight="1" x14ac:dyDescent="0.25">
      <c r="J5904" s="175"/>
      <c r="K5904" s="175"/>
    </row>
    <row r="5905" spans="10:11" ht="15" customHeight="1" x14ac:dyDescent="0.25">
      <c r="J5905" s="175"/>
      <c r="K5905" s="175"/>
    </row>
    <row r="5906" spans="10:11" ht="15" customHeight="1" x14ac:dyDescent="0.25">
      <c r="J5906" s="175"/>
      <c r="K5906" s="175"/>
    </row>
    <row r="5907" spans="10:11" ht="15" customHeight="1" x14ac:dyDescent="0.25">
      <c r="J5907" s="175"/>
      <c r="K5907" s="175"/>
    </row>
    <row r="5908" spans="10:11" ht="15" customHeight="1" x14ac:dyDescent="0.25">
      <c r="J5908" s="175"/>
      <c r="K5908" s="175"/>
    </row>
    <row r="5909" spans="10:11" ht="15" customHeight="1" x14ac:dyDescent="0.25">
      <c r="J5909" s="175"/>
      <c r="K5909" s="175"/>
    </row>
    <row r="5910" spans="10:11" ht="15" customHeight="1" x14ac:dyDescent="0.25">
      <c r="J5910" s="175"/>
      <c r="K5910" s="175"/>
    </row>
    <row r="5911" spans="10:11" ht="15" customHeight="1" x14ac:dyDescent="0.25">
      <c r="J5911" s="175"/>
      <c r="K5911" s="175"/>
    </row>
    <row r="5912" spans="10:11" ht="15" customHeight="1" x14ac:dyDescent="0.25">
      <c r="J5912" s="175"/>
      <c r="K5912" s="175"/>
    </row>
    <row r="5913" spans="10:11" ht="15" customHeight="1" x14ac:dyDescent="0.25">
      <c r="J5913" s="175"/>
      <c r="K5913" s="175"/>
    </row>
    <row r="5914" spans="10:11" ht="15" customHeight="1" x14ac:dyDescent="0.25">
      <c r="J5914" s="175"/>
      <c r="K5914" s="175"/>
    </row>
    <row r="5915" spans="10:11" ht="15" customHeight="1" x14ac:dyDescent="0.25">
      <c r="J5915" s="175"/>
      <c r="K5915" s="175"/>
    </row>
    <row r="5916" spans="10:11" ht="15" customHeight="1" x14ac:dyDescent="0.25">
      <c r="J5916" s="175"/>
      <c r="K5916" s="175"/>
    </row>
    <row r="5917" spans="10:11" ht="15" customHeight="1" x14ac:dyDescent="0.25">
      <c r="J5917" s="175"/>
      <c r="K5917" s="175"/>
    </row>
    <row r="5918" spans="10:11" ht="15" customHeight="1" x14ac:dyDescent="0.25">
      <c r="J5918" s="175"/>
      <c r="K5918" s="175"/>
    </row>
    <row r="5919" spans="10:11" ht="15" customHeight="1" x14ac:dyDescent="0.25">
      <c r="J5919" s="175"/>
      <c r="K5919" s="175"/>
    </row>
    <row r="5920" spans="10:11" ht="15" customHeight="1" x14ac:dyDescent="0.25">
      <c r="J5920" s="175"/>
      <c r="K5920" s="175"/>
    </row>
    <row r="5921" spans="10:11" ht="15" customHeight="1" x14ac:dyDescent="0.25">
      <c r="J5921" s="175"/>
      <c r="K5921" s="175"/>
    </row>
    <row r="5922" spans="10:11" ht="15" customHeight="1" x14ac:dyDescent="0.25">
      <c r="J5922" s="175"/>
      <c r="K5922" s="175"/>
    </row>
    <row r="5923" spans="10:11" ht="15" customHeight="1" x14ac:dyDescent="0.25">
      <c r="J5923" s="175"/>
      <c r="K5923" s="175"/>
    </row>
    <row r="5924" spans="10:11" ht="15" customHeight="1" x14ac:dyDescent="0.25">
      <c r="J5924" s="175"/>
      <c r="K5924" s="175"/>
    </row>
    <row r="5925" spans="10:11" ht="15" customHeight="1" x14ac:dyDescent="0.25">
      <c r="J5925" s="175"/>
      <c r="K5925" s="175"/>
    </row>
    <row r="5926" spans="10:11" ht="15" customHeight="1" x14ac:dyDescent="0.25">
      <c r="J5926" s="175"/>
      <c r="K5926" s="175"/>
    </row>
    <row r="5927" spans="10:11" ht="15" customHeight="1" x14ac:dyDescent="0.25">
      <c r="J5927" s="175"/>
      <c r="K5927" s="175"/>
    </row>
    <row r="5928" spans="10:11" ht="15" customHeight="1" x14ac:dyDescent="0.25">
      <c r="J5928" s="175"/>
      <c r="K5928" s="175"/>
    </row>
    <row r="5929" spans="10:11" ht="15" customHeight="1" x14ac:dyDescent="0.25">
      <c r="J5929" s="175"/>
      <c r="K5929" s="175"/>
    </row>
    <row r="5930" spans="10:11" ht="15" customHeight="1" x14ac:dyDescent="0.25">
      <c r="J5930" s="175"/>
      <c r="K5930" s="175"/>
    </row>
    <row r="5931" spans="10:11" ht="15" customHeight="1" x14ac:dyDescent="0.25">
      <c r="J5931" s="175"/>
      <c r="K5931" s="175"/>
    </row>
    <row r="5932" spans="10:11" ht="15" customHeight="1" x14ac:dyDescent="0.25">
      <c r="J5932" s="175"/>
      <c r="K5932" s="175"/>
    </row>
    <row r="5933" spans="10:11" ht="15" customHeight="1" x14ac:dyDescent="0.25">
      <c r="J5933" s="175"/>
      <c r="K5933" s="175"/>
    </row>
    <row r="5934" spans="10:11" ht="15" customHeight="1" x14ac:dyDescent="0.25">
      <c r="J5934" s="175"/>
      <c r="K5934" s="175"/>
    </row>
    <row r="5935" spans="10:11" ht="15" customHeight="1" x14ac:dyDescent="0.25">
      <c r="J5935" s="175"/>
      <c r="K5935" s="175"/>
    </row>
    <row r="5936" spans="10:11" ht="15" customHeight="1" x14ac:dyDescent="0.25">
      <c r="J5936" s="175"/>
      <c r="K5936" s="175"/>
    </row>
    <row r="5937" spans="10:11" ht="15" customHeight="1" x14ac:dyDescent="0.25">
      <c r="J5937" s="175"/>
      <c r="K5937" s="175"/>
    </row>
    <row r="5938" spans="10:11" ht="15" customHeight="1" x14ac:dyDescent="0.25">
      <c r="J5938" s="175"/>
      <c r="K5938" s="175"/>
    </row>
    <row r="5939" spans="10:11" ht="15" customHeight="1" x14ac:dyDescent="0.25">
      <c r="J5939" s="175"/>
      <c r="K5939" s="175"/>
    </row>
    <row r="5940" spans="10:11" ht="15" customHeight="1" x14ac:dyDescent="0.25">
      <c r="J5940" s="175"/>
      <c r="K5940" s="175"/>
    </row>
    <row r="5941" spans="10:11" ht="15" customHeight="1" x14ac:dyDescent="0.25">
      <c r="J5941" s="175"/>
      <c r="K5941" s="175"/>
    </row>
    <row r="5942" spans="10:11" ht="15" customHeight="1" x14ac:dyDescent="0.25">
      <c r="J5942" s="175"/>
      <c r="K5942" s="175"/>
    </row>
    <row r="5943" spans="10:11" ht="15" customHeight="1" x14ac:dyDescent="0.25">
      <c r="J5943" s="175"/>
      <c r="K5943" s="175"/>
    </row>
    <row r="5944" spans="10:11" ht="15" customHeight="1" x14ac:dyDescent="0.25">
      <c r="J5944" s="175"/>
      <c r="K5944" s="175"/>
    </row>
    <row r="5945" spans="10:11" ht="15" customHeight="1" x14ac:dyDescent="0.25">
      <c r="J5945" s="175"/>
      <c r="K5945" s="175"/>
    </row>
    <row r="5946" spans="10:11" ht="15" customHeight="1" x14ac:dyDescent="0.25">
      <c r="J5946" s="175"/>
      <c r="K5946" s="175"/>
    </row>
    <row r="5947" spans="10:11" ht="15" customHeight="1" x14ac:dyDescent="0.25">
      <c r="J5947" s="175"/>
      <c r="K5947" s="175"/>
    </row>
    <row r="5948" spans="10:11" ht="15" customHeight="1" x14ac:dyDescent="0.25">
      <c r="J5948" s="175"/>
      <c r="K5948" s="175"/>
    </row>
    <row r="5949" spans="10:11" ht="15" customHeight="1" x14ac:dyDescent="0.25">
      <c r="J5949" s="175"/>
      <c r="K5949" s="175"/>
    </row>
    <row r="5950" spans="10:11" ht="15" customHeight="1" x14ac:dyDescent="0.25">
      <c r="J5950" s="175"/>
      <c r="K5950" s="175"/>
    </row>
    <row r="5951" spans="10:11" ht="15" customHeight="1" x14ac:dyDescent="0.25">
      <c r="J5951" s="175"/>
      <c r="K5951" s="175"/>
    </row>
    <row r="5952" spans="10:11" ht="15" customHeight="1" x14ac:dyDescent="0.25">
      <c r="J5952" s="175"/>
      <c r="K5952" s="175"/>
    </row>
    <row r="5953" spans="10:11" ht="15" customHeight="1" x14ac:dyDescent="0.25">
      <c r="J5953" s="175"/>
      <c r="K5953" s="175"/>
    </row>
    <row r="5954" spans="10:11" ht="15" customHeight="1" x14ac:dyDescent="0.25">
      <c r="J5954" s="175"/>
      <c r="K5954" s="175"/>
    </row>
    <row r="5955" spans="10:11" ht="15" customHeight="1" x14ac:dyDescent="0.25">
      <c r="J5955" s="175"/>
      <c r="K5955" s="175"/>
    </row>
    <row r="5956" spans="10:11" ht="15" customHeight="1" x14ac:dyDescent="0.25">
      <c r="J5956" s="175"/>
      <c r="K5956" s="175"/>
    </row>
    <row r="5957" spans="10:11" ht="15" customHeight="1" x14ac:dyDescent="0.25">
      <c r="J5957" s="175"/>
      <c r="K5957" s="175"/>
    </row>
    <row r="5958" spans="10:11" ht="15" customHeight="1" x14ac:dyDescent="0.25">
      <c r="J5958" s="175"/>
      <c r="K5958" s="175"/>
    </row>
    <row r="5959" spans="10:11" ht="15" customHeight="1" x14ac:dyDescent="0.25">
      <c r="J5959" s="175"/>
      <c r="K5959" s="175"/>
    </row>
    <row r="5960" spans="10:11" ht="15" customHeight="1" x14ac:dyDescent="0.25">
      <c r="J5960" s="175"/>
      <c r="K5960" s="175"/>
    </row>
    <row r="5961" spans="10:11" ht="15" customHeight="1" x14ac:dyDescent="0.25">
      <c r="J5961" s="175"/>
      <c r="K5961" s="175"/>
    </row>
    <row r="5962" spans="10:11" ht="15" customHeight="1" x14ac:dyDescent="0.25">
      <c r="J5962" s="175"/>
      <c r="K5962" s="175"/>
    </row>
    <row r="5963" spans="10:11" ht="15" customHeight="1" x14ac:dyDescent="0.25">
      <c r="J5963" s="175"/>
      <c r="K5963" s="175"/>
    </row>
    <row r="5964" spans="10:11" ht="15" customHeight="1" x14ac:dyDescent="0.25">
      <c r="J5964" s="175"/>
      <c r="K5964" s="175"/>
    </row>
    <row r="5965" spans="10:11" ht="15" customHeight="1" x14ac:dyDescent="0.25">
      <c r="J5965" s="175"/>
      <c r="K5965" s="175"/>
    </row>
    <row r="5966" spans="10:11" ht="15" customHeight="1" x14ac:dyDescent="0.25">
      <c r="J5966" s="175"/>
      <c r="K5966" s="175"/>
    </row>
    <row r="5967" spans="10:11" ht="15" customHeight="1" x14ac:dyDescent="0.25">
      <c r="J5967" s="175"/>
      <c r="K5967" s="175"/>
    </row>
    <row r="5968" spans="10:11" ht="15" customHeight="1" x14ac:dyDescent="0.25">
      <c r="J5968" s="175"/>
      <c r="K5968" s="175"/>
    </row>
    <row r="5969" spans="10:11" ht="15" customHeight="1" x14ac:dyDescent="0.25">
      <c r="J5969" s="175"/>
      <c r="K5969" s="175"/>
    </row>
    <row r="5970" spans="10:11" ht="15" customHeight="1" x14ac:dyDescent="0.25">
      <c r="J5970" s="175"/>
      <c r="K5970" s="175"/>
    </row>
    <row r="5971" spans="10:11" ht="15" customHeight="1" x14ac:dyDescent="0.25">
      <c r="J5971" s="175"/>
      <c r="K5971" s="175"/>
    </row>
    <row r="5972" spans="10:11" ht="15" customHeight="1" x14ac:dyDescent="0.25">
      <c r="J5972" s="175"/>
      <c r="K5972" s="175"/>
    </row>
    <row r="5973" spans="10:11" ht="15" customHeight="1" x14ac:dyDescent="0.25">
      <c r="J5973" s="175"/>
      <c r="K5973" s="175"/>
    </row>
    <row r="5974" spans="10:11" ht="15" customHeight="1" x14ac:dyDescent="0.25">
      <c r="J5974" s="175"/>
      <c r="K5974" s="175"/>
    </row>
    <row r="5975" spans="10:11" ht="15" customHeight="1" x14ac:dyDescent="0.25">
      <c r="J5975" s="175"/>
      <c r="K5975" s="175"/>
    </row>
    <row r="5976" spans="10:11" ht="15" customHeight="1" x14ac:dyDescent="0.25">
      <c r="J5976" s="175"/>
      <c r="K5976" s="175"/>
    </row>
    <row r="5977" spans="10:11" ht="15" customHeight="1" x14ac:dyDescent="0.25">
      <c r="J5977" s="175"/>
      <c r="K5977" s="175"/>
    </row>
    <row r="5978" spans="10:11" ht="15" customHeight="1" x14ac:dyDescent="0.25">
      <c r="J5978" s="175"/>
      <c r="K5978" s="175"/>
    </row>
    <row r="5979" spans="10:11" ht="15" customHeight="1" x14ac:dyDescent="0.25">
      <c r="J5979" s="175"/>
      <c r="K5979" s="175"/>
    </row>
    <row r="5980" spans="10:11" ht="15" customHeight="1" x14ac:dyDescent="0.25">
      <c r="J5980" s="175"/>
      <c r="K5980" s="175"/>
    </row>
    <row r="5981" spans="10:11" ht="15" customHeight="1" x14ac:dyDescent="0.25">
      <c r="J5981" s="175"/>
      <c r="K5981" s="175"/>
    </row>
    <row r="5982" spans="10:11" ht="15" customHeight="1" x14ac:dyDescent="0.25">
      <c r="J5982" s="175"/>
      <c r="K5982" s="175"/>
    </row>
    <row r="5983" spans="10:11" ht="15" customHeight="1" x14ac:dyDescent="0.25">
      <c r="J5983" s="175"/>
      <c r="K5983" s="175"/>
    </row>
    <row r="5984" spans="10:11" ht="15" customHeight="1" x14ac:dyDescent="0.25">
      <c r="J5984" s="175"/>
      <c r="K5984" s="175"/>
    </row>
    <row r="5985" spans="10:11" ht="15" customHeight="1" x14ac:dyDescent="0.25">
      <c r="J5985" s="175"/>
      <c r="K5985" s="175"/>
    </row>
    <row r="5986" spans="10:11" ht="15" customHeight="1" x14ac:dyDescent="0.25">
      <c r="J5986" s="175"/>
      <c r="K5986" s="175"/>
    </row>
    <row r="5987" spans="10:11" ht="15" customHeight="1" x14ac:dyDescent="0.25">
      <c r="J5987" s="175"/>
      <c r="K5987" s="175"/>
    </row>
    <row r="5988" spans="10:11" ht="15" customHeight="1" x14ac:dyDescent="0.25">
      <c r="J5988" s="175"/>
      <c r="K5988" s="175"/>
    </row>
    <row r="5989" spans="10:11" ht="15" customHeight="1" x14ac:dyDescent="0.25">
      <c r="J5989" s="175"/>
      <c r="K5989" s="175"/>
    </row>
    <row r="5990" spans="10:11" ht="15" customHeight="1" x14ac:dyDescent="0.25">
      <c r="J5990" s="175"/>
      <c r="K5990" s="175"/>
    </row>
    <row r="5991" spans="10:11" ht="15" customHeight="1" x14ac:dyDescent="0.25">
      <c r="J5991" s="175"/>
      <c r="K5991" s="175"/>
    </row>
    <row r="5992" spans="10:11" ht="15" customHeight="1" x14ac:dyDescent="0.25">
      <c r="J5992" s="175"/>
      <c r="K5992" s="175"/>
    </row>
    <row r="5993" spans="10:11" ht="15" customHeight="1" x14ac:dyDescent="0.25">
      <c r="J5993" s="175"/>
      <c r="K5993" s="175"/>
    </row>
    <row r="5994" spans="10:11" ht="15" customHeight="1" x14ac:dyDescent="0.25">
      <c r="J5994" s="175"/>
      <c r="K5994" s="175"/>
    </row>
    <row r="5995" spans="10:11" ht="15" customHeight="1" x14ac:dyDescent="0.25">
      <c r="J5995" s="175"/>
      <c r="K5995" s="175"/>
    </row>
    <row r="5996" spans="10:11" ht="15" customHeight="1" x14ac:dyDescent="0.25">
      <c r="J5996" s="175"/>
      <c r="K5996" s="175"/>
    </row>
    <row r="5997" spans="10:11" ht="15" customHeight="1" x14ac:dyDescent="0.25">
      <c r="J5997" s="175"/>
      <c r="K5997" s="175"/>
    </row>
    <row r="5998" spans="10:11" ht="15" customHeight="1" x14ac:dyDescent="0.25">
      <c r="J5998" s="175"/>
      <c r="K5998" s="175"/>
    </row>
    <row r="5999" spans="10:11" ht="15" customHeight="1" x14ac:dyDescent="0.25">
      <c r="J5999" s="175"/>
      <c r="K5999" s="175"/>
    </row>
    <row r="6000" spans="10:11" ht="15" customHeight="1" x14ac:dyDescent="0.25">
      <c r="J6000" s="175"/>
      <c r="K6000" s="175"/>
    </row>
    <row r="6001" spans="10:11" ht="15" customHeight="1" x14ac:dyDescent="0.25">
      <c r="J6001" s="175"/>
      <c r="K6001" s="175"/>
    </row>
    <row r="6002" spans="10:11" ht="15" customHeight="1" x14ac:dyDescent="0.25">
      <c r="J6002" s="175"/>
      <c r="K6002" s="175"/>
    </row>
    <row r="6003" spans="10:11" ht="15" customHeight="1" x14ac:dyDescent="0.25">
      <c r="J6003" s="175"/>
      <c r="K6003" s="175"/>
    </row>
    <row r="6004" spans="10:11" ht="15" customHeight="1" x14ac:dyDescent="0.25">
      <c r="J6004" s="175"/>
      <c r="K6004" s="175"/>
    </row>
    <row r="6005" spans="10:11" ht="15" customHeight="1" x14ac:dyDescent="0.25">
      <c r="J6005" s="175"/>
      <c r="K6005" s="175"/>
    </row>
    <row r="6006" spans="10:11" ht="15" customHeight="1" x14ac:dyDescent="0.25">
      <c r="J6006" s="175"/>
      <c r="K6006" s="175"/>
    </row>
    <row r="6007" spans="10:11" ht="15" customHeight="1" x14ac:dyDescent="0.25">
      <c r="J6007" s="175"/>
      <c r="K6007" s="175"/>
    </row>
    <row r="6008" spans="10:11" ht="15" customHeight="1" x14ac:dyDescent="0.25">
      <c r="J6008" s="175"/>
      <c r="K6008" s="175"/>
    </row>
    <row r="6009" spans="10:11" ht="15" customHeight="1" x14ac:dyDescent="0.25">
      <c r="J6009" s="175"/>
      <c r="K6009" s="175"/>
    </row>
    <row r="6010" spans="10:11" ht="15" customHeight="1" x14ac:dyDescent="0.25">
      <c r="J6010" s="175"/>
      <c r="K6010" s="175"/>
    </row>
    <row r="6011" spans="10:11" ht="15" customHeight="1" x14ac:dyDescent="0.25">
      <c r="J6011" s="175"/>
      <c r="K6011" s="175"/>
    </row>
    <row r="6012" spans="10:11" ht="15" customHeight="1" x14ac:dyDescent="0.25">
      <c r="J6012" s="175"/>
      <c r="K6012" s="175"/>
    </row>
    <row r="6013" spans="10:11" ht="15" customHeight="1" x14ac:dyDescent="0.25">
      <c r="J6013" s="175"/>
      <c r="K6013" s="175"/>
    </row>
    <row r="6014" spans="10:11" ht="15" customHeight="1" x14ac:dyDescent="0.25">
      <c r="J6014" s="175"/>
      <c r="K6014" s="175"/>
    </row>
    <row r="6015" spans="10:11" ht="15" customHeight="1" x14ac:dyDescent="0.25">
      <c r="J6015" s="175"/>
      <c r="K6015" s="175"/>
    </row>
    <row r="6016" spans="10:11" ht="15" customHeight="1" x14ac:dyDescent="0.25">
      <c r="J6016" s="175"/>
      <c r="K6016" s="175"/>
    </row>
    <row r="6017" spans="10:11" ht="15" customHeight="1" x14ac:dyDescent="0.25">
      <c r="J6017" s="175"/>
      <c r="K6017" s="175"/>
    </row>
    <row r="6018" spans="10:11" ht="15" customHeight="1" x14ac:dyDescent="0.25">
      <c r="J6018" s="175"/>
      <c r="K6018" s="175"/>
    </row>
    <row r="6019" spans="10:11" ht="15" customHeight="1" x14ac:dyDescent="0.25">
      <c r="J6019" s="175"/>
      <c r="K6019" s="175"/>
    </row>
    <row r="6020" spans="10:11" ht="15" customHeight="1" x14ac:dyDescent="0.25">
      <c r="J6020" s="175"/>
      <c r="K6020" s="175"/>
    </row>
    <row r="6021" spans="10:11" ht="15" customHeight="1" x14ac:dyDescent="0.25">
      <c r="J6021" s="175"/>
      <c r="K6021" s="175"/>
    </row>
    <row r="6022" spans="10:11" ht="15" customHeight="1" x14ac:dyDescent="0.25">
      <c r="J6022" s="175"/>
      <c r="K6022" s="175"/>
    </row>
    <row r="6023" spans="10:11" ht="15" customHeight="1" x14ac:dyDescent="0.25">
      <c r="J6023" s="175"/>
      <c r="K6023" s="175"/>
    </row>
    <row r="6024" spans="10:11" ht="15" customHeight="1" x14ac:dyDescent="0.25">
      <c r="J6024" s="175"/>
      <c r="K6024" s="175"/>
    </row>
    <row r="6025" spans="10:11" ht="15" customHeight="1" x14ac:dyDescent="0.25">
      <c r="J6025" s="175"/>
      <c r="K6025" s="175"/>
    </row>
    <row r="6026" spans="10:11" ht="15" customHeight="1" x14ac:dyDescent="0.25">
      <c r="J6026" s="175"/>
      <c r="K6026" s="175"/>
    </row>
    <row r="6027" spans="10:11" ht="15" customHeight="1" x14ac:dyDescent="0.25">
      <c r="J6027" s="175"/>
      <c r="K6027" s="175"/>
    </row>
    <row r="6028" spans="10:11" ht="15" customHeight="1" x14ac:dyDescent="0.25">
      <c r="J6028" s="175"/>
      <c r="K6028" s="175"/>
    </row>
    <row r="6029" spans="10:11" ht="15" customHeight="1" x14ac:dyDescent="0.25">
      <c r="J6029" s="175"/>
      <c r="K6029" s="175"/>
    </row>
    <row r="6030" spans="10:11" ht="15" customHeight="1" x14ac:dyDescent="0.25">
      <c r="J6030" s="175"/>
      <c r="K6030" s="175"/>
    </row>
    <row r="6031" spans="10:11" ht="15" customHeight="1" x14ac:dyDescent="0.25">
      <c r="J6031" s="175"/>
      <c r="K6031" s="175"/>
    </row>
    <row r="6032" spans="10:11" ht="15" customHeight="1" x14ac:dyDescent="0.25">
      <c r="J6032" s="175"/>
      <c r="K6032" s="175"/>
    </row>
    <row r="6033" spans="10:11" ht="15" customHeight="1" x14ac:dyDescent="0.25">
      <c r="J6033" s="175"/>
      <c r="K6033" s="175"/>
    </row>
    <row r="6034" spans="10:11" ht="15" customHeight="1" x14ac:dyDescent="0.25">
      <c r="J6034" s="175"/>
      <c r="K6034" s="175"/>
    </row>
    <row r="6035" spans="10:11" ht="15" customHeight="1" x14ac:dyDescent="0.25">
      <c r="J6035" s="175"/>
      <c r="K6035" s="175"/>
    </row>
    <row r="6036" spans="10:11" ht="15" customHeight="1" x14ac:dyDescent="0.25">
      <c r="J6036" s="175"/>
      <c r="K6036" s="175"/>
    </row>
    <row r="6037" spans="10:11" ht="15" customHeight="1" x14ac:dyDescent="0.25">
      <c r="J6037" s="175"/>
      <c r="K6037" s="175"/>
    </row>
    <row r="6038" spans="10:11" ht="15" customHeight="1" x14ac:dyDescent="0.25">
      <c r="J6038" s="175"/>
      <c r="K6038" s="175"/>
    </row>
    <row r="6039" spans="10:11" ht="15" customHeight="1" x14ac:dyDescent="0.25">
      <c r="J6039" s="175"/>
      <c r="K6039" s="175"/>
    </row>
    <row r="6040" spans="10:11" ht="15" customHeight="1" x14ac:dyDescent="0.25">
      <c r="J6040" s="175"/>
      <c r="K6040" s="175"/>
    </row>
    <row r="6041" spans="10:11" ht="15" customHeight="1" x14ac:dyDescent="0.25">
      <c r="J6041" s="175"/>
      <c r="K6041" s="175"/>
    </row>
    <row r="6042" spans="10:11" ht="15" customHeight="1" x14ac:dyDescent="0.25">
      <c r="J6042" s="175"/>
      <c r="K6042" s="175"/>
    </row>
    <row r="6043" spans="10:11" ht="15" customHeight="1" x14ac:dyDescent="0.25">
      <c r="J6043" s="175"/>
      <c r="K6043" s="175"/>
    </row>
    <row r="6044" spans="10:11" ht="15" customHeight="1" x14ac:dyDescent="0.25">
      <c r="J6044" s="175"/>
      <c r="K6044" s="175"/>
    </row>
    <row r="6045" spans="10:11" ht="15" customHeight="1" x14ac:dyDescent="0.25">
      <c r="J6045" s="175"/>
      <c r="K6045" s="175"/>
    </row>
    <row r="6046" spans="10:11" ht="15" customHeight="1" x14ac:dyDescent="0.25">
      <c r="J6046" s="175"/>
      <c r="K6046" s="175"/>
    </row>
    <row r="6047" spans="10:11" ht="15" customHeight="1" x14ac:dyDescent="0.25">
      <c r="J6047" s="175"/>
      <c r="K6047" s="175"/>
    </row>
    <row r="6048" spans="10:11" ht="15" customHeight="1" x14ac:dyDescent="0.25">
      <c r="J6048" s="175"/>
      <c r="K6048" s="175"/>
    </row>
    <row r="6049" spans="10:11" ht="15" customHeight="1" x14ac:dyDescent="0.25">
      <c r="J6049" s="175"/>
      <c r="K6049" s="175"/>
    </row>
    <row r="6050" spans="10:11" ht="15" customHeight="1" x14ac:dyDescent="0.25">
      <c r="J6050" s="175"/>
      <c r="K6050" s="175"/>
    </row>
    <row r="6051" spans="10:11" ht="15" customHeight="1" x14ac:dyDescent="0.25">
      <c r="J6051" s="175"/>
      <c r="K6051" s="175"/>
    </row>
    <row r="6052" spans="10:11" ht="15" customHeight="1" x14ac:dyDescent="0.25">
      <c r="J6052" s="175"/>
      <c r="K6052" s="175"/>
    </row>
    <row r="6053" spans="10:11" ht="15" customHeight="1" x14ac:dyDescent="0.25">
      <c r="J6053" s="175"/>
      <c r="K6053" s="175"/>
    </row>
    <row r="6054" spans="10:11" ht="15" customHeight="1" x14ac:dyDescent="0.25">
      <c r="J6054" s="175"/>
      <c r="K6054" s="175"/>
    </row>
    <row r="6055" spans="10:11" ht="15" customHeight="1" x14ac:dyDescent="0.25">
      <c r="J6055" s="175"/>
      <c r="K6055" s="175"/>
    </row>
    <row r="6056" spans="10:11" ht="15" customHeight="1" x14ac:dyDescent="0.25">
      <c r="J6056" s="175"/>
      <c r="K6056" s="175"/>
    </row>
    <row r="6057" spans="10:11" ht="15" customHeight="1" x14ac:dyDescent="0.25">
      <c r="J6057" s="175"/>
      <c r="K6057" s="175"/>
    </row>
    <row r="6058" spans="10:11" ht="15" customHeight="1" x14ac:dyDescent="0.25">
      <c r="J6058" s="175"/>
      <c r="K6058" s="175"/>
    </row>
    <row r="6059" spans="10:11" ht="15" customHeight="1" x14ac:dyDescent="0.25">
      <c r="J6059" s="175"/>
      <c r="K6059" s="175"/>
    </row>
    <row r="6060" spans="10:11" ht="15" customHeight="1" x14ac:dyDescent="0.25">
      <c r="J6060" s="175"/>
      <c r="K6060" s="175"/>
    </row>
    <row r="6061" spans="10:11" ht="15" customHeight="1" x14ac:dyDescent="0.25">
      <c r="J6061" s="175"/>
      <c r="K6061" s="175"/>
    </row>
    <row r="6062" spans="10:11" ht="15" customHeight="1" x14ac:dyDescent="0.25">
      <c r="J6062" s="175"/>
      <c r="K6062" s="175"/>
    </row>
    <row r="6063" spans="10:11" ht="15" customHeight="1" x14ac:dyDescent="0.25">
      <c r="J6063" s="175"/>
      <c r="K6063" s="175"/>
    </row>
    <row r="6064" spans="10:11" ht="15" customHeight="1" x14ac:dyDescent="0.25">
      <c r="J6064" s="175"/>
      <c r="K6064" s="175"/>
    </row>
    <row r="6065" spans="10:11" ht="15" customHeight="1" x14ac:dyDescent="0.25">
      <c r="J6065" s="175"/>
      <c r="K6065" s="175"/>
    </row>
    <row r="6066" spans="10:11" ht="15" customHeight="1" x14ac:dyDescent="0.25">
      <c r="J6066" s="175"/>
      <c r="K6066" s="175"/>
    </row>
    <row r="6067" spans="10:11" ht="15" customHeight="1" x14ac:dyDescent="0.25">
      <c r="J6067" s="175"/>
      <c r="K6067" s="175"/>
    </row>
    <row r="6068" spans="10:11" ht="15" customHeight="1" x14ac:dyDescent="0.25">
      <c r="J6068" s="175"/>
      <c r="K6068" s="175"/>
    </row>
    <row r="6069" spans="10:11" ht="15" customHeight="1" x14ac:dyDescent="0.25">
      <c r="J6069" s="175"/>
      <c r="K6069" s="175"/>
    </row>
    <row r="6070" spans="10:11" ht="15" customHeight="1" x14ac:dyDescent="0.25">
      <c r="J6070" s="175"/>
      <c r="K6070" s="175"/>
    </row>
    <row r="6071" spans="10:11" ht="15" customHeight="1" x14ac:dyDescent="0.25">
      <c r="J6071" s="175"/>
      <c r="K6071" s="175"/>
    </row>
    <row r="6072" spans="10:11" ht="15" customHeight="1" x14ac:dyDescent="0.25">
      <c r="J6072" s="175"/>
      <c r="K6072" s="175"/>
    </row>
    <row r="6073" spans="10:11" ht="15" customHeight="1" x14ac:dyDescent="0.25">
      <c r="J6073" s="175"/>
      <c r="K6073" s="175"/>
    </row>
    <row r="6074" spans="10:11" ht="15" customHeight="1" x14ac:dyDescent="0.25">
      <c r="J6074" s="175"/>
      <c r="K6074" s="175"/>
    </row>
    <row r="6075" spans="10:11" ht="15" customHeight="1" x14ac:dyDescent="0.25">
      <c r="J6075" s="175"/>
      <c r="K6075" s="175"/>
    </row>
    <row r="6076" spans="10:11" ht="15" customHeight="1" x14ac:dyDescent="0.25">
      <c r="J6076" s="175"/>
      <c r="K6076" s="175"/>
    </row>
    <row r="6077" spans="10:11" ht="15" customHeight="1" x14ac:dyDescent="0.25">
      <c r="J6077" s="175"/>
      <c r="K6077" s="175"/>
    </row>
    <row r="6078" spans="10:11" ht="15" customHeight="1" x14ac:dyDescent="0.25">
      <c r="J6078" s="175"/>
      <c r="K6078" s="175"/>
    </row>
    <row r="6079" spans="10:11" ht="15" customHeight="1" x14ac:dyDescent="0.25">
      <c r="J6079" s="175"/>
      <c r="K6079" s="175"/>
    </row>
    <row r="6080" spans="10:11" ht="15" customHeight="1" x14ac:dyDescent="0.25">
      <c r="J6080" s="175"/>
      <c r="K6080" s="175"/>
    </row>
    <row r="6081" spans="10:11" ht="15" customHeight="1" x14ac:dyDescent="0.25">
      <c r="J6081" s="175"/>
      <c r="K6081" s="175"/>
    </row>
    <row r="6082" spans="10:11" ht="15" customHeight="1" x14ac:dyDescent="0.25">
      <c r="J6082" s="175"/>
      <c r="K6082" s="175"/>
    </row>
    <row r="6083" spans="10:11" ht="15" customHeight="1" x14ac:dyDescent="0.25">
      <c r="J6083" s="175"/>
      <c r="K6083" s="175"/>
    </row>
    <row r="6084" spans="10:11" ht="15" customHeight="1" x14ac:dyDescent="0.25">
      <c r="J6084" s="175"/>
      <c r="K6084" s="175"/>
    </row>
    <row r="6085" spans="10:11" ht="15" customHeight="1" x14ac:dyDescent="0.25">
      <c r="J6085" s="175"/>
      <c r="K6085" s="175"/>
    </row>
    <row r="6086" spans="10:11" ht="15" customHeight="1" x14ac:dyDescent="0.25">
      <c r="J6086" s="175"/>
      <c r="K6086" s="175"/>
    </row>
    <row r="6087" spans="10:11" ht="15" customHeight="1" x14ac:dyDescent="0.25">
      <c r="J6087" s="175"/>
      <c r="K6087" s="175"/>
    </row>
    <row r="6088" spans="10:11" ht="15" customHeight="1" x14ac:dyDescent="0.25">
      <c r="J6088" s="175"/>
      <c r="K6088" s="175"/>
    </row>
    <row r="6089" spans="10:11" ht="15" customHeight="1" x14ac:dyDescent="0.25">
      <c r="J6089" s="175"/>
      <c r="K6089" s="175"/>
    </row>
    <row r="6090" spans="10:11" ht="15" customHeight="1" x14ac:dyDescent="0.25">
      <c r="J6090" s="175"/>
      <c r="K6090" s="175"/>
    </row>
    <row r="6091" spans="10:11" ht="15" customHeight="1" x14ac:dyDescent="0.25">
      <c r="J6091" s="175"/>
      <c r="K6091" s="175"/>
    </row>
    <row r="6092" spans="10:11" ht="15" customHeight="1" x14ac:dyDescent="0.25">
      <c r="J6092" s="175"/>
      <c r="K6092" s="175"/>
    </row>
    <row r="6093" spans="10:11" ht="15" customHeight="1" x14ac:dyDescent="0.25">
      <c r="J6093" s="175"/>
      <c r="K6093" s="175"/>
    </row>
    <row r="6094" spans="10:11" ht="15" customHeight="1" x14ac:dyDescent="0.25">
      <c r="J6094" s="175"/>
      <c r="K6094" s="175"/>
    </row>
    <row r="6095" spans="10:11" ht="15" customHeight="1" x14ac:dyDescent="0.25">
      <c r="J6095" s="175"/>
      <c r="K6095" s="175"/>
    </row>
    <row r="6096" spans="10:11" ht="15" customHeight="1" x14ac:dyDescent="0.25">
      <c r="J6096" s="175"/>
      <c r="K6096" s="175"/>
    </row>
    <row r="6097" spans="10:11" ht="15" customHeight="1" x14ac:dyDescent="0.25">
      <c r="J6097" s="175"/>
      <c r="K6097" s="175"/>
    </row>
    <row r="6098" spans="10:11" ht="15" customHeight="1" x14ac:dyDescent="0.25">
      <c r="J6098" s="175"/>
      <c r="K6098" s="175"/>
    </row>
    <row r="6099" spans="10:11" ht="15" customHeight="1" x14ac:dyDescent="0.25">
      <c r="J6099" s="175"/>
      <c r="K6099" s="175"/>
    </row>
    <row r="6100" spans="10:11" ht="15" customHeight="1" x14ac:dyDescent="0.25">
      <c r="J6100" s="175"/>
      <c r="K6100" s="175"/>
    </row>
    <row r="6101" spans="10:11" ht="15" customHeight="1" x14ac:dyDescent="0.25">
      <c r="J6101" s="175"/>
      <c r="K6101" s="175"/>
    </row>
    <row r="6102" spans="10:11" ht="15" customHeight="1" x14ac:dyDescent="0.25">
      <c r="J6102" s="175"/>
      <c r="K6102" s="175"/>
    </row>
    <row r="6103" spans="10:11" ht="15" customHeight="1" x14ac:dyDescent="0.25">
      <c r="J6103" s="175"/>
      <c r="K6103" s="175"/>
    </row>
    <row r="6104" spans="10:11" ht="15" customHeight="1" x14ac:dyDescent="0.25">
      <c r="J6104" s="175"/>
      <c r="K6104" s="175"/>
    </row>
    <row r="6105" spans="10:11" ht="15" customHeight="1" x14ac:dyDescent="0.25">
      <c r="J6105" s="175"/>
      <c r="K6105" s="175"/>
    </row>
    <row r="6106" spans="10:11" ht="15" customHeight="1" x14ac:dyDescent="0.25">
      <c r="J6106" s="175"/>
      <c r="K6106" s="175"/>
    </row>
    <row r="6107" spans="10:11" ht="15" customHeight="1" x14ac:dyDescent="0.25">
      <c r="J6107" s="175"/>
      <c r="K6107" s="175"/>
    </row>
    <row r="6108" spans="10:11" ht="15" customHeight="1" x14ac:dyDescent="0.25">
      <c r="J6108" s="175"/>
      <c r="K6108" s="175"/>
    </row>
    <row r="6109" spans="10:11" ht="15" customHeight="1" x14ac:dyDescent="0.25">
      <c r="J6109" s="175"/>
      <c r="K6109" s="175"/>
    </row>
    <row r="6110" spans="10:11" ht="15" customHeight="1" x14ac:dyDescent="0.25">
      <c r="J6110" s="175"/>
      <c r="K6110" s="175"/>
    </row>
    <row r="6111" spans="10:11" ht="15" customHeight="1" x14ac:dyDescent="0.25">
      <c r="J6111" s="175"/>
      <c r="K6111" s="175"/>
    </row>
    <row r="6112" spans="10:11" ht="15" customHeight="1" x14ac:dyDescent="0.25">
      <c r="J6112" s="175"/>
      <c r="K6112" s="175"/>
    </row>
    <row r="6113" spans="10:11" ht="15" customHeight="1" x14ac:dyDescent="0.25">
      <c r="J6113" s="175"/>
      <c r="K6113" s="175"/>
    </row>
    <row r="6114" spans="10:11" ht="15" customHeight="1" x14ac:dyDescent="0.25">
      <c r="J6114" s="175"/>
      <c r="K6114" s="175"/>
    </row>
    <row r="6115" spans="10:11" ht="15" customHeight="1" x14ac:dyDescent="0.25">
      <c r="J6115" s="175"/>
      <c r="K6115" s="175"/>
    </row>
    <row r="6116" spans="10:11" ht="15" customHeight="1" x14ac:dyDescent="0.25">
      <c r="J6116" s="175"/>
      <c r="K6116" s="175"/>
    </row>
    <row r="6117" spans="10:11" ht="15" customHeight="1" x14ac:dyDescent="0.25">
      <c r="J6117" s="175"/>
      <c r="K6117" s="175"/>
    </row>
    <row r="6118" spans="10:11" ht="15" customHeight="1" x14ac:dyDescent="0.25">
      <c r="J6118" s="175"/>
      <c r="K6118" s="175"/>
    </row>
    <row r="6119" spans="10:11" ht="15" customHeight="1" x14ac:dyDescent="0.25">
      <c r="J6119" s="175"/>
      <c r="K6119" s="175"/>
    </row>
    <row r="6120" spans="10:11" ht="15" customHeight="1" x14ac:dyDescent="0.25">
      <c r="J6120" s="175"/>
      <c r="K6120" s="175"/>
    </row>
    <row r="6121" spans="10:11" ht="15" customHeight="1" x14ac:dyDescent="0.25">
      <c r="J6121" s="175"/>
      <c r="K6121" s="175"/>
    </row>
    <row r="6122" spans="10:11" ht="15" customHeight="1" x14ac:dyDescent="0.25">
      <c r="J6122" s="175"/>
      <c r="K6122" s="175"/>
    </row>
    <row r="6123" spans="10:11" ht="15" customHeight="1" x14ac:dyDescent="0.25">
      <c r="J6123" s="175"/>
      <c r="K6123" s="175"/>
    </row>
    <row r="6124" spans="10:11" ht="15" customHeight="1" x14ac:dyDescent="0.25">
      <c r="J6124" s="175"/>
      <c r="K6124" s="175"/>
    </row>
    <row r="6125" spans="10:11" ht="15" customHeight="1" x14ac:dyDescent="0.25">
      <c r="J6125" s="175"/>
      <c r="K6125" s="175"/>
    </row>
    <row r="6126" spans="10:11" ht="15" customHeight="1" x14ac:dyDescent="0.25">
      <c r="J6126" s="175"/>
      <c r="K6126" s="175"/>
    </row>
    <row r="6127" spans="10:11" ht="15" customHeight="1" x14ac:dyDescent="0.25">
      <c r="J6127" s="175"/>
      <c r="K6127" s="175"/>
    </row>
    <row r="6128" spans="10:11" ht="15" customHeight="1" x14ac:dyDescent="0.25">
      <c r="J6128" s="175"/>
      <c r="K6128" s="175"/>
    </row>
    <row r="6129" spans="10:11" ht="15" customHeight="1" x14ac:dyDescent="0.25">
      <c r="J6129" s="175"/>
      <c r="K6129" s="175"/>
    </row>
    <row r="6130" spans="10:11" ht="15" customHeight="1" x14ac:dyDescent="0.25">
      <c r="J6130" s="175"/>
      <c r="K6130" s="175"/>
    </row>
    <row r="6131" spans="10:11" ht="15" customHeight="1" x14ac:dyDescent="0.25">
      <c r="J6131" s="175"/>
      <c r="K6131" s="175"/>
    </row>
    <row r="6132" spans="10:11" ht="15" customHeight="1" x14ac:dyDescent="0.25">
      <c r="J6132" s="175"/>
      <c r="K6132" s="175"/>
    </row>
    <row r="6133" spans="10:11" ht="15" customHeight="1" x14ac:dyDescent="0.25">
      <c r="J6133" s="175"/>
      <c r="K6133" s="175"/>
    </row>
    <row r="6134" spans="10:11" ht="15" customHeight="1" x14ac:dyDescent="0.25">
      <c r="J6134" s="175"/>
      <c r="K6134" s="175"/>
    </row>
    <row r="6135" spans="10:11" ht="15" customHeight="1" x14ac:dyDescent="0.25">
      <c r="J6135" s="175"/>
      <c r="K6135" s="175"/>
    </row>
    <row r="6136" spans="10:11" ht="15" customHeight="1" x14ac:dyDescent="0.25">
      <c r="J6136" s="175"/>
      <c r="K6136" s="175"/>
    </row>
    <row r="6137" spans="10:11" ht="15" customHeight="1" x14ac:dyDescent="0.25">
      <c r="J6137" s="175"/>
      <c r="K6137" s="175"/>
    </row>
    <row r="6138" spans="10:11" ht="15" customHeight="1" x14ac:dyDescent="0.25">
      <c r="J6138" s="175"/>
      <c r="K6138" s="175"/>
    </row>
    <row r="6139" spans="10:11" ht="15" customHeight="1" x14ac:dyDescent="0.25">
      <c r="J6139" s="175"/>
      <c r="K6139" s="175"/>
    </row>
    <row r="6140" spans="10:11" ht="15" customHeight="1" x14ac:dyDescent="0.25">
      <c r="J6140" s="175"/>
      <c r="K6140" s="175"/>
    </row>
    <row r="6141" spans="10:11" ht="15" customHeight="1" x14ac:dyDescent="0.25">
      <c r="J6141" s="175"/>
      <c r="K6141" s="175"/>
    </row>
    <row r="6142" spans="10:11" ht="15" customHeight="1" x14ac:dyDescent="0.25">
      <c r="J6142" s="175"/>
      <c r="K6142" s="175"/>
    </row>
    <row r="6143" spans="10:11" ht="15" customHeight="1" x14ac:dyDescent="0.25">
      <c r="J6143" s="175"/>
      <c r="K6143" s="175"/>
    </row>
    <row r="6144" spans="10:11" ht="15" customHeight="1" x14ac:dyDescent="0.25">
      <c r="J6144" s="175"/>
      <c r="K6144" s="175"/>
    </row>
    <row r="6145" spans="10:11" ht="15" customHeight="1" x14ac:dyDescent="0.25">
      <c r="J6145" s="175"/>
      <c r="K6145" s="175"/>
    </row>
    <row r="6146" spans="10:11" ht="15" customHeight="1" x14ac:dyDescent="0.25">
      <c r="J6146" s="175"/>
      <c r="K6146" s="175"/>
    </row>
    <row r="6147" spans="10:11" ht="15" customHeight="1" x14ac:dyDescent="0.25">
      <c r="J6147" s="175"/>
      <c r="K6147" s="175"/>
    </row>
    <row r="6148" spans="10:11" ht="15" customHeight="1" x14ac:dyDescent="0.25">
      <c r="J6148" s="175"/>
      <c r="K6148" s="175"/>
    </row>
    <row r="6149" spans="10:11" ht="15" customHeight="1" x14ac:dyDescent="0.25">
      <c r="J6149" s="175"/>
      <c r="K6149" s="175"/>
    </row>
    <row r="6150" spans="10:11" ht="15" customHeight="1" x14ac:dyDescent="0.25">
      <c r="J6150" s="175"/>
      <c r="K6150" s="175"/>
    </row>
    <row r="6151" spans="10:11" ht="15" customHeight="1" x14ac:dyDescent="0.25">
      <c r="J6151" s="175"/>
      <c r="K6151" s="175"/>
    </row>
    <row r="6152" spans="10:11" ht="15" customHeight="1" x14ac:dyDescent="0.25">
      <c r="J6152" s="175"/>
      <c r="K6152" s="175"/>
    </row>
    <row r="6153" spans="10:11" ht="15" customHeight="1" x14ac:dyDescent="0.25">
      <c r="J6153" s="175"/>
      <c r="K6153" s="175"/>
    </row>
    <row r="6154" spans="10:11" ht="15" customHeight="1" x14ac:dyDescent="0.25">
      <c r="J6154" s="175"/>
      <c r="K6154" s="175"/>
    </row>
    <row r="6155" spans="10:11" ht="15" customHeight="1" x14ac:dyDescent="0.25">
      <c r="J6155" s="175"/>
      <c r="K6155" s="175"/>
    </row>
    <row r="6156" spans="10:11" ht="15" customHeight="1" x14ac:dyDescent="0.25">
      <c r="J6156" s="175"/>
      <c r="K6156" s="175"/>
    </row>
    <row r="6157" spans="10:11" ht="15" customHeight="1" x14ac:dyDescent="0.25">
      <c r="J6157" s="175"/>
      <c r="K6157" s="175"/>
    </row>
    <row r="6158" spans="10:11" ht="15" customHeight="1" x14ac:dyDescent="0.25">
      <c r="J6158" s="175"/>
      <c r="K6158" s="175"/>
    </row>
    <row r="6159" spans="10:11" ht="15" customHeight="1" x14ac:dyDescent="0.25">
      <c r="J6159" s="175"/>
      <c r="K6159" s="175"/>
    </row>
    <row r="6160" spans="10:11" ht="15" customHeight="1" x14ac:dyDescent="0.25">
      <c r="J6160" s="175"/>
      <c r="K6160" s="175"/>
    </row>
    <row r="6161" spans="10:11" ht="15" customHeight="1" x14ac:dyDescent="0.25">
      <c r="J6161" s="175"/>
      <c r="K6161" s="175"/>
    </row>
    <row r="6162" spans="10:11" ht="15" customHeight="1" x14ac:dyDescent="0.25">
      <c r="J6162" s="175"/>
      <c r="K6162" s="175"/>
    </row>
    <row r="6163" spans="10:11" ht="15" customHeight="1" x14ac:dyDescent="0.25">
      <c r="J6163" s="175"/>
      <c r="K6163" s="175"/>
    </row>
    <row r="6164" spans="10:11" ht="15" customHeight="1" x14ac:dyDescent="0.25">
      <c r="J6164" s="175"/>
      <c r="K6164" s="175"/>
    </row>
    <row r="6165" spans="10:11" ht="15" customHeight="1" x14ac:dyDescent="0.25">
      <c r="J6165" s="175"/>
      <c r="K6165" s="175"/>
    </row>
    <row r="6166" spans="10:11" ht="15" customHeight="1" x14ac:dyDescent="0.25">
      <c r="J6166" s="175"/>
      <c r="K6166" s="175"/>
    </row>
    <row r="6167" spans="10:11" ht="15" customHeight="1" x14ac:dyDescent="0.25">
      <c r="J6167" s="175"/>
      <c r="K6167" s="175"/>
    </row>
    <row r="6168" spans="10:11" ht="15" customHeight="1" x14ac:dyDescent="0.25">
      <c r="J6168" s="175"/>
      <c r="K6168" s="175"/>
    </row>
    <row r="6169" spans="10:11" ht="15" customHeight="1" x14ac:dyDescent="0.25">
      <c r="J6169" s="175"/>
      <c r="K6169" s="175"/>
    </row>
    <row r="6170" spans="10:11" ht="15" customHeight="1" x14ac:dyDescent="0.25">
      <c r="J6170" s="175"/>
      <c r="K6170" s="175"/>
    </row>
    <row r="6171" spans="10:11" ht="15" customHeight="1" x14ac:dyDescent="0.25">
      <c r="J6171" s="175"/>
      <c r="K6171" s="175"/>
    </row>
    <row r="6172" spans="10:11" ht="15" customHeight="1" x14ac:dyDescent="0.25">
      <c r="J6172" s="175"/>
      <c r="K6172" s="175"/>
    </row>
    <row r="6173" spans="10:11" ht="15" customHeight="1" x14ac:dyDescent="0.25">
      <c r="J6173" s="175"/>
      <c r="K6173" s="175"/>
    </row>
    <row r="6174" spans="10:11" ht="15" customHeight="1" x14ac:dyDescent="0.25">
      <c r="J6174" s="175"/>
      <c r="K6174" s="175"/>
    </row>
    <row r="6175" spans="10:11" ht="15" customHeight="1" x14ac:dyDescent="0.25">
      <c r="J6175" s="175"/>
      <c r="K6175" s="175"/>
    </row>
    <row r="6176" spans="10:11" ht="15" customHeight="1" x14ac:dyDescent="0.25">
      <c r="J6176" s="175"/>
      <c r="K6176" s="175"/>
    </row>
    <row r="6177" spans="10:11" ht="15" customHeight="1" x14ac:dyDescent="0.25">
      <c r="J6177" s="175"/>
      <c r="K6177" s="175"/>
    </row>
    <row r="6178" spans="10:11" ht="15" customHeight="1" x14ac:dyDescent="0.25">
      <c r="J6178" s="175"/>
      <c r="K6178" s="175"/>
    </row>
    <row r="6179" spans="10:11" ht="15" customHeight="1" x14ac:dyDescent="0.25">
      <c r="J6179" s="175"/>
      <c r="K6179" s="175"/>
    </row>
    <row r="6180" spans="10:11" ht="15" customHeight="1" x14ac:dyDescent="0.25">
      <c r="J6180" s="175"/>
      <c r="K6180" s="175"/>
    </row>
    <row r="6181" spans="10:11" ht="15" customHeight="1" x14ac:dyDescent="0.25">
      <c r="J6181" s="175"/>
      <c r="K6181" s="175"/>
    </row>
    <row r="6182" spans="10:11" ht="15" customHeight="1" x14ac:dyDescent="0.25">
      <c r="J6182" s="175"/>
      <c r="K6182" s="175"/>
    </row>
    <row r="6183" spans="10:11" ht="15" customHeight="1" x14ac:dyDescent="0.25">
      <c r="J6183" s="175"/>
      <c r="K6183" s="175"/>
    </row>
    <row r="6184" spans="10:11" ht="15" customHeight="1" x14ac:dyDescent="0.25">
      <c r="J6184" s="175"/>
      <c r="K6184" s="175"/>
    </row>
    <row r="6185" spans="10:11" ht="15" customHeight="1" x14ac:dyDescent="0.25">
      <c r="J6185" s="175"/>
      <c r="K6185" s="175"/>
    </row>
    <row r="6186" spans="10:11" ht="15" customHeight="1" x14ac:dyDescent="0.25">
      <c r="J6186" s="175"/>
      <c r="K6186" s="175"/>
    </row>
    <row r="6187" spans="10:11" ht="15" customHeight="1" x14ac:dyDescent="0.25">
      <c r="J6187" s="175"/>
      <c r="K6187" s="175"/>
    </row>
    <row r="6188" spans="10:11" ht="15" customHeight="1" x14ac:dyDescent="0.25">
      <c r="J6188" s="175"/>
      <c r="K6188" s="175"/>
    </row>
    <row r="6189" spans="10:11" ht="15" customHeight="1" x14ac:dyDescent="0.25">
      <c r="J6189" s="175"/>
      <c r="K6189" s="175"/>
    </row>
    <row r="6190" spans="10:11" ht="15" customHeight="1" x14ac:dyDescent="0.25">
      <c r="J6190" s="175"/>
      <c r="K6190" s="175"/>
    </row>
    <row r="6191" spans="10:11" ht="15" customHeight="1" x14ac:dyDescent="0.25">
      <c r="J6191" s="175"/>
      <c r="K6191" s="175"/>
    </row>
    <row r="6192" spans="10:11" ht="15" customHeight="1" x14ac:dyDescent="0.25">
      <c r="J6192" s="175"/>
      <c r="K6192" s="175"/>
    </row>
    <row r="6193" spans="10:11" ht="15" customHeight="1" x14ac:dyDescent="0.25">
      <c r="J6193" s="175"/>
      <c r="K6193" s="175"/>
    </row>
    <row r="6194" spans="10:11" ht="15" customHeight="1" x14ac:dyDescent="0.25">
      <c r="J6194" s="175"/>
      <c r="K6194" s="175"/>
    </row>
    <row r="6195" spans="10:11" ht="15" customHeight="1" x14ac:dyDescent="0.25">
      <c r="J6195" s="175"/>
      <c r="K6195" s="175"/>
    </row>
    <row r="6196" spans="10:11" ht="15" customHeight="1" x14ac:dyDescent="0.25">
      <c r="J6196" s="175"/>
      <c r="K6196" s="175"/>
    </row>
    <row r="6197" spans="10:11" ht="15" customHeight="1" x14ac:dyDescent="0.25">
      <c r="J6197" s="175"/>
      <c r="K6197" s="175"/>
    </row>
    <row r="6198" spans="10:11" ht="15" customHeight="1" x14ac:dyDescent="0.25">
      <c r="J6198" s="175"/>
      <c r="K6198" s="175"/>
    </row>
    <row r="6199" spans="10:11" ht="15" customHeight="1" x14ac:dyDescent="0.25">
      <c r="J6199" s="175"/>
      <c r="K6199" s="175"/>
    </row>
    <row r="6200" spans="10:11" ht="15" customHeight="1" x14ac:dyDescent="0.25">
      <c r="J6200" s="175"/>
      <c r="K6200" s="175"/>
    </row>
    <row r="6201" spans="10:11" ht="15" customHeight="1" x14ac:dyDescent="0.25">
      <c r="J6201" s="175"/>
      <c r="K6201" s="175"/>
    </row>
    <row r="6202" spans="10:11" ht="15" customHeight="1" x14ac:dyDescent="0.25">
      <c r="J6202" s="175"/>
      <c r="K6202" s="175"/>
    </row>
    <row r="6203" spans="10:11" ht="15" customHeight="1" x14ac:dyDescent="0.25">
      <c r="J6203" s="175"/>
      <c r="K6203" s="175"/>
    </row>
    <row r="6204" spans="10:11" ht="15" customHeight="1" x14ac:dyDescent="0.25">
      <c r="J6204" s="175"/>
      <c r="K6204" s="175"/>
    </row>
    <row r="6205" spans="10:11" ht="15" customHeight="1" x14ac:dyDescent="0.25">
      <c r="J6205" s="175"/>
      <c r="K6205" s="175"/>
    </row>
    <row r="6206" spans="10:11" ht="15" customHeight="1" x14ac:dyDescent="0.25">
      <c r="J6206" s="175"/>
      <c r="K6206" s="175"/>
    </row>
    <row r="6207" spans="10:11" ht="15" customHeight="1" x14ac:dyDescent="0.25">
      <c r="J6207" s="175"/>
      <c r="K6207" s="175"/>
    </row>
    <row r="6208" spans="10:11" ht="15" customHeight="1" x14ac:dyDescent="0.25">
      <c r="J6208" s="175"/>
      <c r="K6208" s="175"/>
    </row>
    <row r="6209" spans="10:11" ht="15" customHeight="1" x14ac:dyDescent="0.25">
      <c r="J6209" s="175"/>
      <c r="K6209" s="175"/>
    </row>
    <row r="6210" spans="10:11" ht="15" customHeight="1" x14ac:dyDescent="0.25">
      <c r="J6210" s="175"/>
      <c r="K6210" s="175"/>
    </row>
    <row r="6211" spans="10:11" ht="15" customHeight="1" x14ac:dyDescent="0.25">
      <c r="J6211" s="175"/>
      <c r="K6211" s="175"/>
    </row>
    <row r="6212" spans="10:11" ht="15" customHeight="1" x14ac:dyDescent="0.25">
      <c r="J6212" s="175"/>
      <c r="K6212" s="175"/>
    </row>
    <row r="6213" spans="10:11" ht="15" customHeight="1" x14ac:dyDescent="0.25">
      <c r="J6213" s="175"/>
      <c r="K6213" s="175"/>
    </row>
    <row r="6214" spans="10:11" ht="15" customHeight="1" x14ac:dyDescent="0.25">
      <c r="J6214" s="175"/>
      <c r="K6214" s="175"/>
    </row>
    <row r="6215" spans="10:11" ht="15" customHeight="1" x14ac:dyDescent="0.25">
      <c r="J6215" s="175"/>
      <c r="K6215" s="175"/>
    </row>
    <row r="6216" spans="10:11" ht="15" customHeight="1" x14ac:dyDescent="0.25">
      <c r="J6216" s="175"/>
      <c r="K6216" s="175"/>
    </row>
    <row r="6217" spans="10:11" ht="15" customHeight="1" x14ac:dyDescent="0.25">
      <c r="J6217" s="175"/>
      <c r="K6217" s="175"/>
    </row>
    <row r="6218" spans="10:11" ht="15" customHeight="1" x14ac:dyDescent="0.25">
      <c r="J6218" s="175"/>
      <c r="K6218" s="175"/>
    </row>
    <row r="6219" spans="10:11" ht="15" customHeight="1" x14ac:dyDescent="0.25">
      <c r="J6219" s="175"/>
      <c r="K6219" s="175"/>
    </row>
    <row r="6220" spans="10:11" ht="15" customHeight="1" x14ac:dyDescent="0.25">
      <c r="J6220" s="175"/>
      <c r="K6220" s="175"/>
    </row>
    <row r="6221" spans="10:11" ht="15" customHeight="1" x14ac:dyDescent="0.25">
      <c r="J6221" s="175"/>
      <c r="K6221" s="175"/>
    </row>
    <row r="6222" spans="10:11" ht="15" customHeight="1" x14ac:dyDescent="0.25">
      <c r="J6222" s="175"/>
      <c r="K6222" s="175"/>
    </row>
    <row r="6223" spans="10:11" ht="15" customHeight="1" x14ac:dyDescent="0.25">
      <c r="J6223" s="175"/>
      <c r="K6223" s="175"/>
    </row>
    <row r="6224" spans="10:11" ht="15" customHeight="1" x14ac:dyDescent="0.25">
      <c r="J6224" s="175"/>
      <c r="K6224" s="175"/>
    </row>
    <row r="6225" spans="10:11" ht="15" customHeight="1" x14ac:dyDescent="0.25">
      <c r="J6225" s="175"/>
      <c r="K6225" s="175"/>
    </row>
    <row r="6226" spans="10:11" ht="15" customHeight="1" x14ac:dyDescent="0.25">
      <c r="J6226" s="175"/>
      <c r="K6226" s="175"/>
    </row>
    <row r="6227" spans="10:11" ht="15" customHeight="1" x14ac:dyDescent="0.25">
      <c r="J6227" s="175"/>
      <c r="K6227" s="175"/>
    </row>
    <row r="6228" spans="10:11" ht="15" customHeight="1" x14ac:dyDescent="0.25">
      <c r="J6228" s="175"/>
      <c r="K6228" s="175"/>
    </row>
    <row r="6229" spans="10:11" ht="15" customHeight="1" x14ac:dyDescent="0.25">
      <c r="J6229" s="175"/>
      <c r="K6229" s="175"/>
    </row>
    <row r="6230" spans="10:11" ht="15" customHeight="1" x14ac:dyDescent="0.25">
      <c r="J6230" s="175"/>
      <c r="K6230" s="175"/>
    </row>
    <row r="6231" spans="10:11" ht="15" customHeight="1" x14ac:dyDescent="0.25">
      <c r="J6231" s="175"/>
      <c r="K6231" s="175"/>
    </row>
    <row r="6232" spans="10:11" ht="15" customHeight="1" x14ac:dyDescent="0.25">
      <c r="J6232" s="175"/>
      <c r="K6232" s="175"/>
    </row>
    <row r="6233" spans="10:11" ht="15" customHeight="1" x14ac:dyDescent="0.25">
      <c r="J6233" s="175"/>
      <c r="K6233" s="175"/>
    </row>
    <row r="6234" spans="10:11" ht="15" customHeight="1" x14ac:dyDescent="0.25">
      <c r="J6234" s="175"/>
      <c r="K6234" s="175"/>
    </row>
    <row r="6235" spans="10:11" ht="15" customHeight="1" x14ac:dyDescent="0.25">
      <c r="J6235" s="175"/>
      <c r="K6235" s="175"/>
    </row>
    <row r="6236" spans="10:11" ht="15" customHeight="1" x14ac:dyDescent="0.25">
      <c r="J6236" s="175"/>
      <c r="K6236" s="175"/>
    </row>
    <row r="6237" spans="10:11" ht="15" customHeight="1" x14ac:dyDescent="0.25">
      <c r="J6237" s="175"/>
      <c r="K6237" s="175"/>
    </row>
    <row r="6238" spans="10:11" ht="15" customHeight="1" x14ac:dyDescent="0.25">
      <c r="J6238" s="175"/>
      <c r="K6238" s="175"/>
    </row>
    <row r="6239" spans="10:11" ht="15" customHeight="1" x14ac:dyDescent="0.25">
      <c r="J6239" s="175"/>
      <c r="K6239" s="175"/>
    </row>
    <row r="6240" spans="10:11" ht="15" customHeight="1" x14ac:dyDescent="0.25">
      <c r="J6240" s="175"/>
      <c r="K6240" s="175"/>
    </row>
    <row r="6241" spans="10:11" ht="15" customHeight="1" x14ac:dyDescent="0.25">
      <c r="J6241" s="175"/>
      <c r="K6241" s="175"/>
    </row>
    <row r="6242" spans="10:11" ht="15" customHeight="1" x14ac:dyDescent="0.25">
      <c r="J6242" s="175"/>
      <c r="K6242" s="175"/>
    </row>
    <row r="6243" spans="10:11" ht="15" customHeight="1" x14ac:dyDescent="0.25">
      <c r="J6243" s="175"/>
      <c r="K6243" s="175"/>
    </row>
    <row r="6244" spans="10:11" ht="15" customHeight="1" x14ac:dyDescent="0.25">
      <c r="J6244" s="175"/>
      <c r="K6244" s="175"/>
    </row>
    <row r="6245" spans="10:11" ht="15" customHeight="1" x14ac:dyDescent="0.25">
      <c r="J6245" s="175"/>
      <c r="K6245" s="175"/>
    </row>
    <row r="6246" spans="10:11" ht="15" customHeight="1" x14ac:dyDescent="0.25">
      <c r="J6246" s="175"/>
      <c r="K6246" s="175"/>
    </row>
    <row r="6247" spans="10:11" ht="15" customHeight="1" x14ac:dyDescent="0.25">
      <c r="J6247" s="175"/>
      <c r="K6247" s="175"/>
    </row>
    <row r="6248" spans="10:11" ht="15" customHeight="1" x14ac:dyDescent="0.25">
      <c r="J6248" s="175"/>
      <c r="K6248" s="175"/>
    </row>
    <row r="6249" spans="10:11" ht="15" customHeight="1" x14ac:dyDescent="0.25">
      <c r="J6249" s="175"/>
      <c r="K6249" s="175"/>
    </row>
    <row r="6250" spans="10:11" ht="15" customHeight="1" x14ac:dyDescent="0.25">
      <c r="J6250" s="175"/>
      <c r="K6250" s="175"/>
    </row>
    <row r="6251" spans="10:11" ht="15" customHeight="1" x14ac:dyDescent="0.25">
      <c r="J6251" s="175"/>
      <c r="K6251" s="175"/>
    </row>
    <row r="6252" spans="10:11" ht="15" customHeight="1" x14ac:dyDescent="0.25">
      <c r="J6252" s="175"/>
      <c r="K6252" s="175"/>
    </row>
    <row r="6253" spans="10:11" ht="15" customHeight="1" x14ac:dyDescent="0.25">
      <c r="J6253" s="175"/>
      <c r="K6253" s="175"/>
    </row>
    <row r="6254" spans="10:11" ht="15" customHeight="1" x14ac:dyDescent="0.25">
      <c r="J6254" s="175"/>
      <c r="K6254" s="175"/>
    </row>
    <row r="6255" spans="10:11" ht="15" customHeight="1" x14ac:dyDescent="0.25">
      <c r="J6255" s="175"/>
      <c r="K6255" s="175"/>
    </row>
    <row r="6256" spans="10:11" ht="15" customHeight="1" x14ac:dyDescent="0.25">
      <c r="J6256" s="175"/>
      <c r="K6256" s="175"/>
    </row>
    <row r="6257" spans="10:11" ht="15" customHeight="1" x14ac:dyDescent="0.25">
      <c r="J6257" s="175"/>
      <c r="K6257" s="175"/>
    </row>
    <row r="6258" spans="10:11" ht="15" customHeight="1" x14ac:dyDescent="0.25">
      <c r="J6258" s="175"/>
      <c r="K6258" s="175"/>
    </row>
    <row r="6259" spans="10:11" ht="15" customHeight="1" x14ac:dyDescent="0.25">
      <c r="J6259" s="175"/>
      <c r="K6259" s="175"/>
    </row>
    <row r="6260" spans="10:11" ht="15" customHeight="1" x14ac:dyDescent="0.25">
      <c r="J6260" s="175"/>
      <c r="K6260" s="175"/>
    </row>
    <row r="6261" spans="10:11" ht="15" customHeight="1" x14ac:dyDescent="0.25">
      <c r="J6261" s="175"/>
      <c r="K6261" s="175"/>
    </row>
    <row r="6262" spans="10:11" ht="15" customHeight="1" x14ac:dyDescent="0.25">
      <c r="J6262" s="175"/>
      <c r="K6262" s="175"/>
    </row>
    <row r="6263" spans="10:11" ht="15" customHeight="1" x14ac:dyDescent="0.25">
      <c r="J6263" s="175"/>
      <c r="K6263" s="175"/>
    </row>
    <row r="6264" spans="10:11" ht="15" customHeight="1" x14ac:dyDescent="0.25">
      <c r="J6264" s="175"/>
      <c r="K6264" s="175"/>
    </row>
    <row r="6265" spans="10:11" ht="15" customHeight="1" x14ac:dyDescent="0.25">
      <c r="J6265" s="175"/>
      <c r="K6265" s="175"/>
    </row>
    <row r="6266" spans="10:11" ht="15" customHeight="1" x14ac:dyDescent="0.25">
      <c r="J6266" s="175"/>
      <c r="K6266" s="175"/>
    </row>
    <row r="6267" spans="10:11" ht="15" customHeight="1" x14ac:dyDescent="0.25">
      <c r="J6267" s="175"/>
      <c r="K6267" s="175"/>
    </row>
    <row r="6268" spans="10:11" ht="15" customHeight="1" x14ac:dyDescent="0.25">
      <c r="J6268" s="175"/>
      <c r="K6268" s="175"/>
    </row>
    <row r="6269" spans="10:11" ht="15" customHeight="1" x14ac:dyDescent="0.25">
      <c r="J6269" s="175"/>
      <c r="K6269" s="175"/>
    </row>
    <row r="6270" spans="10:11" ht="15" customHeight="1" x14ac:dyDescent="0.25">
      <c r="J6270" s="175"/>
      <c r="K6270" s="175"/>
    </row>
    <row r="6271" spans="10:11" ht="15" customHeight="1" x14ac:dyDescent="0.25">
      <c r="J6271" s="175"/>
      <c r="K6271" s="175"/>
    </row>
    <row r="6272" spans="10:11" ht="15" customHeight="1" x14ac:dyDescent="0.25">
      <c r="J6272" s="175"/>
      <c r="K6272" s="175"/>
    </row>
    <row r="6273" spans="10:11" ht="15" customHeight="1" x14ac:dyDescent="0.25">
      <c r="J6273" s="175"/>
      <c r="K6273" s="175"/>
    </row>
    <row r="6274" spans="10:11" ht="15" customHeight="1" x14ac:dyDescent="0.25">
      <c r="J6274" s="175"/>
      <c r="K6274" s="175"/>
    </row>
    <row r="6275" spans="10:11" ht="15" customHeight="1" x14ac:dyDescent="0.25">
      <c r="J6275" s="175"/>
      <c r="K6275" s="175"/>
    </row>
    <row r="6276" spans="10:11" ht="15" customHeight="1" x14ac:dyDescent="0.25">
      <c r="J6276" s="175"/>
      <c r="K6276" s="175"/>
    </row>
    <row r="6277" spans="10:11" ht="15" customHeight="1" x14ac:dyDescent="0.25">
      <c r="J6277" s="175"/>
      <c r="K6277" s="175"/>
    </row>
    <row r="6278" spans="10:11" ht="15" customHeight="1" x14ac:dyDescent="0.25">
      <c r="J6278" s="175"/>
      <c r="K6278" s="175"/>
    </row>
    <row r="6279" spans="10:11" ht="15" customHeight="1" x14ac:dyDescent="0.25">
      <c r="J6279" s="175"/>
      <c r="K6279" s="175"/>
    </row>
    <row r="6280" spans="10:11" ht="15" customHeight="1" x14ac:dyDescent="0.25">
      <c r="J6280" s="175"/>
      <c r="K6280" s="175"/>
    </row>
    <row r="6281" spans="10:11" ht="15" customHeight="1" x14ac:dyDescent="0.25">
      <c r="J6281" s="175"/>
      <c r="K6281" s="175"/>
    </row>
    <row r="6282" spans="10:11" ht="15" customHeight="1" x14ac:dyDescent="0.25">
      <c r="J6282" s="175"/>
      <c r="K6282" s="175"/>
    </row>
    <row r="6283" spans="10:11" ht="15" customHeight="1" x14ac:dyDescent="0.25">
      <c r="J6283" s="175"/>
      <c r="K6283" s="175"/>
    </row>
    <row r="6284" spans="10:11" ht="15" customHeight="1" x14ac:dyDescent="0.25">
      <c r="J6284" s="175"/>
      <c r="K6284" s="175"/>
    </row>
    <row r="6285" spans="10:11" ht="15" customHeight="1" x14ac:dyDescent="0.25">
      <c r="J6285" s="175"/>
      <c r="K6285" s="175"/>
    </row>
    <row r="6286" spans="10:11" ht="15" customHeight="1" x14ac:dyDescent="0.25">
      <c r="J6286" s="175"/>
      <c r="K6286" s="175"/>
    </row>
    <row r="6287" spans="10:11" ht="15" customHeight="1" x14ac:dyDescent="0.25">
      <c r="J6287" s="175"/>
      <c r="K6287" s="175"/>
    </row>
    <row r="6288" spans="10:11" ht="15" customHeight="1" x14ac:dyDescent="0.25">
      <c r="J6288" s="175"/>
      <c r="K6288" s="175"/>
    </row>
    <row r="6289" spans="10:11" ht="15" customHeight="1" x14ac:dyDescent="0.25">
      <c r="J6289" s="175"/>
      <c r="K6289" s="175"/>
    </row>
    <row r="6290" spans="10:11" ht="15" customHeight="1" x14ac:dyDescent="0.25">
      <c r="J6290" s="175"/>
      <c r="K6290" s="175"/>
    </row>
    <row r="6291" spans="10:11" ht="15" customHeight="1" x14ac:dyDescent="0.25">
      <c r="J6291" s="175"/>
      <c r="K6291" s="175"/>
    </row>
    <row r="6292" spans="10:11" ht="15" customHeight="1" x14ac:dyDescent="0.25">
      <c r="J6292" s="175"/>
      <c r="K6292" s="175"/>
    </row>
    <row r="6293" spans="10:11" ht="15" customHeight="1" x14ac:dyDescent="0.25">
      <c r="J6293" s="175"/>
      <c r="K6293" s="175"/>
    </row>
    <row r="6294" spans="10:11" ht="15" customHeight="1" x14ac:dyDescent="0.25">
      <c r="J6294" s="175"/>
      <c r="K6294" s="175"/>
    </row>
    <row r="6295" spans="10:11" ht="15" customHeight="1" x14ac:dyDescent="0.25">
      <c r="J6295" s="175"/>
      <c r="K6295" s="175"/>
    </row>
    <row r="6296" spans="10:11" ht="15" customHeight="1" x14ac:dyDescent="0.25">
      <c r="J6296" s="175"/>
      <c r="K6296" s="175"/>
    </row>
    <row r="6297" spans="10:11" ht="15" customHeight="1" x14ac:dyDescent="0.25">
      <c r="J6297" s="175"/>
      <c r="K6297" s="175"/>
    </row>
    <row r="6298" spans="10:11" ht="15" customHeight="1" x14ac:dyDescent="0.25">
      <c r="J6298" s="175"/>
      <c r="K6298" s="175"/>
    </row>
    <row r="6299" spans="10:11" ht="15" customHeight="1" x14ac:dyDescent="0.25">
      <c r="J6299" s="175"/>
      <c r="K6299" s="175"/>
    </row>
    <row r="6300" spans="10:11" ht="15" customHeight="1" x14ac:dyDescent="0.25">
      <c r="J6300" s="175"/>
      <c r="K6300" s="175"/>
    </row>
    <row r="6301" spans="10:11" ht="15" customHeight="1" x14ac:dyDescent="0.25">
      <c r="J6301" s="175"/>
      <c r="K6301" s="175"/>
    </row>
    <row r="6302" spans="10:11" ht="15" customHeight="1" x14ac:dyDescent="0.25">
      <c r="J6302" s="175"/>
      <c r="K6302" s="175"/>
    </row>
    <row r="6303" spans="10:11" ht="15" customHeight="1" x14ac:dyDescent="0.25">
      <c r="J6303" s="175"/>
      <c r="K6303" s="175"/>
    </row>
    <row r="6304" spans="10:11" ht="15" customHeight="1" x14ac:dyDescent="0.25">
      <c r="J6304" s="175"/>
      <c r="K6304" s="175"/>
    </row>
    <row r="6305" spans="10:11" ht="15" customHeight="1" x14ac:dyDescent="0.25">
      <c r="J6305" s="175"/>
      <c r="K6305" s="175"/>
    </row>
    <row r="6306" spans="10:11" ht="15" customHeight="1" x14ac:dyDescent="0.25">
      <c r="J6306" s="175"/>
      <c r="K6306" s="175"/>
    </row>
    <row r="6307" spans="10:11" ht="15" customHeight="1" x14ac:dyDescent="0.25">
      <c r="J6307" s="175"/>
      <c r="K6307" s="175"/>
    </row>
    <row r="6308" spans="10:11" ht="15" customHeight="1" x14ac:dyDescent="0.25">
      <c r="J6308" s="175"/>
      <c r="K6308" s="175"/>
    </row>
    <row r="6309" spans="10:11" ht="15" customHeight="1" x14ac:dyDescent="0.25">
      <c r="J6309" s="175"/>
      <c r="K6309" s="175"/>
    </row>
    <row r="6310" spans="10:11" ht="15" customHeight="1" x14ac:dyDescent="0.25">
      <c r="J6310" s="175"/>
      <c r="K6310" s="175"/>
    </row>
    <row r="6311" spans="10:11" ht="15" customHeight="1" x14ac:dyDescent="0.25">
      <c r="J6311" s="175"/>
      <c r="K6311" s="175"/>
    </row>
    <row r="6312" spans="10:11" ht="15" customHeight="1" x14ac:dyDescent="0.25">
      <c r="J6312" s="175"/>
      <c r="K6312" s="175"/>
    </row>
    <row r="6313" spans="10:11" ht="15" customHeight="1" x14ac:dyDescent="0.25">
      <c r="J6313" s="175"/>
      <c r="K6313" s="175"/>
    </row>
    <row r="6314" spans="10:11" ht="15" customHeight="1" x14ac:dyDescent="0.25">
      <c r="J6314" s="175"/>
      <c r="K6314" s="175"/>
    </row>
    <row r="6315" spans="10:11" ht="15" customHeight="1" x14ac:dyDescent="0.25">
      <c r="J6315" s="175"/>
      <c r="K6315" s="175"/>
    </row>
    <row r="6316" spans="10:11" ht="15" customHeight="1" x14ac:dyDescent="0.25">
      <c r="J6316" s="175"/>
      <c r="K6316" s="175"/>
    </row>
    <row r="6317" spans="10:11" ht="15" customHeight="1" x14ac:dyDescent="0.25">
      <c r="J6317" s="175"/>
      <c r="K6317" s="175"/>
    </row>
    <row r="6318" spans="10:11" ht="15" customHeight="1" x14ac:dyDescent="0.25">
      <c r="J6318" s="175"/>
      <c r="K6318" s="175"/>
    </row>
    <row r="6319" spans="10:11" ht="15" customHeight="1" x14ac:dyDescent="0.25">
      <c r="J6319" s="175"/>
      <c r="K6319" s="175"/>
    </row>
    <row r="6320" spans="10:11" ht="15" customHeight="1" x14ac:dyDescent="0.25">
      <c r="J6320" s="175"/>
      <c r="K6320" s="175"/>
    </row>
    <row r="6321" spans="10:11" ht="15" customHeight="1" x14ac:dyDescent="0.25">
      <c r="J6321" s="175"/>
      <c r="K6321" s="175"/>
    </row>
    <row r="6322" spans="10:11" ht="15" customHeight="1" x14ac:dyDescent="0.25">
      <c r="J6322" s="175"/>
      <c r="K6322" s="175"/>
    </row>
    <row r="6323" spans="10:11" ht="15" customHeight="1" x14ac:dyDescent="0.25">
      <c r="J6323" s="175"/>
      <c r="K6323" s="175"/>
    </row>
    <row r="6324" spans="10:11" ht="15" customHeight="1" x14ac:dyDescent="0.25">
      <c r="J6324" s="175"/>
      <c r="K6324" s="175"/>
    </row>
    <row r="6325" spans="10:11" ht="15" customHeight="1" x14ac:dyDescent="0.25">
      <c r="J6325" s="175"/>
      <c r="K6325" s="175"/>
    </row>
    <row r="6326" spans="10:11" ht="15" customHeight="1" x14ac:dyDescent="0.25">
      <c r="J6326" s="175"/>
      <c r="K6326" s="175"/>
    </row>
    <row r="6327" spans="10:11" ht="15" customHeight="1" x14ac:dyDescent="0.25">
      <c r="J6327" s="175"/>
      <c r="K6327" s="175"/>
    </row>
    <row r="6328" spans="10:11" ht="15" customHeight="1" x14ac:dyDescent="0.25">
      <c r="J6328" s="175"/>
      <c r="K6328" s="175"/>
    </row>
    <row r="6329" spans="10:11" ht="15" customHeight="1" x14ac:dyDescent="0.25">
      <c r="J6329" s="175"/>
      <c r="K6329" s="175"/>
    </row>
    <row r="6330" spans="10:11" ht="15" customHeight="1" x14ac:dyDescent="0.25">
      <c r="J6330" s="175"/>
      <c r="K6330" s="175"/>
    </row>
    <row r="6331" spans="10:11" ht="15" customHeight="1" x14ac:dyDescent="0.25">
      <c r="J6331" s="175"/>
      <c r="K6331" s="175"/>
    </row>
    <row r="6332" spans="10:11" ht="15" customHeight="1" x14ac:dyDescent="0.25">
      <c r="J6332" s="175"/>
      <c r="K6332" s="175"/>
    </row>
    <row r="6333" spans="10:11" ht="15" customHeight="1" x14ac:dyDescent="0.25">
      <c r="J6333" s="175"/>
      <c r="K6333" s="175"/>
    </row>
    <row r="6334" spans="10:11" ht="15" customHeight="1" x14ac:dyDescent="0.25">
      <c r="J6334" s="175"/>
      <c r="K6334" s="175"/>
    </row>
    <row r="6335" spans="10:11" ht="15" customHeight="1" x14ac:dyDescent="0.25">
      <c r="J6335" s="175"/>
      <c r="K6335" s="175"/>
    </row>
    <row r="6336" spans="10:11" ht="15" customHeight="1" x14ac:dyDescent="0.25">
      <c r="J6336" s="175"/>
      <c r="K6336" s="175"/>
    </row>
    <row r="6337" spans="10:11" ht="15" customHeight="1" x14ac:dyDescent="0.25">
      <c r="J6337" s="175"/>
      <c r="K6337" s="175"/>
    </row>
    <row r="6338" spans="10:11" ht="15" customHeight="1" x14ac:dyDescent="0.25">
      <c r="J6338" s="175"/>
      <c r="K6338" s="175"/>
    </row>
    <row r="6339" spans="10:11" ht="15" customHeight="1" x14ac:dyDescent="0.25">
      <c r="J6339" s="175"/>
      <c r="K6339" s="175"/>
    </row>
    <row r="6340" spans="10:11" ht="15" customHeight="1" x14ac:dyDescent="0.25">
      <c r="J6340" s="175"/>
      <c r="K6340" s="175"/>
    </row>
    <row r="6341" spans="10:11" ht="15" customHeight="1" x14ac:dyDescent="0.25">
      <c r="J6341" s="175"/>
      <c r="K6341" s="175"/>
    </row>
    <row r="6342" spans="10:11" ht="15" customHeight="1" x14ac:dyDescent="0.25">
      <c r="J6342" s="175"/>
      <c r="K6342" s="175"/>
    </row>
    <row r="6343" spans="10:11" ht="15" customHeight="1" x14ac:dyDescent="0.25">
      <c r="J6343" s="175"/>
      <c r="K6343" s="175"/>
    </row>
    <row r="6344" spans="10:11" ht="15" customHeight="1" x14ac:dyDescent="0.25">
      <c r="J6344" s="175"/>
      <c r="K6344" s="175"/>
    </row>
    <row r="6345" spans="10:11" ht="15" customHeight="1" x14ac:dyDescent="0.25">
      <c r="J6345" s="175"/>
      <c r="K6345" s="175"/>
    </row>
    <row r="6346" spans="10:11" ht="15" customHeight="1" x14ac:dyDescent="0.25">
      <c r="J6346" s="175"/>
      <c r="K6346" s="175"/>
    </row>
    <row r="6347" spans="10:11" ht="15" customHeight="1" x14ac:dyDescent="0.25">
      <c r="J6347" s="175"/>
      <c r="K6347" s="175"/>
    </row>
    <row r="6348" spans="10:11" ht="15" customHeight="1" x14ac:dyDescent="0.25">
      <c r="J6348" s="175"/>
      <c r="K6348" s="175"/>
    </row>
    <row r="6349" spans="10:11" ht="15" customHeight="1" x14ac:dyDescent="0.25">
      <c r="J6349" s="175"/>
      <c r="K6349" s="175"/>
    </row>
    <row r="6350" spans="10:11" ht="15" customHeight="1" x14ac:dyDescent="0.25">
      <c r="J6350" s="175"/>
      <c r="K6350" s="175"/>
    </row>
    <row r="6351" spans="10:11" ht="15" customHeight="1" x14ac:dyDescent="0.25">
      <c r="J6351" s="175"/>
      <c r="K6351" s="175"/>
    </row>
    <row r="6352" spans="10:11" ht="15" customHeight="1" x14ac:dyDescent="0.25">
      <c r="J6352" s="175"/>
      <c r="K6352" s="175"/>
    </row>
    <row r="6353" spans="10:11" ht="15" customHeight="1" x14ac:dyDescent="0.25">
      <c r="J6353" s="175"/>
      <c r="K6353" s="175"/>
    </row>
    <row r="6354" spans="10:11" ht="15" customHeight="1" x14ac:dyDescent="0.25">
      <c r="J6354" s="175"/>
      <c r="K6354" s="175"/>
    </row>
    <row r="6355" spans="10:11" ht="15" customHeight="1" x14ac:dyDescent="0.25">
      <c r="J6355" s="175"/>
      <c r="K6355" s="175"/>
    </row>
    <row r="6356" spans="10:11" ht="15" customHeight="1" x14ac:dyDescent="0.25">
      <c r="J6356" s="175"/>
      <c r="K6356" s="175"/>
    </row>
    <row r="6357" spans="10:11" ht="15" customHeight="1" x14ac:dyDescent="0.25">
      <c r="J6357" s="175"/>
      <c r="K6357" s="175"/>
    </row>
    <row r="6358" spans="10:11" ht="15" customHeight="1" x14ac:dyDescent="0.25">
      <c r="J6358" s="175"/>
      <c r="K6358" s="175"/>
    </row>
    <row r="6359" spans="10:11" ht="15" customHeight="1" x14ac:dyDescent="0.25">
      <c r="J6359" s="175"/>
      <c r="K6359" s="175"/>
    </row>
    <row r="6360" spans="10:11" ht="15" customHeight="1" x14ac:dyDescent="0.25">
      <c r="J6360" s="175"/>
      <c r="K6360" s="175"/>
    </row>
    <row r="6361" spans="10:11" ht="15" customHeight="1" x14ac:dyDescent="0.25">
      <c r="J6361" s="175"/>
      <c r="K6361" s="175"/>
    </row>
    <row r="6362" spans="10:11" ht="15" customHeight="1" x14ac:dyDescent="0.25">
      <c r="J6362" s="175"/>
      <c r="K6362" s="175"/>
    </row>
    <row r="6363" spans="10:11" ht="15" customHeight="1" x14ac:dyDescent="0.25">
      <c r="J6363" s="175"/>
      <c r="K6363" s="175"/>
    </row>
    <row r="6364" spans="10:11" ht="15" customHeight="1" x14ac:dyDescent="0.25">
      <c r="J6364" s="175"/>
      <c r="K6364" s="175"/>
    </row>
    <row r="6365" spans="10:11" ht="15" customHeight="1" x14ac:dyDescent="0.25">
      <c r="J6365" s="175"/>
      <c r="K6365" s="175"/>
    </row>
    <row r="6366" spans="10:11" ht="15" customHeight="1" x14ac:dyDescent="0.25">
      <c r="J6366" s="175"/>
      <c r="K6366" s="175"/>
    </row>
    <row r="6367" spans="10:11" ht="15" customHeight="1" x14ac:dyDescent="0.25">
      <c r="J6367" s="175"/>
      <c r="K6367" s="175"/>
    </row>
    <row r="6368" spans="10:11" ht="15" customHeight="1" x14ac:dyDescent="0.25">
      <c r="J6368" s="175"/>
      <c r="K6368" s="175"/>
    </row>
    <row r="6369" spans="10:11" ht="15" customHeight="1" x14ac:dyDescent="0.25">
      <c r="J6369" s="175"/>
      <c r="K6369" s="175"/>
    </row>
    <row r="6370" spans="10:11" ht="15" customHeight="1" x14ac:dyDescent="0.25">
      <c r="J6370" s="175"/>
      <c r="K6370" s="175"/>
    </row>
    <row r="6371" spans="10:11" ht="15" customHeight="1" x14ac:dyDescent="0.25">
      <c r="J6371" s="175"/>
      <c r="K6371" s="175"/>
    </row>
    <row r="6372" spans="10:11" ht="15" customHeight="1" x14ac:dyDescent="0.25">
      <c r="J6372" s="175"/>
      <c r="K6372" s="175"/>
    </row>
    <row r="6373" spans="10:11" ht="15" customHeight="1" x14ac:dyDescent="0.25">
      <c r="J6373" s="175"/>
      <c r="K6373" s="175"/>
    </row>
    <row r="6374" spans="10:11" ht="15" customHeight="1" x14ac:dyDescent="0.25">
      <c r="J6374" s="175"/>
      <c r="K6374" s="175"/>
    </row>
    <row r="6375" spans="10:11" ht="15" customHeight="1" x14ac:dyDescent="0.25">
      <c r="J6375" s="175"/>
      <c r="K6375" s="175"/>
    </row>
    <row r="6376" spans="10:11" ht="15" customHeight="1" x14ac:dyDescent="0.25">
      <c r="J6376" s="175"/>
      <c r="K6376" s="175"/>
    </row>
    <row r="6377" spans="10:11" ht="15" customHeight="1" x14ac:dyDescent="0.25">
      <c r="J6377" s="175"/>
      <c r="K6377" s="175"/>
    </row>
    <row r="6378" spans="10:11" ht="15" customHeight="1" x14ac:dyDescent="0.25">
      <c r="J6378" s="175"/>
      <c r="K6378" s="175"/>
    </row>
    <row r="6379" spans="10:11" ht="15" customHeight="1" x14ac:dyDescent="0.25">
      <c r="J6379" s="175"/>
      <c r="K6379" s="175"/>
    </row>
    <row r="6380" spans="10:11" ht="15" customHeight="1" x14ac:dyDescent="0.25">
      <c r="J6380" s="175"/>
      <c r="K6380" s="175"/>
    </row>
    <row r="6381" spans="10:11" ht="15" customHeight="1" x14ac:dyDescent="0.25">
      <c r="J6381" s="175"/>
      <c r="K6381" s="175"/>
    </row>
    <row r="6382" spans="10:11" ht="15" customHeight="1" x14ac:dyDescent="0.25">
      <c r="J6382" s="175"/>
      <c r="K6382" s="175"/>
    </row>
    <row r="6383" spans="10:11" ht="15" customHeight="1" x14ac:dyDescent="0.25">
      <c r="J6383" s="175"/>
      <c r="K6383" s="175"/>
    </row>
    <row r="6384" spans="10:11" ht="15" customHeight="1" x14ac:dyDescent="0.25">
      <c r="J6384" s="175"/>
      <c r="K6384" s="175"/>
    </row>
    <row r="6385" spans="10:11" ht="15" customHeight="1" x14ac:dyDescent="0.25">
      <c r="J6385" s="175"/>
      <c r="K6385" s="175"/>
    </row>
    <row r="6386" spans="10:11" ht="15" customHeight="1" x14ac:dyDescent="0.25">
      <c r="J6386" s="175"/>
      <c r="K6386" s="175"/>
    </row>
    <row r="6387" spans="10:11" ht="15" customHeight="1" x14ac:dyDescent="0.25">
      <c r="J6387" s="175"/>
      <c r="K6387" s="175"/>
    </row>
    <row r="6388" spans="10:11" ht="15" customHeight="1" x14ac:dyDescent="0.25">
      <c r="J6388" s="175"/>
      <c r="K6388" s="175"/>
    </row>
    <row r="6389" spans="10:11" ht="15" customHeight="1" x14ac:dyDescent="0.25">
      <c r="J6389" s="175"/>
      <c r="K6389" s="175"/>
    </row>
    <row r="6390" spans="10:11" ht="15" customHeight="1" x14ac:dyDescent="0.25">
      <c r="J6390" s="175"/>
      <c r="K6390" s="175"/>
    </row>
    <row r="6391" spans="10:11" ht="15" customHeight="1" x14ac:dyDescent="0.25">
      <c r="J6391" s="175"/>
      <c r="K6391" s="175"/>
    </row>
    <row r="6392" spans="10:11" ht="15" customHeight="1" x14ac:dyDescent="0.25">
      <c r="J6392" s="175"/>
      <c r="K6392" s="175"/>
    </row>
    <row r="6393" spans="10:11" ht="15" customHeight="1" x14ac:dyDescent="0.25">
      <c r="J6393" s="175"/>
      <c r="K6393" s="175"/>
    </row>
    <row r="6394" spans="10:11" ht="15" customHeight="1" x14ac:dyDescent="0.25">
      <c r="J6394" s="175"/>
      <c r="K6394" s="175"/>
    </row>
    <row r="6395" spans="10:11" ht="15" customHeight="1" x14ac:dyDescent="0.25">
      <c r="J6395" s="175"/>
      <c r="K6395" s="175"/>
    </row>
    <row r="6396" spans="10:11" ht="15" customHeight="1" x14ac:dyDescent="0.25">
      <c r="J6396" s="175"/>
      <c r="K6396" s="175"/>
    </row>
    <row r="6397" spans="10:11" ht="15" customHeight="1" x14ac:dyDescent="0.25">
      <c r="J6397" s="175"/>
      <c r="K6397" s="175"/>
    </row>
    <row r="6398" spans="10:11" ht="15" customHeight="1" x14ac:dyDescent="0.25">
      <c r="J6398" s="175"/>
      <c r="K6398" s="175"/>
    </row>
    <row r="6399" spans="10:11" ht="15" customHeight="1" x14ac:dyDescent="0.25">
      <c r="J6399" s="175"/>
      <c r="K6399" s="175"/>
    </row>
    <row r="6400" spans="10:11" ht="15" customHeight="1" x14ac:dyDescent="0.25">
      <c r="J6400" s="175"/>
      <c r="K6400" s="175"/>
    </row>
    <row r="6401" spans="10:11" ht="15" customHeight="1" x14ac:dyDescent="0.25">
      <c r="J6401" s="175"/>
      <c r="K6401" s="175"/>
    </row>
    <row r="6402" spans="10:11" ht="15" customHeight="1" x14ac:dyDescent="0.25">
      <c r="J6402" s="175"/>
      <c r="K6402" s="175"/>
    </row>
    <row r="6403" spans="10:11" ht="15" customHeight="1" x14ac:dyDescent="0.25">
      <c r="J6403" s="175"/>
      <c r="K6403" s="175"/>
    </row>
    <row r="6404" spans="10:11" ht="15" customHeight="1" x14ac:dyDescent="0.25">
      <c r="J6404" s="175"/>
      <c r="K6404" s="175"/>
    </row>
    <row r="6405" spans="10:11" ht="15" customHeight="1" x14ac:dyDescent="0.25">
      <c r="J6405" s="175"/>
      <c r="K6405" s="175"/>
    </row>
    <row r="6406" spans="10:11" ht="15" customHeight="1" x14ac:dyDescent="0.25">
      <c r="J6406" s="175"/>
      <c r="K6406" s="175"/>
    </row>
    <row r="6407" spans="10:11" ht="15" customHeight="1" x14ac:dyDescent="0.25">
      <c r="J6407" s="175"/>
      <c r="K6407" s="175"/>
    </row>
    <row r="6408" spans="10:11" ht="15" customHeight="1" x14ac:dyDescent="0.25">
      <c r="J6408" s="175"/>
      <c r="K6408" s="175"/>
    </row>
    <row r="6409" spans="10:11" ht="15" customHeight="1" x14ac:dyDescent="0.25">
      <c r="J6409" s="175"/>
      <c r="K6409" s="175"/>
    </row>
    <row r="6410" spans="10:11" ht="15" customHeight="1" x14ac:dyDescent="0.25">
      <c r="J6410" s="175"/>
      <c r="K6410" s="175"/>
    </row>
    <row r="6411" spans="10:11" ht="15" customHeight="1" x14ac:dyDescent="0.25">
      <c r="J6411" s="175"/>
      <c r="K6411" s="175"/>
    </row>
    <row r="6412" spans="10:11" ht="15" customHeight="1" x14ac:dyDescent="0.25">
      <c r="J6412" s="175"/>
      <c r="K6412" s="175"/>
    </row>
    <row r="6413" spans="10:11" ht="15" customHeight="1" x14ac:dyDescent="0.25">
      <c r="J6413" s="175"/>
      <c r="K6413" s="175"/>
    </row>
    <row r="6414" spans="10:11" ht="15" customHeight="1" x14ac:dyDescent="0.25">
      <c r="J6414" s="175"/>
      <c r="K6414" s="175"/>
    </row>
    <row r="6415" spans="10:11" ht="15" customHeight="1" x14ac:dyDescent="0.25">
      <c r="J6415" s="175"/>
      <c r="K6415" s="175"/>
    </row>
    <row r="6416" spans="10:11" ht="15" customHeight="1" x14ac:dyDescent="0.25">
      <c r="J6416" s="175"/>
      <c r="K6416" s="175"/>
    </row>
    <row r="6417" spans="10:11" ht="15" customHeight="1" x14ac:dyDescent="0.25">
      <c r="J6417" s="175"/>
      <c r="K6417" s="175"/>
    </row>
    <row r="6418" spans="10:11" ht="15" customHeight="1" x14ac:dyDescent="0.25">
      <c r="J6418" s="175"/>
      <c r="K6418" s="175"/>
    </row>
    <row r="6419" spans="10:11" ht="15" customHeight="1" x14ac:dyDescent="0.25">
      <c r="J6419" s="175"/>
      <c r="K6419" s="175"/>
    </row>
    <row r="6420" spans="10:11" ht="15" customHeight="1" x14ac:dyDescent="0.25">
      <c r="J6420" s="175"/>
      <c r="K6420" s="175"/>
    </row>
    <row r="6421" spans="10:11" ht="15" customHeight="1" x14ac:dyDescent="0.25">
      <c r="J6421" s="175"/>
      <c r="K6421" s="175"/>
    </row>
    <row r="6422" spans="10:11" ht="15" customHeight="1" x14ac:dyDescent="0.25">
      <c r="J6422" s="175"/>
      <c r="K6422" s="175"/>
    </row>
    <row r="6423" spans="10:11" ht="15" customHeight="1" x14ac:dyDescent="0.25">
      <c r="J6423" s="175"/>
      <c r="K6423" s="175"/>
    </row>
    <row r="6424" spans="10:11" ht="15" customHeight="1" x14ac:dyDescent="0.25">
      <c r="J6424" s="175"/>
      <c r="K6424" s="175"/>
    </row>
    <row r="6425" spans="10:11" ht="15" customHeight="1" x14ac:dyDescent="0.25">
      <c r="J6425" s="175"/>
      <c r="K6425" s="175"/>
    </row>
    <row r="6426" spans="10:11" ht="15" customHeight="1" x14ac:dyDescent="0.25">
      <c r="J6426" s="175"/>
      <c r="K6426" s="175"/>
    </row>
    <row r="6427" spans="10:11" ht="15" customHeight="1" x14ac:dyDescent="0.25">
      <c r="J6427" s="175"/>
      <c r="K6427" s="175"/>
    </row>
    <row r="6428" spans="10:11" ht="15" customHeight="1" x14ac:dyDescent="0.25">
      <c r="J6428" s="175"/>
      <c r="K6428" s="175"/>
    </row>
    <row r="6429" spans="10:11" ht="15" customHeight="1" x14ac:dyDescent="0.25">
      <c r="J6429" s="175"/>
      <c r="K6429" s="175"/>
    </row>
    <row r="6430" spans="10:11" ht="15" customHeight="1" x14ac:dyDescent="0.25">
      <c r="J6430" s="175"/>
      <c r="K6430" s="175"/>
    </row>
    <row r="6431" spans="10:11" ht="15" customHeight="1" x14ac:dyDescent="0.25">
      <c r="J6431" s="175"/>
      <c r="K6431" s="175"/>
    </row>
    <row r="6432" spans="10:11" ht="15" customHeight="1" x14ac:dyDescent="0.25">
      <c r="J6432" s="175"/>
      <c r="K6432" s="175"/>
    </row>
    <row r="6433" spans="10:11" ht="15" customHeight="1" x14ac:dyDescent="0.25">
      <c r="J6433" s="175"/>
      <c r="K6433" s="175"/>
    </row>
    <row r="6434" spans="10:11" ht="15" customHeight="1" x14ac:dyDescent="0.25">
      <c r="J6434" s="175"/>
      <c r="K6434" s="175"/>
    </row>
    <row r="6435" spans="10:11" ht="15" customHeight="1" x14ac:dyDescent="0.25">
      <c r="J6435" s="175"/>
      <c r="K6435" s="175"/>
    </row>
    <row r="6436" spans="10:11" ht="15" customHeight="1" x14ac:dyDescent="0.25">
      <c r="J6436" s="175"/>
      <c r="K6436" s="175"/>
    </row>
    <row r="6437" spans="10:11" ht="15" customHeight="1" x14ac:dyDescent="0.25">
      <c r="J6437" s="175"/>
      <c r="K6437" s="175"/>
    </row>
    <row r="6438" spans="10:11" ht="15" customHeight="1" x14ac:dyDescent="0.25">
      <c r="J6438" s="175"/>
      <c r="K6438" s="175"/>
    </row>
    <row r="6439" spans="10:11" ht="15" customHeight="1" x14ac:dyDescent="0.25">
      <c r="J6439" s="175"/>
      <c r="K6439" s="175"/>
    </row>
    <row r="6440" spans="10:11" ht="15" customHeight="1" x14ac:dyDescent="0.25">
      <c r="J6440" s="175"/>
      <c r="K6440" s="175"/>
    </row>
    <row r="6441" spans="10:11" ht="15" customHeight="1" x14ac:dyDescent="0.25">
      <c r="J6441" s="175"/>
      <c r="K6441" s="175"/>
    </row>
    <row r="6442" spans="10:11" ht="15" customHeight="1" x14ac:dyDescent="0.25">
      <c r="J6442" s="175"/>
      <c r="K6442" s="175"/>
    </row>
    <row r="6443" spans="10:11" ht="15" customHeight="1" x14ac:dyDescent="0.25">
      <c r="J6443" s="175"/>
      <c r="K6443" s="175"/>
    </row>
    <row r="6444" spans="10:11" ht="15" customHeight="1" x14ac:dyDescent="0.25">
      <c r="J6444" s="175"/>
      <c r="K6444" s="175"/>
    </row>
    <row r="6445" spans="10:11" ht="15" customHeight="1" x14ac:dyDescent="0.25">
      <c r="J6445" s="175"/>
      <c r="K6445" s="175"/>
    </row>
    <row r="6446" spans="10:11" ht="15" customHeight="1" x14ac:dyDescent="0.25">
      <c r="J6446" s="175"/>
      <c r="K6446" s="175"/>
    </row>
    <row r="6447" spans="10:11" ht="15" customHeight="1" x14ac:dyDescent="0.25">
      <c r="J6447" s="175"/>
      <c r="K6447" s="175"/>
    </row>
    <row r="6448" spans="10:11" ht="15" customHeight="1" x14ac:dyDescent="0.25">
      <c r="J6448" s="175"/>
      <c r="K6448" s="175"/>
    </row>
    <row r="6449" spans="10:11" ht="15" customHeight="1" x14ac:dyDescent="0.25">
      <c r="J6449" s="175"/>
      <c r="K6449" s="175"/>
    </row>
    <row r="6450" spans="10:11" ht="15" customHeight="1" x14ac:dyDescent="0.25">
      <c r="J6450" s="175"/>
      <c r="K6450" s="175"/>
    </row>
    <row r="6451" spans="10:11" ht="15" customHeight="1" x14ac:dyDescent="0.25">
      <c r="J6451" s="175"/>
      <c r="K6451" s="175"/>
    </row>
    <row r="6452" spans="10:11" ht="15" customHeight="1" x14ac:dyDescent="0.25">
      <c r="J6452" s="175"/>
      <c r="K6452" s="175"/>
    </row>
    <row r="6453" spans="10:11" ht="15" customHeight="1" x14ac:dyDescent="0.25">
      <c r="J6453" s="175"/>
      <c r="K6453" s="175"/>
    </row>
    <row r="6454" spans="10:11" ht="15" customHeight="1" x14ac:dyDescent="0.25">
      <c r="J6454" s="175"/>
      <c r="K6454" s="175"/>
    </row>
    <row r="6455" spans="10:11" ht="15" customHeight="1" x14ac:dyDescent="0.25">
      <c r="J6455" s="175"/>
      <c r="K6455" s="175"/>
    </row>
    <row r="6456" spans="10:11" ht="15" customHeight="1" x14ac:dyDescent="0.25">
      <c r="J6456" s="175"/>
      <c r="K6456" s="175"/>
    </row>
    <row r="6457" spans="10:11" ht="15" customHeight="1" x14ac:dyDescent="0.25">
      <c r="J6457" s="175"/>
      <c r="K6457" s="175"/>
    </row>
    <row r="6458" spans="10:11" ht="15" customHeight="1" x14ac:dyDescent="0.25">
      <c r="J6458" s="175"/>
      <c r="K6458" s="175"/>
    </row>
    <row r="6459" spans="10:11" ht="15" customHeight="1" x14ac:dyDescent="0.25">
      <c r="J6459" s="175"/>
      <c r="K6459" s="175"/>
    </row>
    <row r="6460" spans="10:11" ht="15" customHeight="1" x14ac:dyDescent="0.25">
      <c r="J6460" s="175"/>
      <c r="K6460" s="175"/>
    </row>
    <row r="6461" spans="10:11" ht="15" customHeight="1" x14ac:dyDescent="0.25">
      <c r="J6461" s="175"/>
      <c r="K6461" s="175"/>
    </row>
    <row r="6462" spans="10:11" ht="15" customHeight="1" x14ac:dyDescent="0.25">
      <c r="J6462" s="175"/>
      <c r="K6462" s="175"/>
    </row>
    <row r="6463" spans="10:11" ht="15" customHeight="1" x14ac:dyDescent="0.25">
      <c r="J6463" s="175"/>
      <c r="K6463" s="175"/>
    </row>
    <row r="6464" spans="10:11" ht="15" customHeight="1" x14ac:dyDescent="0.25">
      <c r="J6464" s="175"/>
      <c r="K6464" s="175"/>
    </row>
    <row r="6465" spans="10:11" ht="15" customHeight="1" x14ac:dyDescent="0.25">
      <c r="J6465" s="175"/>
      <c r="K6465" s="175"/>
    </row>
    <row r="6466" spans="10:11" ht="15" customHeight="1" x14ac:dyDescent="0.25">
      <c r="J6466" s="175"/>
      <c r="K6466" s="175"/>
    </row>
    <row r="6467" spans="10:11" ht="15" customHeight="1" x14ac:dyDescent="0.25">
      <c r="J6467" s="175"/>
      <c r="K6467" s="175"/>
    </row>
    <row r="6468" spans="10:11" ht="15" customHeight="1" x14ac:dyDescent="0.25">
      <c r="J6468" s="175"/>
      <c r="K6468" s="175"/>
    </row>
    <row r="6469" spans="10:11" ht="15" customHeight="1" x14ac:dyDescent="0.25">
      <c r="J6469" s="175"/>
      <c r="K6469" s="175"/>
    </row>
    <row r="6470" spans="10:11" ht="15" customHeight="1" x14ac:dyDescent="0.25">
      <c r="J6470" s="175"/>
      <c r="K6470" s="175"/>
    </row>
    <row r="6471" spans="10:11" ht="15" customHeight="1" x14ac:dyDescent="0.25">
      <c r="J6471" s="175"/>
      <c r="K6471" s="175"/>
    </row>
    <row r="6472" spans="10:11" ht="15" customHeight="1" x14ac:dyDescent="0.25">
      <c r="J6472" s="175"/>
      <c r="K6472" s="175"/>
    </row>
    <row r="6473" spans="10:11" ht="15" customHeight="1" x14ac:dyDescent="0.25">
      <c r="J6473" s="175"/>
      <c r="K6473" s="175"/>
    </row>
    <row r="6474" spans="10:11" ht="15" customHeight="1" x14ac:dyDescent="0.25">
      <c r="J6474" s="175"/>
      <c r="K6474" s="175"/>
    </row>
    <row r="6475" spans="10:11" ht="15" customHeight="1" x14ac:dyDescent="0.25">
      <c r="J6475" s="175"/>
      <c r="K6475" s="175"/>
    </row>
    <row r="6476" spans="10:11" ht="15" customHeight="1" x14ac:dyDescent="0.25">
      <c r="J6476" s="175"/>
      <c r="K6476" s="175"/>
    </row>
    <row r="6477" spans="10:11" ht="15" customHeight="1" x14ac:dyDescent="0.25">
      <c r="J6477" s="175"/>
      <c r="K6477" s="175"/>
    </row>
    <row r="6478" spans="10:11" ht="15" customHeight="1" x14ac:dyDescent="0.25">
      <c r="J6478" s="175"/>
      <c r="K6478" s="175"/>
    </row>
    <row r="6479" spans="10:11" ht="15" customHeight="1" x14ac:dyDescent="0.25">
      <c r="J6479" s="175"/>
      <c r="K6479" s="175"/>
    </row>
    <row r="6480" spans="10:11" ht="15" customHeight="1" x14ac:dyDescent="0.25">
      <c r="J6480" s="175"/>
      <c r="K6480" s="175"/>
    </row>
    <row r="6481" spans="10:11" ht="15" customHeight="1" x14ac:dyDescent="0.25">
      <c r="J6481" s="175"/>
      <c r="K6481" s="175"/>
    </row>
    <row r="6482" spans="10:11" ht="15" customHeight="1" x14ac:dyDescent="0.25">
      <c r="J6482" s="175"/>
      <c r="K6482" s="175"/>
    </row>
    <row r="6483" spans="10:11" ht="15" customHeight="1" x14ac:dyDescent="0.25">
      <c r="J6483" s="175"/>
      <c r="K6483" s="175"/>
    </row>
    <row r="6484" spans="10:11" ht="15" customHeight="1" x14ac:dyDescent="0.25">
      <c r="J6484" s="175"/>
      <c r="K6484" s="175"/>
    </row>
    <row r="6485" spans="10:11" ht="15" customHeight="1" x14ac:dyDescent="0.25">
      <c r="J6485" s="175"/>
      <c r="K6485" s="175"/>
    </row>
    <row r="6486" spans="10:11" ht="15" customHeight="1" x14ac:dyDescent="0.25">
      <c r="J6486" s="175"/>
      <c r="K6486" s="175"/>
    </row>
    <row r="6487" spans="10:11" ht="15" customHeight="1" x14ac:dyDescent="0.25">
      <c r="J6487" s="175"/>
      <c r="K6487" s="175"/>
    </row>
    <row r="6488" spans="10:11" ht="15" customHeight="1" x14ac:dyDescent="0.25">
      <c r="J6488" s="175"/>
      <c r="K6488" s="175"/>
    </row>
    <row r="6489" spans="10:11" ht="15" customHeight="1" x14ac:dyDescent="0.25">
      <c r="J6489" s="175"/>
      <c r="K6489" s="175"/>
    </row>
    <row r="6490" spans="10:11" ht="15" customHeight="1" x14ac:dyDescent="0.25">
      <c r="J6490" s="175"/>
      <c r="K6490" s="175"/>
    </row>
    <row r="6491" spans="10:11" ht="15" customHeight="1" x14ac:dyDescent="0.25">
      <c r="J6491" s="175"/>
      <c r="K6491" s="175"/>
    </row>
    <row r="6492" spans="10:11" ht="15" customHeight="1" x14ac:dyDescent="0.25">
      <c r="J6492" s="175"/>
      <c r="K6492" s="175"/>
    </row>
    <row r="6493" spans="10:11" ht="15" customHeight="1" x14ac:dyDescent="0.25">
      <c r="J6493" s="175"/>
      <c r="K6493" s="175"/>
    </row>
    <row r="6494" spans="10:11" ht="15" customHeight="1" x14ac:dyDescent="0.25">
      <c r="J6494" s="175"/>
      <c r="K6494" s="175"/>
    </row>
    <row r="6495" spans="10:11" ht="15" customHeight="1" x14ac:dyDescent="0.25">
      <c r="J6495" s="175"/>
      <c r="K6495" s="175"/>
    </row>
    <row r="6496" spans="10:11" ht="15" customHeight="1" x14ac:dyDescent="0.25">
      <c r="J6496" s="175"/>
      <c r="K6496" s="175"/>
    </row>
    <row r="6497" spans="10:11" ht="15" customHeight="1" x14ac:dyDescent="0.25">
      <c r="J6497" s="175"/>
      <c r="K6497" s="175"/>
    </row>
    <row r="6498" spans="10:11" ht="15" customHeight="1" x14ac:dyDescent="0.25">
      <c r="J6498" s="175"/>
      <c r="K6498" s="175"/>
    </row>
    <row r="6499" spans="10:11" ht="15" customHeight="1" x14ac:dyDescent="0.25">
      <c r="J6499" s="175"/>
      <c r="K6499" s="175"/>
    </row>
    <row r="6500" spans="10:11" ht="15" customHeight="1" x14ac:dyDescent="0.25">
      <c r="J6500" s="175"/>
      <c r="K6500" s="175"/>
    </row>
    <row r="6501" spans="10:11" ht="15" customHeight="1" x14ac:dyDescent="0.25">
      <c r="J6501" s="175"/>
      <c r="K6501" s="175"/>
    </row>
    <row r="6502" spans="10:11" ht="15" customHeight="1" x14ac:dyDescent="0.25">
      <c r="J6502" s="175"/>
      <c r="K6502" s="175"/>
    </row>
    <row r="6503" spans="10:11" ht="15" customHeight="1" x14ac:dyDescent="0.25">
      <c r="J6503" s="175"/>
      <c r="K6503" s="175"/>
    </row>
    <row r="6504" spans="10:11" ht="15" customHeight="1" x14ac:dyDescent="0.25">
      <c r="J6504" s="175"/>
      <c r="K6504" s="175"/>
    </row>
    <row r="6505" spans="10:11" ht="15" customHeight="1" x14ac:dyDescent="0.25">
      <c r="J6505" s="175"/>
      <c r="K6505" s="175"/>
    </row>
    <row r="6506" spans="10:11" ht="15" customHeight="1" x14ac:dyDescent="0.25">
      <c r="J6506" s="175"/>
      <c r="K6506" s="175"/>
    </row>
    <row r="6507" spans="10:11" ht="15" customHeight="1" x14ac:dyDescent="0.25">
      <c r="J6507" s="175"/>
      <c r="K6507" s="175"/>
    </row>
    <row r="6508" spans="10:11" ht="15" customHeight="1" x14ac:dyDescent="0.25">
      <c r="J6508" s="175"/>
      <c r="K6508" s="175"/>
    </row>
    <row r="6509" spans="10:11" ht="15" customHeight="1" x14ac:dyDescent="0.25">
      <c r="J6509" s="175"/>
      <c r="K6509" s="175"/>
    </row>
    <row r="6510" spans="10:11" ht="15" customHeight="1" x14ac:dyDescent="0.25">
      <c r="J6510" s="175"/>
      <c r="K6510" s="175"/>
    </row>
    <row r="6511" spans="10:11" ht="15" customHeight="1" x14ac:dyDescent="0.25">
      <c r="J6511" s="175"/>
      <c r="K6511" s="175"/>
    </row>
    <row r="6512" spans="10:11" ht="15" customHeight="1" x14ac:dyDescent="0.25">
      <c r="J6512" s="175"/>
      <c r="K6512" s="175"/>
    </row>
    <row r="6513" spans="10:11" ht="15" customHeight="1" x14ac:dyDescent="0.25">
      <c r="J6513" s="175"/>
      <c r="K6513" s="175"/>
    </row>
    <row r="6514" spans="10:11" ht="15" customHeight="1" x14ac:dyDescent="0.25">
      <c r="J6514" s="175"/>
      <c r="K6514" s="175"/>
    </row>
    <row r="6515" spans="10:11" ht="15" customHeight="1" x14ac:dyDescent="0.25">
      <c r="J6515" s="175"/>
      <c r="K6515" s="175"/>
    </row>
    <row r="6516" spans="10:11" ht="15" customHeight="1" x14ac:dyDescent="0.25">
      <c r="J6516" s="175"/>
      <c r="K6516" s="175"/>
    </row>
    <row r="6517" spans="10:11" ht="15" customHeight="1" x14ac:dyDescent="0.25">
      <c r="J6517" s="175"/>
      <c r="K6517" s="175"/>
    </row>
    <row r="6518" spans="10:11" ht="15" customHeight="1" x14ac:dyDescent="0.25">
      <c r="J6518" s="175"/>
      <c r="K6518" s="175"/>
    </row>
    <row r="6519" spans="10:11" ht="15" customHeight="1" x14ac:dyDescent="0.25">
      <c r="J6519" s="175"/>
      <c r="K6519" s="175"/>
    </row>
    <row r="6520" spans="10:11" ht="15" customHeight="1" x14ac:dyDescent="0.25">
      <c r="J6520" s="175"/>
      <c r="K6520" s="175"/>
    </row>
    <row r="6521" spans="10:11" ht="15" customHeight="1" x14ac:dyDescent="0.25">
      <c r="J6521" s="175"/>
      <c r="K6521" s="175"/>
    </row>
    <row r="6522" spans="10:11" ht="15" customHeight="1" x14ac:dyDescent="0.25">
      <c r="J6522" s="175"/>
      <c r="K6522" s="175"/>
    </row>
    <row r="6523" spans="10:11" ht="15" customHeight="1" x14ac:dyDescent="0.25">
      <c r="J6523" s="175"/>
      <c r="K6523" s="175"/>
    </row>
    <row r="6524" spans="10:11" ht="15" customHeight="1" x14ac:dyDescent="0.25">
      <c r="J6524" s="175"/>
      <c r="K6524" s="175"/>
    </row>
    <row r="6525" spans="10:11" ht="15" customHeight="1" x14ac:dyDescent="0.25">
      <c r="J6525" s="175"/>
      <c r="K6525" s="175"/>
    </row>
    <row r="6526" spans="10:11" ht="15" customHeight="1" x14ac:dyDescent="0.25">
      <c r="J6526" s="175"/>
      <c r="K6526" s="175"/>
    </row>
    <row r="6527" spans="10:11" ht="15" customHeight="1" x14ac:dyDescent="0.25">
      <c r="J6527" s="175"/>
      <c r="K6527" s="175"/>
    </row>
    <row r="6528" spans="10:11" ht="15" customHeight="1" x14ac:dyDescent="0.25">
      <c r="J6528" s="175"/>
      <c r="K6528" s="175"/>
    </row>
    <row r="6529" spans="10:11" ht="15" customHeight="1" x14ac:dyDescent="0.25">
      <c r="J6529" s="175"/>
      <c r="K6529" s="175"/>
    </row>
    <row r="6530" spans="10:11" ht="15" customHeight="1" x14ac:dyDescent="0.25">
      <c r="J6530" s="175"/>
      <c r="K6530" s="175"/>
    </row>
    <row r="6531" spans="10:11" ht="15" customHeight="1" x14ac:dyDescent="0.25">
      <c r="J6531" s="175"/>
      <c r="K6531" s="175"/>
    </row>
    <row r="6532" spans="10:11" ht="15" customHeight="1" x14ac:dyDescent="0.25">
      <c r="J6532" s="175"/>
      <c r="K6532" s="175"/>
    </row>
    <row r="6533" spans="10:11" ht="15" customHeight="1" x14ac:dyDescent="0.25">
      <c r="J6533" s="175"/>
      <c r="K6533" s="175"/>
    </row>
    <row r="6534" spans="10:11" ht="15" customHeight="1" x14ac:dyDescent="0.25">
      <c r="J6534" s="175"/>
      <c r="K6534" s="175"/>
    </row>
    <row r="6535" spans="10:11" ht="15" customHeight="1" x14ac:dyDescent="0.25">
      <c r="J6535" s="175"/>
      <c r="K6535" s="175"/>
    </row>
    <row r="6536" spans="10:11" ht="15" customHeight="1" x14ac:dyDescent="0.25">
      <c r="J6536" s="175"/>
      <c r="K6536" s="175"/>
    </row>
    <row r="6537" spans="10:11" ht="15" customHeight="1" x14ac:dyDescent="0.25">
      <c r="J6537" s="175"/>
      <c r="K6537" s="175"/>
    </row>
    <row r="6538" spans="10:11" ht="15" customHeight="1" x14ac:dyDescent="0.25">
      <c r="J6538" s="175"/>
      <c r="K6538" s="175"/>
    </row>
    <row r="6539" spans="10:11" ht="15" customHeight="1" x14ac:dyDescent="0.25">
      <c r="J6539" s="175"/>
      <c r="K6539" s="175"/>
    </row>
    <row r="6540" spans="10:11" ht="15" customHeight="1" x14ac:dyDescent="0.25">
      <c r="J6540" s="175"/>
      <c r="K6540" s="175"/>
    </row>
    <row r="6541" spans="10:11" ht="15" customHeight="1" x14ac:dyDescent="0.25">
      <c r="J6541" s="175"/>
      <c r="K6541" s="175"/>
    </row>
    <row r="6542" spans="10:11" ht="15" customHeight="1" x14ac:dyDescent="0.25">
      <c r="J6542" s="175"/>
      <c r="K6542" s="175"/>
    </row>
    <row r="6543" spans="10:11" ht="15" customHeight="1" x14ac:dyDescent="0.25">
      <c r="J6543" s="175"/>
      <c r="K6543" s="175"/>
    </row>
    <row r="6544" spans="10:11" ht="15" customHeight="1" x14ac:dyDescent="0.25">
      <c r="J6544" s="175"/>
      <c r="K6544" s="175"/>
    </row>
    <row r="6545" spans="10:11" ht="15" customHeight="1" x14ac:dyDescent="0.25">
      <c r="J6545" s="175"/>
      <c r="K6545" s="175"/>
    </row>
    <row r="6546" spans="10:11" ht="15" customHeight="1" x14ac:dyDescent="0.25">
      <c r="J6546" s="175"/>
      <c r="K6546" s="175"/>
    </row>
    <row r="6547" spans="10:11" ht="15" customHeight="1" x14ac:dyDescent="0.25">
      <c r="J6547" s="175"/>
      <c r="K6547" s="175"/>
    </row>
    <row r="6548" spans="10:11" ht="15" customHeight="1" x14ac:dyDescent="0.25">
      <c r="J6548" s="175"/>
      <c r="K6548" s="175"/>
    </row>
    <row r="6549" spans="10:11" ht="15" customHeight="1" x14ac:dyDescent="0.25">
      <c r="J6549" s="175"/>
      <c r="K6549" s="175"/>
    </row>
    <row r="6550" spans="10:11" ht="15" customHeight="1" x14ac:dyDescent="0.25">
      <c r="J6550" s="175"/>
      <c r="K6550" s="175"/>
    </row>
    <row r="6551" spans="10:11" ht="15" customHeight="1" x14ac:dyDescent="0.25">
      <c r="J6551" s="175"/>
      <c r="K6551" s="175"/>
    </row>
    <row r="6552" spans="10:11" ht="15" customHeight="1" x14ac:dyDescent="0.25">
      <c r="J6552" s="175"/>
      <c r="K6552" s="175"/>
    </row>
    <row r="6553" spans="10:11" ht="15" customHeight="1" x14ac:dyDescent="0.25">
      <c r="J6553" s="175"/>
      <c r="K6553" s="175"/>
    </row>
    <row r="6554" spans="10:11" ht="15" customHeight="1" x14ac:dyDescent="0.25">
      <c r="J6554" s="175"/>
      <c r="K6554" s="175"/>
    </row>
    <row r="6555" spans="10:11" ht="15" customHeight="1" x14ac:dyDescent="0.25">
      <c r="J6555" s="175"/>
      <c r="K6555" s="175"/>
    </row>
    <row r="6556" spans="10:11" ht="15" customHeight="1" x14ac:dyDescent="0.25">
      <c r="J6556" s="175"/>
      <c r="K6556" s="175"/>
    </row>
    <row r="6557" spans="10:11" ht="15" customHeight="1" x14ac:dyDescent="0.25">
      <c r="J6557" s="175"/>
      <c r="K6557" s="175"/>
    </row>
    <row r="6558" spans="10:11" ht="15" customHeight="1" x14ac:dyDescent="0.25">
      <c r="J6558" s="175"/>
      <c r="K6558" s="175"/>
    </row>
    <row r="6559" spans="10:11" ht="15" customHeight="1" x14ac:dyDescent="0.25">
      <c r="J6559" s="175"/>
      <c r="K6559" s="175"/>
    </row>
    <row r="6560" spans="10:11" ht="15" customHeight="1" x14ac:dyDescent="0.25">
      <c r="J6560" s="175"/>
      <c r="K6560" s="175"/>
    </row>
    <row r="6561" spans="10:11" ht="15" customHeight="1" x14ac:dyDescent="0.25">
      <c r="J6561" s="175"/>
      <c r="K6561" s="175"/>
    </row>
    <row r="6562" spans="10:11" ht="15" customHeight="1" x14ac:dyDescent="0.25">
      <c r="J6562" s="175"/>
      <c r="K6562" s="175"/>
    </row>
    <row r="6563" spans="10:11" ht="15" customHeight="1" x14ac:dyDescent="0.25">
      <c r="J6563" s="175"/>
      <c r="K6563" s="175"/>
    </row>
    <row r="6564" spans="10:11" ht="15" customHeight="1" x14ac:dyDescent="0.25">
      <c r="J6564" s="175"/>
      <c r="K6564" s="175"/>
    </row>
    <row r="6565" spans="10:11" ht="15" customHeight="1" x14ac:dyDescent="0.25">
      <c r="J6565" s="175"/>
      <c r="K6565" s="175"/>
    </row>
    <row r="6566" spans="10:11" ht="15" customHeight="1" x14ac:dyDescent="0.25">
      <c r="J6566" s="175"/>
      <c r="K6566" s="175"/>
    </row>
    <row r="6567" spans="10:11" ht="15" customHeight="1" x14ac:dyDescent="0.25">
      <c r="J6567" s="175"/>
      <c r="K6567" s="175"/>
    </row>
    <row r="6568" spans="10:11" ht="15" customHeight="1" x14ac:dyDescent="0.25">
      <c r="J6568" s="175"/>
      <c r="K6568" s="175"/>
    </row>
    <row r="6569" spans="10:11" ht="15" customHeight="1" x14ac:dyDescent="0.25">
      <c r="J6569" s="175"/>
      <c r="K6569" s="175"/>
    </row>
    <row r="6570" spans="10:11" ht="15" customHeight="1" x14ac:dyDescent="0.25">
      <c r="J6570" s="175"/>
      <c r="K6570" s="175"/>
    </row>
    <row r="6571" spans="10:11" ht="15" customHeight="1" x14ac:dyDescent="0.25">
      <c r="J6571" s="175"/>
      <c r="K6571" s="175"/>
    </row>
    <row r="6572" spans="10:11" ht="15" customHeight="1" x14ac:dyDescent="0.25">
      <c r="J6572" s="175"/>
      <c r="K6572" s="175"/>
    </row>
    <row r="6573" spans="10:11" ht="15" customHeight="1" x14ac:dyDescent="0.25">
      <c r="J6573" s="175"/>
      <c r="K6573" s="175"/>
    </row>
    <row r="6574" spans="10:11" ht="15" customHeight="1" x14ac:dyDescent="0.25">
      <c r="J6574" s="175"/>
      <c r="K6574" s="175"/>
    </row>
    <row r="6575" spans="10:11" ht="15" customHeight="1" x14ac:dyDescent="0.25">
      <c r="J6575" s="175"/>
      <c r="K6575" s="175"/>
    </row>
    <row r="6576" spans="10:11" ht="15" customHeight="1" x14ac:dyDescent="0.25">
      <c r="J6576" s="175"/>
      <c r="K6576" s="175"/>
    </row>
    <row r="6577" spans="10:11" ht="15" customHeight="1" x14ac:dyDescent="0.25">
      <c r="J6577" s="175"/>
      <c r="K6577" s="175"/>
    </row>
    <row r="6578" spans="10:11" ht="15" customHeight="1" x14ac:dyDescent="0.25">
      <c r="J6578" s="175"/>
      <c r="K6578" s="175"/>
    </row>
    <row r="6579" spans="10:11" ht="15" customHeight="1" x14ac:dyDescent="0.25">
      <c r="J6579" s="175"/>
      <c r="K6579" s="175"/>
    </row>
    <row r="6580" spans="10:11" ht="15" customHeight="1" x14ac:dyDescent="0.25">
      <c r="J6580" s="175"/>
      <c r="K6580" s="175"/>
    </row>
    <row r="6581" spans="10:11" ht="15" customHeight="1" x14ac:dyDescent="0.25">
      <c r="J6581" s="175"/>
      <c r="K6581" s="175"/>
    </row>
    <row r="6582" spans="10:11" ht="15" customHeight="1" x14ac:dyDescent="0.25">
      <c r="J6582" s="175"/>
      <c r="K6582" s="175"/>
    </row>
    <row r="6583" spans="10:11" ht="15" customHeight="1" x14ac:dyDescent="0.25">
      <c r="J6583" s="175"/>
      <c r="K6583" s="175"/>
    </row>
    <row r="6584" spans="10:11" ht="15" customHeight="1" x14ac:dyDescent="0.25">
      <c r="J6584" s="175"/>
      <c r="K6584" s="175"/>
    </row>
    <row r="6585" spans="10:11" ht="15" customHeight="1" x14ac:dyDescent="0.25">
      <c r="J6585" s="175"/>
      <c r="K6585" s="175"/>
    </row>
    <row r="6586" spans="10:11" ht="15" customHeight="1" x14ac:dyDescent="0.25">
      <c r="J6586" s="175"/>
      <c r="K6586" s="175"/>
    </row>
    <row r="6587" spans="10:11" ht="15" customHeight="1" x14ac:dyDescent="0.25">
      <c r="J6587" s="175"/>
      <c r="K6587" s="175"/>
    </row>
    <row r="6588" spans="10:11" ht="15" customHeight="1" x14ac:dyDescent="0.25">
      <c r="J6588" s="175"/>
      <c r="K6588" s="175"/>
    </row>
    <row r="6589" spans="10:11" ht="15" customHeight="1" x14ac:dyDescent="0.25">
      <c r="J6589" s="175"/>
      <c r="K6589" s="175"/>
    </row>
    <row r="6590" spans="10:11" ht="15" customHeight="1" x14ac:dyDescent="0.25">
      <c r="J6590" s="175"/>
      <c r="K6590" s="175"/>
    </row>
    <row r="6591" spans="10:11" ht="15" customHeight="1" x14ac:dyDescent="0.25">
      <c r="J6591" s="175"/>
      <c r="K6591" s="175"/>
    </row>
    <row r="6592" spans="10:11" ht="15" customHeight="1" x14ac:dyDescent="0.25">
      <c r="J6592" s="175"/>
      <c r="K6592" s="175"/>
    </row>
    <row r="6593" spans="10:11" ht="15" customHeight="1" x14ac:dyDescent="0.25">
      <c r="J6593" s="175"/>
      <c r="K6593" s="175"/>
    </row>
    <row r="6594" spans="10:11" ht="15" customHeight="1" x14ac:dyDescent="0.25">
      <c r="J6594" s="175"/>
      <c r="K6594" s="175"/>
    </row>
    <row r="6595" spans="10:11" ht="15" customHeight="1" x14ac:dyDescent="0.25">
      <c r="J6595" s="175"/>
      <c r="K6595" s="175"/>
    </row>
    <row r="6596" spans="10:11" ht="15" customHeight="1" x14ac:dyDescent="0.25">
      <c r="J6596" s="175"/>
      <c r="K6596" s="175"/>
    </row>
    <row r="6597" spans="10:11" ht="15" customHeight="1" x14ac:dyDescent="0.25">
      <c r="J6597" s="175"/>
      <c r="K6597" s="175"/>
    </row>
    <row r="6598" spans="10:11" ht="15" customHeight="1" x14ac:dyDescent="0.25">
      <c r="J6598" s="175"/>
      <c r="K6598" s="175"/>
    </row>
    <row r="6599" spans="10:11" ht="15" customHeight="1" x14ac:dyDescent="0.25">
      <c r="J6599" s="175"/>
      <c r="K6599" s="175"/>
    </row>
    <row r="6600" spans="10:11" ht="15" customHeight="1" x14ac:dyDescent="0.25">
      <c r="J6600" s="175"/>
      <c r="K6600" s="175"/>
    </row>
    <row r="6601" spans="10:11" ht="15" customHeight="1" x14ac:dyDescent="0.25">
      <c r="J6601" s="175"/>
      <c r="K6601" s="175"/>
    </row>
    <row r="6602" spans="10:11" ht="15" customHeight="1" x14ac:dyDescent="0.25">
      <c r="J6602" s="175"/>
      <c r="K6602" s="175"/>
    </row>
    <row r="6603" spans="10:11" ht="15" customHeight="1" x14ac:dyDescent="0.25">
      <c r="J6603" s="175"/>
      <c r="K6603" s="175"/>
    </row>
    <row r="6604" spans="10:11" ht="15" customHeight="1" x14ac:dyDescent="0.25">
      <c r="J6604" s="175"/>
      <c r="K6604" s="175"/>
    </row>
    <row r="6605" spans="10:11" ht="15" customHeight="1" x14ac:dyDescent="0.25">
      <c r="J6605" s="175"/>
      <c r="K6605" s="175"/>
    </row>
    <row r="6606" spans="10:11" ht="15" customHeight="1" x14ac:dyDescent="0.25">
      <c r="J6606" s="175"/>
      <c r="K6606" s="175"/>
    </row>
    <row r="6607" spans="10:11" ht="15" customHeight="1" x14ac:dyDescent="0.25">
      <c r="J6607" s="175"/>
      <c r="K6607" s="175"/>
    </row>
    <row r="6608" spans="10:11" ht="15" customHeight="1" x14ac:dyDescent="0.25">
      <c r="J6608" s="175"/>
      <c r="K6608" s="175"/>
    </row>
    <row r="6609" spans="10:11" ht="15" customHeight="1" x14ac:dyDescent="0.25">
      <c r="J6609" s="175"/>
      <c r="K6609" s="175"/>
    </row>
    <row r="6610" spans="10:11" ht="15" customHeight="1" x14ac:dyDescent="0.25">
      <c r="J6610" s="175"/>
      <c r="K6610" s="175"/>
    </row>
    <row r="6611" spans="10:11" ht="15" customHeight="1" x14ac:dyDescent="0.25">
      <c r="J6611" s="175"/>
      <c r="K6611" s="175"/>
    </row>
    <row r="6612" spans="10:11" ht="15" customHeight="1" x14ac:dyDescent="0.25">
      <c r="J6612" s="175"/>
      <c r="K6612" s="175"/>
    </row>
    <row r="6613" spans="10:11" ht="15" customHeight="1" x14ac:dyDescent="0.25">
      <c r="J6613" s="175"/>
      <c r="K6613" s="175"/>
    </row>
    <row r="6614" spans="10:11" ht="15" customHeight="1" x14ac:dyDescent="0.25">
      <c r="J6614" s="175"/>
      <c r="K6614" s="175"/>
    </row>
    <row r="6615" spans="10:11" ht="15" customHeight="1" x14ac:dyDescent="0.25">
      <c r="J6615" s="175"/>
      <c r="K6615" s="175"/>
    </row>
    <row r="6616" spans="10:11" ht="15" customHeight="1" x14ac:dyDescent="0.25">
      <c r="J6616" s="175"/>
      <c r="K6616" s="175"/>
    </row>
    <row r="6617" spans="10:11" ht="15" customHeight="1" x14ac:dyDescent="0.25">
      <c r="J6617" s="175"/>
      <c r="K6617" s="175"/>
    </row>
    <row r="6618" spans="10:11" ht="15" customHeight="1" x14ac:dyDescent="0.25">
      <c r="J6618" s="175"/>
      <c r="K6618" s="175"/>
    </row>
    <row r="6619" spans="10:11" ht="15" customHeight="1" x14ac:dyDescent="0.25">
      <c r="J6619" s="175"/>
      <c r="K6619" s="175"/>
    </row>
    <row r="6620" spans="10:11" ht="15" customHeight="1" x14ac:dyDescent="0.25">
      <c r="J6620" s="175"/>
      <c r="K6620" s="175"/>
    </row>
    <row r="6621" spans="10:11" ht="15" customHeight="1" x14ac:dyDescent="0.25">
      <c r="J6621" s="175"/>
      <c r="K6621" s="175"/>
    </row>
    <row r="6622" spans="10:11" ht="15" customHeight="1" x14ac:dyDescent="0.25">
      <c r="J6622" s="175"/>
      <c r="K6622" s="175"/>
    </row>
    <row r="6623" spans="10:11" ht="15" customHeight="1" x14ac:dyDescent="0.25">
      <c r="J6623" s="175"/>
      <c r="K6623" s="175"/>
    </row>
    <row r="6624" spans="10:11" ht="15" customHeight="1" x14ac:dyDescent="0.25">
      <c r="J6624" s="175"/>
      <c r="K6624" s="175"/>
    </row>
    <row r="6625" spans="10:11" ht="15" customHeight="1" x14ac:dyDescent="0.25">
      <c r="J6625" s="175"/>
      <c r="K6625" s="175"/>
    </row>
    <row r="6626" spans="10:11" ht="15" customHeight="1" x14ac:dyDescent="0.25">
      <c r="J6626" s="175"/>
      <c r="K6626" s="175"/>
    </row>
    <row r="6627" spans="10:11" ht="15" customHeight="1" x14ac:dyDescent="0.25">
      <c r="J6627" s="175"/>
      <c r="K6627" s="175"/>
    </row>
    <row r="6628" spans="10:11" ht="15" customHeight="1" x14ac:dyDescent="0.25">
      <c r="J6628" s="175"/>
      <c r="K6628" s="175"/>
    </row>
    <row r="6629" spans="10:11" ht="15" customHeight="1" x14ac:dyDescent="0.25">
      <c r="J6629" s="175"/>
      <c r="K6629" s="175"/>
    </row>
    <row r="6630" spans="10:11" ht="15" customHeight="1" x14ac:dyDescent="0.25">
      <c r="J6630" s="175"/>
      <c r="K6630" s="175"/>
    </row>
    <row r="6631" spans="10:11" ht="15" customHeight="1" x14ac:dyDescent="0.25">
      <c r="J6631" s="175"/>
      <c r="K6631" s="175"/>
    </row>
    <row r="6632" spans="10:11" ht="15" customHeight="1" x14ac:dyDescent="0.25">
      <c r="J6632" s="175"/>
      <c r="K6632" s="175"/>
    </row>
    <row r="6633" spans="10:11" ht="15" customHeight="1" x14ac:dyDescent="0.25">
      <c r="J6633" s="175"/>
      <c r="K6633" s="175"/>
    </row>
    <row r="6634" spans="10:11" ht="15" customHeight="1" x14ac:dyDescent="0.25">
      <c r="J6634" s="175"/>
      <c r="K6634" s="175"/>
    </row>
    <row r="6635" spans="10:11" ht="15" customHeight="1" x14ac:dyDescent="0.25">
      <c r="J6635" s="175"/>
      <c r="K6635" s="175"/>
    </row>
    <row r="6636" spans="10:11" ht="15" customHeight="1" x14ac:dyDescent="0.25">
      <c r="J6636" s="175"/>
      <c r="K6636" s="175"/>
    </row>
    <row r="6637" spans="10:11" ht="15" customHeight="1" x14ac:dyDescent="0.25">
      <c r="J6637" s="175"/>
      <c r="K6637" s="175"/>
    </row>
    <row r="6638" spans="10:11" ht="15" customHeight="1" x14ac:dyDescent="0.25">
      <c r="J6638" s="175"/>
      <c r="K6638" s="175"/>
    </row>
    <row r="6639" spans="10:11" ht="15" customHeight="1" x14ac:dyDescent="0.25">
      <c r="J6639" s="175"/>
      <c r="K6639" s="175"/>
    </row>
    <row r="6640" spans="10:11" ht="15" customHeight="1" x14ac:dyDescent="0.25">
      <c r="J6640" s="175"/>
      <c r="K6640" s="175"/>
    </row>
    <row r="6641" spans="10:11" ht="15" customHeight="1" x14ac:dyDescent="0.25">
      <c r="J6641" s="175"/>
      <c r="K6641" s="175"/>
    </row>
    <row r="6642" spans="10:11" ht="15" customHeight="1" x14ac:dyDescent="0.25">
      <c r="J6642" s="175"/>
      <c r="K6642" s="175"/>
    </row>
    <row r="6643" spans="10:11" ht="15" customHeight="1" x14ac:dyDescent="0.25">
      <c r="J6643" s="175"/>
      <c r="K6643" s="175"/>
    </row>
    <row r="6644" spans="10:11" ht="15" customHeight="1" x14ac:dyDescent="0.25">
      <c r="J6644" s="175"/>
      <c r="K6644" s="175"/>
    </row>
    <row r="6645" spans="10:11" ht="15" customHeight="1" x14ac:dyDescent="0.25">
      <c r="J6645" s="175"/>
      <c r="K6645" s="175"/>
    </row>
    <row r="6646" spans="10:11" ht="15" customHeight="1" x14ac:dyDescent="0.25">
      <c r="J6646" s="175"/>
      <c r="K6646" s="175"/>
    </row>
    <row r="6647" spans="10:11" ht="15" customHeight="1" x14ac:dyDescent="0.25">
      <c r="J6647" s="175"/>
      <c r="K6647" s="175"/>
    </row>
    <row r="6648" spans="10:11" ht="15" customHeight="1" x14ac:dyDescent="0.25">
      <c r="J6648" s="175"/>
      <c r="K6648" s="175"/>
    </row>
    <row r="6649" spans="10:11" ht="15" customHeight="1" x14ac:dyDescent="0.25">
      <c r="J6649" s="175"/>
      <c r="K6649" s="175"/>
    </row>
    <row r="6650" spans="10:11" ht="15" customHeight="1" x14ac:dyDescent="0.25">
      <c r="J6650" s="175"/>
      <c r="K6650" s="175"/>
    </row>
    <row r="6651" spans="10:11" ht="15" customHeight="1" x14ac:dyDescent="0.25">
      <c r="J6651" s="175"/>
      <c r="K6651" s="175"/>
    </row>
    <row r="6652" spans="10:11" ht="15" customHeight="1" x14ac:dyDescent="0.25">
      <c r="J6652" s="175"/>
      <c r="K6652" s="175"/>
    </row>
    <row r="6653" spans="10:11" ht="15" customHeight="1" x14ac:dyDescent="0.25">
      <c r="J6653" s="175"/>
      <c r="K6653" s="175"/>
    </row>
    <row r="6654" spans="10:11" ht="15" customHeight="1" x14ac:dyDescent="0.25">
      <c r="J6654" s="175"/>
      <c r="K6654" s="175"/>
    </row>
    <row r="6655" spans="10:11" ht="15" customHeight="1" x14ac:dyDescent="0.25">
      <c r="J6655" s="175"/>
      <c r="K6655" s="175"/>
    </row>
    <row r="6656" spans="10:11" ht="15" customHeight="1" x14ac:dyDescent="0.25">
      <c r="J6656" s="175"/>
      <c r="K6656" s="175"/>
    </row>
    <row r="6657" spans="10:11" ht="15" customHeight="1" x14ac:dyDescent="0.25">
      <c r="J6657" s="175"/>
      <c r="K6657" s="175"/>
    </row>
    <row r="6658" spans="10:11" ht="15" customHeight="1" x14ac:dyDescent="0.25">
      <c r="J6658" s="175"/>
      <c r="K6658" s="175"/>
    </row>
    <row r="6659" spans="10:11" ht="15" customHeight="1" x14ac:dyDescent="0.25">
      <c r="J6659" s="175"/>
      <c r="K6659" s="175"/>
    </row>
    <row r="6660" spans="10:11" ht="15" customHeight="1" x14ac:dyDescent="0.25">
      <c r="J6660" s="175"/>
      <c r="K6660" s="175"/>
    </row>
    <row r="6661" spans="10:11" ht="15" customHeight="1" x14ac:dyDescent="0.25">
      <c r="J6661" s="175"/>
      <c r="K6661" s="175"/>
    </row>
    <row r="6662" spans="10:11" ht="15" customHeight="1" x14ac:dyDescent="0.25">
      <c r="J6662" s="175"/>
      <c r="K6662" s="175"/>
    </row>
    <row r="6663" spans="10:11" ht="15" customHeight="1" x14ac:dyDescent="0.25">
      <c r="J6663" s="175"/>
      <c r="K6663" s="175"/>
    </row>
    <row r="6664" spans="10:11" ht="15" customHeight="1" x14ac:dyDescent="0.25">
      <c r="J6664" s="175"/>
      <c r="K6664" s="175"/>
    </row>
    <row r="6665" spans="10:11" ht="15" customHeight="1" x14ac:dyDescent="0.25">
      <c r="J6665" s="175"/>
      <c r="K6665" s="175"/>
    </row>
    <row r="6666" spans="10:11" ht="15" customHeight="1" x14ac:dyDescent="0.25">
      <c r="J6666" s="175"/>
      <c r="K6666" s="175"/>
    </row>
    <row r="6667" spans="10:11" ht="15" customHeight="1" x14ac:dyDescent="0.25">
      <c r="J6667" s="175"/>
      <c r="K6667" s="175"/>
    </row>
    <row r="6668" spans="10:11" ht="15" customHeight="1" x14ac:dyDescent="0.25">
      <c r="J6668" s="175"/>
      <c r="K6668" s="175"/>
    </row>
    <row r="6669" spans="10:11" ht="15" customHeight="1" x14ac:dyDescent="0.25">
      <c r="J6669" s="175"/>
      <c r="K6669" s="175"/>
    </row>
    <row r="6670" spans="10:11" ht="15" customHeight="1" x14ac:dyDescent="0.25">
      <c r="J6670" s="175"/>
      <c r="K6670" s="175"/>
    </row>
    <row r="6671" spans="10:11" ht="15" customHeight="1" x14ac:dyDescent="0.25">
      <c r="J6671" s="175"/>
      <c r="K6671" s="175"/>
    </row>
    <row r="6672" spans="10:11" ht="15" customHeight="1" x14ac:dyDescent="0.25">
      <c r="J6672" s="175"/>
      <c r="K6672" s="175"/>
    </row>
    <row r="6673" spans="10:11" ht="15" customHeight="1" x14ac:dyDescent="0.25">
      <c r="J6673" s="175"/>
      <c r="K6673" s="175"/>
    </row>
    <row r="6674" spans="10:11" ht="15" customHeight="1" x14ac:dyDescent="0.25">
      <c r="J6674" s="175"/>
      <c r="K6674" s="175"/>
    </row>
    <row r="6675" spans="10:11" ht="15" customHeight="1" x14ac:dyDescent="0.25">
      <c r="J6675" s="175"/>
      <c r="K6675" s="175"/>
    </row>
    <row r="6676" spans="10:11" ht="15" customHeight="1" x14ac:dyDescent="0.25">
      <c r="J6676" s="175"/>
      <c r="K6676" s="175"/>
    </row>
    <row r="6677" spans="10:11" ht="15" customHeight="1" x14ac:dyDescent="0.25">
      <c r="J6677" s="175"/>
      <c r="K6677" s="175"/>
    </row>
    <row r="6678" spans="10:11" ht="15" customHeight="1" x14ac:dyDescent="0.25">
      <c r="J6678" s="175"/>
      <c r="K6678" s="175"/>
    </row>
    <row r="6679" spans="10:11" ht="15" customHeight="1" x14ac:dyDescent="0.25">
      <c r="J6679" s="175"/>
      <c r="K6679" s="175"/>
    </row>
    <row r="6680" spans="10:11" ht="15" customHeight="1" x14ac:dyDescent="0.25">
      <c r="J6680" s="175"/>
      <c r="K6680" s="175"/>
    </row>
    <row r="6681" spans="10:11" ht="15" customHeight="1" x14ac:dyDescent="0.25">
      <c r="J6681" s="175"/>
      <c r="K6681" s="175"/>
    </row>
    <row r="6682" spans="10:11" ht="15" customHeight="1" x14ac:dyDescent="0.25">
      <c r="J6682" s="175"/>
      <c r="K6682" s="175"/>
    </row>
    <row r="6683" spans="10:11" ht="15" customHeight="1" x14ac:dyDescent="0.25">
      <c r="J6683" s="175"/>
      <c r="K6683" s="175"/>
    </row>
    <row r="6684" spans="10:11" ht="15" customHeight="1" x14ac:dyDescent="0.25">
      <c r="J6684" s="175"/>
      <c r="K6684" s="175"/>
    </row>
    <row r="6685" spans="10:11" ht="15" customHeight="1" x14ac:dyDescent="0.25">
      <c r="J6685" s="175"/>
      <c r="K6685" s="175"/>
    </row>
    <row r="6686" spans="10:11" ht="15" customHeight="1" x14ac:dyDescent="0.25">
      <c r="J6686" s="175"/>
      <c r="K6686" s="175"/>
    </row>
    <row r="6687" spans="10:11" ht="15" customHeight="1" x14ac:dyDescent="0.25">
      <c r="J6687" s="175"/>
      <c r="K6687" s="175"/>
    </row>
    <row r="6688" spans="10:11" ht="15" customHeight="1" x14ac:dyDescent="0.25">
      <c r="J6688" s="175"/>
      <c r="K6688" s="175"/>
    </row>
    <row r="6689" spans="10:11" ht="15" customHeight="1" x14ac:dyDescent="0.25">
      <c r="J6689" s="175"/>
      <c r="K6689" s="175"/>
    </row>
    <row r="6690" spans="10:11" ht="15" customHeight="1" x14ac:dyDescent="0.25">
      <c r="J6690" s="175"/>
      <c r="K6690" s="175"/>
    </row>
    <row r="6691" spans="10:11" ht="15" customHeight="1" x14ac:dyDescent="0.25">
      <c r="J6691" s="175"/>
      <c r="K6691" s="175"/>
    </row>
    <row r="6692" spans="10:11" ht="15" customHeight="1" x14ac:dyDescent="0.25">
      <c r="J6692" s="175"/>
      <c r="K6692" s="175"/>
    </row>
    <row r="6693" spans="10:11" ht="15" customHeight="1" x14ac:dyDescent="0.25">
      <c r="J6693" s="175"/>
      <c r="K6693" s="175"/>
    </row>
    <row r="6694" spans="10:11" ht="15" customHeight="1" x14ac:dyDescent="0.25">
      <c r="J6694" s="175"/>
      <c r="K6694" s="175"/>
    </row>
    <row r="6695" spans="10:11" ht="15" customHeight="1" x14ac:dyDescent="0.25">
      <c r="J6695" s="175"/>
      <c r="K6695" s="175"/>
    </row>
    <row r="6696" spans="10:11" ht="15" customHeight="1" x14ac:dyDescent="0.25">
      <c r="J6696" s="175"/>
      <c r="K6696" s="175"/>
    </row>
    <row r="6697" spans="10:11" ht="15" customHeight="1" x14ac:dyDescent="0.25">
      <c r="J6697" s="175"/>
      <c r="K6697" s="175"/>
    </row>
    <row r="6698" spans="10:11" ht="15" customHeight="1" x14ac:dyDescent="0.25">
      <c r="J6698" s="175"/>
      <c r="K6698" s="175"/>
    </row>
    <row r="6699" spans="10:11" ht="15" customHeight="1" x14ac:dyDescent="0.25">
      <c r="J6699" s="175"/>
      <c r="K6699" s="175"/>
    </row>
    <row r="6700" spans="10:11" ht="15" customHeight="1" x14ac:dyDescent="0.25">
      <c r="J6700" s="175"/>
      <c r="K6700" s="175"/>
    </row>
    <row r="6701" spans="10:11" ht="15" customHeight="1" x14ac:dyDescent="0.25">
      <c r="J6701" s="175"/>
      <c r="K6701" s="175"/>
    </row>
    <row r="6702" spans="10:11" ht="15" customHeight="1" x14ac:dyDescent="0.25">
      <c r="J6702" s="175"/>
      <c r="K6702" s="175"/>
    </row>
    <row r="6703" spans="10:11" ht="15" customHeight="1" x14ac:dyDescent="0.25">
      <c r="J6703" s="175"/>
      <c r="K6703" s="175"/>
    </row>
    <row r="6704" spans="10:11" ht="15" customHeight="1" x14ac:dyDescent="0.25">
      <c r="J6704" s="175"/>
      <c r="K6704" s="175"/>
    </row>
    <row r="6705" spans="10:11" ht="15" customHeight="1" x14ac:dyDescent="0.25">
      <c r="J6705" s="175"/>
      <c r="K6705" s="175"/>
    </row>
    <row r="6706" spans="10:11" ht="15" customHeight="1" x14ac:dyDescent="0.25">
      <c r="J6706" s="175"/>
      <c r="K6706" s="175"/>
    </row>
    <row r="6707" spans="10:11" ht="15" customHeight="1" x14ac:dyDescent="0.25">
      <c r="J6707" s="175"/>
      <c r="K6707" s="175"/>
    </row>
    <row r="6708" spans="10:11" ht="15" customHeight="1" x14ac:dyDescent="0.25">
      <c r="J6708" s="175"/>
      <c r="K6708" s="175"/>
    </row>
    <row r="6709" spans="10:11" ht="15" customHeight="1" x14ac:dyDescent="0.25">
      <c r="J6709" s="175"/>
      <c r="K6709" s="175"/>
    </row>
    <row r="6710" spans="10:11" ht="15" customHeight="1" x14ac:dyDescent="0.25">
      <c r="J6710" s="175"/>
      <c r="K6710" s="175"/>
    </row>
    <row r="6711" spans="10:11" ht="15" customHeight="1" x14ac:dyDescent="0.25">
      <c r="J6711" s="175"/>
      <c r="K6711" s="175"/>
    </row>
    <row r="6712" spans="10:11" ht="15" customHeight="1" x14ac:dyDescent="0.25">
      <c r="J6712" s="175"/>
      <c r="K6712" s="175"/>
    </row>
    <row r="6713" spans="10:11" ht="15" customHeight="1" x14ac:dyDescent="0.25">
      <c r="J6713" s="175"/>
      <c r="K6713" s="175"/>
    </row>
    <row r="6714" spans="10:11" ht="15" customHeight="1" x14ac:dyDescent="0.25">
      <c r="J6714" s="175"/>
      <c r="K6714" s="175"/>
    </row>
    <row r="6715" spans="10:11" ht="15" customHeight="1" x14ac:dyDescent="0.25">
      <c r="J6715" s="175"/>
      <c r="K6715" s="175"/>
    </row>
    <row r="6716" spans="10:11" ht="15" customHeight="1" x14ac:dyDescent="0.25">
      <c r="J6716" s="175"/>
      <c r="K6716" s="175"/>
    </row>
    <row r="6717" spans="10:11" ht="15" customHeight="1" x14ac:dyDescent="0.25">
      <c r="J6717" s="175"/>
      <c r="K6717" s="175"/>
    </row>
    <row r="6718" spans="10:11" ht="15" customHeight="1" x14ac:dyDescent="0.25">
      <c r="J6718" s="175"/>
      <c r="K6718" s="175"/>
    </row>
    <row r="6719" spans="10:11" ht="15" customHeight="1" x14ac:dyDescent="0.25">
      <c r="J6719" s="175"/>
      <c r="K6719" s="175"/>
    </row>
    <row r="6720" spans="10:11" ht="15" customHeight="1" x14ac:dyDescent="0.25">
      <c r="J6720" s="175"/>
      <c r="K6720" s="175"/>
    </row>
    <row r="6721" spans="10:11" ht="15" customHeight="1" x14ac:dyDescent="0.25">
      <c r="J6721" s="175"/>
      <c r="K6721" s="175"/>
    </row>
    <row r="6722" spans="10:11" ht="15" customHeight="1" x14ac:dyDescent="0.25">
      <c r="J6722" s="175"/>
      <c r="K6722" s="175"/>
    </row>
    <row r="6723" spans="10:11" ht="15" customHeight="1" x14ac:dyDescent="0.25">
      <c r="J6723" s="175"/>
      <c r="K6723" s="175"/>
    </row>
    <row r="6724" spans="10:11" ht="15" customHeight="1" x14ac:dyDescent="0.25">
      <c r="J6724" s="175"/>
      <c r="K6724" s="175"/>
    </row>
    <row r="6725" spans="10:11" ht="15" customHeight="1" x14ac:dyDescent="0.25">
      <c r="J6725" s="175"/>
      <c r="K6725" s="175"/>
    </row>
    <row r="6726" spans="10:11" ht="15" customHeight="1" x14ac:dyDescent="0.25">
      <c r="J6726" s="175"/>
      <c r="K6726" s="175"/>
    </row>
    <row r="6727" spans="10:11" ht="15" customHeight="1" x14ac:dyDescent="0.25">
      <c r="J6727" s="175"/>
      <c r="K6727" s="175"/>
    </row>
    <row r="6728" spans="10:11" ht="15" customHeight="1" x14ac:dyDescent="0.25">
      <c r="J6728" s="175"/>
      <c r="K6728" s="175"/>
    </row>
    <row r="6729" spans="10:11" ht="15" customHeight="1" x14ac:dyDescent="0.25">
      <c r="J6729" s="175"/>
      <c r="K6729" s="175"/>
    </row>
    <row r="6730" spans="10:11" ht="15" customHeight="1" x14ac:dyDescent="0.25">
      <c r="J6730" s="175"/>
      <c r="K6730" s="175"/>
    </row>
    <row r="6731" spans="10:11" ht="15" customHeight="1" x14ac:dyDescent="0.25">
      <c r="J6731" s="175"/>
      <c r="K6731" s="175"/>
    </row>
    <row r="6732" spans="10:11" ht="15" customHeight="1" x14ac:dyDescent="0.25">
      <c r="J6732" s="175"/>
      <c r="K6732" s="175"/>
    </row>
    <row r="6733" spans="10:11" ht="15" customHeight="1" x14ac:dyDescent="0.25">
      <c r="J6733" s="175"/>
      <c r="K6733" s="175"/>
    </row>
    <row r="6734" spans="10:11" ht="15" customHeight="1" x14ac:dyDescent="0.25">
      <c r="J6734" s="175"/>
      <c r="K6734" s="175"/>
    </row>
    <row r="6735" spans="10:11" ht="15" customHeight="1" x14ac:dyDescent="0.25">
      <c r="J6735" s="175"/>
      <c r="K6735" s="175"/>
    </row>
    <row r="6736" spans="10:11" ht="15" customHeight="1" x14ac:dyDescent="0.25">
      <c r="J6736" s="175"/>
      <c r="K6736" s="175"/>
    </row>
    <row r="6737" spans="10:11" ht="15" customHeight="1" x14ac:dyDescent="0.25">
      <c r="J6737" s="175"/>
      <c r="K6737" s="175"/>
    </row>
    <row r="6738" spans="10:11" ht="15" customHeight="1" x14ac:dyDescent="0.25">
      <c r="J6738" s="175"/>
      <c r="K6738" s="175"/>
    </row>
    <row r="6739" spans="10:11" ht="15" customHeight="1" x14ac:dyDescent="0.25">
      <c r="J6739" s="175"/>
      <c r="K6739" s="175"/>
    </row>
    <row r="6740" spans="10:11" ht="15" customHeight="1" x14ac:dyDescent="0.25">
      <c r="J6740" s="175"/>
      <c r="K6740" s="175"/>
    </row>
    <row r="6741" spans="10:11" ht="15" customHeight="1" x14ac:dyDescent="0.25">
      <c r="J6741" s="175"/>
      <c r="K6741" s="175"/>
    </row>
    <row r="6742" spans="10:11" ht="15" customHeight="1" x14ac:dyDescent="0.25">
      <c r="J6742" s="175"/>
      <c r="K6742" s="175"/>
    </row>
    <row r="6743" spans="10:11" ht="15" customHeight="1" x14ac:dyDescent="0.25">
      <c r="J6743" s="175"/>
      <c r="K6743" s="175"/>
    </row>
    <row r="6744" spans="10:11" ht="15" customHeight="1" x14ac:dyDescent="0.25">
      <c r="J6744" s="175"/>
      <c r="K6744" s="175"/>
    </row>
    <row r="6745" spans="10:11" ht="15" customHeight="1" x14ac:dyDescent="0.25">
      <c r="J6745" s="175"/>
      <c r="K6745" s="175"/>
    </row>
    <row r="6746" spans="10:11" ht="15" customHeight="1" x14ac:dyDescent="0.25">
      <c r="J6746" s="175"/>
      <c r="K6746" s="175"/>
    </row>
    <row r="6747" spans="10:11" ht="15" customHeight="1" x14ac:dyDescent="0.25">
      <c r="J6747" s="175"/>
      <c r="K6747" s="175"/>
    </row>
    <row r="6748" spans="10:11" ht="15" customHeight="1" x14ac:dyDescent="0.25">
      <c r="J6748" s="175"/>
      <c r="K6748" s="175"/>
    </row>
    <row r="6749" spans="10:11" ht="15" customHeight="1" x14ac:dyDescent="0.25">
      <c r="J6749" s="175"/>
      <c r="K6749" s="175"/>
    </row>
    <row r="6750" spans="10:11" ht="15" customHeight="1" x14ac:dyDescent="0.25">
      <c r="J6750" s="175"/>
      <c r="K6750" s="175"/>
    </row>
    <row r="6751" spans="10:11" ht="15" customHeight="1" x14ac:dyDescent="0.25">
      <c r="J6751" s="175"/>
      <c r="K6751" s="175"/>
    </row>
    <row r="6752" spans="10:11" ht="15" customHeight="1" x14ac:dyDescent="0.25">
      <c r="J6752" s="175"/>
      <c r="K6752" s="175"/>
    </row>
    <row r="6753" spans="10:11" ht="15" customHeight="1" x14ac:dyDescent="0.25">
      <c r="J6753" s="175"/>
      <c r="K6753" s="175"/>
    </row>
    <row r="6754" spans="10:11" ht="15" customHeight="1" x14ac:dyDescent="0.25">
      <c r="J6754" s="175"/>
      <c r="K6754" s="175"/>
    </row>
    <row r="6755" spans="10:11" ht="15" customHeight="1" x14ac:dyDescent="0.25">
      <c r="J6755" s="175"/>
      <c r="K6755" s="175"/>
    </row>
    <row r="6756" spans="10:11" ht="15" customHeight="1" x14ac:dyDescent="0.25">
      <c r="J6756" s="175"/>
      <c r="K6756" s="175"/>
    </row>
    <row r="6757" spans="10:11" ht="15" customHeight="1" x14ac:dyDescent="0.25">
      <c r="J6757" s="175"/>
      <c r="K6757" s="175"/>
    </row>
    <row r="6758" spans="10:11" ht="15" customHeight="1" x14ac:dyDescent="0.25">
      <c r="J6758" s="175"/>
      <c r="K6758" s="175"/>
    </row>
    <row r="6759" spans="10:11" ht="15" customHeight="1" x14ac:dyDescent="0.25">
      <c r="J6759" s="175"/>
      <c r="K6759" s="175"/>
    </row>
    <row r="6760" spans="10:11" ht="15" customHeight="1" x14ac:dyDescent="0.25">
      <c r="J6760" s="175"/>
      <c r="K6760" s="175"/>
    </row>
    <row r="6761" spans="10:11" ht="15" customHeight="1" x14ac:dyDescent="0.25">
      <c r="J6761" s="175"/>
      <c r="K6761" s="175"/>
    </row>
    <row r="6762" spans="10:11" ht="15" customHeight="1" x14ac:dyDescent="0.25">
      <c r="J6762" s="175"/>
      <c r="K6762" s="175"/>
    </row>
    <row r="6763" spans="10:11" ht="15" customHeight="1" x14ac:dyDescent="0.25">
      <c r="J6763" s="175"/>
      <c r="K6763" s="175"/>
    </row>
    <row r="6764" spans="10:11" ht="15" customHeight="1" x14ac:dyDescent="0.25">
      <c r="J6764" s="175"/>
      <c r="K6764" s="175"/>
    </row>
    <row r="6765" spans="10:11" ht="15" customHeight="1" x14ac:dyDescent="0.25">
      <c r="J6765" s="175"/>
      <c r="K6765" s="175"/>
    </row>
    <row r="6766" spans="10:11" ht="15" customHeight="1" x14ac:dyDescent="0.25">
      <c r="J6766" s="175"/>
      <c r="K6766" s="175"/>
    </row>
    <row r="6767" spans="10:11" ht="15" customHeight="1" x14ac:dyDescent="0.25">
      <c r="J6767" s="175"/>
      <c r="K6767" s="175"/>
    </row>
    <row r="6768" spans="10:11" ht="15" customHeight="1" x14ac:dyDescent="0.25">
      <c r="J6768" s="175"/>
      <c r="K6768" s="175"/>
    </row>
    <row r="6769" spans="10:11" ht="15" customHeight="1" x14ac:dyDescent="0.25">
      <c r="J6769" s="175"/>
      <c r="K6769" s="175"/>
    </row>
    <row r="6770" spans="10:11" ht="15" customHeight="1" x14ac:dyDescent="0.25">
      <c r="J6770" s="175"/>
      <c r="K6770" s="175"/>
    </row>
    <row r="6771" spans="10:11" ht="15" customHeight="1" x14ac:dyDescent="0.25">
      <c r="J6771" s="175"/>
      <c r="K6771" s="175"/>
    </row>
    <row r="6772" spans="10:11" ht="15" customHeight="1" x14ac:dyDescent="0.25">
      <c r="J6772" s="175"/>
      <c r="K6772" s="175"/>
    </row>
    <row r="6773" spans="10:11" ht="15" customHeight="1" x14ac:dyDescent="0.25">
      <c r="J6773" s="175"/>
      <c r="K6773" s="175"/>
    </row>
    <row r="6774" spans="10:11" ht="15" customHeight="1" x14ac:dyDescent="0.25">
      <c r="J6774" s="175"/>
      <c r="K6774" s="175"/>
    </row>
    <row r="6775" spans="10:11" ht="15" customHeight="1" x14ac:dyDescent="0.25">
      <c r="J6775" s="175"/>
      <c r="K6775" s="175"/>
    </row>
    <row r="6776" spans="10:11" ht="15" customHeight="1" x14ac:dyDescent="0.25">
      <c r="J6776" s="175"/>
      <c r="K6776" s="175"/>
    </row>
    <row r="6777" spans="10:11" ht="15" customHeight="1" x14ac:dyDescent="0.25">
      <c r="J6777" s="175"/>
      <c r="K6777" s="175"/>
    </row>
    <row r="6778" spans="10:11" ht="15" customHeight="1" x14ac:dyDescent="0.25">
      <c r="J6778" s="175"/>
      <c r="K6778" s="175"/>
    </row>
    <row r="6779" spans="10:11" ht="15" customHeight="1" x14ac:dyDescent="0.25">
      <c r="J6779" s="175"/>
      <c r="K6779" s="175"/>
    </row>
    <row r="6780" spans="10:11" ht="15" customHeight="1" x14ac:dyDescent="0.25">
      <c r="J6780" s="175"/>
      <c r="K6780" s="175"/>
    </row>
    <row r="6781" spans="10:11" ht="15" customHeight="1" x14ac:dyDescent="0.25">
      <c r="J6781" s="175"/>
      <c r="K6781" s="175"/>
    </row>
    <row r="6782" spans="10:11" ht="15" customHeight="1" x14ac:dyDescent="0.25">
      <c r="J6782" s="175"/>
      <c r="K6782" s="175"/>
    </row>
    <row r="6783" spans="10:11" ht="15" customHeight="1" x14ac:dyDescent="0.25">
      <c r="J6783" s="175"/>
      <c r="K6783" s="175"/>
    </row>
    <row r="6784" spans="10:11" ht="15" customHeight="1" x14ac:dyDescent="0.25">
      <c r="J6784" s="175"/>
      <c r="K6784" s="175"/>
    </row>
    <row r="6785" spans="10:11" ht="15" customHeight="1" x14ac:dyDescent="0.25">
      <c r="J6785" s="175"/>
      <c r="K6785" s="175"/>
    </row>
    <row r="6786" spans="10:11" ht="15" customHeight="1" x14ac:dyDescent="0.25">
      <c r="J6786" s="175"/>
      <c r="K6786" s="175"/>
    </row>
    <row r="6787" spans="10:11" ht="15" customHeight="1" x14ac:dyDescent="0.25">
      <c r="J6787" s="175"/>
      <c r="K6787" s="175"/>
    </row>
    <row r="6788" spans="10:11" ht="15" customHeight="1" x14ac:dyDescent="0.25">
      <c r="J6788" s="175"/>
      <c r="K6788" s="175"/>
    </row>
    <row r="6789" spans="10:11" ht="15" customHeight="1" x14ac:dyDescent="0.25">
      <c r="J6789" s="175"/>
      <c r="K6789" s="175"/>
    </row>
    <row r="6790" spans="10:11" ht="15" customHeight="1" x14ac:dyDescent="0.25">
      <c r="J6790" s="175"/>
      <c r="K6790" s="175"/>
    </row>
    <row r="6791" spans="10:11" ht="15" customHeight="1" x14ac:dyDescent="0.25">
      <c r="J6791" s="175"/>
      <c r="K6791" s="175"/>
    </row>
    <row r="6792" spans="10:11" ht="15" customHeight="1" x14ac:dyDescent="0.25">
      <c r="J6792" s="175"/>
      <c r="K6792" s="175"/>
    </row>
    <row r="6793" spans="10:11" ht="15" customHeight="1" x14ac:dyDescent="0.25">
      <c r="J6793" s="175"/>
      <c r="K6793" s="175"/>
    </row>
    <row r="6794" spans="10:11" ht="15" customHeight="1" x14ac:dyDescent="0.25">
      <c r="J6794" s="175"/>
      <c r="K6794" s="175"/>
    </row>
    <row r="6795" spans="10:11" ht="15" customHeight="1" x14ac:dyDescent="0.25">
      <c r="J6795" s="175"/>
      <c r="K6795" s="175"/>
    </row>
    <row r="6796" spans="10:11" ht="15" customHeight="1" x14ac:dyDescent="0.25">
      <c r="J6796" s="175"/>
      <c r="K6796" s="175"/>
    </row>
    <row r="6797" spans="10:11" ht="15" customHeight="1" x14ac:dyDescent="0.25">
      <c r="J6797" s="175"/>
      <c r="K6797" s="175"/>
    </row>
    <row r="6798" spans="10:11" ht="15" customHeight="1" x14ac:dyDescent="0.25">
      <c r="J6798" s="175"/>
      <c r="K6798" s="175"/>
    </row>
    <row r="6799" spans="10:11" ht="15" customHeight="1" x14ac:dyDescent="0.25">
      <c r="J6799" s="175"/>
      <c r="K6799" s="175"/>
    </row>
    <row r="6800" spans="10:11" ht="15" customHeight="1" x14ac:dyDescent="0.25">
      <c r="J6800" s="175"/>
      <c r="K6800" s="175"/>
    </row>
    <row r="6801" spans="10:11" ht="15" customHeight="1" x14ac:dyDescent="0.25">
      <c r="J6801" s="175"/>
      <c r="K6801" s="175"/>
    </row>
    <row r="6802" spans="10:11" ht="15" customHeight="1" x14ac:dyDescent="0.25">
      <c r="J6802" s="175"/>
      <c r="K6802" s="175"/>
    </row>
    <row r="6803" spans="10:11" ht="15" customHeight="1" x14ac:dyDescent="0.25">
      <c r="J6803" s="175"/>
      <c r="K6803" s="175"/>
    </row>
    <row r="6804" spans="10:11" ht="15" customHeight="1" x14ac:dyDescent="0.25">
      <c r="J6804" s="175"/>
      <c r="K6804" s="175"/>
    </row>
    <row r="6805" spans="10:11" ht="15" customHeight="1" x14ac:dyDescent="0.25">
      <c r="J6805" s="175"/>
      <c r="K6805" s="175"/>
    </row>
    <row r="6806" spans="10:11" ht="15" customHeight="1" x14ac:dyDescent="0.25">
      <c r="J6806" s="175"/>
      <c r="K6806" s="175"/>
    </row>
    <row r="6807" spans="10:11" ht="15" customHeight="1" x14ac:dyDescent="0.25">
      <c r="J6807" s="175"/>
      <c r="K6807" s="175"/>
    </row>
    <row r="6808" spans="10:11" ht="15" customHeight="1" x14ac:dyDescent="0.25">
      <c r="J6808" s="175"/>
      <c r="K6808" s="175"/>
    </row>
    <row r="6809" spans="10:11" ht="15" customHeight="1" x14ac:dyDescent="0.25">
      <c r="J6809" s="175"/>
      <c r="K6809" s="175"/>
    </row>
    <row r="6810" spans="10:11" ht="15" customHeight="1" x14ac:dyDescent="0.25">
      <c r="J6810" s="175"/>
      <c r="K6810" s="175"/>
    </row>
    <row r="6811" spans="10:11" ht="15" customHeight="1" x14ac:dyDescent="0.25">
      <c r="J6811" s="175"/>
      <c r="K6811" s="175"/>
    </row>
    <row r="6812" spans="10:11" ht="15" customHeight="1" x14ac:dyDescent="0.25">
      <c r="J6812" s="175"/>
      <c r="K6812" s="175"/>
    </row>
    <row r="6813" spans="10:11" ht="15" customHeight="1" x14ac:dyDescent="0.25">
      <c r="J6813" s="175"/>
      <c r="K6813" s="175"/>
    </row>
    <row r="6814" spans="10:11" ht="15" customHeight="1" x14ac:dyDescent="0.25">
      <c r="J6814" s="175"/>
      <c r="K6814" s="175"/>
    </row>
    <row r="6815" spans="10:11" ht="15" customHeight="1" x14ac:dyDescent="0.25">
      <c r="J6815" s="175"/>
      <c r="K6815" s="175"/>
    </row>
    <row r="6816" spans="10:11" ht="15" customHeight="1" x14ac:dyDescent="0.25">
      <c r="J6816" s="175"/>
      <c r="K6816" s="175"/>
    </row>
    <row r="6817" spans="10:11" ht="15" customHeight="1" x14ac:dyDescent="0.25">
      <c r="J6817" s="175"/>
      <c r="K6817" s="175"/>
    </row>
    <row r="6818" spans="10:11" ht="15" customHeight="1" x14ac:dyDescent="0.25">
      <c r="J6818" s="175"/>
      <c r="K6818" s="175"/>
    </row>
    <row r="6819" spans="10:11" ht="15" customHeight="1" x14ac:dyDescent="0.25">
      <c r="J6819" s="175"/>
      <c r="K6819" s="175"/>
    </row>
    <row r="6820" spans="10:11" ht="15" customHeight="1" x14ac:dyDescent="0.25">
      <c r="J6820" s="175"/>
      <c r="K6820" s="175"/>
    </row>
    <row r="6821" spans="10:11" ht="15" customHeight="1" x14ac:dyDescent="0.25">
      <c r="J6821" s="175"/>
      <c r="K6821" s="175"/>
    </row>
    <row r="6822" spans="10:11" ht="15" customHeight="1" x14ac:dyDescent="0.25">
      <c r="J6822" s="175"/>
      <c r="K6822" s="175"/>
    </row>
    <row r="6823" spans="10:11" ht="15" customHeight="1" x14ac:dyDescent="0.25">
      <c r="J6823" s="175"/>
      <c r="K6823" s="175"/>
    </row>
    <row r="6824" spans="10:11" ht="15" customHeight="1" x14ac:dyDescent="0.25">
      <c r="J6824" s="175"/>
      <c r="K6824" s="175"/>
    </row>
    <row r="6825" spans="10:11" ht="15" customHeight="1" x14ac:dyDescent="0.25">
      <c r="J6825" s="175"/>
      <c r="K6825" s="175"/>
    </row>
    <row r="6826" spans="10:11" ht="15" customHeight="1" x14ac:dyDescent="0.25">
      <c r="J6826" s="175"/>
      <c r="K6826" s="175"/>
    </row>
    <row r="6827" spans="10:11" ht="15" customHeight="1" x14ac:dyDescent="0.25">
      <c r="J6827" s="175"/>
      <c r="K6827" s="175"/>
    </row>
    <row r="6828" spans="10:11" ht="15" customHeight="1" x14ac:dyDescent="0.25">
      <c r="J6828" s="175"/>
      <c r="K6828" s="175"/>
    </row>
    <row r="6829" spans="10:11" ht="15" customHeight="1" x14ac:dyDescent="0.25">
      <c r="J6829" s="175"/>
      <c r="K6829" s="175"/>
    </row>
    <row r="6830" spans="10:11" ht="15" customHeight="1" x14ac:dyDescent="0.25">
      <c r="J6830" s="175"/>
      <c r="K6830" s="175"/>
    </row>
    <row r="6831" spans="10:11" ht="15" customHeight="1" x14ac:dyDescent="0.25">
      <c r="J6831" s="175"/>
      <c r="K6831" s="175"/>
    </row>
    <row r="6832" spans="10:11" ht="15" customHeight="1" x14ac:dyDescent="0.25">
      <c r="J6832" s="175"/>
      <c r="K6832" s="175"/>
    </row>
    <row r="6833" spans="10:11" ht="15" customHeight="1" x14ac:dyDescent="0.25">
      <c r="J6833" s="175"/>
      <c r="K6833" s="175"/>
    </row>
    <row r="6834" spans="10:11" ht="15" customHeight="1" x14ac:dyDescent="0.25">
      <c r="J6834" s="175"/>
      <c r="K6834" s="175"/>
    </row>
    <row r="6835" spans="10:11" ht="15" customHeight="1" x14ac:dyDescent="0.25">
      <c r="J6835" s="175"/>
      <c r="K6835" s="175"/>
    </row>
    <row r="6836" spans="10:11" ht="15" customHeight="1" x14ac:dyDescent="0.25">
      <c r="J6836" s="175"/>
      <c r="K6836" s="175"/>
    </row>
    <row r="6837" spans="10:11" ht="15" customHeight="1" x14ac:dyDescent="0.25">
      <c r="J6837" s="175"/>
      <c r="K6837" s="175"/>
    </row>
    <row r="6838" spans="10:11" ht="15" customHeight="1" x14ac:dyDescent="0.25">
      <c r="J6838" s="175"/>
      <c r="K6838" s="175"/>
    </row>
    <row r="6839" spans="10:11" ht="15" customHeight="1" x14ac:dyDescent="0.25">
      <c r="J6839" s="175"/>
      <c r="K6839" s="175"/>
    </row>
    <row r="6840" spans="10:11" ht="15" customHeight="1" x14ac:dyDescent="0.25">
      <c r="J6840" s="175"/>
      <c r="K6840" s="175"/>
    </row>
    <row r="6841" spans="10:11" ht="15" customHeight="1" x14ac:dyDescent="0.25">
      <c r="J6841" s="175"/>
      <c r="K6841" s="175"/>
    </row>
    <row r="6842" spans="10:11" ht="15" customHeight="1" x14ac:dyDescent="0.25">
      <c r="J6842" s="175"/>
      <c r="K6842" s="175"/>
    </row>
    <row r="6843" spans="10:11" ht="15" customHeight="1" x14ac:dyDescent="0.25">
      <c r="J6843" s="175"/>
      <c r="K6843" s="175"/>
    </row>
    <row r="6844" spans="10:11" ht="15" customHeight="1" x14ac:dyDescent="0.25">
      <c r="J6844" s="175"/>
      <c r="K6844" s="175"/>
    </row>
    <row r="6845" spans="10:11" ht="15" customHeight="1" x14ac:dyDescent="0.25">
      <c r="J6845" s="175"/>
      <c r="K6845" s="175"/>
    </row>
    <row r="6846" spans="10:11" ht="15" customHeight="1" x14ac:dyDescent="0.25">
      <c r="J6846" s="175"/>
      <c r="K6846" s="175"/>
    </row>
    <row r="6847" spans="10:11" ht="15" customHeight="1" x14ac:dyDescent="0.25">
      <c r="J6847" s="175"/>
      <c r="K6847" s="175"/>
    </row>
    <row r="6848" spans="10:11" ht="15" customHeight="1" x14ac:dyDescent="0.25">
      <c r="J6848" s="175"/>
      <c r="K6848" s="175"/>
    </row>
    <row r="6849" spans="10:11" ht="15" customHeight="1" x14ac:dyDescent="0.25">
      <c r="J6849" s="175"/>
      <c r="K6849" s="175"/>
    </row>
    <row r="6850" spans="10:11" ht="15" customHeight="1" x14ac:dyDescent="0.25">
      <c r="J6850" s="175"/>
      <c r="K6850" s="175"/>
    </row>
    <row r="6851" spans="10:11" ht="15" customHeight="1" x14ac:dyDescent="0.25">
      <c r="J6851" s="175"/>
      <c r="K6851" s="175"/>
    </row>
    <row r="6852" spans="10:11" ht="15" customHeight="1" x14ac:dyDescent="0.25">
      <c r="J6852" s="175"/>
      <c r="K6852" s="175"/>
    </row>
    <row r="6853" spans="10:11" ht="15" customHeight="1" x14ac:dyDescent="0.25">
      <c r="J6853" s="175"/>
      <c r="K6853" s="175"/>
    </row>
    <row r="6854" spans="10:11" ht="15" customHeight="1" x14ac:dyDescent="0.25">
      <c r="J6854" s="175"/>
      <c r="K6854" s="175"/>
    </row>
    <row r="6855" spans="10:11" ht="15" customHeight="1" x14ac:dyDescent="0.25">
      <c r="J6855" s="175"/>
      <c r="K6855" s="175"/>
    </row>
    <row r="6856" spans="10:11" ht="15" customHeight="1" x14ac:dyDescent="0.25">
      <c r="J6856" s="175"/>
      <c r="K6856" s="175"/>
    </row>
    <row r="6857" spans="10:11" ht="15" customHeight="1" x14ac:dyDescent="0.25">
      <c r="J6857" s="175"/>
      <c r="K6857" s="175"/>
    </row>
    <row r="6858" spans="10:11" ht="15" customHeight="1" x14ac:dyDescent="0.25">
      <c r="J6858" s="175"/>
      <c r="K6858" s="175"/>
    </row>
    <row r="6859" spans="10:11" ht="15" customHeight="1" x14ac:dyDescent="0.25">
      <c r="J6859" s="175"/>
      <c r="K6859" s="175"/>
    </row>
    <row r="6860" spans="10:11" ht="15" customHeight="1" x14ac:dyDescent="0.25">
      <c r="J6860" s="175"/>
      <c r="K6860" s="175"/>
    </row>
    <row r="6861" spans="10:11" ht="15" customHeight="1" x14ac:dyDescent="0.25">
      <c r="J6861" s="175"/>
      <c r="K6861" s="175"/>
    </row>
    <row r="6862" spans="10:11" ht="15" customHeight="1" x14ac:dyDescent="0.25">
      <c r="J6862" s="175"/>
      <c r="K6862" s="175"/>
    </row>
    <row r="6863" spans="10:11" ht="15" customHeight="1" x14ac:dyDescent="0.25">
      <c r="J6863" s="175"/>
      <c r="K6863" s="175"/>
    </row>
    <row r="6864" spans="10:11" ht="15" customHeight="1" x14ac:dyDescent="0.25">
      <c r="J6864" s="175"/>
      <c r="K6864" s="175"/>
    </row>
    <row r="6865" spans="10:11" ht="15" customHeight="1" x14ac:dyDescent="0.25">
      <c r="J6865" s="175"/>
      <c r="K6865" s="175"/>
    </row>
    <row r="6866" spans="10:11" ht="15" customHeight="1" x14ac:dyDescent="0.25">
      <c r="J6866" s="175"/>
      <c r="K6866" s="175"/>
    </row>
    <row r="6867" spans="10:11" ht="15" customHeight="1" x14ac:dyDescent="0.25">
      <c r="J6867" s="175"/>
      <c r="K6867" s="175"/>
    </row>
    <row r="6868" spans="10:11" ht="15" customHeight="1" x14ac:dyDescent="0.25">
      <c r="J6868" s="175"/>
      <c r="K6868" s="175"/>
    </row>
    <row r="6869" spans="10:11" ht="15" customHeight="1" x14ac:dyDescent="0.25">
      <c r="J6869" s="175"/>
      <c r="K6869" s="175"/>
    </row>
    <row r="6870" spans="10:11" ht="15" customHeight="1" x14ac:dyDescent="0.25">
      <c r="J6870" s="175"/>
      <c r="K6870" s="175"/>
    </row>
    <row r="6871" spans="10:11" ht="15" customHeight="1" x14ac:dyDescent="0.25">
      <c r="J6871" s="175"/>
      <c r="K6871" s="175"/>
    </row>
    <row r="6872" spans="10:11" ht="15" customHeight="1" x14ac:dyDescent="0.25">
      <c r="J6872" s="175"/>
      <c r="K6872" s="175"/>
    </row>
    <row r="6873" spans="10:11" ht="15" customHeight="1" x14ac:dyDescent="0.25">
      <c r="J6873" s="175"/>
      <c r="K6873" s="175"/>
    </row>
    <row r="6874" spans="10:11" ht="15" customHeight="1" x14ac:dyDescent="0.25">
      <c r="J6874" s="175"/>
      <c r="K6874" s="175"/>
    </row>
    <row r="6875" spans="10:11" ht="15" customHeight="1" x14ac:dyDescent="0.25">
      <c r="J6875" s="175"/>
      <c r="K6875" s="175"/>
    </row>
    <row r="6876" spans="10:11" ht="15" customHeight="1" x14ac:dyDescent="0.25">
      <c r="J6876" s="175"/>
      <c r="K6876" s="175"/>
    </row>
    <row r="6877" spans="10:11" ht="15" customHeight="1" x14ac:dyDescent="0.25">
      <c r="J6877" s="175"/>
      <c r="K6877" s="175"/>
    </row>
    <row r="6878" spans="10:11" ht="15" customHeight="1" x14ac:dyDescent="0.25">
      <c r="J6878" s="175"/>
      <c r="K6878" s="175"/>
    </row>
    <row r="6879" spans="10:11" ht="15" customHeight="1" x14ac:dyDescent="0.25">
      <c r="J6879" s="175"/>
      <c r="K6879" s="175"/>
    </row>
    <row r="6880" spans="10:11" ht="15" customHeight="1" x14ac:dyDescent="0.25">
      <c r="J6880" s="175"/>
      <c r="K6880" s="175"/>
    </row>
    <row r="6881" spans="10:11" ht="15" customHeight="1" x14ac:dyDescent="0.25">
      <c r="J6881" s="175"/>
      <c r="K6881" s="175"/>
    </row>
    <row r="6882" spans="10:11" ht="15" customHeight="1" x14ac:dyDescent="0.25">
      <c r="J6882" s="175"/>
      <c r="K6882" s="175"/>
    </row>
    <row r="6883" spans="10:11" ht="15" customHeight="1" x14ac:dyDescent="0.25">
      <c r="J6883" s="175"/>
      <c r="K6883" s="175"/>
    </row>
    <row r="6884" spans="10:11" ht="15" customHeight="1" x14ac:dyDescent="0.25">
      <c r="J6884" s="175"/>
      <c r="K6884" s="175"/>
    </row>
    <row r="6885" spans="10:11" ht="15" customHeight="1" x14ac:dyDescent="0.25">
      <c r="J6885" s="175"/>
      <c r="K6885" s="175"/>
    </row>
    <row r="6886" spans="10:11" ht="15" customHeight="1" x14ac:dyDescent="0.25">
      <c r="J6886" s="175"/>
      <c r="K6886" s="175"/>
    </row>
    <row r="6887" spans="10:11" ht="15" customHeight="1" x14ac:dyDescent="0.25">
      <c r="J6887" s="175"/>
      <c r="K6887" s="175"/>
    </row>
    <row r="6888" spans="10:11" ht="15" customHeight="1" x14ac:dyDescent="0.25">
      <c r="J6888" s="175"/>
      <c r="K6888" s="175"/>
    </row>
    <row r="6889" spans="10:11" ht="15" customHeight="1" x14ac:dyDescent="0.25">
      <c r="J6889" s="175"/>
      <c r="K6889" s="175"/>
    </row>
    <row r="6890" spans="10:11" ht="15" customHeight="1" x14ac:dyDescent="0.25">
      <c r="J6890" s="175"/>
      <c r="K6890" s="175"/>
    </row>
    <row r="6891" spans="10:11" ht="15" customHeight="1" x14ac:dyDescent="0.25">
      <c r="J6891" s="175"/>
      <c r="K6891" s="175"/>
    </row>
    <row r="6892" spans="10:11" ht="15" customHeight="1" x14ac:dyDescent="0.25">
      <c r="J6892" s="175"/>
      <c r="K6892" s="175"/>
    </row>
    <row r="6893" spans="10:11" ht="15" customHeight="1" x14ac:dyDescent="0.25">
      <c r="J6893" s="175"/>
      <c r="K6893" s="175"/>
    </row>
    <row r="6894" spans="10:11" ht="15" customHeight="1" x14ac:dyDescent="0.25">
      <c r="J6894" s="175"/>
      <c r="K6894" s="175"/>
    </row>
    <row r="6895" spans="10:11" ht="15" customHeight="1" x14ac:dyDescent="0.25">
      <c r="J6895" s="175"/>
      <c r="K6895" s="175"/>
    </row>
    <row r="6896" spans="10:11" ht="15" customHeight="1" x14ac:dyDescent="0.25">
      <c r="J6896" s="175"/>
      <c r="K6896" s="175"/>
    </row>
    <row r="6897" spans="10:11" ht="15" customHeight="1" x14ac:dyDescent="0.25">
      <c r="J6897" s="175"/>
      <c r="K6897" s="175"/>
    </row>
    <row r="6898" spans="10:11" ht="15" customHeight="1" x14ac:dyDescent="0.25">
      <c r="J6898" s="175"/>
      <c r="K6898" s="175"/>
    </row>
    <row r="6899" spans="10:11" ht="15" customHeight="1" x14ac:dyDescent="0.25">
      <c r="J6899" s="175"/>
      <c r="K6899" s="175"/>
    </row>
    <row r="6900" spans="10:11" ht="15" customHeight="1" x14ac:dyDescent="0.25">
      <c r="J6900" s="175"/>
      <c r="K6900" s="175"/>
    </row>
    <row r="6901" spans="10:11" ht="15" customHeight="1" x14ac:dyDescent="0.25">
      <c r="J6901" s="175"/>
      <c r="K6901" s="175"/>
    </row>
    <row r="6902" spans="10:11" ht="15" customHeight="1" x14ac:dyDescent="0.25">
      <c r="J6902" s="175"/>
      <c r="K6902" s="175"/>
    </row>
    <row r="6903" spans="10:11" ht="15" customHeight="1" x14ac:dyDescent="0.25">
      <c r="J6903" s="175"/>
      <c r="K6903" s="175"/>
    </row>
    <row r="6904" spans="10:11" ht="15" customHeight="1" x14ac:dyDescent="0.25">
      <c r="J6904" s="175"/>
      <c r="K6904" s="175"/>
    </row>
    <row r="6905" spans="10:11" ht="15" customHeight="1" x14ac:dyDescent="0.25">
      <c r="J6905" s="175"/>
      <c r="K6905" s="175"/>
    </row>
    <row r="6906" spans="10:11" ht="15" customHeight="1" x14ac:dyDescent="0.25">
      <c r="J6906" s="175"/>
      <c r="K6906" s="175"/>
    </row>
    <row r="6907" spans="10:11" ht="15" customHeight="1" x14ac:dyDescent="0.25">
      <c r="J6907" s="175"/>
      <c r="K6907" s="175"/>
    </row>
    <row r="6908" spans="10:11" ht="15" customHeight="1" x14ac:dyDescent="0.25">
      <c r="J6908" s="175"/>
      <c r="K6908" s="175"/>
    </row>
    <row r="6909" spans="10:11" ht="15" customHeight="1" x14ac:dyDescent="0.25">
      <c r="J6909" s="175"/>
      <c r="K6909" s="175"/>
    </row>
    <row r="6910" spans="10:11" ht="15" customHeight="1" x14ac:dyDescent="0.25">
      <c r="J6910" s="175"/>
      <c r="K6910" s="175"/>
    </row>
    <row r="6911" spans="10:11" ht="15" customHeight="1" x14ac:dyDescent="0.25">
      <c r="J6911" s="175"/>
      <c r="K6911" s="175"/>
    </row>
    <row r="6912" spans="10:11" ht="15" customHeight="1" x14ac:dyDescent="0.25">
      <c r="J6912" s="175"/>
      <c r="K6912" s="175"/>
    </row>
    <row r="6913" spans="10:11" ht="15" customHeight="1" x14ac:dyDescent="0.25">
      <c r="J6913" s="175"/>
      <c r="K6913" s="175"/>
    </row>
    <row r="6914" spans="10:11" ht="15" customHeight="1" x14ac:dyDescent="0.25">
      <c r="J6914" s="175"/>
      <c r="K6914" s="175"/>
    </row>
    <row r="6915" spans="10:11" ht="15" customHeight="1" x14ac:dyDescent="0.25">
      <c r="J6915" s="175"/>
      <c r="K6915" s="175"/>
    </row>
    <row r="6916" spans="10:11" ht="15" customHeight="1" x14ac:dyDescent="0.25">
      <c r="J6916" s="175"/>
      <c r="K6916" s="175"/>
    </row>
    <row r="6917" spans="10:11" ht="15" customHeight="1" x14ac:dyDescent="0.25">
      <c r="J6917" s="175"/>
      <c r="K6917" s="175"/>
    </row>
    <row r="6918" spans="10:11" ht="15" customHeight="1" x14ac:dyDescent="0.25">
      <c r="J6918" s="175"/>
      <c r="K6918" s="175"/>
    </row>
    <row r="6919" spans="10:11" ht="15" customHeight="1" x14ac:dyDescent="0.25">
      <c r="J6919" s="175"/>
      <c r="K6919" s="175"/>
    </row>
    <row r="6920" spans="10:11" ht="15" customHeight="1" x14ac:dyDescent="0.25">
      <c r="J6920" s="175"/>
      <c r="K6920" s="175"/>
    </row>
    <row r="6921" spans="10:11" ht="15" customHeight="1" x14ac:dyDescent="0.25">
      <c r="J6921" s="175"/>
      <c r="K6921" s="175"/>
    </row>
    <row r="6922" spans="10:11" ht="15" customHeight="1" x14ac:dyDescent="0.25">
      <c r="J6922" s="175"/>
      <c r="K6922" s="175"/>
    </row>
    <row r="6923" spans="10:11" ht="15" customHeight="1" x14ac:dyDescent="0.25">
      <c r="J6923" s="175"/>
      <c r="K6923" s="175"/>
    </row>
    <row r="6924" spans="10:11" ht="15" customHeight="1" x14ac:dyDescent="0.25">
      <c r="J6924" s="175"/>
      <c r="K6924" s="175"/>
    </row>
    <row r="6925" spans="10:11" ht="15" customHeight="1" x14ac:dyDescent="0.25">
      <c r="J6925" s="175"/>
      <c r="K6925" s="175"/>
    </row>
    <row r="6926" spans="10:11" ht="15" customHeight="1" x14ac:dyDescent="0.25">
      <c r="J6926" s="175"/>
      <c r="K6926" s="175"/>
    </row>
    <row r="6927" spans="10:11" ht="15" customHeight="1" x14ac:dyDescent="0.25">
      <c r="J6927" s="175"/>
      <c r="K6927" s="175"/>
    </row>
    <row r="6928" spans="10:11" ht="15" customHeight="1" x14ac:dyDescent="0.25">
      <c r="J6928" s="175"/>
      <c r="K6928" s="175"/>
    </row>
    <row r="6929" spans="10:11" ht="15" customHeight="1" x14ac:dyDescent="0.25">
      <c r="J6929" s="175"/>
      <c r="K6929" s="175"/>
    </row>
    <row r="6930" spans="10:11" ht="15" customHeight="1" x14ac:dyDescent="0.25">
      <c r="J6930" s="175"/>
      <c r="K6930" s="175"/>
    </row>
    <row r="6931" spans="10:11" ht="15" customHeight="1" x14ac:dyDescent="0.25">
      <c r="J6931" s="175"/>
      <c r="K6931" s="175"/>
    </row>
    <row r="6932" spans="10:11" ht="15" customHeight="1" x14ac:dyDescent="0.25">
      <c r="J6932" s="175"/>
      <c r="K6932" s="175"/>
    </row>
    <row r="6933" spans="10:11" ht="15" customHeight="1" x14ac:dyDescent="0.25">
      <c r="J6933" s="175"/>
      <c r="K6933" s="175"/>
    </row>
    <row r="6934" spans="10:11" ht="15" customHeight="1" x14ac:dyDescent="0.25">
      <c r="J6934" s="175"/>
      <c r="K6934" s="175"/>
    </row>
    <row r="6935" spans="10:11" ht="15" customHeight="1" x14ac:dyDescent="0.25">
      <c r="J6935" s="175"/>
      <c r="K6935" s="175"/>
    </row>
    <row r="6936" spans="10:11" ht="15" customHeight="1" x14ac:dyDescent="0.25">
      <c r="J6936" s="175"/>
      <c r="K6936" s="175"/>
    </row>
    <row r="6937" spans="10:11" ht="15" customHeight="1" x14ac:dyDescent="0.25">
      <c r="J6937" s="175"/>
      <c r="K6937" s="175"/>
    </row>
    <row r="6938" spans="10:11" ht="15" customHeight="1" x14ac:dyDescent="0.25">
      <c r="J6938" s="175"/>
      <c r="K6938" s="175"/>
    </row>
    <row r="6939" spans="10:11" ht="15" customHeight="1" x14ac:dyDescent="0.25">
      <c r="J6939" s="175"/>
      <c r="K6939" s="175"/>
    </row>
    <row r="6940" spans="10:11" ht="15" customHeight="1" x14ac:dyDescent="0.25">
      <c r="J6940" s="175"/>
      <c r="K6940" s="175"/>
    </row>
    <row r="6941" spans="10:11" ht="15" customHeight="1" x14ac:dyDescent="0.25">
      <c r="J6941" s="175"/>
      <c r="K6941" s="175"/>
    </row>
    <row r="6942" spans="10:11" ht="15" customHeight="1" x14ac:dyDescent="0.25">
      <c r="J6942" s="175"/>
      <c r="K6942" s="175"/>
    </row>
    <row r="6943" spans="10:11" ht="15" customHeight="1" x14ac:dyDescent="0.25">
      <c r="J6943" s="175"/>
      <c r="K6943" s="175"/>
    </row>
    <row r="6944" spans="10:11" ht="15" customHeight="1" x14ac:dyDescent="0.25">
      <c r="J6944" s="175"/>
      <c r="K6944" s="175"/>
    </row>
    <row r="6945" spans="10:11" ht="15" customHeight="1" x14ac:dyDescent="0.25">
      <c r="J6945" s="175"/>
      <c r="K6945" s="175"/>
    </row>
    <row r="6946" spans="10:11" ht="15" customHeight="1" x14ac:dyDescent="0.25">
      <c r="J6946" s="175"/>
      <c r="K6946" s="175"/>
    </row>
    <row r="6947" spans="10:11" ht="15" customHeight="1" x14ac:dyDescent="0.25">
      <c r="J6947" s="175"/>
      <c r="K6947" s="175"/>
    </row>
    <row r="6948" spans="10:11" ht="15" customHeight="1" x14ac:dyDescent="0.25">
      <c r="J6948" s="175"/>
      <c r="K6948" s="175"/>
    </row>
    <row r="6949" spans="10:11" ht="15" customHeight="1" x14ac:dyDescent="0.25">
      <c r="J6949" s="175"/>
      <c r="K6949" s="175"/>
    </row>
    <row r="6950" spans="10:11" ht="15" customHeight="1" x14ac:dyDescent="0.25">
      <c r="J6950" s="175"/>
      <c r="K6950" s="175"/>
    </row>
    <row r="6951" spans="10:11" ht="15" customHeight="1" x14ac:dyDescent="0.25">
      <c r="J6951" s="175"/>
      <c r="K6951" s="175"/>
    </row>
    <row r="6952" spans="10:11" ht="15" customHeight="1" x14ac:dyDescent="0.25">
      <c r="J6952" s="175"/>
      <c r="K6952" s="175"/>
    </row>
    <row r="6953" spans="10:11" ht="15" customHeight="1" x14ac:dyDescent="0.25">
      <c r="J6953" s="175"/>
      <c r="K6953" s="175"/>
    </row>
    <row r="6954" spans="10:11" ht="15" customHeight="1" x14ac:dyDescent="0.25">
      <c r="J6954" s="175"/>
      <c r="K6954" s="175"/>
    </row>
    <row r="6955" spans="10:11" ht="15" customHeight="1" x14ac:dyDescent="0.25">
      <c r="J6955" s="175"/>
      <c r="K6955" s="175"/>
    </row>
    <row r="6956" spans="10:11" ht="15" customHeight="1" x14ac:dyDescent="0.25">
      <c r="J6956" s="175"/>
      <c r="K6956" s="175"/>
    </row>
    <row r="6957" spans="10:11" ht="15" customHeight="1" x14ac:dyDescent="0.25">
      <c r="J6957" s="175"/>
      <c r="K6957" s="175"/>
    </row>
    <row r="6958" spans="10:11" ht="15" customHeight="1" x14ac:dyDescent="0.25">
      <c r="J6958" s="175"/>
      <c r="K6958" s="175"/>
    </row>
    <row r="6959" spans="10:11" ht="15" customHeight="1" x14ac:dyDescent="0.25">
      <c r="J6959" s="175"/>
      <c r="K6959" s="175"/>
    </row>
    <row r="6960" spans="10:11" ht="15" customHeight="1" x14ac:dyDescent="0.25">
      <c r="J6960" s="175"/>
      <c r="K6960" s="175"/>
    </row>
    <row r="6961" spans="10:11" ht="15" customHeight="1" x14ac:dyDescent="0.25">
      <c r="J6961" s="175"/>
      <c r="K6961" s="175"/>
    </row>
    <row r="6962" spans="10:11" ht="15" customHeight="1" x14ac:dyDescent="0.25">
      <c r="J6962" s="175"/>
      <c r="K6962" s="175"/>
    </row>
    <row r="6963" spans="10:11" ht="15" customHeight="1" x14ac:dyDescent="0.25">
      <c r="J6963" s="175"/>
      <c r="K6963" s="175"/>
    </row>
    <row r="6964" spans="10:11" ht="15" customHeight="1" x14ac:dyDescent="0.25">
      <c r="J6964" s="175"/>
      <c r="K6964" s="175"/>
    </row>
    <row r="6965" spans="10:11" ht="15" customHeight="1" x14ac:dyDescent="0.25">
      <c r="J6965" s="175"/>
      <c r="K6965" s="175"/>
    </row>
    <row r="6966" spans="10:11" ht="15" customHeight="1" x14ac:dyDescent="0.25">
      <c r="J6966" s="175"/>
      <c r="K6966" s="175"/>
    </row>
    <row r="6967" spans="10:11" ht="15" customHeight="1" x14ac:dyDescent="0.25">
      <c r="J6967" s="175"/>
      <c r="K6967" s="175"/>
    </row>
    <row r="6968" spans="10:11" ht="15" customHeight="1" x14ac:dyDescent="0.25">
      <c r="J6968" s="175"/>
      <c r="K6968" s="175"/>
    </row>
    <row r="6969" spans="10:11" ht="15" customHeight="1" x14ac:dyDescent="0.25">
      <c r="J6969" s="175"/>
      <c r="K6969" s="175"/>
    </row>
    <row r="6970" spans="10:11" ht="15" customHeight="1" x14ac:dyDescent="0.25">
      <c r="J6970" s="175"/>
      <c r="K6970" s="175"/>
    </row>
    <row r="6971" spans="10:11" ht="15" customHeight="1" x14ac:dyDescent="0.25">
      <c r="J6971" s="175"/>
      <c r="K6971" s="175"/>
    </row>
    <row r="6972" spans="10:11" ht="15" customHeight="1" x14ac:dyDescent="0.25">
      <c r="J6972" s="175"/>
      <c r="K6972" s="175"/>
    </row>
    <row r="6973" spans="10:11" ht="15" customHeight="1" x14ac:dyDescent="0.25">
      <c r="J6973" s="175"/>
      <c r="K6973" s="175"/>
    </row>
    <row r="6974" spans="10:11" ht="15" customHeight="1" x14ac:dyDescent="0.25">
      <c r="J6974" s="175"/>
      <c r="K6974" s="175"/>
    </row>
    <row r="6975" spans="10:11" ht="15" customHeight="1" x14ac:dyDescent="0.25">
      <c r="J6975" s="175"/>
      <c r="K6975" s="175"/>
    </row>
    <row r="6976" spans="10:11" ht="15" customHeight="1" x14ac:dyDescent="0.25">
      <c r="J6976" s="175"/>
      <c r="K6976" s="175"/>
    </row>
    <row r="6977" spans="10:11" ht="15" customHeight="1" x14ac:dyDescent="0.25">
      <c r="J6977" s="175"/>
      <c r="K6977" s="175"/>
    </row>
    <row r="6978" spans="10:11" ht="15" customHeight="1" x14ac:dyDescent="0.25">
      <c r="J6978" s="175"/>
      <c r="K6978" s="175"/>
    </row>
    <row r="6979" spans="10:11" ht="15" customHeight="1" x14ac:dyDescent="0.25">
      <c r="J6979" s="175"/>
      <c r="K6979" s="175"/>
    </row>
    <row r="6980" spans="10:11" ht="15" customHeight="1" x14ac:dyDescent="0.25">
      <c r="J6980" s="175"/>
      <c r="K6980" s="175"/>
    </row>
    <row r="6981" spans="10:11" ht="15" customHeight="1" x14ac:dyDescent="0.25">
      <c r="J6981" s="175"/>
      <c r="K6981" s="175"/>
    </row>
    <row r="6982" spans="10:11" ht="15" customHeight="1" x14ac:dyDescent="0.25">
      <c r="J6982" s="175"/>
      <c r="K6982" s="175"/>
    </row>
    <row r="6983" spans="10:11" ht="15" customHeight="1" x14ac:dyDescent="0.25">
      <c r="J6983" s="175"/>
      <c r="K6983" s="175"/>
    </row>
    <row r="6984" spans="10:11" ht="15" customHeight="1" x14ac:dyDescent="0.25">
      <c r="J6984" s="175"/>
      <c r="K6984" s="175"/>
    </row>
    <row r="6985" spans="10:11" ht="15" customHeight="1" x14ac:dyDescent="0.25">
      <c r="J6985" s="175"/>
      <c r="K6985" s="175"/>
    </row>
    <row r="6986" spans="10:11" ht="15" customHeight="1" x14ac:dyDescent="0.25">
      <c r="J6986" s="175"/>
      <c r="K6986" s="175"/>
    </row>
    <row r="6987" spans="10:11" ht="15" customHeight="1" x14ac:dyDescent="0.25">
      <c r="J6987" s="175"/>
      <c r="K6987" s="175"/>
    </row>
    <row r="6988" spans="10:11" ht="15" customHeight="1" x14ac:dyDescent="0.25">
      <c r="J6988" s="175"/>
      <c r="K6988" s="175"/>
    </row>
    <row r="6989" spans="10:11" ht="15" customHeight="1" x14ac:dyDescent="0.25">
      <c r="J6989" s="175"/>
      <c r="K6989" s="175"/>
    </row>
    <row r="6990" spans="10:11" ht="15" customHeight="1" x14ac:dyDescent="0.25">
      <c r="J6990" s="175"/>
      <c r="K6990" s="175"/>
    </row>
    <row r="6991" spans="10:11" ht="15" customHeight="1" x14ac:dyDescent="0.25">
      <c r="J6991" s="175"/>
      <c r="K6991" s="175"/>
    </row>
    <row r="6992" spans="10:11" ht="15" customHeight="1" x14ac:dyDescent="0.25">
      <c r="J6992" s="175"/>
      <c r="K6992" s="175"/>
    </row>
    <row r="6993" spans="10:11" ht="15" customHeight="1" x14ac:dyDescent="0.25">
      <c r="J6993" s="175"/>
      <c r="K6993" s="175"/>
    </row>
    <row r="6994" spans="10:11" ht="15" customHeight="1" x14ac:dyDescent="0.25">
      <c r="J6994" s="175"/>
      <c r="K6994" s="175"/>
    </row>
    <row r="6995" spans="10:11" ht="15" customHeight="1" x14ac:dyDescent="0.25">
      <c r="J6995" s="175"/>
      <c r="K6995" s="175"/>
    </row>
    <row r="6996" spans="10:11" ht="15" customHeight="1" x14ac:dyDescent="0.25">
      <c r="J6996" s="175"/>
      <c r="K6996" s="175"/>
    </row>
    <row r="6997" spans="10:11" ht="15" customHeight="1" x14ac:dyDescent="0.25">
      <c r="J6997" s="175"/>
      <c r="K6997" s="175"/>
    </row>
    <row r="6998" spans="10:11" ht="15" customHeight="1" x14ac:dyDescent="0.25">
      <c r="J6998" s="175"/>
      <c r="K6998" s="175"/>
    </row>
    <row r="6999" spans="10:11" ht="15" customHeight="1" x14ac:dyDescent="0.25">
      <c r="J6999" s="175"/>
      <c r="K6999" s="175"/>
    </row>
    <row r="7000" spans="10:11" ht="15" customHeight="1" x14ac:dyDescent="0.25">
      <c r="J7000" s="175"/>
      <c r="K7000" s="175"/>
    </row>
    <row r="7001" spans="10:11" ht="15" customHeight="1" x14ac:dyDescent="0.25">
      <c r="J7001" s="175"/>
      <c r="K7001" s="175"/>
    </row>
    <row r="7002" spans="10:11" ht="15" customHeight="1" x14ac:dyDescent="0.25">
      <c r="J7002" s="175"/>
      <c r="K7002" s="175"/>
    </row>
    <row r="7003" spans="10:11" ht="15" customHeight="1" x14ac:dyDescent="0.25">
      <c r="J7003" s="175"/>
      <c r="K7003" s="175"/>
    </row>
    <row r="7004" spans="10:11" ht="15" customHeight="1" x14ac:dyDescent="0.25">
      <c r="J7004" s="175"/>
      <c r="K7004" s="175"/>
    </row>
    <row r="7005" spans="10:11" ht="15" customHeight="1" x14ac:dyDescent="0.25">
      <c r="J7005" s="175"/>
      <c r="K7005" s="175"/>
    </row>
    <row r="7006" spans="10:11" ht="15" customHeight="1" x14ac:dyDescent="0.25">
      <c r="J7006" s="175"/>
      <c r="K7006" s="175"/>
    </row>
    <row r="7007" spans="10:11" ht="15" customHeight="1" x14ac:dyDescent="0.25">
      <c r="J7007" s="175"/>
      <c r="K7007" s="175"/>
    </row>
    <row r="7008" spans="10:11" ht="15" customHeight="1" x14ac:dyDescent="0.25">
      <c r="J7008" s="175"/>
      <c r="K7008" s="175"/>
    </row>
    <row r="7009" spans="10:11" ht="15" customHeight="1" x14ac:dyDescent="0.25">
      <c r="J7009" s="175"/>
      <c r="K7009" s="175"/>
    </row>
    <row r="7010" spans="10:11" ht="15" customHeight="1" x14ac:dyDescent="0.25">
      <c r="J7010" s="175"/>
      <c r="K7010" s="175"/>
    </row>
    <row r="7011" spans="10:11" ht="15" customHeight="1" x14ac:dyDescent="0.25">
      <c r="J7011" s="175"/>
      <c r="K7011" s="175"/>
    </row>
    <row r="7012" spans="10:11" ht="15" customHeight="1" x14ac:dyDescent="0.25">
      <c r="J7012" s="175"/>
      <c r="K7012" s="175"/>
    </row>
    <row r="7013" spans="10:11" ht="15" customHeight="1" x14ac:dyDescent="0.25">
      <c r="J7013" s="175"/>
      <c r="K7013" s="175"/>
    </row>
    <row r="7014" spans="10:11" ht="15" customHeight="1" x14ac:dyDescent="0.25">
      <c r="J7014" s="175"/>
      <c r="K7014" s="175"/>
    </row>
    <row r="7015" spans="10:11" ht="15" customHeight="1" x14ac:dyDescent="0.25">
      <c r="J7015" s="175"/>
      <c r="K7015" s="175"/>
    </row>
    <row r="7016" spans="10:11" ht="15" customHeight="1" x14ac:dyDescent="0.25">
      <c r="J7016" s="175"/>
      <c r="K7016" s="175"/>
    </row>
    <row r="7017" spans="10:11" ht="15" customHeight="1" x14ac:dyDescent="0.25">
      <c r="J7017" s="175"/>
      <c r="K7017" s="175"/>
    </row>
    <row r="7018" spans="10:11" ht="15" customHeight="1" x14ac:dyDescent="0.25">
      <c r="J7018" s="175"/>
      <c r="K7018" s="175"/>
    </row>
    <row r="7019" spans="10:11" ht="15" customHeight="1" x14ac:dyDescent="0.25">
      <c r="J7019" s="175"/>
      <c r="K7019" s="175"/>
    </row>
    <row r="7020" spans="10:11" ht="15" customHeight="1" x14ac:dyDescent="0.25">
      <c r="J7020" s="175"/>
      <c r="K7020" s="175"/>
    </row>
    <row r="7021" spans="10:11" ht="15" customHeight="1" x14ac:dyDescent="0.25">
      <c r="J7021" s="175"/>
      <c r="K7021" s="175"/>
    </row>
    <row r="7022" spans="10:11" ht="15" customHeight="1" x14ac:dyDescent="0.25">
      <c r="J7022" s="175"/>
      <c r="K7022" s="175"/>
    </row>
    <row r="7023" spans="10:11" ht="15" customHeight="1" x14ac:dyDescent="0.25">
      <c r="J7023" s="175"/>
      <c r="K7023" s="175"/>
    </row>
    <row r="7024" spans="10:11" ht="15" customHeight="1" x14ac:dyDescent="0.25">
      <c r="J7024" s="175"/>
      <c r="K7024" s="175"/>
    </row>
    <row r="7025" spans="10:11" ht="15" customHeight="1" x14ac:dyDescent="0.25">
      <c r="J7025" s="175"/>
      <c r="K7025" s="175"/>
    </row>
    <row r="7026" spans="10:11" ht="15" customHeight="1" x14ac:dyDescent="0.25">
      <c r="J7026" s="175"/>
      <c r="K7026" s="175"/>
    </row>
    <row r="7027" spans="10:11" ht="15" customHeight="1" x14ac:dyDescent="0.25">
      <c r="J7027" s="175"/>
      <c r="K7027" s="175"/>
    </row>
    <row r="7028" spans="10:11" ht="15" customHeight="1" x14ac:dyDescent="0.25">
      <c r="J7028" s="175"/>
      <c r="K7028" s="175"/>
    </row>
    <row r="7029" spans="10:11" ht="15" customHeight="1" x14ac:dyDescent="0.25">
      <c r="J7029" s="175"/>
      <c r="K7029" s="175"/>
    </row>
    <row r="7030" spans="10:11" ht="15" customHeight="1" x14ac:dyDescent="0.25">
      <c r="J7030" s="175"/>
      <c r="K7030" s="175"/>
    </row>
    <row r="7031" spans="10:11" ht="15" customHeight="1" x14ac:dyDescent="0.25">
      <c r="J7031" s="175"/>
      <c r="K7031" s="175"/>
    </row>
    <row r="7032" spans="10:11" ht="15" customHeight="1" x14ac:dyDescent="0.25">
      <c r="J7032" s="175"/>
      <c r="K7032" s="175"/>
    </row>
    <row r="7033" spans="10:11" ht="15" customHeight="1" x14ac:dyDescent="0.25">
      <c r="J7033" s="175"/>
      <c r="K7033" s="175"/>
    </row>
    <row r="7034" spans="10:11" ht="15" customHeight="1" x14ac:dyDescent="0.25">
      <c r="J7034" s="175"/>
      <c r="K7034" s="175"/>
    </row>
    <row r="7035" spans="10:11" ht="15" customHeight="1" x14ac:dyDescent="0.25">
      <c r="J7035" s="175"/>
      <c r="K7035" s="175"/>
    </row>
    <row r="7036" spans="10:11" ht="15" customHeight="1" x14ac:dyDescent="0.25">
      <c r="J7036" s="175"/>
      <c r="K7036" s="175"/>
    </row>
    <row r="7037" spans="10:11" ht="15" customHeight="1" x14ac:dyDescent="0.25">
      <c r="J7037" s="175"/>
      <c r="K7037" s="175"/>
    </row>
    <row r="7038" spans="10:11" ht="15" customHeight="1" x14ac:dyDescent="0.25">
      <c r="J7038" s="175"/>
      <c r="K7038" s="175"/>
    </row>
    <row r="7039" spans="10:11" ht="15" customHeight="1" x14ac:dyDescent="0.25">
      <c r="J7039" s="175"/>
      <c r="K7039" s="175"/>
    </row>
    <row r="7040" spans="10:11" ht="15" customHeight="1" x14ac:dyDescent="0.25">
      <c r="J7040" s="175"/>
      <c r="K7040" s="175"/>
    </row>
    <row r="7041" spans="10:11" ht="15" customHeight="1" x14ac:dyDescent="0.25">
      <c r="J7041" s="175"/>
      <c r="K7041" s="175"/>
    </row>
    <row r="7042" spans="10:11" ht="15" customHeight="1" x14ac:dyDescent="0.25">
      <c r="J7042" s="175"/>
      <c r="K7042" s="175"/>
    </row>
    <row r="7043" spans="10:11" ht="15" customHeight="1" x14ac:dyDescent="0.25">
      <c r="J7043" s="175"/>
      <c r="K7043" s="175"/>
    </row>
    <row r="7044" spans="10:11" ht="15" customHeight="1" x14ac:dyDescent="0.25">
      <c r="J7044" s="175"/>
      <c r="K7044" s="175"/>
    </row>
    <row r="7045" spans="10:11" ht="15" customHeight="1" x14ac:dyDescent="0.25">
      <c r="J7045" s="175"/>
      <c r="K7045" s="175"/>
    </row>
    <row r="7046" spans="10:11" ht="15" customHeight="1" x14ac:dyDescent="0.25">
      <c r="J7046" s="175"/>
      <c r="K7046" s="175"/>
    </row>
    <row r="7047" spans="10:11" ht="15" customHeight="1" x14ac:dyDescent="0.25">
      <c r="J7047" s="175"/>
      <c r="K7047" s="175"/>
    </row>
    <row r="7048" spans="10:11" ht="15" customHeight="1" x14ac:dyDescent="0.25">
      <c r="J7048" s="175"/>
      <c r="K7048" s="175"/>
    </row>
    <row r="7049" spans="10:11" ht="15" customHeight="1" x14ac:dyDescent="0.25">
      <c r="J7049" s="175"/>
      <c r="K7049" s="175"/>
    </row>
    <row r="7050" spans="10:11" ht="15" customHeight="1" x14ac:dyDescent="0.25">
      <c r="J7050" s="175"/>
      <c r="K7050" s="175"/>
    </row>
    <row r="7051" spans="10:11" ht="15" customHeight="1" x14ac:dyDescent="0.25">
      <c r="J7051" s="175"/>
      <c r="K7051" s="175"/>
    </row>
    <row r="7052" spans="10:11" ht="15" customHeight="1" x14ac:dyDescent="0.25">
      <c r="J7052" s="175"/>
      <c r="K7052" s="175"/>
    </row>
    <row r="7053" spans="10:11" ht="15" customHeight="1" x14ac:dyDescent="0.25">
      <c r="J7053" s="175"/>
      <c r="K7053" s="175"/>
    </row>
    <row r="7054" spans="10:11" ht="15" customHeight="1" x14ac:dyDescent="0.25">
      <c r="J7054" s="175"/>
      <c r="K7054" s="175"/>
    </row>
    <row r="7055" spans="10:11" ht="15" customHeight="1" x14ac:dyDescent="0.25">
      <c r="J7055" s="175"/>
      <c r="K7055" s="175"/>
    </row>
    <row r="7056" spans="10:11" ht="15" customHeight="1" x14ac:dyDescent="0.25">
      <c r="J7056" s="175"/>
      <c r="K7056" s="175"/>
    </row>
    <row r="7057" spans="10:11" ht="15" customHeight="1" x14ac:dyDescent="0.25">
      <c r="J7057" s="175"/>
      <c r="K7057" s="175"/>
    </row>
    <row r="7058" spans="10:11" ht="15" customHeight="1" x14ac:dyDescent="0.25">
      <c r="J7058" s="175"/>
      <c r="K7058" s="175"/>
    </row>
    <row r="7059" spans="10:11" ht="15" customHeight="1" x14ac:dyDescent="0.25">
      <c r="J7059" s="175"/>
      <c r="K7059" s="175"/>
    </row>
    <row r="7060" spans="10:11" ht="15" customHeight="1" x14ac:dyDescent="0.25">
      <c r="J7060" s="175"/>
      <c r="K7060" s="175"/>
    </row>
    <row r="7061" spans="10:11" ht="15" customHeight="1" x14ac:dyDescent="0.25">
      <c r="J7061" s="175"/>
      <c r="K7061" s="175"/>
    </row>
    <row r="7062" spans="10:11" ht="15" customHeight="1" x14ac:dyDescent="0.25">
      <c r="J7062" s="175"/>
      <c r="K7062" s="175"/>
    </row>
    <row r="7063" spans="10:11" ht="15" customHeight="1" x14ac:dyDescent="0.25">
      <c r="J7063" s="175"/>
      <c r="K7063" s="175"/>
    </row>
    <row r="7064" spans="10:11" ht="15" customHeight="1" x14ac:dyDescent="0.25">
      <c r="J7064" s="175"/>
      <c r="K7064" s="175"/>
    </row>
    <row r="7065" spans="10:11" ht="15" customHeight="1" x14ac:dyDescent="0.25">
      <c r="J7065" s="175"/>
      <c r="K7065" s="175"/>
    </row>
    <row r="7066" spans="10:11" ht="15" customHeight="1" x14ac:dyDescent="0.25">
      <c r="J7066" s="175"/>
      <c r="K7066" s="175"/>
    </row>
    <row r="7067" spans="10:11" ht="15" customHeight="1" x14ac:dyDescent="0.25">
      <c r="J7067" s="175"/>
      <c r="K7067" s="175"/>
    </row>
    <row r="7068" spans="10:11" ht="15" customHeight="1" x14ac:dyDescent="0.25">
      <c r="J7068" s="175"/>
      <c r="K7068" s="175"/>
    </row>
    <row r="7069" spans="10:11" ht="15" customHeight="1" x14ac:dyDescent="0.25">
      <c r="J7069" s="175"/>
      <c r="K7069" s="175"/>
    </row>
    <row r="7070" spans="10:11" ht="15" customHeight="1" x14ac:dyDescent="0.25">
      <c r="J7070" s="175"/>
      <c r="K7070" s="175"/>
    </row>
    <row r="7071" spans="10:11" ht="15" customHeight="1" x14ac:dyDescent="0.25">
      <c r="J7071" s="175"/>
      <c r="K7071" s="175"/>
    </row>
    <row r="7072" spans="10:11" ht="15" customHeight="1" x14ac:dyDescent="0.25">
      <c r="J7072" s="175"/>
      <c r="K7072" s="175"/>
    </row>
    <row r="7073" spans="10:11" ht="15" customHeight="1" x14ac:dyDescent="0.25">
      <c r="J7073" s="175"/>
      <c r="K7073" s="175"/>
    </row>
    <row r="7074" spans="10:11" ht="15" customHeight="1" x14ac:dyDescent="0.25">
      <c r="J7074" s="175"/>
      <c r="K7074" s="175"/>
    </row>
    <row r="7075" spans="10:11" ht="15" customHeight="1" x14ac:dyDescent="0.25">
      <c r="J7075" s="175"/>
      <c r="K7075" s="175"/>
    </row>
    <row r="7076" spans="10:11" ht="15" customHeight="1" x14ac:dyDescent="0.25">
      <c r="J7076" s="175"/>
      <c r="K7076" s="175"/>
    </row>
    <row r="7077" spans="10:11" ht="15" customHeight="1" x14ac:dyDescent="0.25">
      <c r="J7077" s="175"/>
      <c r="K7077" s="175"/>
    </row>
    <row r="7078" spans="10:11" ht="15" customHeight="1" x14ac:dyDescent="0.25">
      <c r="J7078" s="175"/>
      <c r="K7078" s="175"/>
    </row>
    <row r="7079" spans="10:11" ht="15" customHeight="1" x14ac:dyDescent="0.25">
      <c r="J7079" s="175"/>
      <c r="K7079" s="175"/>
    </row>
    <row r="7080" spans="10:11" ht="15" customHeight="1" x14ac:dyDescent="0.25">
      <c r="J7080" s="175"/>
      <c r="K7080" s="175"/>
    </row>
    <row r="7081" spans="10:11" ht="15" customHeight="1" x14ac:dyDescent="0.25">
      <c r="J7081" s="175"/>
      <c r="K7081" s="175"/>
    </row>
    <row r="7082" spans="10:11" ht="15" customHeight="1" x14ac:dyDescent="0.25">
      <c r="J7082" s="175"/>
      <c r="K7082" s="175"/>
    </row>
    <row r="7083" spans="10:11" ht="15" customHeight="1" x14ac:dyDescent="0.25">
      <c r="J7083" s="175"/>
      <c r="K7083" s="175"/>
    </row>
    <row r="7084" spans="10:11" ht="15" customHeight="1" x14ac:dyDescent="0.25">
      <c r="J7084" s="175"/>
      <c r="K7084" s="175"/>
    </row>
    <row r="7085" spans="10:11" ht="15" customHeight="1" x14ac:dyDescent="0.25">
      <c r="J7085" s="175"/>
      <c r="K7085" s="175"/>
    </row>
    <row r="7086" spans="10:11" ht="15" customHeight="1" x14ac:dyDescent="0.25">
      <c r="J7086" s="175"/>
      <c r="K7086" s="175"/>
    </row>
    <row r="7087" spans="10:11" ht="15" customHeight="1" x14ac:dyDescent="0.25">
      <c r="J7087" s="175"/>
      <c r="K7087" s="175"/>
    </row>
    <row r="7088" spans="10:11" ht="15" customHeight="1" x14ac:dyDescent="0.25">
      <c r="J7088" s="175"/>
      <c r="K7088" s="175"/>
    </row>
    <row r="7089" spans="10:11" ht="15" customHeight="1" x14ac:dyDescent="0.25">
      <c r="J7089" s="175"/>
      <c r="K7089" s="175"/>
    </row>
    <row r="7090" spans="10:11" ht="15" customHeight="1" x14ac:dyDescent="0.25">
      <c r="J7090" s="175"/>
      <c r="K7090" s="175"/>
    </row>
    <row r="7091" spans="10:11" ht="15" customHeight="1" x14ac:dyDescent="0.25">
      <c r="J7091" s="175"/>
      <c r="K7091" s="175"/>
    </row>
    <row r="7092" spans="10:11" ht="15" customHeight="1" x14ac:dyDescent="0.25">
      <c r="J7092" s="175"/>
      <c r="K7092" s="175"/>
    </row>
    <row r="7093" spans="10:11" ht="15" customHeight="1" x14ac:dyDescent="0.25">
      <c r="J7093" s="175"/>
      <c r="K7093" s="175"/>
    </row>
    <row r="7094" spans="10:11" ht="15" customHeight="1" x14ac:dyDescent="0.25">
      <c r="J7094" s="175"/>
      <c r="K7094" s="175"/>
    </row>
    <row r="7095" spans="10:11" ht="15" customHeight="1" x14ac:dyDescent="0.25">
      <c r="J7095" s="175"/>
      <c r="K7095" s="175"/>
    </row>
    <row r="7096" spans="10:11" ht="15" customHeight="1" x14ac:dyDescent="0.25">
      <c r="J7096" s="175"/>
      <c r="K7096" s="175"/>
    </row>
    <row r="7097" spans="10:11" ht="15" customHeight="1" x14ac:dyDescent="0.25">
      <c r="J7097" s="175"/>
      <c r="K7097" s="175"/>
    </row>
    <row r="7098" spans="10:11" ht="15" customHeight="1" x14ac:dyDescent="0.25">
      <c r="J7098" s="175"/>
      <c r="K7098" s="175"/>
    </row>
    <row r="7099" spans="10:11" ht="15" customHeight="1" x14ac:dyDescent="0.25">
      <c r="J7099" s="175"/>
      <c r="K7099" s="175"/>
    </row>
    <row r="7100" spans="10:11" ht="15" customHeight="1" x14ac:dyDescent="0.25">
      <c r="J7100" s="175"/>
      <c r="K7100" s="175"/>
    </row>
    <row r="7101" spans="10:11" ht="15" customHeight="1" x14ac:dyDescent="0.25">
      <c r="J7101" s="175"/>
      <c r="K7101" s="175"/>
    </row>
    <row r="7102" spans="10:11" ht="15" customHeight="1" x14ac:dyDescent="0.25">
      <c r="J7102" s="175"/>
      <c r="K7102" s="175"/>
    </row>
    <row r="7103" spans="10:11" ht="15" customHeight="1" x14ac:dyDescent="0.25">
      <c r="J7103" s="175"/>
      <c r="K7103" s="175"/>
    </row>
    <row r="7104" spans="10:11" ht="15" customHeight="1" x14ac:dyDescent="0.25">
      <c r="J7104" s="175"/>
      <c r="K7104" s="175"/>
    </row>
    <row r="7105" spans="10:11" ht="15" customHeight="1" x14ac:dyDescent="0.25">
      <c r="J7105" s="175"/>
      <c r="K7105" s="175"/>
    </row>
    <row r="7106" spans="10:11" ht="15" customHeight="1" x14ac:dyDescent="0.25">
      <c r="J7106" s="175"/>
      <c r="K7106" s="175"/>
    </row>
    <row r="7107" spans="10:11" ht="15" customHeight="1" x14ac:dyDescent="0.25">
      <c r="J7107" s="175"/>
      <c r="K7107" s="175"/>
    </row>
    <row r="7108" spans="10:11" ht="15" customHeight="1" x14ac:dyDescent="0.25">
      <c r="J7108" s="175"/>
      <c r="K7108" s="175"/>
    </row>
    <row r="7109" spans="10:11" ht="15" customHeight="1" x14ac:dyDescent="0.25">
      <c r="J7109" s="175"/>
      <c r="K7109" s="175"/>
    </row>
    <row r="7110" spans="10:11" ht="15" customHeight="1" x14ac:dyDescent="0.25">
      <c r="J7110" s="175"/>
      <c r="K7110" s="175"/>
    </row>
    <row r="7111" spans="10:11" ht="15" customHeight="1" x14ac:dyDescent="0.25">
      <c r="J7111" s="175"/>
      <c r="K7111" s="175"/>
    </row>
    <row r="7112" spans="10:11" ht="15" customHeight="1" x14ac:dyDescent="0.25">
      <c r="J7112" s="175"/>
      <c r="K7112" s="175"/>
    </row>
    <row r="7113" spans="10:11" ht="15" customHeight="1" x14ac:dyDescent="0.25">
      <c r="J7113" s="175"/>
      <c r="K7113" s="175"/>
    </row>
    <row r="7114" spans="10:11" ht="15" customHeight="1" x14ac:dyDescent="0.25">
      <c r="J7114" s="175"/>
      <c r="K7114" s="175"/>
    </row>
    <row r="7115" spans="10:11" ht="15" customHeight="1" x14ac:dyDescent="0.25">
      <c r="J7115" s="175"/>
      <c r="K7115" s="175"/>
    </row>
    <row r="7116" spans="10:11" ht="15" customHeight="1" x14ac:dyDescent="0.25">
      <c r="J7116" s="175"/>
      <c r="K7116" s="175"/>
    </row>
    <row r="7117" spans="10:11" ht="15" customHeight="1" x14ac:dyDescent="0.25">
      <c r="J7117" s="175"/>
      <c r="K7117" s="175"/>
    </row>
    <row r="7118" spans="10:11" ht="15" customHeight="1" x14ac:dyDescent="0.25">
      <c r="J7118" s="175"/>
      <c r="K7118" s="175"/>
    </row>
    <row r="7119" spans="10:11" ht="15" customHeight="1" x14ac:dyDescent="0.25">
      <c r="J7119" s="175"/>
      <c r="K7119" s="175"/>
    </row>
    <row r="7120" spans="10:11" ht="15" customHeight="1" x14ac:dyDescent="0.25">
      <c r="J7120" s="175"/>
      <c r="K7120" s="175"/>
    </row>
    <row r="7121" spans="10:11" ht="15" customHeight="1" x14ac:dyDescent="0.25">
      <c r="J7121" s="175"/>
      <c r="K7121" s="175"/>
    </row>
    <row r="7122" spans="10:11" ht="15" customHeight="1" x14ac:dyDescent="0.25">
      <c r="J7122" s="175"/>
      <c r="K7122" s="175"/>
    </row>
    <row r="7123" spans="10:11" ht="15" customHeight="1" x14ac:dyDescent="0.25">
      <c r="J7123" s="175"/>
      <c r="K7123" s="175"/>
    </row>
    <row r="7124" spans="10:11" ht="15" customHeight="1" x14ac:dyDescent="0.25">
      <c r="J7124" s="175"/>
      <c r="K7124" s="175"/>
    </row>
    <row r="7125" spans="10:11" ht="15" customHeight="1" x14ac:dyDescent="0.25">
      <c r="J7125" s="175"/>
      <c r="K7125" s="175"/>
    </row>
    <row r="7126" spans="10:11" ht="15" customHeight="1" x14ac:dyDescent="0.25">
      <c r="J7126" s="175"/>
      <c r="K7126" s="175"/>
    </row>
    <row r="7127" spans="10:11" ht="15" customHeight="1" x14ac:dyDescent="0.25">
      <c r="J7127" s="175"/>
      <c r="K7127" s="175"/>
    </row>
    <row r="7128" spans="10:11" ht="15" customHeight="1" x14ac:dyDescent="0.25">
      <c r="J7128" s="175"/>
      <c r="K7128" s="175"/>
    </row>
    <row r="7129" spans="10:11" ht="15" customHeight="1" x14ac:dyDescent="0.25">
      <c r="J7129" s="175"/>
      <c r="K7129" s="175"/>
    </row>
    <row r="7130" spans="10:11" ht="15" customHeight="1" x14ac:dyDescent="0.25">
      <c r="J7130" s="175"/>
      <c r="K7130" s="175"/>
    </row>
    <row r="7131" spans="10:11" ht="15" customHeight="1" x14ac:dyDescent="0.25">
      <c r="J7131" s="175"/>
      <c r="K7131" s="175"/>
    </row>
    <row r="7132" spans="10:11" ht="15" customHeight="1" x14ac:dyDescent="0.25">
      <c r="J7132" s="175"/>
      <c r="K7132" s="175"/>
    </row>
    <row r="7133" spans="10:11" ht="15" customHeight="1" x14ac:dyDescent="0.25">
      <c r="J7133" s="175"/>
      <c r="K7133" s="175"/>
    </row>
    <row r="7134" spans="10:11" ht="15" customHeight="1" x14ac:dyDescent="0.25">
      <c r="J7134" s="175"/>
      <c r="K7134" s="175"/>
    </row>
    <row r="7135" spans="10:11" ht="15" customHeight="1" x14ac:dyDescent="0.25">
      <c r="J7135" s="175"/>
      <c r="K7135" s="175"/>
    </row>
    <row r="7136" spans="10:11" ht="15" customHeight="1" x14ac:dyDescent="0.25">
      <c r="J7136" s="175"/>
      <c r="K7136" s="175"/>
    </row>
    <row r="7137" spans="10:11" ht="15" customHeight="1" x14ac:dyDescent="0.25">
      <c r="J7137" s="175"/>
      <c r="K7137" s="175"/>
    </row>
    <row r="7138" spans="10:11" ht="15" customHeight="1" x14ac:dyDescent="0.25">
      <c r="J7138" s="175"/>
      <c r="K7138" s="175"/>
    </row>
    <row r="7139" spans="10:11" ht="15" customHeight="1" x14ac:dyDescent="0.25">
      <c r="J7139" s="175"/>
      <c r="K7139" s="175"/>
    </row>
    <row r="7140" spans="10:11" ht="15" customHeight="1" x14ac:dyDescent="0.25">
      <c r="J7140" s="175"/>
      <c r="K7140" s="175"/>
    </row>
    <row r="7141" spans="10:11" ht="15" customHeight="1" x14ac:dyDescent="0.25">
      <c r="J7141" s="175"/>
      <c r="K7141" s="175"/>
    </row>
    <row r="7142" spans="10:11" ht="15" customHeight="1" x14ac:dyDescent="0.25">
      <c r="J7142" s="175"/>
      <c r="K7142" s="175"/>
    </row>
    <row r="7143" spans="10:11" ht="15" customHeight="1" x14ac:dyDescent="0.25">
      <c r="J7143" s="175"/>
      <c r="K7143" s="175"/>
    </row>
    <row r="7144" spans="10:11" ht="15" customHeight="1" x14ac:dyDescent="0.25">
      <c r="J7144" s="175"/>
      <c r="K7144" s="175"/>
    </row>
    <row r="7145" spans="10:11" ht="15" customHeight="1" x14ac:dyDescent="0.25">
      <c r="J7145" s="175"/>
      <c r="K7145" s="175"/>
    </row>
    <row r="7146" spans="10:11" ht="15" customHeight="1" x14ac:dyDescent="0.25">
      <c r="J7146" s="175"/>
      <c r="K7146" s="175"/>
    </row>
    <row r="7147" spans="10:11" ht="15" customHeight="1" x14ac:dyDescent="0.25">
      <c r="J7147" s="175"/>
      <c r="K7147" s="175"/>
    </row>
    <row r="7148" spans="10:11" ht="15" customHeight="1" x14ac:dyDescent="0.25">
      <c r="J7148" s="175"/>
      <c r="K7148" s="175"/>
    </row>
    <row r="7149" spans="10:11" ht="15" customHeight="1" x14ac:dyDescent="0.25">
      <c r="J7149" s="175"/>
      <c r="K7149" s="175"/>
    </row>
    <row r="7150" spans="10:11" ht="15" customHeight="1" x14ac:dyDescent="0.25">
      <c r="J7150" s="175"/>
      <c r="K7150" s="175"/>
    </row>
    <row r="7151" spans="10:11" ht="15" customHeight="1" x14ac:dyDescent="0.25">
      <c r="J7151" s="175"/>
      <c r="K7151" s="175"/>
    </row>
    <row r="7152" spans="10:11" ht="15" customHeight="1" x14ac:dyDescent="0.25">
      <c r="J7152" s="175"/>
      <c r="K7152" s="175"/>
    </row>
    <row r="7153" spans="10:11" ht="15" customHeight="1" x14ac:dyDescent="0.25">
      <c r="J7153" s="175"/>
      <c r="K7153" s="175"/>
    </row>
    <row r="7154" spans="10:11" ht="15" customHeight="1" x14ac:dyDescent="0.25">
      <c r="J7154" s="175"/>
      <c r="K7154" s="175"/>
    </row>
    <row r="7155" spans="10:11" ht="15" customHeight="1" x14ac:dyDescent="0.25">
      <c r="J7155" s="175"/>
      <c r="K7155" s="175"/>
    </row>
    <row r="7156" spans="10:11" ht="15" customHeight="1" x14ac:dyDescent="0.25">
      <c r="J7156" s="175"/>
      <c r="K7156" s="175"/>
    </row>
    <row r="7157" spans="10:11" ht="15" customHeight="1" x14ac:dyDescent="0.25">
      <c r="J7157" s="175"/>
      <c r="K7157" s="175"/>
    </row>
    <row r="7158" spans="10:11" ht="15" customHeight="1" x14ac:dyDescent="0.25">
      <c r="J7158" s="175"/>
      <c r="K7158" s="175"/>
    </row>
    <row r="7159" spans="10:11" ht="15" customHeight="1" x14ac:dyDescent="0.25">
      <c r="J7159" s="175"/>
      <c r="K7159" s="175"/>
    </row>
    <row r="7160" spans="10:11" ht="15" customHeight="1" x14ac:dyDescent="0.25">
      <c r="J7160" s="175"/>
      <c r="K7160" s="175"/>
    </row>
    <row r="7161" spans="10:11" ht="15" customHeight="1" x14ac:dyDescent="0.25">
      <c r="J7161" s="175"/>
      <c r="K7161" s="175"/>
    </row>
    <row r="7162" spans="10:11" ht="15" customHeight="1" x14ac:dyDescent="0.25">
      <c r="J7162" s="175"/>
      <c r="K7162" s="175"/>
    </row>
    <row r="7163" spans="10:11" ht="15" customHeight="1" x14ac:dyDescent="0.25">
      <c r="J7163" s="175"/>
      <c r="K7163" s="175"/>
    </row>
    <row r="7164" spans="10:11" ht="15" customHeight="1" x14ac:dyDescent="0.25">
      <c r="J7164" s="175"/>
      <c r="K7164" s="175"/>
    </row>
    <row r="7165" spans="10:11" ht="15" customHeight="1" x14ac:dyDescent="0.25">
      <c r="J7165" s="175"/>
      <c r="K7165" s="175"/>
    </row>
    <row r="7166" spans="10:11" ht="15" customHeight="1" x14ac:dyDescent="0.25">
      <c r="J7166" s="175"/>
      <c r="K7166" s="175"/>
    </row>
    <row r="7167" spans="10:11" ht="15" customHeight="1" x14ac:dyDescent="0.25">
      <c r="J7167" s="175"/>
      <c r="K7167" s="175"/>
    </row>
    <row r="7168" spans="10:11" ht="15" customHeight="1" x14ac:dyDescent="0.25">
      <c r="J7168" s="175"/>
      <c r="K7168" s="175"/>
    </row>
    <row r="7169" spans="10:11" ht="15" customHeight="1" x14ac:dyDescent="0.25">
      <c r="J7169" s="175"/>
      <c r="K7169" s="175"/>
    </row>
    <row r="7170" spans="10:11" ht="15" customHeight="1" x14ac:dyDescent="0.25">
      <c r="J7170" s="175"/>
      <c r="K7170" s="175"/>
    </row>
    <row r="7171" spans="10:11" ht="15" customHeight="1" x14ac:dyDescent="0.25">
      <c r="J7171" s="175"/>
      <c r="K7171" s="175"/>
    </row>
    <row r="7172" spans="10:11" ht="15" customHeight="1" x14ac:dyDescent="0.25">
      <c r="J7172" s="175"/>
      <c r="K7172" s="175"/>
    </row>
    <row r="7173" spans="10:11" ht="15" customHeight="1" x14ac:dyDescent="0.25">
      <c r="J7173" s="175"/>
      <c r="K7173" s="175"/>
    </row>
    <row r="7174" spans="10:11" ht="15" customHeight="1" x14ac:dyDescent="0.25">
      <c r="J7174" s="175"/>
      <c r="K7174" s="175"/>
    </row>
    <row r="7175" spans="10:11" ht="15" customHeight="1" x14ac:dyDescent="0.25">
      <c r="J7175" s="175"/>
      <c r="K7175" s="175"/>
    </row>
    <row r="7176" spans="10:11" ht="15" customHeight="1" x14ac:dyDescent="0.25">
      <c r="J7176" s="175"/>
      <c r="K7176" s="175"/>
    </row>
    <row r="7177" spans="10:11" ht="15" customHeight="1" x14ac:dyDescent="0.25">
      <c r="J7177" s="175"/>
      <c r="K7177" s="175"/>
    </row>
    <row r="7178" spans="10:11" ht="15" customHeight="1" x14ac:dyDescent="0.25">
      <c r="J7178" s="175"/>
      <c r="K7178" s="175"/>
    </row>
    <row r="7179" spans="10:11" ht="15" customHeight="1" x14ac:dyDescent="0.25">
      <c r="J7179" s="175"/>
      <c r="K7179" s="175"/>
    </row>
    <row r="7180" spans="10:11" ht="15" customHeight="1" x14ac:dyDescent="0.25">
      <c r="J7180" s="175"/>
      <c r="K7180" s="175"/>
    </row>
    <row r="7181" spans="10:11" ht="15" customHeight="1" x14ac:dyDescent="0.25">
      <c r="J7181" s="175"/>
      <c r="K7181" s="175"/>
    </row>
    <row r="7182" spans="10:11" ht="15" customHeight="1" x14ac:dyDescent="0.25">
      <c r="J7182" s="175"/>
      <c r="K7182" s="175"/>
    </row>
    <row r="7183" spans="10:11" ht="15" customHeight="1" x14ac:dyDescent="0.25">
      <c r="J7183" s="175"/>
      <c r="K7183" s="175"/>
    </row>
    <row r="7184" spans="10:11" ht="15" customHeight="1" x14ac:dyDescent="0.25">
      <c r="J7184" s="175"/>
      <c r="K7184" s="175"/>
    </row>
    <row r="7185" spans="10:11" ht="15" customHeight="1" x14ac:dyDescent="0.25">
      <c r="J7185" s="175"/>
      <c r="K7185" s="175"/>
    </row>
    <row r="7186" spans="10:11" ht="15" customHeight="1" x14ac:dyDescent="0.25">
      <c r="J7186" s="175"/>
      <c r="K7186" s="175"/>
    </row>
    <row r="7187" spans="10:11" ht="15" customHeight="1" x14ac:dyDescent="0.25">
      <c r="J7187" s="175"/>
      <c r="K7187" s="175"/>
    </row>
    <row r="7188" spans="10:11" ht="15" customHeight="1" x14ac:dyDescent="0.25">
      <c r="J7188" s="175"/>
      <c r="K7188" s="175"/>
    </row>
    <row r="7189" spans="10:11" ht="15" customHeight="1" x14ac:dyDescent="0.25">
      <c r="J7189" s="175"/>
      <c r="K7189" s="175"/>
    </row>
    <row r="7190" spans="10:11" ht="15" customHeight="1" x14ac:dyDescent="0.25">
      <c r="J7190" s="175"/>
      <c r="K7190" s="175"/>
    </row>
    <row r="7191" spans="10:11" ht="15" customHeight="1" x14ac:dyDescent="0.25">
      <c r="J7191" s="175"/>
      <c r="K7191" s="175"/>
    </row>
    <row r="7192" spans="10:11" ht="15" customHeight="1" x14ac:dyDescent="0.25">
      <c r="J7192" s="175"/>
      <c r="K7192" s="175"/>
    </row>
    <row r="7193" spans="10:11" ht="15" customHeight="1" x14ac:dyDescent="0.25">
      <c r="J7193" s="175"/>
      <c r="K7193" s="175"/>
    </row>
    <row r="7194" spans="10:11" ht="15" customHeight="1" x14ac:dyDescent="0.25">
      <c r="J7194" s="175"/>
      <c r="K7194" s="175"/>
    </row>
    <row r="7195" spans="10:11" ht="15" customHeight="1" x14ac:dyDescent="0.25">
      <c r="J7195" s="175"/>
      <c r="K7195" s="175"/>
    </row>
    <row r="7196" spans="10:11" ht="15" customHeight="1" x14ac:dyDescent="0.25">
      <c r="J7196" s="175"/>
      <c r="K7196" s="175"/>
    </row>
    <row r="7197" spans="10:11" ht="15" customHeight="1" x14ac:dyDescent="0.25">
      <c r="J7197" s="175"/>
      <c r="K7197" s="175"/>
    </row>
    <row r="7198" spans="10:11" ht="15" customHeight="1" x14ac:dyDescent="0.25">
      <c r="J7198" s="175"/>
      <c r="K7198" s="175"/>
    </row>
    <row r="7199" spans="10:11" ht="15" customHeight="1" x14ac:dyDescent="0.25">
      <c r="J7199" s="175"/>
      <c r="K7199" s="175"/>
    </row>
    <row r="7200" spans="10:11" ht="15" customHeight="1" x14ac:dyDescent="0.25">
      <c r="J7200" s="175"/>
      <c r="K7200" s="175"/>
    </row>
    <row r="7201" spans="10:11" ht="15" customHeight="1" x14ac:dyDescent="0.25">
      <c r="J7201" s="175"/>
      <c r="K7201" s="175"/>
    </row>
    <row r="7202" spans="10:11" ht="15" customHeight="1" x14ac:dyDescent="0.25">
      <c r="J7202" s="175"/>
      <c r="K7202" s="175"/>
    </row>
    <row r="7203" spans="10:11" ht="15" customHeight="1" x14ac:dyDescent="0.25">
      <c r="J7203" s="175"/>
      <c r="K7203" s="175"/>
    </row>
    <row r="7204" spans="10:11" ht="15" customHeight="1" x14ac:dyDescent="0.25">
      <c r="J7204" s="175"/>
      <c r="K7204" s="175"/>
    </row>
    <row r="7205" spans="10:11" ht="15" customHeight="1" x14ac:dyDescent="0.25">
      <c r="J7205" s="175"/>
      <c r="K7205" s="175"/>
    </row>
    <row r="7206" spans="10:11" ht="15" customHeight="1" x14ac:dyDescent="0.25">
      <c r="J7206" s="175"/>
      <c r="K7206" s="175"/>
    </row>
    <row r="7207" spans="10:11" ht="15" customHeight="1" x14ac:dyDescent="0.25">
      <c r="J7207" s="175"/>
      <c r="K7207" s="175"/>
    </row>
    <row r="7208" spans="10:11" ht="15" customHeight="1" x14ac:dyDescent="0.25">
      <c r="J7208" s="175"/>
      <c r="K7208" s="175"/>
    </row>
    <row r="7209" spans="10:11" ht="15" customHeight="1" x14ac:dyDescent="0.25">
      <c r="J7209" s="175"/>
      <c r="K7209" s="175"/>
    </row>
    <row r="7210" spans="10:11" ht="15" customHeight="1" x14ac:dyDescent="0.25">
      <c r="J7210" s="175"/>
      <c r="K7210" s="175"/>
    </row>
    <row r="7211" spans="10:11" ht="15" customHeight="1" x14ac:dyDescent="0.25">
      <c r="J7211" s="175"/>
      <c r="K7211" s="175"/>
    </row>
    <row r="7212" spans="10:11" ht="15" customHeight="1" x14ac:dyDescent="0.25">
      <c r="J7212" s="175"/>
      <c r="K7212" s="175"/>
    </row>
    <row r="7213" spans="10:11" ht="15" customHeight="1" x14ac:dyDescent="0.25">
      <c r="J7213" s="175"/>
      <c r="K7213" s="175"/>
    </row>
    <row r="7214" spans="10:11" ht="15" customHeight="1" x14ac:dyDescent="0.25">
      <c r="J7214" s="175"/>
      <c r="K7214" s="175"/>
    </row>
    <row r="7215" spans="10:11" ht="15" customHeight="1" x14ac:dyDescent="0.25">
      <c r="J7215" s="175"/>
      <c r="K7215" s="175"/>
    </row>
    <row r="7216" spans="10:11" ht="15" customHeight="1" x14ac:dyDescent="0.25">
      <c r="J7216" s="175"/>
      <c r="K7216" s="175"/>
    </row>
    <row r="7217" spans="10:11" ht="15" customHeight="1" x14ac:dyDescent="0.25">
      <c r="J7217" s="175"/>
      <c r="K7217" s="175"/>
    </row>
    <row r="7218" spans="10:11" ht="15" customHeight="1" x14ac:dyDescent="0.25">
      <c r="J7218" s="175"/>
      <c r="K7218" s="175"/>
    </row>
    <row r="7219" spans="10:11" ht="15" customHeight="1" x14ac:dyDescent="0.25">
      <c r="J7219" s="175"/>
      <c r="K7219" s="175"/>
    </row>
    <row r="7220" spans="10:11" ht="15" customHeight="1" x14ac:dyDescent="0.25">
      <c r="J7220" s="175"/>
      <c r="K7220" s="175"/>
    </row>
    <row r="7221" spans="10:11" ht="15" customHeight="1" x14ac:dyDescent="0.25">
      <c r="J7221" s="175"/>
      <c r="K7221" s="175"/>
    </row>
    <row r="7222" spans="10:11" ht="15" customHeight="1" x14ac:dyDescent="0.25">
      <c r="J7222" s="175"/>
      <c r="K7222" s="175"/>
    </row>
    <row r="7223" spans="10:11" ht="15" customHeight="1" x14ac:dyDescent="0.25">
      <c r="J7223" s="175"/>
      <c r="K7223" s="175"/>
    </row>
    <row r="7224" spans="10:11" ht="15" customHeight="1" x14ac:dyDescent="0.25">
      <c r="J7224" s="175"/>
      <c r="K7224" s="175"/>
    </row>
    <row r="7225" spans="10:11" ht="15" customHeight="1" x14ac:dyDescent="0.25">
      <c r="J7225" s="175"/>
      <c r="K7225" s="175"/>
    </row>
    <row r="7226" spans="10:11" ht="15" customHeight="1" x14ac:dyDescent="0.25">
      <c r="J7226" s="175"/>
      <c r="K7226" s="175"/>
    </row>
    <row r="7227" spans="10:11" ht="15" customHeight="1" x14ac:dyDescent="0.25">
      <c r="J7227" s="175"/>
      <c r="K7227" s="175"/>
    </row>
    <row r="7228" spans="10:11" ht="15" customHeight="1" x14ac:dyDescent="0.25">
      <c r="J7228" s="175"/>
      <c r="K7228" s="175"/>
    </row>
    <row r="7229" spans="10:11" ht="15" customHeight="1" x14ac:dyDescent="0.25">
      <c r="J7229" s="175"/>
      <c r="K7229" s="175"/>
    </row>
    <row r="7230" spans="10:11" ht="15" customHeight="1" x14ac:dyDescent="0.25">
      <c r="J7230" s="175"/>
      <c r="K7230" s="175"/>
    </row>
    <row r="7231" spans="10:11" ht="15" customHeight="1" x14ac:dyDescent="0.25">
      <c r="J7231" s="175"/>
      <c r="K7231" s="175"/>
    </row>
    <row r="7232" spans="10:11" ht="15" customHeight="1" x14ac:dyDescent="0.25">
      <c r="J7232" s="175"/>
      <c r="K7232" s="175"/>
    </row>
    <row r="7233" spans="10:11" ht="15" customHeight="1" x14ac:dyDescent="0.25">
      <c r="J7233" s="175"/>
      <c r="K7233" s="175"/>
    </row>
    <row r="7234" spans="10:11" ht="15" customHeight="1" x14ac:dyDescent="0.25">
      <c r="J7234" s="175"/>
      <c r="K7234" s="175"/>
    </row>
    <row r="7235" spans="10:11" ht="15" customHeight="1" x14ac:dyDescent="0.25">
      <c r="J7235" s="175"/>
      <c r="K7235" s="175"/>
    </row>
    <row r="7236" spans="10:11" ht="15" customHeight="1" x14ac:dyDescent="0.25">
      <c r="J7236" s="175"/>
      <c r="K7236" s="175"/>
    </row>
    <row r="7237" spans="10:11" ht="15" customHeight="1" x14ac:dyDescent="0.25">
      <c r="J7237" s="175"/>
      <c r="K7237" s="175"/>
    </row>
    <row r="7238" spans="10:11" ht="15" customHeight="1" x14ac:dyDescent="0.25">
      <c r="J7238" s="175"/>
      <c r="K7238" s="175"/>
    </row>
    <row r="7239" spans="10:11" ht="15" customHeight="1" x14ac:dyDescent="0.25">
      <c r="J7239" s="175"/>
      <c r="K7239" s="175"/>
    </row>
    <row r="7240" spans="10:11" ht="15" customHeight="1" x14ac:dyDescent="0.25">
      <c r="J7240" s="175"/>
      <c r="K7240" s="175"/>
    </row>
    <row r="7241" spans="10:11" ht="15" customHeight="1" x14ac:dyDescent="0.25">
      <c r="J7241" s="175"/>
      <c r="K7241" s="175"/>
    </row>
    <row r="7242" spans="10:11" ht="15" customHeight="1" x14ac:dyDescent="0.25">
      <c r="J7242" s="175"/>
      <c r="K7242" s="175"/>
    </row>
    <row r="7243" spans="10:11" ht="15" customHeight="1" x14ac:dyDescent="0.25">
      <c r="J7243" s="175"/>
      <c r="K7243" s="175"/>
    </row>
    <row r="7244" spans="10:11" ht="15" customHeight="1" x14ac:dyDescent="0.25">
      <c r="J7244" s="175"/>
      <c r="K7244" s="175"/>
    </row>
    <row r="7245" spans="10:11" ht="15" customHeight="1" x14ac:dyDescent="0.25">
      <c r="J7245" s="175"/>
      <c r="K7245" s="175"/>
    </row>
    <row r="7246" spans="10:11" ht="15" customHeight="1" x14ac:dyDescent="0.25">
      <c r="J7246" s="175"/>
      <c r="K7246" s="175"/>
    </row>
    <row r="7247" spans="10:11" ht="15" customHeight="1" x14ac:dyDescent="0.25">
      <c r="J7247" s="175"/>
      <c r="K7247" s="175"/>
    </row>
    <row r="7248" spans="10:11" ht="15" customHeight="1" x14ac:dyDescent="0.25">
      <c r="J7248" s="175"/>
      <c r="K7248" s="175"/>
    </row>
    <row r="7249" spans="10:11" ht="15" customHeight="1" x14ac:dyDescent="0.25">
      <c r="J7249" s="175"/>
      <c r="K7249" s="175"/>
    </row>
    <row r="7250" spans="10:11" ht="15" customHeight="1" x14ac:dyDescent="0.25">
      <c r="J7250" s="175"/>
      <c r="K7250" s="175"/>
    </row>
    <row r="7251" spans="10:11" ht="15" customHeight="1" x14ac:dyDescent="0.25">
      <c r="J7251" s="175"/>
      <c r="K7251" s="175"/>
    </row>
    <row r="7252" spans="10:11" ht="15" customHeight="1" x14ac:dyDescent="0.25">
      <c r="J7252" s="175"/>
      <c r="K7252" s="175"/>
    </row>
    <row r="7253" spans="10:11" ht="15" customHeight="1" x14ac:dyDescent="0.25">
      <c r="J7253" s="175"/>
      <c r="K7253" s="175"/>
    </row>
    <row r="7254" spans="10:11" ht="15" customHeight="1" x14ac:dyDescent="0.25">
      <c r="J7254" s="175"/>
      <c r="K7254" s="175"/>
    </row>
    <row r="7255" spans="10:11" ht="15" customHeight="1" x14ac:dyDescent="0.25">
      <c r="J7255" s="175"/>
      <c r="K7255" s="175"/>
    </row>
    <row r="7256" spans="10:11" ht="15" customHeight="1" x14ac:dyDescent="0.25">
      <c r="J7256" s="175"/>
      <c r="K7256" s="175"/>
    </row>
    <row r="7257" spans="10:11" ht="15" customHeight="1" x14ac:dyDescent="0.25">
      <c r="J7257" s="175"/>
      <c r="K7257" s="175"/>
    </row>
    <row r="7258" spans="10:11" ht="15" customHeight="1" x14ac:dyDescent="0.25">
      <c r="J7258" s="175"/>
      <c r="K7258" s="175"/>
    </row>
    <row r="7259" spans="10:11" ht="15" customHeight="1" x14ac:dyDescent="0.25">
      <c r="J7259" s="175"/>
      <c r="K7259" s="175"/>
    </row>
    <row r="7260" spans="10:11" ht="15" customHeight="1" x14ac:dyDescent="0.25">
      <c r="J7260" s="175"/>
      <c r="K7260" s="175"/>
    </row>
    <row r="7261" spans="10:11" ht="15" customHeight="1" x14ac:dyDescent="0.25">
      <c r="J7261" s="175"/>
      <c r="K7261" s="175"/>
    </row>
    <row r="7262" spans="10:11" ht="15" customHeight="1" x14ac:dyDescent="0.25">
      <c r="J7262" s="175"/>
      <c r="K7262" s="175"/>
    </row>
    <row r="7263" spans="10:11" ht="15" customHeight="1" x14ac:dyDescent="0.25">
      <c r="J7263" s="175"/>
      <c r="K7263" s="175"/>
    </row>
    <row r="7264" spans="10:11" ht="15" customHeight="1" x14ac:dyDescent="0.25">
      <c r="J7264" s="175"/>
      <c r="K7264" s="175"/>
    </row>
    <row r="7265" spans="10:11" ht="15" customHeight="1" x14ac:dyDescent="0.25">
      <c r="J7265" s="175"/>
      <c r="K7265" s="175"/>
    </row>
    <row r="7266" spans="10:11" ht="15" customHeight="1" x14ac:dyDescent="0.25">
      <c r="J7266" s="175"/>
      <c r="K7266" s="175"/>
    </row>
    <row r="7267" spans="10:11" ht="15" customHeight="1" x14ac:dyDescent="0.25">
      <c r="J7267" s="175"/>
      <c r="K7267" s="175"/>
    </row>
    <row r="7268" spans="10:11" ht="15" customHeight="1" x14ac:dyDescent="0.25">
      <c r="J7268" s="175"/>
      <c r="K7268" s="175"/>
    </row>
    <row r="7269" spans="10:11" ht="15" customHeight="1" x14ac:dyDescent="0.25">
      <c r="J7269" s="175"/>
      <c r="K7269" s="175"/>
    </row>
    <row r="7270" spans="10:11" ht="15" customHeight="1" x14ac:dyDescent="0.25">
      <c r="J7270" s="175"/>
      <c r="K7270" s="175"/>
    </row>
    <row r="7271" spans="10:11" ht="15" customHeight="1" x14ac:dyDescent="0.25">
      <c r="J7271" s="175"/>
      <c r="K7271" s="175"/>
    </row>
    <row r="7272" spans="10:11" ht="15" customHeight="1" x14ac:dyDescent="0.25">
      <c r="J7272" s="175"/>
      <c r="K7272" s="175"/>
    </row>
    <row r="7273" spans="10:11" ht="15" customHeight="1" x14ac:dyDescent="0.25">
      <c r="J7273" s="175"/>
      <c r="K7273" s="175"/>
    </row>
    <row r="7274" spans="10:11" ht="15" customHeight="1" x14ac:dyDescent="0.25">
      <c r="J7274" s="175"/>
      <c r="K7274" s="175"/>
    </row>
    <row r="7275" spans="10:11" ht="15" customHeight="1" x14ac:dyDescent="0.25">
      <c r="J7275" s="175"/>
      <c r="K7275" s="175"/>
    </row>
    <row r="7276" spans="10:11" ht="15" customHeight="1" x14ac:dyDescent="0.25">
      <c r="J7276" s="175"/>
      <c r="K7276" s="175"/>
    </row>
    <row r="7277" spans="10:11" ht="15" customHeight="1" x14ac:dyDescent="0.25">
      <c r="J7277" s="175"/>
      <c r="K7277" s="175"/>
    </row>
    <row r="7278" spans="10:11" ht="15" customHeight="1" x14ac:dyDescent="0.25">
      <c r="J7278" s="175"/>
      <c r="K7278" s="175"/>
    </row>
    <row r="7279" spans="10:11" ht="15" customHeight="1" x14ac:dyDescent="0.25">
      <c r="J7279" s="175"/>
      <c r="K7279" s="175"/>
    </row>
    <row r="7280" spans="10:11" ht="15" customHeight="1" x14ac:dyDescent="0.25">
      <c r="J7280" s="175"/>
      <c r="K7280" s="175"/>
    </row>
    <row r="7281" spans="10:11" ht="15" customHeight="1" x14ac:dyDescent="0.25">
      <c r="J7281" s="175"/>
      <c r="K7281" s="175"/>
    </row>
    <row r="7282" spans="10:11" ht="15" customHeight="1" x14ac:dyDescent="0.25">
      <c r="J7282" s="175"/>
      <c r="K7282" s="175"/>
    </row>
    <row r="7283" spans="10:11" ht="15" customHeight="1" x14ac:dyDescent="0.25">
      <c r="J7283" s="175"/>
      <c r="K7283" s="175"/>
    </row>
    <row r="7284" spans="10:11" ht="15" customHeight="1" x14ac:dyDescent="0.25">
      <c r="J7284" s="175"/>
      <c r="K7284" s="175"/>
    </row>
    <row r="7285" spans="10:11" ht="15" customHeight="1" x14ac:dyDescent="0.25">
      <c r="J7285" s="175"/>
      <c r="K7285" s="175"/>
    </row>
    <row r="7286" spans="10:11" ht="15" customHeight="1" x14ac:dyDescent="0.25">
      <c r="J7286" s="175"/>
      <c r="K7286" s="175"/>
    </row>
    <row r="7287" spans="10:11" ht="15" customHeight="1" x14ac:dyDescent="0.25">
      <c r="J7287" s="175"/>
      <c r="K7287" s="175"/>
    </row>
    <row r="7288" spans="10:11" ht="15" customHeight="1" x14ac:dyDescent="0.25">
      <c r="J7288" s="175"/>
      <c r="K7288" s="175"/>
    </row>
    <row r="7289" spans="10:11" ht="15" customHeight="1" x14ac:dyDescent="0.25">
      <c r="J7289" s="175"/>
      <c r="K7289" s="175"/>
    </row>
    <row r="7290" spans="10:11" ht="15" customHeight="1" x14ac:dyDescent="0.25">
      <c r="J7290" s="175"/>
      <c r="K7290" s="175"/>
    </row>
    <row r="7291" spans="10:11" ht="15" customHeight="1" x14ac:dyDescent="0.25">
      <c r="J7291" s="175"/>
      <c r="K7291" s="175"/>
    </row>
    <row r="7292" spans="10:11" ht="15" customHeight="1" x14ac:dyDescent="0.25">
      <c r="J7292" s="175"/>
      <c r="K7292" s="175"/>
    </row>
    <row r="7293" spans="10:11" ht="15" customHeight="1" x14ac:dyDescent="0.25">
      <c r="J7293" s="175"/>
      <c r="K7293" s="175"/>
    </row>
    <row r="7294" spans="10:11" ht="15" customHeight="1" x14ac:dyDescent="0.25">
      <c r="J7294" s="175"/>
      <c r="K7294" s="175"/>
    </row>
    <row r="7295" spans="10:11" ht="15" customHeight="1" x14ac:dyDescent="0.25">
      <c r="J7295" s="175"/>
      <c r="K7295" s="175"/>
    </row>
    <row r="7296" spans="10:11" ht="15" customHeight="1" x14ac:dyDescent="0.25">
      <c r="J7296" s="175"/>
      <c r="K7296" s="175"/>
    </row>
    <row r="7297" spans="10:11" ht="15" customHeight="1" x14ac:dyDescent="0.25">
      <c r="J7297" s="175"/>
      <c r="K7297" s="175"/>
    </row>
    <row r="7298" spans="10:11" ht="15" customHeight="1" x14ac:dyDescent="0.25">
      <c r="J7298" s="175"/>
      <c r="K7298" s="175"/>
    </row>
    <row r="7299" spans="10:11" ht="15" customHeight="1" x14ac:dyDescent="0.25">
      <c r="J7299" s="175"/>
      <c r="K7299" s="175"/>
    </row>
    <row r="7300" spans="10:11" ht="15" customHeight="1" x14ac:dyDescent="0.25">
      <c r="J7300" s="175"/>
      <c r="K7300" s="175"/>
    </row>
    <row r="7301" spans="10:11" ht="15" customHeight="1" x14ac:dyDescent="0.25">
      <c r="J7301" s="175"/>
      <c r="K7301" s="175"/>
    </row>
    <row r="7302" spans="10:11" ht="15" customHeight="1" x14ac:dyDescent="0.25">
      <c r="J7302" s="175"/>
      <c r="K7302" s="175"/>
    </row>
    <row r="7303" spans="10:11" ht="15" customHeight="1" x14ac:dyDescent="0.25">
      <c r="J7303" s="175"/>
      <c r="K7303" s="175"/>
    </row>
    <row r="7304" spans="10:11" ht="15" customHeight="1" x14ac:dyDescent="0.25">
      <c r="J7304" s="175"/>
      <c r="K7304" s="175"/>
    </row>
    <row r="7305" spans="10:11" ht="15" customHeight="1" x14ac:dyDescent="0.25">
      <c r="J7305" s="175"/>
      <c r="K7305" s="175"/>
    </row>
    <row r="7306" spans="10:11" ht="15" customHeight="1" x14ac:dyDescent="0.25">
      <c r="J7306" s="175"/>
      <c r="K7306" s="175"/>
    </row>
    <row r="7307" spans="10:11" ht="15" customHeight="1" x14ac:dyDescent="0.25">
      <c r="J7307" s="175"/>
      <c r="K7307" s="175"/>
    </row>
    <row r="7308" spans="10:11" ht="15" customHeight="1" x14ac:dyDescent="0.25">
      <c r="J7308" s="175"/>
      <c r="K7308" s="175"/>
    </row>
    <row r="7309" spans="10:11" ht="15" customHeight="1" x14ac:dyDescent="0.25">
      <c r="J7309" s="175"/>
      <c r="K7309" s="175"/>
    </row>
    <row r="7310" spans="10:11" ht="15" customHeight="1" x14ac:dyDescent="0.25">
      <c r="J7310" s="175"/>
      <c r="K7310" s="175"/>
    </row>
    <row r="7311" spans="10:11" ht="15" customHeight="1" x14ac:dyDescent="0.25">
      <c r="J7311" s="175"/>
      <c r="K7311" s="175"/>
    </row>
    <row r="7312" spans="10:11" ht="15" customHeight="1" x14ac:dyDescent="0.25">
      <c r="J7312" s="175"/>
      <c r="K7312" s="175"/>
    </row>
    <row r="7313" spans="10:11" ht="15" customHeight="1" x14ac:dyDescent="0.25">
      <c r="J7313" s="175"/>
      <c r="K7313" s="175"/>
    </row>
    <row r="7314" spans="10:11" ht="15" customHeight="1" x14ac:dyDescent="0.25">
      <c r="J7314" s="175"/>
      <c r="K7314" s="175"/>
    </row>
    <row r="7315" spans="10:11" ht="15" customHeight="1" x14ac:dyDescent="0.25">
      <c r="J7315" s="175"/>
      <c r="K7315" s="175"/>
    </row>
    <row r="7316" spans="10:11" ht="15" customHeight="1" x14ac:dyDescent="0.25">
      <c r="J7316" s="175"/>
      <c r="K7316" s="175"/>
    </row>
    <row r="7317" spans="10:11" ht="15" customHeight="1" x14ac:dyDescent="0.25">
      <c r="J7317" s="175"/>
      <c r="K7317" s="175"/>
    </row>
    <row r="7318" spans="10:11" ht="15" customHeight="1" x14ac:dyDescent="0.25">
      <c r="J7318" s="175"/>
      <c r="K7318" s="175"/>
    </row>
    <row r="7319" spans="10:11" ht="15" customHeight="1" x14ac:dyDescent="0.25">
      <c r="J7319" s="175"/>
      <c r="K7319" s="175"/>
    </row>
    <row r="7320" spans="10:11" ht="15" customHeight="1" x14ac:dyDescent="0.25">
      <c r="J7320" s="175"/>
      <c r="K7320" s="175"/>
    </row>
    <row r="7321" spans="10:11" ht="15" customHeight="1" x14ac:dyDescent="0.25">
      <c r="J7321" s="175"/>
      <c r="K7321" s="175"/>
    </row>
    <row r="7322" spans="10:11" ht="15" customHeight="1" x14ac:dyDescent="0.25">
      <c r="J7322" s="175"/>
      <c r="K7322" s="175"/>
    </row>
    <row r="7323" spans="10:11" ht="15" customHeight="1" x14ac:dyDescent="0.25">
      <c r="J7323" s="175"/>
      <c r="K7323" s="175"/>
    </row>
    <row r="7324" spans="10:11" ht="15" customHeight="1" x14ac:dyDescent="0.25">
      <c r="J7324" s="175"/>
      <c r="K7324" s="175"/>
    </row>
    <row r="7325" spans="10:11" ht="15" customHeight="1" x14ac:dyDescent="0.25">
      <c r="J7325" s="175"/>
      <c r="K7325" s="175"/>
    </row>
    <row r="7326" spans="10:11" ht="15" customHeight="1" x14ac:dyDescent="0.25">
      <c r="J7326" s="175"/>
      <c r="K7326" s="175"/>
    </row>
    <row r="7327" spans="10:11" ht="15" customHeight="1" x14ac:dyDescent="0.25">
      <c r="J7327" s="175"/>
      <c r="K7327" s="175"/>
    </row>
    <row r="7328" spans="10:11" ht="15" customHeight="1" x14ac:dyDescent="0.25">
      <c r="J7328" s="175"/>
      <c r="K7328" s="175"/>
    </row>
    <row r="7329" spans="10:11" ht="15" customHeight="1" x14ac:dyDescent="0.25">
      <c r="J7329" s="175"/>
      <c r="K7329" s="175"/>
    </row>
    <row r="7330" spans="10:11" ht="15" customHeight="1" x14ac:dyDescent="0.25">
      <c r="J7330" s="175"/>
      <c r="K7330" s="175"/>
    </row>
    <row r="7331" spans="10:11" ht="15" customHeight="1" x14ac:dyDescent="0.25">
      <c r="J7331" s="175"/>
      <c r="K7331" s="175"/>
    </row>
    <row r="7332" spans="10:11" ht="15" customHeight="1" x14ac:dyDescent="0.25">
      <c r="J7332" s="175"/>
      <c r="K7332" s="175"/>
    </row>
    <row r="7333" spans="10:11" ht="15" customHeight="1" x14ac:dyDescent="0.25">
      <c r="J7333" s="175"/>
      <c r="K7333" s="175"/>
    </row>
    <row r="7334" spans="10:11" ht="15" customHeight="1" x14ac:dyDescent="0.25">
      <c r="J7334" s="175"/>
      <c r="K7334" s="175"/>
    </row>
    <row r="7335" spans="10:11" ht="15" customHeight="1" x14ac:dyDescent="0.25">
      <c r="J7335" s="175"/>
      <c r="K7335" s="175"/>
    </row>
    <row r="7336" spans="10:11" ht="15" customHeight="1" x14ac:dyDescent="0.25">
      <c r="J7336" s="175"/>
      <c r="K7336" s="175"/>
    </row>
    <row r="7337" spans="10:11" ht="15" customHeight="1" x14ac:dyDescent="0.25">
      <c r="J7337" s="175"/>
      <c r="K7337" s="175"/>
    </row>
    <row r="7338" spans="10:11" ht="15" customHeight="1" x14ac:dyDescent="0.25">
      <c r="J7338" s="175"/>
      <c r="K7338" s="175"/>
    </row>
    <row r="7339" spans="10:11" ht="15" customHeight="1" x14ac:dyDescent="0.25">
      <c r="J7339" s="175"/>
      <c r="K7339" s="175"/>
    </row>
    <row r="7340" spans="10:11" ht="15" customHeight="1" x14ac:dyDescent="0.25">
      <c r="J7340" s="175"/>
      <c r="K7340" s="175"/>
    </row>
    <row r="7341" spans="10:11" ht="15" customHeight="1" x14ac:dyDescent="0.25">
      <c r="J7341" s="175"/>
      <c r="K7341" s="175"/>
    </row>
    <row r="7342" spans="10:11" ht="15" customHeight="1" x14ac:dyDescent="0.25">
      <c r="J7342" s="175"/>
      <c r="K7342" s="175"/>
    </row>
    <row r="7343" spans="10:11" ht="15" customHeight="1" x14ac:dyDescent="0.25">
      <c r="J7343" s="175"/>
      <c r="K7343" s="175"/>
    </row>
    <row r="7344" spans="10:11" ht="15" customHeight="1" x14ac:dyDescent="0.25">
      <c r="J7344" s="175"/>
      <c r="K7344" s="175"/>
    </row>
    <row r="7345" spans="10:11" ht="15" customHeight="1" x14ac:dyDescent="0.25">
      <c r="J7345" s="175"/>
      <c r="K7345" s="175"/>
    </row>
    <row r="7346" spans="10:11" ht="15" customHeight="1" x14ac:dyDescent="0.25">
      <c r="J7346" s="175"/>
      <c r="K7346" s="175"/>
    </row>
    <row r="7347" spans="10:11" ht="15" customHeight="1" x14ac:dyDescent="0.25">
      <c r="J7347" s="175"/>
      <c r="K7347" s="175"/>
    </row>
    <row r="7348" spans="10:11" ht="15" customHeight="1" x14ac:dyDescent="0.25">
      <c r="J7348" s="175"/>
      <c r="K7348" s="175"/>
    </row>
    <row r="7349" spans="10:11" ht="15" customHeight="1" x14ac:dyDescent="0.25">
      <c r="J7349" s="175"/>
      <c r="K7349" s="175"/>
    </row>
    <row r="7350" spans="10:11" ht="15" customHeight="1" x14ac:dyDescent="0.25">
      <c r="J7350" s="175"/>
      <c r="K7350" s="175"/>
    </row>
    <row r="7351" spans="10:11" ht="15" customHeight="1" x14ac:dyDescent="0.25">
      <c r="J7351" s="175"/>
      <c r="K7351" s="175"/>
    </row>
    <row r="7352" spans="10:11" ht="15" customHeight="1" x14ac:dyDescent="0.25">
      <c r="J7352" s="175"/>
      <c r="K7352" s="175"/>
    </row>
    <row r="7353" spans="10:11" ht="15" customHeight="1" x14ac:dyDescent="0.25">
      <c r="J7353" s="175"/>
      <c r="K7353" s="175"/>
    </row>
    <row r="7354" spans="10:11" ht="15" customHeight="1" x14ac:dyDescent="0.25">
      <c r="J7354" s="175"/>
      <c r="K7354" s="175"/>
    </row>
    <row r="7355" spans="10:11" ht="15" customHeight="1" x14ac:dyDescent="0.25">
      <c r="J7355" s="175"/>
      <c r="K7355" s="175"/>
    </row>
    <row r="7356" spans="10:11" ht="15" customHeight="1" x14ac:dyDescent="0.25">
      <c r="J7356" s="175"/>
      <c r="K7356" s="175"/>
    </row>
    <row r="7357" spans="10:11" ht="15" customHeight="1" x14ac:dyDescent="0.25">
      <c r="J7357" s="175"/>
      <c r="K7357" s="175"/>
    </row>
    <row r="7358" spans="10:11" ht="15" customHeight="1" x14ac:dyDescent="0.25">
      <c r="J7358" s="175"/>
      <c r="K7358" s="175"/>
    </row>
    <row r="7359" spans="10:11" ht="15" customHeight="1" x14ac:dyDescent="0.25">
      <c r="J7359" s="175"/>
      <c r="K7359" s="175"/>
    </row>
    <row r="7360" spans="10:11" ht="15" customHeight="1" x14ac:dyDescent="0.25">
      <c r="J7360" s="175"/>
      <c r="K7360" s="175"/>
    </row>
    <row r="7361" spans="10:11" ht="15" customHeight="1" x14ac:dyDescent="0.25">
      <c r="J7361" s="175"/>
      <c r="K7361" s="175"/>
    </row>
    <row r="7362" spans="10:11" ht="15" customHeight="1" x14ac:dyDescent="0.25">
      <c r="J7362" s="175"/>
      <c r="K7362" s="175"/>
    </row>
    <row r="7363" spans="10:11" ht="15" customHeight="1" x14ac:dyDescent="0.25">
      <c r="J7363" s="175"/>
      <c r="K7363" s="175"/>
    </row>
    <row r="7364" spans="10:11" ht="15" customHeight="1" x14ac:dyDescent="0.25">
      <c r="J7364" s="175"/>
      <c r="K7364" s="175"/>
    </row>
    <row r="7365" spans="10:11" ht="15" customHeight="1" x14ac:dyDescent="0.25">
      <c r="J7365" s="175"/>
      <c r="K7365" s="175"/>
    </row>
    <row r="7366" spans="10:11" ht="15" customHeight="1" x14ac:dyDescent="0.25">
      <c r="J7366" s="175"/>
      <c r="K7366" s="175"/>
    </row>
    <row r="7367" spans="10:11" ht="15" customHeight="1" x14ac:dyDescent="0.25">
      <c r="J7367" s="175"/>
      <c r="K7367" s="175"/>
    </row>
    <row r="7368" spans="10:11" ht="15" customHeight="1" x14ac:dyDescent="0.25">
      <c r="J7368" s="175"/>
      <c r="K7368" s="175"/>
    </row>
    <row r="7369" spans="10:11" ht="15" customHeight="1" x14ac:dyDescent="0.25">
      <c r="J7369" s="175"/>
      <c r="K7369" s="175"/>
    </row>
    <row r="7370" spans="10:11" ht="15" customHeight="1" x14ac:dyDescent="0.25">
      <c r="J7370" s="175"/>
      <c r="K7370" s="175"/>
    </row>
    <row r="7371" spans="10:11" ht="15" customHeight="1" x14ac:dyDescent="0.25">
      <c r="J7371" s="175"/>
      <c r="K7371" s="175"/>
    </row>
    <row r="7372" spans="10:11" ht="15" customHeight="1" x14ac:dyDescent="0.25">
      <c r="J7372" s="175"/>
      <c r="K7372" s="175"/>
    </row>
    <row r="7373" spans="10:11" ht="15" customHeight="1" x14ac:dyDescent="0.25">
      <c r="J7373" s="175"/>
      <c r="K7373" s="175"/>
    </row>
    <row r="7374" spans="10:11" ht="15" customHeight="1" x14ac:dyDescent="0.25">
      <c r="J7374" s="175"/>
      <c r="K7374" s="175"/>
    </row>
    <row r="7375" spans="10:11" ht="15" customHeight="1" x14ac:dyDescent="0.25">
      <c r="J7375" s="175"/>
      <c r="K7375" s="175"/>
    </row>
    <row r="7376" spans="10:11" ht="15" customHeight="1" x14ac:dyDescent="0.25">
      <c r="J7376" s="175"/>
      <c r="K7376" s="175"/>
    </row>
    <row r="7377" spans="10:11" ht="15" customHeight="1" x14ac:dyDescent="0.25">
      <c r="J7377" s="175"/>
      <c r="K7377" s="175"/>
    </row>
    <row r="7378" spans="10:11" ht="15" customHeight="1" x14ac:dyDescent="0.25">
      <c r="J7378" s="175"/>
      <c r="K7378" s="175"/>
    </row>
    <row r="7379" spans="10:11" ht="15" customHeight="1" x14ac:dyDescent="0.25">
      <c r="J7379" s="175"/>
      <c r="K7379" s="175"/>
    </row>
    <row r="7380" spans="10:11" ht="15" customHeight="1" x14ac:dyDescent="0.25">
      <c r="J7380" s="175"/>
      <c r="K7380" s="175"/>
    </row>
    <row r="7381" spans="10:11" ht="15" customHeight="1" x14ac:dyDescent="0.25">
      <c r="J7381" s="175"/>
      <c r="K7381" s="175"/>
    </row>
    <row r="7382" spans="10:11" ht="15" customHeight="1" x14ac:dyDescent="0.25">
      <c r="J7382" s="175"/>
      <c r="K7382" s="175"/>
    </row>
    <row r="7383" spans="10:11" ht="15" customHeight="1" x14ac:dyDescent="0.25">
      <c r="J7383" s="175"/>
      <c r="K7383" s="175"/>
    </row>
    <row r="7384" spans="10:11" ht="15" customHeight="1" x14ac:dyDescent="0.25">
      <c r="J7384" s="175"/>
      <c r="K7384" s="175"/>
    </row>
    <row r="7385" spans="10:11" ht="15" customHeight="1" x14ac:dyDescent="0.25">
      <c r="J7385" s="175"/>
      <c r="K7385" s="175"/>
    </row>
    <row r="7386" spans="10:11" ht="15" customHeight="1" x14ac:dyDescent="0.25">
      <c r="J7386" s="175"/>
      <c r="K7386" s="175"/>
    </row>
    <row r="7387" spans="10:11" ht="15" customHeight="1" x14ac:dyDescent="0.25">
      <c r="J7387" s="175"/>
      <c r="K7387" s="175"/>
    </row>
    <row r="7388" spans="10:11" ht="15" customHeight="1" x14ac:dyDescent="0.25">
      <c r="J7388" s="175"/>
      <c r="K7388" s="175"/>
    </row>
    <row r="7389" spans="10:11" ht="15" customHeight="1" x14ac:dyDescent="0.25">
      <c r="J7389" s="175"/>
      <c r="K7389" s="175"/>
    </row>
    <row r="7390" spans="10:11" ht="15" customHeight="1" x14ac:dyDescent="0.25">
      <c r="J7390" s="175"/>
      <c r="K7390" s="175"/>
    </row>
    <row r="7391" spans="10:11" ht="15" customHeight="1" x14ac:dyDescent="0.25">
      <c r="J7391" s="175"/>
      <c r="K7391" s="175"/>
    </row>
    <row r="7392" spans="10:11" ht="15" customHeight="1" x14ac:dyDescent="0.25">
      <c r="J7392" s="175"/>
      <c r="K7392" s="175"/>
    </row>
    <row r="7393" spans="10:11" ht="15" customHeight="1" x14ac:dyDescent="0.25">
      <c r="J7393" s="175"/>
      <c r="K7393" s="175"/>
    </row>
    <row r="7394" spans="10:11" ht="15" customHeight="1" x14ac:dyDescent="0.25">
      <c r="J7394" s="175"/>
      <c r="K7394" s="175"/>
    </row>
    <row r="7395" spans="10:11" ht="15" customHeight="1" x14ac:dyDescent="0.25">
      <c r="J7395" s="175"/>
      <c r="K7395" s="175"/>
    </row>
    <row r="7396" spans="10:11" ht="15" customHeight="1" x14ac:dyDescent="0.25">
      <c r="J7396" s="175"/>
      <c r="K7396" s="175"/>
    </row>
    <row r="7397" spans="10:11" ht="15" customHeight="1" x14ac:dyDescent="0.25">
      <c r="J7397" s="175"/>
      <c r="K7397" s="175"/>
    </row>
    <row r="7398" spans="10:11" ht="15" customHeight="1" x14ac:dyDescent="0.25">
      <c r="J7398" s="175"/>
      <c r="K7398" s="175"/>
    </row>
    <row r="7399" spans="10:11" ht="15" customHeight="1" x14ac:dyDescent="0.25">
      <c r="J7399" s="175"/>
      <c r="K7399" s="175"/>
    </row>
    <row r="7400" spans="10:11" ht="15" customHeight="1" x14ac:dyDescent="0.25">
      <c r="J7400" s="175"/>
      <c r="K7400" s="175"/>
    </row>
    <row r="7401" spans="10:11" ht="15" customHeight="1" x14ac:dyDescent="0.25">
      <c r="J7401" s="175"/>
      <c r="K7401" s="175"/>
    </row>
    <row r="7402" spans="10:11" ht="15" customHeight="1" x14ac:dyDescent="0.25">
      <c r="J7402" s="175"/>
      <c r="K7402" s="175"/>
    </row>
    <row r="7403" spans="10:11" ht="15" customHeight="1" x14ac:dyDescent="0.25">
      <c r="J7403" s="175"/>
      <c r="K7403" s="175"/>
    </row>
    <row r="7404" spans="10:11" ht="15" customHeight="1" x14ac:dyDescent="0.25">
      <c r="J7404" s="175"/>
      <c r="K7404" s="175"/>
    </row>
    <row r="7405" spans="10:11" ht="15" customHeight="1" x14ac:dyDescent="0.25">
      <c r="J7405" s="175"/>
      <c r="K7405" s="175"/>
    </row>
    <row r="7406" spans="10:11" ht="15" customHeight="1" x14ac:dyDescent="0.25">
      <c r="J7406" s="175"/>
      <c r="K7406" s="175"/>
    </row>
    <row r="7407" spans="10:11" ht="15" customHeight="1" x14ac:dyDescent="0.25">
      <c r="J7407" s="175"/>
      <c r="K7407" s="175"/>
    </row>
    <row r="7408" spans="10:11" ht="15" customHeight="1" x14ac:dyDescent="0.25">
      <c r="J7408" s="175"/>
      <c r="K7408" s="175"/>
    </row>
    <row r="7409" spans="10:11" ht="15" customHeight="1" x14ac:dyDescent="0.25">
      <c r="J7409" s="175"/>
      <c r="K7409" s="175"/>
    </row>
    <row r="7410" spans="10:11" ht="15" customHeight="1" x14ac:dyDescent="0.25">
      <c r="J7410" s="175"/>
      <c r="K7410" s="175"/>
    </row>
    <row r="7411" spans="10:11" ht="15" customHeight="1" x14ac:dyDescent="0.25">
      <c r="J7411" s="175"/>
      <c r="K7411" s="175"/>
    </row>
    <row r="7412" spans="10:11" ht="15" customHeight="1" x14ac:dyDescent="0.25">
      <c r="J7412" s="175"/>
      <c r="K7412" s="175"/>
    </row>
    <row r="7413" spans="10:11" ht="15" customHeight="1" x14ac:dyDescent="0.25">
      <c r="J7413" s="175"/>
      <c r="K7413" s="175"/>
    </row>
    <row r="7414" spans="10:11" ht="15" customHeight="1" x14ac:dyDescent="0.25">
      <c r="J7414" s="175"/>
      <c r="K7414" s="175"/>
    </row>
    <row r="7415" spans="10:11" ht="15" customHeight="1" x14ac:dyDescent="0.25">
      <c r="J7415" s="175"/>
      <c r="K7415" s="175"/>
    </row>
    <row r="7416" spans="10:11" ht="15" customHeight="1" x14ac:dyDescent="0.25">
      <c r="J7416" s="175"/>
      <c r="K7416" s="175"/>
    </row>
    <row r="7417" spans="10:11" ht="15" customHeight="1" x14ac:dyDescent="0.25">
      <c r="J7417" s="175"/>
      <c r="K7417" s="175"/>
    </row>
    <row r="7418" spans="10:11" ht="15" customHeight="1" x14ac:dyDescent="0.25">
      <c r="J7418" s="175"/>
      <c r="K7418" s="175"/>
    </row>
    <row r="7419" spans="10:11" ht="15" customHeight="1" x14ac:dyDescent="0.25">
      <c r="J7419" s="175"/>
      <c r="K7419" s="175"/>
    </row>
    <row r="7420" spans="10:11" ht="15" customHeight="1" x14ac:dyDescent="0.25">
      <c r="J7420" s="175"/>
      <c r="K7420" s="175"/>
    </row>
    <row r="7421" spans="10:11" ht="15" customHeight="1" x14ac:dyDescent="0.25">
      <c r="J7421" s="175"/>
      <c r="K7421" s="175"/>
    </row>
    <row r="7422" spans="10:11" ht="15" customHeight="1" x14ac:dyDescent="0.25">
      <c r="J7422" s="175"/>
      <c r="K7422" s="175"/>
    </row>
    <row r="7423" spans="10:11" ht="15" customHeight="1" x14ac:dyDescent="0.25">
      <c r="J7423" s="175"/>
      <c r="K7423" s="175"/>
    </row>
    <row r="7424" spans="10:11" ht="15" customHeight="1" x14ac:dyDescent="0.25">
      <c r="J7424" s="175"/>
      <c r="K7424" s="175"/>
    </row>
    <row r="7425" spans="10:11" ht="15" customHeight="1" x14ac:dyDescent="0.25">
      <c r="J7425" s="175"/>
      <c r="K7425" s="175"/>
    </row>
    <row r="7426" spans="10:11" ht="15" customHeight="1" x14ac:dyDescent="0.25">
      <c r="J7426" s="175"/>
      <c r="K7426" s="175"/>
    </row>
    <row r="7427" spans="10:11" ht="15" customHeight="1" x14ac:dyDescent="0.25">
      <c r="J7427" s="175"/>
      <c r="K7427" s="175"/>
    </row>
    <row r="7428" spans="10:11" ht="15" customHeight="1" x14ac:dyDescent="0.25">
      <c r="J7428" s="175"/>
      <c r="K7428" s="175"/>
    </row>
    <row r="7429" spans="10:11" ht="15" customHeight="1" x14ac:dyDescent="0.25">
      <c r="J7429" s="175"/>
      <c r="K7429" s="175"/>
    </row>
    <row r="7430" spans="10:11" ht="15" customHeight="1" x14ac:dyDescent="0.25">
      <c r="J7430" s="175"/>
      <c r="K7430" s="175"/>
    </row>
    <row r="7431" spans="10:11" ht="15" customHeight="1" x14ac:dyDescent="0.25">
      <c r="J7431" s="175"/>
      <c r="K7431" s="175"/>
    </row>
    <row r="7432" spans="10:11" ht="15" customHeight="1" x14ac:dyDescent="0.25">
      <c r="J7432" s="175"/>
      <c r="K7432" s="175"/>
    </row>
    <row r="7433" spans="10:11" ht="15" customHeight="1" x14ac:dyDescent="0.25">
      <c r="J7433" s="175"/>
      <c r="K7433" s="175"/>
    </row>
    <row r="7434" spans="10:11" ht="15" customHeight="1" x14ac:dyDescent="0.25">
      <c r="J7434" s="175"/>
      <c r="K7434" s="175"/>
    </row>
    <row r="7435" spans="10:11" ht="15" customHeight="1" x14ac:dyDescent="0.25">
      <c r="J7435" s="175"/>
      <c r="K7435" s="175"/>
    </row>
    <row r="7436" spans="10:11" ht="15" customHeight="1" x14ac:dyDescent="0.25">
      <c r="J7436" s="175"/>
      <c r="K7436" s="175"/>
    </row>
    <row r="7437" spans="10:11" ht="15" customHeight="1" x14ac:dyDescent="0.25">
      <c r="J7437" s="175"/>
      <c r="K7437" s="175"/>
    </row>
    <row r="7438" spans="10:11" ht="15" customHeight="1" x14ac:dyDescent="0.25">
      <c r="J7438" s="175"/>
      <c r="K7438" s="175"/>
    </row>
    <row r="7439" spans="10:11" ht="15" customHeight="1" x14ac:dyDescent="0.25">
      <c r="J7439" s="175"/>
      <c r="K7439" s="175"/>
    </row>
    <row r="7440" spans="10:11" ht="15" customHeight="1" x14ac:dyDescent="0.25">
      <c r="J7440" s="175"/>
      <c r="K7440" s="175"/>
    </row>
    <row r="7441" spans="10:11" ht="15" customHeight="1" x14ac:dyDescent="0.25">
      <c r="J7441" s="175"/>
      <c r="K7441" s="175"/>
    </row>
    <row r="7442" spans="10:11" ht="15" customHeight="1" x14ac:dyDescent="0.25">
      <c r="J7442" s="175"/>
      <c r="K7442" s="175"/>
    </row>
    <row r="7443" spans="10:11" ht="15" customHeight="1" x14ac:dyDescent="0.25">
      <c r="J7443" s="175"/>
      <c r="K7443" s="175"/>
    </row>
    <row r="7444" spans="10:11" ht="15" customHeight="1" x14ac:dyDescent="0.25">
      <c r="J7444" s="175"/>
      <c r="K7444" s="175"/>
    </row>
    <row r="7445" spans="10:11" ht="15" customHeight="1" x14ac:dyDescent="0.25">
      <c r="J7445" s="175"/>
      <c r="K7445" s="175"/>
    </row>
    <row r="7446" spans="10:11" ht="15" customHeight="1" x14ac:dyDescent="0.25">
      <c r="J7446" s="175"/>
      <c r="K7446" s="175"/>
    </row>
    <row r="7447" spans="10:11" ht="15" customHeight="1" x14ac:dyDescent="0.25">
      <c r="J7447" s="175"/>
      <c r="K7447" s="175"/>
    </row>
    <row r="7448" spans="10:11" ht="15" customHeight="1" x14ac:dyDescent="0.25">
      <c r="J7448" s="175"/>
      <c r="K7448" s="175"/>
    </row>
    <row r="7449" spans="10:11" ht="15" customHeight="1" x14ac:dyDescent="0.25">
      <c r="J7449" s="175"/>
      <c r="K7449" s="175"/>
    </row>
    <row r="7450" spans="10:11" ht="15" customHeight="1" x14ac:dyDescent="0.25">
      <c r="J7450" s="175"/>
      <c r="K7450" s="175"/>
    </row>
    <row r="7451" spans="10:11" ht="15" customHeight="1" x14ac:dyDescent="0.25">
      <c r="J7451" s="175"/>
      <c r="K7451" s="175"/>
    </row>
    <row r="7452" spans="10:11" ht="15" customHeight="1" x14ac:dyDescent="0.25">
      <c r="J7452" s="175"/>
      <c r="K7452" s="175"/>
    </row>
    <row r="7453" spans="10:11" ht="15" customHeight="1" x14ac:dyDescent="0.25">
      <c r="J7453" s="175"/>
      <c r="K7453" s="175"/>
    </row>
    <row r="7454" spans="10:11" ht="15" customHeight="1" x14ac:dyDescent="0.25">
      <c r="J7454" s="175"/>
      <c r="K7454" s="175"/>
    </row>
    <row r="7455" spans="10:11" ht="15" customHeight="1" x14ac:dyDescent="0.25">
      <c r="J7455" s="175"/>
      <c r="K7455" s="175"/>
    </row>
    <row r="7456" spans="10:11" ht="15" customHeight="1" x14ac:dyDescent="0.25">
      <c r="J7456" s="175"/>
      <c r="K7456" s="175"/>
    </row>
    <row r="7457" spans="10:11" ht="15" customHeight="1" x14ac:dyDescent="0.25">
      <c r="J7457" s="175"/>
      <c r="K7457" s="175"/>
    </row>
    <row r="7458" spans="10:11" ht="15" customHeight="1" x14ac:dyDescent="0.25">
      <c r="J7458" s="175"/>
      <c r="K7458" s="175"/>
    </row>
    <row r="7459" spans="10:11" ht="15" customHeight="1" x14ac:dyDescent="0.25">
      <c r="J7459" s="175"/>
      <c r="K7459" s="175"/>
    </row>
    <row r="7460" spans="10:11" ht="15" customHeight="1" x14ac:dyDescent="0.25">
      <c r="J7460" s="175"/>
      <c r="K7460" s="175"/>
    </row>
    <row r="7461" spans="10:11" ht="15" customHeight="1" x14ac:dyDescent="0.25">
      <c r="J7461" s="175"/>
      <c r="K7461" s="175"/>
    </row>
    <row r="7462" spans="10:11" ht="15" customHeight="1" x14ac:dyDescent="0.25">
      <c r="J7462" s="175"/>
      <c r="K7462" s="175"/>
    </row>
    <row r="7463" spans="10:11" ht="15" customHeight="1" x14ac:dyDescent="0.25">
      <c r="J7463" s="175"/>
      <c r="K7463" s="175"/>
    </row>
    <row r="7464" spans="10:11" ht="15" customHeight="1" x14ac:dyDescent="0.25">
      <c r="J7464" s="175"/>
      <c r="K7464" s="175"/>
    </row>
    <row r="7465" spans="10:11" ht="15" customHeight="1" x14ac:dyDescent="0.25">
      <c r="J7465" s="175"/>
      <c r="K7465" s="175"/>
    </row>
    <row r="7466" spans="10:11" ht="15" customHeight="1" x14ac:dyDescent="0.25">
      <c r="J7466" s="175"/>
      <c r="K7466" s="175"/>
    </row>
    <row r="7467" spans="10:11" ht="15" customHeight="1" x14ac:dyDescent="0.25">
      <c r="J7467" s="175"/>
      <c r="K7467" s="175"/>
    </row>
    <row r="7468" spans="10:11" ht="15" customHeight="1" x14ac:dyDescent="0.25">
      <c r="J7468" s="175"/>
      <c r="K7468" s="175"/>
    </row>
    <row r="7469" spans="10:11" ht="15" customHeight="1" x14ac:dyDescent="0.25">
      <c r="J7469" s="175"/>
      <c r="K7469" s="175"/>
    </row>
    <row r="7470" spans="10:11" ht="15" customHeight="1" x14ac:dyDescent="0.25">
      <c r="J7470" s="175"/>
      <c r="K7470" s="175"/>
    </row>
    <row r="7471" spans="10:11" ht="15" customHeight="1" x14ac:dyDescent="0.25">
      <c r="J7471" s="175"/>
      <c r="K7471" s="175"/>
    </row>
    <row r="7472" spans="10:11" ht="15" customHeight="1" x14ac:dyDescent="0.25">
      <c r="J7472" s="175"/>
      <c r="K7472" s="175"/>
    </row>
    <row r="7473" spans="10:11" ht="15" customHeight="1" x14ac:dyDescent="0.25">
      <c r="J7473" s="175"/>
      <c r="K7473" s="175"/>
    </row>
    <row r="7474" spans="10:11" ht="15" customHeight="1" x14ac:dyDescent="0.25">
      <c r="J7474" s="175"/>
      <c r="K7474" s="175"/>
    </row>
    <row r="7475" spans="10:11" ht="15" customHeight="1" x14ac:dyDescent="0.25">
      <c r="J7475" s="175"/>
      <c r="K7475" s="175"/>
    </row>
    <row r="7476" spans="10:11" ht="15" customHeight="1" x14ac:dyDescent="0.25">
      <c r="J7476" s="175"/>
      <c r="K7476" s="175"/>
    </row>
    <row r="7477" spans="10:11" ht="15" customHeight="1" x14ac:dyDescent="0.25">
      <c r="J7477" s="175"/>
      <c r="K7477" s="175"/>
    </row>
    <row r="7478" spans="10:11" ht="15" customHeight="1" x14ac:dyDescent="0.25">
      <c r="J7478" s="175"/>
      <c r="K7478" s="175"/>
    </row>
    <row r="7479" spans="10:11" ht="15" customHeight="1" x14ac:dyDescent="0.25">
      <c r="J7479" s="175"/>
      <c r="K7479" s="175"/>
    </row>
    <row r="7480" spans="10:11" ht="15" customHeight="1" x14ac:dyDescent="0.25">
      <c r="J7480" s="175"/>
      <c r="K7480" s="175"/>
    </row>
    <row r="7481" spans="10:11" ht="15" customHeight="1" x14ac:dyDescent="0.25">
      <c r="J7481" s="175"/>
      <c r="K7481" s="175"/>
    </row>
    <row r="7482" spans="10:11" ht="15" customHeight="1" x14ac:dyDescent="0.25">
      <c r="J7482" s="175"/>
      <c r="K7482" s="175"/>
    </row>
    <row r="7483" spans="10:11" ht="15" customHeight="1" x14ac:dyDescent="0.25">
      <c r="J7483" s="175"/>
      <c r="K7483" s="175"/>
    </row>
    <row r="7484" spans="10:11" ht="15" customHeight="1" x14ac:dyDescent="0.25">
      <c r="J7484" s="175"/>
      <c r="K7484" s="175"/>
    </row>
    <row r="7485" spans="10:11" ht="15" customHeight="1" x14ac:dyDescent="0.25">
      <c r="J7485" s="175"/>
      <c r="K7485" s="175"/>
    </row>
    <row r="7486" spans="10:11" ht="15" customHeight="1" x14ac:dyDescent="0.25">
      <c r="J7486" s="175"/>
      <c r="K7486" s="175"/>
    </row>
    <row r="7487" spans="10:11" ht="15" customHeight="1" x14ac:dyDescent="0.25">
      <c r="J7487" s="175"/>
      <c r="K7487" s="175"/>
    </row>
    <row r="7488" spans="10:11" ht="15" customHeight="1" x14ac:dyDescent="0.25">
      <c r="J7488" s="175"/>
      <c r="K7488" s="175"/>
    </row>
    <row r="7489" spans="10:11" ht="15" customHeight="1" x14ac:dyDescent="0.25">
      <c r="J7489" s="175"/>
      <c r="K7489" s="175"/>
    </row>
    <row r="7490" spans="10:11" ht="15" customHeight="1" x14ac:dyDescent="0.25">
      <c r="J7490" s="175"/>
      <c r="K7490" s="175"/>
    </row>
    <row r="7491" spans="10:11" ht="15" customHeight="1" x14ac:dyDescent="0.25">
      <c r="J7491" s="175"/>
      <c r="K7491" s="175"/>
    </row>
    <row r="7492" spans="10:11" ht="15" customHeight="1" x14ac:dyDescent="0.25">
      <c r="J7492" s="175"/>
      <c r="K7492" s="175"/>
    </row>
    <row r="7493" spans="10:11" ht="15" customHeight="1" x14ac:dyDescent="0.25">
      <c r="J7493" s="175"/>
      <c r="K7493" s="175"/>
    </row>
    <row r="7494" spans="10:11" ht="15" customHeight="1" x14ac:dyDescent="0.25">
      <c r="J7494" s="175"/>
      <c r="K7494" s="175"/>
    </row>
    <row r="7495" spans="10:11" ht="15" customHeight="1" x14ac:dyDescent="0.25">
      <c r="J7495" s="175"/>
      <c r="K7495" s="175"/>
    </row>
    <row r="7496" spans="10:11" ht="15" customHeight="1" x14ac:dyDescent="0.25">
      <c r="J7496" s="175"/>
      <c r="K7496" s="175"/>
    </row>
    <row r="7497" spans="10:11" ht="15" customHeight="1" x14ac:dyDescent="0.25">
      <c r="J7497" s="175"/>
      <c r="K7497" s="175"/>
    </row>
    <row r="7498" spans="10:11" ht="15" customHeight="1" x14ac:dyDescent="0.25">
      <c r="J7498" s="175"/>
      <c r="K7498" s="175"/>
    </row>
    <row r="7499" spans="10:11" ht="15" customHeight="1" x14ac:dyDescent="0.25">
      <c r="J7499" s="175"/>
      <c r="K7499" s="175"/>
    </row>
    <row r="7500" spans="10:11" ht="15" customHeight="1" x14ac:dyDescent="0.25">
      <c r="J7500" s="175"/>
      <c r="K7500" s="175"/>
    </row>
    <row r="7501" spans="10:11" ht="15" customHeight="1" x14ac:dyDescent="0.25">
      <c r="J7501" s="175"/>
      <c r="K7501" s="175"/>
    </row>
    <row r="7502" spans="10:11" ht="15" customHeight="1" x14ac:dyDescent="0.25">
      <c r="J7502" s="175"/>
      <c r="K7502" s="175"/>
    </row>
    <row r="7503" spans="10:11" ht="15" customHeight="1" x14ac:dyDescent="0.25">
      <c r="J7503" s="175"/>
      <c r="K7503" s="175"/>
    </row>
    <row r="7504" spans="10:11" ht="15" customHeight="1" x14ac:dyDescent="0.25">
      <c r="J7504" s="175"/>
      <c r="K7504" s="175"/>
    </row>
    <row r="7505" spans="10:11" ht="15" customHeight="1" x14ac:dyDescent="0.25">
      <c r="J7505" s="175"/>
      <c r="K7505" s="175"/>
    </row>
    <row r="7506" spans="10:11" ht="15" customHeight="1" x14ac:dyDescent="0.25">
      <c r="J7506" s="175"/>
      <c r="K7506" s="175"/>
    </row>
    <row r="7507" spans="10:11" ht="15" customHeight="1" x14ac:dyDescent="0.25">
      <c r="J7507" s="175"/>
      <c r="K7507" s="175"/>
    </row>
    <row r="7508" spans="10:11" ht="15" customHeight="1" x14ac:dyDescent="0.25">
      <c r="J7508" s="175"/>
      <c r="K7508" s="175"/>
    </row>
    <row r="7509" spans="10:11" ht="15" customHeight="1" x14ac:dyDescent="0.25">
      <c r="J7509" s="175"/>
      <c r="K7509" s="175"/>
    </row>
    <row r="7510" spans="10:11" ht="15" customHeight="1" x14ac:dyDescent="0.25">
      <c r="J7510" s="175"/>
      <c r="K7510" s="175"/>
    </row>
    <row r="7511" spans="10:11" ht="15" customHeight="1" x14ac:dyDescent="0.25">
      <c r="J7511" s="175"/>
      <c r="K7511" s="175"/>
    </row>
    <row r="7512" spans="10:11" ht="15" customHeight="1" x14ac:dyDescent="0.25">
      <c r="J7512" s="175"/>
      <c r="K7512" s="175"/>
    </row>
    <row r="7513" spans="10:11" ht="15" customHeight="1" x14ac:dyDescent="0.25">
      <c r="J7513" s="175"/>
      <c r="K7513" s="175"/>
    </row>
    <row r="7514" spans="10:11" ht="15" customHeight="1" x14ac:dyDescent="0.25">
      <c r="J7514" s="175"/>
      <c r="K7514" s="175"/>
    </row>
    <row r="7515" spans="10:11" ht="15" customHeight="1" x14ac:dyDescent="0.25">
      <c r="J7515" s="175"/>
      <c r="K7515" s="175"/>
    </row>
    <row r="7516" spans="10:11" ht="15" customHeight="1" x14ac:dyDescent="0.25">
      <c r="J7516" s="175"/>
      <c r="K7516" s="175"/>
    </row>
    <row r="7517" spans="10:11" ht="15" customHeight="1" x14ac:dyDescent="0.25">
      <c r="J7517" s="175"/>
      <c r="K7517" s="175"/>
    </row>
    <row r="7518" spans="10:11" ht="15" customHeight="1" x14ac:dyDescent="0.25">
      <c r="J7518" s="175"/>
      <c r="K7518" s="175"/>
    </row>
    <row r="7519" spans="10:11" ht="15" customHeight="1" x14ac:dyDescent="0.25">
      <c r="J7519" s="175"/>
      <c r="K7519" s="175"/>
    </row>
    <row r="7520" spans="10:11" ht="15" customHeight="1" x14ac:dyDescent="0.25">
      <c r="J7520" s="175"/>
      <c r="K7520" s="175"/>
    </row>
    <row r="7521" spans="10:11" ht="15" customHeight="1" x14ac:dyDescent="0.25">
      <c r="J7521" s="175"/>
      <c r="K7521" s="175"/>
    </row>
    <row r="7522" spans="10:11" ht="15" customHeight="1" x14ac:dyDescent="0.25">
      <c r="J7522" s="175"/>
      <c r="K7522" s="175"/>
    </row>
    <row r="7523" spans="10:11" ht="15" customHeight="1" x14ac:dyDescent="0.25">
      <c r="J7523" s="175"/>
      <c r="K7523" s="175"/>
    </row>
    <row r="7524" spans="10:11" ht="15" customHeight="1" x14ac:dyDescent="0.25">
      <c r="J7524" s="175"/>
      <c r="K7524" s="175"/>
    </row>
    <row r="7525" spans="10:11" ht="15" customHeight="1" x14ac:dyDescent="0.25">
      <c r="J7525" s="175"/>
      <c r="K7525" s="175"/>
    </row>
    <row r="7526" spans="10:11" ht="15" customHeight="1" x14ac:dyDescent="0.25">
      <c r="J7526" s="175"/>
      <c r="K7526" s="175"/>
    </row>
    <row r="7527" spans="10:11" ht="15" customHeight="1" x14ac:dyDescent="0.25">
      <c r="J7527" s="175"/>
      <c r="K7527" s="175"/>
    </row>
    <row r="7528" spans="10:11" ht="15" customHeight="1" x14ac:dyDescent="0.25">
      <c r="J7528" s="175"/>
      <c r="K7528" s="175"/>
    </row>
    <row r="7529" spans="10:11" ht="15" customHeight="1" x14ac:dyDescent="0.25">
      <c r="J7529" s="175"/>
      <c r="K7529" s="175"/>
    </row>
    <row r="7530" spans="10:11" ht="15" customHeight="1" x14ac:dyDescent="0.25">
      <c r="J7530" s="175"/>
      <c r="K7530" s="175"/>
    </row>
    <row r="7531" spans="10:11" ht="15" customHeight="1" x14ac:dyDescent="0.25">
      <c r="J7531" s="175"/>
      <c r="K7531" s="175"/>
    </row>
    <row r="7532" spans="10:11" ht="15" customHeight="1" x14ac:dyDescent="0.25">
      <c r="J7532" s="175"/>
      <c r="K7532" s="175"/>
    </row>
    <row r="7533" spans="10:11" ht="15" customHeight="1" x14ac:dyDescent="0.25">
      <c r="J7533" s="175"/>
      <c r="K7533" s="175"/>
    </row>
    <row r="7534" spans="10:11" ht="15" customHeight="1" x14ac:dyDescent="0.25">
      <c r="J7534" s="175"/>
      <c r="K7534" s="175"/>
    </row>
    <row r="7535" spans="10:11" ht="15" customHeight="1" x14ac:dyDescent="0.25">
      <c r="J7535" s="175"/>
      <c r="K7535" s="175"/>
    </row>
    <row r="7536" spans="10:11" ht="15" customHeight="1" x14ac:dyDescent="0.25">
      <c r="J7536" s="175"/>
      <c r="K7536" s="175"/>
    </row>
    <row r="7537" spans="10:11" ht="15" customHeight="1" x14ac:dyDescent="0.25">
      <c r="J7537" s="175"/>
      <c r="K7537" s="175"/>
    </row>
    <row r="7538" spans="10:11" ht="15" customHeight="1" x14ac:dyDescent="0.25">
      <c r="J7538" s="175"/>
      <c r="K7538" s="175"/>
    </row>
    <row r="7539" spans="10:11" ht="15" customHeight="1" x14ac:dyDescent="0.25">
      <c r="J7539" s="175"/>
      <c r="K7539" s="175"/>
    </row>
    <row r="7540" spans="10:11" ht="15" customHeight="1" x14ac:dyDescent="0.25">
      <c r="J7540" s="175"/>
      <c r="K7540" s="175"/>
    </row>
    <row r="7541" spans="10:11" ht="15" customHeight="1" x14ac:dyDescent="0.25">
      <c r="J7541" s="175"/>
      <c r="K7541" s="175"/>
    </row>
    <row r="7542" spans="10:11" ht="15" customHeight="1" x14ac:dyDescent="0.25">
      <c r="J7542" s="175"/>
      <c r="K7542" s="175"/>
    </row>
    <row r="7543" spans="10:11" ht="15" customHeight="1" x14ac:dyDescent="0.25">
      <c r="J7543" s="175"/>
      <c r="K7543" s="175"/>
    </row>
    <row r="7544" spans="10:11" ht="15" customHeight="1" x14ac:dyDescent="0.25">
      <c r="J7544" s="175"/>
      <c r="K7544" s="175"/>
    </row>
    <row r="7545" spans="10:11" ht="15" customHeight="1" x14ac:dyDescent="0.25">
      <c r="J7545" s="175"/>
      <c r="K7545" s="175"/>
    </row>
    <row r="7546" spans="10:11" ht="15" customHeight="1" x14ac:dyDescent="0.25">
      <c r="J7546" s="175"/>
      <c r="K7546" s="175"/>
    </row>
    <row r="7547" spans="10:11" ht="15" customHeight="1" x14ac:dyDescent="0.25">
      <c r="J7547" s="175"/>
      <c r="K7547" s="175"/>
    </row>
    <row r="7548" spans="10:11" ht="15" customHeight="1" x14ac:dyDescent="0.25">
      <c r="J7548" s="175"/>
      <c r="K7548" s="175"/>
    </row>
    <row r="7549" spans="10:11" ht="15" customHeight="1" x14ac:dyDescent="0.25">
      <c r="J7549" s="175"/>
      <c r="K7549" s="175"/>
    </row>
    <row r="7550" spans="10:11" ht="15" customHeight="1" x14ac:dyDescent="0.25">
      <c r="J7550" s="175"/>
      <c r="K7550" s="175"/>
    </row>
    <row r="7551" spans="10:11" ht="15" customHeight="1" x14ac:dyDescent="0.25">
      <c r="J7551" s="175"/>
      <c r="K7551" s="175"/>
    </row>
    <row r="7552" spans="10:11" ht="15" customHeight="1" x14ac:dyDescent="0.25">
      <c r="J7552" s="175"/>
      <c r="K7552" s="175"/>
    </row>
    <row r="7553" spans="10:11" ht="15" customHeight="1" x14ac:dyDescent="0.25">
      <c r="J7553" s="175"/>
      <c r="K7553" s="175"/>
    </row>
    <row r="7554" spans="10:11" ht="15" customHeight="1" x14ac:dyDescent="0.25">
      <c r="J7554" s="175"/>
      <c r="K7554" s="175"/>
    </row>
    <row r="7555" spans="10:11" ht="15" customHeight="1" x14ac:dyDescent="0.25">
      <c r="J7555" s="175"/>
      <c r="K7555" s="175"/>
    </row>
    <row r="7556" spans="10:11" ht="15" customHeight="1" x14ac:dyDescent="0.25">
      <c r="J7556" s="175"/>
      <c r="K7556" s="175"/>
    </row>
    <row r="7557" spans="10:11" ht="15" customHeight="1" x14ac:dyDescent="0.25">
      <c r="J7557" s="175"/>
      <c r="K7557" s="175"/>
    </row>
    <row r="7558" spans="10:11" ht="15" customHeight="1" x14ac:dyDescent="0.25">
      <c r="J7558" s="175"/>
      <c r="K7558" s="175"/>
    </row>
    <row r="7559" spans="10:11" ht="15" customHeight="1" x14ac:dyDescent="0.25">
      <c r="J7559" s="175"/>
      <c r="K7559" s="175"/>
    </row>
    <row r="7560" spans="10:11" ht="15" customHeight="1" x14ac:dyDescent="0.25">
      <c r="J7560" s="175"/>
      <c r="K7560" s="175"/>
    </row>
    <row r="7561" spans="10:11" ht="15" customHeight="1" x14ac:dyDescent="0.25">
      <c r="J7561" s="175"/>
      <c r="K7561" s="175"/>
    </row>
    <row r="7562" spans="10:11" ht="15" customHeight="1" x14ac:dyDescent="0.25">
      <c r="J7562" s="175"/>
      <c r="K7562" s="175"/>
    </row>
    <row r="7563" spans="10:11" ht="15" customHeight="1" x14ac:dyDescent="0.25">
      <c r="J7563" s="175"/>
      <c r="K7563" s="175"/>
    </row>
    <row r="7564" spans="10:11" ht="15" customHeight="1" x14ac:dyDescent="0.25">
      <c r="J7564" s="175"/>
      <c r="K7564" s="175"/>
    </row>
    <row r="7565" spans="10:11" ht="15" customHeight="1" x14ac:dyDescent="0.25">
      <c r="J7565" s="175"/>
      <c r="K7565" s="175"/>
    </row>
    <row r="7566" spans="10:11" ht="15" customHeight="1" x14ac:dyDescent="0.25">
      <c r="J7566" s="175"/>
      <c r="K7566" s="175"/>
    </row>
    <row r="7567" spans="10:11" ht="15" customHeight="1" x14ac:dyDescent="0.25">
      <c r="J7567" s="175"/>
      <c r="K7567" s="175"/>
    </row>
    <row r="7568" spans="10:11" ht="15" customHeight="1" x14ac:dyDescent="0.25">
      <c r="J7568" s="175"/>
      <c r="K7568" s="175"/>
    </row>
    <row r="7569" spans="10:11" ht="15" customHeight="1" x14ac:dyDescent="0.25">
      <c r="J7569" s="175"/>
      <c r="K7569" s="175"/>
    </row>
    <row r="7570" spans="10:11" ht="15" customHeight="1" x14ac:dyDescent="0.25">
      <c r="J7570" s="175"/>
      <c r="K7570" s="175"/>
    </row>
    <row r="7571" spans="10:11" ht="15" customHeight="1" x14ac:dyDescent="0.25">
      <c r="J7571" s="175"/>
      <c r="K7571" s="175"/>
    </row>
    <row r="7572" spans="10:11" ht="15" customHeight="1" x14ac:dyDescent="0.25">
      <c r="J7572" s="175"/>
      <c r="K7572" s="175"/>
    </row>
    <row r="7573" spans="10:11" ht="15" customHeight="1" x14ac:dyDescent="0.25">
      <c r="J7573" s="175"/>
      <c r="K7573" s="175"/>
    </row>
    <row r="7574" spans="10:11" ht="15" customHeight="1" x14ac:dyDescent="0.25">
      <c r="J7574" s="175"/>
      <c r="K7574" s="175"/>
    </row>
    <row r="7575" spans="10:11" ht="15" customHeight="1" x14ac:dyDescent="0.25">
      <c r="J7575" s="175"/>
      <c r="K7575" s="175"/>
    </row>
    <row r="7576" spans="10:11" ht="15" customHeight="1" x14ac:dyDescent="0.25">
      <c r="J7576" s="175"/>
      <c r="K7576" s="175"/>
    </row>
    <row r="7577" spans="10:11" ht="15" customHeight="1" x14ac:dyDescent="0.25">
      <c r="J7577" s="175"/>
      <c r="K7577" s="175"/>
    </row>
    <row r="7578" spans="10:11" ht="15" customHeight="1" x14ac:dyDescent="0.25">
      <c r="J7578" s="175"/>
      <c r="K7578" s="175"/>
    </row>
    <row r="7579" spans="10:11" ht="15" customHeight="1" x14ac:dyDescent="0.25">
      <c r="J7579" s="175"/>
      <c r="K7579" s="175"/>
    </row>
    <row r="7580" spans="10:11" ht="15" customHeight="1" x14ac:dyDescent="0.25">
      <c r="J7580" s="175"/>
      <c r="K7580" s="175"/>
    </row>
    <row r="7581" spans="10:11" ht="15" customHeight="1" x14ac:dyDescent="0.25">
      <c r="J7581" s="175"/>
      <c r="K7581" s="175"/>
    </row>
    <row r="7582" spans="10:11" ht="15" customHeight="1" x14ac:dyDescent="0.25">
      <c r="J7582" s="175"/>
      <c r="K7582" s="175"/>
    </row>
    <row r="7583" spans="10:11" ht="15" customHeight="1" x14ac:dyDescent="0.25">
      <c r="J7583" s="175"/>
      <c r="K7583" s="175"/>
    </row>
    <row r="7584" spans="10:11" ht="15" customHeight="1" x14ac:dyDescent="0.25">
      <c r="J7584" s="175"/>
      <c r="K7584" s="175"/>
    </row>
    <row r="7585" spans="10:11" ht="15" customHeight="1" x14ac:dyDescent="0.25">
      <c r="J7585" s="175"/>
      <c r="K7585" s="175"/>
    </row>
    <row r="7586" spans="10:11" ht="15" customHeight="1" x14ac:dyDescent="0.25">
      <c r="J7586" s="175"/>
      <c r="K7586" s="175"/>
    </row>
    <row r="7587" spans="10:11" ht="15" customHeight="1" x14ac:dyDescent="0.25">
      <c r="J7587" s="175"/>
      <c r="K7587" s="175"/>
    </row>
    <row r="7588" spans="10:11" ht="15" customHeight="1" x14ac:dyDescent="0.25">
      <c r="J7588" s="175"/>
      <c r="K7588" s="175"/>
    </row>
    <row r="7589" spans="10:11" ht="15" customHeight="1" x14ac:dyDescent="0.25">
      <c r="J7589" s="175"/>
      <c r="K7589" s="175"/>
    </row>
    <row r="7590" spans="10:11" ht="15" customHeight="1" x14ac:dyDescent="0.25">
      <c r="J7590" s="175"/>
      <c r="K7590" s="175"/>
    </row>
    <row r="7591" spans="10:11" ht="15" customHeight="1" x14ac:dyDescent="0.25">
      <c r="J7591" s="175"/>
      <c r="K7591" s="175"/>
    </row>
    <row r="7592" spans="10:11" ht="15" customHeight="1" x14ac:dyDescent="0.25">
      <c r="J7592" s="175"/>
      <c r="K7592" s="175"/>
    </row>
    <row r="7593" spans="10:11" ht="15" customHeight="1" x14ac:dyDescent="0.25">
      <c r="J7593" s="175"/>
      <c r="K7593" s="175"/>
    </row>
    <row r="7594" spans="10:11" ht="15" customHeight="1" x14ac:dyDescent="0.25">
      <c r="J7594" s="175"/>
      <c r="K7594" s="175"/>
    </row>
    <row r="7595" spans="10:11" ht="15" customHeight="1" x14ac:dyDescent="0.25">
      <c r="J7595" s="175"/>
      <c r="K7595" s="175"/>
    </row>
    <row r="7596" spans="10:11" ht="15" customHeight="1" x14ac:dyDescent="0.25">
      <c r="J7596" s="175"/>
      <c r="K7596" s="175"/>
    </row>
    <row r="7597" spans="10:11" ht="15" customHeight="1" x14ac:dyDescent="0.25">
      <c r="J7597" s="175"/>
      <c r="K7597" s="175"/>
    </row>
    <row r="7598" spans="10:11" ht="15" customHeight="1" x14ac:dyDescent="0.25">
      <c r="J7598" s="175"/>
      <c r="K7598" s="175"/>
    </row>
    <row r="7599" spans="10:11" ht="15" customHeight="1" x14ac:dyDescent="0.25">
      <c r="J7599" s="175"/>
      <c r="K7599" s="175"/>
    </row>
    <row r="7600" spans="10:11" ht="15" customHeight="1" x14ac:dyDescent="0.25">
      <c r="J7600" s="175"/>
      <c r="K7600" s="175"/>
    </row>
    <row r="7601" spans="10:11" ht="15" customHeight="1" x14ac:dyDescent="0.25">
      <c r="J7601" s="175"/>
      <c r="K7601" s="175"/>
    </row>
    <row r="7602" spans="10:11" ht="15" customHeight="1" x14ac:dyDescent="0.25">
      <c r="J7602" s="175"/>
      <c r="K7602" s="175"/>
    </row>
    <row r="7603" spans="10:11" ht="15" customHeight="1" x14ac:dyDescent="0.25">
      <c r="J7603" s="175"/>
      <c r="K7603" s="175"/>
    </row>
    <row r="7604" spans="10:11" ht="15" customHeight="1" x14ac:dyDescent="0.25">
      <c r="J7604" s="175"/>
      <c r="K7604" s="175"/>
    </row>
    <row r="7605" spans="10:11" ht="15" customHeight="1" x14ac:dyDescent="0.25">
      <c r="J7605" s="175"/>
      <c r="K7605" s="175"/>
    </row>
    <row r="7606" spans="10:11" ht="15" customHeight="1" x14ac:dyDescent="0.25">
      <c r="J7606" s="175"/>
      <c r="K7606" s="175"/>
    </row>
    <row r="7607" spans="10:11" ht="15" customHeight="1" x14ac:dyDescent="0.25">
      <c r="J7607" s="175"/>
      <c r="K7607" s="175"/>
    </row>
    <row r="7608" spans="10:11" ht="15" customHeight="1" x14ac:dyDescent="0.25">
      <c r="J7608" s="175"/>
      <c r="K7608" s="175"/>
    </row>
    <row r="7609" spans="10:11" ht="15" customHeight="1" x14ac:dyDescent="0.25">
      <c r="J7609" s="175"/>
      <c r="K7609" s="175"/>
    </row>
    <row r="7610" spans="10:11" ht="15" customHeight="1" x14ac:dyDescent="0.25">
      <c r="J7610" s="175"/>
      <c r="K7610" s="175"/>
    </row>
    <row r="7611" spans="10:11" ht="15" customHeight="1" x14ac:dyDescent="0.25">
      <c r="J7611" s="175"/>
      <c r="K7611" s="175"/>
    </row>
    <row r="7612" spans="10:11" ht="15" customHeight="1" x14ac:dyDescent="0.25">
      <c r="J7612" s="175"/>
      <c r="K7612" s="175"/>
    </row>
    <row r="7613" spans="10:11" ht="15" customHeight="1" x14ac:dyDescent="0.25">
      <c r="J7613" s="175"/>
      <c r="K7613" s="175"/>
    </row>
    <row r="7614" spans="10:11" ht="15" customHeight="1" x14ac:dyDescent="0.25">
      <c r="J7614" s="175"/>
      <c r="K7614" s="175"/>
    </row>
    <row r="7615" spans="10:11" ht="15" customHeight="1" x14ac:dyDescent="0.25">
      <c r="J7615" s="175"/>
      <c r="K7615" s="175"/>
    </row>
    <row r="7616" spans="10:11" ht="15" customHeight="1" x14ac:dyDescent="0.25">
      <c r="J7616" s="175"/>
      <c r="K7616" s="175"/>
    </row>
    <row r="7617" spans="10:11" ht="15" customHeight="1" x14ac:dyDescent="0.25">
      <c r="J7617" s="175"/>
      <c r="K7617" s="175"/>
    </row>
    <row r="7618" spans="10:11" ht="15" customHeight="1" x14ac:dyDescent="0.25">
      <c r="J7618" s="175"/>
      <c r="K7618" s="175"/>
    </row>
    <row r="7619" spans="10:11" ht="15" customHeight="1" x14ac:dyDescent="0.25">
      <c r="J7619" s="175"/>
      <c r="K7619" s="175"/>
    </row>
    <row r="7620" spans="10:11" ht="15" customHeight="1" x14ac:dyDescent="0.25">
      <c r="J7620" s="175"/>
      <c r="K7620" s="175"/>
    </row>
    <row r="7621" spans="10:11" ht="15" customHeight="1" x14ac:dyDescent="0.25">
      <c r="J7621" s="175"/>
      <c r="K7621" s="175"/>
    </row>
    <row r="7622" spans="10:11" ht="15" customHeight="1" x14ac:dyDescent="0.25">
      <c r="J7622" s="175"/>
      <c r="K7622" s="175"/>
    </row>
    <row r="7623" spans="10:11" ht="15" customHeight="1" x14ac:dyDescent="0.25">
      <c r="J7623" s="175"/>
      <c r="K7623" s="175"/>
    </row>
    <row r="7624" spans="10:11" ht="15" customHeight="1" x14ac:dyDescent="0.25">
      <c r="J7624" s="175"/>
      <c r="K7624" s="175"/>
    </row>
    <row r="7625" spans="10:11" ht="15" customHeight="1" x14ac:dyDescent="0.25">
      <c r="J7625" s="175"/>
      <c r="K7625" s="175"/>
    </row>
    <row r="7626" spans="10:11" ht="15" customHeight="1" x14ac:dyDescent="0.25">
      <c r="J7626" s="175"/>
      <c r="K7626" s="175"/>
    </row>
    <row r="7627" spans="10:11" ht="15" customHeight="1" x14ac:dyDescent="0.25">
      <c r="J7627" s="175"/>
      <c r="K7627" s="175"/>
    </row>
    <row r="7628" spans="10:11" ht="15" customHeight="1" x14ac:dyDescent="0.25">
      <c r="J7628" s="175"/>
      <c r="K7628" s="175"/>
    </row>
    <row r="7629" spans="10:11" ht="15" customHeight="1" x14ac:dyDescent="0.25">
      <c r="J7629" s="175"/>
      <c r="K7629" s="175"/>
    </row>
    <row r="7630" spans="10:11" ht="15" customHeight="1" x14ac:dyDescent="0.25">
      <c r="J7630" s="175"/>
      <c r="K7630" s="175"/>
    </row>
    <row r="7631" spans="10:11" ht="15" customHeight="1" x14ac:dyDescent="0.25">
      <c r="J7631" s="175"/>
      <c r="K7631" s="175"/>
    </row>
    <row r="7632" spans="10:11" ht="15" customHeight="1" x14ac:dyDescent="0.25">
      <c r="J7632" s="175"/>
      <c r="K7632" s="175"/>
    </row>
    <row r="7633" spans="10:11" ht="15" customHeight="1" x14ac:dyDescent="0.25">
      <c r="J7633" s="175"/>
      <c r="K7633" s="175"/>
    </row>
    <row r="7634" spans="10:11" ht="15" customHeight="1" x14ac:dyDescent="0.25">
      <c r="J7634" s="175"/>
      <c r="K7634" s="175"/>
    </row>
    <row r="7635" spans="10:11" ht="15" customHeight="1" x14ac:dyDescent="0.25">
      <c r="J7635" s="175"/>
      <c r="K7635" s="175"/>
    </row>
    <row r="7636" spans="10:11" ht="15" customHeight="1" x14ac:dyDescent="0.25">
      <c r="J7636" s="175"/>
      <c r="K7636" s="175"/>
    </row>
    <row r="7637" spans="10:11" ht="15" customHeight="1" x14ac:dyDescent="0.25">
      <c r="J7637" s="175"/>
      <c r="K7637" s="175"/>
    </row>
    <row r="7638" spans="10:11" ht="15" customHeight="1" x14ac:dyDescent="0.25">
      <c r="J7638" s="175"/>
      <c r="K7638" s="175"/>
    </row>
    <row r="7639" spans="10:11" ht="15" customHeight="1" x14ac:dyDescent="0.25">
      <c r="J7639" s="175"/>
      <c r="K7639" s="175"/>
    </row>
    <row r="7640" spans="10:11" ht="15" customHeight="1" x14ac:dyDescent="0.25">
      <c r="J7640" s="175"/>
      <c r="K7640" s="175"/>
    </row>
    <row r="7641" spans="10:11" ht="15" customHeight="1" x14ac:dyDescent="0.25">
      <c r="J7641" s="175"/>
      <c r="K7641" s="175"/>
    </row>
    <row r="7642" spans="10:11" ht="15" customHeight="1" x14ac:dyDescent="0.25">
      <c r="J7642" s="175"/>
      <c r="K7642" s="175"/>
    </row>
    <row r="7643" spans="10:11" ht="15" customHeight="1" x14ac:dyDescent="0.25">
      <c r="J7643" s="175"/>
      <c r="K7643" s="175"/>
    </row>
    <row r="7644" spans="10:11" ht="15" customHeight="1" x14ac:dyDescent="0.25">
      <c r="J7644" s="175"/>
      <c r="K7644" s="175"/>
    </row>
    <row r="7645" spans="10:11" ht="15" customHeight="1" x14ac:dyDescent="0.25">
      <c r="J7645" s="175"/>
      <c r="K7645" s="175"/>
    </row>
    <row r="7646" spans="10:11" ht="15" customHeight="1" x14ac:dyDescent="0.25">
      <c r="J7646" s="175"/>
      <c r="K7646" s="175"/>
    </row>
    <row r="7647" spans="10:11" ht="15" customHeight="1" x14ac:dyDescent="0.25">
      <c r="J7647" s="175"/>
      <c r="K7647" s="175"/>
    </row>
    <row r="7648" spans="10:11" ht="15" customHeight="1" x14ac:dyDescent="0.25">
      <c r="J7648" s="175"/>
      <c r="K7648" s="175"/>
    </row>
    <row r="7649" spans="10:11" ht="15" customHeight="1" x14ac:dyDescent="0.25">
      <c r="J7649" s="175"/>
      <c r="K7649" s="175"/>
    </row>
    <row r="7650" spans="10:11" ht="15" customHeight="1" x14ac:dyDescent="0.25">
      <c r="J7650" s="175"/>
      <c r="K7650" s="175"/>
    </row>
    <row r="7651" spans="10:11" ht="15" customHeight="1" x14ac:dyDescent="0.25">
      <c r="J7651" s="175"/>
      <c r="K7651" s="175"/>
    </row>
    <row r="7652" spans="10:11" ht="15" customHeight="1" x14ac:dyDescent="0.25">
      <c r="J7652" s="175"/>
      <c r="K7652" s="175"/>
    </row>
    <row r="7653" spans="10:11" ht="15" customHeight="1" x14ac:dyDescent="0.25">
      <c r="J7653" s="175"/>
      <c r="K7653" s="175"/>
    </row>
    <row r="7654" spans="10:11" ht="15" customHeight="1" x14ac:dyDescent="0.25">
      <c r="J7654" s="175"/>
      <c r="K7654" s="175"/>
    </row>
    <row r="7655" spans="10:11" ht="15" customHeight="1" x14ac:dyDescent="0.25">
      <c r="J7655" s="175"/>
      <c r="K7655" s="175"/>
    </row>
    <row r="7656" spans="10:11" ht="15" customHeight="1" x14ac:dyDescent="0.25">
      <c r="J7656" s="175"/>
      <c r="K7656" s="175"/>
    </row>
    <row r="7657" spans="10:11" ht="15" customHeight="1" x14ac:dyDescent="0.25">
      <c r="J7657" s="175"/>
      <c r="K7657" s="175"/>
    </row>
    <row r="7658" spans="10:11" ht="15" customHeight="1" x14ac:dyDescent="0.25">
      <c r="J7658" s="175"/>
      <c r="K7658" s="175"/>
    </row>
    <row r="7659" spans="10:11" ht="15" customHeight="1" x14ac:dyDescent="0.25">
      <c r="J7659" s="175"/>
      <c r="K7659" s="175"/>
    </row>
    <row r="7660" spans="10:11" ht="15" customHeight="1" x14ac:dyDescent="0.25">
      <c r="J7660" s="175"/>
      <c r="K7660" s="175"/>
    </row>
    <row r="7661" spans="10:11" ht="15" customHeight="1" x14ac:dyDescent="0.25">
      <c r="J7661" s="175"/>
      <c r="K7661" s="175"/>
    </row>
    <row r="7662" spans="10:11" ht="15" customHeight="1" x14ac:dyDescent="0.25">
      <c r="J7662" s="175"/>
      <c r="K7662" s="175"/>
    </row>
    <row r="7663" spans="10:11" ht="15" customHeight="1" x14ac:dyDescent="0.25">
      <c r="J7663" s="175"/>
      <c r="K7663" s="175"/>
    </row>
    <row r="7664" spans="10:11" ht="15" customHeight="1" x14ac:dyDescent="0.25">
      <c r="J7664" s="175"/>
      <c r="K7664" s="175"/>
    </row>
    <row r="7665" spans="10:11" ht="15" customHeight="1" x14ac:dyDescent="0.25">
      <c r="J7665" s="175"/>
      <c r="K7665" s="175"/>
    </row>
    <row r="7666" spans="10:11" ht="15" customHeight="1" x14ac:dyDescent="0.25">
      <c r="J7666" s="175"/>
      <c r="K7666" s="175"/>
    </row>
    <row r="7667" spans="10:11" ht="15" customHeight="1" x14ac:dyDescent="0.25">
      <c r="J7667" s="175"/>
      <c r="K7667" s="175"/>
    </row>
    <row r="7668" spans="10:11" ht="15" customHeight="1" x14ac:dyDescent="0.25">
      <c r="J7668" s="175"/>
      <c r="K7668" s="175"/>
    </row>
    <row r="7669" spans="10:11" ht="15" customHeight="1" x14ac:dyDescent="0.25">
      <c r="J7669" s="175"/>
      <c r="K7669" s="175"/>
    </row>
    <row r="7670" spans="10:11" ht="15" customHeight="1" x14ac:dyDescent="0.25">
      <c r="J7670" s="175"/>
      <c r="K7670" s="175"/>
    </row>
    <row r="7671" spans="10:11" ht="15" customHeight="1" x14ac:dyDescent="0.25">
      <c r="J7671" s="175"/>
      <c r="K7671" s="175"/>
    </row>
    <row r="7672" spans="10:11" ht="15" customHeight="1" x14ac:dyDescent="0.25">
      <c r="J7672" s="175"/>
      <c r="K7672" s="175"/>
    </row>
    <row r="7673" spans="10:11" ht="15" customHeight="1" x14ac:dyDescent="0.25">
      <c r="J7673" s="175"/>
      <c r="K7673" s="175"/>
    </row>
    <row r="7674" spans="10:11" ht="15" customHeight="1" x14ac:dyDescent="0.25">
      <c r="J7674" s="175"/>
      <c r="K7674" s="175"/>
    </row>
    <row r="7675" spans="10:11" ht="15" customHeight="1" x14ac:dyDescent="0.25">
      <c r="J7675" s="175"/>
      <c r="K7675" s="175"/>
    </row>
    <row r="7676" spans="10:11" ht="15" customHeight="1" x14ac:dyDescent="0.25">
      <c r="J7676" s="175"/>
      <c r="K7676" s="175"/>
    </row>
    <row r="7677" spans="10:11" ht="15" customHeight="1" x14ac:dyDescent="0.25">
      <c r="J7677" s="175"/>
      <c r="K7677" s="175"/>
    </row>
    <row r="7678" spans="10:11" ht="15" customHeight="1" x14ac:dyDescent="0.25">
      <c r="J7678" s="175"/>
      <c r="K7678" s="175"/>
    </row>
    <row r="7679" spans="10:11" ht="15" customHeight="1" x14ac:dyDescent="0.25">
      <c r="J7679" s="175"/>
      <c r="K7679" s="175"/>
    </row>
    <row r="7680" spans="10:11" ht="15" customHeight="1" x14ac:dyDescent="0.25">
      <c r="J7680" s="175"/>
      <c r="K7680" s="175"/>
    </row>
    <row r="7681" spans="10:11" ht="15" customHeight="1" x14ac:dyDescent="0.25">
      <c r="J7681" s="175"/>
      <c r="K7681" s="175"/>
    </row>
    <row r="7682" spans="10:11" ht="15" customHeight="1" x14ac:dyDescent="0.25">
      <c r="J7682" s="175"/>
      <c r="K7682" s="175"/>
    </row>
    <row r="7683" spans="10:11" ht="15" customHeight="1" x14ac:dyDescent="0.25">
      <c r="J7683" s="175"/>
      <c r="K7683" s="175"/>
    </row>
    <row r="7684" spans="10:11" ht="15" customHeight="1" x14ac:dyDescent="0.25">
      <c r="J7684" s="175"/>
      <c r="K7684" s="175"/>
    </row>
    <row r="7685" spans="10:11" ht="15" customHeight="1" x14ac:dyDescent="0.25">
      <c r="J7685" s="175"/>
      <c r="K7685" s="175"/>
    </row>
    <row r="7686" spans="10:11" ht="15" customHeight="1" x14ac:dyDescent="0.25">
      <c r="J7686" s="175"/>
      <c r="K7686" s="175"/>
    </row>
    <row r="7687" spans="10:11" ht="15" customHeight="1" x14ac:dyDescent="0.25">
      <c r="J7687" s="175"/>
      <c r="K7687" s="175"/>
    </row>
    <row r="7688" spans="10:11" ht="15" customHeight="1" x14ac:dyDescent="0.25">
      <c r="J7688" s="175"/>
      <c r="K7688" s="175"/>
    </row>
    <row r="7689" spans="10:11" ht="15" customHeight="1" x14ac:dyDescent="0.25">
      <c r="J7689" s="175"/>
      <c r="K7689" s="175"/>
    </row>
    <row r="7690" spans="10:11" ht="15" customHeight="1" x14ac:dyDescent="0.25">
      <c r="J7690" s="175"/>
      <c r="K7690" s="175"/>
    </row>
    <row r="7691" spans="10:11" ht="15" customHeight="1" x14ac:dyDescent="0.25">
      <c r="J7691" s="175"/>
      <c r="K7691" s="175"/>
    </row>
    <row r="7692" spans="10:11" ht="15" customHeight="1" x14ac:dyDescent="0.25">
      <c r="J7692" s="175"/>
      <c r="K7692" s="175"/>
    </row>
    <row r="7693" spans="10:11" ht="15" customHeight="1" x14ac:dyDescent="0.25">
      <c r="J7693" s="175"/>
      <c r="K7693" s="175"/>
    </row>
    <row r="7694" spans="10:11" ht="15" customHeight="1" x14ac:dyDescent="0.25">
      <c r="J7694" s="175"/>
      <c r="K7694" s="175"/>
    </row>
    <row r="7695" spans="10:11" ht="15" customHeight="1" x14ac:dyDescent="0.25">
      <c r="J7695" s="175"/>
      <c r="K7695" s="175"/>
    </row>
    <row r="7696" spans="10:11" ht="15" customHeight="1" x14ac:dyDescent="0.25">
      <c r="J7696" s="175"/>
      <c r="K7696" s="175"/>
    </row>
    <row r="7697" spans="10:11" ht="15" customHeight="1" x14ac:dyDescent="0.25">
      <c r="J7697" s="175"/>
      <c r="K7697" s="175"/>
    </row>
    <row r="7698" spans="10:11" ht="15" customHeight="1" x14ac:dyDescent="0.25">
      <c r="J7698" s="175"/>
      <c r="K7698" s="175"/>
    </row>
    <row r="7699" spans="10:11" ht="15" customHeight="1" x14ac:dyDescent="0.25">
      <c r="J7699" s="175"/>
      <c r="K7699" s="175"/>
    </row>
    <row r="7700" spans="10:11" ht="15" customHeight="1" x14ac:dyDescent="0.25">
      <c r="J7700" s="175"/>
      <c r="K7700" s="175"/>
    </row>
    <row r="7701" spans="10:11" ht="15" customHeight="1" x14ac:dyDescent="0.25">
      <c r="J7701" s="175"/>
      <c r="K7701" s="175"/>
    </row>
    <row r="7702" spans="10:11" ht="15" customHeight="1" x14ac:dyDescent="0.25">
      <c r="J7702" s="175"/>
      <c r="K7702" s="175"/>
    </row>
    <row r="7703" spans="10:11" ht="15" customHeight="1" x14ac:dyDescent="0.25">
      <c r="J7703" s="175"/>
      <c r="K7703" s="175"/>
    </row>
    <row r="7704" spans="10:11" ht="15" customHeight="1" x14ac:dyDescent="0.25">
      <c r="J7704" s="175"/>
      <c r="K7704" s="175"/>
    </row>
    <row r="7705" spans="10:11" ht="15" customHeight="1" x14ac:dyDescent="0.25">
      <c r="J7705" s="175"/>
      <c r="K7705" s="175"/>
    </row>
    <row r="7706" spans="10:11" ht="15" customHeight="1" x14ac:dyDescent="0.25">
      <c r="J7706" s="175"/>
      <c r="K7706" s="175"/>
    </row>
    <row r="7707" spans="10:11" ht="15" customHeight="1" x14ac:dyDescent="0.25">
      <c r="J7707" s="175"/>
      <c r="K7707" s="175"/>
    </row>
    <row r="7708" spans="10:11" ht="15" customHeight="1" x14ac:dyDescent="0.25">
      <c r="J7708" s="175"/>
      <c r="K7708" s="175"/>
    </row>
    <row r="7709" spans="10:11" ht="15" customHeight="1" x14ac:dyDescent="0.25">
      <c r="J7709" s="175"/>
      <c r="K7709" s="175"/>
    </row>
    <row r="7710" spans="10:11" ht="15" customHeight="1" x14ac:dyDescent="0.25">
      <c r="J7710" s="175"/>
      <c r="K7710" s="175"/>
    </row>
    <row r="7711" spans="10:11" ht="15" customHeight="1" x14ac:dyDescent="0.25">
      <c r="J7711" s="175"/>
      <c r="K7711" s="175"/>
    </row>
    <row r="7712" spans="10:11" ht="15" customHeight="1" x14ac:dyDescent="0.25">
      <c r="J7712" s="175"/>
      <c r="K7712" s="175"/>
    </row>
    <row r="7713" spans="10:11" ht="15" customHeight="1" x14ac:dyDescent="0.25">
      <c r="J7713" s="175"/>
      <c r="K7713" s="175"/>
    </row>
    <row r="7714" spans="10:11" ht="15" customHeight="1" x14ac:dyDescent="0.25">
      <c r="J7714" s="175"/>
      <c r="K7714" s="175"/>
    </row>
    <row r="7715" spans="10:11" ht="15" customHeight="1" x14ac:dyDescent="0.25">
      <c r="J7715" s="175"/>
      <c r="K7715" s="175"/>
    </row>
    <row r="7716" spans="10:11" ht="15" customHeight="1" x14ac:dyDescent="0.25">
      <c r="J7716" s="175"/>
      <c r="K7716" s="175"/>
    </row>
    <row r="7717" spans="10:11" ht="15" customHeight="1" x14ac:dyDescent="0.25">
      <c r="J7717" s="175"/>
      <c r="K7717" s="175"/>
    </row>
    <row r="7718" spans="10:11" ht="15" customHeight="1" x14ac:dyDescent="0.25">
      <c r="J7718" s="175"/>
      <c r="K7718" s="175"/>
    </row>
    <row r="7719" spans="10:11" ht="15" customHeight="1" x14ac:dyDescent="0.25">
      <c r="J7719" s="175"/>
      <c r="K7719" s="175"/>
    </row>
    <row r="7720" spans="10:11" ht="15" customHeight="1" x14ac:dyDescent="0.25">
      <c r="J7720" s="175"/>
      <c r="K7720" s="175"/>
    </row>
    <row r="7721" spans="10:11" ht="15" customHeight="1" x14ac:dyDescent="0.25">
      <c r="J7721" s="175"/>
      <c r="K7721" s="175"/>
    </row>
    <row r="7722" spans="10:11" ht="15" customHeight="1" x14ac:dyDescent="0.25">
      <c r="J7722" s="175"/>
      <c r="K7722" s="175"/>
    </row>
    <row r="7723" spans="10:11" ht="15" customHeight="1" x14ac:dyDescent="0.25">
      <c r="J7723" s="175"/>
      <c r="K7723" s="175"/>
    </row>
    <row r="7724" spans="10:11" ht="15" customHeight="1" x14ac:dyDescent="0.25">
      <c r="J7724" s="175"/>
      <c r="K7724" s="175"/>
    </row>
    <row r="7725" spans="10:11" ht="15" customHeight="1" x14ac:dyDescent="0.25">
      <c r="J7725" s="175"/>
      <c r="K7725" s="175"/>
    </row>
    <row r="7726" spans="10:11" ht="15" customHeight="1" x14ac:dyDescent="0.25">
      <c r="J7726" s="175"/>
      <c r="K7726" s="175"/>
    </row>
    <row r="7727" spans="10:11" ht="15" customHeight="1" x14ac:dyDescent="0.25">
      <c r="J7727" s="175"/>
      <c r="K7727" s="175"/>
    </row>
    <row r="7728" spans="10:11" ht="15" customHeight="1" x14ac:dyDescent="0.25">
      <c r="J7728" s="175"/>
      <c r="K7728" s="175"/>
    </row>
    <row r="7729" spans="10:11" ht="15" customHeight="1" x14ac:dyDescent="0.25">
      <c r="J7729" s="175"/>
      <c r="K7729" s="175"/>
    </row>
    <row r="7730" spans="10:11" ht="15" customHeight="1" x14ac:dyDescent="0.25">
      <c r="J7730" s="175"/>
      <c r="K7730" s="175"/>
    </row>
    <row r="7731" spans="10:11" ht="15" customHeight="1" x14ac:dyDescent="0.25">
      <c r="J7731" s="175"/>
      <c r="K7731" s="175"/>
    </row>
    <row r="7732" spans="10:11" ht="15" customHeight="1" x14ac:dyDescent="0.25">
      <c r="J7732" s="175"/>
      <c r="K7732" s="175"/>
    </row>
    <row r="7733" spans="10:11" ht="15" customHeight="1" x14ac:dyDescent="0.25">
      <c r="J7733" s="175"/>
      <c r="K7733" s="175"/>
    </row>
    <row r="7734" spans="10:11" ht="15" customHeight="1" x14ac:dyDescent="0.25">
      <c r="J7734" s="175"/>
      <c r="K7734" s="175"/>
    </row>
    <row r="7735" spans="10:11" ht="15" customHeight="1" x14ac:dyDescent="0.25">
      <c r="J7735" s="175"/>
      <c r="K7735" s="175"/>
    </row>
    <row r="7736" spans="10:11" ht="15" customHeight="1" x14ac:dyDescent="0.25">
      <c r="J7736" s="175"/>
      <c r="K7736" s="175"/>
    </row>
    <row r="7737" spans="10:11" ht="15" customHeight="1" x14ac:dyDescent="0.25">
      <c r="J7737" s="175"/>
      <c r="K7737" s="175"/>
    </row>
    <row r="7738" spans="10:11" ht="15" customHeight="1" x14ac:dyDescent="0.25">
      <c r="J7738" s="175"/>
      <c r="K7738" s="175"/>
    </row>
    <row r="7739" spans="10:11" ht="15" customHeight="1" x14ac:dyDescent="0.25">
      <c r="J7739" s="175"/>
      <c r="K7739" s="175"/>
    </row>
    <row r="7740" spans="10:11" ht="15" customHeight="1" x14ac:dyDescent="0.25">
      <c r="J7740" s="175"/>
      <c r="K7740" s="175"/>
    </row>
    <row r="7741" spans="10:11" ht="15" customHeight="1" x14ac:dyDescent="0.25">
      <c r="J7741" s="175"/>
      <c r="K7741" s="175"/>
    </row>
    <row r="7742" spans="10:11" ht="15" customHeight="1" x14ac:dyDescent="0.25">
      <c r="J7742" s="175"/>
      <c r="K7742" s="175"/>
    </row>
    <row r="7743" spans="10:11" ht="15" customHeight="1" x14ac:dyDescent="0.25">
      <c r="J7743" s="175"/>
      <c r="K7743" s="175"/>
    </row>
    <row r="7744" spans="10:11" ht="15" customHeight="1" x14ac:dyDescent="0.25">
      <c r="J7744" s="175"/>
      <c r="K7744" s="175"/>
    </row>
    <row r="7745" spans="10:11" ht="15" customHeight="1" x14ac:dyDescent="0.25">
      <c r="J7745" s="175"/>
      <c r="K7745" s="175"/>
    </row>
    <row r="7746" spans="10:11" ht="15" customHeight="1" x14ac:dyDescent="0.25">
      <c r="J7746" s="175"/>
      <c r="K7746" s="175"/>
    </row>
    <row r="7747" spans="10:11" ht="15" customHeight="1" x14ac:dyDescent="0.25">
      <c r="J7747" s="175"/>
      <c r="K7747" s="175"/>
    </row>
    <row r="7748" spans="10:11" ht="15" customHeight="1" x14ac:dyDescent="0.25">
      <c r="J7748" s="175"/>
      <c r="K7748" s="175"/>
    </row>
    <row r="7749" spans="10:11" ht="15" customHeight="1" x14ac:dyDescent="0.25">
      <c r="J7749" s="175"/>
      <c r="K7749" s="175"/>
    </row>
    <row r="7750" spans="10:11" ht="15" customHeight="1" x14ac:dyDescent="0.25">
      <c r="J7750" s="175"/>
      <c r="K7750" s="175"/>
    </row>
    <row r="7751" spans="10:11" ht="15" customHeight="1" x14ac:dyDescent="0.25">
      <c r="J7751" s="175"/>
      <c r="K7751" s="175"/>
    </row>
    <row r="7752" spans="10:11" ht="15" customHeight="1" x14ac:dyDescent="0.25">
      <c r="J7752" s="175"/>
      <c r="K7752" s="175"/>
    </row>
    <row r="7753" spans="10:11" ht="15" customHeight="1" x14ac:dyDescent="0.25">
      <c r="J7753" s="175"/>
      <c r="K7753" s="175"/>
    </row>
    <row r="7754" spans="10:11" ht="15" customHeight="1" x14ac:dyDescent="0.25">
      <c r="J7754" s="175"/>
      <c r="K7754" s="175"/>
    </row>
    <row r="7755" spans="10:11" ht="15" customHeight="1" x14ac:dyDescent="0.25">
      <c r="J7755" s="175"/>
      <c r="K7755" s="175"/>
    </row>
    <row r="7756" spans="10:11" ht="15" customHeight="1" x14ac:dyDescent="0.25">
      <c r="J7756" s="175"/>
      <c r="K7756" s="175"/>
    </row>
    <row r="7757" spans="10:11" ht="15" customHeight="1" x14ac:dyDescent="0.25">
      <c r="J7757" s="175"/>
      <c r="K7757" s="175"/>
    </row>
    <row r="7758" spans="10:11" ht="15" customHeight="1" x14ac:dyDescent="0.25">
      <c r="J7758" s="175"/>
      <c r="K7758" s="175"/>
    </row>
    <row r="7759" spans="10:11" ht="15" customHeight="1" x14ac:dyDescent="0.25">
      <c r="J7759" s="175"/>
      <c r="K7759" s="175"/>
    </row>
    <row r="7760" spans="10:11" ht="15" customHeight="1" x14ac:dyDescent="0.25">
      <c r="J7760" s="175"/>
      <c r="K7760" s="175"/>
    </row>
    <row r="7761" spans="10:11" ht="15" customHeight="1" x14ac:dyDescent="0.25">
      <c r="J7761" s="175"/>
      <c r="K7761" s="175"/>
    </row>
    <row r="7762" spans="10:11" ht="15" customHeight="1" x14ac:dyDescent="0.25">
      <c r="J7762" s="175"/>
      <c r="K7762" s="175"/>
    </row>
    <row r="7763" spans="10:11" ht="15" customHeight="1" x14ac:dyDescent="0.25">
      <c r="J7763" s="175"/>
      <c r="K7763" s="175"/>
    </row>
    <row r="7764" spans="10:11" ht="15" customHeight="1" x14ac:dyDescent="0.25">
      <c r="J7764" s="175"/>
      <c r="K7764" s="175"/>
    </row>
    <row r="7765" spans="10:11" ht="15" customHeight="1" x14ac:dyDescent="0.25">
      <c r="J7765" s="175"/>
      <c r="K7765" s="175"/>
    </row>
    <row r="7766" spans="10:11" ht="15" customHeight="1" x14ac:dyDescent="0.25">
      <c r="J7766" s="175"/>
      <c r="K7766" s="175"/>
    </row>
    <row r="7767" spans="10:11" ht="15" customHeight="1" x14ac:dyDescent="0.25">
      <c r="J7767" s="175"/>
      <c r="K7767" s="175"/>
    </row>
    <row r="7768" spans="10:11" ht="15" customHeight="1" x14ac:dyDescent="0.25">
      <c r="J7768" s="175"/>
      <c r="K7768" s="175"/>
    </row>
    <row r="7769" spans="10:11" ht="15" customHeight="1" x14ac:dyDescent="0.25">
      <c r="J7769" s="175"/>
      <c r="K7769" s="175"/>
    </row>
    <row r="7770" spans="10:11" ht="15" customHeight="1" x14ac:dyDescent="0.25">
      <c r="J7770" s="175"/>
      <c r="K7770" s="175"/>
    </row>
    <row r="7771" spans="10:11" ht="15" customHeight="1" x14ac:dyDescent="0.25">
      <c r="J7771" s="175"/>
      <c r="K7771" s="175"/>
    </row>
    <row r="7772" spans="10:11" ht="15" customHeight="1" x14ac:dyDescent="0.25">
      <c r="J7772" s="175"/>
      <c r="K7772" s="175"/>
    </row>
    <row r="7773" spans="10:11" ht="15" customHeight="1" x14ac:dyDescent="0.25">
      <c r="J7773" s="175"/>
      <c r="K7773" s="175"/>
    </row>
    <row r="7774" spans="10:11" ht="15" customHeight="1" x14ac:dyDescent="0.25">
      <c r="J7774" s="175"/>
      <c r="K7774" s="175"/>
    </row>
    <row r="7775" spans="10:11" ht="15" customHeight="1" x14ac:dyDescent="0.25">
      <c r="J7775" s="175"/>
      <c r="K7775" s="175"/>
    </row>
    <row r="7776" spans="10:11" ht="15" customHeight="1" x14ac:dyDescent="0.25">
      <c r="J7776" s="175"/>
      <c r="K7776" s="175"/>
    </row>
    <row r="7777" spans="10:11" ht="15" customHeight="1" x14ac:dyDescent="0.25">
      <c r="J7777" s="175"/>
      <c r="K7777" s="175"/>
    </row>
    <row r="7778" spans="10:11" ht="15" customHeight="1" x14ac:dyDescent="0.25">
      <c r="J7778" s="175"/>
      <c r="K7778" s="175"/>
    </row>
    <row r="7779" spans="10:11" ht="15" customHeight="1" x14ac:dyDescent="0.25">
      <c r="J7779" s="175"/>
      <c r="K7779" s="175"/>
    </row>
    <row r="7780" spans="10:11" ht="15" customHeight="1" x14ac:dyDescent="0.25">
      <c r="J7780" s="175"/>
      <c r="K7780" s="175"/>
    </row>
    <row r="7781" spans="10:11" ht="15" customHeight="1" x14ac:dyDescent="0.25">
      <c r="J7781" s="175"/>
      <c r="K7781" s="175"/>
    </row>
    <row r="7782" spans="10:11" ht="15" customHeight="1" x14ac:dyDescent="0.25">
      <c r="J7782" s="175"/>
      <c r="K7782" s="175"/>
    </row>
    <row r="7783" spans="10:11" ht="15" customHeight="1" x14ac:dyDescent="0.25">
      <c r="J7783" s="175"/>
      <c r="K7783" s="175"/>
    </row>
    <row r="7784" spans="10:11" ht="15" customHeight="1" x14ac:dyDescent="0.25">
      <c r="J7784" s="175"/>
      <c r="K7784" s="175"/>
    </row>
    <row r="7785" spans="10:11" ht="15" customHeight="1" x14ac:dyDescent="0.25">
      <c r="J7785" s="175"/>
      <c r="K7785" s="175"/>
    </row>
    <row r="7786" spans="10:11" ht="15" customHeight="1" x14ac:dyDescent="0.25">
      <c r="J7786" s="175"/>
      <c r="K7786" s="175"/>
    </row>
    <row r="7787" spans="10:11" ht="15" customHeight="1" x14ac:dyDescent="0.25">
      <c r="J7787" s="175"/>
      <c r="K7787" s="175"/>
    </row>
    <row r="7788" spans="10:11" ht="15" customHeight="1" x14ac:dyDescent="0.25">
      <c r="J7788" s="175"/>
      <c r="K7788" s="175"/>
    </row>
    <row r="7789" spans="10:11" ht="15" customHeight="1" x14ac:dyDescent="0.25">
      <c r="J7789" s="175"/>
      <c r="K7789" s="175"/>
    </row>
    <row r="7790" spans="10:11" ht="15" customHeight="1" x14ac:dyDescent="0.25">
      <c r="J7790" s="175"/>
      <c r="K7790" s="175"/>
    </row>
    <row r="7791" spans="10:11" ht="15" customHeight="1" x14ac:dyDescent="0.25">
      <c r="J7791" s="175"/>
      <c r="K7791" s="175"/>
    </row>
    <row r="7792" spans="10:11" ht="15" customHeight="1" x14ac:dyDescent="0.25">
      <c r="J7792" s="175"/>
      <c r="K7792" s="175"/>
    </row>
    <row r="7793" spans="10:11" ht="15" customHeight="1" x14ac:dyDescent="0.25">
      <c r="J7793" s="175"/>
      <c r="K7793" s="175"/>
    </row>
    <row r="7794" spans="10:11" ht="15" customHeight="1" x14ac:dyDescent="0.25">
      <c r="J7794" s="175"/>
      <c r="K7794" s="175"/>
    </row>
    <row r="7795" spans="10:11" ht="15" customHeight="1" x14ac:dyDescent="0.25">
      <c r="J7795" s="175"/>
      <c r="K7795" s="175"/>
    </row>
    <row r="7796" spans="10:11" ht="15" customHeight="1" x14ac:dyDescent="0.25">
      <c r="J7796" s="175"/>
      <c r="K7796" s="175"/>
    </row>
    <row r="7797" spans="10:11" ht="15" customHeight="1" x14ac:dyDescent="0.25">
      <c r="J7797" s="175"/>
      <c r="K7797" s="175"/>
    </row>
    <row r="7798" spans="10:11" ht="15" customHeight="1" x14ac:dyDescent="0.25">
      <c r="J7798" s="175"/>
      <c r="K7798" s="175"/>
    </row>
    <row r="7799" spans="10:11" ht="15" customHeight="1" x14ac:dyDescent="0.25">
      <c r="J7799" s="175"/>
      <c r="K7799" s="175"/>
    </row>
    <row r="7800" spans="10:11" ht="15" customHeight="1" x14ac:dyDescent="0.25">
      <c r="J7800" s="175"/>
      <c r="K7800" s="175"/>
    </row>
    <row r="7801" spans="10:11" ht="15" customHeight="1" x14ac:dyDescent="0.25">
      <c r="J7801" s="175"/>
      <c r="K7801" s="175"/>
    </row>
    <row r="7802" spans="10:11" ht="15" customHeight="1" x14ac:dyDescent="0.25">
      <c r="J7802" s="175"/>
      <c r="K7802" s="175"/>
    </row>
    <row r="7803" spans="10:11" ht="15" customHeight="1" x14ac:dyDescent="0.25">
      <c r="J7803" s="175"/>
      <c r="K7803" s="175"/>
    </row>
    <row r="7804" spans="10:11" ht="15" customHeight="1" x14ac:dyDescent="0.25">
      <c r="J7804" s="175"/>
      <c r="K7804" s="175"/>
    </row>
    <row r="7805" spans="10:11" ht="15" customHeight="1" x14ac:dyDescent="0.25">
      <c r="J7805" s="175"/>
      <c r="K7805" s="175"/>
    </row>
    <row r="7806" spans="10:11" ht="15" customHeight="1" x14ac:dyDescent="0.25">
      <c r="J7806" s="175"/>
      <c r="K7806" s="175"/>
    </row>
    <row r="7807" spans="10:11" ht="15" customHeight="1" x14ac:dyDescent="0.25">
      <c r="J7807" s="175"/>
      <c r="K7807" s="175"/>
    </row>
    <row r="7808" spans="10:11" ht="15" customHeight="1" x14ac:dyDescent="0.25">
      <c r="J7808" s="175"/>
      <c r="K7808" s="175"/>
    </row>
    <row r="7809" spans="10:11" ht="15" customHeight="1" x14ac:dyDescent="0.25">
      <c r="J7809" s="175"/>
      <c r="K7809" s="175"/>
    </row>
    <row r="7810" spans="10:11" ht="15" customHeight="1" x14ac:dyDescent="0.25">
      <c r="J7810" s="175"/>
      <c r="K7810" s="175"/>
    </row>
    <row r="7811" spans="10:11" ht="15" customHeight="1" x14ac:dyDescent="0.25">
      <c r="J7811" s="175"/>
      <c r="K7811" s="175"/>
    </row>
    <row r="7812" spans="10:11" ht="15" customHeight="1" x14ac:dyDescent="0.25">
      <c r="J7812" s="175"/>
      <c r="K7812" s="175"/>
    </row>
    <row r="7813" spans="10:11" ht="15" customHeight="1" x14ac:dyDescent="0.25">
      <c r="J7813" s="175"/>
      <c r="K7813" s="175"/>
    </row>
    <row r="7814" spans="10:11" ht="15" customHeight="1" x14ac:dyDescent="0.25">
      <c r="J7814" s="175"/>
      <c r="K7814" s="175"/>
    </row>
    <row r="7815" spans="10:11" ht="15" customHeight="1" x14ac:dyDescent="0.25">
      <c r="J7815" s="175"/>
      <c r="K7815" s="175"/>
    </row>
    <row r="7816" spans="10:11" ht="15" customHeight="1" x14ac:dyDescent="0.25">
      <c r="J7816" s="175"/>
      <c r="K7816" s="175"/>
    </row>
    <row r="7817" spans="10:11" ht="15" customHeight="1" x14ac:dyDescent="0.25">
      <c r="J7817" s="175"/>
      <c r="K7817" s="175"/>
    </row>
    <row r="7818" spans="10:11" ht="15" customHeight="1" x14ac:dyDescent="0.25">
      <c r="J7818" s="175"/>
      <c r="K7818" s="175"/>
    </row>
    <row r="7819" spans="10:11" ht="15" customHeight="1" x14ac:dyDescent="0.25">
      <c r="J7819" s="175"/>
      <c r="K7819" s="175"/>
    </row>
    <row r="7820" spans="10:11" ht="15" customHeight="1" x14ac:dyDescent="0.25">
      <c r="J7820" s="175"/>
      <c r="K7820" s="175"/>
    </row>
    <row r="7821" spans="10:11" ht="15" customHeight="1" x14ac:dyDescent="0.25">
      <c r="J7821" s="175"/>
      <c r="K7821" s="175"/>
    </row>
    <row r="7822" spans="10:11" ht="15" customHeight="1" x14ac:dyDescent="0.25">
      <c r="J7822" s="175"/>
      <c r="K7822" s="175"/>
    </row>
    <row r="7823" spans="10:11" ht="15" customHeight="1" x14ac:dyDescent="0.25">
      <c r="J7823" s="175"/>
      <c r="K7823" s="175"/>
    </row>
    <row r="7824" spans="10:11" ht="15" customHeight="1" x14ac:dyDescent="0.25">
      <c r="J7824" s="175"/>
      <c r="K7824" s="175"/>
    </row>
    <row r="7825" spans="10:11" ht="15" customHeight="1" x14ac:dyDescent="0.25">
      <c r="J7825" s="175"/>
      <c r="K7825" s="175"/>
    </row>
    <row r="7826" spans="10:11" ht="15" customHeight="1" x14ac:dyDescent="0.25">
      <c r="J7826" s="175"/>
      <c r="K7826" s="175"/>
    </row>
    <row r="7827" spans="10:11" ht="15" customHeight="1" x14ac:dyDescent="0.25">
      <c r="J7827" s="175"/>
      <c r="K7827" s="175"/>
    </row>
    <row r="7828" spans="10:11" ht="15" customHeight="1" x14ac:dyDescent="0.25">
      <c r="J7828" s="175"/>
      <c r="K7828" s="175"/>
    </row>
    <row r="7829" spans="10:11" ht="15" customHeight="1" x14ac:dyDescent="0.25">
      <c r="J7829" s="175"/>
      <c r="K7829" s="175"/>
    </row>
    <row r="7830" spans="10:11" ht="15" customHeight="1" x14ac:dyDescent="0.25">
      <c r="J7830" s="175"/>
      <c r="K7830" s="175"/>
    </row>
    <row r="7831" spans="10:11" ht="15" customHeight="1" x14ac:dyDescent="0.25">
      <c r="J7831" s="175"/>
      <c r="K7831" s="175"/>
    </row>
    <row r="7832" spans="10:11" ht="15" customHeight="1" x14ac:dyDescent="0.25">
      <c r="J7832" s="175"/>
      <c r="K7832" s="175"/>
    </row>
    <row r="7833" spans="10:11" ht="15" customHeight="1" x14ac:dyDescent="0.25">
      <c r="J7833" s="175"/>
      <c r="K7833" s="175"/>
    </row>
    <row r="7834" spans="10:11" ht="15" customHeight="1" x14ac:dyDescent="0.25">
      <c r="J7834" s="175"/>
      <c r="K7834" s="175"/>
    </row>
    <row r="7835" spans="10:11" ht="15" customHeight="1" x14ac:dyDescent="0.25">
      <c r="J7835" s="175"/>
      <c r="K7835" s="175"/>
    </row>
    <row r="7836" spans="10:11" ht="15" customHeight="1" x14ac:dyDescent="0.25">
      <c r="J7836" s="175"/>
      <c r="K7836" s="175"/>
    </row>
    <row r="7837" spans="10:11" ht="15" customHeight="1" x14ac:dyDescent="0.25">
      <c r="J7837" s="175"/>
      <c r="K7837" s="175"/>
    </row>
    <row r="7838" spans="10:11" ht="15" customHeight="1" x14ac:dyDescent="0.25">
      <c r="J7838" s="175"/>
      <c r="K7838" s="175"/>
    </row>
    <row r="7839" spans="10:11" ht="15" customHeight="1" x14ac:dyDescent="0.25">
      <c r="J7839" s="175"/>
      <c r="K7839" s="175"/>
    </row>
    <row r="7840" spans="10:11" ht="15" customHeight="1" x14ac:dyDescent="0.25">
      <c r="J7840" s="175"/>
      <c r="K7840" s="175"/>
    </row>
    <row r="7841" spans="10:11" ht="15" customHeight="1" x14ac:dyDescent="0.25">
      <c r="J7841" s="175"/>
      <c r="K7841" s="175"/>
    </row>
    <row r="7842" spans="10:11" ht="15" customHeight="1" x14ac:dyDescent="0.25">
      <c r="J7842" s="175"/>
      <c r="K7842" s="175"/>
    </row>
    <row r="7843" spans="10:11" ht="15" customHeight="1" x14ac:dyDescent="0.25">
      <c r="J7843" s="175"/>
      <c r="K7843" s="175"/>
    </row>
    <row r="7844" spans="10:11" ht="15" customHeight="1" x14ac:dyDescent="0.25">
      <c r="J7844" s="175"/>
      <c r="K7844" s="175"/>
    </row>
    <row r="7845" spans="10:11" ht="15" customHeight="1" x14ac:dyDescent="0.25">
      <c r="J7845" s="175"/>
      <c r="K7845" s="175"/>
    </row>
    <row r="7846" spans="10:11" ht="15" customHeight="1" x14ac:dyDescent="0.25">
      <c r="J7846" s="175"/>
      <c r="K7846" s="175"/>
    </row>
    <row r="7847" spans="10:11" ht="15" customHeight="1" x14ac:dyDescent="0.25">
      <c r="J7847" s="175"/>
      <c r="K7847" s="175"/>
    </row>
    <row r="7848" spans="10:11" ht="15" customHeight="1" x14ac:dyDescent="0.25">
      <c r="J7848" s="175"/>
      <c r="K7848" s="175"/>
    </row>
    <row r="7849" spans="10:11" ht="15" customHeight="1" x14ac:dyDescent="0.25">
      <c r="J7849" s="175"/>
      <c r="K7849" s="175"/>
    </row>
    <row r="7850" spans="10:11" ht="15" customHeight="1" x14ac:dyDescent="0.25">
      <c r="J7850" s="175"/>
      <c r="K7850" s="175"/>
    </row>
    <row r="7851" spans="10:11" ht="15" customHeight="1" x14ac:dyDescent="0.25">
      <c r="J7851" s="175"/>
      <c r="K7851" s="175"/>
    </row>
    <row r="7852" spans="10:11" ht="15" customHeight="1" x14ac:dyDescent="0.25">
      <c r="J7852" s="175"/>
      <c r="K7852" s="175"/>
    </row>
    <row r="7853" spans="10:11" ht="15" customHeight="1" x14ac:dyDescent="0.25">
      <c r="J7853" s="175"/>
      <c r="K7853" s="175"/>
    </row>
    <row r="7854" spans="10:11" ht="15" customHeight="1" x14ac:dyDescent="0.25">
      <c r="J7854" s="175"/>
      <c r="K7854" s="175"/>
    </row>
    <row r="7855" spans="10:11" ht="15" customHeight="1" x14ac:dyDescent="0.25">
      <c r="J7855" s="175"/>
      <c r="K7855" s="175"/>
    </row>
    <row r="7856" spans="10:11" ht="15" customHeight="1" x14ac:dyDescent="0.25">
      <c r="J7856" s="175"/>
      <c r="K7856" s="175"/>
    </row>
    <row r="7857" spans="10:11" ht="15" customHeight="1" x14ac:dyDescent="0.25">
      <c r="J7857" s="175"/>
      <c r="K7857" s="175"/>
    </row>
    <row r="7858" spans="10:11" ht="15" customHeight="1" x14ac:dyDescent="0.25">
      <c r="J7858" s="175"/>
      <c r="K7858" s="175"/>
    </row>
    <row r="7859" spans="10:11" ht="15" customHeight="1" x14ac:dyDescent="0.25">
      <c r="J7859" s="175"/>
      <c r="K7859" s="175"/>
    </row>
    <row r="7860" spans="10:11" ht="15" customHeight="1" x14ac:dyDescent="0.25">
      <c r="J7860" s="175"/>
      <c r="K7860" s="175"/>
    </row>
    <row r="7861" spans="10:11" ht="15" customHeight="1" x14ac:dyDescent="0.25">
      <c r="J7861" s="175"/>
      <c r="K7861" s="175"/>
    </row>
    <row r="7862" spans="10:11" ht="15" customHeight="1" x14ac:dyDescent="0.25">
      <c r="J7862" s="175"/>
      <c r="K7862" s="175"/>
    </row>
    <row r="7863" spans="10:11" ht="15" customHeight="1" x14ac:dyDescent="0.25">
      <c r="J7863" s="175"/>
      <c r="K7863" s="175"/>
    </row>
    <row r="7864" spans="10:11" ht="15" customHeight="1" x14ac:dyDescent="0.25">
      <c r="J7864" s="175"/>
      <c r="K7864" s="175"/>
    </row>
    <row r="7865" spans="10:11" ht="15" customHeight="1" x14ac:dyDescent="0.25">
      <c r="J7865" s="175"/>
      <c r="K7865" s="175"/>
    </row>
    <row r="7866" spans="10:11" ht="15" customHeight="1" x14ac:dyDescent="0.25">
      <c r="J7866" s="175"/>
      <c r="K7866" s="175"/>
    </row>
    <row r="7867" spans="10:11" ht="15" customHeight="1" x14ac:dyDescent="0.25">
      <c r="J7867" s="175"/>
      <c r="K7867" s="175"/>
    </row>
    <row r="7868" spans="10:11" ht="15" customHeight="1" x14ac:dyDescent="0.25">
      <c r="J7868" s="175"/>
      <c r="K7868" s="175"/>
    </row>
    <row r="7869" spans="10:11" ht="15" customHeight="1" x14ac:dyDescent="0.25">
      <c r="J7869" s="175"/>
      <c r="K7869" s="175"/>
    </row>
    <row r="7870" spans="10:11" ht="15" customHeight="1" x14ac:dyDescent="0.25">
      <c r="J7870" s="175"/>
      <c r="K7870" s="175"/>
    </row>
    <row r="7871" spans="10:11" ht="15" customHeight="1" x14ac:dyDescent="0.25">
      <c r="J7871" s="175"/>
      <c r="K7871" s="175"/>
    </row>
    <row r="7872" spans="10:11" ht="15" customHeight="1" x14ac:dyDescent="0.25">
      <c r="J7872" s="175"/>
      <c r="K7872" s="175"/>
    </row>
    <row r="7873" spans="10:11" ht="15" customHeight="1" x14ac:dyDescent="0.25">
      <c r="J7873" s="175"/>
      <c r="K7873" s="175"/>
    </row>
    <row r="7874" spans="10:11" ht="15" customHeight="1" x14ac:dyDescent="0.25">
      <c r="J7874" s="175"/>
      <c r="K7874" s="175"/>
    </row>
    <row r="7875" spans="10:11" ht="15" customHeight="1" x14ac:dyDescent="0.25">
      <c r="J7875" s="175"/>
      <c r="K7875" s="175"/>
    </row>
    <row r="7876" spans="10:11" ht="15" customHeight="1" x14ac:dyDescent="0.25">
      <c r="J7876" s="175"/>
      <c r="K7876" s="175"/>
    </row>
    <row r="7877" spans="10:11" ht="15" customHeight="1" x14ac:dyDescent="0.25">
      <c r="J7877" s="175"/>
      <c r="K7877" s="175"/>
    </row>
    <row r="7878" spans="10:11" ht="15" customHeight="1" x14ac:dyDescent="0.25">
      <c r="J7878" s="175"/>
      <c r="K7878" s="175"/>
    </row>
    <row r="7879" spans="10:11" ht="15" customHeight="1" x14ac:dyDescent="0.25">
      <c r="J7879" s="175"/>
      <c r="K7879" s="175"/>
    </row>
    <row r="7880" spans="10:11" ht="15" customHeight="1" x14ac:dyDescent="0.25">
      <c r="J7880" s="175"/>
      <c r="K7880" s="175"/>
    </row>
    <row r="7881" spans="10:11" ht="15" customHeight="1" x14ac:dyDescent="0.25">
      <c r="J7881" s="175"/>
      <c r="K7881" s="175"/>
    </row>
    <row r="7882" spans="10:11" ht="15" customHeight="1" x14ac:dyDescent="0.25">
      <c r="J7882" s="175"/>
      <c r="K7882" s="175"/>
    </row>
    <row r="7883" spans="10:11" ht="15" customHeight="1" x14ac:dyDescent="0.25">
      <c r="J7883" s="175"/>
      <c r="K7883" s="175"/>
    </row>
    <row r="7884" spans="10:11" ht="15" customHeight="1" x14ac:dyDescent="0.25">
      <c r="J7884" s="175"/>
      <c r="K7884" s="175"/>
    </row>
    <row r="7885" spans="10:11" ht="15" customHeight="1" x14ac:dyDescent="0.25">
      <c r="J7885" s="175"/>
      <c r="K7885" s="175"/>
    </row>
    <row r="7886" spans="10:11" ht="15" customHeight="1" x14ac:dyDescent="0.25">
      <c r="J7886" s="175"/>
      <c r="K7886" s="175"/>
    </row>
    <row r="7887" spans="10:11" ht="15" customHeight="1" x14ac:dyDescent="0.25">
      <c r="J7887" s="175"/>
      <c r="K7887" s="175"/>
    </row>
    <row r="7888" spans="10:11" ht="15" customHeight="1" x14ac:dyDescent="0.25">
      <c r="J7888" s="175"/>
      <c r="K7888" s="175"/>
    </row>
    <row r="7889" spans="10:11" ht="15" customHeight="1" x14ac:dyDescent="0.25">
      <c r="J7889" s="175"/>
      <c r="K7889" s="175"/>
    </row>
    <row r="7890" spans="10:11" ht="15" customHeight="1" x14ac:dyDescent="0.25">
      <c r="J7890" s="175"/>
      <c r="K7890" s="175"/>
    </row>
    <row r="7891" spans="10:11" ht="15" customHeight="1" x14ac:dyDescent="0.25">
      <c r="J7891" s="175"/>
      <c r="K7891" s="175"/>
    </row>
    <row r="7892" spans="10:11" ht="15" customHeight="1" x14ac:dyDescent="0.25">
      <c r="J7892" s="175"/>
      <c r="K7892" s="175"/>
    </row>
    <row r="7893" spans="10:11" ht="15" customHeight="1" x14ac:dyDescent="0.25">
      <c r="J7893" s="175"/>
      <c r="K7893" s="175"/>
    </row>
    <row r="7894" spans="10:11" ht="15" customHeight="1" x14ac:dyDescent="0.25">
      <c r="J7894" s="175"/>
      <c r="K7894" s="175"/>
    </row>
    <row r="7895" spans="10:11" ht="15" customHeight="1" x14ac:dyDescent="0.25">
      <c r="J7895" s="175"/>
      <c r="K7895" s="175"/>
    </row>
    <row r="7896" spans="10:11" ht="15" customHeight="1" x14ac:dyDescent="0.25">
      <c r="J7896" s="175"/>
      <c r="K7896" s="175"/>
    </row>
    <row r="7897" spans="10:11" ht="15" customHeight="1" x14ac:dyDescent="0.25">
      <c r="J7897" s="175"/>
      <c r="K7897" s="175"/>
    </row>
    <row r="7898" spans="10:11" ht="15" customHeight="1" x14ac:dyDescent="0.25">
      <c r="J7898" s="175"/>
      <c r="K7898" s="175"/>
    </row>
    <row r="7899" spans="10:11" ht="15" customHeight="1" x14ac:dyDescent="0.25">
      <c r="J7899" s="175"/>
      <c r="K7899" s="175"/>
    </row>
    <row r="7900" spans="10:11" ht="15" customHeight="1" x14ac:dyDescent="0.25">
      <c r="J7900" s="175"/>
      <c r="K7900" s="175"/>
    </row>
    <row r="7901" spans="10:11" ht="15" customHeight="1" x14ac:dyDescent="0.25">
      <c r="J7901" s="175"/>
      <c r="K7901" s="175"/>
    </row>
    <row r="7902" spans="10:11" ht="15" customHeight="1" x14ac:dyDescent="0.25">
      <c r="J7902" s="175"/>
      <c r="K7902" s="175"/>
    </row>
    <row r="7903" spans="10:11" ht="15" customHeight="1" x14ac:dyDescent="0.25">
      <c r="J7903" s="175"/>
      <c r="K7903" s="175"/>
    </row>
    <row r="7904" spans="10:11" ht="15" customHeight="1" x14ac:dyDescent="0.25">
      <c r="J7904" s="175"/>
      <c r="K7904" s="175"/>
    </row>
    <row r="7905" spans="10:11" ht="15" customHeight="1" x14ac:dyDescent="0.25">
      <c r="J7905" s="175"/>
      <c r="K7905" s="175"/>
    </row>
    <row r="7906" spans="10:11" ht="15" customHeight="1" x14ac:dyDescent="0.25">
      <c r="J7906" s="175"/>
      <c r="K7906" s="175"/>
    </row>
    <row r="7907" spans="10:11" ht="15" customHeight="1" x14ac:dyDescent="0.25">
      <c r="J7907" s="175"/>
      <c r="K7907" s="175"/>
    </row>
    <row r="7908" spans="10:11" ht="15" customHeight="1" x14ac:dyDescent="0.25">
      <c r="J7908" s="175"/>
      <c r="K7908" s="175"/>
    </row>
    <row r="7909" spans="10:11" ht="15" customHeight="1" x14ac:dyDescent="0.25">
      <c r="J7909" s="175"/>
      <c r="K7909" s="175"/>
    </row>
    <row r="7910" spans="10:11" ht="15" customHeight="1" x14ac:dyDescent="0.25">
      <c r="J7910" s="175"/>
      <c r="K7910" s="175"/>
    </row>
    <row r="7911" spans="10:11" ht="15" customHeight="1" x14ac:dyDescent="0.25">
      <c r="J7911" s="175"/>
      <c r="K7911" s="175"/>
    </row>
    <row r="7912" spans="10:11" ht="15" customHeight="1" x14ac:dyDescent="0.25">
      <c r="J7912" s="175"/>
      <c r="K7912" s="175"/>
    </row>
    <row r="7913" spans="10:11" ht="15" customHeight="1" x14ac:dyDescent="0.25">
      <c r="J7913" s="175"/>
      <c r="K7913" s="175"/>
    </row>
    <row r="7914" spans="10:11" ht="15" customHeight="1" x14ac:dyDescent="0.25">
      <c r="J7914" s="175"/>
      <c r="K7914" s="175"/>
    </row>
    <row r="7915" spans="10:11" ht="15" customHeight="1" x14ac:dyDescent="0.25">
      <c r="J7915" s="175"/>
      <c r="K7915" s="175"/>
    </row>
    <row r="7916" spans="10:11" ht="15" customHeight="1" x14ac:dyDescent="0.25">
      <c r="J7916" s="175"/>
      <c r="K7916" s="175"/>
    </row>
    <row r="7917" spans="10:11" ht="15" customHeight="1" x14ac:dyDescent="0.25">
      <c r="J7917" s="175"/>
      <c r="K7917" s="175"/>
    </row>
    <row r="7918" spans="10:11" ht="15" customHeight="1" x14ac:dyDescent="0.25">
      <c r="J7918" s="175"/>
      <c r="K7918" s="175"/>
    </row>
    <row r="7919" spans="10:11" ht="15" customHeight="1" x14ac:dyDescent="0.25">
      <c r="J7919" s="175"/>
      <c r="K7919" s="175"/>
    </row>
    <row r="7920" spans="10:11" ht="15" customHeight="1" x14ac:dyDescent="0.25">
      <c r="J7920" s="175"/>
      <c r="K7920" s="175"/>
    </row>
    <row r="7921" spans="10:11" ht="15" customHeight="1" x14ac:dyDescent="0.25">
      <c r="J7921" s="175"/>
      <c r="K7921" s="175"/>
    </row>
    <row r="7922" spans="10:11" ht="15" customHeight="1" x14ac:dyDescent="0.25">
      <c r="J7922" s="175"/>
      <c r="K7922" s="175"/>
    </row>
    <row r="7923" spans="10:11" ht="15" customHeight="1" x14ac:dyDescent="0.25">
      <c r="J7923" s="175"/>
      <c r="K7923" s="175"/>
    </row>
    <row r="7924" spans="10:11" ht="15" customHeight="1" x14ac:dyDescent="0.25">
      <c r="J7924" s="175"/>
      <c r="K7924" s="175"/>
    </row>
    <row r="7925" spans="10:11" ht="15" customHeight="1" x14ac:dyDescent="0.25">
      <c r="J7925" s="175"/>
      <c r="K7925" s="175"/>
    </row>
    <row r="7926" spans="10:11" ht="15" customHeight="1" x14ac:dyDescent="0.25">
      <c r="J7926" s="175"/>
      <c r="K7926" s="175"/>
    </row>
    <row r="7927" spans="10:11" ht="15" customHeight="1" x14ac:dyDescent="0.25">
      <c r="J7927" s="175"/>
      <c r="K7927" s="175"/>
    </row>
    <row r="7928" spans="10:11" ht="15" customHeight="1" x14ac:dyDescent="0.25">
      <c r="J7928" s="175"/>
      <c r="K7928" s="175"/>
    </row>
    <row r="7929" spans="10:11" ht="15" customHeight="1" x14ac:dyDescent="0.25">
      <c r="J7929" s="175"/>
      <c r="K7929" s="175"/>
    </row>
    <row r="7930" spans="10:11" ht="15" customHeight="1" x14ac:dyDescent="0.25">
      <c r="J7930" s="175"/>
      <c r="K7930" s="175"/>
    </row>
    <row r="7931" spans="10:11" ht="15" customHeight="1" x14ac:dyDescent="0.25">
      <c r="J7931" s="175"/>
      <c r="K7931" s="175"/>
    </row>
    <row r="7932" spans="10:11" ht="15" customHeight="1" x14ac:dyDescent="0.25">
      <c r="J7932" s="175"/>
      <c r="K7932" s="175"/>
    </row>
    <row r="7933" spans="10:11" ht="15" customHeight="1" x14ac:dyDescent="0.25">
      <c r="J7933" s="175"/>
      <c r="K7933" s="175"/>
    </row>
    <row r="7934" spans="10:11" ht="15" customHeight="1" x14ac:dyDescent="0.25">
      <c r="J7934" s="175"/>
      <c r="K7934" s="175"/>
    </row>
    <row r="7935" spans="10:11" ht="15" customHeight="1" x14ac:dyDescent="0.25">
      <c r="J7935" s="175"/>
      <c r="K7935" s="175"/>
    </row>
    <row r="7936" spans="10:11" ht="15" customHeight="1" x14ac:dyDescent="0.25">
      <c r="J7936" s="175"/>
      <c r="K7936" s="175"/>
    </row>
    <row r="7937" spans="10:11" ht="15" customHeight="1" x14ac:dyDescent="0.25">
      <c r="J7937" s="175"/>
      <c r="K7937" s="175"/>
    </row>
    <row r="7938" spans="10:11" ht="15" customHeight="1" x14ac:dyDescent="0.25">
      <c r="J7938" s="175"/>
      <c r="K7938" s="175"/>
    </row>
    <row r="7939" spans="10:11" ht="15" customHeight="1" x14ac:dyDescent="0.25">
      <c r="J7939" s="175"/>
      <c r="K7939" s="175"/>
    </row>
    <row r="7940" spans="10:11" ht="15" customHeight="1" x14ac:dyDescent="0.25">
      <c r="J7940" s="175"/>
      <c r="K7940" s="175"/>
    </row>
    <row r="7941" spans="10:11" ht="15" customHeight="1" x14ac:dyDescent="0.25">
      <c r="J7941" s="175"/>
      <c r="K7941" s="175"/>
    </row>
    <row r="7942" spans="10:11" ht="15" customHeight="1" x14ac:dyDescent="0.25">
      <c r="J7942" s="175"/>
      <c r="K7942" s="175"/>
    </row>
    <row r="7943" spans="10:11" ht="15" customHeight="1" x14ac:dyDescent="0.25">
      <c r="J7943" s="175"/>
      <c r="K7943" s="175"/>
    </row>
    <row r="7944" spans="10:11" ht="15" customHeight="1" x14ac:dyDescent="0.25">
      <c r="J7944" s="175"/>
      <c r="K7944" s="175"/>
    </row>
    <row r="7945" spans="10:11" ht="15" customHeight="1" x14ac:dyDescent="0.25">
      <c r="J7945" s="175"/>
      <c r="K7945" s="175"/>
    </row>
    <row r="7946" spans="10:11" ht="15" customHeight="1" x14ac:dyDescent="0.25">
      <c r="J7946" s="175"/>
      <c r="K7946" s="175"/>
    </row>
    <row r="7947" spans="10:11" ht="15" customHeight="1" x14ac:dyDescent="0.25">
      <c r="J7947" s="175"/>
      <c r="K7947" s="175"/>
    </row>
    <row r="7948" spans="10:11" ht="15" customHeight="1" x14ac:dyDescent="0.25">
      <c r="J7948" s="175"/>
      <c r="K7948" s="175"/>
    </row>
    <row r="7949" spans="10:11" ht="15" customHeight="1" x14ac:dyDescent="0.25">
      <c r="J7949" s="175"/>
      <c r="K7949" s="175"/>
    </row>
    <row r="7950" spans="10:11" ht="15" customHeight="1" x14ac:dyDescent="0.25">
      <c r="J7950" s="175"/>
      <c r="K7950" s="175"/>
    </row>
    <row r="7951" spans="10:11" ht="15" customHeight="1" x14ac:dyDescent="0.25">
      <c r="J7951" s="175"/>
      <c r="K7951" s="175"/>
    </row>
    <row r="7952" spans="10:11" ht="15" customHeight="1" x14ac:dyDescent="0.25">
      <c r="J7952" s="175"/>
      <c r="K7952" s="175"/>
    </row>
    <row r="7953" spans="10:11" ht="15" customHeight="1" x14ac:dyDescent="0.25">
      <c r="J7953" s="175"/>
      <c r="K7953" s="175"/>
    </row>
    <row r="7954" spans="10:11" ht="15" customHeight="1" x14ac:dyDescent="0.25">
      <c r="J7954" s="175"/>
      <c r="K7954" s="175"/>
    </row>
    <row r="7955" spans="10:11" ht="15" customHeight="1" x14ac:dyDescent="0.25">
      <c r="J7955" s="175"/>
      <c r="K7955" s="175"/>
    </row>
    <row r="7956" spans="10:11" ht="15" customHeight="1" x14ac:dyDescent="0.25">
      <c r="J7956" s="175"/>
      <c r="K7956" s="175"/>
    </row>
    <row r="7957" spans="10:11" ht="15" customHeight="1" x14ac:dyDescent="0.25">
      <c r="J7957" s="175"/>
      <c r="K7957" s="175"/>
    </row>
    <row r="7958" spans="10:11" ht="15" customHeight="1" x14ac:dyDescent="0.25">
      <c r="J7958" s="175"/>
      <c r="K7958" s="175"/>
    </row>
    <row r="7959" spans="10:11" ht="15" customHeight="1" x14ac:dyDescent="0.25">
      <c r="J7959" s="175"/>
      <c r="K7959" s="175"/>
    </row>
    <row r="7960" spans="10:11" ht="15" customHeight="1" x14ac:dyDescent="0.25">
      <c r="J7960" s="175"/>
      <c r="K7960" s="175"/>
    </row>
    <row r="7961" spans="10:11" ht="15" customHeight="1" x14ac:dyDescent="0.25">
      <c r="J7961" s="175"/>
      <c r="K7961" s="175"/>
    </row>
    <row r="7962" spans="10:11" ht="15" customHeight="1" x14ac:dyDescent="0.25">
      <c r="J7962" s="175"/>
      <c r="K7962" s="175"/>
    </row>
    <row r="7963" spans="10:11" ht="15" customHeight="1" x14ac:dyDescent="0.25">
      <c r="J7963" s="175"/>
      <c r="K7963" s="175"/>
    </row>
    <row r="7964" spans="10:11" ht="15" customHeight="1" x14ac:dyDescent="0.25">
      <c r="J7964" s="175"/>
      <c r="K7964" s="175"/>
    </row>
    <row r="7965" spans="10:11" ht="15" customHeight="1" x14ac:dyDescent="0.25">
      <c r="J7965" s="175"/>
      <c r="K7965" s="175"/>
    </row>
    <row r="7966" spans="10:11" ht="15" customHeight="1" x14ac:dyDescent="0.25">
      <c r="J7966" s="175"/>
      <c r="K7966" s="175"/>
    </row>
    <row r="7967" spans="10:11" ht="15" customHeight="1" x14ac:dyDescent="0.25">
      <c r="J7967" s="175"/>
      <c r="K7967" s="175"/>
    </row>
    <row r="7968" spans="10:11" ht="15" customHeight="1" x14ac:dyDescent="0.25">
      <c r="J7968" s="175"/>
      <c r="K7968" s="175"/>
    </row>
    <row r="7969" spans="10:11" ht="15" customHeight="1" x14ac:dyDescent="0.25">
      <c r="J7969" s="175"/>
      <c r="K7969" s="175"/>
    </row>
    <row r="7970" spans="10:11" ht="15" customHeight="1" x14ac:dyDescent="0.25">
      <c r="J7970" s="175"/>
      <c r="K7970" s="175"/>
    </row>
    <row r="7971" spans="10:11" ht="15" customHeight="1" x14ac:dyDescent="0.25">
      <c r="J7971" s="175"/>
      <c r="K7971" s="175"/>
    </row>
    <row r="7972" spans="10:11" ht="15" customHeight="1" x14ac:dyDescent="0.25">
      <c r="J7972" s="175"/>
      <c r="K7972" s="175"/>
    </row>
    <row r="7973" spans="10:11" ht="15" customHeight="1" x14ac:dyDescent="0.25">
      <c r="J7973" s="175"/>
      <c r="K7973" s="175"/>
    </row>
    <row r="7974" spans="10:11" ht="15" customHeight="1" x14ac:dyDescent="0.25">
      <c r="J7974" s="175"/>
      <c r="K7974" s="175"/>
    </row>
    <row r="7975" spans="10:11" ht="15" customHeight="1" x14ac:dyDescent="0.25">
      <c r="J7975" s="175"/>
      <c r="K7975" s="175"/>
    </row>
    <row r="7976" spans="10:11" ht="15" customHeight="1" x14ac:dyDescent="0.25">
      <c r="J7976" s="175"/>
      <c r="K7976" s="175"/>
    </row>
    <row r="7977" spans="10:11" ht="15" customHeight="1" x14ac:dyDescent="0.25">
      <c r="J7977" s="175"/>
      <c r="K7977" s="175"/>
    </row>
    <row r="7978" spans="10:11" ht="15" customHeight="1" x14ac:dyDescent="0.25">
      <c r="J7978" s="175"/>
      <c r="K7978" s="175"/>
    </row>
    <row r="7979" spans="10:11" ht="15" customHeight="1" x14ac:dyDescent="0.25">
      <c r="J7979" s="175"/>
      <c r="K7979" s="175"/>
    </row>
    <row r="7980" spans="10:11" ht="15" customHeight="1" x14ac:dyDescent="0.25">
      <c r="J7980" s="175"/>
      <c r="K7980" s="175"/>
    </row>
    <row r="7981" spans="10:11" ht="15" customHeight="1" x14ac:dyDescent="0.25">
      <c r="J7981" s="175"/>
      <c r="K7981" s="175"/>
    </row>
    <row r="7982" spans="10:11" ht="15" customHeight="1" x14ac:dyDescent="0.25">
      <c r="J7982" s="175"/>
      <c r="K7982" s="175"/>
    </row>
    <row r="7983" spans="10:11" ht="15" customHeight="1" x14ac:dyDescent="0.25">
      <c r="J7983" s="175"/>
      <c r="K7983" s="175"/>
    </row>
    <row r="7984" spans="10:11" ht="15" customHeight="1" x14ac:dyDescent="0.25">
      <c r="J7984" s="175"/>
      <c r="K7984" s="175"/>
    </row>
    <row r="7985" spans="10:11" ht="15" customHeight="1" x14ac:dyDescent="0.25">
      <c r="J7985" s="175"/>
      <c r="K7985" s="175"/>
    </row>
    <row r="7986" spans="10:11" ht="15" customHeight="1" x14ac:dyDescent="0.25">
      <c r="J7986" s="175"/>
      <c r="K7986" s="175"/>
    </row>
    <row r="7987" spans="10:11" ht="15" customHeight="1" x14ac:dyDescent="0.25">
      <c r="J7987" s="175"/>
      <c r="K7987" s="175"/>
    </row>
    <row r="7988" spans="10:11" ht="15" customHeight="1" x14ac:dyDescent="0.25">
      <c r="J7988" s="175"/>
      <c r="K7988" s="175"/>
    </row>
    <row r="7989" spans="10:11" ht="15" customHeight="1" x14ac:dyDescent="0.25">
      <c r="J7989" s="175"/>
      <c r="K7989" s="175"/>
    </row>
    <row r="7990" spans="10:11" ht="15" customHeight="1" x14ac:dyDescent="0.25">
      <c r="J7990" s="175"/>
      <c r="K7990" s="175"/>
    </row>
    <row r="7991" spans="10:11" ht="15" customHeight="1" x14ac:dyDescent="0.25">
      <c r="J7991" s="175"/>
      <c r="K7991" s="175"/>
    </row>
    <row r="7992" spans="10:11" ht="15" customHeight="1" x14ac:dyDescent="0.25">
      <c r="J7992" s="175"/>
      <c r="K7992" s="175"/>
    </row>
    <row r="7993" spans="10:11" ht="15" customHeight="1" x14ac:dyDescent="0.25">
      <c r="J7993" s="175"/>
      <c r="K7993" s="175"/>
    </row>
    <row r="7994" spans="10:11" ht="15" customHeight="1" x14ac:dyDescent="0.25">
      <c r="J7994" s="175"/>
      <c r="K7994" s="175"/>
    </row>
    <row r="7995" spans="10:11" ht="15" customHeight="1" x14ac:dyDescent="0.25">
      <c r="J7995" s="175"/>
      <c r="K7995" s="175"/>
    </row>
    <row r="7996" spans="10:11" ht="15" customHeight="1" x14ac:dyDescent="0.25">
      <c r="J7996" s="175"/>
      <c r="K7996" s="175"/>
    </row>
    <row r="7997" spans="10:11" ht="15" customHeight="1" x14ac:dyDescent="0.25">
      <c r="J7997" s="175"/>
      <c r="K7997" s="175"/>
    </row>
    <row r="7998" spans="10:11" ht="15" customHeight="1" x14ac:dyDescent="0.25">
      <c r="J7998" s="175"/>
      <c r="K7998" s="175"/>
    </row>
    <row r="7999" spans="10:11" ht="15" customHeight="1" x14ac:dyDescent="0.25">
      <c r="J7999" s="175"/>
      <c r="K7999" s="175"/>
    </row>
    <row r="8000" spans="10:11" ht="15" customHeight="1" x14ac:dyDescent="0.25">
      <c r="J8000" s="175"/>
      <c r="K8000" s="175"/>
    </row>
    <row r="8001" spans="10:11" ht="15" customHeight="1" x14ac:dyDescent="0.25">
      <c r="J8001" s="175"/>
      <c r="K8001" s="175"/>
    </row>
    <row r="8002" spans="10:11" ht="15" customHeight="1" x14ac:dyDescent="0.25">
      <c r="J8002" s="175"/>
      <c r="K8002" s="175"/>
    </row>
    <row r="8003" spans="10:11" ht="15" customHeight="1" x14ac:dyDescent="0.25">
      <c r="J8003" s="175"/>
      <c r="K8003" s="175"/>
    </row>
    <row r="8004" spans="10:11" ht="15" customHeight="1" x14ac:dyDescent="0.25">
      <c r="J8004" s="175"/>
      <c r="K8004" s="175"/>
    </row>
    <row r="8005" spans="10:11" ht="15" customHeight="1" x14ac:dyDescent="0.25">
      <c r="J8005" s="175"/>
      <c r="K8005" s="175"/>
    </row>
    <row r="8006" spans="10:11" ht="15" customHeight="1" x14ac:dyDescent="0.25">
      <c r="J8006" s="175"/>
      <c r="K8006" s="175"/>
    </row>
    <row r="8007" spans="10:11" ht="15" customHeight="1" x14ac:dyDescent="0.25">
      <c r="J8007" s="175"/>
      <c r="K8007" s="175"/>
    </row>
    <row r="8008" spans="10:11" ht="15" customHeight="1" x14ac:dyDescent="0.25">
      <c r="J8008" s="175"/>
      <c r="K8008" s="175"/>
    </row>
    <row r="8009" spans="10:11" ht="15" customHeight="1" x14ac:dyDescent="0.25">
      <c r="J8009" s="175"/>
      <c r="K8009" s="175"/>
    </row>
    <row r="8010" spans="10:11" ht="15" customHeight="1" x14ac:dyDescent="0.25">
      <c r="J8010" s="175"/>
      <c r="K8010" s="175"/>
    </row>
    <row r="8011" spans="10:11" ht="15" customHeight="1" x14ac:dyDescent="0.25">
      <c r="J8011" s="175"/>
      <c r="K8011" s="175"/>
    </row>
    <row r="8012" spans="10:11" ht="15" customHeight="1" x14ac:dyDescent="0.25">
      <c r="J8012" s="175"/>
      <c r="K8012" s="175"/>
    </row>
    <row r="8013" spans="10:11" ht="15" customHeight="1" x14ac:dyDescent="0.25">
      <c r="J8013" s="175"/>
      <c r="K8013" s="175"/>
    </row>
    <row r="8014" spans="10:11" ht="15" customHeight="1" x14ac:dyDescent="0.25">
      <c r="J8014" s="175"/>
      <c r="K8014" s="175"/>
    </row>
    <row r="8015" spans="10:11" ht="15" customHeight="1" x14ac:dyDescent="0.25">
      <c r="J8015" s="175"/>
      <c r="K8015" s="175"/>
    </row>
    <row r="8016" spans="10:11" ht="15" customHeight="1" x14ac:dyDescent="0.25">
      <c r="J8016" s="175"/>
      <c r="K8016" s="175"/>
    </row>
    <row r="8017" spans="10:11" ht="15" customHeight="1" x14ac:dyDescent="0.25">
      <c r="J8017" s="175"/>
      <c r="K8017" s="175"/>
    </row>
    <row r="8018" spans="10:11" ht="15" customHeight="1" x14ac:dyDescent="0.25">
      <c r="J8018" s="175"/>
      <c r="K8018" s="175"/>
    </row>
    <row r="8019" spans="10:11" ht="15" customHeight="1" x14ac:dyDescent="0.25">
      <c r="J8019" s="175"/>
      <c r="K8019" s="175"/>
    </row>
    <row r="8020" spans="10:11" ht="15" customHeight="1" x14ac:dyDescent="0.25">
      <c r="J8020" s="175"/>
      <c r="K8020" s="175"/>
    </row>
    <row r="8021" spans="10:11" ht="15" customHeight="1" x14ac:dyDescent="0.25">
      <c r="J8021" s="175"/>
      <c r="K8021" s="175"/>
    </row>
    <row r="8022" spans="10:11" ht="15" customHeight="1" x14ac:dyDescent="0.25">
      <c r="J8022" s="175"/>
      <c r="K8022" s="175"/>
    </row>
    <row r="8023" spans="10:11" ht="15" customHeight="1" x14ac:dyDescent="0.25">
      <c r="J8023" s="175"/>
      <c r="K8023" s="175"/>
    </row>
    <row r="8024" spans="10:11" ht="15" customHeight="1" x14ac:dyDescent="0.25">
      <c r="J8024" s="175"/>
      <c r="K8024" s="175"/>
    </row>
    <row r="8025" spans="10:11" ht="15" customHeight="1" x14ac:dyDescent="0.25">
      <c r="J8025" s="175"/>
      <c r="K8025" s="175"/>
    </row>
    <row r="8026" spans="10:11" ht="15" customHeight="1" x14ac:dyDescent="0.25">
      <c r="J8026" s="175"/>
      <c r="K8026" s="175"/>
    </row>
    <row r="8027" spans="10:11" ht="15" customHeight="1" x14ac:dyDescent="0.25">
      <c r="J8027" s="175"/>
      <c r="K8027" s="175"/>
    </row>
    <row r="8028" spans="10:11" ht="15" customHeight="1" x14ac:dyDescent="0.25">
      <c r="J8028" s="175"/>
      <c r="K8028" s="175"/>
    </row>
    <row r="8029" spans="10:11" ht="15" customHeight="1" x14ac:dyDescent="0.25">
      <c r="J8029" s="175"/>
      <c r="K8029" s="175"/>
    </row>
    <row r="8030" spans="10:11" ht="15" customHeight="1" x14ac:dyDescent="0.25">
      <c r="J8030" s="175"/>
      <c r="K8030" s="175"/>
    </row>
    <row r="8031" spans="10:11" ht="15" customHeight="1" x14ac:dyDescent="0.25">
      <c r="J8031" s="175"/>
      <c r="K8031" s="175"/>
    </row>
    <row r="8032" spans="10:11" ht="15" customHeight="1" x14ac:dyDescent="0.25">
      <c r="J8032" s="175"/>
      <c r="K8032" s="175"/>
    </row>
    <row r="8033" spans="10:11" ht="15" customHeight="1" x14ac:dyDescent="0.25">
      <c r="J8033" s="175"/>
      <c r="K8033" s="175"/>
    </row>
    <row r="8034" spans="10:11" ht="15" customHeight="1" x14ac:dyDescent="0.25">
      <c r="J8034" s="175"/>
      <c r="K8034" s="175"/>
    </row>
    <row r="8035" spans="10:11" ht="15" customHeight="1" x14ac:dyDescent="0.25">
      <c r="J8035" s="175"/>
      <c r="K8035" s="175"/>
    </row>
    <row r="8036" spans="10:11" ht="15" customHeight="1" x14ac:dyDescent="0.25">
      <c r="J8036" s="175"/>
      <c r="K8036" s="175"/>
    </row>
    <row r="8037" spans="10:11" ht="15" customHeight="1" x14ac:dyDescent="0.25">
      <c r="J8037" s="175"/>
      <c r="K8037" s="175"/>
    </row>
    <row r="8038" spans="10:11" ht="15" customHeight="1" x14ac:dyDescent="0.25">
      <c r="J8038" s="175"/>
      <c r="K8038" s="175"/>
    </row>
    <row r="8039" spans="10:11" ht="15" customHeight="1" x14ac:dyDescent="0.25">
      <c r="J8039" s="175"/>
      <c r="K8039" s="175"/>
    </row>
    <row r="8040" spans="10:11" ht="15" customHeight="1" x14ac:dyDescent="0.25">
      <c r="J8040" s="175"/>
      <c r="K8040" s="175"/>
    </row>
    <row r="8041" spans="10:11" ht="15" customHeight="1" x14ac:dyDescent="0.25">
      <c r="J8041" s="175"/>
      <c r="K8041" s="175"/>
    </row>
    <row r="8042" spans="10:11" ht="15" customHeight="1" x14ac:dyDescent="0.25">
      <c r="J8042" s="175"/>
      <c r="K8042" s="175"/>
    </row>
    <row r="8043" spans="10:11" ht="15" customHeight="1" x14ac:dyDescent="0.25">
      <c r="J8043" s="175"/>
      <c r="K8043" s="175"/>
    </row>
    <row r="8044" spans="10:11" ht="15" customHeight="1" x14ac:dyDescent="0.25">
      <c r="J8044" s="175"/>
      <c r="K8044" s="175"/>
    </row>
    <row r="8045" spans="10:11" ht="15" customHeight="1" x14ac:dyDescent="0.25">
      <c r="J8045" s="175"/>
      <c r="K8045" s="175"/>
    </row>
    <row r="8046" spans="10:11" ht="15" customHeight="1" x14ac:dyDescent="0.25">
      <c r="J8046" s="175"/>
      <c r="K8046" s="175"/>
    </row>
    <row r="8047" spans="10:11" ht="15" customHeight="1" x14ac:dyDescent="0.25">
      <c r="J8047" s="175"/>
      <c r="K8047" s="175"/>
    </row>
    <row r="8048" spans="10:11" ht="15" customHeight="1" x14ac:dyDescent="0.25">
      <c r="J8048" s="175"/>
      <c r="K8048" s="175"/>
    </row>
    <row r="8049" spans="10:11" ht="15" customHeight="1" x14ac:dyDescent="0.25">
      <c r="J8049" s="175"/>
      <c r="K8049" s="175"/>
    </row>
    <row r="8050" spans="10:11" ht="15" customHeight="1" x14ac:dyDescent="0.25">
      <c r="J8050" s="175"/>
      <c r="K8050" s="175"/>
    </row>
    <row r="8051" spans="10:11" ht="15" customHeight="1" x14ac:dyDescent="0.25">
      <c r="J8051" s="175"/>
      <c r="K8051" s="175"/>
    </row>
    <row r="8052" spans="10:11" ht="15" customHeight="1" x14ac:dyDescent="0.25">
      <c r="J8052" s="175"/>
      <c r="K8052" s="175"/>
    </row>
    <row r="8053" spans="10:11" ht="15" customHeight="1" x14ac:dyDescent="0.25">
      <c r="J8053" s="175"/>
      <c r="K8053" s="175"/>
    </row>
    <row r="8054" spans="10:11" ht="15" customHeight="1" x14ac:dyDescent="0.25">
      <c r="J8054" s="175"/>
      <c r="K8054" s="175"/>
    </row>
    <row r="8055" spans="10:11" ht="15" customHeight="1" x14ac:dyDescent="0.25">
      <c r="J8055" s="175"/>
      <c r="K8055" s="175"/>
    </row>
    <row r="8056" spans="10:11" ht="15" customHeight="1" x14ac:dyDescent="0.25">
      <c r="J8056" s="175"/>
      <c r="K8056" s="175"/>
    </row>
    <row r="8057" spans="10:11" ht="15" customHeight="1" x14ac:dyDescent="0.25">
      <c r="J8057" s="175"/>
      <c r="K8057" s="175"/>
    </row>
    <row r="8058" spans="10:11" ht="15" customHeight="1" x14ac:dyDescent="0.25">
      <c r="J8058" s="175"/>
      <c r="K8058" s="175"/>
    </row>
    <row r="8059" spans="10:11" ht="15" customHeight="1" x14ac:dyDescent="0.25">
      <c r="J8059" s="175"/>
      <c r="K8059" s="175"/>
    </row>
    <row r="8060" spans="10:11" ht="15" customHeight="1" x14ac:dyDescent="0.25">
      <c r="J8060" s="175"/>
      <c r="K8060" s="175"/>
    </row>
    <row r="8061" spans="10:11" ht="15" customHeight="1" x14ac:dyDescent="0.25">
      <c r="J8061" s="175"/>
      <c r="K8061" s="175"/>
    </row>
    <row r="8062" spans="10:11" ht="15" customHeight="1" x14ac:dyDescent="0.25">
      <c r="J8062" s="175"/>
      <c r="K8062" s="175"/>
    </row>
    <row r="8063" spans="10:11" ht="15" customHeight="1" x14ac:dyDescent="0.25">
      <c r="J8063" s="175"/>
      <c r="K8063" s="175"/>
    </row>
    <row r="8064" spans="10:11" ht="15" customHeight="1" x14ac:dyDescent="0.25">
      <c r="J8064" s="175"/>
      <c r="K8064" s="175"/>
    </row>
    <row r="8065" spans="10:11" ht="15" customHeight="1" x14ac:dyDescent="0.25">
      <c r="J8065" s="175"/>
      <c r="K8065" s="175"/>
    </row>
    <row r="8066" spans="10:11" ht="15" customHeight="1" x14ac:dyDescent="0.25">
      <c r="J8066" s="175"/>
      <c r="K8066" s="175"/>
    </row>
    <row r="8067" spans="10:11" ht="15" customHeight="1" x14ac:dyDescent="0.25">
      <c r="J8067" s="175"/>
      <c r="K8067" s="175"/>
    </row>
    <row r="8068" spans="10:11" ht="15" customHeight="1" x14ac:dyDescent="0.25">
      <c r="J8068" s="175"/>
      <c r="K8068" s="175"/>
    </row>
    <row r="8069" spans="10:11" ht="15" customHeight="1" x14ac:dyDescent="0.25">
      <c r="J8069" s="175"/>
      <c r="K8069" s="175"/>
    </row>
    <row r="8070" spans="10:11" ht="15" customHeight="1" x14ac:dyDescent="0.25">
      <c r="J8070" s="175"/>
      <c r="K8070" s="175"/>
    </row>
    <row r="8071" spans="10:11" ht="15" customHeight="1" x14ac:dyDescent="0.25">
      <c r="J8071" s="175"/>
      <c r="K8071" s="175"/>
    </row>
    <row r="8072" spans="10:11" ht="15" customHeight="1" x14ac:dyDescent="0.25">
      <c r="J8072" s="175"/>
      <c r="K8072" s="175"/>
    </row>
    <row r="8073" spans="10:11" ht="15" customHeight="1" x14ac:dyDescent="0.25">
      <c r="J8073" s="175"/>
      <c r="K8073" s="175"/>
    </row>
    <row r="8074" spans="10:11" ht="15" customHeight="1" x14ac:dyDescent="0.25">
      <c r="J8074" s="175"/>
      <c r="K8074" s="175"/>
    </row>
    <row r="8075" spans="10:11" ht="15" customHeight="1" x14ac:dyDescent="0.25">
      <c r="J8075" s="175"/>
      <c r="K8075" s="175"/>
    </row>
    <row r="8076" spans="10:11" ht="15" customHeight="1" x14ac:dyDescent="0.25">
      <c r="J8076" s="175"/>
      <c r="K8076" s="175"/>
    </row>
    <row r="8077" spans="10:11" ht="15" customHeight="1" x14ac:dyDescent="0.25">
      <c r="J8077" s="175"/>
      <c r="K8077" s="175"/>
    </row>
    <row r="8078" spans="10:11" ht="15" customHeight="1" x14ac:dyDescent="0.25">
      <c r="J8078" s="175"/>
      <c r="K8078" s="175"/>
    </row>
    <row r="8079" spans="10:11" ht="15" customHeight="1" x14ac:dyDescent="0.25">
      <c r="J8079" s="175"/>
      <c r="K8079" s="175"/>
    </row>
    <row r="8080" spans="10:11" ht="15" customHeight="1" x14ac:dyDescent="0.25">
      <c r="J8080" s="175"/>
      <c r="K8080" s="175"/>
    </row>
    <row r="8081" spans="10:11" ht="15" customHeight="1" x14ac:dyDescent="0.25">
      <c r="J8081" s="175"/>
      <c r="K8081" s="175"/>
    </row>
    <row r="8082" spans="10:11" ht="15" customHeight="1" x14ac:dyDescent="0.25">
      <c r="J8082" s="175"/>
      <c r="K8082" s="175"/>
    </row>
    <row r="8083" spans="10:11" ht="15" customHeight="1" x14ac:dyDescent="0.25">
      <c r="J8083" s="175"/>
      <c r="K8083" s="175"/>
    </row>
    <row r="8084" spans="10:11" ht="15" customHeight="1" x14ac:dyDescent="0.25">
      <c r="J8084" s="175"/>
      <c r="K8084" s="175"/>
    </row>
    <row r="8085" spans="10:11" ht="15" customHeight="1" x14ac:dyDescent="0.25">
      <c r="J8085" s="175"/>
      <c r="K8085" s="175"/>
    </row>
    <row r="8086" spans="10:11" ht="15" customHeight="1" x14ac:dyDescent="0.25">
      <c r="J8086" s="175"/>
      <c r="K8086" s="175"/>
    </row>
    <row r="8087" spans="10:11" ht="15" customHeight="1" x14ac:dyDescent="0.25">
      <c r="J8087" s="175"/>
      <c r="K8087" s="175"/>
    </row>
    <row r="8088" spans="10:11" ht="15" customHeight="1" x14ac:dyDescent="0.25">
      <c r="J8088" s="175"/>
      <c r="K8088" s="175"/>
    </row>
    <row r="8089" spans="10:11" ht="15" customHeight="1" x14ac:dyDescent="0.25">
      <c r="J8089" s="175"/>
      <c r="K8089" s="175"/>
    </row>
    <row r="8090" spans="10:11" ht="15" customHeight="1" x14ac:dyDescent="0.25">
      <c r="J8090" s="175"/>
      <c r="K8090" s="175"/>
    </row>
    <row r="8091" spans="10:11" ht="15" customHeight="1" x14ac:dyDescent="0.25">
      <c r="J8091" s="175"/>
      <c r="K8091" s="175"/>
    </row>
    <row r="8092" spans="10:11" ht="15" customHeight="1" x14ac:dyDescent="0.25">
      <c r="J8092" s="175"/>
      <c r="K8092" s="175"/>
    </row>
    <row r="8093" spans="10:11" ht="15" customHeight="1" x14ac:dyDescent="0.25">
      <c r="J8093" s="175"/>
      <c r="K8093" s="175"/>
    </row>
    <row r="8094" spans="10:11" ht="15" customHeight="1" x14ac:dyDescent="0.25">
      <c r="J8094" s="175"/>
      <c r="K8094" s="175"/>
    </row>
    <row r="8095" spans="10:11" ht="15" customHeight="1" x14ac:dyDescent="0.25">
      <c r="J8095" s="175"/>
      <c r="K8095" s="175"/>
    </row>
    <row r="8096" spans="10:11" ht="15" customHeight="1" x14ac:dyDescent="0.25">
      <c r="J8096" s="175"/>
      <c r="K8096" s="175"/>
    </row>
    <row r="8097" spans="10:11" ht="15" customHeight="1" x14ac:dyDescent="0.25">
      <c r="J8097" s="175"/>
      <c r="K8097" s="175"/>
    </row>
    <row r="8098" spans="10:11" ht="15" customHeight="1" x14ac:dyDescent="0.25">
      <c r="J8098" s="175"/>
      <c r="K8098" s="175"/>
    </row>
    <row r="8099" spans="10:11" ht="15" customHeight="1" x14ac:dyDescent="0.25">
      <c r="J8099" s="175"/>
      <c r="K8099" s="175"/>
    </row>
    <row r="8100" spans="10:11" ht="15" customHeight="1" x14ac:dyDescent="0.25">
      <c r="J8100" s="175"/>
      <c r="K8100" s="175"/>
    </row>
    <row r="8101" spans="10:11" ht="15" customHeight="1" x14ac:dyDescent="0.25">
      <c r="J8101" s="175"/>
      <c r="K8101" s="175"/>
    </row>
    <row r="8102" spans="10:11" ht="15" customHeight="1" x14ac:dyDescent="0.25">
      <c r="J8102" s="175"/>
      <c r="K8102" s="175"/>
    </row>
    <row r="8103" spans="10:11" ht="15" customHeight="1" x14ac:dyDescent="0.25">
      <c r="J8103" s="175"/>
      <c r="K8103" s="175"/>
    </row>
    <row r="8104" spans="10:11" ht="15" customHeight="1" x14ac:dyDescent="0.25">
      <c r="J8104" s="175"/>
      <c r="K8104" s="175"/>
    </row>
    <row r="8105" spans="10:11" ht="15" customHeight="1" x14ac:dyDescent="0.25">
      <c r="J8105" s="175"/>
      <c r="K8105" s="175"/>
    </row>
    <row r="8106" spans="10:11" ht="15" customHeight="1" x14ac:dyDescent="0.25">
      <c r="J8106" s="175"/>
      <c r="K8106" s="175"/>
    </row>
    <row r="8107" spans="10:11" ht="15" customHeight="1" x14ac:dyDescent="0.25">
      <c r="J8107" s="175"/>
      <c r="K8107" s="175"/>
    </row>
    <row r="8108" spans="10:11" ht="15" customHeight="1" x14ac:dyDescent="0.25">
      <c r="J8108" s="175"/>
      <c r="K8108" s="175"/>
    </row>
    <row r="8109" spans="10:11" ht="15" customHeight="1" x14ac:dyDescent="0.25">
      <c r="J8109" s="175"/>
      <c r="K8109" s="175"/>
    </row>
    <row r="8110" spans="10:11" ht="15" customHeight="1" x14ac:dyDescent="0.25">
      <c r="J8110" s="175"/>
      <c r="K8110" s="175"/>
    </row>
    <row r="8111" spans="10:11" ht="15" customHeight="1" x14ac:dyDescent="0.25">
      <c r="J8111" s="175"/>
      <c r="K8111" s="175"/>
    </row>
    <row r="8112" spans="10:11" ht="15" customHeight="1" x14ac:dyDescent="0.25">
      <c r="J8112" s="175"/>
      <c r="K8112" s="175"/>
    </row>
    <row r="8113" spans="10:11" ht="15" customHeight="1" x14ac:dyDescent="0.25">
      <c r="J8113" s="175"/>
      <c r="K8113" s="175"/>
    </row>
    <row r="8114" spans="10:11" ht="15" customHeight="1" x14ac:dyDescent="0.25">
      <c r="J8114" s="175"/>
      <c r="K8114" s="175"/>
    </row>
    <row r="8115" spans="10:11" ht="15" customHeight="1" x14ac:dyDescent="0.25">
      <c r="J8115" s="175"/>
      <c r="K8115" s="175"/>
    </row>
    <row r="8116" spans="10:11" ht="15" customHeight="1" x14ac:dyDescent="0.25">
      <c r="J8116" s="175"/>
      <c r="K8116" s="175"/>
    </row>
    <row r="8117" spans="10:11" ht="15" customHeight="1" x14ac:dyDescent="0.25">
      <c r="J8117" s="175"/>
      <c r="K8117" s="175"/>
    </row>
    <row r="8118" spans="10:11" ht="15" customHeight="1" x14ac:dyDescent="0.25">
      <c r="J8118" s="175"/>
      <c r="K8118" s="175"/>
    </row>
    <row r="8119" spans="10:11" ht="15" customHeight="1" x14ac:dyDescent="0.25">
      <c r="J8119" s="175"/>
      <c r="K8119" s="175"/>
    </row>
    <row r="8120" spans="10:11" ht="15" customHeight="1" x14ac:dyDescent="0.25">
      <c r="J8120" s="175"/>
      <c r="K8120" s="175"/>
    </row>
    <row r="8121" spans="10:11" ht="15" customHeight="1" x14ac:dyDescent="0.25">
      <c r="J8121" s="175"/>
      <c r="K8121" s="175"/>
    </row>
    <row r="8122" spans="10:11" ht="15" customHeight="1" x14ac:dyDescent="0.25">
      <c r="J8122" s="175"/>
      <c r="K8122" s="175"/>
    </row>
    <row r="8123" spans="10:11" ht="15" customHeight="1" x14ac:dyDescent="0.25">
      <c r="J8123" s="175"/>
      <c r="K8123" s="175"/>
    </row>
    <row r="8124" spans="10:11" ht="15" customHeight="1" x14ac:dyDescent="0.25">
      <c r="J8124" s="175"/>
      <c r="K8124" s="175"/>
    </row>
    <row r="8125" spans="10:11" ht="15" customHeight="1" x14ac:dyDescent="0.25">
      <c r="J8125" s="175"/>
      <c r="K8125" s="175"/>
    </row>
    <row r="8126" spans="10:11" ht="15" customHeight="1" x14ac:dyDescent="0.25">
      <c r="J8126" s="175"/>
      <c r="K8126" s="175"/>
    </row>
    <row r="8127" spans="10:11" ht="15" customHeight="1" x14ac:dyDescent="0.25">
      <c r="J8127" s="175"/>
      <c r="K8127" s="175"/>
    </row>
    <row r="8128" spans="10:11" ht="15" customHeight="1" x14ac:dyDescent="0.25">
      <c r="J8128" s="175"/>
      <c r="K8128" s="175"/>
    </row>
    <row r="8129" spans="10:11" ht="15" customHeight="1" x14ac:dyDescent="0.25">
      <c r="J8129" s="175"/>
      <c r="K8129" s="175"/>
    </row>
    <row r="8130" spans="10:11" ht="15" customHeight="1" x14ac:dyDescent="0.25">
      <c r="J8130" s="175"/>
      <c r="K8130" s="175"/>
    </row>
    <row r="8131" spans="10:11" ht="15" customHeight="1" x14ac:dyDescent="0.25">
      <c r="J8131" s="175"/>
      <c r="K8131" s="175"/>
    </row>
    <row r="8132" spans="10:11" ht="15" customHeight="1" x14ac:dyDescent="0.25">
      <c r="J8132" s="175"/>
      <c r="K8132" s="175"/>
    </row>
    <row r="8133" spans="10:11" ht="15" customHeight="1" x14ac:dyDescent="0.25">
      <c r="J8133" s="175"/>
      <c r="K8133" s="175"/>
    </row>
    <row r="8134" spans="10:11" ht="15" customHeight="1" x14ac:dyDescent="0.25">
      <c r="J8134" s="175"/>
      <c r="K8134" s="175"/>
    </row>
    <row r="8135" spans="10:11" ht="15" customHeight="1" x14ac:dyDescent="0.25">
      <c r="J8135" s="175"/>
      <c r="K8135" s="175"/>
    </row>
    <row r="8136" spans="10:11" ht="15" customHeight="1" x14ac:dyDescent="0.25">
      <c r="J8136" s="175"/>
      <c r="K8136" s="175"/>
    </row>
    <row r="8137" spans="10:11" ht="15" customHeight="1" x14ac:dyDescent="0.25">
      <c r="J8137" s="175"/>
      <c r="K8137" s="175"/>
    </row>
    <row r="8138" spans="10:11" ht="15" customHeight="1" x14ac:dyDescent="0.25">
      <c r="J8138" s="175"/>
      <c r="K8138" s="175"/>
    </row>
    <row r="8139" spans="10:11" ht="15" customHeight="1" x14ac:dyDescent="0.25">
      <c r="J8139" s="175"/>
      <c r="K8139" s="175"/>
    </row>
    <row r="8140" spans="10:11" ht="15" customHeight="1" x14ac:dyDescent="0.25">
      <c r="J8140" s="175"/>
      <c r="K8140" s="175"/>
    </row>
    <row r="8141" spans="10:11" ht="15" customHeight="1" x14ac:dyDescent="0.25">
      <c r="J8141" s="175"/>
      <c r="K8141" s="175"/>
    </row>
    <row r="8142" spans="10:11" ht="15" customHeight="1" x14ac:dyDescent="0.25">
      <c r="J8142" s="175"/>
      <c r="K8142" s="175"/>
    </row>
    <row r="8143" spans="10:11" ht="15" customHeight="1" x14ac:dyDescent="0.25">
      <c r="J8143" s="175"/>
      <c r="K8143" s="175"/>
    </row>
    <row r="8144" spans="10:11" ht="15" customHeight="1" x14ac:dyDescent="0.25">
      <c r="J8144" s="175"/>
      <c r="K8144" s="175"/>
    </row>
    <row r="8145" spans="10:11" ht="15" customHeight="1" x14ac:dyDescent="0.25">
      <c r="J8145" s="175"/>
      <c r="K8145" s="175"/>
    </row>
    <row r="8146" spans="10:11" ht="15" customHeight="1" x14ac:dyDescent="0.25">
      <c r="J8146" s="175"/>
      <c r="K8146" s="175"/>
    </row>
    <row r="8147" spans="10:11" ht="15" customHeight="1" x14ac:dyDescent="0.25">
      <c r="J8147" s="175"/>
      <c r="K8147" s="175"/>
    </row>
    <row r="8148" spans="10:11" ht="15" customHeight="1" x14ac:dyDescent="0.25">
      <c r="J8148" s="175"/>
      <c r="K8148" s="175"/>
    </row>
    <row r="8149" spans="10:11" ht="15" customHeight="1" x14ac:dyDescent="0.25">
      <c r="J8149" s="175"/>
      <c r="K8149" s="175"/>
    </row>
    <row r="8150" spans="10:11" ht="15" customHeight="1" x14ac:dyDescent="0.25">
      <c r="J8150" s="175"/>
      <c r="K8150" s="175"/>
    </row>
    <row r="8151" spans="10:11" ht="15" customHeight="1" x14ac:dyDescent="0.25">
      <c r="J8151" s="175"/>
      <c r="K8151" s="175"/>
    </row>
    <row r="8152" spans="10:11" ht="15" customHeight="1" x14ac:dyDescent="0.25">
      <c r="J8152" s="175"/>
      <c r="K8152" s="175"/>
    </row>
    <row r="8153" spans="10:11" ht="15" customHeight="1" x14ac:dyDescent="0.25">
      <c r="J8153" s="175"/>
      <c r="K8153" s="175"/>
    </row>
    <row r="8154" spans="10:11" ht="15" customHeight="1" x14ac:dyDescent="0.25">
      <c r="J8154" s="175"/>
      <c r="K8154" s="175"/>
    </row>
    <row r="8155" spans="10:11" ht="15" customHeight="1" x14ac:dyDescent="0.25">
      <c r="J8155" s="175"/>
      <c r="K8155" s="175"/>
    </row>
    <row r="8156" spans="10:11" ht="15" customHeight="1" x14ac:dyDescent="0.25">
      <c r="J8156" s="175"/>
      <c r="K8156" s="175"/>
    </row>
    <row r="8157" spans="10:11" ht="15" customHeight="1" x14ac:dyDescent="0.25">
      <c r="J8157" s="175"/>
      <c r="K8157" s="175"/>
    </row>
    <row r="8158" spans="10:11" ht="15" customHeight="1" x14ac:dyDescent="0.25">
      <c r="J8158" s="175"/>
      <c r="K8158" s="175"/>
    </row>
    <row r="8159" spans="10:11" ht="15" customHeight="1" x14ac:dyDescent="0.25">
      <c r="J8159" s="175"/>
      <c r="K8159" s="175"/>
    </row>
    <row r="8160" spans="10:11" ht="15" customHeight="1" x14ac:dyDescent="0.25">
      <c r="J8160" s="175"/>
      <c r="K8160" s="175"/>
    </row>
    <row r="8161" spans="10:11" ht="15" customHeight="1" x14ac:dyDescent="0.25">
      <c r="J8161" s="175"/>
      <c r="K8161" s="175"/>
    </row>
    <row r="8162" spans="10:11" ht="15" customHeight="1" x14ac:dyDescent="0.25">
      <c r="J8162" s="175"/>
      <c r="K8162" s="175"/>
    </row>
    <row r="8163" spans="10:11" ht="15" customHeight="1" x14ac:dyDescent="0.25">
      <c r="J8163" s="175"/>
      <c r="K8163" s="175"/>
    </row>
    <row r="8164" spans="10:11" ht="15" customHeight="1" x14ac:dyDescent="0.25">
      <c r="J8164" s="175"/>
      <c r="K8164" s="175"/>
    </row>
    <row r="8165" spans="10:11" ht="15" customHeight="1" x14ac:dyDescent="0.25">
      <c r="J8165" s="175"/>
      <c r="K8165" s="175"/>
    </row>
    <row r="8166" spans="10:11" ht="15" customHeight="1" x14ac:dyDescent="0.25">
      <c r="J8166" s="175"/>
      <c r="K8166" s="175"/>
    </row>
    <row r="8167" spans="10:11" ht="15" customHeight="1" x14ac:dyDescent="0.25">
      <c r="J8167" s="175"/>
      <c r="K8167" s="175"/>
    </row>
    <row r="8168" spans="10:11" ht="15" customHeight="1" x14ac:dyDescent="0.25">
      <c r="J8168" s="175"/>
      <c r="K8168" s="175"/>
    </row>
    <row r="8169" spans="10:11" ht="15" customHeight="1" x14ac:dyDescent="0.25">
      <c r="J8169" s="175"/>
      <c r="K8169" s="175"/>
    </row>
    <row r="8170" spans="10:11" ht="15" customHeight="1" x14ac:dyDescent="0.25">
      <c r="J8170" s="175"/>
      <c r="K8170" s="175"/>
    </row>
    <row r="8171" spans="10:11" ht="15" customHeight="1" x14ac:dyDescent="0.25">
      <c r="J8171" s="175"/>
      <c r="K8171" s="175"/>
    </row>
    <row r="8172" spans="10:11" ht="15" customHeight="1" x14ac:dyDescent="0.25">
      <c r="J8172" s="175"/>
      <c r="K8172" s="175"/>
    </row>
    <row r="8173" spans="10:11" ht="15" customHeight="1" x14ac:dyDescent="0.25">
      <c r="J8173" s="175"/>
      <c r="K8173" s="175"/>
    </row>
    <row r="8174" spans="10:11" ht="15" customHeight="1" x14ac:dyDescent="0.25">
      <c r="J8174" s="175"/>
      <c r="K8174" s="175"/>
    </row>
    <row r="8175" spans="10:11" ht="15" customHeight="1" x14ac:dyDescent="0.25">
      <c r="J8175" s="175"/>
      <c r="K8175" s="175"/>
    </row>
    <row r="8176" spans="10:11" ht="15" customHeight="1" x14ac:dyDescent="0.25">
      <c r="J8176" s="175"/>
      <c r="K8176" s="175"/>
    </row>
    <row r="8177" spans="10:11" ht="15" customHeight="1" x14ac:dyDescent="0.25">
      <c r="J8177" s="175"/>
      <c r="K8177" s="175"/>
    </row>
    <row r="8178" spans="10:11" ht="15" customHeight="1" x14ac:dyDescent="0.25">
      <c r="J8178" s="175"/>
      <c r="K8178" s="175"/>
    </row>
    <row r="8179" spans="10:11" ht="15" customHeight="1" x14ac:dyDescent="0.25">
      <c r="J8179" s="175"/>
      <c r="K8179" s="175"/>
    </row>
    <row r="8180" spans="10:11" ht="15" customHeight="1" x14ac:dyDescent="0.25">
      <c r="J8180" s="175"/>
      <c r="K8180" s="175"/>
    </row>
    <row r="8181" spans="10:11" ht="15" customHeight="1" x14ac:dyDescent="0.25">
      <c r="J8181" s="175"/>
      <c r="K8181" s="175"/>
    </row>
    <row r="8182" spans="10:11" ht="15" customHeight="1" x14ac:dyDescent="0.25">
      <c r="J8182" s="175"/>
      <c r="K8182" s="175"/>
    </row>
    <row r="8183" spans="10:11" ht="15" customHeight="1" x14ac:dyDescent="0.25">
      <c r="J8183" s="175"/>
      <c r="K8183" s="175"/>
    </row>
    <row r="8184" spans="10:11" ht="15" customHeight="1" x14ac:dyDescent="0.25">
      <c r="J8184" s="175"/>
      <c r="K8184" s="175"/>
    </row>
    <row r="8185" spans="10:11" ht="15" customHeight="1" x14ac:dyDescent="0.25">
      <c r="J8185" s="175"/>
      <c r="K8185" s="175"/>
    </row>
    <row r="8186" spans="10:11" ht="15" customHeight="1" x14ac:dyDescent="0.25">
      <c r="J8186" s="175"/>
      <c r="K8186" s="175"/>
    </row>
    <row r="8187" spans="10:11" ht="15" customHeight="1" x14ac:dyDescent="0.25">
      <c r="J8187" s="175"/>
      <c r="K8187" s="175"/>
    </row>
    <row r="8188" spans="10:11" ht="15" customHeight="1" x14ac:dyDescent="0.25">
      <c r="J8188" s="175"/>
      <c r="K8188" s="175"/>
    </row>
    <row r="8189" spans="10:11" ht="15" customHeight="1" x14ac:dyDescent="0.25">
      <c r="J8189" s="175"/>
      <c r="K8189" s="175"/>
    </row>
    <row r="8190" spans="10:11" ht="15" customHeight="1" x14ac:dyDescent="0.25">
      <c r="J8190" s="175"/>
      <c r="K8190" s="175"/>
    </row>
    <row r="8191" spans="10:11" ht="15" customHeight="1" x14ac:dyDescent="0.25">
      <c r="J8191" s="175"/>
      <c r="K8191" s="175"/>
    </row>
    <row r="8192" spans="10:11" ht="15" customHeight="1" x14ac:dyDescent="0.25">
      <c r="J8192" s="175"/>
      <c r="K8192" s="175"/>
    </row>
    <row r="8193" spans="10:11" ht="15" customHeight="1" x14ac:dyDescent="0.25">
      <c r="J8193" s="175"/>
      <c r="K8193" s="175"/>
    </row>
    <row r="8194" spans="10:11" ht="15" customHeight="1" x14ac:dyDescent="0.25">
      <c r="J8194" s="175"/>
      <c r="K8194" s="175"/>
    </row>
    <row r="8195" spans="10:11" ht="15" customHeight="1" x14ac:dyDescent="0.25">
      <c r="J8195" s="175"/>
      <c r="K8195" s="175"/>
    </row>
    <row r="8196" spans="10:11" ht="15" customHeight="1" x14ac:dyDescent="0.25">
      <c r="J8196" s="175"/>
      <c r="K8196" s="175"/>
    </row>
    <row r="8197" spans="10:11" ht="15" customHeight="1" x14ac:dyDescent="0.25">
      <c r="J8197" s="175"/>
      <c r="K8197" s="175"/>
    </row>
    <row r="8198" spans="10:11" ht="15" customHeight="1" x14ac:dyDescent="0.25">
      <c r="J8198" s="175"/>
      <c r="K8198" s="175"/>
    </row>
    <row r="8199" spans="10:11" ht="15" customHeight="1" x14ac:dyDescent="0.25">
      <c r="J8199" s="175"/>
      <c r="K8199" s="175"/>
    </row>
    <row r="8200" spans="10:11" ht="15" customHeight="1" x14ac:dyDescent="0.25">
      <c r="J8200" s="175"/>
      <c r="K8200" s="175"/>
    </row>
    <row r="8201" spans="10:11" ht="15" customHeight="1" x14ac:dyDescent="0.25">
      <c r="J8201" s="175"/>
      <c r="K8201" s="175"/>
    </row>
    <row r="8202" spans="10:11" ht="15" customHeight="1" x14ac:dyDescent="0.25">
      <c r="J8202" s="175"/>
      <c r="K8202" s="175"/>
    </row>
    <row r="8203" spans="10:11" ht="15" customHeight="1" x14ac:dyDescent="0.25">
      <c r="J8203" s="175"/>
      <c r="K8203" s="175"/>
    </row>
    <row r="8204" spans="10:11" ht="15" customHeight="1" x14ac:dyDescent="0.25">
      <c r="J8204" s="175"/>
      <c r="K8204" s="175"/>
    </row>
    <row r="8205" spans="10:11" ht="15" customHeight="1" x14ac:dyDescent="0.25">
      <c r="J8205" s="175"/>
      <c r="K8205" s="175"/>
    </row>
    <row r="8206" spans="10:11" ht="15" customHeight="1" x14ac:dyDescent="0.25">
      <c r="J8206" s="175"/>
      <c r="K8206" s="175"/>
    </row>
    <row r="8207" spans="10:11" ht="15" customHeight="1" x14ac:dyDescent="0.25">
      <c r="J8207" s="175"/>
      <c r="K8207" s="175"/>
    </row>
    <row r="8208" spans="10:11" ht="15" customHeight="1" x14ac:dyDescent="0.25">
      <c r="J8208" s="175"/>
      <c r="K8208" s="175"/>
    </row>
    <row r="8209" spans="10:11" ht="15" customHeight="1" x14ac:dyDescent="0.25">
      <c r="J8209" s="175"/>
      <c r="K8209" s="175"/>
    </row>
    <row r="8210" spans="10:11" ht="15" customHeight="1" x14ac:dyDescent="0.25">
      <c r="J8210" s="175"/>
      <c r="K8210" s="175"/>
    </row>
    <row r="8211" spans="10:11" ht="15" customHeight="1" x14ac:dyDescent="0.25">
      <c r="J8211" s="175"/>
      <c r="K8211" s="175"/>
    </row>
    <row r="8212" spans="10:11" ht="15" customHeight="1" x14ac:dyDescent="0.25">
      <c r="J8212" s="175"/>
      <c r="K8212" s="175"/>
    </row>
    <row r="8213" spans="10:11" ht="15" customHeight="1" x14ac:dyDescent="0.25">
      <c r="J8213" s="175"/>
      <c r="K8213" s="175"/>
    </row>
    <row r="8214" spans="10:11" ht="15" customHeight="1" x14ac:dyDescent="0.25">
      <c r="J8214" s="175"/>
      <c r="K8214" s="175"/>
    </row>
    <row r="8215" spans="10:11" ht="15" customHeight="1" x14ac:dyDescent="0.25">
      <c r="J8215" s="175"/>
      <c r="K8215" s="175"/>
    </row>
    <row r="8216" spans="10:11" ht="15" customHeight="1" x14ac:dyDescent="0.25">
      <c r="J8216" s="175"/>
      <c r="K8216" s="175"/>
    </row>
    <row r="8217" spans="10:11" ht="15" customHeight="1" x14ac:dyDescent="0.25">
      <c r="J8217" s="175"/>
      <c r="K8217" s="175"/>
    </row>
    <row r="8218" spans="10:11" ht="15" customHeight="1" x14ac:dyDescent="0.25">
      <c r="J8218" s="175"/>
      <c r="K8218" s="175"/>
    </row>
    <row r="8219" spans="10:11" ht="15" customHeight="1" x14ac:dyDescent="0.25">
      <c r="J8219" s="175"/>
      <c r="K8219" s="175"/>
    </row>
    <row r="8220" spans="10:11" ht="15" customHeight="1" x14ac:dyDescent="0.25">
      <c r="J8220" s="175"/>
      <c r="K8220" s="175"/>
    </row>
    <row r="8221" spans="10:11" ht="15" customHeight="1" x14ac:dyDescent="0.25">
      <c r="J8221" s="175"/>
      <c r="K8221" s="175"/>
    </row>
    <row r="8222" spans="10:11" ht="15" customHeight="1" x14ac:dyDescent="0.25">
      <c r="J8222" s="175"/>
      <c r="K8222" s="175"/>
    </row>
    <row r="8223" spans="10:11" ht="15" customHeight="1" x14ac:dyDescent="0.25">
      <c r="J8223" s="175"/>
      <c r="K8223" s="175"/>
    </row>
    <row r="8224" spans="10:11" ht="15" customHeight="1" x14ac:dyDescent="0.25">
      <c r="J8224" s="175"/>
      <c r="K8224" s="175"/>
    </row>
    <row r="8225" spans="10:11" ht="15" customHeight="1" x14ac:dyDescent="0.25">
      <c r="J8225" s="175"/>
      <c r="K8225" s="175"/>
    </row>
    <row r="8226" spans="10:11" ht="15" customHeight="1" x14ac:dyDescent="0.25">
      <c r="J8226" s="175"/>
      <c r="K8226" s="175"/>
    </row>
    <row r="8227" spans="10:11" ht="15" customHeight="1" x14ac:dyDescent="0.25">
      <c r="J8227" s="175"/>
      <c r="K8227" s="175"/>
    </row>
    <row r="8228" spans="10:11" ht="15" customHeight="1" x14ac:dyDescent="0.25">
      <c r="J8228" s="175"/>
      <c r="K8228" s="175"/>
    </row>
    <row r="8229" spans="10:11" ht="15" customHeight="1" x14ac:dyDescent="0.25">
      <c r="J8229" s="175"/>
      <c r="K8229" s="175"/>
    </row>
    <row r="8230" spans="10:11" ht="15" customHeight="1" x14ac:dyDescent="0.25">
      <c r="J8230" s="175"/>
      <c r="K8230" s="175"/>
    </row>
    <row r="8231" spans="10:11" ht="15" customHeight="1" x14ac:dyDescent="0.25">
      <c r="J8231" s="175"/>
      <c r="K8231" s="175"/>
    </row>
    <row r="8232" spans="10:11" ht="15" customHeight="1" x14ac:dyDescent="0.25">
      <c r="J8232" s="175"/>
      <c r="K8232" s="175"/>
    </row>
    <row r="8233" spans="10:11" ht="15" customHeight="1" x14ac:dyDescent="0.25">
      <c r="J8233" s="175"/>
      <c r="K8233" s="175"/>
    </row>
    <row r="8234" spans="10:11" ht="15" customHeight="1" x14ac:dyDescent="0.25">
      <c r="J8234" s="175"/>
      <c r="K8234" s="175"/>
    </row>
    <row r="8235" spans="10:11" ht="15" customHeight="1" x14ac:dyDescent="0.25">
      <c r="J8235" s="175"/>
      <c r="K8235" s="175"/>
    </row>
    <row r="8236" spans="10:11" ht="15" customHeight="1" x14ac:dyDescent="0.25">
      <c r="J8236" s="175"/>
      <c r="K8236" s="175"/>
    </row>
    <row r="8237" spans="10:11" ht="15" customHeight="1" x14ac:dyDescent="0.25">
      <c r="J8237" s="175"/>
      <c r="K8237" s="175"/>
    </row>
    <row r="8238" spans="10:11" ht="15" customHeight="1" x14ac:dyDescent="0.25">
      <c r="J8238" s="175"/>
      <c r="K8238" s="175"/>
    </row>
    <row r="8239" spans="10:11" ht="15" customHeight="1" x14ac:dyDescent="0.25">
      <c r="J8239" s="175"/>
      <c r="K8239" s="175"/>
    </row>
    <row r="8240" spans="10:11" ht="15" customHeight="1" x14ac:dyDescent="0.25">
      <c r="J8240" s="175"/>
      <c r="K8240" s="175"/>
    </row>
    <row r="8241" spans="10:11" ht="15" customHeight="1" x14ac:dyDescent="0.25">
      <c r="J8241" s="175"/>
      <c r="K8241" s="175"/>
    </row>
    <row r="8242" spans="10:11" ht="15" customHeight="1" x14ac:dyDescent="0.25">
      <c r="J8242" s="175"/>
      <c r="K8242" s="175"/>
    </row>
    <row r="8243" spans="10:11" ht="15" customHeight="1" x14ac:dyDescent="0.25">
      <c r="J8243" s="175"/>
      <c r="K8243" s="175"/>
    </row>
    <row r="8244" spans="10:11" ht="15" customHeight="1" x14ac:dyDescent="0.25">
      <c r="J8244" s="175"/>
      <c r="K8244" s="175"/>
    </row>
    <row r="8245" spans="10:11" ht="15" customHeight="1" x14ac:dyDescent="0.25">
      <c r="J8245" s="175"/>
      <c r="K8245" s="175"/>
    </row>
    <row r="8246" spans="10:11" ht="15" customHeight="1" x14ac:dyDescent="0.25">
      <c r="J8246" s="175"/>
      <c r="K8246" s="175"/>
    </row>
    <row r="8247" spans="10:11" ht="15" customHeight="1" x14ac:dyDescent="0.25">
      <c r="J8247" s="175"/>
      <c r="K8247" s="175"/>
    </row>
    <row r="8248" spans="10:11" ht="15" customHeight="1" x14ac:dyDescent="0.25">
      <c r="J8248" s="175"/>
      <c r="K8248" s="175"/>
    </row>
    <row r="8249" spans="10:11" ht="15" customHeight="1" x14ac:dyDescent="0.25">
      <c r="J8249" s="175"/>
      <c r="K8249" s="175"/>
    </row>
    <row r="8250" spans="10:11" ht="15" customHeight="1" x14ac:dyDescent="0.25">
      <c r="J8250" s="175"/>
      <c r="K8250" s="175"/>
    </row>
    <row r="8251" spans="10:11" ht="15" customHeight="1" x14ac:dyDescent="0.25">
      <c r="J8251" s="175"/>
      <c r="K8251" s="175"/>
    </row>
    <row r="8252" spans="10:11" ht="15" customHeight="1" x14ac:dyDescent="0.25">
      <c r="J8252" s="175"/>
      <c r="K8252" s="175"/>
    </row>
    <row r="8253" spans="10:11" ht="15" customHeight="1" x14ac:dyDescent="0.25">
      <c r="J8253" s="175"/>
      <c r="K8253" s="175"/>
    </row>
    <row r="8254" spans="10:11" ht="15" customHeight="1" x14ac:dyDescent="0.25">
      <c r="J8254" s="175"/>
      <c r="K8254" s="175"/>
    </row>
    <row r="8255" spans="10:11" ht="15" customHeight="1" x14ac:dyDescent="0.25">
      <c r="J8255" s="175"/>
      <c r="K8255" s="175"/>
    </row>
    <row r="8256" spans="10:11" ht="15" customHeight="1" x14ac:dyDescent="0.25">
      <c r="J8256" s="175"/>
      <c r="K8256" s="175"/>
    </row>
    <row r="8257" spans="10:11" ht="15" customHeight="1" x14ac:dyDescent="0.25">
      <c r="J8257" s="175"/>
      <c r="K8257" s="175"/>
    </row>
    <row r="8258" spans="10:11" ht="15" customHeight="1" x14ac:dyDescent="0.25">
      <c r="J8258" s="175"/>
      <c r="K8258" s="175"/>
    </row>
    <row r="8259" spans="10:11" ht="15" customHeight="1" x14ac:dyDescent="0.25">
      <c r="J8259" s="175"/>
      <c r="K8259" s="175"/>
    </row>
    <row r="8260" spans="10:11" ht="15" customHeight="1" x14ac:dyDescent="0.25">
      <c r="J8260" s="175"/>
      <c r="K8260" s="175"/>
    </row>
    <row r="8261" spans="10:11" ht="15" customHeight="1" x14ac:dyDescent="0.25">
      <c r="J8261" s="175"/>
      <c r="K8261" s="175"/>
    </row>
    <row r="8262" spans="10:11" ht="15" customHeight="1" x14ac:dyDescent="0.25">
      <c r="J8262" s="175"/>
      <c r="K8262" s="175"/>
    </row>
    <row r="8263" spans="10:11" ht="15" customHeight="1" x14ac:dyDescent="0.25">
      <c r="J8263" s="175"/>
      <c r="K8263" s="175"/>
    </row>
    <row r="8264" spans="10:11" ht="15" customHeight="1" x14ac:dyDescent="0.25">
      <c r="J8264" s="175"/>
      <c r="K8264" s="175"/>
    </row>
    <row r="8265" spans="10:11" ht="15" customHeight="1" x14ac:dyDescent="0.25">
      <c r="J8265" s="175"/>
      <c r="K8265" s="175"/>
    </row>
    <row r="8266" spans="10:11" ht="15" customHeight="1" x14ac:dyDescent="0.25">
      <c r="J8266" s="175"/>
      <c r="K8266" s="175"/>
    </row>
    <row r="8267" spans="10:11" ht="15" customHeight="1" x14ac:dyDescent="0.25">
      <c r="J8267" s="175"/>
      <c r="K8267" s="175"/>
    </row>
    <row r="8268" spans="10:11" ht="15" customHeight="1" x14ac:dyDescent="0.25">
      <c r="J8268" s="175"/>
      <c r="K8268" s="175"/>
    </row>
    <row r="8269" spans="10:11" ht="15" customHeight="1" x14ac:dyDescent="0.25">
      <c r="J8269" s="175"/>
      <c r="K8269" s="175"/>
    </row>
    <row r="8270" spans="10:11" ht="15" customHeight="1" x14ac:dyDescent="0.25">
      <c r="J8270" s="175"/>
      <c r="K8270" s="175"/>
    </row>
    <row r="8271" spans="10:11" ht="15" customHeight="1" x14ac:dyDescent="0.25">
      <c r="J8271" s="175"/>
      <c r="K8271" s="175"/>
    </row>
    <row r="8272" spans="10:11" ht="15" customHeight="1" x14ac:dyDescent="0.25">
      <c r="J8272" s="175"/>
      <c r="K8272" s="175"/>
    </row>
    <row r="8273" spans="10:11" ht="15" customHeight="1" x14ac:dyDescent="0.25">
      <c r="J8273" s="175"/>
      <c r="K8273" s="175"/>
    </row>
    <row r="8274" spans="10:11" ht="15" customHeight="1" x14ac:dyDescent="0.25">
      <c r="J8274" s="175"/>
      <c r="K8274" s="175"/>
    </row>
    <row r="8275" spans="10:11" ht="15" customHeight="1" x14ac:dyDescent="0.25">
      <c r="J8275" s="175"/>
      <c r="K8275" s="175"/>
    </row>
    <row r="8276" spans="10:11" ht="15" customHeight="1" x14ac:dyDescent="0.25">
      <c r="J8276" s="175"/>
      <c r="K8276" s="175"/>
    </row>
    <row r="8277" spans="10:11" ht="15" customHeight="1" x14ac:dyDescent="0.25">
      <c r="J8277" s="175"/>
      <c r="K8277" s="175"/>
    </row>
    <row r="8278" spans="10:11" ht="15" customHeight="1" x14ac:dyDescent="0.25">
      <c r="J8278" s="175"/>
      <c r="K8278" s="175"/>
    </row>
    <row r="8279" spans="10:11" ht="15" customHeight="1" x14ac:dyDescent="0.25">
      <c r="J8279" s="175"/>
      <c r="K8279" s="175"/>
    </row>
    <row r="8280" spans="10:11" ht="15" customHeight="1" x14ac:dyDescent="0.25">
      <c r="J8280" s="175"/>
      <c r="K8280" s="175"/>
    </row>
    <row r="8281" spans="10:11" ht="15" customHeight="1" x14ac:dyDescent="0.25">
      <c r="J8281" s="175"/>
      <c r="K8281" s="175"/>
    </row>
    <row r="8282" spans="10:11" ht="15" customHeight="1" x14ac:dyDescent="0.25">
      <c r="J8282" s="175"/>
      <c r="K8282" s="175"/>
    </row>
    <row r="8283" spans="10:11" ht="15" customHeight="1" x14ac:dyDescent="0.25">
      <c r="J8283" s="175"/>
      <c r="K8283" s="175"/>
    </row>
    <row r="8284" spans="10:11" ht="15" customHeight="1" x14ac:dyDescent="0.25">
      <c r="J8284" s="175"/>
      <c r="K8284" s="175"/>
    </row>
    <row r="8285" spans="10:11" ht="15" customHeight="1" x14ac:dyDescent="0.25">
      <c r="J8285" s="175"/>
      <c r="K8285" s="175"/>
    </row>
    <row r="8286" spans="10:11" ht="15" customHeight="1" x14ac:dyDescent="0.25">
      <c r="J8286" s="175"/>
      <c r="K8286" s="175"/>
    </row>
    <row r="8287" spans="10:11" ht="15" customHeight="1" x14ac:dyDescent="0.25">
      <c r="J8287" s="175"/>
      <c r="K8287" s="175"/>
    </row>
    <row r="8288" spans="10:11" ht="15" customHeight="1" x14ac:dyDescent="0.25">
      <c r="J8288" s="175"/>
      <c r="K8288" s="175"/>
    </row>
    <row r="8289" spans="10:11" ht="15" customHeight="1" x14ac:dyDescent="0.25">
      <c r="J8289" s="175"/>
      <c r="K8289" s="175"/>
    </row>
    <row r="8290" spans="10:11" ht="15" customHeight="1" x14ac:dyDescent="0.25">
      <c r="J8290" s="175"/>
      <c r="K8290" s="175"/>
    </row>
    <row r="8291" spans="10:11" ht="15" customHeight="1" x14ac:dyDescent="0.25">
      <c r="J8291" s="175"/>
      <c r="K8291" s="175"/>
    </row>
    <row r="8292" spans="10:11" ht="15" customHeight="1" x14ac:dyDescent="0.25">
      <c r="J8292" s="175"/>
      <c r="K8292" s="175"/>
    </row>
    <row r="8293" spans="10:11" ht="15" customHeight="1" x14ac:dyDescent="0.25">
      <c r="J8293" s="175"/>
      <c r="K8293" s="175"/>
    </row>
    <row r="8294" spans="10:11" ht="15" customHeight="1" x14ac:dyDescent="0.25">
      <c r="J8294" s="175"/>
      <c r="K8294" s="175"/>
    </row>
    <row r="8295" spans="10:11" ht="15" customHeight="1" x14ac:dyDescent="0.25">
      <c r="J8295" s="175"/>
      <c r="K8295" s="175"/>
    </row>
    <row r="8296" spans="10:11" ht="15" customHeight="1" x14ac:dyDescent="0.25">
      <c r="J8296" s="175"/>
      <c r="K8296" s="175"/>
    </row>
    <row r="8297" spans="10:11" ht="15" customHeight="1" x14ac:dyDescent="0.25">
      <c r="J8297" s="175"/>
      <c r="K8297" s="175"/>
    </row>
    <row r="8298" spans="10:11" ht="15" customHeight="1" x14ac:dyDescent="0.25">
      <c r="J8298" s="175"/>
      <c r="K8298" s="175"/>
    </row>
    <row r="8299" spans="10:11" ht="15" customHeight="1" x14ac:dyDescent="0.25">
      <c r="J8299" s="175"/>
      <c r="K8299" s="175"/>
    </row>
    <row r="8300" spans="10:11" ht="15" customHeight="1" x14ac:dyDescent="0.25">
      <c r="J8300" s="175"/>
      <c r="K8300" s="175"/>
    </row>
    <row r="8301" spans="10:11" ht="15" customHeight="1" x14ac:dyDescent="0.25">
      <c r="J8301" s="175"/>
      <c r="K8301" s="175"/>
    </row>
    <row r="8302" spans="10:11" ht="15" customHeight="1" x14ac:dyDescent="0.25">
      <c r="J8302" s="175"/>
      <c r="K8302" s="175"/>
    </row>
    <row r="8303" spans="10:11" ht="15" customHeight="1" x14ac:dyDescent="0.25">
      <c r="J8303" s="175"/>
      <c r="K8303" s="175"/>
    </row>
    <row r="8304" spans="10:11" ht="15" customHeight="1" x14ac:dyDescent="0.25">
      <c r="J8304" s="175"/>
      <c r="K8304" s="175"/>
    </row>
    <row r="8305" spans="10:11" ht="15" customHeight="1" x14ac:dyDescent="0.25">
      <c r="J8305" s="175"/>
      <c r="K8305" s="175"/>
    </row>
    <row r="8306" spans="10:11" ht="15" customHeight="1" x14ac:dyDescent="0.25">
      <c r="J8306" s="175"/>
      <c r="K8306" s="175"/>
    </row>
    <row r="8307" spans="10:11" ht="15" customHeight="1" x14ac:dyDescent="0.25">
      <c r="J8307" s="175"/>
      <c r="K8307" s="175"/>
    </row>
    <row r="8308" spans="10:11" ht="15" customHeight="1" x14ac:dyDescent="0.25">
      <c r="J8308" s="175"/>
      <c r="K8308" s="175"/>
    </row>
    <row r="8309" spans="10:11" ht="15" customHeight="1" x14ac:dyDescent="0.25">
      <c r="J8309" s="175"/>
      <c r="K8309" s="175"/>
    </row>
    <row r="8310" spans="10:11" ht="15" customHeight="1" x14ac:dyDescent="0.25">
      <c r="J8310" s="175"/>
      <c r="K8310" s="175"/>
    </row>
    <row r="8311" spans="10:11" ht="15" customHeight="1" x14ac:dyDescent="0.25">
      <c r="J8311" s="175"/>
      <c r="K8311" s="175"/>
    </row>
    <row r="8312" spans="10:11" ht="15" customHeight="1" x14ac:dyDescent="0.25">
      <c r="J8312" s="175"/>
      <c r="K8312" s="175"/>
    </row>
    <row r="8313" spans="10:11" ht="15" customHeight="1" x14ac:dyDescent="0.25">
      <c r="J8313" s="175"/>
      <c r="K8313" s="175"/>
    </row>
    <row r="8314" spans="10:11" ht="15" customHeight="1" x14ac:dyDescent="0.25">
      <c r="J8314" s="175"/>
      <c r="K8314" s="175"/>
    </row>
    <row r="8315" spans="10:11" ht="15" customHeight="1" x14ac:dyDescent="0.25">
      <c r="J8315" s="175"/>
      <c r="K8315" s="175"/>
    </row>
    <row r="8316" spans="10:11" ht="15" customHeight="1" x14ac:dyDescent="0.25">
      <c r="J8316" s="175"/>
      <c r="K8316" s="175"/>
    </row>
    <row r="8317" spans="10:11" ht="15" customHeight="1" x14ac:dyDescent="0.25">
      <c r="J8317" s="175"/>
      <c r="K8317" s="175"/>
    </row>
    <row r="8318" spans="10:11" ht="15" customHeight="1" x14ac:dyDescent="0.25">
      <c r="J8318" s="175"/>
      <c r="K8318" s="175"/>
    </row>
    <row r="8319" spans="10:11" ht="15" customHeight="1" x14ac:dyDescent="0.25">
      <c r="J8319" s="175"/>
      <c r="K8319" s="175"/>
    </row>
    <row r="8320" spans="10:11" ht="15" customHeight="1" x14ac:dyDescent="0.25">
      <c r="J8320" s="175"/>
      <c r="K8320" s="175"/>
    </row>
    <row r="8321" spans="10:11" ht="15" customHeight="1" x14ac:dyDescent="0.25">
      <c r="J8321" s="175"/>
      <c r="K8321" s="175"/>
    </row>
    <row r="8322" spans="10:11" ht="15" customHeight="1" x14ac:dyDescent="0.25">
      <c r="J8322" s="175"/>
      <c r="K8322" s="175"/>
    </row>
    <row r="8323" spans="10:11" ht="15" customHeight="1" x14ac:dyDescent="0.25">
      <c r="J8323" s="175"/>
      <c r="K8323" s="175"/>
    </row>
    <row r="8324" spans="10:11" ht="15" customHeight="1" x14ac:dyDescent="0.25">
      <c r="J8324" s="175"/>
      <c r="K8324" s="175"/>
    </row>
    <row r="8325" spans="10:11" ht="15" customHeight="1" x14ac:dyDescent="0.25">
      <c r="J8325" s="175"/>
      <c r="K8325" s="175"/>
    </row>
    <row r="8326" spans="10:11" ht="15" customHeight="1" x14ac:dyDescent="0.25">
      <c r="J8326" s="175"/>
      <c r="K8326" s="175"/>
    </row>
    <row r="8327" spans="10:11" ht="15" customHeight="1" x14ac:dyDescent="0.25">
      <c r="J8327" s="175"/>
      <c r="K8327" s="175"/>
    </row>
    <row r="8328" spans="10:11" ht="15" customHeight="1" x14ac:dyDescent="0.25">
      <c r="J8328" s="175"/>
      <c r="K8328" s="175"/>
    </row>
    <row r="8329" spans="10:11" ht="15" customHeight="1" x14ac:dyDescent="0.25">
      <c r="J8329" s="175"/>
      <c r="K8329" s="175"/>
    </row>
    <row r="8330" spans="10:11" ht="15" customHeight="1" x14ac:dyDescent="0.25">
      <c r="J8330" s="175"/>
      <c r="K8330" s="175"/>
    </row>
    <row r="8331" spans="10:11" ht="15" customHeight="1" x14ac:dyDescent="0.25">
      <c r="J8331" s="175"/>
      <c r="K8331" s="175"/>
    </row>
    <row r="8332" spans="10:11" ht="15" customHeight="1" x14ac:dyDescent="0.25">
      <c r="J8332" s="175"/>
      <c r="K8332" s="175"/>
    </row>
    <row r="8333" spans="10:11" ht="15" customHeight="1" x14ac:dyDescent="0.25">
      <c r="J8333" s="175"/>
      <c r="K8333" s="175"/>
    </row>
    <row r="8334" spans="10:11" ht="15" customHeight="1" x14ac:dyDescent="0.25">
      <c r="J8334" s="175"/>
      <c r="K8334" s="175"/>
    </row>
    <row r="8335" spans="10:11" ht="15" customHeight="1" x14ac:dyDescent="0.25">
      <c r="J8335" s="175"/>
      <c r="K8335" s="175"/>
    </row>
    <row r="8336" spans="10:11" ht="15" customHeight="1" x14ac:dyDescent="0.25">
      <c r="J8336" s="175"/>
      <c r="K8336" s="175"/>
    </row>
    <row r="8337" spans="10:11" ht="15" customHeight="1" x14ac:dyDescent="0.25">
      <c r="J8337" s="175"/>
      <c r="K8337" s="175"/>
    </row>
    <row r="8338" spans="10:11" ht="15" customHeight="1" x14ac:dyDescent="0.25">
      <c r="J8338" s="175"/>
      <c r="K8338" s="175"/>
    </row>
    <row r="8339" spans="10:11" ht="15" customHeight="1" x14ac:dyDescent="0.25">
      <c r="J8339" s="175"/>
      <c r="K8339" s="175"/>
    </row>
    <row r="8340" spans="10:11" ht="15" customHeight="1" x14ac:dyDescent="0.25">
      <c r="J8340" s="175"/>
      <c r="K8340" s="175"/>
    </row>
    <row r="8341" spans="10:11" ht="15" customHeight="1" x14ac:dyDescent="0.25">
      <c r="J8341" s="175"/>
      <c r="K8341" s="175"/>
    </row>
    <row r="8342" spans="10:11" ht="15" customHeight="1" x14ac:dyDescent="0.25">
      <c r="J8342" s="175"/>
      <c r="K8342" s="175"/>
    </row>
    <row r="8343" spans="10:11" ht="15" customHeight="1" x14ac:dyDescent="0.25">
      <c r="J8343" s="175"/>
      <c r="K8343" s="175"/>
    </row>
    <row r="8344" spans="10:11" ht="15" customHeight="1" x14ac:dyDescent="0.25">
      <c r="J8344" s="175"/>
      <c r="K8344" s="175"/>
    </row>
    <row r="8345" spans="10:11" ht="15" customHeight="1" x14ac:dyDescent="0.25">
      <c r="J8345" s="175"/>
      <c r="K8345" s="175"/>
    </row>
    <row r="8346" spans="10:11" ht="15" customHeight="1" x14ac:dyDescent="0.25">
      <c r="J8346" s="175"/>
      <c r="K8346" s="175"/>
    </row>
    <row r="8347" spans="10:11" ht="15" customHeight="1" x14ac:dyDescent="0.25">
      <c r="J8347" s="175"/>
      <c r="K8347" s="175"/>
    </row>
    <row r="8348" spans="10:11" ht="15" customHeight="1" x14ac:dyDescent="0.25">
      <c r="J8348" s="175"/>
      <c r="K8348" s="175"/>
    </row>
    <row r="8349" spans="10:11" ht="15" customHeight="1" x14ac:dyDescent="0.25">
      <c r="J8349" s="175"/>
      <c r="K8349" s="175"/>
    </row>
    <row r="8350" spans="10:11" ht="15" customHeight="1" x14ac:dyDescent="0.25">
      <c r="J8350" s="175"/>
      <c r="K8350" s="175"/>
    </row>
    <row r="8351" spans="10:11" ht="15" customHeight="1" x14ac:dyDescent="0.25">
      <c r="J8351" s="175"/>
      <c r="K8351" s="175"/>
    </row>
    <row r="8352" spans="10:11" ht="15" customHeight="1" x14ac:dyDescent="0.25">
      <c r="J8352" s="175"/>
      <c r="K8352" s="175"/>
    </row>
    <row r="8353" spans="10:11" ht="15" customHeight="1" x14ac:dyDescent="0.25">
      <c r="J8353" s="175"/>
      <c r="K8353" s="175"/>
    </row>
    <row r="8354" spans="10:11" ht="15" customHeight="1" x14ac:dyDescent="0.25">
      <c r="J8354" s="175"/>
      <c r="K8354" s="175"/>
    </row>
    <row r="8355" spans="10:11" ht="15" customHeight="1" x14ac:dyDescent="0.25">
      <c r="J8355" s="175"/>
      <c r="K8355" s="175"/>
    </row>
    <row r="8356" spans="10:11" ht="15" customHeight="1" x14ac:dyDescent="0.25">
      <c r="J8356" s="175"/>
      <c r="K8356" s="175"/>
    </row>
    <row r="8357" spans="10:11" ht="15" customHeight="1" x14ac:dyDescent="0.25">
      <c r="J8357" s="175"/>
      <c r="K8357" s="175"/>
    </row>
    <row r="8358" spans="10:11" ht="15" customHeight="1" x14ac:dyDescent="0.25">
      <c r="J8358" s="175"/>
      <c r="K8358" s="175"/>
    </row>
    <row r="8359" spans="10:11" ht="15" customHeight="1" x14ac:dyDescent="0.25">
      <c r="J8359" s="175"/>
      <c r="K8359" s="175"/>
    </row>
    <row r="8360" spans="10:11" ht="15" customHeight="1" x14ac:dyDescent="0.25">
      <c r="J8360" s="175"/>
      <c r="K8360" s="175"/>
    </row>
    <row r="8361" spans="10:11" ht="15" customHeight="1" x14ac:dyDescent="0.25">
      <c r="J8361" s="175"/>
      <c r="K8361" s="175"/>
    </row>
    <row r="8362" spans="10:11" ht="15" customHeight="1" x14ac:dyDescent="0.25">
      <c r="J8362" s="175"/>
      <c r="K8362" s="175"/>
    </row>
    <row r="8363" spans="10:11" ht="15" customHeight="1" x14ac:dyDescent="0.25">
      <c r="J8363" s="175"/>
      <c r="K8363" s="175"/>
    </row>
    <row r="8364" spans="10:11" ht="15" customHeight="1" x14ac:dyDescent="0.25">
      <c r="J8364" s="175"/>
      <c r="K8364" s="175"/>
    </row>
    <row r="8365" spans="10:11" ht="15" customHeight="1" x14ac:dyDescent="0.25">
      <c r="J8365" s="175"/>
      <c r="K8365" s="175"/>
    </row>
    <row r="8366" spans="10:11" ht="15" customHeight="1" x14ac:dyDescent="0.25">
      <c r="J8366" s="175"/>
      <c r="K8366" s="175"/>
    </row>
    <row r="8367" spans="10:11" ht="15" customHeight="1" x14ac:dyDescent="0.25">
      <c r="J8367" s="175"/>
      <c r="K8367" s="175"/>
    </row>
    <row r="8368" spans="10:11" ht="15" customHeight="1" x14ac:dyDescent="0.25">
      <c r="J8368" s="175"/>
      <c r="K8368" s="175"/>
    </row>
    <row r="8369" spans="10:11" ht="15" customHeight="1" x14ac:dyDescent="0.25">
      <c r="J8369" s="175"/>
      <c r="K8369" s="175"/>
    </row>
    <row r="8370" spans="10:11" ht="15" customHeight="1" x14ac:dyDescent="0.25">
      <c r="J8370" s="175"/>
      <c r="K8370" s="175"/>
    </row>
    <row r="8371" spans="10:11" ht="15" customHeight="1" x14ac:dyDescent="0.25">
      <c r="J8371" s="175"/>
      <c r="K8371" s="175"/>
    </row>
    <row r="8372" spans="10:11" ht="15" customHeight="1" x14ac:dyDescent="0.25">
      <c r="J8372" s="175"/>
      <c r="K8372" s="175"/>
    </row>
    <row r="8373" spans="10:11" ht="15" customHeight="1" x14ac:dyDescent="0.25">
      <c r="J8373" s="175"/>
      <c r="K8373" s="175"/>
    </row>
    <row r="8374" spans="10:11" ht="15" customHeight="1" x14ac:dyDescent="0.25">
      <c r="J8374" s="175"/>
      <c r="K8374" s="175"/>
    </row>
    <row r="8375" spans="10:11" ht="15" customHeight="1" x14ac:dyDescent="0.25">
      <c r="J8375" s="175"/>
      <c r="K8375" s="175"/>
    </row>
    <row r="8376" spans="10:11" ht="15" customHeight="1" x14ac:dyDescent="0.25">
      <c r="J8376" s="175"/>
      <c r="K8376" s="175"/>
    </row>
    <row r="8377" spans="10:11" ht="15" customHeight="1" x14ac:dyDescent="0.25">
      <c r="J8377" s="175"/>
      <c r="K8377" s="175"/>
    </row>
    <row r="8378" spans="10:11" ht="15" customHeight="1" x14ac:dyDescent="0.25">
      <c r="J8378" s="175"/>
      <c r="K8378" s="175"/>
    </row>
    <row r="8379" spans="10:11" ht="15" customHeight="1" x14ac:dyDescent="0.25">
      <c r="J8379" s="175"/>
      <c r="K8379" s="175"/>
    </row>
    <row r="8380" spans="10:11" ht="15" customHeight="1" x14ac:dyDescent="0.25">
      <c r="J8380" s="175"/>
      <c r="K8380" s="175"/>
    </row>
    <row r="8381" spans="10:11" ht="15" customHeight="1" x14ac:dyDescent="0.25">
      <c r="J8381" s="175"/>
      <c r="K8381" s="175"/>
    </row>
    <row r="8382" spans="10:11" ht="15" customHeight="1" x14ac:dyDescent="0.25">
      <c r="J8382" s="175"/>
      <c r="K8382" s="175"/>
    </row>
    <row r="8383" spans="10:11" ht="15" customHeight="1" x14ac:dyDescent="0.25">
      <c r="J8383" s="175"/>
      <c r="K8383" s="175"/>
    </row>
    <row r="8384" spans="10:11" ht="15" customHeight="1" x14ac:dyDescent="0.25">
      <c r="J8384" s="175"/>
      <c r="K8384" s="175"/>
    </row>
    <row r="8385" spans="10:11" ht="15" customHeight="1" x14ac:dyDescent="0.25">
      <c r="J8385" s="175"/>
      <c r="K8385" s="175"/>
    </row>
    <row r="8386" spans="10:11" ht="15" customHeight="1" x14ac:dyDescent="0.25">
      <c r="J8386" s="175"/>
      <c r="K8386" s="175"/>
    </row>
    <row r="8387" spans="10:11" ht="15" customHeight="1" x14ac:dyDescent="0.25">
      <c r="J8387" s="175"/>
      <c r="K8387" s="175"/>
    </row>
    <row r="8388" spans="10:11" ht="15" customHeight="1" x14ac:dyDescent="0.25">
      <c r="J8388" s="175"/>
      <c r="K8388" s="175"/>
    </row>
    <row r="8389" spans="10:11" ht="15" customHeight="1" x14ac:dyDescent="0.25">
      <c r="J8389" s="175"/>
      <c r="K8389" s="175"/>
    </row>
    <row r="8390" spans="10:11" ht="15" customHeight="1" x14ac:dyDescent="0.25">
      <c r="J8390" s="175"/>
      <c r="K8390" s="175"/>
    </row>
    <row r="8391" spans="10:11" ht="15" customHeight="1" x14ac:dyDescent="0.25">
      <c r="J8391" s="175"/>
      <c r="K8391" s="175"/>
    </row>
    <row r="8392" spans="10:11" ht="15" customHeight="1" x14ac:dyDescent="0.25">
      <c r="J8392" s="175"/>
      <c r="K8392" s="175"/>
    </row>
    <row r="8393" spans="10:11" ht="15" customHeight="1" x14ac:dyDescent="0.25">
      <c r="J8393" s="175"/>
      <c r="K8393" s="175"/>
    </row>
    <row r="8394" spans="10:11" ht="15" customHeight="1" x14ac:dyDescent="0.25">
      <c r="J8394" s="175"/>
      <c r="K8394" s="175"/>
    </row>
    <row r="8395" spans="10:11" ht="15" customHeight="1" x14ac:dyDescent="0.25">
      <c r="J8395" s="175"/>
      <c r="K8395" s="175"/>
    </row>
    <row r="8396" spans="10:11" ht="15" customHeight="1" x14ac:dyDescent="0.25">
      <c r="J8396" s="175"/>
      <c r="K8396" s="175"/>
    </row>
    <row r="8397" spans="10:11" ht="15" customHeight="1" x14ac:dyDescent="0.25">
      <c r="J8397" s="175"/>
      <c r="K8397" s="175"/>
    </row>
    <row r="8398" spans="10:11" ht="15" customHeight="1" x14ac:dyDescent="0.25">
      <c r="J8398" s="175"/>
      <c r="K8398" s="175"/>
    </row>
    <row r="8399" spans="10:11" ht="15" customHeight="1" x14ac:dyDescent="0.25">
      <c r="J8399" s="175"/>
      <c r="K8399" s="175"/>
    </row>
    <row r="8400" spans="10:11" ht="15" customHeight="1" x14ac:dyDescent="0.25">
      <c r="J8400" s="175"/>
      <c r="K8400" s="175"/>
    </row>
    <row r="8401" spans="10:11" ht="15" customHeight="1" x14ac:dyDescent="0.25">
      <c r="J8401" s="175"/>
      <c r="K8401" s="175"/>
    </row>
    <row r="8402" spans="10:11" ht="15" customHeight="1" x14ac:dyDescent="0.25">
      <c r="J8402" s="175"/>
      <c r="K8402" s="175"/>
    </row>
    <row r="8403" spans="10:11" ht="15" customHeight="1" x14ac:dyDescent="0.25">
      <c r="J8403" s="175"/>
      <c r="K8403" s="175"/>
    </row>
    <row r="8404" spans="10:11" ht="15" customHeight="1" x14ac:dyDescent="0.25">
      <c r="J8404" s="175"/>
      <c r="K8404" s="175"/>
    </row>
    <row r="8405" spans="10:11" ht="15" customHeight="1" x14ac:dyDescent="0.25">
      <c r="J8405" s="175"/>
      <c r="K8405" s="175"/>
    </row>
    <row r="8406" spans="10:11" ht="15" customHeight="1" x14ac:dyDescent="0.25">
      <c r="J8406" s="175"/>
      <c r="K8406" s="175"/>
    </row>
    <row r="8407" spans="10:11" ht="15" customHeight="1" x14ac:dyDescent="0.25">
      <c r="J8407" s="175"/>
      <c r="K8407" s="175"/>
    </row>
    <row r="8408" spans="10:11" ht="15" customHeight="1" x14ac:dyDescent="0.25">
      <c r="J8408" s="175"/>
      <c r="K8408" s="175"/>
    </row>
    <row r="8409" spans="10:11" ht="15" customHeight="1" x14ac:dyDescent="0.25">
      <c r="J8409" s="175"/>
      <c r="K8409" s="175"/>
    </row>
    <row r="8410" spans="10:11" ht="15" customHeight="1" x14ac:dyDescent="0.25">
      <c r="J8410" s="175"/>
      <c r="K8410" s="175"/>
    </row>
    <row r="8411" spans="10:11" ht="15" customHeight="1" x14ac:dyDescent="0.25">
      <c r="J8411" s="175"/>
      <c r="K8411" s="175"/>
    </row>
    <row r="8412" spans="10:11" ht="15" customHeight="1" x14ac:dyDescent="0.25">
      <c r="J8412" s="175"/>
      <c r="K8412" s="175"/>
    </row>
    <row r="8413" spans="10:11" ht="15" customHeight="1" x14ac:dyDescent="0.25">
      <c r="J8413" s="175"/>
      <c r="K8413" s="175"/>
    </row>
    <row r="8414" spans="10:11" ht="15" customHeight="1" x14ac:dyDescent="0.25">
      <c r="J8414" s="175"/>
      <c r="K8414" s="175"/>
    </row>
    <row r="8415" spans="10:11" ht="15" customHeight="1" x14ac:dyDescent="0.25">
      <c r="J8415" s="175"/>
      <c r="K8415" s="175"/>
    </row>
    <row r="8416" spans="10:11" ht="15" customHeight="1" x14ac:dyDescent="0.25">
      <c r="J8416" s="175"/>
      <c r="K8416" s="175"/>
    </row>
    <row r="8417" spans="10:11" ht="15" customHeight="1" x14ac:dyDescent="0.25">
      <c r="J8417" s="175"/>
      <c r="K8417" s="175"/>
    </row>
    <row r="8418" spans="10:11" ht="15" customHeight="1" x14ac:dyDescent="0.25">
      <c r="J8418" s="175"/>
      <c r="K8418" s="175"/>
    </row>
    <row r="8419" spans="10:11" ht="15" customHeight="1" x14ac:dyDescent="0.25">
      <c r="J8419" s="175"/>
      <c r="K8419" s="175"/>
    </row>
    <row r="8420" spans="10:11" ht="15" customHeight="1" x14ac:dyDescent="0.25">
      <c r="J8420" s="175"/>
      <c r="K8420" s="175"/>
    </row>
    <row r="8421" spans="10:11" ht="15" customHeight="1" x14ac:dyDescent="0.25">
      <c r="J8421" s="175"/>
      <c r="K8421" s="175"/>
    </row>
    <row r="8422" spans="10:11" ht="15" customHeight="1" x14ac:dyDescent="0.25">
      <c r="J8422" s="175"/>
      <c r="K8422" s="175"/>
    </row>
    <row r="8423" spans="10:11" ht="15" customHeight="1" x14ac:dyDescent="0.25">
      <c r="J8423" s="175"/>
      <c r="K8423" s="175"/>
    </row>
    <row r="8424" spans="10:11" ht="15" customHeight="1" x14ac:dyDescent="0.25">
      <c r="J8424" s="175"/>
      <c r="K8424" s="175"/>
    </row>
    <row r="8425" spans="10:11" ht="15" customHeight="1" x14ac:dyDescent="0.25">
      <c r="J8425" s="175"/>
      <c r="K8425" s="175"/>
    </row>
    <row r="8426" spans="10:11" ht="15" customHeight="1" x14ac:dyDescent="0.25">
      <c r="J8426" s="175"/>
      <c r="K8426" s="175"/>
    </row>
    <row r="8427" spans="10:11" ht="15" customHeight="1" x14ac:dyDescent="0.25">
      <c r="J8427" s="175"/>
      <c r="K8427" s="175"/>
    </row>
    <row r="8428" spans="10:11" ht="15" customHeight="1" x14ac:dyDescent="0.25">
      <c r="J8428" s="175"/>
      <c r="K8428" s="175"/>
    </row>
    <row r="8429" spans="10:11" ht="15" customHeight="1" x14ac:dyDescent="0.25">
      <c r="J8429" s="175"/>
      <c r="K8429" s="175"/>
    </row>
    <row r="8430" spans="10:11" ht="15" customHeight="1" x14ac:dyDescent="0.25">
      <c r="J8430" s="175"/>
      <c r="K8430" s="175"/>
    </row>
    <row r="8431" spans="10:11" ht="15" customHeight="1" x14ac:dyDescent="0.25">
      <c r="J8431" s="175"/>
      <c r="K8431" s="175"/>
    </row>
    <row r="8432" spans="10:11" ht="15" customHeight="1" x14ac:dyDescent="0.25">
      <c r="J8432" s="175"/>
      <c r="K8432" s="175"/>
    </row>
    <row r="8433" spans="10:11" ht="15" customHeight="1" x14ac:dyDescent="0.25">
      <c r="J8433" s="175"/>
      <c r="K8433" s="175"/>
    </row>
    <row r="8434" spans="10:11" ht="15" customHeight="1" x14ac:dyDescent="0.25">
      <c r="J8434" s="175"/>
      <c r="K8434" s="175"/>
    </row>
    <row r="8435" spans="10:11" ht="15" customHeight="1" x14ac:dyDescent="0.25">
      <c r="J8435" s="175"/>
      <c r="K8435" s="175"/>
    </row>
    <row r="8436" spans="10:11" ht="15" customHeight="1" x14ac:dyDescent="0.25">
      <c r="J8436" s="175"/>
      <c r="K8436" s="175"/>
    </row>
    <row r="8437" spans="10:11" ht="15" customHeight="1" x14ac:dyDescent="0.25">
      <c r="J8437" s="175"/>
      <c r="K8437" s="175"/>
    </row>
    <row r="8438" spans="10:11" ht="15" customHeight="1" x14ac:dyDescent="0.25">
      <c r="J8438" s="175"/>
      <c r="K8438" s="175"/>
    </row>
    <row r="8439" spans="10:11" ht="15" customHeight="1" x14ac:dyDescent="0.25">
      <c r="J8439" s="175"/>
      <c r="K8439" s="175"/>
    </row>
    <row r="8440" spans="10:11" ht="15" customHeight="1" x14ac:dyDescent="0.25">
      <c r="J8440" s="175"/>
      <c r="K8440" s="175"/>
    </row>
    <row r="8441" spans="10:11" ht="15" customHeight="1" x14ac:dyDescent="0.25">
      <c r="J8441" s="175"/>
      <c r="K8441" s="175"/>
    </row>
    <row r="8442" spans="10:11" ht="15" customHeight="1" x14ac:dyDescent="0.25">
      <c r="J8442" s="175"/>
      <c r="K8442" s="175"/>
    </row>
    <row r="8443" spans="10:11" ht="15" customHeight="1" x14ac:dyDescent="0.25">
      <c r="J8443" s="175"/>
      <c r="K8443" s="175"/>
    </row>
    <row r="8444" spans="10:11" ht="15" customHeight="1" x14ac:dyDescent="0.25">
      <c r="J8444" s="175"/>
      <c r="K8444" s="175"/>
    </row>
    <row r="8445" spans="10:11" ht="15" customHeight="1" x14ac:dyDescent="0.25">
      <c r="J8445" s="175"/>
      <c r="K8445" s="175"/>
    </row>
    <row r="8446" spans="10:11" ht="15" customHeight="1" x14ac:dyDescent="0.25">
      <c r="J8446" s="175"/>
      <c r="K8446" s="175"/>
    </row>
    <row r="8447" spans="10:11" ht="15" customHeight="1" x14ac:dyDescent="0.25">
      <c r="J8447" s="175"/>
      <c r="K8447" s="175"/>
    </row>
    <row r="8448" spans="10:11" ht="15" customHeight="1" x14ac:dyDescent="0.25">
      <c r="J8448" s="175"/>
      <c r="K8448" s="175"/>
    </row>
    <row r="8449" spans="10:11" ht="15" customHeight="1" x14ac:dyDescent="0.25">
      <c r="J8449" s="175"/>
      <c r="K8449" s="175"/>
    </row>
    <row r="8450" spans="10:11" ht="15" customHeight="1" x14ac:dyDescent="0.25">
      <c r="J8450" s="175"/>
      <c r="K8450" s="175"/>
    </row>
    <row r="8451" spans="10:11" ht="15" customHeight="1" x14ac:dyDescent="0.25">
      <c r="J8451" s="175"/>
      <c r="K8451" s="175"/>
    </row>
    <row r="8452" spans="10:11" ht="15" customHeight="1" x14ac:dyDescent="0.25">
      <c r="J8452" s="175"/>
      <c r="K8452" s="175"/>
    </row>
    <row r="8453" spans="10:11" ht="15" customHeight="1" x14ac:dyDescent="0.25">
      <c r="J8453" s="175"/>
      <c r="K8453" s="175"/>
    </row>
    <row r="8454" spans="10:11" ht="15" customHeight="1" x14ac:dyDescent="0.25">
      <c r="J8454" s="175"/>
      <c r="K8454" s="175"/>
    </row>
    <row r="8455" spans="10:11" ht="15" customHeight="1" x14ac:dyDescent="0.25">
      <c r="J8455" s="175"/>
      <c r="K8455" s="175"/>
    </row>
    <row r="8456" spans="10:11" ht="15" customHeight="1" x14ac:dyDescent="0.25">
      <c r="J8456" s="175"/>
      <c r="K8456" s="175"/>
    </row>
    <row r="8457" spans="10:11" ht="15" customHeight="1" x14ac:dyDescent="0.25">
      <c r="J8457" s="175"/>
      <c r="K8457" s="175"/>
    </row>
    <row r="8458" spans="10:11" ht="15" customHeight="1" x14ac:dyDescent="0.25">
      <c r="J8458" s="175"/>
      <c r="K8458" s="175"/>
    </row>
    <row r="8459" spans="10:11" ht="15" customHeight="1" x14ac:dyDescent="0.25">
      <c r="J8459" s="175"/>
      <c r="K8459" s="175"/>
    </row>
    <row r="8460" spans="10:11" ht="15" customHeight="1" x14ac:dyDescent="0.25">
      <c r="J8460" s="175"/>
      <c r="K8460" s="175"/>
    </row>
    <row r="8461" spans="10:11" ht="15" customHeight="1" x14ac:dyDescent="0.25">
      <c r="J8461" s="175"/>
      <c r="K8461" s="175"/>
    </row>
    <row r="8462" spans="10:11" ht="15" customHeight="1" x14ac:dyDescent="0.25">
      <c r="J8462" s="175"/>
      <c r="K8462" s="175"/>
    </row>
    <row r="8463" spans="10:11" ht="15" customHeight="1" x14ac:dyDescent="0.25">
      <c r="J8463" s="175"/>
      <c r="K8463" s="175"/>
    </row>
    <row r="8464" spans="10:11" ht="15" customHeight="1" x14ac:dyDescent="0.25">
      <c r="J8464" s="175"/>
      <c r="K8464" s="175"/>
    </row>
    <row r="8465" spans="10:11" ht="15" customHeight="1" x14ac:dyDescent="0.25">
      <c r="J8465" s="175"/>
      <c r="K8465" s="175"/>
    </row>
    <row r="8466" spans="10:11" ht="15" customHeight="1" x14ac:dyDescent="0.25">
      <c r="J8466" s="175"/>
      <c r="K8466" s="175"/>
    </row>
    <row r="8467" spans="10:11" ht="15" customHeight="1" x14ac:dyDescent="0.25">
      <c r="J8467" s="175"/>
      <c r="K8467" s="175"/>
    </row>
    <row r="8468" spans="10:11" ht="15" customHeight="1" x14ac:dyDescent="0.25">
      <c r="J8468" s="175"/>
      <c r="K8468" s="175"/>
    </row>
    <row r="8469" spans="10:11" ht="15" customHeight="1" x14ac:dyDescent="0.25">
      <c r="J8469" s="175"/>
      <c r="K8469" s="175"/>
    </row>
    <row r="8470" spans="10:11" ht="15" customHeight="1" x14ac:dyDescent="0.25">
      <c r="J8470" s="175"/>
      <c r="K8470" s="175"/>
    </row>
    <row r="8471" spans="10:11" ht="15" customHeight="1" x14ac:dyDescent="0.25">
      <c r="J8471" s="175"/>
      <c r="K8471" s="175"/>
    </row>
    <row r="8472" spans="10:11" ht="15" customHeight="1" x14ac:dyDescent="0.25">
      <c r="J8472" s="175"/>
      <c r="K8472" s="175"/>
    </row>
    <row r="8473" spans="10:11" ht="15" customHeight="1" x14ac:dyDescent="0.25">
      <c r="J8473" s="175"/>
      <c r="K8473" s="175"/>
    </row>
    <row r="8474" spans="10:11" ht="15" customHeight="1" x14ac:dyDescent="0.25">
      <c r="J8474" s="175"/>
      <c r="K8474" s="175"/>
    </row>
    <row r="8475" spans="10:11" ht="15" customHeight="1" x14ac:dyDescent="0.25">
      <c r="J8475" s="175"/>
      <c r="K8475" s="175"/>
    </row>
    <row r="8476" spans="10:11" ht="15" customHeight="1" x14ac:dyDescent="0.25">
      <c r="J8476" s="175"/>
      <c r="K8476" s="175"/>
    </row>
    <row r="8477" spans="10:11" ht="15" customHeight="1" x14ac:dyDescent="0.25">
      <c r="J8477" s="175"/>
      <c r="K8477" s="175"/>
    </row>
    <row r="8478" spans="10:11" ht="15" customHeight="1" x14ac:dyDescent="0.25">
      <c r="J8478" s="175"/>
      <c r="K8478" s="175"/>
    </row>
    <row r="8479" spans="10:11" ht="15" customHeight="1" x14ac:dyDescent="0.25">
      <c r="J8479" s="175"/>
      <c r="K8479" s="175"/>
    </row>
    <row r="8480" spans="10:11" ht="15" customHeight="1" x14ac:dyDescent="0.25">
      <c r="J8480" s="175"/>
      <c r="K8480" s="175"/>
    </row>
    <row r="8481" spans="10:11" ht="15" customHeight="1" x14ac:dyDescent="0.25">
      <c r="J8481" s="175"/>
      <c r="K8481" s="175"/>
    </row>
    <row r="8482" spans="10:11" ht="15" customHeight="1" x14ac:dyDescent="0.25">
      <c r="J8482" s="175"/>
      <c r="K8482" s="175"/>
    </row>
    <row r="8483" spans="10:11" ht="15" customHeight="1" x14ac:dyDescent="0.25">
      <c r="J8483" s="175"/>
      <c r="K8483" s="175"/>
    </row>
    <row r="8484" spans="10:11" ht="15" customHeight="1" x14ac:dyDescent="0.25">
      <c r="J8484" s="175"/>
      <c r="K8484" s="175"/>
    </row>
    <row r="8485" spans="10:11" ht="15" customHeight="1" x14ac:dyDescent="0.25">
      <c r="J8485" s="175"/>
      <c r="K8485" s="175"/>
    </row>
    <row r="8486" spans="10:11" ht="15" customHeight="1" x14ac:dyDescent="0.25">
      <c r="J8486" s="175"/>
      <c r="K8486" s="175"/>
    </row>
    <row r="8487" spans="10:11" ht="15" customHeight="1" x14ac:dyDescent="0.25">
      <c r="J8487" s="175"/>
      <c r="K8487" s="175"/>
    </row>
    <row r="8488" spans="10:11" ht="15" customHeight="1" x14ac:dyDescent="0.25">
      <c r="J8488" s="175"/>
      <c r="K8488" s="175"/>
    </row>
    <row r="8489" spans="10:11" ht="15" customHeight="1" x14ac:dyDescent="0.25">
      <c r="J8489" s="175"/>
      <c r="K8489" s="175"/>
    </row>
    <row r="8490" spans="10:11" ht="15" customHeight="1" x14ac:dyDescent="0.25">
      <c r="J8490" s="175"/>
      <c r="K8490" s="175"/>
    </row>
    <row r="8491" spans="10:11" ht="15" customHeight="1" x14ac:dyDescent="0.25">
      <c r="J8491" s="175"/>
      <c r="K8491" s="175"/>
    </row>
    <row r="8492" spans="10:11" ht="15" customHeight="1" x14ac:dyDescent="0.25">
      <c r="J8492" s="175"/>
      <c r="K8492" s="175"/>
    </row>
    <row r="8493" spans="10:11" ht="15" customHeight="1" x14ac:dyDescent="0.25">
      <c r="J8493" s="175"/>
      <c r="K8493" s="175"/>
    </row>
    <row r="8494" spans="10:11" ht="15" customHeight="1" x14ac:dyDescent="0.25">
      <c r="J8494" s="175"/>
      <c r="K8494" s="175"/>
    </row>
    <row r="8495" spans="10:11" ht="15" customHeight="1" x14ac:dyDescent="0.25">
      <c r="J8495" s="175"/>
      <c r="K8495" s="175"/>
    </row>
    <row r="8496" spans="10:11" ht="15" customHeight="1" x14ac:dyDescent="0.25">
      <c r="J8496" s="175"/>
      <c r="K8496" s="175"/>
    </row>
    <row r="8497" spans="10:11" ht="15" customHeight="1" x14ac:dyDescent="0.25">
      <c r="J8497" s="175"/>
      <c r="K8497" s="175"/>
    </row>
    <row r="8498" spans="10:11" ht="15" customHeight="1" x14ac:dyDescent="0.25">
      <c r="J8498" s="175"/>
      <c r="K8498" s="175"/>
    </row>
    <row r="8499" spans="10:11" ht="15" customHeight="1" x14ac:dyDescent="0.25">
      <c r="J8499" s="175"/>
      <c r="K8499" s="175"/>
    </row>
    <row r="8500" spans="10:11" ht="15" customHeight="1" x14ac:dyDescent="0.25">
      <c r="J8500" s="175"/>
      <c r="K8500" s="175"/>
    </row>
    <row r="8501" spans="10:11" ht="15" customHeight="1" x14ac:dyDescent="0.25">
      <c r="J8501" s="175"/>
      <c r="K8501" s="175"/>
    </row>
    <row r="8502" spans="10:11" ht="15" customHeight="1" x14ac:dyDescent="0.25">
      <c r="J8502" s="175"/>
      <c r="K8502" s="175"/>
    </row>
    <row r="8503" spans="10:11" ht="15" customHeight="1" x14ac:dyDescent="0.25">
      <c r="J8503" s="175"/>
      <c r="K8503" s="175"/>
    </row>
    <row r="8504" spans="10:11" ht="15" customHeight="1" x14ac:dyDescent="0.25">
      <c r="J8504" s="175"/>
      <c r="K8504" s="175"/>
    </row>
    <row r="8505" spans="10:11" ht="15" customHeight="1" x14ac:dyDescent="0.25">
      <c r="J8505" s="175"/>
      <c r="K8505" s="175"/>
    </row>
    <row r="8506" spans="10:11" ht="15" customHeight="1" x14ac:dyDescent="0.25">
      <c r="J8506" s="175"/>
      <c r="K8506" s="175"/>
    </row>
    <row r="8507" spans="10:11" ht="15" customHeight="1" x14ac:dyDescent="0.25">
      <c r="J8507" s="175"/>
      <c r="K8507" s="175"/>
    </row>
    <row r="8508" spans="10:11" ht="15" customHeight="1" x14ac:dyDescent="0.25">
      <c r="J8508" s="175"/>
      <c r="K8508" s="175"/>
    </row>
    <row r="8509" spans="10:11" ht="15" customHeight="1" x14ac:dyDescent="0.25">
      <c r="J8509" s="175"/>
      <c r="K8509" s="175"/>
    </row>
    <row r="8510" spans="10:11" ht="15" customHeight="1" x14ac:dyDescent="0.25">
      <c r="J8510" s="175"/>
      <c r="K8510" s="175"/>
    </row>
    <row r="8511" spans="10:11" ht="15" customHeight="1" x14ac:dyDescent="0.25">
      <c r="J8511" s="175"/>
      <c r="K8511" s="175"/>
    </row>
    <row r="8512" spans="10:11" ht="15" customHeight="1" x14ac:dyDescent="0.25">
      <c r="J8512" s="175"/>
      <c r="K8512" s="175"/>
    </row>
    <row r="8513" spans="10:11" ht="15" customHeight="1" x14ac:dyDescent="0.25">
      <c r="J8513" s="175"/>
      <c r="K8513" s="175"/>
    </row>
    <row r="8514" spans="10:11" ht="15" customHeight="1" x14ac:dyDescent="0.25">
      <c r="J8514" s="175"/>
      <c r="K8514" s="175"/>
    </row>
    <row r="8515" spans="10:11" ht="15" customHeight="1" x14ac:dyDescent="0.25">
      <c r="J8515" s="175"/>
      <c r="K8515" s="175"/>
    </row>
    <row r="8516" spans="10:11" ht="15" customHeight="1" x14ac:dyDescent="0.25">
      <c r="J8516" s="175"/>
      <c r="K8516" s="175"/>
    </row>
    <row r="8517" spans="10:11" ht="15" customHeight="1" x14ac:dyDescent="0.25">
      <c r="J8517" s="175"/>
      <c r="K8517" s="175"/>
    </row>
    <row r="8518" spans="10:11" ht="15" customHeight="1" x14ac:dyDescent="0.25">
      <c r="J8518" s="175"/>
      <c r="K8518" s="175"/>
    </row>
    <row r="8519" spans="10:11" ht="15" customHeight="1" x14ac:dyDescent="0.25">
      <c r="J8519" s="175"/>
      <c r="K8519" s="175"/>
    </row>
    <row r="8520" spans="10:11" ht="15" customHeight="1" x14ac:dyDescent="0.25">
      <c r="J8520" s="175"/>
      <c r="K8520" s="175"/>
    </row>
    <row r="8521" spans="10:11" ht="15" customHeight="1" x14ac:dyDescent="0.25">
      <c r="J8521" s="175"/>
      <c r="K8521" s="175"/>
    </row>
    <row r="8522" spans="10:11" ht="15" customHeight="1" x14ac:dyDescent="0.25">
      <c r="J8522" s="175"/>
      <c r="K8522" s="175"/>
    </row>
    <row r="8523" spans="10:11" ht="15" customHeight="1" x14ac:dyDescent="0.25">
      <c r="J8523" s="175"/>
      <c r="K8523" s="175"/>
    </row>
    <row r="8524" spans="10:11" ht="15" customHeight="1" x14ac:dyDescent="0.25">
      <c r="J8524" s="175"/>
      <c r="K8524" s="175"/>
    </row>
    <row r="8525" spans="10:11" ht="15" customHeight="1" x14ac:dyDescent="0.25">
      <c r="J8525" s="175"/>
      <c r="K8525" s="175"/>
    </row>
    <row r="8526" spans="10:11" ht="15" customHeight="1" x14ac:dyDescent="0.25">
      <c r="J8526" s="175"/>
      <c r="K8526" s="175"/>
    </row>
    <row r="8527" spans="10:11" ht="15" customHeight="1" x14ac:dyDescent="0.25">
      <c r="J8527" s="175"/>
      <c r="K8527" s="175"/>
    </row>
    <row r="8528" spans="10:11" ht="15" customHeight="1" x14ac:dyDescent="0.25">
      <c r="J8528" s="175"/>
      <c r="K8528" s="175"/>
    </row>
    <row r="8529" spans="10:11" ht="15" customHeight="1" x14ac:dyDescent="0.25">
      <c r="J8529" s="175"/>
      <c r="K8529" s="175"/>
    </row>
    <row r="8530" spans="10:11" ht="15" customHeight="1" x14ac:dyDescent="0.25">
      <c r="J8530" s="175"/>
      <c r="K8530" s="175"/>
    </row>
    <row r="8531" spans="10:11" ht="15" customHeight="1" x14ac:dyDescent="0.25">
      <c r="J8531" s="175"/>
      <c r="K8531" s="175"/>
    </row>
    <row r="8532" spans="10:11" ht="15" customHeight="1" x14ac:dyDescent="0.25">
      <c r="J8532" s="175"/>
      <c r="K8532" s="175"/>
    </row>
    <row r="8533" spans="10:11" ht="15" customHeight="1" x14ac:dyDescent="0.25">
      <c r="J8533" s="175"/>
      <c r="K8533" s="175"/>
    </row>
    <row r="8534" spans="10:11" ht="15" customHeight="1" x14ac:dyDescent="0.25">
      <c r="J8534" s="175"/>
      <c r="K8534" s="175"/>
    </row>
    <row r="8535" spans="10:11" ht="15" customHeight="1" x14ac:dyDescent="0.25">
      <c r="J8535" s="175"/>
      <c r="K8535" s="175"/>
    </row>
    <row r="8536" spans="10:11" ht="15" customHeight="1" x14ac:dyDescent="0.25">
      <c r="J8536" s="175"/>
      <c r="K8536" s="175"/>
    </row>
    <row r="8537" spans="10:11" ht="15" customHeight="1" x14ac:dyDescent="0.25">
      <c r="J8537" s="175"/>
      <c r="K8537" s="175"/>
    </row>
    <row r="8538" spans="10:11" ht="15" customHeight="1" x14ac:dyDescent="0.25">
      <c r="J8538" s="175"/>
      <c r="K8538" s="175"/>
    </row>
    <row r="8539" spans="10:11" ht="15" customHeight="1" x14ac:dyDescent="0.25">
      <c r="J8539" s="175"/>
      <c r="K8539" s="175"/>
    </row>
    <row r="8540" spans="10:11" ht="15" customHeight="1" x14ac:dyDescent="0.25">
      <c r="J8540" s="175"/>
      <c r="K8540" s="175"/>
    </row>
    <row r="8541" spans="10:11" ht="15" customHeight="1" x14ac:dyDescent="0.25">
      <c r="J8541" s="175"/>
      <c r="K8541" s="175"/>
    </row>
    <row r="8542" spans="10:11" ht="15" customHeight="1" x14ac:dyDescent="0.25">
      <c r="J8542" s="175"/>
      <c r="K8542" s="175"/>
    </row>
    <row r="8543" spans="10:11" ht="15" customHeight="1" x14ac:dyDescent="0.25">
      <c r="J8543" s="175"/>
      <c r="K8543" s="175"/>
    </row>
    <row r="8544" spans="10:11" ht="15" customHeight="1" x14ac:dyDescent="0.25">
      <c r="J8544" s="175"/>
      <c r="K8544" s="175"/>
    </row>
    <row r="8545" spans="10:11" ht="15" customHeight="1" x14ac:dyDescent="0.25">
      <c r="J8545" s="175"/>
      <c r="K8545" s="175"/>
    </row>
    <row r="8546" spans="10:11" ht="15" customHeight="1" x14ac:dyDescent="0.25">
      <c r="J8546" s="175"/>
      <c r="K8546" s="175"/>
    </row>
    <row r="8547" spans="10:11" ht="15" customHeight="1" x14ac:dyDescent="0.25">
      <c r="J8547" s="175"/>
      <c r="K8547" s="175"/>
    </row>
    <row r="8548" spans="10:11" ht="15" customHeight="1" x14ac:dyDescent="0.25">
      <c r="J8548" s="175"/>
      <c r="K8548" s="175"/>
    </row>
    <row r="8549" spans="10:11" ht="15" customHeight="1" x14ac:dyDescent="0.25">
      <c r="J8549" s="175"/>
      <c r="K8549" s="175"/>
    </row>
    <row r="8550" spans="10:11" ht="15" customHeight="1" x14ac:dyDescent="0.25">
      <c r="J8550" s="175"/>
      <c r="K8550" s="175"/>
    </row>
    <row r="8551" spans="10:11" ht="15" customHeight="1" x14ac:dyDescent="0.25">
      <c r="J8551" s="175"/>
      <c r="K8551" s="175"/>
    </row>
    <row r="8552" spans="10:11" ht="15" customHeight="1" x14ac:dyDescent="0.25">
      <c r="J8552" s="175"/>
      <c r="K8552" s="175"/>
    </row>
    <row r="8553" spans="10:11" ht="15" customHeight="1" x14ac:dyDescent="0.25">
      <c r="J8553" s="175"/>
      <c r="K8553" s="175"/>
    </row>
    <row r="8554" spans="10:11" ht="15" customHeight="1" x14ac:dyDescent="0.25">
      <c r="J8554" s="175"/>
      <c r="K8554" s="175"/>
    </row>
    <row r="8555" spans="10:11" ht="15" customHeight="1" x14ac:dyDescent="0.25">
      <c r="J8555" s="175"/>
      <c r="K8555" s="175"/>
    </row>
    <row r="8556" spans="10:11" ht="15" customHeight="1" x14ac:dyDescent="0.25">
      <c r="J8556" s="175"/>
      <c r="K8556" s="175"/>
    </row>
    <row r="8557" spans="10:11" ht="15" customHeight="1" x14ac:dyDescent="0.25">
      <c r="J8557" s="175"/>
      <c r="K8557" s="175"/>
    </row>
    <row r="8558" spans="10:11" ht="15" customHeight="1" x14ac:dyDescent="0.25">
      <c r="J8558" s="175"/>
      <c r="K8558" s="175"/>
    </row>
    <row r="8559" spans="10:11" ht="15" customHeight="1" x14ac:dyDescent="0.25">
      <c r="J8559" s="175"/>
      <c r="K8559" s="175"/>
    </row>
    <row r="8560" spans="10:11" ht="15" customHeight="1" x14ac:dyDescent="0.25">
      <c r="J8560" s="175"/>
      <c r="K8560" s="175"/>
    </row>
    <row r="8561" spans="10:11" ht="15" customHeight="1" x14ac:dyDescent="0.25">
      <c r="J8561" s="175"/>
      <c r="K8561" s="175"/>
    </row>
    <row r="8562" spans="10:11" ht="15" customHeight="1" x14ac:dyDescent="0.25">
      <c r="J8562" s="175"/>
      <c r="K8562" s="175"/>
    </row>
    <row r="8563" spans="10:11" ht="15" customHeight="1" x14ac:dyDescent="0.25">
      <c r="J8563" s="175"/>
      <c r="K8563" s="175"/>
    </row>
    <row r="8564" spans="10:11" ht="15" customHeight="1" x14ac:dyDescent="0.25">
      <c r="J8564" s="175"/>
      <c r="K8564" s="175"/>
    </row>
    <row r="8565" spans="10:11" ht="15" customHeight="1" x14ac:dyDescent="0.25">
      <c r="J8565" s="175"/>
      <c r="K8565" s="175"/>
    </row>
    <row r="8566" spans="10:11" ht="15" customHeight="1" x14ac:dyDescent="0.25">
      <c r="J8566" s="175"/>
      <c r="K8566" s="175"/>
    </row>
    <row r="8567" spans="10:11" ht="15" customHeight="1" x14ac:dyDescent="0.25">
      <c r="J8567" s="175"/>
      <c r="K8567" s="175"/>
    </row>
    <row r="8568" spans="10:11" ht="15" customHeight="1" x14ac:dyDescent="0.25">
      <c r="J8568" s="175"/>
      <c r="K8568" s="175"/>
    </row>
    <row r="8569" spans="10:11" ht="15" customHeight="1" x14ac:dyDescent="0.25">
      <c r="J8569" s="175"/>
      <c r="K8569" s="175"/>
    </row>
    <row r="8570" spans="10:11" ht="15" customHeight="1" x14ac:dyDescent="0.25">
      <c r="J8570" s="175"/>
      <c r="K8570" s="175"/>
    </row>
    <row r="8571" spans="10:11" ht="15" customHeight="1" x14ac:dyDescent="0.25">
      <c r="J8571" s="175"/>
      <c r="K8571" s="175"/>
    </row>
    <row r="8572" spans="10:11" ht="15" customHeight="1" x14ac:dyDescent="0.25">
      <c r="J8572" s="175"/>
      <c r="K8572" s="175"/>
    </row>
    <row r="8573" spans="10:11" ht="15" customHeight="1" x14ac:dyDescent="0.25">
      <c r="J8573" s="175"/>
      <c r="K8573" s="175"/>
    </row>
    <row r="8574" spans="10:11" ht="15" customHeight="1" x14ac:dyDescent="0.25">
      <c r="J8574" s="175"/>
      <c r="K8574" s="175"/>
    </row>
    <row r="8575" spans="10:11" ht="15" customHeight="1" x14ac:dyDescent="0.25">
      <c r="J8575" s="175"/>
      <c r="K8575" s="175"/>
    </row>
    <row r="8576" spans="10:11" ht="15" customHeight="1" x14ac:dyDescent="0.25">
      <c r="J8576" s="175"/>
      <c r="K8576" s="175"/>
    </row>
    <row r="8577" spans="10:11" ht="15" customHeight="1" x14ac:dyDescent="0.25">
      <c r="J8577" s="175"/>
      <c r="K8577" s="175"/>
    </row>
    <row r="8578" spans="10:11" ht="15" customHeight="1" x14ac:dyDescent="0.25">
      <c r="J8578" s="175"/>
      <c r="K8578" s="175"/>
    </row>
    <row r="8579" spans="10:11" ht="15" customHeight="1" x14ac:dyDescent="0.25">
      <c r="J8579" s="175"/>
      <c r="K8579" s="175"/>
    </row>
    <row r="8580" spans="10:11" ht="15" customHeight="1" x14ac:dyDescent="0.25">
      <c r="J8580" s="175"/>
      <c r="K8580" s="175"/>
    </row>
    <row r="8581" spans="10:11" ht="15" customHeight="1" x14ac:dyDescent="0.25">
      <c r="J8581" s="175"/>
      <c r="K8581" s="175"/>
    </row>
    <row r="8582" spans="10:11" ht="15" customHeight="1" x14ac:dyDescent="0.25">
      <c r="J8582" s="175"/>
      <c r="K8582" s="175"/>
    </row>
    <row r="8583" spans="10:11" ht="15" customHeight="1" x14ac:dyDescent="0.25">
      <c r="J8583" s="175"/>
      <c r="K8583" s="175"/>
    </row>
    <row r="8584" spans="10:11" ht="15" customHeight="1" x14ac:dyDescent="0.25">
      <c r="J8584" s="175"/>
      <c r="K8584" s="175"/>
    </row>
    <row r="8585" spans="10:11" ht="15" customHeight="1" x14ac:dyDescent="0.25">
      <c r="J8585" s="175"/>
      <c r="K8585" s="175"/>
    </row>
    <row r="8586" spans="10:11" ht="15" customHeight="1" x14ac:dyDescent="0.25">
      <c r="J8586" s="175"/>
      <c r="K8586" s="175"/>
    </row>
    <row r="8587" spans="10:11" ht="15" customHeight="1" x14ac:dyDescent="0.25">
      <c r="J8587" s="175"/>
      <c r="K8587" s="175"/>
    </row>
    <row r="8588" spans="10:11" ht="15" customHeight="1" x14ac:dyDescent="0.25">
      <c r="J8588" s="175"/>
      <c r="K8588" s="175"/>
    </row>
    <row r="8589" spans="10:11" ht="15" customHeight="1" x14ac:dyDescent="0.25">
      <c r="J8589" s="175"/>
      <c r="K8589" s="175"/>
    </row>
    <row r="8590" spans="10:11" ht="15" customHeight="1" x14ac:dyDescent="0.25">
      <c r="J8590" s="175"/>
      <c r="K8590" s="175"/>
    </row>
    <row r="8591" spans="10:11" ht="15" customHeight="1" x14ac:dyDescent="0.25">
      <c r="J8591" s="175"/>
      <c r="K8591" s="175"/>
    </row>
    <row r="8592" spans="10:11" ht="15" customHeight="1" x14ac:dyDescent="0.25">
      <c r="J8592" s="175"/>
      <c r="K8592" s="175"/>
    </row>
    <row r="8593" spans="10:11" ht="15" customHeight="1" x14ac:dyDescent="0.25">
      <c r="J8593" s="175"/>
      <c r="K8593" s="175"/>
    </row>
    <row r="8594" spans="10:11" ht="15" customHeight="1" x14ac:dyDescent="0.25">
      <c r="J8594" s="175"/>
      <c r="K8594" s="175"/>
    </row>
    <row r="8595" spans="10:11" ht="15" customHeight="1" x14ac:dyDescent="0.25">
      <c r="J8595" s="175"/>
      <c r="K8595" s="175"/>
    </row>
    <row r="8596" spans="10:11" ht="15" customHeight="1" x14ac:dyDescent="0.25">
      <c r="J8596" s="175"/>
      <c r="K8596" s="175"/>
    </row>
    <row r="8597" spans="10:11" ht="15" customHeight="1" x14ac:dyDescent="0.25">
      <c r="J8597" s="175"/>
      <c r="K8597" s="175"/>
    </row>
    <row r="8598" spans="10:11" ht="15" customHeight="1" x14ac:dyDescent="0.25">
      <c r="J8598" s="175"/>
      <c r="K8598" s="175"/>
    </row>
    <row r="8599" spans="10:11" ht="15" customHeight="1" x14ac:dyDescent="0.25">
      <c r="J8599" s="175"/>
      <c r="K8599" s="175"/>
    </row>
    <row r="8600" spans="10:11" ht="15" customHeight="1" x14ac:dyDescent="0.25">
      <c r="J8600" s="175"/>
      <c r="K8600" s="175"/>
    </row>
    <row r="8601" spans="10:11" ht="15" customHeight="1" x14ac:dyDescent="0.25">
      <c r="J8601" s="175"/>
      <c r="K8601" s="175"/>
    </row>
    <row r="8602" spans="10:11" ht="15" customHeight="1" x14ac:dyDescent="0.25">
      <c r="J8602" s="175"/>
      <c r="K8602" s="175"/>
    </row>
    <row r="8603" spans="10:11" ht="15" customHeight="1" x14ac:dyDescent="0.25">
      <c r="J8603" s="175"/>
      <c r="K8603" s="175"/>
    </row>
    <row r="8604" spans="10:11" ht="15" customHeight="1" x14ac:dyDescent="0.25">
      <c r="J8604" s="175"/>
      <c r="K8604" s="175"/>
    </row>
    <row r="8605" spans="10:11" ht="15" customHeight="1" x14ac:dyDescent="0.25">
      <c r="J8605" s="175"/>
      <c r="K8605" s="175"/>
    </row>
    <row r="8606" spans="10:11" ht="15" customHeight="1" x14ac:dyDescent="0.25">
      <c r="J8606" s="175"/>
      <c r="K8606" s="175"/>
    </row>
    <row r="8607" spans="10:11" ht="15" customHeight="1" x14ac:dyDescent="0.25">
      <c r="J8607" s="175"/>
      <c r="K8607" s="175"/>
    </row>
    <row r="8608" spans="10:11" ht="15" customHeight="1" x14ac:dyDescent="0.25">
      <c r="J8608" s="175"/>
      <c r="K8608" s="175"/>
    </row>
    <row r="8609" spans="10:11" ht="15" customHeight="1" x14ac:dyDescent="0.25">
      <c r="J8609" s="175"/>
      <c r="K8609" s="175"/>
    </row>
    <row r="8610" spans="10:11" ht="15" customHeight="1" x14ac:dyDescent="0.25">
      <c r="J8610" s="175"/>
      <c r="K8610" s="175"/>
    </row>
    <row r="8611" spans="10:11" ht="15" customHeight="1" x14ac:dyDescent="0.25">
      <c r="J8611" s="175"/>
      <c r="K8611" s="175"/>
    </row>
    <row r="8612" spans="10:11" ht="15" customHeight="1" x14ac:dyDescent="0.25">
      <c r="J8612" s="175"/>
      <c r="K8612" s="175"/>
    </row>
    <row r="8613" spans="10:11" ht="15" customHeight="1" x14ac:dyDescent="0.25">
      <c r="J8613" s="175"/>
      <c r="K8613" s="175"/>
    </row>
    <row r="8614" spans="10:11" ht="15" customHeight="1" x14ac:dyDescent="0.25">
      <c r="J8614" s="175"/>
      <c r="K8614" s="175"/>
    </row>
    <row r="8615" spans="10:11" ht="15" customHeight="1" x14ac:dyDescent="0.25">
      <c r="J8615" s="175"/>
      <c r="K8615" s="175"/>
    </row>
    <row r="8616" spans="10:11" ht="15" customHeight="1" x14ac:dyDescent="0.25">
      <c r="J8616" s="175"/>
      <c r="K8616" s="175"/>
    </row>
    <row r="8617" spans="10:11" ht="15" customHeight="1" x14ac:dyDescent="0.25">
      <c r="J8617" s="175"/>
      <c r="K8617" s="175"/>
    </row>
    <row r="8618" spans="10:11" ht="15" customHeight="1" x14ac:dyDescent="0.25">
      <c r="J8618" s="175"/>
      <c r="K8618" s="175"/>
    </row>
    <row r="8619" spans="10:11" ht="15" customHeight="1" x14ac:dyDescent="0.25">
      <c r="J8619" s="175"/>
      <c r="K8619" s="175"/>
    </row>
    <row r="8620" spans="10:11" ht="15" customHeight="1" x14ac:dyDescent="0.25">
      <c r="J8620" s="175"/>
      <c r="K8620" s="175"/>
    </row>
    <row r="8621" spans="10:11" ht="15" customHeight="1" x14ac:dyDescent="0.25">
      <c r="J8621" s="175"/>
      <c r="K8621" s="175"/>
    </row>
    <row r="8622" spans="10:11" ht="15" customHeight="1" x14ac:dyDescent="0.25">
      <c r="J8622" s="175"/>
      <c r="K8622" s="175"/>
    </row>
    <row r="8623" spans="10:11" ht="15" customHeight="1" x14ac:dyDescent="0.25">
      <c r="J8623" s="175"/>
      <c r="K8623" s="175"/>
    </row>
    <row r="8624" spans="10:11" ht="15" customHeight="1" x14ac:dyDescent="0.25">
      <c r="J8624" s="175"/>
      <c r="K8624" s="175"/>
    </row>
    <row r="8625" spans="10:11" ht="15" customHeight="1" x14ac:dyDescent="0.25">
      <c r="J8625" s="175"/>
      <c r="K8625" s="175"/>
    </row>
    <row r="8626" spans="10:11" ht="15" customHeight="1" x14ac:dyDescent="0.25">
      <c r="J8626" s="175"/>
      <c r="K8626" s="175"/>
    </row>
    <row r="8627" spans="10:11" ht="15" customHeight="1" x14ac:dyDescent="0.25">
      <c r="J8627" s="175"/>
      <c r="K8627" s="175"/>
    </row>
    <row r="8628" spans="10:11" ht="15" customHeight="1" x14ac:dyDescent="0.25">
      <c r="J8628" s="175"/>
      <c r="K8628" s="175"/>
    </row>
    <row r="8629" spans="10:11" ht="15" customHeight="1" x14ac:dyDescent="0.25">
      <c r="J8629" s="175"/>
      <c r="K8629" s="175"/>
    </row>
    <row r="8630" spans="10:11" ht="15" customHeight="1" x14ac:dyDescent="0.25">
      <c r="J8630" s="175"/>
      <c r="K8630" s="175"/>
    </row>
    <row r="8631" spans="10:11" ht="15" customHeight="1" x14ac:dyDescent="0.25">
      <c r="J8631" s="175"/>
      <c r="K8631" s="175"/>
    </row>
    <row r="8632" spans="10:11" ht="15" customHeight="1" x14ac:dyDescent="0.25">
      <c r="J8632" s="175"/>
      <c r="K8632" s="175"/>
    </row>
    <row r="8633" spans="10:11" ht="15" customHeight="1" x14ac:dyDescent="0.25">
      <c r="J8633" s="175"/>
      <c r="K8633" s="175"/>
    </row>
    <row r="8634" spans="10:11" ht="15" customHeight="1" x14ac:dyDescent="0.25">
      <c r="J8634" s="175"/>
      <c r="K8634" s="175"/>
    </row>
    <row r="8635" spans="10:11" ht="15" customHeight="1" x14ac:dyDescent="0.25">
      <c r="J8635" s="175"/>
      <c r="K8635" s="175"/>
    </row>
    <row r="8636" spans="10:11" ht="15" customHeight="1" x14ac:dyDescent="0.25">
      <c r="J8636" s="175"/>
      <c r="K8636" s="175"/>
    </row>
    <row r="8637" spans="10:11" ht="15" customHeight="1" x14ac:dyDescent="0.25">
      <c r="J8637" s="175"/>
      <c r="K8637" s="175"/>
    </row>
    <row r="8638" spans="10:11" ht="15" customHeight="1" x14ac:dyDescent="0.25">
      <c r="J8638" s="175"/>
      <c r="K8638" s="175"/>
    </row>
    <row r="8639" spans="10:11" ht="15" customHeight="1" x14ac:dyDescent="0.25">
      <c r="J8639" s="175"/>
      <c r="K8639" s="175"/>
    </row>
    <row r="8640" spans="10:11" ht="15" customHeight="1" x14ac:dyDescent="0.25">
      <c r="J8640" s="175"/>
      <c r="K8640" s="175"/>
    </row>
    <row r="8641" spans="10:11" ht="15" customHeight="1" x14ac:dyDescent="0.25">
      <c r="J8641" s="175"/>
      <c r="K8641" s="175"/>
    </row>
    <row r="8642" spans="10:11" ht="15" customHeight="1" x14ac:dyDescent="0.25">
      <c r="J8642" s="175"/>
      <c r="K8642" s="175"/>
    </row>
    <row r="8643" spans="10:11" ht="15" customHeight="1" x14ac:dyDescent="0.25">
      <c r="J8643" s="175"/>
      <c r="K8643" s="175"/>
    </row>
    <row r="8644" spans="10:11" ht="15" customHeight="1" x14ac:dyDescent="0.25">
      <c r="J8644" s="175"/>
      <c r="K8644" s="175"/>
    </row>
    <row r="8645" spans="10:11" ht="15" customHeight="1" x14ac:dyDescent="0.25">
      <c r="J8645" s="175"/>
      <c r="K8645" s="175"/>
    </row>
    <row r="8646" spans="10:11" ht="15" customHeight="1" x14ac:dyDescent="0.25">
      <c r="J8646" s="175"/>
      <c r="K8646" s="175"/>
    </row>
    <row r="8647" spans="10:11" ht="15" customHeight="1" x14ac:dyDescent="0.25">
      <c r="J8647" s="175"/>
      <c r="K8647" s="175"/>
    </row>
    <row r="8648" spans="10:11" ht="15" customHeight="1" x14ac:dyDescent="0.25">
      <c r="J8648" s="175"/>
      <c r="K8648" s="175"/>
    </row>
    <row r="8649" spans="10:11" ht="15" customHeight="1" x14ac:dyDescent="0.25">
      <c r="J8649" s="175"/>
      <c r="K8649" s="175"/>
    </row>
    <row r="8650" spans="10:11" ht="15" customHeight="1" x14ac:dyDescent="0.25">
      <c r="J8650" s="175"/>
      <c r="K8650" s="175"/>
    </row>
    <row r="8651" spans="10:11" ht="15" customHeight="1" x14ac:dyDescent="0.25">
      <c r="J8651" s="175"/>
      <c r="K8651" s="175"/>
    </row>
    <row r="8652" spans="10:11" ht="15" customHeight="1" x14ac:dyDescent="0.25">
      <c r="J8652" s="175"/>
      <c r="K8652" s="175"/>
    </row>
    <row r="8653" spans="10:11" ht="15" customHeight="1" x14ac:dyDescent="0.25">
      <c r="J8653" s="175"/>
      <c r="K8653" s="175"/>
    </row>
    <row r="8654" spans="10:11" ht="15" customHeight="1" x14ac:dyDescent="0.25">
      <c r="J8654" s="175"/>
      <c r="K8654" s="175"/>
    </row>
    <row r="8655" spans="10:11" ht="15" customHeight="1" x14ac:dyDescent="0.25">
      <c r="J8655" s="175"/>
      <c r="K8655" s="175"/>
    </row>
    <row r="8656" spans="10:11" ht="15" customHeight="1" x14ac:dyDescent="0.25">
      <c r="J8656" s="175"/>
      <c r="K8656" s="175"/>
    </row>
    <row r="8657" spans="10:11" ht="15" customHeight="1" x14ac:dyDescent="0.25">
      <c r="J8657" s="175"/>
      <c r="K8657" s="175"/>
    </row>
    <row r="8658" spans="10:11" ht="15" customHeight="1" x14ac:dyDescent="0.25">
      <c r="J8658" s="175"/>
      <c r="K8658" s="175"/>
    </row>
    <row r="8659" spans="10:11" ht="15" customHeight="1" x14ac:dyDescent="0.25">
      <c r="J8659" s="175"/>
      <c r="K8659" s="175"/>
    </row>
    <row r="8660" spans="10:11" ht="15" customHeight="1" x14ac:dyDescent="0.25">
      <c r="J8660" s="175"/>
      <c r="K8660" s="175"/>
    </row>
    <row r="8661" spans="10:11" ht="15" customHeight="1" x14ac:dyDescent="0.25">
      <c r="J8661" s="175"/>
      <c r="K8661" s="175"/>
    </row>
    <row r="8662" spans="10:11" ht="15" customHeight="1" x14ac:dyDescent="0.25">
      <c r="J8662" s="175"/>
      <c r="K8662" s="175"/>
    </row>
    <row r="8663" spans="10:11" ht="15" customHeight="1" x14ac:dyDescent="0.25">
      <c r="J8663" s="175"/>
      <c r="K8663" s="175"/>
    </row>
    <row r="8664" spans="10:11" ht="15" customHeight="1" x14ac:dyDescent="0.25">
      <c r="J8664" s="175"/>
      <c r="K8664" s="175"/>
    </row>
    <row r="8665" spans="10:11" ht="15" customHeight="1" x14ac:dyDescent="0.25">
      <c r="J8665" s="175"/>
      <c r="K8665" s="175"/>
    </row>
    <row r="8666" spans="10:11" ht="15" customHeight="1" x14ac:dyDescent="0.25">
      <c r="J8666" s="175"/>
      <c r="K8666" s="175"/>
    </row>
    <row r="8667" spans="10:11" ht="15" customHeight="1" x14ac:dyDescent="0.25">
      <c r="J8667" s="175"/>
      <c r="K8667" s="175"/>
    </row>
    <row r="8668" spans="10:11" ht="15" customHeight="1" x14ac:dyDescent="0.25">
      <c r="J8668" s="175"/>
      <c r="K8668" s="175"/>
    </row>
    <row r="8669" spans="10:11" ht="15" customHeight="1" x14ac:dyDescent="0.25">
      <c r="J8669" s="175"/>
      <c r="K8669" s="175"/>
    </row>
    <row r="8670" spans="10:11" ht="15" customHeight="1" x14ac:dyDescent="0.25">
      <c r="J8670" s="175"/>
      <c r="K8670" s="175"/>
    </row>
    <row r="8671" spans="10:11" ht="15" customHeight="1" x14ac:dyDescent="0.25">
      <c r="J8671" s="175"/>
      <c r="K8671" s="175"/>
    </row>
    <row r="8672" spans="10:11" ht="15" customHeight="1" x14ac:dyDescent="0.25">
      <c r="J8672" s="175"/>
      <c r="K8672" s="175"/>
    </row>
    <row r="8673" spans="10:11" ht="15" customHeight="1" x14ac:dyDescent="0.25">
      <c r="J8673" s="175"/>
      <c r="K8673" s="175"/>
    </row>
    <row r="8674" spans="10:11" ht="15" customHeight="1" x14ac:dyDescent="0.25">
      <c r="J8674" s="175"/>
      <c r="K8674" s="175"/>
    </row>
    <row r="8675" spans="10:11" ht="15" customHeight="1" x14ac:dyDescent="0.25">
      <c r="J8675" s="175"/>
      <c r="K8675" s="175"/>
    </row>
    <row r="8676" spans="10:11" ht="15" customHeight="1" x14ac:dyDescent="0.25">
      <c r="J8676" s="175"/>
      <c r="K8676" s="175"/>
    </row>
    <row r="8677" spans="10:11" ht="15" customHeight="1" x14ac:dyDescent="0.25">
      <c r="J8677" s="175"/>
      <c r="K8677" s="175"/>
    </row>
    <row r="8678" spans="10:11" ht="15" customHeight="1" x14ac:dyDescent="0.25">
      <c r="J8678" s="175"/>
      <c r="K8678" s="175"/>
    </row>
    <row r="8679" spans="10:11" ht="15" customHeight="1" x14ac:dyDescent="0.25">
      <c r="J8679" s="175"/>
      <c r="K8679" s="175"/>
    </row>
    <row r="8680" spans="10:11" ht="15" customHeight="1" x14ac:dyDescent="0.25">
      <c r="J8680" s="175"/>
      <c r="K8680" s="175"/>
    </row>
    <row r="8681" spans="10:11" ht="15" customHeight="1" x14ac:dyDescent="0.25">
      <c r="J8681" s="175"/>
      <c r="K8681" s="175"/>
    </row>
    <row r="8682" spans="10:11" ht="15" customHeight="1" x14ac:dyDescent="0.25">
      <c r="J8682" s="175"/>
      <c r="K8682" s="175"/>
    </row>
    <row r="8683" spans="10:11" ht="15" customHeight="1" x14ac:dyDescent="0.25">
      <c r="J8683" s="175"/>
      <c r="K8683" s="175"/>
    </row>
    <row r="8684" spans="10:11" ht="15" customHeight="1" x14ac:dyDescent="0.25">
      <c r="J8684" s="175"/>
      <c r="K8684" s="175"/>
    </row>
    <row r="8685" spans="10:11" ht="15" customHeight="1" x14ac:dyDescent="0.25">
      <c r="J8685" s="175"/>
      <c r="K8685" s="175"/>
    </row>
    <row r="8686" spans="10:11" ht="15" customHeight="1" x14ac:dyDescent="0.25">
      <c r="J8686" s="175"/>
      <c r="K8686" s="175"/>
    </row>
    <row r="8687" spans="10:11" ht="15" customHeight="1" x14ac:dyDescent="0.25">
      <c r="J8687" s="175"/>
      <c r="K8687" s="175"/>
    </row>
    <row r="8688" spans="10:11" ht="15" customHeight="1" x14ac:dyDescent="0.25">
      <c r="J8688" s="175"/>
      <c r="K8688" s="175"/>
    </row>
    <row r="8689" spans="10:11" ht="15" customHeight="1" x14ac:dyDescent="0.25">
      <c r="J8689" s="175"/>
      <c r="K8689" s="175"/>
    </row>
    <row r="8690" spans="10:11" ht="15" customHeight="1" x14ac:dyDescent="0.25">
      <c r="J8690" s="175"/>
      <c r="K8690" s="175"/>
    </row>
    <row r="8691" spans="10:11" ht="15" customHeight="1" x14ac:dyDescent="0.25">
      <c r="J8691" s="175"/>
      <c r="K8691" s="175"/>
    </row>
    <row r="8692" spans="10:11" ht="15" customHeight="1" x14ac:dyDescent="0.25">
      <c r="J8692" s="175"/>
      <c r="K8692" s="175"/>
    </row>
    <row r="8693" spans="10:11" ht="15" customHeight="1" x14ac:dyDescent="0.25">
      <c r="J8693" s="175"/>
      <c r="K8693" s="175"/>
    </row>
    <row r="8694" spans="10:11" ht="15" customHeight="1" x14ac:dyDescent="0.25">
      <c r="J8694" s="175"/>
      <c r="K8694" s="175"/>
    </row>
    <row r="8695" spans="10:11" ht="15" customHeight="1" x14ac:dyDescent="0.25">
      <c r="J8695" s="175"/>
      <c r="K8695" s="175"/>
    </row>
    <row r="8696" spans="10:11" ht="15" customHeight="1" x14ac:dyDescent="0.25">
      <c r="J8696" s="175"/>
      <c r="K8696" s="175"/>
    </row>
    <row r="8697" spans="10:11" ht="15" customHeight="1" x14ac:dyDescent="0.25">
      <c r="J8697" s="175"/>
      <c r="K8697" s="175"/>
    </row>
    <row r="8698" spans="10:11" ht="15" customHeight="1" x14ac:dyDescent="0.25">
      <c r="J8698" s="175"/>
      <c r="K8698" s="175"/>
    </row>
    <row r="8699" spans="10:11" ht="15" customHeight="1" x14ac:dyDescent="0.25">
      <c r="J8699" s="175"/>
      <c r="K8699" s="175"/>
    </row>
    <row r="8700" spans="10:11" ht="15" customHeight="1" x14ac:dyDescent="0.25">
      <c r="J8700" s="175"/>
      <c r="K8700" s="175"/>
    </row>
    <row r="8701" spans="10:11" ht="15" customHeight="1" x14ac:dyDescent="0.25">
      <c r="J8701" s="175"/>
      <c r="K8701" s="175"/>
    </row>
    <row r="8702" spans="10:11" ht="15" customHeight="1" x14ac:dyDescent="0.25">
      <c r="J8702" s="175"/>
      <c r="K8702" s="175"/>
    </row>
    <row r="8703" spans="10:11" ht="15" customHeight="1" x14ac:dyDescent="0.25">
      <c r="J8703" s="175"/>
      <c r="K8703" s="175"/>
    </row>
    <row r="8704" spans="10:11" ht="15" customHeight="1" x14ac:dyDescent="0.25">
      <c r="J8704" s="175"/>
      <c r="K8704" s="175"/>
    </row>
    <row r="8705" spans="10:11" ht="15" customHeight="1" x14ac:dyDescent="0.25">
      <c r="J8705" s="175"/>
      <c r="K8705" s="175"/>
    </row>
    <row r="8706" spans="10:11" ht="15" customHeight="1" x14ac:dyDescent="0.25">
      <c r="J8706" s="175"/>
      <c r="K8706" s="175"/>
    </row>
    <row r="8707" spans="10:11" ht="15" customHeight="1" x14ac:dyDescent="0.25">
      <c r="J8707" s="175"/>
      <c r="K8707" s="175"/>
    </row>
    <row r="8708" spans="10:11" ht="15" customHeight="1" x14ac:dyDescent="0.25">
      <c r="J8708" s="175"/>
      <c r="K8708" s="175"/>
    </row>
    <row r="8709" spans="10:11" ht="15" customHeight="1" x14ac:dyDescent="0.25">
      <c r="J8709" s="175"/>
      <c r="K8709" s="175"/>
    </row>
    <row r="8710" spans="10:11" ht="15" customHeight="1" x14ac:dyDescent="0.25">
      <c r="J8710" s="175"/>
      <c r="K8710" s="175"/>
    </row>
    <row r="8711" spans="10:11" ht="15" customHeight="1" x14ac:dyDescent="0.25">
      <c r="J8711" s="175"/>
      <c r="K8711" s="175"/>
    </row>
    <row r="8712" spans="10:11" ht="15" customHeight="1" x14ac:dyDescent="0.25">
      <c r="J8712" s="175"/>
      <c r="K8712" s="175"/>
    </row>
    <row r="8713" spans="10:11" ht="15" customHeight="1" x14ac:dyDescent="0.25">
      <c r="J8713" s="175"/>
      <c r="K8713" s="175"/>
    </row>
    <row r="8714" spans="10:11" ht="15" customHeight="1" x14ac:dyDescent="0.25">
      <c r="J8714" s="175"/>
      <c r="K8714" s="175"/>
    </row>
    <row r="8715" spans="10:11" ht="15" customHeight="1" x14ac:dyDescent="0.25">
      <c r="J8715" s="175"/>
      <c r="K8715" s="175"/>
    </row>
    <row r="8716" spans="10:11" ht="15" customHeight="1" x14ac:dyDescent="0.25">
      <c r="J8716" s="175"/>
      <c r="K8716" s="175"/>
    </row>
    <row r="8717" spans="10:11" ht="15" customHeight="1" x14ac:dyDescent="0.25">
      <c r="J8717" s="175"/>
      <c r="K8717" s="175"/>
    </row>
    <row r="8718" spans="10:11" ht="15" customHeight="1" x14ac:dyDescent="0.25">
      <c r="J8718" s="175"/>
      <c r="K8718" s="175"/>
    </row>
    <row r="8719" spans="10:11" ht="15" customHeight="1" x14ac:dyDescent="0.25">
      <c r="J8719" s="175"/>
      <c r="K8719" s="175"/>
    </row>
    <row r="8720" spans="10:11" ht="15" customHeight="1" x14ac:dyDescent="0.25">
      <c r="J8720" s="175"/>
      <c r="K8720" s="175"/>
    </row>
    <row r="8721" spans="10:11" ht="15" customHeight="1" x14ac:dyDescent="0.25">
      <c r="J8721" s="175"/>
      <c r="K8721" s="175"/>
    </row>
    <row r="8722" spans="10:11" ht="15" customHeight="1" x14ac:dyDescent="0.25">
      <c r="J8722" s="175"/>
      <c r="K8722" s="175"/>
    </row>
    <row r="8723" spans="10:11" ht="15" customHeight="1" x14ac:dyDescent="0.25">
      <c r="J8723" s="175"/>
      <c r="K8723" s="175"/>
    </row>
    <row r="8724" spans="10:11" ht="15" customHeight="1" x14ac:dyDescent="0.25">
      <c r="J8724" s="175"/>
      <c r="K8724" s="175"/>
    </row>
    <row r="8725" spans="10:11" ht="15" customHeight="1" x14ac:dyDescent="0.25">
      <c r="J8725" s="175"/>
      <c r="K8725" s="175"/>
    </row>
    <row r="8726" spans="10:11" ht="15" customHeight="1" x14ac:dyDescent="0.25">
      <c r="J8726" s="175"/>
      <c r="K8726" s="175"/>
    </row>
    <row r="8727" spans="10:11" ht="15" customHeight="1" x14ac:dyDescent="0.25">
      <c r="J8727" s="175"/>
      <c r="K8727" s="175"/>
    </row>
    <row r="8728" spans="10:11" ht="15" customHeight="1" x14ac:dyDescent="0.25">
      <c r="J8728" s="175"/>
      <c r="K8728" s="175"/>
    </row>
    <row r="8729" spans="10:11" ht="15" customHeight="1" x14ac:dyDescent="0.25">
      <c r="J8729" s="175"/>
      <c r="K8729" s="175"/>
    </row>
    <row r="8730" spans="10:11" ht="15" customHeight="1" x14ac:dyDescent="0.25">
      <c r="J8730" s="175"/>
      <c r="K8730" s="175"/>
    </row>
    <row r="8731" spans="10:11" ht="15" customHeight="1" x14ac:dyDescent="0.25">
      <c r="J8731" s="175"/>
      <c r="K8731" s="175"/>
    </row>
    <row r="8732" spans="10:11" ht="15" customHeight="1" x14ac:dyDescent="0.25">
      <c r="J8732" s="175"/>
      <c r="K8732" s="175"/>
    </row>
    <row r="8733" spans="10:11" ht="15" customHeight="1" x14ac:dyDescent="0.25">
      <c r="J8733" s="175"/>
      <c r="K8733" s="175"/>
    </row>
    <row r="8734" spans="10:11" ht="15" customHeight="1" x14ac:dyDescent="0.25">
      <c r="J8734" s="175"/>
      <c r="K8734" s="175"/>
    </row>
    <row r="8735" spans="10:11" ht="15" customHeight="1" x14ac:dyDescent="0.25">
      <c r="J8735" s="175"/>
      <c r="K8735" s="175"/>
    </row>
    <row r="8736" spans="10:11" ht="15" customHeight="1" x14ac:dyDescent="0.25">
      <c r="J8736" s="175"/>
      <c r="K8736" s="175"/>
    </row>
    <row r="8737" spans="10:11" ht="15" customHeight="1" x14ac:dyDescent="0.25">
      <c r="J8737" s="175"/>
      <c r="K8737" s="175"/>
    </row>
    <row r="8738" spans="10:11" ht="15" customHeight="1" x14ac:dyDescent="0.25">
      <c r="J8738" s="175"/>
      <c r="K8738" s="175"/>
    </row>
    <row r="8739" spans="10:11" ht="15" customHeight="1" x14ac:dyDescent="0.25">
      <c r="J8739" s="175"/>
      <c r="K8739" s="175"/>
    </row>
    <row r="8740" spans="10:11" ht="15" customHeight="1" x14ac:dyDescent="0.25">
      <c r="J8740" s="175"/>
      <c r="K8740" s="175"/>
    </row>
    <row r="8741" spans="10:11" ht="15" customHeight="1" x14ac:dyDescent="0.25">
      <c r="J8741" s="175"/>
      <c r="K8741" s="175"/>
    </row>
    <row r="8742" spans="10:11" ht="15" customHeight="1" x14ac:dyDescent="0.25">
      <c r="J8742" s="175"/>
      <c r="K8742" s="175"/>
    </row>
    <row r="8743" spans="10:11" ht="15" customHeight="1" x14ac:dyDescent="0.25">
      <c r="J8743" s="175"/>
      <c r="K8743" s="175"/>
    </row>
    <row r="8744" spans="10:11" ht="15" customHeight="1" x14ac:dyDescent="0.25">
      <c r="J8744" s="175"/>
      <c r="K8744" s="175"/>
    </row>
    <row r="8745" spans="10:11" ht="15" customHeight="1" x14ac:dyDescent="0.25">
      <c r="J8745" s="175"/>
      <c r="K8745" s="175"/>
    </row>
    <row r="8746" spans="10:11" ht="15" customHeight="1" x14ac:dyDescent="0.25">
      <c r="J8746" s="175"/>
      <c r="K8746" s="175"/>
    </row>
    <row r="8747" spans="10:11" ht="15" customHeight="1" x14ac:dyDescent="0.25">
      <c r="J8747" s="175"/>
      <c r="K8747" s="175"/>
    </row>
    <row r="8748" spans="10:11" ht="15" customHeight="1" x14ac:dyDescent="0.25">
      <c r="J8748" s="175"/>
      <c r="K8748" s="175"/>
    </row>
    <row r="8749" spans="10:11" ht="15" customHeight="1" x14ac:dyDescent="0.25">
      <c r="J8749" s="175"/>
      <c r="K8749" s="175"/>
    </row>
    <row r="8750" spans="10:11" ht="15" customHeight="1" x14ac:dyDescent="0.25">
      <c r="J8750" s="175"/>
      <c r="K8750" s="175"/>
    </row>
    <row r="8751" spans="10:11" ht="15" customHeight="1" x14ac:dyDescent="0.25">
      <c r="J8751" s="175"/>
      <c r="K8751" s="175"/>
    </row>
    <row r="8752" spans="10:11" ht="15" customHeight="1" x14ac:dyDescent="0.25">
      <c r="J8752" s="175"/>
      <c r="K8752" s="175"/>
    </row>
    <row r="8753" spans="10:11" ht="15" customHeight="1" x14ac:dyDescent="0.25">
      <c r="J8753" s="175"/>
      <c r="K8753" s="175"/>
    </row>
    <row r="8754" spans="10:11" ht="15" customHeight="1" x14ac:dyDescent="0.25">
      <c r="J8754" s="175"/>
      <c r="K8754" s="175"/>
    </row>
    <row r="8755" spans="10:11" ht="15" customHeight="1" x14ac:dyDescent="0.25">
      <c r="J8755" s="175"/>
      <c r="K8755" s="175"/>
    </row>
    <row r="8756" spans="10:11" ht="15" customHeight="1" x14ac:dyDescent="0.25">
      <c r="J8756" s="175"/>
      <c r="K8756" s="175"/>
    </row>
    <row r="8757" spans="10:11" ht="15" customHeight="1" x14ac:dyDescent="0.25">
      <c r="J8757" s="175"/>
      <c r="K8757" s="175"/>
    </row>
    <row r="8758" spans="10:11" ht="15" customHeight="1" x14ac:dyDescent="0.25">
      <c r="J8758" s="175"/>
      <c r="K8758" s="175"/>
    </row>
    <row r="8759" spans="10:11" ht="15" customHeight="1" x14ac:dyDescent="0.25">
      <c r="J8759" s="175"/>
      <c r="K8759" s="175"/>
    </row>
    <row r="8760" spans="10:11" ht="15" customHeight="1" x14ac:dyDescent="0.25">
      <c r="J8760" s="175"/>
      <c r="K8760" s="175"/>
    </row>
    <row r="8761" spans="10:11" ht="15" customHeight="1" x14ac:dyDescent="0.25">
      <c r="J8761" s="175"/>
      <c r="K8761" s="175"/>
    </row>
    <row r="8762" spans="10:11" ht="15" customHeight="1" x14ac:dyDescent="0.25">
      <c r="J8762" s="175"/>
      <c r="K8762" s="175"/>
    </row>
    <row r="8763" spans="10:11" ht="15" customHeight="1" x14ac:dyDescent="0.25">
      <c r="J8763" s="175"/>
      <c r="K8763" s="175"/>
    </row>
    <row r="8764" spans="10:11" ht="15" customHeight="1" x14ac:dyDescent="0.25">
      <c r="J8764" s="175"/>
      <c r="K8764" s="175"/>
    </row>
    <row r="8765" spans="10:11" ht="15" customHeight="1" x14ac:dyDescent="0.25">
      <c r="J8765" s="175"/>
      <c r="K8765" s="175"/>
    </row>
    <row r="8766" spans="10:11" ht="15" customHeight="1" x14ac:dyDescent="0.25">
      <c r="J8766" s="175"/>
      <c r="K8766" s="175"/>
    </row>
    <row r="8767" spans="10:11" ht="15" customHeight="1" x14ac:dyDescent="0.25">
      <c r="J8767" s="175"/>
      <c r="K8767" s="175"/>
    </row>
    <row r="8768" spans="10:11" ht="15" customHeight="1" x14ac:dyDescent="0.25">
      <c r="J8768" s="175"/>
      <c r="K8768" s="175"/>
    </row>
    <row r="8769" spans="10:11" ht="15" customHeight="1" x14ac:dyDescent="0.25">
      <c r="J8769" s="175"/>
      <c r="K8769" s="175"/>
    </row>
    <row r="8770" spans="10:11" ht="15" customHeight="1" x14ac:dyDescent="0.25">
      <c r="J8770" s="175"/>
      <c r="K8770" s="175"/>
    </row>
    <row r="8771" spans="10:11" ht="15" customHeight="1" x14ac:dyDescent="0.25">
      <c r="J8771" s="175"/>
      <c r="K8771" s="175"/>
    </row>
    <row r="8772" spans="10:11" ht="15" customHeight="1" x14ac:dyDescent="0.25">
      <c r="J8772" s="175"/>
      <c r="K8772" s="175"/>
    </row>
    <row r="8773" spans="10:11" ht="15" customHeight="1" x14ac:dyDescent="0.25">
      <c r="J8773" s="175"/>
      <c r="K8773" s="175"/>
    </row>
    <row r="8774" spans="10:11" ht="15" customHeight="1" x14ac:dyDescent="0.25">
      <c r="J8774" s="175"/>
      <c r="K8774" s="175"/>
    </row>
    <row r="8775" spans="10:11" ht="15" customHeight="1" x14ac:dyDescent="0.25">
      <c r="J8775" s="175"/>
      <c r="K8775" s="175"/>
    </row>
    <row r="8776" spans="10:11" ht="15" customHeight="1" x14ac:dyDescent="0.25">
      <c r="J8776" s="175"/>
      <c r="K8776" s="175"/>
    </row>
    <row r="8777" spans="10:11" ht="15" customHeight="1" x14ac:dyDescent="0.25">
      <c r="J8777" s="175"/>
      <c r="K8777" s="175"/>
    </row>
    <row r="8778" spans="10:11" ht="15" customHeight="1" x14ac:dyDescent="0.25">
      <c r="J8778" s="175"/>
      <c r="K8778" s="175"/>
    </row>
    <row r="8779" spans="10:11" ht="15" customHeight="1" x14ac:dyDescent="0.25">
      <c r="J8779" s="175"/>
      <c r="K8779" s="175"/>
    </row>
    <row r="8780" spans="10:11" ht="15" customHeight="1" x14ac:dyDescent="0.25">
      <c r="J8780" s="175"/>
      <c r="K8780" s="175"/>
    </row>
    <row r="8781" spans="10:11" ht="15" customHeight="1" x14ac:dyDescent="0.25">
      <c r="J8781" s="175"/>
      <c r="K8781" s="175"/>
    </row>
    <row r="8782" spans="10:11" ht="15" customHeight="1" x14ac:dyDescent="0.25">
      <c r="J8782" s="175"/>
      <c r="K8782" s="175"/>
    </row>
    <row r="8783" spans="10:11" ht="15" customHeight="1" x14ac:dyDescent="0.25">
      <c r="J8783" s="175"/>
      <c r="K8783" s="175"/>
    </row>
    <row r="8784" spans="10:11" ht="15" customHeight="1" x14ac:dyDescent="0.25">
      <c r="J8784" s="175"/>
      <c r="K8784" s="175"/>
    </row>
    <row r="8785" spans="10:11" ht="15" customHeight="1" x14ac:dyDescent="0.25">
      <c r="J8785" s="175"/>
      <c r="K8785" s="175"/>
    </row>
    <row r="8786" spans="10:11" ht="15" customHeight="1" x14ac:dyDescent="0.25">
      <c r="J8786" s="175"/>
      <c r="K8786" s="175"/>
    </row>
    <row r="8787" spans="10:11" ht="15" customHeight="1" x14ac:dyDescent="0.25">
      <c r="J8787" s="175"/>
      <c r="K8787" s="175"/>
    </row>
    <row r="8788" spans="10:11" ht="15" customHeight="1" x14ac:dyDescent="0.25">
      <c r="J8788" s="175"/>
      <c r="K8788" s="175"/>
    </row>
    <row r="8789" spans="10:11" ht="15" customHeight="1" x14ac:dyDescent="0.25">
      <c r="J8789" s="175"/>
      <c r="K8789" s="175"/>
    </row>
    <row r="8790" spans="10:11" ht="15" customHeight="1" x14ac:dyDescent="0.25">
      <c r="J8790" s="175"/>
      <c r="K8790" s="175"/>
    </row>
    <row r="8791" spans="10:11" ht="15" customHeight="1" x14ac:dyDescent="0.25">
      <c r="J8791" s="175"/>
      <c r="K8791" s="175"/>
    </row>
    <row r="8792" spans="10:11" ht="15" customHeight="1" x14ac:dyDescent="0.25">
      <c r="J8792" s="175"/>
      <c r="K8792" s="175"/>
    </row>
    <row r="8793" spans="10:11" ht="15" customHeight="1" x14ac:dyDescent="0.25">
      <c r="J8793" s="175"/>
      <c r="K8793" s="175"/>
    </row>
    <row r="8794" spans="10:11" ht="15" customHeight="1" x14ac:dyDescent="0.25">
      <c r="J8794" s="175"/>
      <c r="K8794" s="175"/>
    </row>
    <row r="8795" spans="10:11" ht="15" customHeight="1" x14ac:dyDescent="0.25">
      <c r="J8795" s="175"/>
      <c r="K8795" s="175"/>
    </row>
    <row r="8796" spans="10:11" ht="15" customHeight="1" x14ac:dyDescent="0.25">
      <c r="J8796" s="175"/>
      <c r="K8796" s="175"/>
    </row>
    <row r="8797" spans="10:11" ht="15" customHeight="1" x14ac:dyDescent="0.25">
      <c r="J8797" s="175"/>
      <c r="K8797" s="175"/>
    </row>
    <row r="8798" spans="10:11" ht="15" customHeight="1" x14ac:dyDescent="0.25">
      <c r="J8798" s="175"/>
      <c r="K8798" s="175"/>
    </row>
    <row r="8799" spans="10:11" ht="15" customHeight="1" x14ac:dyDescent="0.25">
      <c r="J8799" s="175"/>
      <c r="K8799" s="175"/>
    </row>
    <row r="8800" spans="10:11" ht="15" customHeight="1" x14ac:dyDescent="0.25">
      <c r="J8800" s="175"/>
      <c r="K8800" s="175"/>
    </row>
    <row r="8801" spans="10:11" ht="15" customHeight="1" x14ac:dyDescent="0.25">
      <c r="J8801" s="175"/>
      <c r="K8801" s="175"/>
    </row>
    <row r="8802" spans="10:11" ht="15" customHeight="1" x14ac:dyDescent="0.25">
      <c r="J8802" s="175"/>
      <c r="K8802" s="175"/>
    </row>
    <row r="8803" spans="10:11" ht="15" customHeight="1" x14ac:dyDescent="0.25">
      <c r="J8803" s="175"/>
      <c r="K8803" s="175"/>
    </row>
    <row r="8804" spans="10:11" ht="15" customHeight="1" x14ac:dyDescent="0.25">
      <c r="J8804" s="175"/>
      <c r="K8804" s="175"/>
    </row>
    <row r="8805" spans="10:11" ht="15" customHeight="1" x14ac:dyDescent="0.25">
      <c r="J8805" s="175"/>
      <c r="K8805" s="175"/>
    </row>
    <row r="8806" spans="10:11" ht="15" customHeight="1" x14ac:dyDescent="0.25">
      <c r="J8806" s="175"/>
      <c r="K8806" s="175"/>
    </row>
    <row r="8807" spans="10:11" ht="15" customHeight="1" x14ac:dyDescent="0.25">
      <c r="J8807" s="175"/>
      <c r="K8807" s="175"/>
    </row>
    <row r="8808" spans="10:11" ht="15" customHeight="1" x14ac:dyDescent="0.25">
      <c r="J8808" s="175"/>
      <c r="K8808" s="175"/>
    </row>
    <row r="8809" spans="10:11" ht="15" customHeight="1" x14ac:dyDescent="0.25">
      <c r="J8809" s="175"/>
      <c r="K8809" s="175"/>
    </row>
    <row r="8810" spans="10:11" ht="15" customHeight="1" x14ac:dyDescent="0.25">
      <c r="J8810" s="175"/>
      <c r="K8810" s="175"/>
    </row>
    <row r="8811" spans="10:11" ht="15" customHeight="1" x14ac:dyDescent="0.25">
      <c r="J8811" s="175"/>
      <c r="K8811" s="175"/>
    </row>
    <row r="8812" spans="10:11" ht="15" customHeight="1" x14ac:dyDescent="0.25">
      <c r="J8812" s="175"/>
      <c r="K8812" s="175"/>
    </row>
    <row r="8813" spans="10:11" ht="15" customHeight="1" x14ac:dyDescent="0.25">
      <c r="J8813" s="175"/>
      <c r="K8813" s="175"/>
    </row>
    <row r="8814" spans="10:11" ht="15" customHeight="1" x14ac:dyDescent="0.25">
      <c r="J8814" s="175"/>
      <c r="K8814" s="175"/>
    </row>
    <row r="8815" spans="10:11" ht="15" customHeight="1" x14ac:dyDescent="0.25">
      <c r="J8815" s="175"/>
      <c r="K8815" s="175"/>
    </row>
    <row r="8816" spans="10:11" ht="15" customHeight="1" x14ac:dyDescent="0.25">
      <c r="J8816" s="175"/>
      <c r="K8816" s="175"/>
    </row>
    <row r="8817" spans="10:11" ht="15" customHeight="1" x14ac:dyDescent="0.25">
      <c r="J8817" s="175"/>
      <c r="K8817" s="175"/>
    </row>
    <row r="8818" spans="10:11" ht="15" customHeight="1" x14ac:dyDescent="0.25">
      <c r="J8818" s="175"/>
      <c r="K8818" s="175"/>
    </row>
    <row r="8819" spans="10:11" ht="15" customHeight="1" x14ac:dyDescent="0.25">
      <c r="J8819" s="175"/>
      <c r="K8819" s="175"/>
    </row>
    <row r="8820" spans="10:11" ht="15" customHeight="1" x14ac:dyDescent="0.25">
      <c r="J8820" s="175"/>
      <c r="K8820" s="175"/>
    </row>
    <row r="8821" spans="10:11" ht="15" customHeight="1" x14ac:dyDescent="0.25">
      <c r="J8821" s="175"/>
      <c r="K8821" s="175"/>
    </row>
    <row r="8822" spans="10:11" ht="15" customHeight="1" x14ac:dyDescent="0.25">
      <c r="J8822" s="175"/>
      <c r="K8822" s="175"/>
    </row>
    <row r="8823" spans="10:11" ht="15" customHeight="1" x14ac:dyDescent="0.25">
      <c r="J8823" s="175"/>
      <c r="K8823" s="175"/>
    </row>
    <row r="8824" spans="10:11" ht="15" customHeight="1" x14ac:dyDescent="0.25">
      <c r="J8824" s="175"/>
      <c r="K8824" s="175"/>
    </row>
    <row r="8825" spans="10:11" ht="15" customHeight="1" x14ac:dyDescent="0.25">
      <c r="J8825" s="175"/>
      <c r="K8825" s="175"/>
    </row>
    <row r="8826" spans="10:11" ht="15" customHeight="1" x14ac:dyDescent="0.25">
      <c r="J8826" s="175"/>
      <c r="K8826" s="175"/>
    </row>
    <row r="8827" spans="10:11" ht="15" customHeight="1" x14ac:dyDescent="0.25">
      <c r="J8827" s="175"/>
      <c r="K8827" s="175"/>
    </row>
    <row r="8828" spans="10:11" ht="15" customHeight="1" x14ac:dyDescent="0.25">
      <c r="J8828" s="175"/>
      <c r="K8828" s="175"/>
    </row>
    <row r="8829" spans="10:11" ht="15" customHeight="1" x14ac:dyDescent="0.25">
      <c r="J8829" s="175"/>
      <c r="K8829" s="175"/>
    </row>
    <row r="8830" spans="10:11" ht="15" customHeight="1" x14ac:dyDescent="0.25">
      <c r="J8830" s="175"/>
      <c r="K8830" s="175"/>
    </row>
    <row r="8831" spans="10:11" ht="15" customHeight="1" x14ac:dyDescent="0.25">
      <c r="J8831" s="175"/>
      <c r="K8831" s="175"/>
    </row>
    <row r="8832" spans="10:11" ht="15" customHeight="1" x14ac:dyDescent="0.25">
      <c r="J8832" s="175"/>
      <c r="K8832" s="175"/>
    </row>
    <row r="8833" spans="10:11" ht="15" customHeight="1" x14ac:dyDescent="0.25">
      <c r="J8833" s="175"/>
      <c r="K8833" s="175"/>
    </row>
    <row r="8834" spans="10:11" ht="15" customHeight="1" x14ac:dyDescent="0.25">
      <c r="J8834" s="175"/>
      <c r="K8834" s="175"/>
    </row>
    <row r="8835" spans="10:11" ht="15" customHeight="1" x14ac:dyDescent="0.25">
      <c r="J8835" s="175"/>
      <c r="K8835" s="175"/>
    </row>
    <row r="8836" spans="10:11" ht="15" customHeight="1" x14ac:dyDescent="0.25">
      <c r="J8836" s="175"/>
      <c r="K8836" s="175"/>
    </row>
    <row r="8837" spans="10:11" ht="15" customHeight="1" x14ac:dyDescent="0.25">
      <c r="J8837" s="175"/>
      <c r="K8837" s="175"/>
    </row>
    <row r="8838" spans="10:11" ht="15" customHeight="1" x14ac:dyDescent="0.25">
      <c r="J8838" s="175"/>
      <c r="K8838" s="175"/>
    </row>
    <row r="8839" spans="10:11" ht="15" customHeight="1" x14ac:dyDescent="0.25">
      <c r="J8839" s="175"/>
      <c r="K8839" s="175"/>
    </row>
    <row r="8840" spans="10:11" ht="15" customHeight="1" x14ac:dyDescent="0.25">
      <c r="J8840" s="175"/>
      <c r="K8840" s="175"/>
    </row>
    <row r="8841" spans="10:11" ht="15" customHeight="1" x14ac:dyDescent="0.25">
      <c r="J8841" s="175"/>
      <c r="K8841" s="175"/>
    </row>
    <row r="8842" spans="10:11" ht="15" customHeight="1" x14ac:dyDescent="0.25">
      <c r="J8842" s="175"/>
      <c r="K8842" s="175"/>
    </row>
    <row r="8843" spans="10:11" ht="15" customHeight="1" x14ac:dyDescent="0.25">
      <c r="J8843" s="175"/>
      <c r="K8843" s="175"/>
    </row>
    <row r="8844" spans="10:11" ht="15" customHeight="1" x14ac:dyDescent="0.25">
      <c r="J8844" s="175"/>
      <c r="K8844" s="175"/>
    </row>
    <row r="8845" spans="10:11" ht="15" customHeight="1" x14ac:dyDescent="0.25">
      <c r="J8845" s="175"/>
      <c r="K8845" s="175"/>
    </row>
    <row r="8846" spans="10:11" ht="15" customHeight="1" x14ac:dyDescent="0.25">
      <c r="J8846" s="175"/>
      <c r="K8846" s="175"/>
    </row>
    <row r="8847" spans="10:11" ht="15" customHeight="1" x14ac:dyDescent="0.25">
      <c r="J8847" s="175"/>
      <c r="K8847" s="175"/>
    </row>
    <row r="8848" spans="10:11" ht="15" customHeight="1" x14ac:dyDescent="0.25">
      <c r="J8848" s="175"/>
      <c r="K8848" s="175"/>
    </row>
    <row r="8849" spans="10:11" ht="15" customHeight="1" x14ac:dyDescent="0.25">
      <c r="J8849" s="175"/>
      <c r="K8849" s="175"/>
    </row>
    <row r="8850" spans="10:11" ht="15" customHeight="1" x14ac:dyDescent="0.25">
      <c r="J8850" s="175"/>
      <c r="K8850" s="175"/>
    </row>
    <row r="8851" spans="10:11" ht="15" customHeight="1" x14ac:dyDescent="0.25">
      <c r="J8851" s="175"/>
      <c r="K8851" s="175"/>
    </row>
    <row r="8852" spans="10:11" ht="15" customHeight="1" x14ac:dyDescent="0.25">
      <c r="J8852" s="175"/>
      <c r="K8852" s="175"/>
    </row>
    <row r="8853" spans="10:11" ht="15" customHeight="1" x14ac:dyDescent="0.25">
      <c r="J8853" s="175"/>
      <c r="K8853" s="175"/>
    </row>
    <row r="8854" spans="10:11" ht="15" customHeight="1" x14ac:dyDescent="0.25">
      <c r="J8854" s="175"/>
      <c r="K8854" s="175"/>
    </row>
    <row r="8855" spans="10:11" ht="15" customHeight="1" x14ac:dyDescent="0.25">
      <c r="J8855" s="175"/>
      <c r="K8855" s="175"/>
    </row>
    <row r="8856" spans="10:11" ht="15" customHeight="1" x14ac:dyDescent="0.25">
      <c r="J8856" s="175"/>
      <c r="K8856" s="175"/>
    </row>
    <row r="8857" spans="10:11" ht="15" customHeight="1" x14ac:dyDescent="0.25">
      <c r="J8857" s="175"/>
      <c r="K8857" s="175"/>
    </row>
    <row r="8858" spans="10:11" ht="15" customHeight="1" x14ac:dyDescent="0.25">
      <c r="J8858" s="175"/>
      <c r="K8858" s="175"/>
    </row>
    <row r="8859" spans="10:11" ht="15" customHeight="1" x14ac:dyDescent="0.25">
      <c r="J8859" s="175"/>
      <c r="K8859" s="175"/>
    </row>
    <row r="8860" spans="10:11" ht="15" customHeight="1" x14ac:dyDescent="0.25">
      <c r="J8860" s="175"/>
      <c r="K8860" s="175"/>
    </row>
    <row r="8861" spans="10:11" ht="15" customHeight="1" x14ac:dyDescent="0.25">
      <c r="J8861" s="175"/>
      <c r="K8861" s="175"/>
    </row>
    <row r="8862" spans="10:11" ht="15" customHeight="1" x14ac:dyDescent="0.25">
      <c r="J8862" s="175"/>
      <c r="K8862" s="175"/>
    </row>
    <row r="8863" spans="10:11" ht="15" customHeight="1" x14ac:dyDescent="0.25">
      <c r="J8863" s="175"/>
      <c r="K8863" s="175"/>
    </row>
    <row r="8864" spans="10:11" ht="15" customHeight="1" x14ac:dyDescent="0.25">
      <c r="J8864" s="175"/>
      <c r="K8864" s="175"/>
    </row>
    <row r="8865" spans="10:11" ht="15" customHeight="1" x14ac:dyDescent="0.25">
      <c r="J8865" s="175"/>
      <c r="K8865" s="175"/>
    </row>
    <row r="8866" spans="10:11" ht="15" customHeight="1" x14ac:dyDescent="0.25">
      <c r="J8866" s="175"/>
      <c r="K8866" s="175"/>
    </row>
    <row r="8867" spans="10:11" ht="15" customHeight="1" x14ac:dyDescent="0.25">
      <c r="J8867" s="175"/>
      <c r="K8867" s="175"/>
    </row>
    <row r="8868" spans="10:11" ht="15" customHeight="1" x14ac:dyDescent="0.25">
      <c r="J8868" s="175"/>
      <c r="K8868" s="175"/>
    </row>
    <row r="8869" spans="10:11" ht="15" customHeight="1" x14ac:dyDescent="0.25">
      <c r="J8869" s="175"/>
      <c r="K8869" s="175"/>
    </row>
    <row r="8870" spans="10:11" ht="15" customHeight="1" x14ac:dyDescent="0.25">
      <c r="J8870" s="175"/>
      <c r="K8870" s="175"/>
    </row>
    <row r="8871" spans="10:11" ht="15" customHeight="1" x14ac:dyDescent="0.25">
      <c r="J8871" s="175"/>
      <c r="K8871" s="175"/>
    </row>
    <row r="8872" spans="10:11" ht="15" customHeight="1" x14ac:dyDescent="0.25">
      <c r="J8872" s="175"/>
      <c r="K8872" s="175"/>
    </row>
    <row r="8873" spans="10:11" ht="15" customHeight="1" x14ac:dyDescent="0.25">
      <c r="J8873" s="175"/>
      <c r="K8873" s="175"/>
    </row>
    <row r="8874" spans="10:11" ht="15" customHeight="1" x14ac:dyDescent="0.25">
      <c r="J8874" s="175"/>
      <c r="K8874" s="175"/>
    </row>
    <row r="8875" spans="10:11" ht="15" customHeight="1" x14ac:dyDescent="0.25">
      <c r="J8875" s="175"/>
      <c r="K8875" s="175"/>
    </row>
    <row r="8876" spans="10:11" ht="15" customHeight="1" x14ac:dyDescent="0.25">
      <c r="J8876" s="175"/>
      <c r="K8876" s="175"/>
    </row>
    <row r="8877" spans="10:11" ht="15" customHeight="1" x14ac:dyDescent="0.25">
      <c r="J8877" s="175"/>
      <c r="K8877" s="175"/>
    </row>
    <row r="8878" spans="10:11" ht="15" customHeight="1" x14ac:dyDescent="0.25">
      <c r="J8878" s="175"/>
      <c r="K8878" s="175"/>
    </row>
    <row r="8879" spans="10:11" ht="15" customHeight="1" x14ac:dyDescent="0.25">
      <c r="J8879" s="175"/>
      <c r="K8879" s="175"/>
    </row>
    <row r="8880" spans="10:11" ht="15" customHeight="1" x14ac:dyDescent="0.25">
      <c r="J8880" s="175"/>
      <c r="K8880" s="175"/>
    </row>
    <row r="8881" spans="10:11" ht="15" customHeight="1" x14ac:dyDescent="0.25">
      <c r="J8881" s="175"/>
      <c r="K8881" s="175"/>
    </row>
    <row r="8882" spans="10:11" ht="15" customHeight="1" x14ac:dyDescent="0.25">
      <c r="J8882" s="175"/>
      <c r="K8882" s="175"/>
    </row>
    <row r="8883" spans="10:11" ht="15" customHeight="1" x14ac:dyDescent="0.25">
      <c r="J8883" s="175"/>
      <c r="K8883" s="175"/>
    </row>
    <row r="8884" spans="10:11" ht="15" customHeight="1" x14ac:dyDescent="0.25">
      <c r="J8884" s="175"/>
      <c r="K8884" s="175"/>
    </row>
    <row r="8885" spans="10:11" ht="15" customHeight="1" x14ac:dyDescent="0.25">
      <c r="J8885" s="175"/>
      <c r="K8885" s="175"/>
    </row>
    <row r="8886" spans="10:11" ht="15" customHeight="1" x14ac:dyDescent="0.25">
      <c r="J8886" s="175"/>
      <c r="K8886" s="175"/>
    </row>
    <row r="8887" spans="10:11" ht="15" customHeight="1" x14ac:dyDescent="0.25">
      <c r="J8887" s="175"/>
      <c r="K8887" s="175"/>
    </row>
    <row r="8888" spans="10:11" ht="15" customHeight="1" x14ac:dyDescent="0.25">
      <c r="J8888" s="175"/>
      <c r="K8888" s="175"/>
    </row>
    <row r="8889" spans="10:11" ht="15" customHeight="1" x14ac:dyDescent="0.25">
      <c r="J8889" s="175"/>
      <c r="K8889" s="175"/>
    </row>
    <row r="8890" spans="10:11" ht="15" customHeight="1" x14ac:dyDescent="0.25">
      <c r="J8890" s="175"/>
      <c r="K8890" s="175"/>
    </row>
    <row r="8891" spans="10:11" ht="15" customHeight="1" x14ac:dyDescent="0.25">
      <c r="J8891" s="175"/>
      <c r="K8891" s="175"/>
    </row>
    <row r="8892" spans="10:11" ht="15" customHeight="1" x14ac:dyDescent="0.25">
      <c r="J8892" s="175"/>
      <c r="K8892" s="175"/>
    </row>
    <row r="8893" spans="10:11" ht="15" customHeight="1" x14ac:dyDescent="0.25">
      <c r="J8893" s="175"/>
      <c r="K8893" s="175"/>
    </row>
    <row r="8894" spans="10:11" ht="15" customHeight="1" x14ac:dyDescent="0.25">
      <c r="J8894" s="175"/>
      <c r="K8894" s="175"/>
    </row>
    <row r="8895" spans="10:11" ht="15" customHeight="1" x14ac:dyDescent="0.25">
      <c r="J8895" s="175"/>
      <c r="K8895" s="175"/>
    </row>
    <row r="8896" spans="10:11" ht="15" customHeight="1" x14ac:dyDescent="0.25">
      <c r="J8896" s="175"/>
      <c r="K8896" s="175"/>
    </row>
    <row r="8897" spans="10:11" ht="15" customHeight="1" x14ac:dyDescent="0.25">
      <c r="J8897" s="175"/>
      <c r="K8897" s="175"/>
    </row>
    <row r="8898" spans="10:11" ht="15" customHeight="1" x14ac:dyDescent="0.25">
      <c r="J8898" s="175"/>
      <c r="K8898" s="175"/>
    </row>
    <row r="8899" spans="10:11" ht="15" customHeight="1" x14ac:dyDescent="0.25">
      <c r="J8899" s="175"/>
      <c r="K8899" s="175"/>
    </row>
    <row r="8900" spans="10:11" ht="15" customHeight="1" x14ac:dyDescent="0.25">
      <c r="J8900" s="175"/>
      <c r="K8900" s="175"/>
    </row>
    <row r="8901" spans="10:11" ht="15" customHeight="1" x14ac:dyDescent="0.25">
      <c r="J8901" s="175"/>
      <c r="K8901" s="175"/>
    </row>
    <row r="8902" spans="10:11" ht="15" customHeight="1" x14ac:dyDescent="0.25">
      <c r="J8902" s="175"/>
      <c r="K8902" s="175"/>
    </row>
    <row r="8903" spans="10:11" ht="15" customHeight="1" x14ac:dyDescent="0.25">
      <c r="J8903" s="175"/>
      <c r="K8903" s="175"/>
    </row>
    <row r="8904" spans="10:11" ht="15" customHeight="1" x14ac:dyDescent="0.25">
      <c r="J8904" s="175"/>
      <c r="K8904" s="175"/>
    </row>
    <row r="8905" spans="10:11" ht="15" customHeight="1" x14ac:dyDescent="0.25">
      <c r="J8905" s="175"/>
      <c r="K8905" s="175"/>
    </row>
    <row r="8906" spans="10:11" ht="15" customHeight="1" x14ac:dyDescent="0.25">
      <c r="J8906" s="175"/>
      <c r="K8906" s="175"/>
    </row>
    <row r="8907" spans="10:11" ht="15" customHeight="1" x14ac:dyDescent="0.25">
      <c r="J8907" s="175"/>
      <c r="K8907" s="175"/>
    </row>
    <row r="8908" spans="10:11" ht="15" customHeight="1" x14ac:dyDescent="0.25">
      <c r="J8908" s="175"/>
      <c r="K8908" s="175"/>
    </row>
    <row r="8909" spans="10:11" ht="15" customHeight="1" x14ac:dyDescent="0.25">
      <c r="J8909" s="175"/>
      <c r="K8909" s="175"/>
    </row>
    <row r="8910" spans="10:11" ht="15" customHeight="1" x14ac:dyDescent="0.25">
      <c r="J8910" s="175"/>
      <c r="K8910" s="175"/>
    </row>
    <row r="8911" spans="10:11" ht="15" customHeight="1" x14ac:dyDescent="0.25">
      <c r="J8911" s="175"/>
      <c r="K8911" s="175"/>
    </row>
    <row r="8912" spans="10:11" ht="15" customHeight="1" x14ac:dyDescent="0.25">
      <c r="J8912" s="175"/>
      <c r="K8912" s="175"/>
    </row>
    <row r="8913" spans="10:11" ht="15" customHeight="1" x14ac:dyDescent="0.25">
      <c r="J8913" s="175"/>
      <c r="K8913" s="175"/>
    </row>
    <row r="8914" spans="10:11" ht="15" customHeight="1" x14ac:dyDescent="0.25">
      <c r="J8914" s="175"/>
      <c r="K8914" s="175"/>
    </row>
    <row r="8915" spans="10:11" ht="15" customHeight="1" x14ac:dyDescent="0.25">
      <c r="J8915" s="175"/>
      <c r="K8915" s="175"/>
    </row>
    <row r="8916" spans="10:11" ht="15" customHeight="1" x14ac:dyDescent="0.25">
      <c r="J8916" s="175"/>
      <c r="K8916" s="175"/>
    </row>
    <row r="8917" spans="10:11" ht="15" customHeight="1" x14ac:dyDescent="0.25">
      <c r="J8917" s="175"/>
      <c r="K8917" s="175"/>
    </row>
    <row r="8918" spans="10:11" ht="15" customHeight="1" x14ac:dyDescent="0.25">
      <c r="J8918" s="175"/>
      <c r="K8918" s="175"/>
    </row>
    <row r="8919" spans="10:11" ht="15" customHeight="1" x14ac:dyDescent="0.25">
      <c r="J8919" s="175"/>
      <c r="K8919" s="175"/>
    </row>
    <row r="8920" spans="10:11" ht="15" customHeight="1" x14ac:dyDescent="0.25">
      <c r="J8920" s="175"/>
      <c r="K8920" s="175"/>
    </row>
    <row r="8921" spans="10:11" ht="15" customHeight="1" x14ac:dyDescent="0.25">
      <c r="J8921" s="175"/>
      <c r="K8921" s="175"/>
    </row>
    <row r="8922" spans="10:11" ht="15" customHeight="1" x14ac:dyDescent="0.25">
      <c r="J8922" s="175"/>
      <c r="K8922" s="175"/>
    </row>
    <row r="8923" spans="10:11" ht="15" customHeight="1" x14ac:dyDescent="0.25">
      <c r="J8923" s="175"/>
      <c r="K8923" s="175"/>
    </row>
    <row r="8924" spans="10:11" ht="15" customHeight="1" x14ac:dyDescent="0.25">
      <c r="J8924" s="175"/>
      <c r="K8924" s="175"/>
    </row>
    <row r="8925" spans="10:11" ht="15" customHeight="1" x14ac:dyDescent="0.25">
      <c r="J8925" s="175"/>
      <c r="K8925" s="175"/>
    </row>
    <row r="8926" spans="10:11" ht="15" customHeight="1" x14ac:dyDescent="0.25">
      <c r="J8926" s="175"/>
      <c r="K8926" s="175"/>
    </row>
    <row r="8927" spans="10:11" ht="15" customHeight="1" x14ac:dyDescent="0.25">
      <c r="J8927" s="175"/>
      <c r="K8927" s="175"/>
    </row>
    <row r="8928" spans="10:11" ht="15" customHeight="1" x14ac:dyDescent="0.25">
      <c r="J8928" s="175"/>
      <c r="K8928" s="175"/>
    </row>
    <row r="8929" spans="10:11" ht="15" customHeight="1" x14ac:dyDescent="0.25">
      <c r="J8929" s="175"/>
      <c r="K8929" s="175"/>
    </row>
    <row r="8930" spans="10:11" ht="15" customHeight="1" x14ac:dyDescent="0.25">
      <c r="J8930" s="175"/>
      <c r="K8930" s="175"/>
    </row>
    <row r="8931" spans="10:11" ht="15" customHeight="1" x14ac:dyDescent="0.25">
      <c r="J8931" s="175"/>
      <c r="K8931" s="175"/>
    </row>
    <row r="8932" spans="10:11" ht="15" customHeight="1" x14ac:dyDescent="0.25">
      <c r="J8932" s="175"/>
      <c r="K8932" s="175"/>
    </row>
    <row r="8933" spans="10:11" ht="15" customHeight="1" x14ac:dyDescent="0.25">
      <c r="J8933" s="175"/>
      <c r="K8933" s="175"/>
    </row>
    <row r="8934" spans="10:11" ht="15" customHeight="1" x14ac:dyDescent="0.25">
      <c r="J8934" s="175"/>
      <c r="K8934" s="175"/>
    </row>
    <row r="8935" spans="10:11" ht="15" customHeight="1" x14ac:dyDescent="0.25">
      <c r="J8935" s="175"/>
      <c r="K8935" s="175"/>
    </row>
    <row r="8936" spans="10:11" ht="15" customHeight="1" x14ac:dyDescent="0.25">
      <c r="J8936" s="175"/>
      <c r="K8936" s="175"/>
    </row>
    <row r="8937" spans="10:11" ht="15" customHeight="1" x14ac:dyDescent="0.25">
      <c r="J8937" s="175"/>
      <c r="K8937" s="175"/>
    </row>
    <row r="8938" spans="10:11" ht="15" customHeight="1" x14ac:dyDescent="0.25">
      <c r="J8938" s="175"/>
      <c r="K8938" s="175"/>
    </row>
    <row r="8939" spans="10:11" ht="15" customHeight="1" x14ac:dyDescent="0.25">
      <c r="J8939" s="175"/>
      <c r="K8939" s="175"/>
    </row>
    <row r="8940" spans="10:11" ht="15" customHeight="1" x14ac:dyDescent="0.25">
      <c r="J8940" s="175"/>
      <c r="K8940" s="175"/>
    </row>
    <row r="8941" spans="10:11" ht="15" customHeight="1" x14ac:dyDescent="0.25">
      <c r="J8941" s="175"/>
      <c r="K8941" s="175"/>
    </row>
    <row r="8942" spans="10:11" ht="15" customHeight="1" x14ac:dyDescent="0.25">
      <c r="J8942" s="175"/>
      <c r="K8942" s="175"/>
    </row>
    <row r="8943" spans="10:11" ht="15" customHeight="1" x14ac:dyDescent="0.25">
      <c r="J8943" s="175"/>
      <c r="K8943" s="175"/>
    </row>
    <row r="8944" spans="10:11" ht="15" customHeight="1" x14ac:dyDescent="0.25">
      <c r="J8944" s="175"/>
      <c r="K8944" s="175"/>
    </row>
    <row r="8945" spans="10:11" ht="15" customHeight="1" x14ac:dyDescent="0.25">
      <c r="J8945" s="175"/>
      <c r="K8945" s="175"/>
    </row>
    <row r="8946" spans="10:11" ht="15" customHeight="1" x14ac:dyDescent="0.25">
      <c r="J8946" s="175"/>
      <c r="K8946" s="175"/>
    </row>
    <row r="8947" spans="10:11" ht="15" customHeight="1" x14ac:dyDescent="0.25">
      <c r="J8947" s="175"/>
      <c r="K8947" s="175"/>
    </row>
    <row r="8948" spans="10:11" ht="15" customHeight="1" x14ac:dyDescent="0.25">
      <c r="J8948" s="175"/>
      <c r="K8948" s="175"/>
    </row>
    <row r="8949" spans="10:11" ht="15" customHeight="1" x14ac:dyDescent="0.25">
      <c r="J8949" s="175"/>
      <c r="K8949" s="175"/>
    </row>
    <row r="8950" spans="10:11" ht="15" customHeight="1" x14ac:dyDescent="0.25">
      <c r="J8950" s="175"/>
      <c r="K8950" s="175"/>
    </row>
    <row r="8951" spans="10:11" ht="15" customHeight="1" x14ac:dyDescent="0.25">
      <c r="J8951" s="175"/>
      <c r="K8951" s="175"/>
    </row>
    <row r="8952" spans="10:11" ht="15" customHeight="1" x14ac:dyDescent="0.25">
      <c r="J8952" s="175"/>
      <c r="K8952" s="175"/>
    </row>
    <row r="8953" spans="10:11" ht="15" customHeight="1" x14ac:dyDescent="0.25">
      <c r="J8953" s="175"/>
      <c r="K8953" s="175"/>
    </row>
    <row r="8954" spans="10:11" ht="15" customHeight="1" x14ac:dyDescent="0.25">
      <c r="J8954" s="175"/>
      <c r="K8954" s="175"/>
    </row>
    <row r="8955" spans="10:11" ht="15" customHeight="1" x14ac:dyDescent="0.25">
      <c r="J8955" s="175"/>
      <c r="K8955" s="175"/>
    </row>
    <row r="8956" spans="10:11" ht="15" customHeight="1" x14ac:dyDescent="0.25">
      <c r="J8956" s="175"/>
      <c r="K8956" s="175"/>
    </row>
    <row r="8957" spans="10:11" ht="15" customHeight="1" x14ac:dyDescent="0.25">
      <c r="J8957" s="175"/>
      <c r="K8957" s="175"/>
    </row>
    <row r="8958" spans="10:11" ht="15" customHeight="1" x14ac:dyDescent="0.25">
      <c r="J8958" s="175"/>
      <c r="K8958" s="175"/>
    </row>
    <row r="8959" spans="10:11" ht="15" customHeight="1" x14ac:dyDescent="0.25">
      <c r="J8959" s="175"/>
      <c r="K8959" s="175"/>
    </row>
    <row r="8960" spans="10:11" ht="15" customHeight="1" x14ac:dyDescent="0.25">
      <c r="J8960" s="175"/>
      <c r="K8960" s="175"/>
    </row>
    <row r="8961" spans="10:11" ht="15" customHeight="1" x14ac:dyDescent="0.25">
      <c r="J8961" s="175"/>
      <c r="K8961" s="175"/>
    </row>
    <row r="8962" spans="10:11" ht="15" customHeight="1" x14ac:dyDescent="0.25">
      <c r="J8962" s="175"/>
      <c r="K8962" s="175"/>
    </row>
    <row r="8963" spans="10:11" ht="15" customHeight="1" x14ac:dyDescent="0.25">
      <c r="J8963" s="175"/>
      <c r="K8963" s="175"/>
    </row>
    <row r="8964" spans="10:11" ht="15" customHeight="1" x14ac:dyDescent="0.25">
      <c r="J8964" s="175"/>
      <c r="K8964" s="175"/>
    </row>
    <row r="8965" spans="10:11" ht="15" customHeight="1" x14ac:dyDescent="0.25">
      <c r="J8965" s="175"/>
      <c r="K8965" s="175"/>
    </row>
    <row r="8966" spans="10:11" ht="15" customHeight="1" x14ac:dyDescent="0.25">
      <c r="J8966" s="175"/>
      <c r="K8966" s="175"/>
    </row>
    <row r="8967" spans="10:11" ht="15" customHeight="1" x14ac:dyDescent="0.25">
      <c r="J8967" s="175"/>
      <c r="K8967" s="175"/>
    </row>
    <row r="8968" spans="10:11" ht="15" customHeight="1" x14ac:dyDescent="0.25">
      <c r="J8968" s="175"/>
      <c r="K8968" s="175"/>
    </row>
    <row r="8969" spans="10:11" ht="15" customHeight="1" x14ac:dyDescent="0.25">
      <c r="J8969" s="175"/>
      <c r="K8969" s="175"/>
    </row>
    <row r="8970" spans="10:11" ht="15" customHeight="1" x14ac:dyDescent="0.25">
      <c r="J8970" s="175"/>
      <c r="K8970" s="175"/>
    </row>
    <row r="8971" spans="10:11" ht="15" customHeight="1" x14ac:dyDescent="0.25">
      <c r="J8971" s="175"/>
      <c r="K8971" s="175"/>
    </row>
    <row r="8972" spans="10:11" ht="15" customHeight="1" x14ac:dyDescent="0.25">
      <c r="J8972" s="175"/>
      <c r="K8972" s="175"/>
    </row>
    <row r="8973" spans="10:11" ht="15" customHeight="1" x14ac:dyDescent="0.25">
      <c r="J8973" s="175"/>
      <c r="K8973" s="175"/>
    </row>
    <row r="8974" spans="10:11" ht="15" customHeight="1" x14ac:dyDescent="0.25">
      <c r="J8974" s="175"/>
      <c r="K8974" s="175"/>
    </row>
    <row r="8975" spans="10:11" ht="15" customHeight="1" x14ac:dyDescent="0.25">
      <c r="J8975" s="175"/>
      <c r="K8975" s="175"/>
    </row>
    <row r="8976" spans="10:11" ht="15" customHeight="1" x14ac:dyDescent="0.25">
      <c r="J8976" s="175"/>
      <c r="K8976" s="175"/>
    </row>
    <row r="8977" spans="10:11" ht="15" customHeight="1" x14ac:dyDescent="0.25">
      <c r="J8977" s="175"/>
      <c r="K8977" s="175"/>
    </row>
    <row r="8978" spans="10:11" ht="15" customHeight="1" x14ac:dyDescent="0.25">
      <c r="J8978" s="175"/>
      <c r="K8978" s="175"/>
    </row>
    <row r="8979" spans="10:11" ht="15" customHeight="1" x14ac:dyDescent="0.25">
      <c r="J8979" s="175"/>
      <c r="K8979" s="175"/>
    </row>
    <row r="8980" spans="10:11" ht="15" customHeight="1" x14ac:dyDescent="0.25">
      <c r="J8980" s="175"/>
      <c r="K8980" s="175"/>
    </row>
    <row r="8981" spans="10:11" ht="15" customHeight="1" x14ac:dyDescent="0.25">
      <c r="J8981" s="175"/>
      <c r="K8981" s="175"/>
    </row>
    <row r="8982" spans="10:11" ht="15" customHeight="1" x14ac:dyDescent="0.25">
      <c r="J8982" s="175"/>
      <c r="K8982" s="175"/>
    </row>
    <row r="8983" spans="10:11" ht="15" customHeight="1" x14ac:dyDescent="0.25">
      <c r="J8983" s="175"/>
      <c r="K8983" s="175"/>
    </row>
    <row r="8984" spans="10:11" ht="15" customHeight="1" x14ac:dyDescent="0.25">
      <c r="J8984" s="175"/>
      <c r="K8984" s="175"/>
    </row>
    <row r="8985" spans="10:11" ht="15" customHeight="1" x14ac:dyDescent="0.25">
      <c r="J8985" s="175"/>
      <c r="K8985" s="175"/>
    </row>
    <row r="8986" spans="10:11" ht="15" customHeight="1" x14ac:dyDescent="0.25">
      <c r="J8986" s="175"/>
      <c r="K8986" s="175"/>
    </row>
    <row r="8987" spans="10:11" ht="15" customHeight="1" x14ac:dyDescent="0.25">
      <c r="J8987" s="175"/>
      <c r="K8987" s="175"/>
    </row>
    <row r="8988" spans="10:11" ht="15" customHeight="1" x14ac:dyDescent="0.25">
      <c r="J8988" s="175"/>
      <c r="K8988" s="175"/>
    </row>
    <row r="8989" spans="10:11" ht="15" customHeight="1" x14ac:dyDescent="0.25">
      <c r="J8989" s="175"/>
      <c r="K8989" s="175"/>
    </row>
    <row r="8990" spans="10:11" ht="15" customHeight="1" x14ac:dyDescent="0.25">
      <c r="J8990" s="175"/>
      <c r="K8990" s="175"/>
    </row>
    <row r="8991" spans="10:11" ht="15" customHeight="1" x14ac:dyDescent="0.25">
      <c r="J8991" s="175"/>
      <c r="K8991" s="175"/>
    </row>
    <row r="8992" spans="10:11" ht="15" customHeight="1" x14ac:dyDescent="0.25">
      <c r="J8992" s="175"/>
      <c r="K8992" s="175"/>
    </row>
    <row r="8993" spans="10:11" ht="15" customHeight="1" x14ac:dyDescent="0.25">
      <c r="J8993" s="175"/>
      <c r="K8993" s="175"/>
    </row>
    <row r="8994" spans="10:11" ht="15" customHeight="1" x14ac:dyDescent="0.25">
      <c r="J8994" s="175"/>
      <c r="K8994" s="175"/>
    </row>
    <row r="8995" spans="10:11" ht="15" customHeight="1" x14ac:dyDescent="0.25">
      <c r="J8995" s="175"/>
      <c r="K8995" s="175"/>
    </row>
    <row r="8996" spans="10:11" ht="15" customHeight="1" x14ac:dyDescent="0.25">
      <c r="J8996" s="175"/>
      <c r="K8996" s="175"/>
    </row>
    <row r="8997" spans="10:11" ht="15" customHeight="1" x14ac:dyDescent="0.25">
      <c r="J8997" s="175"/>
      <c r="K8997" s="175"/>
    </row>
    <row r="8998" spans="10:11" ht="15" customHeight="1" x14ac:dyDescent="0.25">
      <c r="J8998" s="175"/>
      <c r="K8998" s="175"/>
    </row>
    <row r="8999" spans="10:11" ht="15" customHeight="1" x14ac:dyDescent="0.25">
      <c r="J8999" s="175"/>
      <c r="K8999" s="175"/>
    </row>
    <row r="9000" spans="10:11" ht="15" customHeight="1" x14ac:dyDescent="0.25">
      <c r="J9000" s="175"/>
      <c r="K9000" s="175"/>
    </row>
    <row r="9001" spans="10:11" ht="15" customHeight="1" x14ac:dyDescent="0.25">
      <c r="J9001" s="175"/>
      <c r="K9001" s="175"/>
    </row>
    <row r="9002" spans="10:11" ht="15" customHeight="1" x14ac:dyDescent="0.25">
      <c r="J9002" s="175"/>
      <c r="K9002" s="175"/>
    </row>
    <row r="9003" spans="10:11" ht="15" customHeight="1" x14ac:dyDescent="0.25">
      <c r="J9003" s="175"/>
      <c r="K9003" s="175"/>
    </row>
    <row r="9004" spans="10:11" ht="15" customHeight="1" x14ac:dyDescent="0.25">
      <c r="J9004" s="175"/>
      <c r="K9004" s="175"/>
    </row>
    <row r="9005" spans="10:11" ht="15" customHeight="1" x14ac:dyDescent="0.25">
      <c r="J9005" s="175"/>
      <c r="K9005" s="175"/>
    </row>
    <row r="9006" spans="10:11" ht="15" customHeight="1" x14ac:dyDescent="0.25">
      <c r="J9006" s="175"/>
      <c r="K9006" s="175"/>
    </row>
    <row r="9007" spans="10:11" ht="15" customHeight="1" x14ac:dyDescent="0.25">
      <c r="J9007" s="175"/>
      <c r="K9007" s="175"/>
    </row>
    <row r="9008" spans="10:11" ht="15" customHeight="1" x14ac:dyDescent="0.25">
      <c r="J9008" s="175"/>
      <c r="K9008" s="175"/>
    </row>
    <row r="9009" spans="10:11" ht="15" customHeight="1" x14ac:dyDescent="0.25">
      <c r="J9009" s="175"/>
      <c r="K9009" s="175"/>
    </row>
    <row r="9010" spans="10:11" ht="15" customHeight="1" x14ac:dyDescent="0.25">
      <c r="J9010" s="175"/>
      <c r="K9010" s="175"/>
    </row>
    <row r="9011" spans="10:11" ht="15" customHeight="1" x14ac:dyDescent="0.25">
      <c r="J9011" s="175"/>
      <c r="K9011" s="175"/>
    </row>
    <row r="9012" spans="10:11" ht="15" customHeight="1" x14ac:dyDescent="0.25">
      <c r="J9012" s="175"/>
      <c r="K9012" s="175"/>
    </row>
    <row r="9013" spans="10:11" ht="15" customHeight="1" x14ac:dyDescent="0.25">
      <c r="J9013" s="175"/>
      <c r="K9013" s="175"/>
    </row>
    <row r="9014" spans="10:11" ht="15" customHeight="1" x14ac:dyDescent="0.25">
      <c r="J9014" s="175"/>
      <c r="K9014" s="175"/>
    </row>
    <row r="9015" spans="10:11" ht="15" customHeight="1" x14ac:dyDescent="0.25">
      <c r="J9015" s="175"/>
      <c r="K9015" s="175"/>
    </row>
    <row r="9016" spans="10:11" ht="15" customHeight="1" x14ac:dyDescent="0.25">
      <c r="J9016" s="175"/>
      <c r="K9016" s="175"/>
    </row>
    <row r="9017" spans="10:11" ht="15" customHeight="1" x14ac:dyDescent="0.25">
      <c r="J9017" s="175"/>
      <c r="K9017" s="175"/>
    </row>
    <row r="9018" spans="10:11" ht="15" customHeight="1" x14ac:dyDescent="0.25">
      <c r="J9018" s="175"/>
      <c r="K9018" s="175"/>
    </row>
    <row r="9019" spans="10:11" ht="15" customHeight="1" x14ac:dyDescent="0.25">
      <c r="J9019" s="175"/>
      <c r="K9019" s="175"/>
    </row>
    <row r="9020" spans="10:11" ht="15" customHeight="1" x14ac:dyDescent="0.25">
      <c r="J9020" s="175"/>
      <c r="K9020" s="175"/>
    </row>
    <row r="9021" spans="10:11" ht="15" customHeight="1" x14ac:dyDescent="0.25">
      <c r="J9021" s="175"/>
      <c r="K9021" s="175"/>
    </row>
    <row r="9022" spans="10:11" ht="15" customHeight="1" x14ac:dyDescent="0.25">
      <c r="J9022" s="175"/>
      <c r="K9022" s="175"/>
    </row>
    <row r="9023" spans="10:11" ht="15" customHeight="1" x14ac:dyDescent="0.25">
      <c r="J9023" s="175"/>
      <c r="K9023" s="175"/>
    </row>
    <row r="9024" spans="10:11" ht="15" customHeight="1" x14ac:dyDescent="0.25">
      <c r="J9024" s="175"/>
      <c r="K9024" s="175"/>
    </row>
    <row r="9025" spans="10:11" ht="15" customHeight="1" x14ac:dyDescent="0.25">
      <c r="J9025" s="175"/>
      <c r="K9025" s="175"/>
    </row>
    <row r="9026" spans="10:11" ht="15" customHeight="1" x14ac:dyDescent="0.25">
      <c r="J9026" s="175"/>
      <c r="K9026" s="175"/>
    </row>
    <row r="9027" spans="10:11" ht="15" customHeight="1" x14ac:dyDescent="0.25">
      <c r="J9027" s="175"/>
      <c r="K9027" s="175"/>
    </row>
    <row r="9028" spans="10:11" ht="15" customHeight="1" x14ac:dyDescent="0.25">
      <c r="J9028" s="175"/>
      <c r="K9028" s="175"/>
    </row>
    <row r="9029" spans="10:11" ht="15" customHeight="1" x14ac:dyDescent="0.25">
      <c r="J9029" s="175"/>
      <c r="K9029" s="175"/>
    </row>
    <row r="9030" spans="10:11" ht="15" customHeight="1" x14ac:dyDescent="0.25">
      <c r="J9030" s="175"/>
      <c r="K9030" s="175"/>
    </row>
    <row r="9031" spans="10:11" ht="15" customHeight="1" x14ac:dyDescent="0.25">
      <c r="J9031" s="175"/>
      <c r="K9031" s="175"/>
    </row>
    <row r="9032" spans="10:11" ht="15" customHeight="1" x14ac:dyDescent="0.25">
      <c r="J9032" s="175"/>
      <c r="K9032" s="175"/>
    </row>
    <row r="9033" spans="10:11" ht="15" customHeight="1" x14ac:dyDescent="0.25">
      <c r="J9033" s="175"/>
      <c r="K9033" s="175"/>
    </row>
    <row r="9034" spans="10:11" ht="15" customHeight="1" x14ac:dyDescent="0.25">
      <c r="J9034" s="175"/>
      <c r="K9034" s="175"/>
    </row>
    <row r="9035" spans="10:11" ht="15" customHeight="1" x14ac:dyDescent="0.25">
      <c r="J9035" s="175"/>
      <c r="K9035" s="175"/>
    </row>
    <row r="9036" spans="10:11" ht="15" customHeight="1" x14ac:dyDescent="0.25">
      <c r="J9036" s="175"/>
      <c r="K9036" s="175"/>
    </row>
    <row r="9037" spans="10:11" ht="15" customHeight="1" x14ac:dyDescent="0.25">
      <c r="J9037" s="175"/>
      <c r="K9037" s="175"/>
    </row>
    <row r="9038" spans="10:11" ht="15" customHeight="1" x14ac:dyDescent="0.25">
      <c r="J9038" s="175"/>
      <c r="K9038" s="175"/>
    </row>
    <row r="9039" spans="10:11" ht="15" customHeight="1" x14ac:dyDescent="0.25">
      <c r="J9039" s="175"/>
      <c r="K9039" s="175"/>
    </row>
    <row r="9040" spans="10:11" ht="15" customHeight="1" x14ac:dyDescent="0.25">
      <c r="J9040" s="175"/>
      <c r="K9040" s="175"/>
    </row>
    <row r="9041" spans="10:11" ht="15" customHeight="1" x14ac:dyDescent="0.25">
      <c r="J9041" s="175"/>
      <c r="K9041" s="175"/>
    </row>
    <row r="9042" spans="10:11" ht="15" customHeight="1" x14ac:dyDescent="0.25">
      <c r="J9042" s="175"/>
      <c r="K9042" s="175"/>
    </row>
    <row r="9043" spans="10:11" ht="15" customHeight="1" x14ac:dyDescent="0.25">
      <c r="J9043" s="175"/>
      <c r="K9043" s="175"/>
    </row>
    <row r="9044" spans="10:11" ht="15" customHeight="1" x14ac:dyDescent="0.25">
      <c r="J9044" s="175"/>
      <c r="K9044" s="175"/>
    </row>
    <row r="9045" spans="10:11" ht="15" customHeight="1" x14ac:dyDescent="0.25">
      <c r="J9045" s="175"/>
      <c r="K9045" s="175"/>
    </row>
    <row r="9046" spans="10:11" ht="15" customHeight="1" x14ac:dyDescent="0.25">
      <c r="J9046" s="175"/>
      <c r="K9046" s="175"/>
    </row>
    <row r="9047" spans="10:11" ht="15" customHeight="1" x14ac:dyDescent="0.25">
      <c r="J9047" s="175"/>
      <c r="K9047" s="175"/>
    </row>
    <row r="9048" spans="10:11" ht="15" customHeight="1" x14ac:dyDescent="0.25">
      <c r="J9048" s="175"/>
      <c r="K9048" s="175"/>
    </row>
    <row r="9049" spans="10:11" ht="15" customHeight="1" x14ac:dyDescent="0.25">
      <c r="J9049" s="175"/>
      <c r="K9049" s="175"/>
    </row>
    <row r="9050" spans="10:11" ht="15" customHeight="1" x14ac:dyDescent="0.25">
      <c r="J9050" s="175"/>
      <c r="K9050" s="175"/>
    </row>
    <row r="9051" spans="10:11" ht="15" customHeight="1" x14ac:dyDescent="0.25">
      <c r="J9051" s="175"/>
      <c r="K9051" s="175"/>
    </row>
    <row r="9052" spans="10:11" ht="15" customHeight="1" x14ac:dyDescent="0.25">
      <c r="J9052" s="175"/>
      <c r="K9052" s="175"/>
    </row>
    <row r="9053" spans="10:11" ht="15" customHeight="1" x14ac:dyDescent="0.25">
      <c r="J9053" s="175"/>
      <c r="K9053" s="175"/>
    </row>
    <row r="9054" spans="10:11" ht="15" customHeight="1" x14ac:dyDescent="0.25">
      <c r="J9054" s="175"/>
      <c r="K9054" s="175"/>
    </row>
    <row r="9055" spans="10:11" ht="15" customHeight="1" x14ac:dyDescent="0.25">
      <c r="J9055" s="175"/>
      <c r="K9055" s="175"/>
    </row>
    <row r="9056" spans="10:11" ht="15" customHeight="1" x14ac:dyDescent="0.25">
      <c r="J9056" s="175"/>
      <c r="K9056" s="175"/>
    </row>
    <row r="9057" spans="10:11" ht="15" customHeight="1" x14ac:dyDescent="0.25">
      <c r="J9057" s="175"/>
      <c r="K9057" s="175"/>
    </row>
    <row r="9058" spans="10:11" ht="15" customHeight="1" x14ac:dyDescent="0.25">
      <c r="J9058" s="175"/>
      <c r="K9058" s="175"/>
    </row>
    <row r="9059" spans="10:11" ht="15" customHeight="1" x14ac:dyDescent="0.25">
      <c r="J9059" s="175"/>
      <c r="K9059" s="175"/>
    </row>
    <row r="9060" spans="10:11" ht="15" customHeight="1" x14ac:dyDescent="0.25">
      <c r="J9060" s="175"/>
      <c r="K9060" s="175"/>
    </row>
    <row r="9061" spans="10:11" ht="15" customHeight="1" x14ac:dyDescent="0.25">
      <c r="J9061" s="175"/>
      <c r="K9061" s="175"/>
    </row>
    <row r="9062" spans="10:11" ht="15" customHeight="1" x14ac:dyDescent="0.25">
      <c r="J9062" s="175"/>
      <c r="K9062" s="175"/>
    </row>
    <row r="9063" spans="10:11" ht="15" customHeight="1" x14ac:dyDescent="0.25">
      <c r="J9063" s="175"/>
      <c r="K9063" s="175"/>
    </row>
    <row r="9064" spans="10:11" ht="15" customHeight="1" x14ac:dyDescent="0.25">
      <c r="J9064" s="175"/>
      <c r="K9064" s="175"/>
    </row>
    <row r="9065" spans="10:11" ht="15" customHeight="1" x14ac:dyDescent="0.25">
      <c r="J9065" s="175"/>
      <c r="K9065" s="175"/>
    </row>
    <row r="9066" spans="10:11" ht="15" customHeight="1" x14ac:dyDescent="0.25">
      <c r="J9066" s="175"/>
      <c r="K9066" s="175"/>
    </row>
    <row r="9067" spans="10:11" ht="15" customHeight="1" x14ac:dyDescent="0.25">
      <c r="J9067" s="175"/>
      <c r="K9067" s="175"/>
    </row>
    <row r="9068" spans="10:11" ht="15" customHeight="1" x14ac:dyDescent="0.25">
      <c r="J9068" s="175"/>
      <c r="K9068" s="175"/>
    </row>
    <row r="9069" spans="10:11" ht="15" customHeight="1" x14ac:dyDescent="0.25">
      <c r="J9069" s="175"/>
      <c r="K9069" s="175"/>
    </row>
    <row r="9070" spans="10:11" ht="15" customHeight="1" x14ac:dyDescent="0.25">
      <c r="J9070" s="175"/>
      <c r="K9070" s="175"/>
    </row>
    <row r="9071" spans="10:11" ht="15" customHeight="1" x14ac:dyDescent="0.25">
      <c r="J9071" s="175"/>
      <c r="K9071" s="175"/>
    </row>
    <row r="9072" spans="10:11" ht="15" customHeight="1" x14ac:dyDescent="0.25">
      <c r="J9072" s="175"/>
      <c r="K9072" s="175"/>
    </row>
    <row r="9073" spans="10:11" ht="15" customHeight="1" x14ac:dyDescent="0.25">
      <c r="J9073" s="175"/>
      <c r="K9073" s="175"/>
    </row>
    <row r="9074" spans="10:11" ht="15" customHeight="1" x14ac:dyDescent="0.25">
      <c r="J9074" s="175"/>
      <c r="K9074" s="175"/>
    </row>
    <row r="9075" spans="10:11" ht="15" customHeight="1" x14ac:dyDescent="0.25">
      <c r="J9075" s="175"/>
      <c r="K9075" s="175"/>
    </row>
    <row r="9076" spans="10:11" ht="15" customHeight="1" x14ac:dyDescent="0.25">
      <c r="J9076" s="175"/>
      <c r="K9076" s="175"/>
    </row>
    <row r="9077" spans="10:11" ht="15" customHeight="1" x14ac:dyDescent="0.25">
      <c r="J9077" s="175"/>
      <c r="K9077" s="175"/>
    </row>
    <row r="9078" spans="10:11" ht="15" customHeight="1" x14ac:dyDescent="0.25">
      <c r="J9078" s="175"/>
      <c r="K9078" s="175"/>
    </row>
    <row r="9079" spans="10:11" ht="15" customHeight="1" x14ac:dyDescent="0.25">
      <c r="J9079" s="175"/>
      <c r="K9079" s="175"/>
    </row>
    <row r="9080" spans="10:11" ht="15" customHeight="1" x14ac:dyDescent="0.25">
      <c r="J9080" s="175"/>
      <c r="K9080" s="175"/>
    </row>
    <row r="9081" spans="10:11" ht="15" customHeight="1" x14ac:dyDescent="0.25">
      <c r="J9081" s="175"/>
      <c r="K9081" s="175"/>
    </row>
    <row r="9082" spans="10:11" ht="15" customHeight="1" x14ac:dyDescent="0.25">
      <c r="J9082" s="175"/>
      <c r="K9082" s="175"/>
    </row>
    <row r="9083" spans="10:11" ht="15" customHeight="1" x14ac:dyDescent="0.25">
      <c r="J9083" s="175"/>
      <c r="K9083" s="175"/>
    </row>
    <row r="9084" spans="10:11" ht="15" customHeight="1" x14ac:dyDescent="0.25">
      <c r="J9084" s="175"/>
      <c r="K9084" s="175"/>
    </row>
    <row r="9085" spans="10:11" ht="15" customHeight="1" x14ac:dyDescent="0.25">
      <c r="J9085" s="175"/>
      <c r="K9085" s="175"/>
    </row>
    <row r="9086" spans="10:11" ht="15" customHeight="1" x14ac:dyDescent="0.25">
      <c r="J9086" s="175"/>
      <c r="K9086" s="175"/>
    </row>
    <row r="9087" spans="10:11" ht="15" customHeight="1" x14ac:dyDescent="0.25">
      <c r="J9087" s="175"/>
      <c r="K9087" s="175"/>
    </row>
    <row r="9088" spans="10:11" ht="15" customHeight="1" x14ac:dyDescent="0.25">
      <c r="J9088" s="175"/>
      <c r="K9088" s="175"/>
    </row>
    <row r="9089" spans="10:11" ht="15" customHeight="1" x14ac:dyDescent="0.25">
      <c r="J9089" s="175"/>
      <c r="K9089" s="175"/>
    </row>
    <row r="9090" spans="10:11" ht="15" customHeight="1" x14ac:dyDescent="0.25">
      <c r="J9090" s="175"/>
      <c r="K9090" s="175"/>
    </row>
    <row r="9091" spans="10:11" ht="15" customHeight="1" x14ac:dyDescent="0.25">
      <c r="J9091" s="175"/>
      <c r="K9091" s="175"/>
    </row>
    <row r="9092" spans="10:11" ht="15" customHeight="1" x14ac:dyDescent="0.25">
      <c r="J9092" s="175"/>
      <c r="K9092" s="175"/>
    </row>
    <row r="9093" spans="10:11" ht="15" customHeight="1" x14ac:dyDescent="0.25">
      <c r="J9093" s="175"/>
      <c r="K9093" s="175"/>
    </row>
    <row r="9094" spans="10:11" ht="15" customHeight="1" x14ac:dyDescent="0.25">
      <c r="J9094" s="175"/>
      <c r="K9094" s="175"/>
    </row>
    <row r="9095" spans="10:11" ht="15" customHeight="1" x14ac:dyDescent="0.25">
      <c r="J9095" s="175"/>
      <c r="K9095" s="175"/>
    </row>
    <row r="9096" spans="10:11" ht="15" customHeight="1" x14ac:dyDescent="0.25">
      <c r="J9096" s="175"/>
      <c r="K9096" s="175"/>
    </row>
    <row r="9097" spans="10:11" ht="15" customHeight="1" x14ac:dyDescent="0.25">
      <c r="J9097" s="175"/>
      <c r="K9097" s="175"/>
    </row>
    <row r="9098" spans="10:11" ht="15" customHeight="1" x14ac:dyDescent="0.25">
      <c r="J9098" s="175"/>
      <c r="K9098" s="175"/>
    </row>
    <row r="9099" spans="10:11" ht="15" customHeight="1" x14ac:dyDescent="0.25">
      <c r="J9099" s="175"/>
      <c r="K9099" s="175"/>
    </row>
    <row r="9100" spans="10:11" ht="15" customHeight="1" x14ac:dyDescent="0.25">
      <c r="J9100" s="175"/>
      <c r="K9100" s="175"/>
    </row>
    <row r="9101" spans="10:11" ht="15" customHeight="1" x14ac:dyDescent="0.25">
      <c r="J9101" s="175"/>
      <c r="K9101" s="175"/>
    </row>
    <row r="9102" spans="10:11" ht="15" customHeight="1" x14ac:dyDescent="0.25">
      <c r="J9102" s="175"/>
      <c r="K9102" s="175"/>
    </row>
    <row r="9103" spans="10:11" ht="15" customHeight="1" x14ac:dyDescent="0.25">
      <c r="J9103" s="175"/>
      <c r="K9103" s="175"/>
    </row>
    <row r="9104" spans="10:11" ht="15" customHeight="1" x14ac:dyDescent="0.25">
      <c r="J9104" s="175"/>
      <c r="K9104" s="175"/>
    </row>
    <row r="9105" spans="10:11" ht="15" customHeight="1" x14ac:dyDescent="0.25">
      <c r="J9105" s="175"/>
      <c r="K9105" s="175"/>
    </row>
    <row r="9106" spans="10:11" ht="15" customHeight="1" x14ac:dyDescent="0.25">
      <c r="J9106" s="175"/>
      <c r="K9106" s="175"/>
    </row>
    <row r="9107" spans="10:11" ht="15" customHeight="1" x14ac:dyDescent="0.25">
      <c r="J9107" s="175"/>
      <c r="K9107" s="175"/>
    </row>
    <row r="9108" spans="10:11" ht="15" customHeight="1" x14ac:dyDescent="0.25">
      <c r="J9108" s="175"/>
      <c r="K9108" s="175"/>
    </row>
    <row r="9109" spans="10:11" ht="15" customHeight="1" x14ac:dyDescent="0.25">
      <c r="J9109" s="175"/>
      <c r="K9109" s="175"/>
    </row>
    <row r="9110" spans="10:11" ht="15" customHeight="1" x14ac:dyDescent="0.25">
      <c r="J9110" s="175"/>
      <c r="K9110" s="175"/>
    </row>
    <row r="9111" spans="10:11" ht="15" customHeight="1" x14ac:dyDescent="0.25">
      <c r="J9111" s="175"/>
      <c r="K9111" s="175"/>
    </row>
    <row r="9112" spans="10:11" ht="15" customHeight="1" x14ac:dyDescent="0.25">
      <c r="J9112" s="175"/>
      <c r="K9112" s="175"/>
    </row>
    <row r="9113" spans="10:11" ht="15" customHeight="1" x14ac:dyDescent="0.25">
      <c r="J9113" s="175"/>
      <c r="K9113" s="175"/>
    </row>
    <row r="9114" spans="10:11" ht="15" customHeight="1" x14ac:dyDescent="0.25">
      <c r="J9114" s="175"/>
      <c r="K9114" s="175"/>
    </row>
    <row r="9115" spans="10:11" ht="15" customHeight="1" x14ac:dyDescent="0.25">
      <c r="J9115" s="175"/>
      <c r="K9115" s="175"/>
    </row>
    <row r="9116" spans="10:11" ht="15" customHeight="1" x14ac:dyDescent="0.25">
      <c r="J9116" s="175"/>
      <c r="K9116" s="175"/>
    </row>
    <row r="9117" spans="10:11" ht="15" customHeight="1" x14ac:dyDescent="0.25">
      <c r="J9117" s="175"/>
      <c r="K9117" s="175"/>
    </row>
    <row r="9118" spans="10:11" ht="15" customHeight="1" x14ac:dyDescent="0.25">
      <c r="J9118" s="175"/>
      <c r="K9118" s="175"/>
    </row>
    <row r="9119" spans="10:11" ht="15" customHeight="1" x14ac:dyDescent="0.25">
      <c r="J9119" s="175"/>
      <c r="K9119" s="175"/>
    </row>
    <row r="9120" spans="10:11" ht="15" customHeight="1" x14ac:dyDescent="0.25">
      <c r="J9120" s="175"/>
      <c r="K9120" s="175"/>
    </row>
    <row r="9121" spans="10:11" ht="15" customHeight="1" x14ac:dyDescent="0.25">
      <c r="J9121" s="175"/>
      <c r="K9121" s="175"/>
    </row>
    <row r="9122" spans="10:11" ht="15" customHeight="1" x14ac:dyDescent="0.25">
      <c r="J9122" s="175"/>
      <c r="K9122" s="175"/>
    </row>
    <row r="9123" spans="10:11" ht="15" customHeight="1" x14ac:dyDescent="0.25">
      <c r="J9123" s="175"/>
      <c r="K9123" s="175"/>
    </row>
    <row r="9124" spans="10:11" ht="15" customHeight="1" x14ac:dyDescent="0.25">
      <c r="J9124" s="175"/>
      <c r="K9124" s="175"/>
    </row>
    <row r="9125" spans="10:11" ht="15" customHeight="1" x14ac:dyDescent="0.25">
      <c r="J9125" s="175"/>
      <c r="K9125" s="175"/>
    </row>
    <row r="9126" spans="10:11" ht="15" customHeight="1" x14ac:dyDescent="0.25">
      <c r="J9126" s="175"/>
      <c r="K9126" s="175"/>
    </row>
    <row r="9127" spans="10:11" ht="15" customHeight="1" x14ac:dyDescent="0.25">
      <c r="J9127" s="175"/>
      <c r="K9127" s="175"/>
    </row>
    <row r="9128" spans="10:11" ht="15" customHeight="1" x14ac:dyDescent="0.25">
      <c r="J9128" s="175"/>
      <c r="K9128" s="175"/>
    </row>
    <row r="9129" spans="10:11" ht="15" customHeight="1" x14ac:dyDescent="0.25">
      <c r="J9129" s="175"/>
      <c r="K9129" s="175"/>
    </row>
    <row r="9130" spans="10:11" ht="15" customHeight="1" x14ac:dyDescent="0.25">
      <c r="J9130" s="175"/>
      <c r="K9130" s="175"/>
    </row>
    <row r="9131" spans="10:11" ht="15" customHeight="1" x14ac:dyDescent="0.25">
      <c r="J9131" s="175"/>
      <c r="K9131" s="175"/>
    </row>
    <row r="9132" spans="10:11" ht="15" customHeight="1" x14ac:dyDescent="0.25">
      <c r="J9132" s="175"/>
      <c r="K9132" s="175"/>
    </row>
    <row r="9133" spans="10:11" ht="15" customHeight="1" x14ac:dyDescent="0.25">
      <c r="J9133" s="175"/>
      <c r="K9133" s="175"/>
    </row>
    <row r="9134" spans="10:11" ht="15" customHeight="1" x14ac:dyDescent="0.25">
      <c r="J9134" s="175"/>
      <c r="K9134" s="175"/>
    </row>
    <row r="9135" spans="10:11" ht="15" customHeight="1" x14ac:dyDescent="0.25">
      <c r="J9135" s="175"/>
      <c r="K9135" s="175"/>
    </row>
    <row r="9136" spans="10:11" ht="15" customHeight="1" x14ac:dyDescent="0.25">
      <c r="J9136" s="175"/>
      <c r="K9136" s="175"/>
    </row>
    <row r="9137" spans="10:11" ht="15" customHeight="1" x14ac:dyDescent="0.25">
      <c r="J9137" s="175"/>
      <c r="K9137" s="175"/>
    </row>
    <row r="9138" spans="10:11" ht="15" customHeight="1" x14ac:dyDescent="0.25">
      <c r="J9138" s="175"/>
      <c r="K9138" s="175"/>
    </row>
    <row r="9139" spans="10:11" ht="15" customHeight="1" x14ac:dyDescent="0.25">
      <c r="J9139" s="175"/>
      <c r="K9139" s="175"/>
    </row>
    <row r="9140" spans="10:11" ht="15" customHeight="1" x14ac:dyDescent="0.25">
      <c r="J9140" s="175"/>
      <c r="K9140" s="175"/>
    </row>
    <row r="9141" spans="10:11" ht="15" customHeight="1" x14ac:dyDescent="0.25">
      <c r="J9141" s="175"/>
      <c r="K9141" s="175"/>
    </row>
    <row r="9142" spans="10:11" ht="15" customHeight="1" x14ac:dyDescent="0.25">
      <c r="J9142" s="175"/>
      <c r="K9142" s="175"/>
    </row>
    <row r="9143" spans="10:11" ht="15" customHeight="1" x14ac:dyDescent="0.25">
      <c r="J9143" s="175"/>
      <c r="K9143" s="175"/>
    </row>
    <row r="9144" spans="10:11" ht="15" customHeight="1" x14ac:dyDescent="0.25">
      <c r="J9144" s="175"/>
      <c r="K9144" s="175"/>
    </row>
    <row r="9145" spans="10:11" ht="15" customHeight="1" x14ac:dyDescent="0.25">
      <c r="J9145" s="175"/>
      <c r="K9145" s="175"/>
    </row>
    <row r="9146" spans="10:11" ht="15" customHeight="1" x14ac:dyDescent="0.25">
      <c r="J9146" s="175"/>
      <c r="K9146" s="175"/>
    </row>
    <row r="9147" spans="10:11" ht="15" customHeight="1" x14ac:dyDescent="0.25">
      <c r="J9147" s="175"/>
      <c r="K9147" s="175"/>
    </row>
    <row r="9148" spans="10:11" ht="15" customHeight="1" x14ac:dyDescent="0.25">
      <c r="J9148" s="175"/>
      <c r="K9148" s="175"/>
    </row>
    <row r="9149" spans="10:11" ht="15" customHeight="1" x14ac:dyDescent="0.25">
      <c r="J9149" s="175"/>
      <c r="K9149" s="175"/>
    </row>
    <row r="9150" spans="10:11" ht="15" customHeight="1" x14ac:dyDescent="0.25">
      <c r="J9150" s="175"/>
      <c r="K9150" s="175"/>
    </row>
    <row r="9151" spans="10:11" ht="15" customHeight="1" x14ac:dyDescent="0.25">
      <c r="J9151" s="175"/>
      <c r="K9151" s="175"/>
    </row>
    <row r="9152" spans="10:11" ht="15" customHeight="1" x14ac:dyDescent="0.25">
      <c r="J9152" s="175"/>
      <c r="K9152" s="175"/>
    </row>
    <row r="9153" spans="10:11" ht="15" customHeight="1" x14ac:dyDescent="0.25">
      <c r="J9153" s="175"/>
      <c r="K9153" s="175"/>
    </row>
    <row r="9154" spans="10:11" ht="15" customHeight="1" x14ac:dyDescent="0.25">
      <c r="J9154" s="175"/>
      <c r="K9154" s="175"/>
    </row>
    <row r="9155" spans="10:11" ht="15" customHeight="1" x14ac:dyDescent="0.25">
      <c r="J9155" s="175"/>
      <c r="K9155" s="175"/>
    </row>
    <row r="9156" spans="10:11" ht="15" customHeight="1" x14ac:dyDescent="0.25">
      <c r="J9156" s="175"/>
      <c r="K9156" s="175"/>
    </row>
    <row r="9157" spans="10:11" ht="15" customHeight="1" x14ac:dyDescent="0.25">
      <c r="J9157" s="175"/>
      <c r="K9157" s="175"/>
    </row>
    <row r="9158" spans="10:11" ht="15" customHeight="1" x14ac:dyDescent="0.25">
      <c r="J9158" s="175"/>
      <c r="K9158" s="175"/>
    </row>
    <row r="9159" spans="10:11" ht="15" customHeight="1" x14ac:dyDescent="0.25">
      <c r="J9159" s="175"/>
      <c r="K9159" s="175"/>
    </row>
    <row r="9160" spans="10:11" ht="15" customHeight="1" x14ac:dyDescent="0.25">
      <c r="J9160" s="175"/>
      <c r="K9160" s="175"/>
    </row>
    <row r="9161" spans="10:11" ht="15" customHeight="1" x14ac:dyDescent="0.25">
      <c r="J9161" s="175"/>
      <c r="K9161" s="175"/>
    </row>
    <row r="9162" spans="10:11" ht="15" customHeight="1" x14ac:dyDescent="0.25">
      <c r="J9162" s="175"/>
      <c r="K9162" s="175"/>
    </row>
    <row r="9163" spans="10:11" ht="15" customHeight="1" x14ac:dyDescent="0.25">
      <c r="J9163" s="175"/>
      <c r="K9163" s="175"/>
    </row>
    <row r="9164" spans="10:11" ht="15" customHeight="1" x14ac:dyDescent="0.25">
      <c r="J9164" s="175"/>
      <c r="K9164" s="175"/>
    </row>
    <row r="9165" spans="10:11" ht="15" customHeight="1" x14ac:dyDescent="0.25">
      <c r="J9165" s="175"/>
      <c r="K9165" s="175"/>
    </row>
    <row r="9166" spans="10:11" ht="15" customHeight="1" x14ac:dyDescent="0.25">
      <c r="J9166" s="175"/>
      <c r="K9166" s="175"/>
    </row>
    <row r="9167" spans="10:11" ht="15" customHeight="1" x14ac:dyDescent="0.25">
      <c r="J9167" s="175"/>
      <c r="K9167" s="175"/>
    </row>
    <row r="9168" spans="10:11" ht="15" customHeight="1" x14ac:dyDescent="0.25">
      <c r="J9168" s="175"/>
      <c r="K9168" s="175"/>
    </row>
    <row r="9169" spans="10:11" ht="15" customHeight="1" x14ac:dyDescent="0.25">
      <c r="J9169" s="175"/>
      <c r="K9169" s="175"/>
    </row>
    <row r="9170" spans="10:11" ht="15" customHeight="1" x14ac:dyDescent="0.25">
      <c r="J9170" s="175"/>
      <c r="K9170" s="175"/>
    </row>
    <row r="9171" spans="10:11" ht="15" customHeight="1" x14ac:dyDescent="0.25">
      <c r="J9171" s="175"/>
      <c r="K9171" s="175"/>
    </row>
    <row r="9172" spans="10:11" ht="15" customHeight="1" x14ac:dyDescent="0.25">
      <c r="J9172" s="175"/>
      <c r="K9172" s="175"/>
    </row>
    <row r="9173" spans="10:11" ht="15" customHeight="1" x14ac:dyDescent="0.25">
      <c r="J9173" s="175"/>
      <c r="K9173" s="175"/>
    </row>
    <row r="9174" spans="10:11" ht="15" customHeight="1" x14ac:dyDescent="0.25">
      <c r="J9174" s="175"/>
      <c r="K9174" s="175"/>
    </row>
    <row r="9175" spans="10:11" ht="15" customHeight="1" x14ac:dyDescent="0.25">
      <c r="J9175" s="175"/>
      <c r="K9175" s="175"/>
    </row>
    <row r="9176" spans="10:11" ht="15" customHeight="1" x14ac:dyDescent="0.25">
      <c r="J9176" s="175"/>
      <c r="K9176" s="175"/>
    </row>
    <row r="9177" spans="10:11" ht="15" customHeight="1" x14ac:dyDescent="0.25">
      <c r="J9177" s="175"/>
      <c r="K9177" s="175"/>
    </row>
    <row r="9178" spans="10:11" ht="15" customHeight="1" x14ac:dyDescent="0.25">
      <c r="J9178" s="175"/>
      <c r="K9178" s="175"/>
    </row>
    <row r="9179" spans="10:11" ht="15" customHeight="1" x14ac:dyDescent="0.25">
      <c r="J9179" s="175"/>
      <c r="K9179" s="175"/>
    </row>
    <row r="9180" spans="10:11" ht="15" customHeight="1" x14ac:dyDescent="0.25">
      <c r="J9180" s="175"/>
      <c r="K9180" s="175"/>
    </row>
    <row r="9181" spans="10:11" ht="15" customHeight="1" x14ac:dyDescent="0.25">
      <c r="J9181" s="175"/>
      <c r="K9181" s="175"/>
    </row>
    <row r="9182" spans="10:11" ht="15" customHeight="1" x14ac:dyDescent="0.25">
      <c r="J9182" s="175"/>
      <c r="K9182" s="175"/>
    </row>
    <row r="9183" spans="10:11" ht="15" customHeight="1" x14ac:dyDescent="0.25">
      <c r="J9183" s="175"/>
      <c r="K9183" s="175"/>
    </row>
    <row r="9184" spans="10:11" ht="15" customHeight="1" x14ac:dyDescent="0.25">
      <c r="J9184" s="175"/>
      <c r="K9184" s="175"/>
    </row>
    <row r="9185" spans="10:11" ht="15" customHeight="1" x14ac:dyDescent="0.25">
      <c r="J9185" s="175"/>
      <c r="K9185" s="175"/>
    </row>
    <row r="9186" spans="10:11" ht="15" customHeight="1" x14ac:dyDescent="0.25">
      <c r="J9186" s="175"/>
      <c r="K9186" s="175"/>
    </row>
    <row r="9187" spans="10:11" ht="15" customHeight="1" x14ac:dyDescent="0.25">
      <c r="J9187" s="175"/>
      <c r="K9187" s="175"/>
    </row>
    <row r="9188" spans="10:11" ht="15" customHeight="1" x14ac:dyDescent="0.25">
      <c r="J9188" s="175"/>
      <c r="K9188" s="175"/>
    </row>
    <row r="9189" spans="10:11" ht="15" customHeight="1" x14ac:dyDescent="0.25">
      <c r="J9189" s="175"/>
      <c r="K9189" s="175"/>
    </row>
    <row r="9190" spans="10:11" ht="15" customHeight="1" x14ac:dyDescent="0.25">
      <c r="J9190" s="175"/>
      <c r="K9190" s="175"/>
    </row>
    <row r="9191" spans="10:11" ht="15" customHeight="1" x14ac:dyDescent="0.25">
      <c r="J9191" s="175"/>
      <c r="K9191" s="175"/>
    </row>
    <row r="9192" spans="10:11" ht="15" customHeight="1" x14ac:dyDescent="0.25">
      <c r="J9192" s="175"/>
      <c r="K9192" s="175"/>
    </row>
    <row r="9193" spans="10:11" ht="15" customHeight="1" x14ac:dyDescent="0.25">
      <c r="J9193" s="175"/>
      <c r="K9193" s="175"/>
    </row>
    <row r="9194" spans="10:11" ht="15" customHeight="1" x14ac:dyDescent="0.25">
      <c r="J9194" s="175"/>
      <c r="K9194" s="175"/>
    </row>
    <row r="9195" spans="10:11" ht="15" customHeight="1" x14ac:dyDescent="0.25">
      <c r="J9195" s="175"/>
      <c r="K9195" s="175"/>
    </row>
    <row r="9196" spans="10:11" ht="15" customHeight="1" x14ac:dyDescent="0.25">
      <c r="J9196" s="175"/>
      <c r="K9196" s="175"/>
    </row>
    <row r="9197" spans="10:11" ht="15" customHeight="1" x14ac:dyDescent="0.25">
      <c r="J9197" s="175"/>
      <c r="K9197" s="175"/>
    </row>
    <row r="9198" spans="10:11" ht="15" customHeight="1" x14ac:dyDescent="0.25">
      <c r="J9198" s="175"/>
      <c r="K9198" s="175"/>
    </row>
    <row r="9199" spans="10:11" ht="15" customHeight="1" x14ac:dyDescent="0.25">
      <c r="J9199" s="175"/>
      <c r="K9199" s="175"/>
    </row>
    <row r="9200" spans="10:11" ht="15" customHeight="1" x14ac:dyDescent="0.25">
      <c r="J9200" s="175"/>
      <c r="K9200" s="175"/>
    </row>
    <row r="9201" spans="10:11" ht="15" customHeight="1" x14ac:dyDescent="0.25">
      <c r="J9201" s="175"/>
      <c r="K9201" s="175"/>
    </row>
    <row r="9202" spans="10:11" ht="15" customHeight="1" x14ac:dyDescent="0.25">
      <c r="J9202" s="175"/>
      <c r="K9202" s="175"/>
    </row>
    <row r="9203" spans="10:11" ht="15" customHeight="1" x14ac:dyDescent="0.25">
      <c r="J9203" s="175"/>
      <c r="K9203" s="175"/>
    </row>
    <row r="9204" spans="10:11" ht="15" customHeight="1" x14ac:dyDescent="0.25">
      <c r="J9204" s="175"/>
      <c r="K9204" s="175"/>
    </row>
    <row r="9205" spans="10:11" ht="15" customHeight="1" x14ac:dyDescent="0.25">
      <c r="J9205" s="175"/>
      <c r="K9205" s="175"/>
    </row>
    <row r="9206" spans="10:11" ht="15" customHeight="1" x14ac:dyDescent="0.25">
      <c r="J9206" s="175"/>
      <c r="K9206" s="175"/>
    </row>
    <row r="9207" spans="10:11" ht="15" customHeight="1" x14ac:dyDescent="0.25">
      <c r="J9207" s="175"/>
      <c r="K9207" s="175"/>
    </row>
    <row r="9208" spans="10:11" ht="15" customHeight="1" x14ac:dyDescent="0.25">
      <c r="J9208" s="175"/>
      <c r="K9208" s="175"/>
    </row>
    <row r="9209" spans="10:11" ht="15" customHeight="1" x14ac:dyDescent="0.25">
      <c r="J9209" s="175"/>
      <c r="K9209" s="175"/>
    </row>
    <row r="9210" spans="10:11" ht="15" customHeight="1" x14ac:dyDescent="0.25">
      <c r="J9210" s="175"/>
      <c r="K9210" s="175"/>
    </row>
    <row r="9211" spans="10:11" ht="15" customHeight="1" x14ac:dyDescent="0.25">
      <c r="J9211" s="175"/>
      <c r="K9211" s="175"/>
    </row>
    <row r="9212" spans="10:11" ht="15" customHeight="1" x14ac:dyDescent="0.25">
      <c r="J9212" s="175"/>
      <c r="K9212" s="175"/>
    </row>
    <row r="9213" spans="10:11" ht="15" customHeight="1" x14ac:dyDescent="0.25">
      <c r="J9213" s="175"/>
      <c r="K9213" s="175"/>
    </row>
    <row r="9214" spans="10:11" ht="15" customHeight="1" x14ac:dyDescent="0.25">
      <c r="J9214" s="175"/>
      <c r="K9214" s="175"/>
    </row>
    <row r="9215" spans="10:11" ht="15" customHeight="1" x14ac:dyDescent="0.25">
      <c r="J9215" s="175"/>
      <c r="K9215" s="175"/>
    </row>
    <row r="9216" spans="10:11" ht="15" customHeight="1" x14ac:dyDescent="0.25">
      <c r="J9216" s="175"/>
      <c r="K9216" s="175"/>
    </row>
    <row r="9217" spans="10:11" ht="15" customHeight="1" x14ac:dyDescent="0.25">
      <c r="J9217" s="175"/>
      <c r="K9217" s="175"/>
    </row>
    <row r="9218" spans="10:11" ht="15" customHeight="1" x14ac:dyDescent="0.25">
      <c r="J9218" s="175"/>
      <c r="K9218" s="175"/>
    </row>
    <row r="9219" spans="10:11" ht="15" customHeight="1" x14ac:dyDescent="0.25">
      <c r="J9219" s="175"/>
      <c r="K9219" s="175"/>
    </row>
    <row r="9220" spans="10:11" ht="15" customHeight="1" x14ac:dyDescent="0.25">
      <c r="J9220" s="175"/>
      <c r="K9220" s="175"/>
    </row>
    <row r="9221" spans="10:11" ht="15" customHeight="1" x14ac:dyDescent="0.25">
      <c r="J9221" s="175"/>
      <c r="K9221" s="175"/>
    </row>
    <row r="9222" spans="10:11" ht="15" customHeight="1" x14ac:dyDescent="0.25">
      <c r="J9222" s="175"/>
      <c r="K9222" s="175"/>
    </row>
    <row r="9223" spans="10:11" ht="15" customHeight="1" x14ac:dyDescent="0.25">
      <c r="J9223" s="175"/>
      <c r="K9223" s="175"/>
    </row>
    <row r="9224" spans="10:11" ht="15" customHeight="1" x14ac:dyDescent="0.25">
      <c r="J9224" s="175"/>
      <c r="K9224" s="175"/>
    </row>
    <row r="9225" spans="10:11" ht="15" customHeight="1" x14ac:dyDescent="0.25">
      <c r="J9225" s="175"/>
      <c r="K9225" s="175"/>
    </row>
    <row r="9226" spans="10:11" ht="15" customHeight="1" x14ac:dyDescent="0.25">
      <c r="J9226" s="175"/>
      <c r="K9226" s="175"/>
    </row>
    <row r="9227" spans="10:11" ht="15" customHeight="1" x14ac:dyDescent="0.25">
      <c r="J9227" s="175"/>
      <c r="K9227" s="175"/>
    </row>
    <row r="9228" spans="10:11" ht="15" customHeight="1" x14ac:dyDescent="0.25">
      <c r="J9228" s="175"/>
      <c r="K9228" s="175"/>
    </row>
    <row r="9229" spans="10:11" ht="15" customHeight="1" x14ac:dyDescent="0.25">
      <c r="J9229" s="175"/>
      <c r="K9229" s="175"/>
    </row>
    <row r="9230" spans="10:11" ht="15" customHeight="1" x14ac:dyDescent="0.25">
      <c r="J9230" s="175"/>
      <c r="K9230" s="175"/>
    </row>
    <row r="9231" spans="10:11" ht="15" customHeight="1" x14ac:dyDescent="0.25">
      <c r="J9231" s="175"/>
      <c r="K9231" s="175"/>
    </row>
    <row r="9232" spans="10:11" ht="15" customHeight="1" x14ac:dyDescent="0.25">
      <c r="J9232" s="175"/>
      <c r="K9232" s="175"/>
    </row>
    <row r="9233" spans="10:11" ht="15" customHeight="1" x14ac:dyDescent="0.25">
      <c r="J9233" s="175"/>
      <c r="K9233" s="175"/>
    </row>
    <row r="9234" spans="10:11" ht="15" customHeight="1" x14ac:dyDescent="0.25">
      <c r="J9234" s="175"/>
      <c r="K9234" s="175"/>
    </row>
    <row r="9235" spans="10:11" ht="15" customHeight="1" x14ac:dyDescent="0.25">
      <c r="J9235" s="175"/>
      <c r="K9235" s="175"/>
    </row>
    <row r="9236" spans="10:11" ht="15" customHeight="1" x14ac:dyDescent="0.25">
      <c r="J9236" s="175"/>
      <c r="K9236" s="175"/>
    </row>
    <row r="9237" spans="10:11" ht="15" customHeight="1" x14ac:dyDescent="0.25">
      <c r="J9237" s="175"/>
      <c r="K9237" s="175"/>
    </row>
    <row r="9238" spans="10:11" ht="15" customHeight="1" x14ac:dyDescent="0.25">
      <c r="J9238" s="175"/>
      <c r="K9238" s="175"/>
    </row>
    <row r="9239" spans="10:11" ht="15" customHeight="1" x14ac:dyDescent="0.25">
      <c r="J9239" s="175"/>
      <c r="K9239" s="175"/>
    </row>
    <row r="9240" spans="10:11" ht="15" customHeight="1" x14ac:dyDescent="0.25">
      <c r="J9240" s="175"/>
      <c r="K9240" s="175"/>
    </row>
    <row r="9241" spans="10:11" ht="15" customHeight="1" x14ac:dyDescent="0.25">
      <c r="J9241" s="175"/>
      <c r="K9241" s="175"/>
    </row>
    <row r="9242" spans="10:11" ht="15" customHeight="1" x14ac:dyDescent="0.25">
      <c r="J9242" s="175"/>
      <c r="K9242" s="175"/>
    </row>
    <row r="9243" spans="10:11" ht="15" customHeight="1" x14ac:dyDescent="0.25">
      <c r="J9243" s="175"/>
      <c r="K9243" s="175"/>
    </row>
    <row r="9244" spans="10:11" ht="15" customHeight="1" x14ac:dyDescent="0.25">
      <c r="J9244" s="175"/>
      <c r="K9244" s="175"/>
    </row>
    <row r="9245" spans="10:11" ht="15" customHeight="1" x14ac:dyDescent="0.25">
      <c r="J9245" s="175"/>
      <c r="K9245" s="175"/>
    </row>
    <row r="9246" spans="10:11" ht="15" customHeight="1" x14ac:dyDescent="0.25">
      <c r="J9246" s="175"/>
      <c r="K9246" s="175"/>
    </row>
    <row r="9247" spans="10:11" ht="15" customHeight="1" x14ac:dyDescent="0.25">
      <c r="J9247" s="175"/>
      <c r="K9247" s="175"/>
    </row>
    <row r="9248" spans="10:11" ht="15" customHeight="1" x14ac:dyDescent="0.25">
      <c r="J9248" s="175"/>
      <c r="K9248" s="175"/>
    </row>
    <row r="9249" spans="10:11" ht="15" customHeight="1" x14ac:dyDescent="0.25">
      <c r="J9249" s="175"/>
      <c r="K9249" s="175"/>
    </row>
    <row r="9250" spans="10:11" ht="15" customHeight="1" x14ac:dyDescent="0.25">
      <c r="J9250" s="175"/>
      <c r="K9250" s="175"/>
    </row>
    <row r="9251" spans="10:11" ht="15" customHeight="1" x14ac:dyDescent="0.25">
      <c r="J9251" s="175"/>
      <c r="K9251" s="175"/>
    </row>
    <row r="9252" spans="10:11" ht="15" customHeight="1" x14ac:dyDescent="0.25">
      <c r="J9252" s="175"/>
      <c r="K9252" s="175"/>
    </row>
    <row r="9253" spans="10:11" ht="15" customHeight="1" x14ac:dyDescent="0.25">
      <c r="J9253" s="175"/>
      <c r="K9253" s="175"/>
    </row>
    <row r="9254" spans="10:11" ht="15" customHeight="1" x14ac:dyDescent="0.25">
      <c r="J9254" s="175"/>
      <c r="K9254" s="175"/>
    </row>
    <row r="9255" spans="10:11" ht="15" customHeight="1" x14ac:dyDescent="0.25">
      <c r="J9255" s="175"/>
      <c r="K9255" s="175"/>
    </row>
    <row r="9256" spans="10:11" ht="15" customHeight="1" x14ac:dyDescent="0.25">
      <c r="J9256" s="175"/>
      <c r="K9256" s="175"/>
    </row>
    <row r="9257" spans="10:11" ht="15" customHeight="1" x14ac:dyDescent="0.25">
      <c r="J9257" s="175"/>
      <c r="K9257" s="175"/>
    </row>
    <row r="9258" spans="10:11" ht="15" customHeight="1" x14ac:dyDescent="0.25">
      <c r="J9258" s="175"/>
      <c r="K9258" s="175"/>
    </row>
    <row r="9259" spans="10:11" ht="15" customHeight="1" x14ac:dyDescent="0.25">
      <c r="J9259" s="175"/>
      <c r="K9259" s="175"/>
    </row>
    <row r="9260" spans="10:11" ht="15" customHeight="1" x14ac:dyDescent="0.25">
      <c r="J9260" s="175"/>
      <c r="K9260" s="175"/>
    </row>
    <row r="9261" spans="10:11" ht="15" customHeight="1" x14ac:dyDescent="0.25">
      <c r="J9261" s="175"/>
      <c r="K9261" s="175"/>
    </row>
    <row r="9262" spans="10:11" ht="15" customHeight="1" x14ac:dyDescent="0.25">
      <c r="J9262" s="175"/>
      <c r="K9262" s="175"/>
    </row>
    <row r="9263" spans="10:11" ht="15" customHeight="1" x14ac:dyDescent="0.25">
      <c r="J9263" s="175"/>
      <c r="K9263" s="175"/>
    </row>
    <row r="9264" spans="10:11" ht="15" customHeight="1" x14ac:dyDescent="0.25">
      <c r="J9264" s="175"/>
      <c r="K9264" s="175"/>
    </row>
    <row r="9265" spans="10:11" ht="15" customHeight="1" x14ac:dyDescent="0.25">
      <c r="J9265" s="175"/>
      <c r="K9265" s="175"/>
    </row>
    <row r="9266" spans="10:11" ht="15" customHeight="1" x14ac:dyDescent="0.25">
      <c r="J9266" s="175"/>
      <c r="K9266" s="175"/>
    </row>
    <row r="9267" spans="10:11" ht="15" customHeight="1" x14ac:dyDescent="0.25">
      <c r="J9267" s="175"/>
      <c r="K9267" s="175"/>
    </row>
    <row r="9268" spans="10:11" ht="15" customHeight="1" x14ac:dyDescent="0.25">
      <c r="J9268" s="175"/>
      <c r="K9268" s="175"/>
    </row>
    <row r="9269" spans="10:11" ht="15" customHeight="1" x14ac:dyDescent="0.25">
      <c r="J9269" s="175"/>
      <c r="K9269" s="175"/>
    </row>
    <row r="9270" spans="10:11" ht="15" customHeight="1" x14ac:dyDescent="0.25">
      <c r="J9270" s="175"/>
      <c r="K9270" s="175"/>
    </row>
    <row r="9271" spans="10:11" ht="15" customHeight="1" x14ac:dyDescent="0.25">
      <c r="J9271" s="175"/>
      <c r="K9271" s="175"/>
    </row>
    <row r="9272" spans="10:11" ht="15" customHeight="1" x14ac:dyDescent="0.25">
      <c r="J9272" s="175"/>
      <c r="K9272" s="175"/>
    </row>
    <row r="9273" spans="10:11" ht="15" customHeight="1" x14ac:dyDescent="0.25">
      <c r="J9273" s="175"/>
      <c r="K9273" s="175"/>
    </row>
    <row r="9274" spans="10:11" ht="15" customHeight="1" x14ac:dyDescent="0.25">
      <c r="J9274" s="175"/>
      <c r="K9274" s="175"/>
    </row>
    <row r="9275" spans="10:11" ht="15" customHeight="1" x14ac:dyDescent="0.25">
      <c r="J9275" s="175"/>
      <c r="K9275" s="175"/>
    </row>
    <row r="9276" spans="10:11" ht="15" customHeight="1" x14ac:dyDescent="0.25">
      <c r="J9276" s="175"/>
      <c r="K9276" s="175"/>
    </row>
    <row r="9277" spans="10:11" ht="15" customHeight="1" x14ac:dyDescent="0.25">
      <c r="J9277" s="175"/>
      <c r="K9277" s="175"/>
    </row>
    <row r="9278" spans="10:11" ht="15" customHeight="1" x14ac:dyDescent="0.25">
      <c r="J9278" s="175"/>
      <c r="K9278" s="175"/>
    </row>
    <row r="9279" spans="10:11" ht="15" customHeight="1" x14ac:dyDescent="0.25">
      <c r="J9279" s="175"/>
      <c r="K9279" s="175"/>
    </row>
    <row r="9280" spans="10:11" ht="15" customHeight="1" x14ac:dyDescent="0.25">
      <c r="J9280" s="175"/>
      <c r="K9280" s="175"/>
    </row>
    <row r="9281" spans="10:11" ht="15" customHeight="1" x14ac:dyDescent="0.25">
      <c r="J9281" s="175"/>
      <c r="K9281" s="175"/>
    </row>
    <row r="9282" spans="10:11" ht="15" customHeight="1" x14ac:dyDescent="0.25">
      <c r="J9282" s="175"/>
      <c r="K9282" s="175"/>
    </row>
    <row r="9283" spans="10:11" ht="15" customHeight="1" x14ac:dyDescent="0.25">
      <c r="J9283" s="175"/>
      <c r="K9283" s="175"/>
    </row>
    <row r="9284" spans="10:11" ht="15" customHeight="1" x14ac:dyDescent="0.25">
      <c r="J9284" s="175"/>
      <c r="K9284" s="175"/>
    </row>
    <row r="9285" spans="10:11" ht="15" customHeight="1" x14ac:dyDescent="0.25">
      <c r="J9285" s="175"/>
      <c r="K9285" s="175"/>
    </row>
    <row r="9286" spans="10:11" ht="15" customHeight="1" x14ac:dyDescent="0.25">
      <c r="J9286" s="175"/>
      <c r="K9286" s="175"/>
    </row>
    <row r="9287" spans="10:11" ht="15" customHeight="1" x14ac:dyDescent="0.25">
      <c r="J9287" s="175"/>
      <c r="K9287" s="175"/>
    </row>
    <row r="9288" spans="10:11" ht="15" customHeight="1" x14ac:dyDescent="0.25">
      <c r="J9288" s="175"/>
      <c r="K9288" s="175"/>
    </row>
    <row r="9289" spans="10:11" ht="15" customHeight="1" x14ac:dyDescent="0.25">
      <c r="J9289" s="175"/>
      <c r="K9289" s="175"/>
    </row>
    <row r="9290" spans="10:11" ht="15" customHeight="1" x14ac:dyDescent="0.25">
      <c r="J9290" s="175"/>
      <c r="K9290" s="175"/>
    </row>
    <row r="9291" spans="10:11" ht="15" customHeight="1" x14ac:dyDescent="0.25">
      <c r="J9291" s="175"/>
      <c r="K9291" s="175"/>
    </row>
    <row r="9292" spans="10:11" ht="15" customHeight="1" x14ac:dyDescent="0.25">
      <c r="J9292" s="175"/>
      <c r="K9292" s="175"/>
    </row>
    <row r="9293" spans="10:11" ht="15" customHeight="1" x14ac:dyDescent="0.25">
      <c r="J9293" s="175"/>
      <c r="K9293" s="175"/>
    </row>
    <row r="9294" spans="10:11" ht="15" customHeight="1" x14ac:dyDescent="0.25">
      <c r="J9294" s="175"/>
      <c r="K9294" s="175"/>
    </row>
    <row r="9295" spans="10:11" ht="15" customHeight="1" x14ac:dyDescent="0.25">
      <c r="J9295" s="175"/>
      <c r="K9295" s="175"/>
    </row>
    <row r="9296" spans="10:11" ht="15" customHeight="1" x14ac:dyDescent="0.25">
      <c r="J9296" s="175"/>
      <c r="K9296" s="175"/>
    </row>
    <row r="9297" spans="10:11" ht="15" customHeight="1" x14ac:dyDescent="0.25">
      <c r="J9297" s="175"/>
      <c r="K9297" s="175"/>
    </row>
    <row r="9298" spans="10:11" ht="15" customHeight="1" x14ac:dyDescent="0.25">
      <c r="J9298" s="175"/>
      <c r="K9298" s="175"/>
    </row>
    <row r="9299" spans="10:11" ht="15" customHeight="1" x14ac:dyDescent="0.25">
      <c r="J9299" s="175"/>
      <c r="K9299" s="175"/>
    </row>
    <row r="9300" spans="10:11" ht="15" customHeight="1" x14ac:dyDescent="0.25">
      <c r="J9300" s="175"/>
      <c r="K9300" s="175"/>
    </row>
    <row r="9301" spans="10:11" ht="15" customHeight="1" x14ac:dyDescent="0.25">
      <c r="J9301" s="175"/>
      <c r="K9301" s="175"/>
    </row>
    <row r="9302" spans="10:11" ht="15" customHeight="1" x14ac:dyDescent="0.25">
      <c r="J9302" s="175"/>
      <c r="K9302" s="175"/>
    </row>
    <row r="9303" spans="10:11" ht="15" customHeight="1" x14ac:dyDescent="0.25">
      <c r="J9303" s="175"/>
      <c r="K9303" s="175"/>
    </row>
    <row r="9304" spans="10:11" ht="15" customHeight="1" x14ac:dyDescent="0.25">
      <c r="J9304" s="175"/>
      <c r="K9304" s="175"/>
    </row>
    <row r="9305" spans="10:11" ht="15" customHeight="1" x14ac:dyDescent="0.25">
      <c r="J9305" s="175"/>
      <c r="K9305" s="175"/>
    </row>
    <row r="9306" spans="10:11" ht="15" customHeight="1" x14ac:dyDescent="0.25">
      <c r="J9306" s="175"/>
      <c r="K9306" s="175"/>
    </row>
    <row r="9307" spans="10:11" ht="15" customHeight="1" x14ac:dyDescent="0.25">
      <c r="J9307" s="175"/>
      <c r="K9307" s="175"/>
    </row>
    <row r="9308" spans="10:11" ht="15" customHeight="1" x14ac:dyDescent="0.25">
      <c r="J9308" s="175"/>
      <c r="K9308" s="175"/>
    </row>
    <row r="9309" spans="10:11" ht="15" customHeight="1" x14ac:dyDescent="0.25">
      <c r="J9309" s="175"/>
      <c r="K9309" s="175"/>
    </row>
    <row r="9310" spans="10:11" ht="15" customHeight="1" x14ac:dyDescent="0.25">
      <c r="J9310" s="175"/>
      <c r="K9310" s="175"/>
    </row>
    <row r="9311" spans="10:11" ht="15" customHeight="1" x14ac:dyDescent="0.25">
      <c r="J9311" s="175"/>
      <c r="K9311" s="175"/>
    </row>
    <row r="9312" spans="10:11" ht="15" customHeight="1" x14ac:dyDescent="0.25">
      <c r="J9312" s="175"/>
      <c r="K9312" s="175"/>
    </row>
    <row r="9313" spans="10:11" ht="15" customHeight="1" x14ac:dyDescent="0.25">
      <c r="J9313" s="175"/>
      <c r="K9313" s="175"/>
    </row>
    <row r="9314" spans="10:11" ht="15" customHeight="1" x14ac:dyDescent="0.25">
      <c r="J9314" s="175"/>
      <c r="K9314" s="175"/>
    </row>
    <row r="9315" spans="10:11" ht="15" customHeight="1" x14ac:dyDescent="0.25">
      <c r="J9315" s="175"/>
      <c r="K9315" s="175"/>
    </row>
    <row r="9316" spans="10:11" ht="15" customHeight="1" x14ac:dyDescent="0.25">
      <c r="J9316" s="175"/>
      <c r="K9316" s="175"/>
    </row>
    <row r="9317" spans="10:11" ht="15" customHeight="1" x14ac:dyDescent="0.25">
      <c r="J9317" s="175"/>
      <c r="K9317" s="175"/>
    </row>
    <row r="9318" spans="10:11" ht="15" customHeight="1" x14ac:dyDescent="0.25">
      <c r="J9318" s="175"/>
      <c r="K9318" s="175"/>
    </row>
    <row r="9319" spans="10:11" ht="15" customHeight="1" x14ac:dyDescent="0.25">
      <c r="J9319" s="175"/>
      <c r="K9319" s="175"/>
    </row>
    <row r="9320" spans="10:11" ht="15" customHeight="1" x14ac:dyDescent="0.25">
      <c r="J9320" s="175"/>
      <c r="K9320" s="175"/>
    </row>
    <row r="9321" spans="10:11" ht="15" customHeight="1" x14ac:dyDescent="0.25">
      <c r="J9321" s="175"/>
      <c r="K9321" s="175"/>
    </row>
    <row r="9322" spans="10:11" ht="15" customHeight="1" x14ac:dyDescent="0.25">
      <c r="J9322" s="175"/>
      <c r="K9322" s="175"/>
    </row>
    <row r="9323" spans="10:11" ht="15" customHeight="1" x14ac:dyDescent="0.25">
      <c r="J9323" s="175"/>
      <c r="K9323" s="175"/>
    </row>
    <row r="9324" spans="10:11" ht="15" customHeight="1" x14ac:dyDescent="0.25">
      <c r="J9324" s="175"/>
      <c r="K9324" s="175"/>
    </row>
    <row r="9325" spans="10:11" ht="15" customHeight="1" x14ac:dyDescent="0.25">
      <c r="J9325" s="175"/>
      <c r="K9325" s="175"/>
    </row>
    <row r="9326" spans="10:11" ht="15" customHeight="1" x14ac:dyDescent="0.25">
      <c r="J9326" s="175"/>
      <c r="K9326" s="175"/>
    </row>
    <row r="9327" spans="10:11" ht="15" customHeight="1" x14ac:dyDescent="0.25">
      <c r="J9327" s="175"/>
      <c r="K9327" s="175"/>
    </row>
    <row r="9328" spans="10:11" ht="15" customHeight="1" x14ac:dyDescent="0.25">
      <c r="J9328" s="175"/>
      <c r="K9328" s="175"/>
    </row>
    <row r="9329" spans="10:11" ht="15" customHeight="1" x14ac:dyDescent="0.25">
      <c r="J9329" s="175"/>
      <c r="K9329" s="175"/>
    </row>
    <row r="9330" spans="10:11" ht="15" customHeight="1" x14ac:dyDescent="0.25">
      <c r="J9330" s="175"/>
      <c r="K9330" s="175"/>
    </row>
    <row r="9331" spans="10:11" ht="15" customHeight="1" x14ac:dyDescent="0.25">
      <c r="J9331" s="175"/>
      <c r="K9331" s="175"/>
    </row>
    <row r="9332" spans="10:11" ht="15" customHeight="1" x14ac:dyDescent="0.25">
      <c r="J9332" s="175"/>
      <c r="K9332" s="175"/>
    </row>
    <row r="9333" spans="10:11" ht="15" customHeight="1" x14ac:dyDescent="0.25">
      <c r="J9333" s="175"/>
      <c r="K9333" s="175"/>
    </row>
    <row r="9334" spans="10:11" ht="15" customHeight="1" x14ac:dyDescent="0.25">
      <c r="J9334" s="175"/>
      <c r="K9334" s="175"/>
    </row>
    <row r="9335" spans="10:11" ht="15" customHeight="1" x14ac:dyDescent="0.25">
      <c r="J9335" s="175"/>
      <c r="K9335" s="175"/>
    </row>
    <row r="9336" spans="10:11" ht="15" customHeight="1" x14ac:dyDescent="0.25">
      <c r="J9336" s="175"/>
      <c r="K9336" s="175"/>
    </row>
    <row r="9337" spans="10:11" ht="15" customHeight="1" x14ac:dyDescent="0.25">
      <c r="J9337" s="175"/>
      <c r="K9337" s="175"/>
    </row>
    <row r="9338" spans="10:11" ht="15" customHeight="1" x14ac:dyDescent="0.25">
      <c r="J9338" s="175"/>
      <c r="K9338" s="175"/>
    </row>
    <row r="9339" spans="10:11" ht="15" customHeight="1" x14ac:dyDescent="0.25">
      <c r="J9339" s="175"/>
      <c r="K9339" s="175"/>
    </row>
    <row r="9340" spans="10:11" ht="15" customHeight="1" x14ac:dyDescent="0.25">
      <c r="J9340" s="175"/>
      <c r="K9340" s="175"/>
    </row>
    <row r="9341" spans="10:11" ht="15" customHeight="1" x14ac:dyDescent="0.25">
      <c r="J9341" s="175"/>
      <c r="K9341" s="175"/>
    </row>
    <row r="9342" spans="10:11" ht="15" customHeight="1" x14ac:dyDescent="0.25">
      <c r="J9342" s="175"/>
      <c r="K9342" s="175"/>
    </row>
    <row r="9343" spans="10:11" ht="15" customHeight="1" x14ac:dyDescent="0.25">
      <c r="J9343" s="175"/>
      <c r="K9343" s="175"/>
    </row>
    <row r="9344" spans="10:11" ht="15" customHeight="1" x14ac:dyDescent="0.25">
      <c r="J9344" s="175"/>
      <c r="K9344" s="175"/>
    </row>
    <row r="9345" spans="10:11" ht="15" customHeight="1" x14ac:dyDescent="0.25">
      <c r="J9345" s="175"/>
      <c r="K9345" s="175"/>
    </row>
    <row r="9346" spans="10:11" ht="15" customHeight="1" x14ac:dyDescent="0.25">
      <c r="J9346" s="175"/>
      <c r="K9346" s="175"/>
    </row>
    <row r="9347" spans="10:11" ht="15" customHeight="1" x14ac:dyDescent="0.25">
      <c r="J9347" s="175"/>
      <c r="K9347" s="175"/>
    </row>
    <row r="9348" spans="10:11" ht="15" customHeight="1" x14ac:dyDescent="0.25">
      <c r="J9348" s="175"/>
      <c r="K9348" s="175"/>
    </row>
    <row r="9349" spans="10:11" ht="15" customHeight="1" x14ac:dyDescent="0.25">
      <c r="J9349" s="175"/>
      <c r="K9349" s="175"/>
    </row>
    <row r="9350" spans="10:11" ht="15" customHeight="1" x14ac:dyDescent="0.25">
      <c r="J9350" s="175"/>
      <c r="K9350" s="175"/>
    </row>
    <row r="9351" spans="10:11" ht="15" customHeight="1" x14ac:dyDescent="0.25">
      <c r="J9351" s="175"/>
      <c r="K9351" s="175"/>
    </row>
    <row r="9352" spans="10:11" ht="15" customHeight="1" x14ac:dyDescent="0.25">
      <c r="J9352" s="175"/>
      <c r="K9352" s="175"/>
    </row>
    <row r="9353" spans="10:11" ht="15" customHeight="1" x14ac:dyDescent="0.25">
      <c r="J9353" s="175"/>
      <c r="K9353" s="175"/>
    </row>
    <row r="9354" spans="10:11" ht="15" customHeight="1" x14ac:dyDescent="0.25">
      <c r="J9354" s="175"/>
      <c r="K9354" s="175"/>
    </row>
    <row r="9355" spans="10:11" ht="15" customHeight="1" x14ac:dyDescent="0.25">
      <c r="J9355" s="175"/>
      <c r="K9355" s="175"/>
    </row>
    <row r="9356" spans="10:11" ht="15" customHeight="1" x14ac:dyDescent="0.25">
      <c r="J9356" s="175"/>
      <c r="K9356" s="175"/>
    </row>
    <row r="9357" spans="10:11" ht="15" customHeight="1" x14ac:dyDescent="0.25">
      <c r="J9357" s="175"/>
      <c r="K9357" s="175"/>
    </row>
    <row r="9358" spans="10:11" ht="15" customHeight="1" x14ac:dyDescent="0.25">
      <c r="J9358" s="175"/>
      <c r="K9358" s="175"/>
    </row>
    <row r="9359" spans="10:11" ht="15" customHeight="1" x14ac:dyDescent="0.25">
      <c r="J9359" s="175"/>
      <c r="K9359" s="175"/>
    </row>
    <row r="9360" spans="10:11" ht="15" customHeight="1" x14ac:dyDescent="0.25">
      <c r="J9360" s="175"/>
      <c r="K9360" s="175"/>
    </row>
    <row r="9361" spans="10:11" ht="15" customHeight="1" x14ac:dyDescent="0.25">
      <c r="J9361" s="175"/>
      <c r="K9361" s="175"/>
    </row>
    <row r="9362" spans="10:11" ht="15" customHeight="1" x14ac:dyDescent="0.25">
      <c r="J9362" s="175"/>
      <c r="K9362" s="175"/>
    </row>
    <row r="9363" spans="10:11" ht="15" customHeight="1" x14ac:dyDescent="0.25">
      <c r="J9363" s="175"/>
      <c r="K9363" s="175"/>
    </row>
    <row r="9364" spans="10:11" ht="15" customHeight="1" x14ac:dyDescent="0.25">
      <c r="J9364" s="175"/>
      <c r="K9364" s="175"/>
    </row>
    <row r="9365" spans="10:11" ht="15" customHeight="1" x14ac:dyDescent="0.25">
      <c r="J9365" s="175"/>
      <c r="K9365" s="175"/>
    </row>
    <row r="9366" spans="10:11" ht="15" customHeight="1" x14ac:dyDescent="0.25">
      <c r="J9366" s="175"/>
      <c r="K9366" s="175"/>
    </row>
    <row r="9367" spans="10:11" ht="15" customHeight="1" x14ac:dyDescent="0.25">
      <c r="J9367" s="175"/>
      <c r="K9367" s="175"/>
    </row>
    <row r="9368" spans="10:11" ht="15" customHeight="1" x14ac:dyDescent="0.25">
      <c r="J9368" s="175"/>
      <c r="K9368" s="175"/>
    </row>
    <row r="9369" spans="10:11" ht="15" customHeight="1" x14ac:dyDescent="0.25">
      <c r="J9369" s="175"/>
      <c r="K9369" s="175"/>
    </row>
    <row r="9370" spans="10:11" ht="15" customHeight="1" x14ac:dyDescent="0.25">
      <c r="J9370" s="175"/>
      <c r="K9370" s="175"/>
    </row>
    <row r="9371" spans="10:11" ht="15" customHeight="1" x14ac:dyDescent="0.25">
      <c r="J9371" s="175"/>
      <c r="K9371" s="175"/>
    </row>
    <row r="9372" spans="10:11" ht="15" customHeight="1" x14ac:dyDescent="0.25">
      <c r="J9372" s="175"/>
      <c r="K9372" s="175"/>
    </row>
    <row r="9373" spans="10:11" ht="15" customHeight="1" x14ac:dyDescent="0.25">
      <c r="J9373" s="175"/>
      <c r="K9373" s="175"/>
    </row>
    <row r="9374" spans="10:11" ht="15" customHeight="1" x14ac:dyDescent="0.25">
      <c r="J9374" s="175"/>
      <c r="K9374" s="175"/>
    </row>
    <row r="9375" spans="10:11" ht="15" customHeight="1" x14ac:dyDescent="0.25">
      <c r="J9375" s="175"/>
      <c r="K9375" s="175"/>
    </row>
    <row r="9376" spans="10:11" ht="15" customHeight="1" x14ac:dyDescent="0.25">
      <c r="J9376" s="175"/>
      <c r="K9376" s="175"/>
    </row>
    <row r="9377" spans="10:11" ht="15" customHeight="1" x14ac:dyDescent="0.25">
      <c r="J9377" s="175"/>
      <c r="K9377" s="175"/>
    </row>
    <row r="9378" spans="10:11" ht="15" customHeight="1" x14ac:dyDescent="0.25">
      <c r="J9378" s="175"/>
      <c r="K9378" s="175"/>
    </row>
    <row r="9379" spans="10:11" ht="15" customHeight="1" x14ac:dyDescent="0.25">
      <c r="J9379" s="175"/>
      <c r="K9379" s="175"/>
    </row>
    <row r="9380" spans="10:11" ht="15" customHeight="1" x14ac:dyDescent="0.25">
      <c r="J9380" s="175"/>
      <c r="K9380" s="175"/>
    </row>
    <row r="9381" spans="10:11" ht="15" customHeight="1" x14ac:dyDescent="0.25">
      <c r="J9381" s="175"/>
      <c r="K9381" s="175"/>
    </row>
    <row r="9382" spans="10:11" ht="15" customHeight="1" x14ac:dyDescent="0.25">
      <c r="J9382" s="175"/>
      <c r="K9382" s="175"/>
    </row>
    <row r="9383" spans="10:11" ht="15" customHeight="1" x14ac:dyDescent="0.25">
      <c r="J9383" s="175"/>
      <c r="K9383" s="175"/>
    </row>
    <row r="9384" spans="10:11" ht="15" customHeight="1" x14ac:dyDescent="0.25">
      <c r="J9384" s="175"/>
      <c r="K9384" s="175"/>
    </row>
    <row r="9385" spans="10:11" ht="15" customHeight="1" x14ac:dyDescent="0.25">
      <c r="J9385" s="175"/>
      <c r="K9385" s="175"/>
    </row>
    <row r="9386" spans="10:11" ht="15" customHeight="1" x14ac:dyDescent="0.25">
      <c r="J9386" s="175"/>
      <c r="K9386" s="175"/>
    </row>
    <row r="9387" spans="10:11" ht="15" customHeight="1" x14ac:dyDescent="0.25">
      <c r="J9387" s="175"/>
      <c r="K9387" s="175"/>
    </row>
    <row r="9388" spans="10:11" ht="15" customHeight="1" x14ac:dyDescent="0.25">
      <c r="J9388" s="175"/>
      <c r="K9388" s="175"/>
    </row>
    <row r="9389" spans="10:11" ht="15" customHeight="1" x14ac:dyDescent="0.25">
      <c r="J9389" s="175"/>
      <c r="K9389" s="175"/>
    </row>
    <row r="9390" spans="10:11" ht="15" customHeight="1" x14ac:dyDescent="0.25">
      <c r="J9390" s="175"/>
      <c r="K9390" s="175"/>
    </row>
    <row r="9391" spans="10:11" ht="15" customHeight="1" x14ac:dyDescent="0.25">
      <c r="J9391" s="175"/>
      <c r="K9391" s="175"/>
    </row>
    <row r="9392" spans="10:11" ht="15" customHeight="1" x14ac:dyDescent="0.25">
      <c r="J9392" s="175"/>
      <c r="K9392" s="175"/>
    </row>
    <row r="9393" spans="10:11" ht="15" customHeight="1" x14ac:dyDescent="0.25">
      <c r="J9393" s="175"/>
      <c r="K9393" s="175"/>
    </row>
    <row r="9394" spans="10:11" ht="15" customHeight="1" x14ac:dyDescent="0.25">
      <c r="J9394" s="175"/>
      <c r="K9394" s="175"/>
    </row>
    <row r="9395" spans="10:11" ht="15" customHeight="1" x14ac:dyDescent="0.25">
      <c r="J9395" s="175"/>
      <c r="K9395" s="175"/>
    </row>
    <row r="9396" spans="10:11" ht="15" customHeight="1" x14ac:dyDescent="0.25">
      <c r="J9396" s="175"/>
      <c r="K9396" s="175"/>
    </row>
    <row r="9397" spans="10:11" ht="15" customHeight="1" x14ac:dyDescent="0.25">
      <c r="J9397" s="175"/>
      <c r="K9397" s="175"/>
    </row>
    <row r="9398" spans="10:11" ht="15" customHeight="1" x14ac:dyDescent="0.25">
      <c r="J9398" s="175"/>
      <c r="K9398" s="175"/>
    </row>
    <row r="9399" spans="10:11" ht="15" customHeight="1" x14ac:dyDescent="0.25">
      <c r="J9399" s="175"/>
      <c r="K9399" s="175"/>
    </row>
    <row r="9400" spans="10:11" ht="15" customHeight="1" x14ac:dyDescent="0.25">
      <c r="J9400" s="175"/>
      <c r="K9400" s="175"/>
    </row>
    <row r="9401" spans="10:11" ht="15" customHeight="1" x14ac:dyDescent="0.25">
      <c r="J9401" s="175"/>
      <c r="K9401" s="175"/>
    </row>
    <row r="9402" spans="10:11" ht="15" customHeight="1" x14ac:dyDescent="0.25">
      <c r="J9402" s="175"/>
      <c r="K9402" s="175"/>
    </row>
    <row r="9403" spans="10:11" ht="15" customHeight="1" x14ac:dyDescent="0.25">
      <c r="J9403" s="175"/>
      <c r="K9403" s="175"/>
    </row>
    <row r="9404" spans="10:11" ht="15" customHeight="1" x14ac:dyDescent="0.25">
      <c r="J9404" s="175"/>
      <c r="K9404" s="175"/>
    </row>
    <row r="9405" spans="10:11" ht="15" customHeight="1" x14ac:dyDescent="0.25">
      <c r="J9405" s="175"/>
      <c r="K9405" s="175"/>
    </row>
    <row r="9406" spans="10:11" ht="15" customHeight="1" x14ac:dyDescent="0.25">
      <c r="J9406" s="175"/>
      <c r="K9406" s="175"/>
    </row>
    <row r="9407" spans="10:11" ht="15" customHeight="1" x14ac:dyDescent="0.25">
      <c r="J9407" s="175"/>
      <c r="K9407" s="175"/>
    </row>
    <row r="9408" spans="10:11" ht="15" customHeight="1" x14ac:dyDescent="0.25">
      <c r="J9408" s="175"/>
      <c r="K9408" s="175"/>
    </row>
    <row r="9409" spans="10:11" ht="15" customHeight="1" x14ac:dyDescent="0.25">
      <c r="J9409" s="175"/>
      <c r="K9409" s="175"/>
    </row>
    <row r="9410" spans="10:11" ht="15" customHeight="1" x14ac:dyDescent="0.25">
      <c r="J9410" s="175"/>
      <c r="K9410" s="175"/>
    </row>
    <row r="9411" spans="10:11" ht="15" customHeight="1" x14ac:dyDescent="0.25">
      <c r="J9411" s="175"/>
      <c r="K9411" s="175"/>
    </row>
    <row r="9412" spans="10:11" ht="15" customHeight="1" x14ac:dyDescent="0.25">
      <c r="J9412" s="175"/>
      <c r="K9412" s="175"/>
    </row>
    <row r="9413" spans="10:11" ht="15" customHeight="1" x14ac:dyDescent="0.25">
      <c r="J9413" s="175"/>
      <c r="K9413" s="175"/>
    </row>
    <row r="9414" spans="10:11" ht="15" customHeight="1" x14ac:dyDescent="0.25">
      <c r="J9414" s="175"/>
      <c r="K9414" s="175"/>
    </row>
    <row r="9415" spans="10:11" ht="15" customHeight="1" x14ac:dyDescent="0.25">
      <c r="J9415" s="175"/>
      <c r="K9415" s="175"/>
    </row>
    <row r="9416" spans="10:11" ht="15" customHeight="1" x14ac:dyDescent="0.25">
      <c r="J9416" s="175"/>
      <c r="K9416" s="175"/>
    </row>
    <row r="9417" spans="10:11" ht="15" customHeight="1" x14ac:dyDescent="0.25">
      <c r="J9417" s="175"/>
      <c r="K9417" s="175"/>
    </row>
    <row r="9418" spans="10:11" ht="15" customHeight="1" x14ac:dyDescent="0.25">
      <c r="J9418" s="175"/>
      <c r="K9418" s="175"/>
    </row>
    <row r="9419" spans="10:11" ht="15" customHeight="1" x14ac:dyDescent="0.25">
      <c r="J9419" s="175"/>
      <c r="K9419" s="175"/>
    </row>
    <row r="9420" spans="10:11" ht="15" customHeight="1" x14ac:dyDescent="0.25">
      <c r="J9420" s="175"/>
      <c r="K9420" s="175"/>
    </row>
    <row r="9421" spans="10:11" ht="15" customHeight="1" x14ac:dyDescent="0.25">
      <c r="J9421" s="175"/>
      <c r="K9421" s="175"/>
    </row>
    <row r="9422" spans="10:11" ht="15" customHeight="1" x14ac:dyDescent="0.25">
      <c r="J9422" s="175"/>
      <c r="K9422" s="175"/>
    </row>
    <row r="9423" spans="10:11" ht="15" customHeight="1" x14ac:dyDescent="0.25">
      <c r="J9423" s="175"/>
      <c r="K9423" s="175"/>
    </row>
    <row r="9424" spans="10:11" ht="15" customHeight="1" x14ac:dyDescent="0.25">
      <c r="J9424" s="175"/>
      <c r="K9424" s="175"/>
    </row>
    <row r="9425" spans="10:11" ht="15" customHeight="1" x14ac:dyDescent="0.25">
      <c r="J9425" s="175"/>
      <c r="K9425" s="175"/>
    </row>
    <row r="9426" spans="10:11" ht="15" customHeight="1" x14ac:dyDescent="0.25">
      <c r="J9426" s="175"/>
      <c r="K9426" s="175"/>
    </row>
    <row r="9427" spans="10:11" ht="15" customHeight="1" x14ac:dyDescent="0.25">
      <c r="J9427" s="175"/>
      <c r="K9427" s="175"/>
    </row>
    <row r="9428" spans="10:11" ht="15" customHeight="1" x14ac:dyDescent="0.25">
      <c r="J9428" s="175"/>
      <c r="K9428" s="175"/>
    </row>
    <row r="9429" spans="10:11" ht="15" customHeight="1" x14ac:dyDescent="0.25">
      <c r="J9429" s="175"/>
      <c r="K9429" s="175"/>
    </row>
    <row r="9430" spans="10:11" ht="15" customHeight="1" x14ac:dyDescent="0.25">
      <c r="J9430" s="175"/>
      <c r="K9430" s="175"/>
    </row>
    <row r="9431" spans="10:11" ht="15" customHeight="1" x14ac:dyDescent="0.25">
      <c r="J9431" s="175"/>
      <c r="K9431" s="175"/>
    </row>
    <row r="9432" spans="10:11" ht="15" customHeight="1" x14ac:dyDescent="0.25">
      <c r="J9432" s="175"/>
      <c r="K9432" s="175"/>
    </row>
    <row r="9433" spans="10:11" ht="15" customHeight="1" x14ac:dyDescent="0.25">
      <c r="J9433" s="175"/>
      <c r="K9433" s="175"/>
    </row>
    <row r="9434" spans="10:11" ht="15" customHeight="1" x14ac:dyDescent="0.25">
      <c r="J9434" s="175"/>
      <c r="K9434" s="175"/>
    </row>
    <row r="9435" spans="10:11" ht="15" customHeight="1" x14ac:dyDescent="0.25">
      <c r="J9435" s="175"/>
      <c r="K9435" s="175"/>
    </row>
    <row r="9436" spans="10:11" ht="15" customHeight="1" x14ac:dyDescent="0.25">
      <c r="J9436" s="175"/>
      <c r="K9436" s="175"/>
    </row>
    <row r="9437" spans="10:11" ht="15" customHeight="1" x14ac:dyDescent="0.25">
      <c r="J9437" s="175"/>
      <c r="K9437" s="175"/>
    </row>
    <row r="9438" spans="10:11" ht="15" customHeight="1" x14ac:dyDescent="0.25">
      <c r="J9438" s="175"/>
      <c r="K9438" s="175"/>
    </row>
    <row r="9439" spans="10:11" ht="15" customHeight="1" x14ac:dyDescent="0.25">
      <c r="J9439" s="175"/>
      <c r="K9439" s="175"/>
    </row>
    <row r="9440" spans="10:11" ht="15" customHeight="1" x14ac:dyDescent="0.25">
      <c r="J9440" s="175"/>
      <c r="K9440" s="175"/>
    </row>
    <row r="9441" spans="10:11" ht="15" customHeight="1" x14ac:dyDescent="0.25">
      <c r="J9441" s="175"/>
      <c r="K9441" s="175"/>
    </row>
    <row r="9442" spans="10:11" ht="15" customHeight="1" x14ac:dyDescent="0.25">
      <c r="J9442" s="175"/>
      <c r="K9442" s="175"/>
    </row>
    <row r="9443" spans="10:11" ht="15" customHeight="1" x14ac:dyDescent="0.25">
      <c r="J9443" s="175"/>
      <c r="K9443" s="175"/>
    </row>
    <row r="9444" spans="10:11" ht="15" customHeight="1" x14ac:dyDescent="0.25">
      <c r="J9444" s="175"/>
      <c r="K9444" s="175"/>
    </row>
    <row r="9445" spans="10:11" ht="15" customHeight="1" x14ac:dyDescent="0.25">
      <c r="J9445" s="175"/>
      <c r="K9445" s="175"/>
    </row>
    <row r="9446" spans="10:11" ht="15" customHeight="1" x14ac:dyDescent="0.25">
      <c r="J9446" s="175"/>
      <c r="K9446" s="175"/>
    </row>
    <row r="9447" spans="10:11" ht="15" customHeight="1" x14ac:dyDescent="0.25">
      <c r="J9447" s="175"/>
      <c r="K9447" s="175"/>
    </row>
    <row r="9448" spans="10:11" ht="15" customHeight="1" x14ac:dyDescent="0.25">
      <c r="J9448" s="175"/>
      <c r="K9448" s="175"/>
    </row>
    <row r="9449" spans="10:11" ht="15" customHeight="1" x14ac:dyDescent="0.25">
      <c r="J9449" s="175"/>
      <c r="K9449" s="175"/>
    </row>
    <row r="9450" spans="10:11" ht="15" customHeight="1" x14ac:dyDescent="0.25">
      <c r="J9450" s="175"/>
      <c r="K9450" s="175"/>
    </row>
    <row r="9451" spans="10:11" ht="15" customHeight="1" x14ac:dyDescent="0.25">
      <c r="J9451" s="175"/>
      <c r="K9451" s="175"/>
    </row>
    <row r="9452" spans="10:11" ht="15" customHeight="1" x14ac:dyDescent="0.25">
      <c r="J9452" s="175"/>
      <c r="K9452" s="175"/>
    </row>
    <row r="9453" spans="10:11" ht="15" customHeight="1" x14ac:dyDescent="0.25">
      <c r="J9453" s="175"/>
      <c r="K9453" s="175"/>
    </row>
    <row r="9454" spans="10:11" ht="15" customHeight="1" x14ac:dyDescent="0.25">
      <c r="J9454" s="175"/>
      <c r="K9454" s="175"/>
    </row>
    <row r="9455" spans="10:11" ht="15" customHeight="1" x14ac:dyDescent="0.25">
      <c r="J9455" s="175"/>
      <c r="K9455" s="175"/>
    </row>
    <row r="9456" spans="10:11" ht="15" customHeight="1" x14ac:dyDescent="0.25">
      <c r="J9456" s="175"/>
      <c r="K9456" s="175"/>
    </row>
    <row r="9457" spans="10:11" ht="15" customHeight="1" x14ac:dyDescent="0.25">
      <c r="J9457" s="175"/>
      <c r="K9457" s="175"/>
    </row>
    <row r="9458" spans="10:11" ht="15" customHeight="1" x14ac:dyDescent="0.25">
      <c r="J9458" s="175"/>
      <c r="K9458" s="175"/>
    </row>
    <row r="9459" spans="10:11" ht="15" customHeight="1" x14ac:dyDescent="0.25">
      <c r="J9459" s="175"/>
      <c r="K9459" s="175"/>
    </row>
    <row r="9460" spans="10:11" ht="15" customHeight="1" x14ac:dyDescent="0.25">
      <c r="J9460" s="175"/>
      <c r="K9460" s="175"/>
    </row>
    <row r="9461" spans="10:11" ht="15" customHeight="1" x14ac:dyDescent="0.25">
      <c r="J9461" s="175"/>
      <c r="K9461" s="175"/>
    </row>
    <row r="9462" spans="10:11" ht="15" customHeight="1" x14ac:dyDescent="0.25">
      <c r="J9462" s="175"/>
      <c r="K9462" s="175"/>
    </row>
    <row r="9463" spans="10:11" ht="15" customHeight="1" x14ac:dyDescent="0.25">
      <c r="J9463" s="175"/>
      <c r="K9463" s="175"/>
    </row>
    <row r="9464" spans="10:11" ht="15" customHeight="1" x14ac:dyDescent="0.25">
      <c r="J9464" s="175"/>
      <c r="K9464" s="175"/>
    </row>
    <row r="9465" spans="10:11" ht="15" customHeight="1" x14ac:dyDescent="0.25">
      <c r="J9465" s="175"/>
      <c r="K9465" s="175"/>
    </row>
    <row r="9466" spans="10:11" ht="15" customHeight="1" x14ac:dyDescent="0.25">
      <c r="J9466" s="175"/>
      <c r="K9466" s="175"/>
    </row>
    <row r="9467" spans="10:11" ht="15" customHeight="1" x14ac:dyDescent="0.25">
      <c r="J9467" s="175"/>
      <c r="K9467" s="175"/>
    </row>
    <row r="9468" spans="10:11" ht="15" customHeight="1" x14ac:dyDescent="0.25">
      <c r="J9468" s="175"/>
      <c r="K9468" s="175"/>
    </row>
    <row r="9469" spans="10:11" ht="15" customHeight="1" x14ac:dyDescent="0.25">
      <c r="J9469" s="175"/>
      <c r="K9469" s="175"/>
    </row>
    <row r="9470" spans="10:11" ht="15" customHeight="1" x14ac:dyDescent="0.25">
      <c r="J9470" s="175"/>
      <c r="K9470" s="175"/>
    </row>
    <row r="9471" spans="10:11" ht="15" customHeight="1" x14ac:dyDescent="0.25">
      <c r="J9471" s="175"/>
      <c r="K9471" s="175"/>
    </row>
    <row r="9472" spans="10:11" ht="15" customHeight="1" x14ac:dyDescent="0.25">
      <c r="J9472" s="175"/>
      <c r="K9472" s="175"/>
    </row>
    <row r="9473" spans="10:11" ht="15" customHeight="1" x14ac:dyDescent="0.25">
      <c r="J9473" s="175"/>
      <c r="K9473" s="175"/>
    </row>
    <row r="9474" spans="10:11" ht="15" customHeight="1" x14ac:dyDescent="0.25">
      <c r="J9474" s="175"/>
      <c r="K9474" s="175"/>
    </row>
    <row r="9475" spans="10:11" ht="15" customHeight="1" x14ac:dyDescent="0.25">
      <c r="J9475" s="175"/>
      <c r="K9475" s="175"/>
    </row>
    <row r="9476" spans="10:11" ht="15" customHeight="1" x14ac:dyDescent="0.25">
      <c r="J9476" s="175"/>
      <c r="K9476" s="175"/>
    </row>
    <row r="9477" spans="10:11" ht="15" customHeight="1" x14ac:dyDescent="0.25">
      <c r="J9477" s="175"/>
      <c r="K9477" s="175"/>
    </row>
    <row r="9478" spans="10:11" ht="15" customHeight="1" x14ac:dyDescent="0.25">
      <c r="J9478" s="175"/>
      <c r="K9478" s="175"/>
    </row>
    <row r="9479" spans="10:11" ht="15" customHeight="1" x14ac:dyDescent="0.25">
      <c r="J9479" s="175"/>
      <c r="K9479" s="175"/>
    </row>
    <row r="9480" spans="10:11" ht="15" customHeight="1" x14ac:dyDescent="0.25">
      <c r="J9480" s="175"/>
      <c r="K9480" s="175"/>
    </row>
    <row r="9481" spans="10:11" ht="15" customHeight="1" x14ac:dyDescent="0.25">
      <c r="J9481" s="175"/>
      <c r="K9481" s="175"/>
    </row>
    <row r="9482" spans="10:11" ht="15" customHeight="1" x14ac:dyDescent="0.25">
      <c r="J9482" s="175"/>
      <c r="K9482" s="175"/>
    </row>
    <row r="9483" spans="10:11" ht="15" customHeight="1" x14ac:dyDescent="0.25">
      <c r="J9483" s="175"/>
      <c r="K9483" s="175"/>
    </row>
    <row r="9484" spans="10:11" ht="15" customHeight="1" x14ac:dyDescent="0.25">
      <c r="J9484" s="175"/>
      <c r="K9484" s="175"/>
    </row>
    <row r="9485" spans="10:11" ht="15" customHeight="1" x14ac:dyDescent="0.25">
      <c r="J9485" s="175"/>
      <c r="K9485" s="175"/>
    </row>
    <row r="9486" spans="10:11" ht="15" customHeight="1" x14ac:dyDescent="0.25">
      <c r="J9486" s="175"/>
      <c r="K9486" s="175"/>
    </row>
    <row r="9487" spans="10:11" ht="15" customHeight="1" x14ac:dyDescent="0.25">
      <c r="J9487" s="175"/>
      <c r="K9487" s="175"/>
    </row>
    <row r="9488" spans="10:11" ht="15" customHeight="1" x14ac:dyDescent="0.25">
      <c r="J9488" s="175"/>
      <c r="K9488" s="175"/>
    </row>
    <row r="9489" spans="10:11" ht="15" customHeight="1" x14ac:dyDescent="0.25">
      <c r="J9489" s="175"/>
      <c r="K9489" s="175"/>
    </row>
    <row r="9490" spans="10:11" ht="15" customHeight="1" x14ac:dyDescent="0.25">
      <c r="J9490" s="175"/>
      <c r="K9490" s="175"/>
    </row>
    <row r="9491" spans="10:11" ht="15" customHeight="1" x14ac:dyDescent="0.25">
      <c r="J9491" s="175"/>
      <c r="K9491" s="175"/>
    </row>
    <row r="9492" spans="10:11" ht="15" customHeight="1" x14ac:dyDescent="0.25">
      <c r="J9492" s="175"/>
      <c r="K9492" s="175"/>
    </row>
    <row r="9493" spans="10:11" ht="15" customHeight="1" x14ac:dyDescent="0.25">
      <c r="J9493" s="175"/>
      <c r="K9493" s="175"/>
    </row>
    <row r="9494" spans="10:11" ht="15" customHeight="1" x14ac:dyDescent="0.25">
      <c r="J9494" s="175"/>
      <c r="K9494" s="175"/>
    </row>
    <row r="9495" spans="10:11" ht="15" customHeight="1" x14ac:dyDescent="0.25">
      <c r="J9495" s="175"/>
      <c r="K9495" s="175"/>
    </row>
    <row r="9496" spans="10:11" ht="15" customHeight="1" x14ac:dyDescent="0.25">
      <c r="J9496" s="175"/>
      <c r="K9496" s="175"/>
    </row>
    <row r="9497" spans="10:11" ht="15" customHeight="1" x14ac:dyDescent="0.25">
      <c r="J9497" s="175"/>
      <c r="K9497" s="175"/>
    </row>
    <row r="9498" spans="10:11" ht="15" customHeight="1" x14ac:dyDescent="0.25">
      <c r="J9498" s="175"/>
      <c r="K9498" s="175"/>
    </row>
    <row r="9499" spans="10:11" ht="15" customHeight="1" x14ac:dyDescent="0.25">
      <c r="J9499" s="175"/>
      <c r="K9499" s="175"/>
    </row>
    <row r="9500" spans="10:11" ht="15" customHeight="1" x14ac:dyDescent="0.25">
      <c r="J9500" s="175"/>
      <c r="K9500" s="175"/>
    </row>
    <row r="9501" spans="10:11" ht="15" customHeight="1" x14ac:dyDescent="0.25">
      <c r="J9501" s="175"/>
      <c r="K9501" s="175"/>
    </row>
    <row r="9502" spans="10:11" ht="15" customHeight="1" x14ac:dyDescent="0.25">
      <c r="J9502" s="175"/>
      <c r="K9502" s="175"/>
    </row>
    <row r="9503" spans="10:11" ht="15" customHeight="1" x14ac:dyDescent="0.25">
      <c r="J9503" s="175"/>
      <c r="K9503" s="175"/>
    </row>
    <row r="9504" spans="10:11" ht="15" customHeight="1" x14ac:dyDescent="0.25">
      <c r="J9504" s="175"/>
      <c r="K9504" s="175"/>
    </row>
    <row r="9505" spans="10:11" ht="15" customHeight="1" x14ac:dyDescent="0.25">
      <c r="J9505" s="175"/>
      <c r="K9505" s="175"/>
    </row>
    <row r="9506" spans="10:11" ht="15" customHeight="1" x14ac:dyDescent="0.25">
      <c r="J9506" s="175"/>
      <c r="K9506" s="175"/>
    </row>
    <row r="9507" spans="10:11" ht="15" customHeight="1" x14ac:dyDescent="0.25">
      <c r="J9507" s="175"/>
      <c r="K9507" s="175"/>
    </row>
    <row r="9508" spans="10:11" ht="15" customHeight="1" x14ac:dyDescent="0.25">
      <c r="J9508" s="175"/>
      <c r="K9508" s="175"/>
    </row>
    <row r="9509" spans="10:11" ht="15" customHeight="1" x14ac:dyDescent="0.25">
      <c r="J9509" s="175"/>
      <c r="K9509" s="175"/>
    </row>
    <row r="9510" spans="10:11" ht="15" customHeight="1" x14ac:dyDescent="0.25">
      <c r="J9510" s="175"/>
      <c r="K9510" s="175"/>
    </row>
    <row r="9511" spans="10:11" ht="15" customHeight="1" x14ac:dyDescent="0.25">
      <c r="J9511" s="175"/>
      <c r="K9511" s="175"/>
    </row>
    <row r="9512" spans="10:11" ht="15" customHeight="1" x14ac:dyDescent="0.25">
      <c r="J9512" s="175"/>
      <c r="K9512" s="175"/>
    </row>
    <row r="9513" spans="10:11" ht="15" customHeight="1" x14ac:dyDescent="0.25">
      <c r="J9513" s="175"/>
      <c r="K9513" s="175"/>
    </row>
    <row r="9514" spans="10:11" ht="15" customHeight="1" x14ac:dyDescent="0.25">
      <c r="J9514" s="175"/>
      <c r="K9514" s="175"/>
    </row>
    <row r="9515" spans="10:11" ht="15" customHeight="1" x14ac:dyDescent="0.25">
      <c r="J9515" s="175"/>
      <c r="K9515" s="175"/>
    </row>
    <row r="9516" spans="10:11" ht="15" customHeight="1" x14ac:dyDescent="0.25">
      <c r="J9516" s="175"/>
      <c r="K9516" s="175"/>
    </row>
    <row r="9517" spans="10:11" ht="15" customHeight="1" x14ac:dyDescent="0.25">
      <c r="J9517" s="175"/>
      <c r="K9517" s="175"/>
    </row>
    <row r="9518" spans="10:11" ht="15" customHeight="1" x14ac:dyDescent="0.25">
      <c r="J9518" s="175"/>
      <c r="K9518" s="175"/>
    </row>
    <row r="9519" spans="10:11" ht="15" customHeight="1" x14ac:dyDescent="0.25">
      <c r="J9519" s="175"/>
      <c r="K9519" s="175"/>
    </row>
    <row r="9520" spans="10:11" ht="15" customHeight="1" x14ac:dyDescent="0.25">
      <c r="J9520" s="175"/>
      <c r="K9520" s="175"/>
    </row>
    <row r="9521" spans="10:11" ht="15" customHeight="1" x14ac:dyDescent="0.25">
      <c r="J9521" s="175"/>
      <c r="K9521" s="175"/>
    </row>
    <row r="9522" spans="10:11" ht="15" customHeight="1" x14ac:dyDescent="0.25">
      <c r="J9522" s="175"/>
      <c r="K9522" s="175"/>
    </row>
    <row r="9523" spans="10:11" ht="15" customHeight="1" x14ac:dyDescent="0.25">
      <c r="J9523" s="175"/>
      <c r="K9523" s="175"/>
    </row>
    <row r="9524" spans="10:11" ht="15" customHeight="1" x14ac:dyDescent="0.25">
      <c r="J9524" s="175"/>
      <c r="K9524" s="175"/>
    </row>
    <row r="9525" spans="10:11" ht="15" customHeight="1" x14ac:dyDescent="0.25">
      <c r="J9525" s="175"/>
      <c r="K9525" s="175"/>
    </row>
    <row r="9526" spans="10:11" ht="15" customHeight="1" x14ac:dyDescent="0.25">
      <c r="J9526" s="175"/>
      <c r="K9526" s="175"/>
    </row>
    <row r="9527" spans="10:11" ht="15" customHeight="1" x14ac:dyDescent="0.25">
      <c r="J9527" s="175"/>
      <c r="K9527" s="175"/>
    </row>
    <row r="9528" spans="10:11" ht="15" customHeight="1" x14ac:dyDescent="0.25">
      <c r="J9528" s="175"/>
      <c r="K9528" s="175"/>
    </row>
    <row r="9529" spans="10:11" ht="15" customHeight="1" x14ac:dyDescent="0.25">
      <c r="J9529" s="175"/>
      <c r="K9529" s="175"/>
    </row>
    <row r="9530" spans="10:11" ht="15" customHeight="1" x14ac:dyDescent="0.25">
      <c r="J9530" s="175"/>
      <c r="K9530" s="175"/>
    </row>
    <row r="9531" spans="10:11" ht="15" customHeight="1" x14ac:dyDescent="0.25">
      <c r="J9531" s="175"/>
      <c r="K9531" s="175"/>
    </row>
    <row r="9532" spans="10:11" ht="15" customHeight="1" x14ac:dyDescent="0.25">
      <c r="J9532" s="175"/>
      <c r="K9532" s="175"/>
    </row>
    <row r="9533" spans="10:11" ht="15" customHeight="1" x14ac:dyDescent="0.25">
      <c r="J9533" s="175"/>
      <c r="K9533" s="175"/>
    </row>
    <row r="9534" spans="10:11" ht="15" customHeight="1" x14ac:dyDescent="0.25">
      <c r="J9534" s="175"/>
      <c r="K9534" s="175"/>
    </row>
    <row r="9535" spans="10:11" ht="15" customHeight="1" x14ac:dyDescent="0.25">
      <c r="J9535" s="175"/>
      <c r="K9535" s="175"/>
    </row>
    <row r="9536" spans="10:11" ht="15" customHeight="1" x14ac:dyDescent="0.25">
      <c r="J9536" s="175"/>
      <c r="K9536" s="175"/>
    </row>
    <row r="9537" spans="10:11" ht="15" customHeight="1" x14ac:dyDescent="0.25">
      <c r="J9537" s="175"/>
      <c r="K9537" s="175"/>
    </row>
    <row r="9538" spans="10:11" ht="15" customHeight="1" x14ac:dyDescent="0.25">
      <c r="J9538" s="175"/>
      <c r="K9538" s="175"/>
    </row>
    <row r="9539" spans="10:11" ht="15" customHeight="1" x14ac:dyDescent="0.25">
      <c r="J9539" s="175"/>
      <c r="K9539" s="175"/>
    </row>
    <row r="9540" spans="10:11" ht="15" customHeight="1" x14ac:dyDescent="0.25">
      <c r="J9540" s="175"/>
      <c r="K9540" s="175"/>
    </row>
    <row r="9541" spans="10:11" ht="15" customHeight="1" x14ac:dyDescent="0.25">
      <c r="J9541" s="175"/>
      <c r="K9541" s="175"/>
    </row>
    <row r="9542" spans="10:11" ht="15" customHeight="1" x14ac:dyDescent="0.25">
      <c r="J9542" s="175"/>
      <c r="K9542" s="175"/>
    </row>
    <row r="9543" spans="10:11" ht="15" customHeight="1" x14ac:dyDescent="0.25">
      <c r="J9543" s="175"/>
      <c r="K9543" s="175"/>
    </row>
    <row r="9544" spans="10:11" ht="15" customHeight="1" x14ac:dyDescent="0.25">
      <c r="J9544" s="175"/>
      <c r="K9544" s="175"/>
    </row>
    <row r="9545" spans="10:11" ht="15" customHeight="1" x14ac:dyDescent="0.25">
      <c r="J9545" s="175"/>
      <c r="K9545" s="175"/>
    </row>
    <row r="9546" spans="10:11" ht="15" customHeight="1" x14ac:dyDescent="0.25">
      <c r="J9546" s="175"/>
      <c r="K9546" s="175"/>
    </row>
    <row r="9547" spans="10:11" ht="15" customHeight="1" x14ac:dyDescent="0.25">
      <c r="J9547" s="175"/>
      <c r="K9547" s="175"/>
    </row>
    <row r="9548" spans="10:11" ht="15" customHeight="1" x14ac:dyDescent="0.25">
      <c r="J9548" s="175"/>
      <c r="K9548" s="175"/>
    </row>
    <row r="9549" spans="10:11" ht="15" customHeight="1" x14ac:dyDescent="0.25">
      <c r="J9549" s="175"/>
      <c r="K9549" s="175"/>
    </row>
    <row r="9550" spans="10:11" ht="15" customHeight="1" x14ac:dyDescent="0.25">
      <c r="J9550" s="175"/>
      <c r="K9550" s="175"/>
    </row>
    <row r="9551" spans="10:11" ht="15" customHeight="1" x14ac:dyDescent="0.25">
      <c r="J9551" s="175"/>
      <c r="K9551" s="175"/>
    </row>
    <row r="9552" spans="10:11" ht="15" customHeight="1" x14ac:dyDescent="0.25">
      <c r="J9552" s="175"/>
      <c r="K9552" s="175"/>
    </row>
    <row r="9553" spans="10:11" ht="15" customHeight="1" x14ac:dyDescent="0.25">
      <c r="J9553" s="175"/>
      <c r="K9553" s="175"/>
    </row>
    <row r="9554" spans="10:11" ht="15" customHeight="1" x14ac:dyDescent="0.25">
      <c r="J9554" s="175"/>
      <c r="K9554" s="175"/>
    </row>
    <row r="9555" spans="10:11" ht="15" customHeight="1" x14ac:dyDescent="0.25">
      <c r="J9555" s="175"/>
      <c r="K9555" s="175"/>
    </row>
    <row r="9556" spans="10:11" ht="15" customHeight="1" x14ac:dyDescent="0.25">
      <c r="J9556" s="175"/>
      <c r="K9556" s="175"/>
    </row>
    <row r="9557" spans="10:11" ht="15" customHeight="1" x14ac:dyDescent="0.25">
      <c r="J9557" s="175"/>
      <c r="K9557" s="175"/>
    </row>
    <row r="9558" spans="10:11" ht="15" customHeight="1" x14ac:dyDescent="0.25">
      <c r="J9558" s="175"/>
      <c r="K9558" s="175"/>
    </row>
    <row r="9559" spans="10:11" ht="15" customHeight="1" x14ac:dyDescent="0.25">
      <c r="J9559" s="175"/>
      <c r="K9559" s="175"/>
    </row>
    <row r="9560" spans="10:11" ht="15" customHeight="1" x14ac:dyDescent="0.25">
      <c r="J9560" s="175"/>
      <c r="K9560" s="175"/>
    </row>
    <row r="9561" spans="10:11" ht="15" customHeight="1" x14ac:dyDescent="0.25">
      <c r="J9561" s="175"/>
      <c r="K9561" s="175"/>
    </row>
    <row r="9562" spans="10:11" ht="15" customHeight="1" x14ac:dyDescent="0.25">
      <c r="J9562" s="175"/>
      <c r="K9562" s="175"/>
    </row>
    <row r="9563" spans="10:11" ht="15" customHeight="1" x14ac:dyDescent="0.25">
      <c r="J9563" s="175"/>
      <c r="K9563" s="175"/>
    </row>
    <row r="9564" spans="10:11" ht="15" customHeight="1" x14ac:dyDescent="0.25">
      <c r="J9564" s="175"/>
      <c r="K9564" s="175"/>
    </row>
    <row r="9565" spans="10:11" ht="15" customHeight="1" x14ac:dyDescent="0.25">
      <c r="J9565" s="175"/>
      <c r="K9565" s="175"/>
    </row>
    <row r="9566" spans="10:11" ht="15" customHeight="1" x14ac:dyDescent="0.25">
      <c r="J9566" s="175"/>
      <c r="K9566" s="175"/>
    </row>
    <row r="9567" spans="10:11" ht="15" customHeight="1" x14ac:dyDescent="0.25">
      <c r="J9567" s="175"/>
      <c r="K9567" s="175"/>
    </row>
    <row r="9568" spans="10:11" ht="15" customHeight="1" x14ac:dyDescent="0.25">
      <c r="J9568" s="175"/>
      <c r="K9568" s="175"/>
    </row>
    <row r="9569" spans="10:11" ht="15" customHeight="1" x14ac:dyDescent="0.25">
      <c r="J9569" s="175"/>
      <c r="K9569" s="175"/>
    </row>
    <row r="9570" spans="10:11" ht="15" customHeight="1" x14ac:dyDescent="0.25">
      <c r="J9570" s="175"/>
      <c r="K9570" s="175"/>
    </row>
    <row r="9571" spans="10:11" ht="15" customHeight="1" x14ac:dyDescent="0.25">
      <c r="J9571" s="175"/>
      <c r="K9571" s="175"/>
    </row>
    <row r="9572" spans="10:11" ht="15" customHeight="1" x14ac:dyDescent="0.25">
      <c r="J9572" s="175"/>
      <c r="K9572" s="175"/>
    </row>
    <row r="9573" spans="10:11" ht="15" customHeight="1" x14ac:dyDescent="0.25">
      <c r="J9573" s="175"/>
      <c r="K9573" s="175"/>
    </row>
    <row r="9574" spans="10:11" ht="15" customHeight="1" x14ac:dyDescent="0.25">
      <c r="J9574" s="175"/>
      <c r="K9574" s="175"/>
    </row>
    <row r="9575" spans="10:11" ht="15" customHeight="1" x14ac:dyDescent="0.25">
      <c r="J9575" s="175"/>
      <c r="K9575" s="175"/>
    </row>
    <row r="9576" spans="10:11" ht="15" customHeight="1" x14ac:dyDescent="0.25">
      <c r="J9576" s="175"/>
      <c r="K9576" s="175"/>
    </row>
    <row r="9577" spans="10:11" ht="15" customHeight="1" x14ac:dyDescent="0.25">
      <c r="J9577" s="175"/>
      <c r="K9577" s="175"/>
    </row>
    <row r="9578" spans="10:11" ht="15" customHeight="1" x14ac:dyDescent="0.25">
      <c r="J9578" s="175"/>
      <c r="K9578" s="175"/>
    </row>
    <row r="9579" spans="10:11" ht="15" customHeight="1" x14ac:dyDescent="0.25">
      <c r="J9579" s="175"/>
      <c r="K9579" s="175"/>
    </row>
    <row r="9580" spans="10:11" ht="15" customHeight="1" x14ac:dyDescent="0.25">
      <c r="J9580" s="175"/>
      <c r="K9580" s="175"/>
    </row>
    <row r="9581" spans="10:11" ht="15" customHeight="1" x14ac:dyDescent="0.25">
      <c r="J9581" s="175"/>
      <c r="K9581" s="175"/>
    </row>
    <row r="9582" spans="10:11" ht="15" customHeight="1" x14ac:dyDescent="0.25">
      <c r="J9582" s="175"/>
      <c r="K9582" s="175"/>
    </row>
    <row r="9583" spans="10:11" ht="15" customHeight="1" x14ac:dyDescent="0.25">
      <c r="J9583" s="175"/>
      <c r="K9583" s="175"/>
    </row>
    <row r="9584" spans="10:11" ht="15" customHeight="1" x14ac:dyDescent="0.25">
      <c r="J9584" s="175"/>
      <c r="K9584" s="175"/>
    </row>
    <row r="9585" spans="10:11" ht="15" customHeight="1" x14ac:dyDescent="0.25">
      <c r="J9585" s="175"/>
      <c r="K9585" s="175"/>
    </row>
    <row r="9586" spans="10:11" ht="15" customHeight="1" x14ac:dyDescent="0.25">
      <c r="J9586" s="175"/>
      <c r="K9586" s="175"/>
    </row>
    <row r="9587" spans="10:11" ht="15" customHeight="1" x14ac:dyDescent="0.25">
      <c r="J9587" s="175"/>
      <c r="K9587" s="175"/>
    </row>
    <row r="9588" spans="10:11" ht="15" customHeight="1" x14ac:dyDescent="0.25">
      <c r="J9588" s="175"/>
      <c r="K9588" s="175"/>
    </row>
    <row r="9589" spans="10:11" ht="15" customHeight="1" x14ac:dyDescent="0.25">
      <c r="J9589" s="175"/>
      <c r="K9589" s="175"/>
    </row>
    <row r="9590" spans="10:11" ht="15" customHeight="1" x14ac:dyDescent="0.25">
      <c r="J9590" s="175"/>
      <c r="K9590" s="175"/>
    </row>
    <row r="9591" spans="10:11" ht="15" customHeight="1" x14ac:dyDescent="0.25">
      <c r="J9591" s="175"/>
      <c r="K9591" s="175"/>
    </row>
    <row r="9592" spans="10:11" ht="15" customHeight="1" x14ac:dyDescent="0.25">
      <c r="J9592" s="175"/>
      <c r="K9592" s="175"/>
    </row>
    <row r="9593" spans="10:11" ht="15" customHeight="1" x14ac:dyDescent="0.25">
      <c r="J9593" s="175"/>
      <c r="K9593" s="175"/>
    </row>
    <row r="9594" spans="10:11" ht="15" customHeight="1" x14ac:dyDescent="0.25">
      <c r="J9594" s="175"/>
      <c r="K9594" s="175"/>
    </row>
    <row r="9595" spans="10:11" ht="15" customHeight="1" x14ac:dyDescent="0.25">
      <c r="J9595" s="175"/>
      <c r="K9595" s="175"/>
    </row>
    <row r="9596" spans="10:11" ht="15" customHeight="1" x14ac:dyDescent="0.25">
      <c r="J9596" s="175"/>
      <c r="K9596" s="175"/>
    </row>
    <row r="9597" spans="10:11" ht="15" customHeight="1" x14ac:dyDescent="0.25">
      <c r="J9597" s="175"/>
      <c r="K9597" s="175"/>
    </row>
    <row r="9598" spans="10:11" ht="15" customHeight="1" x14ac:dyDescent="0.25">
      <c r="J9598" s="175"/>
      <c r="K9598" s="175"/>
    </row>
    <row r="9599" spans="10:11" ht="15" customHeight="1" x14ac:dyDescent="0.25">
      <c r="J9599" s="175"/>
      <c r="K9599" s="175"/>
    </row>
    <row r="9600" spans="10:11" ht="15" customHeight="1" x14ac:dyDescent="0.25">
      <c r="J9600" s="175"/>
      <c r="K9600" s="175"/>
    </row>
    <row r="9601" spans="10:11" ht="15" customHeight="1" x14ac:dyDescent="0.25">
      <c r="J9601" s="175"/>
      <c r="K9601" s="175"/>
    </row>
    <row r="9602" spans="10:11" ht="15" customHeight="1" x14ac:dyDescent="0.25">
      <c r="J9602" s="175"/>
      <c r="K9602" s="175"/>
    </row>
    <row r="9603" spans="10:11" ht="15" customHeight="1" x14ac:dyDescent="0.25">
      <c r="J9603" s="175"/>
      <c r="K9603" s="175"/>
    </row>
    <row r="9604" spans="10:11" ht="15" customHeight="1" x14ac:dyDescent="0.25">
      <c r="J9604" s="175"/>
      <c r="K9604" s="175"/>
    </row>
    <row r="9605" spans="10:11" ht="15" customHeight="1" x14ac:dyDescent="0.25">
      <c r="J9605" s="175"/>
      <c r="K9605" s="175"/>
    </row>
    <row r="9606" spans="10:11" ht="15" customHeight="1" x14ac:dyDescent="0.25">
      <c r="J9606" s="175"/>
      <c r="K9606" s="175"/>
    </row>
    <row r="9607" spans="10:11" ht="15" customHeight="1" x14ac:dyDescent="0.25">
      <c r="J9607" s="175"/>
      <c r="K9607" s="175"/>
    </row>
    <row r="9608" spans="10:11" ht="15" customHeight="1" x14ac:dyDescent="0.25">
      <c r="J9608" s="175"/>
      <c r="K9608" s="175"/>
    </row>
    <row r="9609" spans="10:11" ht="15" customHeight="1" x14ac:dyDescent="0.25">
      <c r="J9609" s="175"/>
      <c r="K9609" s="175"/>
    </row>
    <row r="9610" spans="10:11" ht="15" customHeight="1" x14ac:dyDescent="0.25">
      <c r="J9610" s="175"/>
      <c r="K9610" s="175"/>
    </row>
    <row r="9611" spans="10:11" ht="15" customHeight="1" x14ac:dyDescent="0.25">
      <c r="J9611" s="175"/>
      <c r="K9611" s="175"/>
    </row>
    <row r="9612" spans="10:11" ht="15" customHeight="1" x14ac:dyDescent="0.25">
      <c r="J9612" s="175"/>
      <c r="K9612" s="175"/>
    </row>
    <row r="9613" spans="10:11" ht="15" customHeight="1" x14ac:dyDescent="0.25">
      <c r="J9613" s="175"/>
      <c r="K9613" s="175"/>
    </row>
    <row r="9614" spans="10:11" ht="15" customHeight="1" x14ac:dyDescent="0.25">
      <c r="J9614" s="175"/>
      <c r="K9614" s="175"/>
    </row>
    <row r="9615" spans="10:11" ht="15" customHeight="1" x14ac:dyDescent="0.25">
      <c r="J9615" s="175"/>
      <c r="K9615" s="175"/>
    </row>
    <row r="9616" spans="10:11" ht="15" customHeight="1" x14ac:dyDescent="0.25">
      <c r="J9616" s="175"/>
      <c r="K9616" s="175"/>
    </row>
    <row r="9617" spans="10:11" ht="15" customHeight="1" x14ac:dyDescent="0.25">
      <c r="J9617" s="175"/>
      <c r="K9617" s="175"/>
    </row>
    <row r="9618" spans="10:11" ht="15" customHeight="1" x14ac:dyDescent="0.25">
      <c r="J9618" s="175"/>
      <c r="K9618" s="175"/>
    </row>
    <row r="9619" spans="10:11" ht="15" customHeight="1" x14ac:dyDescent="0.25">
      <c r="J9619" s="175"/>
      <c r="K9619" s="175"/>
    </row>
    <row r="9620" spans="10:11" ht="15" customHeight="1" x14ac:dyDescent="0.25">
      <c r="J9620" s="175"/>
      <c r="K9620" s="175"/>
    </row>
    <row r="9621" spans="10:11" ht="15" customHeight="1" x14ac:dyDescent="0.25">
      <c r="J9621" s="175"/>
      <c r="K9621" s="175"/>
    </row>
    <row r="9622" spans="10:11" ht="15" customHeight="1" x14ac:dyDescent="0.25">
      <c r="J9622" s="175"/>
      <c r="K9622" s="175"/>
    </row>
    <row r="9623" spans="10:11" ht="15" customHeight="1" x14ac:dyDescent="0.25">
      <c r="J9623" s="175"/>
      <c r="K9623" s="175"/>
    </row>
    <row r="9624" spans="10:11" ht="15" customHeight="1" x14ac:dyDescent="0.25">
      <c r="J9624" s="175"/>
      <c r="K9624" s="175"/>
    </row>
    <row r="9625" spans="10:11" ht="15" customHeight="1" x14ac:dyDescent="0.25">
      <c r="J9625" s="175"/>
      <c r="K9625" s="175"/>
    </row>
    <row r="9626" spans="10:11" ht="15" customHeight="1" x14ac:dyDescent="0.25">
      <c r="J9626" s="175"/>
      <c r="K9626" s="175"/>
    </row>
    <row r="9627" spans="10:11" ht="15" customHeight="1" x14ac:dyDescent="0.25">
      <c r="J9627" s="175"/>
      <c r="K9627" s="175"/>
    </row>
    <row r="9628" spans="10:11" ht="15" customHeight="1" x14ac:dyDescent="0.25">
      <c r="J9628" s="175"/>
      <c r="K9628" s="175"/>
    </row>
    <row r="9629" spans="10:11" ht="15" customHeight="1" x14ac:dyDescent="0.25">
      <c r="J9629" s="175"/>
      <c r="K9629" s="175"/>
    </row>
    <row r="9630" spans="10:11" ht="15" customHeight="1" x14ac:dyDescent="0.25">
      <c r="J9630" s="175"/>
      <c r="K9630" s="175"/>
    </row>
    <row r="9631" spans="10:11" ht="15" customHeight="1" x14ac:dyDescent="0.25">
      <c r="J9631" s="175"/>
      <c r="K9631" s="175"/>
    </row>
    <row r="9632" spans="10:11" ht="15" customHeight="1" x14ac:dyDescent="0.25">
      <c r="J9632" s="175"/>
      <c r="K9632" s="175"/>
    </row>
    <row r="9633" spans="10:11" ht="15" customHeight="1" x14ac:dyDescent="0.25">
      <c r="J9633" s="175"/>
      <c r="K9633" s="175"/>
    </row>
    <row r="9634" spans="10:11" ht="15" customHeight="1" x14ac:dyDescent="0.25">
      <c r="J9634" s="175"/>
      <c r="K9634" s="175"/>
    </row>
    <row r="9635" spans="10:11" ht="15" customHeight="1" x14ac:dyDescent="0.25">
      <c r="J9635" s="175"/>
      <c r="K9635" s="175"/>
    </row>
    <row r="9636" spans="10:11" ht="15" customHeight="1" x14ac:dyDescent="0.25">
      <c r="J9636" s="175"/>
      <c r="K9636" s="175"/>
    </row>
    <row r="9637" spans="10:11" ht="15" customHeight="1" x14ac:dyDescent="0.25">
      <c r="J9637" s="175"/>
      <c r="K9637" s="175"/>
    </row>
    <row r="9638" spans="10:11" ht="15" customHeight="1" x14ac:dyDescent="0.25">
      <c r="J9638" s="175"/>
      <c r="K9638" s="175"/>
    </row>
    <row r="9639" spans="10:11" ht="15" customHeight="1" x14ac:dyDescent="0.25">
      <c r="J9639" s="175"/>
      <c r="K9639" s="175"/>
    </row>
    <row r="9640" spans="10:11" ht="15" customHeight="1" x14ac:dyDescent="0.25">
      <c r="J9640" s="175"/>
      <c r="K9640" s="175"/>
    </row>
    <row r="9641" spans="10:11" ht="15" customHeight="1" x14ac:dyDescent="0.25">
      <c r="J9641" s="175"/>
      <c r="K9641" s="175"/>
    </row>
    <row r="9642" spans="10:11" ht="15" customHeight="1" x14ac:dyDescent="0.25">
      <c r="J9642" s="175"/>
      <c r="K9642" s="175"/>
    </row>
    <row r="9643" spans="10:11" ht="15" customHeight="1" x14ac:dyDescent="0.25">
      <c r="J9643" s="175"/>
      <c r="K9643" s="175"/>
    </row>
    <row r="9644" spans="10:11" ht="15" customHeight="1" x14ac:dyDescent="0.25">
      <c r="J9644" s="175"/>
      <c r="K9644" s="175"/>
    </row>
    <row r="9645" spans="10:11" ht="15" customHeight="1" x14ac:dyDescent="0.25">
      <c r="J9645" s="175"/>
      <c r="K9645" s="175"/>
    </row>
    <row r="9646" spans="10:11" ht="15" customHeight="1" x14ac:dyDescent="0.25">
      <c r="J9646" s="175"/>
      <c r="K9646" s="175"/>
    </row>
    <row r="9647" spans="10:11" ht="15" customHeight="1" x14ac:dyDescent="0.25">
      <c r="J9647" s="175"/>
      <c r="K9647" s="175"/>
    </row>
    <row r="9648" spans="10:11" ht="15" customHeight="1" x14ac:dyDescent="0.25">
      <c r="J9648" s="175"/>
      <c r="K9648" s="175"/>
    </row>
    <row r="9649" spans="10:11" ht="15" customHeight="1" x14ac:dyDescent="0.25">
      <c r="J9649" s="175"/>
      <c r="K9649" s="175"/>
    </row>
    <row r="9650" spans="10:11" ht="15" customHeight="1" x14ac:dyDescent="0.25">
      <c r="J9650" s="175"/>
      <c r="K9650" s="175"/>
    </row>
    <row r="9651" spans="10:11" ht="15" customHeight="1" x14ac:dyDescent="0.25">
      <c r="J9651" s="175"/>
      <c r="K9651" s="175"/>
    </row>
    <row r="9652" spans="10:11" ht="15" customHeight="1" x14ac:dyDescent="0.25">
      <c r="J9652" s="175"/>
      <c r="K9652" s="175"/>
    </row>
    <row r="9653" spans="10:11" ht="15" customHeight="1" x14ac:dyDescent="0.25">
      <c r="J9653" s="175"/>
      <c r="K9653" s="175"/>
    </row>
    <row r="9654" spans="10:11" ht="15" customHeight="1" x14ac:dyDescent="0.25">
      <c r="J9654" s="175"/>
      <c r="K9654" s="175"/>
    </row>
    <row r="9655" spans="10:11" ht="15" customHeight="1" x14ac:dyDescent="0.25">
      <c r="J9655" s="175"/>
      <c r="K9655" s="175"/>
    </row>
    <row r="9656" spans="10:11" ht="15" customHeight="1" x14ac:dyDescent="0.25">
      <c r="J9656" s="175"/>
      <c r="K9656" s="175"/>
    </row>
    <row r="9657" spans="10:11" ht="15" customHeight="1" x14ac:dyDescent="0.25">
      <c r="J9657" s="175"/>
      <c r="K9657" s="175"/>
    </row>
    <row r="9658" spans="10:11" ht="15" customHeight="1" x14ac:dyDescent="0.25">
      <c r="J9658" s="175"/>
      <c r="K9658" s="175"/>
    </row>
    <row r="9659" spans="10:11" ht="15" customHeight="1" x14ac:dyDescent="0.25">
      <c r="J9659" s="175"/>
      <c r="K9659" s="175"/>
    </row>
    <row r="9660" spans="10:11" ht="15" customHeight="1" x14ac:dyDescent="0.25">
      <c r="J9660" s="175"/>
      <c r="K9660" s="175"/>
    </row>
    <row r="9661" spans="10:11" ht="15" customHeight="1" x14ac:dyDescent="0.25">
      <c r="J9661" s="175"/>
      <c r="K9661" s="175"/>
    </row>
    <row r="9662" spans="10:11" ht="15" customHeight="1" x14ac:dyDescent="0.25">
      <c r="J9662" s="175"/>
      <c r="K9662" s="175"/>
    </row>
    <row r="9663" spans="10:11" ht="15" customHeight="1" x14ac:dyDescent="0.25">
      <c r="J9663" s="175"/>
      <c r="K9663" s="175"/>
    </row>
    <row r="9664" spans="10:11" ht="15" customHeight="1" x14ac:dyDescent="0.25">
      <c r="J9664" s="175"/>
      <c r="K9664" s="175"/>
    </row>
    <row r="9665" spans="10:11" ht="15" customHeight="1" x14ac:dyDescent="0.25">
      <c r="J9665" s="175"/>
      <c r="K9665" s="175"/>
    </row>
    <row r="9666" spans="10:11" ht="15" customHeight="1" x14ac:dyDescent="0.25">
      <c r="J9666" s="175"/>
      <c r="K9666" s="175"/>
    </row>
    <row r="9667" spans="10:11" ht="15" customHeight="1" x14ac:dyDescent="0.25">
      <c r="J9667" s="175"/>
      <c r="K9667" s="175"/>
    </row>
    <row r="9668" spans="10:11" ht="15" customHeight="1" x14ac:dyDescent="0.25">
      <c r="J9668" s="175"/>
      <c r="K9668" s="175"/>
    </row>
    <row r="9669" spans="10:11" ht="15" customHeight="1" x14ac:dyDescent="0.25">
      <c r="J9669" s="175"/>
      <c r="K9669" s="175"/>
    </row>
    <row r="9670" spans="10:11" ht="15" customHeight="1" x14ac:dyDescent="0.25">
      <c r="J9670" s="175"/>
      <c r="K9670" s="175"/>
    </row>
    <row r="9671" spans="10:11" ht="15" customHeight="1" x14ac:dyDescent="0.25">
      <c r="J9671" s="175"/>
      <c r="K9671" s="175"/>
    </row>
    <row r="9672" spans="10:11" ht="15" customHeight="1" x14ac:dyDescent="0.25">
      <c r="J9672" s="175"/>
      <c r="K9672" s="175"/>
    </row>
    <row r="9673" spans="10:11" ht="15" customHeight="1" x14ac:dyDescent="0.25">
      <c r="J9673" s="175"/>
      <c r="K9673" s="175"/>
    </row>
    <row r="9674" spans="10:11" ht="15" customHeight="1" x14ac:dyDescent="0.25">
      <c r="J9674" s="175"/>
      <c r="K9674" s="175"/>
    </row>
    <row r="9675" spans="10:11" ht="15" customHeight="1" x14ac:dyDescent="0.25">
      <c r="J9675" s="175"/>
      <c r="K9675" s="175"/>
    </row>
    <row r="9676" spans="10:11" ht="15" customHeight="1" x14ac:dyDescent="0.25">
      <c r="J9676" s="175"/>
      <c r="K9676" s="175"/>
    </row>
    <row r="9677" spans="10:11" ht="15" customHeight="1" x14ac:dyDescent="0.25">
      <c r="J9677" s="175"/>
      <c r="K9677" s="175"/>
    </row>
    <row r="9678" spans="10:11" ht="15" customHeight="1" x14ac:dyDescent="0.25">
      <c r="J9678" s="175"/>
      <c r="K9678" s="175"/>
    </row>
    <row r="9679" spans="10:11" ht="15" customHeight="1" x14ac:dyDescent="0.25">
      <c r="J9679" s="175"/>
      <c r="K9679" s="175"/>
    </row>
    <row r="9680" spans="10:11" ht="15" customHeight="1" x14ac:dyDescent="0.25">
      <c r="J9680" s="175"/>
      <c r="K9680" s="175"/>
    </row>
    <row r="9681" spans="10:11" ht="15" customHeight="1" x14ac:dyDescent="0.25">
      <c r="J9681" s="175"/>
      <c r="K9681" s="175"/>
    </row>
    <row r="9682" spans="10:11" ht="15" customHeight="1" x14ac:dyDescent="0.25">
      <c r="J9682" s="175"/>
      <c r="K9682" s="175"/>
    </row>
    <row r="9683" spans="10:11" ht="15" customHeight="1" x14ac:dyDescent="0.25">
      <c r="J9683" s="175"/>
      <c r="K9683" s="175"/>
    </row>
    <row r="9684" spans="10:11" ht="15" customHeight="1" x14ac:dyDescent="0.25">
      <c r="J9684" s="175"/>
      <c r="K9684" s="175"/>
    </row>
    <row r="9685" spans="10:11" ht="15" customHeight="1" x14ac:dyDescent="0.25">
      <c r="J9685" s="175"/>
      <c r="K9685" s="175"/>
    </row>
    <row r="9686" spans="10:11" ht="15" customHeight="1" x14ac:dyDescent="0.25">
      <c r="J9686" s="175"/>
      <c r="K9686" s="175"/>
    </row>
    <row r="9687" spans="10:11" ht="15" customHeight="1" x14ac:dyDescent="0.25">
      <c r="J9687" s="175"/>
      <c r="K9687" s="175"/>
    </row>
    <row r="9688" spans="10:11" ht="15" customHeight="1" x14ac:dyDescent="0.25">
      <c r="J9688" s="175"/>
      <c r="K9688" s="175"/>
    </row>
    <row r="9689" spans="10:11" ht="15" customHeight="1" x14ac:dyDescent="0.25">
      <c r="J9689" s="175"/>
      <c r="K9689" s="175"/>
    </row>
    <row r="9690" spans="10:11" ht="15" customHeight="1" x14ac:dyDescent="0.25">
      <c r="J9690" s="175"/>
      <c r="K9690" s="175"/>
    </row>
    <row r="9691" spans="10:11" ht="15" customHeight="1" x14ac:dyDescent="0.25">
      <c r="J9691" s="175"/>
      <c r="K9691" s="175"/>
    </row>
    <row r="9692" spans="10:11" ht="15" customHeight="1" x14ac:dyDescent="0.25">
      <c r="J9692" s="175"/>
      <c r="K9692" s="175"/>
    </row>
    <row r="9693" spans="10:11" ht="15" customHeight="1" x14ac:dyDescent="0.25">
      <c r="J9693" s="175"/>
      <c r="K9693" s="175"/>
    </row>
    <row r="9694" spans="10:11" ht="15" customHeight="1" x14ac:dyDescent="0.25">
      <c r="J9694" s="175"/>
      <c r="K9694" s="175"/>
    </row>
    <row r="9695" spans="10:11" ht="15" customHeight="1" x14ac:dyDescent="0.25">
      <c r="J9695" s="175"/>
      <c r="K9695" s="175"/>
    </row>
    <row r="9696" spans="10:11" ht="15" customHeight="1" x14ac:dyDescent="0.25">
      <c r="J9696" s="175"/>
      <c r="K9696" s="175"/>
    </row>
    <row r="9697" spans="10:11" ht="15" customHeight="1" x14ac:dyDescent="0.25">
      <c r="J9697" s="175"/>
      <c r="K9697" s="175"/>
    </row>
    <row r="9698" spans="10:11" ht="15" customHeight="1" x14ac:dyDescent="0.25">
      <c r="J9698" s="175"/>
      <c r="K9698" s="175"/>
    </row>
    <row r="9699" spans="10:11" ht="15" customHeight="1" x14ac:dyDescent="0.25">
      <c r="J9699" s="175"/>
      <c r="K9699" s="175"/>
    </row>
    <row r="9700" spans="10:11" ht="15" customHeight="1" x14ac:dyDescent="0.25">
      <c r="J9700" s="175"/>
      <c r="K9700" s="175"/>
    </row>
    <row r="9701" spans="10:11" ht="15" customHeight="1" x14ac:dyDescent="0.25">
      <c r="J9701" s="175"/>
      <c r="K9701" s="175"/>
    </row>
    <row r="9702" spans="10:11" ht="15" customHeight="1" x14ac:dyDescent="0.25">
      <c r="J9702" s="175"/>
      <c r="K9702" s="175"/>
    </row>
    <row r="9703" spans="10:11" ht="15" customHeight="1" x14ac:dyDescent="0.25">
      <c r="J9703" s="175"/>
      <c r="K9703" s="175"/>
    </row>
    <row r="9704" spans="10:11" ht="15" customHeight="1" x14ac:dyDescent="0.25">
      <c r="J9704" s="175"/>
      <c r="K9704" s="175"/>
    </row>
    <row r="9705" spans="10:11" ht="15" customHeight="1" x14ac:dyDescent="0.25">
      <c r="J9705" s="175"/>
      <c r="K9705" s="175"/>
    </row>
    <row r="9706" spans="10:11" ht="15" customHeight="1" x14ac:dyDescent="0.25">
      <c r="J9706" s="175"/>
      <c r="K9706" s="175"/>
    </row>
    <row r="9707" spans="10:11" ht="15" customHeight="1" x14ac:dyDescent="0.25">
      <c r="J9707" s="175"/>
      <c r="K9707" s="175"/>
    </row>
    <row r="9708" spans="10:11" ht="15" customHeight="1" x14ac:dyDescent="0.25">
      <c r="J9708" s="175"/>
      <c r="K9708" s="175"/>
    </row>
    <row r="9709" spans="10:11" ht="15" customHeight="1" x14ac:dyDescent="0.25">
      <c r="J9709" s="175"/>
      <c r="K9709" s="175"/>
    </row>
    <row r="9710" spans="10:11" ht="15" customHeight="1" x14ac:dyDescent="0.25">
      <c r="J9710" s="175"/>
      <c r="K9710" s="175"/>
    </row>
    <row r="9711" spans="10:11" ht="15" customHeight="1" x14ac:dyDescent="0.25">
      <c r="J9711" s="175"/>
      <c r="K9711" s="175"/>
    </row>
    <row r="9712" spans="10:11" ht="15" customHeight="1" x14ac:dyDescent="0.25">
      <c r="J9712" s="175"/>
      <c r="K9712" s="175"/>
    </row>
    <row r="9713" spans="10:11" ht="15" customHeight="1" x14ac:dyDescent="0.25">
      <c r="J9713" s="175"/>
      <c r="K9713" s="175"/>
    </row>
    <row r="9714" spans="10:11" ht="15" customHeight="1" x14ac:dyDescent="0.25">
      <c r="J9714" s="175"/>
      <c r="K9714" s="175"/>
    </row>
    <row r="9715" spans="10:11" ht="15" customHeight="1" x14ac:dyDescent="0.25">
      <c r="J9715" s="175"/>
      <c r="K9715" s="175"/>
    </row>
    <row r="9716" spans="10:11" ht="15" customHeight="1" x14ac:dyDescent="0.25">
      <c r="J9716" s="175"/>
      <c r="K9716" s="175"/>
    </row>
    <row r="9717" spans="10:11" ht="15" customHeight="1" x14ac:dyDescent="0.25">
      <c r="J9717" s="175"/>
      <c r="K9717" s="175"/>
    </row>
    <row r="9718" spans="10:11" ht="15" customHeight="1" x14ac:dyDescent="0.25">
      <c r="J9718" s="175"/>
      <c r="K9718" s="175"/>
    </row>
    <row r="9719" spans="10:11" ht="15" customHeight="1" x14ac:dyDescent="0.25">
      <c r="J9719" s="175"/>
      <c r="K9719" s="175"/>
    </row>
    <row r="9720" spans="10:11" ht="15" customHeight="1" x14ac:dyDescent="0.25">
      <c r="J9720" s="175"/>
      <c r="K9720" s="175"/>
    </row>
    <row r="9721" spans="10:11" ht="15" customHeight="1" x14ac:dyDescent="0.25">
      <c r="J9721" s="175"/>
      <c r="K9721" s="175"/>
    </row>
    <row r="9722" spans="10:11" ht="15" customHeight="1" x14ac:dyDescent="0.25">
      <c r="J9722" s="175"/>
      <c r="K9722" s="175"/>
    </row>
    <row r="9723" spans="10:11" ht="15" customHeight="1" x14ac:dyDescent="0.25">
      <c r="J9723" s="175"/>
      <c r="K9723" s="175"/>
    </row>
    <row r="9724" spans="10:11" ht="15" customHeight="1" x14ac:dyDescent="0.25">
      <c r="J9724" s="175"/>
      <c r="K9724" s="175"/>
    </row>
    <row r="9725" spans="10:11" ht="15" customHeight="1" x14ac:dyDescent="0.25">
      <c r="J9725" s="175"/>
      <c r="K9725" s="175"/>
    </row>
    <row r="9726" spans="10:11" ht="15" customHeight="1" x14ac:dyDescent="0.25">
      <c r="J9726" s="175"/>
      <c r="K9726" s="175"/>
    </row>
    <row r="9727" spans="10:11" ht="15" customHeight="1" x14ac:dyDescent="0.25">
      <c r="J9727" s="175"/>
      <c r="K9727" s="175"/>
    </row>
    <row r="9728" spans="10:11" ht="15" customHeight="1" x14ac:dyDescent="0.25">
      <c r="J9728" s="175"/>
      <c r="K9728" s="175"/>
    </row>
    <row r="9729" spans="10:11" ht="15" customHeight="1" x14ac:dyDescent="0.25">
      <c r="J9729" s="175"/>
      <c r="K9729" s="175"/>
    </row>
    <row r="9730" spans="10:11" ht="15" customHeight="1" x14ac:dyDescent="0.25">
      <c r="J9730" s="175"/>
      <c r="K9730" s="175"/>
    </row>
    <row r="9731" spans="10:11" ht="15" customHeight="1" x14ac:dyDescent="0.25">
      <c r="J9731" s="175"/>
      <c r="K9731" s="175"/>
    </row>
    <row r="9732" spans="10:11" ht="15" customHeight="1" x14ac:dyDescent="0.25">
      <c r="J9732" s="175"/>
      <c r="K9732" s="175"/>
    </row>
    <row r="9733" spans="10:11" ht="15" customHeight="1" x14ac:dyDescent="0.25">
      <c r="J9733" s="175"/>
      <c r="K9733" s="175"/>
    </row>
    <row r="9734" spans="10:11" ht="15" customHeight="1" x14ac:dyDescent="0.25">
      <c r="J9734" s="175"/>
      <c r="K9734" s="175"/>
    </row>
    <row r="9735" spans="10:11" ht="15" customHeight="1" x14ac:dyDescent="0.25">
      <c r="J9735" s="175"/>
      <c r="K9735" s="175"/>
    </row>
    <row r="9736" spans="10:11" ht="15" customHeight="1" x14ac:dyDescent="0.25">
      <c r="J9736" s="175"/>
      <c r="K9736" s="175"/>
    </row>
    <row r="9737" spans="10:11" ht="15" customHeight="1" x14ac:dyDescent="0.25">
      <c r="J9737" s="175"/>
      <c r="K9737" s="175"/>
    </row>
    <row r="9738" spans="10:11" ht="15" customHeight="1" x14ac:dyDescent="0.25">
      <c r="J9738" s="175"/>
      <c r="K9738" s="175"/>
    </row>
    <row r="9739" spans="10:11" ht="15" customHeight="1" x14ac:dyDescent="0.25">
      <c r="J9739" s="175"/>
      <c r="K9739" s="175"/>
    </row>
    <row r="9740" spans="10:11" ht="15" customHeight="1" x14ac:dyDescent="0.25">
      <c r="J9740" s="175"/>
      <c r="K9740" s="175"/>
    </row>
    <row r="9741" spans="10:11" ht="15" customHeight="1" x14ac:dyDescent="0.25">
      <c r="J9741" s="175"/>
      <c r="K9741" s="175"/>
    </row>
    <row r="9742" spans="10:11" ht="15" customHeight="1" x14ac:dyDescent="0.25">
      <c r="J9742" s="175"/>
      <c r="K9742" s="175"/>
    </row>
    <row r="9743" spans="10:11" ht="15" customHeight="1" x14ac:dyDescent="0.25">
      <c r="J9743" s="175"/>
      <c r="K9743" s="175"/>
    </row>
    <row r="9744" spans="10:11" ht="15" customHeight="1" x14ac:dyDescent="0.25">
      <c r="J9744" s="175"/>
      <c r="K9744" s="175"/>
    </row>
    <row r="9745" spans="10:11" ht="15" customHeight="1" x14ac:dyDescent="0.25">
      <c r="J9745" s="175"/>
      <c r="K9745" s="175"/>
    </row>
    <row r="9746" spans="10:11" ht="15" customHeight="1" x14ac:dyDescent="0.25">
      <c r="J9746" s="175"/>
      <c r="K9746" s="175"/>
    </row>
    <row r="9747" spans="10:11" ht="15" customHeight="1" x14ac:dyDescent="0.25">
      <c r="J9747" s="175"/>
      <c r="K9747" s="175"/>
    </row>
    <row r="9748" spans="10:11" ht="15" customHeight="1" x14ac:dyDescent="0.25">
      <c r="J9748" s="175"/>
      <c r="K9748" s="175"/>
    </row>
    <row r="9749" spans="10:11" ht="15" customHeight="1" x14ac:dyDescent="0.25">
      <c r="J9749" s="175"/>
      <c r="K9749" s="175"/>
    </row>
    <row r="9750" spans="10:11" ht="15" customHeight="1" x14ac:dyDescent="0.25">
      <c r="J9750" s="175"/>
      <c r="K9750" s="175"/>
    </row>
    <row r="9751" spans="10:11" ht="15" customHeight="1" x14ac:dyDescent="0.25">
      <c r="J9751" s="175"/>
      <c r="K9751" s="175"/>
    </row>
    <row r="9752" spans="10:11" ht="15" customHeight="1" x14ac:dyDescent="0.25">
      <c r="J9752" s="175"/>
      <c r="K9752" s="175"/>
    </row>
    <row r="9753" spans="10:11" ht="15" customHeight="1" x14ac:dyDescent="0.25">
      <c r="J9753" s="175"/>
      <c r="K9753" s="175"/>
    </row>
    <row r="9754" spans="10:11" ht="15" customHeight="1" x14ac:dyDescent="0.25">
      <c r="J9754" s="175"/>
      <c r="K9754" s="175"/>
    </row>
    <row r="9755" spans="10:11" ht="15" customHeight="1" x14ac:dyDescent="0.25">
      <c r="J9755" s="175"/>
      <c r="K9755" s="175"/>
    </row>
    <row r="9756" spans="10:11" ht="15" customHeight="1" x14ac:dyDescent="0.25">
      <c r="J9756" s="175"/>
      <c r="K9756" s="175"/>
    </row>
    <row r="9757" spans="10:11" ht="15" customHeight="1" x14ac:dyDescent="0.25">
      <c r="J9757" s="175"/>
      <c r="K9757" s="175"/>
    </row>
    <row r="9758" spans="10:11" ht="15" customHeight="1" x14ac:dyDescent="0.25">
      <c r="J9758" s="175"/>
      <c r="K9758" s="175"/>
    </row>
    <row r="9759" spans="10:11" ht="15" customHeight="1" x14ac:dyDescent="0.25">
      <c r="J9759" s="175"/>
      <c r="K9759" s="175"/>
    </row>
    <row r="9760" spans="10:11" ht="15" customHeight="1" x14ac:dyDescent="0.25">
      <c r="J9760" s="175"/>
      <c r="K9760" s="175"/>
    </row>
    <row r="9761" spans="10:11" ht="15" customHeight="1" x14ac:dyDescent="0.25">
      <c r="J9761" s="175"/>
      <c r="K9761" s="175"/>
    </row>
    <row r="9762" spans="10:11" ht="15" customHeight="1" x14ac:dyDescent="0.25">
      <c r="J9762" s="175"/>
      <c r="K9762" s="175"/>
    </row>
    <row r="9763" spans="10:11" ht="15" customHeight="1" x14ac:dyDescent="0.25">
      <c r="J9763" s="175"/>
      <c r="K9763" s="175"/>
    </row>
    <row r="9764" spans="10:11" ht="15" customHeight="1" x14ac:dyDescent="0.25">
      <c r="J9764" s="175"/>
      <c r="K9764" s="175"/>
    </row>
    <row r="9765" spans="10:11" ht="15" customHeight="1" x14ac:dyDescent="0.25">
      <c r="J9765" s="175"/>
      <c r="K9765" s="175"/>
    </row>
    <row r="9766" spans="10:11" ht="15" customHeight="1" x14ac:dyDescent="0.25">
      <c r="J9766" s="175"/>
      <c r="K9766" s="175"/>
    </row>
    <row r="9767" spans="10:11" ht="15" customHeight="1" x14ac:dyDescent="0.25">
      <c r="J9767" s="175"/>
      <c r="K9767" s="175"/>
    </row>
    <row r="9768" spans="10:11" ht="15" customHeight="1" x14ac:dyDescent="0.25">
      <c r="J9768" s="175"/>
      <c r="K9768" s="175"/>
    </row>
    <row r="9769" spans="10:11" ht="15" customHeight="1" x14ac:dyDescent="0.25">
      <c r="J9769" s="175"/>
      <c r="K9769" s="175"/>
    </row>
    <row r="9770" spans="10:11" ht="15" customHeight="1" x14ac:dyDescent="0.25">
      <c r="J9770" s="175"/>
      <c r="K9770" s="175"/>
    </row>
    <row r="9771" spans="10:11" ht="15" customHeight="1" x14ac:dyDescent="0.25">
      <c r="J9771" s="175"/>
      <c r="K9771" s="175"/>
    </row>
    <row r="9772" spans="10:11" ht="15" customHeight="1" x14ac:dyDescent="0.25">
      <c r="J9772" s="175"/>
      <c r="K9772" s="175"/>
    </row>
    <row r="9773" spans="10:11" ht="15" customHeight="1" x14ac:dyDescent="0.25">
      <c r="J9773" s="175"/>
      <c r="K9773" s="175"/>
    </row>
    <row r="9774" spans="10:11" ht="15" customHeight="1" x14ac:dyDescent="0.25">
      <c r="J9774" s="175"/>
      <c r="K9774" s="175"/>
    </row>
    <row r="9775" spans="10:11" ht="15" customHeight="1" x14ac:dyDescent="0.25">
      <c r="J9775" s="175"/>
      <c r="K9775" s="175"/>
    </row>
    <row r="9776" spans="10:11" ht="15" customHeight="1" x14ac:dyDescent="0.25">
      <c r="J9776" s="175"/>
      <c r="K9776" s="175"/>
    </row>
    <row r="9777" spans="10:11" ht="15" customHeight="1" x14ac:dyDescent="0.25">
      <c r="J9777" s="175"/>
      <c r="K9777" s="175"/>
    </row>
    <row r="9778" spans="10:11" ht="15" customHeight="1" x14ac:dyDescent="0.25">
      <c r="J9778" s="175"/>
      <c r="K9778" s="175"/>
    </row>
    <row r="9779" spans="10:11" ht="15" customHeight="1" x14ac:dyDescent="0.25">
      <c r="J9779" s="175"/>
      <c r="K9779" s="175"/>
    </row>
    <row r="9780" spans="10:11" ht="15" customHeight="1" x14ac:dyDescent="0.25">
      <c r="J9780" s="175"/>
      <c r="K9780" s="175"/>
    </row>
    <row r="9781" spans="10:11" ht="15" customHeight="1" x14ac:dyDescent="0.25">
      <c r="J9781" s="175"/>
      <c r="K9781" s="175"/>
    </row>
    <row r="9782" spans="10:11" ht="15" customHeight="1" x14ac:dyDescent="0.25">
      <c r="J9782" s="175"/>
      <c r="K9782" s="175"/>
    </row>
    <row r="9783" spans="10:11" ht="15" customHeight="1" x14ac:dyDescent="0.25">
      <c r="J9783" s="175"/>
      <c r="K9783" s="175"/>
    </row>
    <row r="9784" spans="10:11" ht="15" customHeight="1" x14ac:dyDescent="0.25">
      <c r="J9784" s="175"/>
      <c r="K9784" s="175"/>
    </row>
    <row r="9785" spans="10:11" ht="15" customHeight="1" x14ac:dyDescent="0.25">
      <c r="J9785" s="175"/>
      <c r="K9785" s="175"/>
    </row>
    <row r="9786" spans="10:11" ht="15" customHeight="1" x14ac:dyDescent="0.25">
      <c r="J9786" s="175"/>
      <c r="K9786" s="175"/>
    </row>
    <row r="9787" spans="10:11" ht="15" customHeight="1" x14ac:dyDescent="0.25">
      <c r="J9787" s="175"/>
      <c r="K9787" s="175"/>
    </row>
    <row r="9788" spans="10:11" ht="15" customHeight="1" x14ac:dyDescent="0.25">
      <c r="J9788" s="175"/>
      <c r="K9788" s="175"/>
    </row>
    <row r="9789" spans="10:11" ht="15" customHeight="1" x14ac:dyDescent="0.25">
      <c r="J9789" s="175"/>
      <c r="K9789" s="175"/>
    </row>
    <row r="9790" spans="10:11" ht="15" customHeight="1" x14ac:dyDescent="0.25">
      <c r="J9790" s="175"/>
      <c r="K9790" s="175"/>
    </row>
    <row r="9791" spans="10:11" ht="15" customHeight="1" x14ac:dyDescent="0.25">
      <c r="J9791" s="175"/>
      <c r="K9791" s="175"/>
    </row>
    <row r="9792" spans="10:11" ht="15" customHeight="1" x14ac:dyDescent="0.25">
      <c r="J9792" s="175"/>
      <c r="K9792" s="175"/>
    </row>
    <row r="9793" spans="10:11" ht="15" customHeight="1" x14ac:dyDescent="0.25">
      <c r="J9793" s="175"/>
      <c r="K9793" s="175"/>
    </row>
    <row r="9794" spans="10:11" ht="15" customHeight="1" x14ac:dyDescent="0.25">
      <c r="J9794" s="175"/>
      <c r="K9794" s="175"/>
    </row>
    <row r="9795" spans="10:11" ht="15" customHeight="1" x14ac:dyDescent="0.25">
      <c r="J9795" s="175"/>
      <c r="K9795" s="175"/>
    </row>
    <row r="9796" spans="10:11" ht="15" customHeight="1" x14ac:dyDescent="0.25">
      <c r="J9796" s="175"/>
      <c r="K9796" s="175"/>
    </row>
    <row r="9797" spans="10:11" ht="15" customHeight="1" x14ac:dyDescent="0.25">
      <c r="J9797" s="175"/>
      <c r="K9797" s="175"/>
    </row>
    <row r="9798" spans="10:11" ht="15" customHeight="1" x14ac:dyDescent="0.25">
      <c r="J9798" s="175"/>
      <c r="K9798" s="175"/>
    </row>
    <row r="9799" spans="10:11" ht="15" customHeight="1" x14ac:dyDescent="0.25">
      <c r="J9799" s="175"/>
      <c r="K9799" s="175"/>
    </row>
    <row r="9800" spans="10:11" ht="15" customHeight="1" x14ac:dyDescent="0.25">
      <c r="J9800" s="175"/>
      <c r="K9800" s="175"/>
    </row>
    <row r="9801" spans="10:11" ht="15" customHeight="1" x14ac:dyDescent="0.25">
      <c r="J9801" s="175"/>
      <c r="K9801" s="175"/>
    </row>
    <row r="9802" spans="10:11" ht="15" customHeight="1" x14ac:dyDescent="0.25">
      <c r="J9802" s="175"/>
      <c r="K9802" s="175"/>
    </row>
    <row r="9803" spans="10:11" ht="15" customHeight="1" x14ac:dyDescent="0.25">
      <c r="J9803" s="175"/>
      <c r="K9803" s="175"/>
    </row>
    <row r="9804" spans="10:11" ht="15" customHeight="1" x14ac:dyDescent="0.25">
      <c r="J9804" s="175"/>
      <c r="K9804" s="175"/>
    </row>
    <row r="9805" spans="10:11" ht="15" customHeight="1" x14ac:dyDescent="0.25">
      <c r="J9805" s="175"/>
      <c r="K9805" s="175"/>
    </row>
    <row r="9806" spans="10:11" ht="15" customHeight="1" x14ac:dyDescent="0.25">
      <c r="J9806" s="175"/>
      <c r="K9806" s="175"/>
    </row>
    <row r="9807" spans="10:11" ht="15" customHeight="1" x14ac:dyDescent="0.25">
      <c r="J9807" s="175"/>
      <c r="K9807" s="175"/>
    </row>
    <row r="9808" spans="10:11" ht="15" customHeight="1" x14ac:dyDescent="0.25">
      <c r="J9808" s="175"/>
      <c r="K9808" s="175"/>
    </row>
    <row r="9809" spans="10:11" ht="15" customHeight="1" x14ac:dyDescent="0.25">
      <c r="J9809" s="175"/>
      <c r="K9809" s="175"/>
    </row>
    <row r="9810" spans="10:11" ht="15" customHeight="1" x14ac:dyDescent="0.25">
      <c r="J9810" s="175"/>
      <c r="K9810" s="175"/>
    </row>
    <row r="9811" spans="10:11" ht="15" customHeight="1" x14ac:dyDescent="0.25">
      <c r="J9811" s="175"/>
      <c r="K9811" s="175"/>
    </row>
    <row r="9812" spans="10:11" ht="15" customHeight="1" x14ac:dyDescent="0.25">
      <c r="J9812" s="175"/>
      <c r="K9812" s="175"/>
    </row>
    <row r="9813" spans="10:11" ht="15" customHeight="1" x14ac:dyDescent="0.25">
      <c r="J9813" s="175"/>
      <c r="K9813" s="175"/>
    </row>
    <row r="9814" spans="10:11" ht="15" customHeight="1" x14ac:dyDescent="0.25">
      <c r="J9814" s="175"/>
      <c r="K9814" s="175"/>
    </row>
    <row r="9815" spans="10:11" ht="15" customHeight="1" x14ac:dyDescent="0.25">
      <c r="J9815" s="175"/>
      <c r="K9815" s="175"/>
    </row>
    <row r="9816" spans="10:11" ht="15" customHeight="1" x14ac:dyDescent="0.25">
      <c r="J9816" s="175"/>
      <c r="K9816" s="175"/>
    </row>
    <row r="9817" spans="10:11" ht="15" customHeight="1" x14ac:dyDescent="0.25">
      <c r="J9817" s="175"/>
      <c r="K9817" s="175"/>
    </row>
    <row r="9818" spans="10:11" ht="15" customHeight="1" x14ac:dyDescent="0.25">
      <c r="J9818" s="175"/>
      <c r="K9818" s="175"/>
    </row>
    <row r="9819" spans="10:11" ht="15" customHeight="1" x14ac:dyDescent="0.25">
      <c r="J9819" s="175"/>
      <c r="K9819" s="175"/>
    </row>
    <row r="9820" spans="10:11" ht="15" customHeight="1" x14ac:dyDescent="0.25">
      <c r="J9820" s="175"/>
      <c r="K9820" s="175"/>
    </row>
    <row r="9821" spans="10:11" ht="15" customHeight="1" x14ac:dyDescent="0.25">
      <c r="J9821" s="175"/>
      <c r="K9821" s="175"/>
    </row>
    <row r="9822" spans="10:11" ht="15" customHeight="1" x14ac:dyDescent="0.25">
      <c r="J9822" s="175"/>
      <c r="K9822" s="175"/>
    </row>
    <row r="9823" spans="10:11" ht="15" customHeight="1" x14ac:dyDescent="0.25">
      <c r="J9823" s="175"/>
      <c r="K9823" s="175"/>
    </row>
    <row r="9824" spans="10:11" ht="15" customHeight="1" x14ac:dyDescent="0.25">
      <c r="J9824" s="175"/>
      <c r="K9824" s="175"/>
    </row>
    <row r="9825" spans="10:11" ht="15" customHeight="1" x14ac:dyDescent="0.25">
      <c r="J9825" s="175"/>
      <c r="K9825" s="175"/>
    </row>
    <row r="9826" spans="10:11" ht="15" customHeight="1" x14ac:dyDescent="0.25">
      <c r="J9826" s="175"/>
      <c r="K9826" s="175"/>
    </row>
    <row r="9827" spans="10:11" ht="15" customHeight="1" x14ac:dyDescent="0.25">
      <c r="J9827" s="175"/>
      <c r="K9827" s="175"/>
    </row>
    <row r="9828" spans="10:11" ht="15" customHeight="1" x14ac:dyDescent="0.25">
      <c r="J9828" s="175"/>
      <c r="K9828" s="175"/>
    </row>
    <row r="9829" spans="10:11" ht="15" customHeight="1" x14ac:dyDescent="0.25">
      <c r="J9829" s="175"/>
      <c r="K9829" s="175"/>
    </row>
    <row r="9830" spans="10:11" ht="15" customHeight="1" x14ac:dyDescent="0.25">
      <c r="J9830" s="175"/>
      <c r="K9830" s="175"/>
    </row>
    <row r="9831" spans="10:11" ht="15" customHeight="1" x14ac:dyDescent="0.25">
      <c r="J9831" s="175"/>
      <c r="K9831" s="175"/>
    </row>
    <row r="9832" spans="10:11" ht="15" customHeight="1" x14ac:dyDescent="0.25">
      <c r="J9832" s="175"/>
      <c r="K9832" s="175"/>
    </row>
    <row r="9833" spans="10:11" ht="15" customHeight="1" x14ac:dyDescent="0.25">
      <c r="J9833" s="175"/>
      <c r="K9833" s="175"/>
    </row>
    <row r="9834" spans="10:11" ht="15" customHeight="1" x14ac:dyDescent="0.25">
      <c r="J9834" s="175"/>
      <c r="K9834" s="175"/>
    </row>
    <row r="9835" spans="10:11" ht="15" customHeight="1" x14ac:dyDescent="0.25">
      <c r="J9835" s="175"/>
      <c r="K9835" s="175"/>
    </row>
    <row r="9836" spans="10:11" ht="15" customHeight="1" x14ac:dyDescent="0.25">
      <c r="J9836" s="175"/>
      <c r="K9836" s="175"/>
    </row>
    <row r="9837" spans="10:11" ht="15" customHeight="1" x14ac:dyDescent="0.25">
      <c r="J9837" s="175"/>
      <c r="K9837" s="175"/>
    </row>
    <row r="9838" spans="10:11" ht="15" customHeight="1" x14ac:dyDescent="0.25">
      <c r="J9838" s="175"/>
      <c r="K9838" s="175"/>
    </row>
    <row r="9839" spans="10:11" ht="15" customHeight="1" x14ac:dyDescent="0.25">
      <c r="J9839" s="175"/>
      <c r="K9839" s="175"/>
    </row>
    <row r="9840" spans="10:11" ht="15" customHeight="1" x14ac:dyDescent="0.25">
      <c r="J9840" s="175"/>
      <c r="K9840" s="175"/>
    </row>
    <row r="9841" spans="10:11" ht="15" customHeight="1" x14ac:dyDescent="0.25">
      <c r="J9841" s="175"/>
      <c r="K9841" s="175"/>
    </row>
    <row r="9842" spans="10:11" ht="15" customHeight="1" x14ac:dyDescent="0.25">
      <c r="J9842" s="175"/>
      <c r="K9842" s="175"/>
    </row>
    <row r="9843" spans="10:11" ht="15" customHeight="1" x14ac:dyDescent="0.25">
      <c r="J9843" s="175"/>
      <c r="K9843" s="175"/>
    </row>
    <row r="9844" spans="10:11" ht="15" customHeight="1" x14ac:dyDescent="0.25">
      <c r="J9844" s="175"/>
      <c r="K9844" s="175"/>
    </row>
    <row r="9845" spans="10:11" ht="15" customHeight="1" x14ac:dyDescent="0.25">
      <c r="J9845" s="175"/>
      <c r="K9845" s="175"/>
    </row>
    <row r="9846" spans="10:11" ht="15" customHeight="1" x14ac:dyDescent="0.25">
      <c r="J9846" s="175"/>
      <c r="K9846" s="175"/>
    </row>
    <row r="9847" spans="10:11" ht="15" customHeight="1" x14ac:dyDescent="0.25">
      <c r="J9847" s="175"/>
      <c r="K9847" s="175"/>
    </row>
    <row r="9848" spans="10:11" ht="15" customHeight="1" x14ac:dyDescent="0.25">
      <c r="J9848" s="175"/>
      <c r="K9848" s="175"/>
    </row>
    <row r="9849" spans="10:11" ht="15" customHeight="1" x14ac:dyDescent="0.25">
      <c r="J9849" s="175"/>
      <c r="K9849" s="175"/>
    </row>
    <row r="9850" spans="10:11" ht="15" customHeight="1" x14ac:dyDescent="0.25">
      <c r="J9850" s="175"/>
      <c r="K9850" s="175"/>
    </row>
    <row r="9851" spans="10:11" ht="15" customHeight="1" x14ac:dyDescent="0.25">
      <c r="J9851" s="175"/>
      <c r="K9851" s="175"/>
    </row>
    <row r="9852" spans="10:11" ht="15" customHeight="1" x14ac:dyDescent="0.25">
      <c r="J9852" s="175"/>
      <c r="K9852" s="175"/>
    </row>
    <row r="9853" spans="10:11" ht="15" customHeight="1" x14ac:dyDescent="0.25">
      <c r="J9853" s="175"/>
      <c r="K9853" s="175"/>
    </row>
    <row r="9854" spans="10:11" ht="15" customHeight="1" x14ac:dyDescent="0.25">
      <c r="J9854" s="175"/>
      <c r="K9854" s="175"/>
    </row>
    <row r="9855" spans="10:11" ht="15" customHeight="1" x14ac:dyDescent="0.25">
      <c r="J9855" s="175"/>
      <c r="K9855" s="175"/>
    </row>
    <row r="9856" spans="10:11" ht="15" customHeight="1" x14ac:dyDescent="0.25">
      <c r="J9856" s="175"/>
      <c r="K9856" s="175"/>
    </row>
    <row r="9857" spans="10:11" ht="15" customHeight="1" x14ac:dyDescent="0.25">
      <c r="J9857" s="175"/>
      <c r="K9857" s="175"/>
    </row>
    <row r="9858" spans="10:11" ht="15" customHeight="1" x14ac:dyDescent="0.25">
      <c r="J9858" s="175"/>
      <c r="K9858" s="175"/>
    </row>
    <row r="9859" spans="10:11" ht="15" customHeight="1" x14ac:dyDescent="0.25">
      <c r="J9859" s="175"/>
      <c r="K9859" s="175"/>
    </row>
    <row r="9860" spans="10:11" ht="15" customHeight="1" x14ac:dyDescent="0.25">
      <c r="J9860" s="175"/>
      <c r="K9860" s="175"/>
    </row>
    <row r="9861" spans="10:11" ht="15" customHeight="1" x14ac:dyDescent="0.25">
      <c r="J9861" s="175"/>
      <c r="K9861" s="175"/>
    </row>
    <row r="9862" spans="10:11" ht="15" customHeight="1" x14ac:dyDescent="0.25">
      <c r="J9862" s="175"/>
      <c r="K9862" s="175"/>
    </row>
    <row r="9863" spans="10:11" ht="15" customHeight="1" x14ac:dyDescent="0.25">
      <c r="J9863" s="175"/>
      <c r="K9863" s="175"/>
    </row>
    <row r="9864" spans="10:11" ht="15" customHeight="1" x14ac:dyDescent="0.25">
      <c r="J9864" s="175"/>
      <c r="K9864" s="175"/>
    </row>
    <row r="9865" spans="10:11" ht="15" customHeight="1" x14ac:dyDescent="0.25">
      <c r="J9865" s="175"/>
      <c r="K9865" s="175"/>
    </row>
    <row r="9866" spans="10:11" ht="15" customHeight="1" x14ac:dyDescent="0.25">
      <c r="J9866" s="175"/>
      <c r="K9866" s="175"/>
    </row>
    <row r="9867" spans="10:11" ht="15" customHeight="1" x14ac:dyDescent="0.25">
      <c r="J9867" s="175"/>
      <c r="K9867" s="175"/>
    </row>
    <row r="9868" spans="10:11" ht="15" customHeight="1" x14ac:dyDescent="0.25">
      <c r="J9868" s="175"/>
      <c r="K9868" s="175"/>
    </row>
    <row r="9869" spans="10:11" ht="15" customHeight="1" x14ac:dyDescent="0.25">
      <c r="J9869" s="175"/>
      <c r="K9869" s="175"/>
    </row>
    <row r="9870" spans="10:11" ht="15" customHeight="1" x14ac:dyDescent="0.25">
      <c r="J9870" s="175"/>
      <c r="K9870" s="175"/>
    </row>
    <row r="9871" spans="10:11" ht="15" customHeight="1" x14ac:dyDescent="0.25">
      <c r="J9871" s="175"/>
      <c r="K9871" s="175"/>
    </row>
    <row r="9872" spans="10:11" ht="15" customHeight="1" x14ac:dyDescent="0.25">
      <c r="J9872" s="175"/>
      <c r="K9872" s="175"/>
    </row>
    <row r="9873" spans="10:11" ht="15" customHeight="1" x14ac:dyDescent="0.25">
      <c r="J9873" s="175"/>
      <c r="K9873" s="175"/>
    </row>
    <row r="9874" spans="10:11" ht="15" customHeight="1" x14ac:dyDescent="0.25">
      <c r="J9874" s="175"/>
      <c r="K9874" s="175"/>
    </row>
    <row r="9875" spans="10:11" ht="15" customHeight="1" x14ac:dyDescent="0.25">
      <c r="J9875" s="175"/>
      <c r="K9875" s="175"/>
    </row>
    <row r="9876" spans="10:11" ht="15" customHeight="1" x14ac:dyDescent="0.25">
      <c r="J9876" s="175"/>
      <c r="K9876" s="175"/>
    </row>
    <row r="9877" spans="10:11" ht="15" customHeight="1" x14ac:dyDescent="0.25">
      <c r="J9877" s="175"/>
      <c r="K9877" s="175"/>
    </row>
    <row r="9878" spans="10:11" ht="15" customHeight="1" x14ac:dyDescent="0.25">
      <c r="J9878" s="175"/>
      <c r="K9878" s="175"/>
    </row>
    <row r="9879" spans="10:11" ht="15" customHeight="1" x14ac:dyDescent="0.25">
      <c r="J9879" s="175"/>
      <c r="K9879" s="175"/>
    </row>
    <row r="9880" spans="10:11" ht="15" customHeight="1" x14ac:dyDescent="0.25">
      <c r="J9880" s="175"/>
      <c r="K9880" s="175"/>
    </row>
    <row r="9881" spans="10:11" ht="15" customHeight="1" x14ac:dyDescent="0.25">
      <c r="J9881" s="175"/>
      <c r="K9881" s="175"/>
    </row>
    <row r="9882" spans="10:11" ht="15" customHeight="1" x14ac:dyDescent="0.25">
      <c r="J9882" s="175"/>
      <c r="K9882" s="175"/>
    </row>
    <row r="9883" spans="10:11" ht="15" customHeight="1" x14ac:dyDescent="0.25">
      <c r="J9883" s="175"/>
      <c r="K9883" s="175"/>
    </row>
    <row r="9884" spans="10:11" ht="15" customHeight="1" x14ac:dyDescent="0.25">
      <c r="J9884" s="175"/>
      <c r="K9884" s="175"/>
    </row>
    <row r="9885" spans="10:11" ht="15" customHeight="1" x14ac:dyDescent="0.25">
      <c r="J9885" s="175"/>
      <c r="K9885" s="175"/>
    </row>
    <row r="9886" spans="10:11" ht="15" customHeight="1" x14ac:dyDescent="0.25">
      <c r="J9886" s="175"/>
      <c r="K9886" s="175"/>
    </row>
    <row r="9887" spans="10:11" ht="15" customHeight="1" x14ac:dyDescent="0.25">
      <c r="J9887" s="175"/>
      <c r="K9887" s="175"/>
    </row>
    <row r="9888" spans="10:11" ht="15" customHeight="1" x14ac:dyDescent="0.25">
      <c r="J9888" s="175"/>
      <c r="K9888" s="175"/>
    </row>
    <row r="9889" spans="10:11" ht="15" customHeight="1" x14ac:dyDescent="0.25">
      <c r="J9889" s="175"/>
      <c r="K9889" s="175"/>
    </row>
    <row r="9890" spans="10:11" ht="15" customHeight="1" x14ac:dyDescent="0.25">
      <c r="J9890" s="175"/>
      <c r="K9890" s="175"/>
    </row>
    <row r="9891" spans="10:11" ht="15" customHeight="1" x14ac:dyDescent="0.25">
      <c r="J9891" s="175"/>
      <c r="K9891" s="175"/>
    </row>
    <row r="9892" spans="10:11" ht="15" customHeight="1" x14ac:dyDescent="0.25">
      <c r="J9892" s="175"/>
      <c r="K9892" s="175"/>
    </row>
    <row r="9893" spans="10:11" ht="15" customHeight="1" x14ac:dyDescent="0.25">
      <c r="J9893" s="175"/>
      <c r="K9893" s="175"/>
    </row>
    <row r="9894" spans="10:11" ht="15" customHeight="1" x14ac:dyDescent="0.25">
      <c r="J9894" s="175"/>
      <c r="K9894" s="175"/>
    </row>
    <row r="9895" spans="10:11" ht="15" customHeight="1" x14ac:dyDescent="0.25">
      <c r="J9895" s="175"/>
      <c r="K9895" s="175"/>
    </row>
    <row r="9896" spans="10:11" ht="15" customHeight="1" x14ac:dyDescent="0.25">
      <c r="J9896" s="175"/>
      <c r="K9896" s="175"/>
    </row>
    <row r="9897" spans="10:11" ht="15" customHeight="1" x14ac:dyDescent="0.25">
      <c r="J9897" s="175"/>
      <c r="K9897" s="175"/>
    </row>
    <row r="9898" spans="10:11" ht="15" customHeight="1" x14ac:dyDescent="0.25">
      <c r="J9898" s="175"/>
      <c r="K9898" s="175"/>
    </row>
    <row r="9899" spans="10:11" ht="15" customHeight="1" x14ac:dyDescent="0.25">
      <c r="J9899" s="175"/>
      <c r="K9899" s="175"/>
    </row>
    <row r="9900" spans="10:11" ht="15" customHeight="1" x14ac:dyDescent="0.25">
      <c r="J9900" s="175"/>
      <c r="K9900" s="175"/>
    </row>
    <row r="9901" spans="10:11" ht="15" customHeight="1" x14ac:dyDescent="0.25">
      <c r="J9901" s="175"/>
      <c r="K9901" s="175"/>
    </row>
    <row r="9902" spans="10:11" ht="15" customHeight="1" x14ac:dyDescent="0.25">
      <c r="J9902" s="175"/>
      <c r="K9902" s="175"/>
    </row>
    <row r="9903" spans="10:11" ht="15" customHeight="1" x14ac:dyDescent="0.25">
      <c r="J9903" s="175"/>
      <c r="K9903" s="175"/>
    </row>
    <row r="9904" spans="10:11" ht="15" customHeight="1" x14ac:dyDescent="0.25">
      <c r="J9904" s="175"/>
      <c r="K9904" s="175"/>
    </row>
    <row r="9905" spans="10:11" ht="15" customHeight="1" x14ac:dyDescent="0.25">
      <c r="J9905" s="175"/>
      <c r="K9905" s="175"/>
    </row>
    <row r="9906" spans="10:11" ht="15" customHeight="1" x14ac:dyDescent="0.25">
      <c r="J9906" s="175"/>
      <c r="K9906" s="175"/>
    </row>
    <row r="9907" spans="10:11" ht="15" customHeight="1" x14ac:dyDescent="0.25">
      <c r="J9907" s="175"/>
      <c r="K9907" s="175"/>
    </row>
    <row r="9908" spans="10:11" ht="15" customHeight="1" x14ac:dyDescent="0.25">
      <c r="J9908" s="175"/>
      <c r="K9908" s="175"/>
    </row>
    <row r="9909" spans="10:11" ht="15" customHeight="1" x14ac:dyDescent="0.25">
      <c r="J9909" s="175"/>
      <c r="K9909" s="175"/>
    </row>
    <row r="9910" spans="10:11" ht="15" customHeight="1" x14ac:dyDescent="0.25">
      <c r="J9910" s="175"/>
      <c r="K9910" s="175"/>
    </row>
    <row r="9911" spans="10:11" ht="15" customHeight="1" x14ac:dyDescent="0.25">
      <c r="J9911" s="175"/>
      <c r="K9911" s="175"/>
    </row>
    <row r="9912" spans="10:11" ht="15" customHeight="1" x14ac:dyDescent="0.25">
      <c r="J9912" s="175"/>
      <c r="K9912" s="175"/>
    </row>
    <row r="9913" spans="10:11" ht="15" customHeight="1" x14ac:dyDescent="0.25">
      <c r="J9913" s="175"/>
      <c r="K9913" s="175"/>
    </row>
    <row r="9914" spans="10:11" ht="15" customHeight="1" x14ac:dyDescent="0.25">
      <c r="J9914" s="175"/>
      <c r="K9914" s="175"/>
    </row>
    <row r="9915" spans="10:11" ht="15" customHeight="1" x14ac:dyDescent="0.25">
      <c r="J9915" s="175"/>
      <c r="K9915" s="175"/>
    </row>
    <row r="9916" spans="10:11" ht="15" customHeight="1" x14ac:dyDescent="0.25">
      <c r="J9916" s="175"/>
      <c r="K9916" s="175"/>
    </row>
    <row r="9917" spans="10:11" ht="15" customHeight="1" x14ac:dyDescent="0.25">
      <c r="J9917" s="175"/>
      <c r="K9917" s="175"/>
    </row>
    <row r="9918" spans="10:11" ht="15" customHeight="1" x14ac:dyDescent="0.25">
      <c r="J9918" s="175"/>
      <c r="K9918" s="175"/>
    </row>
    <row r="9919" spans="10:11" ht="15" customHeight="1" x14ac:dyDescent="0.25">
      <c r="J9919" s="175"/>
      <c r="K9919" s="175"/>
    </row>
    <row r="9920" spans="10:11" ht="15" customHeight="1" x14ac:dyDescent="0.25">
      <c r="J9920" s="175"/>
      <c r="K9920" s="175"/>
    </row>
    <row r="9921" spans="10:11" ht="15" customHeight="1" x14ac:dyDescent="0.25">
      <c r="J9921" s="175"/>
      <c r="K9921" s="175"/>
    </row>
    <row r="9922" spans="10:11" ht="15" customHeight="1" x14ac:dyDescent="0.25">
      <c r="J9922" s="175"/>
      <c r="K9922" s="175"/>
    </row>
    <row r="9923" spans="10:11" ht="15" customHeight="1" x14ac:dyDescent="0.25">
      <c r="J9923" s="175"/>
      <c r="K9923" s="175"/>
    </row>
    <row r="9924" spans="10:11" ht="15" customHeight="1" x14ac:dyDescent="0.25">
      <c r="J9924" s="175"/>
      <c r="K9924" s="175"/>
    </row>
    <row r="9925" spans="10:11" ht="15" customHeight="1" x14ac:dyDescent="0.25">
      <c r="J9925" s="175"/>
      <c r="K9925" s="175"/>
    </row>
    <row r="9926" spans="10:11" ht="15" customHeight="1" x14ac:dyDescent="0.25">
      <c r="J9926" s="175"/>
      <c r="K9926" s="175"/>
    </row>
    <row r="9927" spans="10:11" ht="15" customHeight="1" x14ac:dyDescent="0.25">
      <c r="J9927" s="175"/>
      <c r="K9927" s="175"/>
    </row>
    <row r="9928" spans="10:11" ht="15" customHeight="1" x14ac:dyDescent="0.25">
      <c r="J9928" s="175"/>
      <c r="K9928" s="175"/>
    </row>
    <row r="9929" spans="10:11" ht="15" customHeight="1" x14ac:dyDescent="0.25">
      <c r="J9929" s="175"/>
      <c r="K9929" s="175"/>
    </row>
    <row r="9930" spans="10:11" ht="15" customHeight="1" x14ac:dyDescent="0.25">
      <c r="J9930" s="175"/>
      <c r="K9930" s="175"/>
    </row>
    <row r="9931" spans="10:11" ht="15" customHeight="1" x14ac:dyDescent="0.25">
      <c r="J9931" s="175"/>
      <c r="K9931" s="175"/>
    </row>
    <row r="9932" spans="10:11" ht="15" customHeight="1" x14ac:dyDescent="0.25">
      <c r="J9932" s="175"/>
      <c r="K9932" s="175"/>
    </row>
    <row r="9933" spans="10:11" ht="15" customHeight="1" x14ac:dyDescent="0.25">
      <c r="J9933" s="175"/>
      <c r="K9933" s="175"/>
    </row>
    <row r="9934" spans="10:11" ht="15" customHeight="1" x14ac:dyDescent="0.25">
      <c r="J9934" s="175"/>
      <c r="K9934" s="175"/>
    </row>
    <row r="9935" spans="10:11" ht="15" customHeight="1" x14ac:dyDescent="0.25">
      <c r="J9935" s="175"/>
      <c r="K9935" s="175"/>
    </row>
    <row r="9936" spans="10:11" ht="15" customHeight="1" x14ac:dyDescent="0.25">
      <c r="J9936" s="175"/>
      <c r="K9936" s="175"/>
    </row>
    <row r="9937" spans="10:11" ht="15" customHeight="1" x14ac:dyDescent="0.25">
      <c r="J9937" s="175"/>
      <c r="K9937" s="175"/>
    </row>
    <row r="9938" spans="10:11" ht="15" customHeight="1" x14ac:dyDescent="0.25">
      <c r="J9938" s="175"/>
      <c r="K9938" s="175"/>
    </row>
    <row r="9939" spans="10:11" ht="15" customHeight="1" x14ac:dyDescent="0.25">
      <c r="J9939" s="175"/>
      <c r="K9939" s="175"/>
    </row>
    <row r="9940" spans="10:11" ht="15" customHeight="1" x14ac:dyDescent="0.25">
      <c r="J9940" s="175"/>
      <c r="K9940" s="175"/>
    </row>
    <row r="9941" spans="10:11" ht="15" customHeight="1" x14ac:dyDescent="0.25">
      <c r="J9941" s="175"/>
      <c r="K9941" s="175"/>
    </row>
    <row r="9942" spans="10:11" ht="15" customHeight="1" x14ac:dyDescent="0.25">
      <c r="J9942" s="175"/>
      <c r="K9942" s="175"/>
    </row>
    <row r="9943" spans="10:11" ht="15" customHeight="1" x14ac:dyDescent="0.25">
      <c r="J9943" s="175"/>
      <c r="K9943" s="175"/>
    </row>
    <row r="9944" spans="10:11" ht="15" customHeight="1" x14ac:dyDescent="0.25">
      <c r="J9944" s="175"/>
      <c r="K9944" s="175"/>
    </row>
    <row r="9945" spans="10:11" ht="15" customHeight="1" x14ac:dyDescent="0.25">
      <c r="J9945" s="175"/>
      <c r="K9945" s="175"/>
    </row>
    <row r="9946" spans="10:11" ht="15" customHeight="1" x14ac:dyDescent="0.25">
      <c r="J9946" s="175"/>
      <c r="K9946" s="175"/>
    </row>
    <row r="9947" spans="10:11" ht="15" customHeight="1" x14ac:dyDescent="0.25">
      <c r="J9947" s="175"/>
      <c r="K9947" s="175"/>
    </row>
    <row r="9948" spans="10:11" ht="15" customHeight="1" x14ac:dyDescent="0.25">
      <c r="J9948" s="175"/>
      <c r="K9948" s="175"/>
    </row>
    <row r="9949" spans="10:11" ht="15" customHeight="1" x14ac:dyDescent="0.25">
      <c r="J9949" s="175"/>
      <c r="K9949" s="175"/>
    </row>
    <row r="9950" spans="10:11" ht="15" customHeight="1" x14ac:dyDescent="0.25">
      <c r="J9950" s="175"/>
      <c r="K9950" s="175"/>
    </row>
    <row r="9951" spans="10:11" ht="15" customHeight="1" x14ac:dyDescent="0.25">
      <c r="J9951" s="175"/>
      <c r="K9951" s="175"/>
    </row>
    <row r="9952" spans="10:11" ht="15" customHeight="1" x14ac:dyDescent="0.25">
      <c r="J9952" s="175"/>
      <c r="K9952" s="175"/>
    </row>
    <row r="9953" spans="10:11" ht="15" customHeight="1" x14ac:dyDescent="0.25">
      <c r="J9953" s="175"/>
      <c r="K9953" s="175"/>
    </row>
    <row r="9954" spans="10:11" ht="15" customHeight="1" x14ac:dyDescent="0.25">
      <c r="J9954" s="175"/>
      <c r="K9954" s="175"/>
    </row>
    <row r="9955" spans="10:11" ht="15" customHeight="1" x14ac:dyDescent="0.25">
      <c r="J9955" s="175"/>
      <c r="K9955" s="175"/>
    </row>
    <row r="9956" spans="10:11" ht="15" customHeight="1" x14ac:dyDescent="0.25">
      <c r="J9956" s="175"/>
      <c r="K9956" s="175"/>
    </row>
    <row r="9957" spans="10:11" ht="15" customHeight="1" x14ac:dyDescent="0.25">
      <c r="J9957" s="175"/>
      <c r="K9957" s="175"/>
    </row>
    <row r="9958" spans="10:11" ht="15" customHeight="1" x14ac:dyDescent="0.25">
      <c r="J9958" s="175"/>
      <c r="K9958" s="175"/>
    </row>
    <row r="9959" spans="10:11" ht="15" customHeight="1" x14ac:dyDescent="0.25">
      <c r="J9959" s="175"/>
      <c r="K9959" s="175"/>
    </row>
    <row r="9960" spans="10:11" ht="15" customHeight="1" x14ac:dyDescent="0.25">
      <c r="J9960" s="175"/>
      <c r="K9960" s="175"/>
    </row>
    <row r="9961" spans="10:11" ht="15" customHeight="1" x14ac:dyDescent="0.25">
      <c r="J9961" s="175"/>
      <c r="K9961" s="175"/>
    </row>
    <row r="9962" spans="10:11" ht="15" customHeight="1" x14ac:dyDescent="0.25">
      <c r="J9962" s="175"/>
      <c r="K9962" s="175"/>
    </row>
    <row r="9963" spans="10:11" ht="15" customHeight="1" x14ac:dyDescent="0.25">
      <c r="J9963" s="175"/>
      <c r="K9963" s="175"/>
    </row>
    <row r="9964" spans="10:11" ht="15" customHeight="1" x14ac:dyDescent="0.25">
      <c r="J9964" s="175"/>
      <c r="K9964" s="175"/>
    </row>
    <row r="9965" spans="10:11" ht="15" customHeight="1" x14ac:dyDescent="0.25">
      <c r="J9965" s="175"/>
      <c r="K9965" s="175"/>
    </row>
    <row r="9966" spans="10:11" ht="15" customHeight="1" x14ac:dyDescent="0.25">
      <c r="J9966" s="175"/>
      <c r="K9966" s="175"/>
    </row>
    <row r="9967" spans="10:11" ht="15" customHeight="1" x14ac:dyDescent="0.25">
      <c r="J9967" s="175"/>
      <c r="K9967" s="175"/>
    </row>
    <row r="9968" spans="10:11" ht="15" customHeight="1" x14ac:dyDescent="0.25">
      <c r="J9968" s="175"/>
      <c r="K9968" s="175"/>
    </row>
    <row r="9969" spans="10:11" ht="15" customHeight="1" x14ac:dyDescent="0.25">
      <c r="J9969" s="175"/>
      <c r="K9969" s="175"/>
    </row>
    <row r="9970" spans="10:11" ht="15" customHeight="1" x14ac:dyDescent="0.25">
      <c r="J9970" s="175"/>
      <c r="K9970" s="175"/>
    </row>
    <row r="9971" spans="10:11" ht="15" customHeight="1" x14ac:dyDescent="0.25">
      <c r="J9971" s="175"/>
      <c r="K9971" s="175"/>
    </row>
    <row r="9972" spans="10:11" ht="15" customHeight="1" x14ac:dyDescent="0.25">
      <c r="J9972" s="175"/>
      <c r="K9972" s="175"/>
    </row>
    <row r="9973" spans="10:11" ht="15" customHeight="1" x14ac:dyDescent="0.25">
      <c r="J9973" s="175"/>
      <c r="K9973" s="175"/>
    </row>
    <row r="9974" spans="10:11" ht="15" customHeight="1" x14ac:dyDescent="0.25">
      <c r="J9974" s="175"/>
      <c r="K9974" s="175"/>
    </row>
    <row r="9975" spans="10:11" ht="15" customHeight="1" x14ac:dyDescent="0.25">
      <c r="J9975" s="175"/>
      <c r="K9975" s="175"/>
    </row>
    <row r="9976" spans="10:11" ht="15" customHeight="1" x14ac:dyDescent="0.25">
      <c r="J9976" s="175"/>
      <c r="K9976" s="175"/>
    </row>
    <row r="9977" spans="10:11" ht="15" customHeight="1" x14ac:dyDescent="0.25">
      <c r="J9977" s="175"/>
      <c r="K9977" s="175"/>
    </row>
    <row r="9978" spans="10:11" ht="15" customHeight="1" x14ac:dyDescent="0.25">
      <c r="J9978" s="175"/>
      <c r="K9978" s="175"/>
    </row>
    <row r="9979" spans="10:11" ht="15" customHeight="1" x14ac:dyDescent="0.25">
      <c r="J9979" s="175"/>
      <c r="K9979" s="175"/>
    </row>
    <row r="9980" spans="10:11" ht="15" customHeight="1" x14ac:dyDescent="0.25">
      <c r="J9980" s="175"/>
      <c r="K9980" s="175"/>
    </row>
    <row r="9981" spans="10:11" ht="15" customHeight="1" x14ac:dyDescent="0.25">
      <c r="J9981" s="175"/>
      <c r="K9981" s="175"/>
    </row>
    <row r="9982" spans="10:11" ht="15" customHeight="1" x14ac:dyDescent="0.25">
      <c r="J9982" s="175"/>
      <c r="K9982" s="175"/>
    </row>
    <row r="9983" spans="10:11" ht="15" customHeight="1" x14ac:dyDescent="0.25">
      <c r="J9983" s="175"/>
      <c r="K9983" s="175"/>
    </row>
    <row r="9984" spans="10:11" ht="15" customHeight="1" x14ac:dyDescent="0.25">
      <c r="J9984" s="175"/>
      <c r="K9984" s="175"/>
    </row>
    <row r="9985" spans="10:11" ht="15" customHeight="1" x14ac:dyDescent="0.25">
      <c r="J9985" s="175"/>
      <c r="K9985" s="175"/>
    </row>
    <row r="9986" spans="10:11" ht="15" customHeight="1" x14ac:dyDescent="0.25">
      <c r="J9986" s="175"/>
      <c r="K9986" s="175"/>
    </row>
    <row r="9987" spans="10:11" ht="15" customHeight="1" x14ac:dyDescent="0.25">
      <c r="J9987" s="175"/>
      <c r="K9987" s="175"/>
    </row>
    <row r="9988" spans="10:11" ht="15" customHeight="1" x14ac:dyDescent="0.25">
      <c r="J9988" s="175"/>
      <c r="K9988" s="175"/>
    </row>
    <row r="9989" spans="10:11" ht="15" customHeight="1" x14ac:dyDescent="0.25">
      <c r="J9989" s="175"/>
      <c r="K9989" s="175"/>
    </row>
    <row r="9990" spans="10:11" ht="15" customHeight="1" x14ac:dyDescent="0.25">
      <c r="J9990" s="175"/>
      <c r="K9990" s="175"/>
    </row>
    <row r="9991" spans="10:11" ht="15" customHeight="1" x14ac:dyDescent="0.25">
      <c r="J9991" s="175"/>
      <c r="K9991" s="175"/>
    </row>
    <row r="9992" spans="10:11" ht="15" customHeight="1" x14ac:dyDescent="0.25">
      <c r="J9992" s="175"/>
      <c r="K9992" s="175"/>
    </row>
    <row r="9993" spans="10:11" ht="15" customHeight="1" x14ac:dyDescent="0.25">
      <c r="J9993" s="175"/>
      <c r="K9993" s="175"/>
    </row>
    <row r="9994" spans="10:11" ht="15" customHeight="1" x14ac:dyDescent="0.25">
      <c r="J9994" s="175"/>
      <c r="K9994" s="175"/>
    </row>
    <row r="9995" spans="10:11" ht="15" customHeight="1" x14ac:dyDescent="0.25">
      <c r="J9995" s="175"/>
      <c r="K9995" s="175"/>
    </row>
    <row r="9996" spans="10:11" ht="15" customHeight="1" x14ac:dyDescent="0.25">
      <c r="J9996" s="175"/>
      <c r="K9996" s="175"/>
    </row>
    <row r="9997" spans="10:11" ht="15" customHeight="1" x14ac:dyDescent="0.25">
      <c r="J9997" s="175"/>
      <c r="K9997" s="175"/>
    </row>
    <row r="9998" spans="10:11" ht="15" customHeight="1" x14ac:dyDescent="0.25">
      <c r="J9998" s="175"/>
      <c r="K9998" s="175"/>
    </row>
    <row r="9999" spans="10:11" ht="15" customHeight="1" x14ac:dyDescent="0.25">
      <c r="J9999" s="175"/>
      <c r="K9999" s="175"/>
    </row>
    <row r="10000" spans="10:11" ht="15" customHeight="1" x14ac:dyDescent="0.25">
      <c r="J10000" s="175"/>
      <c r="K10000" s="175"/>
    </row>
  </sheetData>
  <sheetProtection sheet="1" objects="1" scenarios="1" selectLockedCells="1"/>
  <sortState ref="E11:I22">
    <sortCondition ref="G11"/>
    <sortCondition ref="H11"/>
  </sortState>
  <mergeCells count="2">
    <mergeCell ref="B4:C4"/>
    <mergeCell ref="X36:Y36"/>
  </mergeCells>
  <pageMargins left="0.7" right="0.7" top="0.75" bottom="0.75" header="0.3" footer="0.3"/>
  <pageSetup orientation="portrait" r:id="rId1"/>
  <customProperties>
    <customPr name="ORB_SHEETNAME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61326" r:id="rId5" name="rawData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19050</xdr:colOff>
                    <xdr:row>19</xdr:row>
                    <xdr:rowOff>104775</xdr:rowOff>
                  </from>
                  <to>
                    <xdr:col>13</xdr:col>
                    <xdr:colOff>790575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285" r:id="rId6" name="createChartsCB">
              <controlPr defaultSize="0" autoFill="0" autoLine="0" autoPict="0">
                <anchor moveWithCells="1">
                  <from>
                    <xdr:col>12</xdr:col>
                    <xdr:colOff>247650</xdr:colOff>
                    <xdr:row>22</xdr:row>
                    <xdr:rowOff>104775</xdr:rowOff>
                  </from>
                  <to>
                    <xdr:col>13</xdr:col>
                    <xdr:colOff>447675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287" r:id="rId7" name="groupingDD">
              <controlPr defaultSize="0" autoLine="0" autoPict="0">
                <anchor moveWithCells="1">
                  <from>
                    <xdr:col>13</xdr:col>
                    <xdr:colOff>552450</xdr:colOff>
                    <xdr:row>26</xdr:row>
                    <xdr:rowOff>123825</xdr:rowOff>
                  </from>
                  <to>
                    <xdr:col>14</xdr:col>
                    <xdr:colOff>819150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299" r:id="rId8" name="sdCategoriesDropdown">
              <controlPr defaultSize="0" autoLine="0" autoPict="0">
                <anchor moveWithCells="1">
                  <from>
                    <xdr:col>10</xdr:col>
                    <xdr:colOff>200025</xdr:colOff>
                    <xdr:row>12</xdr:row>
                    <xdr:rowOff>142875</xdr:rowOff>
                  </from>
                  <to>
                    <xdr:col>11</xdr:col>
                    <xdr:colOff>133350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00" r:id="rId9" name="condFormDropDown">
              <controlPr defaultSize="0" autoLine="0" autoPict="0">
                <anchor moveWithCells="1">
                  <from>
                    <xdr:col>13</xdr:col>
                    <xdr:colOff>552450</xdr:colOff>
                    <xdr:row>24</xdr:row>
                    <xdr:rowOff>95250</xdr:rowOff>
                  </from>
                  <to>
                    <xdr:col>14</xdr:col>
                    <xdr:colOff>819150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02" r:id="rId10" name="compareDatesDD">
              <controlPr defaultSize="0" autoLine="0" autoPict="0" macro="[0]!comparisonDatesChange">
                <anchor moveWithCells="1">
                  <from>
                    <xdr:col>13</xdr:col>
                    <xdr:colOff>95250</xdr:colOff>
                    <xdr:row>14</xdr:row>
                    <xdr:rowOff>38100</xdr:rowOff>
                  </from>
                  <to>
                    <xdr:col>15</xdr:col>
                    <xdr:colOff>180975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03" r:id="rId11" name="dateRangeTypeDD">
              <controlPr defaultSize="0" autoLine="0" autoPict="0" macro="[0]!dateRangeTypeChangeYT">
                <anchor moveWithCells="1">
                  <from>
                    <xdr:col>12</xdr:col>
                    <xdr:colOff>114300</xdr:colOff>
                    <xdr:row>9</xdr:row>
                    <xdr:rowOff>9525</xdr:rowOff>
                  </from>
                  <to>
                    <xdr:col>14</xdr:col>
                    <xdr:colOff>57150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09" r:id="rId12" name="includeCurrentCB">
              <controlPr defaultSize="0" autoFill="0" autoLine="0" autoPict="0" macro="[0]!dateRangeTypeChange">
                <anchor moveWithCells="1">
                  <from>
                    <xdr:col>14</xdr:col>
                    <xdr:colOff>123825</xdr:colOff>
                    <xdr:row>10</xdr:row>
                    <xdr:rowOff>76200</xdr:rowOff>
                  </from>
                  <to>
                    <xdr:col>15</xdr:col>
                    <xdr:colOff>590550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0" r:id="rId13" name="comparisonValueTypeDD">
              <controlPr defaultSize="0" autoLine="0" autoPict="0" macro="[0]!comparisonDatesChange">
                <anchor moveWithCells="1">
                  <from>
                    <xdr:col>13</xdr:col>
                    <xdr:colOff>95250</xdr:colOff>
                    <xdr:row>15</xdr:row>
                    <xdr:rowOff>142875</xdr:rowOff>
                  </from>
                  <to>
                    <xdr:col>15</xdr:col>
                    <xdr:colOff>180975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1" r:id="rId14" name="drmyt_1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17</xdr:row>
                    <xdr:rowOff>57150</xdr:rowOff>
                  </from>
                  <to>
                    <xdr:col>11</xdr:col>
                    <xdr:colOff>104775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2" r:id="rId15" name="drsdyt_1">
              <controlPr defaultSize="0" autoLine="0" autoPict="0" macro="[0]!updateVisibilitydrsdyt">
                <anchor moveWithCells="1">
                  <from>
                    <xdr:col>9</xdr:col>
                    <xdr:colOff>38100</xdr:colOff>
                    <xdr:row>12</xdr:row>
                    <xdr:rowOff>57150</xdr:rowOff>
                  </from>
                  <to>
                    <xdr:col>11</xdr:col>
                    <xdr:colOff>133350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3" r:id="rId16" name="drdyt_1">
              <controlPr defaultSize="0" autoLine="0" autoPict="0" macro="[0]!updateVisibilitydrdyt">
                <anchor moveWithCells="1">
                  <from>
                    <xdr:col>6</xdr:col>
                    <xdr:colOff>333375</xdr:colOff>
                    <xdr:row>17</xdr:row>
                    <xdr:rowOff>0</xdr:rowOff>
                  </from>
                  <to>
                    <xdr:col>8</xdr:col>
                    <xdr:colOff>447675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4" r:id="rId17" name="drmyt_2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18</xdr:row>
                    <xdr:rowOff>161925</xdr:rowOff>
                  </from>
                  <to>
                    <xdr:col>11</xdr:col>
                    <xdr:colOff>104775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5" r:id="rId18" name="drmyt_3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20</xdr:row>
                    <xdr:rowOff>85725</xdr:rowOff>
                  </from>
                  <to>
                    <xdr:col>11</xdr:col>
                    <xdr:colOff>104775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6" r:id="rId19" name="drmyt_4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22</xdr:row>
                    <xdr:rowOff>0</xdr:rowOff>
                  </from>
                  <to>
                    <xdr:col>11</xdr:col>
                    <xdr:colOff>104775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7" r:id="rId20" name="drmyt_5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23</xdr:row>
                    <xdr:rowOff>104775</xdr:rowOff>
                  </from>
                  <to>
                    <xdr:col>11</xdr:col>
                    <xdr:colOff>104775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8" r:id="rId21" name="drmyt_6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25</xdr:row>
                    <xdr:rowOff>28575</xdr:rowOff>
                  </from>
                  <to>
                    <xdr:col>11</xdr:col>
                    <xdr:colOff>104775</xdr:colOff>
                    <xdr:row>26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19" r:id="rId22" name="drmyt_7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26</xdr:row>
                    <xdr:rowOff>133350</xdr:rowOff>
                  </from>
                  <to>
                    <xdr:col>11</xdr:col>
                    <xdr:colOff>104775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20" r:id="rId23" name="drmyt_8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28</xdr:row>
                    <xdr:rowOff>47625</xdr:rowOff>
                  </from>
                  <to>
                    <xdr:col>11</xdr:col>
                    <xdr:colOff>104775</xdr:colOff>
                    <xdr:row>29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21" r:id="rId24" name="drmyt_9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29</xdr:row>
                    <xdr:rowOff>161925</xdr:rowOff>
                  </from>
                  <to>
                    <xdr:col>11</xdr:col>
                    <xdr:colOff>104775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22" r:id="rId25" name="drmyt_10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31</xdr:row>
                    <xdr:rowOff>76200</xdr:rowOff>
                  </from>
                  <to>
                    <xdr:col>11</xdr:col>
                    <xdr:colOff>104775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23" r:id="rId26" name="drmyt_11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32</xdr:row>
                    <xdr:rowOff>180975</xdr:rowOff>
                  </from>
                  <to>
                    <xdr:col>11</xdr:col>
                    <xdr:colOff>104775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24" r:id="rId27" name="drmyt_12">
              <controlPr defaultSize="0" autoLine="0" autoPict="0" macro="[0]!updateVisibilitydrmyt">
                <anchor moveWithCells="1">
                  <from>
                    <xdr:col>9</xdr:col>
                    <xdr:colOff>28575</xdr:colOff>
                    <xdr:row>34</xdr:row>
                    <xdr:rowOff>104775</xdr:rowOff>
                  </from>
                  <to>
                    <xdr:col>11</xdr:col>
                    <xdr:colOff>104775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25" r:id="rId28" name="videoLinksCB">
              <controlPr defaultSize="0" autoFill="0" autoLine="0" autoPict="0">
                <anchor moveWithCells="1">
                  <from>
                    <xdr:col>12</xdr:col>
                    <xdr:colOff>257175</xdr:colOff>
                    <xdr:row>28</xdr:row>
                    <xdr:rowOff>57150</xdr:rowOff>
                  </from>
                  <to>
                    <xdr:col>13</xdr:col>
                    <xdr:colOff>885825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327" r:id="rId29" name="formatted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19050</xdr:colOff>
                    <xdr:row>21</xdr:row>
                    <xdr:rowOff>9525</xdr:rowOff>
                  </from>
                  <to>
                    <xdr:col>13</xdr:col>
                    <xdr:colOff>790575</xdr:colOff>
                    <xdr:row>22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roxySettings"/>
  <dimension ref="B3:C7"/>
  <sheetViews>
    <sheetView workbookViewId="0">
      <selection activeCell="A20" sqref="A20"/>
    </sheetView>
  </sheetViews>
  <sheetFormatPr defaultRowHeight="15" x14ac:dyDescent="0.25"/>
  <cols>
    <col min="1" max="1" width="9.140625" style="15"/>
    <col min="2" max="2" width="18.7109375" style="15" customWidth="1"/>
    <col min="3" max="3" width="24.5703125" style="15" customWidth="1"/>
    <col min="4" max="16384" width="9.140625" style="15"/>
  </cols>
  <sheetData>
    <row r="3" spans="2:3" x14ac:dyDescent="0.25">
      <c r="B3" s="296" t="s">
        <v>0</v>
      </c>
      <c r="C3" s="296"/>
    </row>
    <row r="4" spans="2:3" x14ac:dyDescent="0.25">
      <c r="B4" s="296" t="s">
        <v>1</v>
      </c>
      <c r="C4" s="296"/>
    </row>
    <row r="5" spans="2:3" x14ac:dyDescent="0.25">
      <c r="B5" s="50" t="s">
        <v>2</v>
      </c>
      <c r="C5" s="51"/>
    </row>
    <row r="6" spans="2:3" x14ac:dyDescent="0.25">
      <c r="B6" s="50" t="s">
        <v>3</v>
      </c>
      <c r="C6" s="51"/>
    </row>
    <row r="7" spans="2:3" x14ac:dyDescent="0.25">
      <c r="B7" s="50" t="s">
        <v>4</v>
      </c>
      <c r="C7" s="51"/>
    </row>
  </sheetData>
  <mergeCells count="2">
    <mergeCell ref="B3:C3"/>
    <mergeCell ref="B4:C4"/>
  </mergeCells>
  <pageMargins left="0.7" right="0.7" top="0.75" bottom="0.75" header="0.3" footer="0.3"/>
  <customProperties>
    <customPr name="ORB_SHEETNAME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lickr">
    <tabColor rgb="FF0063DC"/>
  </sheetPr>
  <dimension ref="A1:W10000"/>
  <sheetViews>
    <sheetView showRowColHeaders="0" zoomScale="80" zoomScaleNormal="80" workbookViewId="0">
      <selection activeCell="E11" sqref="E11"/>
    </sheetView>
  </sheetViews>
  <sheetFormatPr defaultRowHeight="15" x14ac:dyDescent="0.25"/>
  <cols>
    <col min="1" max="1" width="0.85546875" style="115" customWidth="1"/>
    <col min="2" max="2" width="15.42578125" style="115" customWidth="1"/>
    <col min="3" max="3" width="31.7109375" style="115" customWidth="1"/>
    <col min="4" max="4" width="1.42578125" style="115" customWidth="1"/>
    <col min="5" max="5" width="5" style="69" customWidth="1"/>
    <col min="6" max="6" width="12.140625" style="116" customWidth="1"/>
    <col min="7" max="7" width="29.85546875" style="115" customWidth="1"/>
    <col min="8" max="8" width="12.7109375" style="69" customWidth="1"/>
    <col min="9" max="9" width="11.140625" style="70" customWidth="1"/>
    <col min="10" max="10" width="1.42578125" style="70" customWidth="1"/>
    <col min="11" max="11" width="10.140625" style="71" customWidth="1"/>
    <col min="12" max="12" width="1.42578125" style="115" customWidth="1"/>
    <col min="13" max="14" width="20.42578125" style="115" customWidth="1"/>
    <col min="15" max="15" width="1.42578125" style="115" customWidth="1"/>
    <col min="16" max="17" width="20.42578125" style="115" customWidth="1"/>
    <col min="18" max="16384" width="9.140625" style="115"/>
  </cols>
  <sheetData>
    <row r="1" spans="1:23" s="77" customFormat="1" ht="5.25" customHeight="1" x14ac:dyDescent="0.35">
      <c r="C1" s="92"/>
      <c r="D1" s="92"/>
      <c r="E1" s="92"/>
      <c r="F1" s="124"/>
      <c r="H1" s="93"/>
      <c r="I1" s="94"/>
      <c r="J1" s="94"/>
      <c r="K1" s="95"/>
    </row>
    <row r="2" spans="1:23" s="77" customFormat="1" ht="18" customHeight="1" x14ac:dyDescent="0.35">
      <c r="C2" s="92"/>
      <c r="D2" s="92"/>
      <c r="E2" s="92"/>
      <c r="F2" s="124"/>
      <c r="H2" s="93"/>
      <c r="I2" s="94"/>
      <c r="J2" s="94"/>
      <c r="K2" s="95"/>
    </row>
    <row r="3" spans="1:23" s="77" customFormat="1" ht="18" customHeight="1" x14ac:dyDescent="0.25">
      <c r="B3" s="102"/>
      <c r="E3" s="93"/>
      <c r="F3" s="125"/>
      <c r="H3" s="93"/>
      <c r="I3" s="94"/>
      <c r="J3" s="94"/>
      <c r="K3" s="95"/>
    </row>
    <row r="4" spans="1:23" s="77" customFormat="1" ht="23.25" hidden="1" customHeight="1" x14ac:dyDescent="0.25">
      <c r="B4" s="297"/>
      <c r="C4" s="297"/>
      <c r="D4" s="96"/>
      <c r="E4" s="97"/>
      <c r="F4" s="125"/>
      <c r="H4" s="98"/>
      <c r="I4" s="94"/>
      <c r="J4" s="94"/>
      <c r="K4" s="95"/>
    </row>
    <row r="5" spans="1:23" s="77" customFormat="1" ht="5.25" customHeight="1" x14ac:dyDescent="0.25">
      <c r="E5" s="93"/>
      <c r="F5" s="125"/>
      <c r="H5" s="93"/>
      <c r="I5" s="94"/>
      <c r="J5" s="94"/>
      <c r="K5" s="95"/>
    </row>
    <row r="6" spans="1:23" ht="7.5" customHeight="1" x14ac:dyDescent="0.3">
      <c r="H6" s="115"/>
      <c r="I6" s="69"/>
      <c r="K6" s="70"/>
      <c r="L6" s="71"/>
      <c r="M6" s="72"/>
      <c r="W6" s="72"/>
    </row>
    <row r="7" spans="1:23" s="72" customFormat="1" ht="21.75" customHeight="1" x14ac:dyDescent="0.35">
      <c r="A7" s="115"/>
      <c r="B7" s="78" t="s">
        <v>1727</v>
      </c>
      <c r="C7" s="79"/>
      <c r="E7" s="85" t="s">
        <v>2148</v>
      </c>
      <c r="F7" s="122"/>
      <c r="G7" s="87"/>
      <c r="H7" s="88"/>
      <c r="I7" s="89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</row>
    <row r="8" spans="1:23" ht="15" customHeight="1" x14ac:dyDescent="0.3">
      <c r="B8" s="80"/>
      <c r="C8" s="79"/>
      <c r="E8" s="90"/>
      <c r="F8" s="122"/>
      <c r="G8" s="86"/>
      <c r="H8" s="86"/>
      <c r="I8" s="86"/>
      <c r="J8" s="115"/>
      <c r="K8" s="115"/>
    </row>
    <row r="9" spans="1:23" ht="15" customHeight="1" x14ac:dyDescent="0.3">
      <c r="B9" s="80"/>
      <c r="C9" s="79"/>
      <c r="E9" s="90"/>
      <c r="F9" s="122"/>
      <c r="G9" s="86"/>
      <c r="H9" s="86"/>
      <c r="I9" s="86"/>
      <c r="J9" s="115"/>
      <c r="K9" s="115"/>
    </row>
    <row r="10" spans="1:23" ht="15" customHeight="1" x14ac:dyDescent="0.3">
      <c r="B10" s="80"/>
      <c r="C10" s="79"/>
      <c r="E10" s="91"/>
      <c r="F10" s="123" t="s">
        <v>1766</v>
      </c>
      <c r="G10" s="156" t="s">
        <v>2152</v>
      </c>
      <c r="H10" s="156" t="s">
        <v>1859</v>
      </c>
      <c r="I10" s="156" t="s">
        <v>965</v>
      </c>
      <c r="J10" s="115"/>
      <c r="K10" s="115"/>
    </row>
    <row r="11" spans="1:23" ht="15" customHeight="1" x14ac:dyDescent="0.25">
      <c r="B11" s="81"/>
      <c r="C11" s="81"/>
      <c r="E11" s="218"/>
      <c r="F11" s="219"/>
      <c r="G11" s="219"/>
      <c r="H11" s="219"/>
      <c r="I11" s="219"/>
      <c r="J11" s="115"/>
      <c r="K11" s="115"/>
    </row>
    <row r="12" spans="1:23" ht="15" customHeight="1" x14ac:dyDescent="0.25">
      <c r="B12" s="82" t="s">
        <v>5</v>
      </c>
      <c r="C12" s="83">
        <v>41275</v>
      </c>
      <c r="E12" s="218"/>
      <c r="F12" s="219"/>
      <c r="G12" s="219"/>
      <c r="H12" s="219"/>
      <c r="I12" s="219"/>
      <c r="J12" s="115"/>
      <c r="K12" s="115"/>
    </row>
    <row r="13" spans="1:23" ht="15" customHeight="1" x14ac:dyDescent="0.25">
      <c r="B13" s="82" t="s">
        <v>8</v>
      </c>
      <c r="C13" s="83">
        <v>41522</v>
      </c>
      <c r="E13" s="218"/>
      <c r="F13" s="219"/>
      <c r="G13" s="219"/>
      <c r="H13" s="219"/>
      <c r="I13" s="219"/>
      <c r="J13" s="115"/>
      <c r="K13" s="115"/>
    </row>
    <row r="14" spans="1:23" ht="15" customHeight="1" x14ac:dyDescent="0.25">
      <c r="B14" s="82"/>
      <c r="C14" s="84"/>
      <c r="E14" s="218"/>
      <c r="F14" s="219"/>
      <c r="G14" s="219"/>
      <c r="H14" s="219"/>
      <c r="I14" s="219"/>
      <c r="J14" s="115"/>
      <c r="K14" s="115"/>
    </row>
    <row r="15" spans="1:23" ht="15" customHeight="1" x14ac:dyDescent="0.25">
      <c r="B15" s="82" t="s">
        <v>9</v>
      </c>
      <c r="C15" s="84"/>
      <c r="E15" s="218"/>
      <c r="F15" s="219"/>
      <c r="G15" s="219"/>
      <c r="H15" s="219"/>
      <c r="I15" s="219"/>
      <c r="J15" s="115"/>
      <c r="K15" s="115"/>
    </row>
    <row r="16" spans="1:23" ht="15" customHeight="1" x14ac:dyDescent="0.25">
      <c r="B16" s="82"/>
      <c r="C16" s="82"/>
      <c r="E16" s="218"/>
      <c r="F16" s="219"/>
      <c r="G16" s="219"/>
      <c r="H16" s="219"/>
      <c r="I16" s="219"/>
      <c r="J16" s="115"/>
      <c r="K16" s="115"/>
    </row>
    <row r="17" spans="2:11" x14ac:dyDescent="0.25">
      <c r="B17" s="82"/>
      <c r="C17" s="82"/>
      <c r="E17" s="218"/>
      <c r="F17" s="219"/>
      <c r="G17" s="219"/>
      <c r="H17" s="219"/>
      <c r="I17" s="219"/>
      <c r="J17" s="115"/>
      <c r="K17" s="115"/>
    </row>
    <row r="18" spans="2:11" x14ac:dyDescent="0.25">
      <c r="E18" s="218"/>
      <c r="F18" s="219"/>
      <c r="G18" s="219"/>
      <c r="H18" s="219"/>
      <c r="I18" s="219"/>
      <c r="J18" s="115"/>
      <c r="K18" s="115"/>
    </row>
    <row r="19" spans="2:11" ht="21" x14ac:dyDescent="0.35">
      <c r="B19" s="99"/>
      <c r="C19" s="100"/>
      <c r="E19" s="218"/>
      <c r="F19" s="219"/>
      <c r="G19" s="219"/>
      <c r="H19" s="219"/>
      <c r="I19" s="219"/>
      <c r="J19" s="115"/>
      <c r="K19" s="115"/>
    </row>
    <row r="20" spans="2:11" x14ac:dyDescent="0.25">
      <c r="B20" s="101"/>
      <c r="C20" s="101"/>
      <c r="E20" s="218"/>
      <c r="F20" s="219"/>
      <c r="G20" s="219"/>
      <c r="H20" s="219"/>
      <c r="I20" s="219"/>
      <c r="J20" s="115"/>
      <c r="K20" s="115"/>
    </row>
    <row r="21" spans="2:11" x14ac:dyDescent="0.25">
      <c r="B21" s="101"/>
      <c r="C21" s="101"/>
      <c r="E21" s="218"/>
      <c r="F21" s="219"/>
      <c r="G21" s="219"/>
      <c r="H21" s="219"/>
      <c r="I21" s="219"/>
      <c r="J21" s="115"/>
      <c r="K21" s="115"/>
    </row>
    <row r="22" spans="2:11" x14ac:dyDescent="0.25">
      <c r="B22" s="298"/>
      <c r="C22" s="298"/>
      <c r="E22" s="218"/>
      <c r="F22" s="219"/>
      <c r="G22" s="219"/>
      <c r="H22" s="219"/>
      <c r="I22" s="219"/>
      <c r="J22" s="115"/>
      <c r="K22" s="115"/>
    </row>
    <row r="23" spans="2:11" x14ac:dyDescent="0.25">
      <c r="B23" s="101"/>
      <c r="C23" s="101"/>
      <c r="E23" s="218"/>
      <c r="F23" s="219"/>
      <c r="G23" s="219"/>
      <c r="H23" s="219"/>
      <c r="I23" s="219"/>
      <c r="J23" s="115"/>
      <c r="K23" s="115"/>
    </row>
    <row r="24" spans="2:11" x14ac:dyDescent="0.25">
      <c r="B24" s="101"/>
      <c r="C24" s="101"/>
      <c r="E24" s="218"/>
      <c r="F24" s="219"/>
      <c r="G24" s="219"/>
      <c r="H24" s="219"/>
      <c r="I24" s="219"/>
      <c r="J24" s="115"/>
      <c r="K24" s="115"/>
    </row>
    <row r="25" spans="2:11" x14ac:dyDescent="0.25">
      <c r="B25" s="298"/>
      <c r="C25" s="298"/>
      <c r="E25" s="218"/>
      <c r="F25" s="219"/>
      <c r="G25" s="219"/>
      <c r="H25" s="219"/>
      <c r="I25" s="219"/>
      <c r="J25" s="115"/>
      <c r="K25" s="115"/>
    </row>
    <row r="26" spans="2:11" x14ac:dyDescent="0.25">
      <c r="B26" s="101"/>
      <c r="C26" s="101"/>
      <c r="E26" s="218"/>
      <c r="F26" s="219"/>
      <c r="G26" s="219"/>
      <c r="H26" s="219"/>
      <c r="I26" s="219"/>
      <c r="J26" s="115"/>
      <c r="K26" s="115"/>
    </row>
    <row r="27" spans="2:11" x14ac:dyDescent="0.25">
      <c r="B27" s="101"/>
      <c r="C27" s="101"/>
      <c r="E27" s="218"/>
      <c r="F27" s="219"/>
      <c r="G27" s="219"/>
      <c r="H27" s="219"/>
      <c r="I27" s="219"/>
      <c r="J27" s="115"/>
      <c r="K27" s="115"/>
    </row>
    <row r="28" spans="2:11" x14ac:dyDescent="0.25">
      <c r="B28" s="152"/>
      <c r="C28" s="152"/>
      <c r="E28" s="218"/>
      <c r="F28" s="219"/>
      <c r="G28" s="219"/>
      <c r="H28" s="219"/>
      <c r="I28" s="219"/>
      <c r="J28" s="115"/>
      <c r="K28" s="115"/>
    </row>
    <row r="29" spans="2:11" x14ac:dyDescent="0.25">
      <c r="B29" s="101"/>
      <c r="C29" s="101"/>
      <c r="E29" s="218"/>
      <c r="F29" s="219"/>
      <c r="G29" s="219"/>
      <c r="H29" s="219"/>
      <c r="I29" s="219"/>
      <c r="J29" s="115"/>
      <c r="K29" s="115"/>
    </row>
    <row r="30" spans="2:11" x14ac:dyDescent="0.25">
      <c r="B30" s="101"/>
      <c r="C30" s="101"/>
      <c r="E30" s="218"/>
      <c r="F30" s="219"/>
      <c r="G30" s="219"/>
      <c r="H30" s="219"/>
      <c r="I30" s="219"/>
      <c r="J30" s="115"/>
      <c r="K30" s="115"/>
    </row>
    <row r="31" spans="2:11" x14ac:dyDescent="0.25">
      <c r="B31" s="151"/>
      <c r="C31" s="151"/>
      <c r="E31" s="218"/>
      <c r="F31" s="219"/>
      <c r="G31" s="219"/>
      <c r="H31" s="219"/>
      <c r="I31" s="219"/>
      <c r="J31" s="115"/>
      <c r="K31" s="115"/>
    </row>
    <row r="32" spans="2:11" x14ac:dyDescent="0.25">
      <c r="B32" s="151"/>
      <c r="C32" s="151"/>
      <c r="E32" s="218"/>
      <c r="F32" s="219"/>
      <c r="G32" s="219"/>
      <c r="H32" s="219"/>
      <c r="I32" s="219"/>
      <c r="J32" s="115"/>
      <c r="K32" s="115"/>
    </row>
    <row r="33" spans="1:23" ht="15" customHeight="1" x14ac:dyDescent="0.25">
      <c r="E33" s="218"/>
      <c r="F33" s="219"/>
      <c r="G33" s="219"/>
      <c r="H33" s="219"/>
      <c r="I33" s="219"/>
      <c r="J33" s="115"/>
      <c r="K33" s="115"/>
    </row>
    <row r="34" spans="1:23" ht="15" customHeight="1" x14ac:dyDescent="0.25">
      <c r="E34" s="218"/>
      <c r="F34" s="219"/>
      <c r="G34" s="219"/>
      <c r="H34" s="219"/>
      <c r="I34" s="219"/>
      <c r="J34" s="115"/>
      <c r="K34" s="115"/>
    </row>
    <row r="35" spans="1:23" ht="15" customHeight="1" x14ac:dyDescent="0.25">
      <c r="E35" s="218"/>
      <c r="F35" s="219"/>
      <c r="G35" s="219"/>
      <c r="H35" s="219"/>
      <c r="I35" s="219"/>
      <c r="J35" s="115"/>
      <c r="K35" s="115"/>
    </row>
    <row r="36" spans="1:23" ht="15" customHeight="1" x14ac:dyDescent="0.25">
      <c r="E36" s="218"/>
      <c r="F36" s="219"/>
      <c r="G36" s="219"/>
      <c r="H36" s="219"/>
      <c r="I36" s="219"/>
      <c r="J36" s="115"/>
      <c r="K36" s="115"/>
    </row>
    <row r="37" spans="1:23" ht="15" customHeight="1" x14ac:dyDescent="0.25">
      <c r="E37" s="218"/>
      <c r="F37" s="219"/>
      <c r="G37" s="219"/>
      <c r="H37" s="219"/>
      <c r="I37" s="219"/>
      <c r="J37" s="115"/>
      <c r="K37" s="115"/>
    </row>
    <row r="38" spans="1:23" ht="15" customHeight="1" x14ac:dyDescent="0.25">
      <c r="E38" s="218"/>
      <c r="F38" s="219"/>
      <c r="G38" s="219"/>
      <c r="H38" s="219"/>
      <c r="I38" s="219"/>
      <c r="J38" s="115"/>
      <c r="K38" s="115"/>
    </row>
    <row r="39" spans="1:23" ht="15" customHeight="1" x14ac:dyDescent="0.25">
      <c r="E39" s="218"/>
      <c r="F39" s="219"/>
      <c r="G39" s="219"/>
      <c r="H39" s="219"/>
      <c r="I39" s="219"/>
      <c r="J39" s="115"/>
      <c r="K39" s="115"/>
    </row>
    <row r="40" spans="1:23" ht="15" customHeight="1" x14ac:dyDescent="0.25">
      <c r="E40" s="218"/>
      <c r="F40" s="219"/>
      <c r="G40" s="219"/>
      <c r="H40" s="219"/>
      <c r="I40" s="219"/>
      <c r="J40" s="115"/>
      <c r="K40" s="115"/>
    </row>
    <row r="41" spans="1:23" ht="15" customHeight="1" x14ac:dyDescent="0.25">
      <c r="E41" s="218"/>
      <c r="F41" s="219"/>
      <c r="G41" s="219"/>
      <c r="H41" s="219"/>
      <c r="I41" s="219"/>
      <c r="J41" s="115"/>
      <c r="K41" s="115"/>
    </row>
    <row r="42" spans="1:23" ht="15" customHeight="1" x14ac:dyDescent="0.25">
      <c r="E42" s="218"/>
      <c r="F42" s="219"/>
      <c r="G42" s="219"/>
      <c r="H42" s="219"/>
      <c r="I42" s="219"/>
      <c r="J42" s="115"/>
      <c r="K42" s="115"/>
    </row>
    <row r="43" spans="1:23" ht="15" customHeight="1" x14ac:dyDescent="0.25">
      <c r="E43" s="218"/>
      <c r="F43" s="219"/>
      <c r="G43" s="219"/>
      <c r="H43" s="219"/>
      <c r="I43" s="219"/>
      <c r="J43" s="115"/>
      <c r="K43" s="115"/>
    </row>
    <row r="44" spans="1:23" ht="15" customHeight="1" x14ac:dyDescent="0.25">
      <c r="E44" s="218"/>
      <c r="F44" s="219"/>
      <c r="G44" s="219"/>
      <c r="H44" s="219"/>
      <c r="I44" s="219"/>
      <c r="J44" s="73"/>
      <c r="K44" s="73"/>
      <c r="L44" s="73"/>
      <c r="M44" s="73"/>
      <c r="P44" s="73"/>
      <c r="Q44" s="73"/>
      <c r="R44" s="73"/>
      <c r="S44" s="73"/>
    </row>
    <row r="45" spans="1:23" ht="15" customHeight="1" x14ac:dyDescent="0.25">
      <c r="E45" s="218"/>
      <c r="F45" s="219"/>
      <c r="G45" s="219"/>
      <c r="H45" s="219"/>
      <c r="I45" s="219"/>
      <c r="J45" s="115"/>
      <c r="K45" s="115"/>
      <c r="N45" s="73"/>
      <c r="O45" s="73"/>
    </row>
    <row r="46" spans="1:23" ht="15" customHeight="1" x14ac:dyDescent="0.25">
      <c r="E46" s="218"/>
      <c r="F46" s="219"/>
      <c r="G46" s="219"/>
      <c r="H46" s="219"/>
      <c r="I46" s="219"/>
      <c r="J46" s="115"/>
      <c r="K46" s="115"/>
      <c r="T46" s="73"/>
    </row>
    <row r="47" spans="1:23" ht="15" customHeight="1" x14ac:dyDescent="0.25">
      <c r="E47" s="218"/>
      <c r="F47" s="219"/>
      <c r="G47" s="219"/>
      <c r="H47" s="219"/>
      <c r="I47" s="219"/>
      <c r="J47" s="115"/>
      <c r="K47" s="115"/>
      <c r="U47" s="73"/>
      <c r="V47" s="73"/>
      <c r="W47" s="73"/>
    </row>
    <row r="48" spans="1:23" s="73" customFormat="1" ht="15" customHeight="1" x14ac:dyDescent="0.25">
      <c r="A48" s="115"/>
      <c r="B48" s="115"/>
      <c r="C48" s="115"/>
      <c r="D48" s="115"/>
      <c r="E48" s="126"/>
      <c r="F48" s="127"/>
      <c r="G48" s="128"/>
      <c r="H48" s="128"/>
      <c r="I48" s="128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</row>
    <row r="49" spans="4:11" x14ac:dyDescent="0.25">
      <c r="E49" s="126"/>
      <c r="F49" s="127"/>
      <c r="G49" s="128"/>
      <c r="H49" s="128"/>
      <c r="I49" s="128"/>
      <c r="J49" s="115"/>
      <c r="K49" s="115"/>
    </row>
    <row r="50" spans="4:11" x14ac:dyDescent="0.25">
      <c r="E50" s="126"/>
      <c r="F50" s="127"/>
      <c r="G50" s="128"/>
      <c r="H50" s="128"/>
      <c r="I50" s="128"/>
      <c r="J50" s="115"/>
      <c r="K50" s="115"/>
    </row>
    <row r="51" spans="4:11" x14ac:dyDescent="0.25">
      <c r="E51" s="126"/>
      <c r="F51" s="127"/>
      <c r="G51" s="128"/>
      <c r="H51" s="128"/>
      <c r="I51" s="128"/>
      <c r="J51" s="115"/>
      <c r="K51" s="115"/>
    </row>
    <row r="52" spans="4:11" x14ac:dyDescent="0.25">
      <c r="D52" s="73"/>
      <c r="E52" s="126"/>
      <c r="F52" s="127"/>
      <c r="G52" s="128"/>
      <c r="H52" s="128"/>
      <c r="I52" s="128"/>
      <c r="J52" s="115"/>
      <c r="K52" s="115"/>
    </row>
    <row r="53" spans="4:11" x14ac:dyDescent="0.25">
      <c r="E53" s="126"/>
      <c r="F53" s="127"/>
      <c r="G53" s="128"/>
      <c r="H53" s="128"/>
      <c r="I53" s="128"/>
      <c r="J53" s="115"/>
      <c r="K53" s="115"/>
    </row>
    <row r="54" spans="4:11" x14ac:dyDescent="0.25">
      <c r="E54" s="126"/>
      <c r="F54" s="127"/>
      <c r="G54" s="128"/>
      <c r="H54" s="128"/>
      <c r="I54" s="128"/>
      <c r="J54" s="115"/>
      <c r="K54" s="115"/>
    </row>
    <row r="55" spans="4:11" x14ac:dyDescent="0.25">
      <c r="E55" s="126"/>
      <c r="F55" s="127"/>
      <c r="G55" s="128"/>
      <c r="H55" s="128"/>
      <c r="I55" s="128"/>
      <c r="J55" s="115"/>
      <c r="K55" s="115"/>
    </row>
    <row r="56" spans="4:11" x14ac:dyDescent="0.25">
      <c r="E56" s="126"/>
      <c r="F56" s="127"/>
      <c r="G56" s="128"/>
      <c r="H56" s="128"/>
      <c r="I56" s="128"/>
      <c r="J56" s="115"/>
      <c r="K56" s="115"/>
    </row>
    <row r="57" spans="4:11" x14ac:dyDescent="0.25">
      <c r="E57" s="126"/>
      <c r="F57" s="127"/>
      <c r="G57" s="128"/>
      <c r="H57" s="128"/>
      <c r="I57" s="128"/>
      <c r="J57" s="115"/>
      <c r="K57" s="115"/>
    </row>
    <row r="58" spans="4:11" x14ac:dyDescent="0.25">
      <c r="E58" s="126"/>
      <c r="F58" s="127"/>
      <c r="G58" s="128"/>
      <c r="H58" s="128"/>
      <c r="I58" s="128"/>
      <c r="J58" s="115"/>
      <c r="K58" s="115"/>
    </row>
    <row r="59" spans="4:11" x14ac:dyDescent="0.25">
      <c r="E59" s="126"/>
      <c r="F59" s="127"/>
      <c r="G59" s="128"/>
      <c r="H59" s="128"/>
      <c r="I59" s="128"/>
      <c r="J59" s="115"/>
      <c r="K59" s="115"/>
    </row>
    <row r="60" spans="4:11" x14ac:dyDescent="0.25">
      <c r="E60" s="126"/>
      <c r="F60" s="127"/>
      <c r="G60" s="128"/>
      <c r="H60" s="128"/>
      <c r="I60" s="128"/>
      <c r="J60" s="115"/>
      <c r="K60" s="115"/>
    </row>
    <row r="61" spans="4:11" x14ac:dyDescent="0.25">
      <c r="E61" s="126"/>
      <c r="F61" s="127"/>
      <c r="G61" s="128"/>
      <c r="H61" s="128"/>
      <c r="I61" s="128"/>
      <c r="J61" s="115"/>
      <c r="K61" s="115"/>
    </row>
    <row r="62" spans="4:11" x14ac:dyDescent="0.25">
      <c r="E62" s="126"/>
      <c r="F62" s="127"/>
      <c r="G62" s="128"/>
      <c r="H62" s="128"/>
      <c r="I62" s="128"/>
      <c r="J62" s="115"/>
      <c r="K62" s="115"/>
    </row>
    <row r="63" spans="4:11" x14ac:dyDescent="0.25">
      <c r="E63" s="126"/>
      <c r="F63" s="127"/>
      <c r="G63" s="128"/>
      <c r="H63" s="128"/>
      <c r="I63" s="128"/>
      <c r="J63" s="115"/>
      <c r="K63" s="115"/>
    </row>
    <row r="64" spans="4:11" x14ac:dyDescent="0.25">
      <c r="E64" s="126"/>
      <c r="F64" s="127"/>
      <c r="G64" s="128"/>
      <c r="H64" s="128"/>
      <c r="I64" s="128"/>
      <c r="J64" s="115"/>
      <c r="K64" s="115"/>
    </row>
    <row r="65" spans="5:12" x14ac:dyDescent="0.25">
      <c r="E65" s="126"/>
      <c r="F65" s="127"/>
      <c r="G65" s="128"/>
      <c r="H65" s="128"/>
      <c r="I65" s="128"/>
      <c r="J65" s="74"/>
      <c r="K65" s="74"/>
      <c r="L65" s="75"/>
    </row>
    <row r="66" spans="5:12" x14ac:dyDescent="0.25">
      <c r="E66" s="126"/>
      <c r="F66" s="127"/>
      <c r="G66" s="128"/>
      <c r="H66" s="128"/>
      <c r="I66" s="128"/>
      <c r="J66" s="74"/>
      <c r="K66" s="74"/>
      <c r="L66" s="75"/>
    </row>
    <row r="67" spans="5:12" x14ac:dyDescent="0.25">
      <c r="E67" s="126"/>
      <c r="F67" s="127"/>
      <c r="G67" s="128"/>
      <c r="H67" s="128"/>
      <c r="I67" s="128"/>
      <c r="J67" s="74"/>
      <c r="K67" s="74"/>
      <c r="L67" s="75"/>
    </row>
    <row r="68" spans="5:12" x14ac:dyDescent="0.25">
      <c r="E68" s="126"/>
      <c r="F68" s="127"/>
      <c r="G68" s="128"/>
      <c r="H68" s="128"/>
      <c r="I68" s="128"/>
      <c r="J68" s="74"/>
      <c r="K68" s="75"/>
    </row>
    <row r="69" spans="5:12" x14ac:dyDescent="0.25">
      <c r="E69" s="126"/>
      <c r="F69" s="127"/>
      <c r="G69" s="128"/>
      <c r="H69" s="128"/>
      <c r="I69" s="128"/>
      <c r="J69" s="74"/>
      <c r="K69" s="75"/>
    </row>
    <row r="70" spans="5:12" x14ac:dyDescent="0.25">
      <c r="E70" s="126"/>
      <c r="F70" s="127"/>
      <c r="G70" s="128"/>
      <c r="H70" s="128"/>
      <c r="I70" s="128"/>
      <c r="J70" s="74"/>
      <c r="K70" s="75"/>
    </row>
    <row r="71" spans="5:12" x14ac:dyDescent="0.25">
      <c r="E71" s="126"/>
      <c r="F71" s="127"/>
      <c r="G71" s="128"/>
      <c r="H71" s="128"/>
      <c r="I71" s="128"/>
      <c r="J71" s="74"/>
      <c r="K71" s="75"/>
    </row>
    <row r="72" spans="5:12" x14ac:dyDescent="0.25">
      <c r="E72" s="126"/>
      <c r="F72" s="127"/>
      <c r="G72" s="128"/>
      <c r="H72" s="128"/>
      <c r="I72" s="128"/>
      <c r="J72" s="74"/>
      <c r="K72" s="75"/>
    </row>
    <row r="73" spans="5:12" x14ac:dyDescent="0.25">
      <c r="E73" s="126"/>
      <c r="F73" s="127"/>
      <c r="G73" s="128"/>
      <c r="H73" s="128"/>
      <c r="I73" s="128"/>
      <c r="J73" s="74"/>
      <c r="K73" s="75"/>
    </row>
    <row r="74" spans="5:12" x14ac:dyDescent="0.25">
      <c r="E74" s="126"/>
      <c r="F74" s="127"/>
      <c r="G74" s="128"/>
      <c r="H74" s="128"/>
      <c r="I74" s="128"/>
      <c r="J74" s="74"/>
      <c r="K74" s="75"/>
    </row>
    <row r="75" spans="5:12" x14ac:dyDescent="0.25">
      <c r="E75" s="126"/>
      <c r="F75" s="127"/>
      <c r="G75" s="128"/>
      <c r="H75" s="128"/>
      <c r="I75" s="128"/>
      <c r="J75" s="74"/>
      <c r="K75" s="75"/>
    </row>
    <row r="76" spans="5:12" x14ac:dyDescent="0.25">
      <c r="E76" s="126"/>
      <c r="F76" s="127"/>
      <c r="G76" s="128"/>
      <c r="H76" s="128"/>
      <c r="I76" s="128"/>
      <c r="J76" s="74"/>
      <c r="K76" s="75"/>
    </row>
    <row r="77" spans="5:12" x14ac:dyDescent="0.25">
      <c r="E77" s="126"/>
      <c r="F77" s="127"/>
      <c r="G77" s="128"/>
      <c r="H77" s="128"/>
      <c r="I77" s="128"/>
      <c r="J77" s="74"/>
      <c r="K77" s="75"/>
    </row>
    <row r="78" spans="5:12" x14ac:dyDescent="0.25">
      <c r="E78" s="126"/>
      <c r="F78" s="127"/>
      <c r="G78" s="128"/>
      <c r="H78" s="128"/>
      <c r="I78" s="128"/>
      <c r="J78" s="74"/>
      <c r="K78" s="75"/>
    </row>
    <row r="79" spans="5:12" x14ac:dyDescent="0.25">
      <c r="E79" s="126"/>
      <c r="F79" s="127"/>
      <c r="G79" s="128"/>
      <c r="H79" s="128"/>
      <c r="I79" s="128"/>
      <c r="J79" s="74"/>
      <c r="K79" s="75"/>
    </row>
    <row r="80" spans="5:12" x14ac:dyDescent="0.25">
      <c r="E80" s="126"/>
      <c r="F80" s="127"/>
      <c r="G80" s="128"/>
      <c r="H80" s="128"/>
      <c r="I80" s="128"/>
      <c r="J80" s="74"/>
      <c r="K80" s="75"/>
    </row>
    <row r="81" spans="5:11" x14ac:dyDescent="0.25">
      <c r="E81" s="126"/>
      <c r="F81" s="127"/>
      <c r="G81" s="128"/>
      <c r="H81" s="128"/>
      <c r="I81" s="128"/>
      <c r="J81" s="74"/>
      <c r="K81" s="75"/>
    </row>
    <row r="82" spans="5:11" x14ac:dyDescent="0.25">
      <c r="E82" s="126"/>
      <c r="F82" s="127"/>
      <c r="G82" s="128"/>
      <c r="H82" s="128"/>
      <c r="I82" s="128"/>
      <c r="J82" s="74"/>
      <c r="K82" s="75"/>
    </row>
    <row r="83" spans="5:11" x14ac:dyDescent="0.25">
      <c r="E83" s="126"/>
      <c r="F83" s="127"/>
      <c r="G83" s="128"/>
      <c r="H83" s="128"/>
      <c r="I83" s="128"/>
      <c r="J83" s="74"/>
      <c r="K83" s="75"/>
    </row>
    <row r="84" spans="5:11" x14ac:dyDescent="0.25">
      <c r="E84" s="126"/>
      <c r="F84" s="127"/>
      <c r="G84" s="128"/>
      <c r="H84" s="128"/>
      <c r="I84" s="128"/>
      <c r="J84" s="74"/>
      <c r="K84" s="75"/>
    </row>
    <row r="85" spans="5:11" x14ac:dyDescent="0.25">
      <c r="E85" s="126"/>
      <c r="F85" s="127"/>
      <c r="G85" s="128"/>
      <c r="H85" s="128"/>
      <c r="I85" s="128"/>
      <c r="J85" s="74"/>
      <c r="K85" s="75"/>
    </row>
    <row r="86" spans="5:11" x14ac:dyDescent="0.25">
      <c r="E86" s="126"/>
      <c r="F86" s="127"/>
      <c r="G86" s="128"/>
      <c r="H86" s="128"/>
      <c r="I86" s="128"/>
      <c r="J86" s="74"/>
      <c r="K86" s="75"/>
    </row>
    <row r="87" spans="5:11" x14ac:dyDescent="0.25">
      <c r="E87" s="126"/>
      <c r="F87" s="127"/>
      <c r="G87" s="128"/>
      <c r="H87" s="128"/>
      <c r="I87" s="128"/>
      <c r="J87" s="74"/>
      <c r="K87" s="75"/>
    </row>
    <row r="88" spans="5:11" x14ac:dyDescent="0.25">
      <c r="E88" s="126"/>
      <c r="F88" s="127"/>
      <c r="G88" s="128"/>
      <c r="H88" s="128"/>
      <c r="I88" s="128"/>
      <c r="J88" s="74"/>
      <c r="K88" s="75"/>
    </row>
    <row r="89" spans="5:11" x14ac:dyDescent="0.25">
      <c r="E89" s="126"/>
      <c r="F89" s="127"/>
      <c r="G89" s="128"/>
      <c r="H89" s="128"/>
      <c r="I89" s="128"/>
      <c r="J89" s="74"/>
      <c r="K89" s="75"/>
    </row>
    <row r="90" spans="5:11" x14ac:dyDescent="0.25">
      <c r="E90" s="126"/>
      <c r="F90" s="127"/>
      <c r="G90" s="128"/>
      <c r="H90" s="128"/>
      <c r="I90" s="128"/>
      <c r="J90" s="74"/>
      <c r="K90" s="75"/>
    </row>
    <row r="91" spans="5:11" x14ac:dyDescent="0.25">
      <c r="E91" s="126"/>
      <c r="F91" s="127"/>
      <c r="G91" s="128"/>
      <c r="H91" s="128"/>
      <c r="I91" s="128"/>
      <c r="J91" s="74"/>
      <c r="K91" s="75"/>
    </row>
    <row r="92" spans="5:11" x14ac:dyDescent="0.25">
      <c r="E92" s="126"/>
      <c r="F92" s="127"/>
      <c r="G92" s="128"/>
      <c r="H92" s="128"/>
      <c r="I92" s="128"/>
      <c r="J92" s="74"/>
      <c r="K92" s="75"/>
    </row>
    <row r="93" spans="5:11" x14ac:dyDescent="0.25">
      <c r="E93" s="126"/>
      <c r="F93" s="127"/>
      <c r="G93" s="128"/>
      <c r="H93" s="128"/>
      <c r="I93" s="128"/>
      <c r="J93" s="74"/>
      <c r="K93" s="75"/>
    </row>
    <row r="94" spans="5:11" x14ac:dyDescent="0.25">
      <c r="E94" s="126"/>
      <c r="F94" s="127"/>
      <c r="G94" s="128"/>
      <c r="H94" s="128"/>
      <c r="I94" s="128"/>
      <c r="J94" s="74"/>
      <c r="K94" s="75"/>
    </row>
    <row r="95" spans="5:11" x14ac:dyDescent="0.25">
      <c r="E95" s="126"/>
      <c r="F95" s="127"/>
      <c r="G95" s="128"/>
      <c r="H95" s="128"/>
      <c r="I95" s="128"/>
      <c r="J95" s="74"/>
      <c r="K95" s="75"/>
    </row>
    <row r="96" spans="5:11" x14ac:dyDescent="0.25">
      <c r="E96" s="126"/>
      <c r="F96" s="127"/>
      <c r="G96" s="128"/>
      <c r="H96" s="128"/>
      <c r="I96" s="128"/>
      <c r="J96" s="74"/>
      <c r="K96" s="75"/>
    </row>
    <row r="97" spans="5:11" x14ac:dyDescent="0.25">
      <c r="E97" s="126"/>
      <c r="F97" s="127"/>
      <c r="G97" s="128"/>
      <c r="H97" s="128"/>
      <c r="I97" s="128"/>
      <c r="J97" s="74"/>
      <c r="K97" s="75"/>
    </row>
    <row r="98" spans="5:11" x14ac:dyDescent="0.25">
      <c r="E98" s="126"/>
      <c r="F98" s="127"/>
      <c r="G98" s="128"/>
      <c r="H98" s="128"/>
      <c r="I98" s="128"/>
      <c r="J98" s="74"/>
      <c r="K98" s="75"/>
    </row>
    <row r="99" spans="5:11" x14ac:dyDescent="0.25">
      <c r="E99" s="126"/>
      <c r="F99" s="127"/>
      <c r="G99" s="128"/>
      <c r="H99" s="128"/>
      <c r="I99" s="128"/>
      <c r="J99" s="74"/>
      <c r="K99" s="75"/>
    </row>
    <row r="100" spans="5:11" x14ac:dyDescent="0.25">
      <c r="E100" s="126"/>
      <c r="F100" s="127"/>
      <c r="G100" s="128"/>
      <c r="H100" s="128"/>
      <c r="I100" s="128"/>
      <c r="J100" s="74"/>
      <c r="K100" s="75"/>
    </row>
    <row r="101" spans="5:11" x14ac:dyDescent="0.25">
      <c r="E101" s="126"/>
      <c r="F101" s="127"/>
      <c r="G101" s="128"/>
      <c r="H101" s="128"/>
      <c r="I101" s="128"/>
      <c r="J101" s="74"/>
      <c r="K101" s="75"/>
    </row>
    <row r="102" spans="5:11" x14ac:dyDescent="0.25">
      <c r="E102" s="126"/>
      <c r="F102" s="127"/>
      <c r="G102" s="128"/>
      <c r="H102" s="128"/>
      <c r="I102" s="128"/>
      <c r="J102" s="74"/>
      <c r="K102" s="75"/>
    </row>
    <row r="103" spans="5:11" x14ac:dyDescent="0.25">
      <c r="E103" s="126"/>
      <c r="F103" s="127"/>
      <c r="G103" s="128"/>
      <c r="H103" s="128"/>
      <c r="I103" s="128"/>
      <c r="J103" s="74"/>
      <c r="K103" s="75"/>
    </row>
    <row r="104" spans="5:11" x14ac:dyDescent="0.25">
      <c r="E104" s="126"/>
      <c r="F104" s="127"/>
      <c r="G104" s="128"/>
      <c r="H104" s="128"/>
      <c r="I104" s="128"/>
      <c r="J104" s="74"/>
      <c r="K104" s="75"/>
    </row>
    <row r="105" spans="5:11" x14ac:dyDescent="0.25">
      <c r="E105" s="126"/>
      <c r="F105" s="127"/>
      <c r="G105" s="128"/>
      <c r="H105" s="128"/>
      <c r="I105" s="128"/>
      <c r="J105" s="74"/>
      <c r="K105" s="75"/>
    </row>
    <row r="106" spans="5:11" x14ac:dyDescent="0.25">
      <c r="E106" s="126"/>
      <c r="F106" s="127"/>
      <c r="G106" s="128"/>
      <c r="H106" s="128"/>
      <c r="I106" s="128"/>
      <c r="J106" s="74"/>
      <c r="K106" s="75"/>
    </row>
    <row r="107" spans="5:11" x14ac:dyDescent="0.25">
      <c r="E107" s="126"/>
      <c r="F107" s="127"/>
      <c r="G107" s="128"/>
      <c r="H107" s="128"/>
      <c r="I107" s="128"/>
      <c r="J107" s="74"/>
      <c r="K107" s="75"/>
    </row>
    <row r="108" spans="5:11" x14ac:dyDescent="0.25">
      <c r="E108" s="126"/>
      <c r="F108" s="127"/>
      <c r="G108" s="128"/>
      <c r="H108" s="128"/>
      <c r="I108" s="128"/>
      <c r="J108" s="74"/>
      <c r="K108" s="75"/>
    </row>
    <row r="109" spans="5:11" x14ac:dyDescent="0.25">
      <c r="E109" s="126"/>
      <c r="F109" s="127"/>
      <c r="G109" s="128"/>
      <c r="H109" s="128"/>
      <c r="I109" s="128"/>
      <c r="J109" s="74"/>
      <c r="K109" s="75"/>
    </row>
    <row r="110" spans="5:11" x14ac:dyDescent="0.25">
      <c r="E110" s="126"/>
      <c r="F110" s="127"/>
      <c r="G110" s="128"/>
      <c r="H110" s="128"/>
      <c r="I110" s="128"/>
      <c r="J110" s="74"/>
      <c r="K110" s="75"/>
    </row>
    <row r="111" spans="5:11" x14ac:dyDescent="0.25">
      <c r="E111" s="126"/>
      <c r="F111" s="127"/>
      <c r="G111" s="128"/>
      <c r="H111" s="128"/>
      <c r="I111" s="128"/>
      <c r="J111" s="74"/>
      <c r="K111" s="75"/>
    </row>
    <row r="112" spans="5:11" x14ac:dyDescent="0.25">
      <c r="E112" s="126"/>
      <c r="F112" s="127"/>
      <c r="G112" s="128"/>
      <c r="H112" s="128"/>
      <c r="I112" s="128"/>
      <c r="J112" s="74"/>
      <c r="K112" s="75"/>
    </row>
    <row r="113" spans="5:11" x14ac:dyDescent="0.25">
      <c r="E113" s="126"/>
      <c r="F113" s="127"/>
      <c r="G113" s="128"/>
      <c r="H113" s="128"/>
      <c r="I113" s="128"/>
      <c r="J113" s="74"/>
      <c r="K113" s="75"/>
    </row>
    <row r="114" spans="5:11" x14ac:dyDescent="0.25">
      <c r="E114" s="126"/>
      <c r="F114" s="127"/>
      <c r="G114" s="128"/>
      <c r="H114" s="128"/>
      <c r="I114" s="128"/>
      <c r="J114" s="74"/>
      <c r="K114" s="75"/>
    </row>
    <row r="115" spans="5:11" x14ac:dyDescent="0.25">
      <c r="E115" s="126"/>
      <c r="F115" s="127"/>
      <c r="G115" s="128"/>
      <c r="H115" s="128"/>
      <c r="I115" s="128"/>
      <c r="J115" s="74"/>
      <c r="K115" s="75"/>
    </row>
    <row r="116" spans="5:11" x14ac:dyDescent="0.25">
      <c r="E116" s="126"/>
      <c r="F116" s="127"/>
      <c r="G116" s="128"/>
      <c r="H116" s="128"/>
      <c r="I116" s="128"/>
      <c r="J116" s="74"/>
      <c r="K116" s="75"/>
    </row>
    <row r="117" spans="5:11" x14ac:dyDescent="0.25">
      <c r="E117" s="126"/>
      <c r="F117" s="127"/>
      <c r="G117" s="128"/>
      <c r="H117" s="128"/>
      <c r="I117" s="128"/>
      <c r="J117" s="74"/>
      <c r="K117" s="75"/>
    </row>
    <row r="118" spans="5:11" x14ac:dyDescent="0.25">
      <c r="E118" s="126"/>
      <c r="F118" s="127"/>
      <c r="G118" s="128"/>
      <c r="H118" s="128"/>
      <c r="I118" s="128"/>
      <c r="J118" s="74"/>
      <c r="K118" s="75"/>
    </row>
    <row r="119" spans="5:11" x14ac:dyDescent="0.25">
      <c r="E119" s="126"/>
      <c r="F119" s="127"/>
      <c r="G119" s="128"/>
      <c r="H119" s="128"/>
      <c r="I119" s="128"/>
      <c r="J119" s="74"/>
      <c r="K119" s="75"/>
    </row>
    <row r="120" spans="5:11" x14ac:dyDescent="0.25">
      <c r="E120" s="126"/>
      <c r="F120" s="127"/>
      <c r="G120" s="128"/>
      <c r="H120" s="128"/>
      <c r="I120" s="128"/>
      <c r="J120" s="74"/>
      <c r="K120" s="75"/>
    </row>
    <row r="121" spans="5:11" x14ac:dyDescent="0.25">
      <c r="E121" s="126"/>
      <c r="F121" s="127"/>
      <c r="G121" s="128"/>
      <c r="H121" s="128"/>
      <c r="I121" s="128"/>
      <c r="J121" s="74"/>
      <c r="K121" s="75"/>
    </row>
    <row r="122" spans="5:11" x14ac:dyDescent="0.25">
      <c r="E122" s="126"/>
      <c r="F122" s="127"/>
      <c r="G122" s="128"/>
      <c r="H122" s="128"/>
      <c r="I122" s="128"/>
      <c r="J122" s="74"/>
      <c r="K122" s="75"/>
    </row>
    <row r="123" spans="5:11" x14ac:dyDescent="0.25">
      <c r="E123" s="126"/>
      <c r="F123" s="127"/>
      <c r="G123" s="128"/>
      <c r="H123" s="128"/>
      <c r="I123" s="128"/>
      <c r="J123" s="74"/>
      <c r="K123" s="75"/>
    </row>
    <row r="124" spans="5:11" x14ac:dyDescent="0.25">
      <c r="E124" s="126"/>
      <c r="F124" s="127"/>
      <c r="G124" s="128"/>
      <c r="H124" s="128"/>
      <c r="I124" s="128"/>
      <c r="J124" s="74"/>
      <c r="K124" s="75"/>
    </row>
    <row r="125" spans="5:11" x14ac:dyDescent="0.25">
      <c r="E125" s="126"/>
      <c r="F125" s="127"/>
      <c r="G125" s="128"/>
      <c r="H125" s="128"/>
      <c r="I125" s="128"/>
      <c r="J125" s="74"/>
      <c r="K125" s="75"/>
    </row>
    <row r="126" spans="5:11" x14ac:dyDescent="0.25">
      <c r="E126" s="126"/>
      <c r="F126" s="127"/>
      <c r="G126" s="128"/>
      <c r="H126" s="128"/>
      <c r="I126" s="128"/>
      <c r="J126" s="74"/>
      <c r="K126" s="75"/>
    </row>
    <row r="127" spans="5:11" x14ac:dyDescent="0.25">
      <c r="E127" s="126"/>
      <c r="F127" s="127"/>
      <c r="G127" s="128"/>
      <c r="H127" s="128"/>
      <c r="I127" s="128"/>
      <c r="J127" s="74"/>
      <c r="K127" s="75"/>
    </row>
    <row r="128" spans="5:11" x14ac:dyDescent="0.25">
      <c r="E128" s="126"/>
      <c r="F128" s="127"/>
      <c r="G128" s="128"/>
      <c r="H128" s="128"/>
      <c r="I128" s="128"/>
      <c r="J128" s="74"/>
      <c r="K128" s="75"/>
    </row>
    <row r="129" spans="5:11" x14ac:dyDescent="0.25">
      <c r="E129" s="126"/>
      <c r="F129" s="127"/>
      <c r="G129" s="128"/>
      <c r="H129" s="128"/>
      <c r="I129" s="128"/>
      <c r="J129" s="74"/>
      <c r="K129" s="75"/>
    </row>
    <row r="130" spans="5:11" x14ac:dyDescent="0.25">
      <c r="E130" s="126"/>
      <c r="F130" s="127"/>
      <c r="G130" s="128"/>
      <c r="H130" s="128"/>
      <c r="I130" s="128"/>
      <c r="J130" s="74"/>
      <c r="K130" s="75"/>
    </row>
    <row r="131" spans="5:11" x14ac:dyDescent="0.25">
      <c r="E131" s="126"/>
      <c r="F131" s="127"/>
      <c r="G131" s="128"/>
      <c r="H131" s="128"/>
      <c r="I131" s="128"/>
      <c r="J131" s="74"/>
      <c r="K131" s="75"/>
    </row>
    <row r="132" spans="5:11" x14ac:dyDescent="0.25">
      <c r="E132" s="126"/>
      <c r="F132" s="127"/>
      <c r="G132" s="128"/>
      <c r="H132" s="128"/>
      <c r="I132" s="128"/>
      <c r="J132" s="74"/>
      <c r="K132" s="75"/>
    </row>
    <row r="133" spans="5:11" x14ac:dyDescent="0.25">
      <c r="E133" s="126"/>
      <c r="F133" s="127"/>
      <c r="G133" s="128"/>
      <c r="H133" s="128"/>
      <c r="I133" s="128"/>
      <c r="J133" s="74"/>
      <c r="K133" s="75"/>
    </row>
    <row r="134" spans="5:11" x14ac:dyDescent="0.25">
      <c r="E134" s="126"/>
      <c r="F134" s="127"/>
      <c r="G134" s="128"/>
      <c r="H134" s="128"/>
      <c r="I134" s="128"/>
      <c r="J134" s="74"/>
      <c r="K134" s="75"/>
    </row>
    <row r="135" spans="5:11" x14ac:dyDescent="0.25">
      <c r="E135" s="126"/>
      <c r="F135" s="127"/>
      <c r="G135" s="128"/>
      <c r="H135" s="128"/>
      <c r="I135" s="128"/>
      <c r="J135" s="74"/>
      <c r="K135" s="75"/>
    </row>
    <row r="136" spans="5:11" x14ac:dyDescent="0.25">
      <c r="E136" s="126"/>
      <c r="F136" s="127"/>
      <c r="G136" s="128"/>
      <c r="H136" s="128"/>
      <c r="I136" s="128"/>
      <c r="J136" s="74"/>
      <c r="K136" s="75"/>
    </row>
    <row r="137" spans="5:11" x14ac:dyDescent="0.25">
      <c r="E137" s="126"/>
      <c r="F137" s="127"/>
      <c r="G137" s="128"/>
      <c r="H137" s="128"/>
      <c r="I137" s="128"/>
      <c r="J137" s="74"/>
      <c r="K137" s="75"/>
    </row>
    <row r="138" spans="5:11" x14ac:dyDescent="0.25">
      <c r="E138" s="126"/>
      <c r="F138" s="127"/>
      <c r="G138" s="128"/>
      <c r="H138" s="128"/>
      <c r="I138" s="128"/>
      <c r="J138" s="74"/>
      <c r="K138" s="75"/>
    </row>
    <row r="139" spans="5:11" x14ac:dyDescent="0.25">
      <c r="E139" s="126"/>
      <c r="F139" s="127"/>
      <c r="G139" s="128"/>
      <c r="H139" s="128"/>
      <c r="I139" s="128"/>
      <c r="J139" s="74"/>
      <c r="K139" s="75"/>
    </row>
    <row r="140" spans="5:11" x14ac:dyDescent="0.25">
      <c r="E140" s="126"/>
      <c r="F140" s="127"/>
      <c r="G140" s="128"/>
      <c r="H140" s="128"/>
      <c r="I140" s="128"/>
      <c r="J140" s="74"/>
      <c r="K140" s="75"/>
    </row>
    <row r="141" spans="5:11" x14ac:dyDescent="0.25">
      <c r="E141" s="126"/>
      <c r="F141" s="127"/>
      <c r="G141" s="128"/>
      <c r="H141" s="128"/>
      <c r="I141" s="128"/>
      <c r="J141" s="74"/>
      <c r="K141" s="75"/>
    </row>
    <row r="142" spans="5:11" x14ac:dyDescent="0.25">
      <c r="E142" s="126"/>
      <c r="F142" s="127"/>
      <c r="G142" s="128"/>
      <c r="H142" s="128"/>
      <c r="I142" s="128"/>
      <c r="J142" s="74"/>
      <c r="K142" s="75"/>
    </row>
    <row r="143" spans="5:11" x14ac:dyDescent="0.25">
      <c r="E143" s="126"/>
      <c r="F143" s="127"/>
      <c r="G143" s="128"/>
      <c r="H143" s="128"/>
      <c r="I143" s="128"/>
      <c r="J143" s="74"/>
      <c r="K143" s="75"/>
    </row>
    <row r="144" spans="5:11" x14ac:dyDescent="0.25">
      <c r="E144" s="126"/>
      <c r="F144" s="127"/>
      <c r="G144" s="128"/>
      <c r="H144" s="128"/>
      <c r="I144" s="128"/>
      <c r="J144" s="74"/>
      <c r="K144" s="75"/>
    </row>
    <row r="145" spans="5:11" x14ac:dyDescent="0.25">
      <c r="E145" s="126"/>
      <c r="F145" s="127"/>
      <c r="G145" s="128"/>
      <c r="H145" s="128"/>
      <c r="I145" s="128"/>
      <c r="J145" s="74"/>
      <c r="K145" s="75"/>
    </row>
    <row r="146" spans="5:11" x14ac:dyDescent="0.25">
      <c r="E146" s="126"/>
      <c r="F146" s="127"/>
      <c r="G146" s="128"/>
      <c r="H146" s="128"/>
      <c r="I146" s="128"/>
      <c r="J146" s="74"/>
      <c r="K146" s="75"/>
    </row>
    <row r="147" spans="5:11" x14ac:dyDescent="0.25">
      <c r="E147" s="126"/>
      <c r="F147" s="127"/>
      <c r="G147" s="128"/>
      <c r="H147" s="128"/>
      <c r="I147" s="128"/>
      <c r="J147" s="74"/>
      <c r="K147" s="75"/>
    </row>
    <row r="148" spans="5:11" x14ac:dyDescent="0.25">
      <c r="E148" s="126"/>
      <c r="F148" s="127"/>
      <c r="G148" s="128"/>
      <c r="H148" s="128"/>
      <c r="I148" s="128"/>
      <c r="J148" s="74"/>
      <c r="K148" s="75"/>
    </row>
    <row r="149" spans="5:11" x14ac:dyDescent="0.25">
      <c r="E149" s="126"/>
      <c r="F149" s="127"/>
      <c r="G149" s="128"/>
      <c r="H149" s="128"/>
      <c r="I149" s="128"/>
      <c r="J149" s="74"/>
      <c r="K149" s="75"/>
    </row>
    <row r="150" spans="5:11" x14ac:dyDescent="0.25">
      <c r="E150" s="126"/>
      <c r="F150" s="127"/>
      <c r="G150" s="128"/>
      <c r="H150" s="128"/>
      <c r="I150" s="128"/>
      <c r="J150" s="74"/>
      <c r="K150" s="75"/>
    </row>
    <row r="151" spans="5:11" x14ac:dyDescent="0.25">
      <c r="E151" s="126"/>
      <c r="F151" s="127"/>
      <c r="G151" s="128"/>
      <c r="H151" s="128"/>
      <c r="I151" s="128"/>
      <c r="J151" s="74"/>
      <c r="K151" s="75"/>
    </row>
    <row r="152" spans="5:11" x14ac:dyDescent="0.25">
      <c r="E152" s="126"/>
      <c r="F152" s="127"/>
      <c r="G152" s="128"/>
      <c r="H152" s="128"/>
      <c r="I152" s="128"/>
      <c r="J152" s="74"/>
      <c r="K152" s="75"/>
    </row>
    <row r="153" spans="5:11" x14ac:dyDescent="0.25">
      <c r="E153" s="126"/>
      <c r="F153" s="127"/>
      <c r="G153" s="128"/>
      <c r="H153" s="128"/>
      <c r="I153" s="128"/>
      <c r="J153" s="74"/>
      <c r="K153" s="75"/>
    </row>
    <row r="154" spans="5:11" x14ac:dyDescent="0.25">
      <c r="E154" s="126"/>
      <c r="F154" s="127"/>
      <c r="G154" s="128"/>
      <c r="H154" s="128"/>
      <c r="I154" s="128"/>
      <c r="J154" s="74"/>
      <c r="K154" s="75"/>
    </row>
    <row r="155" spans="5:11" x14ac:dyDescent="0.25">
      <c r="E155" s="126"/>
      <c r="F155" s="127"/>
      <c r="G155" s="128"/>
      <c r="H155" s="128"/>
      <c r="I155" s="128"/>
      <c r="J155" s="74"/>
      <c r="K155" s="75"/>
    </row>
    <row r="156" spans="5:11" x14ac:dyDescent="0.25">
      <c r="E156" s="126"/>
      <c r="F156" s="127"/>
      <c r="G156" s="128"/>
      <c r="H156" s="128"/>
      <c r="I156" s="128"/>
      <c r="J156" s="74"/>
      <c r="K156" s="75"/>
    </row>
    <row r="157" spans="5:11" x14ac:dyDescent="0.25">
      <c r="E157" s="126"/>
      <c r="F157" s="127"/>
      <c r="G157" s="128"/>
      <c r="H157" s="128"/>
      <c r="I157" s="128"/>
      <c r="J157" s="74"/>
      <c r="K157" s="75"/>
    </row>
    <row r="158" spans="5:11" x14ac:dyDescent="0.25">
      <c r="E158" s="126"/>
      <c r="F158" s="127"/>
      <c r="G158" s="128"/>
      <c r="H158" s="128"/>
      <c r="I158" s="128"/>
      <c r="J158" s="74"/>
      <c r="K158" s="75"/>
    </row>
    <row r="159" spans="5:11" x14ac:dyDescent="0.25">
      <c r="E159" s="126"/>
      <c r="F159" s="127"/>
      <c r="G159" s="128"/>
      <c r="H159" s="128"/>
      <c r="I159" s="128"/>
      <c r="J159" s="74"/>
      <c r="K159" s="75"/>
    </row>
    <row r="160" spans="5:11" x14ac:dyDescent="0.25">
      <c r="E160" s="126"/>
      <c r="F160" s="127"/>
      <c r="G160" s="128"/>
      <c r="H160" s="128"/>
      <c r="I160" s="128"/>
      <c r="J160" s="74"/>
      <c r="K160" s="75"/>
    </row>
    <row r="161" spans="5:11" x14ac:dyDescent="0.25">
      <c r="E161" s="126"/>
      <c r="F161" s="127"/>
      <c r="G161" s="128"/>
      <c r="H161" s="128"/>
      <c r="I161" s="128"/>
      <c r="J161" s="74"/>
      <c r="K161" s="75"/>
    </row>
    <row r="162" spans="5:11" x14ac:dyDescent="0.25">
      <c r="E162" s="126"/>
      <c r="F162" s="127"/>
      <c r="G162" s="128"/>
      <c r="H162" s="128"/>
      <c r="I162" s="128"/>
      <c r="J162" s="74"/>
      <c r="K162" s="75"/>
    </row>
    <row r="163" spans="5:11" x14ac:dyDescent="0.25">
      <c r="E163" s="126"/>
      <c r="F163" s="127"/>
      <c r="G163" s="128"/>
      <c r="H163" s="128"/>
      <c r="I163" s="128"/>
      <c r="J163" s="74"/>
      <c r="K163" s="75"/>
    </row>
    <row r="164" spans="5:11" x14ac:dyDescent="0.25">
      <c r="E164" s="126"/>
      <c r="F164" s="127"/>
      <c r="G164" s="128"/>
      <c r="H164" s="128"/>
      <c r="I164" s="128"/>
      <c r="J164" s="74"/>
      <c r="K164" s="75"/>
    </row>
    <row r="165" spans="5:11" x14ac:dyDescent="0.25">
      <c r="E165" s="126"/>
      <c r="F165" s="127"/>
      <c r="G165" s="128"/>
      <c r="H165" s="128"/>
      <c r="I165" s="128"/>
      <c r="J165" s="74"/>
      <c r="K165" s="75"/>
    </row>
    <row r="166" spans="5:11" x14ac:dyDescent="0.25">
      <c r="E166" s="126"/>
      <c r="F166" s="127"/>
      <c r="G166" s="128"/>
      <c r="H166" s="128"/>
      <c r="I166" s="128"/>
      <c r="J166" s="74"/>
      <c r="K166" s="75"/>
    </row>
    <row r="167" spans="5:11" x14ac:dyDescent="0.25">
      <c r="E167" s="126"/>
      <c r="F167" s="127"/>
      <c r="G167" s="128"/>
      <c r="H167" s="128"/>
      <c r="I167" s="128"/>
      <c r="J167" s="74"/>
      <c r="K167" s="75"/>
    </row>
    <row r="168" spans="5:11" x14ac:dyDescent="0.25">
      <c r="E168" s="126"/>
      <c r="F168" s="127"/>
      <c r="G168" s="128"/>
      <c r="H168" s="128"/>
      <c r="I168" s="128"/>
      <c r="J168" s="74"/>
      <c r="K168" s="75"/>
    </row>
    <row r="169" spans="5:11" x14ac:dyDescent="0.25">
      <c r="E169" s="126"/>
      <c r="F169" s="127"/>
      <c r="G169" s="128"/>
      <c r="H169" s="128"/>
      <c r="I169" s="128"/>
      <c r="J169" s="74"/>
      <c r="K169" s="75"/>
    </row>
    <row r="170" spans="5:11" x14ac:dyDescent="0.25">
      <c r="E170" s="126"/>
      <c r="F170" s="127"/>
      <c r="G170" s="128"/>
      <c r="H170" s="128"/>
      <c r="I170" s="128"/>
      <c r="J170" s="74"/>
      <c r="K170" s="75"/>
    </row>
    <row r="171" spans="5:11" x14ac:dyDescent="0.25">
      <c r="E171" s="126"/>
      <c r="F171" s="127"/>
      <c r="G171" s="128"/>
      <c r="H171" s="128"/>
      <c r="I171" s="128"/>
      <c r="J171" s="74"/>
      <c r="K171" s="75"/>
    </row>
    <row r="172" spans="5:11" x14ac:dyDescent="0.25">
      <c r="E172" s="126"/>
      <c r="F172" s="127"/>
      <c r="G172" s="128"/>
      <c r="H172" s="128"/>
      <c r="I172" s="128"/>
      <c r="J172" s="74"/>
      <c r="K172" s="75"/>
    </row>
    <row r="173" spans="5:11" x14ac:dyDescent="0.25">
      <c r="E173" s="126"/>
      <c r="F173" s="127"/>
      <c r="G173" s="128"/>
      <c r="H173" s="128"/>
      <c r="I173" s="128"/>
      <c r="J173" s="74"/>
      <c r="K173" s="75"/>
    </row>
    <row r="174" spans="5:11" x14ac:dyDescent="0.25">
      <c r="E174" s="126"/>
      <c r="F174" s="127"/>
      <c r="G174" s="128"/>
      <c r="H174" s="128"/>
      <c r="I174" s="128"/>
      <c r="J174" s="74"/>
      <c r="K174" s="75"/>
    </row>
    <row r="175" spans="5:11" x14ac:dyDescent="0.25">
      <c r="E175" s="126"/>
      <c r="F175" s="127"/>
      <c r="G175" s="128"/>
      <c r="H175" s="128"/>
      <c r="I175" s="128"/>
      <c r="J175" s="74"/>
      <c r="K175" s="75"/>
    </row>
    <row r="176" spans="5:11" x14ac:dyDescent="0.25">
      <c r="E176" s="126"/>
      <c r="F176" s="127"/>
      <c r="G176" s="128"/>
      <c r="H176" s="128"/>
      <c r="I176" s="128"/>
      <c r="J176" s="74"/>
      <c r="K176" s="75"/>
    </row>
    <row r="177" spans="5:11" x14ac:dyDescent="0.25">
      <c r="E177" s="126"/>
      <c r="F177" s="127"/>
      <c r="G177" s="128"/>
      <c r="H177" s="128"/>
      <c r="I177" s="128"/>
      <c r="J177" s="74"/>
      <c r="K177" s="75"/>
    </row>
    <row r="178" spans="5:11" x14ac:dyDescent="0.25">
      <c r="E178" s="126"/>
      <c r="F178" s="127"/>
      <c r="G178" s="128"/>
      <c r="H178" s="128"/>
      <c r="I178" s="128"/>
      <c r="J178" s="74"/>
      <c r="K178" s="75"/>
    </row>
    <row r="179" spans="5:11" x14ac:dyDescent="0.25">
      <c r="E179" s="126"/>
      <c r="F179" s="127"/>
      <c r="G179" s="128"/>
      <c r="H179" s="128"/>
      <c r="I179" s="128"/>
      <c r="J179" s="74"/>
      <c r="K179" s="75"/>
    </row>
    <row r="180" spans="5:11" x14ac:dyDescent="0.25">
      <c r="E180" s="126"/>
      <c r="F180" s="127"/>
      <c r="G180" s="128"/>
      <c r="H180" s="128"/>
      <c r="I180" s="128"/>
      <c r="J180" s="74"/>
      <c r="K180" s="75"/>
    </row>
    <row r="181" spans="5:11" x14ac:dyDescent="0.25">
      <c r="E181" s="126"/>
      <c r="F181" s="127"/>
      <c r="G181" s="128"/>
      <c r="H181" s="128"/>
      <c r="I181" s="128"/>
      <c r="J181" s="74"/>
      <c r="K181" s="75"/>
    </row>
    <row r="182" spans="5:11" x14ac:dyDescent="0.25">
      <c r="E182" s="126"/>
      <c r="F182" s="127"/>
      <c r="G182" s="128"/>
      <c r="H182" s="128"/>
      <c r="I182" s="128"/>
      <c r="J182" s="74"/>
      <c r="K182" s="75"/>
    </row>
    <row r="183" spans="5:11" x14ac:dyDescent="0.25">
      <c r="E183" s="126"/>
      <c r="F183" s="127"/>
      <c r="G183" s="128"/>
      <c r="H183" s="128"/>
      <c r="I183" s="128"/>
      <c r="J183" s="74"/>
      <c r="K183" s="75"/>
    </row>
    <row r="184" spans="5:11" x14ac:dyDescent="0.25">
      <c r="E184" s="126"/>
      <c r="F184" s="127"/>
      <c r="G184" s="128"/>
      <c r="H184" s="128"/>
      <c r="I184" s="128"/>
      <c r="J184" s="74"/>
      <c r="K184" s="75"/>
    </row>
    <row r="185" spans="5:11" x14ac:dyDescent="0.25">
      <c r="E185" s="126"/>
      <c r="F185" s="127"/>
      <c r="G185" s="128"/>
      <c r="H185" s="128"/>
      <c r="I185" s="128"/>
      <c r="J185" s="74"/>
      <c r="K185" s="75"/>
    </row>
    <row r="186" spans="5:11" x14ac:dyDescent="0.25">
      <c r="E186" s="126"/>
      <c r="F186" s="127"/>
      <c r="G186" s="128"/>
      <c r="H186" s="128"/>
      <c r="I186" s="128"/>
      <c r="J186" s="74"/>
      <c r="K186" s="75"/>
    </row>
    <row r="187" spans="5:11" x14ac:dyDescent="0.25">
      <c r="E187" s="126"/>
      <c r="F187" s="127"/>
      <c r="G187" s="128"/>
      <c r="H187" s="128"/>
      <c r="I187" s="128"/>
      <c r="J187" s="74"/>
      <c r="K187" s="75"/>
    </row>
    <row r="188" spans="5:11" x14ac:dyDescent="0.25">
      <c r="E188" s="126"/>
      <c r="F188" s="127"/>
      <c r="G188" s="128"/>
      <c r="H188" s="128"/>
      <c r="I188" s="128"/>
      <c r="J188" s="74"/>
      <c r="K188" s="75"/>
    </row>
    <row r="189" spans="5:11" x14ac:dyDescent="0.25">
      <c r="E189" s="126"/>
      <c r="F189" s="127"/>
      <c r="G189" s="128"/>
      <c r="H189" s="128"/>
      <c r="I189" s="128"/>
      <c r="J189" s="74"/>
      <c r="K189" s="75"/>
    </row>
    <row r="190" spans="5:11" x14ac:dyDescent="0.25">
      <c r="E190" s="126"/>
      <c r="F190" s="127"/>
      <c r="G190" s="128"/>
      <c r="H190" s="128"/>
      <c r="I190" s="128"/>
      <c r="J190" s="74"/>
      <c r="K190" s="75"/>
    </row>
    <row r="191" spans="5:11" x14ac:dyDescent="0.25">
      <c r="E191" s="126"/>
      <c r="F191" s="127"/>
      <c r="G191" s="128"/>
      <c r="H191" s="128"/>
      <c r="I191" s="128"/>
      <c r="J191" s="74"/>
      <c r="K191" s="75"/>
    </row>
    <row r="192" spans="5:11" x14ac:dyDescent="0.25">
      <c r="E192" s="126"/>
      <c r="F192" s="127"/>
      <c r="G192" s="128"/>
      <c r="H192" s="128"/>
      <c r="I192" s="128"/>
      <c r="J192" s="74"/>
      <c r="K192" s="75"/>
    </row>
    <row r="193" spans="5:11" x14ac:dyDescent="0.25">
      <c r="E193" s="126"/>
      <c r="F193" s="127"/>
      <c r="G193" s="128"/>
      <c r="H193" s="128"/>
      <c r="I193" s="128"/>
      <c r="J193" s="74"/>
      <c r="K193" s="75"/>
    </row>
    <row r="194" spans="5:11" x14ac:dyDescent="0.25">
      <c r="E194" s="126"/>
      <c r="F194" s="127"/>
      <c r="G194" s="128"/>
      <c r="H194" s="128"/>
      <c r="I194" s="128"/>
      <c r="J194" s="74"/>
      <c r="K194" s="75"/>
    </row>
    <row r="195" spans="5:11" x14ac:dyDescent="0.25">
      <c r="E195" s="126"/>
      <c r="F195" s="127"/>
      <c r="G195" s="128"/>
      <c r="H195" s="128"/>
      <c r="I195" s="128"/>
      <c r="J195" s="74"/>
      <c r="K195" s="75"/>
    </row>
    <row r="196" spans="5:11" x14ac:dyDescent="0.25">
      <c r="E196" s="126"/>
      <c r="F196" s="127"/>
      <c r="G196" s="128"/>
      <c r="H196" s="128"/>
      <c r="I196" s="128"/>
      <c r="J196" s="74"/>
      <c r="K196" s="75"/>
    </row>
    <row r="197" spans="5:11" x14ac:dyDescent="0.25">
      <c r="E197" s="126"/>
      <c r="F197" s="127"/>
      <c r="G197" s="128"/>
      <c r="H197" s="128"/>
      <c r="I197" s="128"/>
      <c r="J197" s="74"/>
      <c r="K197" s="75"/>
    </row>
    <row r="198" spans="5:11" x14ac:dyDescent="0.25">
      <c r="E198" s="126"/>
      <c r="F198" s="127"/>
      <c r="G198" s="128"/>
      <c r="H198" s="128"/>
      <c r="I198" s="128"/>
      <c r="J198" s="74"/>
      <c r="K198" s="75"/>
    </row>
    <row r="199" spans="5:11" x14ac:dyDescent="0.25">
      <c r="E199" s="126"/>
      <c r="F199" s="127"/>
      <c r="G199" s="128"/>
      <c r="H199" s="128"/>
      <c r="I199" s="128"/>
      <c r="J199" s="74"/>
      <c r="K199" s="75"/>
    </row>
    <row r="200" spans="5:11" x14ac:dyDescent="0.25">
      <c r="E200" s="126"/>
      <c r="F200" s="127"/>
      <c r="G200" s="128"/>
      <c r="H200" s="128"/>
      <c r="I200" s="128"/>
      <c r="J200" s="74"/>
      <c r="K200" s="75"/>
    </row>
    <row r="201" spans="5:11" x14ac:dyDescent="0.25">
      <c r="E201" s="126"/>
      <c r="F201" s="127"/>
      <c r="G201" s="128"/>
      <c r="H201" s="128"/>
      <c r="I201" s="128"/>
      <c r="J201" s="74"/>
      <c r="K201" s="75"/>
    </row>
    <row r="202" spans="5:11" x14ac:dyDescent="0.25">
      <c r="E202" s="126"/>
      <c r="F202" s="127"/>
      <c r="G202" s="128"/>
      <c r="H202" s="128"/>
      <c r="I202" s="128"/>
      <c r="J202" s="74"/>
      <c r="K202" s="75"/>
    </row>
    <row r="203" spans="5:11" x14ac:dyDescent="0.25">
      <c r="E203" s="126"/>
      <c r="F203" s="127"/>
      <c r="G203" s="128"/>
      <c r="H203" s="128"/>
      <c r="I203" s="128"/>
      <c r="J203" s="74"/>
      <c r="K203" s="75"/>
    </row>
    <row r="204" spans="5:11" x14ac:dyDescent="0.25">
      <c r="E204" s="126"/>
      <c r="F204" s="127"/>
      <c r="G204" s="128"/>
      <c r="H204" s="128"/>
      <c r="I204" s="128"/>
      <c r="J204" s="74"/>
      <c r="K204" s="75"/>
    </row>
    <row r="205" spans="5:11" x14ac:dyDescent="0.25">
      <c r="E205" s="126"/>
      <c r="F205" s="127"/>
      <c r="G205" s="128"/>
      <c r="H205" s="128"/>
      <c r="I205" s="128"/>
      <c r="J205" s="74"/>
      <c r="K205" s="75"/>
    </row>
    <row r="206" spans="5:11" x14ac:dyDescent="0.25">
      <c r="E206" s="126"/>
      <c r="F206" s="127"/>
      <c r="G206" s="128"/>
      <c r="H206" s="128"/>
      <c r="I206" s="128"/>
      <c r="J206" s="74"/>
      <c r="K206" s="75"/>
    </row>
    <row r="207" spans="5:11" x14ac:dyDescent="0.25">
      <c r="E207" s="126"/>
      <c r="F207" s="127"/>
      <c r="G207" s="128"/>
      <c r="H207" s="128"/>
      <c r="I207" s="128"/>
      <c r="J207" s="74"/>
      <c r="K207" s="75"/>
    </row>
    <row r="208" spans="5:11" x14ac:dyDescent="0.25">
      <c r="E208" s="126"/>
      <c r="F208" s="127"/>
      <c r="G208" s="128"/>
      <c r="H208" s="128"/>
      <c r="I208" s="128"/>
      <c r="J208" s="74"/>
      <c r="K208" s="75"/>
    </row>
    <row r="209" spans="5:11" x14ac:dyDescent="0.25">
      <c r="E209" s="126"/>
      <c r="F209" s="127"/>
      <c r="G209" s="128"/>
      <c r="H209" s="128"/>
      <c r="I209" s="128"/>
      <c r="J209" s="74"/>
      <c r="K209" s="75"/>
    </row>
    <row r="210" spans="5:11" x14ac:dyDescent="0.25">
      <c r="E210" s="126"/>
      <c r="F210" s="127"/>
      <c r="G210" s="128"/>
      <c r="H210" s="128"/>
      <c r="I210" s="128"/>
      <c r="J210" s="74"/>
      <c r="K210" s="75"/>
    </row>
    <row r="211" spans="5:11" x14ac:dyDescent="0.25">
      <c r="E211" s="126"/>
      <c r="F211" s="127"/>
      <c r="G211" s="128"/>
      <c r="H211" s="128"/>
      <c r="I211" s="128"/>
      <c r="J211" s="74"/>
      <c r="K211" s="75"/>
    </row>
    <row r="212" spans="5:11" x14ac:dyDescent="0.25">
      <c r="E212" s="126"/>
      <c r="F212" s="127"/>
      <c r="G212" s="128"/>
      <c r="H212" s="128"/>
      <c r="I212" s="128"/>
      <c r="J212" s="74"/>
      <c r="K212" s="75"/>
    </row>
    <row r="213" spans="5:11" x14ac:dyDescent="0.25">
      <c r="E213" s="126"/>
      <c r="F213" s="127"/>
      <c r="G213" s="128"/>
      <c r="H213" s="128"/>
      <c r="I213" s="128"/>
      <c r="J213" s="74"/>
      <c r="K213" s="75"/>
    </row>
    <row r="214" spans="5:11" x14ac:dyDescent="0.25">
      <c r="E214" s="126"/>
      <c r="F214" s="127"/>
      <c r="G214" s="128"/>
      <c r="H214" s="128"/>
      <c r="I214" s="128"/>
      <c r="J214" s="74"/>
      <c r="K214" s="75"/>
    </row>
    <row r="215" spans="5:11" x14ac:dyDescent="0.25">
      <c r="E215" s="126"/>
      <c r="F215" s="127"/>
      <c r="G215" s="128"/>
      <c r="H215" s="128"/>
      <c r="I215" s="128"/>
      <c r="J215" s="74"/>
      <c r="K215" s="75"/>
    </row>
    <row r="216" spans="5:11" x14ac:dyDescent="0.25">
      <c r="E216" s="126"/>
      <c r="F216" s="127"/>
      <c r="G216" s="128"/>
      <c r="H216" s="128"/>
      <c r="I216" s="128"/>
      <c r="J216" s="74"/>
      <c r="K216" s="75"/>
    </row>
    <row r="217" spans="5:11" x14ac:dyDescent="0.25">
      <c r="E217" s="126"/>
      <c r="F217" s="127"/>
      <c r="G217" s="128"/>
      <c r="H217" s="128"/>
      <c r="I217" s="128"/>
      <c r="J217" s="74"/>
      <c r="K217" s="75"/>
    </row>
    <row r="218" spans="5:11" x14ac:dyDescent="0.25">
      <c r="E218" s="126"/>
      <c r="F218" s="127"/>
      <c r="G218" s="128"/>
      <c r="H218" s="128"/>
      <c r="I218" s="128"/>
      <c r="J218" s="74"/>
      <c r="K218" s="75"/>
    </row>
    <row r="219" spans="5:11" x14ac:dyDescent="0.25">
      <c r="E219" s="126"/>
      <c r="F219" s="127"/>
      <c r="G219" s="128"/>
      <c r="H219" s="128"/>
      <c r="I219" s="128"/>
      <c r="J219" s="74"/>
      <c r="K219" s="75"/>
    </row>
    <row r="220" spans="5:11" x14ac:dyDescent="0.25">
      <c r="E220" s="126"/>
      <c r="F220" s="127"/>
      <c r="G220" s="128"/>
      <c r="H220" s="128"/>
      <c r="I220" s="128"/>
      <c r="J220" s="74"/>
      <c r="K220" s="75"/>
    </row>
    <row r="221" spans="5:11" x14ac:dyDescent="0.25">
      <c r="E221" s="126"/>
      <c r="F221" s="127"/>
      <c r="G221" s="128"/>
      <c r="H221" s="128"/>
      <c r="I221" s="128"/>
      <c r="J221" s="74"/>
      <c r="K221" s="75"/>
    </row>
    <row r="222" spans="5:11" x14ac:dyDescent="0.25">
      <c r="E222" s="126"/>
      <c r="F222" s="127"/>
      <c r="G222" s="128"/>
      <c r="H222" s="128"/>
      <c r="I222" s="128"/>
      <c r="J222" s="74"/>
      <c r="K222" s="75"/>
    </row>
    <row r="223" spans="5:11" x14ac:dyDescent="0.25">
      <c r="E223" s="126"/>
      <c r="F223" s="127"/>
      <c r="G223" s="128"/>
      <c r="H223" s="128"/>
      <c r="I223" s="128"/>
      <c r="J223" s="74"/>
      <c r="K223" s="75"/>
    </row>
    <row r="224" spans="5:11" x14ac:dyDescent="0.25">
      <c r="E224" s="126"/>
      <c r="F224" s="127"/>
      <c r="G224" s="128"/>
      <c r="H224" s="128"/>
      <c r="I224" s="128"/>
      <c r="J224" s="74"/>
      <c r="K224" s="75"/>
    </row>
    <row r="225" spans="5:11" x14ac:dyDescent="0.25">
      <c r="E225" s="126"/>
      <c r="F225" s="127"/>
      <c r="G225" s="128"/>
      <c r="H225" s="128"/>
      <c r="I225" s="128"/>
      <c r="J225" s="74"/>
      <c r="K225" s="75"/>
    </row>
    <row r="226" spans="5:11" x14ac:dyDescent="0.25">
      <c r="E226" s="126"/>
      <c r="F226" s="127"/>
      <c r="G226" s="128"/>
      <c r="H226" s="128"/>
      <c r="I226" s="128"/>
      <c r="J226" s="74"/>
      <c r="K226" s="75"/>
    </row>
    <row r="227" spans="5:11" x14ac:dyDescent="0.25">
      <c r="E227" s="126"/>
      <c r="F227" s="127"/>
      <c r="G227" s="128"/>
      <c r="H227" s="128"/>
      <c r="I227" s="128"/>
      <c r="J227" s="74"/>
      <c r="K227" s="75"/>
    </row>
    <row r="228" spans="5:11" x14ac:dyDescent="0.25">
      <c r="E228" s="126"/>
      <c r="F228" s="127"/>
      <c r="G228" s="128"/>
      <c r="H228" s="128"/>
      <c r="I228" s="128"/>
      <c r="J228" s="74"/>
      <c r="K228" s="75"/>
    </row>
    <row r="229" spans="5:11" x14ac:dyDescent="0.25">
      <c r="E229" s="126"/>
      <c r="F229" s="127"/>
      <c r="G229" s="128"/>
      <c r="H229" s="128"/>
      <c r="I229" s="128"/>
      <c r="J229" s="74"/>
      <c r="K229" s="75"/>
    </row>
    <row r="230" spans="5:11" x14ac:dyDescent="0.25">
      <c r="E230" s="126"/>
      <c r="F230" s="127"/>
      <c r="G230" s="128"/>
      <c r="H230" s="128"/>
      <c r="I230" s="128"/>
      <c r="J230" s="74"/>
      <c r="K230" s="75"/>
    </row>
    <row r="231" spans="5:11" x14ac:dyDescent="0.25">
      <c r="E231" s="126"/>
      <c r="F231" s="127"/>
      <c r="G231" s="128"/>
      <c r="H231" s="128"/>
      <c r="I231" s="128"/>
      <c r="J231" s="74"/>
      <c r="K231" s="75"/>
    </row>
    <row r="232" spans="5:11" x14ac:dyDescent="0.25">
      <c r="E232" s="117"/>
      <c r="G232" s="118"/>
      <c r="H232" s="118"/>
      <c r="I232" s="118"/>
      <c r="J232" s="74"/>
      <c r="K232" s="75"/>
    </row>
    <row r="233" spans="5:11" x14ac:dyDescent="0.25">
      <c r="E233" s="117"/>
      <c r="G233" s="118"/>
      <c r="H233" s="118"/>
      <c r="I233" s="118"/>
      <c r="J233" s="74"/>
      <c r="K233" s="75"/>
    </row>
    <row r="234" spans="5:11" x14ac:dyDescent="0.25">
      <c r="E234" s="117"/>
      <c r="G234" s="118"/>
      <c r="H234" s="118"/>
      <c r="I234" s="118"/>
      <c r="J234" s="74"/>
      <c r="K234" s="75"/>
    </row>
    <row r="235" spans="5:11" x14ac:dyDescent="0.25">
      <c r="E235" s="117"/>
      <c r="G235" s="118"/>
      <c r="H235" s="118"/>
      <c r="I235" s="118"/>
      <c r="J235" s="74"/>
      <c r="K235" s="75"/>
    </row>
    <row r="236" spans="5:11" x14ac:dyDescent="0.25">
      <c r="E236" s="117"/>
      <c r="G236" s="118"/>
      <c r="H236" s="118"/>
      <c r="I236" s="118"/>
      <c r="J236" s="74"/>
      <c r="K236" s="75"/>
    </row>
    <row r="237" spans="5:11" x14ac:dyDescent="0.25">
      <c r="E237" s="117"/>
      <c r="G237" s="118"/>
      <c r="H237" s="118"/>
      <c r="I237" s="118"/>
      <c r="J237" s="74"/>
      <c r="K237" s="75"/>
    </row>
    <row r="238" spans="5:11" x14ac:dyDescent="0.25">
      <c r="E238" s="117"/>
      <c r="G238" s="118"/>
      <c r="H238" s="118"/>
      <c r="I238" s="118"/>
      <c r="J238" s="74"/>
      <c r="K238" s="75"/>
    </row>
    <row r="239" spans="5:11" x14ac:dyDescent="0.25">
      <c r="E239" s="117"/>
      <c r="G239" s="118"/>
      <c r="H239" s="118"/>
      <c r="I239" s="118"/>
      <c r="J239" s="74"/>
      <c r="K239" s="75"/>
    </row>
    <row r="240" spans="5:11" x14ac:dyDescent="0.25">
      <c r="E240" s="117"/>
      <c r="G240" s="118"/>
      <c r="H240" s="118"/>
      <c r="I240" s="118"/>
      <c r="J240" s="74"/>
      <c r="K240" s="75"/>
    </row>
    <row r="241" spans="5:11" x14ac:dyDescent="0.25">
      <c r="E241" s="117"/>
      <c r="G241" s="118"/>
      <c r="H241" s="118"/>
      <c r="I241" s="118"/>
      <c r="J241" s="74"/>
      <c r="K241" s="75"/>
    </row>
    <row r="242" spans="5:11" x14ac:dyDescent="0.25">
      <c r="E242" s="117"/>
      <c r="G242" s="118"/>
      <c r="H242" s="118"/>
      <c r="I242" s="118"/>
      <c r="J242" s="74"/>
      <c r="K242" s="75"/>
    </row>
    <row r="243" spans="5:11" x14ac:dyDescent="0.25">
      <c r="E243" s="117"/>
      <c r="G243" s="118"/>
      <c r="H243" s="118"/>
      <c r="I243" s="118"/>
      <c r="J243" s="74"/>
      <c r="K243" s="75"/>
    </row>
    <row r="244" spans="5:11" x14ac:dyDescent="0.25">
      <c r="E244" s="117"/>
      <c r="G244" s="118"/>
      <c r="H244" s="118"/>
      <c r="I244" s="118"/>
      <c r="J244" s="74"/>
      <c r="K244" s="75"/>
    </row>
    <row r="245" spans="5:11" x14ac:dyDescent="0.25">
      <c r="E245" s="117"/>
      <c r="G245" s="118"/>
      <c r="H245" s="118"/>
      <c r="I245" s="118"/>
      <c r="J245" s="74"/>
      <c r="K245" s="75"/>
    </row>
    <row r="246" spans="5:11" x14ac:dyDescent="0.25">
      <c r="E246" s="117"/>
      <c r="G246" s="118"/>
      <c r="H246" s="118"/>
      <c r="I246" s="118"/>
      <c r="J246" s="74"/>
      <c r="K246" s="75"/>
    </row>
    <row r="247" spans="5:11" x14ac:dyDescent="0.25">
      <c r="E247" s="117"/>
      <c r="G247" s="118"/>
      <c r="H247" s="118"/>
      <c r="I247" s="118"/>
      <c r="J247" s="74"/>
      <c r="K247" s="75"/>
    </row>
    <row r="248" spans="5:11" x14ac:dyDescent="0.25">
      <c r="E248" s="117"/>
      <c r="G248" s="118"/>
      <c r="H248" s="118"/>
      <c r="I248" s="118"/>
      <c r="J248" s="74"/>
      <c r="K248" s="75"/>
    </row>
    <row r="249" spans="5:11" x14ac:dyDescent="0.25">
      <c r="E249" s="117"/>
      <c r="G249" s="118"/>
      <c r="H249" s="118"/>
      <c r="I249" s="118"/>
      <c r="J249" s="74"/>
      <c r="K249" s="75"/>
    </row>
    <row r="250" spans="5:11" x14ac:dyDescent="0.25">
      <c r="E250" s="117"/>
      <c r="G250" s="118"/>
      <c r="H250" s="118"/>
      <c r="I250" s="118"/>
      <c r="J250" s="74"/>
      <c r="K250" s="75"/>
    </row>
    <row r="251" spans="5:11" x14ac:dyDescent="0.25">
      <c r="E251" s="117"/>
      <c r="G251" s="118"/>
      <c r="H251" s="118"/>
      <c r="I251" s="118"/>
      <c r="J251" s="74"/>
      <c r="K251" s="75"/>
    </row>
    <row r="252" spans="5:11" x14ac:dyDescent="0.25">
      <c r="E252" s="117"/>
      <c r="G252" s="118"/>
      <c r="H252" s="118"/>
      <c r="I252" s="118"/>
      <c r="J252" s="74"/>
      <c r="K252" s="75"/>
    </row>
    <row r="253" spans="5:11" x14ac:dyDescent="0.25">
      <c r="E253" s="117"/>
      <c r="G253" s="118"/>
      <c r="H253" s="118"/>
      <c r="I253" s="118"/>
      <c r="J253" s="74"/>
      <c r="K253" s="75"/>
    </row>
    <row r="254" spans="5:11" x14ac:dyDescent="0.25">
      <c r="E254" s="117"/>
      <c r="G254" s="118"/>
      <c r="H254" s="118"/>
      <c r="I254" s="118"/>
      <c r="J254" s="74"/>
      <c r="K254" s="75"/>
    </row>
    <row r="255" spans="5:11" x14ac:dyDescent="0.25">
      <c r="E255" s="117"/>
      <c r="G255" s="118"/>
      <c r="H255" s="118"/>
      <c r="I255" s="118"/>
      <c r="J255" s="74"/>
      <c r="K255" s="75"/>
    </row>
    <row r="256" spans="5:11" x14ac:dyDescent="0.25">
      <c r="E256" s="117"/>
      <c r="G256" s="118"/>
      <c r="H256" s="118"/>
      <c r="I256" s="118"/>
      <c r="J256" s="74"/>
      <c r="K256" s="75"/>
    </row>
    <row r="257" spans="5:11" x14ac:dyDescent="0.25">
      <c r="E257" s="117"/>
      <c r="G257" s="118"/>
      <c r="H257" s="118"/>
      <c r="I257" s="118"/>
      <c r="J257" s="74"/>
      <c r="K257" s="75"/>
    </row>
    <row r="258" spans="5:11" x14ac:dyDescent="0.25">
      <c r="E258" s="117"/>
      <c r="G258" s="118"/>
      <c r="H258" s="118"/>
      <c r="I258" s="118"/>
      <c r="J258" s="74"/>
      <c r="K258" s="75"/>
    </row>
    <row r="259" spans="5:11" x14ac:dyDescent="0.25">
      <c r="E259" s="117"/>
      <c r="G259" s="118"/>
      <c r="H259" s="118"/>
      <c r="I259" s="118"/>
      <c r="J259" s="74"/>
      <c r="K259" s="75"/>
    </row>
    <row r="260" spans="5:11" x14ac:dyDescent="0.25">
      <c r="E260" s="117"/>
      <c r="G260" s="118"/>
      <c r="H260" s="118"/>
      <c r="I260" s="118"/>
      <c r="J260" s="74"/>
      <c r="K260" s="75"/>
    </row>
    <row r="261" spans="5:11" x14ac:dyDescent="0.25">
      <c r="E261" s="117"/>
      <c r="G261" s="118"/>
      <c r="H261" s="118"/>
      <c r="I261" s="118"/>
      <c r="J261" s="74"/>
      <c r="K261" s="75"/>
    </row>
    <row r="262" spans="5:11" x14ac:dyDescent="0.25">
      <c r="E262" s="117"/>
      <c r="G262" s="118"/>
      <c r="H262" s="118"/>
      <c r="I262" s="118"/>
      <c r="J262" s="74"/>
      <c r="K262" s="75"/>
    </row>
    <row r="263" spans="5:11" x14ac:dyDescent="0.25">
      <c r="E263" s="117"/>
      <c r="G263" s="118"/>
      <c r="H263" s="118"/>
      <c r="I263" s="118"/>
      <c r="J263" s="74"/>
      <c r="K263" s="75"/>
    </row>
    <row r="264" spans="5:11" x14ac:dyDescent="0.25">
      <c r="E264" s="117"/>
      <c r="G264" s="118"/>
      <c r="H264" s="118"/>
      <c r="I264" s="118"/>
      <c r="J264" s="74"/>
      <c r="K264" s="75"/>
    </row>
    <row r="265" spans="5:11" x14ac:dyDescent="0.25">
      <c r="E265" s="117"/>
      <c r="G265" s="118"/>
      <c r="H265" s="118"/>
      <c r="I265" s="118"/>
      <c r="J265" s="74"/>
      <c r="K265" s="75"/>
    </row>
    <row r="266" spans="5:11" x14ac:dyDescent="0.25">
      <c r="E266" s="117"/>
      <c r="G266" s="118"/>
      <c r="H266" s="118"/>
      <c r="I266" s="118"/>
      <c r="J266" s="74"/>
      <c r="K266" s="75"/>
    </row>
    <row r="267" spans="5:11" x14ac:dyDescent="0.25">
      <c r="E267" s="117"/>
      <c r="G267" s="118"/>
      <c r="H267" s="118"/>
      <c r="I267" s="118"/>
      <c r="J267" s="74"/>
      <c r="K267" s="75"/>
    </row>
    <row r="268" spans="5:11" x14ac:dyDescent="0.25">
      <c r="E268" s="117"/>
      <c r="G268" s="118"/>
      <c r="H268" s="118"/>
      <c r="I268" s="118"/>
      <c r="J268" s="74"/>
      <c r="K268" s="75"/>
    </row>
    <row r="269" spans="5:11" x14ac:dyDescent="0.25">
      <c r="E269" s="117"/>
      <c r="G269" s="118"/>
      <c r="H269" s="118"/>
      <c r="I269" s="118"/>
      <c r="J269" s="74"/>
      <c r="K269" s="75"/>
    </row>
    <row r="270" spans="5:11" x14ac:dyDescent="0.25">
      <c r="E270" s="117"/>
      <c r="G270" s="118"/>
      <c r="H270" s="118"/>
      <c r="I270" s="118"/>
      <c r="J270" s="74"/>
      <c r="K270" s="75"/>
    </row>
    <row r="271" spans="5:11" x14ac:dyDescent="0.25">
      <c r="E271" s="117"/>
      <c r="G271" s="118"/>
      <c r="H271" s="118"/>
      <c r="I271" s="118"/>
      <c r="J271" s="74"/>
      <c r="K271" s="75"/>
    </row>
    <row r="272" spans="5:11" x14ac:dyDescent="0.25">
      <c r="E272" s="117"/>
      <c r="G272" s="118"/>
      <c r="H272" s="118"/>
      <c r="I272" s="118"/>
      <c r="J272" s="74"/>
      <c r="K272" s="75"/>
    </row>
    <row r="273" spans="5:11" x14ac:dyDescent="0.25">
      <c r="E273" s="117"/>
      <c r="G273" s="118"/>
      <c r="H273" s="118"/>
      <c r="I273" s="118"/>
      <c r="J273" s="74"/>
      <c r="K273" s="75"/>
    </row>
    <row r="274" spans="5:11" x14ac:dyDescent="0.25">
      <c r="E274" s="117"/>
      <c r="G274" s="118"/>
      <c r="H274" s="118"/>
      <c r="I274" s="118"/>
      <c r="J274" s="74"/>
      <c r="K274" s="75"/>
    </row>
    <row r="275" spans="5:11" x14ac:dyDescent="0.25">
      <c r="E275" s="117"/>
      <c r="G275" s="118"/>
      <c r="H275" s="118"/>
      <c r="I275" s="118"/>
      <c r="J275" s="74"/>
      <c r="K275" s="75"/>
    </row>
    <row r="276" spans="5:11" x14ac:dyDescent="0.25">
      <c r="E276" s="117"/>
      <c r="G276" s="118"/>
      <c r="H276" s="118"/>
      <c r="I276" s="118"/>
      <c r="J276" s="74"/>
      <c r="K276" s="75"/>
    </row>
    <row r="277" spans="5:11" x14ac:dyDescent="0.25">
      <c r="E277" s="117"/>
      <c r="G277" s="118"/>
      <c r="H277" s="118"/>
      <c r="I277" s="118"/>
      <c r="J277" s="74"/>
      <c r="K277" s="75"/>
    </row>
    <row r="278" spans="5:11" x14ac:dyDescent="0.25">
      <c r="E278" s="117"/>
      <c r="G278" s="118"/>
      <c r="H278" s="118"/>
      <c r="I278" s="118"/>
      <c r="J278" s="74"/>
      <c r="K278" s="75"/>
    </row>
    <row r="279" spans="5:11" x14ac:dyDescent="0.25">
      <c r="E279" s="117"/>
      <c r="G279" s="118"/>
      <c r="H279" s="118"/>
      <c r="I279" s="118"/>
      <c r="J279" s="74"/>
      <c r="K279" s="75"/>
    </row>
    <row r="280" spans="5:11" x14ac:dyDescent="0.25">
      <c r="E280" s="117"/>
      <c r="G280" s="118"/>
      <c r="H280" s="118"/>
      <c r="I280" s="118"/>
      <c r="J280" s="74"/>
      <c r="K280" s="75"/>
    </row>
    <row r="281" spans="5:11" x14ac:dyDescent="0.25">
      <c r="E281" s="117"/>
      <c r="G281" s="118"/>
      <c r="H281" s="118"/>
      <c r="I281" s="118"/>
      <c r="J281" s="74"/>
      <c r="K281" s="75"/>
    </row>
    <row r="282" spans="5:11" x14ac:dyDescent="0.25">
      <c r="E282" s="117"/>
      <c r="G282" s="118"/>
      <c r="H282" s="118"/>
      <c r="I282" s="118"/>
      <c r="J282" s="74"/>
      <c r="K282" s="75"/>
    </row>
    <row r="283" spans="5:11" x14ac:dyDescent="0.25">
      <c r="E283" s="117"/>
      <c r="G283" s="118"/>
      <c r="H283" s="118"/>
      <c r="I283" s="118"/>
      <c r="J283" s="74"/>
      <c r="K283" s="75"/>
    </row>
    <row r="284" spans="5:11" x14ac:dyDescent="0.25">
      <c r="E284" s="117"/>
      <c r="G284" s="118"/>
      <c r="H284" s="118"/>
      <c r="I284" s="118"/>
      <c r="J284" s="74"/>
      <c r="K284" s="75"/>
    </row>
    <row r="285" spans="5:11" x14ac:dyDescent="0.25">
      <c r="E285" s="117"/>
      <c r="G285" s="118"/>
      <c r="H285" s="118"/>
      <c r="I285" s="118"/>
      <c r="J285" s="74"/>
      <c r="K285" s="75"/>
    </row>
    <row r="286" spans="5:11" x14ac:dyDescent="0.25">
      <c r="E286" s="117"/>
      <c r="G286" s="118"/>
      <c r="H286" s="118"/>
      <c r="I286" s="118"/>
      <c r="J286" s="74"/>
      <c r="K286" s="75"/>
    </row>
    <row r="287" spans="5:11" x14ac:dyDescent="0.25">
      <c r="E287" s="117"/>
      <c r="G287" s="118"/>
      <c r="H287" s="118"/>
      <c r="I287" s="118"/>
      <c r="J287" s="74"/>
      <c r="K287" s="75"/>
    </row>
    <row r="288" spans="5:11" x14ac:dyDescent="0.25">
      <c r="E288" s="117"/>
      <c r="G288" s="118"/>
      <c r="H288" s="118"/>
      <c r="I288" s="118"/>
      <c r="J288" s="74"/>
      <c r="K288" s="75"/>
    </row>
    <row r="289" spans="5:11" x14ac:dyDescent="0.25">
      <c r="E289" s="117"/>
      <c r="G289" s="118"/>
      <c r="H289" s="118"/>
      <c r="I289" s="118"/>
      <c r="J289" s="74"/>
      <c r="K289" s="75"/>
    </row>
    <row r="290" spans="5:11" x14ac:dyDescent="0.25">
      <c r="E290" s="117"/>
      <c r="G290" s="118"/>
      <c r="H290" s="118"/>
      <c r="I290" s="118"/>
      <c r="J290" s="74"/>
      <c r="K290" s="75"/>
    </row>
    <row r="291" spans="5:11" x14ac:dyDescent="0.25">
      <c r="E291" s="117"/>
      <c r="G291" s="118"/>
      <c r="H291" s="118"/>
      <c r="I291" s="118"/>
      <c r="J291" s="74"/>
      <c r="K291" s="75"/>
    </row>
    <row r="292" spans="5:11" x14ac:dyDescent="0.25">
      <c r="E292" s="117"/>
      <c r="G292" s="118"/>
      <c r="H292" s="118"/>
      <c r="I292" s="118"/>
      <c r="J292" s="74"/>
      <c r="K292" s="75"/>
    </row>
    <row r="293" spans="5:11" x14ac:dyDescent="0.25">
      <c r="E293" s="117"/>
      <c r="G293" s="118"/>
      <c r="H293" s="118"/>
      <c r="I293" s="118"/>
      <c r="J293" s="74"/>
      <c r="K293" s="75"/>
    </row>
    <row r="294" spans="5:11" x14ac:dyDescent="0.25">
      <c r="E294" s="117"/>
      <c r="G294" s="118"/>
      <c r="H294" s="118"/>
      <c r="I294" s="118"/>
      <c r="J294" s="74"/>
      <c r="K294" s="75"/>
    </row>
    <row r="295" spans="5:11" x14ac:dyDescent="0.25">
      <c r="E295" s="117"/>
      <c r="G295" s="118"/>
      <c r="H295" s="118"/>
      <c r="I295" s="118"/>
      <c r="J295" s="74"/>
      <c r="K295" s="75"/>
    </row>
    <row r="296" spans="5:11" x14ac:dyDescent="0.25">
      <c r="E296" s="117"/>
      <c r="G296" s="118"/>
      <c r="H296" s="118"/>
      <c r="I296" s="118"/>
      <c r="J296" s="74"/>
      <c r="K296" s="75"/>
    </row>
    <row r="297" spans="5:11" x14ac:dyDescent="0.25">
      <c r="E297" s="117"/>
      <c r="G297" s="118"/>
      <c r="H297" s="118"/>
      <c r="I297" s="118"/>
      <c r="J297" s="74"/>
      <c r="K297" s="75"/>
    </row>
    <row r="298" spans="5:11" x14ac:dyDescent="0.25">
      <c r="E298" s="117"/>
      <c r="G298" s="118"/>
      <c r="H298" s="118"/>
      <c r="I298" s="118"/>
      <c r="J298" s="74"/>
      <c r="K298" s="75"/>
    </row>
    <row r="299" spans="5:11" x14ac:dyDescent="0.25">
      <c r="E299" s="117"/>
      <c r="G299" s="118"/>
      <c r="H299" s="118"/>
      <c r="I299" s="118"/>
      <c r="J299" s="74"/>
      <c r="K299" s="75"/>
    </row>
    <row r="300" spans="5:11" x14ac:dyDescent="0.25">
      <c r="E300" s="117"/>
      <c r="G300" s="118"/>
      <c r="H300" s="118"/>
      <c r="I300" s="118"/>
      <c r="J300" s="74"/>
      <c r="K300" s="75"/>
    </row>
    <row r="301" spans="5:11" x14ac:dyDescent="0.25">
      <c r="E301" s="117"/>
      <c r="G301" s="118"/>
      <c r="H301" s="118"/>
      <c r="I301" s="118"/>
      <c r="J301" s="74"/>
      <c r="K301" s="75"/>
    </row>
    <row r="302" spans="5:11" x14ac:dyDescent="0.25">
      <c r="E302" s="117"/>
      <c r="G302" s="118"/>
      <c r="H302" s="118"/>
      <c r="I302" s="118"/>
      <c r="J302" s="74"/>
      <c r="K302" s="75"/>
    </row>
    <row r="303" spans="5:11" x14ac:dyDescent="0.25">
      <c r="E303" s="117"/>
      <c r="G303" s="118"/>
      <c r="H303" s="118"/>
      <c r="I303" s="118"/>
      <c r="J303" s="74"/>
      <c r="K303" s="75"/>
    </row>
    <row r="304" spans="5:11" x14ac:dyDescent="0.25">
      <c r="E304" s="117"/>
      <c r="G304" s="118"/>
      <c r="H304" s="118"/>
      <c r="I304" s="118"/>
      <c r="J304" s="74"/>
      <c r="K304" s="75"/>
    </row>
    <row r="305" spans="5:11" x14ac:dyDescent="0.25">
      <c r="E305" s="117"/>
      <c r="G305" s="118"/>
      <c r="H305" s="118"/>
      <c r="I305" s="118"/>
      <c r="J305" s="74"/>
      <c r="K305" s="75"/>
    </row>
    <row r="306" spans="5:11" x14ac:dyDescent="0.25">
      <c r="E306" s="117"/>
      <c r="G306" s="118"/>
      <c r="H306" s="118"/>
      <c r="I306" s="118"/>
      <c r="J306" s="74"/>
      <c r="K306" s="75"/>
    </row>
    <row r="307" spans="5:11" x14ac:dyDescent="0.25">
      <c r="E307" s="117"/>
      <c r="G307" s="118"/>
      <c r="H307" s="118"/>
      <c r="I307" s="118"/>
      <c r="J307" s="74"/>
      <c r="K307" s="75"/>
    </row>
    <row r="308" spans="5:11" x14ac:dyDescent="0.25">
      <c r="E308" s="117"/>
      <c r="G308" s="118"/>
      <c r="H308" s="118"/>
      <c r="I308" s="118"/>
      <c r="J308" s="74"/>
      <c r="K308" s="75"/>
    </row>
    <row r="309" spans="5:11" x14ac:dyDescent="0.25">
      <c r="E309" s="117"/>
      <c r="G309" s="118"/>
      <c r="H309" s="118"/>
      <c r="I309" s="118"/>
      <c r="J309" s="74"/>
      <c r="K309" s="75"/>
    </row>
    <row r="310" spans="5:11" x14ac:dyDescent="0.25">
      <c r="E310" s="117"/>
      <c r="G310" s="118"/>
      <c r="H310" s="118"/>
      <c r="I310" s="118"/>
      <c r="J310" s="74"/>
      <c r="K310" s="75"/>
    </row>
    <row r="311" spans="5:11" x14ac:dyDescent="0.25">
      <c r="E311" s="117"/>
      <c r="G311" s="118"/>
      <c r="H311" s="118"/>
      <c r="I311" s="118"/>
      <c r="J311" s="74"/>
      <c r="K311" s="75"/>
    </row>
    <row r="312" spans="5:11" x14ac:dyDescent="0.25">
      <c r="E312" s="117"/>
      <c r="G312" s="118"/>
      <c r="H312" s="118"/>
      <c r="I312" s="118"/>
      <c r="J312" s="74"/>
      <c r="K312" s="75"/>
    </row>
    <row r="313" spans="5:11" x14ac:dyDescent="0.25">
      <c r="E313" s="117"/>
      <c r="G313" s="118"/>
      <c r="H313" s="118"/>
      <c r="I313" s="118"/>
      <c r="J313" s="74"/>
      <c r="K313" s="75"/>
    </row>
    <row r="314" spans="5:11" x14ac:dyDescent="0.25">
      <c r="E314" s="117"/>
      <c r="G314" s="118"/>
      <c r="H314" s="118"/>
      <c r="I314" s="118"/>
      <c r="J314" s="74"/>
      <c r="K314" s="75"/>
    </row>
    <row r="315" spans="5:11" x14ac:dyDescent="0.25">
      <c r="E315" s="115"/>
      <c r="F315" s="119"/>
      <c r="H315" s="120"/>
      <c r="I315" s="121"/>
      <c r="J315" s="74"/>
      <c r="K315" s="75"/>
    </row>
    <row r="316" spans="5:11" x14ac:dyDescent="0.25">
      <c r="E316" s="115"/>
      <c r="F316" s="119"/>
      <c r="H316" s="120"/>
      <c r="I316" s="121"/>
      <c r="J316" s="74"/>
      <c r="K316" s="75"/>
    </row>
    <row r="317" spans="5:11" x14ac:dyDescent="0.25">
      <c r="E317" s="115"/>
      <c r="F317" s="119"/>
      <c r="H317" s="120"/>
      <c r="I317" s="121"/>
      <c r="J317" s="74"/>
      <c r="K317" s="75"/>
    </row>
    <row r="318" spans="5:11" x14ac:dyDescent="0.25">
      <c r="E318" s="115"/>
      <c r="F318" s="119"/>
      <c r="H318" s="120"/>
      <c r="I318" s="121"/>
      <c r="J318" s="74"/>
      <c r="K318" s="75"/>
    </row>
    <row r="319" spans="5:11" x14ac:dyDescent="0.25">
      <c r="E319" s="115"/>
      <c r="F319" s="119"/>
      <c r="H319" s="120"/>
      <c r="I319" s="121"/>
      <c r="J319" s="74"/>
      <c r="K319" s="75"/>
    </row>
    <row r="320" spans="5:11" x14ac:dyDescent="0.25">
      <c r="E320" s="115"/>
      <c r="F320" s="119"/>
      <c r="H320" s="120"/>
      <c r="I320" s="121"/>
      <c r="J320" s="74"/>
      <c r="K320" s="75"/>
    </row>
    <row r="321" spans="5:11" x14ac:dyDescent="0.25">
      <c r="E321" s="115"/>
      <c r="F321" s="119"/>
      <c r="H321" s="120"/>
      <c r="I321" s="121"/>
      <c r="J321" s="74"/>
      <c r="K321" s="75"/>
    </row>
    <row r="322" spans="5:11" x14ac:dyDescent="0.25">
      <c r="E322" s="115"/>
      <c r="F322" s="119"/>
      <c r="H322" s="120"/>
      <c r="I322" s="121"/>
      <c r="J322" s="74"/>
      <c r="K322" s="75"/>
    </row>
    <row r="323" spans="5:11" x14ac:dyDescent="0.25">
      <c r="E323" s="115"/>
      <c r="F323" s="119"/>
      <c r="H323" s="120"/>
      <c r="I323" s="121"/>
      <c r="J323" s="74"/>
      <c r="K323" s="75"/>
    </row>
    <row r="324" spans="5:11" x14ac:dyDescent="0.25">
      <c r="E324" s="115"/>
      <c r="F324" s="119"/>
      <c r="H324" s="120"/>
      <c r="I324" s="121"/>
      <c r="J324" s="74"/>
      <c r="K324" s="75"/>
    </row>
    <row r="325" spans="5:11" x14ac:dyDescent="0.25">
      <c r="E325" s="115"/>
      <c r="F325" s="119"/>
      <c r="H325" s="120"/>
      <c r="I325" s="121"/>
      <c r="J325" s="74"/>
      <c r="K325" s="75"/>
    </row>
    <row r="326" spans="5:11" x14ac:dyDescent="0.25">
      <c r="E326" s="115"/>
      <c r="F326" s="119"/>
      <c r="H326" s="120"/>
      <c r="I326" s="121"/>
      <c r="J326" s="74"/>
      <c r="K326" s="75"/>
    </row>
    <row r="327" spans="5:11" x14ac:dyDescent="0.25">
      <c r="E327" s="115"/>
      <c r="F327" s="119"/>
      <c r="H327" s="120"/>
      <c r="I327" s="121"/>
      <c r="J327" s="74"/>
      <c r="K327" s="75"/>
    </row>
    <row r="328" spans="5:11" x14ac:dyDescent="0.25">
      <c r="E328" s="115"/>
      <c r="F328" s="119"/>
      <c r="H328" s="120"/>
      <c r="I328" s="121"/>
      <c r="J328" s="74"/>
      <c r="K328" s="75"/>
    </row>
    <row r="329" spans="5:11" x14ac:dyDescent="0.25">
      <c r="E329" s="115"/>
      <c r="F329" s="119"/>
      <c r="H329" s="120"/>
      <c r="I329" s="121"/>
      <c r="J329" s="74"/>
      <c r="K329" s="75"/>
    </row>
    <row r="330" spans="5:11" x14ac:dyDescent="0.25">
      <c r="E330" s="115"/>
      <c r="F330" s="119"/>
      <c r="H330" s="120"/>
      <c r="I330" s="121"/>
      <c r="J330" s="74"/>
      <c r="K330" s="75"/>
    </row>
    <row r="331" spans="5:11" x14ac:dyDescent="0.25">
      <c r="E331" s="115"/>
      <c r="F331" s="119"/>
      <c r="H331" s="120"/>
      <c r="I331" s="121"/>
      <c r="J331" s="74"/>
      <c r="K331" s="75"/>
    </row>
    <row r="332" spans="5:11" x14ac:dyDescent="0.25">
      <c r="E332" s="115"/>
      <c r="F332" s="119"/>
      <c r="H332" s="120"/>
      <c r="I332" s="121"/>
      <c r="J332" s="74"/>
      <c r="K332" s="75"/>
    </row>
    <row r="333" spans="5:11" x14ac:dyDescent="0.25">
      <c r="E333" s="115"/>
      <c r="F333" s="119"/>
      <c r="H333" s="120"/>
      <c r="I333" s="121"/>
      <c r="J333" s="74"/>
      <c r="K333" s="75"/>
    </row>
    <row r="334" spans="5:11" x14ac:dyDescent="0.25">
      <c r="E334" s="115"/>
      <c r="F334" s="119"/>
      <c r="H334" s="120"/>
      <c r="I334" s="121"/>
      <c r="J334" s="74"/>
      <c r="K334" s="75"/>
    </row>
    <row r="335" spans="5:11" x14ac:dyDescent="0.25">
      <c r="E335" s="115"/>
      <c r="F335" s="119"/>
      <c r="H335" s="120"/>
      <c r="I335" s="121"/>
      <c r="J335" s="74"/>
      <c r="K335" s="75"/>
    </row>
    <row r="336" spans="5:11" x14ac:dyDescent="0.25">
      <c r="E336" s="115"/>
      <c r="F336" s="119"/>
      <c r="H336" s="120"/>
      <c r="I336" s="121"/>
      <c r="J336" s="74"/>
      <c r="K336" s="75"/>
    </row>
    <row r="337" spans="5:11" x14ac:dyDescent="0.25">
      <c r="E337" s="115"/>
      <c r="F337" s="119"/>
      <c r="H337" s="120"/>
      <c r="I337" s="121"/>
      <c r="J337" s="74"/>
      <c r="K337" s="75"/>
    </row>
    <row r="338" spans="5:11" x14ac:dyDescent="0.25">
      <c r="E338" s="115"/>
      <c r="F338" s="119"/>
      <c r="H338" s="120"/>
      <c r="I338" s="121"/>
      <c r="J338" s="74"/>
      <c r="K338" s="75"/>
    </row>
    <row r="339" spans="5:11" x14ac:dyDescent="0.25">
      <c r="E339" s="115"/>
      <c r="F339" s="119"/>
      <c r="H339" s="120"/>
      <c r="I339" s="121"/>
      <c r="J339" s="74"/>
      <c r="K339" s="75"/>
    </row>
    <row r="340" spans="5:11" x14ac:dyDescent="0.25">
      <c r="E340" s="115"/>
      <c r="F340" s="119"/>
      <c r="H340" s="120"/>
      <c r="I340" s="121"/>
      <c r="J340" s="74"/>
      <c r="K340" s="75"/>
    </row>
    <row r="341" spans="5:11" x14ac:dyDescent="0.25">
      <c r="E341" s="115"/>
      <c r="F341" s="119"/>
      <c r="H341" s="120"/>
      <c r="I341" s="121"/>
      <c r="J341" s="74"/>
      <c r="K341" s="75"/>
    </row>
    <row r="342" spans="5:11" x14ac:dyDescent="0.25">
      <c r="E342" s="115"/>
      <c r="F342" s="119"/>
      <c r="H342" s="120"/>
      <c r="I342" s="121"/>
      <c r="J342" s="74"/>
      <c r="K342" s="75"/>
    </row>
    <row r="343" spans="5:11" x14ac:dyDescent="0.25">
      <c r="E343" s="115"/>
      <c r="F343" s="119"/>
      <c r="H343" s="120"/>
      <c r="I343" s="121"/>
      <c r="J343" s="74"/>
      <c r="K343" s="75"/>
    </row>
    <row r="344" spans="5:11" x14ac:dyDescent="0.25">
      <c r="E344" s="115"/>
      <c r="F344" s="119"/>
      <c r="H344" s="120"/>
      <c r="I344" s="121"/>
      <c r="J344" s="74"/>
      <c r="K344" s="75"/>
    </row>
    <row r="345" spans="5:11" x14ac:dyDescent="0.25">
      <c r="E345" s="115"/>
      <c r="F345" s="119"/>
      <c r="H345" s="120"/>
      <c r="I345" s="121"/>
      <c r="J345" s="74"/>
      <c r="K345" s="75"/>
    </row>
    <row r="346" spans="5:11" x14ac:dyDescent="0.25">
      <c r="E346" s="115"/>
      <c r="F346" s="119"/>
      <c r="H346" s="120"/>
      <c r="I346" s="121"/>
      <c r="J346" s="74"/>
      <c r="K346" s="75"/>
    </row>
    <row r="347" spans="5:11" x14ac:dyDescent="0.25">
      <c r="E347" s="115"/>
      <c r="F347" s="119"/>
      <c r="H347" s="120"/>
      <c r="I347" s="121"/>
      <c r="J347" s="74"/>
      <c r="K347" s="75"/>
    </row>
    <row r="348" spans="5:11" x14ac:dyDescent="0.25">
      <c r="E348" s="115"/>
      <c r="F348" s="119"/>
      <c r="H348" s="120"/>
      <c r="I348" s="121"/>
      <c r="J348" s="74"/>
      <c r="K348" s="75"/>
    </row>
    <row r="349" spans="5:11" x14ac:dyDescent="0.25">
      <c r="E349" s="115"/>
      <c r="F349" s="119"/>
      <c r="H349" s="120"/>
      <c r="I349" s="121"/>
      <c r="J349" s="74"/>
      <c r="K349" s="75"/>
    </row>
    <row r="350" spans="5:11" x14ac:dyDescent="0.25">
      <c r="E350" s="115"/>
      <c r="F350" s="119"/>
      <c r="H350" s="120"/>
      <c r="I350" s="121"/>
      <c r="J350" s="74"/>
      <c r="K350" s="75"/>
    </row>
    <row r="351" spans="5:11" x14ac:dyDescent="0.25">
      <c r="E351" s="115"/>
      <c r="F351" s="119"/>
      <c r="H351" s="120"/>
      <c r="I351" s="121"/>
      <c r="J351" s="74"/>
      <c r="K351" s="75"/>
    </row>
    <row r="352" spans="5:11" x14ac:dyDescent="0.25">
      <c r="E352" s="115"/>
      <c r="F352" s="119"/>
      <c r="H352" s="120"/>
      <c r="I352" s="121"/>
      <c r="J352" s="74"/>
      <c r="K352" s="75"/>
    </row>
    <row r="353" spans="5:11" x14ac:dyDescent="0.25">
      <c r="E353" s="115"/>
      <c r="F353" s="119"/>
      <c r="H353" s="120"/>
      <c r="I353" s="121"/>
      <c r="J353" s="74"/>
      <c r="K353" s="75"/>
    </row>
    <row r="354" spans="5:11" x14ac:dyDescent="0.25">
      <c r="E354" s="115"/>
      <c r="F354" s="119"/>
      <c r="H354" s="120"/>
      <c r="I354" s="121"/>
      <c r="J354" s="74"/>
      <c r="K354" s="75"/>
    </row>
    <row r="355" spans="5:11" x14ac:dyDescent="0.25">
      <c r="E355" s="115"/>
      <c r="F355" s="119"/>
      <c r="H355" s="120"/>
      <c r="I355" s="121"/>
      <c r="J355" s="74"/>
      <c r="K355" s="75"/>
    </row>
    <row r="356" spans="5:11" x14ac:dyDescent="0.25">
      <c r="E356" s="115"/>
      <c r="F356" s="119"/>
      <c r="H356" s="120"/>
      <c r="I356" s="121"/>
      <c r="J356" s="74"/>
      <c r="K356" s="75"/>
    </row>
    <row r="357" spans="5:11" x14ac:dyDescent="0.25">
      <c r="E357" s="115"/>
      <c r="F357" s="119"/>
      <c r="H357" s="120"/>
      <c r="I357" s="121"/>
      <c r="J357" s="74"/>
      <c r="K357" s="75"/>
    </row>
    <row r="358" spans="5:11" x14ac:dyDescent="0.25">
      <c r="E358" s="115"/>
      <c r="F358" s="119"/>
      <c r="H358" s="120"/>
      <c r="I358" s="121"/>
      <c r="J358" s="74"/>
      <c r="K358" s="75"/>
    </row>
    <row r="359" spans="5:11" x14ac:dyDescent="0.25">
      <c r="E359" s="115"/>
      <c r="F359" s="119"/>
      <c r="H359" s="120"/>
      <c r="I359" s="121"/>
      <c r="J359" s="74"/>
      <c r="K359" s="75"/>
    </row>
    <row r="360" spans="5:11" x14ac:dyDescent="0.25">
      <c r="E360" s="115"/>
      <c r="F360" s="119"/>
      <c r="H360" s="120"/>
      <c r="I360" s="121"/>
      <c r="J360" s="74"/>
      <c r="K360" s="75"/>
    </row>
    <row r="361" spans="5:11" x14ac:dyDescent="0.25">
      <c r="E361" s="115"/>
      <c r="F361" s="119"/>
      <c r="H361" s="120"/>
      <c r="I361" s="121"/>
      <c r="J361" s="74"/>
      <c r="K361" s="75"/>
    </row>
    <row r="362" spans="5:11" x14ac:dyDescent="0.25">
      <c r="E362" s="115"/>
      <c r="F362" s="119"/>
      <c r="H362" s="120"/>
      <c r="I362" s="121"/>
      <c r="J362" s="74"/>
      <c r="K362" s="75"/>
    </row>
    <row r="363" spans="5:11" x14ac:dyDescent="0.25">
      <c r="E363" s="115"/>
      <c r="F363" s="119"/>
      <c r="H363" s="120"/>
      <c r="I363" s="121"/>
      <c r="J363" s="74"/>
      <c r="K363" s="75"/>
    </row>
    <row r="364" spans="5:11" x14ac:dyDescent="0.25">
      <c r="E364" s="115"/>
      <c r="F364" s="119"/>
      <c r="H364" s="120"/>
      <c r="I364" s="121"/>
      <c r="J364" s="74"/>
      <c r="K364" s="75"/>
    </row>
    <row r="365" spans="5:11" x14ac:dyDescent="0.25">
      <c r="E365" s="115"/>
      <c r="F365" s="119"/>
      <c r="H365" s="120"/>
      <c r="I365" s="121"/>
      <c r="J365" s="74"/>
      <c r="K365" s="75"/>
    </row>
    <row r="366" spans="5:11" x14ac:dyDescent="0.25">
      <c r="E366" s="115"/>
      <c r="F366" s="119"/>
      <c r="H366" s="120"/>
      <c r="I366" s="121"/>
      <c r="J366" s="74"/>
      <c r="K366" s="75"/>
    </row>
    <row r="367" spans="5:11" x14ac:dyDescent="0.25">
      <c r="E367" s="115"/>
      <c r="F367" s="119"/>
      <c r="H367" s="120"/>
      <c r="I367" s="121"/>
      <c r="J367" s="74"/>
      <c r="K367" s="75"/>
    </row>
    <row r="368" spans="5:11" x14ac:dyDescent="0.25">
      <c r="E368" s="115"/>
      <c r="F368" s="119"/>
      <c r="H368" s="120"/>
      <c r="I368" s="121"/>
      <c r="J368" s="74"/>
      <c r="K368" s="75"/>
    </row>
    <row r="369" spans="5:11" x14ac:dyDescent="0.25">
      <c r="E369" s="115"/>
      <c r="F369" s="119"/>
      <c r="H369" s="120"/>
      <c r="I369" s="121"/>
      <c r="J369" s="74"/>
      <c r="K369" s="75"/>
    </row>
    <row r="370" spans="5:11" x14ac:dyDescent="0.25">
      <c r="E370" s="115"/>
      <c r="F370" s="119"/>
      <c r="H370" s="120"/>
      <c r="I370" s="121"/>
      <c r="J370" s="74"/>
      <c r="K370" s="75"/>
    </row>
    <row r="371" spans="5:11" x14ac:dyDescent="0.25">
      <c r="E371" s="115"/>
      <c r="F371" s="119"/>
      <c r="H371" s="120"/>
      <c r="I371" s="121"/>
      <c r="J371" s="74"/>
      <c r="K371" s="75"/>
    </row>
    <row r="372" spans="5:11" x14ac:dyDescent="0.25">
      <c r="E372" s="115"/>
      <c r="F372" s="119"/>
      <c r="H372" s="120"/>
      <c r="I372" s="121"/>
      <c r="J372" s="74"/>
      <c r="K372" s="75"/>
    </row>
    <row r="373" spans="5:11" x14ac:dyDescent="0.25">
      <c r="E373" s="115"/>
      <c r="F373" s="119"/>
      <c r="H373" s="120"/>
      <c r="I373" s="121"/>
      <c r="J373" s="74"/>
      <c r="K373" s="75"/>
    </row>
    <row r="374" spans="5:11" x14ac:dyDescent="0.25">
      <c r="E374" s="115"/>
      <c r="F374" s="119"/>
      <c r="H374" s="120"/>
      <c r="I374" s="121"/>
      <c r="J374" s="74"/>
      <c r="K374" s="75"/>
    </row>
    <row r="375" spans="5:11" x14ac:dyDescent="0.25">
      <c r="E375" s="115"/>
      <c r="F375" s="119"/>
      <c r="H375" s="120"/>
      <c r="I375" s="121"/>
      <c r="J375" s="74"/>
      <c r="K375" s="75"/>
    </row>
    <row r="376" spans="5:11" x14ac:dyDescent="0.25">
      <c r="E376" s="115"/>
      <c r="F376" s="119"/>
      <c r="H376" s="120"/>
      <c r="I376" s="121"/>
      <c r="J376" s="74"/>
      <c r="K376" s="75"/>
    </row>
    <row r="377" spans="5:11" x14ac:dyDescent="0.25">
      <c r="E377" s="115"/>
      <c r="F377" s="119"/>
      <c r="H377" s="120"/>
      <c r="I377" s="121"/>
      <c r="J377" s="74"/>
      <c r="K377" s="75"/>
    </row>
    <row r="378" spans="5:11" x14ac:dyDescent="0.25">
      <c r="E378" s="115"/>
      <c r="F378" s="119"/>
      <c r="H378" s="120"/>
      <c r="I378" s="121"/>
      <c r="J378" s="74"/>
      <c r="K378" s="75"/>
    </row>
    <row r="379" spans="5:11" x14ac:dyDescent="0.25">
      <c r="E379" s="115"/>
      <c r="F379" s="119"/>
      <c r="H379" s="120"/>
      <c r="I379" s="121"/>
      <c r="J379" s="74"/>
      <c r="K379" s="75"/>
    </row>
    <row r="380" spans="5:11" x14ac:dyDescent="0.25">
      <c r="E380" s="115"/>
      <c r="F380" s="119"/>
      <c r="H380" s="120"/>
      <c r="I380" s="121"/>
      <c r="J380" s="74"/>
      <c r="K380" s="75"/>
    </row>
    <row r="381" spans="5:11" x14ac:dyDescent="0.25">
      <c r="E381" s="115"/>
      <c r="F381" s="119"/>
      <c r="H381" s="120"/>
      <c r="I381" s="121"/>
      <c r="J381" s="74"/>
      <c r="K381" s="75"/>
    </row>
    <row r="382" spans="5:11" x14ac:dyDescent="0.25">
      <c r="E382" s="115"/>
      <c r="F382" s="119"/>
      <c r="H382" s="120"/>
      <c r="I382" s="121"/>
      <c r="J382" s="74"/>
      <c r="K382" s="75"/>
    </row>
    <row r="383" spans="5:11" x14ac:dyDescent="0.25">
      <c r="E383" s="115"/>
      <c r="F383" s="119"/>
      <c r="H383" s="120"/>
      <c r="I383" s="121"/>
      <c r="J383" s="74"/>
      <c r="K383" s="75"/>
    </row>
    <row r="384" spans="5:11" x14ac:dyDescent="0.25">
      <c r="E384" s="115"/>
      <c r="F384" s="119"/>
      <c r="H384" s="120"/>
      <c r="I384" s="121"/>
      <c r="J384" s="74"/>
      <c r="K384" s="75"/>
    </row>
    <row r="385" spans="5:11" x14ac:dyDescent="0.25">
      <c r="E385" s="115"/>
      <c r="F385" s="119"/>
      <c r="H385" s="120"/>
      <c r="I385" s="121"/>
      <c r="J385" s="74"/>
      <c r="K385" s="75"/>
    </row>
    <row r="386" spans="5:11" x14ac:dyDescent="0.25">
      <c r="E386" s="115"/>
      <c r="F386" s="119"/>
      <c r="H386" s="120"/>
      <c r="I386" s="121"/>
      <c r="J386" s="74"/>
      <c r="K386" s="75"/>
    </row>
    <row r="387" spans="5:11" x14ac:dyDescent="0.25">
      <c r="E387" s="115"/>
      <c r="F387" s="119"/>
      <c r="H387" s="120"/>
      <c r="I387" s="121"/>
      <c r="J387" s="74"/>
      <c r="K387" s="75"/>
    </row>
    <row r="388" spans="5:11" x14ac:dyDescent="0.25">
      <c r="E388" s="115"/>
      <c r="F388" s="119"/>
      <c r="H388" s="120"/>
      <c r="I388" s="121"/>
      <c r="J388" s="74"/>
      <c r="K388" s="75"/>
    </row>
    <row r="389" spans="5:11" x14ac:dyDescent="0.25">
      <c r="E389" s="115"/>
      <c r="F389" s="119"/>
      <c r="H389" s="120"/>
      <c r="I389" s="121"/>
      <c r="J389" s="74"/>
      <c r="K389" s="75"/>
    </row>
    <row r="390" spans="5:11" x14ac:dyDescent="0.25">
      <c r="E390" s="115"/>
      <c r="F390" s="119"/>
      <c r="H390" s="120"/>
      <c r="I390" s="121"/>
      <c r="J390" s="74"/>
      <c r="K390" s="75"/>
    </row>
    <row r="391" spans="5:11" x14ac:dyDescent="0.25">
      <c r="E391" s="115"/>
      <c r="F391" s="119"/>
      <c r="H391" s="120"/>
      <c r="I391" s="121"/>
      <c r="J391" s="74"/>
      <c r="K391" s="75"/>
    </row>
    <row r="392" spans="5:11" x14ac:dyDescent="0.25">
      <c r="E392" s="115"/>
      <c r="F392" s="119"/>
      <c r="H392" s="120"/>
      <c r="I392" s="121"/>
      <c r="J392" s="74"/>
      <c r="K392" s="75"/>
    </row>
    <row r="393" spans="5:11" x14ac:dyDescent="0.25">
      <c r="E393" s="115"/>
      <c r="F393" s="119"/>
      <c r="H393" s="120"/>
      <c r="I393" s="121"/>
      <c r="J393" s="74"/>
      <c r="K393" s="75"/>
    </row>
    <row r="394" spans="5:11" x14ac:dyDescent="0.25">
      <c r="E394" s="115"/>
      <c r="F394" s="119"/>
      <c r="H394" s="120"/>
      <c r="I394" s="121"/>
      <c r="J394" s="74"/>
      <c r="K394" s="75"/>
    </row>
    <row r="395" spans="5:11" x14ac:dyDescent="0.25">
      <c r="E395" s="115"/>
      <c r="F395" s="119"/>
      <c r="H395" s="120"/>
      <c r="I395" s="121"/>
      <c r="J395" s="74"/>
      <c r="K395" s="75"/>
    </row>
    <row r="396" spans="5:11" x14ac:dyDescent="0.25">
      <c r="E396" s="115"/>
      <c r="F396" s="119"/>
      <c r="H396" s="120"/>
      <c r="I396" s="121"/>
      <c r="J396" s="74"/>
      <c r="K396" s="75"/>
    </row>
    <row r="397" spans="5:11" x14ac:dyDescent="0.25">
      <c r="E397" s="115"/>
      <c r="F397" s="119"/>
      <c r="H397" s="120"/>
      <c r="I397" s="121"/>
      <c r="J397" s="74"/>
      <c r="K397" s="75"/>
    </row>
    <row r="398" spans="5:11" x14ac:dyDescent="0.25">
      <c r="E398" s="115"/>
      <c r="F398" s="119"/>
      <c r="H398" s="120"/>
      <c r="I398" s="121"/>
      <c r="J398" s="74"/>
      <c r="K398" s="75"/>
    </row>
    <row r="399" spans="5:11" x14ac:dyDescent="0.25">
      <c r="E399" s="115"/>
      <c r="F399" s="119"/>
      <c r="H399" s="120"/>
      <c r="I399" s="121"/>
      <c r="J399" s="74"/>
      <c r="K399" s="75"/>
    </row>
    <row r="400" spans="5:11" x14ac:dyDescent="0.25">
      <c r="E400" s="115"/>
      <c r="F400" s="119"/>
      <c r="H400" s="120"/>
      <c r="I400" s="121"/>
      <c r="J400" s="74"/>
      <c r="K400" s="75"/>
    </row>
    <row r="401" spans="5:11" x14ac:dyDescent="0.25">
      <c r="E401" s="115"/>
      <c r="F401" s="119"/>
      <c r="H401" s="120"/>
      <c r="I401" s="121"/>
      <c r="J401" s="74"/>
      <c r="K401" s="75"/>
    </row>
    <row r="402" spans="5:11" x14ac:dyDescent="0.25">
      <c r="E402" s="115"/>
      <c r="F402" s="119"/>
      <c r="H402" s="120"/>
      <c r="I402" s="121"/>
      <c r="J402" s="74"/>
      <c r="K402" s="75"/>
    </row>
    <row r="403" spans="5:11" x14ac:dyDescent="0.25">
      <c r="E403" s="115"/>
      <c r="F403" s="119"/>
      <c r="H403" s="120"/>
      <c r="I403" s="121"/>
      <c r="J403" s="74"/>
      <c r="K403" s="75"/>
    </row>
    <row r="404" spans="5:11" x14ac:dyDescent="0.25">
      <c r="E404" s="115"/>
      <c r="F404" s="119"/>
      <c r="H404" s="120"/>
      <c r="I404" s="121"/>
      <c r="J404" s="74"/>
      <c r="K404" s="75"/>
    </row>
    <row r="405" spans="5:11" x14ac:dyDescent="0.25">
      <c r="E405" s="115"/>
      <c r="F405" s="119"/>
      <c r="H405" s="120"/>
      <c r="I405" s="121"/>
      <c r="J405" s="74"/>
      <c r="K405" s="75"/>
    </row>
    <row r="406" spans="5:11" x14ac:dyDescent="0.25">
      <c r="E406" s="115"/>
      <c r="F406" s="119"/>
      <c r="H406" s="120"/>
      <c r="I406" s="121"/>
      <c r="J406" s="74"/>
      <c r="K406" s="75"/>
    </row>
    <row r="407" spans="5:11" x14ac:dyDescent="0.25">
      <c r="E407" s="115"/>
      <c r="F407" s="119"/>
      <c r="H407" s="120"/>
      <c r="I407" s="121"/>
      <c r="J407" s="74"/>
      <c r="K407" s="75"/>
    </row>
    <row r="408" spans="5:11" x14ac:dyDescent="0.25">
      <c r="E408" s="115"/>
      <c r="F408" s="119"/>
      <c r="H408" s="120"/>
      <c r="I408" s="121"/>
      <c r="J408" s="74"/>
      <c r="K408" s="75"/>
    </row>
    <row r="409" spans="5:11" x14ac:dyDescent="0.25">
      <c r="E409" s="115"/>
      <c r="F409" s="119"/>
      <c r="H409" s="120"/>
      <c r="I409" s="121"/>
      <c r="J409" s="74"/>
      <c r="K409" s="75"/>
    </row>
    <row r="410" spans="5:11" x14ac:dyDescent="0.25">
      <c r="E410" s="115"/>
      <c r="F410" s="119"/>
      <c r="H410" s="120"/>
      <c r="I410" s="121"/>
      <c r="J410" s="74"/>
      <c r="K410" s="75"/>
    </row>
    <row r="411" spans="5:11" x14ac:dyDescent="0.25">
      <c r="E411" s="115"/>
      <c r="F411" s="119"/>
      <c r="H411" s="120"/>
      <c r="I411" s="121"/>
      <c r="J411" s="74"/>
      <c r="K411" s="75"/>
    </row>
    <row r="412" spans="5:11" x14ac:dyDescent="0.25">
      <c r="E412" s="115"/>
      <c r="F412" s="119"/>
      <c r="H412" s="120"/>
      <c r="I412" s="121"/>
      <c r="J412" s="74"/>
      <c r="K412" s="75"/>
    </row>
    <row r="413" spans="5:11" x14ac:dyDescent="0.25">
      <c r="E413" s="115"/>
      <c r="F413" s="119"/>
      <c r="H413" s="120"/>
      <c r="I413" s="121"/>
      <c r="J413" s="74"/>
      <c r="K413" s="75"/>
    </row>
    <row r="414" spans="5:11" x14ac:dyDescent="0.25">
      <c r="E414" s="115"/>
      <c r="F414" s="119"/>
      <c r="H414" s="120"/>
      <c r="I414" s="121"/>
      <c r="J414" s="74"/>
      <c r="K414" s="75"/>
    </row>
    <row r="415" spans="5:11" x14ac:dyDescent="0.25">
      <c r="E415" s="115"/>
      <c r="F415" s="119"/>
      <c r="H415" s="120"/>
      <c r="I415" s="121"/>
      <c r="J415" s="74"/>
      <c r="K415" s="75"/>
    </row>
    <row r="416" spans="5:11" x14ac:dyDescent="0.25">
      <c r="E416" s="115"/>
      <c r="F416" s="119"/>
      <c r="H416" s="120"/>
      <c r="I416" s="121"/>
      <c r="J416" s="74"/>
      <c r="K416" s="75"/>
    </row>
    <row r="417" spans="5:11" x14ac:dyDescent="0.25">
      <c r="E417" s="115"/>
      <c r="F417" s="119"/>
      <c r="H417" s="120"/>
      <c r="I417" s="121"/>
      <c r="J417" s="121"/>
      <c r="K417" s="76"/>
    </row>
    <row r="418" spans="5:11" x14ac:dyDescent="0.25">
      <c r="E418" s="115"/>
      <c r="F418" s="119"/>
      <c r="H418" s="120"/>
      <c r="I418" s="121"/>
      <c r="J418" s="121"/>
      <c r="K418" s="76"/>
    </row>
    <row r="419" spans="5:11" x14ac:dyDescent="0.25">
      <c r="E419" s="115"/>
      <c r="F419" s="119"/>
      <c r="H419" s="120"/>
      <c r="I419" s="121"/>
      <c r="J419" s="121"/>
      <c r="K419" s="76"/>
    </row>
    <row r="420" spans="5:11" x14ac:dyDescent="0.25">
      <c r="E420" s="115"/>
      <c r="F420" s="119"/>
      <c r="H420" s="120"/>
      <c r="I420" s="121"/>
      <c r="J420" s="121"/>
      <c r="K420" s="76"/>
    </row>
    <row r="421" spans="5:11" x14ac:dyDescent="0.25">
      <c r="E421" s="115"/>
      <c r="F421" s="119"/>
      <c r="H421" s="120"/>
      <c r="I421" s="121"/>
      <c r="J421" s="121"/>
      <c r="K421" s="76"/>
    </row>
    <row r="422" spans="5:11" x14ac:dyDescent="0.25">
      <c r="E422" s="115"/>
      <c r="F422" s="119"/>
      <c r="H422" s="120"/>
      <c r="I422" s="121"/>
      <c r="J422" s="121"/>
      <c r="K422" s="76"/>
    </row>
    <row r="423" spans="5:11" x14ac:dyDescent="0.25">
      <c r="E423" s="115"/>
      <c r="F423" s="119"/>
      <c r="H423" s="120"/>
      <c r="I423" s="121"/>
      <c r="J423" s="121"/>
      <c r="K423" s="76"/>
    </row>
    <row r="424" spans="5:11" x14ac:dyDescent="0.25">
      <c r="E424" s="115"/>
      <c r="F424" s="119"/>
      <c r="H424" s="120"/>
      <c r="I424" s="121"/>
      <c r="J424" s="121"/>
      <c r="K424" s="76"/>
    </row>
    <row r="425" spans="5:11" x14ac:dyDescent="0.25">
      <c r="E425" s="115"/>
      <c r="F425" s="119"/>
      <c r="H425" s="120"/>
      <c r="I425" s="121"/>
      <c r="J425" s="121"/>
      <c r="K425" s="76"/>
    </row>
    <row r="426" spans="5:11" x14ac:dyDescent="0.25">
      <c r="E426" s="115"/>
      <c r="F426" s="119"/>
      <c r="H426" s="120"/>
      <c r="I426" s="121"/>
      <c r="J426" s="121"/>
      <c r="K426" s="76"/>
    </row>
    <row r="427" spans="5:11" x14ac:dyDescent="0.25">
      <c r="E427" s="115"/>
      <c r="F427" s="119"/>
      <c r="H427" s="120"/>
      <c r="I427" s="121"/>
      <c r="J427" s="121"/>
      <c r="K427" s="76"/>
    </row>
    <row r="428" spans="5:11" x14ac:dyDescent="0.25">
      <c r="E428" s="115"/>
      <c r="F428" s="119"/>
      <c r="H428" s="120"/>
      <c r="I428" s="121"/>
      <c r="J428" s="121"/>
      <c r="K428" s="76"/>
    </row>
    <row r="429" spans="5:11" x14ac:dyDescent="0.25">
      <c r="E429" s="115"/>
      <c r="F429" s="119"/>
      <c r="H429" s="120"/>
      <c r="I429" s="121"/>
      <c r="J429" s="121"/>
      <c r="K429" s="76"/>
    </row>
    <row r="430" spans="5:11" x14ac:dyDescent="0.25">
      <c r="E430" s="115"/>
      <c r="F430" s="119"/>
      <c r="H430" s="120"/>
      <c r="I430" s="121"/>
      <c r="J430" s="121"/>
      <c r="K430" s="76"/>
    </row>
    <row r="431" spans="5:11" x14ac:dyDescent="0.25">
      <c r="E431" s="115"/>
      <c r="F431" s="119"/>
      <c r="H431" s="120"/>
      <c r="I431" s="121"/>
      <c r="J431" s="121"/>
      <c r="K431" s="76"/>
    </row>
    <row r="432" spans="5:11" x14ac:dyDescent="0.25">
      <c r="E432" s="115"/>
      <c r="F432" s="119"/>
      <c r="H432" s="120"/>
      <c r="I432" s="121"/>
      <c r="J432" s="121"/>
      <c r="K432" s="76"/>
    </row>
    <row r="433" spans="5:11" x14ac:dyDescent="0.25">
      <c r="E433" s="115"/>
      <c r="F433" s="119"/>
      <c r="H433" s="120"/>
      <c r="I433" s="121"/>
      <c r="J433" s="121"/>
      <c r="K433" s="76"/>
    </row>
    <row r="434" spans="5:11" x14ac:dyDescent="0.25">
      <c r="E434" s="115"/>
      <c r="F434" s="119"/>
      <c r="H434" s="120"/>
      <c r="I434" s="121"/>
      <c r="J434" s="121"/>
      <c r="K434" s="76"/>
    </row>
    <row r="435" spans="5:11" x14ac:dyDescent="0.25">
      <c r="E435" s="115"/>
      <c r="F435" s="119"/>
      <c r="H435" s="120"/>
      <c r="I435" s="121"/>
      <c r="J435" s="121"/>
      <c r="K435" s="76"/>
    </row>
    <row r="436" spans="5:11" x14ac:dyDescent="0.25">
      <c r="E436" s="115"/>
      <c r="F436" s="119"/>
      <c r="H436" s="120"/>
      <c r="I436" s="121"/>
      <c r="J436" s="121"/>
      <c r="K436" s="76"/>
    </row>
    <row r="437" spans="5:11" x14ac:dyDescent="0.25">
      <c r="E437" s="115"/>
      <c r="F437" s="119"/>
      <c r="H437" s="120"/>
      <c r="I437" s="121"/>
      <c r="J437" s="121"/>
      <c r="K437" s="76"/>
    </row>
    <row r="438" spans="5:11" x14ac:dyDescent="0.25">
      <c r="E438" s="115"/>
      <c r="F438" s="119"/>
      <c r="H438" s="120"/>
      <c r="I438" s="121"/>
      <c r="J438" s="121"/>
      <c r="K438" s="76"/>
    </row>
    <row r="439" spans="5:11" x14ac:dyDescent="0.25">
      <c r="E439" s="115"/>
      <c r="F439" s="119"/>
      <c r="H439" s="120"/>
      <c r="I439" s="121"/>
      <c r="J439" s="121"/>
      <c r="K439" s="76"/>
    </row>
    <row r="440" spans="5:11" x14ac:dyDescent="0.25">
      <c r="E440" s="115"/>
      <c r="F440" s="119"/>
      <c r="H440" s="120"/>
      <c r="I440" s="121"/>
      <c r="J440" s="121"/>
      <c r="K440" s="76"/>
    </row>
    <row r="441" spans="5:11" x14ac:dyDescent="0.25">
      <c r="E441" s="115"/>
      <c r="F441" s="119"/>
      <c r="H441" s="120"/>
      <c r="I441" s="121"/>
      <c r="J441" s="121"/>
      <c r="K441" s="76"/>
    </row>
    <row r="442" spans="5:11" x14ac:dyDescent="0.25">
      <c r="E442" s="115"/>
      <c r="F442" s="119"/>
      <c r="H442" s="120"/>
      <c r="I442" s="121"/>
      <c r="J442" s="121"/>
      <c r="K442" s="76"/>
    </row>
    <row r="443" spans="5:11" x14ac:dyDescent="0.25">
      <c r="E443" s="115"/>
      <c r="F443" s="119"/>
      <c r="H443" s="120"/>
      <c r="I443" s="121"/>
      <c r="J443" s="121"/>
      <c r="K443" s="76"/>
    </row>
    <row r="444" spans="5:11" x14ac:dyDescent="0.25">
      <c r="E444" s="115"/>
      <c r="F444" s="119"/>
      <c r="H444" s="120"/>
      <c r="I444" s="121"/>
      <c r="J444" s="121"/>
      <c r="K444" s="76"/>
    </row>
    <row r="445" spans="5:11" x14ac:dyDescent="0.25">
      <c r="E445" s="115"/>
      <c r="F445" s="119"/>
      <c r="H445" s="120"/>
      <c r="I445" s="121"/>
      <c r="J445" s="121"/>
      <c r="K445" s="76"/>
    </row>
    <row r="446" spans="5:11" x14ac:dyDescent="0.25">
      <c r="E446" s="115"/>
      <c r="F446" s="119"/>
      <c r="H446" s="120"/>
      <c r="I446" s="121"/>
      <c r="J446" s="121"/>
      <c r="K446" s="76"/>
    </row>
    <row r="447" spans="5:11" x14ac:dyDescent="0.25">
      <c r="E447" s="115"/>
      <c r="F447" s="119"/>
      <c r="H447" s="120"/>
      <c r="I447" s="121"/>
      <c r="J447" s="121"/>
      <c r="K447" s="76"/>
    </row>
    <row r="448" spans="5:11" x14ac:dyDescent="0.25">
      <c r="E448" s="115"/>
      <c r="F448" s="119"/>
      <c r="H448" s="120"/>
      <c r="I448" s="121"/>
      <c r="J448" s="121"/>
      <c r="K448" s="76"/>
    </row>
    <row r="449" spans="5:11" x14ac:dyDescent="0.25">
      <c r="E449" s="115"/>
      <c r="F449" s="119"/>
      <c r="H449" s="120"/>
      <c r="I449" s="121"/>
      <c r="J449" s="121"/>
      <c r="K449" s="76"/>
    </row>
    <row r="450" spans="5:11" x14ac:dyDescent="0.25">
      <c r="E450" s="115"/>
      <c r="F450" s="119"/>
      <c r="H450" s="120"/>
      <c r="I450" s="121"/>
      <c r="J450" s="121"/>
      <c r="K450" s="76"/>
    </row>
    <row r="451" spans="5:11" x14ac:dyDescent="0.25">
      <c r="E451" s="115"/>
      <c r="F451" s="119"/>
      <c r="H451" s="120"/>
      <c r="I451" s="121"/>
      <c r="J451" s="121"/>
      <c r="K451" s="76"/>
    </row>
    <row r="452" spans="5:11" x14ac:dyDescent="0.25">
      <c r="E452" s="115"/>
      <c r="F452" s="119"/>
      <c r="H452" s="120"/>
      <c r="I452" s="121"/>
      <c r="J452" s="121"/>
      <c r="K452" s="76"/>
    </row>
    <row r="453" spans="5:11" x14ac:dyDescent="0.25">
      <c r="E453" s="115"/>
      <c r="F453" s="119"/>
      <c r="H453" s="120"/>
      <c r="I453" s="121"/>
      <c r="J453" s="121"/>
      <c r="K453" s="76"/>
    </row>
    <row r="454" spans="5:11" x14ac:dyDescent="0.25">
      <c r="E454" s="115"/>
      <c r="F454" s="119"/>
      <c r="H454" s="120"/>
      <c r="I454" s="121"/>
      <c r="J454" s="121"/>
      <c r="K454" s="76"/>
    </row>
    <row r="455" spans="5:11" x14ac:dyDescent="0.25">
      <c r="E455" s="115"/>
      <c r="F455" s="119"/>
      <c r="H455" s="120"/>
      <c r="I455" s="121"/>
      <c r="J455" s="121"/>
      <c r="K455" s="76"/>
    </row>
    <row r="456" spans="5:11" x14ac:dyDescent="0.25">
      <c r="E456" s="115"/>
      <c r="F456" s="119"/>
      <c r="H456" s="120"/>
      <c r="I456" s="121"/>
      <c r="J456" s="121"/>
      <c r="K456" s="76"/>
    </row>
    <row r="457" spans="5:11" x14ac:dyDescent="0.25">
      <c r="E457" s="115"/>
      <c r="F457" s="119"/>
      <c r="H457" s="120"/>
      <c r="I457" s="121"/>
      <c r="J457" s="121"/>
      <c r="K457" s="76"/>
    </row>
    <row r="458" spans="5:11" x14ac:dyDescent="0.25">
      <c r="E458" s="115"/>
      <c r="F458" s="119"/>
      <c r="H458" s="120"/>
      <c r="I458" s="121"/>
      <c r="J458" s="121"/>
      <c r="K458" s="76"/>
    </row>
    <row r="459" spans="5:11" x14ac:dyDescent="0.25">
      <c r="E459" s="115"/>
      <c r="F459" s="119"/>
      <c r="H459" s="120"/>
      <c r="I459" s="121"/>
      <c r="J459" s="121"/>
      <c r="K459" s="76"/>
    </row>
    <row r="460" spans="5:11" x14ac:dyDescent="0.25">
      <c r="E460" s="115"/>
      <c r="F460" s="119"/>
      <c r="H460" s="120"/>
      <c r="I460" s="121"/>
      <c r="J460" s="121"/>
      <c r="K460" s="76"/>
    </row>
    <row r="461" spans="5:11" x14ac:dyDescent="0.25">
      <c r="E461" s="115"/>
      <c r="F461" s="119"/>
      <c r="H461" s="120"/>
      <c r="I461" s="121"/>
      <c r="J461" s="121"/>
      <c r="K461" s="76"/>
    </row>
    <row r="462" spans="5:11" x14ac:dyDescent="0.25">
      <c r="E462" s="115"/>
      <c r="F462" s="119"/>
      <c r="H462" s="120"/>
      <c r="I462" s="121"/>
      <c r="J462" s="121"/>
      <c r="K462" s="76"/>
    </row>
    <row r="463" spans="5:11" x14ac:dyDescent="0.25">
      <c r="E463" s="115"/>
      <c r="F463" s="119"/>
      <c r="H463" s="120"/>
      <c r="I463" s="121"/>
      <c r="J463" s="121"/>
      <c r="K463" s="76"/>
    </row>
    <row r="464" spans="5:11" x14ac:dyDescent="0.25">
      <c r="E464" s="115"/>
      <c r="F464" s="119"/>
      <c r="H464" s="120"/>
      <c r="I464" s="121"/>
      <c r="J464" s="121"/>
      <c r="K464" s="76"/>
    </row>
    <row r="465" spans="5:11" x14ac:dyDescent="0.25">
      <c r="E465" s="115"/>
      <c r="F465" s="119"/>
      <c r="H465" s="120"/>
      <c r="I465" s="121"/>
      <c r="J465" s="121"/>
      <c r="K465" s="76"/>
    </row>
    <row r="466" spans="5:11" x14ac:dyDescent="0.25">
      <c r="E466" s="115"/>
      <c r="F466" s="119"/>
      <c r="H466" s="120"/>
      <c r="I466" s="121"/>
      <c r="J466" s="121"/>
      <c r="K466" s="76"/>
    </row>
    <row r="467" spans="5:11" x14ac:dyDescent="0.25">
      <c r="E467" s="115"/>
      <c r="F467" s="119"/>
      <c r="H467" s="120"/>
      <c r="I467" s="121"/>
      <c r="J467" s="121"/>
      <c r="K467" s="76"/>
    </row>
    <row r="468" spans="5:11" x14ac:dyDescent="0.25">
      <c r="E468" s="115"/>
      <c r="F468" s="119"/>
      <c r="H468" s="120"/>
      <c r="I468" s="121"/>
      <c r="J468" s="121"/>
      <c r="K468" s="76"/>
    </row>
    <row r="469" spans="5:11" x14ac:dyDescent="0.25">
      <c r="E469" s="115"/>
      <c r="F469" s="119"/>
      <c r="H469" s="120"/>
      <c r="I469" s="121"/>
      <c r="J469" s="121"/>
      <c r="K469" s="76"/>
    </row>
    <row r="470" spans="5:11" x14ac:dyDescent="0.25">
      <c r="E470" s="115"/>
      <c r="F470" s="119"/>
      <c r="H470" s="120"/>
      <c r="I470" s="121"/>
      <c r="J470" s="121"/>
      <c r="K470" s="76"/>
    </row>
    <row r="471" spans="5:11" x14ac:dyDescent="0.25">
      <c r="E471" s="115"/>
      <c r="F471" s="119"/>
      <c r="H471" s="120"/>
      <c r="I471" s="121"/>
      <c r="J471" s="121"/>
      <c r="K471" s="76"/>
    </row>
    <row r="472" spans="5:11" x14ac:dyDescent="0.25">
      <c r="E472" s="115"/>
      <c r="F472" s="119"/>
      <c r="H472" s="120"/>
      <c r="I472" s="121"/>
      <c r="J472" s="121"/>
      <c r="K472" s="76"/>
    </row>
    <row r="473" spans="5:11" x14ac:dyDescent="0.25">
      <c r="E473" s="115"/>
      <c r="F473" s="119"/>
      <c r="H473" s="120"/>
      <c r="I473" s="121"/>
      <c r="J473" s="121"/>
      <c r="K473" s="76"/>
    </row>
    <row r="474" spans="5:11" x14ac:dyDescent="0.25">
      <c r="E474" s="115"/>
      <c r="F474" s="119"/>
      <c r="H474" s="120"/>
      <c r="I474" s="121"/>
      <c r="J474" s="121"/>
      <c r="K474" s="76"/>
    </row>
    <row r="475" spans="5:11" x14ac:dyDescent="0.25">
      <c r="E475" s="115"/>
      <c r="F475" s="119"/>
      <c r="H475" s="120"/>
      <c r="I475" s="121"/>
      <c r="J475" s="121"/>
      <c r="K475" s="76"/>
    </row>
    <row r="476" spans="5:11" x14ac:dyDescent="0.25">
      <c r="E476" s="115"/>
      <c r="F476" s="119"/>
      <c r="H476" s="120"/>
      <c r="I476" s="121"/>
      <c r="J476" s="121"/>
      <c r="K476" s="76"/>
    </row>
    <row r="477" spans="5:11" x14ac:dyDescent="0.25">
      <c r="E477" s="115"/>
      <c r="F477" s="119"/>
      <c r="H477" s="120"/>
      <c r="I477" s="121"/>
      <c r="J477" s="121"/>
      <c r="K477" s="76"/>
    </row>
    <row r="478" spans="5:11" x14ac:dyDescent="0.25">
      <c r="E478" s="115"/>
      <c r="F478" s="119"/>
      <c r="H478" s="120"/>
      <c r="I478" s="121"/>
      <c r="J478" s="121"/>
      <c r="K478" s="76"/>
    </row>
    <row r="479" spans="5:11" x14ac:dyDescent="0.25">
      <c r="E479" s="115"/>
      <c r="F479" s="119"/>
      <c r="H479" s="120"/>
      <c r="I479" s="121"/>
      <c r="J479" s="121"/>
      <c r="K479" s="76"/>
    </row>
    <row r="480" spans="5:11" x14ac:dyDescent="0.25">
      <c r="E480" s="115"/>
      <c r="F480" s="119"/>
      <c r="H480" s="120"/>
      <c r="I480" s="121"/>
      <c r="J480" s="121"/>
      <c r="K480" s="76"/>
    </row>
    <row r="481" spans="5:11" x14ac:dyDescent="0.25">
      <c r="E481" s="115"/>
      <c r="F481" s="119"/>
      <c r="H481" s="120"/>
      <c r="I481" s="121"/>
      <c r="J481" s="121"/>
      <c r="K481" s="76"/>
    </row>
    <row r="482" spans="5:11" x14ac:dyDescent="0.25">
      <c r="E482" s="115"/>
      <c r="F482" s="119"/>
      <c r="H482" s="120"/>
      <c r="I482" s="121"/>
      <c r="J482" s="121"/>
      <c r="K482" s="76"/>
    </row>
    <row r="483" spans="5:11" x14ac:dyDescent="0.25">
      <c r="E483" s="115"/>
      <c r="F483" s="119"/>
      <c r="H483" s="120"/>
      <c r="I483" s="121"/>
      <c r="J483" s="121"/>
      <c r="K483" s="76"/>
    </row>
    <row r="484" spans="5:11" x14ac:dyDescent="0.25">
      <c r="E484" s="115"/>
      <c r="F484" s="119"/>
      <c r="H484" s="120"/>
      <c r="I484" s="121"/>
      <c r="J484" s="121"/>
      <c r="K484" s="76"/>
    </row>
    <row r="485" spans="5:11" x14ac:dyDescent="0.25">
      <c r="E485" s="115"/>
      <c r="F485" s="119"/>
      <c r="H485" s="120"/>
      <c r="I485" s="121"/>
      <c r="J485" s="121"/>
      <c r="K485" s="76"/>
    </row>
    <row r="486" spans="5:11" x14ac:dyDescent="0.25">
      <c r="E486" s="115"/>
      <c r="F486" s="119"/>
      <c r="H486" s="120"/>
      <c r="I486" s="121"/>
      <c r="J486" s="121"/>
      <c r="K486" s="76"/>
    </row>
    <row r="487" spans="5:11" x14ac:dyDescent="0.25">
      <c r="E487" s="115"/>
      <c r="F487" s="119"/>
      <c r="H487" s="120"/>
      <c r="I487" s="121"/>
      <c r="J487" s="121"/>
      <c r="K487" s="76"/>
    </row>
    <row r="488" spans="5:11" x14ac:dyDescent="0.25">
      <c r="E488" s="115"/>
      <c r="F488" s="119"/>
      <c r="H488" s="120"/>
      <c r="I488" s="121"/>
      <c r="J488" s="121"/>
      <c r="K488" s="76"/>
    </row>
    <row r="489" spans="5:11" x14ac:dyDescent="0.25">
      <c r="E489" s="115"/>
      <c r="F489" s="119"/>
      <c r="H489" s="120"/>
      <c r="I489" s="121"/>
      <c r="J489" s="121"/>
      <c r="K489" s="76"/>
    </row>
    <row r="490" spans="5:11" x14ac:dyDescent="0.25">
      <c r="E490" s="115"/>
      <c r="F490" s="119"/>
      <c r="H490" s="120"/>
      <c r="I490" s="121"/>
      <c r="J490" s="121"/>
      <c r="K490" s="76"/>
    </row>
    <row r="491" spans="5:11" x14ac:dyDescent="0.25">
      <c r="E491" s="115"/>
      <c r="F491" s="119"/>
      <c r="H491" s="120"/>
      <c r="I491" s="121"/>
      <c r="J491" s="121"/>
      <c r="K491" s="76"/>
    </row>
    <row r="492" spans="5:11" x14ac:dyDescent="0.25">
      <c r="E492" s="115"/>
      <c r="F492" s="119"/>
      <c r="H492" s="120"/>
      <c r="I492" s="121"/>
      <c r="J492" s="121"/>
      <c r="K492" s="76"/>
    </row>
    <row r="493" spans="5:11" x14ac:dyDescent="0.25">
      <c r="E493" s="115"/>
      <c r="F493" s="119"/>
      <c r="H493" s="120"/>
      <c r="I493" s="121"/>
      <c r="J493" s="121"/>
      <c r="K493" s="76"/>
    </row>
    <row r="494" spans="5:11" x14ac:dyDescent="0.25">
      <c r="E494" s="115"/>
      <c r="F494" s="119"/>
      <c r="H494" s="120"/>
      <c r="I494" s="121"/>
      <c r="J494" s="121"/>
      <c r="K494" s="76"/>
    </row>
    <row r="495" spans="5:11" x14ac:dyDescent="0.25">
      <c r="E495" s="115"/>
      <c r="F495" s="119"/>
      <c r="H495" s="120"/>
      <c r="I495" s="121"/>
      <c r="J495" s="121"/>
      <c r="K495" s="76"/>
    </row>
    <row r="496" spans="5:11" x14ac:dyDescent="0.25">
      <c r="E496" s="115"/>
      <c r="F496" s="119"/>
      <c r="H496" s="120"/>
      <c r="I496" s="121"/>
      <c r="J496" s="121"/>
      <c r="K496" s="76"/>
    </row>
    <row r="497" spans="5:11" x14ac:dyDescent="0.25">
      <c r="E497" s="115"/>
      <c r="F497" s="119"/>
      <c r="H497" s="120"/>
      <c r="I497" s="121"/>
      <c r="J497" s="121"/>
      <c r="K497" s="76"/>
    </row>
    <row r="498" spans="5:11" x14ac:dyDescent="0.25">
      <c r="E498" s="115"/>
      <c r="F498" s="119"/>
      <c r="H498" s="120"/>
      <c r="I498" s="121"/>
      <c r="J498" s="121"/>
      <c r="K498" s="76"/>
    </row>
    <row r="499" spans="5:11" x14ac:dyDescent="0.25">
      <c r="E499" s="115"/>
      <c r="F499" s="119"/>
      <c r="H499" s="120"/>
      <c r="I499" s="121"/>
      <c r="J499" s="121"/>
      <c r="K499" s="76"/>
    </row>
    <row r="500" spans="5:11" x14ac:dyDescent="0.25">
      <c r="E500" s="115"/>
      <c r="F500" s="119"/>
      <c r="H500" s="120"/>
      <c r="I500" s="121"/>
      <c r="J500" s="121"/>
      <c r="K500" s="76"/>
    </row>
    <row r="501" spans="5:11" x14ac:dyDescent="0.25">
      <c r="E501" s="115"/>
      <c r="F501" s="119"/>
      <c r="H501" s="120"/>
      <c r="I501" s="121"/>
      <c r="J501" s="121"/>
      <c r="K501" s="76"/>
    </row>
    <row r="502" spans="5:11" x14ac:dyDescent="0.25">
      <c r="E502" s="115"/>
      <c r="F502" s="119"/>
      <c r="H502" s="120"/>
      <c r="I502" s="121"/>
      <c r="J502" s="121"/>
      <c r="K502" s="76"/>
    </row>
    <row r="503" spans="5:11" x14ac:dyDescent="0.25">
      <c r="E503" s="115"/>
      <c r="F503" s="119"/>
      <c r="H503" s="120"/>
      <c r="I503" s="121"/>
      <c r="J503" s="121"/>
      <c r="K503" s="76"/>
    </row>
    <row r="504" spans="5:11" x14ac:dyDescent="0.25">
      <c r="E504" s="115"/>
      <c r="F504" s="119"/>
      <c r="H504" s="120"/>
      <c r="I504" s="121"/>
      <c r="J504" s="121"/>
      <c r="K504" s="76"/>
    </row>
    <row r="505" spans="5:11" x14ac:dyDescent="0.25">
      <c r="E505" s="115"/>
      <c r="F505" s="119"/>
      <c r="H505" s="120"/>
      <c r="I505" s="121"/>
      <c r="J505" s="121"/>
      <c r="K505" s="76"/>
    </row>
    <row r="506" spans="5:11" x14ac:dyDescent="0.25">
      <c r="E506" s="115"/>
      <c r="F506" s="119"/>
      <c r="H506" s="120"/>
      <c r="I506" s="121"/>
      <c r="J506" s="121"/>
      <c r="K506" s="76"/>
    </row>
    <row r="507" spans="5:11" x14ac:dyDescent="0.25">
      <c r="E507" s="115"/>
      <c r="F507" s="119"/>
      <c r="H507" s="120"/>
      <c r="I507" s="121"/>
      <c r="J507" s="121"/>
      <c r="K507" s="76"/>
    </row>
    <row r="508" spans="5:11" x14ac:dyDescent="0.25">
      <c r="E508" s="115"/>
      <c r="F508" s="119"/>
      <c r="H508" s="120"/>
      <c r="I508" s="121"/>
      <c r="J508" s="121"/>
      <c r="K508" s="76"/>
    </row>
    <row r="509" spans="5:11" x14ac:dyDescent="0.25">
      <c r="E509" s="115"/>
      <c r="F509" s="119"/>
      <c r="H509" s="120"/>
      <c r="I509" s="121"/>
      <c r="J509" s="121"/>
      <c r="K509" s="76"/>
    </row>
    <row r="510" spans="5:11" x14ac:dyDescent="0.25">
      <c r="E510" s="115"/>
      <c r="F510" s="119"/>
      <c r="H510" s="120"/>
      <c r="I510" s="121"/>
      <c r="J510" s="121"/>
      <c r="K510" s="76"/>
    </row>
    <row r="511" spans="5:11" x14ac:dyDescent="0.25">
      <c r="E511" s="115"/>
      <c r="F511" s="119"/>
      <c r="H511" s="120"/>
      <c r="I511" s="121"/>
      <c r="J511" s="121"/>
      <c r="K511" s="76"/>
    </row>
    <row r="512" spans="5:11" x14ac:dyDescent="0.25">
      <c r="E512" s="115"/>
      <c r="F512" s="119"/>
      <c r="H512" s="120"/>
      <c r="I512" s="121"/>
      <c r="J512" s="121"/>
      <c r="K512" s="76"/>
    </row>
    <row r="513" spans="5:11" x14ac:dyDescent="0.25">
      <c r="E513" s="115"/>
      <c r="F513" s="119"/>
      <c r="H513" s="120"/>
      <c r="I513" s="121"/>
      <c r="J513" s="121"/>
      <c r="K513" s="76"/>
    </row>
    <row r="514" spans="5:11" x14ac:dyDescent="0.25">
      <c r="E514" s="115"/>
      <c r="F514" s="119"/>
      <c r="H514" s="120"/>
      <c r="I514" s="121"/>
      <c r="J514" s="121"/>
      <c r="K514" s="76"/>
    </row>
    <row r="515" spans="5:11" x14ac:dyDescent="0.25">
      <c r="E515" s="115"/>
      <c r="F515" s="119"/>
      <c r="H515" s="120"/>
      <c r="I515" s="121"/>
      <c r="J515" s="121"/>
      <c r="K515" s="76"/>
    </row>
    <row r="516" spans="5:11" x14ac:dyDescent="0.25">
      <c r="E516" s="115"/>
      <c r="F516" s="119"/>
      <c r="H516" s="120"/>
      <c r="I516" s="121"/>
      <c r="J516" s="121"/>
      <c r="K516" s="76"/>
    </row>
    <row r="517" spans="5:11" x14ac:dyDescent="0.25">
      <c r="E517" s="115"/>
      <c r="F517" s="119"/>
      <c r="H517" s="120"/>
      <c r="I517" s="121"/>
      <c r="J517" s="121"/>
      <c r="K517" s="76"/>
    </row>
    <row r="518" spans="5:11" x14ac:dyDescent="0.25">
      <c r="E518" s="115"/>
      <c r="F518" s="119"/>
      <c r="H518" s="120"/>
      <c r="I518" s="121"/>
      <c r="J518" s="121"/>
      <c r="K518" s="76"/>
    </row>
    <row r="519" spans="5:11" x14ac:dyDescent="0.25">
      <c r="E519" s="115"/>
      <c r="F519" s="119"/>
      <c r="H519" s="120"/>
      <c r="I519" s="121"/>
      <c r="J519" s="121"/>
      <c r="K519" s="76"/>
    </row>
    <row r="520" spans="5:11" x14ac:dyDescent="0.25">
      <c r="E520" s="115"/>
      <c r="F520" s="119"/>
      <c r="H520" s="120"/>
      <c r="I520" s="121"/>
      <c r="J520" s="121"/>
      <c r="K520" s="76"/>
    </row>
    <row r="521" spans="5:11" x14ac:dyDescent="0.25">
      <c r="E521" s="115"/>
      <c r="F521" s="119"/>
      <c r="H521" s="120"/>
      <c r="I521" s="121"/>
      <c r="J521" s="121"/>
      <c r="K521" s="76"/>
    </row>
    <row r="522" spans="5:11" x14ac:dyDescent="0.25">
      <c r="E522" s="115"/>
      <c r="F522" s="119"/>
      <c r="H522" s="120"/>
      <c r="I522" s="121"/>
      <c r="J522" s="121"/>
      <c r="K522" s="76"/>
    </row>
    <row r="523" spans="5:11" x14ac:dyDescent="0.25">
      <c r="E523" s="115"/>
      <c r="F523" s="119"/>
      <c r="H523" s="120"/>
      <c r="I523" s="121"/>
      <c r="J523" s="121"/>
      <c r="K523" s="76"/>
    </row>
    <row r="524" spans="5:11" x14ac:dyDescent="0.25">
      <c r="E524" s="115"/>
      <c r="F524" s="119"/>
      <c r="H524" s="120"/>
      <c r="I524" s="121"/>
      <c r="J524" s="121"/>
      <c r="K524" s="76"/>
    </row>
    <row r="525" spans="5:11" x14ac:dyDescent="0.25">
      <c r="E525" s="115"/>
      <c r="F525" s="119"/>
      <c r="H525" s="120"/>
      <c r="I525" s="121"/>
      <c r="J525" s="121"/>
      <c r="K525" s="76"/>
    </row>
    <row r="526" spans="5:11" x14ac:dyDescent="0.25">
      <c r="E526" s="115"/>
      <c r="F526" s="119"/>
      <c r="H526" s="120"/>
      <c r="I526" s="121"/>
      <c r="J526" s="121"/>
      <c r="K526" s="76"/>
    </row>
    <row r="527" spans="5:11" x14ac:dyDescent="0.25">
      <c r="E527" s="115"/>
      <c r="F527" s="119"/>
      <c r="H527" s="120"/>
      <c r="I527" s="121"/>
      <c r="J527" s="121"/>
      <c r="K527" s="76"/>
    </row>
    <row r="528" spans="5:11" x14ac:dyDescent="0.25">
      <c r="E528" s="115"/>
      <c r="F528" s="119"/>
      <c r="H528" s="120"/>
      <c r="I528" s="121"/>
      <c r="J528" s="121"/>
      <c r="K528" s="76"/>
    </row>
    <row r="529" spans="5:11" x14ac:dyDescent="0.25">
      <c r="E529" s="115"/>
      <c r="F529" s="119"/>
      <c r="H529" s="120"/>
      <c r="I529" s="121"/>
      <c r="J529" s="121"/>
      <c r="K529" s="76"/>
    </row>
    <row r="530" spans="5:11" x14ac:dyDescent="0.25">
      <c r="E530" s="115"/>
      <c r="F530" s="119"/>
      <c r="H530" s="120"/>
      <c r="I530" s="121"/>
      <c r="J530" s="121"/>
      <c r="K530" s="76"/>
    </row>
    <row r="531" spans="5:11" x14ac:dyDescent="0.25">
      <c r="E531" s="115"/>
      <c r="F531" s="119"/>
      <c r="H531" s="120"/>
      <c r="I531" s="121"/>
      <c r="J531" s="121"/>
      <c r="K531" s="76"/>
    </row>
    <row r="532" spans="5:11" x14ac:dyDescent="0.25">
      <c r="E532" s="115"/>
      <c r="F532" s="119"/>
      <c r="H532" s="120"/>
      <c r="I532" s="121"/>
      <c r="J532" s="121"/>
      <c r="K532" s="76"/>
    </row>
    <row r="533" spans="5:11" x14ac:dyDescent="0.25">
      <c r="E533" s="115"/>
      <c r="F533" s="119"/>
      <c r="H533" s="120"/>
      <c r="I533" s="121"/>
      <c r="J533" s="121"/>
      <c r="K533" s="76"/>
    </row>
    <row r="534" spans="5:11" x14ac:dyDescent="0.25">
      <c r="E534" s="115"/>
      <c r="F534" s="119"/>
      <c r="H534" s="120"/>
      <c r="I534" s="121"/>
      <c r="J534" s="121"/>
      <c r="K534" s="76"/>
    </row>
    <row r="535" spans="5:11" x14ac:dyDescent="0.25">
      <c r="E535" s="115"/>
      <c r="F535" s="119"/>
      <c r="H535" s="120"/>
      <c r="I535" s="121"/>
      <c r="J535" s="121"/>
      <c r="K535" s="76"/>
    </row>
    <row r="536" spans="5:11" x14ac:dyDescent="0.25">
      <c r="E536" s="115"/>
      <c r="F536" s="119"/>
      <c r="H536" s="120"/>
      <c r="I536" s="121"/>
      <c r="J536" s="121"/>
      <c r="K536" s="76"/>
    </row>
    <row r="537" spans="5:11" x14ac:dyDescent="0.25">
      <c r="E537" s="115"/>
      <c r="F537" s="119"/>
      <c r="H537" s="120"/>
      <c r="I537" s="121"/>
      <c r="J537" s="121"/>
      <c r="K537" s="76"/>
    </row>
    <row r="538" spans="5:11" x14ac:dyDescent="0.25">
      <c r="E538" s="115"/>
      <c r="F538" s="119"/>
      <c r="H538" s="120"/>
      <c r="I538" s="121"/>
      <c r="J538" s="121"/>
      <c r="K538" s="76"/>
    </row>
    <row r="539" spans="5:11" x14ac:dyDescent="0.25">
      <c r="E539" s="115"/>
      <c r="F539" s="119"/>
      <c r="H539" s="120"/>
      <c r="I539" s="121"/>
      <c r="J539" s="121"/>
      <c r="K539" s="76"/>
    </row>
    <row r="540" spans="5:11" x14ac:dyDescent="0.25">
      <c r="E540" s="115"/>
      <c r="F540" s="119"/>
      <c r="H540" s="120"/>
      <c r="I540" s="121"/>
      <c r="J540" s="121"/>
      <c r="K540" s="76"/>
    </row>
    <row r="541" spans="5:11" x14ac:dyDescent="0.25">
      <c r="E541" s="115"/>
      <c r="F541" s="119"/>
      <c r="H541" s="120"/>
      <c r="I541" s="121"/>
      <c r="J541" s="121"/>
      <c r="K541" s="76"/>
    </row>
    <row r="542" spans="5:11" x14ac:dyDescent="0.25">
      <c r="E542" s="115"/>
      <c r="F542" s="119"/>
      <c r="H542" s="120"/>
      <c r="I542" s="121"/>
      <c r="J542" s="121"/>
      <c r="K542" s="76"/>
    </row>
    <row r="543" spans="5:11" x14ac:dyDescent="0.25">
      <c r="E543" s="115"/>
      <c r="F543" s="119"/>
      <c r="H543" s="120"/>
      <c r="I543" s="121"/>
      <c r="J543" s="121"/>
      <c r="K543" s="76"/>
    </row>
    <row r="544" spans="5:11" x14ac:dyDescent="0.25">
      <c r="E544" s="115"/>
      <c r="F544" s="119"/>
      <c r="H544" s="120"/>
      <c r="I544" s="121"/>
      <c r="J544" s="121"/>
      <c r="K544" s="76"/>
    </row>
    <row r="545" spans="5:11" x14ac:dyDescent="0.25">
      <c r="E545" s="115"/>
      <c r="F545" s="119"/>
      <c r="H545" s="120"/>
      <c r="I545" s="121"/>
      <c r="J545" s="121"/>
      <c r="K545" s="76"/>
    </row>
    <row r="546" spans="5:11" x14ac:dyDescent="0.25">
      <c r="E546" s="115"/>
      <c r="F546" s="119"/>
      <c r="H546" s="120"/>
      <c r="I546" s="121"/>
      <c r="J546" s="121"/>
      <c r="K546" s="76"/>
    </row>
    <row r="547" spans="5:11" x14ac:dyDescent="0.25">
      <c r="E547" s="115"/>
      <c r="F547" s="119"/>
      <c r="H547" s="120"/>
      <c r="I547" s="121"/>
      <c r="J547" s="121"/>
      <c r="K547" s="76"/>
    </row>
    <row r="548" spans="5:11" x14ac:dyDescent="0.25">
      <c r="E548" s="115"/>
      <c r="F548" s="119"/>
      <c r="H548" s="120"/>
      <c r="I548" s="121"/>
      <c r="J548" s="121"/>
      <c r="K548" s="76"/>
    </row>
    <row r="549" spans="5:11" x14ac:dyDescent="0.25">
      <c r="E549" s="115"/>
      <c r="F549" s="119"/>
      <c r="H549" s="120"/>
      <c r="I549" s="121"/>
      <c r="J549" s="121"/>
      <c r="K549" s="76"/>
    </row>
    <row r="550" spans="5:11" x14ac:dyDescent="0.25">
      <c r="E550" s="115"/>
      <c r="F550" s="119"/>
      <c r="H550" s="120"/>
      <c r="I550" s="121"/>
      <c r="J550" s="121"/>
      <c r="K550" s="76"/>
    </row>
    <row r="551" spans="5:11" x14ac:dyDescent="0.25">
      <c r="E551" s="115"/>
      <c r="F551" s="119"/>
      <c r="H551" s="120"/>
      <c r="I551" s="121"/>
      <c r="J551" s="121"/>
      <c r="K551" s="76"/>
    </row>
    <row r="552" spans="5:11" x14ac:dyDescent="0.25">
      <c r="E552" s="115"/>
      <c r="F552" s="119"/>
      <c r="H552" s="120"/>
      <c r="I552" s="121"/>
      <c r="J552" s="121"/>
      <c r="K552" s="76"/>
    </row>
    <row r="553" spans="5:11" x14ac:dyDescent="0.25">
      <c r="E553" s="115"/>
      <c r="F553" s="119"/>
      <c r="H553" s="120"/>
      <c r="I553" s="121"/>
      <c r="J553" s="121"/>
      <c r="K553" s="76"/>
    </row>
    <row r="554" spans="5:11" x14ac:dyDescent="0.25">
      <c r="E554" s="115"/>
      <c r="F554" s="119"/>
      <c r="H554" s="120"/>
      <c r="I554" s="121"/>
      <c r="J554" s="121"/>
      <c r="K554" s="76"/>
    </row>
    <row r="555" spans="5:11" x14ac:dyDescent="0.25">
      <c r="E555" s="115"/>
      <c r="F555" s="119"/>
      <c r="H555" s="120"/>
      <c r="I555" s="121"/>
      <c r="J555" s="121"/>
      <c r="K555" s="76"/>
    </row>
    <row r="556" spans="5:11" x14ac:dyDescent="0.25">
      <c r="E556" s="115"/>
      <c r="F556" s="119"/>
      <c r="H556" s="120"/>
      <c r="I556" s="121"/>
      <c r="J556" s="121"/>
      <c r="K556" s="76"/>
    </row>
    <row r="557" spans="5:11" x14ac:dyDescent="0.25">
      <c r="E557" s="115"/>
      <c r="F557" s="119"/>
      <c r="H557" s="120"/>
      <c r="I557" s="121"/>
      <c r="J557" s="121"/>
      <c r="K557" s="76"/>
    </row>
    <row r="558" spans="5:11" x14ac:dyDescent="0.25">
      <c r="E558" s="115"/>
      <c r="F558" s="119"/>
      <c r="H558" s="120"/>
      <c r="I558" s="121"/>
      <c r="J558" s="121"/>
      <c r="K558" s="76"/>
    </row>
    <row r="559" spans="5:11" x14ac:dyDescent="0.25">
      <c r="E559" s="115"/>
      <c r="F559" s="119"/>
      <c r="H559" s="120"/>
      <c r="I559" s="121"/>
      <c r="J559" s="121"/>
      <c r="K559" s="76"/>
    </row>
    <row r="560" spans="5:11" x14ac:dyDescent="0.25">
      <c r="E560" s="115"/>
      <c r="F560" s="119"/>
      <c r="H560" s="120"/>
      <c r="I560" s="121"/>
      <c r="J560" s="121"/>
      <c r="K560" s="76"/>
    </row>
    <row r="561" spans="5:11" x14ac:dyDescent="0.25">
      <c r="E561" s="115"/>
      <c r="F561" s="119"/>
      <c r="H561" s="120"/>
      <c r="I561" s="121"/>
      <c r="J561" s="121"/>
      <c r="K561" s="76"/>
    </row>
    <row r="562" spans="5:11" x14ac:dyDescent="0.25">
      <c r="E562" s="115"/>
      <c r="F562" s="119"/>
      <c r="H562" s="120"/>
      <c r="I562" s="121"/>
      <c r="J562" s="121"/>
      <c r="K562" s="76"/>
    </row>
    <row r="563" spans="5:11" x14ac:dyDescent="0.25">
      <c r="E563" s="115"/>
      <c r="F563" s="119"/>
      <c r="H563" s="120"/>
      <c r="I563" s="121"/>
      <c r="J563" s="121"/>
      <c r="K563" s="76"/>
    </row>
    <row r="564" spans="5:11" x14ac:dyDescent="0.25">
      <c r="E564" s="115"/>
      <c r="F564" s="119"/>
      <c r="H564" s="120"/>
      <c r="I564" s="121"/>
      <c r="J564" s="121"/>
      <c r="K564" s="76"/>
    </row>
    <row r="565" spans="5:11" x14ac:dyDescent="0.25">
      <c r="E565" s="115"/>
      <c r="F565" s="119"/>
      <c r="H565" s="120"/>
      <c r="I565" s="121"/>
      <c r="J565" s="121"/>
      <c r="K565" s="76"/>
    </row>
    <row r="566" spans="5:11" x14ac:dyDescent="0.25">
      <c r="E566" s="115"/>
      <c r="F566" s="119"/>
      <c r="H566" s="120"/>
      <c r="I566" s="121"/>
      <c r="J566" s="121"/>
      <c r="K566" s="76"/>
    </row>
    <row r="567" spans="5:11" x14ac:dyDescent="0.25">
      <c r="E567" s="115"/>
      <c r="F567" s="119"/>
      <c r="H567" s="120"/>
      <c r="I567" s="121"/>
      <c r="J567" s="121"/>
      <c r="K567" s="76"/>
    </row>
    <row r="568" spans="5:11" x14ac:dyDescent="0.25">
      <c r="E568" s="115"/>
      <c r="F568" s="119"/>
      <c r="H568" s="120"/>
      <c r="I568" s="121"/>
      <c r="J568" s="121"/>
      <c r="K568" s="76"/>
    </row>
    <row r="569" spans="5:11" x14ac:dyDescent="0.25">
      <c r="E569" s="115"/>
      <c r="F569" s="119"/>
      <c r="H569" s="120"/>
      <c r="I569" s="121"/>
      <c r="J569" s="121"/>
      <c r="K569" s="76"/>
    </row>
    <row r="570" spans="5:11" x14ac:dyDescent="0.25">
      <c r="E570" s="115"/>
      <c r="F570" s="119"/>
      <c r="H570" s="120"/>
      <c r="I570" s="121"/>
      <c r="J570" s="121"/>
      <c r="K570" s="76"/>
    </row>
    <row r="571" spans="5:11" x14ac:dyDescent="0.25">
      <c r="E571" s="115"/>
      <c r="F571" s="119"/>
      <c r="H571" s="120"/>
      <c r="I571" s="121"/>
      <c r="J571" s="121"/>
      <c r="K571" s="76"/>
    </row>
    <row r="572" spans="5:11" x14ac:dyDescent="0.25">
      <c r="E572" s="115"/>
      <c r="F572" s="119"/>
      <c r="H572" s="120"/>
      <c r="I572" s="121"/>
      <c r="J572" s="121"/>
      <c r="K572" s="76"/>
    </row>
    <row r="573" spans="5:11" x14ac:dyDescent="0.25">
      <c r="E573" s="115"/>
      <c r="F573" s="119"/>
      <c r="H573" s="120"/>
      <c r="I573" s="121"/>
      <c r="J573" s="121"/>
      <c r="K573" s="76"/>
    </row>
    <row r="574" spans="5:11" x14ac:dyDescent="0.25">
      <c r="E574" s="115"/>
      <c r="F574" s="119"/>
      <c r="H574" s="120"/>
      <c r="I574" s="121"/>
      <c r="J574" s="121"/>
      <c r="K574" s="76"/>
    </row>
    <row r="575" spans="5:11" x14ac:dyDescent="0.25">
      <c r="E575" s="115"/>
      <c r="F575" s="119"/>
      <c r="H575" s="120"/>
      <c r="I575" s="121"/>
      <c r="J575" s="121"/>
      <c r="K575" s="76"/>
    </row>
    <row r="576" spans="5:11" x14ac:dyDescent="0.25">
      <c r="E576" s="115"/>
      <c r="F576" s="119"/>
      <c r="H576" s="120"/>
      <c r="I576" s="121"/>
      <c r="J576" s="121"/>
      <c r="K576" s="76"/>
    </row>
    <row r="577" spans="5:11" x14ac:dyDescent="0.25">
      <c r="E577" s="115"/>
      <c r="F577" s="119"/>
      <c r="H577" s="120"/>
      <c r="I577" s="121"/>
      <c r="J577" s="121"/>
      <c r="K577" s="76"/>
    </row>
    <row r="578" spans="5:11" x14ac:dyDescent="0.25">
      <c r="E578" s="115"/>
      <c r="F578" s="119"/>
      <c r="H578" s="120"/>
      <c r="I578" s="121"/>
      <c r="J578" s="121"/>
      <c r="K578" s="76"/>
    </row>
    <row r="579" spans="5:11" x14ac:dyDescent="0.25">
      <c r="E579" s="115"/>
      <c r="F579" s="119"/>
      <c r="H579" s="120"/>
      <c r="I579" s="121"/>
      <c r="J579" s="121"/>
      <c r="K579" s="76"/>
    </row>
    <row r="580" spans="5:11" x14ac:dyDescent="0.25">
      <c r="E580" s="115"/>
      <c r="F580" s="119"/>
      <c r="H580" s="120"/>
      <c r="I580" s="121"/>
      <c r="J580" s="121"/>
      <c r="K580" s="76"/>
    </row>
    <row r="581" spans="5:11" x14ac:dyDescent="0.25">
      <c r="E581" s="115"/>
      <c r="F581" s="119"/>
      <c r="H581" s="120"/>
      <c r="I581" s="121"/>
      <c r="J581" s="121"/>
      <c r="K581" s="76"/>
    </row>
    <row r="582" spans="5:11" x14ac:dyDescent="0.25">
      <c r="E582" s="115"/>
      <c r="F582" s="119"/>
      <c r="H582" s="120"/>
      <c r="I582" s="121"/>
      <c r="J582" s="121"/>
      <c r="K582" s="76"/>
    </row>
    <row r="583" spans="5:11" x14ac:dyDescent="0.25">
      <c r="E583" s="115"/>
      <c r="F583" s="119"/>
      <c r="H583" s="120"/>
      <c r="I583" s="121"/>
      <c r="J583" s="121"/>
      <c r="K583" s="76"/>
    </row>
    <row r="584" spans="5:11" x14ac:dyDescent="0.25">
      <c r="E584" s="115"/>
      <c r="F584" s="119"/>
      <c r="H584" s="120"/>
      <c r="I584" s="121"/>
      <c r="J584" s="121"/>
      <c r="K584" s="76"/>
    </row>
    <row r="585" spans="5:11" x14ac:dyDescent="0.25">
      <c r="E585" s="115"/>
      <c r="F585" s="119"/>
      <c r="H585" s="120"/>
      <c r="I585" s="121"/>
      <c r="J585" s="121"/>
      <c r="K585" s="76"/>
    </row>
    <row r="586" spans="5:11" x14ac:dyDescent="0.25">
      <c r="E586" s="115"/>
      <c r="F586" s="119"/>
      <c r="H586" s="120"/>
      <c r="I586" s="121"/>
      <c r="J586" s="121"/>
      <c r="K586" s="76"/>
    </row>
    <row r="587" spans="5:11" x14ac:dyDescent="0.25">
      <c r="E587" s="115"/>
      <c r="F587" s="119"/>
      <c r="H587" s="120"/>
      <c r="I587" s="121"/>
      <c r="J587" s="121"/>
      <c r="K587" s="76"/>
    </row>
    <row r="588" spans="5:11" x14ac:dyDescent="0.25">
      <c r="E588" s="115"/>
      <c r="F588" s="119"/>
      <c r="H588" s="120"/>
      <c r="I588" s="121"/>
      <c r="J588" s="121"/>
      <c r="K588" s="76"/>
    </row>
    <row r="589" spans="5:11" x14ac:dyDescent="0.25">
      <c r="E589" s="115"/>
      <c r="F589" s="119"/>
      <c r="H589" s="120"/>
      <c r="I589" s="121"/>
      <c r="J589" s="121"/>
      <c r="K589" s="76"/>
    </row>
    <row r="590" spans="5:11" x14ac:dyDescent="0.25">
      <c r="E590" s="115"/>
      <c r="F590" s="119"/>
      <c r="H590" s="120"/>
      <c r="I590" s="121"/>
      <c r="J590" s="121"/>
      <c r="K590" s="76"/>
    </row>
    <row r="591" spans="5:11" x14ac:dyDescent="0.25">
      <c r="E591" s="115"/>
      <c r="F591" s="119"/>
      <c r="H591" s="120"/>
      <c r="I591" s="121"/>
      <c r="J591" s="121"/>
      <c r="K591" s="76"/>
    </row>
    <row r="592" spans="5:11" x14ac:dyDescent="0.25">
      <c r="E592" s="115"/>
      <c r="F592" s="119"/>
      <c r="H592" s="120"/>
      <c r="I592" s="121"/>
      <c r="J592" s="121"/>
      <c r="K592" s="76"/>
    </row>
    <row r="593" spans="5:11" x14ac:dyDescent="0.25">
      <c r="E593" s="115"/>
      <c r="F593" s="119"/>
      <c r="H593" s="120"/>
      <c r="I593" s="121"/>
      <c r="J593" s="121"/>
      <c r="K593" s="76"/>
    </row>
    <row r="594" spans="5:11" x14ac:dyDescent="0.25">
      <c r="E594" s="115"/>
      <c r="F594" s="119"/>
      <c r="H594" s="120"/>
      <c r="I594" s="121"/>
      <c r="J594" s="121"/>
      <c r="K594" s="76"/>
    </row>
    <row r="595" spans="5:11" x14ac:dyDescent="0.25">
      <c r="E595" s="115"/>
      <c r="F595" s="119"/>
      <c r="H595" s="120"/>
      <c r="I595" s="121"/>
      <c r="J595" s="121"/>
      <c r="K595" s="76"/>
    </row>
    <row r="596" spans="5:11" x14ac:dyDescent="0.25">
      <c r="E596" s="115"/>
      <c r="F596" s="119"/>
      <c r="H596" s="120"/>
      <c r="I596" s="121"/>
      <c r="J596" s="121"/>
      <c r="K596" s="76"/>
    </row>
    <row r="597" spans="5:11" x14ac:dyDescent="0.25">
      <c r="E597" s="115"/>
      <c r="F597" s="119"/>
      <c r="H597" s="120"/>
      <c r="I597" s="121"/>
      <c r="J597" s="121"/>
      <c r="K597" s="76"/>
    </row>
    <row r="598" spans="5:11" x14ac:dyDescent="0.25">
      <c r="E598" s="115"/>
      <c r="F598" s="119"/>
      <c r="H598" s="120"/>
      <c r="I598" s="121"/>
      <c r="J598" s="121"/>
      <c r="K598" s="76"/>
    </row>
    <row r="599" spans="5:11" x14ac:dyDescent="0.25">
      <c r="E599" s="115"/>
      <c r="F599" s="119"/>
      <c r="H599" s="120"/>
      <c r="I599" s="121"/>
      <c r="J599" s="121"/>
      <c r="K599" s="76"/>
    </row>
    <row r="600" spans="5:11" x14ac:dyDescent="0.25">
      <c r="E600" s="115"/>
      <c r="F600" s="119"/>
      <c r="H600" s="120"/>
      <c r="I600" s="121"/>
      <c r="J600" s="121"/>
      <c r="K600" s="76"/>
    </row>
    <row r="601" spans="5:11" x14ac:dyDescent="0.25">
      <c r="E601" s="115"/>
      <c r="F601" s="119"/>
      <c r="H601" s="120"/>
      <c r="I601" s="121"/>
      <c r="J601" s="121"/>
      <c r="K601" s="76"/>
    </row>
    <row r="602" spans="5:11" x14ac:dyDescent="0.25">
      <c r="E602" s="115"/>
      <c r="F602" s="119"/>
      <c r="H602" s="120"/>
      <c r="I602" s="121"/>
      <c r="J602" s="121"/>
      <c r="K602" s="76"/>
    </row>
    <row r="603" spans="5:11" x14ac:dyDescent="0.25">
      <c r="E603" s="115"/>
      <c r="F603" s="119"/>
      <c r="H603" s="120"/>
      <c r="I603" s="121"/>
      <c r="J603" s="121"/>
      <c r="K603" s="76"/>
    </row>
    <row r="604" spans="5:11" x14ac:dyDescent="0.25">
      <c r="E604" s="115"/>
      <c r="F604" s="119"/>
      <c r="H604" s="120"/>
      <c r="I604" s="121"/>
      <c r="J604" s="121"/>
      <c r="K604" s="76"/>
    </row>
    <row r="605" spans="5:11" x14ac:dyDescent="0.25">
      <c r="E605" s="115"/>
      <c r="F605" s="119"/>
      <c r="H605" s="120"/>
      <c r="I605" s="121"/>
      <c r="J605" s="121"/>
      <c r="K605" s="76"/>
    </row>
    <row r="606" spans="5:11" x14ac:dyDescent="0.25">
      <c r="E606" s="115"/>
      <c r="F606" s="119"/>
      <c r="H606" s="120"/>
      <c r="I606" s="121"/>
      <c r="J606" s="121"/>
      <c r="K606" s="76"/>
    </row>
    <row r="607" spans="5:11" x14ac:dyDescent="0.25">
      <c r="E607" s="115"/>
      <c r="F607" s="119"/>
      <c r="H607" s="120"/>
      <c r="I607" s="121"/>
      <c r="J607" s="121"/>
      <c r="K607" s="76"/>
    </row>
    <row r="608" spans="5:11" x14ac:dyDescent="0.25">
      <c r="E608" s="115"/>
      <c r="F608" s="119"/>
      <c r="H608" s="120"/>
      <c r="I608" s="121"/>
      <c r="J608" s="121"/>
      <c r="K608" s="76"/>
    </row>
    <row r="609" spans="5:11" x14ac:dyDescent="0.25">
      <c r="E609" s="115"/>
      <c r="F609" s="119"/>
      <c r="H609" s="120"/>
      <c r="I609" s="121"/>
      <c r="J609" s="121"/>
      <c r="K609" s="76"/>
    </row>
    <row r="610" spans="5:11" x14ac:dyDescent="0.25">
      <c r="E610" s="115"/>
      <c r="F610" s="119"/>
      <c r="H610" s="120"/>
      <c r="I610" s="121"/>
      <c r="J610" s="121"/>
      <c r="K610" s="76"/>
    </row>
    <row r="611" spans="5:11" x14ac:dyDescent="0.25">
      <c r="E611" s="115"/>
      <c r="F611" s="119"/>
      <c r="H611" s="120"/>
      <c r="I611" s="121"/>
      <c r="J611" s="121"/>
      <c r="K611" s="76"/>
    </row>
    <row r="612" spans="5:11" x14ac:dyDescent="0.25">
      <c r="E612" s="115"/>
      <c r="F612" s="119"/>
      <c r="H612" s="120"/>
      <c r="I612" s="121"/>
      <c r="J612" s="121"/>
      <c r="K612" s="76"/>
    </row>
    <row r="613" spans="5:11" x14ac:dyDescent="0.25">
      <c r="E613" s="115"/>
      <c r="F613" s="119"/>
      <c r="H613" s="120"/>
      <c r="I613" s="121"/>
      <c r="J613" s="121"/>
      <c r="K613" s="76"/>
    </row>
    <row r="614" spans="5:11" x14ac:dyDescent="0.25">
      <c r="E614" s="115"/>
      <c r="F614" s="119"/>
      <c r="H614" s="120"/>
      <c r="I614" s="121"/>
      <c r="J614" s="121"/>
      <c r="K614" s="76"/>
    </row>
    <row r="615" spans="5:11" x14ac:dyDescent="0.25">
      <c r="E615" s="115"/>
      <c r="F615" s="119"/>
      <c r="H615" s="120"/>
      <c r="I615" s="121"/>
      <c r="J615" s="121"/>
      <c r="K615" s="76"/>
    </row>
    <row r="616" spans="5:11" x14ac:dyDescent="0.25">
      <c r="E616" s="115"/>
      <c r="F616" s="119"/>
      <c r="H616" s="120"/>
      <c r="I616" s="121"/>
      <c r="J616" s="121"/>
      <c r="K616" s="76"/>
    </row>
    <row r="617" spans="5:11" x14ac:dyDescent="0.25">
      <c r="E617" s="115"/>
      <c r="F617" s="119"/>
      <c r="H617" s="120"/>
      <c r="I617" s="121"/>
      <c r="J617" s="121"/>
      <c r="K617" s="76"/>
    </row>
    <row r="618" spans="5:11" x14ac:dyDescent="0.25">
      <c r="E618" s="115"/>
      <c r="F618" s="119"/>
      <c r="H618" s="120"/>
      <c r="I618" s="121"/>
      <c r="J618" s="121"/>
      <c r="K618" s="76"/>
    </row>
    <row r="619" spans="5:11" x14ac:dyDescent="0.25">
      <c r="E619" s="115"/>
      <c r="F619" s="119"/>
      <c r="H619" s="120"/>
      <c r="I619" s="121"/>
      <c r="J619" s="121"/>
      <c r="K619" s="76"/>
    </row>
    <row r="620" spans="5:11" x14ac:dyDescent="0.25">
      <c r="E620" s="115"/>
      <c r="F620" s="119"/>
      <c r="H620" s="120"/>
      <c r="I620" s="121"/>
      <c r="J620" s="121"/>
      <c r="K620" s="76"/>
    </row>
    <row r="621" spans="5:11" x14ac:dyDescent="0.25">
      <c r="E621" s="115"/>
      <c r="F621" s="119"/>
      <c r="H621" s="120"/>
      <c r="I621" s="121"/>
      <c r="J621" s="121"/>
      <c r="K621" s="76"/>
    </row>
    <row r="622" spans="5:11" x14ac:dyDescent="0.25">
      <c r="E622" s="115"/>
      <c r="F622" s="119"/>
      <c r="H622" s="120"/>
      <c r="I622" s="121"/>
      <c r="J622" s="121"/>
      <c r="K622" s="76"/>
    </row>
    <row r="623" spans="5:11" x14ac:dyDescent="0.25">
      <c r="E623" s="115"/>
      <c r="F623" s="119"/>
      <c r="H623" s="120"/>
      <c r="I623" s="121"/>
      <c r="J623" s="121"/>
      <c r="K623" s="76"/>
    </row>
    <row r="624" spans="5:11" x14ac:dyDescent="0.25">
      <c r="E624" s="115"/>
      <c r="F624" s="119"/>
      <c r="H624" s="120"/>
      <c r="I624" s="121"/>
      <c r="J624" s="121"/>
      <c r="K624" s="76"/>
    </row>
    <row r="625" spans="5:11" x14ac:dyDescent="0.25">
      <c r="E625" s="115"/>
      <c r="F625" s="119"/>
      <c r="H625" s="120"/>
      <c r="I625" s="121"/>
      <c r="J625" s="121"/>
      <c r="K625" s="76"/>
    </row>
    <row r="626" spans="5:11" x14ac:dyDescent="0.25">
      <c r="E626" s="115"/>
      <c r="F626" s="119"/>
      <c r="H626" s="120"/>
      <c r="I626" s="121"/>
      <c r="J626" s="121"/>
      <c r="K626" s="76"/>
    </row>
    <row r="627" spans="5:11" x14ac:dyDescent="0.25">
      <c r="E627" s="115"/>
      <c r="F627" s="119"/>
      <c r="H627" s="120"/>
      <c r="I627" s="121"/>
      <c r="J627" s="121"/>
      <c r="K627" s="76"/>
    </row>
    <row r="628" spans="5:11" x14ac:dyDescent="0.25">
      <c r="E628" s="115"/>
      <c r="F628" s="119"/>
      <c r="H628" s="120"/>
      <c r="I628" s="121"/>
      <c r="J628" s="121"/>
      <c r="K628" s="76"/>
    </row>
    <row r="629" spans="5:11" x14ac:dyDescent="0.25">
      <c r="E629" s="115"/>
      <c r="F629" s="119"/>
      <c r="H629" s="120"/>
      <c r="I629" s="121"/>
      <c r="J629" s="121"/>
      <c r="K629" s="76"/>
    </row>
    <row r="630" spans="5:11" x14ac:dyDescent="0.25">
      <c r="E630" s="115"/>
      <c r="F630" s="119"/>
      <c r="H630" s="120"/>
      <c r="I630" s="121"/>
      <c r="J630" s="121"/>
      <c r="K630" s="76"/>
    </row>
    <row r="631" spans="5:11" x14ac:dyDescent="0.25">
      <c r="E631" s="115"/>
      <c r="F631" s="119"/>
      <c r="H631" s="120"/>
      <c r="I631" s="121"/>
      <c r="J631" s="121"/>
      <c r="K631" s="76"/>
    </row>
    <row r="632" spans="5:11" x14ac:dyDescent="0.25">
      <c r="E632" s="115"/>
      <c r="F632" s="119"/>
      <c r="H632" s="120"/>
      <c r="I632" s="121"/>
      <c r="J632" s="121"/>
      <c r="K632" s="76"/>
    </row>
    <row r="633" spans="5:11" x14ac:dyDescent="0.25">
      <c r="E633" s="115"/>
      <c r="F633" s="119"/>
      <c r="H633" s="120"/>
      <c r="I633" s="121"/>
      <c r="J633" s="121"/>
      <c r="K633" s="76"/>
    </row>
    <row r="634" spans="5:11" x14ac:dyDescent="0.25">
      <c r="E634" s="115"/>
      <c r="F634" s="119"/>
      <c r="H634" s="120"/>
      <c r="I634" s="121"/>
      <c r="J634" s="121"/>
      <c r="K634" s="76"/>
    </row>
    <row r="635" spans="5:11" x14ac:dyDescent="0.25">
      <c r="E635" s="115"/>
      <c r="F635" s="119"/>
      <c r="H635" s="120"/>
      <c r="I635" s="121"/>
      <c r="J635" s="121"/>
      <c r="K635" s="76"/>
    </row>
    <row r="636" spans="5:11" x14ac:dyDescent="0.25">
      <c r="E636" s="115"/>
      <c r="F636" s="119"/>
      <c r="H636" s="120"/>
      <c r="I636" s="121"/>
      <c r="J636" s="121"/>
      <c r="K636" s="76"/>
    </row>
    <row r="637" spans="5:11" x14ac:dyDescent="0.25">
      <c r="E637" s="115"/>
      <c r="F637" s="119"/>
      <c r="H637" s="120"/>
      <c r="I637" s="121"/>
      <c r="J637" s="121"/>
      <c r="K637" s="76"/>
    </row>
    <row r="638" spans="5:11" x14ac:dyDescent="0.25">
      <c r="E638" s="115"/>
      <c r="F638" s="119"/>
      <c r="H638" s="120"/>
      <c r="I638" s="121"/>
      <c r="J638" s="121"/>
      <c r="K638" s="76"/>
    </row>
    <row r="639" spans="5:11" x14ac:dyDescent="0.25">
      <c r="E639" s="115"/>
      <c r="F639" s="119"/>
      <c r="H639" s="120"/>
      <c r="I639" s="121"/>
      <c r="J639" s="121"/>
      <c r="K639" s="76"/>
    </row>
    <row r="640" spans="5:11" x14ac:dyDescent="0.25">
      <c r="E640" s="115"/>
      <c r="F640" s="119"/>
      <c r="H640" s="120"/>
      <c r="I640" s="121"/>
      <c r="J640" s="121"/>
      <c r="K640" s="76"/>
    </row>
    <row r="641" spans="5:11" x14ac:dyDescent="0.25">
      <c r="E641" s="115"/>
      <c r="F641" s="119"/>
      <c r="H641" s="120"/>
      <c r="I641" s="121"/>
      <c r="J641" s="121"/>
      <c r="K641" s="76"/>
    </row>
    <row r="642" spans="5:11" x14ac:dyDescent="0.25">
      <c r="E642" s="115"/>
      <c r="F642" s="119"/>
      <c r="H642" s="120"/>
      <c r="I642" s="121"/>
      <c r="J642" s="121"/>
      <c r="K642" s="76"/>
    </row>
    <row r="643" spans="5:11" x14ac:dyDescent="0.25">
      <c r="E643" s="115"/>
      <c r="F643" s="119"/>
      <c r="H643" s="120"/>
      <c r="I643" s="121"/>
      <c r="J643" s="121"/>
      <c r="K643" s="76"/>
    </row>
    <row r="644" spans="5:11" x14ac:dyDescent="0.25">
      <c r="E644" s="115"/>
      <c r="F644" s="119"/>
      <c r="H644" s="120"/>
      <c r="I644" s="121"/>
      <c r="J644" s="121"/>
      <c r="K644" s="76"/>
    </row>
    <row r="645" spans="5:11" x14ac:dyDescent="0.25">
      <c r="E645" s="115"/>
      <c r="F645" s="119"/>
      <c r="H645" s="120"/>
      <c r="I645" s="121"/>
      <c r="J645" s="121"/>
      <c r="K645" s="76"/>
    </row>
    <row r="646" spans="5:11" x14ac:dyDescent="0.25">
      <c r="E646" s="115"/>
      <c r="F646" s="119"/>
      <c r="H646" s="120"/>
      <c r="I646" s="121"/>
      <c r="J646" s="121"/>
      <c r="K646" s="76"/>
    </row>
    <row r="647" spans="5:11" x14ac:dyDescent="0.25">
      <c r="E647" s="115"/>
      <c r="F647" s="119"/>
      <c r="H647" s="120"/>
      <c r="I647" s="121"/>
      <c r="J647" s="121"/>
      <c r="K647" s="76"/>
    </row>
    <row r="648" spans="5:11" x14ac:dyDescent="0.25">
      <c r="E648" s="115"/>
      <c r="F648" s="119"/>
      <c r="H648" s="120"/>
      <c r="I648" s="121"/>
      <c r="J648" s="121"/>
      <c r="K648" s="76"/>
    </row>
    <row r="649" spans="5:11" x14ac:dyDescent="0.25">
      <c r="E649" s="115"/>
      <c r="F649" s="119"/>
      <c r="H649" s="120"/>
      <c r="I649" s="121"/>
      <c r="J649" s="121"/>
      <c r="K649" s="76"/>
    </row>
    <row r="650" spans="5:11" x14ac:dyDescent="0.25">
      <c r="E650" s="115"/>
      <c r="F650" s="119"/>
      <c r="H650" s="120"/>
      <c r="I650" s="121"/>
      <c r="J650" s="121"/>
      <c r="K650" s="76"/>
    </row>
    <row r="651" spans="5:11" x14ac:dyDescent="0.25">
      <c r="E651" s="115"/>
      <c r="F651" s="119"/>
      <c r="H651" s="120"/>
      <c r="I651" s="121"/>
      <c r="J651" s="121"/>
      <c r="K651" s="76"/>
    </row>
    <row r="652" spans="5:11" x14ac:dyDescent="0.25">
      <c r="E652" s="115"/>
      <c r="F652" s="119"/>
      <c r="H652" s="120"/>
      <c r="I652" s="121"/>
      <c r="J652" s="121"/>
      <c r="K652" s="76"/>
    </row>
    <row r="653" spans="5:11" x14ac:dyDescent="0.25">
      <c r="E653" s="115"/>
      <c r="F653" s="119"/>
      <c r="H653" s="120"/>
      <c r="I653" s="121"/>
      <c r="J653" s="121"/>
      <c r="K653" s="76"/>
    </row>
    <row r="654" spans="5:11" x14ac:dyDescent="0.25">
      <c r="E654" s="115"/>
      <c r="F654" s="119"/>
      <c r="H654" s="120"/>
      <c r="I654" s="121"/>
      <c r="J654" s="121"/>
      <c r="K654" s="76"/>
    </row>
    <row r="655" spans="5:11" x14ac:dyDescent="0.25">
      <c r="E655" s="115"/>
      <c r="F655" s="119"/>
      <c r="H655" s="120"/>
      <c r="I655" s="121"/>
      <c r="J655" s="121"/>
      <c r="K655" s="76"/>
    </row>
    <row r="656" spans="5:11" x14ac:dyDescent="0.25">
      <c r="E656" s="115"/>
      <c r="F656" s="119"/>
      <c r="H656" s="120"/>
      <c r="I656" s="121"/>
      <c r="J656" s="121"/>
      <c r="K656" s="76"/>
    </row>
    <row r="657" spans="5:11" x14ac:dyDescent="0.25">
      <c r="E657" s="115"/>
      <c r="F657" s="119"/>
      <c r="H657" s="120"/>
      <c r="I657" s="121"/>
      <c r="J657" s="121"/>
      <c r="K657" s="76"/>
    </row>
    <row r="658" spans="5:11" x14ac:dyDescent="0.25">
      <c r="E658" s="115"/>
      <c r="F658" s="119"/>
      <c r="H658" s="120"/>
      <c r="I658" s="121"/>
      <c r="J658" s="121"/>
      <c r="K658" s="76"/>
    </row>
    <row r="659" spans="5:11" x14ac:dyDescent="0.25">
      <c r="E659" s="115"/>
      <c r="F659" s="119"/>
      <c r="H659" s="120"/>
      <c r="I659" s="121"/>
      <c r="J659" s="121"/>
      <c r="K659" s="76"/>
    </row>
    <row r="660" spans="5:11" x14ac:dyDescent="0.25">
      <c r="E660" s="115"/>
      <c r="F660" s="119"/>
      <c r="H660" s="120"/>
      <c r="I660" s="121"/>
      <c r="J660" s="121"/>
      <c r="K660" s="76"/>
    </row>
    <row r="661" spans="5:11" x14ac:dyDescent="0.25">
      <c r="E661" s="115"/>
      <c r="F661" s="119"/>
      <c r="H661" s="120"/>
      <c r="I661" s="121"/>
      <c r="J661" s="121"/>
      <c r="K661" s="76"/>
    </row>
    <row r="662" spans="5:11" x14ac:dyDescent="0.25">
      <c r="E662" s="115"/>
      <c r="F662" s="119"/>
      <c r="H662" s="120"/>
      <c r="I662" s="121"/>
      <c r="J662" s="121"/>
      <c r="K662" s="76"/>
    </row>
    <row r="663" spans="5:11" x14ac:dyDescent="0.25">
      <c r="E663" s="115"/>
      <c r="F663" s="119"/>
      <c r="H663" s="120"/>
      <c r="I663" s="121"/>
      <c r="J663" s="121"/>
      <c r="K663" s="76"/>
    </row>
    <row r="664" spans="5:11" x14ac:dyDescent="0.25">
      <c r="E664" s="115"/>
      <c r="F664" s="119"/>
      <c r="H664" s="120"/>
      <c r="I664" s="121"/>
      <c r="J664" s="121"/>
      <c r="K664" s="76"/>
    </row>
    <row r="665" spans="5:11" x14ac:dyDescent="0.25">
      <c r="E665" s="115"/>
      <c r="F665" s="119"/>
      <c r="H665" s="120"/>
      <c r="I665" s="121"/>
      <c r="J665" s="121"/>
      <c r="K665" s="76"/>
    </row>
    <row r="666" spans="5:11" x14ac:dyDescent="0.25">
      <c r="E666" s="115"/>
      <c r="F666" s="119"/>
      <c r="H666" s="120"/>
      <c r="I666" s="121"/>
      <c r="J666" s="121"/>
      <c r="K666" s="76"/>
    </row>
    <row r="667" spans="5:11" x14ac:dyDescent="0.25">
      <c r="E667" s="115"/>
      <c r="F667" s="119"/>
      <c r="H667" s="120"/>
      <c r="I667" s="121"/>
      <c r="J667" s="121"/>
      <c r="K667" s="76"/>
    </row>
    <row r="668" spans="5:11" x14ac:dyDescent="0.25">
      <c r="E668" s="115"/>
      <c r="F668" s="119"/>
      <c r="H668" s="120"/>
      <c r="I668" s="121"/>
      <c r="J668" s="121"/>
      <c r="K668" s="76"/>
    </row>
    <row r="669" spans="5:11" x14ac:dyDescent="0.25">
      <c r="E669" s="115"/>
      <c r="F669" s="119"/>
      <c r="H669" s="120"/>
      <c r="I669" s="121"/>
      <c r="J669" s="121"/>
      <c r="K669" s="76"/>
    </row>
    <row r="670" spans="5:11" x14ac:dyDescent="0.25">
      <c r="E670" s="115"/>
      <c r="F670" s="119"/>
      <c r="H670" s="120"/>
      <c r="I670" s="121"/>
      <c r="J670" s="121"/>
      <c r="K670" s="76"/>
    </row>
    <row r="671" spans="5:11" x14ac:dyDescent="0.25">
      <c r="E671" s="115"/>
      <c r="F671" s="119"/>
      <c r="H671" s="120"/>
      <c r="I671" s="121"/>
      <c r="J671" s="121"/>
      <c r="K671" s="76"/>
    </row>
    <row r="672" spans="5:11" x14ac:dyDescent="0.25">
      <c r="E672" s="115"/>
      <c r="F672" s="119"/>
      <c r="H672" s="120"/>
      <c r="I672" s="121"/>
      <c r="J672" s="121"/>
      <c r="K672" s="76"/>
    </row>
    <row r="673" spans="5:11" x14ac:dyDescent="0.25">
      <c r="E673" s="115"/>
      <c r="F673" s="119"/>
      <c r="H673" s="120"/>
      <c r="I673" s="121"/>
      <c r="J673" s="121"/>
      <c r="K673" s="76"/>
    </row>
    <row r="674" spans="5:11" x14ac:dyDescent="0.25">
      <c r="E674" s="115"/>
      <c r="F674" s="119"/>
      <c r="H674" s="120"/>
      <c r="I674" s="121"/>
      <c r="J674" s="121"/>
      <c r="K674" s="76"/>
    </row>
    <row r="675" spans="5:11" x14ac:dyDescent="0.25">
      <c r="E675" s="115"/>
      <c r="F675" s="119"/>
      <c r="H675" s="120"/>
      <c r="I675" s="121"/>
      <c r="J675" s="121"/>
      <c r="K675" s="76"/>
    </row>
    <row r="676" spans="5:11" x14ac:dyDescent="0.25">
      <c r="E676" s="115"/>
      <c r="F676" s="119"/>
      <c r="H676" s="120"/>
      <c r="I676" s="121"/>
      <c r="J676" s="121"/>
      <c r="K676" s="76"/>
    </row>
    <row r="677" spans="5:11" x14ac:dyDescent="0.25">
      <c r="E677" s="115"/>
      <c r="F677" s="119"/>
      <c r="H677" s="120"/>
      <c r="I677" s="121"/>
      <c r="J677" s="121"/>
      <c r="K677" s="76"/>
    </row>
    <row r="678" spans="5:11" x14ac:dyDescent="0.25">
      <c r="E678" s="115"/>
      <c r="F678" s="119"/>
      <c r="H678" s="120"/>
      <c r="I678" s="121"/>
      <c r="J678" s="121"/>
      <c r="K678" s="76"/>
    </row>
    <row r="679" spans="5:11" x14ac:dyDescent="0.25">
      <c r="E679" s="115"/>
      <c r="F679" s="119"/>
      <c r="H679" s="120"/>
      <c r="I679" s="121"/>
      <c r="J679" s="121"/>
      <c r="K679" s="76"/>
    </row>
    <row r="680" spans="5:11" x14ac:dyDescent="0.25">
      <c r="E680" s="115"/>
      <c r="F680" s="119"/>
      <c r="H680" s="120"/>
      <c r="I680" s="121"/>
      <c r="J680" s="121"/>
      <c r="K680" s="76"/>
    </row>
    <row r="681" spans="5:11" x14ac:dyDescent="0.25">
      <c r="E681" s="115"/>
      <c r="F681" s="119"/>
      <c r="H681" s="120"/>
      <c r="I681" s="121"/>
      <c r="J681" s="121"/>
      <c r="K681" s="76"/>
    </row>
    <row r="682" spans="5:11" x14ac:dyDescent="0.25">
      <c r="E682" s="115"/>
      <c r="F682" s="119"/>
      <c r="H682" s="120"/>
      <c r="I682" s="121"/>
      <c r="J682" s="121"/>
      <c r="K682" s="76"/>
    </row>
    <row r="683" spans="5:11" x14ac:dyDescent="0.25">
      <c r="E683" s="115"/>
      <c r="F683" s="119"/>
      <c r="H683" s="120"/>
      <c r="I683" s="121"/>
      <c r="J683" s="121"/>
      <c r="K683" s="76"/>
    </row>
    <row r="684" spans="5:11" x14ac:dyDescent="0.25">
      <c r="E684" s="115"/>
      <c r="F684" s="119"/>
      <c r="H684" s="120"/>
      <c r="I684" s="121"/>
      <c r="J684" s="121"/>
      <c r="K684" s="76"/>
    </row>
    <row r="685" spans="5:11" x14ac:dyDescent="0.25">
      <c r="E685" s="115"/>
      <c r="F685" s="119"/>
      <c r="H685" s="120"/>
      <c r="I685" s="121"/>
      <c r="J685" s="121"/>
      <c r="K685" s="76"/>
    </row>
    <row r="686" spans="5:11" x14ac:dyDescent="0.25">
      <c r="E686" s="115"/>
      <c r="F686" s="119"/>
      <c r="H686" s="120"/>
      <c r="I686" s="121"/>
      <c r="J686" s="121"/>
      <c r="K686" s="76"/>
    </row>
    <row r="687" spans="5:11" x14ac:dyDescent="0.25">
      <c r="E687" s="115"/>
      <c r="F687" s="119"/>
      <c r="H687" s="120"/>
      <c r="I687" s="121"/>
      <c r="J687" s="121"/>
      <c r="K687" s="76"/>
    </row>
    <row r="688" spans="5:11" x14ac:dyDescent="0.25">
      <c r="E688" s="115"/>
      <c r="F688" s="119"/>
      <c r="H688" s="120"/>
      <c r="I688" s="121"/>
      <c r="J688" s="121"/>
      <c r="K688" s="76"/>
    </row>
    <row r="689" spans="5:11" x14ac:dyDescent="0.25">
      <c r="E689" s="115"/>
      <c r="F689" s="119"/>
      <c r="H689" s="120"/>
      <c r="I689" s="121"/>
      <c r="J689" s="121"/>
      <c r="K689" s="76"/>
    </row>
    <row r="690" spans="5:11" x14ac:dyDescent="0.25">
      <c r="E690" s="115"/>
      <c r="F690" s="119"/>
      <c r="H690" s="120"/>
      <c r="I690" s="121"/>
      <c r="J690" s="121"/>
      <c r="K690" s="76"/>
    </row>
    <row r="691" spans="5:11" x14ac:dyDescent="0.25">
      <c r="E691" s="115"/>
      <c r="F691" s="119"/>
      <c r="H691" s="120"/>
      <c r="I691" s="121"/>
      <c r="J691" s="121"/>
      <c r="K691" s="76"/>
    </row>
    <row r="692" spans="5:11" x14ac:dyDescent="0.25">
      <c r="E692" s="115"/>
      <c r="F692" s="119"/>
      <c r="H692" s="120"/>
      <c r="I692" s="121"/>
      <c r="J692" s="121"/>
      <c r="K692" s="76"/>
    </row>
    <row r="693" spans="5:11" x14ac:dyDescent="0.25">
      <c r="E693" s="115"/>
      <c r="F693" s="119"/>
      <c r="H693" s="120"/>
      <c r="I693" s="121"/>
      <c r="J693" s="121"/>
      <c r="K693" s="76"/>
    </row>
    <row r="694" spans="5:11" x14ac:dyDescent="0.25">
      <c r="E694" s="115"/>
      <c r="F694" s="119"/>
      <c r="H694" s="120"/>
      <c r="I694" s="121"/>
      <c r="J694" s="121"/>
      <c r="K694" s="76"/>
    </row>
    <row r="695" spans="5:11" x14ac:dyDescent="0.25">
      <c r="E695" s="115"/>
      <c r="F695" s="119"/>
      <c r="H695" s="120"/>
      <c r="I695" s="121"/>
      <c r="J695" s="121"/>
      <c r="K695" s="76"/>
    </row>
    <row r="696" spans="5:11" x14ac:dyDescent="0.25">
      <c r="E696" s="115"/>
      <c r="F696" s="119"/>
      <c r="H696" s="120"/>
      <c r="I696" s="121"/>
      <c r="J696" s="121"/>
      <c r="K696" s="76"/>
    </row>
    <row r="697" spans="5:11" x14ac:dyDescent="0.25">
      <c r="E697" s="115"/>
      <c r="F697" s="119"/>
      <c r="H697" s="120"/>
      <c r="I697" s="121"/>
      <c r="J697" s="121"/>
      <c r="K697" s="76"/>
    </row>
    <row r="698" spans="5:11" x14ac:dyDescent="0.25">
      <c r="E698" s="115"/>
      <c r="F698" s="119"/>
      <c r="H698" s="120"/>
      <c r="I698" s="121"/>
      <c r="J698" s="121"/>
      <c r="K698" s="76"/>
    </row>
    <row r="699" spans="5:11" x14ac:dyDescent="0.25">
      <c r="E699" s="115"/>
      <c r="F699" s="119"/>
      <c r="H699" s="120"/>
      <c r="I699" s="121"/>
      <c r="J699" s="121"/>
      <c r="K699" s="76"/>
    </row>
    <row r="700" spans="5:11" x14ac:dyDescent="0.25">
      <c r="E700" s="115"/>
      <c r="F700" s="119"/>
      <c r="H700" s="120"/>
      <c r="I700" s="121"/>
      <c r="J700" s="121"/>
      <c r="K700" s="76"/>
    </row>
    <row r="701" spans="5:11" x14ac:dyDescent="0.25">
      <c r="E701" s="115"/>
      <c r="F701" s="119"/>
      <c r="H701" s="120"/>
      <c r="I701" s="121"/>
      <c r="J701" s="121"/>
      <c r="K701" s="76"/>
    </row>
    <row r="702" spans="5:11" x14ac:dyDescent="0.25">
      <c r="E702" s="115"/>
      <c r="F702" s="119"/>
      <c r="H702" s="120"/>
      <c r="I702" s="121"/>
      <c r="J702" s="121"/>
      <c r="K702" s="76"/>
    </row>
    <row r="703" spans="5:11" x14ac:dyDescent="0.25">
      <c r="E703" s="115"/>
      <c r="F703" s="119"/>
      <c r="H703" s="120"/>
      <c r="I703" s="121"/>
      <c r="J703" s="121"/>
      <c r="K703" s="76"/>
    </row>
    <row r="704" spans="5:11" x14ac:dyDescent="0.25">
      <c r="E704" s="115"/>
      <c r="F704" s="119"/>
      <c r="H704" s="120"/>
      <c r="I704" s="121"/>
      <c r="J704" s="121"/>
      <c r="K704" s="76"/>
    </row>
    <row r="705" spans="5:11" x14ac:dyDescent="0.25">
      <c r="E705" s="115"/>
      <c r="F705" s="119"/>
      <c r="H705" s="120"/>
      <c r="I705" s="121"/>
      <c r="J705" s="121"/>
      <c r="K705" s="76"/>
    </row>
    <row r="706" spans="5:11" x14ac:dyDescent="0.25">
      <c r="E706" s="115"/>
      <c r="F706" s="119"/>
      <c r="H706" s="120"/>
      <c r="I706" s="121"/>
      <c r="J706" s="121"/>
      <c r="K706" s="76"/>
    </row>
    <row r="707" spans="5:11" x14ac:dyDescent="0.25">
      <c r="E707" s="115"/>
      <c r="F707" s="119"/>
      <c r="H707" s="120"/>
      <c r="I707" s="121"/>
      <c r="J707" s="121"/>
      <c r="K707" s="76"/>
    </row>
    <row r="708" spans="5:11" x14ac:dyDescent="0.25">
      <c r="E708" s="115"/>
      <c r="F708" s="119"/>
      <c r="H708" s="120"/>
      <c r="I708" s="121"/>
      <c r="J708" s="121"/>
      <c r="K708" s="76"/>
    </row>
    <row r="709" spans="5:11" x14ac:dyDescent="0.25">
      <c r="E709" s="115"/>
      <c r="F709" s="119"/>
      <c r="H709" s="120"/>
      <c r="I709" s="121"/>
      <c r="J709" s="121"/>
      <c r="K709" s="76"/>
    </row>
    <row r="710" spans="5:11" x14ac:dyDescent="0.25">
      <c r="E710" s="115"/>
      <c r="F710" s="119"/>
      <c r="H710" s="120"/>
      <c r="I710" s="121"/>
      <c r="J710" s="121"/>
      <c r="K710" s="76"/>
    </row>
    <row r="711" spans="5:11" x14ac:dyDescent="0.25">
      <c r="E711" s="115"/>
      <c r="F711" s="119"/>
      <c r="H711" s="120"/>
      <c r="I711" s="121"/>
      <c r="J711" s="121"/>
      <c r="K711" s="76"/>
    </row>
    <row r="712" spans="5:11" x14ac:dyDescent="0.25">
      <c r="E712" s="115"/>
      <c r="F712" s="119"/>
      <c r="H712" s="120"/>
      <c r="I712" s="121"/>
      <c r="J712" s="121"/>
      <c r="K712" s="76"/>
    </row>
    <row r="713" spans="5:11" x14ac:dyDescent="0.25">
      <c r="E713" s="115"/>
      <c r="F713" s="119"/>
      <c r="H713" s="120"/>
      <c r="I713" s="121"/>
      <c r="J713" s="121"/>
      <c r="K713" s="76"/>
    </row>
    <row r="714" spans="5:11" x14ac:dyDescent="0.25">
      <c r="E714" s="115"/>
      <c r="F714" s="119"/>
      <c r="H714" s="120"/>
      <c r="I714" s="121"/>
      <c r="J714" s="121"/>
      <c r="K714" s="76"/>
    </row>
    <row r="715" spans="5:11" x14ac:dyDescent="0.25">
      <c r="E715" s="115"/>
      <c r="F715" s="119"/>
      <c r="H715" s="120"/>
      <c r="I715" s="121"/>
      <c r="J715" s="121"/>
      <c r="K715" s="76"/>
    </row>
    <row r="716" spans="5:11" x14ac:dyDescent="0.25">
      <c r="E716" s="115"/>
      <c r="F716" s="119"/>
      <c r="H716" s="120"/>
      <c r="I716" s="121"/>
      <c r="J716" s="121"/>
      <c r="K716" s="76"/>
    </row>
    <row r="717" spans="5:11" x14ac:dyDescent="0.25">
      <c r="E717" s="115"/>
      <c r="F717" s="119"/>
      <c r="H717" s="120"/>
      <c r="I717" s="121"/>
      <c r="J717" s="121"/>
      <c r="K717" s="76"/>
    </row>
    <row r="718" spans="5:11" x14ac:dyDescent="0.25">
      <c r="E718" s="115"/>
      <c r="F718" s="119"/>
      <c r="H718" s="120"/>
      <c r="I718" s="121"/>
      <c r="J718" s="121"/>
      <c r="K718" s="76"/>
    </row>
    <row r="719" spans="5:11" x14ac:dyDescent="0.25">
      <c r="E719" s="115"/>
      <c r="F719" s="119"/>
      <c r="H719" s="120"/>
      <c r="I719" s="121"/>
      <c r="J719" s="121"/>
      <c r="K719" s="76"/>
    </row>
    <row r="720" spans="5:11" x14ac:dyDescent="0.25">
      <c r="E720" s="115"/>
      <c r="F720" s="119"/>
      <c r="H720" s="120"/>
      <c r="I720" s="121"/>
      <c r="J720" s="121"/>
      <c r="K720" s="76"/>
    </row>
    <row r="721" spans="5:11" x14ac:dyDescent="0.25">
      <c r="E721" s="115"/>
      <c r="F721" s="119"/>
      <c r="H721" s="120"/>
      <c r="I721" s="121"/>
      <c r="J721" s="121"/>
      <c r="K721" s="76"/>
    </row>
    <row r="722" spans="5:11" x14ac:dyDescent="0.25">
      <c r="E722" s="115"/>
      <c r="F722" s="119"/>
      <c r="H722" s="120"/>
      <c r="I722" s="121"/>
      <c r="J722" s="121"/>
      <c r="K722" s="76"/>
    </row>
    <row r="723" spans="5:11" x14ac:dyDescent="0.25">
      <c r="E723" s="115"/>
      <c r="F723" s="119"/>
      <c r="H723" s="120"/>
      <c r="I723" s="121"/>
      <c r="J723" s="121"/>
      <c r="K723" s="76"/>
    </row>
    <row r="724" spans="5:11" x14ac:dyDescent="0.25">
      <c r="E724" s="115"/>
      <c r="F724" s="119"/>
      <c r="H724" s="120"/>
      <c r="I724" s="121"/>
      <c r="J724" s="121"/>
      <c r="K724" s="76"/>
    </row>
    <row r="725" spans="5:11" x14ac:dyDescent="0.25">
      <c r="E725" s="115"/>
      <c r="F725" s="119"/>
      <c r="H725" s="120"/>
      <c r="I725" s="121"/>
      <c r="J725" s="121"/>
      <c r="K725" s="76"/>
    </row>
    <row r="726" spans="5:11" x14ac:dyDescent="0.25">
      <c r="E726" s="115"/>
      <c r="F726" s="119"/>
      <c r="H726" s="120"/>
      <c r="I726" s="121"/>
      <c r="J726" s="121"/>
      <c r="K726" s="76"/>
    </row>
    <row r="727" spans="5:11" x14ac:dyDescent="0.25">
      <c r="E727" s="115"/>
      <c r="F727" s="119"/>
      <c r="H727" s="120"/>
      <c r="I727" s="121"/>
      <c r="J727" s="121"/>
      <c r="K727" s="76"/>
    </row>
    <row r="728" spans="5:11" x14ac:dyDescent="0.25">
      <c r="E728" s="115"/>
      <c r="F728" s="119"/>
      <c r="H728" s="120"/>
      <c r="I728" s="121"/>
      <c r="J728" s="121"/>
      <c r="K728" s="76"/>
    </row>
    <row r="729" spans="5:11" x14ac:dyDescent="0.25">
      <c r="E729" s="115"/>
      <c r="F729" s="119"/>
      <c r="H729" s="120"/>
      <c r="I729" s="121"/>
      <c r="J729" s="121"/>
      <c r="K729" s="76"/>
    </row>
    <row r="730" spans="5:11" x14ac:dyDescent="0.25">
      <c r="E730" s="115"/>
      <c r="F730" s="119"/>
      <c r="H730" s="120"/>
      <c r="I730" s="121"/>
      <c r="J730" s="121"/>
      <c r="K730" s="76"/>
    </row>
    <row r="731" spans="5:11" x14ac:dyDescent="0.25">
      <c r="E731" s="115"/>
      <c r="F731" s="119"/>
      <c r="H731" s="120"/>
      <c r="I731" s="121"/>
      <c r="J731" s="121"/>
      <c r="K731" s="76"/>
    </row>
    <row r="732" spans="5:11" x14ac:dyDescent="0.25">
      <c r="E732" s="115"/>
      <c r="F732" s="119"/>
      <c r="H732" s="120"/>
      <c r="I732" s="121"/>
      <c r="J732" s="121"/>
      <c r="K732" s="76"/>
    </row>
    <row r="733" spans="5:11" x14ac:dyDescent="0.25">
      <c r="E733" s="115"/>
      <c r="F733" s="119"/>
      <c r="H733" s="120"/>
      <c r="I733" s="121"/>
      <c r="J733" s="121"/>
      <c r="K733" s="76"/>
    </row>
    <row r="734" spans="5:11" x14ac:dyDescent="0.25">
      <c r="E734" s="115"/>
      <c r="F734" s="119"/>
      <c r="H734" s="120"/>
      <c r="I734" s="121"/>
      <c r="J734" s="121"/>
      <c r="K734" s="76"/>
    </row>
    <row r="735" spans="5:11" x14ac:dyDescent="0.25">
      <c r="E735" s="115"/>
      <c r="F735" s="119"/>
      <c r="H735" s="120"/>
      <c r="I735" s="121"/>
      <c r="J735" s="121"/>
      <c r="K735" s="76"/>
    </row>
    <row r="736" spans="5:11" x14ac:dyDescent="0.25">
      <c r="E736" s="115"/>
      <c r="F736" s="119"/>
      <c r="H736" s="120"/>
      <c r="I736" s="121"/>
      <c r="J736" s="121"/>
      <c r="K736" s="76"/>
    </row>
    <row r="737" spans="5:11" x14ac:dyDescent="0.25">
      <c r="E737" s="115"/>
      <c r="F737" s="119"/>
      <c r="H737" s="120"/>
      <c r="I737" s="121"/>
      <c r="J737" s="121"/>
      <c r="K737" s="76"/>
    </row>
    <row r="738" spans="5:11" x14ac:dyDescent="0.25">
      <c r="E738" s="115"/>
      <c r="F738" s="119"/>
      <c r="H738" s="120"/>
      <c r="I738" s="121"/>
      <c r="J738" s="121"/>
      <c r="K738" s="76"/>
    </row>
    <row r="739" spans="5:11" x14ac:dyDescent="0.25">
      <c r="E739" s="115"/>
      <c r="F739" s="119"/>
      <c r="H739" s="120"/>
      <c r="I739" s="121"/>
      <c r="J739" s="121"/>
      <c r="K739" s="76"/>
    </row>
    <row r="740" spans="5:11" x14ac:dyDescent="0.25">
      <c r="E740" s="115"/>
      <c r="F740" s="119"/>
      <c r="H740" s="120"/>
      <c r="I740" s="121"/>
      <c r="J740" s="121"/>
      <c r="K740" s="76"/>
    </row>
    <row r="741" spans="5:11" x14ac:dyDescent="0.25">
      <c r="E741" s="115"/>
      <c r="F741" s="119"/>
      <c r="H741" s="120"/>
      <c r="I741" s="121"/>
      <c r="J741" s="121"/>
      <c r="K741" s="76"/>
    </row>
    <row r="742" spans="5:11" x14ac:dyDescent="0.25">
      <c r="E742" s="115"/>
      <c r="F742" s="119"/>
      <c r="H742" s="120"/>
      <c r="I742" s="121"/>
      <c r="J742" s="121"/>
      <c r="K742" s="76"/>
    </row>
    <row r="743" spans="5:11" x14ac:dyDescent="0.25">
      <c r="E743" s="115"/>
      <c r="F743" s="119"/>
      <c r="H743" s="120"/>
      <c r="I743" s="121"/>
      <c r="J743" s="121"/>
      <c r="K743" s="76"/>
    </row>
    <row r="744" spans="5:11" x14ac:dyDescent="0.25">
      <c r="E744" s="115"/>
      <c r="F744" s="119"/>
      <c r="H744" s="120"/>
      <c r="I744" s="121"/>
      <c r="J744" s="121"/>
      <c r="K744" s="76"/>
    </row>
    <row r="745" spans="5:11" x14ac:dyDescent="0.25">
      <c r="E745" s="115"/>
      <c r="F745" s="119"/>
      <c r="H745" s="120"/>
      <c r="I745" s="121"/>
      <c r="J745" s="121"/>
      <c r="K745" s="76"/>
    </row>
    <row r="746" spans="5:11" x14ac:dyDescent="0.25">
      <c r="E746" s="115"/>
      <c r="F746" s="119"/>
      <c r="H746" s="120"/>
      <c r="I746" s="121"/>
      <c r="J746" s="121"/>
      <c r="K746" s="76"/>
    </row>
    <row r="747" spans="5:11" x14ac:dyDescent="0.25">
      <c r="E747" s="115"/>
      <c r="F747" s="119"/>
      <c r="H747" s="120"/>
      <c r="I747" s="121"/>
      <c r="J747" s="121"/>
      <c r="K747" s="76"/>
    </row>
    <row r="748" spans="5:11" x14ac:dyDescent="0.25">
      <c r="E748" s="115"/>
      <c r="F748" s="119"/>
      <c r="H748" s="120"/>
      <c r="I748" s="121"/>
      <c r="J748" s="121"/>
      <c r="K748" s="76"/>
    </row>
    <row r="749" spans="5:11" x14ac:dyDescent="0.25">
      <c r="E749" s="115"/>
      <c r="F749" s="119"/>
      <c r="H749" s="120"/>
      <c r="I749" s="121"/>
      <c r="J749" s="121"/>
      <c r="K749" s="76"/>
    </row>
    <row r="750" spans="5:11" x14ac:dyDescent="0.25">
      <c r="E750" s="115"/>
      <c r="F750" s="119"/>
      <c r="H750" s="120"/>
      <c r="I750" s="121"/>
      <c r="J750" s="121"/>
      <c r="K750" s="76"/>
    </row>
    <row r="751" spans="5:11" x14ac:dyDescent="0.25">
      <c r="E751" s="115"/>
      <c r="F751" s="119"/>
      <c r="H751" s="120"/>
      <c r="I751" s="121"/>
      <c r="J751" s="121"/>
      <c r="K751" s="76"/>
    </row>
    <row r="752" spans="5:11" x14ac:dyDescent="0.25">
      <c r="E752" s="115"/>
      <c r="F752" s="119"/>
      <c r="H752" s="120"/>
      <c r="I752" s="121"/>
      <c r="J752" s="121"/>
      <c r="K752" s="76"/>
    </row>
    <row r="753" spans="5:11" x14ac:dyDescent="0.25">
      <c r="E753" s="115"/>
      <c r="F753" s="119"/>
      <c r="H753" s="120"/>
      <c r="I753" s="121"/>
      <c r="J753" s="121"/>
      <c r="K753" s="76"/>
    </row>
    <row r="754" spans="5:11" x14ac:dyDescent="0.25">
      <c r="E754" s="115"/>
      <c r="F754" s="119"/>
      <c r="H754" s="120"/>
      <c r="I754" s="121"/>
      <c r="J754" s="121"/>
      <c r="K754" s="76"/>
    </row>
    <row r="755" spans="5:11" x14ac:dyDescent="0.25">
      <c r="E755" s="115"/>
      <c r="F755" s="119"/>
      <c r="H755" s="120"/>
      <c r="I755" s="121"/>
      <c r="J755" s="121"/>
      <c r="K755" s="76"/>
    </row>
    <row r="756" spans="5:11" x14ac:dyDescent="0.25">
      <c r="E756" s="115"/>
      <c r="F756" s="119"/>
      <c r="H756" s="120"/>
      <c r="I756" s="121"/>
      <c r="J756" s="121"/>
      <c r="K756" s="76"/>
    </row>
    <row r="757" spans="5:11" x14ac:dyDescent="0.25">
      <c r="E757" s="115"/>
      <c r="F757" s="119"/>
      <c r="H757" s="120"/>
      <c r="I757" s="121"/>
      <c r="J757" s="121"/>
      <c r="K757" s="76"/>
    </row>
    <row r="758" spans="5:11" x14ac:dyDescent="0.25">
      <c r="E758" s="115"/>
      <c r="F758" s="119"/>
      <c r="H758" s="120"/>
      <c r="I758" s="121"/>
      <c r="J758" s="121"/>
      <c r="K758" s="76"/>
    </row>
    <row r="759" spans="5:11" x14ac:dyDescent="0.25">
      <c r="E759" s="115"/>
      <c r="F759" s="119"/>
      <c r="H759" s="120"/>
      <c r="I759" s="121"/>
      <c r="J759" s="121"/>
      <c r="K759" s="76"/>
    </row>
    <row r="760" spans="5:11" x14ac:dyDescent="0.25">
      <c r="E760" s="115"/>
      <c r="F760" s="119"/>
      <c r="H760" s="120"/>
      <c r="I760" s="121"/>
      <c r="J760" s="121"/>
      <c r="K760" s="76"/>
    </row>
    <row r="761" spans="5:11" x14ac:dyDescent="0.25">
      <c r="E761" s="115"/>
      <c r="F761" s="119"/>
      <c r="H761" s="120"/>
      <c r="I761" s="121"/>
      <c r="J761" s="121"/>
      <c r="K761" s="76"/>
    </row>
    <row r="762" spans="5:11" x14ac:dyDescent="0.25">
      <c r="E762" s="115"/>
      <c r="F762" s="119"/>
      <c r="H762" s="120"/>
      <c r="I762" s="121"/>
      <c r="J762" s="121"/>
      <c r="K762" s="76"/>
    </row>
    <row r="763" spans="5:11" x14ac:dyDescent="0.25">
      <c r="E763" s="115"/>
      <c r="F763" s="119"/>
      <c r="H763" s="120"/>
      <c r="I763" s="121"/>
      <c r="J763" s="121"/>
      <c r="K763" s="76"/>
    </row>
    <row r="764" spans="5:11" x14ac:dyDescent="0.25">
      <c r="E764" s="115"/>
      <c r="F764" s="119"/>
      <c r="H764" s="120"/>
      <c r="I764" s="121"/>
      <c r="J764" s="121"/>
      <c r="K764" s="76"/>
    </row>
    <row r="765" spans="5:11" x14ac:dyDescent="0.25">
      <c r="E765" s="115"/>
      <c r="F765" s="119"/>
      <c r="H765" s="120"/>
      <c r="I765" s="121"/>
      <c r="J765" s="121"/>
      <c r="K765" s="76"/>
    </row>
    <row r="766" spans="5:11" x14ac:dyDescent="0.25">
      <c r="E766" s="115"/>
      <c r="F766" s="119"/>
      <c r="H766" s="120"/>
      <c r="I766" s="121"/>
      <c r="J766" s="121"/>
      <c r="K766" s="76"/>
    </row>
    <row r="767" spans="5:11" x14ac:dyDescent="0.25">
      <c r="E767" s="115"/>
      <c r="F767" s="119"/>
      <c r="H767" s="120"/>
      <c r="I767" s="121"/>
      <c r="J767" s="121"/>
      <c r="K767" s="76"/>
    </row>
    <row r="768" spans="5:11" x14ac:dyDescent="0.25">
      <c r="E768" s="115"/>
      <c r="F768" s="119"/>
      <c r="H768" s="120"/>
      <c r="I768" s="121"/>
      <c r="J768" s="121"/>
      <c r="K768" s="76"/>
    </row>
    <row r="769" spans="5:11" x14ac:dyDescent="0.25">
      <c r="E769" s="115"/>
      <c r="F769" s="119"/>
      <c r="H769" s="120"/>
      <c r="I769" s="121"/>
      <c r="J769" s="121"/>
      <c r="K769" s="76"/>
    </row>
    <row r="770" spans="5:11" x14ac:dyDescent="0.25">
      <c r="E770" s="115"/>
      <c r="F770" s="119"/>
      <c r="H770" s="120"/>
      <c r="I770" s="121"/>
      <c r="J770" s="121"/>
      <c r="K770" s="76"/>
    </row>
    <row r="771" spans="5:11" x14ac:dyDescent="0.25">
      <c r="E771" s="115"/>
      <c r="F771" s="119"/>
      <c r="H771" s="120"/>
      <c r="I771" s="121"/>
      <c r="J771" s="121"/>
      <c r="K771" s="76"/>
    </row>
    <row r="772" spans="5:11" x14ac:dyDescent="0.25">
      <c r="E772" s="115"/>
      <c r="F772" s="119"/>
      <c r="H772" s="120"/>
      <c r="I772" s="121"/>
      <c r="J772" s="121"/>
      <c r="K772" s="76"/>
    </row>
    <row r="773" spans="5:11" x14ac:dyDescent="0.25">
      <c r="E773" s="115"/>
      <c r="F773" s="119"/>
      <c r="H773" s="120"/>
      <c r="I773" s="121"/>
      <c r="J773" s="121"/>
      <c r="K773" s="76"/>
    </row>
    <row r="774" spans="5:11" x14ac:dyDescent="0.25">
      <c r="E774" s="115"/>
      <c r="F774" s="119"/>
      <c r="H774" s="120"/>
      <c r="I774" s="121"/>
      <c r="J774" s="121"/>
      <c r="K774" s="76"/>
    </row>
    <row r="775" spans="5:11" x14ac:dyDescent="0.25">
      <c r="E775" s="115"/>
      <c r="F775" s="119"/>
      <c r="H775" s="120"/>
      <c r="I775" s="121"/>
      <c r="J775" s="121"/>
      <c r="K775" s="76"/>
    </row>
    <row r="776" spans="5:11" x14ac:dyDescent="0.25">
      <c r="E776" s="115"/>
      <c r="F776" s="119"/>
      <c r="H776" s="120"/>
      <c r="I776" s="121"/>
      <c r="J776" s="121"/>
      <c r="K776" s="76"/>
    </row>
    <row r="777" spans="5:11" x14ac:dyDescent="0.25">
      <c r="E777" s="115"/>
      <c r="F777" s="119"/>
      <c r="H777" s="120"/>
      <c r="I777" s="121"/>
      <c r="J777" s="121"/>
      <c r="K777" s="76"/>
    </row>
    <row r="778" spans="5:11" x14ac:dyDescent="0.25">
      <c r="E778" s="115"/>
      <c r="F778" s="119"/>
      <c r="H778" s="120"/>
      <c r="I778" s="121"/>
      <c r="J778" s="121"/>
      <c r="K778" s="76"/>
    </row>
    <row r="779" spans="5:11" x14ac:dyDescent="0.25">
      <c r="E779" s="115"/>
      <c r="F779" s="119"/>
      <c r="H779" s="120"/>
      <c r="I779" s="121"/>
      <c r="J779" s="121"/>
      <c r="K779" s="76"/>
    </row>
    <row r="780" spans="5:11" x14ac:dyDescent="0.25">
      <c r="E780" s="115"/>
      <c r="F780" s="119"/>
      <c r="H780" s="120"/>
      <c r="I780" s="121"/>
      <c r="J780" s="121"/>
      <c r="K780" s="76"/>
    </row>
    <row r="781" spans="5:11" x14ac:dyDescent="0.25">
      <c r="E781" s="115"/>
      <c r="F781" s="119"/>
      <c r="H781" s="120"/>
      <c r="I781" s="121"/>
      <c r="J781" s="121"/>
      <c r="K781" s="76"/>
    </row>
    <row r="782" spans="5:11" x14ac:dyDescent="0.25">
      <c r="E782" s="115"/>
      <c r="F782" s="119"/>
      <c r="H782" s="120"/>
      <c r="I782" s="121"/>
      <c r="J782" s="121"/>
      <c r="K782" s="76"/>
    </row>
    <row r="783" spans="5:11" x14ac:dyDescent="0.25">
      <c r="E783" s="115"/>
      <c r="F783" s="119"/>
      <c r="H783" s="120"/>
      <c r="I783" s="121"/>
      <c r="J783" s="121"/>
      <c r="K783" s="76"/>
    </row>
    <row r="784" spans="5:11" x14ac:dyDescent="0.25">
      <c r="E784" s="115"/>
      <c r="F784" s="119"/>
      <c r="H784" s="120"/>
      <c r="I784" s="121"/>
      <c r="J784" s="121"/>
      <c r="K784" s="76"/>
    </row>
    <row r="785" spans="5:11" x14ac:dyDescent="0.25">
      <c r="E785" s="115"/>
      <c r="F785" s="119"/>
      <c r="H785" s="120"/>
      <c r="I785" s="121"/>
      <c r="J785" s="121"/>
      <c r="K785" s="76"/>
    </row>
    <row r="786" spans="5:11" x14ac:dyDescent="0.25">
      <c r="E786" s="115"/>
      <c r="F786" s="119"/>
      <c r="H786" s="120"/>
      <c r="I786" s="121"/>
      <c r="J786" s="121"/>
      <c r="K786" s="76"/>
    </row>
    <row r="787" spans="5:11" x14ac:dyDescent="0.25">
      <c r="E787" s="115"/>
      <c r="F787" s="119"/>
      <c r="H787" s="120"/>
      <c r="I787" s="121"/>
      <c r="J787" s="121"/>
      <c r="K787" s="76"/>
    </row>
    <row r="788" spans="5:11" x14ac:dyDescent="0.25">
      <c r="E788" s="115"/>
      <c r="F788" s="119"/>
      <c r="H788" s="120"/>
      <c r="I788" s="121"/>
      <c r="J788" s="121"/>
      <c r="K788" s="76"/>
    </row>
    <row r="789" spans="5:11" x14ac:dyDescent="0.25">
      <c r="E789" s="115"/>
      <c r="F789" s="119"/>
      <c r="H789" s="120"/>
      <c r="I789" s="121"/>
      <c r="J789" s="121"/>
      <c r="K789" s="76"/>
    </row>
    <row r="790" spans="5:11" x14ac:dyDescent="0.25">
      <c r="E790" s="115"/>
      <c r="F790" s="119"/>
      <c r="H790" s="120"/>
      <c r="I790" s="121"/>
      <c r="J790" s="121"/>
      <c r="K790" s="76"/>
    </row>
    <row r="791" spans="5:11" x14ac:dyDescent="0.25">
      <c r="E791" s="115"/>
      <c r="F791" s="119"/>
      <c r="H791" s="120"/>
      <c r="I791" s="121"/>
      <c r="J791" s="121"/>
      <c r="K791" s="76"/>
    </row>
    <row r="792" spans="5:11" x14ac:dyDescent="0.25">
      <c r="E792" s="115"/>
      <c r="F792" s="119"/>
      <c r="H792" s="120"/>
      <c r="I792" s="121"/>
      <c r="J792" s="121"/>
      <c r="K792" s="76"/>
    </row>
    <row r="793" spans="5:11" x14ac:dyDescent="0.25">
      <c r="E793" s="115"/>
      <c r="F793" s="119"/>
      <c r="H793" s="120"/>
      <c r="I793" s="121"/>
      <c r="J793" s="121"/>
      <c r="K793" s="76"/>
    </row>
    <row r="794" spans="5:11" x14ac:dyDescent="0.25">
      <c r="E794" s="115"/>
      <c r="F794" s="119"/>
      <c r="H794" s="120"/>
      <c r="I794" s="121"/>
      <c r="J794" s="121"/>
      <c r="K794" s="76"/>
    </row>
    <row r="795" spans="5:11" x14ac:dyDescent="0.25">
      <c r="E795" s="115"/>
      <c r="F795" s="119"/>
      <c r="H795" s="120"/>
      <c r="I795" s="121"/>
      <c r="J795" s="121"/>
      <c r="K795" s="76"/>
    </row>
    <row r="796" spans="5:11" x14ac:dyDescent="0.25">
      <c r="E796" s="115"/>
      <c r="F796" s="119"/>
      <c r="H796" s="120"/>
      <c r="I796" s="121"/>
      <c r="J796" s="121"/>
      <c r="K796" s="76"/>
    </row>
    <row r="797" spans="5:11" x14ac:dyDescent="0.25">
      <c r="E797" s="115"/>
      <c r="F797" s="119"/>
      <c r="H797" s="120"/>
      <c r="I797" s="121"/>
      <c r="J797" s="121"/>
      <c r="K797" s="76"/>
    </row>
    <row r="798" spans="5:11" x14ac:dyDescent="0.25">
      <c r="E798" s="115"/>
      <c r="F798" s="119"/>
      <c r="H798" s="120"/>
      <c r="I798" s="121"/>
      <c r="J798" s="121"/>
      <c r="K798" s="76"/>
    </row>
    <row r="799" spans="5:11" x14ac:dyDescent="0.25">
      <c r="E799" s="115"/>
      <c r="F799" s="119"/>
      <c r="H799" s="120"/>
      <c r="I799" s="121"/>
      <c r="J799" s="121"/>
      <c r="K799" s="76"/>
    </row>
    <row r="800" spans="5:11" x14ac:dyDescent="0.25">
      <c r="E800" s="115"/>
      <c r="F800" s="119"/>
      <c r="H800" s="120"/>
      <c r="I800" s="121"/>
      <c r="J800" s="121"/>
      <c r="K800" s="76"/>
    </row>
    <row r="801" spans="5:11" x14ac:dyDescent="0.25">
      <c r="E801" s="115"/>
      <c r="F801" s="119"/>
      <c r="H801" s="120"/>
      <c r="I801" s="121"/>
      <c r="J801" s="121"/>
      <c r="K801" s="76"/>
    </row>
    <row r="802" spans="5:11" x14ac:dyDescent="0.25">
      <c r="E802" s="115"/>
      <c r="F802" s="119"/>
      <c r="H802" s="120"/>
      <c r="I802" s="121"/>
      <c r="J802" s="121"/>
      <c r="K802" s="76"/>
    </row>
    <row r="803" spans="5:11" x14ac:dyDescent="0.25">
      <c r="E803" s="115"/>
      <c r="F803" s="119"/>
      <c r="H803" s="120"/>
      <c r="I803" s="121"/>
      <c r="J803" s="121"/>
      <c r="K803" s="76"/>
    </row>
    <row r="804" spans="5:11" x14ac:dyDescent="0.25">
      <c r="E804" s="115"/>
      <c r="F804" s="119"/>
      <c r="H804" s="120"/>
      <c r="I804" s="121"/>
      <c r="J804" s="121"/>
      <c r="K804" s="76"/>
    </row>
    <row r="805" spans="5:11" x14ac:dyDescent="0.25">
      <c r="E805" s="115"/>
      <c r="F805" s="119"/>
      <c r="H805" s="120"/>
      <c r="I805" s="121"/>
      <c r="J805" s="121"/>
      <c r="K805" s="76"/>
    </row>
    <row r="806" spans="5:11" x14ac:dyDescent="0.25">
      <c r="E806" s="115"/>
      <c r="F806" s="119"/>
      <c r="H806" s="120"/>
      <c r="I806" s="121"/>
      <c r="J806" s="121"/>
      <c r="K806" s="76"/>
    </row>
    <row r="807" spans="5:11" x14ac:dyDescent="0.25">
      <c r="E807" s="115"/>
      <c r="F807" s="119"/>
      <c r="H807" s="120"/>
      <c r="I807" s="121"/>
      <c r="J807" s="121"/>
      <c r="K807" s="76"/>
    </row>
    <row r="808" spans="5:11" x14ac:dyDescent="0.25">
      <c r="E808" s="115"/>
      <c r="F808" s="119"/>
      <c r="H808" s="120"/>
      <c r="I808" s="121"/>
      <c r="J808" s="121"/>
      <c r="K808" s="76"/>
    </row>
    <row r="809" spans="5:11" x14ac:dyDescent="0.25">
      <c r="E809" s="115"/>
      <c r="F809" s="119"/>
      <c r="H809" s="120"/>
      <c r="I809" s="121"/>
      <c r="J809" s="121"/>
      <c r="K809" s="76"/>
    </row>
    <row r="810" spans="5:11" x14ac:dyDescent="0.25">
      <c r="E810" s="115"/>
      <c r="F810" s="119"/>
      <c r="H810" s="120"/>
      <c r="I810" s="121"/>
      <c r="J810" s="121"/>
      <c r="K810" s="76"/>
    </row>
    <row r="811" spans="5:11" x14ac:dyDescent="0.25">
      <c r="E811" s="115"/>
      <c r="F811" s="119"/>
      <c r="H811" s="120"/>
      <c r="I811" s="121"/>
      <c r="J811" s="121"/>
      <c r="K811" s="76"/>
    </row>
    <row r="812" spans="5:11" x14ac:dyDescent="0.25">
      <c r="E812" s="115"/>
      <c r="F812" s="119"/>
      <c r="H812" s="120"/>
      <c r="I812" s="121"/>
      <c r="J812" s="121"/>
      <c r="K812" s="76"/>
    </row>
    <row r="813" spans="5:11" x14ac:dyDescent="0.25">
      <c r="E813" s="115"/>
      <c r="F813" s="119"/>
      <c r="H813" s="120"/>
      <c r="I813" s="121"/>
      <c r="J813" s="121"/>
      <c r="K813" s="76"/>
    </row>
    <row r="814" spans="5:11" x14ac:dyDescent="0.25">
      <c r="E814" s="115"/>
      <c r="F814" s="119"/>
      <c r="H814" s="120"/>
      <c r="I814" s="121"/>
      <c r="J814" s="121"/>
      <c r="K814" s="76"/>
    </row>
    <row r="815" spans="5:11" x14ac:dyDescent="0.25">
      <c r="E815" s="115"/>
      <c r="F815" s="119"/>
      <c r="H815" s="120"/>
      <c r="I815" s="121"/>
      <c r="J815" s="121"/>
      <c r="K815" s="76"/>
    </row>
    <row r="816" spans="5:11" x14ac:dyDescent="0.25">
      <c r="E816" s="115"/>
      <c r="F816" s="119"/>
      <c r="H816" s="120"/>
      <c r="I816" s="121"/>
      <c r="J816" s="121"/>
      <c r="K816" s="76"/>
    </row>
    <row r="817" spans="5:11" x14ac:dyDescent="0.25">
      <c r="E817" s="115"/>
      <c r="F817" s="119"/>
      <c r="H817" s="120"/>
      <c r="I817" s="121"/>
      <c r="J817" s="121"/>
      <c r="K817" s="76"/>
    </row>
    <row r="818" spans="5:11" x14ac:dyDescent="0.25">
      <c r="E818" s="115"/>
      <c r="F818" s="119"/>
      <c r="H818" s="120"/>
      <c r="I818" s="121"/>
      <c r="J818" s="121"/>
      <c r="K818" s="76"/>
    </row>
    <row r="819" spans="5:11" x14ac:dyDescent="0.25">
      <c r="E819" s="115"/>
      <c r="F819" s="119"/>
      <c r="H819" s="120"/>
      <c r="I819" s="121"/>
      <c r="J819" s="121"/>
      <c r="K819" s="76"/>
    </row>
    <row r="820" spans="5:11" x14ac:dyDescent="0.25">
      <c r="E820" s="115"/>
      <c r="F820" s="119"/>
      <c r="H820" s="120"/>
      <c r="I820" s="121"/>
      <c r="J820" s="121"/>
      <c r="K820" s="76"/>
    </row>
    <row r="821" spans="5:11" x14ac:dyDescent="0.25">
      <c r="E821" s="115"/>
      <c r="F821" s="119"/>
      <c r="H821" s="120"/>
      <c r="I821" s="121"/>
      <c r="J821" s="121"/>
      <c r="K821" s="76"/>
    </row>
    <row r="822" spans="5:11" x14ac:dyDescent="0.25">
      <c r="E822" s="115"/>
      <c r="F822" s="119"/>
      <c r="H822" s="120"/>
      <c r="I822" s="121"/>
      <c r="J822" s="121"/>
      <c r="K822" s="76"/>
    </row>
    <row r="823" spans="5:11" x14ac:dyDescent="0.25">
      <c r="E823" s="115"/>
      <c r="F823" s="119"/>
      <c r="H823" s="120"/>
      <c r="I823" s="121"/>
      <c r="J823" s="121"/>
      <c r="K823" s="76"/>
    </row>
    <row r="824" spans="5:11" x14ac:dyDescent="0.25">
      <c r="E824" s="115"/>
      <c r="F824" s="119"/>
      <c r="H824" s="120"/>
      <c r="I824" s="121"/>
      <c r="J824" s="121"/>
      <c r="K824" s="76"/>
    </row>
    <row r="825" spans="5:11" x14ac:dyDescent="0.25">
      <c r="E825" s="115"/>
      <c r="F825" s="119"/>
      <c r="H825" s="120"/>
      <c r="I825" s="121"/>
      <c r="J825" s="121"/>
      <c r="K825" s="76"/>
    </row>
    <row r="826" spans="5:11" x14ac:dyDescent="0.25">
      <c r="E826" s="115"/>
      <c r="F826" s="119"/>
      <c r="H826" s="120"/>
      <c r="I826" s="121"/>
      <c r="J826" s="121"/>
      <c r="K826" s="76"/>
    </row>
    <row r="827" spans="5:11" x14ac:dyDescent="0.25">
      <c r="E827" s="115"/>
      <c r="F827" s="119"/>
      <c r="H827" s="120"/>
      <c r="I827" s="121"/>
      <c r="J827" s="121"/>
      <c r="K827" s="76"/>
    </row>
    <row r="828" spans="5:11" x14ac:dyDescent="0.25">
      <c r="E828" s="115"/>
      <c r="F828" s="119"/>
      <c r="H828" s="120"/>
      <c r="I828" s="121"/>
      <c r="J828" s="121"/>
      <c r="K828" s="76"/>
    </row>
    <row r="829" spans="5:11" x14ac:dyDescent="0.25">
      <c r="E829" s="115"/>
      <c r="F829" s="119"/>
      <c r="H829" s="120"/>
      <c r="I829" s="121"/>
      <c r="J829" s="121"/>
      <c r="K829" s="76"/>
    </row>
    <row r="830" spans="5:11" x14ac:dyDescent="0.25">
      <c r="E830" s="115"/>
      <c r="F830" s="119"/>
      <c r="H830" s="120"/>
      <c r="I830" s="121"/>
      <c r="J830" s="121"/>
      <c r="K830" s="76"/>
    </row>
    <row r="831" spans="5:11" x14ac:dyDescent="0.25">
      <c r="E831" s="115"/>
      <c r="F831" s="119"/>
      <c r="H831" s="120"/>
      <c r="I831" s="121"/>
      <c r="J831" s="121"/>
      <c r="K831" s="76"/>
    </row>
    <row r="832" spans="5:11" x14ac:dyDescent="0.25">
      <c r="E832" s="115"/>
      <c r="F832" s="119"/>
      <c r="H832" s="120"/>
      <c r="I832" s="121"/>
      <c r="J832" s="121"/>
      <c r="K832" s="76"/>
    </row>
    <row r="833" spans="5:11" x14ac:dyDescent="0.25">
      <c r="E833" s="115"/>
      <c r="F833" s="119"/>
      <c r="H833" s="120"/>
      <c r="I833" s="121"/>
      <c r="J833" s="121"/>
      <c r="K833" s="76"/>
    </row>
    <row r="834" spans="5:11" x14ac:dyDescent="0.25">
      <c r="E834" s="115"/>
      <c r="F834" s="119"/>
      <c r="H834" s="120"/>
      <c r="I834" s="121"/>
      <c r="J834" s="121"/>
      <c r="K834" s="76"/>
    </row>
    <row r="835" spans="5:11" x14ac:dyDescent="0.25">
      <c r="E835" s="115"/>
      <c r="F835" s="119"/>
      <c r="H835" s="120"/>
      <c r="I835" s="121"/>
      <c r="J835" s="121"/>
      <c r="K835" s="76"/>
    </row>
    <row r="836" spans="5:11" x14ac:dyDescent="0.25">
      <c r="E836" s="115"/>
      <c r="F836" s="119"/>
      <c r="H836" s="120"/>
      <c r="I836" s="121"/>
      <c r="J836" s="121"/>
      <c r="K836" s="76"/>
    </row>
    <row r="837" spans="5:11" x14ac:dyDescent="0.25">
      <c r="E837" s="115"/>
      <c r="F837" s="119"/>
      <c r="H837" s="120"/>
      <c r="I837" s="121"/>
      <c r="J837" s="121"/>
      <c r="K837" s="76"/>
    </row>
    <row r="838" spans="5:11" x14ac:dyDescent="0.25">
      <c r="E838" s="115"/>
      <c r="F838" s="119"/>
      <c r="H838" s="120"/>
      <c r="I838" s="121"/>
      <c r="J838" s="121"/>
      <c r="K838" s="76"/>
    </row>
    <row r="839" spans="5:11" x14ac:dyDescent="0.25">
      <c r="E839" s="115"/>
      <c r="F839" s="119"/>
      <c r="H839" s="120"/>
      <c r="I839" s="121"/>
      <c r="J839" s="121"/>
      <c r="K839" s="76"/>
    </row>
    <row r="840" spans="5:11" x14ac:dyDescent="0.25">
      <c r="E840" s="115"/>
      <c r="F840" s="119"/>
      <c r="H840" s="120"/>
      <c r="I840" s="121"/>
      <c r="J840" s="121"/>
      <c r="K840" s="76"/>
    </row>
    <row r="841" spans="5:11" x14ac:dyDescent="0.25">
      <c r="E841" s="115"/>
      <c r="F841" s="119"/>
      <c r="H841" s="120"/>
      <c r="I841" s="121"/>
      <c r="J841" s="121"/>
      <c r="K841" s="76"/>
    </row>
    <row r="842" spans="5:11" x14ac:dyDescent="0.25">
      <c r="E842" s="115"/>
      <c r="F842" s="119"/>
      <c r="H842" s="120"/>
      <c r="I842" s="121"/>
      <c r="J842" s="121"/>
      <c r="K842" s="76"/>
    </row>
    <row r="843" spans="5:11" x14ac:dyDescent="0.25">
      <c r="E843" s="115"/>
      <c r="F843" s="119"/>
      <c r="H843" s="120"/>
      <c r="I843" s="121"/>
      <c r="J843" s="121"/>
      <c r="K843" s="76"/>
    </row>
    <row r="844" spans="5:11" x14ac:dyDescent="0.25">
      <c r="E844" s="115"/>
      <c r="F844" s="119"/>
      <c r="H844" s="120"/>
      <c r="I844" s="121"/>
      <c r="J844" s="121"/>
      <c r="K844" s="76"/>
    </row>
    <row r="845" spans="5:11" x14ac:dyDescent="0.25">
      <c r="E845" s="115"/>
      <c r="F845" s="119"/>
      <c r="H845" s="120"/>
      <c r="I845" s="121"/>
      <c r="J845" s="121"/>
      <c r="K845" s="76"/>
    </row>
    <row r="846" spans="5:11" x14ac:dyDescent="0.25">
      <c r="E846" s="115"/>
      <c r="F846" s="119"/>
      <c r="H846" s="120"/>
      <c r="I846" s="121"/>
      <c r="J846" s="121"/>
      <c r="K846" s="76"/>
    </row>
    <row r="847" spans="5:11" x14ac:dyDescent="0.25">
      <c r="E847" s="115"/>
      <c r="F847" s="119"/>
      <c r="H847" s="120"/>
      <c r="I847" s="121"/>
      <c r="J847" s="121"/>
      <c r="K847" s="76"/>
    </row>
    <row r="848" spans="5:11" x14ac:dyDescent="0.25">
      <c r="E848" s="115"/>
      <c r="F848" s="119"/>
      <c r="H848" s="120"/>
      <c r="I848" s="121"/>
      <c r="J848" s="121"/>
      <c r="K848" s="76"/>
    </row>
    <row r="849" spans="5:11" x14ac:dyDescent="0.25">
      <c r="E849" s="115"/>
      <c r="F849" s="119"/>
      <c r="H849" s="120"/>
      <c r="I849" s="121"/>
      <c r="J849" s="121"/>
      <c r="K849" s="76"/>
    </row>
    <row r="850" spans="5:11" x14ac:dyDescent="0.25">
      <c r="E850" s="115"/>
      <c r="F850" s="119"/>
      <c r="H850" s="120"/>
      <c r="I850" s="121"/>
      <c r="J850" s="121"/>
      <c r="K850" s="76"/>
    </row>
    <row r="851" spans="5:11" x14ac:dyDescent="0.25">
      <c r="E851" s="115"/>
      <c r="F851" s="119"/>
      <c r="H851" s="120"/>
      <c r="I851" s="121"/>
      <c r="J851" s="121"/>
      <c r="K851" s="76"/>
    </row>
    <row r="852" spans="5:11" x14ac:dyDescent="0.25">
      <c r="E852" s="115"/>
      <c r="F852" s="119"/>
      <c r="H852" s="120"/>
      <c r="I852" s="121"/>
      <c r="J852" s="121"/>
      <c r="K852" s="76"/>
    </row>
    <row r="853" spans="5:11" x14ac:dyDescent="0.25">
      <c r="E853" s="115"/>
      <c r="F853" s="119"/>
      <c r="H853" s="120"/>
      <c r="I853" s="121"/>
      <c r="J853" s="121"/>
      <c r="K853" s="76"/>
    </row>
    <row r="854" spans="5:11" x14ac:dyDescent="0.25">
      <c r="E854" s="115"/>
      <c r="F854" s="119"/>
      <c r="H854" s="120"/>
      <c r="I854" s="121"/>
      <c r="J854" s="121"/>
      <c r="K854" s="76"/>
    </row>
    <row r="855" spans="5:11" x14ac:dyDescent="0.25">
      <c r="E855" s="115"/>
      <c r="F855" s="119"/>
      <c r="H855" s="120"/>
      <c r="I855" s="121"/>
      <c r="J855" s="121"/>
      <c r="K855" s="76"/>
    </row>
    <row r="856" spans="5:11" x14ac:dyDescent="0.25">
      <c r="E856" s="115"/>
      <c r="F856" s="119"/>
      <c r="H856" s="120"/>
      <c r="I856" s="121"/>
      <c r="J856" s="121"/>
      <c r="K856" s="76"/>
    </row>
    <row r="857" spans="5:11" x14ac:dyDescent="0.25">
      <c r="E857" s="115"/>
      <c r="F857" s="119"/>
      <c r="H857" s="120"/>
      <c r="I857" s="121"/>
      <c r="J857" s="121"/>
      <c r="K857" s="76"/>
    </row>
    <row r="858" spans="5:11" x14ac:dyDescent="0.25">
      <c r="E858" s="115"/>
      <c r="F858" s="119"/>
      <c r="H858" s="120"/>
      <c r="I858" s="121"/>
      <c r="J858" s="121"/>
      <c r="K858" s="76"/>
    </row>
    <row r="859" spans="5:11" x14ac:dyDescent="0.25">
      <c r="E859" s="115"/>
      <c r="F859" s="119"/>
      <c r="H859" s="120"/>
      <c r="I859" s="121"/>
      <c r="J859" s="121"/>
      <c r="K859" s="76"/>
    </row>
    <row r="860" spans="5:11" x14ac:dyDescent="0.25">
      <c r="E860" s="115"/>
      <c r="F860" s="119"/>
      <c r="H860" s="120"/>
      <c r="I860" s="121"/>
      <c r="J860" s="121"/>
      <c r="K860" s="76"/>
    </row>
    <row r="861" spans="5:11" x14ac:dyDescent="0.25">
      <c r="E861" s="115"/>
      <c r="F861" s="119"/>
      <c r="H861" s="120"/>
      <c r="I861" s="121"/>
      <c r="J861" s="121"/>
      <c r="K861" s="76"/>
    </row>
    <row r="862" spans="5:11" x14ac:dyDescent="0.25">
      <c r="E862" s="115"/>
      <c r="F862" s="119"/>
      <c r="H862" s="120"/>
      <c r="I862" s="121"/>
      <c r="J862" s="121"/>
      <c r="K862" s="76"/>
    </row>
    <row r="863" spans="5:11" x14ac:dyDescent="0.25">
      <c r="E863" s="115"/>
      <c r="F863" s="119"/>
      <c r="H863" s="120"/>
      <c r="I863" s="121"/>
      <c r="J863" s="121"/>
      <c r="K863" s="76"/>
    </row>
    <row r="864" spans="5:11" x14ac:dyDescent="0.25">
      <c r="E864" s="115"/>
      <c r="F864" s="119"/>
      <c r="H864" s="120"/>
      <c r="I864" s="121"/>
      <c r="J864" s="121"/>
      <c r="K864" s="76"/>
    </row>
    <row r="865" spans="5:11" x14ac:dyDescent="0.25">
      <c r="E865" s="115"/>
      <c r="F865" s="119"/>
      <c r="H865" s="120"/>
      <c r="I865" s="121"/>
      <c r="J865" s="121"/>
      <c r="K865" s="76"/>
    </row>
    <row r="866" spans="5:11" x14ac:dyDescent="0.25">
      <c r="E866" s="115"/>
      <c r="F866" s="119"/>
      <c r="H866" s="120"/>
      <c r="I866" s="121"/>
      <c r="J866" s="121"/>
      <c r="K866" s="76"/>
    </row>
    <row r="867" spans="5:11" x14ac:dyDescent="0.25">
      <c r="E867" s="115"/>
      <c r="F867" s="119"/>
      <c r="H867" s="120"/>
      <c r="I867" s="121"/>
      <c r="J867" s="121"/>
      <c r="K867" s="76"/>
    </row>
    <row r="868" spans="5:11" x14ac:dyDescent="0.25">
      <c r="E868" s="115"/>
      <c r="F868" s="119"/>
      <c r="H868" s="120"/>
      <c r="I868" s="121"/>
      <c r="J868" s="121"/>
      <c r="K868" s="76"/>
    </row>
    <row r="869" spans="5:11" x14ac:dyDescent="0.25">
      <c r="E869" s="115"/>
      <c r="F869" s="119"/>
      <c r="H869" s="120"/>
      <c r="I869" s="121"/>
      <c r="J869" s="121"/>
      <c r="K869" s="76"/>
    </row>
    <row r="870" spans="5:11" x14ac:dyDescent="0.25">
      <c r="E870" s="115"/>
      <c r="F870" s="119"/>
      <c r="H870" s="120"/>
      <c r="I870" s="121"/>
      <c r="J870" s="121"/>
      <c r="K870" s="76"/>
    </row>
    <row r="871" spans="5:11" x14ac:dyDescent="0.25">
      <c r="E871" s="115"/>
      <c r="F871" s="119"/>
      <c r="H871" s="120"/>
      <c r="I871" s="121"/>
      <c r="J871" s="121"/>
      <c r="K871" s="76"/>
    </row>
    <row r="872" spans="5:11" x14ac:dyDescent="0.25">
      <c r="E872" s="115"/>
      <c r="F872" s="119"/>
      <c r="H872" s="120"/>
      <c r="I872" s="121"/>
      <c r="J872" s="121"/>
      <c r="K872" s="76"/>
    </row>
    <row r="873" spans="5:11" x14ac:dyDescent="0.25">
      <c r="E873" s="115"/>
      <c r="F873" s="119"/>
      <c r="H873" s="120"/>
      <c r="I873" s="121"/>
      <c r="J873" s="121"/>
      <c r="K873" s="76"/>
    </row>
    <row r="874" spans="5:11" x14ac:dyDescent="0.25">
      <c r="E874" s="115"/>
      <c r="F874" s="119"/>
      <c r="H874" s="120"/>
      <c r="I874" s="121"/>
      <c r="J874" s="121"/>
      <c r="K874" s="76"/>
    </row>
    <row r="875" spans="5:11" x14ac:dyDescent="0.25">
      <c r="E875" s="115"/>
      <c r="F875" s="119"/>
      <c r="H875" s="120"/>
      <c r="I875" s="121"/>
      <c r="J875" s="121"/>
      <c r="K875" s="76"/>
    </row>
    <row r="876" spans="5:11" x14ac:dyDescent="0.25">
      <c r="E876" s="115"/>
      <c r="F876" s="119"/>
      <c r="H876" s="120"/>
      <c r="I876" s="121"/>
      <c r="J876" s="121"/>
      <c r="K876" s="76"/>
    </row>
    <row r="877" spans="5:11" x14ac:dyDescent="0.25">
      <c r="E877" s="115"/>
      <c r="F877" s="119"/>
      <c r="H877" s="120"/>
      <c r="I877" s="121"/>
      <c r="J877" s="121"/>
      <c r="K877" s="76"/>
    </row>
    <row r="878" spans="5:11" x14ac:dyDescent="0.25">
      <c r="E878" s="115"/>
      <c r="F878" s="119"/>
      <c r="H878" s="120"/>
      <c r="I878" s="121"/>
      <c r="J878" s="121"/>
      <c r="K878" s="76"/>
    </row>
    <row r="879" spans="5:11" x14ac:dyDescent="0.25">
      <c r="E879" s="115"/>
      <c r="F879" s="119"/>
      <c r="H879" s="120"/>
      <c r="I879" s="121"/>
      <c r="J879" s="121"/>
      <c r="K879" s="76"/>
    </row>
    <row r="880" spans="5:11" x14ac:dyDescent="0.25">
      <c r="E880" s="115"/>
      <c r="F880" s="119"/>
      <c r="H880" s="120"/>
      <c r="I880" s="121"/>
      <c r="J880" s="121"/>
      <c r="K880" s="76"/>
    </row>
    <row r="881" spans="5:11" x14ac:dyDescent="0.25">
      <c r="E881" s="115"/>
      <c r="F881" s="119"/>
      <c r="H881" s="120"/>
      <c r="I881" s="121"/>
      <c r="J881" s="121"/>
      <c r="K881" s="76"/>
    </row>
    <row r="882" spans="5:11" x14ac:dyDescent="0.25">
      <c r="E882" s="115"/>
      <c r="F882" s="119"/>
      <c r="H882" s="120"/>
      <c r="I882" s="121"/>
      <c r="J882" s="121"/>
      <c r="K882" s="76"/>
    </row>
    <row r="883" spans="5:11" x14ac:dyDescent="0.25">
      <c r="E883" s="115"/>
      <c r="F883" s="119"/>
      <c r="H883" s="120"/>
      <c r="I883" s="121"/>
      <c r="J883" s="121"/>
      <c r="K883" s="76"/>
    </row>
    <row r="884" spans="5:11" x14ac:dyDescent="0.25">
      <c r="E884" s="115"/>
      <c r="F884" s="119"/>
      <c r="H884" s="120"/>
      <c r="I884" s="121"/>
      <c r="J884" s="121"/>
      <c r="K884" s="76"/>
    </row>
    <row r="885" spans="5:11" x14ac:dyDescent="0.25">
      <c r="E885" s="115"/>
      <c r="F885" s="119"/>
      <c r="H885" s="120"/>
      <c r="I885" s="121"/>
      <c r="J885" s="121"/>
      <c r="K885" s="76"/>
    </row>
    <row r="886" spans="5:11" x14ac:dyDescent="0.25">
      <c r="E886" s="115"/>
      <c r="F886" s="119"/>
      <c r="H886" s="120"/>
      <c r="I886" s="121"/>
      <c r="J886" s="121"/>
      <c r="K886" s="76"/>
    </row>
    <row r="887" spans="5:11" x14ac:dyDescent="0.25">
      <c r="E887" s="115"/>
      <c r="F887" s="119"/>
      <c r="H887" s="120"/>
      <c r="I887" s="121"/>
      <c r="J887" s="121"/>
      <c r="K887" s="76"/>
    </row>
    <row r="888" spans="5:11" x14ac:dyDescent="0.25">
      <c r="E888" s="115"/>
      <c r="F888" s="119"/>
      <c r="H888" s="120"/>
      <c r="I888" s="121"/>
      <c r="J888" s="121"/>
      <c r="K888" s="76"/>
    </row>
    <row r="889" spans="5:11" x14ac:dyDescent="0.25">
      <c r="E889" s="115"/>
      <c r="F889" s="119"/>
      <c r="H889" s="120"/>
      <c r="I889" s="121"/>
      <c r="J889" s="121"/>
      <c r="K889" s="76"/>
    </row>
    <row r="890" spans="5:11" x14ac:dyDescent="0.25">
      <c r="E890" s="115"/>
      <c r="F890" s="119"/>
      <c r="H890" s="120"/>
      <c r="I890" s="121"/>
      <c r="J890" s="121"/>
      <c r="K890" s="76"/>
    </row>
    <row r="891" spans="5:11" x14ac:dyDescent="0.25">
      <c r="E891" s="115"/>
      <c r="F891" s="119"/>
      <c r="H891" s="120"/>
      <c r="I891" s="121"/>
      <c r="J891" s="121"/>
      <c r="K891" s="76"/>
    </row>
    <row r="892" spans="5:11" x14ac:dyDescent="0.25">
      <c r="E892" s="115"/>
      <c r="F892" s="119"/>
      <c r="H892" s="120"/>
      <c r="I892" s="121"/>
      <c r="J892" s="121"/>
      <c r="K892" s="76"/>
    </row>
    <row r="893" spans="5:11" x14ac:dyDescent="0.25">
      <c r="E893" s="115"/>
      <c r="F893" s="119"/>
      <c r="H893" s="120"/>
      <c r="I893" s="121"/>
      <c r="J893" s="121"/>
      <c r="K893" s="76"/>
    </row>
    <row r="894" spans="5:11" x14ac:dyDescent="0.25">
      <c r="E894" s="115"/>
      <c r="F894" s="119"/>
      <c r="H894" s="120"/>
      <c r="I894" s="121"/>
      <c r="J894" s="121"/>
      <c r="K894" s="76"/>
    </row>
    <row r="895" spans="5:11" x14ac:dyDescent="0.25">
      <c r="E895" s="115"/>
      <c r="F895" s="119"/>
      <c r="H895" s="120"/>
      <c r="I895" s="121"/>
      <c r="J895" s="121"/>
      <c r="K895" s="76"/>
    </row>
    <row r="896" spans="5:11" x14ac:dyDescent="0.25">
      <c r="E896" s="115"/>
      <c r="F896" s="119"/>
      <c r="H896" s="120"/>
      <c r="I896" s="121"/>
      <c r="J896" s="121"/>
      <c r="K896" s="76"/>
    </row>
    <row r="897" spans="5:11" x14ac:dyDescent="0.25">
      <c r="E897" s="115"/>
      <c r="F897" s="119"/>
      <c r="H897" s="120"/>
      <c r="I897" s="121"/>
      <c r="J897" s="121"/>
      <c r="K897" s="76"/>
    </row>
    <row r="898" spans="5:11" x14ac:dyDescent="0.25">
      <c r="E898" s="115"/>
      <c r="F898" s="119"/>
      <c r="H898" s="120"/>
      <c r="I898" s="121"/>
      <c r="J898" s="121"/>
      <c r="K898" s="76"/>
    </row>
    <row r="899" spans="5:11" x14ac:dyDescent="0.25">
      <c r="E899" s="115"/>
      <c r="F899" s="119"/>
      <c r="H899" s="120"/>
      <c r="I899" s="121"/>
      <c r="J899" s="121"/>
      <c r="K899" s="76"/>
    </row>
    <row r="900" spans="5:11" x14ac:dyDescent="0.25">
      <c r="E900" s="115"/>
      <c r="F900" s="119"/>
      <c r="H900" s="120"/>
      <c r="I900" s="121"/>
      <c r="J900" s="121"/>
      <c r="K900" s="76"/>
    </row>
    <row r="901" spans="5:11" x14ac:dyDescent="0.25">
      <c r="E901" s="115"/>
      <c r="F901" s="119"/>
      <c r="H901" s="120"/>
      <c r="I901" s="121"/>
      <c r="J901" s="121"/>
      <c r="K901" s="76"/>
    </row>
    <row r="902" spans="5:11" x14ac:dyDescent="0.25">
      <c r="E902" s="115"/>
      <c r="F902" s="119"/>
      <c r="H902" s="120"/>
      <c r="I902" s="121"/>
      <c r="J902" s="121"/>
      <c r="K902" s="76"/>
    </row>
    <row r="903" spans="5:11" x14ac:dyDescent="0.25">
      <c r="E903" s="115"/>
      <c r="F903" s="119"/>
      <c r="H903" s="120"/>
      <c r="I903" s="121"/>
      <c r="J903" s="121"/>
      <c r="K903" s="76"/>
    </row>
    <row r="904" spans="5:11" x14ac:dyDescent="0.25">
      <c r="E904" s="115"/>
      <c r="F904" s="119"/>
      <c r="H904" s="120"/>
      <c r="I904" s="121"/>
      <c r="J904" s="121"/>
      <c r="K904" s="76"/>
    </row>
    <row r="905" spans="5:11" x14ac:dyDescent="0.25">
      <c r="E905" s="115"/>
      <c r="F905" s="119"/>
      <c r="H905" s="120"/>
      <c r="I905" s="121"/>
      <c r="J905" s="121"/>
      <c r="K905" s="76"/>
    </row>
    <row r="906" spans="5:11" x14ac:dyDescent="0.25">
      <c r="E906" s="115"/>
      <c r="F906" s="119"/>
      <c r="H906" s="120"/>
      <c r="I906" s="121"/>
      <c r="J906" s="121"/>
      <c r="K906" s="76"/>
    </row>
    <row r="907" spans="5:11" x14ac:dyDescent="0.25">
      <c r="E907" s="115"/>
      <c r="F907" s="119"/>
      <c r="H907" s="120"/>
      <c r="I907" s="121"/>
      <c r="J907" s="121"/>
      <c r="K907" s="76"/>
    </row>
    <row r="908" spans="5:11" x14ac:dyDescent="0.25">
      <c r="E908" s="115"/>
      <c r="F908" s="119"/>
      <c r="H908" s="120"/>
      <c r="I908" s="121"/>
      <c r="J908" s="121"/>
      <c r="K908" s="76"/>
    </row>
    <row r="909" spans="5:11" x14ac:dyDescent="0.25">
      <c r="E909" s="115"/>
      <c r="F909" s="119"/>
      <c r="H909" s="120"/>
      <c r="I909" s="121"/>
      <c r="J909" s="121"/>
      <c r="K909" s="76"/>
    </row>
    <row r="910" spans="5:11" x14ac:dyDescent="0.25">
      <c r="E910" s="115"/>
      <c r="F910" s="119"/>
      <c r="H910" s="120"/>
      <c r="I910" s="121"/>
      <c r="J910" s="121"/>
      <c r="K910" s="76"/>
    </row>
    <row r="911" spans="5:11" x14ac:dyDescent="0.25">
      <c r="E911" s="115"/>
      <c r="F911" s="119"/>
      <c r="H911" s="120"/>
      <c r="I911" s="121"/>
      <c r="J911" s="121"/>
      <c r="K911" s="76"/>
    </row>
    <row r="912" spans="5:11" x14ac:dyDescent="0.25">
      <c r="E912" s="115"/>
      <c r="F912" s="119"/>
      <c r="H912" s="120"/>
      <c r="I912" s="121"/>
      <c r="J912" s="121"/>
      <c r="K912" s="76"/>
    </row>
    <row r="913" spans="5:11" x14ac:dyDescent="0.25">
      <c r="E913" s="115"/>
      <c r="F913" s="119"/>
      <c r="H913" s="120"/>
      <c r="I913" s="121"/>
      <c r="J913" s="121"/>
      <c r="K913" s="76"/>
    </row>
    <row r="914" spans="5:11" x14ac:dyDescent="0.25">
      <c r="E914" s="115"/>
      <c r="F914" s="119"/>
      <c r="H914" s="120"/>
      <c r="I914" s="121"/>
      <c r="J914" s="121"/>
      <c r="K914" s="76"/>
    </row>
    <row r="915" spans="5:11" x14ac:dyDescent="0.25">
      <c r="E915" s="115"/>
      <c r="F915" s="119"/>
      <c r="H915" s="120"/>
      <c r="I915" s="121"/>
      <c r="J915" s="121"/>
      <c r="K915" s="76"/>
    </row>
    <row r="916" spans="5:11" x14ac:dyDescent="0.25">
      <c r="E916" s="115"/>
      <c r="F916" s="119"/>
      <c r="H916" s="120"/>
      <c r="I916" s="121"/>
      <c r="J916" s="121"/>
      <c r="K916" s="76"/>
    </row>
    <row r="917" spans="5:11" x14ac:dyDescent="0.25">
      <c r="E917" s="115"/>
      <c r="F917" s="119"/>
      <c r="H917" s="120"/>
      <c r="I917" s="121"/>
      <c r="J917" s="121"/>
      <c r="K917" s="76"/>
    </row>
    <row r="918" spans="5:11" x14ac:dyDescent="0.25">
      <c r="E918" s="115"/>
      <c r="F918" s="119"/>
      <c r="H918" s="120"/>
      <c r="I918" s="121"/>
      <c r="J918" s="121"/>
      <c r="K918" s="76"/>
    </row>
    <row r="919" spans="5:11" x14ac:dyDescent="0.25">
      <c r="E919" s="115"/>
      <c r="F919" s="119"/>
      <c r="H919" s="120"/>
      <c r="I919" s="121"/>
      <c r="J919" s="121"/>
      <c r="K919" s="76"/>
    </row>
    <row r="920" spans="5:11" x14ac:dyDescent="0.25">
      <c r="E920" s="115"/>
      <c r="F920" s="119"/>
      <c r="H920" s="120"/>
      <c r="I920" s="121"/>
      <c r="J920" s="121"/>
      <c r="K920" s="76"/>
    </row>
    <row r="921" spans="5:11" x14ac:dyDescent="0.25">
      <c r="E921" s="115"/>
      <c r="F921" s="119"/>
      <c r="H921" s="120"/>
      <c r="I921" s="121"/>
      <c r="J921" s="121"/>
      <c r="K921" s="76"/>
    </row>
    <row r="922" spans="5:11" x14ac:dyDescent="0.25">
      <c r="E922" s="115"/>
      <c r="F922" s="119"/>
      <c r="H922" s="120"/>
      <c r="I922" s="121"/>
      <c r="J922" s="121"/>
      <c r="K922" s="76"/>
    </row>
    <row r="923" spans="5:11" x14ac:dyDescent="0.25">
      <c r="E923" s="115"/>
      <c r="F923" s="119"/>
      <c r="H923" s="120"/>
      <c r="I923" s="121"/>
      <c r="J923" s="121"/>
      <c r="K923" s="76"/>
    </row>
    <row r="924" spans="5:11" x14ac:dyDescent="0.25">
      <c r="E924" s="115"/>
      <c r="F924" s="119"/>
      <c r="H924" s="120"/>
      <c r="I924" s="121"/>
      <c r="J924" s="121"/>
      <c r="K924" s="76"/>
    </row>
    <row r="925" spans="5:11" x14ac:dyDescent="0.25">
      <c r="E925" s="115"/>
      <c r="F925" s="119"/>
      <c r="H925" s="120"/>
      <c r="I925" s="121"/>
      <c r="J925" s="121"/>
      <c r="K925" s="76"/>
    </row>
    <row r="926" spans="5:11" x14ac:dyDescent="0.25">
      <c r="E926" s="115"/>
      <c r="F926" s="119"/>
      <c r="H926" s="120"/>
      <c r="I926" s="121"/>
      <c r="J926" s="121"/>
      <c r="K926" s="76"/>
    </row>
    <row r="927" spans="5:11" x14ac:dyDescent="0.25">
      <c r="E927" s="115"/>
      <c r="F927" s="119"/>
      <c r="H927" s="120"/>
      <c r="I927" s="121"/>
      <c r="J927" s="121"/>
      <c r="K927" s="76"/>
    </row>
    <row r="928" spans="5:11" x14ac:dyDescent="0.25">
      <c r="E928" s="115"/>
      <c r="F928" s="119"/>
      <c r="H928" s="120"/>
      <c r="I928" s="121"/>
      <c r="J928" s="121"/>
      <c r="K928" s="76"/>
    </row>
    <row r="929" spans="5:11" x14ac:dyDescent="0.25">
      <c r="E929" s="115"/>
      <c r="F929" s="119"/>
      <c r="H929" s="120"/>
      <c r="I929" s="121"/>
      <c r="J929" s="121"/>
      <c r="K929" s="76"/>
    </row>
    <row r="930" spans="5:11" x14ac:dyDescent="0.25">
      <c r="E930" s="115"/>
      <c r="F930" s="119"/>
      <c r="H930" s="120"/>
      <c r="I930" s="121"/>
      <c r="J930" s="121"/>
      <c r="K930" s="76"/>
    </row>
    <row r="931" spans="5:11" x14ac:dyDescent="0.25">
      <c r="E931" s="115"/>
      <c r="F931" s="119"/>
      <c r="H931" s="120"/>
      <c r="I931" s="121"/>
      <c r="J931" s="121"/>
      <c r="K931" s="76"/>
    </row>
    <row r="932" spans="5:11" x14ac:dyDescent="0.25">
      <c r="E932" s="115"/>
      <c r="F932" s="119"/>
      <c r="H932" s="120"/>
      <c r="I932" s="121"/>
      <c r="J932" s="121"/>
      <c r="K932" s="76"/>
    </row>
    <row r="933" spans="5:11" x14ac:dyDescent="0.25">
      <c r="E933" s="115"/>
      <c r="F933" s="119"/>
      <c r="H933" s="120"/>
      <c r="I933" s="121"/>
      <c r="J933" s="121"/>
      <c r="K933" s="76"/>
    </row>
    <row r="934" spans="5:11" x14ac:dyDescent="0.25">
      <c r="E934" s="115"/>
      <c r="F934" s="119"/>
      <c r="H934" s="120"/>
      <c r="I934" s="121"/>
      <c r="J934" s="121"/>
      <c r="K934" s="76"/>
    </row>
    <row r="935" spans="5:11" x14ac:dyDescent="0.25">
      <c r="E935" s="115"/>
      <c r="F935" s="119"/>
      <c r="H935" s="120"/>
      <c r="I935" s="121"/>
      <c r="J935" s="121"/>
      <c r="K935" s="76"/>
    </row>
    <row r="936" spans="5:11" x14ac:dyDescent="0.25">
      <c r="E936" s="115"/>
      <c r="F936" s="119"/>
      <c r="H936" s="120"/>
      <c r="I936" s="121"/>
      <c r="J936" s="121"/>
      <c r="K936" s="76"/>
    </row>
    <row r="937" spans="5:11" x14ac:dyDescent="0.25">
      <c r="E937" s="115"/>
      <c r="F937" s="119"/>
      <c r="H937" s="120"/>
      <c r="I937" s="121"/>
      <c r="J937" s="121"/>
      <c r="K937" s="76"/>
    </row>
    <row r="938" spans="5:11" x14ac:dyDescent="0.25">
      <c r="E938" s="115"/>
      <c r="F938" s="119"/>
      <c r="H938" s="120"/>
      <c r="I938" s="121"/>
      <c r="J938" s="121"/>
      <c r="K938" s="76"/>
    </row>
    <row r="939" spans="5:11" x14ac:dyDescent="0.25">
      <c r="E939" s="115"/>
      <c r="F939" s="119"/>
      <c r="H939" s="120"/>
      <c r="I939" s="121"/>
      <c r="J939" s="121"/>
      <c r="K939" s="76"/>
    </row>
    <row r="940" spans="5:11" x14ac:dyDescent="0.25">
      <c r="E940" s="115"/>
      <c r="F940" s="119"/>
      <c r="H940" s="120"/>
      <c r="I940" s="121"/>
      <c r="J940" s="121"/>
      <c r="K940" s="76"/>
    </row>
    <row r="941" spans="5:11" x14ac:dyDescent="0.25">
      <c r="E941" s="115"/>
      <c r="F941" s="119"/>
      <c r="H941" s="120"/>
      <c r="I941" s="121"/>
      <c r="J941" s="121"/>
      <c r="K941" s="76"/>
    </row>
    <row r="942" spans="5:11" x14ac:dyDescent="0.25">
      <c r="E942" s="115"/>
      <c r="F942" s="119"/>
      <c r="H942" s="120"/>
      <c r="I942" s="121"/>
      <c r="J942" s="121"/>
      <c r="K942" s="76"/>
    </row>
    <row r="943" spans="5:11" x14ac:dyDescent="0.25">
      <c r="E943" s="115"/>
      <c r="F943" s="119"/>
      <c r="H943" s="120"/>
      <c r="I943" s="121"/>
      <c r="J943" s="121"/>
      <c r="K943" s="76"/>
    </row>
    <row r="944" spans="5:11" x14ac:dyDescent="0.25">
      <c r="E944" s="115"/>
      <c r="F944" s="119"/>
      <c r="H944" s="120"/>
      <c r="I944" s="121"/>
      <c r="J944" s="121"/>
      <c r="K944" s="76"/>
    </row>
    <row r="945" spans="5:11" x14ac:dyDescent="0.25">
      <c r="E945" s="115"/>
      <c r="F945" s="119"/>
      <c r="H945" s="120"/>
      <c r="I945" s="121"/>
      <c r="J945" s="121"/>
      <c r="K945" s="76"/>
    </row>
    <row r="946" spans="5:11" x14ac:dyDescent="0.25">
      <c r="E946" s="115"/>
      <c r="F946" s="119"/>
      <c r="H946" s="120"/>
      <c r="I946" s="121"/>
      <c r="J946" s="121"/>
      <c r="K946" s="76"/>
    </row>
    <row r="947" spans="5:11" x14ac:dyDescent="0.25">
      <c r="E947" s="115"/>
      <c r="F947" s="119"/>
      <c r="H947" s="120"/>
      <c r="I947" s="121"/>
      <c r="J947" s="121"/>
      <c r="K947" s="76"/>
    </row>
    <row r="948" spans="5:11" x14ac:dyDescent="0.25">
      <c r="E948" s="115"/>
      <c r="F948" s="119"/>
      <c r="H948" s="120"/>
      <c r="I948" s="121"/>
      <c r="J948" s="121"/>
      <c r="K948" s="76"/>
    </row>
    <row r="949" spans="5:11" x14ac:dyDescent="0.25">
      <c r="E949" s="115"/>
      <c r="F949" s="119"/>
      <c r="H949" s="120"/>
      <c r="I949" s="121"/>
      <c r="J949" s="121"/>
      <c r="K949" s="76"/>
    </row>
    <row r="950" spans="5:11" x14ac:dyDescent="0.25">
      <c r="E950" s="115"/>
      <c r="F950" s="119"/>
      <c r="H950" s="120"/>
      <c r="I950" s="121"/>
      <c r="J950" s="121"/>
      <c r="K950" s="76"/>
    </row>
    <row r="951" spans="5:11" x14ac:dyDescent="0.25">
      <c r="E951" s="115"/>
      <c r="F951" s="119"/>
      <c r="H951" s="120"/>
      <c r="I951" s="121"/>
      <c r="J951" s="121"/>
      <c r="K951" s="76"/>
    </row>
    <row r="952" spans="5:11" x14ac:dyDescent="0.25">
      <c r="E952" s="115"/>
      <c r="F952" s="119"/>
      <c r="H952" s="120"/>
      <c r="I952" s="121"/>
      <c r="J952" s="121"/>
      <c r="K952" s="76"/>
    </row>
    <row r="953" spans="5:11" x14ac:dyDescent="0.25">
      <c r="E953" s="115"/>
      <c r="F953" s="119"/>
      <c r="H953" s="120"/>
      <c r="I953" s="121"/>
      <c r="J953" s="121"/>
      <c r="K953" s="76"/>
    </row>
    <row r="954" spans="5:11" x14ac:dyDescent="0.25">
      <c r="E954" s="115"/>
      <c r="F954" s="119"/>
      <c r="H954" s="120"/>
      <c r="I954" s="121"/>
      <c r="J954" s="121"/>
      <c r="K954" s="76"/>
    </row>
    <row r="955" spans="5:11" x14ac:dyDescent="0.25">
      <c r="E955" s="115"/>
      <c r="F955" s="119"/>
      <c r="H955" s="120"/>
      <c r="I955" s="121"/>
      <c r="J955" s="121"/>
      <c r="K955" s="76"/>
    </row>
    <row r="956" spans="5:11" x14ac:dyDescent="0.25">
      <c r="E956" s="115"/>
      <c r="F956" s="119"/>
      <c r="H956" s="120"/>
      <c r="I956" s="121"/>
      <c r="J956" s="121"/>
      <c r="K956" s="76"/>
    </row>
    <row r="957" spans="5:11" x14ac:dyDescent="0.25">
      <c r="E957" s="115"/>
      <c r="F957" s="119"/>
      <c r="H957" s="120"/>
      <c r="I957" s="121"/>
      <c r="J957" s="121"/>
      <c r="K957" s="76"/>
    </row>
    <row r="958" spans="5:11" x14ac:dyDescent="0.25">
      <c r="E958" s="115"/>
      <c r="F958" s="119"/>
      <c r="H958" s="120"/>
      <c r="I958" s="121"/>
      <c r="J958" s="121"/>
      <c r="K958" s="76"/>
    </row>
    <row r="959" spans="5:11" x14ac:dyDescent="0.25">
      <c r="E959" s="115"/>
      <c r="F959" s="119"/>
      <c r="H959" s="120"/>
      <c r="I959" s="121"/>
      <c r="J959" s="121"/>
      <c r="K959" s="76"/>
    </row>
    <row r="960" spans="5:11" x14ac:dyDescent="0.25">
      <c r="E960" s="115"/>
      <c r="F960" s="119"/>
      <c r="H960" s="120"/>
      <c r="I960" s="121"/>
      <c r="J960" s="121"/>
      <c r="K960" s="76"/>
    </row>
    <row r="961" spans="5:11" x14ac:dyDescent="0.25">
      <c r="E961" s="115"/>
      <c r="F961" s="119"/>
      <c r="H961" s="120"/>
      <c r="I961" s="121"/>
      <c r="J961" s="121"/>
      <c r="K961" s="76"/>
    </row>
    <row r="962" spans="5:11" x14ac:dyDescent="0.25">
      <c r="E962" s="115"/>
      <c r="F962" s="119"/>
      <c r="H962" s="120"/>
      <c r="I962" s="121"/>
      <c r="J962" s="121"/>
      <c r="K962" s="76"/>
    </row>
    <row r="963" spans="5:11" x14ac:dyDescent="0.25">
      <c r="E963" s="115"/>
      <c r="F963" s="119"/>
      <c r="H963" s="120"/>
      <c r="I963" s="121"/>
      <c r="J963" s="121"/>
      <c r="K963" s="76"/>
    </row>
    <row r="964" spans="5:11" x14ac:dyDescent="0.25">
      <c r="E964" s="115"/>
      <c r="F964" s="119"/>
      <c r="H964" s="120"/>
      <c r="I964" s="121"/>
      <c r="J964" s="121"/>
      <c r="K964" s="76"/>
    </row>
    <row r="965" spans="5:11" x14ac:dyDescent="0.25">
      <c r="E965" s="115"/>
      <c r="F965" s="119"/>
      <c r="H965" s="120"/>
      <c r="I965" s="121"/>
      <c r="J965" s="121"/>
      <c r="K965" s="76"/>
    </row>
    <row r="966" spans="5:11" x14ac:dyDescent="0.25">
      <c r="E966" s="115"/>
      <c r="F966" s="119"/>
      <c r="H966" s="120"/>
      <c r="I966" s="121"/>
      <c r="J966" s="121"/>
      <c r="K966" s="76"/>
    </row>
    <row r="967" spans="5:11" x14ac:dyDescent="0.25">
      <c r="E967" s="115"/>
      <c r="F967" s="119"/>
      <c r="H967" s="120"/>
      <c r="I967" s="121"/>
      <c r="J967" s="121"/>
      <c r="K967" s="76"/>
    </row>
    <row r="968" spans="5:11" x14ac:dyDescent="0.25">
      <c r="E968" s="115"/>
      <c r="F968" s="119"/>
      <c r="H968" s="120"/>
      <c r="I968" s="121"/>
      <c r="J968" s="121"/>
      <c r="K968" s="76"/>
    </row>
    <row r="969" spans="5:11" x14ac:dyDescent="0.25">
      <c r="E969" s="115"/>
      <c r="F969" s="119"/>
      <c r="H969" s="120"/>
      <c r="I969" s="121"/>
      <c r="J969" s="121"/>
      <c r="K969" s="76"/>
    </row>
    <row r="970" spans="5:11" x14ac:dyDescent="0.25">
      <c r="E970" s="115"/>
      <c r="F970" s="119"/>
      <c r="H970" s="120"/>
      <c r="I970" s="121"/>
      <c r="J970" s="121"/>
      <c r="K970" s="76"/>
    </row>
    <row r="971" spans="5:11" x14ac:dyDescent="0.25">
      <c r="E971" s="115"/>
      <c r="F971" s="119"/>
      <c r="H971" s="120"/>
      <c r="I971" s="121"/>
      <c r="J971" s="121"/>
      <c r="K971" s="76"/>
    </row>
    <row r="972" spans="5:11" x14ac:dyDescent="0.25">
      <c r="E972" s="115"/>
      <c r="F972" s="119"/>
      <c r="H972" s="120"/>
      <c r="I972" s="121"/>
      <c r="J972" s="121"/>
      <c r="K972" s="76"/>
    </row>
    <row r="973" spans="5:11" x14ac:dyDescent="0.25">
      <c r="E973" s="115"/>
      <c r="F973" s="119"/>
      <c r="H973" s="120"/>
      <c r="I973" s="121"/>
      <c r="J973" s="121"/>
      <c r="K973" s="76"/>
    </row>
    <row r="974" spans="5:11" x14ac:dyDescent="0.25">
      <c r="E974" s="115"/>
      <c r="F974" s="119"/>
      <c r="H974" s="120"/>
      <c r="I974" s="121"/>
      <c r="J974" s="121"/>
      <c r="K974" s="76"/>
    </row>
    <row r="975" spans="5:11" x14ac:dyDescent="0.25">
      <c r="E975" s="115"/>
      <c r="F975" s="119"/>
      <c r="H975" s="120"/>
      <c r="I975" s="121"/>
      <c r="J975" s="121"/>
      <c r="K975" s="76"/>
    </row>
    <row r="976" spans="5:11" x14ac:dyDescent="0.25">
      <c r="E976" s="115"/>
      <c r="F976" s="119"/>
      <c r="H976" s="120"/>
      <c r="I976" s="121"/>
      <c r="J976" s="121"/>
      <c r="K976" s="76"/>
    </row>
    <row r="977" spans="5:11" x14ac:dyDescent="0.25">
      <c r="E977" s="115"/>
      <c r="F977" s="119"/>
      <c r="H977" s="120"/>
      <c r="I977" s="121"/>
      <c r="J977" s="121"/>
      <c r="K977" s="76"/>
    </row>
    <row r="978" spans="5:11" x14ac:dyDescent="0.25">
      <c r="E978" s="115"/>
      <c r="F978" s="119"/>
      <c r="H978" s="120"/>
      <c r="I978" s="121"/>
      <c r="J978" s="121"/>
      <c r="K978" s="76"/>
    </row>
    <row r="979" spans="5:11" x14ac:dyDescent="0.25">
      <c r="E979" s="115"/>
      <c r="F979" s="119"/>
      <c r="H979" s="120"/>
      <c r="I979" s="121"/>
      <c r="J979" s="121"/>
      <c r="K979" s="76"/>
    </row>
    <row r="980" spans="5:11" x14ac:dyDescent="0.25">
      <c r="E980" s="115"/>
      <c r="F980" s="119"/>
      <c r="H980" s="120"/>
      <c r="I980" s="121"/>
      <c r="J980" s="121"/>
      <c r="K980" s="76"/>
    </row>
    <row r="981" spans="5:11" x14ac:dyDescent="0.25">
      <c r="E981" s="115"/>
      <c r="F981" s="119"/>
      <c r="H981" s="120"/>
      <c r="I981" s="121"/>
      <c r="J981" s="121"/>
      <c r="K981" s="76"/>
    </row>
    <row r="982" spans="5:11" x14ac:dyDescent="0.25">
      <c r="E982" s="115"/>
      <c r="F982" s="119"/>
      <c r="H982" s="120"/>
      <c r="I982" s="121"/>
      <c r="J982" s="121"/>
      <c r="K982" s="76"/>
    </row>
    <row r="983" spans="5:11" x14ac:dyDescent="0.25">
      <c r="E983" s="115"/>
      <c r="F983" s="119"/>
      <c r="H983" s="120"/>
      <c r="I983" s="121"/>
      <c r="J983" s="121"/>
      <c r="K983" s="76"/>
    </row>
    <row r="984" spans="5:11" x14ac:dyDescent="0.25">
      <c r="E984" s="115"/>
      <c r="F984" s="119"/>
      <c r="H984" s="120"/>
      <c r="I984" s="121"/>
      <c r="J984" s="121"/>
      <c r="K984" s="76"/>
    </row>
    <row r="985" spans="5:11" x14ac:dyDescent="0.25">
      <c r="E985" s="115"/>
      <c r="F985" s="119"/>
      <c r="H985" s="120"/>
      <c r="I985" s="121"/>
      <c r="J985" s="121"/>
      <c r="K985" s="76"/>
    </row>
    <row r="986" spans="5:11" x14ac:dyDescent="0.25">
      <c r="E986" s="115"/>
      <c r="F986" s="119"/>
      <c r="H986" s="120"/>
      <c r="I986" s="121"/>
      <c r="J986" s="121"/>
      <c r="K986" s="76"/>
    </row>
    <row r="987" spans="5:11" x14ac:dyDescent="0.25">
      <c r="E987" s="115"/>
      <c r="F987" s="119"/>
      <c r="H987" s="120"/>
      <c r="I987" s="121"/>
      <c r="J987" s="121"/>
      <c r="K987" s="76"/>
    </row>
    <row r="988" spans="5:11" x14ac:dyDescent="0.25">
      <c r="E988" s="115"/>
      <c r="F988" s="119"/>
      <c r="H988" s="120"/>
      <c r="I988" s="121"/>
      <c r="J988" s="121"/>
      <c r="K988" s="76"/>
    </row>
    <row r="989" spans="5:11" x14ac:dyDescent="0.25">
      <c r="E989" s="115"/>
      <c r="F989" s="119"/>
      <c r="H989" s="120"/>
      <c r="I989" s="121"/>
      <c r="J989" s="121"/>
      <c r="K989" s="76"/>
    </row>
    <row r="990" spans="5:11" x14ac:dyDescent="0.25">
      <c r="E990" s="115"/>
      <c r="F990" s="119"/>
      <c r="H990" s="120"/>
      <c r="I990" s="121"/>
      <c r="J990" s="121"/>
      <c r="K990" s="76"/>
    </row>
    <row r="991" spans="5:11" x14ac:dyDescent="0.25">
      <c r="E991" s="115"/>
      <c r="F991" s="119"/>
      <c r="H991" s="120"/>
      <c r="I991" s="121"/>
      <c r="J991" s="121"/>
      <c r="K991" s="76"/>
    </row>
    <row r="992" spans="5:11" x14ac:dyDescent="0.25">
      <c r="E992" s="115"/>
      <c r="F992" s="119"/>
      <c r="H992" s="120"/>
      <c r="I992" s="121"/>
      <c r="J992" s="121"/>
      <c r="K992" s="76"/>
    </row>
    <row r="993" spans="5:11" x14ac:dyDescent="0.25">
      <c r="E993" s="115"/>
      <c r="F993" s="119"/>
      <c r="H993" s="120"/>
      <c r="I993" s="121"/>
      <c r="J993" s="121"/>
      <c r="K993" s="76"/>
    </row>
    <row r="994" spans="5:11" x14ac:dyDescent="0.25">
      <c r="E994" s="115"/>
      <c r="F994" s="119"/>
      <c r="H994" s="120"/>
      <c r="I994" s="121"/>
      <c r="J994" s="121"/>
      <c r="K994" s="76"/>
    </row>
    <row r="995" spans="5:11" x14ac:dyDescent="0.25">
      <c r="E995" s="115"/>
      <c r="F995" s="119"/>
      <c r="H995" s="120"/>
      <c r="I995" s="121"/>
      <c r="J995" s="121"/>
      <c r="K995" s="76"/>
    </row>
    <row r="996" spans="5:11" x14ac:dyDescent="0.25">
      <c r="E996" s="115"/>
      <c r="F996" s="119"/>
      <c r="H996" s="120"/>
      <c r="I996" s="121"/>
      <c r="J996" s="121"/>
      <c r="K996" s="76"/>
    </row>
    <row r="997" spans="5:11" x14ac:dyDescent="0.25">
      <c r="E997" s="115"/>
      <c r="F997" s="119"/>
      <c r="H997" s="120"/>
      <c r="I997" s="121"/>
      <c r="J997" s="121"/>
      <c r="K997" s="76"/>
    </row>
    <row r="998" spans="5:11" x14ac:dyDescent="0.25">
      <c r="E998" s="115"/>
      <c r="F998" s="119"/>
      <c r="H998" s="120"/>
      <c r="I998" s="121"/>
      <c r="J998" s="121"/>
      <c r="K998" s="76"/>
    </row>
    <row r="999" spans="5:11" x14ac:dyDescent="0.25">
      <c r="E999" s="115"/>
      <c r="F999" s="119"/>
      <c r="H999" s="120"/>
      <c r="I999" s="121"/>
      <c r="J999" s="121"/>
      <c r="K999" s="76"/>
    </row>
    <row r="1000" spans="5:11" x14ac:dyDescent="0.25">
      <c r="E1000" s="115"/>
      <c r="F1000" s="119"/>
      <c r="H1000" s="120"/>
      <c r="I1000" s="121"/>
      <c r="J1000" s="121"/>
      <c r="K1000" s="76"/>
    </row>
    <row r="1001" spans="5:11" x14ac:dyDescent="0.25">
      <c r="E1001" s="115"/>
      <c r="F1001" s="119"/>
      <c r="H1001" s="120"/>
      <c r="I1001" s="121"/>
      <c r="J1001" s="121"/>
      <c r="K1001" s="76"/>
    </row>
    <row r="1002" spans="5:11" x14ac:dyDescent="0.25">
      <c r="E1002" s="115"/>
      <c r="F1002" s="119"/>
      <c r="H1002" s="120"/>
      <c r="I1002" s="121"/>
      <c r="J1002" s="121"/>
      <c r="K1002" s="76"/>
    </row>
    <row r="1003" spans="5:11" x14ac:dyDescent="0.25">
      <c r="E1003" s="115"/>
      <c r="F1003" s="119"/>
      <c r="H1003" s="120"/>
      <c r="I1003" s="121"/>
      <c r="J1003" s="121"/>
      <c r="K1003" s="76"/>
    </row>
    <row r="1004" spans="5:11" x14ac:dyDescent="0.25">
      <c r="E1004" s="115"/>
      <c r="F1004" s="119"/>
      <c r="H1004" s="120"/>
      <c r="I1004" s="121"/>
      <c r="J1004" s="121"/>
      <c r="K1004" s="76"/>
    </row>
    <row r="1005" spans="5:11" x14ac:dyDescent="0.25">
      <c r="E1005" s="115"/>
      <c r="F1005" s="119"/>
      <c r="H1005" s="120"/>
      <c r="I1005" s="121"/>
      <c r="J1005" s="121"/>
      <c r="K1005" s="76"/>
    </row>
    <row r="1006" spans="5:11" x14ac:dyDescent="0.25">
      <c r="E1006" s="115"/>
      <c r="F1006" s="119"/>
      <c r="H1006" s="120"/>
      <c r="I1006" s="121"/>
      <c r="J1006" s="121"/>
      <c r="K1006" s="76"/>
    </row>
    <row r="1007" spans="5:11" x14ac:dyDescent="0.25">
      <c r="E1007" s="115"/>
      <c r="F1007" s="119"/>
      <c r="H1007" s="120"/>
      <c r="I1007" s="121"/>
      <c r="J1007" s="121"/>
      <c r="K1007" s="76"/>
    </row>
    <row r="1008" spans="5:11" x14ac:dyDescent="0.25">
      <c r="E1008" s="115"/>
      <c r="F1008" s="119"/>
      <c r="H1008" s="120"/>
      <c r="I1008" s="121"/>
      <c r="J1008" s="121"/>
      <c r="K1008" s="76"/>
    </row>
    <row r="1009" spans="5:11" x14ac:dyDescent="0.25">
      <c r="E1009" s="115"/>
      <c r="F1009" s="119"/>
      <c r="H1009" s="120"/>
      <c r="I1009" s="121"/>
      <c r="J1009" s="121"/>
      <c r="K1009" s="76"/>
    </row>
    <row r="1010" spans="5:11" x14ac:dyDescent="0.25">
      <c r="E1010" s="115"/>
      <c r="F1010" s="119"/>
      <c r="H1010" s="120"/>
      <c r="I1010" s="121"/>
      <c r="J1010" s="121"/>
      <c r="K1010" s="76"/>
    </row>
    <row r="1011" spans="5:11" x14ac:dyDescent="0.25">
      <c r="E1011" s="115"/>
      <c r="F1011" s="119"/>
      <c r="H1011" s="120"/>
      <c r="I1011" s="121"/>
      <c r="J1011" s="121"/>
      <c r="K1011" s="76"/>
    </row>
    <row r="1012" spans="5:11" x14ac:dyDescent="0.25">
      <c r="E1012" s="115"/>
      <c r="F1012" s="119"/>
      <c r="H1012" s="120"/>
      <c r="I1012" s="121"/>
      <c r="J1012" s="121"/>
      <c r="K1012" s="76"/>
    </row>
    <row r="1013" spans="5:11" x14ac:dyDescent="0.25">
      <c r="E1013" s="115"/>
      <c r="F1013" s="119"/>
      <c r="H1013" s="120"/>
      <c r="I1013" s="121"/>
      <c r="J1013" s="121"/>
      <c r="K1013" s="76"/>
    </row>
    <row r="1014" spans="5:11" x14ac:dyDescent="0.25">
      <c r="E1014" s="115"/>
      <c r="F1014" s="119"/>
      <c r="H1014" s="120"/>
      <c r="I1014" s="121"/>
      <c r="J1014" s="121"/>
      <c r="K1014" s="76"/>
    </row>
    <row r="1015" spans="5:11" x14ac:dyDescent="0.25">
      <c r="E1015" s="115"/>
      <c r="F1015" s="119"/>
      <c r="H1015" s="120"/>
      <c r="I1015" s="121"/>
      <c r="J1015" s="121"/>
      <c r="K1015" s="76"/>
    </row>
    <row r="1016" spans="5:11" x14ac:dyDescent="0.25">
      <c r="E1016" s="115"/>
      <c r="F1016" s="119"/>
      <c r="H1016" s="120"/>
      <c r="I1016" s="121"/>
      <c r="J1016" s="121"/>
      <c r="K1016" s="76"/>
    </row>
    <row r="1017" spans="5:11" x14ac:dyDescent="0.25">
      <c r="E1017" s="115"/>
      <c r="F1017" s="119"/>
      <c r="H1017" s="120"/>
      <c r="I1017" s="121"/>
      <c r="J1017" s="121"/>
      <c r="K1017" s="76"/>
    </row>
    <row r="1018" spans="5:11" x14ac:dyDescent="0.25">
      <c r="E1018" s="115"/>
      <c r="F1018" s="119"/>
      <c r="H1018" s="120"/>
      <c r="I1018" s="121"/>
      <c r="J1018" s="121"/>
      <c r="K1018" s="76"/>
    </row>
    <row r="1019" spans="5:11" x14ac:dyDescent="0.25">
      <c r="E1019" s="115"/>
      <c r="F1019" s="119"/>
      <c r="H1019" s="120"/>
      <c r="I1019" s="121"/>
      <c r="J1019" s="121"/>
      <c r="K1019" s="76"/>
    </row>
    <row r="1020" spans="5:11" x14ac:dyDescent="0.25">
      <c r="E1020" s="115"/>
      <c r="F1020" s="119"/>
      <c r="H1020" s="120"/>
      <c r="I1020" s="121"/>
      <c r="J1020" s="121"/>
      <c r="K1020" s="76"/>
    </row>
    <row r="1021" spans="5:11" x14ac:dyDescent="0.25">
      <c r="E1021" s="115"/>
      <c r="F1021" s="119"/>
      <c r="H1021" s="120"/>
      <c r="I1021" s="121"/>
      <c r="J1021" s="121"/>
      <c r="K1021" s="76"/>
    </row>
    <row r="1022" spans="5:11" x14ac:dyDescent="0.25">
      <c r="E1022" s="115"/>
      <c r="F1022" s="119"/>
      <c r="H1022" s="120"/>
      <c r="I1022" s="121"/>
      <c r="J1022" s="121"/>
      <c r="K1022" s="76"/>
    </row>
    <row r="1023" spans="5:11" x14ac:dyDescent="0.25">
      <c r="E1023" s="115"/>
      <c r="F1023" s="119"/>
      <c r="H1023" s="120"/>
      <c r="I1023" s="121"/>
      <c r="J1023" s="121"/>
      <c r="K1023" s="76"/>
    </row>
    <row r="1024" spans="5:11" x14ac:dyDescent="0.25">
      <c r="E1024" s="115"/>
      <c r="F1024" s="119"/>
      <c r="H1024" s="120"/>
      <c r="I1024" s="121"/>
      <c r="J1024" s="121"/>
      <c r="K1024" s="76"/>
    </row>
    <row r="1025" spans="5:11" x14ac:dyDescent="0.25">
      <c r="E1025" s="115"/>
      <c r="F1025" s="119"/>
      <c r="H1025" s="120"/>
      <c r="I1025" s="121"/>
      <c r="J1025" s="121"/>
      <c r="K1025" s="76"/>
    </row>
    <row r="1026" spans="5:11" x14ac:dyDescent="0.25">
      <c r="E1026" s="115"/>
      <c r="F1026" s="119"/>
      <c r="H1026" s="120"/>
      <c r="I1026" s="121"/>
      <c r="J1026" s="121"/>
      <c r="K1026" s="76"/>
    </row>
    <row r="1027" spans="5:11" x14ac:dyDescent="0.25">
      <c r="E1027" s="115"/>
      <c r="F1027" s="119"/>
      <c r="H1027" s="120"/>
      <c r="I1027" s="121"/>
      <c r="J1027" s="121"/>
      <c r="K1027" s="76"/>
    </row>
    <row r="1028" spans="5:11" x14ac:dyDescent="0.25">
      <c r="E1028" s="115"/>
      <c r="F1028" s="119"/>
      <c r="H1028" s="120"/>
      <c r="I1028" s="121"/>
      <c r="J1028" s="121"/>
      <c r="K1028" s="76"/>
    </row>
    <row r="1029" spans="5:11" x14ac:dyDescent="0.25">
      <c r="E1029" s="115"/>
      <c r="F1029" s="119"/>
      <c r="H1029" s="120"/>
      <c r="I1029" s="121"/>
      <c r="J1029" s="121"/>
      <c r="K1029" s="76"/>
    </row>
    <row r="1030" spans="5:11" x14ac:dyDescent="0.25">
      <c r="E1030" s="115"/>
      <c r="F1030" s="119"/>
      <c r="H1030" s="120"/>
      <c r="I1030" s="121"/>
      <c r="J1030" s="121"/>
      <c r="K1030" s="76"/>
    </row>
    <row r="1031" spans="5:11" x14ac:dyDescent="0.25">
      <c r="E1031" s="115"/>
      <c r="F1031" s="119"/>
      <c r="H1031" s="120"/>
      <c r="I1031" s="121"/>
      <c r="J1031" s="121"/>
      <c r="K1031" s="76"/>
    </row>
    <row r="1032" spans="5:11" x14ac:dyDescent="0.25">
      <c r="E1032" s="115"/>
      <c r="F1032" s="119"/>
      <c r="H1032" s="120"/>
      <c r="I1032" s="121"/>
      <c r="J1032" s="121"/>
      <c r="K1032" s="76"/>
    </row>
    <row r="1033" spans="5:11" x14ac:dyDescent="0.25">
      <c r="E1033" s="115"/>
      <c r="F1033" s="119"/>
      <c r="H1033" s="120"/>
      <c r="I1033" s="121"/>
      <c r="J1033" s="121"/>
      <c r="K1033" s="76"/>
    </row>
    <row r="1034" spans="5:11" x14ac:dyDescent="0.25">
      <c r="E1034" s="115"/>
      <c r="F1034" s="119"/>
      <c r="H1034" s="120"/>
      <c r="I1034" s="121"/>
      <c r="J1034" s="121"/>
      <c r="K1034" s="76"/>
    </row>
    <row r="1035" spans="5:11" x14ac:dyDescent="0.25">
      <c r="E1035" s="115"/>
      <c r="F1035" s="119"/>
      <c r="H1035" s="120"/>
      <c r="I1035" s="121"/>
      <c r="J1035" s="121"/>
      <c r="K1035" s="76"/>
    </row>
    <row r="1036" spans="5:11" x14ac:dyDescent="0.25">
      <c r="E1036" s="115"/>
      <c r="F1036" s="119"/>
      <c r="H1036" s="120"/>
      <c r="I1036" s="121"/>
      <c r="J1036" s="121"/>
      <c r="K1036" s="76"/>
    </row>
    <row r="1037" spans="5:11" x14ac:dyDescent="0.25">
      <c r="E1037" s="115"/>
      <c r="F1037" s="119"/>
      <c r="H1037" s="120"/>
      <c r="I1037" s="121"/>
      <c r="J1037" s="121"/>
      <c r="K1037" s="76"/>
    </row>
    <row r="1038" spans="5:11" x14ac:dyDescent="0.25">
      <c r="E1038" s="115"/>
      <c r="F1038" s="119"/>
      <c r="H1038" s="120"/>
      <c r="I1038" s="121"/>
      <c r="J1038" s="121"/>
      <c r="K1038" s="76"/>
    </row>
    <row r="1039" spans="5:11" x14ac:dyDescent="0.25">
      <c r="E1039" s="115"/>
      <c r="F1039" s="119"/>
      <c r="H1039" s="120"/>
      <c r="I1039" s="121"/>
      <c r="J1039" s="121"/>
      <c r="K1039" s="76"/>
    </row>
    <row r="1040" spans="5:11" x14ac:dyDescent="0.25">
      <c r="E1040" s="115"/>
      <c r="F1040" s="119"/>
      <c r="H1040" s="120"/>
      <c r="I1040" s="121"/>
      <c r="J1040" s="121"/>
      <c r="K1040" s="76"/>
    </row>
    <row r="1041" spans="5:11" x14ac:dyDescent="0.25">
      <c r="E1041" s="115"/>
      <c r="F1041" s="119"/>
      <c r="H1041" s="120"/>
      <c r="I1041" s="121"/>
      <c r="J1041" s="121"/>
      <c r="K1041" s="76"/>
    </row>
    <row r="1042" spans="5:11" x14ac:dyDescent="0.25">
      <c r="E1042" s="115"/>
      <c r="F1042" s="119"/>
      <c r="H1042" s="120"/>
      <c r="I1042" s="121"/>
      <c r="J1042" s="121"/>
      <c r="K1042" s="76"/>
    </row>
    <row r="1043" spans="5:11" x14ac:dyDescent="0.25">
      <c r="E1043" s="115"/>
      <c r="F1043" s="119"/>
      <c r="H1043" s="120"/>
      <c r="I1043" s="121"/>
      <c r="J1043" s="121"/>
      <c r="K1043" s="76"/>
    </row>
    <row r="1044" spans="5:11" x14ac:dyDescent="0.25">
      <c r="E1044" s="115"/>
      <c r="F1044" s="119"/>
      <c r="H1044" s="120"/>
      <c r="I1044" s="121"/>
      <c r="J1044" s="121"/>
      <c r="K1044" s="76"/>
    </row>
    <row r="1045" spans="5:11" x14ac:dyDescent="0.25">
      <c r="E1045" s="115"/>
      <c r="F1045" s="119"/>
      <c r="H1045" s="120"/>
      <c r="I1045" s="121"/>
      <c r="J1045" s="121"/>
      <c r="K1045" s="76"/>
    </row>
    <row r="1046" spans="5:11" x14ac:dyDescent="0.25">
      <c r="E1046" s="115"/>
      <c r="F1046" s="119"/>
      <c r="H1046" s="120"/>
      <c r="I1046" s="121"/>
      <c r="J1046" s="121"/>
      <c r="K1046" s="76"/>
    </row>
    <row r="1047" spans="5:11" x14ac:dyDescent="0.25">
      <c r="E1047" s="115"/>
      <c r="F1047" s="119"/>
      <c r="H1047" s="120"/>
      <c r="I1047" s="121"/>
      <c r="J1047" s="121"/>
      <c r="K1047" s="76"/>
    </row>
    <row r="1048" spans="5:11" x14ac:dyDescent="0.25">
      <c r="E1048" s="115"/>
      <c r="F1048" s="119"/>
      <c r="H1048" s="120"/>
      <c r="I1048" s="121"/>
      <c r="J1048" s="121"/>
      <c r="K1048" s="76"/>
    </row>
    <row r="1049" spans="5:11" x14ac:dyDescent="0.25">
      <c r="E1049" s="115"/>
      <c r="F1049" s="119"/>
      <c r="H1049" s="120"/>
      <c r="I1049" s="121"/>
      <c r="J1049" s="121"/>
      <c r="K1049" s="76"/>
    </row>
    <row r="1050" spans="5:11" x14ac:dyDescent="0.25">
      <c r="E1050" s="115"/>
      <c r="F1050" s="119"/>
      <c r="H1050" s="120"/>
      <c r="I1050" s="121"/>
      <c r="J1050" s="121"/>
      <c r="K1050" s="76"/>
    </row>
    <row r="1051" spans="5:11" x14ac:dyDescent="0.25">
      <c r="E1051" s="115"/>
      <c r="F1051" s="119"/>
      <c r="H1051" s="120"/>
      <c r="I1051" s="121"/>
      <c r="J1051" s="121"/>
      <c r="K1051" s="76"/>
    </row>
    <row r="1052" spans="5:11" x14ac:dyDescent="0.25">
      <c r="E1052" s="115"/>
      <c r="F1052" s="119"/>
      <c r="H1052" s="120"/>
      <c r="I1052" s="121"/>
      <c r="J1052" s="121"/>
      <c r="K1052" s="76"/>
    </row>
    <row r="1053" spans="5:11" x14ac:dyDescent="0.25">
      <c r="E1053" s="115"/>
      <c r="F1053" s="119"/>
      <c r="H1053" s="120"/>
      <c r="I1053" s="121"/>
      <c r="J1053" s="121"/>
      <c r="K1053" s="76"/>
    </row>
    <row r="1054" spans="5:11" x14ac:dyDescent="0.25">
      <c r="E1054" s="115"/>
      <c r="F1054" s="119"/>
      <c r="H1054" s="120"/>
      <c r="I1054" s="121"/>
      <c r="J1054" s="121"/>
      <c r="K1054" s="76"/>
    </row>
    <row r="1055" spans="5:11" x14ac:dyDescent="0.25">
      <c r="E1055" s="115"/>
      <c r="F1055" s="119"/>
      <c r="H1055" s="120"/>
      <c r="I1055" s="121"/>
      <c r="J1055" s="121"/>
      <c r="K1055" s="76"/>
    </row>
    <row r="1056" spans="5:11" x14ac:dyDescent="0.25">
      <c r="E1056" s="115"/>
      <c r="F1056" s="119"/>
      <c r="H1056" s="120"/>
      <c r="I1056" s="121"/>
      <c r="J1056" s="121"/>
      <c r="K1056" s="76"/>
    </row>
    <row r="1057" spans="5:11" x14ac:dyDescent="0.25">
      <c r="E1057" s="115"/>
      <c r="F1057" s="119"/>
      <c r="H1057" s="120"/>
      <c r="I1057" s="121"/>
      <c r="J1057" s="121"/>
      <c r="K1057" s="76"/>
    </row>
    <row r="1058" spans="5:11" x14ac:dyDescent="0.25">
      <c r="E1058" s="115"/>
      <c r="F1058" s="119"/>
      <c r="H1058" s="120"/>
      <c r="I1058" s="121"/>
      <c r="J1058" s="121"/>
      <c r="K1058" s="76"/>
    </row>
    <row r="1059" spans="5:11" x14ac:dyDescent="0.25">
      <c r="E1059" s="115"/>
      <c r="F1059" s="119"/>
      <c r="H1059" s="120"/>
      <c r="I1059" s="121"/>
      <c r="J1059" s="121"/>
      <c r="K1059" s="76"/>
    </row>
    <row r="1060" spans="5:11" x14ac:dyDescent="0.25">
      <c r="E1060" s="115"/>
      <c r="F1060" s="119"/>
      <c r="H1060" s="120"/>
      <c r="I1060" s="121"/>
      <c r="J1060" s="121"/>
      <c r="K1060" s="76"/>
    </row>
    <row r="1061" spans="5:11" x14ac:dyDescent="0.25">
      <c r="E1061" s="115"/>
      <c r="F1061" s="119"/>
      <c r="H1061" s="120"/>
      <c r="I1061" s="121"/>
      <c r="J1061" s="121"/>
      <c r="K1061" s="76"/>
    </row>
    <row r="1062" spans="5:11" x14ac:dyDescent="0.25">
      <c r="E1062" s="115"/>
      <c r="F1062" s="119"/>
      <c r="H1062" s="120"/>
      <c r="I1062" s="121"/>
      <c r="J1062" s="121"/>
      <c r="K1062" s="76"/>
    </row>
    <row r="1063" spans="5:11" x14ac:dyDescent="0.25">
      <c r="E1063" s="115"/>
      <c r="F1063" s="119"/>
      <c r="H1063" s="120"/>
      <c r="I1063" s="121"/>
      <c r="J1063" s="121"/>
      <c r="K1063" s="76"/>
    </row>
    <row r="1064" spans="5:11" x14ac:dyDescent="0.25">
      <c r="E1064" s="115"/>
      <c r="F1064" s="119"/>
      <c r="H1064" s="120"/>
      <c r="I1064" s="121"/>
      <c r="J1064" s="121"/>
      <c r="K1064" s="76"/>
    </row>
    <row r="1065" spans="5:11" x14ac:dyDescent="0.25">
      <c r="E1065" s="115"/>
      <c r="F1065" s="119"/>
      <c r="H1065" s="120"/>
      <c r="I1065" s="121"/>
      <c r="J1065" s="121"/>
      <c r="K1065" s="76"/>
    </row>
    <row r="1066" spans="5:11" x14ac:dyDescent="0.25">
      <c r="E1066" s="115"/>
      <c r="F1066" s="119"/>
      <c r="H1066" s="120"/>
      <c r="I1066" s="121"/>
      <c r="J1066" s="121"/>
      <c r="K1066" s="76"/>
    </row>
    <row r="1067" spans="5:11" x14ac:dyDescent="0.25">
      <c r="E1067" s="115"/>
      <c r="F1067" s="119"/>
      <c r="H1067" s="120"/>
      <c r="I1067" s="121"/>
      <c r="J1067" s="121"/>
      <c r="K1067" s="76"/>
    </row>
    <row r="1068" spans="5:11" x14ac:dyDescent="0.25">
      <c r="E1068" s="115"/>
      <c r="F1068" s="119"/>
      <c r="H1068" s="120"/>
      <c r="I1068" s="121"/>
      <c r="J1068" s="121"/>
      <c r="K1068" s="76"/>
    </row>
    <row r="1069" spans="5:11" x14ac:dyDescent="0.25">
      <c r="E1069" s="115"/>
      <c r="F1069" s="119"/>
      <c r="H1069" s="120"/>
      <c r="I1069" s="121"/>
      <c r="J1069" s="121"/>
      <c r="K1069" s="76"/>
    </row>
    <row r="1070" spans="5:11" x14ac:dyDescent="0.25">
      <c r="E1070" s="115"/>
      <c r="F1070" s="119"/>
      <c r="H1070" s="120"/>
      <c r="I1070" s="121"/>
      <c r="J1070" s="121"/>
      <c r="K1070" s="76"/>
    </row>
    <row r="1071" spans="5:11" x14ac:dyDescent="0.25">
      <c r="E1071" s="115"/>
      <c r="F1071" s="119"/>
      <c r="H1071" s="120"/>
      <c r="I1071" s="121"/>
      <c r="J1071" s="121"/>
      <c r="K1071" s="76"/>
    </row>
    <row r="1072" spans="5:11" x14ac:dyDescent="0.25">
      <c r="E1072" s="115"/>
      <c r="F1072" s="119"/>
      <c r="H1072" s="120"/>
      <c r="I1072" s="121"/>
      <c r="J1072" s="121"/>
      <c r="K1072" s="76"/>
    </row>
    <row r="1073" spans="5:11" x14ac:dyDescent="0.25">
      <c r="E1073" s="115"/>
      <c r="F1073" s="119"/>
      <c r="H1073" s="120"/>
      <c r="I1073" s="121"/>
      <c r="J1073" s="121"/>
      <c r="K1073" s="76"/>
    </row>
    <row r="1074" spans="5:11" x14ac:dyDescent="0.25">
      <c r="E1074" s="115"/>
      <c r="F1074" s="119"/>
      <c r="H1074" s="120"/>
      <c r="I1074" s="121"/>
      <c r="J1074" s="121"/>
      <c r="K1074" s="76"/>
    </row>
    <row r="1075" spans="5:11" x14ac:dyDescent="0.25">
      <c r="E1075" s="115"/>
      <c r="F1075" s="119"/>
      <c r="H1075" s="120"/>
      <c r="I1075" s="121"/>
      <c r="J1075" s="121"/>
      <c r="K1075" s="76"/>
    </row>
    <row r="1076" spans="5:11" x14ac:dyDescent="0.25">
      <c r="E1076" s="115"/>
      <c r="F1076" s="119"/>
      <c r="H1076" s="120"/>
      <c r="I1076" s="121"/>
      <c r="J1076" s="121"/>
      <c r="K1076" s="76"/>
    </row>
    <row r="1077" spans="5:11" x14ac:dyDescent="0.25">
      <c r="E1077" s="115"/>
      <c r="F1077" s="119"/>
      <c r="H1077" s="120"/>
      <c r="I1077" s="121"/>
      <c r="J1077" s="121"/>
      <c r="K1077" s="76"/>
    </row>
    <row r="1078" spans="5:11" x14ac:dyDescent="0.25">
      <c r="E1078" s="115"/>
      <c r="F1078" s="119"/>
      <c r="H1078" s="120"/>
      <c r="I1078" s="121"/>
      <c r="J1078" s="121"/>
      <c r="K1078" s="76"/>
    </row>
    <row r="1079" spans="5:11" x14ac:dyDescent="0.25">
      <c r="E1079" s="115"/>
      <c r="F1079" s="119"/>
      <c r="H1079" s="120"/>
      <c r="I1079" s="121"/>
      <c r="J1079" s="121"/>
      <c r="K1079" s="76"/>
    </row>
    <row r="1080" spans="5:11" x14ac:dyDescent="0.25">
      <c r="E1080" s="115"/>
      <c r="F1080" s="119"/>
      <c r="H1080" s="120"/>
      <c r="I1080" s="121"/>
      <c r="J1080" s="121"/>
      <c r="K1080" s="76"/>
    </row>
    <row r="1081" spans="5:11" x14ac:dyDescent="0.25">
      <c r="E1081" s="115"/>
      <c r="F1081" s="119"/>
      <c r="H1081" s="120"/>
      <c r="I1081" s="121"/>
      <c r="J1081" s="121"/>
      <c r="K1081" s="76"/>
    </row>
    <row r="1082" spans="5:11" x14ac:dyDescent="0.25">
      <c r="E1082" s="115"/>
      <c r="F1082" s="119"/>
      <c r="H1082" s="120"/>
      <c r="I1082" s="121"/>
      <c r="J1082" s="121"/>
      <c r="K1082" s="76"/>
    </row>
    <row r="1083" spans="5:11" x14ac:dyDescent="0.25">
      <c r="E1083" s="115"/>
      <c r="F1083" s="119"/>
      <c r="H1083" s="120"/>
      <c r="I1083" s="121"/>
      <c r="J1083" s="121"/>
      <c r="K1083" s="76"/>
    </row>
    <row r="1084" spans="5:11" x14ac:dyDescent="0.25">
      <c r="E1084" s="115"/>
      <c r="F1084" s="119"/>
      <c r="H1084" s="120"/>
      <c r="I1084" s="121"/>
      <c r="J1084" s="121"/>
      <c r="K1084" s="76"/>
    </row>
    <row r="1085" spans="5:11" x14ac:dyDescent="0.25">
      <c r="E1085" s="115"/>
      <c r="F1085" s="119"/>
      <c r="H1085" s="120"/>
      <c r="I1085" s="121"/>
      <c r="J1085" s="121"/>
      <c r="K1085" s="76"/>
    </row>
    <row r="1086" spans="5:11" x14ac:dyDescent="0.25">
      <c r="E1086" s="115"/>
      <c r="F1086" s="119"/>
      <c r="H1086" s="120"/>
      <c r="I1086" s="121"/>
      <c r="J1086" s="121"/>
      <c r="K1086" s="76"/>
    </row>
    <row r="1087" spans="5:11" x14ac:dyDescent="0.25">
      <c r="E1087" s="115"/>
      <c r="F1087" s="119"/>
      <c r="H1087" s="120"/>
      <c r="I1087" s="121"/>
      <c r="J1087" s="121"/>
      <c r="K1087" s="76"/>
    </row>
    <row r="1088" spans="5:11" x14ac:dyDescent="0.25">
      <c r="E1088" s="115"/>
      <c r="F1088" s="119"/>
      <c r="H1088" s="120"/>
      <c r="I1088" s="121"/>
      <c r="J1088" s="121"/>
      <c r="K1088" s="76"/>
    </row>
    <row r="1089" spans="5:11" x14ac:dyDescent="0.25">
      <c r="E1089" s="115"/>
      <c r="F1089" s="119"/>
      <c r="H1089" s="120"/>
      <c r="I1089" s="121"/>
      <c r="J1089" s="121"/>
      <c r="K1089" s="76"/>
    </row>
    <row r="1090" spans="5:11" x14ac:dyDescent="0.25">
      <c r="E1090" s="115"/>
      <c r="F1090" s="119"/>
      <c r="H1090" s="120"/>
      <c r="I1090" s="121"/>
      <c r="J1090" s="121"/>
      <c r="K1090" s="76"/>
    </row>
    <row r="1091" spans="5:11" x14ac:dyDescent="0.25">
      <c r="E1091" s="115"/>
      <c r="F1091" s="119"/>
      <c r="H1091" s="120"/>
      <c r="I1091" s="121"/>
      <c r="J1091" s="121"/>
      <c r="K1091" s="76"/>
    </row>
    <row r="1092" spans="5:11" x14ac:dyDescent="0.25">
      <c r="E1092" s="115"/>
      <c r="F1092" s="119"/>
      <c r="H1092" s="120"/>
      <c r="I1092" s="121"/>
      <c r="J1092" s="121"/>
      <c r="K1092" s="76"/>
    </row>
    <row r="1093" spans="5:11" x14ac:dyDescent="0.25">
      <c r="E1093" s="115"/>
      <c r="F1093" s="119"/>
      <c r="H1093" s="120"/>
      <c r="I1093" s="121"/>
      <c r="J1093" s="121"/>
      <c r="K1093" s="76"/>
    </row>
    <row r="1094" spans="5:11" x14ac:dyDescent="0.25">
      <c r="E1094" s="115"/>
      <c r="F1094" s="119"/>
      <c r="H1094" s="120"/>
      <c r="I1094" s="121"/>
      <c r="J1094" s="121"/>
      <c r="K1094" s="76"/>
    </row>
    <row r="1095" spans="5:11" x14ac:dyDescent="0.25">
      <c r="E1095" s="115"/>
      <c r="F1095" s="119"/>
      <c r="H1095" s="120"/>
      <c r="I1095" s="121"/>
      <c r="J1095" s="121"/>
      <c r="K1095" s="76"/>
    </row>
    <row r="1096" spans="5:11" x14ac:dyDescent="0.25">
      <c r="E1096" s="115"/>
      <c r="F1096" s="119"/>
      <c r="H1096" s="120"/>
      <c r="I1096" s="121"/>
      <c r="J1096" s="121"/>
      <c r="K1096" s="76"/>
    </row>
    <row r="1097" spans="5:11" x14ac:dyDescent="0.25">
      <c r="E1097" s="115"/>
      <c r="F1097" s="119"/>
      <c r="H1097" s="120"/>
      <c r="I1097" s="121"/>
      <c r="J1097" s="121"/>
      <c r="K1097" s="76"/>
    </row>
    <row r="1098" spans="5:11" x14ac:dyDescent="0.25">
      <c r="E1098" s="115"/>
      <c r="F1098" s="119"/>
      <c r="H1098" s="120"/>
      <c r="I1098" s="121"/>
      <c r="J1098" s="121"/>
      <c r="K1098" s="76"/>
    </row>
    <row r="1099" spans="5:11" x14ac:dyDescent="0.25">
      <c r="E1099" s="115"/>
      <c r="F1099" s="119"/>
      <c r="H1099" s="120"/>
      <c r="I1099" s="121"/>
      <c r="J1099" s="121"/>
      <c r="K1099" s="76"/>
    </row>
    <row r="1100" spans="5:11" x14ac:dyDescent="0.25">
      <c r="E1100" s="115"/>
      <c r="F1100" s="119"/>
      <c r="H1100" s="120"/>
      <c r="I1100" s="121"/>
      <c r="J1100" s="121"/>
      <c r="K1100" s="76"/>
    </row>
    <row r="1101" spans="5:11" x14ac:dyDescent="0.25">
      <c r="E1101" s="115"/>
      <c r="F1101" s="119"/>
      <c r="H1101" s="120"/>
      <c r="I1101" s="121"/>
      <c r="J1101" s="121"/>
      <c r="K1101" s="76"/>
    </row>
    <row r="1102" spans="5:11" x14ac:dyDescent="0.25">
      <c r="E1102" s="115"/>
      <c r="F1102" s="119"/>
      <c r="H1102" s="120"/>
      <c r="I1102" s="121"/>
      <c r="J1102" s="121"/>
      <c r="K1102" s="76"/>
    </row>
    <row r="1103" spans="5:11" x14ac:dyDescent="0.25">
      <c r="E1103" s="115"/>
      <c r="F1103" s="119"/>
      <c r="H1103" s="120"/>
      <c r="I1103" s="121"/>
      <c r="J1103" s="121"/>
      <c r="K1103" s="76"/>
    </row>
    <row r="1104" spans="5:11" x14ac:dyDescent="0.25">
      <c r="E1104" s="115"/>
      <c r="F1104" s="119"/>
      <c r="H1104" s="120"/>
      <c r="I1104" s="121"/>
      <c r="J1104" s="121"/>
      <c r="K1104" s="76"/>
    </row>
    <row r="1105" spans="5:11" x14ac:dyDescent="0.25">
      <c r="E1105" s="115"/>
      <c r="F1105" s="119"/>
      <c r="H1105" s="120"/>
      <c r="I1105" s="121"/>
      <c r="J1105" s="121"/>
      <c r="K1105" s="76"/>
    </row>
    <row r="1106" spans="5:11" x14ac:dyDescent="0.25">
      <c r="E1106" s="115"/>
      <c r="F1106" s="119"/>
      <c r="H1106" s="120"/>
      <c r="I1106" s="121"/>
      <c r="J1106" s="121"/>
      <c r="K1106" s="76"/>
    </row>
    <row r="1107" spans="5:11" x14ac:dyDescent="0.25">
      <c r="E1107" s="115"/>
      <c r="F1107" s="119"/>
      <c r="H1107" s="120"/>
      <c r="I1107" s="121"/>
      <c r="J1107" s="121"/>
      <c r="K1107" s="76"/>
    </row>
    <row r="1108" spans="5:11" x14ac:dyDescent="0.25">
      <c r="E1108" s="115"/>
      <c r="F1108" s="119"/>
      <c r="H1108" s="120"/>
      <c r="I1108" s="121"/>
      <c r="J1108" s="121"/>
      <c r="K1108" s="76"/>
    </row>
    <row r="1109" spans="5:11" x14ac:dyDescent="0.25">
      <c r="E1109" s="115"/>
      <c r="F1109" s="119"/>
      <c r="H1109" s="120"/>
      <c r="I1109" s="121"/>
      <c r="J1109" s="121"/>
      <c r="K1109" s="76"/>
    </row>
    <row r="1110" spans="5:11" x14ac:dyDescent="0.25">
      <c r="E1110" s="115"/>
      <c r="F1110" s="119"/>
      <c r="H1110" s="120"/>
      <c r="I1110" s="121"/>
      <c r="J1110" s="121"/>
      <c r="K1110" s="76"/>
    </row>
    <row r="1111" spans="5:11" x14ac:dyDescent="0.25">
      <c r="E1111" s="115"/>
      <c r="F1111" s="119"/>
      <c r="H1111" s="120"/>
      <c r="I1111" s="121"/>
      <c r="J1111" s="121"/>
      <c r="K1111" s="76"/>
    </row>
    <row r="1112" spans="5:11" x14ac:dyDescent="0.25">
      <c r="E1112" s="115"/>
      <c r="F1112" s="119"/>
      <c r="H1112" s="120"/>
      <c r="I1112" s="121"/>
      <c r="J1112" s="121"/>
      <c r="K1112" s="76"/>
    </row>
    <row r="1113" spans="5:11" x14ac:dyDescent="0.25">
      <c r="E1113" s="115"/>
      <c r="F1113" s="119"/>
      <c r="H1113" s="120"/>
      <c r="I1113" s="121"/>
      <c r="J1113" s="121"/>
      <c r="K1113" s="76"/>
    </row>
    <row r="1114" spans="5:11" x14ac:dyDescent="0.25">
      <c r="E1114" s="115"/>
      <c r="F1114" s="119"/>
      <c r="H1114" s="120"/>
      <c r="I1114" s="121"/>
      <c r="J1114" s="121"/>
      <c r="K1114" s="76"/>
    </row>
    <row r="1115" spans="5:11" x14ac:dyDescent="0.25">
      <c r="E1115" s="115"/>
      <c r="F1115" s="119"/>
      <c r="H1115" s="120"/>
      <c r="I1115" s="121"/>
      <c r="J1115" s="121"/>
      <c r="K1115" s="76"/>
    </row>
    <row r="1116" spans="5:11" x14ac:dyDescent="0.25">
      <c r="E1116" s="115"/>
      <c r="F1116" s="119"/>
      <c r="H1116" s="120"/>
      <c r="I1116" s="121"/>
      <c r="J1116" s="121"/>
      <c r="K1116" s="76"/>
    </row>
    <row r="1117" spans="5:11" x14ac:dyDescent="0.25">
      <c r="E1117" s="115"/>
      <c r="F1117" s="119"/>
      <c r="H1117" s="120"/>
      <c r="I1117" s="121"/>
      <c r="J1117" s="121"/>
      <c r="K1117" s="76"/>
    </row>
    <row r="1118" spans="5:11" x14ac:dyDescent="0.25">
      <c r="E1118" s="115"/>
      <c r="F1118" s="119"/>
      <c r="H1118" s="120"/>
      <c r="I1118" s="121"/>
      <c r="J1118" s="121"/>
      <c r="K1118" s="76"/>
    </row>
    <row r="1119" spans="5:11" x14ac:dyDescent="0.25">
      <c r="E1119" s="115"/>
      <c r="F1119" s="119"/>
      <c r="H1119" s="120"/>
      <c r="I1119" s="121"/>
      <c r="J1119" s="121"/>
      <c r="K1119" s="76"/>
    </row>
    <row r="1120" spans="5:11" x14ac:dyDescent="0.25">
      <c r="E1120" s="115"/>
      <c r="F1120" s="119"/>
      <c r="H1120" s="120"/>
      <c r="I1120" s="121"/>
      <c r="J1120" s="121"/>
      <c r="K1120" s="76"/>
    </row>
    <row r="1121" spans="5:11" x14ac:dyDescent="0.25">
      <c r="E1121" s="115"/>
      <c r="F1121" s="119"/>
      <c r="H1121" s="120"/>
      <c r="I1121" s="121"/>
      <c r="J1121" s="121"/>
      <c r="K1121" s="76"/>
    </row>
    <row r="1122" spans="5:11" x14ac:dyDescent="0.25">
      <c r="E1122" s="115"/>
      <c r="F1122" s="119"/>
      <c r="H1122" s="120"/>
      <c r="I1122" s="121"/>
      <c r="J1122" s="121"/>
      <c r="K1122" s="76"/>
    </row>
    <row r="1123" spans="5:11" x14ac:dyDescent="0.25">
      <c r="E1123" s="115"/>
      <c r="F1123" s="119"/>
      <c r="H1123" s="120"/>
      <c r="I1123" s="121"/>
      <c r="J1123" s="121"/>
      <c r="K1123" s="76"/>
    </row>
    <row r="1124" spans="5:11" x14ac:dyDescent="0.25">
      <c r="E1124" s="115"/>
      <c r="F1124" s="119"/>
      <c r="H1124" s="120"/>
      <c r="I1124" s="121"/>
      <c r="J1124" s="121"/>
      <c r="K1124" s="76"/>
    </row>
    <row r="1125" spans="5:11" x14ac:dyDescent="0.25">
      <c r="E1125" s="115"/>
      <c r="F1125" s="119"/>
      <c r="H1125" s="120"/>
      <c r="I1125" s="121"/>
      <c r="J1125" s="121"/>
      <c r="K1125" s="76"/>
    </row>
    <row r="1126" spans="5:11" x14ac:dyDescent="0.25">
      <c r="E1126" s="115"/>
      <c r="F1126" s="119"/>
      <c r="H1126" s="120"/>
      <c r="I1126" s="121"/>
      <c r="J1126" s="121"/>
      <c r="K1126" s="76"/>
    </row>
    <row r="1127" spans="5:11" x14ac:dyDescent="0.25">
      <c r="E1127" s="115"/>
      <c r="F1127" s="119"/>
      <c r="H1127" s="120"/>
      <c r="I1127" s="121"/>
      <c r="J1127" s="121"/>
      <c r="K1127" s="76"/>
    </row>
    <row r="1128" spans="5:11" x14ac:dyDescent="0.25">
      <c r="E1128" s="115"/>
      <c r="F1128" s="119"/>
      <c r="H1128" s="120"/>
      <c r="I1128" s="121"/>
      <c r="J1128" s="121"/>
      <c r="K1128" s="76"/>
    </row>
    <row r="1129" spans="5:11" x14ac:dyDescent="0.25">
      <c r="E1129" s="115"/>
      <c r="F1129" s="119"/>
      <c r="H1129" s="120"/>
      <c r="I1129" s="121"/>
      <c r="J1129" s="121"/>
      <c r="K1129" s="76"/>
    </row>
    <row r="1130" spans="5:11" x14ac:dyDescent="0.25">
      <c r="E1130" s="115"/>
      <c r="F1130" s="119"/>
      <c r="H1130" s="120"/>
      <c r="I1130" s="121"/>
      <c r="J1130" s="121"/>
      <c r="K1130" s="76"/>
    </row>
    <row r="1131" spans="5:11" x14ac:dyDescent="0.25">
      <c r="E1131" s="115"/>
      <c r="F1131" s="119"/>
      <c r="H1131" s="120"/>
      <c r="I1131" s="121"/>
      <c r="J1131" s="121"/>
      <c r="K1131" s="76"/>
    </row>
    <row r="1132" spans="5:11" x14ac:dyDescent="0.25">
      <c r="E1132" s="115"/>
      <c r="F1132" s="119"/>
      <c r="H1132" s="120"/>
      <c r="I1132" s="121"/>
      <c r="J1132" s="121"/>
      <c r="K1132" s="76"/>
    </row>
    <row r="1133" spans="5:11" x14ac:dyDescent="0.25">
      <c r="E1133" s="115"/>
      <c r="F1133" s="119"/>
      <c r="H1133" s="120"/>
      <c r="I1133" s="121"/>
      <c r="J1133" s="121"/>
      <c r="K1133" s="76"/>
    </row>
    <row r="1134" spans="5:11" x14ac:dyDescent="0.25">
      <c r="E1134" s="115"/>
      <c r="F1134" s="119"/>
      <c r="H1134" s="120"/>
      <c r="I1134" s="121"/>
      <c r="J1134" s="121"/>
      <c r="K1134" s="76"/>
    </row>
    <row r="1135" spans="5:11" x14ac:dyDescent="0.25">
      <c r="E1135" s="115"/>
      <c r="F1135" s="119"/>
      <c r="H1135" s="120"/>
      <c r="I1135" s="121"/>
      <c r="J1135" s="121"/>
      <c r="K1135" s="76"/>
    </row>
    <row r="1136" spans="5:11" x14ac:dyDescent="0.25">
      <c r="E1136" s="115"/>
      <c r="F1136" s="119"/>
      <c r="H1136" s="120"/>
      <c r="I1136" s="121"/>
      <c r="J1136" s="121"/>
      <c r="K1136" s="76"/>
    </row>
    <row r="1137" spans="5:11" x14ac:dyDescent="0.25">
      <c r="E1137" s="115"/>
      <c r="F1137" s="119"/>
      <c r="H1137" s="120"/>
      <c r="I1137" s="121"/>
      <c r="J1137" s="121"/>
      <c r="K1137" s="76"/>
    </row>
    <row r="1138" spans="5:11" x14ac:dyDescent="0.25">
      <c r="E1138" s="115"/>
      <c r="F1138" s="119"/>
      <c r="H1138" s="120"/>
      <c r="I1138" s="121"/>
      <c r="J1138" s="121"/>
      <c r="K1138" s="76"/>
    </row>
    <row r="1139" spans="5:11" x14ac:dyDescent="0.25">
      <c r="E1139" s="115"/>
      <c r="F1139" s="119"/>
      <c r="H1139" s="120"/>
      <c r="I1139" s="121"/>
      <c r="J1139" s="121"/>
      <c r="K1139" s="76"/>
    </row>
    <row r="1140" spans="5:11" x14ac:dyDescent="0.25">
      <c r="E1140" s="115"/>
      <c r="F1140" s="119"/>
      <c r="H1140" s="120"/>
      <c r="I1140" s="121"/>
      <c r="J1140" s="121"/>
      <c r="K1140" s="76"/>
    </row>
    <row r="1141" spans="5:11" x14ac:dyDescent="0.25">
      <c r="E1141" s="115"/>
      <c r="F1141" s="119"/>
      <c r="H1141" s="120"/>
      <c r="I1141" s="121"/>
      <c r="J1141" s="121"/>
      <c r="K1141" s="76"/>
    </row>
    <row r="1142" spans="5:11" x14ac:dyDescent="0.25">
      <c r="E1142" s="115"/>
      <c r="F1142" s="119"/>
      <c r="H1142" s="120"/>
      <c r="I1142" s="121"/>
      <c r="J1142" s="121"/>
      <c r="K1142" s="76"/>
    </row>
    <row r="1143" spans="5:11" x14ac:dyDescent="0.25">
      <c r="E1143" s="115"/>
      <c r="F1143" s="119"/>
      <c r="H1143" s="120"/>
      <c r="I1143" s="121"/>
      <c r="J1143" s="121"/>
      <c r="K1143" s="76"/>
    </row>
    <row r="1144" spans="5:11" x14ac:dyDescent="0.25">
      <c r="E1144" s="115"/>
      <c r="F1144" s="119"/>
      <c r="H1144" s="120"/>
      <c r="I1144" s="121"/>
      <c r="J1144" s="121"/>
      <c r="K1144" s="76"/>
    </row>
    <row r="1145" spans="5:11" x14ac:dyDescent="0.25">
      <c r="E1145" s="115"/>
      <c r="F1145" s="119"/>
      <c r="H1145" s="120"/>
      <c r="I1145" s="121"/>
      <c r="J1145" s="121"/>
      <c r="K1145" s="76"/>
    </row>
    <row r="1146" spans="5:11" x14ac:dyDescent="0.25">
      <c r="E1146" s="115"/>
      <c r="F1146" s="119"/>
      <c r="H1146" s="120"/>
      <c r="I1146" s="121"/>
      <c r="J1146" s="121"/>
      <c r="K1146" s="76"/>
    </row>
    <row r="1147" spans="5:11" x14ac:dyDescent="0.25">
      <c r="E1147" s="115"/>
      <c r="F1147" s="119"/>
      <c r="H1147" s="120"/>
      <c r="I1147" s="121"/>
      <c r="J1147" s="121"/>
      <c r="K1147" s="76"/>
    </row>
    <row r="1148" spans="5:11" x14ac:dyDescent="0.25">
      <c r="E1148" s="115"/>
      <c r="F1148" s="119"/>
      <c r="H1148" s="120"/>
      <c r="I1148" s="121"/>
      <c r="J1148" s="121"/>
      <c r="K1148" s="76"/>
    </row>
    <row r="1149" spans="5:11" x14ac:dyDescent="0.25">
      <c r="E1149" s="115"/>
      <c r="F1149" s="119"/>
      <c r="H1149" s="120"/>
      <c r="I1149" s="121"/>
      <c r="J1149" s="121"/>
      <c r="K1149" s="76"/>
    </row>
    <row r="1150" spans="5:11" x14ac:dyDescent="0.25">
      <c r="E1150" s="115"/>
      <c r="F1150" s="119"/>
      <c r="H1150" s="120"/>
      <c r="I1150" s="121"/>
      <c r="J1150" s="121"/>
      <c r="K1150" s="76"/>
    </row>
    <row r="1151" spans="5:11" x14ac:dyDescent="0.25">
      <c r="E1151" s="115"/>
      <c r="F1151" s="119"/>
      <c r="H1151" s="120"/>
      <c r="I1151" s="121"/>
      <c r="J1151" s="121"/>
      <c r="K1151" s="76"/>
    </row>
    <row r="1152" spans="5:11" x14ac:dyDescent="0.25">
      <c r="E1152" s="115"/>
      <c r="F1152" s="119"/>
      <c r="H1152" s="120"/>
      <c r="I1152" s="121"/>
      <c r="J1152" s="121"/>
      <c r="K1152" s="76"/>
    </row>
    <row r="1153" spans="5:11" x14ac:dyDescent="0.25">
      <c r="E1153" s="115"/>
      <c r="F1153" s="119"/>
      <c r="H1153" s="120"/>
      <c r="I1153" s="121"/>
      <c r="J1153" s="121"/>
      <c r="K1153" s="76"/>
    </row>
    <row r="1154" spans="5:11" x14ac:dyDescent="0.25">
      <c r="E1154" s="115"/>
      <c r="F1154" s="119"/>
      <c r="H1154" s="120"/>
      <c r="I1154" s="121"/>
      <c r="J1154" s="121"/>
      <c r="K1154" s="76"/>
    </row>
    <row r="1155" spans="5:11" x14ac:dyDescent="0.25">
      <c r="E1155" s="115"/>
      <c r="F1155" s="119"/>
      <c r="H1155" s="120"/>
      <c r="I1155" s="121"/>
      <c r="J1155" s="121"/>
      <c r="K1155" s="76"/>
    </row>
    <row r="1156" spans="5:11" x14ac:dyDescent="0.25">
      <c r="E1156" s="115"/>
      <c r="F1156" s="119"/>
      <c r="H1156" s="120"/>
      <c r="I1156" s="121"/>
      <c r="J1156" s="121"/>
      <c r="K1156" s="76"/>
    </row>
    <row r="1157" spans="5:11" x14ac:dyDescent="0.25">
      <c r="E1157" s="115"/>
      <c r="F1157" s="119"/>
      <c r="H1157" s="120"/>
      <c r="I1157" s="121"/>
      <c r="J1157" s="121"/>
      <c r="K1157" s="76"/>
    </row>
    <row r="1158" spans="5:11" x14ac:dyDescent="0.25">
      <c r="E1158" s="115"/>
      <c r="F1158" s="119"/>
      <c r="H1158" s="120"/>
      <c r="I1158" s="121"/>
      <c r="J1158" s="121"/>
      <c r="K1158" s="76"/>
    </row>
    <row r="1159" spans="5:11" x14ac:dyDescent="0.25">
      <c r="E1159" s="115"/>
      <c r="F1159" s="119"/>
      <c r="H1159" s="120"/>
      <c r="I1159" s="121"/>
      <c r="J1159" s="121"/>
      <c r="K1159" s="76"/>
    </row>
    <row r="1160" spans="5:11" x14ac:dyDescent="0.25">
      <c r="E1160" s="115"/>
      <c r="F1160" s="119"/>
      <c r="H1160" s="120"/>
      <c r="I1160" s="121"/>
      <c r="J1160" s="121"/>
      <c r="K1160" s="76"/>
    </row>
    <row r="1161" spans="5:11" x14ac:dyDescent="0.25">
      <c r="E1161" s="115"/>
      <c r="F1161" s="119"/>
      <c r="H1161" s="120"/>
      <c r="I1161" s="121"/>
      <c r="J1161" s="121"/>
      <c r="K1161" s="76"/>
    </row>
    <row r="1162" spans="5:11" x14ac:dyDescent="0.25">
      <c r="E1162" s="115"/>
      <c r="F1162" s="119"/>
      <c r="H1162" s="120"/>
      <c r="I1162" s="121"/>
      <c r="J1162" s="121"/>
      <c r="K1162" s="76"/>
    </row>
    <row r="1163" spans="5:11" x14ac:dyDescent="0.25">
      <c r="E1163" s="115"/>
      <c r="F1163" s="119"/>
      <c r="H1163" s="120"/>
      <c r="I1163" s="121"/>
      <c r="J1163" s="121"/>
      <c r="K1163" s="76"/>
    </row>
    <row r="1164" spans="5:11" x14ac:dyDescent="0.25">
      <c r="E1164" s="115"/>
      <c r="F1164" s="119"/>
      <c r="H1164" s="120"/>
      <c r="I1164" s="121"/>
      <c r="J1164" s="121"/>
      <c r="K1164" s="76"/>
    </row>
    <row r="1165" spans="5:11" x14ac:dyDescent="0.25">
      <c r="E1165" s="115"/>
      <c r="F1165" s="119"/>
      <c r="H1165" s="120"/>
      <c r="I1165" s="121"/>
      <c r="J1165" s="121"/>
      <c r="K1165" s="76"/>
    </row>
    <row r="1166" spans="5:11" x14ac:dyDescent="0.25">
      <c r="E1166" s="115"/>
      <c r="F1166" s="119"/>
      <c r="H1166" s="120"/>
      <c r="I1166" s="121"/>
      <c r="J1166" s="121"/>
      <c r="K1166" s="76"/>
    </row>
    <row r="1167" spans="5:11" x14ac:dyDescent="0.25">
      <c r="E1167" s="115"/>
      <c r="F1167" s="119"/>
      <c r="H1167" s="120"/>
      <c r="I1167" s="121"/>
      <c r="J1167" s="121"/>
      <c r="K1167" s="76"/>
    </row>
    <row r="1168" spans="5:11" x14ac:dyDescent="0.25">
      <c r="E1168" s="115"/>
      <c r="F1168" s="119"/>
      <c r="H1168" s="120"/>
      <c r="I1168" s="121"/>
      <c r="J1168" s="121"/>
      <c r="K1168" s="76"/>
    </row>
    <row r="1169" spans="5:11" x14ac:dyDescent="0.25">
      <c r="E1169" s="115"/>
      <c r="F1169" s="119"/>
      <c r="H1169" s="120"/>
      <c r="I1169" s="121"/>
      <c r="J1169" s="121"/>
      <c r="K1169" s="76"/>
    </row>
    <row r="1170" spans="5:11" x14ac:dyDescent="0.25">
      <c r="E1170" s="115"/>
      <c r="F1170" s="119"/>
      <c r="H1170" s="120"/>
      <c r="I1170" s="121"/>
      <c r="J1170" s="121"/>
      <c r="K1170" s="76"/>
    </row>
    <row r="1171" spans="5:11" x14ac:dyDescent="0.25">
      <c r="E1171" s="115"/>
      <c r="F1171" s="119"/>
      <c r="H1171" s="120"/>
      <c r="I1171" s="121"/>
      <c r="J1171" s="121"/>
      <c r="K1171" s="76"/>
    </row>
    <row r="1172" spans="5:11" x14ac:dyDescent="0.25">
      <c r="E1172" s="115"/>
      <c r="F1172" s="119"/>
      <c r="H1172" s="120"/>
      <c r="I1172" s="121"/>
      <c r="J1172" s="121"/>
      <c r="K1172" s="76"/>
    </row>
    <row r="1173" spans="5:11" x14ac:dyDescent="0.25">
      <c r="E1173" s="115"/>
      <c r="F1173" s="119"/>
      <c r="H1173" s="120"/>
      <c r="I1173" s="121"/>
      <c r="J1173" s="121"/>
      <c r="K1173" s="76"/>
    </row>
    <row r="1174" spans="5:11" x14ac:dyDescent="0.25">
      <c r="E1174" s="115"/>
      <c r="F1174" s="119"/>
      <c r="H1174" s="120"/>
      <c r="I1174" s="121"/>
      <c r="J1174" s="121"/>
      <c r="K1174" s="76"/>
    </row>
    <row r="1175" spans="5:11" x14ac:dyDescent="0.25">
      <c r="E1175" s="115"/>
      <c r="F1175" s="119"/>
      <c r="H1175" s="120"/>
      <c r="I1175" s="121"/>
      <c r="J1175" s="121"/>
      <c r="K1175" s="76"/>
    </row>
    <row r="1176" spans="5:11" x14ac:dyDescent="0.25">
      <c r="E1176" s="115"/>
      <c r="F1176" s="119"/>
      <c r="H1176" s="120"/>
      <c r="I1176" s="121"/>
      <c r="J1176" s="121"/>
      <c r="K1176" s="76"/>
    </row>
    <row r="1177" spans="5:11" x14ac:dyDescent="0.25">
      <c r="E1177" s="115"/>
      <c r="F1177" s="119"/>
      <c r="H1177" s="120"/>
      <c r="I1177" s="121"/>
      <c r="J1177" s="121"/>
      <c r="K1177" s="76"/>
    </row>
    <row r="1178" spans="5:11" x14ac:dyDescent="0.25">
      <c r="E1178" s="115"/>
      <c r="F1178" s="119"/>
      <c r="H1178" s="120"/>
      <c r="I1178" s="121"/>
      <c r="J1178" s="121"/>
      <c r="K1178" s="76"/>
    </row>
    <row r="1179" spans="5:11" x14ac:dyDescent="0.25">
      <c r="E1179" s="115"/>
      <c r="F1179" s="119"/>
      <c r="H1179" s="120"/>
      <c r="I1179" s="121"/>
      <c r="J1179" s="121"/>
      <c r="K1179" s="76"/>
    </row>
    <row r="1180" spans="5:11" x14ac:dyDescent="0.25">
      <c r="E1180" s="115"/>
      <c r="F1180" s="119"/>
      <c r="H1180" s="120"/>
      <c r="I1180" s="121"/>
      <c r="J1180" s="121"/>
      <c r="K1180" s="76"/>
    </row>
    <row r="1181" spans="5:11" x14ac:dyDescent="0.25">
      <c r="E1181" s="115"/>
      <c r="F1181" s="119"/>
      <c r="H1181" s="120"/>
      <c r="I1181" s="121"/>
      <c r="J1181" s="121"/>
      <c r="K1181" s="76"/>
    </row>
    <row r="1182" spans="5:11" x14ac:dyDescent="0.25">
      <c r="E1182" s="115"/>
      <c r="F1182" s="119"/>
      <c r="H1182" s="120"/>
      <c r="I1182" s="121"/>
      <c r="J1182" s="121"/>
      <c r="K1182" s="76"/>
    </row>
    <row r="1183" spans="5:11" x14ac:dyDescent="0.25">
      <c r="E1183" s="115"/>
      <c r="F1183" s="119"/>
      <c r="H1183" s="120"/>
      <c r="I1183" s="121"/>
      <c r="J1183" s="121"/>
      <c r="K1183" s="76"/>
    </row>
    <row r="1184" spans="5:11" x14ac:dyDescent="0.25">
      <c r="E1184" s="115"/>
      <c r="F1184" s="119"/>
      <c r="H1184" s="120"/>
      <c r="I1184" s="121"/>
      <c r="J1184" s="121"/>
      <c r="K1184" s="76"/>
    </row>
    <row r="1185" spans="5:11" x14ac:dyDescent="0.25">
      <c r="E1185" s="115"/>
      <c r="F1185" s="119"/>
      <c r="H1185" s="120"/>
      <c r="I1185" s="121"/>
      <c r="J1185" s="121"/>
      <c r="K1185" s="76"/>
    </row>
    <row r="1186" spans="5:11" x14ac:dyDescent="0.25">
      <c r="E1186" s="115"/>
      <c r="F1186" s="119"/>
      <c r="H1186" s="120"/>
      <c r="I1186" s="121"/>
      <c r="J1186" s="121"/>
      <c r="K1186" s="76"/>
    </row>
    <row r="1187" spans="5:11" x14ac:dyDescent="0.25">
      <c r="E1187" s="115"/>
      <c r="F1187" s="119"/>
      <c r="H1187" s="120"/>
      <c r="I1187" s="121"/>
      <c r="J1187" s="121"/>
      <c r="K1187" s="76"/>
    </row>
    <row r="1188" spans="5:11" x14ac:dyDescent="0.25">
      <c r="E1188" s="115"/>
      <c r="F1188" s="119"/>
      <c r="H1188" s="120"/>
      <c r="I1188" s="121"/>
      <c r="J1188" s="121"/>
      <c r="K1188" s="76"/>
    </row>
    <row r="1189" spans="5:11" x14ac:dyDescent="0.25">
      <c r="E1189" s="115"/>
      <c r="F1189" s="119"/>
      <c r="H1189" s="120"/>
      <c r="I1189" s="121"/>
      <c r="J1189" s="121"/>
      <c r="K1189" s="76"/>
    </row>
    <row r="1190" spans="5:11" x14ac:dyDescent="0.25">
      <c r="E1190" s="115"/>
      <c r="F1190" s="119"/>
      <c r="H1190" s="120"/>
      <c r="I1190" s="121"/>
      <c r="J1190" s="121"/>
      <c r="K1190" s="76"/>
    </row>
    <row r="1191" spans="5:11" x14ac:dyDescent="0.25">
      <c r="E1191" s="115"/>
      <c r="F1191" s="119"/>
      <c r="H1191" s="120"/>
      <c r="I1191" s="121"/>
      <c r="J1191" s="121"/>
      <c r="K1191" s="76"/>
    </row>
    <row r="1192" spans="5:11" x14ac:dyDescent="0.25">
      <c r="E1192" s="115"/>
      <c r="F1192" s="119"/>
      <c r="H1192" s="120"/>
      <c r="I1192" s="121"/>
      <c r="J1192" s="121"/>
      <c r="K1192" s="76"/>
    </row>
    <row r="1193" spans="5:11" x14ac:dyDescent="0.25">
      <c r="E1193" s="115"/>
      <c r="F1193" s="119"/>
      <c r="H1193" s="120"/>
      <c r="I1193" s="121"/>
      <c r="J1193" s="121"/>
      <c r="K1193" s="76"/>
    </row>
    <row r="1194" spans="5:11" x14ac:dyDescent="0.25">
      <c r="E1194" s="115"/>
      <c r="F1194" s="119"/>
      <c r="H1194" s="120"/>
      <c r="I1194" s="121"/>
      <c r="J1194" s="121"/>
      <c r="K1194" s="76"/>
    </row>
    <row r="1195" spans="5:11" x14ac:dyDescent="0.25">
      <c r="E1195" s="115"/>
      <c r="F1195" s="119"/>
      <c r="H1195" s="120"/>
      <c r="I1195" s="121"/>
      <c r="J1195" s="121"/>
      <c r="K1195" s="76"/>
    </row>
    <row r="1196" spans="5:11" x14ac:dyDescent="0.25">
      <c r="E1196" s="115"/>
      <c r="F1196" s="119"/>
      <c r="H1196" s="120"/>
      <c r="I1196" s="121"/>
      <c r="J1196" s="121"/>
      <c r="K1196" s="76"/>
    </row>
    <row r="1197" spans="5:11" x14ac:dyDescent="0.25">
      <c r="E1197" s="115"/>
      <c r="F1197" s="119"/>
      <c r="H1197" s="120"/>
      <c r="I1197" s="121"/>
      <c r="J1197" s="121"/>
      <c r="K1197" s="76"/>
    </row>
    <row r="1198" spans="5:11" x14ac:dyDescent="0.25">
      <c r="E1198" s="115"/>
      <c r="F1198" s="119"/>
      <c r="H1198" s="120"/>
      <c r="I1198" s="121"/>
      <c r="J1198" s="121"/>
      <c r="K1198" s="76"/>
    </row>
    <row r="1199" spans="5:11" x14ac:dyDescent="0.25">
      <c r="E1199" s="115"/>
      <c r="F1199" s="119"/>
      <c r="H1199" s="120"/>
      <c r="I1199" s="121"/>
      <c r="J1199" s="121"/>
      <c r="K1199" s="76"/>
    </row>
    <row r="1200" spans="5:11" x14ac:dyDescent="0.25">
      <c r="E1200" s="115"/>
      <c r="F1200" s="119"/>
      <c r="H1200" s="120"/>
      <c r="I1200" s="121"/>
      <c r="J1200" s="121"/>
      <c r="K1200" s="76"/>
    </row>
    <row r="1201" spans="5:11" x14ac:dyDescent="0.25">
      <c r="E1201" s="115"/>
      <c r="F1201" s="119"/>
      <c r="H1201" s="120"/>
      <c r="I1201" s="121"/>
      <c r="J1201" s="121"/>
      <c r="K1201" s="76"/>
    </row>
    <row r="1202" spans="5:11" x14ac:dyDescent="0.25">
      <c r="E1202" s="115"/>
      <c r="F1202" s="119"/>
      <c r="H1202" s="120"/>
      <c r="I1202" s="121"/>
      <c r="J1202" s="121"/>
      <c r="K1202" s="76"/>
    </row>
    <row r="1203" spans="5:11" x14ac:dyDescent="0.25">
      <c r="E1203" s="115"/>
      <c r="F1203" s="119"/>
      <c r="H1203" s="120"/>
      <c r="I1203" s="121"/>
      <c r="J1203" s="121"/>
      <c r="K1203" s="76"/>
    </row>
    <row r="1204" spans="5:11" x14ac:dyDescent="0.25">
      <c r="E1204" s="115"/>
      <c r="F1204" s="119"/>
      <c r="H1204" s="120"/>
      <c r="I1204" s="121"/>
      <c r="J1204" s="121"/>
      <c r="K1204" s="76"/>
    </row>
    <row r="1205" spans="5:11" x14ac:dyDescent="0.25">
      <c r="E1205" s="115"/>
      <c r="F1205" s="119"/>
      <c r="H1205" s="120"/>
      <c r="I1205" s="121"/>
      <c r="J1205" s="121"/>
      <c r="K1205" s="76"/>
    </row>
    <row r="1206" spans="5:11" x14ac:dyDescent="0.25">
      <c r="E1206" s="115"/>
      <c r="F1206" s="119"/>
      <c r="H1206" s="120"/>
      <c r="I1206" s="121"/>
      <c r="J1206" s="121"/>
      <c r="K1206" s="76"/>
    </row>
    <row r="1207" spans="5:11" x14ac:dyDescent="0.25">
      <c r="E1207" s="115"/>
      <c r="F1207" s="119"/>
      <c r="H1207" s="120"/>
      <c r="I1207" s="121"/>
      <c r="J1207" s="121"/>
      <c r="K1207" s="76"/>
    </row>
    <row r="1208" spans="5:11" x14ac:dyDescent="0.25">
      <c r="E1208" s="115"/>
      <c r="F1208" s="119"/>
      <c r="H1208" s="120"/>
      <c r="I1208" s="121"/>
      <c r="J1208" s="121"/>
      <c r="K1208" s="76"/>
    </row>
    <row r="1209" spans="5:11" x14ac:dyDescent="0.25">
      <c r="E1209" s="115"/>
      <c r="F1209" s="119"/>
      <c r="H1209" s="120"/>
      <c r="I1209" s="121"/>
      <c r="J1209" s="121"/>
      <c r="K1209" s="76"/>
    </row>
    <row r="1210" spans="5:11" x14ac:dyDescent="0.25">
      <c r="E1210" s="115"/>
      <c r="F1210" s="119"/>
      <c r="H1210" s="120"/>
      <c r="I1210" s="121"/>
      <c r="J1210" s="121"/>
      <c r="K1210" s="76"/>
    </row>
    <row r="1211" spans="5:11" x14ac:dyDescent="0.25">
      <c r="E1211" s="115"/>
      <c r="F1211" s="119"/>
      <c r="H1211" s="120"/>
      <c r="I1211" s="121"/>
      <c r="J1211" s="121"/>
      <c r="K1211" s="76"/>
    </row>
    <row r="1212" spans="5:11" x14ac:dyDescent="0.25">
      <c r="E1212" s="115"/>
      <c r="F1212" s="119"/>
      <c r="H1212" s="120"/>
      <c r="I1212" s="121"/>
      <c r="J1212" s="121"/>
      <c r="K1212" s="76"/>
    </row>
    <row r="1213" spans="5:11" x14ac:dyDescent="0.25">
      <c r="E1213" s="115"/>
      <c r="F1213" s="119"/>
      <c r="H1213" s="120"/>
      <c r="I1213" s="121"/>
      <c r="J1213" s="121"/>
      <c r="K1213" s="76"/>
    </row>
    <row r="1214" spans="5:11" x14ac:dyDescent="0.25">
      <c r="E1214" s="115"/>
      <c r="F1214" s="119"/>
      <c r="H1214" s="120"/>
      <c r="I1214" s="121"/>
      <c r="J1214" s="121"/>
      <c r="K1214" s="76"/>
    </row>
    <row r="1215" spans="5:11" x14ac:dyDescent="0.25">
      <c r="E1215" s="115"/>
      <c r="F1215" s="119"/>
      <c r="H1215" s="120"/>
      <c r="I1215" s="121"/>
      <c r="J1215" s="121"/>
      <c r="K1215" s="76"/>
    </row>
    <row r="1216" spans="5:11" x14ac:dyDescent="0.25">
      <c r="E1216" s="115"/>
      <c r="F1216" s="119"/>
      <c r="H1216" s="120"/>
      <c r="I1216" s="121"/>
      <c r="J1216" s="121"/>
      <c r="K1216" s="76"/>
    </row>
    <row r="1217" spans="5:11" x14ac:dyDescent="0.25">
      <c r="E1217" s="115"/>
      <c r="F1217" s="119"/>
      <c r="H1217" s="120"/>
      <c r="I1217" s="121"/>
      <c r="J1217" s="121"/>
      <c r="K1217" s="76"/>
    </row>
    <row r="1218" spans="5:11" x14ac:dyDescent="0.25">
      <c r="E1218" s="115"/>
      <c r="F1218" s="119"/>
      <c r="H1218" s="120"/>
      <c r="I1218" s="121"/>
      <c r="J1218" s="121"/>
      <c r="K1218" s="76"/>
    </row>
    <row r="1219" spans="5:11" x14ac:dyDescent="0.25">
      <c r="E1219" s="115"/>
      <c r="F1219" s="119"/>
      <c r="H1219" s="120"/>
      <c r="I1219" s="121"/>
      <c r="J1219" s="121"/>
      <c r="K1219" s="76"/>
    </row>
    <row r="1220" spans="5:11" x14ac:dyDescent="0.25">
      <c r="E1220" s="115"/>
      <c r="F1220" s="119"/>
      <c r="H1220" s="120"/>
      <c r="I1220" s="121"/>
      <c r="J1220" s="121"/>
      <c r="K1220" s="76"/>
    </row>
    <row r="1221" spans="5:11" x14ac:dyDescent="0.25">
      <c r="E1221" s="115"/>
      <c r="F1221" s="119"/>
      <c r="H1221" s="120"/>
      <c r="I1221" s="121"/>
      <c r="J1221" s="121"/>
      <c r="K1221" s="76"/>
    </row>
    <row r="1222" spans="5:11" x14ac:dyDescent="0.25">
      <c r="E1222" s="115"/>
      <c r="F1222" s="119"/>
      <c r="H1222" s="120"/>
      <c r="I1222" s="121"/>
      <c r="J1222" s="121"/>
      <c r="K1222" s="76"/>
    </row>
    <row r="1223" spans="5:11" x14ac:dyDescent="0.25">
      <c r="E1223" s="115"/>
      <c r="F1223" s="119"/>
      <c r="H1223" s="120"/>
      <c r="I1223" s="121"/>
      <c r="J1223" s="121"/>
      <c r="K1223" s="76"/>
    </row>
    <row r="1224" spans="5:11" x14ac:dyDescent="0.25">
      <c r="E1224" s="115"/>
      <c r="F1224" s="119"/>
      <c r="H1224" s="120"/>
      <c r="I1224" s="121"/>
      <c r="J1224" s="121"/>
      <c r="K1224" s="76"/>
    </row>
    <row r="1225" spans="5:11" x14ac:dyDescent="0.25">
      <c r="E1225" s="115"/>
      <c r="F1225" s="119"/>
      <c r="H1225" s="120"/>
      <c r="I1225" s="121"/>
      <c r="J1225" s="121"/>
      <c r="K1225" s="76"/>
    </row>
    <row r="1226" spans="5:11" x14ac:dyDescent="0.25">
      <c r="E1226" s="115"/>
      <c r="F1226" s="119"/>
      <c r="H1226" s="120"/>
      <c r="I1226" s="121"/>
      <c r="J1226" s="121"/>
      <c r="K1226" s="76"/>
    </row>
    <row r="1227" spans="5:11" x14ac:dyDescent="0.25">
      <c r="E1227" s="115"/>
      <c r="F1227" s="119"/>
      <c r="H1227" s="120"/>
      <c r="I1227" s="121"/>
      <c r="J1227" s="121"/>
      <c r="K1227" s="76"/>
    </row>
    <row r="1228" spans="5:11" x14ac:dyDescent="0.25">
      <c r="E1228" s="115"/>
      <c r="F1228" s="119"/>
      <c r="H1228" s="120"/>
      <c r="I1228" s="121"/>
      <c r="J1228" s="121"/>
      <c r="K1228" s="76"/>
    </row>
    <row r="1229" spans="5:11" x14ac:dyDescent="0.25">
      <c r="E1229" s="115"/>
      <c r="F1229" s="119"/>
      <c r="H1229" s="120"/>
      <c r="I1229" s="121"/>
      <c r="J1229" s="121"/>
      <c r="K1229" s="76"/>
    </row>
    <row r="1230" spans="5:11" x14ac:dyDescent="0.25">
      <c r="E1230" s="115"/>
      <c r="F1230" s="119"/>
      <c r="H1230" s="120"/>
      <c r="I1230" s="121"/>
      <c r="J1230" s="121"/>
      <c r="K1230" s="76"/>
    </row>
    <row r="1231" spans="5:11" x14ac:dyDescent="0.25">
      <c r="E1231" s="115"/>
      <c r="F1231" s="119"/>
      <c r="H1231" s="120"/>
      <c r="I1231" s="121"/>
      <c r="J1231" s="121"/>
      <c r="K1231" s="76"/>
    </row>
    <row r="1232" spans="5:11" x14ac:dyDescent="0.25">
      <c r="E1232" s="115"/>
      <c r="F1232" s="119"/>
      <c r="H1232" s="120"/>
      <c r="I1232" s="121"/>
      <c r="J1232" s="121"/>
      <c r="K1232" s="76"/>
    </row>
    <row r="1233" spans="5:11" x14ac:dyDescent="0.25">
      <c r="E1233" s="115"/>
      <c r="F1233" s="119"/>
      <c r="H1233" s="120"/>
      <c r="I1233" s="121"/>
      <c r="J1233" s="121"/>
      <c r="K1233" s="76"/>
    </row>
    <row r="1234" spans="5:11" x14ac:dyDescent="0.25">
      <c r="E1234" s="115"/>
      <c r="F1234" s="119"/>
      <c r="H1234" s="120"/>
      <c r="I1234" s="121"/>
      <c r="J1234" s="121"/>
      <c r="K1234" s="76"/>
    </row>
    <row r="1235" spans="5:11" x14ac:dyDescent="0.25">
      <c r="E1235" s="115"/>
      <c r="F1235" s="119"/>
      <c r="H1235" s="120"/>
      <c r="I1235" s="121"/>
      <c r="J1235" s="121"/>
      <c r="K1235" s="76"/>
    </row>
    <row r="1236" spans="5:11" x14ac:dyDescent="0.25">
      <c r="E1236" s="115"/>
      <c r="F1236" s="119"/>
      <c r="H1236" s="120"/>
      <c r="I1236" s="121"/>
      <c r="J1236" s="121"/>
      <c r="K1236" s="76"/>
    </row>
    <row r="1237" spans="5:11" x14ac:dyDescent="0.25">
      <c r="E1237" s="115"/>
      <c r="F1237" s="119"/>
      <c r="H1237" s="120"/>
      <c r="I1237" s="121"/>
      <c r="J1237" s="121"/>
      <c r="K1237" s="76"/>
    </row>
    <row r="1238" spans="5:11" x14ac:dyDescent="0.25">
      <c r="E1238" s="115"/>
      <c r="F1238" s="119"/>
      <c r="H1238" s="120"/>
      <c r="I1238" s="121"/>
      <c r="J1238" s="121"/>
      <c r="K1238" s="76"/>
    </row>
    <row r="1239" spans="5:11" x14ac:dyDescent="0.25">
      <c r="E1239" s="115"/>
      <c r="F1239" s="119"/>
      <c r="H1239" s="120"/>
      <c r="I1239" s="121"/>
      <c r="J1239" s="121"/>
      <c r="K1239" s="76"/>
    </row>
    <row r="1240" spans="5:11" x14ac:dyDescent="0.25">
      <c r="E1240" s="115"/>
      <c r="F1240" s="119"/>
      <c r="H1240" s="120"/>
      <c r="I1240" s="121"/>
      <c r="J1240" s="121"/>
      <c r="K1240" s="76"/>
    </row>
    <row r="1241" spans="5:11" x14ac:dyDescent="0.25">
      <c r="E1241" s="115"/>
      <c r="F1241" s="119"/>
      <c r="H1241" s="120"/>
      <c r="I1241" s="121"/>
      <c r="J1241" s="121"/>
      <c r="K1241" s="76"/>
    </row>
    <row r="1242" spans="5:11" x14ac:dyDescent="0.25">
      <c r="E1242" s="115"/>
      <c r="F1242" s="119"/>
      <c r="H1242" s="120"/>
      <c r="I1242" s="121"/>
      <c r="J1242" s="121"/>
      <c r="K1242" s="76"/>
    </row>
    <row r="1243" spans="5:11" x14ac:dyDescent="0.25">
      <c r="E1243" s="115"/>
      <c r="F1243" s="119"/>
      <c r="H1243" s="120"/>
      <c r="I1243" s="121"/>
      <c r="J1243" s="121"/>
      <c r="K1243" s="76"/>
    </row>
    <row r="1244" spans="5:11" x14ac:dyDescent="0.25">
      <c r="E1244" s="115"/>
      <c r="F1244" s="119"/>
      <c r="H1244" s="120"/>
      <c r="I1244" s="121"/>
      <c r="J1244" s="121"/>
      <c r="K1244" s="76"/>
    </row>
    <row r="1245" spans="5:11" x14ac:dyDescent="0.25">
      <c r="E1245" s="115"/>
      <c r="F1245" s="119"/>
      <c r="H1245" s="120"/>
      <c r="I1245" s="121"/>
      <c r="J1245" s="121"/>
      <c r="K1245" s="76"/>
    </row>
    <row r="1246" spans="5:11" x14ac:dyDescent="0.25">
      <c r="E1246" s="115"/>
      <c r="F1246" s="119"/>
      <c r="H1246" s="120"/>
      <c r="I1246" s="121"/>
      <c r="J1246" s="121"/>
      <c r="K1246" s="76"/>
    </row>
    <row r="1247" spans="5:11" x14ac:dyDescent="0.25">
      <c r="E1247" s="115"/>
      <c r="F1247" s="119"/>
      <c r="H1247" s="120"/>
      <c r="I1247" s="121"/>
      <c r="J1247" s="121"/>
      <c r="K1247" s="76"/>
    </row>
    <row r="1248" spans="5:11" x14ac:dyDescent="0.25">
      <c r="E1248" s="115"/>
      <c r="F1248" s="119"/>
      <c r="H1248" s="120"/>
      <c r="I1248" s="121"/>
      <c r="J1248" s="121"/>
      <c r="K1248" s="76"/>
    </row>
    <row r="1249" spans="5:11" x14ac:dyDescent="0.25">
      <c r="E1249" s="115"/>
      <c r="F1249" s="119"/>
      <c r="H1249" s="120"/>
      <c r="I1249" s="121"/>
      <c r="J1249" s="121"/>
      <c r="K1249" s="76"/>
    </row>
    <row r="1250" spans="5:11" x14ac:dyDescent="0.25">
      <c r="E1250" s="115"/>
      <c r="F1250" s="119"/>
      <c r="H1250" s="120"/>
      <c r="I1250" s="121"/>
      <c r="J1250" s="121"/>
      <c r="K1250" s="76"/>
    </row>
    <row r="1251" spans="5:11" x14ac:dyDescent="0.25">
      <c r="E1251" s="115"/>
      <c r="F1251" s="119"/>
      <c r="H1251" s="120"/>
      <c r="I1251" s="121"/>
      <c r="J1251" s="121"/>
      <c r="K1251" s="76"/>
    </row>
    <row r="1252" spans="5:11" x14ac:dyDescent="0.25">
      <c r="E1252" s="115"/>
      <c r="F1252" s="119"/>
      <c r="H1252" s="120"/>
      <c r="I1252" s="121"/>
      <c r="J1252" s="121"/>
      <c r="K1252" s="76"/>
    </row>
    <row r="1253" spans="5:11" x14ac:dyDescent="0.25">
      <c r="E1253" s="115"/>
      <c r="F1253" s="119"/>
      <c r="H1253" s="120"/>
      <c r="I1253" s="121"/>
      <c r="J1253" s="121"/>
      <c r="K1253" s="76"/>
    </row>
    <row r="1254" spans="5:11" x14ac:dyDescent="0.25">
      <c r="E1254" s="115"/>
      <c r="F1254" s="119"/>
      <c r="H1254" s="120"/>
      <c r="I1254" s="121"/>
      <c r="J1254" s="121"/>
      <c r="K1254" s="76"/>
    </row>
    <row r="1255" spans="5:11" x14ac:dyDescent="0.25">
      <c r="E1255" s="115"/>
      <c r="F1255" s="119"/>
      <c r="H1255" s="120"/>
      <c r="I1255" s="121"/>
      <c r="J1255" s="121"/>
      <c r="K1255" s="76"/>
    </row>
    <row r="1256" spans="5:11" x14ac:dyDescent="0.25">
      <c r="E1256" s="115"/>
      <c r="F1256" s="119"/>
      <c r="H1256" s="120"/>
      <c r="I1256" s="121"/>
      <c r="J1256" s="121"/>
      <c r="K1256" s="76"/>
    </row>
    <row r="1257" spans="5:11" x14ac:dyDescent="0.25">
      <c r="E1257" s="115"/>
      <c r="F1257" s="119"/>
      <c r="H1257" s="120"/>
      <c r="I1257" s="121"/>
      <c r="J1257" s="121"/>
      <c r="K1257" s="76"/>
    </row>
    <row r="1258" spans="5:11" x14ac:dyDescent="0.25">
      <c r="E1258" s="115"/>
      <c r="F1258" s="119"/>
      <c r="H1258" s="120"/>
      <c r="I1258" s="121"/>
      <c r="J1258" s="121"/>
      <c r="K1258" s="76"/>
    </row>
    <row r="1259" spans="5:11" x14ac:dyDescent="0.25">
      <c r="E1259" s="115"/>
      <c r="F1259" s="119"/>
      <c r="H1259" s="120"/>
      <c r="I1259" s="121"/>
      <c r="J1259" s="121"/>
      <c r="K1259" s="76"/>
    </row>
    <row r="1260" spans="5:11" x14ac:dyDescent="0.25">
      <c r="E1260" s="115"/>
      <c r="F1260" s="119"/>
      <c r="H1260" s="120"/>
      <c r="I1260" s="121"/>
      <c r="J1260" s="121"/>
      <c r="K1260" s="76"/>
    </row>
    <row r="1261" spans="5:11" x14ac:dyDescent="0.25">
      <c r="E1261" s="115"/>
      <c r="F1261" s="119"/>
      <c r="H1261" s="120"/>
      <c r="I1261" s="121"/>
      <c r="J1261" s="121"/>
      <c r="K1261" s="76"/>
    </row>
    <row r="1262" spans="5:11" x14ac:dyDescent="0.25">
      <c r="E1262" s="115"/>
      <c r="F1262" s="119"/>
      <c r="H1262" s="120"/>
      <c r="I1262" s="121"/>
      <c r="J1262" s="121"/>
      <c r="K1262" s="76"/>
    </row>
    <row r="1263" spans="5:11" x14ac:dyDescent="0.25">
      <c r="E1263" s="115"/>
      <c r="F1263" s="119"/>
      <c r="H1263" s="120"/>
      <c r="I1263" s="121"/>
      <c r="J1263" s="121"/>
      <c r="K1263" s="76"/>
    </row>
    <row r="1264" spans="5:11" x14ac:dyDescent="0.25">
      <c r="E1264" s="115"/>
      <c r="F1264" s="119"/>
      <c r="H1264" s="120"/>
      <c r="I1264" s="121"/>
      <c r="J1264" s="121"/>
      <c r="K1264" s="76"/>
    </row>
    <row r="1265" spans="5:11" x14ac:dyDescent="0.25">
      <c r="E1265" s="115"/>
      <c r="F1265" s="119"/>
      <c r="H1265" s="120"/>
      <c r="I1265" s="121"/>
      <c r="J1265" s="121"/>
      <c r="K1265" s="76"/>
    </row>
    <row r="1266" spans="5:11" x14ac:dyDescent="0.25">
      <c r="E1266" s="115"/>
      <c r="F1266" s="119"/>
      <c r="H1266" s="120"/>
      <c r="I1266" s="121"/>
      <c r="J1266" s="121"/>
      <c r="K1266" s="76"/>
    </row>
    <row r="1267" spans="5:11" x14ac:dyDescent="0.25">
      <c r="E1267" s="115"/>
      <c r="F1267" s="119"/>
      <c r="H1267" s="120"/>
      <c r="I1267" s="121"/>
      <c r="J1267" s="121"/>
      <c r="K1267" s="76"/>
    </row>
    <row r="1268" spans="5:11" x14ac:dyDescent="0.25">
      <c r="E1268" s="115"/>
      <c r="F1268" s="119"/>
      <c r="H1268" s="120"/>
      <c r="I1268" s="121"/>
      <c r="J1268" s="121"/>
      <c r="K1268" s="76"/>
    </row>
    <row r="1269" spans="5:11" x14ac:dyDescent="0.25">
      <c r="E1269" s="115"/>
      <c r="F1269" s="119"/>
      <c r="H1269" s="120"/>
      <c r="I1269" s="121"/>
      <c r="J1269" s="121"/>
      <c r="K1269" s="76"/>
    </row>
    <row r="1270" spans="5:11" x14ac:dyDescent="0.25">
      <c r="E1270" s="115"/>
      <c r="F1270" s="119"/>
      <c r="H1270" s="120"/>
      <c r="I1270" s="121"/>
      <c r="J1270" s="121"/>
      <c r="K1270" s="76"/>
    </row>
    <row r="1271" spans="5:11" x14ac:dyDescent="0.25">
      <c r="E1271" s="115"/>
      <c r="F1271" s="119"/>
      <c r="H1271" s="120"/>
      <c r="I1271" s="121"/>
      <c r="J1271" s="121"/>
      <c r="K1271" s="76"/>
    </row>
    <row r="1272" spans="5:11" x14ac:dyDescent="0.25">
      <c r="E1272" s="115"/>
      <c r="F1272" s="119"/>
      <c r="H1272" s="120"/>
      <c r="I1272" s="121"/>
      <c r="J1272" s="121"/>
      <c r="K1272" s="76"/>
    </row>
    <row r="1273" spans="5:11" x14ac:dyDescent="0.25">
      <c r="E1273" s="115"/>
      <c r="F1273" s="119"/>
      <c r="H1273" s="120"/>
      <c r="I1273" s="121"/>
      <c r="J1273" s="121"/>
      <c r="K1273" s="76"/>
    </row>
    <row r="1274" spans="5:11" x14ac:dyDescent="0.25">
      <c r="E1274" s="115"/>
      <c r="F1274" s="119"/>
      <c r="H1274" s="120"/>
      <c r="I1274" s="121"/>
      <c r="J1274" s="121"/>
      <c r="K1274" s="76"/>
    </row>
    <row r="1275" spans="5:11" x14ac:dyDescent="0.25">
      <c r="E1275" s="115"/>
      <c r="F1275" s="119"/>
      <c r="H1275" s="120"/>
      <c r="I1275" s="121"/>
      <c r="J1275" s="121"/>
      <c r="K1275" s="76"/>
    </row>
    <row r="1276" spans="5:11" x14ac:dyDescent="0.25">
      <c r="E1276" s="115"/>
      <c r="F1276" s="119"/>
      <c r="H1276" s="120"/>
      <c r="I1276" s="121"/>
      <c r="J1276" s="121"/>
      <c r="K1276" s="76"/>
    </row>
    <row r="1277" spans="5:11" x14ac:dyDescent="0.25">
      <c r="E1277" s="115"/>
      <c r="F1277" s="119"/>
      <c r="H1277" s="120"/>
      <c r="I1277" s="121"/>
      <c r="J1277" s="121"/>
      <c r="K1277" s="76"/>
    </row>
    <row r="1278" spans="5:11" x14ac:dyDescent="0.25">
      <c r="E1278" s="115"/>
      <c r="F1278" s="119"/>
      <c r="H1278" s="120"/>
      <c r="I1278" s="121"/>
      <c r="J1278" s="121"/>
      <c r="K1278" s="76"/>
    </row>
    <row r="1279" spans="5:11" x14ac:dyDescent="0.25">
      <c r="E1279" s="115"/>
      <c r="F1279" s="119"/>
      <c r="H1279" s="120"/>
      <c r="I1279" s="121"/>
      <c r="J1279" s="121"/>
      <c r="K1279" s="76"/>
    </row>
    <row r="1280" spans="5:11" x14ac:dyDescent="0.25">
      <c r="E1280" s="115"/>
      <c r="F1280" s="119"/>
      <c r="H1280" s="120"/>
      <c r="I1280" s="121"/>
      <c r="J1280" s="121"/>
      <c r="K1280" s="76"/>
    </row>
    <row r="1281" spans="5:11" x14ac:dyDescent="0.25">
      <c r="E1281" s="115"/>
      <c r="F1281" s="119"/>
      <c r="H1281" s="120"/>
      <c r="I1281" s="121"/>
      <c r="J1281" s="121"/>
      <c r="K1281" s="76"/>
    </row>
    <row r="1282" spans="5:11" x14ac:dyDescent="0.25">
      <c r="E1282" s="115"/>
      <c r="F1282" s="119"/>
      <c r="H1282" s="120"/>
      <c r="I1282" s="121"/>
      <c r="J1282" s="121"/>
      <c r="K1282" s="76"/>
    </row>
    <row r="1283" spans="5:11" x14ac:dyDescent="0.25">
      <c r="E1283" s="115"/>
      <c r="F1283" s="119"/>
      <c r="H1283" s="120"/>
      <c r="I1283" s="121"/>
      <c r="J1283" s="121"/>
      <c r="K1283" s="76"/>
    </row>
    <row r="1284" spans="5:11" x14ac:dyDescent="0.25">
      <c r="E1284" s="115"/>
      <c r="F1284" s="119"/>
      <c r="H1284" s="120"/>
      <c r="I1284" s="121"/>
      <c r="J1284" s="121"/>
      <c r="K1284" s="76"/>
    </row>
    <row r="1285" spans="5:11" x14ac:dyDescent="0.25">
      <c r="E1285" s="115"/>
      <c r="F1285" s="119"/>
      <c r="H1285" s="120"/>
      <c r="I1285" s="121"/>
      <c r="J1285" s="121"/>
      <c r="K1285" s="76"/>
    </row>
    <row r="1286" spans="5:11" x14ac:dyDescent="0.25">
      <c r="E1286" s="115"/>
      <c r="F1286" s="119"/>
      <c r="H1286" s="120"/>
      <c r="I1286" s="121"/>
      <c r="J1286" s="121"/>
      <c r="K1286" s="76"/>
    </row>
    <row r="1287" spans="5:11" x14ac:dyDescent="0.25">
      <c r="E1287" s="115"/>
      <c r="F1287" s="119"/>
      <c r="H1287" s="120"/>
      <c r="I1287" s="121"/>
      <c r="J1287" s="121"/>
      <c r="K1287" s="76"/>
    </row>
    <row r="1288" spans="5:11" x14ac:dyDescent="0.25">
      <c r="E1288" s="115"/>
      <c r="F1288" s="119"/>
      <c r="H1288" s="120"/>
      <c r="I1288" s="121"/>
      <c r="J1288" s="121"/>
      <c r="K1288" s="76"/>
    </row>
    <row r="1289" spans="5:11" x14ac:dyDescent="0.25">
      <c r="E1289" s="115"/>
      <c r="F1289" s="119"/>
      <c r="H1289" s="120"/>
      <c r="I1289" s="121"/>
      <c r="J1289" s="121"/>
      <c r="K1289" s="76"/>
    </row>
    <row r="1290" spans="5:11" x14ac:dyDescent="0.25">
      <c r="E1290" s="115"/>
      <c r="F1290" s="119"/>
      <c r="H1290" s="120"/>
      <c r="I1290" s="121"/>
      <c r="J1290" s="121"/>
      <c r="K1290" s="76"/>
    </row>
    <row r="1291" spans="5:11" x14ac:dyDescent="0.25">
      <c r="E1291" s="115"/>
      <c r="F1291" s="119"/>
      <c r="H1291" s="120"/>
      <c r="I1291" s="121"/>
      <c r="J1291" s="121"/>
      <c r="K1291" s="76"/>
    </row>
    <row r="1292" spans="5:11" x14ac:dyDescent="0.25">
      <c r="E1292" s="115"/>
      <c r="F1292" s="119"/>
      <c r="H1292" s="120"/>
      <c r="I1292" s="121"/>
      <c r="J1292" s="121"/>
      <c r="K1292" s="76"/>
    </row>
    <row r="1293" spans="5:11" x14ac:dyDescent="0.25">
      <c r="E1293" s="115"/>
      <c r="F1293" s="119"/>
      <c r="H1293" s="120"/>
      <c r="I1293" s="121"/>
      <c r="J1293" s="121"/>
      <c r="K1293" s="76"/>
    </row>
    <row r="1294" spans="5:11" x14ac:dyDescent="0.25">
      <c r="E1294" s="115"/>
      <c r="F1294" s="119"/>
      <c r="H1294" s="120"/>
      <c r="I1294" s="121"/>
      <c r="J1294" s="121"/>
      <c r="K1294" s="76"/>
    </row>
    <row r="1295" spans="5:11" x14ac:dyDescent="0.25">
      <c r="E1295" s="115"/>
      <c r="F1295" s="119"/>
      <c r="H1295" s="120"/>
      <c r="I1295" s="121"/>
      <c r="J1295" s="121"/>
      <c r="K1295" s="76"/>
    </row>
    <row r="1296" spans="5:11" x14ac:dyDescent="0.25">
      <c r="E1296" s="115"/>
      <c r="F1296" s="119"/>
      <c r="H1296" s="120"/>
      <c r="I1296" s="121"/>
      <c r="J1296" s="121"/>
      <c r="K1296" s="76"/>
    </row>
    <row r="1297" spans="5:11" x14ac:dyDescent="0.25">
      <c r="E1297" s="115"/>
      <c r="F1297" s="119"/>
      <c r="H1297" s="120"/>
      <c r="I1297" s="121"/>
      <c r="J1297" s="121"/>
      <c r="K1297" s="76"/>
    </row>
    <row r="1298" spans="5:11" x14ac:dyDescent="0.25">
      <c r="E1298" s="115"/>
      <c r="F1298" s="119"/>
      <c r="H1298" s="120"/>
      <c r="I1298" s="121"/>
      <c r="J1298" s="121"/>
      <c r="K1298" s="76"/>
    </row>
    <row r="1299" spans="5:11" x14ac:dyDescent="0.25">
      <c r="E1299" s="115"/>
      <c r="F1299" s="119"/>
      <c r="H1299" s="120"/>
      <c r="I1299" s="121"/>
      <c r="J1299" s="121"/>
      <c r="K1299" s="76"/>
    </row>
    <row r="1300" spans="5:11" x14ac:dyDescent="0.25">
      <c r="E1300" s="115"/>
      <c r="F1300" s="119"/>
      <c r="H1300" s="120"/>
      <c r="I1300" s="121"/>
      <c r="J1300" s="121"/>
      <c r="K1300" s="76"/>
    </row>
    <row r="1301" spans="5:11" x14ac:dyDescent="0.25">
      <c r="E1301" s="115"/>
      <c r="F1301" s="119"/>
      <c r="H1301" s="120"/>
      <c r="I1301" s="121"/>
      <c r="J1301" s="121"/>
      <c r="K1301" s="76"/>
    </row>
    <row r="1302" spans="5:11" x14ac:dyDescent="0.25">
      <c r="E1302" s="115"/>
      <c r="F1302" s="119"/>
      <c r="H1302" s="120"/>
      <c r="I1302" s="121"/>
      <c r="J1302" s="121"/>
      <c r="K1302" s="76"/>
    </row>
    <row r="1303" spans="5:11" x14ac:dyDescent="0.25">
      <c r="E1303" s="115"/>
      <c r="F1303" s="119"/>
      <c r="H1303" s="120"/>
      <c r="I1303" s="121"/>
      <c r="J1303" s="121"/>
      <c r="K1303" s="76"/>
    </row>
    <row r="1304" spans="5:11" x14ac:dyDescent="0.25">
      <c r="E1304" s="115"/>
      <c r="F1304" s="119"/>
      <c r="H1304" s="120"/>
      <c r="I1304" s="121"/>
      <c r="J1304" s="121"/>
      <c r="K1304" s="76"/>
    </row>
    <row r="1305" spans="5:11" x14ac:dyDescent="0.25">
      <c r="E1305" s="115"/>
      <c r="F1305" s="119"/>
      <c r="H1305" s="120"/>
      <c r="I1305" s="121"/>
      <c r="J1305" s="121"/>
      <c r="K1305" s="76"/>
    </row>
    <row r="1306" spans="5:11" x14ac:dyDescent="0.25">
      <c r="E1306" s="115"/>
      <c r="F1306" s="119"/>
      <c r="H1306" s="120"/>
      <c r="I1306" s="121"/>
      <c r="J1306" s="121"/>
      <c r="K1306" s="76"/>
    </row>
    <row r="1307" spans="5:11" x14ac:dyDescent="0.25">
      <c r="E1307" s="115"/>
      <c r="F1307" s="119"/>
      <c r="H1307" s="120"/>
      <c r="I1307" s="121"/>
      <c r="J1307" s="121"/>
      <c r="K1307" s="76"/>
    </row>
    <row r="1308" spans="5:11" x14ac:dyDescent="0.25">
      <c r="E1308" s="115"/>
      <c r="F1308" s="119"/>
      <c r="H1308" s="120"/>
      <c r="I1308" s="121"/>
      <c r="J1308" s="121"/>
      <c r="K1308" s="76"/>
    </row>
    <row r="1309" spans="5:11" x14ac:dyDescent="0.25">
      <c r="E1309" s="115"/>
      <c r="F1309" s="119"/>
      <c r="H1309" s="120"/>
      <c r="I1309" s="121"/>
      <c r="J1309" s="121"/>
      <c r="K1309" s="76"/>
    </row>
    <row r="1310" spans="5:11" x14ac:dyDescent="0.25">
      <c r="E1310" s="115"/>
      <c r="F1310" s="119"/>
      <c r="H1310" s="120"/>
      <c r="I1310" s="121"/>
      <c r="J1310" s="121"/>
      <c r="K1310" s="76"/>
    </row>
    <row r="1311" spans="5:11" x14ac:dyDescent="0.25">
      <c r="E1311" s="115"/>
      <c r="F1311" s="119"/>
      <c r="H1311" s="120"/>
      <c r="I1311" s="121"/>
      <c r="J1311" s="121"/>
      <c r="K1311" s="76"/>
    </row>
    <row r="1312" spans="5:11" x14ac:dyDescent="0.25">
      <c r="E1312" s="115"/>
      <c r="F1312" s="119"/>
      <c r="H1312" s="120"/>
      <c r="I1312" s="121"/>
      <c r="J1312" s="121"/>
      <c r="K1312" s="76"/>
    </row>
    <row r="1313" spans="5:11" x14ac:dyDescent="0.25">
      <c r="E1313" s="115"/>
      <c r="F1313" s="119"/>
      <c r="H1313" s="120"/>
      <c r="I1313" s="121"/>
      <c r="J1313" s="121"/>
      <c r="K1313" s="76"/>
    </row>
    <row r="1314" spans="5:11" x14ac:dyDescent="0.25">
      <c r="E1314" s="115"/>
      <c r="F1314" s="119"/>
      <c r="H1314" s="120"/>
      <c r="I1314" s="121"/>
      <c r="J1314" s="121"/>
      <c r="K1314" s="76"/>
    </row>
    <row r="1315" spans="5:11" x14ac:dyDescent="0.25">
      <c r="E1315" s="115"/>
      <c r="F1315" s="119"/>
      <c r="H1315" s="120"/>
      <c r="I1315" s="121"/>
      <c r="J1315" s="121"/>
      <c r="K1315" s="76"/>
    </row>
    <row r="1316" spans="5:11" x14ac:dyDescent="0.25">
      <c r="E1316" s="115"/>
      <c r="F1316" s="119"/>
      <c r="H1316" s="120"/>
      <c r="I1316" s="121"/>
      <c r="J1316" s="121"/>
      <c r="K1316" s="76"/>
    </row>
    <row r="1317" spans="5:11" x14ac:dyDescent="0.25">
      <c r="E1317" s="115"/>
      <c r="F1317" s="119"/>
      <c r="H1317" s="120"/>
      <c r="I1317" s="121"/>
      <c r="J1317" s="121"/>
      <c r="K1317" s="76"/>
    </row>
    <row r="1318" spans="5:11" x14ac:dyDescent="0.25">
      <c r="E1318" s="115"/>
      <c r="F1318" s="119"/>
      <c r="H1318" s="120"/>
      <c r="I1318" s="121"/>
      <c r="J1318" s="121"/>
      <c r="K1318" s="76"/>
    </row>
    <row r="1319" spans="5:11" x14ac:dyDescent="0.25">
      <c r="E1319" s="115"/>
      <c r="F1319" s="119"/>
      <c r="H1319" s="120"/>
      <c r="I1319" s="121"/>
      <c r="J1319" s="121"/>
      <c r="K1319" s="76"/>
    </row>
    <row r="1320" spans="5:11" x14ac:dyDescent="0.25">
      <c r="E1320" s="115"/>
      <c r="F1320" s="119"/>
      <c r="H1320" s="120"/>
      <c r="I1320" s="121"/>
      <c r="J1320" s="121"/>
      <c r="K1320" s="76"/>
    </row>
    <row r="1321" spans="5:11" x14ac:dyDescent="0.25">
      <c r="E1321" s="115"/>
      <c r="F1321" s="119"/>
      <c r="H1321" s="120"/>
      <c r="I1321" s="121"/>
      <c r="J1321" s="121"/>
      <c r="K1321" s="76"/>
    </row>
    <row r="1322" spans="5:11" x14ac:dyDescent="0.25">
      <c r="E1322" s="115"/>
      <c r="F1322" s="119"/>
      <c r="H1322" s="120"/>
      <c r="I1322" s="121"/>
      <c r="J1322" s="121"/>
      <c r="K1322" s="76"/>
    </row>
    <row r="1323" spans="5:11" x14ac:dyDescent="0.25">
      <c r="E1323" s="115"/>
      <c r="F1323" s="119"/>
      <c r="H1323" s="120"/>
      <c r="I1323" s="121"/>
      <c r="J1323" s="121"/>
      <c r="K1323" s="76"/>
    </row>
    <row r="1324" spans="5:11" x14ac:dyDescent="0.25">
      <c r="E1324" s="115"/>
      <c r="F1324" s="119"/>
      <c r="H1324" s="120"/>
      <c r="I1324" s="121"/>
      <c r="J1324" s="121"/>
      <c r="K1324" s="76"/>
    </row>
    <row r="1325" spans="5:11" x14ac:dyDescent="0.25">
      <c r="E1325" s="115"/>
      <c r="F1325" s="119"/>
      <c r="H1325" s="120"/>
      <c r="I1325" s="121"/>
      <c r="J1325" s="121"/>
      <c r="K1325" s="76"/>
    </row>
    <row r="1326" spans="5:11" x14ac:dyDescent="0.25">
      <c r="E1326" s="115"/>
      <c r="F1326" s="119"/>
      <c r="H1326" s="120"/>
      <c r="I1326" s="121"/>
      <c r="J1326" s="121"/>
      <c r="K1326" s="76"/>
    </row>
    <row r="1327" spans="5:11" x14ac:dyDescent="0.25">
      <c r="E1327" s="115"/>
      <c r="F1327" s="119"/>
      <c r="H1327" s="120"/>
      <c r="I1327" s="121"/>
      <c r="J1327" s="121"/>
      <c r="K1327" s="76"/>
    </row>
    <row r="1328" spans="5:11" x14ac:dyDescent="0.25">
      <c r="E1328" s="115"/>
      <c r="F1328" s="119"/>
      <c r="H1328" s="120"/>
      <c r="I1328" s="121"/>
      <c r="J1328" s="121"/>
      <c r="K1328" s="76"/>
    </row>
    <row r="1329" spans="5:11" x14ac:dyDescent="0.25">
      <c r="E1329" s="115"/>
      <c r="F1329" s="119"/>
      <c r="H1329" s="120"/>
      <c r="I1329" s="121"/>
      <c r="J1329" s="121"/>
      <c r="K1329" s="76"/>
    </row>
    <row r="1330" spans="5:11" x14ac:dyDescent="0.25">
      <c r="E1330" s="115"/>
      <c r="F1330" s="119"/>
      <c r="H1330" s="120"/>
      <c r="I1330" s="121"/>
      <c r="J1330" s="121"/>
      <c r="K1330" s="76"/>
    </row>
    <row r="1331" spans="5:11" x14ac:dyDescent="0.25">
      <c r="E1331" s="115"/>
      <c r="F1331" s="119"/>
      <c r="H1331" s="120"/>
      <c r="I1331" s="121"/>
      <c r="J1331" s="121"/>
      <c r="K1331" s="76"/>
    </row>
    <row r="1332" spans="5:11" x14ac:dyDescent="0.25">
      <c r="E1332" s="115"/>
      <c r="F1332" s="119"/>
      <c r="H1332" s="120"/>
      <c r="I1332" s="121"/>
      <c r="J1332" s="121"/>
      <c r="K1332" s="76"/>
    </row>
    <row r="1333" spans="5:11" x14ac:dyDescent="0.25">
      <c r="E1333" s="115"/>
      <c r="F1333" s="119"/>
      <c r="H1333" s="120"/>
      <c r="I1333" s="121"/>
      <c r="J1333" s="121"/>
      <c r="K1333" s="76"/>
    </row>
    <row r="1334" spans="5:11" x14ac:dyDescent="0.25">
      <c r="E1334" s="115"/>
      <c r="F1334" s="119"/>
      <c r="H1334" s="120"/>
      <c r="I1334" s="121"/>
      <c r="J1334" s="121"/>
      <c r="K1334" s="76"/>
    </row>
    <row r="1335" spans="5:11" x14ac:dyDescent="0.25">
      <c r="E1335" s="115"/>
      <c r="F1335" s="119"/>
      <c r="H1335" s="120"/>
      <c r="I1335" s="121"/>
      <c r="J1335" s="121"/>
      <c r="K1335" s="76"/>
    </row>
    <row r="1336" spans="5:11" x14ac:dyDescent="0.25">
      <c r="E1336" s="115"/>
      <c r="F1336" s="119"/>
      <c r="H1336" s="120"/>
      <c r="I1336" s="121"/>
      <c r="J1336" s="121"/>
      <c r="K1336" s="76"/>
    </row>
    <row r="1337" spans="5:11" x14ac:dyDescent="0.25">
      <c r="E1337" s="115"/>
      <c r="F1337" s="119"/>
      <c r="H1337" s="120"/>
      <c r="I1337" s="121"/>
      <c r="J1337" s="121"/>
      <c r="K1337" s="76"/>
    </row>
    <row r="1338" spans="5:11" x14ac:dyDescent="0.25">
      <c r="E1338" s="115"/>
      <c r="F1338" s="119"/>
      <c r="H1338" s="120"/>
      <c r="I1338" s="121"/>
      <c r="J1338" s="121"/>
      <c r="K1338" s="76"/>
    </row>
    <row r="1339" spans="5:11" x14ac:dyDescent="0.25">
      <c r="E1339" s="115"/>
      <c r="F1339" s="119"/>
      <c r="H1339" s="120"/>
      <c r="I1339" s="121"/>
      <c r="J1339" s="121"/>
      <c r="K1339" s="76"/>
    </row>
    <row r="1340" spans="5:11" x14ac:dyDescent="0.25">
      <c r="E1340" s="115"/>
      <c r="F1340" s="119"/>
      <c r="H1340" s="120"/>
      <c r="I1340" s="121"/>
      <c r="J1340" s="121"/>
      <c r="K1340" s="76"/>
    </row>
    <row r="1341" spans="5:11" x14ac:dyDescent="0.25">
      <c r="E1341" s="115"/>
      <c r="F1341" s="119"/>
      <c r="H1341" s="120"/>
      <c r="I1341" s="121"/>
      <c r="J1341" s="121"/>
      <c r="K1341" s="76"/>
    </row>
    <row r="1342" spans="5:11" x14ac:dyDescent="0.25">
      <c r="E1342" s="115"/>
      <c r="F1342" s="119"/>
      <c r="H1342" s="120"/>
      <c r="I1342" s="121"/>
      <c r="J1342" s="121"/>
      <c r="K1342" s="76"/>
    </row>
    <row r="1343" spans="5:11" x14ac:dyDescent="0.25">
      <c r="E1343" s="115"/>
      <c r="F1343" s="119"/>
      <c r="H1343" s="120"/>
      <c r="I1343" s="121"/>
      <c r="J1343" s="121"/>
      <c r="K1343" s="76"/>
    </row>
    <row r="1344" spans="5:11" x14ac:dyDescent="0.25">
      <c r="E1344" s="115"/>
      <c r="F1344" s="119"/>
      <c r="H1344" s="120"/>
      <c r="I1344" s="121"/>
      <c r="J1344" s="121"/>
      <c r="K1344" s="76"/>
    </row>
    <row r="1345" spans="5:11" x14ac:dyDescent="0.25">
      <c r="E1345" s="115"/>
      <c r="F1345" s="119"/>
      <c r="H1345" s="120"/>
      <c r="I1345" s="121"/>
      <c r="J1345" s="121"/>
      <c r="K1345" s="76"/>
    </row>
    <row r="1346" spans="5:11" x14ac:dyDescent="0.25">
      <c r="E1346" s="115"/>
      <c r="F1346" s="119"/>
      <c r="H1346" s="120"/>
      <c r="I1346" s="121"/>
      <c r="J1346" s="121"/>
      <c r="K1346" s="76"/>
    </row>
    <row r="1347" spans="5:11" x14ac:dyDescent="0.25">
      <c r="E1347" s="115"/>
      <c r="F1347" s="119"/>
      <c r="H1347" s="120"/>
      <c r="I1347" s="121"/>
      <c r="J1347" s="121"/>
      <c r="K1347" s="76"/>
    </row>
    <row r="1348" spans="5:11" x14ac:dyDescent="0.25">
      <c r="E1348" s="115"/>
      <c r="F1348" s="119"/>
      <c r="H1348" s="120"/>
      <c r="I1348" s="121"/>
      <c r="J1348" s="121"/>
      <c r="K1348" s="76"/>
    </row>
    <row r="1349" spans="5:11" x14ac:dyDescent="0.25">
      <c r="E1349" s="115"/>
      <c r="F1349" s="119"/>
      <c r="H1349" s="120"/>
      <c r="I1349" s="121"/>
      <c r="J1349" s="121"/>
      <c r="K1349" s="76"/>
    </row>
    <row r="1350" spans="5:11" x14ac:dyDescent="0.25">
      <c r="E1350" s="115"/>
      <c r="F1350" s="119"/>
      <c r="H1350" s="120"/>
      <c r="I1350" s="121"/>
      <c r="J1350" s="121"/>
      <c r="K1350" s="76"/>
    </row>
    <row r="1351" spans="5:11" x14ac:dyDescent="0.25">
      <c r="E1351" s="115"/>
      <c r="F1351" s="119"/>
      <c r="H1351" s="120"/>
      <c r="I1351" s="121"/>
      <c r="J1351" s="121"/>
      <c r="K1351" s="76"/>
    </row>
    <row r="1352" spans="5:11" x14ac:dyDescent="0.25">
      <c r="E1352" s="115"/>
      <c r="F1352" s="119"/>
      <c r="H1352" s="120"/>
      <c r="I1352" s="121"/>
      <c r="J1352" s="121"/>
      <c r="K1352" s="76"/>
    </row>
    <row r="1353" spans="5:11" x14ac:dyDescent="0.25">
      <c r="E1353" s="115"/>
      <c r="F1353" s="119"/>
      <c r="H1353" s="120"/>
      <c r="I1353" s="121"/>
      <c r="J1353" s="121"/>
      <c r="K1353" s="76"/>
    </row>
    <row r="1354" spans="5:11" x14ac:dyDescent="0.25">
      <c r="E1354" s="115"/>
      <c r="F1354" s="119"/>
      <c r="H1354" s="120"/>
      <c r="I1354" s="121"/>
      <c r="J1354" s="121"/>
      <c r="K1354" s="76"/>
    </row>
    <row r="1355" spans="5:11" x14ac:dyDescent="0.25">
      <c r="E1355" s="115"/>
      <c r="F1355" s="119"/>
      <c r="H1355" s="120"/>
      <c r="I1355" s="121"/>
      <c r="J1355" s="121"/>
      <c r="K1355" s="76"/>
    </row>
    <row r="1356" spans="5:11" x14ac:dyDescent="0.25">
      <c r="E1356" s="115"/>
      <c r="F1356" s="119"/>
      <c r="H1356" s="120"/>
      <c r="I1356" s="121"/>
      <c r="J1356" s="121"/>
      <c r="K1356" s="76"/>
    </row>
    <row r="1357" spans="5:11" x14ac:dyDescent="0.25">
      <c r="E1357" s="115"/>
      <c r="F1357" s="119"/>
      <c r="H1357" s="120"/>
      <c r="I1357" s="121"/>
      <c r="J1357" s="121"/>
      <c r="K1357" s="76"/>
    </row>
    <row r="1358" spans="5:11" x14ac:dyDescent="0.25">
      <c r="E1358" s="115"/>
      <c r="F1358" s="119"/>
      <c r="H1358" s="120"/>
      <c r="I1358" s="121"/>
      <c r="J1358" s="121"/>
      <c r="K1358" s="76"/>
    </row>
    <row r="1359" spans="5:11" x14ac:dyDescent="0.25">
      <c r="E1359" s="115"/>
      <c r="F1359" s="119"/>
      <c r="H1359" s="120"/>
      <c r="I1359" s="121"/>
      <c r="J1359" s="121"/>
      <c r="K1359" s="76"/>
    </row>
    <row r="1360" spans="5:11" x14ac:dyDescent="0.25">
      <c r="E1360" s="115"/>
      <c r="F1360" s="119"/>
      <c r="H1360" s="120"/>
      <c r="I1360" s="121"/>
      <c r="J1360" s="121"/>
      <c r="K1360" s="76"/>
    </row>
    <row r="1361" spans="5:11" x14ac:dyDescent="0.25">
      <c r="E1361" s="115"/>
      <c r="F1361" s="119"/>
      <c r="H1361" s="120"/>
      <c r="I1361" s="121"/>
      <c r="J1361" s="121"/>
      <c r="K1361" s="76"/>
    </row>
    <row r="1362" spans="5:11" x14ac:dyDescent="0.25">
      <c r="E1362" s="115"/>
      <c r="F1362" s="119"/>
      <c r="H1362" s="120"/>
      <c r="I1362" s="121"/>
      <c r="J1362" s="121"/>
      <c r="K1362" s="76"/>
    </row>
    <row r="1363" spans="5:11" x14ac:dyDescent="0.25">
      <c r="E1363" s="115"/>
      <c r="F1363" s="119"/>
      <c r="H1363" s="120"/>
      <c r="I1363" s="121"/>
      <c r="J1363" s="121"/>
      <c r="K1363" s="76"/>
    </row>
    <row r="1364" spans="5:11" x14ac:dyDescent="0.25">
      <c r="E1364" s="115"/>
      <c r="F1364" s="119"/>
      <c r="H1364" s="120"/>
      <c r="I1364" s="121"/>
      <c r="J1364" s="121"/>
      <c r="K1364" s="76"/>
    </row>
    <row r="1365" spans="5:11" x14ac:dyDescent="0.25">
      <c r="E1365" s="115"/>
      <c r="F1365" s="119"/>
      <c r="H1365" s="120"/>
      <c r="I1365" s="121"/>
      <c r="J1365" s="121"/>
      <c r="K1365" s="76"/>
    </row>
    <row r="1366" spans="5:11" x14ac:dyDescent="0.25">
      <c r="E1366" s="115"/>
      <c r="F1366" s="119"/>
      <c r="H1366" s="120"/>
      <c r="I1366" s="121"/>
      <c r="J1366" s="121"/>
      <c r="K1366" s="76"/>
    </row>
    <row r="1367" spans="5:11" x14ac:dyDescent="0.25">
      <c r="E1367" s="115"/>
      <c r="F1367" s="119"/>
      <c r="H1367" s="120"/>
      <c r="I1367" s="121"/>
      <c r="J1367" s="121"/>
      <c r="K1367" s="76"/>
    </row>
    <row r="1368" spans="5:11" x14ac:dyDescent="0.25">
      <c r="E1368" s="115"/>
      <c r="F1368" s="119"/>
      <c r="H1368" s="120"/>
      <c r="I1368" s="121"/>
      <c r="J1368" s="121"/>
      <c r="K1368" s="76"/>
    </row>
    <row r="1369" spans="5:11" x14ac:dyDescent="0.25">
      <c r="E1369" s="115"/>
      <c r="F1369" s="119"/>
      <c r="H1369" s="120"/>
      <c r="I1369" s="121"/>
      <c r="J1369" s="121"/>
      <c r="K1369" s="76"/>
    </row>
    <row r="1370" spans="5:11" x14ac:dyDescent="0.25">
      <c r="E1370" s="115"/>
      <c r="F1370" s="119"/>
      <c r="H1370" s="120"/>
      <c r="I1370" s="121"/>
      <c r="J1370" s="121"/>
      <c r="K1370" s="76"/>
    </row>
    <row r="1371" spans="5:11" x14ac:dyDescent="0.25">
      <c r="E1371" s="115"/>
      <c r="F1371" s="119"/>
      <c r="H1371" s="120"/>
      <c r="I1371" s="121"/>
      <c r="J1371" s="121"/>
      <c r="K1371" s="76"/>
    </row>
    <row r="1372" spans="5:11" x14ac:dyDescent="0.25">
      <c r="E1372" s="115"/>
      <c r="F1372" s="119"/>
      <c r="H1372" s="120"/>
      <c r="I1372" s="121"/>
      <c r="J1372" s="121"/>
      <c r="K1372" s="76"/>
    </row>
    <row r="1373" spans="5:11" x14ac:dyDescent="0.25">
      <c r="E1373" s="115"/>
      <c r="F1373" s="119"/>
      <c r="H1373" s="120"/>
      <c r="I1373" s="121"/>
      <c r="J1373" s="121"/>
      <c r="K1373" s="76"/>
    </row>
    <row r="1374" spans="5:11" x14ac:dyDescent="0.25">
      <c r="E1374" s="115"/>
      <c r="F1374" s="119"/>
      <c r="H1374" s="120"/>
      <c r="I1374" s="121"/>
      <c r="J1374" s="121"/>
      <c r="K1374" s="76"/>
    </row>
    <row r="1375" spans="5:11" x14ac:dyDescent="0.25">
      <c r="E1375" s="115"/>
      <c r="F1375" s="119"/>
      <c r="H1375" s="120"/>
      <c r="I1375" s="121"/>
      <c r="J1375" s="121"/>
      <c r="K1375" s="76"/>
    </row>
    <row r="1376" spans="5:11" x14ac:dyDescent="0.25">
      <c r="E1376" s="115"/>
      <c r="F1376" s="119"/>
      <c r="H1376" s="120"/>
      <c r="I1376" s="121"/>
      <c r="J1376" s="121"/>
      <c r="K1376" s="76"/>
    </row>
    <row r="1377" spans="5:11" x14ac:dyDescent="0.25">
      <c r="E1377" s="115"/>
      <c r="F1377" s="119"/>
      <c r="H1377" s="120"/>
      <c r="I1377" s="121"/>
      <c r="J1377" s="121"/>
      <c r="K1377" s="76"/>
    </row>
    <row r="1378" spans="5:11" x14ac:dyDescent="0.25">
      <c r="E1378" s="115"/>
      <c r="F1378" s="119"/>
      <c r="H1378" s="120"/>
      <c r="I1378" s="121"/>
      <c r="J1378" s="121"/>
      <c r="K1378" s="76"/>
    </row>
    <row r="1379" spans="5:11" x14ac:dyDescent="0.25">
      <c r="E1379" s="115"/>
      <c r="F1379" s="119"/>
      <c r="H1379" s="120"/>
      <c r="I1379" s="121"/>
      <c r="J1379" s="121"/>
      <c r="K1379" s="76"/>
    </row>
    <row r="1380" spans="5:11" x14ac:dyDescent="0.25">
      <c r="E1380" s="115"/>
      <c r="F1380" s="119"/>
      <c r="H1380" s="120"/>
      <c r="I1380" s="121"/>
      <c r="J1380" s="121"/>
      <c r="K1380" s="76"/>
    </row>
    <row r="1381" spans="5:11" x14ac:dyDescent="0.25">
      <c r="E1381" s="115"/>
      <c r="F1381" s="119"/>
      <c r="H1381" s="120"/>
      <c r="I1381" s="121"/>
      <c r="J1381" s="121"/>
      <c r="K1381" s="76"/>
    </row>
    <row r="1382" spans="5:11" x14ac:dyDescent="0.25">
      <c r="E1382" s="115"/>
      <c r="F1382" s="119"/>
      <c r="H1382" s="120"/>
      <c r="I1382" s="121"/>
      <c r="J1382" s="121"/>
      <c r="K1382" s="76"/>
    </row>
    <row r="1383" spans="5:11" x14ac:dyDescent="0.25">
      <c r="E1383" s="115"/>
      <c r="F1383" s="119"/>
      <c r="H1383" s="120"/>
      <c r="I1383" s="121"/>
      <c r="J1383" s="121"/>
      <c r="K1383" s="76"/>
    </row>
    <row r="1384" spans="5:11" x14ac:dyDescent="0.25">
      <c r="E1384" s="115"/>
      <c r="F1384" s="119"/>
      <c r="H1384" s="120"/>
      <c r="I1384" s="121"/>
      <c r="J1384" s="121"/>
      <c r="K1384" s="76"/>
    </row>
    <row r="1385" spans="5:11" x14ac:dyDescent="0.25">
      <c r="E1385" s="115"/>
      <c r="F1385" s="119"/>
      <c r="H1385" s="120"/>
      <c r="I1385" s="121"/>
      <c r="J1385" s="121"/>
      <c r="K1385" s="76"/>
    </row>
    <row r="1386" spans="5:11" x14ac:dyDescent="0.25">
      <c r="E1386" s="115"/>
      <c r="F1386" s="119"/>
      <c r="H1386" s="120"/>
      <c r="I1386" s="121"/>
      <c r="J1386" s="121"/>
      <c r="K1386" s="76"/>
    </row>
    <row r="1387" spans="5:11" x14ac:dyDescent="0.25">
      <c r="E1387" s="115"/>
      <c r="F1387" s="119"/>
      <c r="H1387" s="120"/>
      <c r="I1387" s="121"/>
      <c r="J1387" s="121"/>
      <c r="K1387" s="76"/>
    </row>
    <row r="1388" spans="5:11" x14ac:dyDescent="0.25">
      <c r="E1388" s="115"/>
      <c r="F1388" s="119"/>
      <c r="H1388" s="120"/>
      <c r="I1388" s="121"/>
      <c r="J1388" s="121"/>
      <c r="K1388" s="76"/>
    </row>
    <row r="1389" spans="5:11" x14ac:dyDescent="0.25">
      <c r="E1389" s="115"/>
      <c r="F1389" s="119"/>
      <c r="H1389" s="120"/>
      <c r="I1389" s="121"/>
      <c r="J1389" s="121"/>
      <c r="K1389" s="76"/>
    </row>
    <row r="1390" spans="5:11" x14ac:dyDescent="0.25">
      <c r="E1390" s="115"/>
      <c r="F1390" s="119"/>
      <c r="H1390" s="120"/>
      <c r="I1390" s="121"/>
      <c r="J1390" s="121"/>
      <c r="K1390" s="76"/>
    </row>
    <row r="1391" spans="5:11" x14ac:dyDescent="0.25">
      <c r="E1391" s="115"/>
      <c r="F1391" s="119"/>
      <c r="H1391" s="120"/>
      <c r="I1391" s="121"/>
      <c r="J1391" s="121"/>
      <c r="K1391" s="76"/>
    </row>
    <row r="1392" spans="5:11" x14ac:dyDescent="0.25">
      <c r="E1392" s="115"/>
      <c r="F1392" s="119"/>
      <c r="H1392" s="120"/>
      <c r="I1392" s="121"/>
      <c r="J1392" s="121"/>
      <c r="K1392" s="76"/>
    </row>
    <row r="1393" spans="5:11" x14ac:dyDescent="0.25">
      <c r="E1393" s="115"/>
      <c r="F1393" s="119"/>
      <c r="H1393" s="120"/>
      <c r="I1393" s="121"/>
      <c r="J1393" s="121"/>
      <c r="K1393" s="76"/>
    </row>
    <row r="1394" spans="5:11" x14ac:dyDescent="0.25">
      <c r="E1394" s="115"/>
      <c r="F1394" s="119"/>
      <c r="H1394" s="120"/>
      <c r="I1394" s="121"/>
      <c r="J1394" s="121"/>
      <c r="K1394" s="76"/>
    </row>
    <row r="1395" spans="5:11" x14ac:dyDescent="0.25">
      <c r="E1395" s="115"/>
      <c r="F1395" s="119"/>
      <c r="H1395" s="120"/>
      <c r="I1395" s="121"/>
      <c r="J1395" s="121"/>
      <c r="K1395" s="76"/>
    </row>
    <row r="1396" spans="5:11" x14ac:dyDescent="0.25">
      <c r="E1396" s="115"/>
      <c r="F1396" s="119"/>
      <c r="H1396" s="120"/>
      <c r="I1396" s="121"/>
      <c r="J1396" s="121"/>
      <c r="K1396" s="76"/>
    </row>
    <row r="1397" spans="5:11" x14ac:dyDescent="0.25">
      <c r="E1397" s="115"/>
      <c r="F1397" s="119"/>
      <c r="H1397" s="120"/>
      <c r="I1397" s="121"/>
      <c r="J1397" s="121"/>
      <c r="K1397" s="76"/>
    </row>
    <row r="1398" spans="5:11" x14ac:dyDescent="0.25">
      <c r="E1398" s="115"/>
      <c r="F1398" s="119"/>
      <c r="H1398" s="120"/>
      <c r="I1398" s="121"/>
      <c r="J1398" s="121"/>
      <c r="K1398" s="76"/>
    </row>
    <row r="1399" spans="5:11" x14ac:dyDescent="0.25">
      <c r="E1399" s="115"/>
      <c r="F1399" s="119"/>
      <c r="H1399" s="120"/>
      <c r="I1399" s="121"/>
      <c r="J1399" s="121"/>
      <c r="K1399" s="76"/>
    </row>
    <row r="1400" spans="5:11" x14ac:dyDescent="0.25">
      <c r="E1400" s="115"/>
      <c r="F1400" s="119"/>
      <c r="H1400" s="120"/>
      <c r="I1400" s="121"/>
      <c r="J1400" s="121"/>
      <c r="K1400" s="76"/>
    </row>
    <row r="1401" spans="5:11" x14ac:dyDescent="0.25">
      <c r="E1401" s="115"/>
      <c r="F1401" s="119"/>
      <c r="H1401" s="120"/>
      <c r="I1401" s="121"/>
      <c r="J1401" s="121"/>
      <c r="K1401" s="76"/>
    </row>
    <row r="1402" spans="5:11" x14ac:dyDescent="0.25">
      <c r="E1402" s="115"/>
      <c r="F1402" s="119"/>
      <c r="H1402" s="120"/>
      <c r="I1402" s="121"/>
      <c r="J1402" s="121"/>
      <c r="K1402" s="76"/>
    </row>
    <row r="1403" spans="5:11" x14ac:dyDescent="0.25">
      <c r="E1403" s="115"/>
      <c r="F1403" s="119"/>
      <c r="H1403" s="120"/>
      <c r="I1403" s="121"/>
      <c r="J1403" s="121"/>
      <c r="K1403" s="76"/>
    </row>
    <row r="1404" spans="5:11" x14ac:dyDescent="0.25">
      <c r="E1404" s="115"/>
      <c r="F1404" s="119"/>
      <c r="H1404" s="120"/>
      <c r="I1404" s="121"/>
      <c r="J1404" s="121"/>
      <c r="K1404" s="76"/>
    </row>
    <row r="1405" spans="5:11" x14ac:dyDescent="0.25">
      <c r="E1405" s="115"/>
      <c r="F1405" s="119"/>
      <c r="H1405" s="120"/>
      <c r="I1405" s="121"/>
      <c r="J1405" s="121"/>
      <c r="K1405" s="76"/>
    </row>
    <row r="1406" spans="5:11" x14ac:dyDescent="0.25">
      <c r="E1406" s="115"/>
      <c r="F1406" s="119"/>
      <c r="H1406" s="120"/>
      <c r="I1406" s="121"/>
      <c r="J1406" s="121"/>
      <c r="K1406" s="76"/>
    </row>
    <row r="1407" spans="5:11" x14ac:dyDescent="0.25">
      <c r="E1407" s="115"/>
      <c r="F1407" s="119"/>
      <c r="H1407" s="120"/>
      <c r="I1407" s="121"/>
      <c r="J1407" s="121"/>
      <c r="K1407" s="76"/>
    </row>
    <row r="1408" spans="5:11" x14ac:dyDescent="0.25">
      <c r="E1408" s="115"/>
      <c r="F1408" s="119"/>
      <c r="H1408" s="120"/>
      <c r="I1408" s="121"/>
      <c r="J1408" s="121"/>
      <c r="K1408" s="76"/>
    </row>
    <row r="1409" spans="5:11" x14ac:dyDescent="0.25">
      <c r="E1409" s="115"/>
      <c r="F1409" s="119"/>
      <c r="H1409" s="120"/>
      <c r="I1409" s="121"/>
      <c r="J1409" s="121"/>
      <c r="K1409" s="76"/>
    </row>
    <row r="1410" spans="5:11" x14ac:dyDescent="0.25">
      <c r="E1410" s="115"/>
      <c r="F1410" s="119"/>
      <c r="H1410" s="120"/>
      <c r="I1410" s="121"/>
      <c r="J1410" s="121"/>
      <c r="K1410" s="76"/>
    </row>
    <row r="1411" spans="5:11" x14ac:dyDescent="0.25">
      <c r="E1411" s="115"/>
      <c r="F1411" s="119"/>
      <c r="H1411" s="120"/>
      <c r="I1411" s="121"/>
      <c r="J1411" s="121"/>
      <c r="K1411" s="76"/>
    </row>
    <row r="1412" spans="5:11" x14ac:dyDescent="0.25">
      <c r="E1412" s="115"/>
      <c r="F1412" s="119"/>
      <c r="H1412" s="120"/>
      <c r="I1412" s="121"/>
      <c r="J1412" s="121"/>
      <c r="K1412" s="76"/>
    </row>
    <row r="1413" spans="5:11" x14ac:dyDescent="0.25">
      <c r="E1413" s="115"/>
      <c r="F1413" s="119"/>
      <c r="H1413" s="120"/>
      <c r="I1413" s="121"/>
      <c r="J1413" s="121"/>
      <c r="K1413" s="76"/>
    </row>
    <row r="1414" spans="5:11" x14ac:dyDescent="0.25">
      <c r="E1414" s="115"/>
      <c r="F1414" s="119"/>
      <c r="H1414" s="120"/>
      <c r="I1414" s="121"/>
      <c r="J1414" s="121"/>
      <c r="K1414" s="76"/>
    </row>
    <row r="1415" spans="5:11" x14ac:dyDescent="0.25">
      <c r="E1415" s="115"/>
      <c r="F1415" s="119"/>
      <c r="H1415" s="120"/>
      <c r="I1415" s="121"/>
      <c r="J1415" s="121"/>
      <c r="K1415" s="76"/>
    </row>
    <row r="1416" spans="5:11" x14ac:dyDescent="0.25">
      <c r="E1416" s="115"/>
      <c r="F1416" s="119"/>
      <c r="H1416" s="120"/>
      <c r="I1416" s="121"/>
      <c r="J1416" s="121"/>
      <c r="K1416" s="76"/>
    </row>
    <row r="1417" spans="5:11" x14ac:dyDescent="0.25">
      <c r="E1417" s="115"/>
      <c r="F1417" s="119"/>
      <c r="H1417" s="120"/>
      <c r="I1417" s="121"/>
      <c r="J1417" s="121"/>
      <c r="K1417" s="76"/>
    </row>
    <row r="1418" spans="5:11" x14ac:dyDescent="0.25">
      <c r="E1418" s="115"/>
      <c r="F1418" s="119"/>
      <c r="H1418" s="120"/>
      <c r="I1418" s="121"/>
      <c r="J1418" s="121"/>
      <c r="K1418" s="76"/>
    </row>
    <row r="1419" spans="5:11" x14ac:dyDescent="0.25">
      <c r="E1419" s="115"/>
      <c r="F1419" s="119"/>
      <c r="H1419" s="120"/>
      <c r="I1419" s="121"/>
      <c r="J1419" s="121"/>
      <c r="K1419" s="76"/>
    </row>
    <row r="1420" spans="5:11" x14ac:dyDescent="0.25">
      <c r="E1420" s="115"/>
      <c r="F1420" s="119"/>
      <c r="H1420" s="120"/>
      <c r="I1420" s="121"/>
      <c r="J1420" s="121"/>
      <c r="K1420" s="76"/>
    </row>
    <row r="1421" spans="5:11" x14ac:dyDescent="0.25">
      <c r="E1421" s="115"/>
      <c r="F1421" s="119"/>
      <c r="H1421" s="120"/>
      <c r="I1421" s="121"/>
      <c r="J1421" s="121"/>
      <c r="K1421" s="76"/>
    </row>
    <row r="1422" spans="5:11" x14ac:dyDescent="0.25">
      <c r="E1422" s="115"/>
      <c r="F1422" s="119"/>
      <c r="H1422" s="120"/>
      <c r="I1422" s="121"/>
      <c r="J1422" s="121"/>
      <c r="K1422" s="76"/>
    </row>
    <row r="1423" spans="5:11" x14ac:dyDescent="0.25">
      <c r="E1423" s="115"/>
      <c r="F1423" s="119"/>
      <c r="H1423" s="120"/>
      <c r="I1423" s="121"/>
      <c r="J1423" s="121"/>
      <c r="K1423" s="76"/>
    </row>
    <row r="1424" spans="5:11" x14ac:dyDescent="0.25">
      <c r="E1424" s="115"/>
      <c r="F1424" s="119"/>
      <c r="H1424" s="120"/>
      <c r="I1424" s="121"/>
      <c r="J1424" s="121"/>
      <c r="K1424" s="76"/>
    </row>
    <row r="1425" spans="5:11" x14ac:dyDescent="0.25">
      <c r="E1425" s="115"/>
      <c r="F1425" s="119"/>
      <c r="H1425" s="120"/>
      <c r="I1425" s="121"/>
      <c r="J1425" s="121"/>
      <c r="K1425" s="76"/>
    </row>
    <row r="1426" spans="5:11" x14ac:dyDescent="0.25">
      <c r="E1426" s="115"/>
      <c r="F1426" s="119"/>
      <c r="H1426" s="120"/>
      <c r="I1426" s="121"/>
      <c r="J1426" s="121"/>
      <c r="K1426" s="76"/>
    </row>
    <row r="1427" spans="5:11" x14ac:dyDescent="0.25">
      <c r="E1427" s="115"/>
      <c r="F1427" s="119"/>
      <c r="H1427" s="120"/>
      <c r="I1427" s="121"/>
      <c r="J1427" s="121"/>
      <c r="K1427" s="76"/>
    </row>
    <row r="1428" spans="5:11" x14ac:dyDescent="0.25">
      <c r="E1428" s="115"/>
      <c r="F1428" s="119"/>
      <c r="H1428" s="120"/>
      <c r="I1428" s="121"/>
      <c r="J1428" s="121"/>
      <c r="K1428" s="76"/>
    </row>
    <row r="1429" spans="5:11" x14ac:dyDescent="0.25">
      <c r="E1429" s="115"/>
      <c r="F1429" s="119"/>
      <c r="H1429" s="120"/>
      <c r="I1429" s="121"/>
      <c r="J1429" s="121"/>
      <c r="K1429" s="76"/>
    </row>
    <row r="1430" spans="5:11" x14ac:dyDescent="0.25">
      <c r="E1430" s="115"/>
      <c r="F1430" s="119"/>
      <c r="H1430" s="120"/>
      <c r="I1430" s="121"/>
      <c r="J1430" s="121"/>
      <c r="K1430" s="76"/>
    </row>
    <row r="1431" spans="5:11" x14ac:dyDescent="0.25">
      <c r="E1431" s="115"/>
      <c r="F1431" s="119"/>
      <c r="H1431" s="120"/>
      <c r="I1431" s="121"/>
      <c r="J1431" s="121"/>
      <c r="K1431" s="76"/>
    </row>
    <row r="1432" spans="5:11" x14ac:dyDescent="0.25">
      <c r="E1432" s="115"/>
      <c r="F1432" s="119"/>
      <c r="H1432" s="120"/>
      <c r="I1432" s="121"/>
      <c r="J1432" s="121"/>
      <c r="K1432" s="76"/>
    </row>
    <row r="1433" spans="5:11" x14ac:dyDescent="0.25">
      <c r="E1433" s="115"/>
      <c r="F1433" s="119"/>
      <c r="H1433" s="120"/>
      <c r="I1433" s="121"/>
      <c r="J1433" s="121"/>
      <c r="K1433" s="76"/>
    </row>
    <row r="1434" spans="5:11" x14ac:dyDescent="0.25">
      <c r="E1434" s="115"/>
      <c r="F1434" s="119"/>
      <c r="H1434" s="120"/>
      <c r="I1434" s="121"/>
      <c r="J1434" s="121"/>
      <c r="K1434" s="76"/>
    </row>
    <row r="1435" spans="5:11" x14ac:dyDescent="0.25">
      <c r="E1435" s="115"/>
      <c r="F1435" s="119"/>
      <c r="H1435" s="120"/>
      <c r="I1435" s="121"/>
      <c r="J1435" s="121"/>
      <c r="K1435" s="76"/>
    </row>
    <row r="1436" spans="5:11" x14ac:dyDescent="0.25">
      <c r="E1436" s="115"/>
      <c r="F1436" s="119"/>
      <c r="H1436" s="120"/>
      <c r="I1436" s="121"/>
      <c r="J1436" s="121"/>
      <c r="K1436" s="76"/>
    </row>
    <row r="1437" spans="5:11" x14ac:dyDescent="0.25">
      <c r="E1437" s="115"/>
      <c r="F1437" s="119"/>
      <c r="H1437" s="120"/>
      <c r="I1437" s="121"/>
      <c r="J1437" s="121"/>
      <c r="K1437" s="76"/>
    </row>
    <row r="1438" spans="5:11" x14ac:dyDescent="0.25">
      <c r="E1438" s="115"/>
      <c r="F1438" s="119"/>
      <c r="H1438" s="120"/>
      <c r="I1438" s="121"/>
      <c r="J1438" s="121"/>
      <c r="K1438" s="76"/>
    </row>
    <row r="1439" spans="5:11" x14ac:dyDescent="0.25">
      <c r="E1439" s="115"/>
      <c r="F1439" s="119"/>
      <c r="H1439" s="120"/>
      <c r="I1439" s="121"/>
      <c r="J1439" s="121"/>
      <c r="K1439" s="76"/>
    </row>
    <row r="1440" spans="5:11" x14ac:dyDescent="0.25">
      <c r="E1440" s="115"/>
      <c r="F1440" s="119"/>
      <c r="H1440" s="120"/>
      <c r="I1440" s="121"/>
      <c r="J1440" s="121"/>
      <c r="K1440" s="76"/>
    </row>
    <row r="1441" spans="5:11" x14ac:dyDescent="0.25">
      <c r="E1441" s="115"/>
      <c r="F1441" s="119"/>
      <c r="H1441" s="120"/>
      <c r="I1441" s="121"/>
      <c r="J1441" s="121"/>
      <c r="K1441" s="76"/>
    </row>
    <row r="1442" spans="5:11" x14ac:dyDescent="0.25">
      <c r="E1442" s="115"/>
      <c r="F1442" s="119"/>
      <c r="H1442" s="120"/>
      <c r="I1442" s="121"/>
      <c r="J1442" s="121"/>
      <c r="K1442" s="76"/>
    </row>
    <row r="1443" spans="5:11" x14ac:dyDescent="0.25">
      <c r="E1443" s="115"/>
      <c r="F1443" s="119"/>
      <c r="H1443" s="120"/>
      <c r="I1443" s="121"/>
      <c r="J1443" s="121"/>
      <c r="K1443" s="76"/>
    </row>
    <row r="1444" spans="5:11" x14ac:dyDescent="0.25">
      <c r="E1444" s="115"/>
      <c r="F1444" s="119"/>
      <c r="H1444" s="120"/>
      <c r="I1444" s="121"/>
      <c r="J1444" s="121"/>
      <c r="K1444" s="76"/>
    </row>
    <row r="1445" spans="5:11" x14ac:dyDescent="0.25">
      <c r="E1445" s="115"/>
      <c r="F1445" s="119"/>
      <c r="H1445" s="120"/>
      <c r="I1445" s="121"/>
      <c r="J1445" s="121"/>
      <c r="K1445" s="76"/>
    </row>
    <row r="1446" spans="5:11" x14ac:dyDescent="0.25">
      <c r="E1446" s="115"/>
      <c r="F1446" s="119"/>
      <c r="H1446" s="120"/>
      <c r="I1446" s="121"/>
      <c r="J1446" s="121"/>
      <c r="K1446" s="76"/>
    </row>
    <row r="1447" spans="5:11" x14ac:dyDescent="0.25">
      <c r="E1447" s="115"/>
      <c r="F1447" s="119"/>
      <c r="H1447" s="120"/>
      <c r="I1447" s="121"/>
      <c r="J1447" s="121"/>
      <c r="K1447" s="76"/>
    </row>
    <row r="1448" spans="5:11" x14ac:dyDescent="0.25">
      <c r="E1448" s="115"/>
      <c r="F1448" s="119"/>
      <c r="H1448" s="120"/>
      <c r="I1448" s="121"/>
      <c r="J1448" s="121"/>
      <c r="K1448" s="76"/>
    </row>
    <row r="1449" spans="5:11" x14ac:dyDescent="0.25">
      <c r="E1449" s="115"/>
      <c r="F1449" s="119"/>
      <c r="H1449" s="120"/>
      <c r="I1449" s="121"/>
      <c r="J1449" s="121"/>
      <c r="K1449" s="76"/>
    </row>
    <row r="1450" spans="5:11" x14ac:dyDescent="0.25">
      <c r="E1450" s="115"/>
      <c r="F1450" s="119"/>
      <c r="H1450" s="120"/>
      <c r="I1450" s="121"/>
      <c r="J1450" s="121"/>
      <c r="K1450" s="76"/>
    </row>
    <row r="1451" spans="5:11" x14ac:dyDescent="0.25">
      <c r="E1451" s="115"/>
      <c r="F1451" s="119"/>
      <c r="H1451" s="120"/>
      <c r="I1451" s="121"/>
      <c r="J1451" s="121"/>
      <c r="K1451" s="76"/>
    </row>
    <row r="1452" spans="5:11" x14ac:dyDescent="0.25">
      <c r="E1452" s="115"/>
      <c r="F1452" s="119"/>
      <c r="H1452" s="120"/>
      <c r="I1452" s="121"/>
      <c r="J1452" s="121"/>
      <c r="K1452" s="76"/>
    </row>
    <row r="1453" spans="5:11" x14ac:dyDescent="0.25">
      <c r="E1453" s="115"/>
      <c r="F1453" s="119"/>
      <c r="H1453" s="120"/>
      <c r="I1453" s="121"/>
      <c r="J1453" s="121"/>
      <c r="K1453" s="76"/>
    </row>
    <row r="1454" spans="5:11" x14ac:dyDescent="0.25">
      <c r="E1454" s="115"/>
      <c r="F1454" s="119"/>
      <c r="H1454" s="120"/>
      <c r="I1454" s="121"/>
      <c r="J1454" s="121"/>
      <c r="K1454" s="76"/>
    </row>
    <row r="1455" spans="5:11" x14ac:dyDescent="0.25">
      <c r="E1455" s="115"/>
      <c r="F1455" s="119"/>
      <c r="H1455" s="120"/>
      <c r="I1455" s="121"/>
      <c r="J1455" s="121"/>
      <c r="K1455" s="76"/>
    </row>
    <row r="1456" spans="5:11" x14ac:dyDescent="0.25">
      <c r="E1456" s="115"/>
      <c r="F1456" s="119"/>
      <c r="H1456" s="120"/>
      <c r="I1456" s="121"/>
      <c r="J1456" s="121"/>
      <c r="K1456" s="76"/>
    </row>
    <row r="1457" spans="5:11" x14ac:dyDescent="0.25">
      <c r="E1457" s="115"/>
      <c r="F1457" s="119"/>
      <c r="H1457" s="120"/>
      <c r="I1457" s="121"/>
      <c r="J1457" s="121"/>
      <c r="K1457" s="76"/>
    </row>
    <row r="1458" spans="5:11" x14ac:dyDescent="0.25">
      <c r="E1458" s="115"/>
      <c r="F1458" s="119"/>
      <c r="H1458" s="120"/>
      <c r="I1458" s="121"/>
      <c r="J1458" s="121"/>
      <c r="K1458" s="76"/>
    </row>
    <row r="1459" spans="5:11" x14ac:dyDescent="0.25">
      <c r="E1459" s="115"/>
      <c r="F1459" s="119"/>
      <c r="H1459" s="120"/>
      <c r="I1459" s="121"/>
      <c r="J1459" s="121"/>
      <c r="K1459" s="76"/>
    </row>
    <row r="1460" spans="5:11" x14ac:dyDescent="0.25">
      <c r="E1460" s="115"/>
      <c r="F1460" s="119"/>
      <c r="H1460" s="120"/>
      <c r="I1460" s="121"/>
      <c r="J1460" s="121"/>
      <c r="K1460" s="76"/>
    </row>
    <row r="1461" spans="5:11" x14ac:dyDescent="0.25">
      <c r="E1461" s="115"/>
      <c r="F1461" s="119"/>
      <c r="H1461" s="120"/>
      <c r="I1461" s="121"/>
      <c r="J1461" s="121"/>
      <c r="K1461" s="76"/>
    </row>
    <row r="1462" spans="5:11" x14ac:dyDescent="0.25">
      <c r="E1462" s="115"/>
      <c r="F1462" s="119"/>
      <c r="H1462" s="120"/>
      <c r="I1462" s="121"/>
      <c r="J1462" s="121"/>
      <c r="K1462" s="76"/>
    </row>
    <row r="1463" spans="5:11" x14ac:dyDescent="0.25">
      <c r="E1463" s="115"/>
      <c r="F1463" s="119"/>
      <c r="H1463" s="120"/>
      <c r="I1463" s="121"/>
      <c r="J1463" s="121"/>
      <c r="K1463" s="76"/>
    </row>
    <row r="1464" spans="5:11" x14ac:dyDescent="0.25">
      <c r="E1464" s="115"/>
      <c r="F1464" s="119"/>
      <c r="H1464" s="120"/>
      <c r="I1464" s="121"/>
      <c r="J1464" s="121"/>
      <c r="K1464" s="76"/>
    </row>
    <row r="1465" spans="5:11" x14ac:dyDescent="0.25">
      <c r="E1465" s="115"/>
      <c r="F1465" s="119"/>
      <c r="H1465" s="120"/>
      <c r="I1465" s="121"/>
      <c r="J1465" s="121"/>
      <c r="K1465" s="76"/>
    </row>
    <row r="1466" spans="5:11" x14ac:dyDescent="0.25">
      <c r="E1466" s="115"/>
      <c r="F1466" s="119"/>
      <c r="H1466" s="120"/>
      <c r="I1466" s="121"/>
      <c r="J1466" s="121"/>
      <c r="K1466" s="76"/>
    </row>
    <row r="1467" spans="5:11" x14ac:dyDescent="0.25">
      <c r="E1467" s="115"/>
      <c r="F1467" s="119"/>
      <c r="H1467" s="120"/>
      <c r="I1467" s="121"/>
      <c r="J1467" s="121"/>
      <c r="K1467" s="76"/>
    </row>
    <row r="1468" spans="5:11" x14ac:dyDescent="0.25">
      <c r="E1468" s="115"/>
      <c r="F1468" s="119"/>
      <c r="H1468" s="120"/>
      <c r="I1468" s="121"/>
      <c r="J1468" s="121"/>
      <c r="K1468" s="76"/>
    </row>
    <row r="1469" spans="5:11" x14ac:dyDescent="0.25">
      <c r="E1469" s="115"/>
      <c r="F1469" s="119"/>
      <c r="H1469" s="120"/>
      <c r="I1469" s="121"/>
      <c r="J1469" s="121"/>
      <c r="K1469" s="76"/>
    </row>
    <row r="1470" spans="5:11" x14ac:dyDescent="0.25">
      <c r="E1470" s="115"/>
      <c r="F1470" s="119"/>
      <c r="H1470" s="120"/>
      <c r="I1470" s="121"/>
      <c r="J1470" s="121"/>
      <c r="K1470" s="76"/>
    </row>
    <row r="1471" spans="5:11" x14ac:dyDescent="0.25">
      <c r="E1471" s="115"/>
      <c r="F1471" s="119"/>
      <c r="H1471" s="120"/>
      <c r="I1471" s="121"/>
      <c r="J1471" s="121"/>
      <c r="K1471" s="76"/>
    </row>
    <row r="1472" spans="5:11" x14ac:dyDescent="0.25">
      <c r="E1472" s="115"/>
      <c r="F1472" s="119"/>
      <c r="H1472" s="120"/>
      <c r="I1472" s="121"/>
      <c r="J1472" s="121"/>
      <c r="K1472" s="76"/>
    </row>
    <row r="1473" spans="5:11" x14ac:dyDescent="0.25">
      <c r="E1473" s="115"/>
      <c r="F1473" s="119"/>
      <c r="H1473" s="120"/>
      <c r="I1473" s="121"/>
      <c r="J1473" s="121"/>
      <c r="K1473" s="76"/>
    </row>
    <row r="1474" spans="5:11" x14ac:dyDescent="0.25">
      <c r="E1474" s="115"/>
      <c r="F1474" s="119"/>
      <c r="H1474" s="120"/>
      <c r="I1474" s="121"/>
      <c r="J1474" s="121"/>
      <c r="K1474" s="76"/>
    </row>
    <row r="1475" spans="5:11" x14ac:dyDescent="0.25">
      <c r="E1475" s="115"/>
      <c r="F1475" s="119"/>
      <c r="H1475" s="120"/>
      <c r="I1475" s="121"/>
      <c r="J1475" s="121"/>
      <c r="K1475" s="76"/>
    </row>
    <row r="1476" spans="5:11" x14ac:dyDescent="0.25">
      <c r="E1476" s="115"/>
      <c r="F1476" s="119"/>
      <c r="H1476" s="120"/>
      <c r="I1476" s="121"/>
      <c r="J1476" s="121"/>
      <c r="K1476" s="76"/>
    </row>
    <row r="1477" spans="5:11" x14ac:dyDescent="0.25">
      <c r="E1477" s="115"/>
      <c r="F1477" s="119"/>
      <c r="H1477" s="120"/>
      <c r="I1477" s="121"/>
      <c r="J1477" s="121"/>
      <c r="K1477" s="76"/>
    </row>
    <row r="1478" spans="5:11" x14ac:dyDescent="0.25">
      <c r="E1478" s="115"/>
      <c r="F1478" s="119"/>
      <c r="H1478" s="120"/>
      <c r="I1478" s="121"/>
      <c r="J1478" s="121"/>
      <c r="K1478" s="76"/>
    </row>
    <row r="1479" spans="5:11" x14ac:dyDescent="0.25">
      <c r="E1479" s="115"/>
      <c r="F1479" s="119"/>
      <c r="H1479" s="120"/>
      <c r="I1479" s="121"/>
      <c r="J1479" s="121"/>
      <c r="K1479" s="76"/>
    </row>
    <row r="1480" spans="5:11" x14ac:dyDescent="0.25">
      <c r="E1480" s="115"/>
      <c r="F1480" s="119"/>
      <c r="H1480" s="120"/>
      <c r="I1480" s="121"/>
      <c r="J1480" s="121"/>
      <c r="K1480" s="76"/>
    </row>
    <row r="1481" spans="5:11" x14ac:dyDescent="0.25">
      <c r="E1481" s="115"/>
      <c r="F1481" s="119"/>
      <c r="H1481" s="120"/>
      <c r="I1481" s="121"/>
      <c r="J1481" s="121"/>
      <c r="K1481" s="76"/>
    </row>
    <row r="1482" spans="5:11" x14ac:dyDescent="0.25">
      <c r="E1482" s="115"/>
      <c r="F1482" s="119"/>
      <c r="H1482" s="120"/>
      <c r="I1482" s="121"/>
      <c r="J1482" s="121"/>
      <c r="K1482" s="76"/>
    </row>
    <row r="1483" spans="5:11" x14ac:dyDescent="0.25">
      <c r="E1483" s="115"/>
      <c r="F1483" s="119"/>
      <c r="H1483" s="120"/>
      <c r="I1483" s="121"/>
      <c r="J1483" s="121"/>
      <c r="K1483" s="76"/>
    </row>
    <row r="1484" spans="5:11" x14ac:dyDescent="0.25">
      <c r="E1484" s="115"/>
      <c r="F1484" s="119"/>
      <c r="H1484" s="120"/>
      <c r="I1484" s="121"/>
      <c r="J1484" s="121"/>
      <c r="K1484" s="76"/>
    </row>
    <row r="1485" spans="5:11" x14ac:dyDescent="0.25">
      <c r="E1485" s="115"/>
      <c r="F1485" s="119"/>
      <c r="H1485" s="120"/>
      <c r="I1485" s="121"/>
      <c r="J1485" s="121"/>
      <c r="K1485" s="76"/>
    </row>
    <row r="1486" spans="5:11" x14ac:dyDescent="0.25">
      <c r="E1486" s="115"/>
      <c r="F1486" s="119"/>
      <c r="H1486" s="120"/>
      <c r="I1486" s="121"/>
      <c r="J1486" s="121"/>
      <c r="K1486" s="76"/>
    </row>
    <row r="1487" spans="5:11" x14ac:dyDescent="0.25">
      <c r="E1487" s="115"/>
      <c r="F1487" s="119"/>
      <c r="H1487" s="120"/>
      <c r="I1487" s="121"/>
      <c r="J1487" s="121"/>
      <c r="K1487" s="76"/>
    </row>
    <row r="1488" spans="5:11" x14ac:dyDescent="0.25">
      <c r="E1488" s="115"/>
      <c r="F1488" s="119"/>
      <c r="H1488" s="120"/>
      <c r="I1488" s="121"/>
      <c r="J1488" s="121"/>
      <c r="K1488" s="76"/>
    </row>
    <row r="1489" spans="5:11" x14ac:dyDescent="0.25">
      <c r="E1489" s="115"/>
      <c r="F1489" s="119"/>
      <c r="H1489" s="120"/>
      <c r="I1489" s="121"/>
      <c r="J1489" s="121"/>
      <c r="K1489" s="76"/>
    </row>
    <row r="1490" spans="5:11" x14ac:dyDescent="0.25">
      <c r="E1490" s="115"/>
      <c r="F1490" s="119"/>
      <c r="H1490" s="120"/>
      <c r="I1490" s="121"/>
      <c r="J1490" s="121"/>
      <c r="K1490" s="76"/>
    </row>
    <row r="1491" spans="5:11" x14ac:dyDescent="0.25">
      <c r="E1491" s="115"/>
      <c r="F1491" s="119"/>
      <c r="H1491" s="120"/>
      <c r="I1491" s="121"/>
      <c r="J1491" s="121"/>
      <c r="K1491" s="76"/>
    </row>
    <row r="1492" spans="5:11" x14ac:dyDescent="0.25">
      <c r="E1492" s="115"/>
      <c r="F1492" s="119"/>
      <c r="H1492" s="120"/>
      <c r="I1492" s="121"/>
      <c r="J1492" s="121"/>
      <c r="K1492" s="76"/>
    </row>
    <row r="1493" spans="5:11" x14ac:dyDescent="0.25">
      <c r="E1493" s="115"/>
      <c r="F1493" s="119"/>
      <c r="H1493" s="120"/>
      <c r="I1493" s="121"/>
      <c r="J1493" s="121"/>
      <c r="K1493" s="76"/>
    </row>
    <row r="1494" spans="5:11" x14ac:dyDescent="0.25">
      <c r="E1494" s="115"/>
      <c r="F1494" s="119"/>
      <c r="H1494" s="120"/>
      <c r="I1494" s="121"/>
      <c r="J1494" s="121"/>
      <c r="K1494" s="76"/>
    </row>
    <row r="1495" spans="5:11" x14ac:dyDescent="0.25">
      <c r="E1495" s="115"/>
      <c r="F1495" s="119"/>
      <c r="H1495" s="120"/>
      <c r="I1495" s="121"/>
      <c r="J1495" s="121"/>
      <c r="K1495" s="76"/>
    </row>
    <row r="1496" spans="5:11" x14ac:dyDescent="0.25">
      <c r="E1496" s="115"/>
      <c r="F1496" s="119"/>
      <c r="H1496" s="120"/>
      <c r="I1496" s="121"/>
      <c r="J1496" s="121"/>
      <c r="K1496" s="76"/>
    </row>
    <row r="1497" spans="5:11" x14ac:dyDescent="0.25">
      <c r="E1497" s="115"/>
      <c r="F1497" s="119"/>
      <c r="H1497" s="120"/>
      <c r="I1497" s="121"/>
      <c r="J1497" s="121"/>
      <c r="K1497" s="76"/>
    </row>
    <row r="1498" spans="5:11" x14ac:dyDescent="0.25">
      <c r="E1498" s="115"/>
      <c r="F1498" s="119"/>
      <c r="H1498" s="120"/>
      <c r="I1498" s="121"/>
      <c r="J1498" s="121"/>
      <c r="K1498" s="76"/>
    </row>
    <row r="1499" spans="5:11" x14ac:dyDescent="0.25">
      <c r="E1499" s="115"/>
      <c r="F1499" s="119"/>
      <c r="H1499" s="120"/>
      <c r="I1499" s="121"/>
      <c r="J1499" s="121"/>
      <c r="K1499" s="76"/>
    </row>
    <row r="1500" spans="5:11" x14ac:dyDescent="0.25">
      <c r="E1500" s="115"/>
      <c r="F1500" s="119"/>
      <c r="H1500" s="120"/>
      <c r="I1500" s="121"/>
      <c r="J1500" s="121"/>
      <c r="K1500" s="76"/>
    </row>
    <row r="1501" spans="5:11" x14ac:dyDescent="0.25">
      <c r="E1501" s="115"/>
      <c r="F1501" s="119"/>
      <c r="H1501" s="120"/>
      <c r="I1501" s="121"/>
      <c r="J1501" s="121"/>
      <c r="K1501" s="76"/>
    </row>
    <row r="1502" spans="5:11" x14ac:dyDescent="0.25">
      <c r="E1502" s="115"/>
      <c r="F1502" s="119"/>
      <c r="H1502" s="120"/>
      <c r="I1502" s="121"/>
      <c r="J1502" s="121"/>
      <c r="K1502" s="76"/>
    </row>
    <row r="1503" spans="5:11" x14ac:dyDescent="0.25">
      <c r="E1503" s="115"/>
      <c r="F1503" s="119"/>
      <c r="H1503" s="120"/>
      <c r="I1503" s="121"/>
      <c r="J1503" s="121"/>
      <c r="K1503" s="76"/>
    </row>
    <row r="1504" spans="5:11" x14ac:dyDescent="0.25">
      <c r="E1504" s="115"/>
      <c r="F1504" s="119"/>
      <c r="H1504" s="120"/>
      <c r="I1504" s="121"/>
      <c r="J1504" s="121"/>
      <c r="K1504" s="76"/>
    </row>
    <row r="1505" spans="5:11" x14ac:dyDescent="0.25">
      <c r="E1505" s="115"/>
      <c r="F1505" s="119"/>
      <c r="H1505" s="120"/>
      <c r="I1505" s="121"/>
      <c r="J1505" s="121"/>
      <c r="K1505" s="76"/>
    </row>
    <row r="1506" spans="5:11" x14ac:dyDescent="0.25">
      <c r="E1506" s="115"/>
      <c r="F1506" s="119"/>
      <c r="H1506" s="120"/>
      <c r="I1506" s="121"/>
      <c r="J1506" s="121"/>
      <c r="K1506" s="76"/>
    </row>
    <row r="1507" spans="5:11" x14ac:dyDescent="0.25">
      <c r="E1507" s="115"/>
      <c r="F1507" s="119"/>
      <c r="H1507" s="120"/>
      <c r="I1507" s="121"/>
      <c r="J1507" s="121"/>
      <c r="K1507" s="76"/>
    </row>
    <row r="1508" spans="5:11" x14ac:dyDescent="0.25">
      <c r="E1508" s="115"/>
      <c r="F1508" s="119"/>
      <c r="H1508" s="120"/>
      <c r="I1508" s="121"/>
      <c r="J1508" s="121"/>
      <c r="K1508" s="76"/>
    </row>
    <row r="1509" spans="5:11" x14ac:dyDescent="0.25">
      <c r="E1509" s="115"/>
      <c r="F1509" s="119"/>
      <c r="H1509" s="120"/>
      <c r="I1509" s="121"/>
      <c r="J1509" s="121"/>
      <c r="K1509" s="76"/>
    </row>
    <row r="1510" spans="5:11" x14ac:dyDescent="0.25">
      <c r="E1510" s="115"/>
      <c r="F1510" s="119"/>
      <c r="H1510" s="120"/>
      <c r="I1510" s="121"/>
      <c r="J1510" s="121"/>
      <c r="K1510" s="76"/>
    </row>
    <row r="1511" spans="5:11" x14ac:dyDescent="0.25">
      <c r="E1511" s="115"/>
      <c r="F1511" s="119"/>
      <c r="H1511" s="120"/>
      <c r="I1511" s="121"/>
      <c r="J1511" s="121"/>
      <c r="K1511" s="76"/>
    </row>
    <row r="1512" spans="5:11" x14ac:dyDescent="0.25">
      <c r="E1512" s="115"/>
      <c r="F1512" s="119"/>
      <c r="H1512" s="120"/>
      <c r="I1512" s="121"/>
      <c r="J1512" s="121"/>
      <c r="K1512" s="76"/>
    </row>
    <row r="1513" spans="5:11" x14ac:dyDescent="0.25">
      <c r="E1513" s="115"/>
      <c r="F1513" s="119"/>
      <c r="H1513" s="120"/>
      <c r="I1513" s="121"/>
      <c r="J1513" s="121"/>
      <c r="K1513" s="76"/>
    </row>
    <row r="1514" spans="5:11" x14ac:dyDescent="0.25">
      <c r="E1514" s="115"/>
      <c r="F1514" s="119"/>
      <c r="H1514" s="120"/>
      <c r="I1514" s="121"/>
      <c r="J1514" s="121"/>
      <c r="K1514" s="76"/>
    </row>
    <row r="1515" spans="5:11" x14ac:dyDescent="0.25">
      <c r="E1515" s="115"/>
      <c r="F1515" s="119"/>
      <c r="H1515" s="120"/>
      <c r="I1515" s="121"/>
      <c r="J1515" s="121"/>
      <c r="K1515" s="76"/>
    </row>
    <row r="1516" spans="5:11" x14ac:dyDescent="0.25">
      <c r="E1516" s="115"/>
      <c r="F1516" s="119"/>
      <c r="H1516" s="120"/>
      <c r="I1516" s="121"/>
      <c r="J1516" s="121"/>
      <c r="K1516" s="76"/>
    </row>
    <row r="1517" spans="5:11" x14ac:dyDescent="0.25">
      <c r="E1517" s="115"/>
      <c r="F1517" s="119"/>
      <c r="H1517" s="120"/>
      <c r="I1517" s="121"/>
      <c r="J1517" s="121"/>
      <c r="K1517" s="76"/>
    </row>
    <row r="1518" spans="5:11" x14ac:dyDescent="0.25">
      <c r="E1518" s="115"/>
      <c r="F1518" s="119"/>
      <c r="H1518" s="120"/>
      <c r="I1518" s="121"/>
      <c r="J1518" s="121"/>
      <c r="K1518" s="76"/>
    </row>
    <row r="1519" spans="5:11" x14ac:dyDescent="0.25">
      <c r="E1519" s="115"/>
      <c r="F1519" s="119"/>
      <c r="H1519" s="120"/>
      <c r="I1519" s="121"/>
      <c r="J1519" s="121"/>
      <c r="K1519" s="76"/>
    </row>
    <row r="1520" spans="5:11" x14ac:dyDescent="0.25">
      <c r="E1520" s="115"/>
      <c r="F1520" s="119"/>
      <c r="H1520" s="120"/>
      <c r="I1520" s="121"/>
      <c r="J1520" s="121"/>
      <c r="K1520" s="76"/>
    </row>
    <row r="1521" spans="5:11" x14ac:dyDescent="0.25">
      <c r="E1521" s="115"/>
      <c r="F1521" s="119"/>
      <c r="H1521" s="120"/>
      <c r="I1521" s="121"/>
      <c r="J1521" s="121"/>
      <c r="K1521" s="76"/>
    </row>
    <row r="1522" spans="5:11" x14ac:dyDescent="0.25">
      <c r="E1522" s="115"/>
      <c r="F1522" s="119"/>
      <c r="H1522" s="120"/>
      <c r="I1522" s="121"/>
      <c r="J1522" s="121"/>
      <c r="K1522" s="76"/>
    </row>
    <row r="1523" spans="5:11" x14ac:dyDescent="0.25">
      <c r="E1523" s="115"/>
      <c r="F1523" s="119"/>
      <c r="H1523" s="120"/>
      <c r="I1523" s="121"/>
      <c r="J1523" s="121"/>
      <c r="K1523" s="76"/>
    </row>
    <row r="1524" spans="5:11" x14ac:dyDescent="0.25">
      <c r="E1524" s="115"/>
      <c r="F1524" s="119"/>
      <c r="H1524" s="120"/>
      <c r="I1524" s="121"/>
      <c r="J1524" s="121"/>
      <c r="K1524" s="76"/>
    </row>
    <row r="1525" spans="5:11" x14ac:dyDescent="0.25">
      <c r="E1525" s="115"/>
      <c r="F1525" s="119"/>
      <c r="H1525" s="120"/>
      <c r="I1525" s="121"/>
      <c r="J1525" s="121"/>
      <c r="K1525" s="76"/>
    </row>
    <row r="1526" spans="5:11" x14ac:dyDescent="0.25">
      <c r="E1526" s="115"/>
      <c r="F1526" s="119"/>
      <c r="H1526" s="120"/>
      <c r="I1526" s="121"/>
      <c r="J1526" s="121"/>
      <c r="K1526" s="76"/>
    </row>
    <row r="1527" spans="5:11" x14ac:dyDescent="0.25">
      <c r="E1527" s="115"/>
      <c r="F1527" s="119"/>
      <c r="H1527" s="120"/>
      <c r="I1527" s="121"/>
      <c r="J1527" s="121"/>
      <c r="K1527" s="76"/>
    </row>
    <row r="1528" spans="5:11" x14ac:dyDescent="0.25">
      <c r="E1528" s="115"/>
      <c r="F1528" s="119"/>
      <c r="H1528" s="120"/>
      <c r="I1528" s="121"/>
      <c r="J1528" s="121"/>
      <c r="K1528" s="76"/>
    </row>
    <row r="1529" spans="5:11" x14ac:dyDescent="0.25">
      <c r="E1529" s="115"/>
      <c r="F1529" s="119"/>
      <c r="H1529" s="120"/>
      <c r="I1529" s="121"/>
      <c r="J1529" s="121"/>
      <c r="K1529" s="76"/>
    </row>
    <row r="1530" spans="5:11" x14ac:dyDescent="0.25">
      <c r="E1530" s="115"/>
      <c r="F1530" s="119"/>
      <c r="H1530" s="120"/>
      <c r="I1530" s="121"/>
      <c r="J1530" s="121"/>
      <c r="K1530" s="76"/>
    </row>
    <row r="1531" spans="5:11" x14ac:dyDescent="0.25">
      <c r="E1531" s="115"/>
      <c r="F1531" s="119"/>
      <c r="H1531" s="120"/>
      <c r="I1531" s="121"/>
      <c r="J1531" s="121"/>
      <c r="K1531" s="76"/>
    </row>
    <row r="1532" spans="5:11" x14ac:dyDescent="0.25">
      <c r="E1532" s="115"/>
      <c r="F1532" s="119"/>
      <c r="H1532" s="120"/>
      <c r="I1532" s="121"/>
      <c r="J1532" s="121"/>
      <c r="K1532" s="76"/>
    </row>
    <row r="1533" spans="5:11" x14ac:dyDescent="0.25">
      <c r="E1533" s="115"/>
      <c r="F1533" s="119"/>
      <c r="H1533" s="120"/>
      <c r="I1533" s="121"/>
      <c r="J1533" s="121"/>
      <c r="K1533" s="76"/>
    </row>
    <row r="1534" spans="5:11" x14ac:dyDescent="0.25">
      <c r="E1534" s="115"/>
      <c r="F1534" s="119"/>
      <c r="H1534" s="120"/>
      <c r="I1534" s="121"/>
      <c r="J1534" s="121"/>
      <c r="K1534" s="76"/>
    </row>
    <row r="1535" spans="5:11" x14ac:dyDescent="0.25">
      <c r="E1535" s="115"/>
      <c r="F1535" s="119"/>
      <c r="H1535" s="120"/>
      <c r="I1535" s="121"/>
      <c r="J1535" s="121"/>
      <c r="K1535" s="76"/>
    </row>
    <row r="1536" spans="5:11" x14ac:dyDescent="0.25">
      <c r="E1536" s="115"/>
      <c r="F1536" s="119"/>
      <c r="H1536" s="120"/>
      <c r="I1536" s="121"/>
      <c r="J1536" s="121"/>
      <c r="K1536" s="76"/>
    </row>
    <row r="1537" spans="5:11" x14ac:dyDescent="0.25">
      <c r="E1537" s="115"/>
      <c r="F1537" s="119"/>
      <c r="H1537" s="120"/>
      <c r="I1537" s="121"/>
      <c r="J1537" s="121"/>
      <c r="K1537" s="76"/>
    </row>
    <row r="1538" spans="5:11" x14ac:dyDescent="0.25">
      <c r="E1538" s="115"/>
      <c r="F1538" s="119"/>
      <c r="H1538" s="120"/>
      <c r="I1538" s="121"/>
      <c r="J1538" s="121"/>
      <c r="K1538" s="76"/>
    </row>
    <row r="1539" spans="5:11" x14ac:dyDescent="0.25">
      <c r="E1539" s="115"/>
      <c r="F1539" s="119"/>
      <c r="H1539" s="120"/>
      <c r="I1539" s="121"/>
      <c r="J1539" s="121"/>
      <c r="K1539" s="76"/>
    </row>
    <row r="1540" spans="5:11" x14ac:dyDescent="0.25">
      <c r="E1540" s="115"/>
      <c r="F1540" s="119"/>
      <c r="H1540" s="120"/>
      <c r="I1540" s="121"/>
      <c r="J1540" s="121"/>
      <c r="K1540" s="76"/>
    </row>
    <row r="1541" spans="5:11" x14ac:dyDescent="0.25">
      <c r="E1541" s="115"/>
      <c r="F1541" s="119"/>
      <c r="H1541" s="120"/>
      <c r="I1541" s="121"/>
      <c r="J1541" s="121"/>
      <c r="K1541" s="76"/>
    </row>
    <row r="1542" spans="5:11" x14ac:dyDescent="0.25">
      <c r="E1542" s="115"/>
      <c r="F1542" s="119"/>
      <c r="H1542" s="120"/>
      <c r="I1542" s="121"/>
      <c r="J1542" s="121"/>
      <c r="K1542" s="76"/>
    </row>
    <row r="1543" spans="5:11" x14ac:dyDescent="0.25">
      <c r="E1543" s="115"/>
      <c r="F1543" s="119"/>
      <c r="H1543" s="120"/>
      <c r="I1543" s="121"/>
      <c r="J1543" s="121"/>
      <c r="K1543" s="76"/>
    </row>
    <row r="1544" spans="5:11" x14ac:dyDescent="0.25">
      <c r="E1544" s="115"/>
      <c r="F1544" s="119"/>
      <c r="H1544" s="120"/>
      <c r="I1544" s="121"/>
      <c r="J1544" s="121"/>
      <c r="K1544" s="76"/>
    </row>
    <row r="1545" spans="5:11" x14ac:dyDescent="0.25">
      <c r="E1545" s="115"/>
      <c r="F1545" s="119"/>
      <c r="H1545" s="120"/>
      <c r="I1545" s="121"/>
      <c r="J1545" s="121"/>
      <c r="K1545" s="76"/>
    </row>
    <row r="1546" spans="5:11" x14ac:dyDescent="0.25">
      <c r="E1546" s="115"/>
      <c r="F1546" s="119"/>
      <c r="H1546" s="120"/>
      <c r="I1546" s="121"/>
      <c r="J1546" s="121"/>
      <c r="K1546" s="76"/>
    </row>
    <row r="1547" spans="5:11" x14ac:dyDescent="0.25">
      <c r="E1547" s="115"/>
      <c r="F1547" s="119"/>
      <c r="H1547" s="120"/>
      <c r="I1547" s="121"/>
      <c r="J1547" s="121"/>
      <c r="K1547" s="76"/>
    </row>
    <row r="1548" spans="5:11" x14ac:dyDescent="0.25">
      <c r="E1548" s="115"/>
      <c r="F1548" s="119"/>
      <c r="H1548" s="120"/>
      <c r="I1548" s="121"/>
      <c r="J1548" s="121"/>
      <c r="K1548" s="76"/>
    </row>
    <row r="1549" spans="5:11" x14ac:dyDescent="0.25">
      <c r="E1549" s="115"/>
      <c r="F1549" s="119"/>
      <c r="H1549" s="120"/>
      <c r="I1549" s="121"/>
      <c r="J1549" s="121"/>
      <c r="K1549" s="76"/>
    </row>
    <row r="1550" spans="5:11" x14ac:dyDescent="0.25">
      <c r="E1550" s="115"/>
      <c r="F1550" s="119"/>
      <c r="H1550" s="120"/>
      <c r="I1550" s="121"/>
      <c r="J1550" s="121"/>
      <c r="K1550" s="76"/>
    </row>
    <row r="1551" spans="5:11" x14ac:dyDescent="0.25">
      <c r="E1551" s="115"/>
      <c r="F1551" s="119"/>
      <c r="H1551" s="120"/>
      <c r="I1551" s="121"/>
      <c r="J1551" s="121"/>
      <c r="K1551" s="76"/>
    </row>
    <row r="1552" spans="5:11" x14ac:dyDescent="0.25">
      <c r="E1552" s="115"/>
      <c r="F1552" s="119"/>
      <c r="H1552" s="120"/>
      <c r="I1552" s="121"/>
      <c r="J1552" s="121"/>
      <c r="K1552" s="76"/>
    </row>
    <row r="1553" spans="5:11" x14ac:dyDescent="0.25">
      <c r="E1553" s="115"/>
      <c r="F1553" s="119"/>
      <c r="H1553" s="120"/>
      <c r="I1553" s="121"/>
      <c r="J1553" s="121"/>
      <c r="K1553" s="76"/>
    </row>
    <row r="1554" spans="5:11" x14ac:dyDescent="0.25">
      <c r="E1554" s="115"/>
      <c r="F1554" s="119"/>
      <c r="H1554" s="120"/>
      <c r="I1554" s="121"/>
      <c r="J1554" s="121"/>
      <c r="K1554" s="76"/>
    </row>
    <row r="1555" spans="5:11" x14ac:dyDescent="0.25">
      <c r="E1555" s="115"/>
      <c r="F1555" s="119"/>
      <c r="H1555" s="120"/>
      <c r="I1555" s="121"/>
      <c r="J1555" s="121"/>
      <c r="K1555" s="76"/>
    </row>
    <row r="1556" spans="5:11" x14ac:dyDescent="0.25">
      <c r="E1556" s="115"/>
      <c r="F1556" s="119"/>
      <c r="H1556" s="120"/>
      <c r="I1556" s="121"/>
      <c r="J1556" s="121"/>
      <c r="K1556" s="76"/>
    </row>
    <row r="1557" spans="5:11" x14ac:dyDescent="0.25">
      <c r="E1557" s="115"/>
      <c r="F1557" s="119"/>
      <c r="H1557" s="120"/>
      <c r="I1557" s="121"/>
      <c r="J1557" s="121"/>
      <c r="K1557" s="76"/>
    </row>
    <row r="1558" spans="5:11" x14ac:dyDescent="0.25">
      <c r="E1558" s="115"/>
      <c r="F1558" s="119"/>
      <c r="H1558" s="120"/>
      <c r="I1558" s="121"/>
      <c r="J1558" s="121"/>
      <c r="K1558" s="76"/>
    </row>
    <row r="1559" spans="5:11" x14ac:dyDescent="0.25">
      <c r="E1559" s="115"/>
      <c r="F1559" s="119"/>
      <c r="H1559" s="120"/>
      <c r="I1559" s="121"/>
      <c r="J1559" s="121"/>
      <c r="K1559" s="76"/>
    </row>
    <row r="1560" spans="5:11" x14ac:dyDescent="0.25">
      <c r="E1560" s="115"/>
      <c r="F1560" s="119"/>
      <c r="H1560" s="120"/>
      <c r="I1560" s="121"/>
      <c r="J1560" s="121"/>
      <c r="K1560" s="76"/>
    </row>
    <row r="1561" spans="5:11" x14ac:dyDescent="0.25">
      <c r="E1561" s="115"/>
      <c r="F1561" s="119"/>
      <c r="H1561" s="120"/>
      <c r="I1561" s="121"/>
      <c r="J1561" s="121"/>
      <c r="K1561" s="76"/>
    </row>
    <row r="1562" spans="5:11" x14ac:dyDescent="0.25">
      <c r="E1562" s="115"/>
      <c r="F1562" s="119"/>
      <c r="H1562" s="120"/>
      <c r="I1562" s="121"/>
      <c r="J1562" s="121"/>
      <c r="K1562" s="76"/>
    </row>
    <row r="1563" spans="5:11" x14ac:dyDescent="0.25">
      <c r="E1563" s="115"/>
      <c r="F1563" s="119"/>
      <c r="H1563" s="120"/>
      <c r="I1563" s="121"/>
      <c r="J1563" s="121"/>
      <c r="K1563" s="76"/>
    </row>
    <row r="1564" spans="5:11" x14ac:dyDescent="0.25">
      <c r="E1564" s="115"/>
      <c r="F1564" s="119"/>
      <c r="H1564" s="120"/>
      <c r="I1564" s="121"/>
      <c r="J1564" s="121"/>
      <c r="K1564" s="76"/>
    </row>
    <row r="1565" spans="5:11" x14ac:dyDescent="0.25">
      <c r="E1565" s="115"/>
      <c r="F1565" s="119"/>
      <c r="H1565" s="120"/>
      <c r="I1565" s="121"/>
      <c r="J1565" s="121"/>
      <c r="K1565" s="76"/>
    </row>
    <row r="1566" spans="5:11" x14ac:dyDescent="0.25">
      <c r="E1566" s="115"/>
      <c r="F1566" s="119"/>
      <c r="H1566" s="120"/>
      <c r="I1566" s="121"/>
      <c r="J1566" s="121"/>
      <c r="K1566" s="76"/>
    </row>
    <row r="1567" spans="5:11" x14ac:dyDescent="0.25">
      <c r="E1567" s="115"/>
      <c r="F1567" s="119"/>
      <c r="H1567" s="120"/>
      <c r="I1567" s="121"/>
      <c r="J1567" s="121"/>
      <c r="K1567" s="76"/>
    </row>
    <row r="1568" spans="5:11" x14ac:dyDescent="0.25">
      <c r="E1568" s="115"/>
      <c r="F1568" s="119"/>
      <c r="H1568" s="120"/>
      <c r="I1568" s="121"/>
      <c r="J1568" s="121"/>
      <c r="K1568" s="76"/>
    </row>
    <row r="1569" spans="5:11" x14ac:dyDescent="0.25">
      <c r="E1569" s="115"/>
      <c r="F1569" s="119"/>
      <c r="H1569" s="120"/>
      <c r="I1569" s="121"/>
      <c r="J1569" s="121"/>
      <c r="K1569" s="76"/>
    </row>
    <row r="1570" spans="5:11" x14ac:dyDescent="0.25">
      <c r="E1570" s="115"/>
      <c r="F1570" s="119"/>
      <c r="H1570" s="120"/>
      <c r="I1570" s="121"/>
      <c r="J1570" s="121"/>
      <c r="K1570" s="76"/>
    </row>
    <row r="1571" spans="5:11" x14ac:dyDescent="0.25">
      <c r="E1571" s="115"/>
      <c r="F1571" s="119"/>
      <c r="H1571" s="120"/>
      <c r="I1571" s="121"/>
      <c r="J1571" s="121"/>
      <c r="K1571" s="76"/>
    </row>
    <row r="1572" spans="5:11" x14ac:dyDescent="0.25">
      <c r="E1572" s="115"/>
      <c r="F1572" s="119"/>
      <c r="H1572" s="120"/>
      <c r="I1572" s="121"/>
      <c r="J1572" s="121"/>
      <c r="K1572" s="76"/>
    </row>
    <row r="1573" spans="5:11" x14ac:dyDescent="0.25">
      <c r="E1573" s="115"/>
      <c r="F1573" s="119"/>
      <c r="H1573" s="120"/>
      <c r="I1573" s="121"/>
      <c r="J1573" s="121"/>
      <c r="K1573" s="76"/>
    </row>
    <row r="1574" spans="5:11" x14ac:dyDescent="0.25">
      <c r="E1574" s="115"/>
      <c r="F1574" s="119"/>
      <c r="H1574" s="120"/>
      <c r="I1574" s="121"/>
      <c r="J1574" s="121"/>
      <c r="K1574" s="76"/>
    </row>
    <row r="1575" spans="5:11" x14ac:dyDescent="0.25">
      <c r="E1575" s="115"/>
      <c r="F1575" s="119"/>
      <c r="H1575" s="120"/>
      <c r="I1575" s="121"/>
      <c r="J1575" s="121"/>
      <c r="K1575" s="76"/>
    </row>
    <row r="1576" spans="5:11" x14ac:dyDescent="0.25">
      <c r="E1576" s="115"/>
      <c r="F1576" s="119"/>
      <c r="H1576" s="120"/>
      <c r="I1576" s="121"/>
      <c r="J1576" s="121"/>
      <c r="K1576" s="76"/>
    </row>
    <row r="1577" spans="5:11" x14ac:dyDescent="0.25">
      <c r="E1577" s="115"/>
      <c r="F1577" s="119"/>
      <c r="H1577" s="120"/>
      <c r="I1577" s="121"/>
      <c r="J1577" s="121"/>
      <c r="K1577" s="76"/>
    </row>
    <row r="1578" spans="5:11" x14ac:dyDescent="0.25">
      <c r="E1578" s="115"/>
      <c r="F1578" s="119"/>
      <c r="H1578" s="120"/>
      <c r="I1578" s="121"/>
      <c r="J1578" s="121"/>
      <c r="K1578" s="76"/>
    </row>
    <row r="1579" spans="5:11" x14ac:dyDescent="0.25">
      <c r="E1579" s="115"/>
      <c r="F1579" s="119"/>
      <c r="H1579" s="120"/>
      <c r="I1579" s="121"/>
      <c r="J1579" s="121"/>
      <c r="K1579" s="76"/>
    </row>
    <row r="1580" spans="5:11" x14ac:dyDescent="0.25">
      <c r="E1580" s="115"/>
      <c r="F1580" s="119"/>
      <c r="H1580" s="120"/>
      <c r="I1580" s="121"/>
      <c r="J1580" s="121"/>
      <c r="K1580" s="76"/>
    </row>
    <row r="1581" spans="5:11" x14ac:dyDescent="0.25">
      <c r="E1581" s="115"/>
      <c r="F1581" s="119"/>
      <c r="H1581" s="120"/>
      <c r="I1581" s="121"/>
      <c r="J1581" s="121"/>
      <c r="K1581" s="76"/>
    </row>
    <row r="1582" spans="5:11" x14ac:dyDescent="0.25">
      <c r="E1582" s="115"/>
      <c r="F1582" s="119"/>
      <c r="H1582" s="120"/>
      <c r="I1582" s="121"/>
      <c r="J1582" s="121"/>
      <c r="K1582" s="76"/>
    </row>
    <row r="1583" spans="5:11" x14ac:dyDescent="0.25">
      <c r="E1583" s="115"/>
      <c r="F1583" s="119"/>
      <c r="H1583" s="120"/>
      <c r="I1583" s="121"/>
      <c r="J1583" s="121"/>
      <c r="K1583" s="76"/>
    </row>
    <row r="1584" spans="5:11" x14ac:dyDescent="0.25">
      <c r="E1584" s="115"/>
      <c r="F1584" s="119"/>
      <c r="H1584" s="120"/>
      <c r="I1584" s="121"/>
      <c r="J1584" s="121"/>
      <c r="K1584" s="76"/>
    </row>
    <row r="1585" spans="5:11" x14ac:dyDescent="0.25">
      <c r="E1585" s="115"/>
      <c r="F1585" s="119"/>
      <c r="H1585" s="120"/>
      <c r="I1585" s="121"/>
      <c r="J1585" s="121"/>
      <c r="K1585" s="76"/>
    </row>
    <row r="1586" spans="5:11" x14ac:dyDescent="0.25">
      <c r="E1586" s="115"/>
      <c r="F1586" s="119"/>
      <c r="H1586" s="120"/>
      <c r="I1586" s="121"/>
      <c r="J1586" s="121"/>
      <c r="K1586" s="76"/>
    </row>
    <row r="1587" spans="5:11" x14ac:dyDescent="0.25">
      <c r="E1587" s="115"/>
      <c r="F1587" s="119"/>
      <c r="H1587" s="120"/>
      <c r="I1587" s="121"/>
      <c r="J1587" s="121"/>
      <c r="K1587" s="76"/>
    </row>
    <row r="1588" spans="5:11" x14ac:dyDescent="0.25">
      <c r="E1588" s="115"/>
      <c r="F1588" s="119"/>
      <c r="H1588" s="120"/>
      <c r="I1588" s="121"/>
      <c r="J1588" s="121"/>
      <c r="K1588" s="76"/>
    </row>
    <row r="1589" spans="5:11" x14ac:dyDescent="0.25">
      <c r="E1589" s="115"/>
      <c r="F1589" s="119"/>
      <c r="H1589" s="120"/>
      <c r="I1589" s="121"/>
      <c r="J1589" s="121"/>
      <c r="K1589" s="76"/>
    </row>
    <row r="1590" spans="5:11" x14ac:dyDescent="0.25">
      <c r="E1590" s="115"/>
      <c r="F1590" s="119"/>
      <c r="H1590" s="120"/>
      <c r="I1590" s="121"/>
      <c r="J1590" s="121"/>
      <c r="K1590" s="76"/>
    </row>
    <row r="1591" spans="5:11" x14ac:dyDescent="0.25">
      <c r="E1591" s="115"/>
      <c r="F1591" s="119"/>
      <c r="H1591" s="120"/>
      <c r="I1591" s="121"/>
      <c r="J1591" s="121"/>
      <c r="K1591" s="76"/>
    </row>
    <row r="1592" spans="5:11" x14ac:dyDescent="0.25">
      <c r="E1592" s="115"/>
      <c r="F1592" s="119"/>
      <c r="H1592" s="120"/>
      <c r="I1592" s="121"/>
      <c r="J1592" s="121"/>
      <c r="K1592" s="76"/>
    </row>
    <row r="1593" spans="5:11" x14ac:dyDescent="0.25">
      <c r="E1593" s="115"/>
      <c r="F1593" s="119"/>
      <c r="H1593" s="120"/>
      <c r="I1593" s="121"/>
      <c r="J1593" s="121"/>
      <c r="K1593" s="76"/>
    </row>
    <row r="1594" spans="5:11" x14ac:dyDescent="0.25">
      <c r="E1594" s="115"/>
      <c r="F1594" s="119"/>
      <c r="H1594" s="120"/>
      <c r="I1594" s="121"/>
      <c r="J1594" s="121"/>
      <c r="K1594" s="76"/>
    </row>
    <row r="1595" spans="5:11" x14ac:dyDescent="0.25">
      <c r="E1595" s="115"/>
      <c r="F1595" s="119"/>
      <c r="H1595" s="120"/>
      <c r="I1595" s="121"/>
      <c r="J1595" s="121"/>
      <c r="K1595" s="76"/>
    </row>
    <row r="1596" spans="5:11" x14ac:dyDescent="0.25">
      <c r="E1596" s="115"/>
      <c r="F1596" s="119"/>
      <c r="H1596" s="120"/>
      <c r="I1596" s="121"/>
      <c r="J1596" s="121"/>
      <c r="K1596" s="76"/>
    </row>
    <row r="1597" spans="5:11" x14ac:dyDescent="0.25">
      <c r="E1597" s="115"/>
      <c r="F1597" s="119"/>
      <c r="H1597" s="120"/>
      <c r="I1597" s="121"/>
      <c r="J1597" s="121"/>
      <c r="K1597" s="76"/>
    </row>
    <row r="1598" spans="5:11" x14ac:dyDescent="0.25">
      <c r="E1598" s="115"/>
      <c r="F1598" s="119"/>
      <c r="H1598" s="120"/>
      <c r="I1598" s="121"/>
      <c r="J1598" s="121"/>
      <c r="K1598" s="76"/>
    </row>
    <row r="1599" spans="5:11" x14ac:dyDescent="0.25">
      <c r="E1599" s="115"/>
      <c r="F1599" s="119"/>
      <c r="H1599" s="120"/>
      <c r="I1599" s="121"/>
      <c r="J1599" s="121"/>
      <c r="K1599" s="76"/>
    </row>
    <row r="1600" spans="5:11" x14ac:dyDescent="0.25">
      <c r="E1600" s="115"/>
      <c r="F1600" s="119"/>
      <c r="H1600" s="120"/>
      <c r="I1600" s="121"/>
      <c r="J1600" s="121"/>
      <c r="K1600" s="76"/>
    </row>
    <row r="1601" spans="5:11" x14ac:dyDescent="0.25">
      <c r="E1601" s="115"/>
      <c r="F1601" s="119"/>
      <c r="H1601" s="120"/>
      <c r="I1601" s="121"/>
      <c r="J1601" s="121"/>
      <c r="K1601" s="76"/>
    </row>
    <row r="1602" spans="5:11" x14ac:dyDescent="0.25">
      <c r="E1602" s="115"/>
      <c r="F1602" s="119"/>
      <c r="H1602" s="120"/>
      <c r="I1602" s="121"/>
      <c r="J1602" s="121"/>
      <c r="K1602" s="76"/>
    </row>
    <row r="1603" spans="5:11" x14ac:dyDescent="0.25">
      <c r="E1603" s="115"/>
      <c r="F1603" s="119"/>
      <c r="H1603" s="120"/>
      <c r="I1603" s="121"/>
      <c r="J1603" s="121"/>
      <c r="K1603" s="76"/>
    </row>
    <row r="1604" spans="5:11" x14ac:dyDescent="0.25">
      <c r="E1604" s="115"/>
      <c r="F1604" s="119"/>
      <c r="H1604" s="120"/>
      <c r="I1604" s="121"/>
      <c r="J1604" s="121"/>
      <c r="K1604" s="76"/>
    </row>
    <row r="1605" spans="5:11" x14ac:dyDescent="0.25">
      <c r="E1605" s="115"/>
      <c r="F1605" s="119"/>
      <c r="H1605" s="120"/>
      <c r="I1605" s="121"/>
      <c r="J1605" s="121"/>
      <c r="K1605" s="76"/>
    </row>
    <row r="1606" spans="5:11" x14ac:dyDescent="0.25">
      <c r="E1606" s="115"/>
      <c r="F1606" s="119"/>
      <c r="H1606" s="120"/>
      <c r="I1606" s="121"/>
      <c r="J1606" s="121"/>
      <c r="K1606" s="76"/>
    </row>
    <row r="1607" spans="5:11" x14ac:dyDescent="0.25">
      <c r="E1607" s="115"/>
      <c r="F1607" s="119"/>
      <c r="H1607" s="120"/>
      <c r="I1607" s="121"/>
      <c r="J1607" s="121"/>
      <c r="K1607" s="76"/>
    </row>
    <row r="1608" spans="5:11" x14ac:dyDescent="0.25">
      <c r="E1608" s="115"/>
      <c r="F1608" s="119"/>
      <c r="H1608" s="120"/>
      <c r="I1608" s="121"/>
      <c r="J1608" s="121"/>
      <c r="K1608" s="76"/>
    </row>
    <row r="1609" spans="5:11" x14ac:dyDescent="0.25">
      <c r="E1609" s="115"/>
      <c r="F1609" s="119"/>
      <c r="H1609" s="120"/>
      <c r="I1609" s="121"/>
      <c r="J1609" s="121"/>
      <c r="K1609" s="76"/>
    </row>
    <row r="1610" spans="5:11" x14ac:dyDescent="0.25">
      <c r="E1610" s="115"/>
      <c r="F1610" s="119"/>
      <c r="H1610" s="120"/>
      <c r="I1610" s="121"/>
      <c r="J1610" s="121"/>
      <c r="K1610" s="76"/>
    </row>
    <row r="1611" spans="5:11" x14ac:dyDescent="0.25">
      <c r="E1611" s="115"/>
      <c r="F1611" s="119"/>
      <c r="H1611" s="120"/>
      <c r="I1611" s="121"/>
      <c r="J1611" s="121"/>
      <c r="K1611" s="76"/>
    </row>
    <row r="1612" spans="5:11" x14ac:dyDescent="0.25">
      <c r="E1612" s="115"/>
      <c r="F1612" s="119"/>
      <c r="H1612" s="120"/>
      <c r="I1612" s="121"/>
      <c r="J1612" s="121"/>
      <c r="K1612" s="76"/>
    </row>
    <row r="1613" spans="5:11" x14ac:dyDescent="0.25">
      <c r="E1613" s="115"/>
      <c r="F1613" s="119"/>
      <c r="H1613" s="120"/>
      <c r="I1613" s="121"/>
      <c r="J1613" s="121"/>
      <c r="K1613" s="76"/>
    </row>
    <row r="1614" spans="5:11" x14ac:dyDescent="0.25">
      <c r="E1614" s="115"/>
      <c r="F1614" s="119"/>
      <c r="H1614" s="120"/>
      <c r="I1614" s="121"/>
      <c r="J1614" s="121"/>
      <c r="K1614" s="76"/>
    </row>
    <row r="1615" spans="5:11" x14ac:dyDescent="0.25">
      <c r="E1615" s="115"/>
      <c r="F1615" s="119"/>
      <c r="H1615" s="120"/>
      <c r="I1615" s="121"/>
      <c r="J1615" s="121"/>
      <c r="K1615" s="76"/>
    </row>
    <row r="1616" spans="5:11" x14ac:dyDescent="0.25">
      <c r="E1616" s="115"/>
      <c r="F1616" s="119"/>
      <c r="H1616" s="120"/>
      <c r="I1616" s="121"/>
      <c r="J1616" s="121"/>
      <c r="K1616" s="76"/>
    </row>
    <row r="1617" spans="5:11" x14ac:dyDescent="0.25">
      <c r="E1617" s="115"/>
      <c r="F1617" s="119"/>
      <c r="H1617" s="120"/>
      <c r="I1617" s="121"/>
      <c r="J1617" s="121"/>
      <c r="K1617" s="76"/>
    </row>
    <row r="1618" spans="5:11" x14ac:dyDescent="0.25">
      <c r="E1618" s="115"/>
      <c r="F1618" s="119"/>
      <c r="H1618" s="120"/>
      <c r="I1618" s="121"/>
      <c r="J1618" s="121"/>
      <c r="K1618" s="76"/>
    </row>
    <row r="1619" spans="5:11" x14ac:dyDescent="0.25">
      <c r="E1619" s="115"/>
      <c r="F1619" s="119"/>
      <c r="H1619" s="120"/>
      <c r="I1619" s="121"/>
      <c r="J1619" s="121"/>
      <c r="K1619" s="76"/>
    </row>
    <row r="1620" spans="5:11" x14ac:dyDescent="0.25">
      <c r="E1620" s="115"/>
      <c r="F1620" s="119"/>
      <c r="H1620" s="120"/>
      <c r="I1620" s="121"/>
      <c r="J1620" s="121"/>
      <c r="K1620" s="76"/>
    </row>
    <row r="1621" spans="5:11" x14ac:dyDescent="0.25">
      <c r="E1621" s="115"/>
      <c r="F1621" s="119"/>
      <c r="H1621" s="120"/>
      <c r="I1621" s="121"/>
      <c r="J1621" s="121"/>
      <c r="K1621" s="76"/>
    </row>
    <row r="1622" spans="5:11" x14ac:dyDescent="0.25">
      <c r="E1622" s="115"/>
      <c r="F1622" s="119"/>
      <c r="H1622" s="120"/>
      <c r="I1622" s="121"/>
      <c r="J1622" s="121"/>
      <c r="K1622" s="76"/>
    </row>
    <row r="1623" spans="5:11" x14ac:dyDescent="0.25">
      <c r="E1623" s="115"/>
      <c r="F1623" s="119"/>
      <c r="H1623" s="120"/>
      <c r="I1623" s="121"/>
      <c r="J1623" s="121"/>
      <c r="K1623" s="76"/>
    </row>
    <row r="1624" spans="5:11" x14ac:dyDescent="0.25">
      <c r="E1624" s="115"/>
      <c r="F1624" s="119"/>
      <c r="H1624" s="120"/>
      <c r="I1624" s="121"/>
      <c r="J1624" s="121"/>
      <c r="K1624" s="76"/>
    </row>
    <row r="1625" spans="5:11" x14ac:dyDescent="0.25">
      <c r="E1625" s="115"/>
      <c r="F1625" s="119"/>
      <c r="H1625" s="120"/>
      <c r="I1625" s="121"/>
      <c r="J1625" s="121"/>
      <c r="K1625" s="76"/>
    </row>
    <row r="1626" spans="5:11" x14ac:dyDescent="0.25">
      <c r="E1626" s="115"/>
      <c r="F1626" s="119"/>
      <c r="H1626" s="120"/>
      <c r="I1626" s="121"/>
      <c r="J1626" s="121"/>
      <c r="K1626" s="76"/>
    </row>
    <row r="1627" spans="5:11" x14ac:dyDescent="0.25">
      <c r="E1627" s="115"/>
      <c r="F1627" s="119"/>
      <c r="H1627" s="120"/>
      <c r="I1627" s="121"/>
      <c r="J1627" s="121"/>
      <c r="K1627" s="76"/>
    </row>
    <row r="1628" spans="5:11" x14ac:dyDescent="0.25">
      <c r="E1628" s="115"/>
      <c r="F1628" s="119"/>
      <c r="H1628" s="120"/>
      <c r="I1628" s="121"/>
      <c r="J1628" s="121"/>
      <c r="K1628" s="76"/>
    </row>
    <row r="1629" spans="5:11" x14ac:dyDescent="0.25">
      <c r="E1629" s="115"/>
      <c r="F1629" s="119"/>
      <c r="H1629" s="120"/>
      <c r="I1629" s="121"/>
      <c r="J1629" s="121"/>
      <c r="K1629" s="76"/>
    </row>
    <row r="1630" spans="5:11" x14ac:dyDescent="0.25">
      <c r="E1630" s="115"/>
      <c r="F1630" s="119"/>
      <c r="H1630" s="120"/>
      <c r="I1630" s="121"/>
      <c r="J1630" s="121"/>
      <c r="K1630" s="76"/>
    </row>
    <row r="1631" spans="5:11" x14ac:dyDescent="0.25">
      <c r="E1631" s="115"/>
      <c r="F1631" s="119"/>
      <c r="H1631" s="120"/>
      <c r="I1631" s="121"/>
      <c r="J1631" s="121"/>
      <c r="K1631" s="76"/>
    </row>
    <row r="1632" spans="5:11" x14ac:dyDescent="0.25">
      <c r="E1632" s="115"/>
      <c r="F1632" s="119"/>
      <c r="H1632" s="120"/>
      <c r="I1632" s="121"/>
      <c r="J1632" s="121"/>
      <c r="K1632" s="76"/>
    </row>
    <row r="1633" spans="5:11" x14ac:dyDescent="0.25">
      <c r="E1633" s="115"/>
      <c r="F1633" s="119"/>
      <c r="H1633" s="120"/>
      <c r="I1633" s="121"/>
      <c r="J1633" s="121"/>
      <c r="K1633" s="76"/>
    </row>
    <row r="1634" spans="5:11" x14ac:dyDescent="0.25">
      <c r="E1634" s="115"/>
      <c r="F1634" s="119"/>
      <c r="H1634" s="120"/>
      <c r="I1634" s="121"/>
      <c r="J1634" s="121"/>
      <c r="K1634" s="76"/>
    </row>
    <row r="1635" spans="5:11" x14ac:dyDescent="0.25">
      <c r="E1635" s="115"/>
      <c r="F1635" s="119"/>
      <c r="H1635" s="120"/>
      <c r="I1635" s="121"/>
      <c r="J1635" s="121"/>
      <c r="K1635" s="76"/>
    </row>
    <row r="1636" spans="5:11" x14ac:dyDescent="0.25">
      <c r="E1636" s="115"/>
      <c r="F1636" s="119"/>
      <c r="H1636" s="120"/>
      <c r="I1636" s="121"/>
      <c r="J1636" s="121"/>
      <c r="K1636" s="76"/>
    </row>
    <row r="1637" spans="5:11" x14ac:dyDescent="0.25">
      <c r="E1637" s="115"/>
      <c r="F1637" s="119"/>
      <c r="H1637" s="120"/>
      <c r="I1637" s="121"/>
      <c r="J1637" s="121"/>
      <c r="K1637" s="76"/>
    </row>
    <row r="1638" spans="5:11" x14ac:dyDescent="0.25">
      <c r="E1638" s="115"/>
      <c r="F1638" s="119"/>
      <c r="H1638" s="120"/>
      <c r="I1638" s="121"/>
      <c r="J1638" s="121"/>
      <c r="K1638" s="76"/>
    </row>
    <row r="1639" spans="5:11" x14ac:dyDescent="0.25">
      <c r="E1639" s="115"/>
      <c r="F1639" s="119"/>
      <c r="H1639" s="120"/>
      <c r="I1639" s="121"/>
      <c r="J1639" s="121"/>
      <c r="K1639" s="76"/>
    </row>
    <row r="1640" spans="5:11" x14ac:dyDescent="0.25">
      <c r="E1640" s="115"/>
      <c r="F1640" s="119"/>
      <c r="H1640" s="120"/>
      <c r="I1640" s="121"/>
      <c r="J1640" s="121"/>
      <c r="K1640" s="76"/>
    </row>
    <row r="1641" spans="5:11" x14ac:dyDescent="0.25">
      <c r="E1641" s="115"/>
      <c r="F1641" s="119"/>
      <c r="H1641" s="120"/>
      <c r="I1641" s="121"/>
      <c r="J1641" s="121"/>
      <c r="K1641" s="76"/>
    </row>
    <row r="1642" spans="5:11" x14ac:dyDescent="0.25">
      <c r="E1642" s="115"/>
      <c r="F1642" s="119"/>
      <c r="H1642" s="120"/>
      <c r="I1642" s="121"/>
      <c r="J1642" s="121"/>
      <c r="K1642" s="76"/>
    </row>
    <row r="1643" spans="5:11" x14ac:dyDescent="0.25">
      <c r="E1643" s="115"/>
      <c r="F1643" s="119"/>
      <c r="H1643" s="120"/>
      <c r="I1643" s="121"/>
      <c r="J1643" s="121"/>
      <c r="K1643" s="76"/>
    </row>
    <row r="1644" spans="5:11" x14ac:dyDescent="0.25">
      <c r="E1644" s="115"/>
      <c r="F1644" s="119"/>
      <c r="H1644" s="120"/>
      <c r="I1644" s="121"/>
      <c r="J1644" s="121"/>
      <c r="K1644" s="76"/>
    </row>
    <row r="1645" spans="5:11" x14ac:dyDescent="0.25">
      <c r="E1645" s="115"/>
      <c r="F1645" s="119"/>
      <c r="H1645" s="120"/>
      <c r="I1645" s="121"/>
      <c r="J1645" s="121"/>
      <c r="K1645" s="76"/>
    </row>
    <row r="1646" spans="5:11" x14ac:dyDescent="0.25">
      <c r="E1646" s="115"/>
      <c r="F1646" s="119"/>
      <c r="H1646" s="120"/>
      <c r="I1646" s="121"/>
      <c r="J1646" s="121"/>
      <c r="K1646" s="76"/>
    </row>
    <row r="1647" spans="5:11" x14ac:dyDescent="0.25">
      <c r="E1647" s="115"/>
      <c r="F1647" s="119"/>
      <c r="H1647" s="120"/>
      <c r="I1647" s="121"/>
      <c r="J1647" s="121"/>
      <c r="K1647" s="76"/>
    </row>
    <row r="1648" spans="5:11" x14ac:dyDescent="0.25">
      <c r="E1648" s="115"/>
      <c r="F1648" s="119"/>
      <c r="H1648" s="120"/>
      <c r="I1648" s="121"/>
      <c r="J1648" s="121"/>
      <c r="K1648" s="76"/>
    </row>
    <row r="1649" spans="5:11" x14ac:dyDescent="0.25">
      <c r="E1649" s="115"/>
      <c r="F1649" s="119"/>
      <c r="H1649" s="120"/>
      <c r="I1649" s="121"/>
      <c r="J1649" s="121"/>
      <c r="K1649" s="76"/>
    </row>
    <row r="1650" spans="5:11" x14ac:dyDescent="0.25">
      <c r="E1650" s="115"/>
      <c r="F1650" s="119"/>
      <c r="H1650" s="120"/>
      <c r="I1650" s="121"/>
      <c r="J1650" s="121"/>
      <c r="K1650" s="76"/>
    </row>
    <row r="1651" spans="5:11" x14ac:dyDescent="0.25">
      <c r="E1651" s="115"/>
      <c r="F1651" s="119"/>
      <c r="H1651" s="120"/>
      <c r="I1651" s="121"/>
      <c r="J1651" s="121"/>
      <c r="K1651" s="76"/>
    </row>
    <row r="1652" spans="5:11" x14ac:dyDescent="0.25">
      <c r="E1652" s="115"/>
      <c r="F1652" s="119"/>
      <c r="H1652" s="120"/>
      <c r="I1652" s="121"/>
      <c r="J1652" s="121"/>
      <c r="K1652" s="76"/>
    </row>
    <row r="1653" spans="5:11" x14ac:dyDescent="0.25">
      <c r="E1653" s="115"/>
      <c r="F1653" s="119"/>
      <c r="H1653" s="120"/>
      <c r="I1653" s="121"/>
      <c r="J1653" s="121"/>
      <c r="K1653" s="76"/>
    </row>
    <row r="1654" spans="5:11" x14ac:dyDescent="0.25">
      <c r="E1654" s="115"/>
      <c r="F1654" s="119"/>
      <c r="H1654" s="120"/>
      <c r="I1654" s="121"/>
      <c r="J1654" s="121"/>
      <c r="K1654" s="76"/>
    </row>
    <row r="1655" spans="5:11" x14ac:dyDescent="0.25">
      <c r="E1655" s="115"/>
      <c r="F1655" s="119"/>
      <c r="H1655" s="120"/>
      <c r="I1655" s="121"/>
      <c r="J1655" s="121"/>
      <c r="K1655" s="76"/>
    </row>
    <row r="1656" spans="5:11" x14ac:dyDescent="0.25">
      <c r="E1656" s="115"/>
      <c r="F1656" s="119"/>
      <c r="H1656" s="120"/>
      <c r="I1656" s="121"/>
      <c r="J1656" s="121"/>
      <c r="K1656" s="76"/>
    </row>
    <row r="1657" spans="5:11" x14ac:dyDescent="0.25">
      <c r="E1657" s="115"/>
      <c r="F1657" s="119"/>
      <c r="H1657" s="120"/>
      <c r="I1657" s="121"/>
      <c r="J1657" s="121"/>
      <c r="K1657" s="76"/>
    </row>
    <row r="1658" spans="5:11" x14ac:dyDescent="0.25">
      <c r="E1658" s="115"/>
      <c r="F1658" s="119"/>
      <c r="H1658" s="120"/>
      <c r="I1658" s="121"/>
      <c r="J1658" s="121"/>
      <c r="K1658" s="76"/>
    </row>
    <row r="1659" spans="5:11" x14ac:dyDescent="0.25">
      <c r="E1659" s="115"/>
      <c r="F1659" s="119"/>
      <c r="H1659" s="120"/>
      <c r="I1659" s="121"/>
      <c r="J1659" s="121"/>
      <c r="K1659" s="76"/>
    </row>
    <row r="1660" spans="5:11" x14ac:dyDescent="0.25">
      <c r="E1660" s="115"/>
      <c r="F1660" s="119"/>
      <c r="H1660" s="120"/>
      <c r="I1660" s="121"/>
      <c r="J1660" s="121"/>
      <c r="K1660" s="76"/>
    </row>
    <row r="1661" spans="5:11" x14ac:dyDescent="0.25">
      <c r="E1661" s="115"/>
      <c r="F1661" s="119"/>
      <c r="H1661" s="120"/>
      <c r="I1661" s="121"/>
      <c r="J1661" s="121"/>
      <c r="K1661" s="76"/>
    </row>
    <row r="1662" spans="5:11" x14ac:dyDescent="0.25">
      <c r="E1662" s="115"/>
      <c r="F1662" s="119"/>
      <c r="H1662" s="120"/>
      <c r="I1662" s="121"/>
      <c r="J1662" s="121"/>
      <c r="K1662" s="76"/>
    </row>
    <row r="1663" spans="5:11" x14ac:dyDescent="0.25">
      <c r="E1663" s="115"/>
      <c r="F1663" s="119"/>
      <c r="H1663" s="120"/>
      <c r="I1663" s="121"/>
      <c r="J1663" s="121"/>
      <c r="K1663" s="76"/>
    </row>
    <row r="1664" spans="5:11" x14ac:dyDescent="0.25">
      <c r="E1664" s="115"/>
      <c r="F1664" s="119"/>
      <c r="H1664" s="120"/>
      <c r="I1664" s="121"/>
      <c r="J1664" s="121"/>
      <c r="K1664" s="76"/>
    </row>
    <row r="1665" spans="5:11" x14ac:dyDescent="0.25">
      <c r="E1665" s="115"/>
      <c r="F1665" s="119"/>
      <c r="H1665" s="120"/>
      <c r="I1665" s="121"/>
      <c r="J1665" s="121"/>
      <c r="K1665" s="76"/>
    </row>
    <row r="1666" spans="5:11" x14ac:dyDescent="0.25">
      <c r="E1666" s="115"/>
      <c r="F1666" s="119"/>
      <c r="H1666" s="120"/>
      <c r="I1666" s="121"/>
      <c r="J1666" s="121"/>
      <c r="K1666" s="76"/>
    </row>
    <row r="1667" spans="5:11" x14ac:dyDescent="0.25">
      <c r="E1667" s="115"/>
      <c r="F1667" s="119"/>
      <c r="H1667" s="120"/>
      <c r="I1667" s="121"/>
      <c r="J1667" s="121"/>
      <c r="K1667" s="76"/>
    </row>
    <row r="1668" spans="5:11" x14ac:dyDescent="0.25">
      <c r="E1668" s="115"/>
      <c r="F1668" s="119"/>
      <c r="H1668" s="120"/>
      <c r="I1668" s="121"/>
      <c r="J1668" s="121"/>
      <c r="K1668" s="76"/>
    </row>
    <row r="1669" spans="5:11" x14ac:dyDescent="0.25">
      <c r="E1669" s="115"/>
      <c r="F1669" s="119"/>
      <c r="H1669" s="120"/>
      <c r="I1669" s="121"/>
      <c r="J1669" s="121"/>
      <c r="K1669" s="76"/>
    </row>
    <row r="1670" spans="5:11" x14ac:dyDescent="0.25">
      <c r="E1670" s="115"/>
      <c r="F1670" s="119"/>
      <c r="H1670" s="120"/>
      <c r="I1670" s="121"/>
      <c r="J1670" s="121"/>
      <c r="K1670" s="76"/>
    </row>
    <row r="1671" spans="5:11" x14ac:dyDescent="0.25">
      <c r="E1671" s="115"/>
      <c r="F1671" s="119"/>
      <c r="H1671" s="120"/>
      <c r="I1671" s="121"/>
      <c r="J1671" s="121"/>
      <c r="K1671" s="76"/>
    </row>
    <row r="1672" spans="5:11" x14ac:dyDescent="0.25">
      <c r="E1672" s="115"/>
      <c r="F1672" s="119"/>
      <c r="H1672" s="120"/>
      <c r="I1672" s="121"/>
      <c r="J1672" s="121"/>
      <c r="K1672" s="76"/>
    </row>
    <row r="1673" spans="5:11" x14ac:dyDescent="0.25">
      <c r="E1673" s="115"/>
      <c r="F1673" s="119"/>
      <c r="H1673" s="120"/>
      <c r="I1673" s="121"/>
      <c r="J1673" s="121"/>
      <c r="K1673" s="76"/>
    </row>
    <row r="1674" spans="5:11" x14ac:dyDescent="0.25">
      <c r="E1674" s="115"/>
      <c r="F1674" s="119"/>
      <c r="H1674" s="120"/>
      <c r="I1674" s="121"/>
      <c r="J1674" s="121"/>
      <c r="K1674" s="76"/>
    </row>
    <row r="1675" spans="5:11" x14ac:dyDescent="0.25">
      <c r="E1675" s="115"/>
      <c r="F1675" s="119"/>
      <c r="H1675" s="120"/>
      <c r="I1675" s="121"/>
      <c r="J1675" s="121"/>
      <c r="K1675" s="76"/>
    </row>
    <row r="1676" spans="5:11" x14ac:dyDescent="0.25">
      <c r="E1676" s="115"/>
      <c r="F1676" s="119"/>
      <c r="H1676" s="120"/>
      <c r="I1676" s="121"/>
      <c r="J1676" s="121"/>
      <c r="K1676" s="76"/>
    </row>
    <row r="1677" spans="5:11" x14ac:dyDescent="0.25">
      <c r="E1677" s="115"/>
      <c r="F1677" s="119"/>
      <c r="H1677" s="120"/>
      <c r="I1677" s="121"/>
      <c r="J1677" s="121"/>
      <c r="K1677" s="76"/>
    </row>
    <row r="1678" spans="5:11" x14ac:dyDescent="0.25">
      <c r="E1678" s="115"/>
      <c r="F1678" s="119"/>
      <c r="H1678" s="120"/>
      <c r="I1678" s="121"/>
      <c r="J1678" s="121"/>
      <c r="K1678" s="76"/>
    </row>
    <row r="1679" spans="5:11" x14ac:dyDescent="0.25">
      <c r="E1679" s="115"/>
      <c r="F1679" s="119"/>
      <c r="H1679" s="120"/>
      <c r="I1679" s="121"/>
      <c r="J1679" s="121"/>
      <c r="K1679" s="76"/>
    </row>
    <row r="1680" spans="5:11" x14ac:dyDescent="0.25">
      <c r="E1680" s="115"/>
      <c r="F1680" s="119"/>
      <c r="H1680" s="120"/>
      <c r="I1680" s="121"/>
      <c r="J1680" s="121"/>
      <c r="K1680" s="76"/>
    </row>
    <row r="1681" spans="5:11" x14ac:dyDescent="0.25">
      <c r="E1681" s="115"/>
      <c r="F1681" s="119"/>
      <c r="H1681" s="120"/>
      <c r="I1681" s="121"/>
      <c r="J1681" s="121"/>
      <c r="K1681" s="76"/>
    </row>
    <row r="1682" spans="5:11" x14ac:dyDescent="0.25">
      <c r="E1682" s="115"/>
      <c r="F1682" s="119"/>
      <c r="H1682" s="120"/>
      <c r="I1682" s="121"/>
      <c r="J1682" s="121"/>
      <c r="K1682" s="76"/>
    </row>
    <row r="1683" spans="5:11" x14ac:dyDescent="0.25">
      <c r="E1683" s="115"/>
      <c r="F1683" s="119"/>
      <c r="H1683" s="120"/>
      <c r="I1683" s="121"/>
      <c r="J1683" s="121"/>
      <c r="K1683" s="76"/>
    </row>
    <row r="1684" spans="5:11" x14ac:dyDescent="0.25">
      <c r="E1684" s="115"/>
      <c r="F1684" s="119"/>
      <c r="H1684" s="120"/>
      <c r="I1684" s="121"/>
      <c r="J1684" s="121"/>
      <c r="K1684" s="76"/>
    </row>
    <row r="1685" spans="5:11" x14ac:dyDescent="0.25">
      <c r="E1685" s="115"/>
      <c r="F1685" s="119"/>
      <c r="H1685" s="120"/>
      <c r="I1685" s="121"/>
      <c r="J1685" s="121"/>
      <c r="K1685" s="76"/>
    </row>
    <row r="1686" spans="5:11" x14ac:dyDescent="0.25">
      <c r="E1686" s="115"/>
      <c r="F1686" s="119"/>
      <c r="H1686" s="120"/>
      <c r="I1686" s="121"/>
      <c r="J1686" s="121"/>
      <c r="K1686" s="76"/>
    </row>
    <row r="1687" spans="5:11" x14ac:dyDescent="0.25">
      <c r="E1687" s="115"/>
      <c r="F1687" s="119"/>
      <c r="H1687" s="120"/>
      <c r="I1687" s="121"/>
      <c r="J1687" s="121"/>
      <c r="K1687" s="76"/>
    </row>
    <row r="1688" spans="5:11" x14ac:dyDescent="0.25">
      <c r="E1688" s="115"/>
      <c r="F1688" s="119"/>
      <c r="H1688" s="120"/>
      <c r="I1688" s="121"/>
      <c r="J1688" s="121"/>
      <c r="K1688" s="76"/>
    </row>
    <row r="1689" spans="5:11" x14ac:dyDescent="0.25">
      <c r="E1689" s="115"/>
      <c r="F1689" s="119"/>
      <c r="H1689" s="120"/>
      <c r="I1689" s="121"/>
      <c r="J1689" s="121"/>
      <c r="K1689" s="76"/>
    </row>
    <row r="1690" spans="5:11" x14ac:dyDescent="0.25">
      <c r="E1690" s="115"/>
      <c r="F1690" s="119"/>
      <c r="H1690" s="120"/>
      <c r="I1690" s="121"/>
      <c r="J1690" s="121"/>
      <c r="K1690" s="76"/>
    </row>
    <row r="1691" spans="5:11" x14ac:dyDescent="0.25">
      <c r="E1691" s="115"/>
      <c r="F1691" s="119"/>
      <c r="H1691" s="120"/>
      <c r="I1691" s="121"/>
      <c r="J1691" s="121"/>
      <c r="K1691" s="76"/>
    </row>
    <row r="1692" spans="5:11" x14ac:dyDescent="0.25">
      <c r="E1692" s="115"/>
      <c r="F1692" s="119"/>
      <c r="H1692" s="120"/>
      <c r="I1692" s="121"/>
      <c r="J1692" s="121"/>
      <c r="K1692" s="76"/>
    </row>
    <row r="1693" spans="5:11" x14ac:dyDescent="0.25">
      <c r="E1693" s="115"/>
      <c r="F1693" s="119"/>
      <c r="H1693" s="120"/>
      <c r="I1693" s="121"/>
      <c r="J1693" s="121"/>
      <c r="K1693" s="76"/>
    </row>
    <row r="1694" spans="5:11" x14ac:dyDescent="0.25">
      <c r="E1694" s="115"/>
      <c r="F1694" s="119"/>
      <c r="H1694" s="120"/>
      <c r="I1694" s="121"/>
      <c r="J1694" s="121"/>
      <c r="K1694" s="76"/>
    </row>
    <row r="1695" spans="5:11" x14ac:dyDescent="0.25">
      <c r="E1695" s="115"/>
      <c r="F1695" s="119"/>
      <c r="H1695" s="120"/>
      <c r="I1695" s="121"/>
      <c r="J1695" s="121"/>
      <c r="K1695" s="76"/>
    </row>
    <row r="1696" spans="5:11" x14ac:dyDescent="0.25">
      <c r="E1696" s="115"/>
      <c r="F1696" s="119"/>
      <c r="H1696" s="120"/>
      <c r="I1696" s="121"/>
      <c r="J1696" s="121"/>
      <c r="K1696" s="76"/>
    </row>
    <row r="1697" spans="5:11" x14ac:dyDescent="0.25">
      <c r="E1697" s="115"/>
      <c r="F1697" s="119"/>
      <c r="H1697" s="120"/>
      <c r="I1697" s="121"/>
      <c r="J1697" s="121"/>
      <c r="K1697" s="76"/>
    </row>
    <row r="1698" spans="5:11" x14ac:dyDescent="0.25">
      <c r="E1698" s="115"/>
      <c r="F1698" s="119"/>
      <c r="H1698" s="120"/>
      <c r="I1698" s="121"/>
      <c r="J1698" s="121"/>
      <c r="K1698" s="76"/>
    </row>
    <row r="1699" spans="5:11" x14ac:dyDescent="0.25">
      <c r="E1699" s="115"/>
      <c r="F1699" s="119"/>
      <c r="H1699" s="120"/>
      <c r="I1699" s="121"/>
      <c r="J1699" s="121"/>
      <c r="K1699" s="76"/>
    </row>
    <row r="1700" spans="5:11" x14ac:dyDescent="0.25">
      <c r="E1700" s="115"/>
      <c r="F1700" s="119"/>
      <c r="H1700" s="120"/>
      <c r="I1700" s="121"/>
      <c r="J1700" s="121"/>
      <c r="K1700" s="76"/>
    </row>
    <row r="1701" spans="5:11" x14ac:dyDescent="0.25">
      <c r="E1701" s="115"/>
      <c r="F1701" s="119"/>
      <c r="H1701" s="120"/>
      <c r="I1701" s="121"/>
      <c r="J1701" s="121"/>
      <c r="K1701" s="76"/>
    </row>
    <row r="1702" spans="5:11" x14ac:dyDescent="0.25">
      <c r="E1702" s="115"/>
      <c r="F1702" s="119"/>
      <c r="H1702" s="120"/>
      <c r="I1702" s="121"/>
      <c r="J1702" s="121"/>
      <c r="K1702" s="76"/>
    </row>
    <row r="1703" spans="5:11" x14ac:dyDescent="0.25">
      <c r="E1703" s="115"/>
      <c r="F1703" s="119"/>
      <c r="H1703" s="120"/>
      <c r="I1703" s="121"/>
      <c r="J1703" s="121"/>
      <c r="K1703" s="76"/>
    </row>
    <row r="1704" spans="5:11" x14ac:dyDescent="0.25">
      <c r="E1704" s="115"/>
      <c r="F1704" s="119"/>
      <c r="H1704" s="120"/>
      <c r="I1704" s="121"/>
      <c r="J1704" s="121"/>
      <c r="K1704" s="76"/>
    </row>
    <row r="1705" spans="5:11" x14ac:dyDescent="0.25">
      <c r="E1705" s="115"/>
      <c r="F1705" s="119"/>
      <c r="H1705" s="120"/>
      <c r="I1705" s="121"/>
      <c r="J1705" s="121"/>
      <c r="K1705" s="76"/>
    </row>
    <row r="1706" spans="5:11" x14ac:dyDescent="0.25">
      <c r="E1706" s="115"/>
      <c r="F1706" s="119"/>
      <c r="H1706" s="120"/>
      <c r="I1706" s="121"/>
      <c r="J1706" s="121"/>
      <c r="K1706" s="76"/>
    </row>
    <row r="1707" spans="5:11" x14ac:dyDescent="0.25">
      <c r="E1707" s="115"/>
      <c r="F1707" s="119"/>
      <c r="H1707" s="120"/>
      <c r="I1707" s="121"/>
      <c r="J1707" s="121"/>
      <c r="K1707" s="76"/>
    </row>
    <row r="1708" spans="5:11" x14ac:dyDescent="0.25">
      <c r="E1708" s="115"/>
      <c r="F1708" s="119"/>
      <c r="H1708" s="120"/>
      <c r="I1708" s="121"/>
      <c r="J1708" s="121"/>
      <c r="K1708" s="76"/>
    </row>
    <row r="1709" spans="5:11" x14ac:dyDescent="0.25">
      <c r="E1709" s="115"/>
      <c r="F1709" s="119"/>
      <c r="H1709" s="120"/>
      <c r="I1709" s="121"/>
      <c r="J1709" s="121"/>
      <c r="K1709" s="76"/>
    </row>
    <row r="1710" spans="5:11" x14ac:dyDescent="0.25">
      <c r="E1710" s="115"/>
      <c r="F1710" s="119"/>
      <c r="H1710" s="120"/>
      <c r="I1710" s="121"/>
      <c r="J1710" s="121"/>
      <c r="K1710" s="76"/>
    </row>
    <row r="1711" spans="5:11" x14ac:dyDescent="0.25">
      <c r="E1711" s="115"/>
      <c r="F1711" s="119"/>
      <c r="H1711" s="120"/>
      <c r="I1711" s="121"/>
      <c r="J1711" s="121"/>
      <c r="K1711" s="76"/>
    </row>
    <row r="1712" spans="5:11" x14ac:dyDescent="0.25">
      <c r="E1712" s="115"/>
      <c r="F1712" s="119"/>
      <c r="H1712" s="120"/>
      <c r="I1712" s="121"/>
      <c r="J1712" s="121"/>
      <c r="K1712" s="76"/>
    </row>
    <row r="1713" spans="5:11" x14ac:dyDescent="0.25">
      <c r="E1713" s="115"/>
      <c r="F1713" s="119"/>
      <c r="H1713" s="120"/>
      <c r="I1713" s="121"/>
      <c r="J1713" s="121"/>
      <c r="K1713" s="76"/>
    </row>
    <row r="1714" spans="5:11" x14ac:dyDescent="0.25">
      <c r="E1714" s="115"/>
      <c r="F1714" s="119"/>
      <c r="H1714" s="120"/>
      <c r="I1714" s="121"/>
      <c r="J1714" s="121"/>
      <c r="K1714" s="76"/>
    </row>
    <row r="1715" spans="5:11" x14ac:dyDescent="0.25">
      <c r="E1715" s="115"/>
      <c r="F1715" s="119"/>
      <c r="H1715" s="120"/>
      <c r="I1715" s="121"/>
      <c r="J1715" s="121"/>
      <c r="K1715" s="76"/>
    </row>
    <row r="1716" spans="5:11" x14ac:dyDescent="0.25">
      <c r="E1716" s="115"/>
      <c r="F1716" s="119"/>
      <c r="H1716" s="120"/>
      <c r="I1716" s="121"/>
      <c r="J1716" s="121"/>
      <c r="K1716" s="76"/>
    </row>
    <row r="1717" spans="5:11" x14ac:dyDescent="0.25">
      <c r="E1717" s="115"/>
      <c r="F1717" s="119"/>
      <c r="H1717" s="120"/>
      <c r="I1717" s="121"/>
      <c r="J1717" s="121"/>
      <c r="K1717" s="76"/>
    </row>
    <row r="1718" spans="5:11" x14ac:dyDescent="0.25">
      <c r="E1718" s="115"/>
      <c r="F1718" s="119"/>
      <c r="H1718" s="120"/>
      <c r="I1718" s="121"/>
      <c r="J1718" s="121"/>
      <c r="K1718" s="76"/>
    </row>
    <row r="1719" spans="5:11" x14ac:dyDescent="0.25">
      <c r="E1719" s="115"/>
      <c r="F1719" s="119"/>
      <c r="H1719" s="120"/>
      <c r="I1719" s="121"/>
      <c r="J1719" s="121"/>
      <c r="K1719" s="76"/>
    </row>
    <row r="1720" spans="5:11" x14ac:dyDescent="0.25">
      <c r="E1720" s="115"/>
      <c r="F1720" s="119"/>
      <c r="H1720" s="120"/>
      <c r="I1720" s="121"/>
      <c r="J1720" s="121"/>
      <c r="K1720" s="76"/>
    </row>
    <row r="1721" spans="5:11" x14ac:dyDescent="0.25">
      <c r="E1721" s="115"/>
      <c r="F1721" s="119"/>
      <c r="H1721" s="120"/>
      <c r="I1721" s="121"/>
      <c r="J1721" s="121"/>
      <c r="K1721" s="76"/>
    </row>
    <row r="1722" spans="5:11" x14ac:dyDescent="0.25">
      <c r="E1722" s="115"/>
      <c r="F1722" s="119"/>
      <c r="H1722" s="120"/>
      <c r="I1722" s="121"/>
      <c r="J1722" s="121"/>
      <c r="K1722" s="76"/>
    </row>
    <row r="1723" spans="5:11" x14ac:dyDescent="0.25">
      <c r="E1723" s="115"/>
      <c r="F1723" s="119"/>
      <c r="H1723" s="120"/>
      <c r="I1723" s="121"/>
      <c r="J1723" s="121"/>
      <c r="K1723" s="76"/>
    </row>
    <row r="1724" spans="5:11" x14ac:dyDescent="0.25">
      <c r="E1724" s="115"/>
      <c r="F1724" s="119"/>
      <c r="H1724" s="120"/>
      <c r="I1724" s="121"/>
      <c r="J1724" s="121"/>
      <c r="K1724" s="76"/>
    </row>
    <row r="1725" spans="5:11" x14ac:dyDescent="0.25">
      <c r="E1725" s="115"/>
      <c r="F1725" s="119"/>
      <c r="H1725" s="120"/>
      <c r="I1725" s="121"/>
      <c r="J1725" s="121"/>
      <c r="K1725" s="76"/>
    </row>
    <row r="1726" spans="5:11" x14ac:dyDescent="0.25">
      <c r="E1726" s="115"/>
      <c r="F1726" s="119"/>
      <c r="H1726" s="120"/>
      <c r="I1726" s="121"/>
      <c r="J1726" s="121"/>
      <c r="K1726" s="76"/>
    </row>
    <row r="1727" spans="5:11" x14ac:dyDescent="0.25">
      <c r="E1727" s="115"/>
      <c r="F1727" s="119"/>
      <c r="H1727" s="120"/>
      <c r="I1727" s="121"/>
      <c r="J1727" s="121"/>
      <c r="K1727" s="76"/>
    </row>
    <row r="1728" spans="5:11" x14ac:dyDescent="0.25">
      <c r="E1728" s="115"/>
      <c r="F1728" s="119"/>
      <c r="H1728" s="120"/>
      <c r="I1728" s="121"/>
      <c r="J1728" s="121"/>
      <c r="K1728" s="76"/>
    </row>
    <row r="1729" spans="5:11" x14ac:dyDescent="0.25">
      <c r="E1729" s="115"/>
      <c r="F1729" s="119"/>
      <c r="H1729" s="120"/>
      <c r="I1729" s="121"/>
      <c r="J1729" s="121"/>
      <c r="K1729" s="76"/>
    </row>
    <row r="1730" spans="5:11" x14ac:dyDescent="0.25">
      <c r="E1730" s="115"/>
      <c r="F1730" s="119"/>
      <c r="H1730" s="120"/>
      <c r="I1730" s="121"/>
      <c r="J1730" s="121"/>
      <c r="K1730" s="76"/>
    </row>
    <row r="1731" spans="5:11" x14ac:dyDescent="0.25">
      <c r="E1731" s="115"/>
      <c r="F1731" s="119"/>
      <c r="H1731" s="120"/>
      <c r="I1731" s="121"/>
      <c r="J1731" s="121"/>
      <c r="K1731" s="76"/>
    </row>
    <row r="1732" spans="5:11" x14ac:dyDescent="0.25">
      <c r="E1732" s="115"/>
      <c r="F1732" s="119"/>
      <c r="H1732" s="120"/>
      <c r="I1732" s="121"/>
      <c r="J1732" s="121"/>
      <c r="K1732" s="76"/>
    </row>
    <row r="1733" spans="5:11" x14ac:dyDescent="0.25">
      <c r="E1733" s="115"/>
      <c r="F1733" s="119"/>
      <c r="H1733" s="120"/>
      <c r="I1733" s="121"/>
      <c r="J1733" s="121"/>
      <c r="K1733" s="76"/>
    </row>
    <row r="1734" spans="5:11" x14ac:dyDescent="0.25">
      <c r="E1734" s="115"/>
      <c r="F1734" s="119"/>
      <c r="H1734" s="120"/>
      <c r="I1734" s="121"/>
      <c r="J1734" s="121"/>
      <c r="K1734" s="76"/>
    </row>
    <row r="1735" spans="5:11" x14ac:dyDescent="0.25">
      <c r="E1735" s="115"/>
      <c r="F1735" s="119"/>
      <c r="H1735" s="120"/>
      <c r="I1735" s="121"/>
      <c r="J1735" s="121"/>
      <c r="K1735" s="76"/>
    </row>
    <row r="1736" spans="5:11" x14ac:dyDescent="0.25">
      <c r="E1736" s="115"/>
      <c r="F1736" s="119"/>
      <c r="H1736" s="120"/>
      <c r="I1736" s="121"/>
      <c r="J1736" s="121"/>
      <c r="K1736" s="76"/>
    </row>
    <row r="1737" spans="5:11" x14ac:dyDescent="0.25">
      <c r="E1737" s="115"/>
      <c r="F1737" s="119"/>
      <c r="H1737" s="120"/>
      <c r="I1737" s="121"/>
      <c r="J1737" s="121"/>
      <c r="K1737" s="76"/>
    </row>
    <row r="1738" spans="5:11" x14ac:dyDescent="0.25">
      <c r="E1738" s="115"/>
      <c r="F1738" s="119"/>
      <c r="H1738" s="120"/>
      <c r="I1738" s="121"/>
      <c r="J1738" s="121"/>
      <c r="K1738" s="76"/>
    </row>
    <row r="1739" spans="5:11" x14ac:dyDescent="0.25">
      <c r="E1739" s="115"/>
      <c r="F1739" s="119"/>
      <c r="H1739" s="120"/>
      <c r="I1739" s="121"/>
      <c r="J1739" s="121"/>
      <c r="K1739" s="76"/>
    </row>
    <row r="1740" spans="5:11" x14ac:dyDescent="0.25">
      <c r="E1740" s="115"/>
      <c r="F1740" s="119"/>
      <c r="H1740" s="120"/>
      <c r="I1740" s="121"/>
      <c r="J1740" s="121"/>
      <c r="K1740" s="76"/>
    </row>
    <row r="1741" spans="5:11" x14ac:dyDescent="0.25">
      <c r="E1741" s="115"/>
      <c r="F1741" s="119"/>
      <c r="H1741" s="120"/>
      <c r="I1741" s="121"/>
      <c r="J1741" s="121"/>
      <c r="K1741" s="76"/>
    </row>
    <row r="1742" spans="5:11" x14ac:dyDescent="0.25">
      <c r="E1742" s="115"/>
      <c r="F1742" s="119"/>
      <c r="H1742" s="120"/>
      <c r="I1742" s="121"/>
      <c r="J1742" s="121"/>
      <c r="K1742" s="76"/>
    </row>
    <row r="1743" spans="5:11" x14ac:dyDescent="0.25">
      <c r="E1743" s="115"/>
      <c r="F1743" s="119"/>
      <c r="H1743" s="120"/>
      <c r="I1743" s="121"/>
      <c r="J1743" s="121"/>
      <c r="K1743" s="76"/>
    </row>
    <row r="1744" spans="5:11" x14ac:dyDescent="0.25">
      <c r="E1744" s="115"/>
      <c r="F1744" s="119"/>
      <c r="H1744" s="120"/>
      <c r="I1744" s="121"/>
      <c r="J1744" s="121"/>
      <c r="K1744" s="76"/>
    </row>
    <row r="1745" spans="5:11" x14ac:dyDescent="0.25">
      <c r="E1745" s="115"/>
      <c r="F1745" s="119"/>
      <c r="H1745" s="120"/>
      <c r="I1745" s="121"/>
      <c r="J1745" s="121"/>
      <c r="K1745" s="76"/>
    </row>
    <row r="1746" spans="5:11" x14ac:dyDescent="0.25">
      <c r="E1746" s="115"/>
      <c r="F1746" s="119"/>
      <c r="H1746" s="120"/>
      <c r="I1746" s="121"/>
      <c r="J1746" s="121"/>
      <c r="K1746" s="76"/>
    </row>
    <row r="1747" spans="5:11" x14ac:dyDescent="0.25">
      <c r="E1747" s="115"/>
      <c r="F1747" s="119"/>
      <c r="H1747" s="120"/>
      <c r="I1747" s="121"/>
      <c r="J1747" s="121"/>
      <c r="K1747" s="76"/>
    </row>
    <row r="1748" spans="5:11" x14ac:dyDescent="0.25">
      <c r="E1748" s="115"/>
      <c r="F1748" s="119"/>
      <c r="H1748" s="120"/>
      <c r="I1748" s="121"/>
      <c r="J1748" s="121"/>
      <c r="K1748" s="76"/>
    </row>
    <row r="1749" spans="5:11" x14ac:dyDescent="0.25">
      <c r="E1749" s="115"/>
      <c r="F1749" s="119"/>
      <c r="H1749" s="120"/>
      <c r="I1749" s="121"/>
      <c r="J1749" s="121"/>
      <c r="K1749" s="76"/>
    </row>
    <row r="1750" spans="5:11" x14ac:dyDescent="0.25">
      <c r="E1750" s="115"/>
      <c r="F1750" s="119"/>
      <c r="H1750" s="120"/>
      <c r="I1750" s="121"/>
      <c r="J1750" s="121"/>
      <c r="K1750" s="76"/>
    </row>
    <row r="1751" spans="5:11" x14ac:dyDescent="0.25">
      <c r="E1751" s="115"/>
      <c r="F1751" s="119"/>
      <c r="H1751" s="120"/>
      <c r="I1751" s="121"/>
      <c r="J1751" s="121"/>
      <c r="K1751" s="76"/>
    </row>
    <row r="1752" spans="5:11" x14ac:dyDescent="0.25">
      <c r="E1752" s="115"/>
      <c r="F1752" s="119"/>
      <c r="H1752" s="120"/>
      <c r="I1752" s="121"/>
      <c r="J1752" s="121"/>
      <c r="K1752" s="76"/>
    </row>
    <row r="1753" spans="5:11" x14ac:dyDescent="0.25">
      <c r="E1753" s="115"/>
      <c r="F1753" s="119"/>
      <c r="H1753" s="120"/>
      <c r="I1753" s="121"/>
      <c r="J1753" s="121"/>
      <c r="K1753" s="76"/>
    </row>
    <row r="1754" spans="5:11" x14ac:dyDescent="0.25">
      <c r="E1754" s="115"/>
      <c r="F1754" s="119"/>
      <c r="H1754" s="120"/>
      <c r="I1754" s="121"/>
      <c r="J1754" s="121"/>
      <c r="K1754" s="76"/>
    </row>
    <row r="1755" spans="5:11" x14ac:dyDescent="0.25">
      <c r="E1755" s="115"/>
      <c r="F1755" s="119"/>
      <c r="H1755" s="120"/>
      <c r="I1755" s="121"/>
      <c r="J1755" s="121"/>
      <c r="K1755" s="76"/>
    </row>
    <row r="1756" spans="5:11" x14ac:dyDescent="0.25">
      <c r="E1756" s="115"/>
      <c r="F1756" s="119"/>
      <c r="H1756" s="120"/>
      <c r="I1756" s="121"/>
      <c r="J1756" s="121"/>
      <c r="K1756" s="76"/>
    </row>
    <row r="1757" spans="5:11" x14ac:dyDescent="0.25">
      <c r="E1757" s="115"/>
      <c r="F1757" s="119"/>
      <c r="H1757" s="120"/>
      <c r="I1757" s="121"/>
      <c r="J1757" s="121"/>
      <c r="K1757" s="76"/>
    </row>
    <row r="1758" spans="5:11" x14ac:dyDescent="0.25">
      <c r="E1758" s="115"/>
      <c r="F1758" s="119"/>
      <c r="H1758" s="120"/>
      <c r="I1758" s="121"/>
      <c r="J1758" s="121"/>
      <c r="K1758" s="76"/>
    </row>
    <row r="1759" spans="5:11" x14ac:dyDescent="0.25">
      <c r="E1759" s="115"/>
      <c r="F1759" s="119"/>
      <c r="H1759" s="120"/>
      <c r="I1759" s="121"/>
      <c r="J1759" s="121"/>
      <c r="K1759" s="76"/>
    </row>
    <row r="1760" spans="5:11" x14ac:dyDescent="0.25">
      <c r="E1760" s="115"/>
      <c r="F1760" s="119"/>
      <c r="H1760" s="120"/>
      <c r="I1760" s="121"/>
      <c r="J1760" s="121"/>
      <c r="K1760" s="76"/>
    </row>
    <row r="1761" spans="5:11" x14ac:dyDescent="0.25">
      <c r="E1761" s="115"/>
      <c r="F1761" s="119"/>
      <c r="H1761" s="120"/>
      <c r="I1761" s="121"/>
      <c r="J1761" s="121"/>
      <c r="K1761" s="76"/>
    </row>
    <row r="1762" spans="5:11" x14ac:dyDescent="0.25">
      <c r="E1762" s="115"/>
      <c r="F1762" s="119"/>
      <c r="H1762" s="120"/>
      <c r="I1762" s="121"/>
      <c r="J1762" s="121"/>
      <c r="K1762" s="76"/>
    </row>
    <row r="1763" spans="5:11" x14ac:dyDescent="0.25">
      <c r="E1763" s="115"/>
      <c r="F1763" s="119"/>
      <c r="H1763" s="120"/>
      <c r="I1763" s="121"/>
      <c r="J1763" s="121"/>
      <c r="K1763" s="76"/>
    </row>
    <row r="1764" spans="5:11" x14ac:dyDescent="0.25">
      <c r="E1764" s="115"/>
      <c r="F1764" s="119"/>
      <c r="H1764" s="120"/>
      <c r="I1764" s="121"/>
      <c r="J1764" s="121"/>
      <c r="K1764" s="76"/>
    </row>
    <row r="1765" spans="5:11" x14ac:dyDescent="0.25">
      <c r="E1765" s="115"/>
      <c r="F1765" s="119"/>
      <c r="H1765" s="120"/>
      <c r="I1765" s="121"/>
      <c r="J1765" s="121"/>
      <c r="K1765" s="76"/>
    </row>
    <row r="1766" spans="5:11" x14ac:dyDescent="0.25">
      <c r="E1766" s="115"/>
      <c r="F1766" s="119"/>
      <c r="H1766" s="120"/>
      <c r="I1766" s="121"/>
      <c r="J1766" s="121"/>
      <c r="K1766" s="76"/>
    </row>
    <row r="1767" spans="5:11" x14ac:dyDescent="0.25">
      <c r="E1767" s="115"/>
      <c r="F1767" s="119"/>
      <c r="H1767" s="120"/>
      <c r="I1767" s="121"/>
      <c r="J1767" s="121"/>
      <c r="K1767" s="76"/>
    </row>
    <row r="1768" spans="5:11" x14ac:dyDescent="0.25">
      <c r="E1768" s="115"/>
      <c r="F1768" s="119"/>
      <c r="H1768" s="120"/>
      <c r="I1768" s="121"/>
      <c r="J1768" s="121"/>
      <c r="K1768" s="76"/>
    </row>
    <row r="1769" spans="5:11" x14ac:dyDescent="0.25">
      <c r="E1769" s="115"/>
      <c r="F1769" s="119"/>
      <c r="H1769" s="120"/>
      <c r="I1769" s="121"/>
      <c r="J1769" s="121"/>
      <c r="K1769" s="76"/>
    </row>
    <row r="1770" spans="5:11" x14ac:dyDescent="0.25">
      <c r="E1770" s="115"/>
      <c r="F1770" s="119"/>
      <c r="H1770" s="120"/>
      <c r="I1770" s="121"/>
      <c r="J1770" s="121"/>
      <c r="K1770" s="76"/>
    </row>
    <row r="1771" spans="5:11" x14ac:dyDescent="0.25">
      <c r="E1771" s="115"/>
      <c r="F1771" s="119"/>
      <c r="H1771" s="120"/>
      <c r="I1771" s="121"/>
      <c r="J1771" s="121"/>
      <c r="K1771" s="76"/>
    </row>
    <row r="1772" spans="5:11" x14ac:dyDescent="0.25">
      <c r="E1772" s="115"/>
      <c r="F1772" s="119"/>
      <c r="H1772" s="120"/>
      <c r="I1772" s="121"/>
      <c r="J1772" s="121"/>
      <c r="K1772" s="76"/>
    </row>
    <row r="1773" spans="5:11" x14ac:dyDescent="0.25">
      <c r="E1773" s="115"/>
      <c r="F1773" s="119"/>
      <c r="H1773" s="120"/>
      <c r="I1773" s="121"/>
      <c r="J1773" s="121"/>
      <c r="K1773" s="76"/>
    </row>
    <row r="1774" spans="5:11" x14ac:dyDescent="0.25">
      <c r="E1774" s="115"/>
      <c r="F1774" s="119"/>
      <c r="H1774" s="120"/>
      <c r="I1774" s="121"/>
      <c r="J1774" s="121"/>
      <c r="K1774" s="76"/>
    </row>
    <row r="1775" spans="5:11" x14ac:dyDescent="0.25">
      <c r="E1775" s="115"/>
      <c r="F1775" s="119"/>
      <c r="H1775" s="120"/>
      <c r="I1775" s="121"/>
      <c r="J1775" s="121"/>
      <c r="K1775" s="76"/>
    </row>
    <row r="1776" spans="5:11" x14ac:dyDescent="0.25">
      <c r="E1776" s="115"/>
      <c r="F1776" s="119"/>
      <c r="H1776" s="120"/>
      <c r="I1776" s="121"/>
      <c r="J1776" s="121"/>
      <c r="K1776" s="76"/>
    </row>
    <row r="1777" spans="5:11" x14ac:dyDescent="0.25">
      <c r="E1777" s="115"/>
      <c r="F1777" s="119"/>
      <c r="H1777" s="120"/>
      <c r="I1777" s="121"/>
      <c r="J1777" s="121"/>
      <c r="K1777" s="76"/>
    </row>
    <row r="1778" spans="5:11" x14ac:dyDescent="0.25">
      <c r="E1778" s="115"/>
      <c r="F1778" s="119"/>
      <c r="H1778" s="120"/>
      <c r="I1778" s="121"/>
      <c r="J1778" s="121"/>
      <c r="K1778" s="76"/>
    </row>
    <row r="1779" spans="5:11" x14ac:dyDescent="0.25">
      <c r="E1779" s="115"/>
      <c r="F1779" s="119"/>
      <c r="H1779" s="120"/>
      <c r="I1779" s="121"/>
      <c r="J1779" s="121"/>
      <c r="K1779" s="76"/>
    </row>
    <row r="1780" spans="5:11" x14ac:dyDescent="0.25">
      <c r="E1780" s="115"/>
      <c r="F1780" s="119"/>
      <c r="H1780" s="120"/>
      <c r="I1780" s="121"/>
      <c r="J1780" s="121"/>
      <c r="K1780" s="76"/>
    </row>
    <row r="1781" spans="5:11" x14ac:dyDescent="0.25">
      <c r="E1781" s="115"/>
      <c r="F1781" s="119"/>
      <c r="H1781" s="120"/>
      <c r="I1781" s="121"/>
      <c r="J1781" s="121"/>
      <c r="K1781" s="76"/>
    </row>
    <row r="1782" spans="5:11" x14ac:dyDescent="0.25">
      <c r="E1782" s="115"/>
      <c r="F1782" s="119"/>
      <c r="H1782" s="120"/>
      <c r="I1782" s="121"/>
      <c r="J1782" s="121"/>
      <c r="K1782" s="76"/>
    </row>
    <row r="1783" spans="5:11" x14ac:dyDescent="0.25">
      <c r="E1783" s="115"/>
      <c r="F1783" s="119"/>
      <c r="H1783" s="120"/>
      <c r="I1783" s="121"/>
      <c r="J1783" s="121"/>
      <c r="K1783" s="76"/>
    </row>
    <row r="1784" spans="5:11" x14ac:dyDescent="0.25">
      <c r="E1784" s="115"/>
      <c r="F1784" s="119"/>
      <c r="H1784" s="120"/>
      <c r="I1784" s="121"/>
      <c r="J1784" s="121"/>
      <c r="K1784" s="76"/>
    </row>
    <row r="1785" spans="5:11" x14ac:dyDescent="0.25">
      <c r="E1785" s="115"/>
      <c r="F1785" s="119"/>
      <c r="H1785" s="120"/>
      <c r="I1785" s="121"/>
      <c r="J1785" s="121"/>
      <c r="K1785" s="76"/>
    </row>
    <row r="1786" spans="5:11" x14ac:dyDescent="0.25">
      <c r="E1786" s="115"/>
      <c r="F1786" s="119"/>
      <c r="H1786" s="120"/>
      <c r="I1786" s="121"/>
      <c r="J1786" s="121"/>
      <c r="K1786" s="76"/>
    </row>
    <row r="1787" spans="5:11" x14ac:dyDescent="0.25">
      <c r="E1787" s="115"/>
      <c r="F1787" s="119"/>
      <c r="H1787" s="120"/>
      <c r="I1787" s="121"/>
      <c r="J1787" s="121"/>
      <c r="K1787" s="76"/>
    </row>
    <row r="1788" spans="5:11" x14ac:dyDescent="0.25">
      <c r="E1788" s="115"/>
      <c r="F1788" s="119"/>
      <c r="H1788" s="120"/>
      <c r="I1788" s="121"/>
      <c r="J1788" s="121"/>
      <c r="K1788" s="76"/>
    </row>
    <row r="1789" spans="5:11" x14ac:dyDescent="0.25">
      <c r="E1789" s="115"/>
      <c r="F1789" s="119"/>
      <c r="H1789" s="120"/>
      <c r="I1789" s="121"/>
      <c r="J1789" s="121"/>
      <c r="K1789" s="76"/>
    </row>
    <row r="1790" spans="5:11" x14ac:dyDescent="0.25">
      <c r="E1790" s="115"/>
      <c r="F1790" s="119"/>
      <c r="H1790" s="120"/>
      <c r="I1790" s="121"/>
      <c r="J1790" s="121"/>
      <c r="K1790" s="76"/>
    </row>
    <row r="1791" spans="5:11" x14ac:dyDescent="0.25">
      <c r="E1791" s="115"/>
      <c r="F1791" s="119"/>
      <c r="H1791" s="120"/>
      <c r="I1791" s="121"/>
      <c r="J1791" s="121"/>
      <c r="K1791" s="76"/>
    </row>
    <row r="1792" spans="5:11" x14ac:dyDescent="0.25">
      <c r="E1792" s="115"/>
      <c r="F1792" s="119"/>
      <c r="H1792" s="120"/>
      <c r="I1792" s="121"/>
      <c r="J1792" s="121"/>
      <c r="K1792" s="76"/>
    </row>
    <row r="1793" spans="5:11" x14ac:dyDescent="0.25">
      <c r="E1793" s="115"/>
      <c r="F1793" s="119"/>
      <c r="H1793" s="120"/>
      <c r="I1793" s="121"/>
      <c r="J1793" s="121"/>
      <c r="K1793" s="76"/>
    </row>
    <row r="1794" spans="5:11" x14ac:dyDescent="0.25">
      <c r="E1794" s="115"/>
      <c r="F1794" s="119"/>
      <c r="H1794" s="120"/>
      <c r="I1794" s="121"/>
      <c r="J1794" s="121"/>
      <c r="K1794" s="76"/>
    </row>
    <row r="1795" spans="5:11" x14ac:dyDescent="0.25">
      <c r="E1795" s="115"/>
      <c r="F1795" s="119"/>
      <c r="H1795" s="120"/>
      <c r="I1795" s="121"/>
      <c r="J1795" s="121"/>
      <c r="K1795" s="76"/>
    </row>
    <row r="1796" spans="5:11" x14ac:dyDescent="0.25">
      <c r="E1796" s="115"/>
      <c r="F1796" s="119"/>
      <c r="H1796" s="120"/>
      <c r="I1796" s="121"/>
      <c r="J1796" s="121"/>
      <c r="K1796" s="76"/>
    </row>
    <row r="1797" spans="5:11" x14ac:dyDescent="0.25">
      <c r="E1797" s="115"/>
      <c r="F1797" s="119"/>
      <c r="H1797" s="120"/>
      <c r="I1797" s="121"/>
      <c r="J1797" s="121"/>
      <c r="K1797" s="76"/>
    </row>
    <row r="1798" spans="5:11" x14ac:dyDescent="0.25">
      <c r="E1798" s="115"/>
      <c r="F1798" s="119"/>
      <c r="H1798" s="120"/>
      <c r="I1798" s="121"/>
      <c r="J1798" s="121"/>
      <c r="K1798" s="76"/>
    </row>
    <row r="1799" spans="5:11" x14ac:dyDescent="0.25">
      <c r="E1799" s="115"/>
      <c r="F1799" s="119"/>
      <c r="H1799" s="120"/>
      <c r="I1799" s="121"/>
      <c r="J1799" s="121"/>
      <c r="K1799" s="76"/>
    </row>
    <row r="1800" spans="5:11" x14ac:dyDescent="0.25">
      <c r="E1800" s="115"/>
      <c r="F1800" s="119"/>
      <c r="H1800" s="120"/>
      <c r="I1800" s="121"/>
      <c r="J1800" s="121"/>
      <c r="K1800" s="76"/>
    </row>
    <row r="1801" spans="5:11" x14ac:dyDescent="0.25">
      <c r="E1801" s="115"/>
      <c r="F1801" s="119"/>
      <c r="H1801" s="120"/>
      <c r="I1801" s="121"/>
      <c r="J1801" s="121"/>
      <c r="K1801" s="76"/>
    </row>
    <row r="1802" spans="5:11" x14ac:dyDescent="0.25">
      <c r="E1802" s="115"/>
      <c r="F1802" s="119"/>
      <c r="H1802" s="120"/>
      <c r="I1802" s="121"/>
      <c r="J1802" s="121"/>
      <c r="K1802" s="76"/>
    </row>
    <row r="1803" spans="5:11" x14ac:dyDescent="0.25">
      <c r="E1803" s="115"/>
      <c r="F1803" s="119"/>
      <c r="H1803" s="120"/>
      <c r="I1803" s="121"/>
      <c r="J1803" s="121"/>
      <c r="K1803" s="76"/>
    </row>
    <row r="1804" spans="5:11" x14ac:dyDescent="0.25">
      <c r="E1804" s="115"/>
      <c r="F1804" s="119"/>
      <c r="H1804" s="120"/>
      <c r="I1804" s="121"/>
      <c r="J1804" s="121"/>
      <c r="K1804" s="76"/>
    </row>
    <row r="1805" spans="5:11" x14ac:dyDescent="0.25">
      <c r="E1805" s="115"/>
      <c r="F1805" s="119"/>
      <c r="H1805" s="120"/>
      <c r="I1805" s="121"/>
      <c r="J1805" s="121"/>
      <c r="K1805" s="76"/>
    </row>
    <row r="1806" spans="5:11" x14ac:dyDescent="0.25">
      <c r="E1806" s="115"/>
      <c r="F1806" s="119"/>
      <c r="H1806" s="120"/>
      <c r="I1806" s="121"/>
      <c r="J1806" s="121"/>
      <c r="K1806" s="76"/>
    </row>
    <row r="1807" spans="5:11" x14ac:dyDescent="0.25">
      <c r="E1807" s="115"/>
      <c r="F1807" s="119"/>
      <c r="H1807" s="120"/>
      <c r="I1807" s="121"/>
      <c r="J1807" s="121"/>
      <c r="K1807" s="76"/>
    </row>
    <row r="1808" spans="5:11" x14ac:dyDescent="0.25">
      <c r="E1808" s="115"/>
      <c r="F1808" s="119"/>
      <c r="H1808" s="120"/>
      <c r="I1808" s="121"/>
      <c r="J1808" s="121"/>
      <c r="K1808" s="76"/>
    </row>
    <row r="1809" spans="5:11" x14ac:dyDescent="0.25">
      <c r="E1809" s="115"/>
      <c r="F1809" s="119"/>
      <c r="H1809" s="120"/>
      <c r="I1809" s="121"/>
      <c r="J1809" s="121"/>
      <c r="K1809" s="76"/>
    </row>
    <row r="1810" spans="5:11" x14ac:dyDescent="0.25">
      <c r="E1810" s="115"/>
      <c r="F1810" s="119"/>
      <c r="H1810" s="120"/>
      <c r="I1810" s="121"/>
      <c r="J1810" s="121"/>
      <c r="K1810" s="76"/>
    </row>
    <row r="1811" spans="5:11" x14ac:dyDescent="0.25">
      <c r="E1811" s="115"/>
      <c r="F1811" s="119"/>
      <c r="H1811" s="120"/>
      <c r="I1811" s="121"/>
      <c r="J1811" s="121"/>
      <c r="K1811" s="76"/>
    </row>
    <row r="1812" spans="5:11" x14ac:dyDescent="0.25">
      <c r="E1812" s="115"/>
      <c r="F1812" s="119"/>
      <c r="H1812" s="120"/>
      <c r="I1812" s="121"/>
      <c r="J1812" s="121"/>
      <c r="K1812" s="76"/>
    </row>
    <row r="1813" spans="5:11" x14ac:dyDescent="0.25">
      <c r="E1813" s="115"/>
      <c r="F1813" s="119"/>
      <c r="H1813" s="120"/>
      <c r="I1813" s="121"/>
      <c r="J1813" s="121"/>
      <c r="K1813" s="76"/>
    </row>
    <row r="1814" spans="5:11" x14ac:dyDescent="0.25">
      <c r="E1814" s="115"/>
      <c r="F1814" s="119"/>
      <c r="H1814" s="120"/>
      <c r="I1814" s="121"/>
      <c r="J1814" s="121"/>
      <c r="K1814" s="76"/>
    </row>
    <row r="1815" spans="5:11" x14ac:dyDescent="0.25">
      <c r="E1815" s="115"/>
      <c r="F1815" s="119"/>
      <c r="H1815" s="120"/>
      <c r="I1815" s="121"/>
      <c r="J1815" s="121"/>
      <c r="K1815" s="76"/>
    </row>
    <row r="1816" spans="5:11" x14ac:dyDescent="0.25">
      <c r="E1816" s="115"/>
      <c r="F1816" s="119"/>
      <c r="H1816" s="120"/>
      <c r="I1816" s="121"/>
      <c r="J1816" s="121"/>
      <c r="K1816" s="76"/>
    </row>
    <row r="1817" spans="5:11" x14ac:dyDescent="0.25">
      <c r="E1817" s="115"/>
      <c r="F1817" s="119"/>
      <c r="H1817" s="120"/>
      <c r="I1817" s="121"/>
      <c r="J1817" s="121"/>
      <c r="K1817" s="76"/>
    </row>
    <row r="1818" spans="5:11" x14ac:dyDescent="0.25">
      <c r="E1818" s="115"/>
      <c r="F1818" s="119"/>
      <c r="H1818" s="120"/>
      <c r="I1818" s="121"/>
      <c r="J1818" s="121"/>
      <c r="K1818" s="76"/>
    </row>
    <row r="1819" spans="5:11" x14ac:dyDescent="0.25">
      <c r="E1819" s="115"/>
      <c r="F1819" s="119"/>
      <c r="H1819" s="120"/>
      <c r="I1819" s="121"/>
      <c r="J1819" s="121"/>
      <c r="K1819" s="76"/>
    </row>
    <row r="1820" spans="5:11" x14ac:dyDescent="0.25">
      <c r="E1820" s="115"/>
      <c r="F1820" s="119"/>
      <c r="H1820" s="120"/>
      <c r="I1820" s="121"/>
      <c r="J1820" s="121"/>
      <c r="K1820" s="76"/>
    </row>
    <row r="1821" spans="5:11" x14ac:dyDescent="0.25">
      <c r="E1821" s="115"/>
      <c r="F1821" s="119"/>
      <c r="H1821" s="120"/>
      <c r="I1821" s="121"/>
      <c r="J1821" s="121"/>
      <c r="K1821" s="76"/>
    </row>
    <row r="1822" spans="5:11" x14ac:dyDescent="0.25">
      <c r="E1822" s="115"/>
      <c r="F1822" s="119"/>
      <c r="H1822" s="120"/>
      <c r="I1822" s="121"/>
      <c r="J1822" s="121"/>
      <c r="K1822" s="76"/>
    </row>
    <row r="1823" spans="5:11" x14ac:dyDescent="0.25">
      <c r="E1823" s="115"/>
      <c r="F1823" s="119"/>
      <c r="H1823" s="120"/>
      <c r="I1823" s="121"/>
      <c r="J1823" s="121"/>
      <c r="K1823" s="76"/>
    </row>
    <row r="1824" spans="5:11" x14ac:dyDescent="0.25">
      <c r="E1824" s="115"/>
      <c r="F1824" s="119"/>
      <c r="H1824" s="120"/>
      <c r="I1824" s="121"/>
      <c r="J1824" s="121"/>
      <c r="K1824" s="76"/>
    </row>
    <row r="1825" spans="5:11" x14ac:dyDescent="0.25">
      <c r="E1825" s="115"/>
      <c r="F1825" s="119"/>
      <c r="H1825" s="120"/>
      <c r="I1825" s="121"/>
      <c r="J1825" s="121"/>
      <c r="K1825" s="76"/>
    </row>
    <row r="1826" spans="5:11" x14ac:dyDescent="0.25">
      <c r="E1826" s="115"/>
      <c r="F1826" s="119"/>
      <c r="H1826" s="120"/>
      <c r="I1826" s="121"/>
      <c r="J1826" s="121"/>
      <c r="K1826" s="76"/>
    </row>
    <row r="1827" spans="5:11" x14ac:dyDescent="0.25">
      <c r="E1827" s="115"/>
      <c r="F1827" s="119"/>
      <c r="H1827" s="120"/>
      <c r="I1827" s="121"/>
      <c r="J1827" s="121"/>
      <c r="K1827" s="76"/>
    </row>
    <row r="1828" spans="5:11" x14ac:dyDescent="0.25">
      <c r="E1828" s="115"/>
      <c r="F1828" s="119"/>
      <c r="H1828" s="120"/>
      <c r="I1828" s="121"/>
      <c r="J1828" s="121"/>
      <c r="K1828" s="76"/>
    </row>
    <row r="1829" spans="5:11" x14ac:dyDescent="0.25">
      <c r="E1829" s="115"/>
      <c r="F1829" s="119"/>
      <c r="H1829" s="120"/>
      <c r="I1829" s="121"/>
      <c r="J1829" s="121"/>
      <c r="K1829" s="76"/>
    </row>
    <row r="1830" spans="5:11" x14ac:dyDescent="0.25">
      <c r="E1830" s="115"/>
      <c r="F1830" s="119"/>
      <c r="H1830" s="120"/>
      <c r="I1830" s="121"/>
      <c r="J1830" s="121"/>
      <c r="K1830" s="76"/>
    </row>
    <row r="1831" spans="5:11" x14ac:dyDescent="0.25">
      <c r="E1831" s="115"/>
      <c r="F1831" s="119"/>
      <c r="H1831" s="120"/>
      <c r="I1831" s="121"/>
      <c r="J1831" s="121"/>
      <c r="K1831" s="76"/>
    </row>
    <row r="1832" spans="5:11" x14ac:dyDescent="0.25">
      <c r="E1832" s="115"/>
      <c r="F1832" s="119"/>
      <c r="H1832" s="120"/>
      <c r="I1832" s="121"/>
      <c r="J1832" s="121"/>
      <c r="K1832" s="76"/>
    </row>
    <row r="1833" spans="5:11" x14ac:dyDescent="0.25">
      <c r="E1833" s="115"/>
      <c r="F1833" s="119"/>
      <c r="H1833" s="120"/>
      <c r="I1833" s="121"/>
      <c r="J1833" s="121"/>
      <c r="K1833" s="76"/>
    </row>
    <row r="1834" spans="5:11" x14ac:dyDescent="0.25">
      <c r="E1834" s="115"/>
      <c r="F1834" s="119"/>
      <c r="H1834" s="120"/>
      <c r="I1834" s="121"/>
      <c r="J1834" s="121"/>
      <c r="K1834" s="76"/>
    </row>
    <row r="1835" spans="5:11" x14ac:dyDescent="0.25">
      <c r="E1835" s="115"/>
      <c r="F1835" s="119"/>
      <c r="H1835" s="120"/>
      <c r="I1835" s="121"/>
      <c r="J1835" s="121"/>
      <c r="K1835" s="76"/>
    </row>
    <row r="1836" spans="5:11" x14ac:dyDescent="0.25">
      <c r="E1836" s="115"/>
      <c r="F1836" s="119"/>
      <c r="H1836" s="120"/>
      <c r="I1836" s="121"/>
      <c r="J1836" s="121"/>
      <c r="K1836" s="76"/>
    </row>
    <row r="1837" spans="5:11" x14ac:dyDescent="0.25">
      <c r="E1837" s="115"/>
      <c r="F1837" s="119"/>
      <c r="H1837" s="120"/>
      <c r="I1837" s="121"/>
      <c r="J1837" s="121"/>
      <c r="K1837" s="76"/>
    </row>
    <row r="1838" spans="5:11" x14ac:dyDescent="0.25">
      <c r="E1838" s="115"/>
      <c r="F1838" s="119"/>
      <c r="H1838" s="120"/>
      <c r="I1838" s="121"/>
      <c r="J1838" s="121"/>
      <c r="K1838" s="76"/>
    </row>
    <row r="1839" spans="5:11" x14ac:dyDescent="0.25">
      <c r="E1839" s="115"/>
      <c r="F1839" s="119"/>
      <c r="H1839" s="120"/>
      <c r="I1839" s="121"/>
      <c r="J1839" s="121"/>
      <c r="K1839" s="76"/>
    </row>
    <row r="1840" spans="5:11" x14ac:dyDescent="0.25">
      <c r="E1840" s="115"/>
      <c r="F1840" s="119"/>
      <c r="H1840" s="120"/>
      <c r="I1840" s="121"/>
      <c r="J1840" s="121"/>
      <c r="K1840" s="76"/>
    </row>
    <row r="1841" spans="5:11" x14ac:dyDescent="0.25">
      <c r="E1841" s="115"/>
      <c r="F1841" s="119"/>
      <c r="H1841" s="120"/>
      <c r="I1841" s="121"/>
      <c r="J1841" s="121"/>
      <c r="K1841" s="76"/>
    </row>
    <row r="1842" spans="5:11" x14ac:dyDescent="0.25">
      <c r="E1842" s="115"/>
      <c r="F1842" s="119"/>
      <c r="H1842" s="120"/>
      <c r="I1842" s="121"/>
      <c r="J1842" s="121"/>
      <c r="K1842" s="76"/>
    </row>
    <row r="1843" spans="5:11" x14ac:dyDescent="0.25">
      <c r="E1843" s="115"/>
      <c r="F1843" s="119"/>
      <c r="H1843" s="120"/>
      <c r="I1843" s="121"/>
      <c r="J1843" s="121"/>
      <c r="K1843" s="76"/>
    </row>
    <row r="1844" spans="5:11" x14ac:dyDescent="0.25">
      <c r="E1844" s="115"/>
      <c r="F1844" s="119"/>
      <c r="H1844" s="120"/>
      <c r="I1844" s="121"/>
      <c r="J1844" s="121"/>
      <c r="K1844" s="76"/>
    </row>
    <row r="1845" spans="5:11" x14ac:dyDescent="0.25">
      <c r="E1845" s="115"/>
      <c r="F1845" s="119"/>
      <c r="H1845" s="120"/>
      <c r="I1845" s="121"/>
      <c r="J1845" s="121"/>
      <c r="K1845" s="76"/>
    </row>
    <row r="1846" spans="5:11" x14ac:dyDescent="0.25">
      <c r="E1846" s="115"/>
      <c r="F1846" s="119"/>
      <c r="H1846" s="120"/>
      <c r="I1846" s="121"/>
      <c r="J1846" s="121"/>
      <c r="K1846" s="76"/>
    </row>
    <row r="1847" spans="5:11" x14ac:dyDescent="0.25">
      <c r="E1847" s="115"/>
      <c r="F1847" s="119"/>
      <c r="H1847" s="120"/>
      <c r="I1847" s="121"/>
      <c r="J1847" s="121"/>
      <c r="K1847" s="76"/>
    </row>
    <row r="1848" spans="5:11" x14ac:dyDescent="0.25">
      <c r="E1848" s="115"/>
      <c r="F1848" s="119"/>
      <c r="H1848" s="120"/>
      <c r="I1848" s="121"/>
      <c r="J1848" s="121"/>
      <c r="K1848" s="76"/>
    </row>
    <row r="1849" spans="5:11" x14ac:dyDescent="0.25">
      <c r="E1849" s="115"/>
      <c r="F1849" s="119"/>
      <c r="H1849" s="120"/>
      <c r="I1849" s="121"/>
      <c r="J1849" s="121"/>
      <c r="K1849" s="76"/>
    </row>
    <row r="1850" spans="5:11" x14ac:dyDescent="0.25">
      <c r="E1850" s="115"/>
      <c r="F1850" s="119"/>
      <c r="H1850" s="120"/>
      <c r="I1850" s="121"/>
      <c r="J1850" s="121"/>
      <c r="K1850" s="76"/>
    </row>
    <row r="1851" spans="5:11" x14ac:dyDescent="0.25">
      <c r="E1851" s="115"/>
      <c r="F1851" s="119"/>
      <c r="H1851" s="120"/>
      <c r="I1851" s="121"/>
      <c r="J1851" s="121"/>
      <c r="K1851" s="76"/>
    </row>
    <row r="1852" spans="5:11" x14ac:dyDescent="0.25">
      <c r="E1852" s="115"/>
      <c r="F1852" s="119"/>
      <c r="H1852" s="120"/>
      <c r="I1852" s="121"/>
      <c r="J1852" s="121"/>
      <c r="K1852" s="76"/>
    </row>
    <row r="1853" spans="5:11" x14ac:dyDescent="0.25">
      <c r="E1853" s="115"/>
      <c r="F1853" s="119"/>
      <c r="H1853" s="120"/>
      <c r="I1853" s="121"/>
      <c r="J1853" s="121"/>
      <c r="K1853" s="76"/>
    </row>
    <row r="1854" spans="5:11" x14ac:dyDescent="0.25">
      <c r="E1854" s="115"/>
      <c r="F1854" s="119"/>
      <c r="H1854" s="120"/>
      <c r="I1854" s="121"/>
      <c r="J1854" s="121"/>
      <c r="K1854" s="76"/>
    </row>
    <row r="1855" spans="5:11" x14ac:dyDescent="0.25">
      <c r="E1855" s="115"/>
      <c r="F1855" s="119"/>
      <c r="H1855" s="120"/>
      <c r="I1855" s="121"/>
      <c r="J1855" s="121"/>
      <c r="K1855" s="76"/>
    </row>
    <row r="1856" spans="5:11" x14ac:dyDescent="0.25">
      <c r="E1856" s="115"/>
      <c r="F1856" s="119"/>
      <c r="H1856" s="120"/>
      <c r="I1856" s="121"/>
      <c r="J1856" s="121"/>
      <c r="K1856" s="76"/>
    </row>
    <row r="1857" spans="5:11" x14ac:dyDescent="0.25">
      <c r="E1857" s="115"/>
      <c r="F1857" s="119"/>
      <c r="H1857" s="120"/>
      <c r="I1857" s="121"/>
      <c r="J1857" s="121"/>
      <c r="K1857" s="76"/>
    </row>
    <row r="1858" spans="5:11" x14ac:dyDescent="0.25">
      <c r="E1858" s="115"/>
      <c r="F1858" s="119"/>
      <c r="H1858" s="120"/>
      <c r="I1858" s="121"/>
      <c r="J1858" s="121"/>
      <c r="K1858" s="76"/>
    </row>
    <row r="1859" spans="5:11" x14ac:dyDescent="0.25">
      <c r="E1859" s="115"/>
      <c r="F1859" s="119"/>
      <c r="H1859" s="120"/>
      <c r="I1859" s="121"/>
      <c r="J1859" s="121"/>
      <c r="K1859" s="76"/>
    </row>
    <row r="1860" spans="5:11" x14ac:dyDescent="0.25">
      <c r="E1860" s="115"/>
      <c r="F1860" s="119"/>
      <c r="H1860" s="120"/>
      <c r="I1860" s="121"/>
      <c r="J1860" s="121"/>
      <c r="K1860" s="76"/>
    </row>
    <row r="1861" spans="5:11" x14ac:dyDescent="0.25">
      <c r="E1861" s="115"/>
      <c r="F1861" s="119"/>
      <c r="H1861" s="120"/>
      <c r="I1861" s="121"/>
      <c r="J1861" s="121"/>
      <c r="K1861" s="76"/>
    </row>
    <row r="1862" spans="5:11" x14ac:dyDescent="0.25">
      <c r="E1862" s="115"/>
      <c r="F1862" s="119"/>
      <c r="H1862" s="120"/>
      <c r="I1862" s="121"/>
      <c r="J1862" s="121"/>
      <c r="K1862" s="76"/>
    </row>
    <row r="1863" spans="5:11" x14ac:dyDescent="0.25">
      <c r="E1863" s="115"/>
      <c r="F1863" s="119"/>
      <c r="H1863" s="120"/>
      <c r="I1863" s="121"/>
      <c r="J1863" s="121"/>
      <c r="K1863" s="76"/>
    </row>
    <row r="1864" spans="5:11" x14ac:dyDescent="0.25">
      <c r="E1864" s="115"/>
      <c r="F1864" s="119"/>
      <c r="H1864" s="120"/>
      <c r="I1864" s="121"/>
      <c r="J1864" s="121"/>
      <c r="K1864" s="76"/>
    </row>
    <row r="1865" spans="5:11" x14ac:dyDescent="0.25">
      <c r="E1865" s="115"/>
      <c r="F1865" s="119"/>
      <c r="H1865" s="120"/>
      <c r="I1865" s="121"/>
      <c r="J1865" s="121"/>
      <c r="K1865" s="76"/>
    </row>
    <row r="1866" spans="5:11" x14ac:dyDescent="0.25">
      <c r="E1866" s="115"/>
      <c r="F1866" s="119"/>
      <c r="H1866" s="120"/>
      <c r="I1866" s="121"/>
      <c r="J1866" s="121"/>
      <c r="K1866" s="76"/>
    </row>
    <row r="1867" spans="5:11" x14ac:dyDescent="0.25">
      <c r="E1867" s="115"/>
      <c r="F1867" s="119"/>
      <c r="H1867" s="120"/>
      <c r="I1867" s="121"/>
      <c r="J1867" s="121"/>
      <c r="K1867" s="76"/>
    </row>
    <row r="1868" spans="5:11" x14ac:dyDescent="0.25">
      <c r="E1868" s="115"/>
      <c r="F1868" s="119"/>
      <c r="H1868" s="120"/>
      <c r="I1868" s="121"/>
      <c r="J1868" s="121"/>
      <c r="K1868" s="76"/>
    </row>
    <row r="1869" spans="5:11" x14ac:dyDescent="0.25">
      <c r="E1869" s="115"/>
      <c r="F1869" s="119"/>
      <c r="H1869" s="120"/>
      <c r="I1869" s="121"/>
      <c r="J1869" s="121"/>
      <c r="K1869" s="76"/>
    </row>
    <row r="1870" spans="5:11" x14ac:dyDescent="0.25">
      <c r="E1870" s="115"/>
      <c r="F1870" s="119"/>
      <c r="H1870" s="120"/>
      <c r="I1870" s="121"/>
      <c r="J1870" s="121"/>
      <c r="K1870" s="76"/>
    </row>
    <row r="1871" spans="5:11" x14ac:dyDescent="0.25">
      <c r="E1871" s="115"/>
      <c r="F1871" s="119"/>
      <c r="H1871" s="120"/>
      <c r="I1871" s="121"/>
      <c r="J1871" s="121"/>
      <c r="K1871" s="76"/>
    </row>
    <row r="1872" spans="5:11" x14ac:dyDescent="0.25">
      <c r="E1872" s="115"/>
      <c r="F1872" s="119"/>
      <c r="H1872" s="120"/>
      <c r="I1872" s="121"/>
      <c r="J1872" s="121"/>
      <c r="K1872" s="76"/>
    </row>
    <row r="1873" spans="5:11" x14ac:dyDescent="0.25">
      <c r="E1873" s="115"/>
      <c r="F1873" s="119"/>
      <c r="H1873" s="120"/>
      <c r="I1873" s="121"/>
      <c r="J1873" s="121"/>
      <c r="K1873" s="76"/>
    </row>
    <row r="1874" spans="5:11" x14ac:dyDescent="0.25">
      <c r="E1874" s="115"/>
      <c r="F1874" s="119"/>
      <c r="H1874" s="120"/>
      <c r="I1874" s="121"/>
      <c r="J1874" s="121"/>
      <c r="K1874" s="76"/>
    </row>
    <row r="1875" spans="5:11" x14ac:dyDescent="0.25">
      <c r="E1875" s="115"/>
      <c r="F1875" s="119"/>
      <c r="H1875" s="120"/>
      <c r="I1875" s="121"/>
      <c r="J1875" s="121"/>
      <c r="K1875" s="76"/>
    </row>
    <row r="1876" spans="5:11" x14ac:dyDescent="0.25">
      <c r="E1876" s="115"/>
      <c r="F1876" s="119"/>
      <c r="H1876" s="120"/>
      <c r="I1876" s="121"/>
      <c r="J1876" s="121"/>
      <c r="K1876" s="76"/>
    </row>
    <row r="1877" spans="5:11" x14ac:dyDescent="0.25">
      <c r="E1877" s="115"/>
      <c r="F1877" s="119"/>
      <c r="H1877" s="120"/>
      <c r="I1877" s="121"/>
      <c r="J1877" s="121"/>
      <c r="K1877" s="76"/>
    </row>
    <row r="1878" spans="5:11" x14ac:dyDescent="0.25">
      <c r="E1878" s="115"/>
      <c r="F1878" s="119"/>
      <c r="H1878" s="120"/>
      <c r="I1878" s="121"/>
      <c r="J1878" s="121"/>
      <c r="K1878" s="76"/>
    </row>
    <row r="1879" spans="5:11" x14ac:dyDescent="0.25">
      <c r="E1879" s="115"/>
      <c r="F1879" s="119"/>
      <c r="H1879" s="120"/>
      <c r="I1879" s="121"/>
      <c r="J1879" s="121"/>
      <c r="K1879" s="76"/>
    </row>
    <row r="1880" spans="5:11" x14ac:dyDescent="0.25">
      <c r="E1880" s="115"/>
      <c r="F1880" s="119"/>
      <c r="H1880" s="120"/>
      <c r="I1880" s="121"/>
      <c r="J1880" s="121"/>
      <c r="K1880" s="76"/>
    </row>
    <row r="1881" spans="5:11" x14ac:dyDescent="0.25">
      <c r="E1881" s="115"/>
      <c r="F1881" s="119"/>
      <c r="H1881" s="120"/>
      <c r="I1881" s="121"/>
      <c r="J1881" s="121"/>
      <c r="K1881" s="76"/>
    </row>
    <row r="1882" spans="5:11" x14ac:dyDescent="0.25">
      <c r="E1882" s="115"/>
      <c r="F1882" s="119"/>
      <c r="H1882" s="120"/>
      <c r="I1882" s="121"/>
      <c r="J1882" s="121"/>
      <c r="K1882" s="76"/>
    </row>
    <row r="1883" spans="5:11" x14ac:dyDescent="0.25">
      <c r="E1883" s="115"/>
      <c r="F1883" s="119"/>
      <c r="H1883" s="120"/>
      <c r="I1883" s="121"/>
      <c r="J1883" s="121"/>
      <c r="K1883" s="76"/>
    </row>
    <row r="1884" spans="5:11" x14ac:dyDescent="0.25">
      <c r="E1884" s="115"/>
      <c r="F1884" s="119"/>
      <c r="H1884" s="120"/>
      <c r="I1884" s="121"/>
      <c r="J1884" s="121"/>
      <c r="K1884" s="76"/>
    </row>
    <row r="1885" spans="5:11" x14ac:dyDescent="0.25">
      <c r="E1885" s="115"/>
      <c r="F1885" s="119"/>
      <c r="H1885" s="120"/>
      <c r="I1885" s="121"/>
      <c r="J1885" s="121"/>
      <c r="K1885" s="76"/>
    </row>
    <row r="1886" spans="5:11" x14ac:dyDescent="0.25">
      <c r="E1886" s="115"/>
      <c r="F1886" s="119"/>
      <c r="H1886" s="120"/>
      <c r="I1886" s="121"/>
      <c r="J1886" s="121"/>
      <c r="K1886" s="76"/>
    </row>
    <row r="1887" spans="5:11" x14ac:dyDescent="0.25">
      <c r="E1887" s="115"/>
      <c r="F1887" s="119"/>
      <c r="H1887" s="120"/>
      <c r="I1887" s="121"/>
      <c r="J1887" s="121"/>
      <c r="K1887" s="76"/>
    </row>
    <row r="1888" spans="5:11" x14ac:dyDescent="0.25">
      <c r="E1888" s="115"/>
      <c r="F1888" s="119"/>
      <c r="H1888" s="120"/>
      <c r="I1888" s="121"/>
      <c r="J1888" s="121"/>
      <c r="K1888" s="76"/>
    </row>
    <row r="1889" spans="5:11" x14ac:dyDescent="0.25">
      <c r="E1889" s="115"/>
      <c r="F1889" s="119"/>
      <c r="H1889" s="120"/>
      <c r="I1889" s="121"/>
      <c r="J1889" s="121"/>
      <c r="K1889" s="76"/>
    </row>
    <row r="1890" spans="5:11" x14ac:dyDescent="0.25">
      <c r="E1890" s="115"/>
      <c r="F1890" s="119"/>
      <c r="H1890" s="120"/>
      <c r="I1890" s="121"/>
      <c r="J1890" s="121"/>
      <c r="K1890" s="76"/>
    </row>
    <row r="1891" spans="5:11" x14ac:dyDescent="0.25">
      <c r="E1891" s="115"/>
      <c r="F1891" s="119"/>
      <c r="H1891" s="120"/>
      <c r="I1891" s="121"/>
      <c r="J1891" s="121"/>
      <c r="K1891" s="76"/>
    </row>
    <row r="1892" spans="5:11" x14ac:dyDescent="0.25">
      <c r="E1892" s="115"/>
      <c r="F1892" s="119"/>
      <c r="H1892" s="120"/>
      <c r="I1892" s="121"/>
      <c r="J1892" s="121"/>
      <c r="K1892" s="76"/>
    </row>
    <row r="1893" spans="5:11" x14ac:dyDescent="0.25">
      <c r="E1893" s="115"/>
      <c r="F1893" s="119"/>
      <c r="H1893" s="120"/>
      <c r="I1893" s="121"/>
      <c r="J1893" s="121"/>
      <c r="K1893" s="76"/>
    </row>
    <row r="1894" spans="5:11" x14ac:dyDescent="0.25">
      <c r="E1894" s="115"/>
      <c r="F1894" s="119"/>
      <c r="H1894" s="120"/>
      <c r="I1894" s="121"/>
      <c r="J1894" s="121"/>
      <c r="K1894" s="76"/>
    </row>
    <row r="1895" spans="5:11" x14ac:dyDescent="0.25">
      <c r="E1895" s="115"/>
      <c r="F1895" s="119"/>
      <c r="H1895" s="120"/>
      <c r="I1895" s="121"/>
      <c r="J1895" s="121"/>
      <c r="K1895" s="76"/>
    </row>
    <row r="1896" spans="5:11" x14ac:dyDescent="0.25">
      <c r="E1896" s="115"/>
      <c r="F1896" s="119"/>
      <c r="H1896" s="120"/>
      <c r="I1896" s="121"/>
      <c r="J1896" s="121"/>
      <c r="K1896" s="76"/>
    </row>
    <row r="1897" spans="5:11" x14ac:dyDescent="0.25">
      <c r="E1897" s="115"/>
      <c r="F1897" s="119"/>
      <c r="H1897" s="120"/>
      <c r="I1897" s="121"/>
      <c r="J1897" s="121"/>
      <c r="K1897" s="76"/>
    </row>
    <row r="1898" spans="5:11" x14ac:dyDescent="0.25">
      <c r="E1898" s="115"/>
      <c r="F1898" s="119"/>
      <c r="H1898" s="120"/>
      <c r="I1898" s="121"/>
      <c r="J1898" s="121"/>
      <c r="K1898" s="76"/>
    </row>
    <row r="1899" spans="5:11" x14ac:dyDescent="0.25">
      <c r="E1899" s="115"/>
      <c r="F1899" s="119"/>
      <c r="H1899" s="120"/>
      <c r="I1899" s="121"/>
      <c r="J1899" s="121"/>
      <c r="K1899" s="76"/>
    </row>
    <row r="1900" spans="5:11" x14ac:dyDescent="0.25">
      <c r="E1900" s="115"/>
      <c r="F1900" s="119"/>
      <c r="H1900" s="120"/>
      <c r="I1900" s="121"/>
      <c r="J1900" s="121"/>
      <c r="K1900" s="76"/>
    </row>
    <row r="1901" spans="5:11" x14ac:dyDescent="0.25">
      <c r="E1901" s="115"/>
      <c r="F1901" s="119"/>
      <c r="H1901" s="120"/>
      <c r="I1901" s="121"/>
      <c r="J1901" s="121"/>
      <c r="K1901" s="76"/>
    </row>
    <row r="1902" spans="5:11" x14ac:dyDescent="0.25">
      <c r="E1902" s="115"/>
      <c r="F1902" s="119"/>
      <c r="H1902" s="120"/>
      <c r="I1902" s="121"/>
      <c r="J1902" s="121"/>
      <c r="K1902" s="76"/>
    </row>
    <row r="1903" spans="5:11" x14ac:dyDescent="0.25">
      <c r="E1903" s="115"/>
      <c r="F1903" s="119"/>
      <c r="H1903" s="120"/>
      <c r="I1903" s="121"/>
      <c r="J1903" s="121"/>
      <c r="K1903" s="76"/>
    </row>
    <row r="1904" spans="5:11" x14ac:dyDescent="0.25">
      <c r="E1904" s="115"/>
      <c r="F1904" s="119"/>
      <c r="H1904" s="120"/>
      <c r="I1904" s="121"/>
      <c r="J1904" s="121"/>
      <c r="K1904" s="76"/>
    </row>
    <row r="1905" spans="5:11" x14ac:dyDescent="0.25">
      <c r="E1905" s="115"/>
      <c r="F1905" s="119"/>
      <c r="H1905" s="120"/>
      <c r="I1905" s="121"/>
      <c r="J1905" s="121"/>
      <c r="K1905" s="76"/>
    </row>
    <row r="1906" spans="5:11" x14ac:dyDescent="0.25">
      <c r="E1906" s="115"/>
      <c r="F1906" s="119"/>
      <c r="H1906" s="120"/>
      <c r="I1906" s="121"/>
      <c r="J1906" s="121"/>
      <c r="K1906" s="76"/>
    </row>
    <row r="1907" spans="5:11" x14ac:dyDescent="0.25">
      <c r="E1907" s="115"/>
      <c r="F1907" s="119"/>
      <c r="H1907" s="120"/>
      <c r="I1907" s="121"/>
      <c r="J1907" s="121"/>
      <c r="K1907" s="76"/>
    </row>
    <row r="1908" spans="5:11" x14ac:dyDescent="0.25">
      <c r="E1908" s="115"/>
      <c r="F1908" s="119"/>
      <c r="H1908" s="120"/>
      <c r="I1908" s="121"/>
      <c r="J1908" s="121"/>
      <c r="K1908" s="76"/>
    </row>
    <row r="1909" spans="5:11" x14ac:dyDescent="0.25">
      <c r="E1909" s="115"/>
      <c r="F1909" s="119"/>
      <c r="H1909" s="120"/>
      <c r="I1909" s="121"/>
      <c r="J1909" s="121"/>
      <c r="K1909" s="76"/>
    </row>
    <row r="1910" spans="5:11" x14ac:dyDescent="0.25">
      <c r="E1910" s="115"/>
      <c r="F1910" s="119"/>
      <c r="H1910" s="120"/>
      <c r="I1910" s="121"/>
      <c r="J1910" s="121"/>
      <c r="K1910" s="76"/>
    </row>
    <row r="1911" spans="5:11" x14ac:dyDescent="0.25">
      <c r="E1911" s="115"/>
      <c r="F1911" s="119"/>
      <c r="H1911" s="120"/>
      <c r="I1911" s="121"/>
      <c r="J1911" s="121"/>
      <c r="K1911" s="76"/>
    </row>
    <row r="1912" spans="5:11" x14ac:dyDescent="0.25">
      <c r="E1912" s="115"/>
      <c r="F1912" s="119"/>
      <c r="H1912" s="120"/>
      <c r="I1912" s="121"/>
      <c r="J1912" s="121"/>
      <c r="K1912" s="76"/>
    </row>
    <row r="1913" spans="5:11" x14ac:dyDescent="0.25">
      <c r="E1913" s="115"/>
      <c r="F1913" s="119"/>
      <c r="H1913" s="120"/>
      <c r="I1913" s="121"/>
      <c r="J1913" s="121"/>
      <c r="K1913" s="76"/>
    </row>
    <row r="1914" spans="5:11" x14ac:dyDescent="0.25">
      <c r="E1914" s="115"/>
      <c r="F1914" s="119"/>
      <c r="H1914" s="120"/>
      <c r="I1914" s="121"/>
      <c r="J1914" s="121"/>
      <c r="K1914" s="76"/>
    </row>
    <row r="1915" spans="5:11" x14ac:dyDescent="0.25">
      <c r="E1915" s="115"/>
      <c r="F1915" s="119"/>
      <c r="H1915" s="120"/>
      <c r="I1915" s="121"/>
      <c r="J1915" s="121"/>
      <c r="K1915" s="76"/>
    </row>
    <row r="1916" spans="5:11" x14ac:dyDescent="0.25">
      <c r="E1916" s="115"/>
      <c r="F1916" s="119"/>
      <c r="H1916" s="120"/>
      <c r="I1916" s="121"/>
      <c r="J1916" s="121"/>
      <c r="K1916" s="76"/>
    </row>
    <row r="1917" spans="5:11" x14ac:dyDescent="0.25">
      <c r="E1917" s="115"/>
      <c r="F1917" s="119"/>
      <c r="H1917" s="120"/>
      <c r="I1917" s="121"/>
      <c r="J1917" s="121"/>
      <c r="K1917" s="76"/>
    </row>
    <row r="1918" spans="5:11" x14ac:dyDescent="0.25">
      <c r="E1918" s="115"/>
      <c r="F1918" s="119"/>
      <c r="H1918" s="120"/>
      <c r="I1918" s="121"/>
      <c r="J1918" s="121"/>
      <c r="K1918" s="76"/>
    </row>
    <row r="1919" spans="5:11" x14ac:dyDescent="0.25">
      <c r="E1919" s="115"/>
      <c r="F1919" s="119"/>
      <c r="H1919" s="120"/>
      <c r="I1919" s="121"/>
      <c r="J1919" s="121"/>
      <c r="K1919" s="76"/>
    </row>
    <row r="1920" spans="5:11" x14ac:dyDescent="0.25">
      <c r="E1920" s="115"/>
      <c r="F1920" s="119"/>
      <c r="H1920" s="120"/>
      <c r="I1920" s="121"/>
      <c r="J1920" s="121"/>
      <c r="K1920" s="76"/>
    </row>
    <row r="1921" spans="5:11" x14ac:dyDescent="0.25">
      <c r="E1921" s="115"/>
      <c r="F1921" s="119"/>
      <c r="H1921" s="120"/>
      <c r="I1921" s="121"/>
      <c r="J1921" s="121"/>
      <c r="K1921" s="76"/>
    </row>
    <row r="1922" spans="5:11" x14ac:dyDescent="0.25">
      <c r="E1922" s="115"/>
      <c r="F1922" s="119"/>
      <c r="H1922" s="120"/>
      <c r="I1922" s="121"/>
      <c r="J1922" s="121"/>
      <c r="K1922" s="76"/>
    </row>
    <row r="1923" spans="5:11" x14ac:dyDescent="0.25">
      <c r="E1923" s="115"/>
      <c r="F1923" s="119"/>
      <c r="H1923" s="120"/>
      <c r="I1923" s="121"/>
      <c r="J1923" s="121"/>
      <c r="K1923" s="76"/>
    </row>
    <row r="1924" spans="5:11" x14ac:dyDescent="0.25">
      <c r="E1924" s="115"/>
      <c r="F1924" s="119"/>
      <c r="H1924" s="120"/>
      <c r="I1924" s="121"/>
      <c r="J1924" s="121"/>
      <c r="K1924" s="76"/>
    </row>
    <row r="1925" spans="5:11" x14ac:dyDescent="0.25">
      <c r="E1925" s="115"/>
      <c r="F1925" s="119"/>
      <c r="H1925" s="120"/>
      <c r="I1925" s="121"/>
      <c r="J1925" s="121"/>
      <c r="K1925" s="76"/>
    </row>
    <row r="1926" spans="5:11" x14ac:dyDescent="0.25">
      <c r="E1926" s="115"/>
      <c r="F1926" s="119"/>
      <c r="H1926" s="120"/>
      <c r="I1926" s="121"/>
      <c r="J1926" s="121"/>
      <c r="K1926" s="76"/>
    </row>
    <row r="1927" spans="5:11" x14ac:dyDescent="0.25">
      <c r="E1927" s="115"/>
      <c r="F1927" s="119"/>
      <c r="H1927" s="120"/>
      <c r="I1927" s="121"/>
      <c r="J1927" s="121"/>
      <c r="K1927" s="76"/>
    </row>
    <row r="1928" spans="5:11" x14ac:dyDescent="0.25">
      <c r="E1928" s="115"/>
      <c r="F1928" s="119"/>
      <c r="H1928" s="120"/>
      <c r="I1928" s="121"/>
      <c r="J1928" s="121"/>
      <c r="K1928" s="76"/>
    </row>
    <row r="1929" spans="5:11" x14ac:dyDescent="0.25">
      <c r="E1929" s="115"/>
      <c r="F1929" s="119"/>
      <c r="H1929" s="120"/>
      <c r="I1929" s="121"/>
      <c r="J1929" s="121"/>
      <c r="K1929" s="76"/>
    </row>
    <row r="1930" spans="5:11" x14ac:dyDescent="0.25">
      <c r="E1930" s="115"/>
      <c r="F1930" s="119"/>
      <c r="H1930" s="120"/>
      <c r="I1930" s="121"/>
      <c r="J1930" s="121"/>
      <c r="K1930" s="76"/>
    </row>
    <row r="1931" spans="5:11" x14ac:dyDescent="0.25">
      <c r="E1931" s="115"/>
      <c r="F1931" s="119"/>
      <c r="H1931" s="120"/>
      <c r="I1931" s="121"/>
      <c r="J1931" s="121"/>
      <c r="K1931" s="76"/>
    </row>
    <row r="1932" spans="5:11" x14ac:dyDescent="0.25">
      <c r="E1932" s="115"/>
      <c r="F1932" s="119"/>
      <c r="H1932" s="120"/>
      <c r="I1932" s="121"/>
      <c r="J1932" s="121"/>
      <c r="K1932" s="76"/>
    </row>
    <row r="1933" spans="5:11" x14ac:dyDescent="0.25">
      <c r="E1933" s="115"/>
      <c r="F1933" s="119"/>
      <c r="H1933" s="120"/>
      <c r="I1933" s="121"/>
      <c r="J1933" s="121"/>
      <c r="K1933" s="76"/>
    </row>
    <row r="1934" spans="5:11" x14ac:dyDescent="0.25">
      <c r="E1934" s="115"/>
      <c r="F1934" s="119"/>
      <c r="H1934" s="120"/>
      <c r="I1934" s="121"/>
      <c r="J1934" s="121"/>
      <c r="K1934" s="76"/>
    </row>
    <row r="1935" spans="5:11" x14ac:dyDescent="0.25">
      <c r="E1935" s="115"/>
      <c r="F1935" s="119"/>
      <c r="H1935" s="120"/>
      <c r="I1935" s="121"/>
      <c r="J1935" s="121"/>
      <c r="K1935" s="76"/>
    </row>
    <row r="1936" spans="5:11" x14ac:dyDescent="0.25">
      <c r="E1936" s="115"/>
      <c r="F1936" s="119"/>
      <c r="H1936" s="120"/>
      <c r="I1936" s="121"/>
      <c r="J1936" s="121"/>
      <c r="K1936" s="76"/>
    </row>
    <row r="1937" spans="5:11" x14ac:dyDescent="0.25">
      <c r="E1937" s="115"/>
      <c r="F1937" s="119"/>
      <c r="H1937" s="120"/>
      <c r="I1937" s="121"/>
      <c r="J1937" s="121"/>
      <c r="K1937" s="76"/>
    </row>
    <row r="1938" spans="5:11" x14ac:dyDescent="0.25">
      <c r="E1938" s="115"/>
      <c r="F1938" s="119"/>
      <c r="H1938" s="120"/>
      <c r="I1938" s="121"/>
      <c r="J1938" s="121"/>
      <c r="K1938" s="76"/>
    </row>
    <row r="1939" spans="5:11" x14ac:dyDescent="0.25">
      <c r="E1939" s="115"/>
      <c r="F1939" s="119"/>
      <c r="H1939" s="120"/>
      <c r="I1939" s="121"/>
      <c r="J1939" s="121"/>
      <c r="K1939" s="76"/>
    </row>
    <row r="1940" spans="5:11" x14ac:dyDescent="0.25">
      <c r="E1940" s="115"/>
      <c r="F1940" s="119"/>
      <c r="H1940" s="120"/>
      <c r="I1940" s="121"/>
      <c r="J1940" s="121"/>
      <c r="K1940" s="76"/>
    </row>
    <row r="1941" spans="5:11" x14ac:dyDescent="0.25">
      <c r="E1941" s="115"/>
      <c r="F1941" s="119"/>
      <c r="H1941" s="120"/>
      <c r="I1941" s="121"/>
      <c r="J1941" s="121"/>
      <c r="K1941" s="76"/>
    </row>
    <row r="1942" spans="5:11" x14ac:dyDescent="0.25">
      <c r="E1942" s="115"/>
      <c r="F1942" s="119"/>
      <c r="H1942" s="120"/>
      <c r="I1942" s="121"/>
      <c r="J1942" s="121"/>
      <c r="K1942" s="76"/>
    </row>
    <row r="1943" spans="5:11" x14ac:dyDescent="0.25">
      <c r="E1943" s="115"/>
      <c r="F1943" s="119"/>
      <c r="H1943" s="120"/>
      <c r="I1943" s="121"/>
      <c r="J1943" s="121"/>
      <c r="K1943" s="76"/>
    </row>
    <row r="1944" spans="5:11" x14ac:dyDescent="0.25">
      <c r="E1944" s="115"/>
      <c r="F1944" s="119"/>
      <c r="H1944" s="120"/>
      <c r="I1944" s="121"/>
      <c r="J1944" s="121"/>
      <c r="K1944" s="76"/>
    </row>
    <row r="1945" spans="5:11" x14ac:dyDescent="0.25">
      <c r="E1945" s="115"/>
      <c r="F1945" s="119"/>
      <c r="H1945" s="120"/>
      <c r="I1945" s="121"/>
      <c r="J1945" s="121"/>
      <c r="K1945" s="76"/>
    </row>
    <row r="1946" spans="5:11" x14ac:dyDescent="0.25">
      <c r="E1946" s="115"/>
      <c r="F1946" s="119"/>
      <c r="H1946" s="120"/>
      <c r="I1946" s="121"/>
      <c r="J1946" s="121"/>
      <c r="K1946" s="76"/>
    </row>
    <row r="1947" spans="5:11" x14ac:dyDescent="0.25">
      <c r="E1947" s="115"/>
      <c r="F1947" s="119"/>
      <c r="H1947" s="120"/>
      <c r="I1947" s="121"/>
      <c r="J1947" s="121"/>
      <c r="K1947" s="76"/>
    </row>
    <row r="1948" spans="5:11" x14ac:dyDescent="0.25">
      <c r="E1948" s="115"/>
      <c r="F1948" s="119"/>
      <c r="H1948" s="120"/>
      <c r="I1948" s="121"/>
      <c r="J1948" s="121"/>
      <c r="K1948" s="76"/>
    </row>
    <row r="1949" spans="5:11" x14ac:dyDescent="0.25">
      <c r="E1949" s="115"/>
      <c r="F1949" s="119"/>
      <c r="H1949" s="120"/>
      <c r="I1949" s="121"/>
      <c r="J1949" s="121"/>
      <c r="K1949" s="76"/>
    </row>
    <row r="1950" spans="5:11" x14ac:dyDescent="0.25">
      <c r="E1950" s="115"/>
      <c r="F1950" s="119"/>
      <c r="H1950" s="120"/>
      <c r="I1950" s="121"/>
      <c r="J1950" s="121"/>
      <c r="K1950" s="76"/>
    </row>
    <row r="1951" spans="5:11" x14ac:dyDescent="0.25">
      <c r="E1951" s="115"/>
      <c r="F1951" s="119"/>
      <c r="H1951" s="120"/>
      <c r="I1951" s="121"/>
      <c r="J1951" s="121"/>
      <c r="K1951" s="76"/>
    </row>
    <row r="1952" spans="5:11" x14ac:dyDescent="0.25">
      <c r="E1952" s="115"/>
      <c r="F1952" s="119"/>
      <c r="H1952" s="120"/>
      <c r="I1952" s="121"/>
      <c r="J1952" s="121"/>
      <c r="K1952" s="76"/>
    </row>
    <row r="1953" spans="5:11" x14ac:dyDescent="0.25">
      <c r="E1953" s="115"/>
      <c r="F1953" s="119"/>
      <c r="H1953" s="120"/>
      <c r="I1953" s="121"/>
      <c r="J1953" s="121"/>
      <c r="K1953" s="76"/>
    </row>
    <row r="1954" spans="5:11" x14ac:dyDescent="0.25">
      <c r="E1954" s="115"/>
      <c r="F1954" s="119"/>
      <c r="H1954" s="120"/>
      <c r="I1954" s="121"/>
      <c r="J1954" s="121"/>
      <c r="K1954" s="76"/>
    </row>
    <row r="1955" spans="5:11" x14ac:dyDescent="0.25">
      <c r="E1955" s="115"/>
      <c r="F1955" s="119"/>
      <c r="H1955" s="120"/>
      <c r="I1955" s="121"/>
      <c r="J1955" s="121"/>
      <c r="K1955" s="76"/>
    </row>
    <row r="1956" spans="5:11" x14ac:dyDescent="0.25">
      <c r="E1956" s="115"/>
      <c r="F1956" s="119"/>
      <c r="H1956" s="120"/>
      <c r="I1956" s="121"/>
      <c r="J1956" s="121"/>
      <c r="K1956" s="76"/>
    </row>
    <row r="1957" spans="5:11" x14ac:dyDescent="0.25">
      <c r="E1957" s="115"/>
      <c r="F1957" s="119"/>
      <c r="H1957" s="120"/>
      <c r="I1957" s="121"/>
      <c r="J1957" s="121"/>
      <c r="K1957" s="76"/>
    </row>
    <row r="1958" spans="5:11" x14ac:dyDescent="0.25">
      <c r="E1958" s="115"/>
      <c r="F1958" s="119"/>
      <c r="H1958" s="120"/>
      <c r="I1958" s="121"/>
      <c r="J1958" s="121"/>
      <c r="K1958" s="76"/>
    </row>
    <row r="1959" spans="5:11" x14ac:dyDescent="0.25">
      <c r="E1959" s="115"/>
      <c r="F1959" s="119"/>
      <c r="H1959" s="120"/>
      <c r="I1959" s="121"/>
      <c r="J1959" s="121"/>
      <c r="K1959" s="76"/>
    </row>
    <row r="1960" spans="5:11" x14ac:dyDescent="0.25">
      <c r="E1960" s="115"/>
      <c r="F1960" s="119"/>
      <c r="H1960" s="120"/>
      <c r="I1960" s="121"/>
      <c r="J1960" s="121"/>
      <c r="K1960" s="76"/>
    </row>
    <row r="1961" spans="5:11" x14ac:dyDescent="0.25">
      <c r="E1961" s="115"/>
      <c r="F1961" s="119"/>
      <c r="H1961" s="120"/>
      <c r="I1961" s="121"/>
      <c r="J1961" s="121"/>
      <c r="K1961" s="76"/>
    </row>
    <row r="1962" spans="5:11" x14ac:dyDescent="0.25">
      <c r="E1962" s="115"/>
      <c r="F1962" s="119"/>
      <c r="H1962" s="120"/>
      <c r="I1962" s="121"/>
      <c r="J1962" s="121"/>
      <c r="K1962" s="76"/>
    </row>
    <row r="1963" spans="5:11" x14ac:dyDescent="0.25">
      <c r="E1963" s="115"/>
      <c r="F1963" s="119"/>
      <c r="H1963" s="120"/>
      <c r="I1963" s="121"/>
      <c r="J1963" s="121"/>
      <c r="K1963" s="76"/>
    </row>
    <row r="1964" spans="5:11" x14ac:dyDescent="0.25">
      <c r="E1964" s="115"/>
      <c r="F1964" s="119"/>
      <c r="H1964" s="120"/>
      <c r="I1964" s="121"/>
      <c r="J1964" s="121"/>
      <c r="K1964" s="76"/>
    </row>
    <row r="1965" spans="5:11" x14ac:dyDescent="0.25">
      <c r="E1965" s="115"/>
      <c r="F1965" s="119"/>
      <c r="H1965" s="120"/>
      <c r="I1965" s="121"/>
      <c r="J1965" s="121"/>
      <c r="K1965" s="76"/>
    </row>
    <row r="1966" spans="5:11" x14ac:dyDescent="0.25">
      <c r="E1966" s="115"/>
      <c r="F1966" s="119"/>
      <c r="H1966" s="120"/>
      <c r="I1966" s="121"/>
      <c r="J1966" s="121"/>
      <c r="K1966" s="76"/>
    </row>
    <row r="1967" spans="5:11" x14ac:dyDescent="0.25">
      <c r="E1967" s="115"/>
      <c r="F1967" s="119"/>
      <c r="H1967" s="120"/>
      <c r="I1967" s="121"/>
      <c r="J1967" s="121"/>
      <c r="K1967" s="76"/>
    </row>
    <row r="1968" spans="5:11" x14ac:dyDescent="0.25">
      <c r="E1968" s="115"/>
      <c r="F1968" s="119"/>
      <c r="H1968" s="120"/>
      <c r="I1968" s="121"/>
      <c r="J1968" s="121"/>
      <c r="K1968" s="76"/>
    </row>
    <row r="1969" spans="5:11" x14ac:dyDescent="0.25">
      <c r="E1969" s="115"/>
      <c r="F1969" s="119"/>
      <c r="H1969" s="120"/>
      <c r="I1969" s="121"/>
      <c r="J1969" s="121"/>
      <c r="K1969" s="76"/>
    </row>
    <row r="1970" spans="5:11" x14ac:dyDescent="0.25">
      <c r="E1970" s="115"/>
      <c r="F1970" s="119"/>
      <c r="H1970" s="120"/>
      <c r="I1970" s="121"/>
      <c r="J1970" s="121"/>
      <c r="K1970" s="76"/>
    </row>
    <row r="1971" spans="5:11" x14ac:dyDescent="0.25">
      <c r="E1971" s="115"/>
      <c r="F1971" s="119"/>
      <c r="H1971" s="120"/>
      <c r="I1971" s="121"/>
      <c r="J1971" s="121"/>
      <c r="K1971" s="76"/>
    </row>
    <row r="1972" spans="5:11" x14ac:dyDescent="0.25">
      <c r="E1972" s="115"/>
      <c r="F1972" s="119"/>
      <c r="H1972" s="120"/>
      <c r="I1972" s="121"/>
      <c r="J1972" s="121"/>
      <c r="K1972" s="76"/>
    </row>
    <row r="1973" spans="5:11" x14ac:dyDescent="0.25">
      <c r="E1973" s="115"/>
      <c r="F1973" s="119"/>
      <c r="H1973" s="120"/>
      <c r="I1973" s="121"/>
      <c r="J1973" s="121"/>
      <c r="K1973" s="76"/>
    </row>
    <row r="1974" spans="5:11" x14ac:dyDescent="0.25">
      <c r="E1974" s="115"/>
      <c r="F1974" s="119"/>
      <c r="H1974" s="120"/>
      <c r="I1974" s="121"/>
      <c r="J1974" s="121"/>
      <c r="K1974" s="76"/>
    </row>
    <row r="1975" spans="5:11" x14ac:dyDescent="0.25">
      <c r="E1975" s="115"/>
      <c r="F1975" s="119"/>
      <c r="H1975" s="120"/>
      <c r="I1975" s="121"/>
      <c r="J1975" s="121"/>
      <c r="K1975" s="76"/>
    </row>
    <row r="1976" spans="5:11" x14ac:dyDescent="0.25">
      <c r="E1976" s="115"/>
      <c r="F1976" s="119"/>
      <c r="H1976" s="120"/>
      <c r="I1976" s="121"/>
      <c r="J1976" s="121"/>
      <c r="K1976" s="76"/>
    </row>
    <row r="1977" spans="5:11" x14ac:dyDescent="0.25">
      <c r="E1977" s="115"/>
      <c r="F1977" s="119"/>
      <c r="H1977" s="120"/>
      <c r="I1977" s="121"/>
      <c r="J1977" s="121"/>
      <c r="K1977" s="76"/>
    </row>
    <row r="1978" spans="5:11" x14ac:dyDescent="0.25">
      <c r="E1978" s="115"/>
      <c r="F1978" s="119"/>
      <c r="H1978" s="120"/>
      <c r="I1978" s="121"/>
      <c r="J1978" s="121"/>
      <c r="K1978" s="76"/>
    </row>
    <row r="1979" spans="5:11" x14ac:dyDescent="0.25">
      <c r="E1979" s="115"/>
      <c r="F1979" s="119"/>
      <c r="H1979" s="120"/>
      <c r="I1979" s="121"/>
      <c r="J1979" s="121"/>
      <c r="K1979" s="76"/>
    </row>
    <row r="1980" spans="5:11" x14ac:dyDescent="0.25">
      <c r="E1980" s="115"/>
      <c r="F1980" s="119"/>
      <c r="H1980" s="120"/>
      <c r="I1980" s="121"/>
      <c r="J1980" s="121"/>
      <c r="K1980" s="76"/>
    </row>
    <row r="1981" spans="5:11" x14ac:dyDescent="0.25">
      <c r="E1981" s="115"/>
      <c r="F1981" s="119"/>
      <c r="H1981" s="120"/>
      <c r="I1981" s="121"/>
      <c r="J1981" s="121"/>
      <c r="K1981" s="76"/>
    </row>
    <row r="1982" spans="5:11" x14ac:dyDescent="0.25">
      <c r="E1982" s="115"/>
      <c r="F1982" s="119"/>
      <c r="H1982" s="120"/>
      <c r="I1982" s="121"/>
      <c r="J1982" s="121"/>
      <c r="K1982" s="76"/>
    </row>
    <row r="1983" spans="5:11" x14ac:dyDescent="0.25">
      <c r="E1983" s="115"/>
      <c r="F1983" s="119"/>
      <c r="H1983" s="120"/>
      <c r="I1983" s="121"/>
      <c r="J1983" s="121"/>
      <c r="K1983" s="76"/>
    </row>
    <row r="1984" spans="5:11" x14ac:dyDescent="0.25">
      <c r="E1984" s="115"/>
      <c r="F1984" s="119"/>
      <c r="H1984" s="120"/>
      <c r="I1984" s="121"/>
      <c r="J1984" s="121"/>
      <c r="K1984" s="76"/>
    </row>
    <row r="1985" spans="5:11" x14ac:dyDescent="0.25">
      <c r="E1985" s="115"/>
      <c r="F1985" s="119"/>
      <c r="H1985" s="120"/>
      <c r="I1985" s="121"/>
      <c r="J1985" s="121"/>
      <c r="K1985" s="76"/>
    </row>
    <row r="1986" spans="5:11" x14ac:dyDescent="0.25">
      <c r="E1986" s="115"/>
      <c r="F1986" s="119"/>
      <c r="H1986" s="120"/>
      <c r="I1986" s="121"/>
      <c r="J1986" s="121"/>
      <c r="K1986" s="76"/>
    </row>
    <row r="1987" spans="5:11" x14ac:dyDescent="0.25">
      <c r="E1987" s="115"/>
      <c r="F1987" s="119"/>
      <c r="H1987" s="120"/>
      <c r="I1987" s="121"/>
      <c r="J1987" s="121"/>
      <c r="K1987" s="76"/>
    </row>
    <row r="1988" spans="5:11" x14ac:dyDescent="0.25">
      <c r="E1988" s="115"/>
      <c r="F1988" s="119"/>
      <c r="H1988" s="120"/>
      <c r="I1988" s="121"/>
      <c r="J1988" s="121"/>
      <c r="K1988" s="76"/>
    </row>
    <row r="1989" spans="5:11" x14ac:dyDescent="0.25">
      <c r="E1989" s="115"/>
      <c r="F1989" s="119"/>
      <c r="H1989" s="120"/>
      <c r="I1989" s="121"/>
      <c r="J1989" s="121"/>
      <c r="K1989" s="76"/>
    </row>
    <row r="1990" spans="5:11" x14ac:dyDescent="0.25">
      <c r="E1990" s="115"/>
      <c r="F1990" s="119"/>
      <c r="H1990" s="120"/>
      <c r="I1990" s="121"/>
      <c r="J1990" s="121"/>
      <c r="K1990" s="76"/>
    </row>
    <row r="1991" spans="5:11" x14ac:dyDescent="0.25">
      <c r="E1991" s="115"/>
      <c r="F1991" s="119"/>
      <c r="H1991" s="120"/>
      <c r="I1991" s="121"/>
      <c r="J1991" s="121"/>
      <c r="K1991" s="76"/>
    </row>
    <row r="1992" spans="5:11" x14ac:dyDescent="0.25">
      <c r="E1992" s="115"/>
      <c r="F1992" s="119"/>
      <c r="H1992" s="120"/>
      <c r="I1992" s="121"/>
      <c r="J1992" s="121"/>
      <c r="K1992" s="76"/>
    </row>
    <row r="1993" spans="5:11" x14ac:dyDescent="0.25">
      <c r="E1993" s="115"/>
      <c r="F1993" s="119"/>
      <c r="H1993" s="120"/>
      <c r="I1993" s="121"/>
      <c r="J1993" s="121"/>
      <c r="K1993" s="76"/>
    </row>
    <row r="1994" spans="5:11" x14ac:dyDescent="0.25">
      <c r="E1994" s="115"/>
      <c r="F1994" s="119"/>
      <c r="H1994" s="120"/>
      <c r="I1994" s="121"/>
      <c r="J1994" s="121"/>
      <c r="K1994" s="76"/>
    </row>
    <row r="1995" spans="5:11" x14ac:dyDescent="0.25">
      <c r="E1995" s="115"/>
      <c r="F1995" s="119"/>
      <c r="H1995" s="120"/>
      <c r="I1995" s="121"/>
      <c r="J1995" s="121"/>
      <c r="K1995" s="76"/>
    </row>
    <row r="1996" spans="5:11" x14ac:dyDescent="0.25">
      <c r="E1996" s="115"/>
      <c r="F1996" s="119"/>
      <c r="H1996" s="120"/>
      <c r="I1996" s="121"/>
      <c r="J1996" s="121"/>
      <c r="K1996" s="76"/>
    </row>
    <row r="1997" spans="5:11" x14ac:dyDescent="0.25">
      <c r="E1997" s="115"/>
      <c r="F1997" s="119"/>
      <c r="H1997" s="120"/>
      <c r="I1997" s="121"/>
      <c r="J1997" s="121"/>
      <c r="K1997" s="76"/>
    </row>
    <row r="1998" spans="5:11" x14ac:dyDescent="0.25">
      <c r="E1998" s="115"/>
      <c r="F1998" s="119"/>
      <c r="H1998" s="120"/>
      <c r="I1998" s="121"/>
      <c r="J1998" s="121"/>
      <c r="K1998" s="76"/>
    </row>
    <row r="1999" spans="5:11" x14ac:dyDescent="0.25">
      <c r="E1999" s="115"/>
      <c r="F1999" s="119"/>
      <c r="H1999" s="120"/>
      <c r="I1999" s="121"/>
      <c r="J1999" s="121"/>
      <c r="K1999" s="76"/>
    </row>
    <row r="2000" spans="5:11" x14ac:dyDescent="0.25">
      <c r="E2000" s="115"/>
      <c r="F2000" s="119"/>
      <c r="H2000" s="120"/>
      <c r="I2000" s="121"/>
      <c r="J2000" s="121"/>
      <c r="K2000" s="76"/>
    </row>
    <row r="2001" spans="5:11" x14ac:dyDescent="0.25">
      <c r="E2001" s="115"/>
      <c r="F2001" s="119"/>
      <c r="H2001" s="120"/>
      <c r="I2001" s="121"/>
      <c r="J2001" s="121"/>
      <c r="K2001" s="76"/>
    </row>
    <row r="2002" spans="5:11" x14ac:dyDescent="0.25">
      <c r="E2002" s="115"/>
      <c r="F2002" s="119"/>
      <c r="H2002" s="120"/>
      <c r="I2002" s="121"/>
      <c r="J2002" s="121"/>
      <c r="K2002" s="76"/>
    </row>
    <row r="2003" spans="5:11" x14ac:dyDescent="0.25">
      <c r="E2003" s="115"/>
      <c r="F2003" s="119"/>
      <c r="H2003" s="120"/>
      <c r="I2003" s="121"/>
      <c r="J2003" s="121"/>
      <c r="K2003" s="76"/>
    </row>
    <row r="2004" spans="5:11" x14ac:dyDescent="0.25">
      <c r="E2004" s="115"/>
      <c r="F2004" s="119"/>
      <c r="H2004" s="120"/>
      <c r="I2004" s="121"/>
      <c r="J2004" s="121"/>
      <c r="K2004" s="76"/>
    </row>
    <row r="2005" spans="5:11" x14ac:dyDescent="0.25">
      <c r="E2005" s="115"/>
      <c r="F2005" s="119"/>
      <c r="H2005" s="120"/>
      <c r="I2005" s="121"/>
      <c r="J2005" s="121"/>
      <c r="K2005" s="76"/>
    </row>
    <row r="2006" spans="5:11" x14ac:dyDescent="0.25">
      <c r="E2006" s="115"/>
      <c r="F2006" s="119"/>
      <c r="H2006" s="120"/>
      <c r="I2006" s="121"/>
      <c r="J2006" s="121"/>
      <c r="K2006" s="76"/>
    </row>
    <row r="2007" spans="5:11" x14ac:dyDescent="0.25">
      <c r="E2007" s="115"/>
      <c r="F2007" s="119"/>
      <c r="H2007" s="120"/>
      <c r="I2007" s="121"/>
      <c r="J2007" s="121"/>
      <c r="K2007" s="76"/>
    </row>
    <row r="2008" spans="5:11" x14ac:dyDescent="0.25">
      <c r="E2008" s="115"/>
      <c r="F2008" s="119"/>
      <c r="H2008" s="120"/>
      <c r="I2008" s="121"/>
      <c r="J2008" s="121"/>
      <c r="K2008" s="76"/>
    </row>
    <row r="2009" spans="5:11" x14ac:dyDescent="0.25">
      <c r="E2009" s="115"/>
      <c r="F2009" s="119"/>
      <c r="H2009" s="120"/>
      <c r="I2009" s="121"/>
      <c r="J2009" s="121"/>
      <c r="K2009" s="76"/>
    </row>
    <row r="2010" spans="5:11" x14ac:dyDescent="0.25">
      <c r="E2010" s="115"/>
      <c r="F2010" s="119"/>
      <c r="H2010" s="120"/>
      <c r="I2010" s="121"/>
      <c r="J2010" s="121"/>
      <c r="K2010" s="76"/>
    </row>
    <row r="2011" spans="5:11" x14ac:dyDescent="0.25">
      <c r="E2011" s="115"/>
      <c r="F2011" s="119"/>
      <c r="H2011" s="120"/>
      <c r="I2011" s="121"/>
      <c r="J2011" s="121"/>
      <c r="K2011" s="76"/>
    </row>
    <row r="2012" spans="5:11" x14ac:dyDescent="0.25">
      <c r="E2012" s="115"/>
      <c r="F2012" s="119"/>
      <c r="H2012" s="120"/>
      <c r="I2012" s="121"/>
      <c r="J2012" s="121"/>
      <c r="K2012" s="76"/>
    </row>
    <row r="2013" spans="5:11" x14ac:dyDescent="0.25">
      <c r="E2013" s="115"/>
      <c r="F2013" s="119"/>
      <c r="H2013" s="120"/>
      <c r="I2013" s="121"/>
      <c r="J2013" s="121"/>
      <c r="K2013" s="76"/>
    </row>
    <row r="2014" spans="5:11" x14ac:dyDescent="0.25">
      <c r="E2014" s="115"/>
      <c r="F2014" s="119"/>
      <c r="H2014" s="120"/>
      <c r="I2014" s="121"/>
      <c r="J2014" s="121"/>
      <c r="K2014" s="76"/>
    </row>
    <row r="2015" spans="5:11" x14ac:dyDescent="0.25">
      <c r="E2015" s="115"/>
      <c r="F2015" s="119"/>
      <c r="H2015" s="120"/>
      <c r="I2015" s="121"/>
      <c r="J2015" s="121"/>
      <c r="K2015" s="76"/>
    </row>
    <row r="2016" spans="5:11" x14ac:dyDescent="0.25">
      <c r="E2016" s="115"/>
      <c r="F2016" s="119"/>
      <c r="H2016" s="120"/>
      <c r="I2016" s="121"/>
      <c r="J2016" s="121"/>
      <c r="K2016" s="76"/>
    </row>
    <row r="2017" spans="5:11" x14ac:dyDescent="0.25">
      <c r="E2017" s="115"/>
      <c r="F2017" s="119"/>
      <c r="H2017" s="120"/>
      <c r="I2017" s="121"/>
      <c r="J2017" s="121"/>
      <c r="K2017" s="76"/>
    </row>
    <row r="2018" spans="5:11" x14ac:dyDescent="0.25">
      <c r="E2018" s="115"/>
      <c r="F2018" s="119"/>
      <c r="H2018" s="120"/>
      <c r="I2018" s="121"/>
      <c r="J2018" s="121"/>
      <c r="K2018" s="76"/>
    </row>
    <row r="2019" spans="5:11" x14ac:dyDescent="0.25">
      <c r="E2019" s="115"/>
      <c r="F2019" s="119"/>
      <c r="H2019" s="120"/>
      <c r="I2019" s="121"/>
      <c r="J2019" s="121"/>
      <c r="K2019" s="76"/>
    </row>
    <row r="2020" spans="5:11" x14ac:dyDescent="0.25">
      <c r="E2020" s="115"/>
      <c r="F2020" s="119"/>
      <c r="H2020" s="120"/>
      <c r="I2020" s="121"/>
      <c r="J2020" s="121"/>
      <c r="K2020" s="76"/>
    </row>
    <row r="2021" spans="5:11" x14ac:dyDescent="0.25">
      <c r="E2021" s="115"/>
      <c r="F2021" s="119"/>
      <c r="H2021" s="120"/>
      <c r="I2021" s="121"/>
      <c r="J2021" s="121"/>
      <c r="K2021" s="76"/>
    </row>
    <row r="2022" spans="5:11" x14ac:dyDescent="0.25">
      <c r="E2022" s="115"/>
      <c r="F2022" s="119"/>
      <c r="H2022" s="120"/>
      <c r="I2022" s="121"/>
      <c r="J2022" s="121"/>
      <c r="K2022" s="76"/>
    </row>
    <row r="2023" spans="5:11" x14ac:dyDescent="0.25">
      <c r="E2023" s="115"/>
      <c r="F2023" s="119"/>
      <c r="H2023" s="120"/>
      <c r="I2023" s="121"/>
      <c r="J2023" s="121"/>
      <c r="K2023" s="76"/>
    </row>
    <row r="2024" spans="5:11" x14ac:dyDescent="0.25">
      <c r="E2024" s="115"/>
      <c r="F2024" s="119"/>
      <c r="H2024" s="120"/>
      <c r="I2024" s="121"/>
      <c r="J2024" s="121"/>
      <c r="K2024" s="76"/>
    </row>
    <row r="2025" spans="5:11" x14ac:dyDescent="0.25">
      <c r="E2025" s="115"/>
      <c r="F2025" s="119"/>
      <c r="H2025" s="120"/>
      <c r="I2025" s="121"/>
      <c r="J2025" s="121"/>
      <c r="K2025" s="76"/>
    </row>
    <row r="2026" spans="5:11" x14ac:dyDescent="0.25">
      <c r="E2026" s="115"/>
      <c r="F2026" s="119"/>
      <c r="H2026" s="120"/>
      <c r="I2026" s="121"/>
      <c r="J2026" s="121"/>
      <c r="K2026" s="76"/>
    </row>
    <row r="2027" spans="5:11" x14ac:dyDescent="0.25">
      <c r="E2027" s="115"/>
      <c r="F2027" s="119"/>
      <c r="H2027" s="120"/>
      <c r="I2027" s="121"/>
      <c r="J2027" s="121"/>
      <c r="K2027" s="76"/>
    </row>
    <row r="2028" spans="5:11" x14ac:dyDescent="0.25">
      <c r="E2028" s="115"/>
      <c r="F2028" s="119"/>
      <c r="H2028" s="120"/>
      <c r="I2028" s="121"/>
      <c r="J2028" s="121"/>
      <c r="K2028" s="76"/>
    </row>
    <row r="2029" spans="5:11" x14ac:dyDescent="0.25">
      <c r="E2029" s="115"/>
      <c r="F2029" s="119"/>
      <c r="H2029" s="120"/>
      <c r="I2029" s="121"/>
      <c r="J2029" s="121"/>
      <c r="K2029" s="76"/>
    </row>
    <row r="2030" spans="5:11" x14ac:dyDescent="0.25">
      <c r="E2030" s="115"/>
      <c r="F2030" s="119"/>
      <c r="H2030" s="120"/>
      <c r="I2030" s="121"/>
      <c r="J2030" s="121"/>
      <c r="K2030" s="76"/>
    </row>
    <row r="2031" spans="5:11" x14ac:dyDescent="0.25">
      <c r="E2031" s="115"/>
      <c r="F2031" s="119"/>
      <c r="H2031" s="120"/>
      <c r="I2031" s="121"/>
      <c r="J2031" s="121"/>
      <c r="K2031" s="76"/>
    </row>
    <row r="2032" spans="5:11" x14ac:dyDescent="0.25">
      <c r="E2032" s="115"/>
      <c r="F2032" s="119"/>
      <c r="H2032" s="120"/>
      <c r="I2032" s="121"/>
      <c r="J2032" s="121"/>
      <c r="K2032" s="76"/>
    </row>
    <row r="2033" spans="5:11" x14ac:dyDescent="0.25">
      <c r="E2033" s="115"/>
      <c r="F2033" s="119"/>
      <c r="H2033" s="120"/>
      <c r="I2033" s="121"/>
      <c r="J2033" s="121"/>
      <c r="K2033" s="76"/>
    </row>
    <row r="2034" spans="5:11" x14ac:dyDescent="0.25">
      <c r="E2034" s="115"/>
      <c r="F2034" s="119"/>
      <c r="H2034" s="120"/>
      <c r="I2034" s="121"/>
      <c r="J2034" s="121"/>
      <c r="K2034" s="76"/>
    </row>
    <row r="2035" spans="5:11" x14ac:dyDescent="0.25">
      <c r="E2035" s="115"/>
      <c r="F2035" s="119"/>
      <c r="H2035" s="120"/>
      <c r="I2035" s="121"/>
      <c r="J2035" s="121"/>
      <c r="K2035" s="76"/>
    </row>
    <row r="2036" spans="5:11" x14ac:dyDescent="0.25">
      <c r="E2036" s="115"/>
      <c r="F2036" s="119"/>
      <c r="H2036" s="120"/>
      <c r="I2036" s="121"/>
      <c r="J2036" s="121"/>
      <c r="K2036" s="76"/>
    </row>
    <row r="2037" spans="5:11" x14ac:dyDescent="0.25">
      <c r="E2037" s="115"/>
      <c r="F2037" s="119"/>
      <c r="H2037" s="120"/>
      <c r="I2037" s="121"/>
      <c r="J2037" s="121"/>
      <c r="K2037" s="76"/>
    </row>
    <row r="2038" spans="5:11" x14ac:dyDescent="0.25">
      <c r="E2038" s="115"/>
      <c r="F2038" s="119"/>
      <c r="H2038" s="120"/>
      <c r="I2038" s="121"/>
      <c r="J2038" s="121"/>
      <c r="K2038" s="76"/>
    </row>
    <row r="2039" spans="5:11" x14ac:dyDescent="0.25">
      <c r="E2039" s="115"/>
      <c r="F2039" s="119"/>
      <c r="H2039" s="120"/>
      <c r="I2039" s="121"/>
      <c r="J2039" s="121"/>
      <c r="K2039" s="76"/>
    </row>
    <row r="2040" spans="5:11" x14ac:dyDescent="0.25">
      <c r="E2040" s="115"/>
      <c r="F2040" s="119"/>
      <c r="H2040" s="120"/>
      <c r="I2040" s="121"/>
      <c r="J2040" s="121"/>
      <c r="K2040" s="76"/>
    </row>
    <row r="2041" spans="5:11" x14ac:dyDescent="0.25">
      <c r="E2041" s="115"/>
      <c r="F2041" s="119"/>
      <c r="H2041" s="120"/>
      <c r="I2041" s="121"/>
      <c r="J2041" s="121"/>
      <c r="K2041" s="76"/>
    </row>
    <row r="2042" spans="5:11" x14ac:dyDescent="0.25">
      <c r="E2042" s="115"/>
      <c r="F2042" s="119"/>
      <c r="H2042" s="120"/>
      <c r="I2042" s="121"/>
      <c r="J2042" s="121"/>
      <c r="K2042" s="76"/>
    </row>
    <row r="2043" spans="5:11" x14ac:dyDescent="0.25">
      <c r="E2043" s="115"/>
      <c r="F2043" s="119"/>
      <c r="H2043" s="120"/>
      <c r="I2043" s="121"/>
      <c r="J2043" s="121"/>
      <c r="K2043" s="76"/>
    </row>
    <row r="2044" spans="5:11" x14ac:dyDescent="0.25">
      <c r="E2044" s="115"/>
      <c r="F2044" s="119"/>
      <c r="H2044" s="120"/>
      <c r="I2044" s="121"/>
      <c r="J2044" s="121"/>
      <c r="K2044" s="76"/>
    </row>
    <row r="2045" spans="5:11" x14ac:dyDescent="0.25">
      <c r="E2045" s="115"/>
      <c r="F2045" s="119"/>
      <c r="H2045" s="120"/>
      <c r="I2045" s="121"/>
      <c r="J2045" s="121"/>
      <c r="K2045" s="76"/>
    </row>
    <row r="2046" spans="5:11" x14ac:dyDescent="0.25">
      <c r="E2046" s="115"/>
      <c r="F2046" s="119"/>
      <c r="H2046" s="120"/>
      <c r="I2046" s="121"/>
      <c r="J2046" s="121"/>
      <c r="K2046" s="76"/>
    </row>
    <row r="2047" spans="5:11" x14ac:dyDescent="0.25">
      <c r="E2047" s="115"/>
      <c r="F2047" s="119"/>
      <c r="H2047" s="120"/>
      <c r="I2047" s="121"/>
      <c r="J2047" s="121"/>
      <c r="K2047" s="76"/>
    </row>
    <row r="2048" spans="5:11" x14ac:dyDescent="0.25">
      <c r="E2048" s="115"/>
      <c r="F2048" s="119"/>
      <c r="H2048" s="120"/>
      <c r="I2048" s="121"/>
      <c r="J2048" s="121"/>
      <c r="K2048" s="76"/>
    </row>
    <row r="2049" spans="5:11" x14ac:dyDescent="0.25">
      <c r="E2049" s="115"/>
      <c r="F2049" s="119"/>
      <c r="H2049" s="120"/>
      <c r="I2049" s="121"/>
      <c r="J2049" s="121"/>
      <c r="K2049" s="76"/>
    </row>
    <row r="2050" spans="5:11" x14ac:dyDescent="0.25">
      <c r="E2050" s="115"/>
      <c r="F2050" s="119"/>
      <c r="H2050" s="120"/>
      <c r="I2050" s="121"/>
      <c r="J2050" s="121"/>
      <c r="K2050" s="76"/>
    </row>
    <row r="2051" spans="5:11" x14ac:dyDescent="0.25">
      <c r="E2051" s="115"/>
      <c r="F2051" s="119"/>
      <c r="H2051" s="120"/>
      <c r="I2051" s="121"/>
      <c r="J2051" s="121"/>
      <c r="K2051" s="76"/>
    </row>
    <row r="2052" spans="5:11" x14ac:dyDescent="0.25">
      <c r="E2052" s="115"/>
      <c r="F2052" s="119"/>
      <c r="H2052" s="120"/>
      <c r="I2052" s="121"/>
      <c r="J2052" s="121"/>
      <c r="K2052" s="76"/>
    </row>
    <row r="2053" spans="5:11" x14ac:dyDescent="0.25">
      <c r="E2053" s="115"/>
      <c r="F2053" s="119"/>
      <c r="H2053" s="120"/>
      <c r="I2053" s="121"/>
      <c r="J2053" s="121"/>
      <c r="K2053" s="76"/>
    </row>
    <row r="2054" spans="5:11" x14ac:dyDescent="0.25">
      <c r="E2054" s="115"/>
      <c r="F2054" s="119"/>
      <c r="H2054" s="120"/>
      <c r="I2054" s="121"/>
      <c r="J2054" s="121"/>
      <c r="K2054" s="76"/>
    </row>
    <row r="2055" spans="5:11" x14ac:dyDescent="0.25">
      <c r="E2055" s="115"/>
      <c r="F2055" s="119"/>
      <c r="H2055" s="120"/>
      <c r="I2055" s="121"/>
      <c r="J2055" s="121"/>
      <c r="K2055" s="76"/>
    </row>
    <row r="2056" spans="5:11" x14ac:dyDescent="0.25">
      <c r="E2056" s="115"/>
      <c r="F2056" s="119"/>
      <c r="H2056" s="120"/>
      <c r="I2056" s="121"/>
      <c r="J2056" s="121"/>
      <c r="K2056" s="76"/>
    </row>
    <row r="2057" spans="5:11" x14ac:dyDescent="0.25">
      <c r="E2057" s="115"/>
      <c r="F2057" s="119"/>
      <c r="H2057" s="120"/>
      <c r="I2057" s="121"/>
      <c r="J2057" s="121"/>
      <c r="K2057" s="76"/>
    </row>
    <row r="2058" spans="5:11" x14ac:dyDescent="0.25">
      <c r="E2058" s="115"/>
      <c r="F2058" s="119"/>
      <c r="H2058" s="120"/>
      <c r="I2058" s="121"/>
      <c r="J2058" s="121"/>
      <c r="K2058" s="76"/>
    </row>
    <row r="2059" spans="5:11" x14ac:dyDescent="0.25">
      <c r="E2059" s="115"/>
      <c r="F2059" s="119"/>
      <c r="H2059" s="120"/>
      <c r="I2059" s="121"/>
      <c r="J2059" s="121"/>
      <c r="K2059" s="76"/>
    </row>
    <row r="2060" spans="5:11" x14ac:dyDescent="0.25">
      <c r="E2060" s="115"/>
      <c r="F2060" s="119"/>
      <c r="H2060" s="120"/>
      <c r="I2060" s="121"/>
      <c r="J2060" s="121"/>
      <c r="K2060" s="76"/>
    </row>
    <row r="2061" spans="5:11" x14ac:dyDescent="0.25">
      <c r="E2061" s="115"/>
      <c r="F2061" s="119"/>
      <c r="H2061" s="120"/>
      <c r="I2061" s="121"/>
      <c r="J2061" s="121"/>
      <c r="K2061" s="76"/>
    </row>
    <row r="2062" spans="5:11" x14ac:dyDescent="0.25">
      <c r="E2062" s="115"/>
      <c r="F2062" s="119"/>
      <c r="H2062" s="120"/>
      <c r="I2062" s="121"/>
      <c r="J2062" s="121"/>
      <c r="K2062" s="76"/>
    </row>
    <row r="2063" spans="5:11" x14ac:dyDescent="0.25">
      <c r="E2063" s="115"/>
      <c r="F2063" s="119"/>
      <c r="H2063" s="120"/>
      <c r="I2063" s="121"/>
      <c r="J2063" s="121"/>
      <c r="K2063" s="76"/>
    </row>
    <row r="2064" spans="5:11" x14ac:dyDescent="0.25">
      <c r="E2064" s="115"/>
      <c r="F2064" s="119"/>
      <c r="H2064" s="120"/>
      <c r="I2064" s="121"/>
      <c r="J2064" s="121"/>
      <c r="K2064" s="76"/>
    </row>
    <row r="2065" spans="5:11" x14ac:dyDescent="0.25">
      <c r="E2065" s="115"/>
      <c r="F2065" s="119"/>
      <c r="H2065" s="120"/>
      <c r="I2065" s="121"/>
      <c r="J2065" s="121"/>
      <c r="K2065" s="76"/>
    </row>
    <row r="2066" spans="5:11" x14ac:dyDescent="0.25">
      <c r="E2066" s="115"/>
      <c r="F2066" s="119"/>
      <c r="H2066" s="120"/>
      <c r="I2066" s="121"/>
      <c r="J2066" s="121"/>
      <c r="K2066" s="76"/>
    </row>
    <row r="2067" spans="5:11" x14ac:dyDescent="0.25">
      <c r="E2067" s="115"/>
      <c r="F2067" s="119"/>
      <c r="H2067" s="120"/>
      <c r="I2067" s="121"/>
      <c r="J2067" s="121"/>
      <c r="K2067" s="76"/>
    </row>
    <row r="2068" spans="5:11" x14ac:dyDescent="0.25">
      <c r="E2068" s="115"/>
      <c r="F2068" s="119"/>
      <c r="H2068" s="120"/>
      <c r="I2068" s="121"/>
      <c r="J2068" s="121"/>
      <c r="K2068" s="76"/>
    </row>
    <row r="2069" spans="5:11" x14ac:dyDescent="0.25">
      <c r="E2069" s="115"/>
      <c r="F2069" s="119"/>
      <c r="H2069" s="120"/>
      <c r="I2069" s="121"/>
      <c r="J2069" s="121"/>
      <c r="K2069" s="76"/>
    </row>
    <row r="2070" spans="5:11" x14ac:dyDescent="0.25">
      <c r="E2070" s="115"/>
      <c r="F2070" s="119"/>
      <c r="H2070" s="120"/>
      <c r="I2070" s="121"/>
      <c r="J2070" s="121"/>
      <c r="K2070" s="76"/>
    </row>
    <row r="2071" spans="5:11" x14ac:dyDescent="0.25">
      <c r="E2071" s="115"/>
      <c r="F2071" s="119"/>
      <c r="H2071" s="120"/>
      <c r="I2071" s="121"/>
      <c r="J2071" s="121"/>
      <c r="K2071" s="76"/>
    </row>
    <row r="2072" spans="5:11" x14ac:dyDescent="0.25">
      <c r="E2072" s="115"/>
      <c r="F2072" s="119"/>
      <c r="H2072" s="120"/>
      <c r="I2072" s="121"/>
      <c r="J2072" s="121"/>
      <c r="K2072" s="76"/>
    </row>
    <row r="2073" spans="5:11" x14ac:dyDescent="0.25">
      <c r="E2073" s="115"/>
      <c r="F2073" s="119"/>
      <c r="H2073" s="120"/>
      <c r="I2073" s="121"/>
      <c r="J2073" s="121"/>
      <c r="K2073" s="76"/>
    </row>
    <row r="2074" spans="5:11" x14ac:dyDescent="0.25">
      <c r="E2074" s="115"/>
      <c r="F2074" s="119"/>
      <c r="H2074" s="120"/>
      <c r="I2074" s="121"/>
      <c r="J2074" s="121"/>
      <c r="K2074" s="76"/>
    </row>
    <row r="2075" spans="5:11" x14ac:dyDescent="0.25">
      <c r="E2075" s="115"/>
      <c r="F2075" s="119"/>
      <c r="H2075" s="120"/>
      <c r="I2075" s="121"/>
      <c r="J2075" s="121"/>
      <c r="K2075" s="76"/>
    </row>
    <row r="2076" spans="5:11" x14ac:dyDescent="0.25">
      <c r="E2076" s="115"/>
      <c r="F2076" s="119"/>
      <c r="H2076" s="120"/>
      <c r="I2076" s="121"/>
      <c r="J2076" s="121"/>
      <c r="K2076" s="76"/>
    </row>
    <row r="2077" spans="5:11" x14ac:dyDescent="0.25">
      <c r="E2077" s="115"/>
      <c r="F2077" s="119"/>
      <c r="H2077" s="120"/>
      <c r="I2077" s="121"/>
      <c r="J2077" s="121"/>
      <c r="K2077" s="76"/>
    </row>
    <row r="2078" spans="5:11" x14ac:dyDescent="0.25">
      <c r="E2078" s="115"/>
      <c r="F2078" s="119"/>
      <c r="H2078" s="120"/>
      <c r="I2078" s="121"/>
      <c r="J2078" s="121"/>
      <c r="K2078" s="76"/>
    </row>
    <row r="2079" spans="5:11" x14ac:dyDescent="0.25">
      <c r="E2079" s="115"/>
      <c r="F2079" s="119"/>
      <c r="H2079" s="120"/>
      <c r="I2079" s="121"/>
      <c r="J2079" s="121"/>
      <c r="K2079" s="76"/>
    </row>
    <row r="2080" spans="5:11" x14ac:dyDescent="0.25">
      <c r="E2080" s="115"/>
      <c r="F2080" s="119"/>
      <c r="H2080" s="120"/>
      <c r="I2080" s="121"/>
      <c r="J2080" s="121"/>
      <c r="K2080" s="76"/>
    </row>
    <row r="2081" spans="5:11" x14ac:dyDescent="0.25">
      <c r="E2081" s="115"/>
      <c r="F2081" s="119"/>
      <c r="H2081" s="120"/>
      <c r="I2081" s="121"/>
      <c r="J2081" s="121"/>
      <c r="K2081" s="76"/>
    </row>
    <row r="2082" spans="5:11" x14ac:dyDescent="0.25">
      <c r="E2082" s="115"/>
      <c r="F2082" s="119"/>
      <c r="H2082" s="120"/>
      <c r="I2082" s="121"/>
      <c r="J2082" s="121"/>
      <c r="K2082" s="76"/>
    </row>
    <row r="2083" spans="5:11" x14ac:dyDescent="0.25">
      <c r="E2083" s="115"/>
      <c r="F2083" s="119"/>
      <c r="H2083" s="120"/>
      <c r="I2083" s="121"/>
      <c r="J2083" s="121"/>
      <c r="K2083" s="76"/>
    </row>
    <row r="2084" spans="5:11" x14ac:dyDescent="0.25">
      <c r="E2084" s="115"/>
      <c r="F2084" s="119"/>
      <c r="H2084" s="120"/>
      <c r="I2084" s="121"/>
      <c r="J2084" s="121"/>
      <c r="K2084" s="76"/>
    </row>
    <row r="2085" spans="5:11" x14ac:dyDescent="0.25">
      <c r="E2085" s="115"/>
      <c r="F2085" s="119"/>
      <c r="H2085" s="120"/>
      <c r="I2085" s="121"/>
      <c r="J2085" s="121"/>
      <c r="K2085" s="76"/>
    </row>
    <row r="2086" spans="5:11" x14ac:dyDescent="0.25">
      <c r="E2086" s="115"/>
      <c r="F2086" s="119"/>
      <c r="H2086" s="120"/>
      <c r="I2086" s="121"/>
      <c r="J2086" s="121"/>
      <c r="K2086" s="76"/>
    </row>
    <row r="2087" spans="5:11" x14ac:dyDescent="0.25">
      <c r="E2087" s="115"/>
      <c r="F2087" s="119"/>
      <c r="H2087" s="120"/>
      <c r="I2087" s="121"/>
      <c r="J2087" s="121"/>
      <c r="K2087" s="76"/>
    </row>
    <row r="2088" spans="5:11" x14ac:dyDescent="0.25">
      <c r="E2088" s="115"/>
      <c r="F2088" s="119"/>
      <c r="H2088" s="120"/>
      <c r="I2088" s="121"/>
      <c r="J2088" s="121"/>
      <c r="K2088" s="76"/>
    </row>
    <row r="2089" spans="5:11" x14ac:dyDescent="0.25">
      <c r="E2089" s="115"/>
      <c r="F2089" s="119"/>
      <c r="H2089" s="120"/>
      <c r="I2089" s="121"/>
      <c r="J2089" s="121"/>
      <c r="K2089" s="76"/>
    </row>
    <row r="2090" spans="5:11" x14ac:dyDescent="0.25">
      <c r="E2090" s="115"/>
      <c r="F2090" s="119"/>
      <c r="H2090" s="120"/>
      <c r="I2090" s="121"/>
      <c r="J2090" s="121"/>
      <c r="K2090" s="76"/>
    </row>
    <row r="2091" spans="5:11" x14ac:dyDescent="0.25">
      <c r="E2091" s="115"/>
      <c r="F2091" s="119"/>
      <c r="H2091" s="120"/>
      <c r="I2091" s="121"/>
      <c r="J2091" s="121"/>
      <c r="K2091" s="76"/>
    </row>
    <row r="2092" spans="5:11" x14ac:dyDescent="0.25">
      <c r="E2092" s="115"/>
      <c r="F2092" s="119"/>
      <c r="H2092" s="120"/>
      <c r="I2092" s="121"/>
      <c r="J2092" s="121"/>
      <c r="K2092" s="76"/>
    </row>
    <row r="2093" spans="5:11" x14ac:dyDescent="0.25">
      <c r="E2093" s="115"/>
      <c r="F2093" s="119"/>
      <c r="H2093" s="120"/>
      <c r="I2093" s="121"/>
      <c r="J2093" s="121"/>
      <c r="K2093" s="76"/>
    </row>
    <row r="2094" spans="5:11" x14ac:dyDescent="0.25">
      <c r="E2094" s="115"/>
      <c r="F2094" s="119"/>
      <c r="H2094" s="120"/>
      <c r="I2094" s="121"/>
      <c r="J2094" s="121"/>
      <c r="K2094" s="76"/>
    </row>
    <row r="2095" spans="5:11" x14ac:dyDescent="0.25">
      <c r="E2095" s="115"/>
      <c r="F2095" s="119"/>
      <c r="H2095" s="120"/>
      <c r="I2095" s="121"/>
      <c r="J2095" s="121"/>
      <c r="K2095" s="76"/>
    </row>
    <row r="2096" spans="5:11" x14ac:dyDescent="0.25">
      <c r="E2096" s="115"/>
      <c r="F2096" s="119"/>
      <c r="H2096" s="120"/>
      <c r="I2096" s="121"/>
      <c r="J2096" s="121"/>
      <c r="K2096" s="76"/>
    </row>
    <row r="2097" spans="5:11" x14ac:dyDescent="0.25">
      <c r="E2097" s="115"/>
      <c r="F2097" s="119"/>
      <c r="H2097" s="120"/>
      <c r="I2097" s="121"/>
      <c r="J2097" s="121"/>
      <c r="K2097" s="76"/>
    </row>
    <row r="2098" spans="5:11" x14ac:dyDescent="0.25">
      <c r="E2098" s="115"/>
      <c r="F2098" s="119"/>
      <c r="H2098" s="120"/>
      <c r="I2098" s="121"/>
      <c r="J2098" s="121"/>
      <c r="K2098" s="76"/>
    </row>
    <row r="2099" spans="5:11" x14ac:dyDescent="0.25">
      <c r="E2099" s="115"/>
      <c r="F2099" s="119"/>
      <c r="H2099" s="120"/>
      <c r="I2099" s="121"/>
      <c r="J2099" s="121"/>
      <c r="K2099" s="76"/>
    </row>
    <row r="2100" spans="5:11" x14ac:dyDescent="0.25">
      <c r="E2100" s="115"/>
      <c r="F2100" s="119"/>
      <c r="H2100" s="120"/>
      <c r="I2100" s="121"/>
      <c r="J2100" s="121"/>
      <c r="K2100" s="76"/>
    </row>
    <row r="2101" spans="5:11" x14ac:dyDescent="0.25">
      <c r="E2101" s="115"/>
      <c r="F2101" s="119"/>
      <c r="H2101" s="120"/>
      <c r="I2101" s="121"/>
      <c r="J2101" s="121"/>
      <c r="K2101" s="76"/>
    </row>
    <row r="2102" spans="5:11" x14ac:dyDescent="0.25">
      <c r="E2102" s="115"/>
      <c r="F2102" s="119"/>
      <c r="H2102" s="120"/>
      <c r="I2102" s="121"/>
      <c r="J2102" s="121"/>
      <c r="K2102" s="76"/>
    </row>
    <row r="2103" spans="5:11" x14ac:dyDescent="0.25">
      <c r="E2103" s="115"/>
      <c r="F2103" s="119"/>
      <c r="H2103" s="120"/>
      <c r="I2103" s="121"/>
      <c r="J2103" s="121"/>
      <c r="K2103" s="76"/>
    </row>
    <row r="2104" spans="5:11" x14ac:dyDescent="0.25">
      <c r="E2104" s="115"/>
      <c r="F2104" s="119"/>
      <c r="H2104" s="120"/>
      <c r="I2104" s="121"/>
      <c r="J2104" s="121"/>
      <c r="K2104" s="76"/>
    </row>
    <row r="2105" spans="5:11" x14ac:dyDescent="0.25">
      <c r="E2105" s="115"/>
      <c r="F2105" s="119"/>
      <c r="H2105" s="120"/>
      <c r="I2105" s="121"/>
      <c r="J2105" s="121"/>
      <c r="K2105" s="76"/>
    </row>
    <row r="2106" spans="5:11" x14ac:dyDescent="0.25">
      <c r="E2106" s="115"/>
      <c r="F2106" s="119"/>
      <c r="H2106" s="120"/>
      <c r="I2106" s="121"/>
      <c r="J2106" s="121"/>
      <c r="K2106" s="76"/>
    </row>
    <row r="2107" spans="5:11" x14ac:dyDescent="0.25">
      <c r="E2107" s="115"/>
      <c r="F2107" s="119"/>
      <c r="H2107" s="120"/>
      <c r="I2107" s="121"/>
      <c r="J2107" s="121"/>
      <c r="K2107" s="76"/>
    </row>
    <row r="2108" spans="5:11" x14ac:dyDescent="0.25">
      <c r="E2108" s="115"/>
      <c r="F2108" s="119"/>
      <c r="H2108" s="120"/>
      <c r="I2108" s="121"/>
      <c r="J2108" s="121"/>
      <c r="K2108" s="76"/>
    </row>
    <row r="2109" spans="5:11" x14ac:dyDescent="0.25">
      <c r="E2109" s="115"/>
      <c r="F2109" s="119"/>
      <c r="H2109" s="120"/>
      <c r="I2109" s="121"/>
      <c r="J2109" s="121"/>
      <c r="K2109" s="76"/>
    </row>
    <row r="2110" spans="5:11" x14ac:dyDescent="0.25">
      <c r="E2110" s="115"/>
      <c r="F2110" s="119"/>
      <c r="H2110" s="120"/>
      <c r="I2110" s="121"/>
      <c r="J2110" s="121"/>
      <c r="K2110" s="76"/>
    </row>
    <row r="2111" spans="5:11" x14ac:dyDescent="0.25">
      <c r="E2111" s="115"/>
      <c r="F2111" s="119"/>
      <c r="H2111" s="120"/>
      <c r="I2111" s="121"/>
      <c r="J2111" s="121"/>
      <c r="K2111" s="76"/>
    </row>
    <row r="2112" spans="5:11" x14ac:dyDescent="0.25">
      <c r="E2112" s="115"/>
      <c r="F2112" s="119"/>
      <c r="H2112" s="120"/>
      <c r="I2112" s="121"/>
      <c r="J2112" s="121"/>
      <c r="K2112" s="76"/>
    </row>
    <row r="2113" spans="5:11" x14ac:dyDescent="0.25">
      <c r="E2113" s="115"/>
      <c r="F2113" s="119"/>
      <c r="H2113" s="120"/>
      <c r="I2113" s="121"/>
      <c r="J2113" s="121"/>
      <c r="K2113" s="76"/>
    </row>
    <row r="2114" spans="5:11" x14ac:dyDescent="0.25">
      <c r="E2114" s="115"/>
      <c r="F2114" s="119"/>
      <c r="H2114" s="120"/>
      <c r="I2114" s="121"/>
      <c r="J2114" s="121"/>
      <c r="K2114" s="76"/>
    </row>
    <row r="2115" spans="5:11" x14ac:dyDescent="0.25">
      <c r="E2115" s="115"/>
      <c r="F2115" s="119"/>
      <c r="H2115" s="120"/>
      <c r="I2115" s="121"/>
      <c r="J2115" s="121"/>
      <c r="K2115" s="76"/>
    </row>
    <row r="2116" spans="5:11" x14ac:dyDescent="0.25">
      <c r="E2116" s="115"/>
      <c r="F2116" s="119"/>
      <c r="H2116" s="120"/>
      <c r="I2116" s="121"/>
      <c r="J2116" s="121"/>
      <c r="K2116" s="76"/>
    </row>
    <row r="2117" spans="5:11" x14ac:dyDescent="0.25">
      <c r="E2117" s="115"/>
      <c r="F2117" s="119"/>
      <c r="H2117" s="120"/>
      <c r="I2117" s="121"/>
      <c r="J2117" s="121"/>
      <c r="K2117" s="76"/>
    </row>
    <row r="2118" spans="5:11" x14ac:dyDescent="0.25">
      <c r="E2118" s="115"/>
      <c r="F2118" s="119"/>
      <c r="H2118" s="120"/>
      <c r="I2118" s="121"/>
      <c r="J2118" s="121"/>
      <c r="K2118" s="76"/>
    </row>
    <row r="2119" spans="5:11" x14ac:dyDescent="0.25">
      <c r="E2119" s="115"/>
      <c r="F2119" s="119"/>
      <c r="H2119" s="120"/>
      <c r="I2119" s="121"/>
      <c r="J2119" s="121"/>
      <c r="K2119" s="76"/>
    </row>
    <row r="2120" spans="5:11" x14ac:dyDescent="0.25">
      <c r="E2120" s="115"/>
      <c r="F2120" s="119"/>
      <c r="H2120" s="120"/>
      <c r="I2120" s="121"/>
      <c r="J2120" s="121"/>
      <c r="K2120" s="76"/>
    </row>
    <row r="2121" spans="5:11" x14ac:dyDescent="0.25">
      <c r="E2121" s="115"/>
      <c r="F2121" s="119"/>
      <c r="H2121" s="120"/>
      <c r="I2121" s="121"/>
      <c r="J2121" s="121"/>
      <c r="K2121" s="76"/>
    </row>
    <row r="2122" spans="5:11" x14ac:dyDescent="0.25">
      <c r="E2122" s="115"/>
      <c r="F2122" s="119"/>
      <c r="H2122" s="120"/>
      <c r="I2122" s="121"/>
      <c r="J2122" s="121"/>
      <c r="K2122" s="76"/>
    </row>
    <row r="2123" spans="5:11" x14ac:dyDescent="0.25">
      <c r="E2123" s="115"/>
      <c r="F2123" s="119"/>
      <c r="H2123" s="120"/>
      <c r="I2123" s="121"/>
      <c r="J2123" s="121"/>
      <c r="K2123" s="76"/>
    </row>
    <row r="2124" spans="5:11" x14ac:dyDescent="0.25">
      <c r="E2124" s="115"/>
      <c r="F2124" s="119"/>
      <c r="H2124" s="120"/>
      <c r="I2124" s="121"/>
      <c r="J2124" s="121"/>
      <c r="K2124" s="76"/>
    </row>
    <row r="2125" spans="5:11" x14ac:dyDescent="0.25">
      <c r="E2125" s="115"/>
      <c r="F2125" s="119"/>
      <c r="H2125" s="120"/>
      <c r="I2125" s="121"/>
      <c r="J2125" s="121"/>
      <c r="K2125" s="76"/>
    </row>
    <row r="2126" spans="5:11" x14ac:dyDescent="0.25">
      <c r="E2126" s="115"/>
      <c r="F2126" s="119"/>
      <c r="H2126" s="120"/>
      <c r="I2126" s="121"/>
      <c r="J2126" s="121"/>
      <c r="K2126" s="76"/>
    </row>
    <row r="2127" spans="5:11" x14ac:dyDescent="0.25">
      <c r="E2127" s="115"/>
      <c r="F2127" s="119"/>
      <c r="H2127" s="120"/>
      <c r="I2127" s="121"/>
      <c r="J2127" s="121"/>
      <c r="K2127" s="76"/>
    </row>
    <row r="2128" spans="5:11" x14ac:dyDescent="0.25">
      <c r="E2128" s="115"/>
      <c r="F2128" s="119"/>
      <c r="H2128" s="120"/>
      <c r="I2128" s="121"/>
      <c r="J2128" s="121"/>
      <c r="K2128" s="76"/>
    </row>
    <row r="2129" spans="5:11" x14ac:dyDescent="0.25">
      <c r="E2129" s="115"/>
      <c r="F2129" s="119"/>
      <c r="H2129" s="120"/>
      <c r="I2129" s="121"/>
      <c r="J2129" s="121"/>
      <c r="K2129" s="76"/>
    </row>
    <row r="2130" spans="5:11" x14ac:dyDescent="0.25">
      <c r="E2130" s="115"/>
      <c r="F2130" s="119"/>
      <c r="H2130" s="120"/>
      <c r="I2130" s="121"/>
      <c r="J2130" s="121"/>
      <c r="K2130" s="76"/>
    </row>
    <row r="2131" spans="5:11" x14ac:dyDescent="0.25">
      <c r="E2131" s="115"/>
      <c r="F2131" s="119"/>
      <c r="H2131" s="120"/>
      <c r="I2131" s="121"/>
      <c r="J2131" s="121"/>
      <c r="K2131" s="76"/>
    </row>
    <row r="2132" spans="5:11" x14ac:dyDescent="0.25">
      <c r="E2132" s="115"/>
      <c r="F2132" s="119"/>
      <c r="H2132" s="120"/>
      <c r="I2132" s="121"/>
      <c r="J2132" s="121"/>
      <c r="K2132" s="76"/>
    </row>
    <row r="2133" spans="5:11" x14ac:dyDescent="0.25">
      <c r="E2133" s="115"/>
      <c r="F2133" s="119"/>
      <c r="H2133" s="120"/>
      <c r="I2133" s="121"/>
      <c r="J2133" s="121"/>
      <c r="K2133" s="76"/>
    </row>
    <row r="2134" spans="5:11" x14ac:dyDescent="0.25">
      <c r="E2134" s="115"/>
      <c r="F2134" s="119"/>
      <c r="H2134" s="120"/>
      <c r="I2134" s="121"/>
      <c r="J2134" s="121"/>
      <c r="K2134" s="76"/>
    </row>
    <row r="2135" spans="5:11" x14ac:dyDescent="0.25">
      <c r="E2135" s="115"/>
      <c r="F2135" s="119"/>
      <c r="H2135" s="120"/>
      <c r="I2135" s="121"/>
      <c r="J2135" s="121"/>
      <c r="K2135" s="76"/>
    </row>
    <row r="2136" spans="5:11" x14ac:dyDescent="0.25">
      <c r="E2136" s="115"/>
      <c r="F2136" s="119"/>
      <c r="H2136" s="120"/>
      <c r="I2136" s="121"/>
      <c r="J2136" s="121"/>
      <c r="K2136" s="76"/>
    </row>
    <row r="2137" spans="5:11" x14ac:dyDescent="0.25">
      <c r="E2137" s="115"/>
      <c r="F2137" s="119"/>
      <c r="H2137" s="120"/>
      <c r="I2137" s="121"/>
      <c r="J2137" s="121"/>
      <c r="K2137" s="76"/>
    </row>
    <row r="2138" spans="5:11" x14ac:dyDescent="0.25">
      <c r="E2138" s="115"/>
      <c r="F2138" s="119"/>
      <c r="H2138" s="120"/>
      <c r="I2138" s="121"/>
      <c r="J2138" s="121"/>
      <c r="K2138" s="76"/>
    </row>
    <row r="2139" spans="5:11" x14ac:dyDescent="0.25">
      <c r="E2139" s="115"/>
      <c r="F2139" s="119"/>
      <c r="H2139" s="120"/>
      <c r="I2139" s="121"/>
      <c r="J2139" s="121"/>
      <c r="K2139" s="76"/>
    </row>
    <row r="2140" spans="5:11" x14ac:dyDescent="0.25">
      <c r="E2140" s="115"/>
      <c r="F2140" s="119"/>
      <c r="H2140" s="120"/>
      <c r="I2140" s="121"/>
      <c r="J2140" s="121"/>
      <c r="K2140" s="76"/>
    </row>
    <row r="2141" spans="5:11" x14ac:dyDescent="0.25">
      <c r="E2141" s="115"/>
      <c r="F2141" s="119"/>
      <c r="H2141" s="120"/>
      <c r="I2141" s="121"/>
      <c r="J2141" s="121"/>
      <c r="K2141" s="76"/>
    </row>
    <row r="2142" spans="5:11" x14ac:dyDescent="0.25">
      <c r="E2142" s="115"/>
      <c r="F2142" s="119"/>
      <c r="H2142" s="120"/>
      <c r="I2142" s="121"/>
      <c r="J2142" s="121"/>
      <c r="K2142" s="76"/>
    </row>
    <row r="2143" spans="5:11" x14ac:dyDescent="0.25">
      <c r="E2143" s="115"/>
      <c r="F2143" s="119"/>
      <c r="H2143" s="120"/>
      <c r="I2143" s="121"/>
      <c r="J2143" s="121"/>
      <c r="K2143" s="76"/>
    </row>
    <row r="2144" spans="5:11" x14ac:dyDescent="0.25">
      <c r="E2144" s="115"/>
      <c r="F2144" s="119"/>
      <c r="H2144" s="120"/>
      <c r="I2144" s="121"/>
      <c r="J2144" s="121"/>
      <c r="K2144" s="76"/>
    </row>
    <row r="2145" spans="5:11" x14ac:dyDescent="0.25">
      <c r="E2145" s="115"/>
      <c r="F2145" s="119"/>
      <c r="H2145" s="120"/>
      <c r="I2145" s="121"/>
      <c r="J2145" s="121"/>
      <c r="K2145" s="76"/>
    </row>
    <row r="2146" spans="5:11" x14ac:dyDescent="0.25">
      <c r="E2146" s="115"/>
      <c r="F2146" s="119"/>
      <c r="H2146" s="120"/>
      <c r="I2146" s="121"/>
      <c r="J2146" s="121"/>
      <c r="K2146" s="76"/>
    </row>
    <row r="2147" spans="5:11" x14ac:dyDescent="0.25">
      <c r="E2147" s="115"/>
      <c r="F2147" s="119"/>
      <c r="H2147" s="120"/>
      <c r="I2147" s="121"/>
      <c r="J2147" s="121"/>
      <c r="K2147" s="76"/>
    </row>
    <row r="2148" spans="5:11" x14ac:dyDescent="0.25">
      <c r="E2148" s="115"/>
      <c r="F2148" s="119"/>
      <c r="H2148" s="120"/>
      <c r="I2148" s="121"/>
      <c r="J2148" s="121"/>
      <c r="K2148" s="76"/>
    </row>
    <row r="2149" spans="5:11" x14ac:dyDescent="0.25">
      <c r="E2149" s="115"/>
      <c r="F2149" s="119"/>
      <c r="H2149" s="120"/>
      <c r="I2149" s="121"/>
      <c r="J2149" s="121"/>
      <c r="K2149" s="76"/>
    </row>
    <row r="2150" spans="5:11" x14ac:dyDescent="0.25">
      <c r="E2150" s="115"/>
      <c r="F2150" s="119"/>
      <c r="H2150" s="120"/>
      <c r="I2150" s="121"/>
      <c r="J2150" s="121"/>
      <c r="K2150" s="76"/>
    </row>
    <row r="2151" spans="5:11" x14ac:dyDescent="0.25">
      <c r="E2151" s="115"/>
      <c r="F2151" s="119"/>
      <c r="H2151" s="120"/>
      <c r="I2151" s="121"/>
      <c r="J2151" s="121"/>
      <c r="K2151" s="76"/>
    </row>
    <row r="2152" spans="5:11" x14ac:dyDescent="0.25">
      <c r="E2152" s="115"/>
      <c r="F2152" s="119"/>
      <c r="H2152" s="120"/>
      <c r="I2152" s="121"/>
      <c r="J2152" s="121"/>
      <c r="K2152" s="76"/>
    </row>
    <row r="2153" spans="5:11" x14ac:dyDescent="0.25">
      <c r="E2153" s="115"/>
      <c r="F2153" s="119"/>
      <c r="H2153" s="120"/>
      <c r="I2153" s="121"/>
      <c r="J2153" s="121"/>
      <c r="K2153" s="76"/>
    </row>
    <row r="2154" spans="5:11" x14ac:dyDescent="0.25">
      <c r="E2154" s="115"/>
      <c r="F2154" s="119"/>
      <c r="H2154" s="120"/>
      <c r="I2154" s="121"/>
      <c r="J2154" s="121"/>
      <c r="K2154" s="76"/>
    </row>
    <row r="2155" spans="5:11" x14ac:dyDescent="0.25">
      <c r="E2155" s="115"/>
      <c r="F2155" s="119"/>
      <c r="H2155" s="120"/>
      <c r="I2155" s="121"/>
      <c r="J2155" s="121"/>
      <c r="K2155" s="76"/>
    </row>
    <row r="2156" spans="5:11" x14ac:dyDescent="0.25">
      <c r="E2156" s="115"/>
      <c r="F2156" s="119"/>
      <c r="H2156" s="120"/>
      <c r="I2156" s="121"/>
      <c r="J2156" s="121"/>
      <c r="K2156" s="76"/>
    </row>
    <row r="2157" spans="5:11" x14ac:dyDescent="0.25">
      <c r="E2157" s="115"/>
      <c r="F2157" s="119"/>
      <c r="H2157" s="120"/>
      <c r="I2157" s="121"/>
      <c r="J2157" s="121"/>
      <c r="K2157" s="76"/>
    </row>
    <row r="2158" spans="5:11" x14ac:dyDescent="0.25">
      <c r="E2158" s="115"/>
      <c r="F2158" s="119"/>
      <c r="H2158" s="120"/>
      <c r="I2158" s="121"/>
      <c r="J2158" s="121"/>
      <c r="K2158" s="76"/>
    </row>
    <row r="2159" spans="5:11" x14ac:dyDescent="0.25">
      <c r="E2159" s="115"/>
      <c r="F2159" s="119"/>
      <c r="H2159" s="120"/>
      <c r="I2159" s="121"/>
      <c r="J2159" s="121"/>
      <c r="K2159" s="76"/>
    </row>
    <row r="2160" spans="5:11" x14ac:dyDescent="0.25">
      <c r="E2160" s="115"/>
      <c r="F2160" s="119"/>
      <c r="H2160" s="120"/>
      <c r="I2160" s="121"/>
      <c r="J2160" s="121"/>
      <c r="K2160" s="76"/>
    </row>
    <row r="2161" spans="5:11" x14ac:dyDescent="0.25">
      <c r="E2161" s="115"/>
      <c r="F2161" s="119"/>
      <c r="H2161" s="120"/>
      <c r="I2161" s="121"/>
      <c r="J2161" s="121"/>
      <c r="K2161" s="76"/>
    </row>
    <row r="2162" spans="5:11" x14ac:dyDescent="0.25">
      <c r="E2162" s="115"/>
      <c r="F2162" s="119"/>
      <c r="H2162" s="120"/>
      <c r="I2162" s="121"/>
      <c r="J2162" s="121"/>
      <c r="K2162" s="76"/>
    </row>
    <row r="2163" spans="5:11" x14ac:dyDescent="0.25">
      <c r="E2163" s="115"/>
      <c r="F2163" s="119"/>
      <c r="H2163" s="120"/>
      <c r="I2163" s="121"/>
      <c r="J2163" s="121"/>
      <c r="K2163" s="76"/>
    </row>
    <row r="2164" spans="5:11" x14ac:dyDescent="0.25">
      <c r="E2164" s="115"/>
      <c r="F2164" s="119"/>
      <c r="H2164" s="120"/>
      <c r="I2164" s="121"/>
      <c r="J2164" s="121"/>
      <c r="K2164" s="76"/>
    </row>
    <row r="2165" spans="5:11" x14ac:dyDescent="0.25">
      <c r="E2165" s="115"/>
      <c r="F2165" s="119"/>
      <c r="H2165" s="120"/>
      <c r="I2165" s="121"/>
      <c r="J2165" s="121"/>
      <c r="K2165" s="76"/>
    </row>
    <row r="2166" spans="5:11" x14ac:dyDescent="0.25">
      <c r="E2166" s="115"/>
      <c r="F2166" s="119"/>
      <c r="H2166" s="120"/>
      <c r="I2166" s="121"/>
      <c r="J2166" s="121"/>
      <c r="K2166" s="76"/>
    </row>
    <row r="2167" spans="5:11" x14ac:dyDescent="0.25">
      <c r="E2167" s="115"/>
      <c r="F2167" s="119"/>
      <c r="H2167" s="120"/>
      <c r="I2167" s="121"/>
      <c r="J2167" s="121"/>
      <c r="K2167" s="76"/>
    </row>
    <row r="2168" spans="5:11" x14ac:dyDescent="0.25">
      <c r="E2168" s="115"/>
      <c r="F2168" s="119"/>
      <c r="H2168" s="120"/>
      <c r="I2168" s="121"/>
      <c r="J2168" s="121"/>
      <c r="K2168" s="76"/>
    </row>
    <row r="2169" spans="5:11" x14ac:dyDescent="0.25">
      <c r="E2169" s="115"/>
      <c r="F2169" s="119"/>
      <c r="H2169" s="120"/>
      <c r="I2169" s="121"/>
      <c r="J2169" s="121"/>
      <c r="K2169" s="76"/>
    </row>
    <row r="2170" spans="5:11" x14ac:dyDescent="0.25">
      <c r="E2170" s="115"/>
      <c r="F2170" s="119"/>
      <c r="H2170" s="120"/>
      <c r="I2170" s="121"/>
      <c r="J2170" s="121"/>
      <c r="K2170" s="76"/>
    </row>
    <row r="2171" spans="5:11" x14ac:dyDescent="0.25">
      <c r="E2171" s="115"/>
      <c r="F2171" s="119"/>
      <c r="H2171" s="120"/>
      <c r="I2171" s="121"/>
      <c r="J2171" s="121"/>
      <c r="K2171" s="76"/>
    </row>
    <row r="2172" spans="5:11" x14ac:dyDescent="0.25">
      <c r="E2172" s="115"/>
      <c r="F2172" s="119"/>
      <c r="H2172" s="120"/>
      <c r="I2172" s="121"/>
      <c r="J2172" s="121"/>
      <c r="K2172" s="76"/>
    </row>
    <row r="2173" spans="5:11" x14ac:dyDescent="0.25">
      <c r="E2173" s="115"/>
      <c r="F2173" s="119"/>
      <c r="H2173" s="120"/>
      <c r="I2173" s="121"/>
      <c r="J2173" s="121"/>
      <c r="K2173" s="76"/>
    </row>
    <row r="2174" spans="5:11" x14ac:dyDescent="0.25">
      <c r="E2174" s="115"/>
      <c r="F2174" s="119"/>
      <c r="H2174" s="120"/>
      <c r="I2174" s="121"/>
      <c r="J2174" s="121"/>
      <c r="K2174" s="76"/>
    </row>
    <row r="2175" spans="5:11" x14ac:dyDescent="0.25">
      <c r="E2175" s="115"/>
      <c r="F2175" s="119"/>
      <c r="H2175" s="120"/>
      <c r="I2175" s="121"/>
      <c r="J2175" s="121"/>
      <c r="K2175" s="76"/>
    </row>
    <row r="2176" spans="5:11" x14ac:dyDescent="0.25">
      <c r="E2176" s="115"/>
      <c r="F2176" s="119"/>
      <c r="H2176" s="120"/>
      <c r="I2176" s="121"/>
      <c r="J2176" s="121"/>
      <c r="K2176" s="76"/>
    </row>
    <row r="2177" spans="5:11" x14ac:dyDescent="0.25">
      <c r="E2177" s="115"/>
      <c r="F2177" s="119"/>
      <c r="H2177" s="120"/>
      <c r="I2177" s="121"/>
      <c r="J2177" s="121"/>
      <c r="K2177" s="76"/>
    </row>
    <row r="2178" spans="5:11" x14ac:dyDescent="0.25">
      <c r="E2178" s="115"/>
      <c r="F2178" s="119"/>
      <c r="H2178" s="120"/>
      <c r="I2178" s="121"/>
      <c r="J2178" s="121"/>
      <c r="K2178" s="76"/>
    </row>
    <row r="2179" spans="5:11" x14ac:dyDescent="0.25">
      <c r="E2179" s="115"/>
      <c r="F2179" s="119"/>
      <c r="H2179" s="120"/>
      <c r="I2179" s="121"/>
      <c r="J2179" s="121"/>
      <c r="K2179" s="76"/>
    </row>
    <row r="2180" spans="5:11" x14ac:dyDescent="0.25">
      <c r="E2180" s="115"/>
      <c r="F2180" s="119"/>
      <c r="H2180" s="120"/>
      <c r="I2180" s="121"/>
      <c r="J2180" s="121"/>
      <c r="K2180" s="76"/>
    </row>
    <row r="2181" spans="5:11" x14ac:dyDescent="0.25">
      <c r="E2181" s="115"/>
      <c r="F2181" s="119"/>
      <c r="H2181" s="120"/>
      <c r="I2181" s="121"/>
      <c r="J2181" s="121"/>
      <c r="K2181" s="76"/>
    </row>
    <row r="2182" spans="5:11" x14ac:dyDescent="0.25">
      <c r="E2182" s="115"/>
      <c r="F2182" s="119"/>
      <c r="H2182" s="120"/>
      <c r="I2182" s="121"/>
      <c r="J2182" s="121"/>
      <c r="K2182" s="76"/>
    </row>
    <row r="2183" spans="5:11" x14ac:dyDescent="0.25">
      <c r="E2183" s="115"/>
      <c r="F2183" s="119"/>
      <c r="H2183" s="120"/>
      <c r="I2183" s="121"/>
      <c r="J2183" s="121"/>
      <c r="K2183" s="76"/>
    </row>
    <row r="2184" spans="5:11" x14ac:dyDescent="0.25">
      <c r="E2184" s="115"/>
      <c r="F2184" s="119"/>
      <c r="H2184" s="120"/>
      <c r="I2184" s="121"/>
      <c r="J2184" s="121"/>
      <c r="K2184" s="76"/>
    </row>
    <row r="2185" spans="5:11" x14ac:dyDescent="0.25">
      <c r="E2185" s="115"/>
      <c r="F2185" s="119"/>
      <c r="H2185" s="120"/>
      <c r="I2185" s="121"/>
      <c r="J2185" s="121"/>
      <c r="K2185" s="76"/>
    </row>
    <row r="2186" spans="5:11" x14ac:dyDescent="0.25">
      <c r="E2186" s="115"/>
      <c r="F2186" s="119"/>
      <c r="H2186" s="120"/>
      <c r="I2186" s="121"/>
      <c r="J2186" s="121"/>
      <c r="K2186" s="76"/>
    </row>
    <row r="2187" spans="5:11" x14ac:dyDescent="0.25">
      <c r="E2187" s="115"/>
      <c r="F2187" s="119"/>
      <c r="H2187" s="120"/>
      <c r="I2187" s="121"/>
      <c r="J2187" s="121"/>
      <c r="K2187" s="76"/>
    </row>
    <row r="2188" spans="5:11" x14ac:dyDescent="0.25">
      <c r="E2188" s="115"/>
      <c r="F2188" s="119"/>
      <c r="H2188" s="120"/>
      <c r="I2188" s="121"/>
      <c r="J2188" s="121"/>
      <c r="K2188" s="76"/>
    </row>
    <row r="2189" spans="5:11" x14ac:dyDescent="0.25">
      <c r="E2189" s="115"/>
      <c r="F2189" s="119"/>
      <c r="H2189" s="120"/>
      <c r="I2189" s="121"/>
      <c r="J2189" s="121"/>
      <c r="K2189" s="76"/>
    </row>
    <row r="2190" spans="5:11" x14ac:dyDescent="0.25">
      <c r="E2190" s="115"/>
      <c r="F2190" s="119"/>
      <c r="H2190" s="120"/>
      <c r="I2190" s="121"/>
      <c r="J2190" s="121"/>
      <c r="K2190" s="76"/>
    </row>
    <row r="2191" spans="5:11" x14ac:dyDescent="0.25">
      <c r="E2191" s="115"/>
      <c r="F2191" s="119"/>
      <c r="H2191" s="120"/>
      <c r="I2191" s="121"/>
      <c r="J2191" s="121"/>
      <c r="K2191" s="76"/>
    </row>
    <row r="2192" spans="5:11" x14ac:dyDescent="0.25">
      <c r="E2192" s="115"/>
      <c r="F2192" s="119"/>
      <c r="H2192" s="120"/>
      <c r="I2192" s="121"/>
      <c r="J2192" s="121"/>
      <c r="K2192" s="76"/>
    </row>
    <row r="2193" spans="5:11" x14ac:dyDescent="0.25">
      <c r="E2193" s="115"/>
      <c r="F2193" s="119"/>
      <c r="H2193" s="120"/>
      <c r="I2193" s="121"/>
      <c r="J2193" s="121"/>
      <c r="K2193" s="76"/>
    </row>
    <row r="2194" spans="5:11" x14ac:dyDescent="0.25">
      <c r="E2194" s="115"/>
      <c r="F2194" s="119"/>
      <c r="H2194" s="120"/>
      <c r="I2194" s="121"/>
      <c r="J2194" s="121"/>
      <c r="K2194" s="76"/>
    </row>
    <row r="2195" spans="5:11" x14ac:dyDescent="0.25">
      <c r="E2195" s="115"/>
      <c r="F2195" s="119"/>
      <c r="H2195" s="120"/>
      <c r="I2195" s="121"/>
      <c r="J2195" s="121"/>
      <c r="K2195" s="76"/>
    </row>
    <row r="2196" spans="5:11" x14ac:dyDescent="0.25">
      <c r="E2196" s="115"/>
      <c r="F2196" s="119"/>
      <c r="H2196" s="120"/>
      <c r="I2196" s="121"/>
      <c r="J2196" s="121"/>
      <c r="K2196" s="76"/>
    </row>
    <row r="2197" spans="5:11" x14ac:dyDescent="0.25">
      <c r="E2197" s="115"/>
      <c r="F2197" s="119"/>
      <c r="H2197" s="120"/>
      <c r="I2197" s="121"/>
      <c r="J2197" s="121"/>
      <c r="K2197" s="76"/>
    </row>
    <row r="2198" spans="5:11" x14ac:dyDescent="0.25">
      <c r="E2198" s="115"/>
      <c r="F2198" s="119"/>
      <c r="H2198" s="120"/>
      <c r="I2198" s="121"/>
      <c r="J2198" s="121"/>
      <c r="K2198" s="76"/>
    </row>
    <row r="2199" spans="5:11" x14ac:dyDescent="0.25">
      <c r="E2199" s="115"/>
      <c r="F2199" s="119"/>
      <c r="H2199" s="120"/>
      <c r="I2199" s="121"/>
      <c r="J2199" s="121"/>
      <c r="K2199" s="76"/>
    </row>
    <row r="2200" spans="5:11" x14ac:dyDescent="0.25">
      <c r="E2200" s="115"/>
      <c r="F2200" s="119"/>
      <c r="H2200" s="120"/>
      <c r="I2200" s="121"/>
      <c r="J2200" s="121"/>
      <c r="K2200" s="76"/>
    </row>
    <row r="2201" spans="5:11" x14ac:dyDescent="0.25">
      <c r="E2201" s="115"/>
      <c r="F2201" s="119"/>
      <c r="H2201" s="120"/>
      <c r="I2201" s="121"/>
      <c r="J2201" s="121"/>
      <c r="K2201" s="76"/>
    </row>
    <row r="2202" spans="5:11" x14ac:dyDescent="0.25">
      <c r="E2202" s="115"/>
      <c r="F2202" s="119"/>
      <c r="H2202" s="120"/>
      <c r="I2202" s="121"/>
      <c r="J2202" s="121"/>
      <c r="K2202" s="76"/>
    </row>
    <row r="2203" spans="5:11" x14ac:dyDescent="0.25">
      <c r="E2203" s="115"/>
      <c r="F2203" s="119"/>
      <c r="H2203" s="120"/>
      <c r="I2203" s="121"/>
      <c r="J2203" s="121"/>
      <c r="K2203" s="76"/>
    </row>
    <row r="2204" spans="5:11" x14ac:dyDescent="0.25">
      <c r="E2204" s="115"/>
      <c r="F2204" s="119"/>
      <c r="H2204" s="120"/>
      <c r="I2204" s="121"/>
      <c r="J2204" s="121"/>
      <c r="K2204" s="76"/>
    </row>
    <row r="2205" spans="5:11" x14ac:dyDescent="0.25">
      <c r="E2205" s="115"/>
      <c r="F2205" s="119"/>
      <c r="H2205" s="120"/>
      <c r="I2205" s="121"/>
      <c r="J2205" s="121"/>
      <c r="K2205" s="76"/>
    </row>
    <row r="2206" spans="5:11" x14ac:dyDescent="0.25">
      <c r="E2206" s="115"/>
      <c r="F2206" s="119"/>
      <c r="H2206" s="120"/>
      <c r="I2206" s="121"/>
      <c r="J2206" s="121"/>
      <c r="K2206" s="76"/>
    </row>
    <row r="2207" spans="5:11" x14ac:dyDescent="0.25">
      <c r="E2207" s="115"/>
      <c r="F2207" s="119"/>
      <c r="H2207" s="120"/>
      <c r="I2207" s="121"/>
      <c r="J2207" s="121"/>
      <c r="K2207" s="76"/>
    </row>
    <row r="2208" spans="5:11" x14ac:dyDescent="0.25">
      <c r="E2208" s="115"/>
      <c r="F2208" s="119"/>
      <c r="H2208" s="120"/>
      <c r="I2208" s="121"/>
      <c r="J2208" s="121"/>
      <c r="K2208" s="76"/>
    </row>
    <row r="2209" spans="5:11" x14ac:dyDescent="0.25">
      <c r="E2209" s="115"/>
      <c r="F2209" s="119"/>
      <c r="H2209" s="120"/>
      <c r="I2209" s="121"/>
      <c r="J2209" s="121"/>
      <c r="K2209" s="76"/>
    </row>
    <row r="2210" spans="5:11" x14ac:dyDescent="0.25">
      <c r="E2210" s="115"/>
      <c r="F2210" s="119"/>
      <c r="H2210" s="120"/>
      <c r="I2210" s="121"/>
      <c r="J2210" s="121"/>
      <c r="K2210" s="76"/>
    </row>
    <row r="2211" spans="5:11" x14ac:dyDescent="0.25">
      <c r="E2211" s="115"/>
      <c r="F2211" s="119"/>
      <c r="H2211" s="120"/>
      <c r="I2211" s="121"/>
      <c r="J2211" s="121"/>
      <c r="K2211" s="76"/>
    </row>
    <row r="2212" spans="5:11" x14ac:dyDescent="0.25">
      <c r="E2212" s="115"/>
      <c r="F2212" s="119"/>
      <c r="H2212" s="120"/>
      <c r="I2212" s="121"/>
      <c r="J2212" s="121"/>
      <c r="K2212" s="76"/>
    </row>
    <row r="2213" spans="5:11" x14ac:dyDescent="0.25">
      <c r="E2213" s="115"/>
      <c r="F2213" s="119"/>
      <c r="H2213" s="120"/>
      <c r="I2213" s="121"/>
      <c r="J2213" s="121"/>
      <c r="K2213" s="76"/>
    </row>
    <row r="2214" spans="5:11" x14ac:dyDescent="0.25">
      <c r="E2214" s="115"/>
      <c r="F2214" s="119"/>
      <c r="H2214" s="120"/>
      <c r="I2214" s="121"/>
      <c r="J2214" s="121"/>
      <c r="K2214" s="76"/>
    </row>
    <row r="2215" spans="5:11" x14ac:dyDescent="0.25">
      <c r="E2215" s="115"/>
      <c r="F2215" s="119"/>
      <c r="H2215" s="120"/>
      <c r="I2215" s="121"/>
      <c r="J2215" s="121"/>
      <c r="K2215" s="76"/>
    </row>
    <row r="2216" spans="5:11" x14ac:dyDescent="0.25">
      <c r="E2216" s="115"/>
      <c r="F2216" s="119"/>
      <c r="H2216" s="120"/>
      <c r="I2216" s="121"/>
      <c r="J2216" s="121"/>
      <c r="K2216" s="76"/>
    </row>
    <row r="2217" spans="5:11" x14ac:dyDescent="0.25">
      <c r="E2217" s="115"/>
      <c r="F2217" s="119"/>
      <c r="H2217" s="120"/>
      <c r="I2217" s="121"/>
      <c r="J2217" s="121"/>
      <c r="K2217" s="76"/>
    </row>
    <row r="2218" spans="5:11" x14ac:dyDescent="0.25">
      <c r="E2218" s="115"/>
      <c r="F2218" s="119"/>
      <c r="H2218" s="120"/>
      <c r="I2218" s="121"/>
      <c r="J2218" s="121"/>
      <c r="K2218" s="76"/>
    </row>
    <row r="2219" spans="5:11" x14ac:dyDescent="0.25">
      <c r="E2219" s="115"/>
      <c r="F2219" s="119"/>
      <c r="H2219" s="120"/>
      <c r="I2219" s="121"/>
      <c r="J2219" s="121"/>
      <c r="K2219" s="76"/>
    </row>
    <row r="2220" spans="5:11" x14ac:dyDescent="0.25">
      <c r="E2220" s="115"/>
      <c r="F2220" s="119"/>
      <c r="H2220" s="120"/>
      <c r="I2220" s="121"/>
      <c r="J2220" s="121"/>
      <c r="K2220" s="76"/>
    </row>
    <row r="2221" spans="5:11" x14ac:dyDescent="0.25">
      <c r="E2221" s="115"/>
      <c r="F2221" s="119"/>
      <c r="H2221" s="120"/>
      <c r="I2221" s="121"/>
      <c r="J2221" s="121"/>
      <c r="K2221" s="76"/>
    </row>
    <row r="2222" spans="5:11" x14ac:dyDescent="0.25">
      <c r="E2222" s="115"/>
      <c r="F2222" s="119"/>
      <c r="H2222" s="120"/>
      <c r="I2222" s="121"/>
      <c r="J2222" s="121"/>
      <c r="K2222" s="76"/>
    </row>
    <row r="2223" spans="5:11" x14ac:dyDescent="0.25">
      <c r="E2223" s="115"/>
      <c r="F2223" s="119"/>
      <c r="H2223" s="120"/>
      <c r="I2223" s="121"/>
      <c r="J2223" s="121"/>
      <c r="K2223" s="76"/>
    </row>
    <row r="2224" spans="5:11" x14ac:dyDescent="0.25">
      <c r="E2224" s="115"/>
      <c r="F2224" s="119"/>
      <c r="H2224" s="120"/>
      <c r="I2224" s="121"/>
      <c r="J2224" s="121"/>
      <c r="K2224" s="76"/>
    </row>
    <row r="2225" spans="5:11" x14ac:dyDescent="0.25">
      <c r="E2225" s="115"/>
      <c r="F2225" s="119"/>
      <c r="H2225" s="120"/>
      <c r="I2225" s="121"/>
      <c r="J2225" s="121"/>
      <c r="K2225" s="76"/>
    </row>
    <row r="2226" spans="5:11" x14ac:dyDescent="0.25">
      <c r="E2226" s="115"/>
      <c r="F2226" s="119"/>
      <c r="H2226" s="120"/>
      <c r="I2226" s="121"/>
      <c r="J2226" s="121"/>
      <c r="K2226" s="76"/>
    </row>
    <row r="2227" spans="5:11" x14ac:dyDescent="0.25">
      <c r="E2227" s="115"/>
      <c r="F2227" s="119"/>
      <c r="H2227" s="120"/>
      <c r="I2227" s="121"/>
      <c r="J2227" s="121"/>
      <c r="K2227" s="76"/>
    </row>
    <row r="2228" spans="5:11" x14ac:dyDescent="0.25">
      <c r="E2228" s="115"/>
      <c r="F2228" s="119"/>
      <c r="H2228" s="120"/>
      <c r="I2228" s="121"/>
      <c r="J2228" s="121"/>
      <c r="K2228" s="76"/>
    </row>
    <row r="2229" spans="5:11" x14ac:dyDescent="0.25">
      <c r="E2229" s="115"/>
      <c r="F2229" s="119"/>
      <c r="H2229" s="120"/>
      <c r="I2229" s="121"/>
      <c r="J2229" s="121"/>
      <c r="K2229" s="76"/>
    </row>
    <row r="2230" spans="5:11" x14ac:dyDescent="0.25">
      <c r="E2230" s="115"/>
      <c r="F2230" s="119"/>
      <c r="H2230" s="120"/>
      <c r="I2230" s="121"/>
      <c r="J2230" s="121"/>
      <c r="K2230" s="76"/>
    </row>
    <row r="2231" spans="5:11" x14ac:dyDescent="0.25">
      <c r="E2231" s="115"/>
      <c r="F2231" s="119"/>
      <c r="H2231" s="120"/>
      <c r="I2231" s="121"/>
      <c r="J2231" s="121"/>
      <c r="K2231" s="76"/>
    </row>
    <row r="2232" spans="5:11" x14ac:dyDescent="0.25">
      <c r="E2232" s="115"/>
      <c r="F2232" s="119"/>
      <c r="H2232" s="120"/>
      <c r="I2232" s="121"/>
      <c r="J2232" s="121"/>
      <c r="K2232" s="76"/>
    </row>
    <row r="2233" spans="5:11" x14ac:dyDescent="0.25">
      <c r="E2233" s="115"/>
      <c r="F2233" s="119"/>
      <c r="H2233" s="120"/>
      <c r="I2233" s="121"/>
      <c r="J2233" s="121"/>
      <c r="K2233" s="76"/>
    </row>
    <row r="2234" spans="5:11" x14ac:dyDescent="0.25">
      <c r="E2234" s="115"/>
      <c r="F2234" s="119"/>
      <c r="H2234" s="120"/>
      <c r="I2234" s="121"/>
      <c r="J2234" s="121"/>
      <c r="K2234" s="76"/>
    </row>
    <row r="2235" spans="5:11" x14ac:dyDescent="0.25">
      <c r="E2235" s="115"/>
      <c r="F2235" s="119"/>
      <c r="H2235" s="120"/>
      <c r="I2235" s="121"/>
      <c r="J2235" s="121"/>
      <c r="K2235" s="76"/>
    </row>
    <row r="2236" spans="5:11" x14ac:dyDescent="0.25">
      <c r="E2236" s="115"/>
      <c r="F2236" s="119"/>
      <c r="H2236" s="120"/>
      <c r="I2236" s="121"/>
      <c r="J2236" s="121"/>
      <c r="K2236" s="76"/>
    </row>
    <row r="2237" spans="5:11" x14ac:dyDescent="0.25">
      <c r="E2237" s="115"/>
      <c r="F2237" s="119"/>
      <c r="H2237" s="120"/>
      <c r="I2237" s="121"/>
      <c r="J2237" s="121"/>
      <c r="K2237" s="76"/>
    </row>
    <row r="2238" spans="5:11" x14ac:dyDescent="0.25">
      <c r="E2238" s="115"/>
      <c r="F2238" s="119"/>
      <c r="H2238" s="120"/>
      <c r="I2238" s="121"/>
      <c r="J2238" s="121"/>
      <c r="K2238" s="76"/>
    </row>
    <row r="2239" spans="5:11" x14ac:dyDescent="0.25">
      <c r="E2239" s="115"/>
      <c r="F2239" s="119"/>
      <c r="H2239" s="120"/>
      <c r="I2239" s="121"/>
      <c r="J2239" s="121"/>
      <c r="K2239" s="76"/>
    </row>
    <row r="2240" spans="5:11" x14ac:dyDescent="0.25">
      <c r="E2240" s="115"/>
      <c r="F2240" s="119"/>
      <c r="H2240" s="120"/>
      <c r="I2240" s="121"/>
      <c r="J2240" s="121"/>
      <c r="K2240" s="76"/>
    </row>
    <row r="2241" spans="5:11" x14ac:dyDescent="0.25">
      <c r="E2241" s="115"/>
      <c r="F2241" s="119"/>
      <c r="H2241" s="120"/>
      <c r="I2241" s="121"/>
      <c r="J2241" s="121"/>
      <c r="K2241" s="76"/>
    </row>
    <row r="2242" spans="5:11" x14ac:dyDescent="0.25">
      <c r="E2242" s="115"/>
      <c r="F2242" s="119"/>
      <c r="H2242" s="120"/>
      <c r="I2242" s="121"/>
      <c r="J2242" s="121"/>
      <c r="K2242" s="76"/>
    </row>
    <row r="2243" spans="5:11" x14ac:dyDescent="0.25">
      <c r="E2243" s="115"/>
      <c r="F2243" s="119"/>
      <c r="H2243" s="120"/>
      <c r="I2243" s="121"/>
      <c r="J2243" s="121"/>
      <c r="K2243" s="76"/>
    </row>
    <row r="2244" spans="5:11" x14ac:dyDescent="0.25">
      <c r="E2244" s="115"/>
      <c r="F2244" s="119"/>
      <c r="H2244" s="120"/>
      <c r="I2244" s="121"/>
      <c r="J2244" s="121"/>
      <c r="K2244" s="76"/>
    </row>
    <row r="2245" spans="5:11" x14ac:dyDescent="0.25">
      <c r="E2245" s="115"/>
      <c r="F2245" s="119"/>
      <c r="H2245" s="120"/>
      <c r="I2245" s="121"/>
      <c r="J2245" s="121"/>
      <c r="K2245" s="76"/>
    </row>
    <row r="2246" spans="5:11" x14ac:dyDescent="0.25">
      <c r="E2246" s="115"/>
      <c r="F2246" s="119"/>
      <c r="H2246" s="120"/>
      <c r="I2246" s="121"/>
      <c r="J2246" s="121"/>
      <c r="K2246" s="76"/>
    </row>
    <row r="2247" spans="5:11" x14ac:dyDescent="0.25">
      <c r="E2247" s="115"/>
      <c r="F2247" s="119"/>
      <c r="H2247" s="120"/>
      <c r="I2247" s="121"/>
      <c r="J2247" s="121"/>
      <c r="K2247" s="76"/>
    </row>
    <row r="2248" spans="5:11" x14ac:dyDescent="0.25">
      <c r="E2248" s="115"/>
      <c r="F2248" s="119"/>
      <c r="H2248" s="120"/>
      <c r="I2248" s="121"/>
      <c r="J2248" s="121"/>
      <c r="K2248" s="76"/>
    </row>
    <row r="2249" spans="5:11" x14ac:dyDescent="0.25">
      <c r="E2249" s="115"/>
      <c r="F2249" s="119"/>
      <c r="H2249" s="120"/>
      <c r="I2249" s="121"/>
      <c r="J2249" s="121"/>
      <c r="K2249" s="76"/>
    </row>
    <row r="2250" spans="5:11" x14ac:dyDescent="0.25">
      <c r="E2250" s="115"/>
      <c r="F2250" s="119"/>
      <c r="H2250" s="120"/>
      <c r="I2250" s="121"/>
      <c r="J2250" s="121"/>
      <c r="K2250" s="76"/>
    </row>
    <row r="2251" spans="5:11" x14ac:dyDescent="0.25">
      <c r="E2251" s="115"/>
      <c r="F2251" s="119"/>
      <c r="H2251" s="120"/>
      <c r="I2251" s="121"/>
      <c r="J2251" s="121"/>
      <c r="K2251" s="76"/>
    </row>
    <row r="2252" spans="5:11" x14ac:dyDescent="0.25">
      <c r="E2252" s="115"/>
      <c r="F2252" s="119"/>
      <c r="H2252" s="120"/>
      <c r="I2252" s="121"/>
      <c r="J2252" s="121"/>
      <c r="K2252" s="76"/>
    </row>
    <row r="2253" spans="5:11" x14ac:dyDescent="0.25">
      <c r="E2253" s="115"/>
      <c r="F2253" s="119"/>
      <c r="H2253" s="120"/>
      <c r="I2253" s="121"/>
      <c r="J2253" s="121"/>
      <c r="K2253" s="76"/>
    </row>
    <row r="2254" spans="5:11" x14ac:dyDescent="0.25">
      <c r="E2254" s="115"/>
      <c r="F2254" s="119"/>
      <c r="H2254" s="120"/>
      <c r="I2254" s="121"/>
      <c r="J2254" s="121"/>
      <c r="K2254" s="76"/>
    </row>
    <row r="2255" spans="5:11" x14ac:dyDescent="0.25">
      <c r="E2255" s="115"/>
      <c r="F2255" s="119"/>
      <c r="H2255" s="120"/>
      <c r="I2255" s="121"/>
      <c r="J2255" s="121"/>
      <c r="K2255" s="76"/>
    </row>
    <row r="2256" spans="5:11" x14ac:dyDescent="0.25">
      <c r="E2256" s="115"/>
      <c r="F2256" s="119"/>
      <c r="H2256" s="120"/>
      <c r="I2256" s="121"/>
      <c r="J2256" s="121"/>
      <c r="K2256" s="76"/>
    </row>
    <row r="2257" spans="5:11" x14ac:dyDescent="0.25">
      <c r="E2257" s="115"/>
      <c r="F2257" s="119"/>
      <c r="H2257" s="120"/>
      <c r="I2257" s="121"/>
      <c r="J2257" s="121"/>
      <c r="K2257" s="76"/>
    </row>
    <row r="2258" spans="5:11" x14ac:dyDescent="0.25">
      <c r="E2258" s="115"/>
      <c r="F2258" s="119"/>
      <c r="H2258" s="120"/>
      <c r="I2258" s="121"/>
      <c r="J2258" s="121"/>
      <c r="K2258" s="76"/>
    </row>
    <row r="2259" spans="5:11" x14ac:dyDescent="0.25">
      <c r="E2259" s="115"/>
      <c r="F2259" s="119"/>
      <c r="H2259" s="120"/>
      <c r="I2259" s="121"/>
      <c r="J2259" s="121"/>
      <c r="K2259" s="76"/>
    </row>
    <row r="2260" spans="5:11" x14ac:dyDescent="0.25">
      <c r="E2260" s="115"/>
      <c r="F2260" s="119"/>
      <c r="H2260" s="120"/>
      <c r="I2260" s="121"/>
      <c r="J2260" s="121"/>
      <c r="K2260" s="76"/>
    </row>
    <row r="2261" spans="5:11" x14ac:dyDescent="0.25">
      <c r="E2261" s="115"/>
      <c r="F2261" s="119"/>
      <c r="H2261" s="120"/>
      <c r="I2261" s="121"/>
      <c r="J2261" s="121"/>
      <c r="K2261" s="76"/>
    </row>
    <row r="2262" spans="5:11" x14ac:dyDescent="0.25">
      <c r="E2262" s="115"/>
      <c r="F2262" s="119"/>
      <c r="H2262" s="120"/>
      <c r="I2262" s="121"/>
      <c r="J2262" s="121"/>
      <c r="K2262" s="76"/>
    </row>
    <row r="2263" spans="5:11" x14ac:dyDescent="0.25">
      <c r="E2263" s="115"/>
      <c r="F2263" s="119"/>
      <c r="H2263" s="120"/>
      <c r="I2263" s="121"/>
      <c r="J2263" s="121"/>
      <c r="K2263" s="76"/>
    </row>
    <row r="2264" spans="5:11" x14ac:dyDescent="0.25">
      <c r="E2264" s="115"/>
      <c r="F2264" s="119"/>
      <c r="H2264" s="120"/>
      <c r="I2264" s="121"/>
      <c r="J2264" s="121"/>
      <c r="K2264" s="76"/>
    </row>
    <row r="2265" spans="5:11" x14ac:dyDescent="0.25">
      <c r="E2265" s="115"/>
      <c r="F2265" s="119"/>
      <c r="H2265" s="120"/>
      <c r="I2265" s="121"/>
      <c r="J2265" s="121"/>
      <c r="K2265" s="76"/>
    </row>
    <row r="2266" spans="5:11" x14ac:dyDescent="0.25">
      <c r="E2266" s="115"/>
      <c r="F2266" s="119"/>
      <c r="H2266" s="120"/>
      <c r="I2266" s="121"/>
      <c r="J2266" s="121"/>
      <c r="K2266" s="76"/>
    </row>
    <row r="2267" spans="5:11" x14ac:dyDescent="0.25">
      <c r="E2267" s="115"/>
      <c r="F2267" s="119"/>
      <c r="H2267" s="120"/>
      <c r="I2267" s="121"/>
      <c r="J2267" s="121"/>
      <c r="K2267" s="76"/>
    </row>
    <row r="2268" spans="5:11" x14ac:dyDescent="0.25">
      <c r="E2268" s="115"/>
      <c r="F2268" s="119"/>
      <c r="H2268" s="120"/>
      <c r="I2268" s="121"/>
      <c r="J2268" s="121"/>
      <c r="K2268" s="76"/>
    </row>
    <row r="2269" spans="5:11" x14ac:dyDescent="0.25">
      <c r="E2269" s="115"/>
      <c r="F2269" s="119"/>
      <c r="H2269" s="120"/>
      <c r="I2269" s="121"/>
      <c r="J2269" s="121"/>
      <c r="K2269" s="76"/>
    </row>
    <row r="2270" spans="5:11" x14ac:dyDescent="0.25">
      <c r="E2270" s="115"/>
      <c r="F2270" s="119"/>
      <c r="H2270" s="120"/>
      <c r="I2270" s="121"/>
      <c r="J2270" s="121"/>
      <c r="K2270" s="76"/>
    </row>
    <row r="2271" spans="5:11" x14ac:dyDescent="0.25">
      <c r="E2271" s="115"/>
      <c r="F2271" s="119"/>
      <c r="H2271" s="120"/>
      <c r="I2271" s="121"/>
      <c r="J2271" s="121"/>
      <c r="K2271" s="76"/>
    </row>
    <row r="2272" spans="5:11" x14ac:dyDescent="0.25">
      <c r="E2272" s="115"/>
      <c r="F2272" s="119"/>
      <c r="H2272" s="120"/>
      <c r="I2272" s="121"/>
      <c r="J2272" s="121"/>
      <c r="K2272" s="76"/>
    </row>
    <row r="2273" spans="5:11" x14ac:dyDescent="0.25">
      <c r="E2273" s="115"/>
      <c r="F2273" s="119"/>
      <c r="H2273" s="120"/>
      <c r="I2273" s="121"/>
      <c r="J2273" s="121"/>
      <c r="K2273" s="76"/>
    </row>
    <row r="2274" spans="5:11" x14ac:dyDescent="0.25">
      <c r="E2274" s="115"/>
      <c r="F2274" s="119"/>
      <c r="H2274" s="120"/>
      <c r="I2274" s="121"/>
      <c r="J2274" s="121"/>
      <c r="K2274" s="76"/>
    </row>
    <row r="2275" spans="5:11" x14ac:dyDescent="0.25">
      <c r="E2275" s="115"/>
      <c r="F2275" s="119"/>
      <c r="H2275" s="120"/>
      <c r="I2275" s="121"/>
      <c r="J2275" s="121"/>
      <c r="K2275" s="76"/>
    </row>
    <row r="2276" spans="5:11" x14ac:dyDescent="0.25">
      <c r="E2276" s="115"/>
      <c r="F2276" s="119"/>
      <c r="H2276" s="120"/>
      <c r="I2276" s="121"/>
      <c r="J2276" s="121"/>
      <c r="K2276" s="76"/>
    </row>
    <row r="2277" spans="5:11" x14ac:dyDescent="0.25">
      <c r="E2277" s="115"/>
      <c r="F2277" s="119"/>
      <c r="H2277" s="120"/>
      <c r="I2277" s="121"/>
      <c r="J2277" s="121"/>
      <c r="K2277" s="76"/>
    </row>
    <row r="2278" spans="5:11" x14ac:dyDescent="0.25">
      <c r="E2278" s="115"/>
      <c r="F2278" s="119"/>
      <c r="H2278" s="120"/>
      <c r="I2278" s="121"/>
      <c r="J2278" s="121"/>
      <c r="K2278" s="76"/>
    </row>
    <row r="2279" spans="5:11" x14ac:dyDescent="0.25">
      <c r="E2279" s="115"/>
      <c r="F2279" s="119"/>
      <c r="H2279" s="120"/>
      <c r="I2279" s="121"/>
      <c r="J2279" s="121"/>
      <c r="K2279" s="76"/>
    </row>
    <row r="2280" spans="5:11" x14ac:dyDescent="0.25">
      <c r="E2280" s="115"/>
      <c r="F2280" s="119"/>
      <c r="H2280" s="120"/>
      <c r="I2280" s="121"/>
      <c r="J2280" s="121"/>
      <c r="K2280" s="76"/>
    </row>
    <row r="2281" spans="5:11" x14ac:dyDescent="0.25">
      <c r="E2281" s="115"/>
      <c r="F2281" s="119"/>
      <c r="H2281" s="120"/>
      <c r="I2281" s="121"/>
      <c r="J2281" s="121"/>
      <c r="K2281" s="76"/>
    </row>
    <row r="2282" spans="5:11" x14ac:dyDescent="0.25">
      <c r="E2282" s="115"/>
      <c r="F2282" s="119"/>
      <c r="H2282" s="120"/>
      <c r="I2282" s="121"/>
      <c r="J2282" s="121"/>
      <c r="K2282" s="76"/>
    </row>
    <row r="2283" spans="5:11" x14ac:dyDescent="0.25">
      <c r="E2283" s="115"/>
      <c r="F2283" s="119"/>
      <c r="H2283" s="120"/>
      <c r="I2283" s="121"/>
      <c r="J2283" s="121"/>
      <c r="K2283" s="76"/>
    </row>
    <row r="2284" spans="5:11" x14ac:dyDescent="0.25">
      <c r="E2284" s="115"/>
      <c r="F2284" s="119"/>
      <c r="H2284" s="120"/>
      <c r="I2284" s="121"/>
      <c r="J2284" s="121"/>
      <c r="K2284" s="76"/>
    </row>
    <row r="2285" spans="5:11" x14ac:dyDescent="0.25">
      <c r="E2285" s="115"/>
      <c r="F2285" s="119"/>
      <c r="H2285" s="120"/>
      <c r="I2285" s="121"/>
      <c r="J2285" s="121"/>
      <c r="K2285" s="76"/>
    </row>
    <row r="2286" spans="5:11" x14ac:dyDescent="0.25">
      <c r="E2286" s="115"/>
      <c r="F2286" s="119"/>
      <c r="H2286" s="120"/>
      <c r="I2286" s="121"/>
      <c r="J2286" s="121"/>
      <c r="K2286" s="76"/>
    </row>
    <row r="2287" spans="5:11" x14ac:dyDescent="0.25">
      <c r="E2287" s="115"/>
      <c r="F2287" s="119"/>
      <c r="H2287" s="120"/>
      <c r="I2287" s="121"/>
      <c r="J2287" s="121"/>
      <c r="K2287" s="76"/>
    </row>
    <row r="2288" spans="5:11" x14ac:dyDescent="0.25">
      <c r="E2288" s="115"/>
      <c r="F2288" s="119"/>
      <c r="H2288" s="120"/>
      <c r="I2288" s="121"/>
      <c r="J2288" s="121"/>
      <c r="K2288" s="76"/>
    </row>
    <row r="2289" spans="5:11" x14ac:dyDescent="0.25">
      <c r="E2289" s="115"/>
      <c r="F2289" s="119"/>
      <c r="H2289" s="120"/>
      <c r="I2289" s="121"/>
      <c r="J2289" s="121"/>
      <c r="K2289" s="76"/>
    </row>
    <row r="2290" spans="5:11" x14ac:dyDescent="0.25">
      <c r="E2290" s="115"/>
      <c r="F2290" s="119"/>
      <c r="H2290" s="120"/>
      <c r="I2290" s="121"/>
      <c r="J2290" s="121"/>
      <c r="K2290" s="76"/>
    </row>
    <row r="2291" spans="5:11" x14ac:dyDescent="0.25">
      <c r="E2291" s="115"/>
      <c r="F2291" s="119"/>
      <c r="H2291" s="120"/>
      <c r="I2291" s="121"/>
      <c r="J2291" s="121"/>
      <c r="K2291" s="76"/>
    </row>
    <row r="2292" spans="5:11" x14ac:dyDescent="0.25">
      <c r="E2292" s="115"/>
      <c r="F2292" s="119"/>
      <c r="H2292" s="120"/>
      <c r="I2292" s="121"/>
      <c r="J2292" s="121"/>
      <c r="K2292" s="76"/>
    </row>
    <row r="2293" spans="5:11" x14ac:dyDescent="0.25">
      <c r="E2293" s="115"/>
      <c r="F2293" s="119"/>
      <c r="H2293" s="120"/>
      <c r="I2293" s="121"/>
      <c r="J2293" s="121"/>
      <c r="K2293" s="76"/>
    </row>
    <row r="2294" spans="5:11" x14ac:dyDescent="0.25">
      <c r="E2294" s="115"/>
      <c r="F2294" s="119"/>
      <c r="H2294" s="120"/>
      <c r="I2294" s="121"/>
      <c r="J2294" s="121"/>
      <c r="K2294" s="76"/>
    </row>
    <row r="2295" spans="5:11" x14ac:dyDescent="0.25">
      <c r="E2295" s="115"/>
      <c r="F2295" s="119"/>
      <c r="H2295" s="120"/>
      <c r="I2295" s="121"/>
      <c r="J2295" s="121"/>
      <c r="K2295" s="76"/>
    </row>
    <row r="2296" spans="5:11" x14ac:dyDescent="0.25">
      <c r="E2296" s="115"/>
      <c r="F2296" s="119"/>
      <c r="H2296" s="120"/>
      <c r="I2296" s="121"/>
      <c r="J2296" s="121"/>
      <c r="K2296" s="76"/>
    </row>
    <row r="2297" spans="5:11" x14ac:dyDescent="0.25">
      <c r="E2297" s="115"/>
      <c r="F2297" s="119"/>
      <c r="H2297" s="120"/>
      <c r="I2297" s="121"/>
      <c r="J2297" s="121"/>
      <c r="K2297" s="76"/>
    </row>
    <row r="2298" spans="5:11" x14ac:dyDescent="0.25">
      <c r="E2298" s="115"/>
      <c r="F2298" s="119"/>
      <c r="H2298" s="120"/>
      <c r="I2298" s="121"/>
      <c r="J2298" s="121"/>
      <c r="K2298" s="76"/>
    </row>
    <row r="2299" spans="5:11" x14ac:dyDescent="0.25">
      <c r="E2299" s="115"/>
      <c r="F2299" s="119"/>
      <c r="H2299" s="120"/>
      <c r="I2299" s="121"/>
      <c r="J2299" s="121"/>
      <c r="K2299" s="76"/>
    </row>
    <row r="2300" spans="5:11" x14ac:dyDescent="0.25">
      <c r="E2300" s="115"/>
      <c r="F2300" s="119"/>
      <c r="H2300" s="120"/>
      <c r="I2300" s="121"/>
      <c r="J2300" s="121"/>
      <c r="K2300" s="76"/>
    </row>
    <row r="2301" spans="5:11" x14ac:dyDescent="0.25">
      <c r="E2301" s="115"/>
      <c r="F2301" s="119"/>
      <c r="H2301" s="120"/>
      <c r="I2301" s="121"/>
      <c r="J2301" s="121"/>
      <c r="K2301" s="76"/>
    </row>
    <row r="2302" spans="5:11" x14ac:dyDescent="0.25">
      <c r="E2302" s="115"/>
      <c r="F2302" s="119"/>
      <c r="H2302" s="120"/>
      <c r="I2302" s="121"/>
      <c r="J2302" s="121"/>
      <c r="K2302" s="76"/>
    </row>
    <row r="2303" spans="5:11" x14ac:dyDescent="0.25">
      <c r="E2303" s="115"/>
      <c r="F2303" s="119"/>
      <c r="H2303" s="120"/>
      <c r="I2303" s="121"/>
      <c r="J2303" s="121"/>
      <c r="K2303" s="76"/>
    </row>
    <row r="2304" spans="5:11" x14ac:dyDescent="0.25">
      <c r="E2304" s="115"/>
      <c r="F2304" s="119"/>
      <c r="H2304" s="120"/>
      <c r="I2304" s="121"/>
      <c r="J2304" s="121"/>
      <c r="K2304" s="76"/>
    </row>
    <row r="2305" spans="5:11" x14ac:dyDescent="0.25">
      <c r="E2305" s="115"/>
      <c r="F2305" s="119"/>
      <c r="H2305" s="120"/>
      <c r="I2305" s="121"/>
      <c r="J2305" s="121"/>
      <c r="K2305" s="76"/>
    </row>
    <row r="2306" spans="5:11" x14ac:dyDescent="0.25">
      <c r="E2306" s="115"/>
      <c r="F2306" s="119"/>
      <c r="H2306" s="120"/>
      <c r="I2306" s="121"/>
      <c r="J2306" s="121"/>
      <c r="K2306" s="76"/>
    </row>
    <row r="2307" spans="5:11" x14ac:dyDescent="0.25">
      <c r="E2307" s="115"/>
      <c r="F2307" s="119"/>
      <c r="H2307" s="120"/>
      <c r="I2307" s="121"/>
      <c r="J2307" s="121"/>
      <c r="K2307" s="76"/>
    </row>
    <row r="2308" spans="5:11" x14ac:dyDescent="0.25">
      <c r="E2308" s="115"/>
      <c r="F2308" s="119"/>
      <c r="H2308" s="120"/>
      <c r="I2308" s="121"/>
      <c r="J2308" s="121"/>
      <c r="K2308" s="76"/>
    </row>
    <row r="2309" spans="5:11" x14ac:dyDescent="0.25">
      <c r="E2309" s="115"/>
      <c r="F2309" s="119"/>
      <c r="H2309" s="120"/>
      <c r="I2309" s="121"/>
      <c r="J2309" s="121"/>
      <c r="K2309" s="76"/>
    </row>
    <row r="2310" spans="5:11" x14ac:dyDescent="0.25">
      <c r="E2310" s="115"/>
      <c r="F2310" s="119"/>
      <c r="H2310" s="120"/>
      <c r="I2310" s="121"/>
      <c r="J2310" s="121"/>
      <c r="K2310" s="76"/>
    </row>
    <row r="2311" spans="5:11" x14ac:dyDescent="0.25">
      <c r="E2311" s="115"/>
      <c r="F2311" s="119"/>
      <c r="H2311" s="120"/>
      <c r="I2311" s="121"/>
      <c r="J2311" s="121"/>
      <c r="K2311" s="76"/>
    </row>
    <row r="2312" spans="5:11" x14ac:dyDescent="0.25">
      <c r="E2312" s="115"/>
      <c r="F2312" s="119"/>
      <c r="H2312" s="120"/>
      <c r="I2312" s="121"/>
      <c r="J2312" s="121"/>
      <c r="K2312" s="76"/>
    </row>
    <row r="2313" spans="5:11" x14ac:dyDescent="0.25">
      <c r="E2313" s="115"/>
      <c r="F2313" s="119"/>
      <c r="H2313" s="120"/>
      <c r="I2313" s="121"/>
      <c r="J2313" s="121"/>
      <c r="K2313" s="76"/>
    </row>
    <row r="2314" spans="5:11" x14ac:dyDescent="0.25">
      <c r="E2314" s="115"/>
      <c r="F2314" s="119"/>
      <c r="H2314" s="120"/>
      <c r="I2314" s="121"/>
      <c r="J2314" s="121"/>
      <c r="K2314" s="76"/>
    </row>
    <row r="2315" spans="5:11" x14ac:dyDescent="0.25">
      <c r="E2315" s="115"/>
      <c r="F2315" s="119"/>
      <c r="H2315" s="120"/>
      <c r="I2315" s="121"/>
      <c r="J2315" s="121"/>
      <c r="K2315" s="76"/>
    </row>
    <row r="2316" spans="5:11" x14ac:dyDescent="0.25">
      <c r="E2316" s="115"/>
      <c r="F2316" s="119"/>
      <c r="H2316" s="120"/>
      <c r="I2316" s="121"/>
      <c r="J2316" s="121"/>
      <c r="K2316" s="76"/>
    </row>
    <row r="2317" spans="5:11" x14ac:dyDescent="0.25">
      <c r="E2317" s="115"/>
      <c r="F2317" s="119"/>
      <c r="H2317" s="120"/>
      <c r="I2317" s="121"/>
      <c r="J2317" s="121"/>
      <c r="K2317" s="76"/>
    </row>
    <row r="2318" spans="5:11" x14ac:dyDescent="0.25">
      <c r="E2318" s="115"/>
      <c r="F2318" s="119"/>
      <c r="H2318" s="120"/>
      <c r="I2318" s="121"/>
      <c r="J2318" s="121"/>
      <c r="K2318" s="76"/>
    </row>
    <row r="2319" spans="5:11" x14ac:dyDescent="0.25">
      <c r="E2319" s="115"/>
      <c r="F2319" s="119"/>
      <c r="H2319" s="120"/>
      <c r="I2319" s="121"/>
      <c r="J2319" s="121"/>
      <c r="K2319" s="76"/>
    </row>
    <row r="2320" spans="5:11" x14ac:dyDescent="0.25">
      <c r="E2320" s="115"/>
      <c r="F2320" s="119"/>
      <c r="H2320" s="120"/>
      <c r="I2320" s="121"/>
      <c r="J2320" s="121"/>
      <c r="K2320" s="76"/>
    </row>
    <row r="2321" spans="5:11" x14ac:dyDescent="0.25">
      <c r="E2321" s="115"/>
      <c r="F2321" s="119"/>
      <c r="H2321" s="120"/>
      <c r="I2321" s="121"/>
      <c r="J2321" s="121"/>
      <c r="K2321" s="76"/>
    </row>
    <row r="2322" spans="5:11" x14ac:dyDescent="0.25">
      <c r="E2322" s="115"/>
      <c r="F2322" s="119"/>
      <c r="H2322" s="120"/>
      <c r="I2322" s="121"/>
      <c r="J2322" s="121"/>
      <c r="K2322" s="76"/>
    </row>
    <row r="2323" spans="5:11" x14ac:dyDescent="0.25">
      <c r="E2323" s="115"/>
      <c r="F2323" s="119"/>
      <c r="H2323" s="120"/>
      <c r="I2323" s="121"/>
      <c r="J2323" s="121"/>
      <c r="K2323" s="76"/>
    </row>
    <row r="2324" spans="5:11" x14ac:dyDescent="0.25">
      <c r="E2324" s="115"/>
      <c r="F2324" s="119"/>
      <c r="H2324" s="120"/>
      <c r="I2324" s="121"/>
      <c r="J2324" s="121"/>
      <c r="K2324" s="76"/>
    </row>
    <row r="2325" spans="5:11" x14ac:dyDescent="0.25">
      <c r="E2325" s="115"/>
      <c r="F2325" s="119"/>
      <c r="H2325" s="120"/>
      <c r="I2325" s="121"/>
      <c r="J2325" s="121"/>
      <c r="K2325" s="76"/>
    </row>
    <row r="2326" spans="5:11" x14ac:dyDescent="0.25">
      <c r="E2326" s="115"/>
      <c r="F2326" s="119"/>
      <c r="H2326" s="120"/>
      <c r="I2326" s="121"/>
      <c r="J2326" s="121"/>
      <c r="K2326" s="76"/>
    </row>
    <row r="2327" spans="5:11" x14ac:dyDescent="0.25">
      <c r="E2327" s="115"/>
      <c r="F2327" s="119"/>
      <c r="H2327" s="120"/>
      <c r="I2327" s="121"/>
      <c r="J2327" s="121"/>
      <c r="K2327" s="76"/>
    </row>
    <row r="2328" spans="5:11" x14ac:dyDescent="0.25">
      <c r="E2328" s="115"/>
      <c r="F2328" s="119"/>
      <c r="H2328" s="120"/>
      <c r="I2328" s="121"/>
      <c r="J2328" s="121"/>
      <c r="K2328" s="76"/>
    </row>
    <row r="2329" spans="5:11" x14ac:dyDescent="0.25">
      <c r="E2329" s="115"/>
      <c r="F2329" s="119"/>
      <c r="H2329" s="120"/>
      <c r="I2329" s="121"/>
      <c r="J2329" s="121"/>
      <c r="K2329" s="76"/>
    </row>
    <row r="2330" spans="5:11" x14ac:dyDescent="0.25">
      <c r="E2330" s="115"/>
      <c r="F2330" s="119"/>
      <c r="H2330" s="120"/>
      <c r="I2330" s="121"/>
      <c r="J2330" s="121"/>
      <c r="K2330" s="76"/>
    </row>
    <row r="2331" spans="5:11" x14ac:dyDescent="0.25">
      <c r="E2331" s="115"/>
      <c r="F2331" s="119"/>
      <c r="H2331" s="120"/>
      <c r="I2331" s="121"/>
      <c r="J2331" s="121"/>
      <c r="K2331" s="76"/>
    </row>
    <row r="2332" spans="5:11" x14ac:dyDescent="0.25">
      <c r="E2332" s="115"/>
      <c r="F2332" s="119"/>
      <c r="H2332" s="120"/>
      <c r="I2332" s="121"/>
      <c r="J2332" s="121"/>
      <c r="K2332" s="76"/>
    </row>
    <row r="2333" spans="5:11" x14ac:dyDescent="0.25">
      <c r="E2333" s="115"/>
      <c r="F2333" s="119"/>
      <c r="H2333" s="120"/>
      <c r="I2333" s="121"/>
      <c r="J2333" s="121"/>
      <c r="K2333" s="76"/>
    </row>
    <row r="2334" spans="5:11" x14ac:dyDescent="0.25">
      <c r="E2334" s="115"/>
      <c r="F2334" s="119"/>
      <c r="H2334" s="120"/>
      <c r="I2334" s="121"/>
      <c r="J2334" s="121"/>
      <c r="K2334" s="76"/>
    </row>
    <row r="2335" spans="5:11" x14ac:dyDescent="0.25">
      <c r="E2335" s="115"/>
      <c r="F2335" s="119"/>
      <c r="H2335" s="120"/>
      <c r="I2335" s="121"/>
      <c r="J2335" s="121"/>
      <c r="K2335" s="76"/>
    </row>
    <row r="2336" spans="5:11" x14ac:dyDescent="0.25">
      <c r="E2336" s="115"/>
      <c r="F2336" s="119"/>
      <c r="H2336" s="120"/>
      <c r="I2336" s="121"/>
      <c r="J2336" s="121"/>
      <c r="K2336" s="76"/>
    </row>
    <row r="2337" spans="5:11" x14ac:dyDescent="0.25">
      <c r="E2337" s="115"/>
      <c r="F2337" s="119"/>
      <c r="H2337" s="120"/>
      <c r="I2337" s="121"/>
      <c r="J2337" s="121"/>
      <c r="K2337" s="76"/>
    </row>
    <row r="2338" spans="5:11" x14ac:dyDescent="0.25">
      <c r="E2338" s="115"/>
      <c r="F2338" s="119"/>
      <c r="H2338" s="120"/>
      <c r="I2338" s="121"/>
      <c r="J2338" s="121"/>
      <c r="K2338" s="76"/>
    </row>
    <row r="2339" spans="5:11" x14ac:dyDescent="0.25">
      <c r="E2339" s="115"/>
      <c r="F2339" s="119"/>
      <c r="H2339" s="120"/>
      <c r="I2339" s="121"/>
      <c r="J2339" s="121"/>
      <c r="K2339" s="76"/>
    </row>
    <row r="2340" spans="5:11" x14ac:dyDescent="0.25">
      <c r="E2340" s="115"/>
      <c r="F2340" s="119"/>
      <c r="H2340" s="120"/>
      <c r="I2340" s="121"/>
      <c r="J2340" s="121"/>
      <c r="K2340" s="76"/>
    </row>
    <row r="2341" spans="5:11" x14ac:dyDescent="0.25">
      <c r="E2341" s="115"/>
      <c r="F2341" s="119"/>
      <c r="H2341" s="120"/>
      <c r="I2341" s="121"/>
      <c r="J2341" s="121"/>
      <c r="K2341" s="76"/>
    </row>
    <row r="2342" spans="5:11" x14ac:dyDescent="0.25">
      <c r="E2342" s="115"/>
      <c r="F2342" s="119"/>
      <c r="H2342" s="120"/>
      <c r="I2342" s="121"/>
      <c r="J2342" s="121"/>
      <c r="K2342" s="76"/>
    </row>
    <row r="2343" spans="5:11" x14ac:dyDescent="0.25">
      <c r="E2343" s="115"/>
      <c r="F2343" s="119"/>
      <c r="H2343" s="120"/>
      <c r="I2343" s="121"/>
      <c r="J2343" s="121"/>
      <c r="K2343" s="76"/>
    </row>
    <row r="2344" spans="5:11" x14ac:dyDescent="0.25">
      <c r="E2344" s="115"/>
      <c r="F2344" s="119"/>
      <c r="H2344" s="120"/>
      <c r="I2344" s="121"/>
      <c r="J2344" s="121"/>
      <c r="K2344" s="76"/>
    </row>
    <row r="2345" spans="5:11" x14ac:dyDescent="0.25">
      <c r="E2345" s="115"/>
      <c r="F2345" s="119"/>
      <c r="H2345" s="120"/>
      <c r="I2345" s="121"/>
      <c r="J2345" s="121"/>
      <c r="K2345" s="76"/>
    </row>
    <row r="2346" spans="5:11" x14ac:dyDescent="0.25">
      <c r="E2346" s="115"/>
      <c r="F2346" s="119"/>
      <c r="H2346" s="120"/>
      <c r="I2346" s="121"/>
      <c r="J2346" s="121"/>
      <c r="K2346" s="76"/>
    </row>
    <row r="2347" spans="5:11" x14ac:dyDescent="0.25">
      <c r="E2347" s="115"/>
      <c r="F2347" s="119"/>
      <c r="H2347" s="120"/>
      <c r="I2347" s="121"/>
      <c r="J2347" s="121"/>
      <c r="K2347" s="76"/>
    </row>
    <row r="2348" spans="5:11" x14ac:dyDescent="0.25">
      <c r="E2348" s="115"/>
      <c r="F2348" s="119"/>
      <c r="H2348" s="120"/>
      <c r="I2348" s="121"/>
      <c r="J2348" s="121"/>
      <c r="K2348" s="76"/>
    </row>
    <row r="2349" spans="5:11" x14ac:dyDescent="0.25">
      <c r="E2349" s="115"/>
      <c r="F2349" s="119"/>
      <c r="H2349" s="120"/>
      <c r="I2349" s="121"/>
      <c r="J2349" s="121"/>
      <c r="K2349" s="76"/>
    </row>
    <row r="2350" spans="5:11" x14ac:dyDescent="0.25">
      <c r="E2350" s="115"/>
      <c r="F2350" s="119"/>
      <c r="H2350" s="120"/>
      <c r="I2350" s="121"/>
      <c r="J2350" s="121"/>
      <c r="K2350" s="76"/>
    </row>
    <row r="2351" spans="5:11" x14ac:dyDescent="0.25">
      <c r="E2351" s="115"/>
      <c r="F2351" s="119"/>
      <c r="H2351" s="120"/>
      <c r="I2351" s="121"/>
      <c r="J2351" s="121"/>
      <c r="K2351" s="76"/>
    </row>
    <row r="2352" spans="5:11" x14ac:dyDescent="0.25">
      <c r="E2352" s="115"/>
      <c r="F2352" s="119"/>
      <c r="H2352" s="120"/>
      <c r="I2352" s="121"/>
      <c r="J2352" s="121"/>
      <c r="K2352" s="76"/>
    </row>
    <row r="2353" spans="5:11" x14ac:dyDescent="0.25">
      <c r="E2353" s="115"/>
      <c r="F2353" s="119"/>
      <c r="H2353" s="120"/>
      <c r="I2353" s="121"/>
      <c r="J2353" s="121"/>
      <c r="K2353" s="76"/>
    </row>
    <row r="2354" spans="5:11" x14ac:dyDescent="0.25">
      <c r="E2354" s="115"/>
      <c r="F2354" s="119"/>
      <c r="H2354" s="120"/>
      <c r="I2354" s="121"/>
      <c r="J2354" s="121"/>
      <c r="K2354" s="76"/>
    </row>
    <row r="2355" spans="5:11" x14ac:dyDescent="0.25">
      <c r="E2355" s="115"/>
      <c r="F2355" s="119"/>
      <c r="H2355" s="120"/>
      <c r="I2355" s="121"/>
      <c r="J2355" s="121"/>
      <c r="K2355" s="76"/>
    </row>
    <row r="2356" spans="5:11" x14ac:dyDescent="0.25">
      <c r="E2356" s="115"/>
      <c r="F2356" s="119"/>
      <c r="H2356" s="120"/>
      <c r="I2356" s="121"/>
      <c r="J2356" s="121"/>
      <c r="K2356" s="76"/>
    </row>
    <row r="2357" spans="5:11" x14ac:dyDescent="0.25">
      <c r="E2357" s="115"/>
      <c r="F2357" s="119"/>
      <c r="H2357" s="120"/>
      <c r="I2357" s="121"/>
      <c r="J2357" s="121"/>
      <c r="K2357" s="76"/>
    </row>
    <row r="2358" spans="5:11" x14ac:dyDescent="0.25">
      <c r="E2358" s="115"/>
      <c r="F2358" s="119"/>
      <c r="H2358" s="120"/>
      <c r="I2358" s="121"/>
      <c r="J2358" s="121"/>
      <c r="K2358" s="76"/>
    </row>
    <row r="2359" spans="5:11" x14ac:dyDescent="0.25">
      <c r="E2359" s="115"/>
      <c r="F2359" s="119"/>
      <c r="H2359" s="120"/>
      <c r="I2359" s="121"/>
      <c r="J2359" s="121"/>
      <c r="K2359" s="76"/>
    </row>
    <row r="2360" spans="5:11" x14ac:dyDescent="0.25">
      <c r="E2360" s="115"/>
      <c r="F2360" s="119"/>
      <c r="H2360" s="120"/>
      <c r="I2360" s="121"/>
      <c r="J2360" s="121"/>
      <c r="K2360" s="76"/>
    </row>
    <row r="2361" spans="5:11" x14ac:dyDescent="0.25">
      <c r="E2361" s="115"/>
      <c r="F2361" s="119"/>
      <c r="H2361" s="120"/>
      <c r="I2361" s="121"/>
      <c r="J2361" s="121"/>
      <c r="K2361" s="76"/>
    </row>
    <row r="2362" spans="5:11" x14ac:dyDescent="0.25">
      <c r="E2362" s="115"/>
      <c r="F2362" s="119"/>
      <c r="H2362" s="120"/>
      <c r="I2362" s="121"/>
      <c r="J2362" s="121"/>
      <c r="K2362" s="76"/>
    </row>
    <row r="2363" spans="5:11" x14ac:dyDescent="0.25">
      <c r="E2363" s="115"/>
      <c r="F2363" s="119"/>
      <c r="H2363" s="120"/>
      <c r="I2363" s="121"/>
      <c r="J2363" s="121"/>
      <c r="K2363" s="76"/>
    </row>
    <row r="2364" spans="5:11" x14ac:dyDescent="0.25">
      <c r="E2364" s="115"/>
      <c r="F2364" s="119"/>
      <c r="H2364" s="120"/>
      <c r="I2364" s="121"/>
      <c r="J2364" s="121"/>
      <c r="K2364" s="76"/>
    </row>
    <row r="2365" spans="5:11" x14ac:dyDescent="0.25">
      <c r="E2365" s="115"/>
      <c r="F2365" s="119"/>
      <c r="H2365" s="120"/>
      <c r="I2365" s="121"/>
      <c r="J2365" s="121"/>
      <c r="K2365" s="76"/>
    </row>
    <row r="2366" spans="5:11" x14ac:dyDescent="0.25">
      <c r="E2366" s="115"/>
      <c r="F2366" s="119"/>
      <c r="H2366" s="120"/>
      <c r="I2366" s="121"/>
      <c r="J2366" s="121"/>
      <c r="K2366" s="76"/>
    </row>
    <row r="2367" spans="5:11" x14ac:dyDescent="0.25">
      <c r="E2367" s="115"/>
      <c r="F2367" s="119"/>
      <c r="H2367" s="120"/>
      <c r="I2367" s="121"/>
      <c r="J2367" s="121"/>
      <c r="K2367" s="76"/>
    </row>
    <row r="2368" spans="5:11" x14ac:dyDescent="0.25">
      <c r="E2368" s="115"/>
      <c r="F2368" s="119"/>
      <c r="H2368" s="120"/>
      <c r="I2368" s="121"/>
      <c r="J2368" s="121"/>
      <c r="K2368" s="76"/>
    </row>
    <row r="2369" spans="5:11" x14ac:dyDescent="0.25">
      <c r="E2369" s="115"/>
      <c r="F2369" s="119"/>
      <c r="H2369" s="120"/>
      <c r="I2369" s="121"/>
      <c r="J2369" s="121"/>
      <c r="K2369" s="76"/>
    </row>
    <row r="2370" spans="5:11" x14ac:dyDescent="0.25">
      <c r="E2370" s="115"/>
      <c r="F2370" s="119"/>
      <c r="H2370" s="120"/>
      <c r="I2370" s="121"/>
      <c r="J2370" s="121"/>
      <c r="K2370" s="76"/>
    </row>
    <row r="2371" spans="5:11" x14ac:dyDescent="0.25">
      <c r="E2371" s="115"/>
      <c r="F2371" s="119"/>
      <c r="H2371" s="120"/>
      <c r="I2371" s="121"/>
      <c r="J2371" s="121"/>
      <c r="K2371" s="76"/>
    </row>
    <row r="2372" spans="5:11" x14ac:dyDescent="0.25">
      <c r="E2372" s="115"/>
      <c r="F2372" s="119"/>
      <c r="H2372" s="120"/>
      <c r="I2372" s="121"/>
      <c r="J2372" s="121"/>
      <c r="K2372" s="76"/>
    </row>
    <row r="2373" spans="5:11" x14ac:dyDescent="0.25">
      <c r="E2373" s="115"/>
      <c r="F2373" s="119"/>
      <c r="H2373" s="120"/>
      <c r="I2373" s="121"/>
      <c r="J2373" s="121"/>
      <c r="K2373" s="76"/>
    </row>
    <row r="2374" spans="5:11" x14ac:dyDescent="0.25">
      <c r="E2374" s="115"/>
      <c r="F2374" s="119"/>
      <c r="H2374" s="120"/>
      <c r="I2374" s="121"/>
      <c r="J2374" s="121"/>
      <c r="K2374" s="76"/>
    </row>
    <row r="2375" spans="5:11" x14ac:dyDescent="0.25">
      <c r="E2375" s="115"/>
      <c r="F2375" s="119"/>
      <c r="H2375" s="120"/>
      <c r="I2375" s="121"/>
      <c r="J2375" s="121"/>
      <c r="K2375" s="76"/>
    </row>
    <row r="2376" spans="5:11" x14ac:dyDescent="0.25">
      <c r="E2376" s="115"/>
      <c r="F2376" s="119"/>
      <c r="H2376" s="120"/>
      <c r="I2376" s="121"/>
      <c r="J2376" s="121"/>
      <c r="K2376" s="76"/>
    </row>
    <row r="2377" spans="5:11" x14ac:dyDescent="0.25">
      <c r="E2377" s="115"/>
      <c r="F2377" s="119"/>
      <c r="H2377" s="120"/>
      <c r="I2377" s="121"/>
      <c r="J2377" s="121"/>
      <c r="K2377" s="76"/>
    </row>
    <row r="2378" spans="5:11" x14ac:dyDescent="0.25">
      <c r="E2378" s="115"/>
      <c r="F2378" s="119"/>
      <c r="H2378" s="120"/>
      <c r="I2378" s="121"/>
      <c r="J2378" s="121"/>
      <c r="K2378" s="76"/>
    </row>
    <row r="2379" spans="5:11" x14ac:dyDescent="0.25">
      <c r="E2379" s="115"/>
      <c r="F2379" s="119"/>
      <c r="H2379" s="120"/>
      <c r="I2379" s="121"/>
      <c r="J2379" s="121"/>
      <c r="K2379" s="76"/>
    </row>
    <row r="2380" spans="5:11" x14ac:dyDescent="0.25">
      <c r="E2380" s="115"/>
      <c r="F2380" s="119"/>
      <c r="H2380" s="120"/>
      <c r="I2380" s="121"/>
      <c r="J2380" s="121"/>
      <c r="K2380" s="76"/>
    </row>
    <row r="2381" spans="5:11" x14ac:dyDescent="0.25">
      <c r="E2381" s="115"/>
      <c r="F2381" s="119"/>
      <c r="H2381" s="120"/>
      <c r="I2381" s="121"/>
      <c r="J2381" s="121"/>
      <c r="K2381" s="76"/>
    </row>
    <row r="2382" spans="5:11" x14ac:dyDescent="0.25">
      <c r="E2382" s="115"/>
      <c r="F2382" s="119"/>
      <c r="H2382" s="120"/>
      <c r="I2382" s="121"/>
      <c r="J2382" s="121"/>
      <c r="K2382" s="76"/>
    </row>
    <row r="2383" spans="5:11" x14ac:dyDescent="0.25">
      <c r="E2383" s="115"/>
      <c r="F2383" s="119"/>
      <c r="H2383" s="120"/>
      <c r="I2383" s="121"/>
      <c r="J2383" s="121"/>
      <c r="K2383" s="76"/>
    </row>
    <row r="2384" spans="5:11" x14ac:dyDescent="0.25">
      <c r="E2384" s="115"/>
      <c r="F2384" s="119"/>
      <c r="H2384" s="120"/>
      <c r="I2384" s="121"/>
      <c r="J2384" s="121"/>
      <c r="K2384" s="76"/>
    </row>
    <row r="2385" spans="5:11" x14ac:dyDescent="0.25">
      <c r="E2385" s="115"/>
      <c r="F2385" s="119"/>
      <c r="H2385" s="120"/>
      <c r="I2385" s="121"/>
      <c r="J2385" s="121"/>
      <c r="K2385" s="76"/>
    </row>
    <row r="2386" spans="5:11" x14ac:dyDescent="0.25">
      <c r="E2386" s="115"/>
      <c r="F2386" s="119"/>
      <c r="H2386" s="120"/>
      <c r="I2386" s="121"/>
      <c r="J2386" s="121"/>
      <c r="K2386" s="76"/>
    </row>
    <row r="2387" spans="5:11" x14ac:dyDescent="0.25">
      <c r="E2387" s="115"/>
      <c r="F2387" s="119"/>
      <c r="H2387" s="120"/>
      <c r="I2387" s="121"/>
      <c r="J2387" s="121"/>
      <c r="K2387" s="76"/>
    </row>
    <row r="2388" spans="5:11" x14ac:dyDescent="0.25">
      <c r="E2388" s="115"/>
      <c r="F2388" s="119"/>
      <c r="H2388" s="120"/>
      <c r="I2388" s="121"/>
      <c r="J2388" s="121"/>
      <c r="K2388" s="76"/>
    </row>
    <row r="2389" spans="5:11" x14ac:dyDescent="0.25">
      <c r="E2389" s="115"/>
      <c r="F2389" s="119"/>
      <c r="H2389" s="120"/>
      <c r="I2389" s="121"/>
      <c r="J2389" s="121"/>
      <c r="K2389" s="76"/>
    </row>
    <row r="2390" spans="5:11" x14ac:dyDescent="0.25">
      <c r="E2390" s="115"/>
      <c r="F2390" s="119"/>
      <c r="H2390" s="120"/>
      <c r="I2390" s="121"/>
      <c r="J2390" s="121"/>
      <c r="K2390" s="76"/>
    </row>
    <row r="2391" spans="5:11" x14ac:dyDescent="0.25">
      <c r="E2391" s="115"/>
      <c r="F2391" s="119"/>
      <c r="H2391" s="120"/>
      <c r="I2391" s="121"/>
      <c r="J2391" s="121"/>
      <c r="K2391" s="76"/>
    </row>
    <row r="2392" spans="5:11" x14ac:dyDescent="0.25">
      <c r="E2392" s="115"/>
      <c r="F2392" s="119"/>
      <c r="H2392" s="120"/>
      <c r="I2392" s="121"/>
      <c r="J2392" s="121"/>
      <c r="K2392" s="76"/>
    </row>
    <row r="2393" spans="5:11" x14ac:dyDescent="0.25">
      <c r="E2393" s="115"/>
      <c r="F2393" s="119"/>
      <c r="H2393" s="120"/>
      <c r="I2393" s="121"/>
      <c r="J2393" s="121"/>
      <c r="K2393" s="76"/>
    </row>
    <row r="2394" spans="5:11" x14ac:dyDescent="0.25">
      <c r="E2394" s="115"/>
      <c r="F2394" s="119"/>
      <c r="H2394" s="120"/>
      <c r="I2394" s="121"/>
      <c r="J2394" s="121"/>
      <c r="K2394" s="76"/>
    </row>
    <row r="2395" spans="5:11" x14ac:dyDescent="0.25">
      <c r="E2395" s="115"/>
      <c r="F2395" s="119"/>
      <c r="H2395" s="120"/>
      <c r="I2395" s="121"/>
      <c r="J2395" s="121"/>
      <c r="K2395" s="76"/>
    </row>
    <row r="2396" spans="5:11" x14ac:dyDescent="0.25">
      <c r="E2396" s="115"/>
      <c r="F2396" s="119"/>
      <c r="H2396" s="120"/>
      <c r="I2396" s="121"/>
      <c r="J2396" s="121"/>
      <c r="K2396" s="76"/>
    </row>
    <row r="2397" spans="5:11" x14ac:dyDescent="0.25">
      <c r="E2397" s="115"/>
      <c r="F2397" s="119"/>
      <c r="H2397" s="120"/>
      <c r="I2397" s="121"/>
      <c r="J2397" s="121"/>
      <c r="K2397" s="76"/>
    </row>
    <row r="2398" spans="5:11" x14ac:dyDescent="0.25">
      <c r="E2398" s="115"/>
      <c r="F2398" s="119"/>
      <c r="H2398" s="120"/>
      <c r="I2398" s="121"/>
      <c r="J2398" s="121"/>
      <c r="K2398" s="76"/>
    </row>
    <row r="2399" spans="5:11" x14ac:dyDescent="0.25">
      <c r="E2399" s="115"/>
      <c r="F2399" s="119"/>
      <c r="H2399" s="120"/>
      <c r="I2399" s="121"/>
      <c r="J2399" s="121"/>
      <c r="K2399" s="76"/>
    </row>
    <row r="2400" spans="5:11" x14ac:dyDescent="0.25">
      <c r="E2400" s="115"/>
      <c r="F2400" s="119"/>
      <c r="H2400" s="120"/>
      <c r="I2400" s="121"/>
      <c r="J2400" s="121"/>
      <c r="K2400" s="76"/>
    </row>
    <row r="2401" spans="5:11" x14ac:dyDescent="0.25">
      <c r="E2401" s="115"/>
      <c r="F2401" s="119"/>
      <c r="H2401" s="120"/>
      <c r="I2401" s="121"/>
      <c r="J2401" s="121"/>
      <c r="K2401" s="76"/>
    </row>
    <row r="2402" spans="5:11" x14ac:dyDescent="0.25">
      <c r="E2402" s="115"/>
      <c r="F2402" s="119"/>
      <c r="H2402" s="120"/>
      <c r="I2402" s="121"/>
      <c r="J2402" s="121"/>
      <c r="K2402" s="76"/>
    </row>
    <row r="2403" spans="5:11" x14ac:dyDescent="0.25">
      <c r="E2403" s="115"/>
      <c r="F2403" s="119"/>
      <c r="H2403" s="120"/>
      <c r="I2403" s="121"/>
      <c r="J2403" s="121"/>
      <c r="K2403" s="76"/>
    </row>
    <row r="2404" spans="5:11" x14ac:dyDescent="0.25">
      <c r="E2404" s="115"/>
      <c r="F2404" s="119"/>
      <c r="H2404" s="120"/>
      <c r="I2404" s="121"/>
      <c r="J2404" s="121"/>
      <c r="K2404" s="76"/>
    </row>
    <row r="2405" spans="5:11" x14ac:dyDescent="0.25">
      <c r="E2405" s="115"/>
      <c r="F2405" s="119"/>
      <c r="H2405" s="120"/>
      <c r="I2405" s="121"/>
      <c r="J2405" s="121"/>
      <c r="K2405" s="76"/>
    </row>
    <row r="2406" spans="5:11" x14ac:dyDescent="0.25">
      <c r="E2406" s="115"/>
      <c r="F2406" s="119"/>
      <c r="H2406" s="120"/>
      <c r="I2406" s="121"/>
      <c r="J2406" s="121"/>
      <c r="K2406" s="76"/>
    </row>
    <row r="2407" spans="5:11" x14ac:dyDescent="0.25">
      <c r="E2407" s="115"/>
      <c r="F2407" s="119"/>
      <c r="H2407" s="120"/>
      <c r="I2407" s="121"/>
      <c r="J2407" s="121"/>
      <c r="K2407" s="76"/>
    </row>
    <row r="2408" spans="5:11" x14ac:dyDescent="0.25">
      <c r="E2408" s="115"/>
      <c r="F2408" s="119"/>
      <c r="H2408" s="120"/>
      <c r="I2408" s="121"/>
      <c r="J2408" s="121"/>
      <c r="K2408" s="76"/>
    </row>
    <row r="2409" spans="5:11" x14ac:dyDescent="0.25">
      <c r="E2409" s="115"/>
      <c r="F2409" s="119"/>
      <c r="H2409" s="120"/>
      <c r="I2409" s="121"/>
      <c r="J2409" s="121"/>
      <c r="K2409" s="76"/>
    </row>
    <row r="2410" spans="5:11" x14ac:dyDescent="0.25">
      <c r="E2410" s="115"/>
      <c r="F2410" s="119"/>
      <c r="H2410" s="120"/>
      <c r="I2410" s="121"/>
      <c r="J2410" s="121"/>
      <c r="K2410" s="76"/>
    </row>
    <row r="2411" spans="5:11" x14ac:dyDescent="0.25">
      <c r="E2411" s="115"/>
      <c r="F2411" s="119"/>
      <c r="H2411" s="120"/>
      <c r="I2411" s="121"/>
      <c r="J2411" s="121"/>
      <c r="K2411" s="76"/>
    </row>
    <row r="2412" spans="5:11" x14ac:dyDescent="0.25">
      <c r="E2412" s="115"/>
      <c r="F2412" s="119"/>
      <c r="H2412" s="120"/>
      <c r="I2412" s="121"/>
      <c r="J2412" s="121"/>
      <c r="K2412" s="76"/>
    </row>
    <row r="2413" spans="5:11" x14ac:dyDescent="0.25">
      <c r="E2413" s="115"/>
      <c r="F2413" s="119"/>
      <c r="H2413" s="120"/>
      <c r="I2413" s="121"/>
      <c r="J2413" s="121"/>
      <c r="K2413" s="76"/>
    </row>
    <row r="2414" spans="5:11" x14ac:dyDescent="0.25">
      <c r="E2414" s="115"/>
      <c r="F2414" s="119"/>
      <c r="H2414" s="120"/>
      <c r="I2414" s="121"/>
      <c r="J2414" s="121"/>
      <c r="K2414" s="76"/>
    </row>
    <row r="2415" spans="5:11" x14ac:dyDescent="0.25">
      <c r="E2415" s="115"/>
      <c r="F2415" s="119"/>
      <c r="H2415" s="120"/>
      <c r="I2415" s="121"/>
      <c r="J2415" s="121"/>
      <c r="K2415" s="76"/>
    </row>
    <row r="2416" spans="5:11" x14ac:dyDescent="0.25">
      <c r="E2416" s="115"/>
      <c r="F2416" s="119"/>
      <c r="H2416" s="120"/>
      <c r="I2416" s="121"/>
      <c r="J2416" s="121"/>
      <c r="K2416" s="76"/>
    </row>
    <row r="2417" spans="5:11" x14ac:dyDescent="0.25">
      <c r="E2417" s="115"/>
      <c r="F2417" s="119"/>
      <c r="H2417" s="120"/>
      <c r="I2417" s="121"/>
      <c r="J2417" s="121"/>
      <c r="K2417" s="76"/>
    </row>
    <row r="2418" spans="5:11" x14ac:dyDescent="0.25">
      <c r="E2418" s="115"/>
      <c r="F2418" s="119"/>
      <c r="H2418" s="120"/>
      <c r="I2418" s="121"/>
      <c r="J2418" s="121"/>
      <c r="K2418" s="76"/>
    </row>
    <row r="2419" spans="5:11" x14ac:dyDescent="0.25">
      <c r="E2419" s="115"/>
      <c r="F2419" s="119"/>
      <c r="H2419" s="120"/>
      <c r="I2419" s="121"/>
      <c r="J2419" s="121"/>
      <c r="K2419" s="76"/>
    </row>
    <row r="2420" spans="5:11" x14ac:dyDescent="0.25">
      <c r="E2420" s="115"/>
      <c r="F2420" s="119"/>
      <c r="H2420" s="120"/>
      <c r="I2420" s="121"/>
      <c r="J2420" s="121"/>
      <c r="K2420" s="76"/>
    </row>
    <row r="2421" spans="5:11" x14ac:dyDescent="0.25">
      <c r="E2421" s="115"/>
      <c r="F2421" s="119"/>
      <c r="H2421" s="120"/>
      <c r="I2421" s="121"/>
      <c r="J2421" s="121"/>
      <c r="K2421" s="76"/>
    </row>
    <row r="2422" spans="5:11" x14ac:dyDescent="0.25">
      <c r="E2422" s="115"/>
      <c r="F2422" s="119"/>
      <c r="H2422" s="120"/>
      <c r="I2422" s="121"/>
      <c r="J2422" s="121"/>
      <c r="K2422" s="76"/>
    </row>
    <row r="2423" spans="5:11" x14ac:dyDescent="0.25">
      <c r="E2423" s="115"/>
      <c r="F2423" s="119"/>
      <c r="H2423" s="120"/>
      <c r="I2423" s="121"/>
      <c r="J2423" s="121"/>
      <c r="K2423" s="76"/>
    </row>
    <row r="2424" spans="5:11" x14ac:dyDescent="0.25">
      <c r="E2424" s="115"/>
      <c r="F2424" s="119"/>
      <c r="H2424" s="120"/>
      <c r="I2424" s="121"/>
      <c r="J2424" s="121"/>
      <c r="K2424" s="76"/>
    </row>
    <row r="2425" spans="5:11" x14ac:dyDescent="0.25">
      <c r="E2425" s="115"/>
      <c r="F2425" s="119"/>
      <c r="H2425" s="120"/>
      <c r="I2425" s="121"/>
      <c r="J2425" s="121"/>
      <c r="K2425" s="76"/>
    </row>
    <row r="2426" spans="5:11" x14ac:dyDescent="0.25">
      <c r="E2426" s="115"/>
      <c r="F2426" s="119"/>
      <c r="H2426" s="120"/>
      <c r="I2426" s="121"/>
      <c r="J2426" s="121"/>
      <c r="K2426" s="76"/>
    </row>
    <row r="2427" spans="5:11" x14ac:dyDescent="0.25">
      <c r="E2427" s="115"/>
      <c r="F2427" s="119"/>
      <c r="H2427" s="120"/>
      <c r="I2427" s="121"/>
      <c r="J2427" s="121"/>
      <c r="K2427" s="76"/>
    </row>
    <row r="2428" spans="5:11" x14ac:dyDescent="0.25">
      <c r="E2428" s="115"/>
      <c r="F2428" s="119"/>
      <c r="H2428" s="120"/>
      <c r="I2428" s="121"/>
      <c r="J2428" s="121"/>
      <c r="K2428" s="76"/>
    </row>
    <row r="2429" spans="5:11" x14ac:dyDescent="0.25">
      <c r="E2429" s="115"/>
      <c r="F2429" s="119"/>
      <c r="H2429" s="120"/>
      <c r="I2429" s="121"/>
      <c r="J2429" s="121"/>
      <c r="K2429" s="76"/>
    </row>
    <row r="2430" spans="5:11" x14ac:dyDescent="0.25">
      <c r="E2430" s="115"/>
      <c r="F2430" s="119"/>
      <c r="H2430" s="120"/>
      <c r="I2430" s="121"/>
      <c r="J2430" s="121"/>
      <c r="K2430" s="76"/>
    </row>
    <row r="2431" spans="5:11" x14ac:dyDescent="0.25">
      <c r="E2431" s="115"/>
      <c r="F2431" s="119"/>
      <c r="H2431" s="120"/>
      <c r="I2431" s="121"/>
      <c r="J2431" s="121"/>
      <c r="K2431" s="76"/>
    </row>
    <row r="2432" spans="5:11" x14ac:dyDescent="0.25">
      <c r="E2432" s="115"/>
      <c r="F2432" s="119"/>
      <c r="H2432" s="120"/>
      <c r="I2432" s="121"/>
      <c r="J2432" s="121"/>
      <c r="K2432" s="76"/>
    </row>
    <row r="2433" spans="5:11" x14ac:dyDescent="0.25">
      <c r="E2433" s="115"/>
      <c r="F2433" s="119"/>
      <c r="H2433" s="120"/>
      <c r="I2433" s="121"/>
      <c r="J2433" s="121"/>
      <c r="K2433" s="76"/>
    </row>
    <row r="2434" spans="5:11" x14ac:dyDescent="0.25">
      <c r="E2434" s="115"/>
      <c r="F2434" s="119"/>
      <c r="H2434" s="120"/>
      <c r="I2434" s="121"/>
      <c r="J2434" s="121"/>
      <c r="K2434" s="76"/>
    </row>
    <row r="2435" spans="5:11" x14ac:dyDescent="0.25">
      <c r="E2435" s="115"/>
      <c r="F2435" s="119"/>
      <c r="H2435" s="120"/>
      <c r="I2435" s="121"/>
      <c r="J2435" s="121"/>
      <c r="K2435" s="76"/>
    </row>
    <row r="2436" spans="5:11" x14ac:dyDescent="0.25">
      <c r="E2436" s="115"/>
      <c r="F2436" s="119"/>
      <c r="H2436" s="120"/>
      <c r="I2436" s="121"/>
      <c r="J2436" s="121"/>
      <c r="K2436" s="76"/>
    </row>
    <row r="2437" spans="5:11" x14ac:dyDescent="0.25">
      <c r="E2437" s="115"/>
      <c r="F2437" s="119"/>
      <c r="H2437" s="120"/>
      <c r="I2437" s="121"/>
      <c r="J2437" s="121"/>
      <c r="K2437" s="76"/>
    </row>
    <row r="2438" spans="5:11" x14ac:dyDescent="0.25">
      <c r="E2438" s="115"/>
      <c r="F2438" s="119"/>
      <c r="H2438" s="120"/>
      <c r="I2438" s="121"/>
      <c r="J2438" s="121"/>
      <c r="K2438" s="76"/>
    </row>
    <row r="2439" spans="5:11" x14ac:dyDescent="0.25">
      <c r="E2439" s="115"/>
      <c r="F2439" s="119"/>
      <c r="H2439" s="120"/>
      <c r="I2439" s="121"/>
      <c r="J2439" s="121"/>
      <c r="K2439" s="76"/>
    </row>
    <row r="2440" spans="5:11" x14ac:dyDescent="0.25">
      <c r="E2440" s="115"/>
      <c r="F2440" s="119"/>
      <c r="H2440" s="120"/>
      <c r="I2440" s="121"/>
      <c r="J2440" s="121"/>
      <c r="K2440" s="76"/>
    </row>
    <row r="2441" spans="5:11" x14ac:dyDescent="0.25">
      <c r="E2441" s="115"/>
      <c r="F2441" s="119"/>
      <c r="H2441" s="120"/>
      <c r="I2441" s="121"/>
      <c r="J2441" s="121"/>
      <c r="K2441" s="76"/>
    </row>
    <row r="2442" spans="5:11" x14ac:dyDescent="0.25">
      <c r="E2442" s="115"/>
      <c r="F2442" s="119"/>
      <c r="H2442" s="120"/>
      <c r="I2442" s="121"/>
      <c r="J2442" s="121"/>
      <c r="K2442" s="76"/>
    </row>
    <row r="2443" spans="5:11" x14ac:dyDescent="0.25">
      <c r="E2443" s="115"/>
      <c r="F2443" s="119"/>
      <c r="H2443" s="120"/>
      <c r="I2443" s="121"/>
      <c r="J2443" s="121"/>
      <c r="K2443" s="76"/>
    </row>
    <row r="2444" spans="5:11" x14ac:dyDescent="0.25">
      <c r="E2444" s="115"/>
      <c r="F2444" s="119"/>
      <c r="H2444" s="120"/>
      <c r="I2444" s="121"/>
      <c r="J2444" s="121"/>
      <c r="K2444" s="76"/>
    </row>
    <row r="2445" spans="5:11" x14ac:dyDescent="0.25">
      <c r="E2445" s="115"/>
      <c r="F2445" s="119"/>
      <c r="H2445" s="120"/>
      <c r="I2445" s="121"/>
      <c r="J2445" s="121"/>
      <c r="K2445" s="76"/>
    </row>
    <row r="2446" spans="5:11" x14ac:dyDescent="0.25">
      <c r="E2446" s="115"/>
      <c r="F2446" s="119"/>
      <c r="H2446" s="120"/>
      <c r="I2446" s="121"/>
      <c r="J2446" s="121"/>
      <c r="K2446" s="76"/>
    </row>
    <row r="2447" spans="5:11" x14ac:dyDescent="0.25">
      <c r="E2447" s="115"/>
      <c r="F2447" s="119"/>
      <c r="H2447" s="120"/>
      <c r="I2447" s="121"/>
      <c r="J2447" s="121"/>
      <c r="K2447" s="76"/>
    </row>
    <row r="2448" spans="5:11" x14ac:dyDescent="0.25">
      <c r="E2448" s="115"/>
      <c r="F2448" s="119"/>
      <c r="H2448" s="120"/>
      <c r="I2448" s="121"/>
      <c r="J2448" s="121"/>
      <c r="K2448" s="76"/>
    </row>
    <row r="2449" spans="5:11" x14ac:dyDescent="0.25">
      <c r="E2449" s="115"/>
      <c r="F2449" s="119"/>
      <c r="H2449" s="120"/>
      <c r="I2449" s="121"/>
      <c r="J2449" s="121"/>
      <c r="K2449" s="76"/>
    </row>
    <row r="2450" spans="5:11" x14ac:dyDescent="0.25">
      <c r="E2450" s="115"/>
      <c r="F2450" s="119"/>
      <c r="H2450" s="120"/>
      <c r="I2450" s="121"/>
      <c r="J2450" s="121"/>
      <c r="K2450" s="76"/>
    </row>
    <row r="2451" spans="5:11" x14ac:dyDescent="0.25">
      <c r="E2451" s="115"/>
      <c r="F2451" s="119"/>
      <c r="H2451" s="120"/>
      <c r="I2451" s="121"/>
      <c r="J2451" s="121"/>
      <c r="K2451" s="76"/>
    </row>
    <row r="2452" spans="5:11" x14ac:dyDescent="0.25">
      <c r="E2452" s="115"/>
      <c r="F2452" s="119"/>
      <c r="H2452" s="120"/>
      <c r="I2452" s="121"/>
      <c r="J2452" s="121"/>
      <c r="K2452" s="76"/>
    </row>
    <row r="2453" spans="5:11" x14ac:dyDescent="0.25">
      <c r="E2453" s="115"/>
      <c r="F2453" s="119"/>
      <c r="H2453" s="120"/>
      <c r="I2453" s="121"/>
      <c r="J2453" s="121"/>
      <c r="K2453" s="76"/>
    </row>
    <row r="2454" spans="5:11" x14ac:dyDescent="0.25">
      <c r="E2454" s="115"/>
      <c r="F2454" s="119"/>
      <c r="H2454" s="120"/>
      <c r="I2454" s="121"/>
      <c r="J2454" s="121"/>
      <c r="K2454" s="76"/>
    </row>
    <row r="2455" spans="5:11" x14ac:dyDescent="0.25">
      <c r="E2455" s="115"/>
      <c r="F2455" s="119"/>
      <c r="H2455" s="120"/>
      <c r="I2455" s="121"/>
      <c r="J2455" s="121"/>
      <c r="K2455" s="76"/>
    </row>
    <row r="2456" spans="5:11" x14ac:dyDescent="0.25">
      <c r="E2456" s="115"/>
      <c r="F2456" s="119"/>
      <c r="H2456" s="120"/>
      <c r="I2456" s="121"/>
      <c r="J2456" s="121"/>
      <c r="K2456" s="76"/>
    </row>
    <row r="2457" spans="5:11" x14ac:dyDescent="0.25">
      <c r="E2457" s="115"/>
      <c r="F2457" s="119"/>
      <c r="H2457" s="120"/>
      <c r="I2457" s="121"/>
      <c r="J2457" s="121"/>
      <c r="K2457" s="76"/>
    </row>
    <row r="2458" spans="5:11" x14ac:dyDescent="0.25">
      <c r="E2458" s="115"/>
      <c r="F2458" s="119"/>
      <c r="H2458" s="120"/>
      <c r="I2458" s="121"/>
      <c r="J2458" s="121"/>
      <c r="K2458" s="76"/>
    </row>
    <row r="2459" spans="5:11" x14ac:dyDescent="0.25">
      <c r="E2459" s="115"/>
      <c r="F2459" s="119"/>
      <c r="H2459" s="120"/>
      <c r="I2459" s="121"/>
      <c r="J2459" s="121"/>
      <c r="K2459" s="76"/>
    </row>
    <row r="2460" spans="5:11" x14ac:dyDescent="0.25">
      <c r="E2460" s="115"/>
      <c r="F2460" s="119"/>
      <c r="H2460" s="120"/>
      <c r="I2460" s="121"/>
      <c r="J2460" s="121"/>
      <c r="K2460" s="76"/>
    </row>
    <row r="2461" spans="5:11" x14ac:dyDescent="0.25">
      <c r="E2461" s="115"/>
      <c r="F2461" s="119"/>
      <c r="H2461" s="120"/>
      <c r="I2461" s="121"/>
      <c r="J2461" s="121"/>
      <c r="K2461" s="76"/>
    </row>
    <row r="2462" spans="5:11" x14ac:dyDescent="0.25">
      <c r="E2462" s="115"/>
      <c r="F2462" s="119"/>
      <c r="H2462" s="120"/>
      <c r="I2462" s="121"/>
      <c r="J2462" s="121"/>
      <c r="K2462" s="76"/>
    </row>
    <row r="2463" spans="5:11" x14ac:dyDescent="0.25">
      <c r="E2463" s="115"/>
      <c r="F2463" s="119"/>
      <c r="H2463" s="120"/>
      <c r="I2463" s="121"/>
      <c r="J2463" s="121"/>
      <c r="K2463" s="76"/>
    </row>
    <row r="2464" spans="5:11" x14ac:dyDescent="0.25">
      <c r="E2464" s="115"/>
      <c r="F2464" s="119"/>
      <c r="H2464" s="120"/>
      <c r="I2464" s="121"/>
      <c r="J2464" s="121"/>
      <c r="K2464" s="76"/>
    </row>
    <row r="2465" spans="5:11" x14ac:dyDescent="0.25">
      <c r="E2465" s="115"/>
      <c r="F2465" s="119"/>
      <c r="H2465" s="120"/>
      <c r="I2465" s="121"/>
      <c r="J2465" s="121"/>
      <c r="K2465" s="76"/>
    </row>
    <row r="2466" spans="5:11" x14ac:dyDescent="0.25">
      <c r="E2466" s="115"/>
      <c r="F2466" s="119"/>
      <c r="H2466" s="120"/>
      <c r="I2466" s="121"/>
      <c r="J2466" s="121"/>
      <c r="K2466" s="76"/>
    </row>
    <row r="2467" spans="5:11" x14ac:dyDescent="0.25">
      <c r="E2467" s="115"/>
      <c r="F2467" s="119"/>
      <c r="H2467" s="120"/>
      <c r="I2467" s="121"/>
      <c r="J2467" s="121"/>
      <c r="K2467" s="76"/>
    </row>
    <row r="2468" spans="5:11" x14ac:dyDescent="0.25">
      <c r="E2468" s="115"/>
      <c r="F2468" s="119"/>
      <c r="H2468" s="120"/>
      <c r="I2468" s="121"/>
      <c r="J2468" s="121"/>
      <c r="K2468" s="76"/>
    </row>
    <row r="2469" spans="5:11" x14ac:dyDescent="0.25">
      <c r="E2469" s="115"/>
      <c r="F2469" s="119"/>
      <c r="H2469" s="120"/>
      <c r="I2469" s="121"/>
      <c r="J2469" s="121"/>
      <c r="K2469" s="76"/>
    </row>
    <row r="2470" spans="5:11" x14ac:dyDescent="0.25">
      <c r="E2470" s="115"/>
      <c r="F2470" s="119"/>
      <c r="H2470" s="120"/>
      <c r="I2470" s="121"/>
      <c r="J2470" s="121"/>
      <c r="K2470" s="76"/>
    </row>
    <row r="2471" spans="5:11" x14ac:dyDescent="0.25">
      <c r="E2471" s="115"/>
      <c r="F2471" s="119"/>
      <c r="H2471" s="120"/>
      <c r="I2471" s="121"/>
      <c r="J2471" s="121"/>
      <c r="K2471" s="76"/>
    </row>
    <row r="2472" spans="5:11" x14ac:dyDescent="0.25">
      <c r="E2472" s="115"/>
      <c r="F2472" s="119"/>
      <c r="H2472" s="120"/>
      <c r="I2472" s="121"/>
      <c r="J2472" s="121"/>
      <c r="K2472" s="76"/>
    </row>
    <row r="2473" spans="5:11" x14ac:dyDescent="0.25">
      <c r="E2473" s="115"/>
      <c r="F2473" s="119"/>
      <c r="H2473" s="120"/>
      <c r="I2473" s="121"/>
      <c r="J2473" s="121"/>
      <c r="K2473" s="76"/>
    </row>
    <row r="2474" spans="5:11" x14ac:dyDescent="0.25">
      <c r="E2474" s="115"/>
      <c r="F2474" s="119"/>
      <c r="H2474" s="120"/>
      <c r="I2474" s="121"/>
      <c r="J2474" s="121"/>
      <c r="K2474" s="76"/>
    </row>
    <row r="2475" spans="5:11" x14ac:dyDescent="0.25">
      <c r="E2475" s="115"/>
      <c r="F2475" s="119"/>
      <c r="H2475" s="120"/>
      <c r="I2475" s="121"/>
      <c r="J2475" s="121"/>
      <c r="K2475" s="76"/>
    </row>
    <row r="2476" spans="5:11" x14ac:dyDescent="0.25">
      <c r="E2476" s="115"/>
      <c r="F2476" s="119"/>
      <c r="H2476" s="120"/>
      <c r="I2476" s="121"/>
      <c r="J2476" s="121"/>
      <c r="K2476" s="76"/>
    </row>
    <row r="2477" spans="5:11" x14ac:dyDescent="0.25">
      <c r="E2477" s="115"/>
      <c r="F2477" s="119"/>
      <c r="H2477" s="120"/>
      <c r="I2477" s="121"/>
      <c r="J2477" s="121"/>
      <c r="K2477" s="76"/>
    </row>
    <row r="2478" spans="5:11" x14ac:dyDescent="0.25">
      <c r="E2478" s="115"/>
      <c r="F2478" s="119"/>
      <c r="H2478" s="120"/>
      <c r="I2478" s="121"/>
      <c r="J2478" s="121"/>
      <c r="K2478" s="76"/>
    </row>
    <row r="2479" spans="5:11" x14ac:dyDescent="0.25">
      <c r="E2479" s="115"/>
      <c r="F2479" s="119"/>
      <c r="H2479" s="120"/>
      <c r="I2479" s="121"/>
      <c r="J2479" s="121"/>
      <c r="K2479" s="76"/>
    </row>
    <row r="2480" spans="5:11" x14ac:dyDescent="0.25">
      <c r="E2480" s="115"/>
      <c r="F2480" s="119"/>
      <c r="H2480" s="120"/>
      <c r="I2480" s="121"/>
      <c r="J2480" s="121"/>
      <c r="K2480" s="76"/>
    </row>
    <row r="2481" spans="5:11" x14ac:dyDescent="0.25">
      <c r="E2481" s="115"/>
      <c r="F2481" s="119"/>
      <c r="H2481" s="120"/>
      <c r="I2481" s="121"/>
      <c r="J2481" s="121"/>
      <c r="K2481" s="76"/>
    </row>
    <row r="2482" spans="5:11" x14ac:dyDescent="0.25">
      <c r="E2482" s="115"/>
      <c r="F2482" s="119"/>
      <c r="H2482" s="120"/>
      <c r="I2482" s="121"/>
      <c r="J2482" s="121"/>
      <c r="K2482" s="76"/>
    </row>
    <row r="2483" spans="5:11" x14ac:dyDescent="0.25">
      <c r="E2483" s="115"/>
      <c r="F2483" s="119"/>
      <c r="H2483" s="120"/>
      <c r="I2483" s="121"/>
      <c r="J2483" s="121"/>
      <c r="K2483" s="76"/>
    </row>
    <row r="2484" spans="5:11" x14ac:dyDescent="0.25">
      <c r="E2484" s="115"/>
      <c r="F2484" s="119"/>
      <c r="H2484" s="120"/>
      <c r="I2484" s="121"/>
      <c r="J2484" s="121"/>
      <c r="K2484" s="76"/>
    </row>
    <row r="2485" spans="5:11" x14ac:dyDescent="0.25">
      <c r="E2485" s="115"/>
      <c r="F2485" s="119"/>
      <c r="H2485" s="120"/>
      <c r="I2485" s="121"/>
      <c r="J2485" s="121"/>
      <c r="K2485" s="76"/>
    </row>
    <row r="2486" spans="5:11" x14ac:dyDescent="0.25">
      <c r="E2486" s="115"/>
      <c r="F2486" s="119"/>
      <c r="H2486" s="120"/>
      <c r="I2486" s="121"/>
      <c r="J2486" s="121"/>
      <c r="K2486" s="76"/>
    </row>
    <row r="2487" spans="5:11" x14ac:dyDescent="0.25">
      <c r="E2487" s="115"/>
      <c r="F2487" s="119"/>
      <c r="H2487" s="120"/>
      <c r="I2487" s="121"/>
      <c r="J2487" s="121"/>
      <c r="K2487" s="76"/>
    </row>
    <row r="2488" spans="5:11" x14ac:dyDescent="0.25">
      <c r="E2488" s="115"/>
      <c r="F2488" s="119"/>
      <c r="H2488" s="120"/>
      <c r="I2488" s="121"/>
      <c r="J2488" s="121"/>
      <c r="K2488" s="76"/>
    </row>
    <row r="2489" spans="5:11" x14ac:dyDescent="0.25">
      <c r="E2489" s="115"/>
      <c r="F2489" s="119"/>
      <c r="H2489" s="120"/>
      <c r="I2489" s="121"/>
      <c r="J2489" s="121"/>
      <c r="K2489" s="76"/>
    </row>
    <row r="2490" spans="5:11" x14ac:dyDescent="0.25">
      <c r="E2490" s="115"/>
      <c r="F2490" s="119"/>
      <c r="H2490" s="120"/>
      <c r="I2490" s="121"/>
      <c r="J2490" s="121"/>
      <c r="K2490" s="76"/>
    </row>
    <row r="2491" spans="5:11" x14ac:dyDescent="0.25">
      <c r="E2491" s="115"/>
      <c r="F2491" s="119"/>
      <c r="H2491" s="120"/>
      <c r="I2491" s="121"/>
      <c r="J2491" s="121"/>
      <c r="K2491" s="76"/>
    </row>
    <row r="2492" spans="5:11" x14ac:dyDescent="0.25">
      <c r="E2492" s="115"/>
      <c r="F2492" s="119"/>
      <c r="H2492" s="120"/>
      <c r="I2492" s="121"/>
      <c r="J2492" s="121"/>
      <c r="K2492" s="76"/>
    </row>
    <row r="2493" spans="5:11" x14ac:dyDescent="0.25">
      <c r="E2493" s="115"/>
      <c r="F2493" s="119"/>
      <c r="H2493" s="120"/>
      <c r="I2493" s="121"/>
      <c r="J2493" s="121"/>
      <c r="K2493" s="76"/>
    </row>
    <row r="2494" spans="5:11" x14ac:dyDescent="0.25">
      <c r="E2494" s="115"/>
      <c r="F2494" s="119"/>
      <c r="H2494" s="120"/>
      <c r="I2494" s="121"/>
      <c r="J2494" s="121"/>
      <c r="K2494" s="76"/>
    </row>
    <row r="2495" spans="5:11" x14ac:dyDescent="0.25">
      <c r="E2495" s="115"/>
      <c r="F2495" s="119"/>
      <c r="H2495" s="120"/>
      <c r="I2495" s="121"/>
      <c r="J2495" s="121"/>
      <c r="K2495" s="76"/>
    </row>
    <row r="2496" spans="5:11" x14ac:dyDescent="0.25">
      <c r="E2496" s="115"/>
      <c r="F2496" s="119"/>
      <c r="H2496" s="120"/>
      <c r="I2496" s="121"/>
      <c r="J2496" s="121"/>
      <c r="K2496" s="76"/>
    </row>
    <row r="2497" spans="5:11" x14ac:dyDescent="0.25">
      <c r="E2497" s="115"/>
      <c r="F2497" s="119"/>
      <c r="H2497" s="120"/>
      <c r="I2497" s="121"/>
      <c r="J2497" s="121"/>
      <c r="K2497" s="76"/>
    </row>
    <row r="2498" spans="5:11" x14ac:dyDescent="0.25">
      <c r="E2498" s="115"/>
      <c r="F2498" s="119"/>
      <c r="H2498" s="120"/>
      <c r="I2498" s="121"/>
      <c r="J2498" s="121"/>
      <c r="K2498" s="76"/>
    </row>
    <row r="2499" spans="5:11" x14ac:dyDescent="0.25">
      <c r="E2499" s="115"/>
      <c r="F2499" s="119"/>
      <c r="H2499" s="120"/>
      <c r="I2499" s="121"/>
      <c r="J2499" s="121"/>
      <c r="K2499" s="76"/>
    </row>
    <row r="2500" spans="5:11" x14ac:dyDescent="0.25">
      <c r="E2500" s="115"/>
      <c r="F2500" s="119"/>
      <c r="H2500" s="120"/>
      <c r="I2500" s="121"/>
      <c r="J2500" s="121"/>
      <c r="K2500" s="76"/>
    </row>
    <row r="2501" spans="5:11" x14ac:dyDescent="0.25">
      <c r="E2501" s="115"/>
      <c r="F2501" s="119"/>
      <c r="H2501" s="120"/>
      <c r="I2501" s="121"/>
      <c r="J2501" s="121"/>
      <c r="K2501" s="76"/>
    </row>
    <row r="2502" spans="5:11" x14ac:dyDescent="0.25">
      <c r="E2502" s="115"/>
      <c r="F2502" s="119"/>
      <c r="H2502" s="120"/>
      <c r="I2502" s="121"/>
      <c r="J2502" s="121"/>
      <c r="K2502" s="76"/>
    </row>
    <row r="2503" spans="5:11" x14ac:dyDescent="0.25">
      <c r="E2503" s="115"/>
      <c r="F2503" s="119"/>
      <c r="H2503" s="120"/>
      <c r="I2503" s="121"/>
      <c r="J2503" s="121"/>
      <c r="K2503" s="76"/>
    </row>
    <row r="2504" spans="5:11" x14ac:dyDescent="0.25">
      <c r="E2504" s="115"/>
      <c r="F2504" s="119"/>
      <c r="H2504" s="120"/>
      <c r="I2504" s="121"/>
      <c r="J2504" s="121"/>
      <c r="K2504" s="76"/>
    </row>
    <row r="2505" spans="5:11" x14ac:dyDescent="0.25">
      <c r="E2505" s="115"/>
      <c r="F2505" s="119"/>
      <c r="H2505" s="120"/>
      <c r="I2505" s="121"/>
      <c r="J2505" s="121"/>
      <c r="K2505" s="76"/>
    </row>
    <row r="2506" spans="5:11" x14ac:dyDescent="0.25">
      <c r="E2506" s="115"/>
      <c r="F2506" s="119"/>
      <c r="H2506" s="120"/>
      <c r="I2506" s="121"/>
      <c r="J2506" s="121"/>
      <c r="K2506" s="76"/>
    </row>
    <row r="2507" spans="5:11" x14ac:dyDescent="0.25">
      <c r="E2507" s="115"/>
      <c r="F2507" s="119"/>
      <c r="H2507" s="120"/>
      <c r="I2507" s="121"/>
      <c r="J2507" s="121"/>
      <c r="K2507" s="76"/>
    </row>
    <row r="2508" spans="5:11" x14ac:dyDescent="0.25">
      <c r="E2508" s="115"/>
      <c r="F2508" s="119"/>
      <c r="H2508" s="120"/>
      <c r="I2508" s="121"/>
      <c r="J2508" s="121"/>
      <c r="K2508" s="76"/>
    </row>
    <row r="2509" spans="5:11" x14ac:dyDescent="0.25">
      <c r="E2509" s="115"/>
      <c r="F2509" s="119"/>
      <c r="H2509" s="120"/>
      <c r="I2509" s="121"/>
      <c r="J2509" s="121"/>
      <c r="K2509" s="76"/>
    </row>
    <row r="2510" spans="5:11" x14ac:dyDescent="0.25">
      <c r="E2510" s="115"/>
      <c r="F2510" s="119"/>
      <c r="H2510" s="120"/>
      <c r="I2510" s="121"/>
      <c r="J2510" s="121"/>
      <c r="K2510" s="76"/>
    </row>
    <row r="2511" spans="5:11" x14ac:dyDescent="0.25">
      <c r="E2511" s="115"/>
      <c r="F2511" s="119"/>
      <c r="H2511" s="120"/>
      <c r="I2511" s="121"/>
      <c r="J2511" s="121"/>
      <c r="K2511" s="76"/>
    </row>
    <row r="2512" spans="5:11" x14ac:dyDescent="0.25">
      <c r="E2512" s="115"/>
      <c r="F2512" s="119"/>
      <c r="H2512" s="120"/>
      <c r="I2512" s="121"/>
      <c r="J2512" s="121"/>
      <c r="K2512" s="76"/>
    </row>
    <row r="2513" spans="5:11" x14ac:dyDescent="0.25">
      <c r="E2513" s="115"/>
      <c r="F2513" s="119"/>
      <c r="H2513" s="120"/>
      <c r="I2513" s="121"/>
      <c r="J2513" s="121"/>
      <c r="K2513" s="76"/>
    </row>
    <row r="2514" spans="5:11" x14ac:dyDescent="0.25">
      <c r="E2514" s="115"/>
      <c r="F2514" s="119"/>
      <c r="H2514" s="120"/>
      <c r="I2514" s="121"/>
      <c r="J2514" s="121"/>
      <c r="K2514" s="76"/>
    </row>
    <row r="2515" spans="5:11" x14ac:dyDescent="0.25">
      <c r="E2515" s="115"/>
      <c r="F2515" s="119"/>
      <c r="H2515" s="120"/>
      <c r="I2515" s="121"/>
      <c r="J2515" s="121"/>
      <c r="K2515" s="76"/>
    </row>
    <row r="2516" spans="5:11" x14ac:dyDescent="0.25">
      <c r="E2516" s="115"/>
      <c r="F2516" s="119"/>
      <c r="H2516" s="120"/>
      <c r="I2516" s="121"/>
      <c r="J2516" s="121"/>
      <c r="K2516" s="76"/>
    </row>
    <row r="2517" spans="5:11" x14ac:dyDescent="0.25">
      <c r="E2517" s="115"/>
      <c r="F2517" s="119"/>
      <c r="H2517" s="120"/>
      <c r="I2517" s="121"/>
      <c r="J2517" s="121"/>
      <c r="K2517" s="76"/>
    </row>
    <row r="2518" spans="5:11" x14ac:dyDescent="0.25">
      <c r="E2518" s="115"/>
      <c r="F2518" s="119"/>
      <c r="H2518" s="120"/>
      <c r="I2518" s="121"/>
      <c r="J2518" s="121"/>
      <c r="K2518" s="76"/>
    </row>
    <row r="2519" spans="5:11" x14ac:dyDescent="0.25">
      <c r="E2519" s="115"/>
      <c r="F2519" s="119"/>
      <c r="H2519" s="120"/>
      <c r="I2519" s="121"/>
      <c r="J2519" s="121"/>
      <c r="K2519" s="76"/>
    </row>
    <row r="2520" spans="5:11" x14ac:dyDescent="0.25">
      <c r="E2520" s="115"/>
      <c r="F2520" s="119"/>
      <c r="H2520" s="120"/>
      <c r="I2520" s="121"/>
      <c r="J2520" s="121"/>
      <c r="K2520" s="76"/>
    </row>
    <row r="2521" spans="5:11" x14ac:dyDescent="0.25">
      <c r="E2521" s="115"/>
      <c r="F2521" s="119"/>
      <c r="H2521" s="120"/>
      <c r="I2521" s="121"/>
      <c r="J2521" s="121"/>
      <c r="K2521" s="76"/>
    </row>
    <row r="2522" spans="5:11" x14ac:dyDescent="0.25">
      <c r="E2522" s="115"/>
      <c r="F2522" s="119"/>
      <c r="H2522" s="120"/>
      <c r="I2522" s="121"/>
      <c r="J2522" s="121"/>
      <c r="K2522" s="76"/>
    </row>
    <row r="2523" spans="5:11" x14ac:dyDescent="0.25">
      <c r="E2523" s="115"/>
      <c r="F2523" s="119"/>
      <c r="H2523" s="120"/>
      <c r="I2523" s="121"/>
      <c r="J2523" s="121"/>
      <c r="K2523" s="76"/>
    </row>
    <row r="2524" spans="5:11" x14ac:dyDescent="0.25">
      <c r="E2524" s="115"/>
      <c r="F2524" s="119"/>
      <c r="H2524" s="120"/>
      <c r="I2524" s="121"/>
      <c r="J2524" s="121"/>
      <c r="K2524" s="76"/>
    </row>
    <row r="2525" spans="5:11" x14ac:dyDescent="0.25">
      <c r="E2525" s="115"/>
      <c r="F2525" s="119"/>
      <c r="H2525" s="120"/>
      <c r="I2525" s="121"/>
      <c r="J2525" s="121"/>
      <c r="K2525" s="76"/>
    </row>
    <row r="2526" spans="5:11" x14ac:dyDescent="0.25">
      <c r="E2526" s="115"/>
      <c r="F2526" s="119"/>
      <c r="H2526" s="120"/>
      <c r="I2526" s="121"/>
      <c r="J2526" s="121"/>
      <c r="K2526" s="76"/>
    </row>
    <row r="2527" spans="5:11" x14ac:dyDescent="0.25">
      <c r="E2527" s="115"/>
      <c r="F2527" s="119"/>
      <c r="H2527" s="120"/>
      <c r="I2527" s="121"/>
      <c r="J2527" s="121"/>
      <c r="K2527" s="76"/>
    </row>
    <row r="2528" spans="5:11" x14ac:dyDescent="0.25">
      <c r="E2528" s="115"/>
      <c r="F2528" s="119"/>
      <c r="H2528" s="120"/>
      <c r="I2528" s="121"/>
      <c r="J2528" s="121"/>
      <c r="K2528" s="76"/>
    </row>
    <row r="2529" spans="5:11" x14ac:dyDescent="0.25">
      <c r="E2529" s="115"/>
      <c r="F2529" s="119"/>
      <c r="H2529" s="120"/>
      <c r="I2529" s="121"/>
      <c r="J2529" s="121"/>
      <c r="K2529" s="76"/>
    </row>
    <row r="2530" spans="5:11" x14ac:dyDescent="0.25">
      <c r="E2530" s="115"/>
      <c r="F2530" s="119"/>
      <c r="H2530" s="120"/>
      <c r="I2530" s="121"/>
      <c r="J2530" s="121"/>
      <c r="K2530" s="76"/>
    </row>
    <row r="2531" spans="5:11" x14ac:dyDescent="0.25">
      <c r="E2531" s="115"/>
      <c r="F2531" s="119"/>
      <c r="H2531" s="120"/>
      <c r="I2531" s="121"/>
      <c r="J2531" s="121"/>
      <c r="K2531" s="76"/>
    </row>
    <row r="2532" spans="5:11" x14ac:dyDescent="0.25">
      <c r="E2532" s="115"/>
      <c r="F2532" s="119"/>
      <c r="H2532" s="120"/>
      <c r="I2532" s="121"/>
      <c r="J2532" s="121"/>
      <c r="K2532" s="76"/>
    </row>
    <row r="2533" spans="5:11" x14ac:dyDescent="0.25">
      <c r="E2533" s="115"/>
      <c r="F2533" s="119"/>
      <c r="H2533" s="120"/>
      <c r="I2533" s="121"/>
      <c r="J2533" s="121"/>
      <c r="K2533" s="76"/>
    </row>
    <row r="2534" spans="5:11" x14ac:dyDescent="0.25">
      <c r="E2534" s="115"/>
      <c r="F2534" s="119"/>
      <c r="H2534" s="120"/>
      <c r="I2534" s="121"/>
      <c r="J2534" s="121"/>
      <c r="K2534" s="76"/>
    </row>
    <row r="2535" spans="5:11" x14ac:dyDescent="0.25">
      <c r="E2535" s="115"/>
      <c r="F2535" s="119"/>
      <c r="H2535" s="120"/>
      <c r="I2535" s="121"/>
      <c r="J2535" s="121"/>
      <c r="K2535" s="76"/>
    </row>
    <row r="2536" spans="5:11" x14ac:dyDescent="0.25">
      <c r="E2536" s="115"/>
      <c r="F2536" s="119"/>
      <c r="H2536" s="120"/>
      <c r="I2536" s="121"/>
      <c r="J2536" s="121"/>
      <c r="K2536" s="76"/>
    </row>
    <row r="2537" spans="5:11" x14ac:dyDescent="0.25">
      <c r="E2537" s="115"/>
      <c r="F2537" s="119"/>
      <c r="H2537" s="120"/>
      <c r="I2537" s="121"/>
      <c r="J2537" s="121"/>
      <c r="K2537" s="76"/>
    </row>
    <row r="2538" spans="5:11" x14ac:dyDescent="0.25">
      <c r="E2538" s="115"/>
      <c r="F2538" s="119"/>
      <c r="H2538" s="120"/>
      <c r="I2538" s="121"/>
      <c r="J2538" s="121"/>
      <c r="K2538" s="76"/>
    </row>
    <row r="2539" spans="5:11" x14ac:dyDescent="0.25">
      <c r="E2539" s="115"/>
      <c r="F2539" s="119"/>
      <c r="H2539" s="120"/>
      <c r="I2539" s="121"/>
      <c r="J2539" s="121"/>
      <c r="K2539" s="76"/>
    </row>
    <row r="2540" spans="5:11" x14ac:dyDescent="0.25">
      <c r="E2540" s="115"/>
      <c r="F2540" s="119"/>
      <c r="H2540" s="120"/>
      <c r="I2540" s="121"/>
      <c r="J2540" s="121"/>
      <c r="K2540" s="76"/>
    </row>
    <row r="2541" spans="5:11" x14ac:dyDescent="0.25">
      <c r="E2541" s="115"/>
      <c r="F2541" s="119"/>
      <c r="H2541" s="120"/>
      <c r="I2541" s="121"/>
      <c r="J2541" s="121"/>
      <c r="K2541" s="76"/>
    </row>
    <row r="2542" spans="5:11" x14ac:dyDescent="0.25">
      <c r="E2542" s="115"/>
      <c r="F2542" s="119"/>
      <c r="H2542" s="120"/>
      <c r="I2542" s="121"/>
      <c r="J2542" s="121"/>
      <c r="K2542" s="76"/>
    </row>
    <row r="2543" spans="5:11" x14ac:dyDescent="0.25">
      <c r="E2543" s="115"/>
      <c r="F2543" s="119"/>
      <c r="H2543" s="120"/>
      <c r="I2543" s="121"/>
      <c r="J2543" s="121"/>
      <c r="K2543" s="76"/>
    </row>
    <row r="2544" spans="5:11" x14ac:dyDescent="0.25">
      <c r="E2544" s="115"/>
      <c r="F2544" s="119"/>
      <c r="H2544" s="120"/>
      <c r="I2544" s="121"/>
      <c r="J2544" s="121"/>
      <c r="K2544" s="76"/>
    </row>
    <row r="2545" spans="5:11" x14ac:dyDescent="0.25">
      <c r="E2545" s="115"/>
      <c r="F2545" s="119"/>
      <c r="H2545" s="120"/>
      <c r="I2545" s="121"/>
      <c r="J2545" s="121"/>
      <c r="K2545" s="76"/>
    </row>
    <row r="2546" spans="5:11" x14ac:dyDescent="0.25">
      <c r="E2546" s="115"/>
      <c r="F2546" s="119"/>
      <c r="H2546" s="120"/>
      <c r="I2546" s="121"/>
      <c r="J2546" s="121"/>
      <c r="K2546" s="76"/>
    </row>
    <row r="2547" spans="5:11" x14ac:dyDescent="0.25">
      <c r="E2547" s="115"/>
      <c r="F2547" s="119"/>
      <c r="H2547" s="120"/>
      <c r="I2547" s="121"/>
      <c r="J2547" s="121"/>
      <c r="K2547" s="76"/>
    </row>
    <row r="2548" spans="5:11" x14ac:dyDescent="0.25">
      <c r="E2548" s="115"/>
      <c r="F2548" s="119"/>
      <c r="H2548" s="120"/>
      <c r="I2548" s="121"/>
      <c r="J2548" s="121"/>
      <c r="K2548" s="76"/>
    </row>
    <row r="2549" spans="5:11" x14ac:dyDescent="0.25">
      <c r="E2549" s="115"/>
      <c r="F2549" s="119"/>
      <c r="H2549" s="120"/>
      <c r="I2549" s="121"/>
      <c r="J2549" s="121"/>
      <c r="K2549" s="76"/>
    </row>
    <row r="2550" spans="5:11" x14ac:dyDescent="0.25">
      <c r="E2550" s="115"/>
      <c r="F2550" s="119"/>
      <c r="H2550" s="120"/>
      <c r="I2550" s="121"/>
      <c r="J2550" s="121"/>
      <c r="K2550" s="76"/>
    </row>
    <row r="2551" spans="5:11" x14ac:dyDescent="0.25">
      <c r="E2551" s="115"/>
      <c r="F2551" s="119"/>
      <c r="H2551" s="120"/>
      <c r="I2551" s="121"/>
      <c r="J2551" s="121"/>
      <c r="K2551" s="76"/>
    </row>
    <row r="2552" spans="5:11" x14ac:dyDescent="0.25">
      <c r="E2552" s="115"/>
      <c r="F2552" s="119"/>
      <c r="H2552" s="120"/>
      <c r="I2552" s="121"/>
      <c r="J2552" s="121"/>
      <c r="K2552" s="76"/>
    </row>
    <row r="2553" spans="5:11" x14ac:dyDescent="0.25">
      <c r="E2553" s="115"/>
      <c r="F2553" s="119"/>
      <c r="H2553" s="120"/>
      <c r="I2553" s="121"/>
      <c r="J2553" s="121"/>
      <c r="K2553" s="76"/>
    </row>
    <row r="2554" spans="5:11" x14ac:dyDescent="0.25">
      <c r="E2554" s="115"/>
      <c r="F2554" s="119"/>
      <c r="H2554" s="120"/>
      <c r="I2554" s="121"/>
      <c r="J2554" s="121"/>
      <c r="K2554" s="76"/>
    </row>
    <row r="2555" spans="5:11" x14ac:dyDescent="0.25">
      <c r="E2555" s="115"/>
      <c r="F2555" s="119"/>
      <c r="H2555" s="120"/>
      <c r="I2555" s="121"/>
      <c r="J2555" s="121"/>
      <c r="K2555" s="76"/>
    </row>
    <row r="2556" spans="5:11" x14ac:dyDescent="0.25">
      <c r="E2556" s="115"/>
      <c r="F2556" s="119"/>
      <c r="H2556" s="120"/>
      <c r="I2556" s="121"/>
      <c r="J2556" s="121"/>
      <c r="K2556" s="76"/>
    </row>
    <row r="2557" spans="5:11" x14ac:dyDescent="0.25">
      <c r="E2557" s="115"/>
      <c r="F2557" s="119"/>
      <c r="H2557" s="120"/>
      <c r="I2557" s="121"/>
      <c r="J2557" s="121"/>
      <c r="K2557" s="76"/>
    </row>
    <row r="2558" spans="5:11" x14ac:dyDescent="0.25">
      <c r="E2558" s="115"/>
      <c r="F2558" s="119"/>
      <c r="H2558" s="120"/>
      <c r="I2558" s="121"/>
      <c r="J2558" s="121"/>
      <c r="K2558" s="76"/>
    </row>
    <row r="2559" spans="5:11" x14ac:dyDescent="0.25">
      <c r="E2559" s="115"/>
      <c r="F2559" s="119"/>
      <c r="H2559" s="120"/>
      <c r="I2559" s="121"/>
      <c r="J2559" s="121"/>
      <c r="K2559" s="76"/>
    </row>
    <row r="2560" spans="5:11" x14ac:dyDescent="0.25">
      <c r="E2560" s="115"/>
      <c r="F2560" s="119"/>
      <c r="H2560" s="120"/>
      <c r="I2560" s="121"/>
      <c r="J2560" s="121"/>
      <c r="K2560" s="76"/>
    </row>
    <row r="2561" spans="5:11" x14ac:dyDescent="0.25">
      <c r="E2561" s="115"/>
      <c r="F2561" s="119"/>
      <c r="H2561" s="120"/>
      <c r="I2561" s="121"/>
      <c r="J2561" s="121"/>
      <c r="K2561" s="76"/>
    </row>
    <row r="2562" spans="5:11" x14ac:dyDescent="0.25">
      <c r="E2562" s="115"/>
      <c r="F2562" s="119"/>
      <c r="H2562" s="120"/>
      <c r="I2562" s="121"/>
      <c r="J2562" s="121"/>
      <c r="K2562" s="76"/>
    </row>
    <row r="2563" spans="5:11" x14ac:dyDescent="0.25">
      <c r="E2563" s="115"/>
      <c r="F2563" s="119"/>
      <c r="H2563" s="120"/>
      <c r="I2563" s="121"/>
      <c r="J2563" s="121"/>
      <c r="K2563" s="76"/>
    </row>
    <row r="2564" spans="5:11" x14ac:dyDescent="0.25">
      <c r="E2564" s="115"/>
      <c r="F2564" s="119"/>
      <c r="H2564" s="120"/>
      <c r="I2564" s="121"/>
      <c r="J2564" s="121"/>
      <c r="K2564" s="76"/>
    </row>
    <row r="2565" spans="5:11" x14ac:dyDescent="0.25">
      <c r="E2565" s="115"/>
      <c r="F2565" s="119"/>
      <c r="H2565" s="120"/>
      <c r="I2565" s="121"/>
      <c r="J2565" s="121"/>
      <c r="K2565" s="76"/>
    </row>
    <row r="2566" spans="5:11" x14ac:dyDescent="0.25">
      <c r="E2566" s="115"/>
      <c r="F2566" s="119"/>
      <c r="H2566" s="120"/>
      <c r="I2566" s="121"/>
      <c r="J2566" s="121"/>
      <c r="K2566" s="76"/>
    </row>
    <row r="2567" spans="5:11" x14ac:dyDescent="0.25">
      <c r="E2567" s="115"/>
      <c r="F2567" s="119"/>
      <c r="H2567" s="120"/>
      <c r="I2567" s="121"/>
      <c r="J2567" s="121"/>
      <c r="K2567" s="76"/>
    </row>
    <row r="2568" spans="5:11" x14ac:dyDescent="0.25">
      <c r="E2568" s="115"/>
      <c r="F2568" s="119"/>
      <c r="H2568" s="120"/>
      <c r="I2568" s="121"/>
      <c r="J2568" s="121"/>
      <c r="K2568" s="76"/>
    </row>
    <row r="2569" spans="5:11" x14ac:dyDescent="0.25">
      <c r="E2569" s="115"/>
      <c r="F2569" s="119"/>
      <c r="H2569" s="120"/>
      <c r="I2569" s="121"/>
      <c r="J2569" s="121"/>
      <c r="K2569" s="76"/>
    </row>
    <row r="2570" spans="5:11" x14ac:dyDescent="0.25">
      <c r="E2570" s="115"/>
      <c r="F2570" s="119"/>
      <c r="H2570" s="120"/>
      <c r="I2570" s="121"/>
      <c r="J2570" s="121"/>
      <c r="K2570" s="76"/>
    </row>
    <row r="2571" spans="5:11" x14ac:dyDescent="0.25">
      <c r="E2571" s="115"/>
      <c r="F2571" s="119"/>
      <c r="H2571" s="120"/>
      <c r="I2571" s="121"/>
      <c r="J2571" s="121"/>
      <c r="K2571" s="76"/>
    </row>
    <row r="2572" spans="5:11" x14ac:dyDescent="0.25">
      <c r="E2572" s="115"/>
      <c r="F2572" s="119"/>
      <c r="H2572" s="120"/>
      <c r="I2572" s="121"/>
      <c r="J2572" s="121"/>
      <c r="K2572" s="76"/>
    </row>
    <row r="2573" spans="5:11" x14ac:dyDescent="0.25">
      <c r="E2573" s="115"/>
      <c r="F2573" s="119"/>
      <c r="H2573" s="120"/>
      <c r="I2573" s="121"/>
      <c r="J2573" s="121"/>
      <c r="K2573" s="76"/>
    </row>
    <row r="2574" spans="5:11" x14ac:dyDescent="0.25">
      <c r="E2574" s="115"/>
      <c r="F2574" s="119"/>
      <c r="H2574" s="120"/>
      <c r="I2574" s="121"/>
      <c r="J2574" s="121"/>
      <c r="K2574" s="76"/>
    </row>
    <row r="2575" spans="5:11" x14ac:dyDescent="0.25">
      <c r="E2575" s="115"/>
      <c r="F2575" s="119"/>
      <c r="H2575" s="120"/>
      <c r="I2575" s="121"/>
      <c r="J2575" s="121"/>
      <c r="K2575" s="76"/>
    </row>
    <row r="2576" spans="5:11" x14ac:dyDescent="0.25">
      <c r="E2576" s="115"/>
      <c r="F2576" s="119"/>
      <c r="H2576" s="120"/>
      <c r="I2576" s="121"/>
      <c r="J2576" s="121"/>
      <c r="K2576" s="76"/>
    </row>
    <row r="2577" spans="5:11" x14ac:dyDescent="0.25">
      <c r="E2577" s="115"/>
      <c r="F2577" s="119"/>
      <c r="H2577" s="120"/>
      <c r="I2577" s="121"/>
      <c r="J2577" s="121"/>
      <c r="K2577" s="76"/>
    </row>
    <row r="2578" spans="5:11" x14ac:dyDescent="0.25">
      <c r="E2578" s="115"/>
      <c r="F2578" s="119"/>
      <c r="H2578" s="120"/>
      <c r="I2578" s="121"/>
      <c r="J2578" s="121"/>
      <c r="K2578" s="76"/>
    </row>
    <row r="2579" spans="5:11" x14ac:dyDescent="0.25">
      <c r="E2579" s="115"/>
      <c r="F2579" s="119"/>
      <c r="H2579" s="120"/>
      <c r="I2579" s="121"/>
      <c r="J2579" s="121"/>
      <c r="K2579" s="76"/>
    </row>
    <row r="2580" spans="5:11" x14ac:dyDescent="0.25">
      <c r="E2580" s="115"/>
      <c r="F2580" s="119"/>
      <c r="H2580" s="120"/>
      <c r="I2580" s="121"/>
      <c r="J2580" s="121"/>
      <c r="K2580" s="76"/>
    </row>
    <row r="2581" spans="5:11" x14ac:dyDescent="0.25">
      <c r="E2581" s="115"/>
      <c r="F2581" s="119"/>
      <c r="H2581" s="120"/>
      <c r="I2581" s="121"/>
      <c r="J2581" s="121"/>
      <c r="K2581" s="76"/>
    </row>
    <row r="2582" spans="5:11" x14ac:dyDescent="0.25">
      <c r="E2582" s="115"/>
      <c r="F2582" s="119"/>
      <c r="H2582" s="120"/>
      <c r="I2582" s="121"/>
      <c r="J2582" s="121"/>
      <c r="K2582" s="76"/>
    </row>
    <row r="2583" spans="5:11" x14ac:dyDescent="0.25">
      <c r="E2583" s="115"/>
      <c r="F2583" s="119"/>
      <c r="H2583" s="120"/>
      <c r="I2583" s="121"/>
      <c r="J2583" s="121"/>
      <c r="K2583" s="76"/>
    </row>
    <row r="2584" spans="5:11" x14ac:dyDescent="0.25">
      <c r="E2584" s="115"/>
      <c r="F2584" s="119"/>
      <c r="H2584" s="120"/>
      <c r="I2584" s="121"/>
      <c r="J2584" s="121"/>
      <c r="K2584" s="76"/>
    </row>
    <row r="2585" spans="5:11" x14ac:dyDescent="0.25">
      <c r="E2585" s="115"/>
      <c r="F2585" s="119"/>
      <c r="H2585" s="120"/>
      <c r="I2585" s="121"/>
      <c r="J2585" s="121"/>
      <c r="K2585" s="76"/>
    </row>
    <row r="2586" spans="5:11" x14ac:dyDescent="0.25">
      <c r="E2586" s="115"/>
      <c r="F2586" s="119"/>
      <c r="H2586" s="120"/>
      <c r="I2586" s="121"/>
      <c r="J2586" s="121"/>
      <c r="K2586" s="76"/>
    </row>
    <row r="2587" spans="5:11" x14ac:dyDescent="0.25">
      <c r="E2587" s="115"/>
      <c r="F2587" s="119"/>
      <c r="H2587" s="120"/>
      <c r="I2587" s="121"/>
      <c r="J2587" s="121"/>
      <c r="K2587" s="76"/>
    </row>
    <row r="2588" spans="5:11" x14ac:dyDescent="0.25">
      <c r="E2588" s="115"/>
      <c r="F2588" s="119"/>
      <c r="H2588" s="120"/>
      <c r="I2588" s="121"/>
      <c r="J2588" s="121"/>
      <c r="K2588" s="76"/>
    </row>
    <row r="2589" spans="5:11" x14ac:dyDescent="0.25">
      <c r="E2589" s="115"/>
      <c r="F2589" s="119"/>
      <c r="H2589" s="120"/>
      <c r="I2589" s="121"/>
      <c r="J2589" s="121"/>
      <c r="K2589" s="76"/>
    </row>
    <row r="2590" spans="5:11" x14ac:dyDescent="0.25">
      <c r="E2590" s="115"/>
      <c r="F2590" s="119"/>
      <c r="H2590" s="120"/>
      <c r="I2590" s="121"/>
      <c r="J2590" s="121"/>
      <c r="K2590" s="76"/>
    </row>
    <row r="2591" spans="5:11" x14ac:dyDescent="0.25">
      <c r="E2591" s="115"/>
      <c r="F2591" s="119"/>
      <c r="H2591" s="120"/>
      <c r="I2591" s="121"/>
      <c r="J2591" s="121"/>
      <c r="K2591" s="76"/>
    </row>
    <row r="2592" spans="5:11" x14ac:dyDescent="0.25">
      <c r="E2592" s="115"/>
      <c r="F2592" s="119"/>
      <c r="H2592" s="120"/>
      <c r="I2592" s="121"/>
      <c r="J2592" s="121"/>
      <c r="K2592" s="76"/>
    </row>
    <row r="2593" spans="5:11" x14ac:dyDescent="0.25">
      <c r="E2593" s="115"/>
      <c r="F2593" s="119"/>
      <c r="H2593" s="120"/>
      <c r="I2593" s="121"/>
      <c r="J2593" s="121"/>
      <c r="K2593" s="76"/>
    </row>
    <row r="2594" spans="5:11" x14ac:dyDescent="0.25">
      <c r="E2594" s="115"/>
      <c r="F2594" s="119"/>
      <c r="H2594" s="120"/>
      <c r="I2594" s="121"/>
      <c r="J2594" s="121"/>
      <c r="K2594" s="76"/>
    </row>
    <row r="2595" spans="5:11" x14ac:dyDescent="0.25">
      <c r="E2595" s="115"/>
      <c r="F2595" s="119"/>
      <c r="H2595" s="120"/>
      <c r="I2595" s="121"/>
      <c r="J2595" s="121"/>
      <c r="K2595" s="76"/>
    </row>
    <row r="2596" spans="5:11" x14ac:dyDescent="0.25">
      <c r="E2596" s="115"/>
      <c r="F2596" s="119"/>
      <c r="H2596" s="120"/>
      <c r="I2596" s="121"/>
      <c r="J2596" s="121"/>
      <c r="K2596" s="76"/>
    </row>
    <row r="2597" spans="5:11" x14ac:dyDescent="0.25">
      <c r="E2597" s="115"/>
      <c r="F2597" s="119"/>
      <c r="H2597" s="120"/>
      <c r="I2597" s="121"/>
      <c r="J2597" s="121"/>
      <c r="K2597" s="76"/>
    </row>
    <row r="2598" spans="5:11" x14ac:dyDescent="0.25">
      <c r="E2598" s="115"/>
      <c r="F2598" s="119"/>
      <c r="H2598" s="120"/>
      <c r="I2598" s="121"/>
      <c r="J2598" s="121"/>
      <c r="K2598" s="76"/>
    </row>
    <row r="2599" spans="5:11" x14ac:dyDescent="0.25">
      <c r="E2599" s="115"/>
      <c r="F2599" s="119"/>
      <c r="H2599" s="120"/>
      <c r="I2599" s="121"/>
      <c r="J2599" s="121"/>
      <c r="K2599" s="76"/>
    </row>
    <row r="2600" spans="5:11" x14ac:dyDescent="0.25">
      <c r="E2600" s="115"/>
      <c r="F2600" s="119"/>
      <c r="H2600" s="120"/>
      <c r="I2600" s="121"/>
      <c r="J2600" s="121"/>
      <c r="K2600" s="76"/>
    </row>
    <row r="2601" spans="5:11" x14ac:dyDescent="0.25">
      <c r="E2601" s="115"/>
      <c r="F2601" s="119"/>
      <c r="H2601" s="120"/>
      <c r="I2601" s="121"/>
      <c r="J2601" s="121"/>
      <c r="K2601" s="76"/>
    </row>
    <row r="2602" spans="5:11" x14ac:dyDescent="0.25">
      <c r="E2602" s="115"/>
      <c r="F2602" s="119"/>
      <c r="H2602" s="120"/>
      <c r="I2602" s="121"/>
      <c r="J2602" s="121"/>
      <c r="K2602" s="76"/>
    </row>
    <row r="2603" spans="5:11" x14ac:dyDescent="0.25">
      <c r="E2603" s="115"/>
      <c r="F2603" s="119"/>
      <c r="H2603" s="120"/>
      <c r="I2603" s="121"/>
      <c r="J2603" s="121"/>
      <c r="K2603" s="76"/>
    </row>
    <row r="2604" spans="5:11" x14ac:dyDescent="0.25">
      <c r="E2604" s="115"/>
      <c r="F2604" s="119"/>
      <c r="H2604" s="120"/>
      <c r="I2604" s="121"/>
      <c r="J2604" s="121"/>
      <c r="K2604" s="76"/>
    </row>
    <row r="2605" spans="5:11" x14ac:dyDescent="0.25">
      <c r="E2605" s="115"/>
      <c r="F2605" s="119"/>
      <c r="H2605" s="120"/>
      <c r="I2605" s="121"/>
      <c r="J2605" s="121"/>
      <c r="K2605" s="76"/>
    </row>
    <row r="2606" spans="5:11" x14ac:dyDescent="0.25">
      <c r="E2606" s="115"/>
      <c r="F2606" s="119"/>
      <c r="H2606" s="120"/>
      <c r="I2606" s="121"/>
      <c r="J2606" s="121"/>
      <c r="K2606" s="76"/>
    </row>
    <row r="2607" spans="5:11" x14ac:dyDescent="0.25">
      <c r="E2607" s="115"/>
      <c r="F2607" s="119"/>
      <c r="H2607" s="120"/>
      <c r="I2607" s="121"/>
      <c r="J2607" s="121"/>
      <c r="K2607" s="76"/>
    </row>
    <row r="2608" spans="5:11" x14ac:dyDescent="0.25">
      <c r="E2608" s="115"/>
      <c r="F2608" s="119"/>
      <c r="H2608" s="120"/>
      <c r="I2608" s="121"/>
      <c r="J2608" s="121"/>
      <c r="K2608" s="76"/>
    </row>
    <row r="2609" spans="5:11" x14ac:dyDescent="0.25">
      <c r="E2609" s="115"/>
      <c r="F2609" s="119"/>
      <c r="H2609" s="120"/>
      <c r="I2609" s="121"/>
      <c r="J2609" s="121"/>
      <c r="K2609" s="76"/>
    </row>
    <row r="2610" spans="5:11" x14ac:dyDescent="0.25">
      <c r="E2610" s="115"/>
      <c r="F2610" s="119"/>
      <c r="H2610" s="120"/>
      <c r="I2610" s="121"/>
      <c r="J2610" s="121"/>
      <c r="K2610" s="76"/>
    </row>
    <row r="2611" spans="5:11" x14ac:dyDescent="0.25">
      <c r="E2611" s="115"/>
      <c r="F2611" s="119"/>
      <c r="H2611" s="120"/>
      <c r="I2611" s="121"/>
      <c r="J2611" s="121"/>
      <c r="K2611" s="76"/>
    </row>
    <row r="2612" spans="5:11" x14ac:dyDescent="0.25">
      <c r="E2612" s="115"/>
      <c r="F2612" s="119"/>
      <c r="H2612" s="120"/>
      <c r="I2612" s="121"/>
      <c r="J2612" s="121"/>
      <c r="K2612" s="76"/>
    </row>
    <row r="2613" spans="5:11" x14ac:dyDescent="0.25">
      <c r="E2613" s="115"/>
      <c r="F2613" s="119"/>
      <c r="H2613" s="120"/>
      <c r="I2613" s="121"/>
      <c r="J2613" s="121"/>
      <c r="K2613" s="76"/>
    </row>
    <row r="2614" spans="5:11" x14ac:dyDescent="0.25">
      <c r="E2614" s="115"/>
      <c r="F2614" s="119"/>
      <c r="H2614" s="120"/>
      <c r="I2614" s="121"/>
      <c r="J2614" s="121"/>
      <c r="K2614" s="76"/>
    </row>
    <row r="2615" spans="5:11" x14ac:dyDescent="0.25">
      <c r="E2615" s="115"/>
      <c r="F2615" s="119"/>
      <c r="H2615" s="120"/>
      <c r="I2615" s="121"/>
      <c r="J2615" s="121"/>
      <c r="K2615" s="76"/>
    </row>
    <row r="2616" spans="5:11" x14ac:dyDescent="0.25">
      <c r="E2616" s="115"/>
      <c r="F2616" s="119"/>
      <c r="H2616" s="120"/>
      <c r="I2616" s="121"/>
      <c r="J2616" s="121"/>
      <c r="K2616" s="76"/>
    </row>
    <row r="2617" spans="5:11" x14ac:dyDescent="0.25">
      <c r="E2617" s="115"/>
      <c r="F2617" s="119"/>
      <c r="H2617" s="120"/>
      <c r="I2617" s="121"/>
      <c r="J2617" s="121"/>
      <c r="K2617" s="76"/>
    </row>
    <row r="2618" spans="5:11" x14ac:dyDescent="0.25">
      <c r="E2618" s="115"/>
      <c r="F2618" s="119"/>
      <c r="H2618" s="120"/>
      <c r="I2618" s="121"/>
      <c r="J2618" s="121"/>
      <c r="K2618" s="76"/>
    </row>
    <row r="2619" spans="5:11" x14ac:dyDescent="0.25">
      <c r="E2619" s="115"/>
      <c r="F2619" s="119"/>
      <c r="H2619" s="120"/>
      <c r="I2619" s="121"/>
      <c r="J2619" s="121"/>
      <c r="K2619" s="76"/>
    </row>
    <row r="2620" spans="5:11" x14ac:dyDescent="0.25">
      <c r="E2620" s="115"/>
      <c r="F2620" s="119"/>
      <c r="H2620" s="120"/>
      <c r="I2620" s="121"/>
      <c r="J2620" s="121"/>
      <c r="K2620" s="76"/>
    </row>
    <row r="2621" spans="5:11" x14ac:dyDescent="0.25">
      <c r="E2621" s="115"/>
      <c r="F2621" s="119"/>
      <c r="H2621" s="120"/>
      <c r="I2621" s="121"/>
      <c r="J2621" s="121"/>
      <c r="K2621" s="76"/>
    </row>
    <row r="2622" spans="5:11" x14ac:dyDescent="0.25">
      <c r="E2622" s="115"/>
      <c r="F2622" s="119"/>
      <c r="H2622" s="120"/>
      <c r="I2622" s="121"/>
      <c r="J2622" s="121"/>
      <c r="K2622" s="76"/>
    </row>
    <row r="2623" spans="5:11" x14ac:dyDescent="0.25">
      <c r="E2623" s="115"/>
      <c r="F2623" s="119"/>
      <c r="H2623" s="120"/>
      <c r="I2623" s="121"/>
      <c r="J2623" s="121"/>
      <c r="K2623" s="76"/>
    </row>
    <row r="2624" spans="5:11" x14ac:dyDescent="0.25">
      <c r="E2624" s="115"/>
      <c r="F2624" s="119"/>
      <c r="H2624" s="120"/>
      <c r="I2624" s="121"/>
      <c r="J2624" s="121"/>
      <c r="K2624" s="76"/>
    </row>
    <row r="2625" spans="5:11" x14ac:dyDescent="0.25">
      <c r="E2625" s="115"/>
      <c r="F2625" s="119"/>
      <c r="H2625" s="120"/>
      <c r="I2625" s="121"/>
      <c r="J2625" s="121"/>
      <c r="K2625" s="76"/>
    </row>
    <row r="2626" spans="5:11" x14ac:dyDescent="0.25">
      <c r="E2626" s="115"/>
      <c r="F2626" s="119"/>
      <c r="H2626" s="120"/>
      <c r="I2626" s="121"/>
      <c r="J2626" s="121"/>
      <c r="K2626" s="76"/>
    </row>
    <row r="2627" spans="5:11" x14ac:dyDescent="0.25">
      <c r="E2627" s="115"/>
      <c r="F2627" s="119"/>
      <c r="H2627" s="120"/>
      <c r="I2627" s="121"/>
      <c r="J2627" s="121"/>
      <c r="K2627" s="76"/>
    </row>
    <row r="2628" spans="5:11" x14ac:dyDescent="0.25">
      <c r="E2628" s="115"/>
      <c r="F2628" s="119"/>
      <c r="H2628" s="120"/>
      <c r="I2628" s="121"/>
      <c r="J2628" s="121"/>
      <c r="K2628" s="76"/>
    </row>
    <row r="2629" spans="5:11" x14ac:dyDescent="0.25">
      <c r="E2629" s="115"/>
      <c r="F2629" s="119"/>
      <c r="H2629" s="120"/>
      <c r="I2629" s="121"/>
      <c r="J2629" s="121"/>
      <c r="K2629" s="76"/>
    </row>
    <row r="2630" spans="5:11" x14ac:dyDescent="0.25">
      <c r="E2630" s="115"/>
      <c r="F2630" s="119"/>
      <c r="H2630" s="120"/>
      <c r="I2630" s="121"/>
      <c r="J2630" s="121"/>
      <c r="K2630" s="76"/>
    </row>
    <row r="2631" spans="5:11" x14ac:dyDescent="0.25">
      <c r="E2631" s="115"/>
      <c r="F2631" s="119"/>
      <c r="H2631" s="120"/>
      <c r="I2631" s="121"/>
      <c r="J2631" s="121"/>
      <c r="K2631" s="76"/>
    </row>
    <row r="2632" spans="5:11" x14ac:dyDescent="0.25">
      <c r="E2632" s="115"/>
      <c r="F2632" s="119"/>
      <c r="H2632" s="120"/>
      <c r="I2632" s="121"/>
      <c r="J2632" s="121"/>
      <c r="K2632" s="76"/>
    </row>
    <row r="2633" spans="5:11" x14ac:dyDescent="0.25">
      <c r="E2633" s="115"/>
      <c r="F2633" s="119"/>
      <c r="H2633" s="120"/>
      <c r="I2633" s="121"/>
      <c r="J2633" s="121"/>
      <c r="K2633" s="76"/>
    </row>
    <row r="2634" spans="5:11" x14ac:dyDescent="0.25">
      <c r="E2634" s="115"/>
      <c r="F2634" s="119"/>
      <c r="H2634" s="120"/>
      <c r="I2634" s="121"/>
      <c r="J2634" s="121"/>
      <c r="K2634" s="76"/>
    </row>
    <row r="2635" spans="5:11" x14ac:dyDescent="0.25">
      <c r="E2635" s="115"/>
      <c r="F2635" s="119"/>
      <c r="H2635" s="120"/>
      <c r="I2635" s="121"/>
      <c r="J2635" s="121"/>
      <c r="K2635" s="76"/>
    </row>
    <row r="2636" spans="5:11" x14ac:dyDescent="0.25">
      <c r="E2636" s="115"/>
      <c r="F2636" s="119"/>
      <c r="H2636" s="120"/>
      <c r="I2636" s="121"/>
      <c r="J2636" s="121"/>
      <c r="K2636" s="76"/>
    </row>
    <row r="2637" spans="5:11" x14ac:dyDescent="0.25">
      <c r="E2637" s="115"/>
      <c r="F2637" s="119"/>
      <c r="H2637" s="120"/>
      <c r="I2637" s="121"/>
      <c r="J2637" s="121"/>
      <c r="K2637" s="76"/>
    </row>
    <row r="2638" spans="5:11" x14ac:dyDescent="0.25">
      <c r="E2638" s="115"/>
      <c r="F2638" s="119"/>
      <c r="H2638" s="120"/>
      <c r="I2638" s="121"/>
      <c r="J2638" s="121"/>
      <c r="K2638" s="76"/>
    </row>
    <row r="2639" spans="5:11" x14ac:dyDescent="0.25">
      <c r="E2639" s="115"/>
      <c r="F2639" s="119"/>
      <c r="H2639" s="120"/>
      <c r="I2639" s="121"/>
      <c r="J2639" s="121"/>
      <c r="K2639" s="76"/>
    </row>
    <row r="2640" spans="5:11" x14ac:dyDescent="0.25">
      <c r="E2640" s="115"/>
      <c r="F2640" s="119"/>
      <c r="H2640" s="120"/>
      <c r="I2640" s="121"/>
      <c r="J2640" s="121"/>
      <c r="K2640" s="76"/>
    </row>
    <row r="2641" spans="5:11" x14ac:dyDescent="0.25">
      <c r="E2641" s="115"/>
      <c r="F2641" s="119"/>
      <c r="H2641" s="120"/>
      <c r="I2641" s="121"/>
      <c r="J2641" s="121"/>
      <c r="K2641" s="76"/>
    </row>
    <row r="2642" spans="5:11" x14ac:dyDescent="0.25">
      <c r="E2642" s="115"/>
      <c r="F2642" s="119"/>
      <c r="H2642" s="120"/>
      <c r="I2642" s="121"/>
      <c r="J2642" s="121"/>
      <c r="K2642" s="76"/>
    </row>
    <row r="2643" spans="5:11" x14ac:dyDescent="0.25">
      <c r="E2643" s="115"/>
      <c r="F2643" s="119"/>
      <c r="H2643" s="120"/>
      <c r="I2643" s="121"/>
      <c r="J2643" s="121"/>
      <c r="K2643" s="76"/>
    </row>
    <row r="2644" spans="5:11" x14ac:dyDescent="0.25">
      <c r="E2644" s="115"/>
      <c r="F2644" s="119"/>
      <c r="H2644" s="120"/>
      <c r="I2644" s="121"/>
      <c r="J2644" s="121"/>
      <c r="K2644" s="76"/>
    </row>
    <row r="2645" spans="5:11" x14ac:dyDescent="0.25">
      <c r="E2645" s="115"/>
      <c r="F2645" s="119"/>
      <c r="H2645" s="120"/>
      <c r="I2645" s="121"/>
      <c r="J2645" s="121"/>
      <c r="K2645" s="76"/>
    </row>
    <row r="2646" spans="5:11" x14ac:dyDescent="0.25">
      <c r="E2646" s="115"/>
      <c r="F2646" s="119"/>
      <c r="H2646" s="120"/>
      <c r="I2646" s="121"/>
      <c r="J2646" s="121"/>
      <c r="K2646" s="76"/>
    </row>
    <row r="2647" spans="5:11" x14ac:dyDescent="0.25">
      <c r="E2647" s="115"/>
      <c r="F2647" s="119"/>
      <c r="H2647" s="120"/>
      <c r="I2647" s="121"/>
      <c r="J2647" s="121"/>
      <c r="K2647" s="76"/>
    </row>
    <row r="2648" spans="5:11" x14ac:dyDescent="0.25">
      <c r="E2648" s="115"/>
      <c r="F2648" s="119"/>
      <c r="H2648" s="120"/>
      <c r="I2648" s="121"/>
      <c r="J2648" s="121"/>
      <c r="K2648" s="76"/>
    </row>
    <row r="2649" spans="5:11" x14ac:dyDescent="0.25">
      <c r="E2649" s="115"/>
      <c r="F2649" s="119"/>
      <c r="H2649" s="120"/>
      <c r="I2649" s="121"/>
      <c r="J2649" s="121"/>
      <c r="K2649" s="76"/>
    </row>
    <row r="2650" spans="5:11" x14ac:dyDescent="0.25">
      <c r="E2650" s="115"/>
      <c r="F2650" s="119"/>
      <c r="H2650" s="120"/>
      <c r="I2650" s="121"/>
      <c r="J2650" s="121"/>
      <c r="K2650" s="76"/>
    </row>
    <row r="2651" spans="5:11" x14ac:dyDescent="0.25">
      <c r="E2651" s="115"/>
      <c r="F2651" s="119"/>
      <c r="H2651" s="120"/>
      <c r="I2651" s="121"/>
      <c r="J2651" s="121"/>
      <c r="K2651" s="76"/>
    </row>
    <row r="2652" spans="5:11" x14ac:dyDescent="0.25">
      <c r="E2652" s="115"/>
      <c r="F2652" s="119"/>
      <c r="H2652" s="120"/>
      <c r="I2652" s="121"/>
      <c r="J2652" s="121"/>
      <c r="K2652" s="76"/>
    </row>
    <row r="2653" spans="5:11" x14ac:dyDescent="0.25">
      <c r="E2653" s="115"/>
      <c r="F2653" s="119"/>
      <c r="H2653" s="120"/>
      <c r="I2653" s="121"/>
      <c r="J2653" s="121"/>
      <c r="K2653" s="76"/>
    </row>
    <row r="2654" spans="5:11" x14ac:dyDescent="0.25">
      <c r="E2654" s="115"/>
      <c r="F2654" s="119"/>
      <c r="H2654" s="120"/>
      <c r="I2654" s="121"/>
      <c r="J2654" s="121"/>
      <c r="K2654" s="76"/>
    </row>
    <row r="2655" spans="5:11" x14ac:dyDescent="0.25">
      <c r="E2655" s="115"/>
      <c r="F2655" s="119"/>
      <c r="H2655" s="120"/>
      <c r="I2655" s="121"/>
      <c r="J2655" s="121"/>
      <c r="K2655" s="76"/>
    </row>
    <row r="2656" spans="5:11" x14ac:dyDescent="0.25">
      <c r="E2656" s="115"/>
      <c r="F2656" s="119"/>
      <c r="H2656" s="120"/>
      <c r="I2656" s="121"/>
      <c r="J2656" s="121"/>
      <c r="K2656" s="76"/>
    </row>
    <row r="2657" spans="5:11" x14ac:dyDescent="0.25">
      <c r="E2657" s="115"/>
      <c r="F2657" s="119"/>
      <c r="H2657" s="120"/>
      <c r="I2657" s="121"/>
      <c r="J2657" s="121"/>
      <c r="K2657" s="76"/>
    </row>
    <row r="2658" spans="5:11" x14ac:dyDescent="0.25">
      <c r="E2658" s="115"/>
      <c r="F2658" s="119"/>
      <c r="H2658" s="120"/>
      <c r="I2658" s="121"/>
      <c r="J2658" s="121"/>
      <c r="K2658" s="76"/>
    </row>
    <row r="2659" spans="5:11" x14ac:dyDescent="0.25">
      <c r="E2659" s="115"/>
      <c r="F2659" s="119"/>
      <c r="H2659" s="120"/>
      <c r="I2659" s="121"/>
      <c r="J2659" s="121"/>
      <c r="K2659" s="76"/>
    </row>
    <row r="2660" spans="5:11" x14ac:dyDescent="0.25">
      <c r="E2660" s="115"/>
      <c r="F2660" s="119"/>
      <c r="H2660" s="120"/>
      <c r="I2660" s="121"/>
      <c r="J2660" s="121"/>
      <c r="K2660" s="76"/>
    </row>
    <row r="2661" spans="5:11" x14ac:dyDescent="0.25">
      <c r="E2661" s="115"/>
      <c r="F2661" s="119"/>
      <c r="H2661" s="120"/>
      <c r="I2661" s="121"/>
      <c r="J2661" s="121"/>
      <c r="K2661" s="76"/>
    </row>
    <row r="2662" spans="5:11" x14ac:dyDescent="0.25">
      <c r="E2662" s="115"/>
      <c r="F2662" s="119"/>
      <c r="H2662" s="120"/>
      <c r="I2662" s="121"/>
      <c r="J2662" s="121"/>
      <c r="K2662" s="76"/>
    </row>
    <row r="2663" spans="5:11" x14ac:dyDescent="0.25">
      <c r="E2663" s="115"/>
      <c r="F2663" s="119"/>
      <c r="H2663" s="120"/>
      <c r="I2663" s="121"/>
      <c r="J2663" s="121"/>
      <c r="K2663" s="76"/>
    </row>
    <row r="2664" spans="5:11" x14ac:dyDescent="0.25">
      <c r="E2664" s="115"/>
      <c r="F2664" s="119"/>
      <c r="H2664" s="120"/>
      <c r="I2664" s="121"/>
      <c r="J2664" s="121"/>
      <c r="K2664" s="76"/>
    </row>
    <row r="2665" spans="5:11" x14ac:dyDescent="0.25">
      <c r="E2665" s="115"/>
      <c r="F2665" s="119"/>
      <c r="H2665" s="120"/>
      <c r="I2665" s="121"/>
      <c r="J2665" s="121"/>
      <c r="K2665" s="76"/>
    </row>
    <row r="2666" spans="5:11" x14ac:dyDescent="0.25">
      <c r="E2666" s="115"/>
      <c r="F2666" s="119"/>
      <c r="H2666" s="120"/>
      <c r="I2666" s="121"/>
      <c r="J2666" s="121"/>
      <c r="K2666" s="76"/>
    </row>
    <row r="2667" spans="5:11" x14ac:dyDescent="0.25">
      <c r="E2667" s="115"/>
      <c r="F2667" s="119"/>
      <c r="H2667" s="120"/>
      <c r="I2667" s="121"/>
      <c r="J2667" s="121"/>
      <c r="K2667" s="76"/>
    </row>
    <row r="2668" spans="5:11" x14ac:dyDescent="0.25">
      <c r="E2668" s="115"/>
      <c r="F2668" s="119"/>
      <c r="H2668" s="120"/>
      <c r="I2668" s="121"/>
      <c r="J2668" s="121"/>
      <c r="K2668" s="76"/>
    </row>
    <row r="2669" spans="5:11" x14ac:dyDescent="0.25">
      <c r="E2669" s="115"/>
      <c r="F2669" s="119"/>
      <c r="H2669" s="120"/>
      <c r="I2669" s="121"/>
      <c r="J2669" s="121"/>
      <c r="K2669" s="76"/>
    </row>
    <row r="2670" spans="5:11" x14ac:dyDescent="0.25">
      <c r="E2670" s="115"/>
      <c r="F2670" s="119"/>
      <c r="H2670" s="120"/>
      <c r="I2670" s="121"/>
      <c r="J2670" s="121"/>
      <c r="K2670" s="76"/>
    </row>
    <row r="2671" spans="5:11" x14ac:dyDescent="0.25">
      <c r="E2671" s="115"/>
      <c r="F2671" s="119"/>
      <c r="H2671" s="120"/>
      <c r="I2671" s="121"/>
      <c r="J2671" s="121"/>
      <c r="K2671" s="76"/>
    </row>
    <row r="2672" spans="5:11" x14ac:dyDescent="0.25">
      <c r="E2672" s="115"/>
      <c r="F2672" s="119"/>
      <c r="H2672" s="120"/>
      <c r="I2672" s="121"/>
      <c r="J2672" s="121"/>
      <c r="K2672" s="76"/>
    </row>
    <row r="2673" spans="5:11" x14ac:dyDescent="0.25">
      <c r="E2673" s="115"/>
      <c r="F2673" s="119"/>
      <c r="H2673" s="120"/>
      <c r="I2673" s="121"/>
      <c r="J2673" s="121"/>
      <c r="K2673" s="76"/>
    </row>
    <row r="2674" spans="5:11" x14ac:dyDescent="0.25">
      <c r="E2674" s="115"/>
      <c r="F2674" s="119"/>
      <c r="H2674" s="120"/>
      <c r="I2674" s="121"/>
      <c r="J2674" s="121"/>
      <c r="K2674" s="76"/>
    </row>
    <row r="2675" spans="5:11" x14ac:dyDescent="0.25">
      <c r="E2675" s="115"/>
      <c r="F2675" s="119"/>
      <c r="H2675" s="120"/>
      <c r="I2675" s="121"/>
      <c r="J2675" s="121"/>
      <c r="K2675" s="76"/>
    </row>
    <row r="2676" spans="5:11" x14ac:dyDescent="0.25">
      <c r="E2676" s="115"/>
      <c r="F2676" s="119"/>
      <c r="H2676" s="120"/>
      <c r="I2676" s="121"/>
      <c r="J2676" s="121"/>
      <c r="K2676" s="76"/>
    </row>
    <row r="2677" spans="5:11" x14ac:dyDescent="0.25">
      <c r="E2677" s="115"/>
      <c r="F2677" s="119"/>
      <c r="H2677" s="120"/>
      <c r="I2677" s="121"/>
      <c r="J2677" s="121"/>
      <c r="K2677" s="76"/>
    </row>
    <row r="2678" spans="5:11" x14ac:dyDescent="0.25">
      <c r="E2678" s="115"/>
      <c r="F2678" s="119"/>
      <c r="H2678" s="120"/>
      <c r="I2678" s="121"/>
      <c r="J2678" s="121"/>
      <c r="K2678" s="76"/>
    </row>
    <row r="2679" spans="5:11" x14ac:dyDescent="0.25">
      <c r="E2679" s="115"/>
      <c r="F2679" s="119"/>
      <c r="H2679" s="120"/>
      <c r="I2679" s="121"/>
      <c r="J2679" s="121"/>
      <c r="K2679" s="76"/>
    </row>
    <row r="2680" spans="5:11" x14ac:dyDescent="0.25">
      <c r="E2680" s="115"/>
      <c r="F2680" s="119"/>
      <c r="H2680" s="120"/>
      <c r="I2680" s="121"/>
      <c r="J2680" s="121"/>
      <c r="K2680" s="76"/>
    </row>
    <row r="2681" spans="5:11" x14ac:dyDescent="0.25">
      <c r="E2681" s="115"/>
      <c r="F2681" s="119"/>
      <c r="H2681" s="120"/>
      <c r="I2681" s="121"/>
      <c r="J2681" s="121"/>
      <c r="K2681" s="76"/>
    </row>
    <row r="2682" spans="5:11" x14ac:dyDescent="0.25">
      <c r="E2682" s="115"/>
      <c r="F2682" s="119"/>
      <c r="H2682" s="120"/>
      <c r="I2682" s="121"/>
      <c r="J2682" s="121"/>
      <c r="K2682" s="76"/>
    </row>
    <row r="2683" spans="5:11" x14ac:dyDescent="0.25">
      <c r="E2683" s="115"/>
      <c r="F2683" s="119"/>
      <c r="H2683" s="120"/>
      <c r="I2683" s="121"/>
      <c r="J2683" s="121"/>
      <c r="K2683" s="76"/>
    </row>
    <row r="2684" spans="5:11" x14ac:dyDescent="0.25">
      <c r="E2684" s="115"/>
      <c r="F2684" s="119"/>
      <c r="H2684" s="120"/>
      <c r="I2684" s="121"/>
      <c r="J2684" s="121"/>
      <c r="K2684" s="76"/>
    </row>
    <row r="2685" spans="5:11" x14ac:dyDescent="0.25">
      <c r="E2685" s="115"/>
      <c r="F2685" s="119"/>
      <c r="H2685" s="120"/>
      <c r="I2685" s="121"/>
      <c r="J2685" s="121"/>
      <c r="K2685" s="76"/>
    </row>
    <row r="2686" spans="5:11" x14ac:dyDescent="0.25">
      <c r="E2686" s="115"/>
      <c r="F2686" s="119"/>
      <c r="H2686" s="120"/>
      <c r="I2686" s="121"/>
      <c r="J2686" s="121"/>
      <c r="K2686" s="76"/>
    </row>
    <row r="2687" spans="5:11" x14ac:dyDescent="0.25">
      <c r="E2687" s="115"/>
      <c r="F2687" s="119"/>
      <c r="H2687" s="120"/>
      <c r="I2687" s="121"/>
      <c r="J2687" s="121"/>
      <c r="K2687" s="76"/>
    </row>
    <row r="2688" spans="5:11" x14ac:dyDescent="0.25">
      <c r="E2688" s="115"/>
      <c r="F2688" s="119"/>
      <c r="H2688" s="120"/>
      <c r="I2688" s="121"/>
      <c r="J2688" s="121"/>
      <c r="K2688" s="76"/>
    </row>
    <row r="2689" spans="5:11" x14ac:dyDescent="0.25">
      <c r="E2689" s="115"/>
      <c r="F2689" s="119"/>
      <c r="H2689" s="120"/>
      <c r="I2689" s="121"/>
      <c r="J2689" s="121"/>
      <c r="K2689" s="76"/>
    </row>
    <row r="2690" spans="5:11" x14ac:dyDescent="0.25">
      <c r="E2690" s="115"/>
      <c r="F2690" s="119"/>
      <c r="H2690" s="120"/>
      <c r="I2690" s="121"/>
      <c r="J2690" s="121"/>
      <c r="K2690" s="76"/>
    </row>
    <row r="2691" spans="5:11" x14ac:dyDescent="0.25">
      <c r="E2691" s="115"/>
      <c r="F2691" s="119"/>
      <c r="H2691" s="120"/>
      <c r="I2691" s="121"/>
      <c r="J2691" s="121"/>
      <c r="K2691" s="76"/>
    </row>
    <row r="2692" spans="5:11" x14ac:dyDescent="0.25">
      <c r="E2692" s="115"/>
      <c r="F2692" s="119"/>
      <c r="H2692" s="120"/>
      <c r="I2692" s="121"/>
      <c r="J2692" s="121"/>
      <c r="K2692" s="76"/>
    </row>
    <row r="2693" spans="5:11" x14ac:dyDescent="0.25">
      <c r="E2693" s="115"/>
      <c r="F2693" s="119"/>
      <c r="H2693" s="120"/>
      <c r="I2693" s="121"/>
      <c r="J2693" s="121"/>
      <c r="K2693" s="76"/>
    </row>
    <row r="2694" spans="5:11" x14ac:dyDescent="0.25">
      <c r="E2694" s="115"/>
      <c r="F2694" s="119"/>
      <c r="H2694" s="120"/>
      <c r="I2694" s="121"/>
      <c r="J2694" s="121"/>
      <c r="K2694" s="76"/>
    </row>
    <row r="2695" spans="5:11" x14ac:dyDescent="0.25">
      <c r="E2695" s="115"/>
      <c r="F2695" s="119"/>
      <c r="H2695" s="120"/>
      <c r="I2695" s="121"/>
      <c r="J2695" s="121"/>
      <c r="K2695" s="76"/>
    </row>
    <row r="2696" spans="5:11" x14ac:dyDescent="0.25">
      <c r="E2696" s="115"/>
      <c r="F2696" s="119"/>
      <c r="H2696" s="120"/>
      <c r="I2696" s="121"/>
      <c r="J2696" s="121"/>
      <c r="K2696" s="76"/>
    </row>
    <row r="2697" spans="5:11" x14ac:dyDescent="0.25">
      <c r="E2697" s="115"/>
      <c r="F2697" s="119"/>
      <c r="H2697" s="120"/>
      <c r="I2697" s="121"/>
      <c r="J2697" s="121"/>
      <c r="K2697" s="76"/>
    </row>
    <row r="2698" spans="5:11" x14ac:dyDescent="0.25">
      <c r="E2698" s="115"/>
      <c r="F2698" s="119"/>
      <c r="H2698" s="120"/>
      <c r="I2698" s="121"/>
      <c r="J2698" s="121"/>
      <c r="K2698" s="76"/>
    </row>
    <row r="2699" spans="5:11" x14ac:dyDescent="0.25">
      <c r="E2699" s="115"/>
      <c r="F2699" s="119"/>
      <c r="H2699" s="120"/>
      <c r="I2699" s="121"/>
      <c r="J2699" s="121"/>
      <c r="K2699" s="76"/>
    </row>
    <row r="2700" spans="5:11" x14ac:dyDescent="0.25">
      <c r="E2700" s="115"/>
      <c r="F2700" s="119"/>
      <c r="H2700" s="120"/>
      <c r="I2700" s="121"/>
      <c r="J2700" s="121"/>
      <c r="K2700" s="76"/>
    </row>
    <row r="2701" spans="5:11" x14ac:dyDescent="0.25">
      <c r="E2701" s="115"/>
      <c r="F2701" s="119"/>
      <c r="H2701" s="120"/>
      <c r="I2701" s="121"/>
      <c r="J2701" s="121"/>
      <c r="K2701" s="76"/>
    </row>
    <row r="2702" spans="5:11" x14ac:dyDescent="0.25">
      <c r="E2702" s="115"/>
      <c r="F2702" s="119"/>
      <c r="H2702" s="120"/>
      <c r="I2702" s="121"/>
      <c r="J2702" s="121"/>
      <c r="K2702" s="76"/>
    </row>
    <row r="2703" spans="5:11" x14ac:dyDescent="0.25">
      <c r="E2703" s="115"/>
      <c r="F2703" s="119"/>
      <c r="H2703" s="120"/>
      <c r="I2703" s="121"/>
      <c r="J2703" s="121"/>
      <c r="K2703" s="76"/>
    </row>
    <row r="2704" spans="5:11" x14ac:dyDescent="0.25">
      <c r="E2704" s="115"/>
      <c r="F2704" s="119"/>
      <c r="H2704" s="120"/>
      <c r="I2704" s="121"/>
      <c r="J2704" s="121"/>
      <c r="K2704" s="76"/>
    </row>
    <row r="2705" spans="5:11" x14ac:dyDescent="0.25">
      <c r="E2705" s="115"/>
      <c r="F2705" s="119"/>
      <c r="H2705" s="120"/>
      <c r="I2705" s="121"/>
      <c r="J2705" s="121"/>
      <c r="K2705" s="76"/>
    </row>
    <row r="2706" spans="5:11" x14ac:dyDescent="0.25">
      <c r="E2706" s="115"/>
      <c r="F2706" s="119"/>
      <c r="H2706" s="120"/>
      <c r="I2706" s="121"/>
      <c r="J2706" s="121"/>
      <c r="K2706" s="76"/>
    </row>
    <row r="2707" spans="5:11" x14ac:dyDescent="0.25">
      <c r="E2707" s="115"/>
      <c r="F2707" s="119"/>
      <c r="H2707" s="120"/>
      <c r="I2707" s="121"/>
      <c r="J2707" s="121"/>
      <c r="K2707" s="76"/>
    </row>
    <row r="2708" spans="5:11" x14ac:dyDescent="0.25">
      <c r="E2708" s="115"/>
      <c r="F2708" s="119"/>
      <c r="H2708" s="120"/>
      <c r="I2708" s="121"/>
      <c r="J2708" s="121"/>
      <c r="K2708" s="76"/>
    </row>
    <row r="2709" spans="5:11" x14ac:dyDescent="0.25">
      <c r="E2709" s="115"/>
      <c r="F2709" s="119"/>
      <c r="H2709" s="120"/>
      <c r="I2709" s="121"/>
      <c r="J2709" s="121"/>
      <c r="K2709" s="76"/>
    </row>
    <row r="2710" spans="5:11" x14ac:dyDescent="0.25">
      <c r="E2710" s="115"/>
      <c r="F2710" s="119"/>
      <c r="H2710" s="120"/>
      <c r="I2710" s="121"/>
      <c r="J2710" s="121"/>
      <c r="K2710" s="76"/>
    </row>
    <row r="2711" spans="5:11" x14ac:dyDescent="0.25">
      <c r="E2711" s="115"/>
      <c r="F2711" s="119"/>
      <c r="H2711" s="120"/>
      <c r="I2711" s="121"/>
      <c r="J2711" s="121"/>
      <c r="K2711" s="76"/>
    </row>
    <row r="2712" spans="5:11" x14ac:dyDescent="0.25">
      <c r="E2712" s="115"/>
      <c r="F2712" s="119"/>
      <c r="H2712" s="120"/>
      <c r="I2712" s="121"/>
      <c r="J2712" s="121"/>
      <c r="K2712" s="76"/>
    </row>
    <row r="2713" spans="5:11" x14ac:dyDescent="0.25">
      <c r="E2713" s="115"/>
      <c r="F2713" s="119"/>
      <c r="H2713" s="120"/>
      <c r="I2713" s="121"/>
      <c r="J2713" s="121"/>
      <c r="K2713" s="76"/>
    </row>
    <row r="2714" spans="5:11" x14ac:dyDescent="0.25">
      <c r="E2714" s="115"/>
      <c r="F2714" s="119"/>
      <c r="H2714" s="120"/>
      <c r="I2714" s="121"/>
      <c r="J2714" s="121"/>
      <c r="K2714" s="76"/>
    </row>
    <row r="2715" spans="5:11" x14ac:dyDescent="0.25">
      <c r="E2715" s="115"/>
      <c r="F2715" s="119"/>
      <c r="H2715" s="120"/>
      <c r="I2715" s="121"/>
      <c r="J2715" s="121"/>
      <c r="K2715" s="76"/>
    </row>
    <row r="2716" spans="5:11" x14ac:dyDescent="0.25">
      <c r="E2716" s="115"/>
      <c r="F2716" s="119"/>
      <c r="H2716" s="120"/>
      <c r="I2716" s="121"/>
      <c r="J2716" s="121"/>
      <c r="K2716" s="76"/>
    </row>
    <row r="2717" spans="5:11" x14ac:dyDescent="0.25">
      <c r="E2717" s="115"/>
      <c r="F2717" s="119"/>
      <c r="H2717" s="120"/>
      <c r="I2717" s="121"/>
      <c r="J2717" s="121"/>
      <c r="K2717" s="76"/>
    </row>
    <row r="2718" spans="5:11" x14ac:dyDescent="0.25">
      <c r="E2718" s="115"/>
      <c r="F2718" s="119"/>
      <c r="H2718" s="120"/>
      <c r="I2718" s="121"/>
      <c r="J2718" s="121"/>
      <c r="K2718" s="76"/>
    </row>
    <row r="2719" spans="5:11" x14ac:dyDescent="0.25">
      <c r="E2719" s="115"/>
      <c r="F2719" s="119"/>
      <c r="H2719" s="120"/>
      <c r="I2719" s="121"/>
      <c r="J2719" s="121"/>
      <c r="K2719" s="76"/>
    </row>
    <row r="2720" spans="5:11" x14ac:dyDescent="0.25">
      <c r="E2720" s="115"/>
      <c r="F2720" s="119"/>
      <c r="H2720" s="120"/>
      <c r="I2720" s="121"/>
      <c r="J2720" s="121"/>
      <c r="K2720" s="76"/>
    </row>
    <row r="2721" spans="5:11" x14ac:dyDescent="0.25">
      <c r="E2721" s="115"/>
      <c r="F2721" s="119"/>
      <c r="H2721" s="120"/>
      <c r="I2721" s="121"/>
      <c r="J2721" s="121"/>
      <c r="K2721" s="76"/>
    </row>
    <row r="2722" spans="5:11" x14ac:dyDescent="0.25">
      <c r="E2722" s="115"/>
      <c r="F2722" s="119"/>
      <c r="H2722" s="120"/>
      <c r="I2722" s="121"/>
      <c r="J2722" s="121"/>
      <c r="K2722" s="76"/>
    </row>
    <row r="2723" spans="5:11" x14ac:dyDescent="0.25">
      <c r="E2723" s="115"/>
      <c r="F2723" s="119"/>
      <c r="H2723" s="120"/>
      <c r="I2723" s="121"/>
      <c r="J2723" s="121"/>
      <c r="K2723" s="76"/>
    </row>
    <row r="2724" spans="5:11" x14ac:dyDescent="0.25">
      <c r="E2724" s="115"/>
      <c r="F2724" s="119"/>
      <c r="H2724" s="120"/>
      <c r="I2724" s="121"/>
      <c r="J2724" s="121"/>
      <c r="K2724" s="76"/>
    </row>
    <row r="2725" spans="5:11" x14ac:dyDescent="0.25">
      <c r="E2725" s="115"/>
      <c r="F2725" s="119"/>
      <c r="H2725" s="120"/>
      <c r="I2725" s="121"/>
      <c r="J2725" s="121"/>
      <c r="K2725" s="76"/>
    </row>
    <row r="2726" spans="5:11" x14ac:dyDescent="0.25">
      <c r="E2726" s="115"/>
      <c r="F2726" s="119"/>
      <c r="H2726" s="120"/>
      <c r="I2726" s="121"/>
      <c r="J2726" s="121"/>
      <c r="K2726" s="76"/>
    </row>
    <row r="2727" spans="5:11" x14ac:dyDescent="0.25">
      <c r="E2727" s="115"/>
      <c r="F2727" s="119"/>
      <c r="H2727" s="120"/>
      <c r="I2727" s="121"/>
      <c r="J2727" s="121"/>
      <c r="K2727" s="76"/>
    </row>
    <row r="2728" spans="5:11" x14ac:dyDescent="0.25">
      <c r="E2728" s="115"/>
      <c r="F2728" s="119"/>
      <c r="H2728" s="120"/>
      <c r="I2728" s="121"/>
      <c r="J2728" s="121"/>
      <c r="K2728" s="76"/>
    </row>
    <row r="2729" spans="5:11" x14ac:dyDescent="0.25">
      <c r="E2729" s="115"/>
      <c r="F2729" s="119"/>
      <c r="H2729" s="120"/>
      <c r="I2729" s="121"/>
      <c r="J2729" s="121"/>
      <c r="K2729" s="76"/>
    </row>
    <row r="2730" spans="5:11" x14ac:dyDescent="0.25">
      <c r="E2730" s="115"/>
      <c r="F2730" s="119"/>
      <c r="H2730" s="120"/>
      <c r="I2730" s="121"/>
      <c r="J2730" s="121"/>
      <c r="K2730" s="76"/>
    </row>
    <row r="2731" spans="5:11" x14ac:dyDescent="0.25">
      <c r="E2731" s="115"/>
      <c r="F2731" s="119"/>
      <c r="H2731" s="120"/>
      <c r="I2731" s="121"/>
      <c r="J2731" s="121"/>
      <c r="K2731" s="76"/>
    </row>
    <row r="2732" spans="5:11" x14ac:dyDescent="0.25">
      <c r="E2732" s="115"/>
      <c r="F2732" s="119"/>
      <c r="H2732" s="120"/>
      <c r="I2732" s="121"/>
      <c r="J2732" s="121"/>
      <c r="K2732" s="76"/>
    </row>
    <row r="2733" spans="5:11" x14ac:dyDescent="0.25">
      <c r="E2733" s="115"/>
      <c r="F2733" s="119"/>
      <c r="H2733" s="120"/>
      <c r="I2733" s="121"/>
      <c r="J2733" s="121"/>
      <c r="K2733" s="76"/>
    </row>
    <row r="2734" spans="5:11" x14ac:dyDescent="0.25">
      <c r="E2734" s="115"/>
      <c r="F2734" s="119"/>
      <c r="H2734" s="120"/>
      <c r="I2734" s="121"/>
      <c r="J2734" s="121"/>
      <c r="K2734" s="76"/>
    </row>
    <row r="2735" spans="5:11" x14ac:dyDescent="0.25">
      <c r="E2735" s="115"/>
      <c r="F2735" s="119"/>
      <c r="H2735" s="120"/>
      <c r="I2735" s="121"/>
      <c r="J2735" s="121"/>
      <c r="K2735" s="76"/>
    </row>
    <row r="2736" spans="5:11" x14ac:dyDescent="0.25">
      <c r="E2736" s="115"/>
      <c r="F2736" s="119"/>
      <c r="H2736" s="120"/>
      <c r="I2736" s="121"/>
      <c r="J2736" s="121"/>
      <c r="K2736" s="76"/>
    </row>
    <row r="2737" spans="5:11" x14ac:dyDescent="0.25">
      <c r="E2737" s="115"/>
      <c r="F2737" s="119"/>
      <c r="H2737" s="120"/>
      <c r="I2737" s="121"/>
      <c r="J2737" s="121"/>
      <c r="K2737" s="76"/>
    </row>
    <row r="2738" spans="5:11" x14ac:dyDescent="0.25">
      <c r="E2738" s="115"/>
      <c r="F2738" s="119"/>
      <c r="H2738" s="120"/>
      <c r="I2738" s="121"/>
      <c r="J2738" s="121"/>
      <c r="K2738" s="76"/>
    </row>
    <row r="2739" spans="5:11" x14ac:dyDescent="0.25">
      <c r="E2739" s="115"/>
      <c r="F2739" s="119"/>
      <c r="H2739" s="120"/>
      <c r="I2739" s="121"/>
      <c r="J2739" s="121"/>
      <c r="K2739" s="76"/>
    </row>
    <row r="2740" spans="5:11" x14ac:dyDescent="0.25">
      <c r="E2740" s="115"/>
      <c r="F2740" s="119"/>
      <c r="H2740" s="120"/>
      <c r="I2740" s="121"/>
      <c r="J2740" s="121"/>
      <c r="K2740" s="76"/>
    </row>
    <row r="2741" spans="5:11" x14ac:dyDescent="0.25">
      <c r="E2741" s="115"/>
      <c r="F2741" s="119"/>
      <c r="H2741" s="120"/>
      <c r="I2741" s="121"/>
      <c r="J2741" s="121"/>
      <c r="K2741" s="76"/>
    </row>
    <row r="2742" spans="5:11" x14ac:dyDescent="0.25">
      <c r="E2742" s="115"/>
      <c r="F2742" s="119"/>
      <c r="H2742" s="120"/>
      <c r="I2742" s="121"/>
      <c r="J2742" s="121"/>
      <c r="K2742" s="76"/>
    </row>
    <row r="2743" spans="5:11" x14ac:dyDescent="0.25">
      <c r="E2743" s="115"/>
      <c r="F2743" s="119"/>
      <c r="H2743" s="120"/>
      <c r="I2743" s="121"/>
      <c r="J2743" s="121"/>
      <c r="K2743" s="76"/>
    </row>
    <row r="2744" spans="5:11" x14ac:dyDescent="0.25">
      <c r="E2744" s="115"/>
      <c r="F2744" s="119"/>
      <c r="H2744" s="120"/>
      <c r="I2744" s="121"/>
      <c r="J2744" s="121"/>
      <c r="K2744" s="76"/>
    </row>
    <row r="2745" spans="5:11" x14ac:dyDescent="0.25">
      <c r="E2745" s="115"/>
      <c r="F2745" s="119"/>
      <c r="H2745" s="120"/>
      <c r="I2745" s="121"/>
      <c r="J2745" s="121"/>
      <c r="K2745" s="76"/>
    </row>
    <row r="2746" spans="5:11" x14ac:dyDescent="0.25">
      <c r="E2746" s="115"/>
      <c r="F2746" s="119"/>
      <c r="H2746" s="120"/>
      <c r="I2746" s="121"/>
      <c r="J2746" s="121"/>
      <c r="K2746" s="76"/>
    </row>
    <row r="2747" spans="5:11" x14ac:dyDescent="0.25">
      <c r="E2747" s="115"/>
      <c r="F2747" s="119"/>
      <c r="H2747" s="120"/>
      <c r="I2747" s="121"/>
      <c r="J2747" s="121"/>
      <c r="K2747" s="76"/>
    </row>
    <row r="2748" spans="5:11" x14ac:dyDescent="0.25">
      <c r="E2748" s="115"/>
      <c r="F2748" s="119"/>
      <c r="H2748" s="120"/>
      <c r="I2748" s="121"/>
      <c r="J2748" s="121"/>
      <c r="K2748" s="76"/>
    </row>
    <row r="2749" spans="5:11" x14ac:dyDescent="0.25">
      <c r="E2749" s="115"/>
      <c r="F2749" s="119"/>
      <c r="H2749" s="120"/>
      <c r="I2749" s="121"/>
      <c r="J2749" s="121"/>
      <c r="K2749" s="76"/>
    </row>
    <row r="2750" spans="5:11" x14ac:dyDescent="0.25">
      <c r="E2750" s="115"/>
      <c r="F2750" s="119"/>
      <c r="H2750" s="120"/>
      <c r="I2750" s="121"/>
      <c r="J2750" s="121"/>
      <c r="K2750" s="76"/>
    </row>
    <row r="2751" spans="5:11" x14ac:dyDescent="0.25">
      <c r="E2751" s="115"/>
      <c r="F2751" s="119"/>
      <c r="H2751" s="120"/>
      <c r="I2751" s="121"/>
      <c r="J2751" s="121"/>
      <c r="K2751" s="76"/>
    </row>
    <row r="2752" spans="5:11" x14ac:dyDescent="0.25">
      <c r="E2752" s="115"/>
      <c r="F2752" s="119"/>
      <c r="H2752" s="120"/>
      <c r="I2752" s="121"/>
      <c r="J2752" s="121"/>
      <c r="K2752" s="76"/>
    </row>
    <row r="2753" spans="5:11" x14ac:dyDescent="0.25">
      <c r="E2753" s="115"/>
      <c r="F2753" s="119"/>
      <c r="H2753" s="120"/>
      <c r="I2753" s="121"/>
      <c r="J2753" s="121"/>
      <c r="K2753" s="76"/>
    </row>
    <row r="2754" spans="5:11" x14ac:dyDescent="0.25">
      <c r="E2754" s="115"/>
      <c r="F2754" s="119"/>
      <c r="H2754" s="120"/>
      <c r="I2754" s="121"/>
      <c r="J2754" s="121"/>
      <c r="K2754" s="76"/>
    </row>
    <row r="2755" spans="5:11" x14ac:dyDescent="0.25">
      <c r="E2755" s="115"/>
      <c r="F2755" s="119"/>
      <c r="H2755" s="120"/>
      <c r="I2755" s="121"/>
      <c r="J2755" s="121"/>
      <c r="K2755" s="76"/>
    </row>
    <row r="2756" spans="5:11" x14ac:dyDescent="0.25">
      <c r="E2756" s="115"/>
      <c r="F2756" s="119"/>
      <c r="H2756" s="120"/>
      <c r="I2756" s="121"/>
      <c r="J2756" s="121"/>
      <c r="K2756" s="76"/>
    </row>
    <row r="2757" spans="5:11" x14ac:dyDescent="0.25">
      <c r="E2757" s="115"/>
      <c r="F2757" s="119"/>
      <c r="H2757" s="120"/>
      <c r="I2757" s="121"/>
      <c r="J2757" s="121"/>
      <c r="K2757" s="76"/>
    </row>
    <row r="2758" spans="5:11" x14ac:dyDescent="0.25">
      <c r="E2758" s="115"/>
      <c r="F2758" s="119"/>
      <c r="H2758" s="120"/>
      <c r="I2758" s="121"/>
      <c r="J2758" s="121"/>
      <c r="K2758" s="76"/>
    </row>
    <row r="2759" spans="5:11" x14ac:dyDescent="0.25">
      <c r="E2759" s="115"/>
      <c r="F2759" s="119"/>
      <c r="H2759" s="120"/>
      <c r="I2759" s="121"/>
      <c r="J2759" s="121"/>
      <c r="K2759" s="76"/>
    </row>
    <row r="2760" spans="5:11" x14ac:dyDescent="0.25">
      <c r="E2760" s="115"/>
      <c r="F2760" s="119"/>
      <c r="H2760" s="120"/>
      <c r="I2760" s="121"/>
      <c r="J2760" s="121"/>
      <c r="K2760" s="76"/>
    </row>
    <row r="2761" spans="5:11" x14ac:dyDescent="0.25">
      <c r="E2761" s="115"/>
      <c r="F2761" s="119"/>
      <c r="H2761" s="120"/>
      <c r="I2761" s="121"/>
      <c r="J2761" s="121"/>
      <c r="K2761" s="76"/>
    </row>
    <row r="2762" spans="5:11" x14ac:dyDescent="0.25">
      <c r="E2762" s="115"/>
      <c r="F2762" s="119"/>
      <c r="H2762" s="120"/>
      <c r="I2762" s="121"/>
      <c r="J2762" s="121"/>
      <c r="K2762" s="76"/>
    </row>
    <row r="2763" spans="5:11" x14ac:dyDescent="0.25">
      <c r="E2763" s="115"/>
      <c r="F2763" s="119"/>
      <c r="H2763" s="120"/>
      <c r="I2763" s="121"/>
      <c r="J2763" s="121"/>
      <c r="K2763" s="76"/>
    </row>
    <row r="2764" spans="5:11" x14ac:dyDescent="0.25">
      <c r="E2764" s="115"/>
      <c r="F2764" s="119"/>
      <c r="H2764" s="120"/>
      <c r="I2764" s="121"/>
      <c r="J2764" s="121"/>
      <c r="K2764" s="76"/>
    </row>
    <row r="2765" spans="5:11" x14ac:dyDescent="0.25">
      <c r="E2765" s="115"/>
      <c r="F2765" s="119"/>
      <c r="H2765" s="120"/>
      <c r="I2765" s="121"/>
      <c r="J2765" s="121"/>
      <c r="K2765" s="76"/>
    </row>
    <row r="2766" spans="5:11" x14ac:dyDescent="0.25">
      <c r="E2766" s="115"/>
      <c r="F2766" s="119"/>
      <c r="H2766" s="120"/>
      <c r="I2766" s="121"/>
      <c r="J2766" s="121"/>
      <c r="K2766" s="76"/>
    </row>
    <row r="2767" spans="5:11" x14ac:dyDescent="0.25">
      <c r="E2767" s="115"/>
      <c r="F2767" s="119"/>
      <c r="H2767" s="120"/>
      <c r="I2767" s="121"/>
      <c r="J2767" s="121"/>
      <c r="K2767" s="76"/>
    </row>
    <row r="2768" spans="5:11" x14ac:dyDescent="0.25">
      <c r="E2768" s="115"/>
      <c r="F2768" s="119"/>
      <c r="H2768" s="120"/>
      <c r="I2768" s="121"/>
      <c r="J2768" s="121"/>
      <c r="K2768" s="76"/>
    </row>
    <row r="2769" spans="5:11" x14ac:dyDescent="0.25">
      <c r="E2769" s="115"/>
      <c r="F2769" s="119"/>
      <c r="H2769" s="120"/>
      <c r="I2769" s="121"/>
      <c r="J2769" s="121"/>
      <c r="K2769" s="76"/>
    </row>
    <row r="2770" spans="5:11" x14ac:dyDescent="0.25">
      <c r="E2770" s="115"/>
      <c r="F2770" s="119"/>
      <c r="H2770" s="120"/>
      <c r="I2770" s="121"/>
      <c r="J2770" s="121"/>
      <c r="K2770" s="76"/>
    </row>
    <row r="2771" spans="5:11" x14ac:dyDescent="0.25">
      <c r="E2771" s="115"/>
      <c r="F2771" s="119"/>
      <c r="H2771" s="120"/>
      <c r="I2771" s="121"/>
      <c r="J2771" s="121"/>
      <c r="K2771" s="76"/>
    </row>
    <row r="2772" spans="5:11" x14ac:dyDescent="0.25">
      <c r="E2772" s="115"/>
      <c r="F2772" s="119"/>
      <c r="H2772" s="120"/>
      <c r="I2772" s="121"/>
      <c r="J2772" s="121"/>
      <c r="K2772" s="76"/>
    </row>
    <row r="2773" spans="5:11" x14ac:dyDescent="0.25">
      <c r="E2773" s="115"/>
      <c r="F2773" s="119"/>
      <c r="H2773" s="120"/>
      <c r="I2773" s="121"/>
      <c r="J2773" s="121"/>
      <c r="K2773" s="76"/>
    </row>
    <row r="2774" spans="5:11" x14ac:dyDescent="0.25">
      <c r="E2774" s="115"/>
      <c r="F2774" s="119"/>
      <c r="H2774" s="120"/>
      <c r="I2774" s="121"/>
      <c r="J2774" s="121"/>
      <c r="K2774" s="76"/>
    </row>
    <row r="2775" spans="5:11" x14ac:dyDescent="0.25">
      <c r="E2775" s="115"/>
      <c r="F2775" s="119"/>
      <c r="H2775" s="120"/>
      <c r="I2775" s="121"/>
      <c r="J2775" s="121"/>
      <c r="K2775" s="76"/>
    </row>
    <row r="2776" spans="5:11" x14ac:dyDescent="0.25">
      <c r="E2776" s="115"/>
      <c r="F2776" s="119"/>
      <c r="H2776" s="120"/>
      <c r="I2776" s="121"/>
      <c r="J2776" s="121"/>
      <c r="K2776" s="76"/>
    </row>
    <row r="2777" spans="5:11" x14ac:dyDescent="0.25">
      <c r="E2777" s="115"/>
      <c r="F2777" s="119"/>
      <c r="H2777" s="120"/>
      <c r="I2777" s="121"/>
      <c r="J2777" s="121"/>
      <c r="K2777" s="76"/>
    </row>
    <row r="2778" spans="5:11" x14ac:dyDescent="0.25">
      <c r="E2778" s="115"/>
      <c r="F2778" s="119"/>
      <c r="H2778" s="120"/>
      <c r="I2778" s="121"/>
      <c r="J2778" s="121"/>
      <c r="K2778" s="76"/>
    </row>
    <row r="2779" spans="5:11" x14ac:dyDescent="0.25">
      <c r="E2779" s="115"/>
      <c r="F2779" s="119"/>
      <c r="H2779" s="120"/>
      <c r="I2779" s="121"/>
      <c r="J2779" s="121"/>
      <c r="K2779" s="76"/>
    </row>
    <row r="2780" spans="5:11" x14ac:dyDescent="0.25">
      <c r="E2780" s="115"/>
      <c r="F2780" s="119"/>
      <c r="H2780" s="120"/>
      <c r="I2780" s="121"/>
      <c r="J2780" s="121"/>
      <c r="K2780" s="76"/>
    </row>
    <row r="2781" spans="5:11" x14ac:dyDescent="0.25">
      <c r="E2781" s="115"/>
      <c r="F2781" s="119"/>
      <c r="H2781" s="120"/>
      <c r="I2781" s="121"/>
      <c r="J2781" s="121"/>
      <c r="K2781" s="76"/>
    </row>
    <row r="2782" spans="5:11" x14ac:dyDescent="0.25">
      <c r="E2782" s="115"/>
      <c r="F2782" s="119"/>
      <c r="H2782" s="120"/>
      <c r="I2782" s="121"/>
      <c r="J2782" s="121"/>
      <c r="K2782" s="76"/>
    </row>
    <row r="2783" spans="5:11" x14ac:dyDescent="0.25">
      <c r="E2783" s="115"/>
      <c r="F2783" s="119"/>
      <c r="H2783" s="120"/>
      <c r="I2783" s="121"/>
      <c r="J2783" s="121"/>
      <c r="K2783" s="76"/>
    </row>
    <row r="2784" spans="5:11" x14ac:dyDescent="0.25">
      <c r="E2784" s="115"/>
      <c r="F2784" s="119"/>
      <c r="H2784" s="120"/>
      <c r="I2784" s="121"/>
      <c r="J2784" s="121"/>
      <c r="K2784" s="76"/>
    </row>
    <row r="2785" spans="5:11" x14ac:dyDescent="0.25">
      <c r="E2785" s="115"/>
      <c r="F2785" s="119"/>
      <c r="H2785" s="120"/>
      <c r="I2785" s="121"/>
      <c r="J2785" s="121"/>
      <c r="K2785" s="76"/>
    </row>
    <row r="2786" spans="5:11" x14ac:dyDescent="0.25">
      <c r="E2786" s="115"/>
      <c r="F2786" s="119"/>
      <c r="H2786" s="120"/>
      <c r="I2786" s="121"/>
      <c r="J2786" s="121"/>
      <c r="K2786" s="76"/>
    </row>
    <row r="2787" spans="5:11" x14ac:dyDescent="0.25">
      <c r="E2787" s="115"/>
      <c r="F2787" s="119"/>
      <c r="H2787" s="120"/>
      <c r="I2787" s="121"/>
      <c r="J2787" s="121"/>
      <c r="K2787" s="76"/>
    </row>
    <row r="2788" spans="5:11" x14ac:dyDescent="0.25">
      <c r="E2788" s="115"/>
      <c r="F2788" s="119"/>
      <c r="H2788" s="120"/>
      <c r="I2788" s="121"/>
      <c r="J2788" s="121"/>
      <c r="K2788" s="76"/>
    </row>
    <row r="2789" spans="5:11" x14ac:dyDescent="0.25">
      <c r="E2789" s="115"/>
      <c r="F2789" s="119"/>
      <c r="H2789" s="120"/>
      <c r="I2789" s="121"/>
      <c r="J2789" s="121"/>
      <c r="K2789" s="76"/>
    </row>
    <row r="2790" spans="5:11" x14ac:dyDescent="0.25">
      <c r="E2790" s="115"/>
      <c r="F2790" s="119"/>
      <c r="H2790" s="120"/>
      <c r="I2790" s="121"/>
      <c r="J2790" s="121"/>
      <c r="K2790" s="76"/>
    </row>
    <row r="2791" spans="5:11" x14ac:dyDescent="0.25">
      <c r="E2791" s="115"/>
      <c r="F2791" s="119"/>
      <c r="H2791" s="120"/>
      <c r="I2791" s="121"/>
      <c r="J2791" s="121"/>
      <c r="K2791" s="76"/>
    </row>
    <row r="2792" spans="5:11" x14ac:dyDescent="0.25">
      <c r="E2792" s="115"/>
      <c r="F2792" s="119"/>
      <c r="H2792" s="120"/>
      <c r="I2792" s="121"/>
      <c r="J2792" s="121"/>
      <c r="K2792" s="76"/>
    </row>
    <row r="2793" spans="5:11" x14ac:dyDescent="0.25">
      <c r="E2793" s="115"/>
      <c r="F2793" s="119"/>
      <c r="H2793" s="120"/>
      <c r="I2793" s="121"/>
      <c r="J2793" s="121"/>
      <c r="K2793" s="76"/>
    </row>
    <row r="2794" spans="5:11" x14ac:dyDescent="0.25">
      <c r="E2794" s="115"/>
      <c r="F2794" s="119"/>
      <c r="H2794" s="120"/>
      <c r="I2794" s="121"/>
      <c r="J2794" s="121"/>
      <c r="K2794" s="76"/>
    </row>
    <row r="2795" spans="5:11" x14ac:dyDescent="0.25">
      <c r="E2795" s="115"/>
      <c r="F2795" s="119"/>
      <c r="H2795" s="120"/>
      <c r="I2795" s="121"/>
      <c r="J2795" s="121"/>
      <c r="K2795" s="76"/>
    </row>
    <row r="2796" spans="5:11" x14ac:dyDescent="0.25">
      <c r="E2796" s="115"/>
      <c r="F2796" s="119"/>
      <c r="H2796" s="120"/>
      <c r="I2796" s="121"/>
      <c r="J2796" s="121"/>
      <c r="K2796" s="76"/>
    </row>
    <row r="2797" spans="5:11" x14ac:dyDescent="0.25">
      <c r="E2797" s="115"/>
      <c r="F2797" s="119"/>
      <c r="H2797" s="120"/>
      <c r="I2797" s="121"/>
      <c r="J2797" s="121"/>
      <c r="K2797" s="76"/>
    </row>
    <row r="2798" spans="5:11" x14ac:dyDescent="0.25">
      <c r="E2798" s="115"/>
      <c r="F2798" s="119"/>
      <c r="H2798" s="120"/>
      <c r="I2798" s="121"/>
      <c r="J2798" s="121"/>
      <c r="K2798" s="76"/>
    </row>
    <row r="2799" spans="5:11" x14ac:dyDescent="0.25">
      <c r="E2799" s="115"/>
      <c r="F2799" s="119"/>
      <c r="H2799" s="120"/>
      <c r="I2799" s="121"/>
      <c r="J2799" s="121"/>
      <c r="K2799" s="76"/>
    </row>
    <row r="2800" spans="5:11" x14ac:dyDescent="0.25">
      <c r="E2800" s="115"/>
      <c r="F2800" s="119"/>
      <c r="H2800" s="120"/>
      <c r="I2800" s="121"/>
      <c r="J2800" s="121"/>
      <c r="K2800" s="76"/>
    </row>
    <row r="2801" spans="5:11" x14ac:dyDescent="0.25">
      <c r="E2801" s="115"/>
      <c r="F2801" s="119"/>
      <c r="H2801" s="120"/>
      <c r="I2801" s="121"/>
      <c r="J2801" s="121"/>
      <c r="K2801" s="76"/>
    </row>
    <row r="2802" spans="5:11" x14ac:dyDescent="0.25">
      <c r="E2802" s="115"/>
      <c r="F2802" s="119"/>
      <c r="H2802" s="120"/>
      <c r="I2802" s="121"/>
      <c r="J2802" s="121"/>
      <c r="K2802" s="76"/>
    </row>
    <row r="2803" spans="5:11" x14ac:dyDescent="0.25">
      <c r="E2803" s="115"/>
      <c r="F2803" s="119"/>
      <c r="H2803" s="120"/>
      <c r="I2803" s="121"/>
      <c r="J2803" s="121"/>
      <c r="K2803" s="76"/>
    </row>
    <row r="2804" spans="5:11" x14ac:dyDescent="0.25">
      <c r="E2804" s="115"/>
      <c r="F2804" s="119"/>
      <c r="H2804" s="120"/>
      <c r="I2804" s="121"/>
      <c r="J2804" s="121"/>
      <c r="K2804" s="76"/>
    </row>
    <row r="2805" spans="5:11" x14ac:dyDescent="0.25">
      <c r="E2805" s="115"/>
      <c r="F2805" s="119"/>
      <c r="H2805" s="120"/>
      <c r="I2805" s="121"/>
      <c r="J2805" s="121"/>
      <c r="K2805" s="76"/>
    </row>
    <row r="2806" spans="5:11" x14ac:dyDescent="0.25">
      <c r="E2806" s="115"/>
      <c r="F2806" s="119"/>
      <c r="H2806" s="120"/>
      <c r="I2806" s="121"/>
      <c r="J2806" s="121"/>
      <c r="K2806" s="76"/>
    </row>
    <row r="2807" spans="5:11" x14ac:dyDescent="0.25">
      <c r="E2807" s="115"/>
      <c r="F2807" s="119"/>
      <c r="H2807" s="120"/>
      <c r="I2807" s="121"/>
      <c r="J2807" s="121"/>
      <c r="K2807" s="76"/>
    </row>
    <row r="2808" spans="5:11" x14ac:dyDescent="0.25">
      <c r="E2808" s="115"/>
      <c r="F2808" s="119"/>
      <c r="H2808" s="120"/>
      <c r="I2808" s="121"/>
      <c r="J2808" s="121"/>
      <c r="K2808" s="76"/>
    </row>
    <row r="2809" spans="5:11" x14ac:dyDescent="0.25">
      <c r="E2809" s="115"/>
      <c r="F2809" s="119"/>
      <c r="H2809" s="120"/>
      <c r="I2809" s="121"/>
      <c r="J2809" s="121"/>
      <c r="K2809" s="76"/>
    </row>
    <row r="2810" spans="5:11" x14ac:dyDescent="0.25">
      <c r="E2810" s="115"/>
      <c r="F2810" s="119"/>
      <c r="H2810" s="120"/>
      <c r="I2810" s="121"/>
      <c r="J2810" s="121"/>
      <c r="K2810" s="76"/>
    </row>
    <row r="2811" spans="5:11" x14ac:dyDescent="0.25">
      <c r="E2811" s="115"/>
      <c r="F2811" s="119"/>
      <c r="H2811" s="120"/>
      <c r="I2811" s="121"/>
      <c r="J2811" s="121"/>
      <c r="K2811" s="76"/>
    </row>
    <row r="2812" spans="5:11" x14ac:dyDescent="0.25">
      <c r="E2812" s="115"/>
      <c r="F2812" s="119"/>
      <c r="H2812" s="120"/>
      <c r="I2812" s="121"/>
      <c r="J2812" s="121"/>
      <c r="K2812" s="76"/>
    </row>
    <row r="2813" spans="5:11" x14ac:dyDescent="0.25">
      <c r="E2813" s="115"/>
      <c r="F2813" s="119"/>
      <c r="H2813" s="120"/>
      <c r="I2813" s="121"/>
      <c r="J2813" s="121"/>
      <c r="K2813" s="76"/>
    </row>
    <row r="2814" spans="5:11" x14ac:dyDescent="0.25">
      <c r="E2814" s="115"/>
      <c r="F2814" s="119"/>
      <c r="H2814" s="120"/>
      <c r="I2814" s="121"/>
      <c r="J2814" s="121"/>
      <c r="K2814" s="76"/>
    </row>
    <row r="2815" spans="5:11" x14ac:dyDescent="0.25">
      <c r="E2815" s="115"/>
      <c r="F2815" s="119"/>
      <c r="H2815" s="120"/>
      <c r="I2815" s="121"/>
      <c r="J2815" s="121"/>
      <c r="K2815" s="76"/>
    </row>
    <row r="2816" spans="5:11" x14ac:dyDescent="0.25">
      <c r="E2816" s="115"/>
      <c r="F2816" s="119"/>
      <c r="H2816" s="120"/>
      <c r="I2816" s="121"/>
      <c r="J2816" s="121"/>
      <c r="K2816" s="76"/>
    </row>
    <row r="2817" spans="5:11" x14ac:dyDescent="0.25">
      <c r="E2817" s="115"/>
      <c r="F2817" s="119"/>
      <c r="H2817" s="120"/>
      <c r="I2817" s="121"/>
      <c r="J2817" s="121"/>
      <c r="K2817" s="76"/>
    </row>
    <row r="2818" spans="5:11" x14ac:dyDescent="0.25">
      <c r="E2818" s="115"/>
      <c r="F2818" s="119"/>
      <c r="H2818" s="120"/>
      <c r="I2818" s="121"/>
      <c r="J2818" s="121"/>
      <c r="K2818" s="76"/>
    </row>
    <row r="2819" spans="5:11" x14ac:dyDescent="0.25">
      <c r="E2819" s="115"/>
      <c r="F2819" s="119"/>
      <c r="H2819" s="120"/>
      <c r="I2819" s="121"/>
      <c r="J2819" s="121"/>
      <c r="K2819" s="76"/>
    </row>
    <row r="2820" spans="5:11" x14ac:dyDescent="0.25">
      <c r="E2820" s="115"/>
      <c r="F2820" s="119"/>
      <c r="H2820" s="120"/>
      <c r="I2820" s="121"/>
      <c r="J2820" s="121"/>
      <c r="K2820" s="76"/>
    </row>
    <row r="2821" spans="5:11" x14ac:dyDescent="0.25">
      <c r="E2821" s="115"/>
      <c r="F2821" s="119"/>
      <c r="H2821" s="120"/>
      <c r="I2821" s="121"/>
      <c r="J2821" s="121"/>
      <c r="K2821" s="76"/>
    </row>
    <row r="2822" spans="5:11" x14ac:dyDescent="0.25">
      <c r="E2822" s="115"/>
      <c r="F2822" s="119"/>
      <c r="H2822" s="120"/>
      <c r="I2822" s="121"/>
      <c r="J2822" s="121"/>
      <c r="K2822" s="76"/>
    </row>
    <row r="2823" spans="5:11" x14ac:dyDescent="0.25">
      <c r="E2823" s="115"/>
      <c r="F2823" s="119"/>
      <c r="H2823" s="120"/>
      <c r="I2823" s="121"/>
      <c r="J2823" s="121"/>
      <c r="K2823" s="76"/>
    </row>
    <row r="2824" spans="5:11" x14ac:dyDescent="0.25">
      <c r="E2824" s="115"/>
      <c r="F2824" s="119"/>
      <c r="H2824" s="120"/>
      <c r="I2824" s="121"/>
      <c r="J2824" s="121"/>
      <c r="K2824" s="76"/>
    </row>
    <row r="2825" spans="5:11" x14ac:dyDescent="0.25">
      <c r="E2825" s="115"/>
      <c r="F2825" s="119"/>
      <c r="H2825" s="120"/>
      <c r="I2825" s="121"/>
      <c r="J2825" s="121"/>
      <c r="K2825" s="76"/>
    </row>
    <row r="2826" spans="5:11" x14ac:dyDescent="0.25">
      <c r="E2826" s="115"/>
      <c r="F2826" s="119"/>
      <c r="H2826" s="120"/>
      <c r="I2826" s="121"/>
      <c r="J2826" s="121"/>
      <c r="K2826" s="76"/>
    </row>
    <row r="2827" spans="5:11" x14ac:dyDescent="0.25">
      <c r="E2827" s="115"/>
      <c r="F2827" s="119"/>
      <c r="H2827" s="120"/>
      <c r="I2827" s="121"/>
      <c r="J2827" s="121"/>
      <c r="K2827" s="76"/>
    </row>
    <row r="2828" spans="5:11" x14ac:dyDescent="0.25">
      <c r="E2828" s="115"/>
      <c r="F2828" s="119"/>
      <c r="H2828" s="120"/>
      <c r="I2828" s="121"/>
      <c r="J2828" s="121"/>
      <c r="K2828" s="76"/>
    </row>
    <row r="2829" spans="5:11" x14ac:dyDescent="0.25">
      <c r="E2829" s="115"/>
      <c r="F2829" s="119"/>
      <c r="H2829" s="120"/>
      <c r="I2829" s="121"/>
      <c r="J2829" s="121"/>
      <c r="K2829" s="76"/>
    </row>
    <row r="2830" spans="5:11" x14ac:dyDescent="0.25">
      <c r="E2830" s="115"/>
      <c r="F2830" s="119"/>
      <c r="H2830" s="120"/>
      <c r="I2830" s="121"/>
      <c r="J2830" s="121"/>
      <c r="K2830" s="76"/>
    </row>
    <row r="2831" spans="5:11" x14ac:dyDescent="0.25">
      <c r="E2831" s="115"/>
      <c r="F2831" s="119"/>
      <c r="H2831" s="120"/>
      <c r="I2831" s="121"/>
      <c r="J2831" s="121"/>
      <c r="K2831" s="76"/>
    </row>
    <row r="2832" spans="5:11" x14ac:dyDescent="0.25">
      <c r="E2832" s="115"/>
      <c r="F2832" s="119"/>
      <c r="H2832" s="120"/>
      <c r="I2832" s="121"/>
      <c r="J2832" s="121"/>
      <c r="K2832" s="76"/>
    </row>
    <row r="2833" spans="5:11" x14ac:dyDescent="0.25">
      <c r="E2833" s="115"/>
      <c r="F2833" s="119"/>
      <c r="H2833" s="120"/>
      <c r="I2833" s="121"/>
      <c r="J2833" s="121"/>
      <c r="K2833" s="76"/>
    </row>
    <row r="2834" spans="5:11" x14ac:dyDescent="0.25">
      <c r="E2834" s="115"/>
      <c r="F2834" s="119"/>
      <c r="H2834" s="120"/>
      <c r="I2834" s="121"/>
      <c r="J2834" s="121"/>
      <c r="K2834" s="76"/>
    </row>
    <row r="2835" spans="5:11" x14ac:dyDescent="0.25">
      <c r="E2835" s="115"/>
      <c r="F2835" s="119"/>
      <c r="H2835" s="120"/>
      <c r="I2835" s="121"/>
      <c r="J2835" s="121"/>
      <c r="K2835" s="76"/>
    </row>
    <row r="2836" spans="5:11" x14ac:dyDescent="0.25">
      <c r="E2836" s="115"/>
      <c r="F2836" s="119"/>
      <c r="H2836" s="120"/>
      <c r="I2836" s="121"/>
      <c r="J2836" s="121"/>
      <c r="K2836" s="76"/>
    </row>
    <row r="2837" spans="5:11" x14ac:dyDescent="0.25">
      <c r="E2837" s="115"/>
      <c r="F2837" s="119"/>
      <c r="H2837" s="120"/>
      <c r="I2837" s="121"/>
      <c r="J2837" s="121"/>
      <c r="K2837" s="76"/>
    </row>
    <row r="2838" spans="5:11" x14ac:dyDescent="0.25">
      <c r="E2838" s="115"/>
      <c r="F2838" s="119"/>
      <c r="H2838" s="120"/>
      <c r="I2838" s="121"/>
      <c r="J2838" s="121"/>
      <c r="K2838" s="76"/>
    </row>
    <row r="2839" spans="5:11" x14ac:dyDescent="0.25">
      <c r="E2839" s="115"/>
      <c r="F2839" s="119"/>
      <c r="H2839" s="120"/>
      <c r="I2839" s="121"/>
      <c r="J2839" s="121"/>
      <c r="K2839" s="76"/>
    </row>
    <row r="2840" spans="5:11" x14ac:dyDescent="0.25">
      <c r="E2840" s="115"/>
      <c r="F2840" s="119"/>
      <c r="H2840" s="120"/>
      <c r="I2840" s="121"/>
      <c r="J2840" s="121"/>
      <c r="K2840" s="76"/>
    </row>
    <row r="2841" spans="5:11" x14ac:dyDescent="0.25">
      <c r="E2841" s="115"/>
      <c r="F2841" s="119"/>
      <c r="H2841" s="120"/>
      <c r="I2841" s="121"/>
      <c r="J2841" s="121"/>
      <c r="K2841" s="76"/>
    </row>
    <row r="2842" spans="5:11" x14ac:dyDescent="0.25">
      <c r="E2842" s="115"/>
      <c r="F2842" s="119"/>
      <c r="H2842" s="120"/>
      <c r="I2842" s="121"/>
      <c r="J2842" s="121"/>
      <c r="K2842" s="76"/>
    </row>
    <row r="2843" spans="5:11" x14ac:dyDescent="0.25">
      <c r="E2843" s="115"/>
      <c r="F2843" s="119"/>
      <c r="H2843" s="120"/>
      <c r="I2843" s="121"/>
      <c r="J2843" s="121"/>
      <c r="K2843" s="76"/>
    </row>
    <row r="2844" spans="5:11" x14ac:dyDescent="0.25">
      <c r="E2844" s="115"/>
      <c r="F2844" s="119"/>
      <c r="H2844" s="120"/>
      <c r="I2844" s="121"/>
      <c r="J2844" s="121"/>
      <c r="K2844" s="76"/>
    </row>
    <row r="2845" spans="5:11" x14ac:dyDescent="0.25">
      <c r="E2845" s="115"/>
      <c r="F2845" s="119"/>
      <c r="H2845" s="120"/>
      <c r="I2845" s="121"/>
      <c r="J2845" s="121"/>
      <c r="K2845" s="76"/>
    </row>
    <row r="2846" spans="5:11" x14ac:dyDescent="0.25">
      <c r="E2846" s="115"/>
      <c r="F2846" s="119"/>
      <c r="H2846" s="120"/>
      <c r="I2846" s="121"/>
      <c r="J2846" s="121"/>
      <c r="K2846" s="76"/>
    </row>
    <row r="2847" spans="5:11" x14ac:dyDescent="0.25">
      <c r="E2847" s="115"/>
      <c r="F2847" s="119"/>
      <c r="H2847" s="120"/>
      <c r="I2847" s="121"/>
      <c r="J2847" s="121"/>
      <c r="K2847" s="76"/>
    </row>
    <row r="2848" spans="5:11" x14ac:dyDescent="0.25">
      <c r="E2848" s="115"/>
      <c r="F2848" s="119"/>
      <c r="H2848" s="120"/>
      <c r="I2848" s="121"/>
      <c r="J2848" s="121"/>
      <c r="K2848" s="76"/>
    </row>
    <row r="2849" spans="5:11" x14ac:dyDescent="0.25">
      <c r="E2849" s="115"/>
      <c r="F2849" s="119"/>
      <c r="H2849" s="120"/>
      <c r="I2849" s="121"/>
      <c r="J2849" s="121"/>
      <c r="K2849" s="76"/>
    </row>
    <row r="2850" spans="5:11" x14ac:dyDescent="0.25">
      <c r="E2850" s="115"/>
      <c r="F2850" s="119"/>
      <c r="H2850" s="120"/>
      <c r="I2850" s="121"/>
      <c r="J2850" s="121"/>
      <c r="K2850" s="76"/>
    </row>
    <row r="2851" spans="5:11" x14ac:dyDescent="0.25">
      <c r="E2851" s="115"/>
      <c r="F2851" s="119"/>
      <c r="H2851" s="120"/>
      <c r="I2851" s="121"/>
      <c r="J2851" s="121"/>
      <c r="K2851" s="76"/>
    </row>
    <row r="2852" spans="5:11" x14ac:dyDescent="0.25">
      <c r="E2852" s="115"/>
      <c r="F2852" s="119"/>
      <c r="H2852" s="120"/>
      <c r="I2852" s="121"/>
      <c r="J2852" s="121"/>
      <c r="K2852" s="76"/>
    </row>
    <row r="2853" spans="5:11" x14ac:dyDescent="0.25">
      <c r="E2853" s="115"/>
      <c r="F2853" s="119"/>
      <c r="H2853" s="120"/>
      <c r="I2853" s="121"/>
      <c r="J2853" s="121"/>
      <c r="K2853" s="76"/>
    </row>
    <row r="2854" spans="5:11" x14ac:dyDescent="0.25">
      <c r="E2854" s="115"/>
      <c r="F2854" s="119"/>
      <c r="H2854" s="120"/>
      <c r="I2854" s="121"/>
      <c r="J2854" s="121"/>
      <c r="K2854" s="76"/>
    </row>
    <row r="2855" spans="5:11" x14ac:dyDescent="0.25">
      <c r="E2855" s="115"/>
      <c r="F2855" s="119"/>
      <c r="H2855" s="120"/>
      <c r="I2855" s="121"/>
      <c r="J2855" s="121"/>
      <c r="K2855" s="76"/>
    </row>
    <row r="2856" spans="5:11" x14ac:dyDescent="0.25">
      <c r="E2856" s="115"/>
      <c r="F2856" s="119"/>
      <c r="H2856" s="120"/>
      <c r="I2856" s="121"/>
      <c r="J2856" s="121"/>
      <c r="K2856" s="76"/>
    </row>
    <row r="2857" spans="5:11" x14ac:dyDescent="0.25">
      <c r="E2857" s="115"/>
      <c r="F2857" s="119"/>
      <c r="H2857" s="120"/>
      <c r="I2857" s="121"/>
      <c r="J2857" s="121"/>
      <c r="K2857" s="76"/>
    </row>
    <row r="2858" spans="5:11" x14ac:dyDescent="0.25">
      <c r="E2858" s="115"/>
      <c r="F2858" s="119"/>
      <c r="H2858" s="120"/>
      <c r="I2858" s="121"/>
      <c r="J2858" s="121"/>
      <c r="K2858" s="76"/>
    </row>
    <row r="2859" spans="5:11" x14ac:dyDescent="0.25">
      <c r="E2859" s="115"/>
      <c r="F2859" s="119"/>
      <c r="H2859" s="120"/>
      <c r="I2859" s="121"/>
      <c r="J2859" s="121"/>
      <c r="K2859" s="76"/>
    </row>
    <row r="2860" spans="5:11" x14ac:dyDescent="0.25">
      <c r="E2860" s="115"/>
      <c r="F2860" s="119"/>
      <c r="H2860" s="120"/>
      <c r="I2860" s="121"/>
      <c r="J2860" s="121"/>
      <c r="K2860" s="76"/>
    </row>
    <row r="2861" spans="5:11" x14ac:dyDescent="0.25">
      <c r="E2861" s="115"/>
      <c r="F2861" s="119"/>
      <c r="H2861" s="120"/>
      <c r="I2861" s="121"/>
      <c r="J2861" s="121"/>
      <c r="K2861" s="76"/>
    </row>
    <row r="2862" spans="5:11" x14ac:dyDescent="0.25">
      <c r="E2862" s="115"/>
      <c r="F2862" s="119"/>
      <c r="H2862" s="120"/>
      <c r="I2862" s="121"/>
      <c r="J2862" s="121"/>
      <c r="K2862" s="76"/>
    </row>
    <row r="2863" spans="5:11" x14ac:dyDescent="0.25">
      <c r="E2863" s="115"/>
      <c r="F2863" s="119"/>
      <c r="H2863" s="120"/>
      <c r="I2863" s="121"/>
      <c r="J2863" s="121"/>
      <c r="K2863" s="76"/>
    </row>
    <row r="2864" spans="5:11" x14ac:dyDescent="0.25">
      <c r="E2864" s="115"/>
      <c r="F2864" s="119"/>
      <c r="H2864" s="120"/>
      <c r="I2864" s="121"/>
      <c r="J2864" s="121"/>
      <c r="K2864" s="76"/>
    </row>
    <row r="2865" spans="5:11" x14ac:dyDescent="0.25">
      <c r="E2865" s="115"/>
      <c r="F2865" s="119"/>
      <c r="H2865" s="120"/>
      <c r="I2865" s="121"/>
      <c r="J2865" s="121"/>
      <c r="K2865" s="76"/>
    </row>
    <row r="2866" spans="5:11" x14ac:dyDescent="0.25">
      <c r="E2866" s="115"/>
      <c r="F2866" s="119"/>
      <c r="H2866" s="120"/>
      <c r="I2866" s="121"/>
      <c r="J2866" s="121"/>
      <c r="K2866" s="76"/>
    </row>
    <row r="2867" spans="5:11" x14ac:dyDescent="0.25">
      <c r="E2867" s="115"/>
      <c r="F2867" s="119"/>
      <c r="H2867" s="120"/>
      <c r="I2867" s="121"/>
      <c r="J2867" s="121"/>
      <c r="K2867" s="76"/>
    </row>
    <row r="2868" spans="5:11" x14ac:dyDescent="0.25">
      <c r="E2868" s="115"/>
      <c r="F2868" s="119"/>
      <c r="H2868" s="120"/>
      <c r="I2868" s="121"/>
      <c r="J2868" s="121"/>
      <c r="K2868" s="76"/>
    </row>
    <row r="2869" spans="5:11" x14ac:dyDescent="0.25">
      <c r="E2869" s="115"/>
      <c r="F2869" s="119"/>
      <c r="H2869" s="120"/>
      <c r="I2869" s="121"/>
      <c r="J2869" s="121"/>
      <c r="K2869" s="76"/>
    </row>
    <row r="2870" spans="5:11" x14ac:dyDescent="0.25">
      <c r="E2870" s="115"/>
      <c r="F2870" s="119"/>
      <c r="H2870" s="120"/>
      <c r="I2870" s="121"/>
      <c r="J2870" s="121"/>
      <c r="K2870" s="76"/>
    </row>
    <row r="2871" spans="5:11" x14ac:dyDescent="0.25">
      <c r="E2871" s="115"/>
      <c r="F2871" s="119"/>
      <c r="H2871" s="120"/>
      <c r="I2871" s="121"/>
      <c r="J2871" s="121"/>
      <c r="K2871" s="76"/>
    </row>
    <row r="2872" spans="5:11" x14ac:dyDescent="0.25">
      <c r="E2872" s="115"/>
      <c r="F2872" s="119"/>
      <c r="H2872" s="120"/>
      <c r="I2872" s="121"/>
      <c r="J2872" s="121"/>
      <c r="K2872" s="76"/>
    </row>
    <row r="2873" spans="5:11" x14ac:dyDescent="0.25">
      <c r="E2873" s="115"/>
      <c r="F2873" s="119"/>
      <c r="H2873" s="120"/>
      <c r="I2873" s="121"/>
      <c r="J2873" s="121"/>
      <c r="K2873" s="76"/>
    </row>
    <row r="2874" spans="5:11" x14ac:dyDescent="0.25">
      <c r="E2874" s="115"/>
      <c r="F2874" s="119"/>
      <c r="H2874" s="120"/>
      <c r="I2874" s="121"/>
      <c r="J2874" s="121"/>
      <c r="K2874" s="76"/>
    </row>
    <row r="2875" spans="5:11" x14ac:dyDescent="0.25">
      <c r="E2875" s="115"/>
      <c r="F2875" s="119"/>
      <c r="H2875" s="120"/>
      <c r="I2875" s="121"/>
      <c r="J2875" s="121"/>
      <c r="K2875" s="76"/>
    </row>
    <row r="2876" spans="5:11" x14ac:dyDescent="0.25">
      <c r="E2876" s="115"/>
      <c r="F2876" s="119"/>
      <c r="H2876" s="120"/>
      <c r="I2876" s="121"/>
      <c r="J2876" s="121"/>
      <c r="K2876" s="76"/>
    </row>
    <row r="2877" spans="5:11" x14ac:dyDescent="0.25">
      <c r="E2877" s="115"/>
      <c r="F2877" s="119"/>
      <c r="H2877" s="120"/>
      <c r="I2877" s="121"/>
      <c r="J2877" s="121"/>
      <c r="K2877" s="76"/>
    </row>
    <row r="2878" spans="5:11" x14ac:dyDescent="0.25">
      <c r="E2878" s="115"/>
      <c r="F2878" s="119"/>
      <c r="H2878" s="120"/>
      <c r="I2878" s="121"/>
      <c r="J2878" s="121"/>
      <c r="K2878" s="76"/>
    </row>
    <row r="2879" spans="5:11" x14ac:dyDescent="0.25">
      <c r="E2879" s="115"/>
      <c r="F2879" s="119"/>
      <c r="H2879" s="120"/>
      <c r="I2879" s="121"/>
      <c r="J2879" s="121"/>
      <c r="K2879" s="76"/>
    </row>
    <row r="2880" spans="5:11" x14ac:dyDescent="0.25">
      <c r="E2880" s="115"/>
      <c r="F2880" s="119"/>
      <c r="H2880" s="120"/>
      <c r="I2880" s="121"/>
      <c r="J2880" s="121"/>
      <c r="K2880" s="76"/>
    </row>
    <row r="2881" spans="5:11" x14ac:dyDescent="0.25">
      <c r="E2881" s="115"/>
      <c r="F2881" s="119"/>
      <c r="H2881" s="120"/>
      <c r="I2881" s="121"/>
      <c r="J2881" s="121"/>
      <c r="K2881" s="76"/>
    </row>
    <row r="2882" spans="5:11" x14ac:dyDescent="0.25">
      <c r="E2882" s="115"/>
      <c r="F2882" s="119"/>
      <c r="H2882" s="120"/>
      <c r="I2882" s="121"/>
      <c r="J2882" s="121"/>
      <c r="K2882" s="76"/>
    </row>
    <row r="2883" spans="5:11" x14ac:dyDescent="0.25">
      <c r="E2883" s="115"/>
      <c r="F2883" s="119"/>
      <c r="H2883" s="120"/>
      <c r="I2883" s="121"/>
      <c r="J2883" s="121"/>
      <c r="K2883" s="76"/>
    </row>
    <row r="2884" spans="5:11" x14ac:dyDescent="0.25">
      <c r="E2884" s="115"/>
      <c r="F2884" s="119"/>
      <c r="H2884" s="120"/>
      <c r="I2884" s="121"/>
      <c r="J2884" s="121"/>
      <c r="K2884" s="76"/>
    </row>
    <row r="2885" spans="5:11" x14ac:dyDescent="0.25">
      <c r="E2885" s="115"/>
      <c r="F2885" s="119"/>
      <c r="H2885" s="120"/>
      <c r="I2885" s="121"/>
      <c r="J2885" s="121"/>
      <c r="K2885" s="76"/>
    </row>
    <row r="2886" spans="5:11" x14ac:dyDescent="0.25">
      <c r="E2886" s="115"/>
      <c r="F2886" s="119"/>
      <c r="H2886" s="120"/>
      <c r="I2886" s="121"/>
      <c r="J2886" s="121"/>
      <c r="K2886" s="76"/>
    </row>
    <row r="2887" spans="5:11" x14ac:dyDescent="0.25">
      <c r="E2887" s="115"/>
      <c r="F2887" s="119"/>
      <c r="H2887" s="120"/>
      <c r="I2887" s="121"/>
      <c r="J2887" s="121"/>
      <c r="K2887" s="76"/>
    </row>
    <row r="2888" spans="5:11" x14ac:dyDescent="0.25">
      <c r="E2888" s="115"/>
      <c r="F2888" s="119"/>
      <c r="H2888" s="120"/>
      <c r="I2888" s="121"/>
      <c r="J2888" s="121"/>
      <c r="K2888" s="76"/>
    </row>
    <row r="2889" spans="5:11" x14ac:dyDescent="0.25">
      <c r="E2889" s="115"/>
      <c r="F2889" s="119"/>
      <c r="H2889" s="120"/>
      <c r="I2889" s="121"/>
      <c r="J2889" s="121"/>
      <c r="K2889" s="76"/>
    </row>
    <row r="2890" spans="5:11" x14ac:dyDescent="0.25">
      <c r="E2890" s="115"/>
      <c r="F2890" s="119"/>
      <c r="H2890" s="120"/>
      <c r="I2890" s="121"/>
      <c r="J2890" s="121"/>
      <c r="K2890" s="76"/>
    </row>
    <row r="2891" spans="5:11" x14ac:dyDescent="0.25">
      <c r="E2891" s="115"/>
      <c r="F2891" s="119"/>
      <c r="H2891" s="120"/>
      <c r="I2891" s="121"/>
      <c r="J2891" s="121"/>
      <c r="K2891" s="76"/>
    </row>
    <row r="2892" spans="5:11" x14ac:dyDescent="0.25">
      <c r="E2892" s="115"/>
      <c r="F2892" s="119"/>
      <c r="H2892" s="120"/>
      <c r="I2892" s="121"/>
      <c r="J2892" s="121"/>
      <c r="K2892" s="76"/>
    </row>
    <row r="2893" spans="5:11" x14ac:dyDescent="0.25">
      <c r="E2893" s="115"/>
      <c r="F2893" s="119"/>
      <c r="H2893" s="120"/>
      <c r="I2893" s="121"/>
      <c r="J2893" s="121"/>
      <c r="K2893" s="76"/>
    </row>
    <row r="2894" spans="5:11" x14ac:dyDescent="0.25">
      <c r="E2894" s="115"/>
      <c r="F2894" s="119"/>
      <c r="H2894" s="120"/>
      <c r="I2894" s="121"/>
      <c r="J2894" s="121"/>
      <c r="K2894" s="76"/>
    </row>
    <row r="2895" spans="5:11" x14ac:dyDescent="0.25">
      <c r="E2895" s="115"/>
      <c r="F2895" s="119"/>
      <c r="H2895" s="120"/>
      <c r="I2895" s="121"/>
      <c r="J2895" s="121"/>
      <c r="K2895" s="76"/>
    </row>
    <row r="2896" spans="5:11" x14ac:dyDescent="0.25">
      <c r="E2896" s="115"/>
      <c r="F2896" s="119"/>
      <c r="H2896" s="120"/>
      <c r="I2896" s="121"/>
      <c r="J2896" s="121"/>
      <c r="K2896" s="76"/>
    </row>
    <row r="2897" spans="5:11" x14ac:dyDescent="0.25">
      <c r="E2897" s="115"/>
      <c r="F2897" s="119"/>
      <c r="H2897" s="120"/>
      <c r="I2897" s="121"/>
      <c r="J2897" s="121"/>
      <c r="K2897" s="76"/>
    </row>
    <row r="2898" spans="5:11" x14ac:dyDescent="0.25">
      <c r="E2898" s="115"/>
      <c r="F2898" s="119"/>
      <c r="H2898" s="120"/>
      <c r="I2898" s="121"/>
      <c r="J2898" s="121"/>
      <c r="K2898" s="76"/>
    </row>
    <row r="2899" spans="5:11" x14ac:dyDescent="0.25">
      <c r="E2899" s="115"/>
      <c r="F2899" s="119"/>
      <c r="H2899" s="120"/>
      <c r="I2899" s="121"/>
      <c r="J2899" s="121"/>
      <c r="K2899" s="76"/>
    </row>
    <row r="2900" spans="5:11" x14ac:dyDescent="0.25">
      <c r="E2900" s="115"/>
      <c r="F2900" s="119"/>
      <c r="H2900" s="120"/>
      <c r="I2900" s="121"/>
      <c r="J2900" s="121"/>
      <c r="K2900" s="76"/>
    </row>
    <row r="2901" spans="5:11" x14ac:dyDescent="0.25">
      <c r="E2901" s="115"/>
      <c r="F2901" s="119"/>
      <c r="H2901" s="120"/>
      <c r="I2901" s="121"/>
      <c r="J2901" s="121"/>
      <c r="K2901" s="76"/>
    </row>
    <row r="2902" spans="5:11" x14ac:dyDescent="0.25">
      <c r="E2902" s="115"/>
      <c r="F2902" s="119"/>
      <c r="H2902" s="120"/>
      <c r="I2902" s="121"/>
      <c r="J2902" s="121"/>
      <c r="K2902" s="76"/>
    </row>
    <row r="2903" spans="5:11" x14ac:dyDescent="0.25">
      <c r="E2903" s="115"/>
      <c r="F2903" s="119"/>
      <c r="H2903" s="120"/>
      <c r="I2903" s="121"/>
      <c r="J2903" s="121"/>
      <c r="K2903" s="76"/>
    </row>
    <row r="2904" spans="5:11" x14ac:dyDescent="0.25">
      <c r="E2904" s="115"/>
      <c r="F2904" s="119"/>
      <c r="H2904" s="120"/>
      <c r="I2904" s="121"/>
      <c r="J2904" s="121"/>
      <c r="K2904" s="76"/>
    </row>
    <row r="2905" spans="5:11" x14ac:dyDescent="0.25">
      <c r="E2905" s="115"/>
      <c r="F2905" s="119"/>
      <c r="H2905" s="120"/>
      <c r="I2905" s="121"/>
      <c r="J2905" s="121"/>
      <c r="K2905" s="76"/>
    </row>
    <row r="2906" spans="5:11" x14ac:dyDescent="0.25">
      <c r="E2906" s="115"/>
      <c r="F2906" s="119"/>
      <c r="H2906" s="120"/>
      <c r="I2906" s="121"/>
      <c r="J2906" s="121"/>
      <c r="K2906" s="76"/>
    </row>
    <row r="2907" spans="5:11" x14ac:dyDescent="0.25">
      <c r="E2907" s="115"/>
      <c r="F2907" s="119"/>
      <c r="H2907" s="120"/>
      <c r="I2907" s="121"/>
      <c r="J2907" s="121"/>
      <c r="K2907" s="76"/>
    </row>
    <row r="2908" spans="5:11" x14ac:dyDescent="0.25">
      <c r="E2908" s="115"/>
      <c r="F2908" s="119"/>
      <c r="H2908" s="120"/>
      <c r="I2908" s="121"/>
      <c r="J2908" s="121"/>
      <c r="K2908" s="76"/>
    </row>
    <row r="2909" spans="5:11" x14ac:dyDescent="0.25">
      <c r="E2909" s="115"/>
      <c r="F2909" s="119"/>
      <c r="H2909" s="120"/>
      <c r="I2909" s="121"/>
      <c r="J2909" s="121"/>
      <c r="K2909" s="76"/>
    </row>
    <row r="2910" spans="5:11" x14ac:dyDescent="0.25">
      <c r="E2910" s="115"/>
      <c r="F2910" s="119"/>
      <c r="H2910" s="120"/>
      <c r="I2910" s="121"/>
      <c r="J2910" s="121"/>
      <c r="K2910" s="76"/>
    </row>
    <row r="2911" spans="5:11" x14ac:dyDescent="0.25">
      <c r="E2911" s="115"/>
      <c r="F2911" s="119"/>
      <c r="H2911" s="120"/>
      <c r="I2911" s="121"/>
      <c r="J2911" s="121"/>
      <c r="K2911" s="76"/>
    </row>
    <row r="2912" spans="5:11" x14ac:dyDescent="0.25">
      <c r="E2912" s="115"/>
      <c r="F2912" s="119"/>
      <c r="H2912" s="120"/>
      <c r="I2912" s="121"/>
      <c r="J2912" s="121"/>
      <c r="K2912" s="76"/>
    </row>
    <row r="2913" spans="5:11" x14ac:dyDescent="0.25">
      <c r="E2913" s="115"/>
      <c r="F2913" s="119"/>
      <c r="H2913" s="120"/>
      <c r="I2913" s="121"/>
      <c r="J2913" s="121"/>
      <c r="K2913" s="76"/>
    </row>
    <row r="2914" spans="5:11" x14ac:dyDescent="0.25">
      <c r="E2914" s="115"/>
      <c r="F2914" s="119"/>
      <c r="H2914" s="120"/>
      <c r="I2914" s="121"/>
      <c r="J2914" s="121"/>
      <c r="K2914" s="76"/>
    </row>
    <row r="2915" spans="5:11" x14ac:dyDescent="0.25">
      <c r="E2915" s="115"/>
      <c r="F2915" s="119"/>
      <c r="H2915" s="120"/>
      <c r="I2915" s="121"/>
      <c r="J2915" s="121"/>
      <c r="K2915" s="76"/>
    </row>
    <row r="2916" spans="5:11" x14ac:dyDescent="0.25">
      <c r="E2916" s="115"/>
      <c r="F2916" s="119"/>
      <c r="H2916" s="120"/>
      <c r="I2916" s="121"/>
      <c r="J2916" s="121"/>
      <c r="K2916" s="76"/>
    </row>
    <row r="2917" spans="5:11" x14ac:dyDescent="0.25">
      <c r="E2917" s="115"/>
      <c r="F2917" s="119"/>
      <c r="H2917" s="120"/>
      <c r="I2917" s="121"/>
      <c r="J2917" s="121"/>
      <c r="K2917" s="76"/>
    </row>
    <row r="2918" spans="5:11" x14ac:dyDescent="0.25">
      <c r="E2918" s="115"/>
      <c r="F2918" s="119"/>
      <c r="H2918" s="120"/>
      <c r="I2918" s="121"/>
      <c r="J2918" s="121"/>
      <c r="K2918" s="76"/>
    </row>
    <row r="2919" spans="5:11" x14ac:dyDescent="0.25">
      <c r="E2919" s="115"/>
      <c r="F2919" s="119"/>
      <c r="H2919" s="120"/>
      <c r="I2919" s="121"/>
      <c r="J2919" s="121"/>
      <c r="K2919" s="76"/>
    </row>
    <row r="2920" spans="5:11" x14ac:dyDescent="0.25">
      <c r="E2920" s="115"/>
      <c r="F2920" s="119"/>
      <c r="H2920" s="120"/>
      <c r="I2920" s="121"/>
      <c r="J2920" s="121"/>
      <c r="K2920" s="76"/>
    </row>
    <row r="2921" spans="5:11" x14ac:dyDescent="0.25">
      <c r="E2921" s="115"/>
      <c r="F2921" s="119"/>
      <c r="H2921" s="120"/>
      <c r="I2921" s="121"/>
      <c r="J2921" s="121"/>
      <c r="K2921" s="76"/>
    </row>
    <row r="2922" spans="5:11" x14ac:dyDescent="0.25">
      <c r="E2922" s="115"/>
      <c r="F2922" s="119"/>
      <c r="H2922" s="120"/>
      <c r="I2922" s="121"/>
      <c r="J2922" s="121"/>
      <c r="K2922" s="76"/>
    </row>
    <row r="2923" spans="5:11" x14ac:dyDescent="0.25">
      <c r="E2923" s="115"/>
      <c r="F2923" s="119"/>
      <c r="H2923" s="120"/>
      <c r="I2923" s="121"/>
      <c r="J2923" s="121"/>
      <c r="K2923" s="76"/>
    </row>
    <row r="2924" spans="5:11" x14ac:dyDescent="0.25">
      <c r="E2924" s="115"/>
      <c r="F2924" s="119"/>
      <c r="H2924" s="120"/>
      <c r="I2924" s="121"/>
      <c r="J2924" s="121"/>
      <c r="K2924" s="76"/>
    </row>
    <row r="2925" spans="5:11" x14ac:dyDescent="0.25">
      <c r="E2925" s="115"/>
      <c r="F2925" s="119"/>
      <c r="H2925" s="120"/>
      <c r="I2925" s="121"/>
      <c r="J2925" s="121"/>
      <c r="K2925" s="76"/>
    </row>
    <row r="2926" spans="5:11" x14ac:dyDescent="0.25">
      <c r="E2926" s="115"/>
      <c r="F2926" s="119"/>
      <c r="H2926" s="120"/>
      <c r="I2926" s="121"/>
      <c r="J2926" s="121"/>
      <c r="K2926" s="76"/>
    </row>
    <row r="2927" spans="5:11" x14ac:dyDescent="0.25">
      <c r="E2927" s="115"/>
      <c r="F2927" s="119"/>
      <c r="H2927" s="120"/>
      <c r="I2927" s="121"/>
      <c r="J2927" s="121"/>
      <c r="K2927" s="76"/>
    </row>
    <row r="2928" spans="5:11" x14ac:dyDescent="0.25">
      <c r="E2928" s="115"/>
      <c r="F2928" s="119"/>
      <c r="H2928" s="120"/>
      <c r="I2928" s="121"/>
      <c r="J2928" s="121"/>
      <c r="K2928" s="76"/>
    </row>
    <row r="2929" spans="5:11" x14ac:dyDescent="0.25">
      <c r="E2929" s="115"/>
      <c r="F2929" s="119"/>
      <c r="H2929" s="120"/>
      <c r="I2929" s="121"/>
      <c r="J2929" s="121"/>
      <c r="K2929" s="76"/>
    </row>
    <row r="2930" spans="5:11" x14ac:dyDescent="0.25">
      <c r="E2930" s="115"/>
      <c r="F2930" s="119"/>
      <c r="H2930" s="120"/>
      <c r="I2930" s="121"/>
      <c r="J2930" s="121"/>
      <c r="K2930" s="76"/>
    </row>
    <row r="2931" spans="5:11" x14ac:dyDescent="0.25">
      <c r="E2931" s="115"/>
      <c r="F2931" s="119"/>
      <c r="H2931" s="120"/>
      <c r="I2931" s="121"/>
      <c r="J2931" s="121"/>
      <c r="K2931" s="76"/>
    </row>
    <row r="2932" spans="5:11" x14ac:dyDescent="0.25">
      <c r="E2932" s="115"/>
      <c r="F2932" s="119"/>
      <c r="H2932" s="120"/>
      <c r="I2932" s="121"/>
      <c r="J2932" s="121"/>
      <c r="K2932" s="76"/>
    </row>
    <row r="2933" spans="5:11" x14ac:dyDescent="0.25">
      <c r="E2933" s="115"/>
      <c r="F2933" s="119"/>
      <c r="H2933" s="120"/>
      <c r="I2933" s="121"/>
      <c r="J2933" s="121"/>
      <c r="K2933" s="76"/>
    </row>
    <row r="2934" spans="5:11" x14ac:dyDescent="0.25">
      <c r="E2934" s="115"/>
      <c r="F2934" s="119"/>
      <c r="H2934" s="120"/>
      <c r="I2934" s="121"/>
      <c r="J2934" s="121"/>
      <c r="K2934" s="76"/>
    </row>
    <row r="2935" spans="5:11" x14ac:dyDescent="0.25">
      <c r="E2935" s="115"/>
      <c r="F2935" s="119"/>
      <c r="H2935" s="120"/>
      <c r="I2935" s="121"/>
      <c r="J2935" s="121"/>
      <c r="K2935" s="76"/>
    </row>
    <row r="2936" spans="5:11" x14ac:dyDescent="0.25">
      <c r="E2936" s="115"/>
      <c r="F2936" s="119"/>
      <c r="H2936" s="120"/>
      <c r="I2936" s="121"/>
      <c r="J2936" s="121"/>
      <c r="K2936" s="76"/>
    </row>
    <row r="2937" spans="5:11" x14ac:dyDescent="0.25">
      <c r="E2937" s="115"/>
      <c r="F2937" s="119"/>
      <c r="H2937" s="120"/>
      <c r="I2937" s="121"/>
      <c r="J2937" s="121"/>
      <c r="K2937" s="76"/>
    </row>
    <row r="2938" spans="5:11" x14ac:dyDescent="0.25">
      <c r="E2938" s="115"/>
      <c r="F2938" s="119"/>
      <c r="H2938" s="120"/>
      <c r="I2938" s="121"/>
      <c r="J2938" s="121"/>
      <c r="K2938" s="76"/>
    </row>
    <row r="2939" spans="5:11" x14ac:dyDescent="0.25">
      <c r="E2939" s="115"/>
      <c r="F2939" s="119"/>
      <c r="H2939" s="120"/>
      <c r="I2939" s="121"/>
      <c r="J2939" s="121"/>
      <c r="K2939" s="76"/>
    </row>
    <row r="2940" spans="5:11" x14ac:dyDescent="0.25">
      <c r="E2940" s="115"/>
      <c r="F2940" s="119"/>
      <c r="H2940" s="120"/>
      <c r="I2940" s="121"/>
      <c r="J2940" s="121"/>
      <c r="K2940" s="76"/>
    </row>
    <row r="2941" spans="5:11" x14ac:dyDescent="0.25">
      <c r="E2941" s="115"/>
      <c r="F2941" s="119"/>
      <c r="H2941" s="120"/>
      <c r="I2941" s="121"/>
      <c r="J2941" s="121"/>
      <c r="K2941" s="76"/>
    </row>
    <row r="2942" spans="5:11" x14ac:dyDescent="0.25">
      <c r="E2942" s="115"/>
      <c r="F2942" s="119"/>
      <c r="H2942" s="120"/>
      <c r="I2942" s="121"/>
      <c r="J2942" s="121"/>
      <c r="K2942" s="76"/>
    </row>
    <row r="2943" spans="5:11" x14ac:dyDescent="0.25">
      <c r="E2943" s="115"/>
      <c r="F2943" s="119"/>
      <c r="H2943" s="120"/>
      <c r="I2943" s="121"/>
      <c r="J2943" s="121"/>
      <c r="K2943" s="76"/>
    </row>
    <row r="2944" spans="5:11" x14ac:dyDescent="0.25">
      <c r="E2944" s="115"/>
      <c r="F2944" s="119"/>
      <c r="H2944" s="120"/>
      <c r="I2944" s="121"/>
      <c r="J2944" s="121"/>
      <c r="K2944" s="76"/>
    </row>
    <row r="2945" spans="5:11" x14ac:dyDescent="0.25">
      <c r="E2945" s="115"/>
      <c r="F2945" s="119"/>
      <c r="H2945" s="120"/>
      <c r="I2945" s="121"/>
      <c r="J2945" s="121"/>
      <c r="K2945" s="76"/>
    </row>
    <row r="2946" spans="5:11" x14ac:dyDescent="0.25">
      <c r="E2946" s="115"/>
      <c r="F2946" s="119"/>
      <c r="H2946" s="120"/>
      <c r="I2946" s="121"/>
      <c r="J2946" s="121"/>
      <c r="K2946" s="76"/>
    </row>
    <row r="2947" spans="5:11" x14ac:dyDescent="0.25">
      <c r="E2947" s="115"/>
      <c r="F2947" s="119"/>
      <c r="H2947" s="120"/>
      <c r="I2947" s="121"/>
      <c r="J2947" s="121"/>
      <c r="K2947" s="76"/>
    </row>
    <row r="2948" spans="5:11" x14ac:dyDescent="0.25">
      <c r="E2948" s="115"/>
      <c r="F2948" s="119"/>
      <c r="H2948" s="120"/>
      <c r="I2948" s="121"/>
      <c r="J2948" s="121"/>
      <c r="K2948" s="76"/>
    </row>
    <row r="2949" spans="5:11" x14ac:dyDescent="0.25">
      <c r="E2949" s="115"/>
      <c r="F2949" s="119"/>
      <c r="H2949" s="120"/>
      <c r="I2949" s="121"/>
      <c r="J2949" s="121"/>
      <c r="K2949" s="76"/>
    </row>
    <row r="2950" spans="5:11" x14ac:dyDescent="0.25">
      <c r="E2950" s="115"/>
      <c r="F2950" s="119"/>
      <c r="H2950" s="120"/>
      <c r="I2950" s="121"/>
      <c r="J2950" s="121"/>
      <c r="K2950" s="76"/>
    </row>
    <row r="2951" spans="5:11" x14ac:dyDescent="0.25">
      <c r="E2951" s="115"/>
      <c r="F2951" s="119"/>
      <c r="H2951" s="120"/>
      <c r="I2951" s="121"/>
      <c r="J2951" s="121"/>
      <c r="K2951" s="76"/>
    </row>
    <row r="2952" spans="5:11" x14ac:dyDescent="0.25">
      <c r="E2952" s="115"/>
      <c r="F2952" s="119"/>
      <c r="H2952" s="120"/>
      <c r="I2952" s="121"/>
      <c r="J2952" s="121"/>
      <c r="K2952" s="76"/>
    </row>
    <row r="2953" spans="5:11" x14ac:dyDescent="0.25">
      <c r="E2953" s="115"/>
      <c r="F2953" s="119"/>
      <c r="H2953" s="120"/>
      <c r="I2953" s="121"/>
      <c r="J2953" s="121"/>
      <c r="K2953" s="76"/>
    </row>
    <row r="2954" spans="5:11" x14ac:dyDescent="0.25">
      <c r="E2954" s="115"/>
      <c r="F2954" s="119"/>
      <c r="H2954" s="120"/>
      <c r="I2954" s="121"/>
      <c r="J2954" s="121"/>
      <c r="K2954" s="76"/>
    </row>
    <row r="2955" spans="5:11" x14ac:dyDescent="0.25">
      <c r="E2955" s="115"/>
      <c r="F2955" s="119"/>
      <c r="H2955" s="120"/>
      <c r="I2955" s="121"/>
      <c r="J2955" s="121"/>
      <c r="K2955" s="76"/>
    </row>
    <row r="2956" spans="5:11" x14ac:dyDescent="0.25">
      <c r="E2956" s="115"/>
      <c r="F2956" s="119"/>
      <c r="H2956" s="120"/>
      <c r="I2956" s="121"/>
      <c r="J2956" s="121"/>
      <c r="K2956" s="76"/>
    </row>
    <row r="2957" spans="5:11" x14ac:dyDescent="0.25">
      <c r="E2957" s="115"/>
      <c r="F2957" s="119"/>
      <c r="H2957" s="120"/>
      <c r="I2957" s="121"/>
      <c r="J2957" s="121"/>
      <c r="K2957" s="76"/>
    </row>
    <row r="2958" spans="5:11" x14ac:dyDescent="0.25">
      <c r="E2958" s="115"/>
      <c r="F2958" s="119"/>
      <c r="H2958" s="120"/>
      <c r="I2958" s="121"/>
      <c r="J2958" s="121"/>
      <c r="K2958" s="76"/>
    </row>
    <row r="2959" spans="5:11" x14ac:dyDescent="0.25">
      <c r="E2959" s="115"/>
      <c r="F2959" s="119"/>
      <c r="H2959" s="120"/>
      <c r="I2959" s="121"/>
      <c r="J2959" s="121"/>
      <c r="K2959" s="76"/>
    </row>
    <row r="2960" spans="5:11" x14ac:dyDescent="0.25">
      <c r="E2960" s="115"/>
      <c r="F2960" s="119"/>
      <c r="H2960" s="120"/>
      <c r="I2960" s="121"/>
      <c r="J2960" s="121"/>
      <c r="K2960" s="76"/>
    </row>
    <row r="2961" spans="5:11" x14ac:dyDescent="0.25">
      <c r="E2961" s="115"/>
      <c r="F2961" s="119"/>
      <c r="H2961" s="120"/>
      <c r="I2961" s="121"/>
      <c r="J2961" s="121"/>
      <c r="K2961" s="76"/>
    </row>
    <row r="2962" spans="5:11" x14ac:dyDescent="0.25">
      <c r="E2962" s="115"/>
      <c r="F2962" s="119"/>
      <c r="H2962" s="120"/>
      <c r="I2962" s="121"/>
      <c r="J2962" s="121"/>
      <c r="K2962" s="76"/>
    </row>
    <row r="2963" spans="5:11" x14ac:dyDescent="0.25">
      <c r="E2963" s="115"/>
      <c r="F2963" s="119"/>
      <c r="H2963" s="120"/>
      <c r="I2963" s="121"/>
      <c r="J2963" s="121"/>
      <c r="K2963" s="76"/>
    </row>
    <row r="2964" spans="5:11" x14ac:dyDescent="0.25">
      <c r="E2964" s="115"/>
      <c r="F2964" s="119"/>
      <c r="H2964" s="120"/>
      <c r="I2964" s="121"/>
      <c r="J2964" s="121"/>
      <c r="K2964" s="76"/>
    </row>
    <row r="2965" spans="5:11" x14ac:dyDescent="0.25">
      <c r="E2965" s="115"/>
      <c r="F2965" s="119"/>
      <c r="H2965" s="120"/>
      <c r="I2965" s="121"/>
      <c r="J2965" s="121"/>
      <c r="K2965" s="76"/>
    </row>
    <row r="2966" spans="5:11" x14ac:dyDescent="0.25">
      <c r="E2966" s="115"/>
      <c r="F2966" s="119"/>
      <c r="H2966" s="120"/>
      <c r="I2966" s="121"/>
      <c r="J2966" s="121"/>
      <c r="K2966" s="76"/>
    </row>
    <row r="2967" spans="5:11" x14ac:dyDescent="0.25">
      <c r="E2967" s="115"/>
      <c r="F2967" s="119"/>
      <c r="H2967" s="120"/>
      <c r="I2967" s="121"/>
      <c r="J2967" s="121"/>
      <c r="K2967" s="76"/>
    </row>
    <row r="2968" spans="5:11" x14ac:dyDescent="0.25">
      <c r="E2968" s="115"/>
      <c r="F2968" s="119"/>
      <c r="H2968" s="120"/>
      <c r="I2968" s="121"/>
      <c r="J2968" s="121"/>
      <c r="K2968" s="76"/>
    </row>
    <row r="2969" spans="5:11" x14ac:dyDescent="0.25">
      <c r="E2969" s="115"/>
      <c r="F2969" s="119"/>
      <c r="H2969" s="120"/>
      <c r="I2969" s="121"/>
      <c r="J2969" s="121"/>
      <c r="K2969" s="76"/>
    </row>
    <row r="2970" spans="5:11" x14ac:dyDescent="0.25">
      <c r="E2970" s="115"/>
      <c r="F2970" s="119"/>
      <c r="H2970" s="120"/>
      <c r="I2970" s="121"/>
      <c r="J2970" s="121"/>
      <c r="K2970" s="76"/>
    </row>
    <row r="2971" spans="5:11" x14ac:dyDescent="0.25">
      <c r="E2971" s="115"/>
      <c r="F2971" s="119"/>
      <c r="H2971" s="120"/>
      <c r="I2971" s="121"/>
      <c r="J2971" s="121"/>
      <c r="K2971" s="76"/>
    </row>
    <row r="2972" spans="5:11" x14ac:dyDescent="0.25">
      <c r="E2972" s="115"/>
      <c r="F2972" s="119"/>
      <c r="H2972" s="120"/>
      <c r="I2972" s="121"/>
      <c r="J2972" s="121"/>
      <c r="K2972" s="76"/>
    </row>
    <row r="2973" spans="5:11" x14ac:dyDescent="0.25">
      <c r="E2973" s="115"/>
      <c r="F2973" s="119"/>
      <c r="H2973" s="120"/>
      <c r="I2973" s="121"/>
      <c r="J2973" s="121"/>
      <c r="K2973" s="76"/>
    </row>
    <row r="2974" spans="5:11" x14ac:dyDescent="0.25">
      <c r="E2974" s="115"/>
      <c r="F2974" s="119"/>
      <c r="H2974" s="120"/>
      <c r="I2974" s="121"/>
      <c r="J2974" s="121"/>
      <c r="K2974" s="76"/>
    </row>
    <row r="2975" spans="5:11" x14ac:dyDescent="0.25">
      <c r="E2975" s="115"/>
      <c r="F2975" s="119"/>
      <c r="H2975" s="120"/>
      <c r="I2975" s="121"/>
      <c r="J2975" s="121"/>
      <c r="K2975" s="76"/>
    </row>
    <row r="2976" spans="5:11" x14ac:dyDescent="0.25">
      <c r="E2976" s="115"/>
      <c r="F2976" s="119"/>
      <c r="H2976" s="120"/>
      <c r="I2976" s="121"/>
      <c r="J2976" s="121"/>
      <c r="K2976" s="76"/>
    </row>
    <row r="2977" spans="5:11" x14ac:dyDescent="0.25">
      <c r="E2977" s="115"/>
      <c r="F2977" s="119"/>
      <c r="H2977" s="120"/>
      <c r="I2977" s="121"/>
      <c r="J2977" s="121"/>
      <c r="K2977" s="76"/>
    </row>
    <row r="2978" spans="5:11" x14ac:dyDescent="0.25">
      <c r="E2978" s="115"/>
      <c r="F2978" s="119"/>
      <c r="H2978" s="120"/>
      <c r="I2978" s="121"/>
      <c r="J2978" s="121"/>
      <c r="K2978" s="76"/>
    </row>
    <row r="2979" spans="5:11" x14ac:dyDescent="0.25">
      <c r="E2979" s="115"/>
      <c r="F2979" s="119"/>
      <c r="H2979" s="120"/>
      <c r="I2979" s="121"/>
      <c r="J2979" s="121"/>
      <c r="K2979" s="76"/>
    </row>
    <row r="2980" spans="5:11" x14ac:dyDescent="0.25">
      <c r="E2980" s="115"/>
      <c r="F2980" s="119"/>
      <c r="H2980" s="120"/>
      <c r="I2980" s="121"/>
      <c r="J2980" s="121"/>
      <c r="K2980" s="76"/>
    </row>
    <row r="2981" spans="5:11" x14ac:dyDescent="0.25">
      <c r="E2981" s="115"/>
      <c r="F2981" s="119"/>
      <c r="H2981" s="120"/>
      <c r="I2981" s="121"/>
      <c r="J2981" s="121"/>
      <c r="K2981" s="76"/>
    </row>
    <row r="2982" spans="5:11" x14ac:dyDescent="0.25">
      <c r="E2982" s="115"/>
      <c r="F2982" s="119"/>
      <c r="H2982" s="120"/>
      <c r="I2982" s="121"/>
      <c r="J2982" s="121"/>
      <c r="K2982" s="76"/>
    </row>
    <row r="2983" spans="5:11" x14ac:dyDescent="0.25">
      <c r="E2983" s="115"/>
      <c r="F2983" s="119"/>
      <c r="H2983" s="120"/>
      <c r="I2983" s="121"/>
      <c r="J2983" s="121"/>
      <c r="K2983" s="76"/>
    </row>
    <row r="2984" spans="5:11" x14ac:dyDescent="0.25">
      <c r="E2984" s="115"/>
      <c r="F2984" s="119"/>
      <c r="H2984" s="120"/>
      <c r="I2984" s="121"/>
      <c r="J2984" s="121"/>
      <c r="K2984" s="76"/>
    </row>
    <row r="2985" spans="5:11" x14ac:dyDescent="0.25">
      <c r="E2985" s="115"/>
      <c r="F2985" s="119"/>
      <c r="H2985" s="120"/>
      <c r="I2985" s="121"/>
      <c r="J2985" s="121"/>
      <c r="K2985" s="76"/>
    </row>
    <row r="2986" spans="5:11" x14ac:dyDescent="0.25">
      <c r="E2986" s="115"/>
      <c r="F2986" s="119"/>
      <c r="H2986" s="120"/>
      <c r="I2986" s="121"/>
      <c r="J2986" s="121"/>
      <c r="K2986" s="76"/>
    </row>
    <row r="2987" spans="5:11" x14ac:dyDescent="0.25">
      <c r="E2987" s="115"/>
      <c r="F2987" s="119"/>
      <c r="H2987" s="120"/>
      <c r="I2987" s="121"/>
      <c r="J2987" s="121"/>
      <c r="K2987" s="76"/>
    </row>
    <row r="2988" spans="5:11" x14ac:dyDescent="0.25">
      <c r="E2988" s="115"/>
      <c r="F2988" s="119"/>
      <c r="H2988" s="120"/>
      <c r="I2988" s="121"/>
      <c r="J2988" s="121"/>
      <c r="K2988" s="76"/>
    </row>
    <row r="2989" spans="5:11" x14ac:dyDescent="0.25">
      <c r="E2989" s="115"/>
      <c r="F2989" s="119"/>
      <c r="H2989" s="120"/>
      <c r="I2989" s="121"/>
      <c r="J2989" s="121"/>
      <c r="K2989" s="76"/>
    </row>
    <row r="2990" spans="5:11" x14ac:dyDescent="0.25">
      <c r="E2990" s="115"/>
      <c r="F2990" s="119"/>
      <c r="H2990" s="120"/>
      <c r="I2990" s="121"/>
      <c r="J2990" s="121"/>
      <c r="K2990" s="76"/>
    </row>
    <row r="2991" spans="5:11" x14ac:dyDescent="0.25">
      <c r="E2991" s="115"/>
      <c r="F2991" s="119"/>
      <c r="H2991" s="120"/>
      <c r="I2991" s="121"/>
      <c r="J2991" s="121"/>
      <c r="K2991" s="76"/>
    </row>
    <row r="2992" spans="5:11" x14ac:dyDescent="0.25">
      <c r="E2992" s="115"/>
      <c r="F2992" s="119"/>
      <c r="H2992" s="120"/>
      <c r="I2992" s="121"/>
      <c r="J2992" s="121"/>
      <c r="K2992" s="76"/>
    </row>
    <row r="2993" spans="5:11" x14ac:dyDescent="0.25">
      <c r="E2993" s="115"/>
      <c r="F2993" s="119"/>
      <c r="H2993" s="120"/>
      <c r="I2993" s="121"/>
      <c r="J2993" s="121"/>
      <c r="K2993" s="76"/>
    </row>
    <row r="2994" spans="5:11" x14ac:dyDescent="0.25">
      <c r="E2994" s="115"/>
      <c r="F2994" s="119"/>
      <c r="H2994" s="120"/>
      <c r="I2994" s="121"/>
      <c r="J2994" s="121"/>
      <c r="K2994" s="76"/>
    </row>
    <row r="2995" spans="5:11" x14ac:dyDescent="0.25">
      <c r="E2995" s="115"/>
      <c r="F2995" s="119"/>
      <c r="H2995" s="120"/>
      <c r="I2995" s="121"/>
      <c r="J2995" s="121"/>
      <c r="K2995" s="76"/>
    </row>
    <row r="2996" spans="5:11" x14ac:dyDescent="0.25">
      <c r="E2996" s="115"/>
      <c r="F2996" s="119"/>
      <c r="H2996" s="120"/>
      <c r="I2996" s="121"/>
      <c r="J2996" s="121"/>
      <c r="K2996" s="76"/>
    </row>
    <row r="2997" spans="5:11" x14ac:dyDescent="0.25">
      <c r="E2997" s="115"/>
      <c r="F2997" s="119"/>
      <c r="H2997" s="120"/>
      <c r="I2997" s="121"/>
      <c r="J2997" s="121"/>
      <c r="K2997" s="76"/>
    </row>
    <row r="2998" spans="5:11" x14ac:dyDescent="0.25">
      <c r="E2998" s="115"/>
      <c r="F2998" s="119"/>
      <c r="H2998" s="120"/>
      <c r="I2998" s="121"/>
      <c r="J2998" s="121"/>
      <c r="K2998" s="76"/>
    </row>
    <row r="2999" spans="5:11" x14ac:dyDescent="0.25">
      <c r="E2999" s="115"/>
      <c r="F2999" s="119"/>
      <c r="H2999" s="120"/>
      <c r="I2999" s="121"/>
      <c r="J2999" s="121"/>
      <c r="K2999" s="76"/>
    </row>
    <row r="3000" spans="5:11" x14ac:dyDescent="0.25">
      <c r="E3000" s="115"/>
      <c r="F3000" s="119"/>
      <c r="H3000" s="120"/>
      <c r="I3000" s="121"/>
      <c r="J3000" s="121"/>
      <c r="K3000" s="76"/>
    </row>
    <row r="3001" spans="5:11" x14ac:dyDescent="0.25">
      <c r="E3001" s="115"/>
      <c r="F3001" s="119"/>
      <c r="H3001" s="120"/>
      <c r="I3001" s="121"/>
      <c r="J3001" s="121"/>
      <c r="K3001" s="76"/>
    </row>
    <row r="3002" spans="5:11" x14ac:dyDescent="0.25">
      <c r="E3002" s="115"/>
      <c r="F3002" s="119"/>
      <c r="H3002" s="120"/>
      <c r="I3002" s="121"/>
      <c r="J3002" s="121"/>
      <c r="K3002" s="76"/>
    </row>
    <row r="3003" spans="5:11" x14ac:dyDescent="0.25">
      <c r="E3003" s="115"/>
      <c r="F3003" s="119"/>
      <c r="H3003" s="120"/>
      <c r="I3003" s="121"/>
      <c r="J3003" s="121"/>
      <c r="K3003" s="76"/>
    </row>
    <row r="3004" spans="5:11" x14ac:dyDescent="0.25">
      <c r="E3004" s="115"/>
      <c r="F3004" s="119"/>
      <c r="H3004" s="120"/>
      <c r="I3004" s="121"/>
      <c r="J3004" s="121"/>
      <c r="K3004" s="76"/>
    </row>
    <row r="3005" spans="5:11" x14ac:dyDescent="0.25">
      <c r="E3005" s="115"/>
      <c r="F3005" s="119"/>
      <c r="H3005" s="120"/>
      <c r="I3005" s="121"/>
      <c r="J3005" s="121"/>
      <c r="K3005" s="76"/>
    </row>
    <row r="3006" spans="5:11" x14ac:dyDescent="0.25">
      <c r="E3006" s="115"/>
      <c r="F3006" s="119"/>
      <c r="H3006" s="120"/>
      <c r="I3006" s="121"/>
      <c r="J3006" s="121"/>
      <c r="K3006" s="76"/>
    </row>
    <row r="3007" spans="5:11" x14ac:dyDescent="0.25">
      <c r="E3007" s="115"/>
      <c r="F3007" s="119"/>
      <c r="H3007" s="120"/>
      <c r="I3007" s="121"/>
      <c r="J3007" s="121"/>
      <c r="K3007" s="76"/>
    </row>
    <row r="3008" spans="5:11" x14ac:dyDescent="0.25">
      <c r="E3008" s="115"/>
      <c r="F3008" s="119"/>
      <c r="H3008" s="120"/>
      <c r="I3008" s="121"/>
      <c r="J3008" s="121"/>
      <c r="K3008" s="76"/>
    </row>
    <row r="3009" spans="5:11" x14ac:dyDescent="0.25">
      <c r="E3009" s="115"/>
      <c r="F3009" s="119"/>
      <c r="H3009" s="120"/>
      <c r="I3009" s="121"/>
      <c r="J3009" s="121"/>
      <c r="K3009" s="76"/>
    </row>
    <row r="3010" spans="5:11" x14ac:dyDescent="0.25">
      <c r="E3010" s="115"/>
      <c r="F3010" s="119"/>
      <c r="H3010" s="120"/>
      <c r="I3010" s="121"/>
      <c r="J3010" s="121"/>
      <c r="K3010" s="76"/>
    </row>
    <row r="3011" spans="5:11" x14ac:dyDescent="0.25">
      <c r="E3011" s="115"/>
      <c r="F3011" s="119"/>
      <c r="H3011" s="120"/>
      <c r="I3011" s="121"/>
      <c r="J3011" s="121"/>
      <c r="K3011" s="76"/>
    </row>
    <row r="3012" spans="5:11" x14ac:dyDescent="0.25">
      <c r="E3012" s="115"/>
      <c r="F3012" s="119"/>
      <c r="H3012" s="120"/>
      <c r="I3012" s="121"/>
      <c r="J3012" s="121"/>
      <c r="K3012" s="76"/>
    </row>
    <row r="3013" spans="5:11" x14ac:dyDescent="0.25">
      <c r="E3013" s="115"/>
      <c r="F3013" s="119"/>
      <c r="H3013" s="120"/>
      <c r="I3013" s="121"/>
      <c r="J3013" s="121"/>
      <c r="K3013" s="76"/>
    </row>
    <row r="3014" spans="5:11" x14ac:dyDescent="0.25">
      <c r="E3014" s="115"/>
      <c r="F3014" s="119"/>
      <c r="H3014" s="120"/>
      <c r="I3014" s="121"/>
      <c r="J3014" s="121"/>
      <c r="K3014" s="76"/>
    </row>
    <row r="3015" spans="5:11" x14ac:dyDescent="0.25">
      <c r="E3015" s="115"/>
      <c r="F3015" s="119"/>
      <c r="H3015" s="120"/>
      <c r="I3015" s="121"/>
      <c r="J3015" s="121"/>
      <c r="K3015" s="76"/>
    </row>
    <row r="3016" spans="5:11" x14ac:dyDescent="0.25">
      <c r="E3016" s="115"/>
      <c r="F3016" s="119"/>
      <c r="H3016" s="120"/>
      <c r="I3016" s="121"/>
      <c r="J3016" s="121"/>
      <c r="K3016" s="76"/>
    </row>
    <row r="3017" spans="5:11" x14ac:dyDescent="0.25">
      <c r="E3017" s="115"/>
      <c r="F3017" s="119"/>
      <c r="H3017" s="120"/>
      <c r="I3017" s="121"/>
      <c r="J3017" s="121"/>
      <c r="K3017" s="76"/>
    </row>
    <row r="3018" spans="5:11" x14ac:dyDescent="0.25">
      <c r="E3018" s="115"/>
      <c r="F3018" s="119"/>
      <c r="H3018" s="120"/>
      <c r="I3018" s="121"/>
      <c r="J3018" s="121"/>
      <c r="K3018" s="76"/>
    </row>
    <row r="3019" spans="5:11" x14ac:dyDescent="0.25">
      <c r="E3019" s="115"/>
      <c r="F3019" s="119"/>
      <c r="H3019" s="120"/>
      <c r="I3019" s="121"/>
      <c r="J3019" s="121"/>
      <c r="K3019" s="76"/>
    </row>
    <row r="3020" spans="5:11" x14ac:dyDescent="0.25">
      <c r="E3020" s="115"/>
      <c r="F3020" s="119"/>
      <c r="H3020" s="120"/>
      <c r="I3020" s="121"/>
      <c r="J3020" s="121"/>
      <c r="K3020" s="76"/>
    </row>
    <row r="3021" spans="5:11" x14ac:dyDescent="0.25">
      <c r="E3021" s="115"/>
      <c r="F3021" s="119"/>
      <c r="H3021" s="120"/>
      <c r="I3021" s="121"/>
      <c r="J3021" s="121"/>
      <c r="K3021" s="76"/>
    </row>
    <row r="3022" spans="5:11" x14ac:dyDescent="0.25">
      <c r="E3022" s="115"/>
      <c r="F3022" s="119"/>
      <c r="H3022" s="120"/>
      <c r="I3022" s="121"/>
      <c r="J3022" s="121"/>
      <c r="K3022" s="76"/>
    </row>
    <row r="3023" spans="5:11" x14ac:dyDescent="0.25">
      <c r="E3023" s="115"/>
      <c r="F3023" s="119"/>
      <c r="H3023" s="120"/>
      <c r="I3023" s="121"/>
      <c r="J3023" s="121"/>
      <c r="K3023" s="76"/>
    </row>
    <row r="3024" spans="5:11" x14ac:dyDescent="0.25">
      <c r="E3024" s="115"/>
      <c r="F3024" s="119"/>
      <c r="H3024" s="120"/>
      <c r="I3024" s="121"/>
      <c r="J3024" s="121"/>
      <c r="K3024" s="76"/>
    </row>
    <row r="3025" spans="5:11" x14ac:dyDescent="0.25">
      <c r="E3025" s="115"/>
      <c r="F3025" s="119"/>
      <c r="H3025" s="120"/>
      <c r="I3025" s="121"/>
      <c r="J3025" s="121"/>
      <c r="K3025" s="76"/>
    </row>
    <row r="3026" spans="5:11" x14ac:dyDescent="0.25">
      <c r="E3026" s="115"/>
      <c r="F3026" s="119"/>
      <c r="H3026" s="120"/>
      <c r="I3026" s="121"/>
      <c r="J3026" s="121"/>
      <c r="K3026" s="76"/>
    </row>
    <row r="3027" spans="5:11" x14ac:dyDescent="0.25">
      <c r="E3027" s="115"/>
      <c r="F3027" s="119"/>
      <c r="H3027" s="120"/>
      <c r="I3027" s="121"/>
      <c r="J3027" s="121"/>
      <c r="K3027" s="76"/>
    </row>
    <row r="3028" spans="5:11" x14ac:dyDescent="0.25">
      <c r="E3028" s="115"/>
      <c r="F3028" s="119"/>
      <c r="H3028" s="120"/>
      <c r="I3028" s="121"/>
      <c r="J3028" s="121"/>
      <c r="K3028" s="76"/>
    </row>
    <row r="3029" spans="5:11" x14ac:dyDescent="0.25">
      <c r="E3029" s="115"/>
      <c r="F3029" s="119"/>
      <c r="H3029" s="120"/>
      <c r="I3029" s="121"/>
      <c r="J3029" s="121"/>
      <c r="K3029" s="76"/>
    </row>
    <row r="3030" spans="5:11" x14ac:dyDescent="0.25">
      <c r="E3030" s="115"/>
      <c r="F3030" s="119"/>
      <c r="H3030" s="120"/>
      <c r="I3030" s="121"/>
      <c r="J3030" s="121"/>
      <c r="K3030" s="76"/>
    </row>
    <row r="3031" spans="5:11" x14ac:dyDescent="0.25">
      <c r="E3031" s="115"/>
      <c r="F3031" s="119"/>
      <c r="H3031" s="120"/>
      <c r="I3031" s="121"/>
      <c r="J3031" s="121"/>
      <c r="K3031" s="76"/>
    </row>
    <row r="3032" spans="5:11" x14ac:dyDescent="0.25">
      <c r="E3032" s="115"/>
      <c r="F3032" s="119"/>
      <c r="H3032" s="120"/>
      <c r="I3032" s="121"/>
      <c r="J3032" s="121"/>
      <c r="K3032" s="76"/>
    </row>
    <row r="3033" spans="5:11" x14ac:dyDescent="0.25">
      <c r="E3033" s="115"/>
      <c r="F3033" s="119"/>
      <c r="H3033" s="120"/>
      <c r="I3033" s="121"/>
      <c r="J3033" s="121"/>
      <c r="K3033" s="76"/>
    </row>
    <row r="3034" spans="5:11" x14ac:dyDescent="0.25">
      <c r="E3034" s="115"/>
      <c r="F3034" s="119"/>
      <c r="H3034" s="120"/>
      <c r="I3034" s="121"/>
      <c r="J3034" s="121"/>
      <c r="K3034" s="76"/>
    </row>
    <row r="3035" spans="5:11" x14ac:dyDescent="0.25">
      <c r="E3035" s="115"/>
      <c r="F3035" s="119"/>
      <c r="H3035" s="120"/>
      <c r="I3035" s="121"/>
      <c r="J3035" s="121"/>
      <c r="K3035" s="76"/>
    </row>
    <row r="3036" spans="5:11" x14ac:dyDescent="0.25">
      <c r="E3036" s="115"/>
      <c r="F3036" s="119"/>
      <c r="H3036" s="120"/>
      <c r="I3036" s="121"/>
      <c r="J3036" s="121"/>
      <c r="K3036" s="76"/>
    </row>
    <row r="3037" spans="5:11" x14ac:dyDescent="0.25">
      <c r="E3037" s="115"/>
      <c r="F3037" s="119"/>
      <c r="H3037" s="120"/>
      <c r="I3037" s="121"/>
      <c r="J3037" s="121"/>
      <c r="K3037" s="76"/>
    </row>
    <row r="3038" spans="5:11" x14ac:dyDescent="0.25">
      <c r="E3038" s="115"/>
      <c r="F3038" s="119"/>
      <c r="H3038" s="120"/>
      <c r="I3038" s="121"/>
      <c r="J3038" s="121"/>
      <c r="K3038" s="76"/>
    </row>
    <row r="3039" spans="5:11" x14ac:dyDescent="0.25">
      <c r="E3039" s="115"/>
      <c r="F3039" s="119"/>
      <c r="H3039" s="120"/>
      <c r="I3039" s="121"/>
      <c r="J3039" s="121"/>
      <c r="K3039" s="76"/>
    </row>
    <row r="3040" spans="5:11" x14ac:dyDescent="0.25">
      <c r="E3040" s="115"/>
      <c r="F3040" s="119"/>
      <c r="H3040" s="120"/>
      <c r="I3040" s="121"/>
      <c r="J3040" s="121"/>
      <c r="K3040" s="76"/>
    </row>
    <row r="3041" spans="5:11" x14ac:dyDescent="0.25">
      <c r="E3041" s="115"/>
      <c r="F3041" s="119"/>
      <c r="H3041" s="120"/>
      <c r="I3041" s="121"/>
      <c r="J3041" s="121"/>
      <c r="K3041" s="76"/>
    </row>
    <row r="3042" spans="5:11" x14ac:dyDescent="0.25">
      <c r="E3042" s="115"/>
      <c r="F3042" s="119"/>
      <c r="H3042" s="120"/>
      <c r="I3042" s="121"/>
      <c r="J3042" s="121"/>
      <c r="K3042" s="76"/>
    </row>
    <row r="3043" spans="5:11" x14ac:dyDescent="0.25">
      <c r="E3043" s="115"/>
      <c r="F3043" s="119"/>
      <c r="H3043" s="120"/>
      <c r="I3043" s="121"/>
      <c r="J3043" s="121"/>
      <c r="K3043" s="76"/>
    </row>
    <row r="3044" spans="5:11" x14ac:dyDescent="0.25">
      <c r="E3044" s="115"/>
      <c r="F3044" s="119"/>
      <c r="H3044" s="120"/>
      <c r="I3044" s="121"/>
      <c r="J3044" s="121"/>
      <c r="K3044" s="76"/>
    </row>
    <row r="3045" spans="5:11" x14ac:dyDescent="0.25">
      <c r="E3045" s="115"/>
      <c r="F3045" s="119"/>
      <c r="H3045" s="120"/>
      <c r="I3045" s="121"/>
      <c r="J3045" s="121"/>
      <c r="K3045" s="76"/>
    </row>
    <row r="3046" spans="5:11" x14ac:dyDescent="0.25">
      <c r="E3046" s="115"/>
      <c r="F3046" s="119"/>
      <c r="H3046" s="120"/>
      <c r="I3046" s="121"/>
      <c r="J3046" s="121"/>
      <c r="K3046" s="76"/>
    </row>
    <row r="3047" spans="5:11" x14ac:dyDescent="0.25">
      <c r="E3047" s="115"/>
      <c r="F3047" s="119"/>
      <c r="H3047" s="120"/>
      <c r="I3047" s="121"/>
      <c r="J3047" s="121"/>
      <c r="K3047" s="76"/>
    </row>
    <row r="3048" spans="5:11" x14ac:dyDescent="0.25">
      <c r="E3048" s="115"/>
      <c r="F3048" s="119"/>
      <c r="H3048" s="120"/>
      <c r="I3048" s="121"/>
      <c r="J3048" s="121"/>
      <c r="K3048" s="76"/>
    </row>
    <row r="3049" spans="5:11" x14ac:dyDescent="0.25">
      <c r="E3049" s="115"/>
      <c r="F3049" s="119"/>
      <c r="H3049" s="120"/>
      <c r="I3049" s="121"/>
      <c r="J3049" s="121"/>
      <c r="K3049" s="76"/>
    </row>
    <row r="3050" spans="5:11" x14ac:dyDescent="0.25">
      <c r="E3050" s="115"/>
      <c r="F3050" s="119"/>
      <c r="H3050" s="120"/>
      <c r="I3050" s="121"/>
      <c r="J3050" s="121"/>
      <c r="K3050" s="76"/>
    </row>
    <row r="3051" spans="5:11" x14ac:dyDescent="0.25">
      <c r="E3051" s="115"/>
      <c r="F3051" s="119"/>
      <c r="H3051" s="120"/>
      <c r="I3051" s="121"/>
      <c r="J3051" s="121"/>
      <c r="K3051" s="76"/>
    </row>
    <row r="3052" spans="5:11" x14ac:dyDescent="0.25">
      <c r="E3052" s="115"/>
      <c r="F3052" s="119"/>
      <c r="H3052" s="120"/>
      <c r="I3052" s="121"/>
      <c r="J3052" s="121"/>
      <c r="K3052" s="76"/>
    </row>
    <row r="3053" spans="5:11" x14ac:dyDescent="0.25">
      <c r="E3053" s="115"/>
      <c r="F3053" s="119"/>
      <c r="H3053" s="120"/>
      <c r="I3053" s="121"/>
      <c r="J3053" s="121"/>
      <c r="K3053" s="76"/>
    </row>
    <row r="3054" spans="5:11" x14ac:dyDescent="0.25">
      <c r="E3054" s="115"/>
      <c r="F3054" s="119"/>
      <c r="H3054" s="120"/>
      <c r="I3054" s="121"/>
      <c r="J3054" s="121"/>
      <c r="K3054" s="76"/>
    </row>
    <row r="3055" spans="5:11" x14ac:dyDescent="0.25">
      <c r="E3055" s="115"/>
      <c r="F3055" s="119"/>
      <c r="H3055" s="120"/>
      <c r="I3055" s="121"/>
      <c r="J3055" s="121"/>
      <c r="K3055" s="76"/>
    </row>
    <row r="3056" spans="5:11" x14ac:dyDescent="0.25">
      <c r="E3056" s="115"/>
      <c r="F3056" s="119"/>
      <c r="H3056" s="120"/>
      <c r="I3056" s="121"/>
      <c r="J3056" s="121"/>
      <c r="K3056" s="76"/>
    </row>
    <row r="3057" spans="5:11" x14ac:dyDescent="0.25">
      <c r="E3057" s="115"/>
      <c r="F3057" s="119"/>
      <c r="H3057" s="120"/>
      <c r="I3057" s="121"/>
      <c r="J3057" s="121"/>
      <c r="K3057" s="76"/>
    </row>
    <row r="3058" spans="5:11" x14ac:dyDescent="0.25">
      <c r="E3058" s="115"/>
      <c r="F3058" s="119"/>
      <c r="H3058" s="120"/>
      <c r="I3058" s="121"/>
      <c r="J3058" s="121"/>
      <c r="K3058" s="76"/>
    </row>
    <row r="3059" spans="5:11" x14ac:dyDescent="0.25">
      <c r="E3059" s="115"/>
      <c r="F3059" s="119"/>
      <c r="H3059" s="120"/>
      <c r="I3059" s="121"/>
      <c r="J3059" s="121"/>
      <c r="K3059" s="76"/>
    </row>
    <row r="3060" spans="5:11" x14ac:dyDescent="0.25">
      <c r="E3060" s="115"/>
      <c r="F3060" s="119"/>
      <c r="H3060" s="120"/>
      <c r="I3060" s="121"/>
      <c r="J3060" s="121"/>
      <c r="K3060" s="76"/>
    </row>
    <row r="3061" spans="5:11" x14ac:dyDescent="0.25">
      <c r="E3061" s="115"/>
      <c r="F3061" s="119"/>
      <c r="H3061" s="120"/>
      <c r="I3061" s="121"/>
      <c r="J3061" s="121"/>
      <c r="K3061" s="76"/>
    </row>
    <row r="3062" spans="5:11" x14ac:dyDescent="0.25">
      <c r="E3062" s="115"/>
      <c r="F3062" s="119"/>
      <c r="H3062" s="120"/>
      <c r="I3062" s="121"/>
      <c r="J3062" s="121"/>
      <c r="K3062" s="76"/>
    </row>
    <row r="3063" spans="5:11" x14ac:dyDescent="0.25">
      <c r="E3063" s="115"/>
      <c r="F3063" s="119"/>
      <c r="H3063" s="120"/>
      <c r="I3063" s="121"/>
      <c r="J3063" s="121"/>
      <c r="K3063" s="76"/>
    </row>
    <row r="3064" spans="5:11" x14ac:dyDescent="0.25">
      <c r="E3064" s="115"/>
      <c r="F3064" s="119"/>
      <c r="H3064" s="120"/>
      <c r="I3064" s="121"/>
      <c r="J3064" s="121"/>
      <c r="K3064" s="76"/>
    </row>
    <row r="3065" spans="5:11" x14ac:dyDescent="0.25">
      <c r="E3065" s="115"/>
      <c r="F3065" s="119"/>
      <c r="H3065" s="120"/>
      <c r="I3065" s="121"/>
      <c r="J3065" s="121"/>
      <c r="K3065" s="76"/>
    </row>
    <row r="3066" spans="5:11" x14ac:dyDescent="0.25">
      <c r="E3066" s="115"/>
      <c r="F3066" s="119"/>
      <c r="H3066" s="120"/>
      <c r="I3066" s="121"/>
      <c r="J3066" s="121"/>
      <c r="K3066" s="76"/>
    </row>
    <row r="3067" spans="5:11" x14ac:dyDescent="0.25">
      <c r="E3067" s="115"/>
      <c r="F3067" s="119"/>
      <c r="H3067" s="120"/>
      <c r="I3067" s="121"/>
      <c r="J3067" s="121"/>
      <c r="K3067" s="76"/>
    </row>
    <row r="3068" spans="5:11" x14ac:dyDescent="0.25">
      <c r="E3068" s="115"/>
      <c r="F3068" s="119"/>
      <c r="H3068" s="120"/>
      <c r="I3068" s="121"/>
      <c r="J3068" s="121"/>
      <c r="K3068" s="76"/>
    </row>
    <row r="3069" spans="5:11" x14ac:dyDescent="0.25">
      <c r="E3069" s="115"/>
      <c r="F3069" s="119"/>
      <c r="H3069" s="120"/>
      <c r="I3069" s="121"/>
      <c r="J3069" s="121"/>
      <c r="K3069" s="76"/>
    </row>
    <row r="3070" spans="5:11" x14ac:dyDescent="0.25">
      <c r="E3070" s="115"/>
      <c r="F3070" s="119"/>
      <c r="H3070" s="120"/>
      <c r="I3070" s="121"/>
      <c r="J3070" s="121"/>
      <c r="K3070" s="76"/>
    </row>
    <row r="3071" spans="5:11" x14ac:dyDescent="0.25">
      <c r="E3071" s="115"/>
      <c r="F3071" s="119"/>
      <c r="H3071" s="120"/>
      <c r="I3071" s="121"/>
      <c r="J3071" s="121"/>
      <c r="K3071" s="76"/>
    </row>
    <row r="3072" spans="5:11" x14ac:dyDescent="0.25">
      <c r="E3072" s="115"/>
      <c r="F3072" s="119"/>
      <c r="H3072" s="120"/>
      <c r="I3072" s="121"/>
      <c r="J3072" s="121"/>
      <c r="K3072" s="76"/>
    </row>
    <row r="3073" spans="5:11" x14ac:dyDescent="0.25">
      <c r="E3073" s="115"/>
      <c r="F3073" s="119"/>
      <c r="H3073" s="120"/>
      <c r="I3073" s="121"/>
      <c r="J3073" s="121"/>
      <c r="K3073" s="76"/>
    </row>
    <row r="3074" spans="5:11" x14ac:dyDescent="0.25">
      <c r="E3074" s="115"/>
      <c r="F3074" s="119"/>
      <c r="H3074" s="120"/>
      <c r="I3074" s="121"/>
      <c r="J3074" s="121"/>
      <c r="K3074" s="76"/>
    </row>
    <row r="3075" spans="5:11" x14ac:dyDescent="0.25">
      <c r="E3075" s="115"/>
      <c r="F3075" s="119"/>
      <c r="H3075" s="120"/>
      <c r="I3075" s="121"/>
      <c r="J3075" s="121"/>
      <c r="K3075" s="76"/>
    </row>
    <row r="3076" spans="5:11" x14ac:dyDescent="0.25">
      <c r="E3076" s="115"/>
      <c r="F3076" s="119"/>
      <c r="H3076" s="120"/>
      <c r="I3076" s="121"/>
      <c r="J3076" s="121"/>
      <c r="K3076" s="76"/>
    </row>
    <row r="3077" spans="5:11" x14ac:dyDescent="0.25">
      <c r="E3077" s="115"/>
      <c r="F3077" s="119"/>
      <c r="H3077" s="120"/>
      <c r="I3077" s="121"/>
      <c r="J3077" s="121"/>
      <c r="K3077" s="76"/>
    </row>
    <row r="3078" spans="5:11" x14ac:dyDescent="0.25">
      <c r="E3078" s="115"/>
      <c r="F3078" s="119"/>
      <c r="H3078" s="120"/>
      <c r="I3078" s="121"/>
      <c r="J3078" s="121"/>
      <c r="K3078" s="76"/>
    </row>
    <row r="3079" spans="5:11" x14ac:dyDescent="0.25">
      <c r="E3079" s="115"/>
      <c r="F3079" s="119"/>
      <c r="H3079" s="120"/>
      <c r="I3079" s="121"/>
      <c r="J3079" s="121"/>
      <c r="K3079" s="76"/>
    </row>
    <row r="3080" spans="5:11" x14ac:dyDescent="0.25">
      <c r="E3080" s="115"/>
      <c r="F3080" s="119"/>
      <c r="H3080" s="120"/>
      <c r="I3080" s="121"/>
      <c r="J3080" s="121"/>
      <c r="K3080" s="76"/>
    </row>
    <row r="3081" spans="5:11" x14ac:dyDescent="0.25">
      <c r="E3081" s="115"/>
      <c r="F3081" s="119"/>
      <c r="H3081" s="120"/>
      <c r="I3081" s="121"/>
      <c r="J3081" s="121"/>
      <c r="K3081" s="76"/>
    </row>
    <row r="3082" spans="5:11" x14ac:dyDescent="0.25">
      <c r="E3082" s="115"/>
      <c r="F3082" s="119"/>
      <c r="H3082" s="120"/>
      <c r="I3082" s="121"/>
      <c r="J3082" s="121"/>
      <c r="K3082" s="76"/>
    </row>
    <row r="3083" spans="5:11" x14ac:dyDescent="0.25">
      <c r="E3083" s="115"/>
      <c r="F3083" s="119"/>
      <c r="H3083" s="120"/>
      <c r="I3083" s="121"/>
      <c r="J3083" s="121"/>
      <c r="K3083" s="76"/>
    </row>
    <row r="3084" spans="5:11" x14ac:dyDescent="0.25">
      <c r="E3084" s="115"/>
      <c r="F3084" s="119"/>
      <c r="H3084" s="120"/>
      <c r="I3084" s="121"/>
      <c r="J3084" s="121"/>
      <c r="K3084" s="76"/>
    </row>
    <row r="3085" spans="5:11" x14ac:dyDescent="0.25">
      <c r="E3085" s="115"/>
      <c r="F3085" s="119"/>
      <c r="H3085" s="120"/>
      <c r="I3085" s="121"/>
      <c r="J3085" s="121"/>
      <c r="K3085" s="76"/>
    </row>
    <row r="3086" spans="5:11" x14ac:dyDescent="0.25">
      <c r="E3086" s="115"/>
      <c r="F3086" s="119"/>
      <c r="H3086" s="120"/>
      <c r="I3086" s="121"/>
      <c r="J3086" s="121"/>
      <c r="K3086" s="76"/>
    </row>
    <row r="3087" spans="5:11" x14ac:dyDescent="0.25">
      <c r="E3087" s="115"/>
      <c r="F3087" s="119"/>
      <c r="H3087" s="120"/>
      <c r="I3087" s="121"/>
      <c r="J3087" s="121"/>
      <c r="K3087" s="76"/>
    </row>
    <row r="3088" spans="5:11" x14ac:dyDescent="0.25">
      <c r="E3088" s="115"/>
      <c r="F3088" s="119"/>
      <c r="H3088" s="120"/>
      <c r="I3088" s="121"/>
      <c r="J3088" s="121"/>
      <c r="K3088" s="76"/>
    </row>
    <row r="3089" spans="5:11" x14ac:dyDescent="0.25">
      <c r="E3089" s="115"/>
      <c r="F3089" s="119"/>
      <c r="H3089" s="120"/>
      <c r="I3089" s="121"/>
      <c r="J3089" s="121"/>
      <c r="K3089" s="76"/>
    </row>
    <row r="3090" spans="5:11" x14ac:dyDescent="0.25">
      <c r="E3090" s="115"/>
      <c r="F3090" s="119"/>
      <c r="H3090" s="120"/>
      <c r="I3090" s="121"/>
      <c r="J3090" s="121"/>
      <c r="K3090" s="76"/>
    </row>
    <row r="3091" spans="5:11" x14ac:dyDescent="0.25">
      <c r="E3091" s="115"/>
      <c r="F3091" s="119"/>
      <c r="H3091" s="120"/>
      <c r="I3091" s="121"/>
      <c r="J3091" s="121"/>
      <c r="K3091" s="76"/>
    </row>
    <row r="3092" spans="5:11" x14ac:dyDescent="0.25">
      <c r="E3092" s="115"/>
      <c r="F3092" s="119"/>
      <c r="H3092" s="120"/>
      <c r="I3092" s="121"/>
      <c r="J3092" s="121"/>
      <c r="K3092" s="76"/>
    </row>
    <row r="3093" spans="5:11" x14ac:dyDescent="0.25">
      <c r="E3093" s="115"/>
      <c r="F3093" s="119"/>
      <c r="H3093" s="120"/>
      <c r="I3093" s="121"/>
      <c r="J3093" s="121"/>
      <c r="K3093" s="76"/>
    </row>
    <row r="3094" spans="5:11" x14ac:dyDescent="0.25">
      <c r="E3094" s="115"/>
      <c r="F3094" s="119"/>
      <c r="H3094" s="120"/>
      <c r="I3094" s="121"/>
      <c r="J3094" s="121"/>
      <c r="K3094" s="76"/>
    </row>
    <row r="3095" spans="5:11" x14ac:dyDescent="0.25">
      <c r="E3095" s="115"/>
      <c r="F3095" s="119"/>
      <c r="H3095" s="120"/>
      <c r="I3095" s="121"/>
      <c r="J3095" s="121"/>
      <c r="K3095" s="76"/>
    </row>
    <row r="3096" spans="5:11" x14ac:dyDescent="0.25">
      <c r="E3096" s="115"/>
      <c r="F3096" s="119"/>
      <c r="H3096" s="120"/>
      <c r="I3096" s="121"/>
      <c r="J3096" s="121"/>
      <c r="K3096" s="76"/>
    </row>
    <row r="3097" spans="5:11" x14ac:dyDescent="0.25">
      <c r="E3097" s="115"/>
      <c r="F3097" s="119"/>
      <c r="H3097" s="120"/>
      <c r="I3097" s="121"/>
      <c r="J3097" s="121"/>
      <c r="K3097" s="76"/>
    </row>
    <row r="3098" spans="5:11" x14ac:dyDescent="0.25">
      <c r="E3098" s="115"/>
      <c r="F3098" s="119"/>
      <c r="H3098" s="120"/>
      <c r="I3098" s="121"/>
      <c r="J3098" s="121"/>
      <c r="K3098" s="76"/>
    </row>
    <row r="3099" spans="5:11" x14ac:dyDescent="0.25">
      <c r="E3099" s="115"/>
      <c r="F3099" s="119"/>
      <c r="H3099" s="120"/>
      <c r="I3099" s="121"/>
      <c r="J3099" s="121"/>
      <c r="K3099" s="76"/>
    </row>
    <row r="3100" spans="5:11" x14ac:dyDescent="0.25">
      <c r="E3100" s="115"/>
      <c r="F3100" s="119"/>
      <c r="H3100" s="120"/>
      <c r="I3100" s="121"/>
      <c r="J3100" s="121"/>
      <c r="K3100" s="76"/>
    </row>
    <row r="3101" spans="5:11" x14ac:dyDescent="0.25">
      <c r="E3101" s="115"/>
      <c r="F3101" s="119"/>
      <c r="H3101" s="120"/>
      <c r="I3101" s="121"/>
      <c r="J3101" s="121"/>
      <c r="K3101" s="76"/>
    </row>
    <row r="3102" spans="5:11" x14ac:dyDescent="0.25">
      <c r="E3102" s="115"/>
      <c r="F3102" s="119"/>
      <c r="H3102" s="120"/>
      <c r="I3102" s="121"/>
      <c r="J3102" s="121"/>
      <c r="K3102" s="76"/>
    </row>
    <row r="3103" spans="5:11" x14ac:dyDescent="0.25">
      <c r="E3103" s="115"/>
      <c r="F3103" s="119"/>
      <c r="H3103" s="120"/>
      <c r="I3103" s="121"/>
      <c r="J3103" s="121"/>
      <c r="K3103" s="76"/>
    </row>
    <row r="3104" spans="5:11" x14ac:dyDescent="0.25">
      <c r="E3104" s="115"/>
      <c r="F3104" s="119"/>
      <c r="H3104" s="120"/>
      <c r="I3104" s="121"/>
      <c r="J3104" s="121"/>
      <c r="K3104" s="76"/>
    </row>
    <row r="3105" spans="5:11" x14ac:dyDescent="0.25">
      <c r="E3105" s="115"/>
      <c r="F3105" s="119"/>
      <c r="H3105" s="120"/>
      <c r="I3105" s="121"/>
      <c r="J3105" s="121"/>
      <c r="K3105" s="76"/>
    </row>
    <row r="3106" spans="5:11" x14ac:dyDescent="0.25">
      <c r="E3106" s="115"/>
      <c r="F3106" s="119"/>
      <c r="H3106" s="120"/>
      <c r="I3106" s="121"/>
      <c r="J3106" s="121"/>
      <c r="K3106" s="76"/>
    </row>
    <row r="3107" spans="5:11" x14ac:dyDescent="0.25">
      <c r="E3107" s="115"/>
      <c r="F3107" s="119"/>
      <c r="H3107" s="120"/>
      <c r="I3107" s="121"/>
      <c r="J3107" s="121"/>
      <c r="K3107" s="76"/>
    </row>
    <row r="3108" spans="5:11" x14ac:dyDescent="0.25">
      <c r="E3108" s="115"/>
      <c r="F3108" s="119"/>
      <c r="H3108" s="120"/>
      <c r="I3108" s="121"/>
      <c r="J3108" s="121"/>
      <c r="K3108" s="76"/>
    </row>
    <row r="3109" spans="5:11" x14ac:dyDescent="0.25">
      <c r="E3109" s="115"/>
      <c r="F3109" s="119"/>
      <c r="H3109" s="120"/>
      <c r="I3109" s="121"/>
      <c r="J3109" s="121"/>
      <c r="K3109" s="76"/>
    </row>
    <row r="3110" spans="5:11" x14ac:dyDescent="0.25">
      <c r="E3110" s="115"/>
      <c r="F3110" s="119"/>
      <c r="H3110" s="120"/>
      <c r="I3110" s="121"/>
      <c r="J3110" s="121"/>
      <c r="K3110" s="76"/>
    </row>
    <row r="3111" spans="5:11" x14ac:dyDescent="0.25">
      <c r="E3111" s="115"/>
      <c r="F3111" s="119"/>
      <c r="H3111" s="120"/>
      <c r="I3111" s="121"/>
      <c r="J3111" s="121"/>
      <c r="K3111" s="76"/>
    </row>
    <row r="3112" spans="5:11" x14ac:dyDescent="0.25">
      <c r="E3112" s="115"/>
      <c r="F3112" s="119"/>
      <c r="H3112" s="120"/>
      <c r="I3112" s="121"/>
      <c r="J3112" s="121"/>
      <c r="K3112" s="76"/>
    </row>
    <row r="3113" spans="5:11" x14ac:dyDescent="0.25">
      <c r="E3113" s="115"/>
      <c r="F3113" s="119"/>
      <c r="H3113" s="120"/>
      <c r="I3113" s="121"/>
      <c r="J3113" s="121"/>
      <c r="K3113" s="76"/>
    </row>
    <row r="3114" spans="5:11" x14ac:dyDescent="0.25">
      <c r="E3114" s="115"/>
      <c r="F3114" s="119"/>
      <c r="H3114" s="120"/>
      <c r="I3114" s="121"/>
      <c r="J3114" s="121"/>
      <c r="K3114" s="76"/>
    </row>
    <row r="3115" spans="5:11" x14ac:dyDescent="0.25">
      <c r="E3115" s="115"/>
      <c r="F3115" s="119"/>
      <c r="H3115" s="120"/>
      <c r="I3115" s="121"/>
      <c r="J3115" s="121"/>
      <c r="K3115" s="76"/>
    </row>
    <row r="3116" spans="5:11" x14ac:dyDescent="0.25">
      <c r="E3116" s="115"/>
      <c r="F3116" s="119"/>
      <c r="H3116" s="120"/>
      <c r="I3116" s="121"/>
      <c r="J3116" s="121"/>
      <c r="K3116" s="76"/>
    </row>
    <row r="3117" spans="5:11" x14ac:dyDescent="0.25">
      <c r="E3117" s="115"/>
      <c r="F3117" s="119"/>
      <c r="H3117" s="120"/>
      <c r="I3117" s="121"/>
      <c r="J3117" s="121"/>
      <c r="K3117" s="76"/>
    </row>
    <row r="3118" spans="5:11" x14ac:dyDescent="0.25">
      <c r="E3118" s="115"/>
      <c r="F3118" s="119"/>
      <c r="H3118" s="120"/>
      <c r="I3118" s="121"/>
      <c r="J3118" s="121"/>
      <c r="K3118" s="76"/>
    </row>
    <row r="3119" spans="5:11" x14ac:dyDescent="0.25">
      <c r="E3119" s="115"/>
      <c r="F3119" s="119"/>
      <c r="H3119" s="120"/>
      <c r="I3119" s="121"/>
      <c r="J3119" s="121"/>
      <c r="K3119" s="76"/>
    </row>
    <row r="3120" spans="5:11" x14ac:dyDescent="0.25">
      <c r="E3120" s="115"/>
      <c r="F3120" s="119"/>
      <c r="H3120" s="120"/>
      <c r="I3120" s="121"/>
      <c r="J3120" s="121"/>
      <c r="K3120" s="76"/>
    </row>
    <row r="3121" spans="5:11" x14ac:dyDescent="0.25">
      <c r="E3121" s="115"/>
      <c r="F3121" s="119"/>
      <c r="H3121" s="120"/>
      <c r="I3121" s="121"/>
      <c r="J3121" s="121"/>
      <c r="K3121" s="76"/>
    </row>
    <row r="3122" spans="5:11" x14ac:dyDescent="0.25">
      <c r="E3122" s="115"/>
      <c r="F3122" s="119"/>
      <c r="H3122" s="120"/>
      <c r="I3122" s="121"/>
      <c r="J3122" s="121"/>
      <c r="K3122" s="76"/>
    </row>
    <row r="3123" spans="5:11" x14ac:dyDescent="0.25">
      <c r="E3123" s="115"/>
      <c r="F3123" s="119"/>
      <c r="H3123" s="120"/>
      <c r="I3123" s="121"/>
      <c r="J3123" s="121"/>
      <c r="K3123" s="76"/>
    </row>
    <row r="3124" spans="5:11" x14ac:dyDescent="0.25">
      <c r="E3124" s="115"/>
      <c r="F3124" s="119"/>
      <c r="H3124" s="120"/>
      <c r="I3124" s="121"/>
      <c r="J3124" s="121"/>
      <c r="K3124" s="76"/>
    </row>
    <row r="3125" spans="5:11" x14ac:dyDescent="0.25">
      <c r="E3125" s="115"/>
      <c r="F3125" s="119"/>
      <c r="H3125" s="120"/>
      <c r="I3125" s="121"/>
      <c r="J3125" s="121"/>
      <c r="K3125" s="76"/>
    </row>
    <row r="3126" spans="5:11" x14ac:dyDescent="0.25">
      <c r="E3126" s="115"/>
      <c r="F3126" s="119"/>
      <c r="H3126" s="120"/>
      <c r="I3126" s="121"/>
      <c r="J3126" s="121"/>
      <c r="K3126" s="76"/>
    </row>
    <row r="3127" spans="5:11" x14ac:dyDescent="0.25">
      <c r="E3127" s="115"/>
      <c r="F3127" s="119"/>
      <c r="H3127" s="120"/>
      <c r="I3127" s="121"/>
      <c r="J3127" s="121"/>
      <c r="K3127" s="76"/>
    </row>
    <row r="3128" spans="5:11" x14ac:dyDescent="0.25">
      <c r="E3128" s="115"/>
      <c r="F3128" s="119"/>
      <c r="H3128" s="120"/>
      <c r="I3128" s="121"/>
      <c r="J3128" s="121"/>
      <c r="K3128" s="76"/>
    </row>
    <row r="3129" spans="5:11" x14ac:dyDescent="0.25">
      <c r="E3129" s="115"/>
      <c r="F3129" s="119"/>
      <c r="H3129" s="120"/>
      <c r="I3129" s="121"/>
      <c r="J3129" s="121"/>
      <c r="K3129" s="76"/>
    </row>
    <row r="3130" spans="5:11" x14ac:dyDescent="0.25">
      <c r="E3130" s="115"/>
      <c r="F3130" s="119"/>
      <c r="H3130" s="120"/>
      <c r="I3130" s="121"/>
      <c r="J3130" s="121"/>
      <c r="K3130" s="76"/>
    </row>
    <row r="3131" spans="5:11" x14ac:dyDescent="0.25">
      <c r="E3131" s="115"/>
      <c r="F3131" s="119"/>
      <c r="H3131" s="120"/>
      <c r="I3131" s="121"/>
      <c r="J3131" s="121"/>
      <c r="K3131" s="76"/>
    </row>
    <row r="3132" spans="5:11" x14ac:dyDescent="0.25">
      <c r="E3132" s="115"/>
      <c r="F3132" s="119"/>
      <c r="H3132" s="120"/>
      <c r="I3132" s="121"/>
      <c r="J3132" s="121"/>
      <c r="K3132" s="76"/>
    </row>
    <row r="3133" spans="5:11" x14ac:dyDescent="0.25">
      <c r="E3133" s="115"/>
      <c r="F3133" s="119"/>
      <c r="H3133" s="120"/>
      <c r="I3133" s="121"/>
      <c r="J3133" s="121"/>
      <c r="K3133" s="76"/>
    </row>
    <row r="3134" spans="5:11" x14ac:dyDescent="0.25">
      <c r="E3134" s="115"/>
      <c r="F3134" s="119"/>
      <c r="H3134" s="120"/>
      <c r="I3134" s="121"/>
      <c r="J3134" s="121"/>
      <c r="K3134" s="76"/>
    </row>
    <row r="3135" spans="5:11" x14ac:dyDescent="0.25">
      <c r="E3135" s="115"/>
      <c r="F3135" s="119"/>
      <c r="H3135" s="120"/>
      <c r="I3135" s="121"/>
      <c r="J3135" s="121"/>
      <c r="K3135" s="76"/>
    </row>
    <row r="3136" spans="5:11" x14ac:dyDescent="0.25">
      <c r="E3136" s="115"/>
      <c r="F3136" s="119"/>
      <c r="H3136" s="120"/>
      <c r="I3136" s="121"/>
      <c r="J3136" s="121"/>
      <c r="K3136" s="76"/>
    </row>
    <row r="3137" spans="5:11" x14ac:dyDescent="0.25">
      <c r="E3137" s="115"/>
      <c r="F3137" s="119"/>
      <c r="H3137" s="120"/>
      <c r="I3137" s="121"/>
      <c r="J3137" s="121"/>
      <c r="K3137" s="76"/>
    </row>
    <row r="3138" spans="5:11" x14ac:dyDescent="0.25">
      <c r="E3138" s="115"/>
      <c r="F3138" s="119"/>
      <c r="H3138" s="120"/>
      <c r="I3138" s="121"/>
      <c r="J3138" s="121"/>
      <c r="K3138" s="76"/>
    </row>
    <row r="3139" spans="5:11" x14ac:dyDescent="0.25">
      <c r="E3139" s="115"/>
      <c r="F3139" s="119"/>
      <c r="H3139" s="120"/>
      <c r="I3139" s="121"/>
      <c r="J3139" s="121"/>
      <c r="K3139" s="76"/>
    </row>
    <row r="3140" spans="5:11" x14ac:dyDescent="0.25">
      <c r="E3140" s="115"/>
      <c r="F3140" s="119"/>
      <c r="H3140" s="120"/>
      <c r="I3140" s="121"/>
      <c r="J3140" s="121"/>
      <c r="K3140" s="76"/>
    </row>
    <row r="3141" spans="5:11" x14ac:dyDescent="0.25">
      <c r="E3141" s="115"/>
      <c r="F3141" s="119"/>
      <c r="H3141" s="120"/>
      <c r="I3141" s="121"/>
      <c r="J3141" s="121"/>
      <c r="K3141" s="76"/>
    </row>
    <row r="3142" spans="5:11" x14ac:dyDescent="0.25">
      <c r="E3142" s="115"/>
      <c r="F3142" s="119"/>
      <c r="H3142" s="120"/>
      <c r="I3142" s="121"/>
      <c r="J3142" s="121"/>
      <c r="K3142" s="76"/>
    </row>
    <row r="3143" spans="5:11" x14ac:dyDescent="0.25">
      <c r="E3143" s="115"/>
      <c r="F3143" s="119"/>
      <c r="H3143" s="120"/>
      <c r="I3143" s="121"/>
      <c r="J3143" s="121"/>
      <c r="K3143" s="76"/>
    </row>
    <row r="3144" spans="5:11" x14ac:dyDescent="0.25">
      <c r="E3144" s="115"/>
      <c r="F3144" s="119"/>
      <c r="H3144" s="120"/>
      <c r="I3144" s="121"/>
      <c r="J3144" s="121"/>
      <c r="K3144" s="76"/>
    </row>
    <row r="3145" spans="5:11" x14ac:dyDescent="0.25">
      <c r="E3145" s="115"/>
      <c r="F3145" s="119"/>
      <c r="H3145" s="120"/>
      <c r="I3145" s="121"/>
      <c r="J3145" s="121"/>
      <c r="K3145" s="76"/>
    </row>
    <row r="3146" spans="5:11" x14ac:dyDescent="0.25">
      <c r="E3146" s="115"/>
      <c r="F3146" s="119"/>
      <c r="H3146" s="120"/>
      <c r="I3146" s="121"/>
      <c r="J3146" s="121"/>
      <c r="K3146" s="76"/>
    </row>
    <row r="3147" spans="5:11" x14ac:dyDescent="0.25">
      <c r="E3147" s="115"/>
      <c r="F3147" s="119"/>
      <c r="H3147" s="120"/>
      <c r="I3147" s="121"/>
      <c r="J3147" s="121"/>
      <c r="K3147" s="76"/>
    </row>
    <row r="3148" spans="5:11" x14ac:dyDescent="0.25">
      <c r="E3148" s="115"/>
      <c r="F3148" s="119"/>
      <c r="H3148" s="120"/>
      <c r="I3148" s="121"/>
      <c r="J3148" s="121"/>
      <c r="K3148" s="76"/>
    </row>
    <row r="3149" spans="5:11" x14ac:dyDescent="0.25">
      <c r="E3149" s="115"/>
      <c r="F3149" s="119"/>
      <c r="H3149" s="120"/>
      <c r="I3149" s="121"/>
      <c r="J3149" s="121"/>
      <c r="K3149" s="76"/>
    </row>
    <row r="3150" spans="5:11" x14ac:dyDescent="0.25">
      <c r="E3150" s="115"/>
      <c r="F3150" s="119"/>
      <c r="H3150" s="120"/>
      <c r="I3150" s="121"/>
      <c r="J3150" s="121"/>
      <c r="K3150" s="76"/>
    </row>
    <row r="3151" spans="5:11" x14ac:dyDescent="0.25">
      <c r="E3151" s="115"/>
      <c r="F3151" s="119"/>
      <c r="H3151" s="120"/>
      <c r="I3151" s="121"/>
      <c r="J3151" s="121"/>
      <c r="K3151" s="76"/>
    </row>
    <row r="3152" spans="5:11" x14ac:dyDescent="0.25">
      <c r="E3152" s="115"/>
      <c r="F3152" s="119"/>
      <c r="H3152" s="120"/>
      <c r="I3152" s="121"/>
      <c r="J3152" s="121"/>
      <c r="K3152" s="76"/>
    </row>
    <row r="3153" spans="5:11" x14ac:dyDescent="0.25">
      <c r="E3153" s="115"/>
      <c r="F3153" s="119"/>
      <c r="H3153" s="120"/>
      <c r="I3153" s="121"/>
      <c r="J3153" s="121"/>
      <c r="K3153" s="76"/>
    </row>
    <row r="3154" spans="5:11" x14ac:dyDescent="0.25">
      <c r="E3154" s="115"/>
      <c r="F3154" s="119"/>
      <c r="H3154" s="120"/>
      <c r="I3154" s="121"/>
      <c r="J3154" s="121"/>
      <c r="K3154" s="76"/>
    </row>
    <row r="3155" spans="5:11" x14ac:dyDescent="0.25">
      <c r="E3155" s="115"/>
      <c r="F3155" s="119"/>
      <c r="H3155" s="120"/>
      <c r="I3155" s="121"/>
      <c r="J3155" s="121"/>
      <c r="K3155" s="76"/>
    </row>
    <row r="3156" spans="5:11" x14ac:dyDescent="0.25">
      <c r="E3156" s="115"/>
      <c r="F3156" s="119"/>
      <c r="H3156" s="120"/>
      <c r="I3156" s="121"/>
      <c r="J3156" s="121"/>
      <c r="K3156" s="76"/>
    </row>
    <row r="3157" spans="5:11" x14ac:dyDescent="0.25">
      <c r="E3157" s="115"/>
      <c r="F3157" s="119"/>
      <c r="H3157" s="120"/>
      <c r="I3157" s="121"/>
      <c r="J3157" s="121"/>
      <c r="K3157" s="76"/>
    </row>
    <row r="3158" spans="5:11" x14ac:dyDescent="0.25">
      <c r="E3158" s="115"/>
      <c r="F3158" s="119"/>
      <c r="H3158" s="120"/>
      <c r="I3158" s="121"/>
      <c r="J3158" s="121"/>
      <c r="K3158" s="76"/>
    </row>
    <row r="3159" spans="5:11" x14ac:dyDescent="0.25">
      <c r="E3159" s="115"/>
      <c r="F3159" s="119"/>
      <c r="H3159" s="120"/>
      <c r="I3159" s="121"/>
      <c r="J3159" s="121"/>
      <c r="K3159" s="76"/>
    </row>
    <row r="3160" spans="5:11" x14ac:dyDescent="0.25">
      <c r="E3160" s="115"/>
      <c r="F3160" s="119"/>
      <c r="H3160" s="120"/>
      <c r="I3160" s="121"/>
      <c r="J3160" s="121"/>
      <c r="K3160" s="76"/>
    </row>
    <row r="3161" spans="5:11" x14ac:dyDescent="0.25">
      <c r="E3161" s="115"/>
      <c r="F3161" s="119"/>
      <c r="H3161" s="120"/>
      <c r="I3161" s="121"/>
      <c r="J3161" s="121"/>
      <c r="K3161" s="76"/>
    </row>
    <row r="3162" spans="5:11" x14ac:dyDescent="0.25">
      <c r="E3162" s="115"/>
      <c r="F3162" s="119"/>
      <c r="H3162" s="120"/>
      <c r="I3162" s="121"/>
      <c r="J3162" s="121"/>
      <c r="K3162" s="76"/>
    </row>
    <row r="3163" spans="5:11" x14ac:dyDescent="0.25">
      <c r="E3163" s="115"/>
      <c r="F3163" s="119"/>
      <c r="H3163" s="120"/>
      <c r="I3163" s="121"/>
      <c r="J3163" s="121"/>
      <c r="K3163" s="76"/>
    </row>
    <row r="3164" spans="5:11" x14ac:dyDescent="0.25">
      <c r="E3164" s="115"/>
      <c r="F3164" s="119"/>
      <c r="H3164" s="120"/>
      <c r="I3164" s="121"/>
      <c r="J3164" s="121"/>
      <c r="K3164" s="76"/>
    </row>
    <row r="3165" spans="5:11" x14ac:dyDescent="0.25">
      <c r="E3165" s="115"/>
      <c r="F3165" s="119"/>
      <c r="H3165" s="120"/>
      <c r="I3165" s="121"/>
      <c r="J3165" s="121"/>
      <c r="K3165" s="76"/>
    </row>
    <row r="3166" spans="5:11" x14ac:dyDescent="0.25">
      <c r="E3166" s="115"/>
      <c r="F3166" s="119"/>
      <c r="H3166" s="120"/>
      <c r="I3166" s="121"/>
      <c r="J3166" s="121"/>
      <c r="K3166" s="76"/>
    </row>
    <row r="3167" spans="5:11" x14ac:dyDescent="0.25">
      <c r="E3167" s="115"/>
      <c r="F3167" s="119"/>
      <c r="H3167" s="120"/>
      <c r="I3167" s="121"/>
      <c r="J3167" s="121"/>
      <c r="K3167" s="76"/>
    </row>
    <row r="3168" spans="5:11" x14ac:dyDescent="0.25">
      <c r="E3168" s="115"/>
      <c r="F3168" s="119"/>
      <c r="H3168" s="120"/>
      <c r="I3168" s="121"/>
      <c r="J3168" s="121"/>
      <c r="K3168" s="76"/>
    </row>
    <row r="3169" spans="5:11" x14ac:dyDescent="0.25">
      <c r="E3169" s="115"/>
      <c r="F3169" s="119"/>
      <c r="H3169" s="120"/>
      <c r="I3169" s="121"/>
      <c r="J3169" s="121"/>
      <c r="K3169" s="76"/>
    </row>
    <row r="3170" spans="5:11" x14ac:dyDescent="0.25">
      <c r="E3170" s="115"/>
      <c r="F3170" s="119"/>
      <c r="H3170" s="120"/>
      <c r="I3170" s="121"/>
      <c r="J3170" s="121"/>
      <c r="K3170" s="76"/>
    </row>
    <row r="3171" spans="5:11" x14ac:dyDescent="0.25">
      <c r="E3171" s="115"/>
      <c r="F3171" s="119"/>
      <c r="H3171" s="120"/>
      <c r="I3171" s="121"/>
      <c r="J3171" s="121"/>
      <c r="K3171" s="76"/>
    </row>
    <row r="3172" spans="5:11" x14ac:dyDescent="0.25">
      <c r="E3172" s="115"/>
      <c r="F3172" s="119"/>
      <c r="H3172" s="120"/>
      <c r="I3172" s="121"/>
      <c r="J3172" s="121"/>
      <c r="K3172" s="76"/>
    </row>
    <row r="3173" spans="5:11" x14ac:dyDescent="0.25">
      <c r="E3173" s="115"/>
      <c r="F3173" s="119"/>
      <c r="H3173" s="120"/>
      <c r="I3173" s="121"/>
      <c r="J3173" s="121"/>
      <c r="K3173" s="76"/>
    </row>
    <row r="3174" spans="5:11" x14ac:dyDescent="0.25">
      <c r="E3174" s="115"/>
      <c r="F3174" s="119"/>
      <c r="H3174" s="120"/>
      <c r="I3174" s="121"/>
      <c r="J3174" s="121"/>
      <c r="K3174" s="76"/>
    </row>
    <row r="3175" spans="5:11" x14ac:dyDescent="0.25">
      <c r="E3175" s="115"/>
      <c r="F3175" s="119"/>
      <c r="H3175" s="120"/>
      <c r="I3175" s="121"/>
      <c r="J3175" s="121"/>
      <c r="K3175" s="76"/>
    </row>
    <row r="3176" spans="5:11" x14ac:dyDescent="0.25">
      <c r="E3176" s="115"/>
      <c r="F3176" s="119"/>
      <c r="H3176" s="120"/>
      <c r="I3176" s="121"/>
      <c r="J3176" s="121"/>
      <c r="K3176" s="76"/>
    </row>
    <row r="3177" spans="5:11" x14ac:dyDescent="0.25">
      <c r="E3177" s="115"/>
      <c r="F3177" s="119"/>
      <c r="H3177" s="120"/>
      <c r="I3177" s="121"/>
      <c r="J3177" s="121"/>
      <c r="K3177" s="76"/>
    </row>
    <row r="3178" spans="5:11" x14ac:dyDescent="0.25">
      <c r="E3178" s="115"/>
      <c r="F3178" s="119"/>
      <c r="H3178" s="120"/>
      <c r="I3178" s="121"/>
      <c r="J3178" s="121"/>
      <c r="K3178" s="76"/>
    </row>
    <row r="3179" spans="5:11" x14ac:dyDescent="0.25">
      <c r="E3179" s="115"/>
      <c r="F3179" s="119"/>
      <c r="H3179" s="120"/>
      <c r="I3179" s="121"/>
      <c r="J3179" s="121"/>
      <c r="K3179" s="76"/>
    </row>
    <row r="3180" spans="5:11" x14ac:dyDescent="0.25">
      <c r="E3180" s="115"/>
      <c r="F3180" s="119"/>
      <c r="H3180" s="120"/>
      <c r="I3180" s="121"/>
      <c r="J3180" s="121"/>
      <c r="K3180" s="76"/>
    </row>
    <row r="3181" spans="5:11" x14ac:dyDescent="0.25">
      <c r="E3181" s="115"/>
      <c r="F3181" s="119"/>
      <c r="H3181" s="120"/>
      <c r="I3181" s="121"/>
      <c r="J3181" s="121"/>
      <c r="K3181" s="76"/>
    </row>
    <row r="3182" spans="5:11" x14ac:dyDescent="0.25">
      <c r="E3182" s="115"/>
      <c r="F3182" s="119"/>
      <c r="H3182" s="120"/>
      <c r="I3182" s="121"/>
      <c r="J3182" s="121"/>
      <c r="K3182" s="76"/>
    </row>
    <row r="3183" spans="5:11" x14ac:dyDescent="0.25">
      <c r="E3183" s="115"/>
      <c r="F3183" s="119"/>
      <c r="H3183" s="120"/>
      <c r="I3183" s="121"/>
      <c r="J3183" s="121"/>
      <c r="K3183" s="76"/>
    </row>
    <row r="3184" spans="5:11" x14ac:dyDescent="0.25">
      <c r="E3184" s="115"/>
      <c r="F3184" s="119"/>
      <c r="H3184" s="120"/>
      <c r="I3184" s="121"/>
      <c r="J3184" s="121"/>
      <c r="K3184" s="76"/>
    </row>
    <row r="3185" spans="5:11" x14ac:dyDescent="0.25">
      <c r="E3185" s="115"/>
      <c r="F3185" s="119"/>
      <c r="H3185" s="120"/>
      <c r="I3185" s="121"/>
      <c r="J3185" s="121"/>
      <c r="K3185" s="76"/>
    </row>
    <row r="3186" spans="5:11" x14ac:dyDescent="0.25">
      <c r="E3186" s="115"/>
      <c r="F3186" s="119"/>
      <c r="H3186" s="120"/>
      <c r="I3186" s="121"/>
      <c r="J3186" s="121"/>
      <c r="K3186" s="76"/>
    </row>
    <row r="3187" spans="5:11" x14ac:dyDescent="0.25">
      <c r="E3187" s="115"/>
      <c r="F3187" s="119"/>
      <c r="H3187" s="120"/>
      <c r="I3187" s="121"/>
      <c r="J3187" s="121"/>
      <c r="K3187" s="76"/>
    </row>
    <row r="3188" spans="5:11" x14ac:dyDescent="0.25">
      <c r="E3188" s="115"/>
      <c r="F3188" s="119"/>
      <c r="H3188" s="120"/>
      <c r="I3188" s="121"/>
      <c r="J3188" s="121"/>
      <c r="K3188" s="76"/>
    </row>
    <row r="3189" spans="5:11" x14ac:dyDescent="0.25">
      <c r="E3189" s="115"/>
      <c r="F3189" s="119"/>
      <c r="H3189" s="120"/>
      <c r="I3189" s="121"/>
      <c r="J3189" s="121"/>
      <c r="K3189" s="76"/>
    </row>
    <row r="3190" spans="5:11" x14ac:dyDescent="0.25">
      <c r="E3190" s="115"/>
      <c r="F3190" s="119"/>
      <c r="H3190" s="120"/>
      <c r="I3190" s="121"/>
      <c r="J3190" s="121"/>
      <c r="K3190" s="76"/>
    </row>
    <row r="3191" spans="5:11" x14ac:dyDescent="0.25">
      <c r="E3191" s="115"/>
      <c r="F3191" s="119"/>
      <c r="H3191" s="120"/>
      <c r="I3191" s="121"/>
      <c r="J3191" s="121"/>
      <c r="K3191" s="76"/>
    </row>
    <row r="3192" spans="5:11" x14ac:dyDescent="0.25">
      <c r="E3192" s="115"/>
      <c r="F3192" s="119"/>
      <c r="H3192" s="120"/>
      <c r="I3192" s="121"/>
      <c r="J3192" s="121"/>
      <c r="K3192" s="76"/>
    </row>
    <row r="3193" spans="5:11" x14ac:dyDescent="0.25">
      <c r="E3193" s="115"/>
      <c r="F3193" s="119"/>
      <c r="H3193" s="120"/>
      <c r="I3193" s="121"/>
      <c r="J3193" s="121"/>
      <c r="K3193" s="76"/>
    </row>
    <row r="3194" spans="5:11" x14ac:dyDescent="0.25">
      <c r="E3194" s="115"/>
      <c r="F3194" s="119"/>
      <c r="H3194" s="120"/>
      <c r="I3194" s="121"/>
      <c r="J3194" s="121"/>
      <c r="K3194" s="76"/>
    </row>
    <row r="3195" spans="5:11" x14ac:dyDescent="0.25">
      <c r="E3195" s="115"/>
      <c r="F3195" s="119"/>
      <c r="H3195" s="120"/>
      <c r="I3195" s="121"/>
      <c r="J3195" s="121"/>
      <c r="K3195" s="76"/>
    </row>
    <row r="3196" spans="5:11" x14ac:dyDescent="0.25">
      <c r="E3196" s="115"/>
      <c r="F3196" s="119"/>
      <c r="H3196" s="120"/>
      <c r="I3196" s="121"/>
      <c r="J3196" s="121"/>
      <c r="K3196" s="76"/>
    </row>
    <row r="3197" spans="5:11" x14ac:dyDescent="0.25">
      <c r="E3197" s="115"/>
      <c r="F3197" s="119"/>
      <c r="H3197" s="120"/>
      <c r="I3197" s="121"/>
      <c r="J3197" s="121"/>
      <c r="K3197" s="76"/>
    </row>
    <row r="3198" spans="5:11" x14ac:dyDescent="0.25">
      <c r="E3198" s="115"/>
      <c r="F3198" s="119"/>
      <c r="H3198" s="120"/>
      <c r="I3198" s="121"/>
      <c r="J3198" s="121"/>
      <c r="K3198" s="76"/>
    </row>
    <row r="3199" spans="5:11" x14ac:dyDescent="0.25">
      <c r="E3199" s="115"/>
      <c r="F3199" s="119"/>
      <c r="H3199" s="120"/>
      <c r="I3199" s="121"/>
      <c r="J3199" s="121"/>
      <c r="K3199" s="76"/>
    </row>
    <row r="3200" spans="5:11" x14ac:dyDescent="0.25">
      <c r="E3200" s="115"/>
      <c r="F3200" s="119"/>
      <c r="H3200" s="120"/>
      <c r="I3200" s="121"/>
      <c r="J3200" s="121"/>
      <c r="K3200" s="76"/>
    </row>
    <row r="3201" spans="5:11" x14ac:dyDescent="0.25">
      <c r="E3201" s="115"/>
      <c r="F3201" s="119"/>
      <c r="H3201" s="120"/>
      <c r="I3201" s="121"/>
      <c r="J3201" s="121"/>
      <c r="K3201" s="76"/>
    </row>
    <row r="3202" spans="5:11" x14ac:dyDescent="0.25">
      <c r="E3202" s="115"/>
      <c r="F3202" s="119"/>
      <c r="H3202" s="120"/>
      <c r="I3202" s="121"/>
      <c r="J3202" s="121"/>
      <c r="K3202" s="76"/>
    </row>
    <row r="3203" spans="5:11" x14ac:dyDescent="0.25">
      <c r="E3203" s="115"/>
      <c r="F3203" s="119"/>
      <c r="H3203" s="120"/>
      <c r="I3203" s="121"/>
      <c r="J3203" s="121"/>
      <c r="K3203" s="76"/>
    </row>
    <row r="3204" spans="5:11" x14ac:dyDescent="0.25">
      <c r="E3204" s="115"/>
      <c r="F3204" s="119"/>
      <c r="H3204" s="120"/>
      <c r="I3204" s="121"/>
      <c r="J3204" s="121"/>
      <c r="K3204" s="76"/>
    </row>
    <row r="3205" spans="5:11" x14ac:dyDescent="0.25">
      <c r="E3205" s="115"/>
      <c r="F3205" s="119"/>
      <c r="H3205" s="120"/>
      <c r="I3205" s="121"/>
      <c r="J3205" s="121"/>
      <c r="K3205" s="76"/>
    </row>
    <row r="3206" spans="5:11" x14ac:dyDescent="0.25">
      <c r="E3206" s="115"/>
      <c r="F3206" s="119"/>
      <c r="H3206" s="120"/>
      <c r="I3206" s="121"/>
      <c r="J3206" s="121"/>
      <c r="K3206" s="76"/>
    </row>
    <row r="3207" spans="5:11" x14ac:dyDescent="0.25">
      <c r="E3207" s="115"/>
      <c r="F3207" s="119"/>
      <c r="H3207" s="120"/>
      <c r="I3207" s="121"/>
      <c r="J3207" s="121"/>
      <c r="K3207" s="76"/>
    </row>
    <row r="3208" spans="5:11" x14ac:dyDescent="0.25">
      <c r="E3208" s="115"/>
      <c r="F3208" s="119"/>
      <c r="H3208" s="120"/>
      <c r="I3208" s="121"/>
      <c r="J3208" s="121"/>
      <c r="K3208" s="76"/>
    </row>
    <row r="3209" spans="5:11" x14ac:dyDescent="0.25">
      <c r="E3209" s="115"/>
      <c r="F3209" s="119"/>
      <c r="H3209" s="120"/>
      <c r="I3209" s="121"/>
      <c r="J3209" s="121"/>
      <c r="K3209" s="76"/>
    </row>
    <row r="3210" spans="5:11" x14ac:dyDescent="0.25">
      <c r="E3210" s="115"/>
      <c r="F3210" s="119"/>
      <c r="H3210" s="120"/>
      <c r="I3210" s="121"/>
      <c r="J3210" s="121"/>
      <c r="K3210" s="76"/>
    </row>
    <row r="3211" spans="5:11" x14ac:dyDescent="0.25">
      <c r="E3211" s="115"/>
      <c r="F3211" s="119"/>
      <c r="H3211" s="120"/>
      <c r="I3211" s="121"/>
      <c r="J3211" s="121"/>
      <c r="K3211" s="76"/>
    </row>
    <row r="3212" spans="5:11" x14ac:dyDescent="0.25">
      <c r="E3212" s="115"/>
      <c r="F3212" s="119"/>
      <c r="H3212" s="120"/>
      <c r="I3212" s="121"/>
      <c r="J3212" s="121"/>
      <c r="K3212" s="76"/>
    </row>
    <row r="3213" spans="5:11" x14ac:dyDescent="0.25">
      <c r="E3213" s="115"/>
      <c r="F3213" s="119"/>
      <c r="H3213" s="120"/>
      <c r="I3213" s="121"/>
      <c r="J3213" s="121"/>
      <c r="K3213" s="76"/>
    </row>
    <row r="3214" spans="5:11" x14ac:dyDescent="0.25">
      <c r="E3214" s="115"/>
      <c r="F3214" s="119"/>
      <c r="H3214" s="120"/>
      <c r="I3214" s="121"/>
      <c r="J3214" s="121"/>
      <c r="K3214" s="76"/>
    </row>
    <row r="3215" spans="5:11" x14ac:dyDescent="0.25">
      <c r="E3215" s="115"/>
      <c r="F3215" s="119"/>
      <c r="H3215" s="120"/>
      <c r="I3215" s="121"/>
      <c r="J3215" s="121"/>
      <c r="K3215" s="76"/>
    </row>
    <row r="3216" spans="5:11" x14ac:dyDescent="0.25">
      <c r="E3216" s="115"/>
      <c r="F3216" s="119"/>
      <c r="H3216" s="120"/>
      <c r="I3216" s="121"/>
      <c r="J3216" s="121"/>
      <c r="K3216" s="76"/>
    </row>
    <row r="3217" spans="5:11" x14ac:dyDescent="0.25">
      <c r="E3217" s="115"/>
      <c r="F3217" s="119"/>
      <c r="H3217" s="120"/>
      <c r="I3217" s="121"/>
      <c r="J3217" s="121"/>
      <c r="K3217" s="76"/>
    </row>
    <row r="3218" spans="5:11" x14ac:dyDescent="0.25">
      <c r="E3218" s="115"/>
      <c r="F3218" s="119"/>
      <c r="H3218" s="120"/>
      <c r="I3218" s="121"/>
      <c r="J3218" s="121"/>
      <c r="K3218" s="76"/>
    </row>
    <row r="3219" spans="5:11" x14ac:dyDescent="0.25">
      <c r="E3219" s="115"/>
      <c r="F3219" s="119"/>
      <c r="H3219" s="120"/>
      <c r="I3219" s="121"/>
      <c r="J3219" s="121"/>
      <c r="K3219" s="76"/>
    </row>
    <row r="3220" spans="5:11" x14ac:dyDescent="0.25">
      <c r="E3220" s="115"/>
      <c r="F3220" s="119"/>
      <c r="H3220" s="120"/>
      <c r="I3220" s="121"/>
      <c r="J3220" s="121"/>
      <c r="K3220" s="76"/>
    </row>
    <row r="3221" spans="5:11" x14ac:dyDescent="0.25">
      <c r="E3221" s="115"/>
      <c r="F3221" s="119"/>
      <c r="H3221" s="120"/>
      <c r="I3221" s="121"/>
      <c r="J3221" s="121"/>
      <c r="K3221" s="76"/>
    </row>
    <row r="3222" spans="5:11" x14ac:dyDescent="0.25">
      <c r="E3222" s="115"/>
      <c r="F3222" s="119"/>
      <c r="H3222" s="120"/>
      <c r="I3222" s="121"/>
      <c r="J3222" s="121"/>
      <c r="K3222" s="76"/>
    </row>
    <row r="3223" spans="5:11" x14ac:dyDescent="0.25">
      <c r="E3223" s="115"/>
      <c r="F3223" s="119"/>
      <c r="H3223" s="120"/>
      <c r="I3223" s="121"/>
      <c r="J3223" s="121"/>
      <c r="K3223" s="76"/>
    </row>
    <row r="3224" spans="5:11" x14ac:dyDescent="0.25">
      <c r="E3224" s="115"/>
      <c r="F3224" s="119"/>
      <c r="H3224" s="120"/>
      <c r="I3224" s="121"/>
      <c r="J3224" s="121"/>
      <c r="K3224" s="76"/>
    </row>
    <row r="3225" spans="5:11" x14ac:dyDescent="0.25">
      <c r="E3225" s="115"/>
      <c r="F3225" s="119"/>
      <c r="H3225" s="120"/>
      <c r="I3225" s="121"/>
      <c r="J3225" s="121"/>
      <c r="K3225" s="76"/>
    </row>
    <row r="3226" spans="5:11" x14ac:dyDescent="0.25">
      <c r="E3226" s="115"/>
      <c r="F3226" s="119"/>
      <c r="H3226" s="120"/>
      <c r="I3226" s="121"/>
      <c r="J3226" s="121"/>
      <c r="K3226" s="76"/>
    </row>
    <row r="3227" spans="5:11" x14ac:dyDescent="0.25">
      <c r="E3227" s="115"/>
      <c r="F3227" s="119"/>
      <c r="H3227" s="120"/>
      <c r="I3227" s="121"/>
      <c r="J3227" s="121"/>
      <c r="K3227" s="76"/>
    </row>
    <row r="3228" spans="5:11" x14ac:dyDescent="0.25">
      <c r="E3228" s="115"/>
      <c r="F3228" s="119"/>
      <c r="H3228" s="120"/>
      <c r="I3228" s="121"/>
      <c r="J3228" s="121"/>
      <c r="K3228" s="76"/>
    </row>
    <row r="3229" spans="5:11" x14ac:dyDescent="0.25">
      <c r="E3229" s="115"/>
      <c r="F3229" s="119"/>
      <c r="H3229" s="120"/>
      <c r="I3229" s="121"/>
      <c r="J3229" s="121"/>
      <c r="K3229" s="76"/>
    </row>
    <row r="3230" spans="5:11" x14ac:dyDescent="0.25">
      <c r="E3230" s="115"/>
      <c r="F3230" s="119"/>
      <c r="H3230" s="120"/>
      <c r="I3230" s="121"/>
      <c r="J3230" s="121"/>
      <c r="K3230" s="76"/>
    </row>
    <row r="3231" spans="5:11" x14ac:dyDescent="0.25">
      <c r="E3231" s="115"/>
      <c r="F3231" s="119"/>
      <c r="H3231" s="120"/>
      <c r="I3231" s="121"/>
      <c r="J3231" s="121"/>
      <c r="K3231" s="76"/>
    </row>
    <row r="3232" spans="5:11" x14ac:dyDescent="0.25">
      <c r="E3232" s="115"/>
      <c r="F3232" s="119"/>
      <c r="H3232" s="120"/>
      <c r="I3232" s="121"/>
      <c r="J3232" s="121"/>
      <c r="K3232" s="76"/>
    </row>
    <row r="3233" spans="5:11" x14ac:dyDescent="0.25">
      <c r="E3233" s="115"/>
      <c r="F3233" s="119"/>
      <c r="H3233" s="120"/>
      <c r="I3233" s="121"/>
      <c r="J3233" s="121"/>
      <c r="K3233" s="76"/>
    </row>
    <row r="3234" spans="5:11" x14ac:dyDescent="0.25">
      <c r="E3234" s="115"/>
      <c r="F3234" s="119"/>
      <c r="H3234" s="120"/>
      <c r="I3234" s="121"/>
      <c r="J3234" s="121"/>
      <c r="K3234" s="76"/>
    </row>
    <row r="3235" spans="5:11" x14ac:dyDescent="0.25">
      <c r="E3235" s="115"/>
      <c r="F3235" s="119"/>
      <c r="H3235" s="120"/>
      <c r="I3235" s="121"/>
      <c r="J3235" s="121"/>
      <c r="K3235" s="76"/>
    </row>
    <row r="3236" spans="5:11" x14ac:dyDescent="0.25">
      <c r="E3236" s="115"/>
      <c r="F3236" s="119"/>
      <c r="H3236" s="120"/>
      <c r="I3236" s="121"/>
      <c r="J3236" s="121"/>
      <c r="K3236" s="76"/>
    </row>
    <row r="3237" spans="5:11" x14ac:dyDescent="0.25">
      <c r="E3237" s="115"/>
      <c r="F3237" s="119"/>
      <c r="H3237" s="120"/>
      <c r="I3237" s="121"/>
      <c r="J3237" s="121"/>
      <c r="K3237" s="76"/>
    </row>
    <row r="3238" spans="5:11" x14ac:dyDescent="0.25">
      <c r="E3238" s="115"/>
      <c r="F3238" s="119"/>
      <c r="H3238" s="120"/>
      <c r="I3238" s="121"/>
      <c r="J3238" s="121"/>
      <c r="K3238" s="76"/>
    </row>
    <row r="3239" spans="5:11" x14ac:dyDescent="0.25">
      <c r="E3239" s="115"/>
      <c r="F3239" s="119"/>
      <c r="H3239" s="120"/>
      <c r="I3239" s="121"/>
      <c r="J3239" s="121"/>
      <c r="K3239" s="76"/>
    </row>
    <row r="3240" spans="5:11" x14ac:dyDescent="0.25">
      <c r="E3240" s="115"/>
      <c r="F3240" s="119"/>
      <c r="H3240" s="120"/>
      <c r="I3240" s="121"/>
      <c r="J3240" s="121"/>
      <c r="K3240" s="76"/>
    </row>
    <row r="3241" spans="5:11" x14ac:dyDescent="0.25">
      <c r="E3241" s="115"/>
      <c r="F3241" s="119"/>
      <c r="H3241" s="120"/>
      <c r="I3241" s="121"/>
      <c r="J3241" s="121"/>
      <c r="K3241" s="76"/>
    </row>
    <row r="3242" spans="5:11" x14ac:dyDescent="0.25">
      <c r="E3242" s="115"/>
      <c r="F3242" s="119"/>
      <c r="H3242" s="120"/>
      <c r="I3242" s="121"/>
      <c r="J3242" s="121"/>
      <c r="K3242" s="76"/>
    </row>
    <row r="3243" spans="5:11" x14ac:dyDescent="0.25">
      <c r="E3243" s="115"/>
      <c r="F3243" s="119"/>
      <c r="H3243" s="120"/>
      <c r="I3243" s="121"/>
      <c r="J3243" s="121"/>
      <c r="K3243" s="76"/>
    </row>
    <row r="3244" spans="5:11" x14ac:dyDescent="0.25">
      <c r="E3244" s="115"/>
      <c r="F3244" s="119"/>
      <c r="H3244" s="120"/>
      <c r="I3244" s="121"/>
      <c r="J3244" s="121"/>
      <c r="K3244" s="76"/>
    </row>
    <row r="3245" spans="5:11" x14ac:dyDescent="0.25">
      <c r="E3245" s="115"/>
      <c r="F3245" s="119"/>
      <c r="H3245" s="120"/>
      <c r="I3245" s="121"/>
      <c r="J3245" s="121"/>
      <c r="K3245" s="76"/>
    </row>
    <row r="3246" spans="5:11" x14ac:dyDescent="0.25">
      <c r="E3246" s="115"/>
      <c r="F3246" s="119"/>
      <c r="H3246" s="120"/>
      <c r="I3246" s="121"/>
      <c r="J3246" s="121"/>
      <c r="K3246" s="76"/>
    </row>
    <row r="3247" spans="5:11" x14ac:dyDescent="0.25">
      <c r="E3247" s="115"/>
      <c r="F3247" s="119"/>
      <c r="H3247" s="120"/>
      <c r="I3247" s="121"/>
      <c r="J3247" s="121"/>
      <c r="K3247" s="76"/>
    </row>
    <row r="3248" spans="5:11" x14ac:dyDescent="0.25">
      <c r="E3248" s="115"/>
      <c r="F3248" s="119"/>
      <c r="H3248" s="120"/>
      <c r="I3248" s="121"/>
      <c r="J3248" s="121"/>
      <c r="K3248" s="76"/>
    </row>
    <row r="3249" spans="5:11" x14ac:dyDescent="0.25">
      <c r="E3249" s="115"/>
      <c r="F3249" s="119"/>
      <c r="H3249" s="120"/>
      <c r="I3249" s="121"/>
      <c r="J3249" s="121"/>
      <c r="K3249" s="76"/>
    </row>
    <row r="3250" spans="5:11" x14ac:dyDescent="0.25">
      <c r="E3250" s="115"/>
      <c r="F3250" s="119"/>
      <c r="H3250" s="120"/>
      <c r="I3250" s="121"/>
      <c r="J3250" s="121"/>
      <c r="K3250" s="76"/>
    </row>
    <row r="3251" spans="5:11" x14ac:dyDescent="0.25">
      <c r="E3251" s="115"/>
      <c r="F3251" s="119"/>
      <c r="H3251" s="120"/>
      <c r="I3251" s="121"/>
      <c r="J3251" s="121"/>
      <c r="K3251" s="76"/>
    </row>
    <row r="3252" spans="5:11" x14ac:dyDescent="0.25">
      <c r="E3252" s="115"/>
      <c r="F3252" s="119"/>
      <c r="H3252" s="120"/>
      <c r="I3252" s="121"/>
      <c r="J3252" s="121"/>
      <c r="K3252" s="76"/>
    </row>
    <row r="3253" spans="5:11" x14ac:dyDescent="0.25">
      <c r="E3253" s="115"/>
      <c r="F3253" s="119"/>
      <c r="H3253" s="120"/>
      <c r="I3253" s="121"/>
      <c r="J3253" s="121"/>
      <c r="K3253" s="76"/>
    </row>
    <row r="3254" spans="5:11" x14ac:dyDescent="0.25">
      <c r="E3254" s="115"/>
      <c r="F3254" s="119"/>
      <c r="H3254" s="120"/>
      <c r="I3254" s="121"/>
      <c r="J3254" s="121"/>
      <c r="K3254" s="76"/>
    </row>
    <row r="3255" spans="5:11" x14ac:dyDescent="0.25">
      <c r="E3255" s="115"/>
      <c r="F3255" s="119"/>
      <c r="H3255" s="120"/>
      <c r="I3255" s="121"/>
      <c r="J3255" s="121"/>
      <c r="K3255" s="76"/>
    </row>
    <row r="3256" spans="5:11" x14ac:dyDescent="0.25">
      <c r="E3256" s="115"/>
      <c r="F3256" s="119"/>
      <c r="H3256" s="120"/>
      <c r="I3256" s="121"/>
      <c r="J3256" s="121"/>
      <c r="K3256" s="76"/>
    </row>
    <row r="3257" spans="5:11" x14ac:dyDescent="0.25">
      <c r="E3257" s="115"/>
      <c r="F3257" s="119"/>
      <c r="H3257" s="120"/>
      <c r="I3257" s="121"/>
      <c r="J3257" s="121"/>
      <c r="K3257" s="76"/>
    </row>
    <row r="3258" spans="5:11" x14ac:dyDescent="0.25">
      <c r="E3258" s="115"/>
      <c r="F3258" s="119"/>
      <c r="H3258" s="120"/>
      <c r="I3258" s="121"/>
      <c r="J3258" s="121"/>
      <c r="K3258" s="76"/>
    </row>
    <row r="3259" spans="5:11" x14ac:dyDescent="0.25">
      <c r="E3259" s="115"/>
      <c r="F3259" s="119"/>
      <c r="H3259" s="120"/>
      <c r="I3259" s="121"/>
      <c r="J3259" s="121"/>
      <c r="K3259" s="76"/>
    </row>
    <row r="3260" spans="5:11" x14ac:dyDescent="0.25">
      <c r="E3260" s="115"/>
      <c r="F3260" s="119"/>
      <c r="H3260" s="120"/>
      <c r="I3260" s="121"/>
      <c r="J3260" s="121"/>
      <c r="K3260" s="76"/>
    </row>
    <row r="3261" spans="5:11" x14ac:dyDescent="0.25">
      <c r="E3261" s="115"/>
      <c r="F3261" s="119"/>
      <c r="H3261" s="120"/>
      <c r="I3261" s="121"/>
      <c r="J3261" s="121"/>
      <c r="K3261" s="76"/>
    </row>
    <row r="3262" spans="5:11" x14ac:dyDescent="0.25">
      <c r="E3262" s="115"/>
      <c r="F3262" s="119"/>
      <c r="H3262" s="120"/>
      <c r="I3262" s="121"/>
      <c r="J3262" s="121"/>
      <c r="K3262" s="76"/>
    </row>
    <row r="3263" spans="5:11" x14ac:dyDescent="0.25">
      <c r="E3263" s="115"/>
      <c r="F3263" s="119"/>
      <c r="H3263" s="120"/>
      <c r="I3263" s="121"/>
      <c r="J3263" s="121"/>
      <c r="K3263" s="76"/>
    </row>
    <row r="3264" spans="5:11" x14ac:dyDescent="0.25">
      <c r="E3264" s="115"/>
      <c r="F3264" s="119"/>
      <c r="H3264" s="120"/>
      <c r="I3264" s="121"/>
      <c r="J3264" s="121"/>
      <c r="K3264" s="76"/>
    </row>
    <row r="3265" spans="5:11" x14ac:dyDescent="0.25">
      <c r="E3265" s="115"/>
      <c r="F3265" s="119"/>
      <c r="H3265" s="120"/>
      <c r="I3265" s="121"/>
      <c r="J3265" s="121"/>
      <c r="K3265" s="76"/>
    </row>
    <row r="3266" spans="5:11" x14ac:dyDescent="0.25">
      <c r="E3266" s="115"/>
      <c r="F3266" s="119"/>
      <c r="H3266" s="120"/>
      <c r="I3266" s="121"/>
      <c r="J3266" s="121"/>
      <c r="K3266" s="76"/>
    </row>
    <row r="3267" spans="5:11" x14ac:dyDescent="0.25">
      <c r="E3267" s="115"/>
      <c r="F3267" s="119"/>
      <c r="H3267" s="120"/>
      <c r="I3267" s="121"/>
      <c r="J3267" s="121"/>
      <c r="K3267" s="76"/>
    </row>
    <row r="3268" spans="5:11" x14ac:dyDescent="0.25">
      <c r="E3268" s="115"/>
      <c r="F3268" s="119"/>
      <c r="H3268" s="120"/>
      <c r="I3268" s="121"/>
      <c r="J3268" s="121"/>
      <c r="K3268" s="76"/>
    </row>
    <row r="3269" spans="5:11" x14ac:dyDescent="0.25">
      <c r="E3269" s="115"/>
      <c r="F3269" s="119"/>
      <c r="H3269" s="120"/>
      <c r="I3269" s="121"/>
      <c r="J3269" s="121"/>
      <c r="K3269" s="76"/>
    </row>
    <row r="3270" spans="5:11" x14ac:dyDescent="0.25">
      <c r="E3270" s="115"/>
      <c r="F3270" s="119"/>
      <c r="H3270" s="120"/>
      <c r="I3270" s="121"/>
      <c r="J3270" s="121"/>
      <c r="K3270" s="76"/>
    </row>
    <row r="3271" spans="5:11" x14ac:dyDescent="0.25">
      <c r="E3271" s="115"/>
      <c r="F3271" s="119"/>
      <c r="H3271" s="120"/>
      <c r="I3271" s="121"/>
      <c r="J3271" s="121"/>
      <c r="K3271" s="76"/>
    </row>
    <row r="3272" spans="5:11" x14ac:dyDescent="0.25">
      <c r="E3272" s="115"/>
      <c r="F3272" s="119"/>
      <c r="H3272" s="120"/>
      <c r="I3272" s="121"/>
      <c r="J3272" s="121"/>
      <c r="K3272" s="76"/>
    </row>
    <row r="3273" spans="5:11" x14ac:dyDescent="0.25">
      <c r="E3273" s="115"/>
      <c r="F3273" s="119"/>
      <c r="H3273" s="120"/>
      <c r="I3273" s="121"/>
      <c r="J3273" s="121"/>
      <c r="K3273" s="76"/>
    </row>
    <row r="3274" spans="5:11" x14ac:dyDescent="0.25">
      <c r="E3274" s="115"/>
      <c r="F3274" s="119"/>
      <c r="H3274" s="120"/>
      <c r="I3274" s="121"/>
      <c r="J3274" s="121"/>
      <c r="K3274" s="76"/>
    </row>
    <row r="3275" spans="5:11" x14ac:dyDescent="0.25">
      <c r="E3275" s="115"/>
      <c r="F3275" s="119"/>
      <c r="H3275" s="120"/>
      <c r="I3275" s="121"/>
      <c r="J3275" s="121"/>
      <c r="K3275" s="76"/>
    </row>
    <row r="3276" spans="5:11" x14ac:dyDescent="0.25">
      <c r="E3276" s="115"/>
      <c r="F3276" s="119"/>
      <c r="H3276" s="120"/>
      <c r="I3276" s="121"/>
      <c r="J3276" s="121"/>
      <c r="K3276" s="76"/>
    </row>
    <row r="3277" spans="5:11" x14ac:dyDescent="0.25">
      <c r="E3277" s="115"/>
      <c r="F3277" s="119"/>
      <c r="H3277" s="120"/>
      <c r="I3277" s="121"/>
      <c r="J3277" s="121"/>
      <c r="K3277" s="76"/>
    </row>
    <row r="3278" spans="5:11" x14ac:dyDescent="0.25">
      <c r="E3278" s="115"/>
      <c r="F3278" s="119"/>
      <c r="H3278" s="120"/>
      <c r="I3278" s="121"/>
      <c r="J3278" s="121"/>
      <c r="K3278" s="76"/>
    </row>
    <row r="3279" spans="5:11" x14ac:dyDescent="0.25">
      <c r="E3279" s="115"/>
      <c r="F3279" s="119"/>
      <c r="H3279" s="120"/>
      <c r="I3279" s="121"/>
      <c r="J3279" s="121"/>
      <c r="K3279" s="76"/>
    </row>
    <row r="3280" spans="5:11" x14ac:dyDescent="0.25">
      <c r="E3280" s="115"/>
      <c r="F3280" s="119"/>
      <c r="H3280" s="120"/>
      <c r="I3280" s="121"/>
      <c r="J3280" s="121"/>
      <c r="K3280" s="76"/>
    </row>
    <row r="3281" spans="5:11" x14ac:dyDescent="0.25">
      <c r="E3281" s="115"/>
      <c r="F3281" s="119"/>
      <c r="H3281" s="120"/>
      <c r="I3281" s="121"/>
      <c r="J3281" s="121"/>
      <c r="K3281" s="76"/>
    </row>
    <row r="3282" spans="5:11" x14ac:dyDescent="0.25">
      <c r="E3282" s="115"/>
      <c r="F3282" s="119"/>
      <c r="H3282" s="120"/>
      <c r="I3282" s="121"/>
      <c r="J3282" s="121"/>
      <c r="K3282" s="76"/>
    </row>
    <row r="3283" spans="5:11" x14ac:dyDescent="0.25">
      <c r="E3283" s="115"/>
      <c r="F3283" s="119"/>
      <c r="H3283" s="120"/>
      <c r="I3283" s="121"/>
      <c r="J3283" s="121"/>
      <c r="K3283" s="76"/>
    </row>
    <row r="3284" spans="5:11" x14ac:dyDescent="0.25">
      <c r="E3284" s="115"/>
      <c r="F3284" s="119"/>
      <c r="H3284" s="120"/>
      <c r="I3284" s="121"/>
      <c r="J3284" s="121"/>
      <c r="K3284" s="76"/>
    </row>
    <row r="3285" spans="5:11" x14ac:dyDescent="0.25">
      <c r="E3285" s="115"/>
      <c r="F3285" s="119"/>
      <c r="H3285" s="120"/>
      <c r="I3285" s="121"/>
      <c r="J3285" s="121"/>
      <c r="K3285" s="76"/>
    </row>
    <row r="3286" spans="5:11" x14ac:dyDescent="0.25">
      <c r="E3286" s="115"/>
      <c r="F3286" s="119"/>
      <c r="H3286" s="120"/>
      <c r="I3286" s="121"/>
      <c r="J3286" s="121"/>
      <c r="K3286" s="76"/>
    </row>
    <row r="3287" spans="5:11" x14ac:dyDescent="0.25">
      <c r="E3287" s="115"/>
      <c r="F3287" s="119"/>
      <c r="H3287" s="120"/>
      <c r="I3287" s="121"/>
      <c r="J3287" s="121"/>
      <c r="K3287" s="76"/>
    </row>
    <row r="3288" spans="5:11" x14ac:dyDescent="0.25">
      <c r="E3288" s="115"/>
      <c r="F3288" s="119"/>
      <c r="H3288" s="120"/>
      <c r="I3288" s="121"/>
      <c r="J3288" s="121"/>
      <c r="K3288" s="76"/>
    </row>
    <row r="3289" spans="5:11" x14ac:dyDescent="0.25">
      <c r="E3289" s="115"/>
      <c r="F3289" s="119"/>
      <c r="H3289" s="120"/>
      <c r="I3289" s="121"/>
      <c r="J3289" s="121"/>
      <c r="K3289" s="76"/>
    </row>
    <row r="3290" spans="5:11" x14ac:dyDescent="0.25">
      <c r="E3290" s="115"/>
      <c r="F3290" s="119"/>
      <c r="H3290" s="120"/>
      <c r="I3290" s="121"/>
      <c r="J3290" s="121"/>
      <c r="K3290" s="76"/>
    </row>
    <row r="3291" spans="5:11" x14ac:dyDescent="0.25">
      <c r="E3291" s="115"/>
      <c r="F3291" s="119"/>
      <c r="H3291" s="120"/>
      <c r="I3291" s="121"/>
      <c r="J3291" s="121"/>
      <c r="K3291" s="76"/>
    </row>
    <row r="3292" spans="5:11" x14ac:dyDescent="0.25">
      <c r="E3292" s="115"/>
      <c r="F3292" s="119"/>
      <c r="H3292" s="120"/>
      <c r="I3292" s="121"/>
      <c r="J3292" s="121"/>
      <c r="K3292" s="76"/>
    </row>
    <row r="3293" spans="5:11" x14ac:dyDescent="0.25">
      <c r="E3293" s="115"/>
      <c r="F3293" s="119"/>
      <c r="H3293" s="120"/>
      <c r="I3293" s="121"/>
      <c r="J3293" s="121"/>
      <c r="K3293" s="76"/>
    </row>
    <row r="3294" spans="5:11" x14ac:dyDescent="0.25">
      <c r="E3294" s="115"/>
      <c r="F3294" s="119"/>
      <c r="H3294" s="120"/>
      <c r="I3294" s="121"/>
      <c r="J3294" s="121"/>
      <c r="K3294" s="76"/>
    </row>
    <row r="3295" spans="5:11" x14ac:dyDescent="0.25">
      <c r="E3295" s="115"/>
      <c r="F3295" s="119"/>
      <c r="H3295" s="120"/>
      <c r="I3295" s="121"/>
      <c r="J3295" s="121"/>
      <c r="K3295" s="76"/>
    </row>
    <row r="3296" spans="5:11" x14ac:dyDescent="0.25">
      <c r="E3296" s="115"/>
      <c r="F3296" s="119"/>
      <c r="H3296" s="120"/>
      <c r="I3296" s="121"/>
      <c r="J3296" s="121"/>
      <c r="K3296" s="76"/>
    </row>
    <row r="3297" spans="5:11" x14ac:dyDescent="0.25">
      <c r="E3297" s="115"/>
      <c r="F3297" s="119"/>
      <c r="H3297" s="120"/>
      <c r="I3297" s="121"/>
      <c r="J3297" s="121"/>
      <c r="K3297" s="76"/>
    </row>
    <row r="3298" spans="5:11" x14ac:dyDescent="0.25">
      <c r="E3298" s="115"/>
      <c r="F3298" s="119"/>
      <c r="H3298" s="120"/>
      <c r="I3298" s="121"/>
      <c r="J3298" s="121"/>
      <c r="K3298" s="76"/>
    </row>
    <row r="3299" spans="5:11" x14ac:dyDescent="0.25">
      <c r="E3299" s="115"/>
      <c r="F3299" s="119"/>
      <c r="H3299" s="120"/>
      <c r="I3299" s="121"/>
      <c r="J3299" s="121"/>
      <c r="K3299" s="76"/>
    </row>
    <row r="3300" spans="5:11" x14ac:dyDescent="0.25">
      <c r="E3300" s="115"/>
      <c r="F3300" s="119"/>
      <c r="H3300" s="120"/>
      <c r="I3300" s="121"/>
      <c r="J3300" s="121"/>
      <c r="K3300" s="76"/>
    </row>
    <row r="3301" spans="5:11" x14ac:dyDescent="0.25">
      <c r="E3301" s="115"/>
      <c r="F3301" s="119"/>
      <c r="H3301" s="120"/>
      <c r="I3301" s="121"/>
      <c r="J3301" s="121"/>
      <c r="K3301" s="76"/>
    </row>
    <row r="3302" spans="5:11" x14ac:dyDescent="0.25">
      <c r="E3302" s="115"/>
      <c r="F3302" s="119"/>
      <c r="H3302" s="120"/>
      <c r="I3302" s="121"/>
      <c r="J3302" s="121"/>
      <c r="K3302" s="76"/>
    </row>
    <row r="3303" spans="5:11" x14ac:dyDescent="0.25">
      <c r="E3303" s="115"/>
      <c r="F3303" s="119"/>
      <c r="H3303" s="120"/>
      <c r="I3303" s="121"/>
      <c r="J3303" s="121"/>
      <c r="K3303" s="76"/>
    </row>
    <row r="3304" spans="5:11" x14ac:dyDescent="0.25">
      <c r="E3304" s="115"/>
      <c r="F3304" s="119"/>
      <c r="H3304" s="120"/>
      <c r="I3304" s="121"/>
      <c r="J3304" s="121"/>
      <c r="K3304" s="76"/>
    </row>
    <row r="3305" spans="5:11" x14ac:dyDescent="0.25">
      <c r="E3305" s="115"/>
      <c r="F3305" s="119"/>
      <c r="H3305" s="120"/>
      <c r="I3305" s="121"/>
      <c r="J3305" s="121"/>
      <c r="K3305" s="76"/>
    </row>
    <row r="3306" spans="5:11" x14ac:dyDescent="0.25">
      <c r="E3306" s="115"/>
      <c r="F3306" s="119"/>
      <c r="H3306" s="120"/>
      <c r="I3306" s="121"/>
      <c r="J3306" s="121"/>
      <c r="K3306" s="76"/>
    </row>
    <row r="3307" spans="5:11" x14ac:dyDescent="0.25">
      <c r="E3307" s="115"/>
      <c r="F3307" s="119"/>
      <c r="H3307" s="120"/>
      <c r="I3307" s="121"/>
      <c r="J3307" s="121"/>
      <c r="K3307" s="76"/>
    </row>
    <row r="3308" spans="5:11" x14ac:dyDescent="0.25">
      <c r="E3308" s="115"/>
      <c r="F3308" s="119"/>
      <c r="H3308" s="120"/>
      <c r="I3308" s="121"/>
      <c r="J3308" s="121"/>
      <c r="K3308" s="76"/>
    </row>
    <row r="3309" spans="5:11" x14ac:dyDescent="0.25">
      <c r="E3309" s="115"/>
      <c r="F3309" s="119"/>
      <c r="H3309" s="120"/>
      <c r="I3309" s="121"/>
      <c r="J3309" s="121"/>
      <c r="K3309" s="76"/>
    </row>
    <row r="3310" spans="5:11" x14ac:dyDescent="0.25">
      <c r="E3310" s="115"/>
      <c r="F3310" s="119"/>
      <c r="H3310" s="120"/>
      <c r="I3310" s="121"/>
      <c r="J3310" s="121"/>
      <c r="K3310" s="76"/>
    </row>
    <row r="3311" spans="5:11" x14ac:dyDescent="0.25">
      <c r="E3311" s="115"/>
      <c r="F3311" s="119"/>
      <c r="H3311" s="120"/>
      <c r="I3311" s="121"/>
      <c r="J3311" s="121"/>
      <c r="K3311" s="76"/>
    </row>
    <row r="3312" spans="5:11" x14ac:dyDescent="0.25">
      <c r="E3312" s="115"/>
      <c r="F3312" s="119"/>
      <c r="H3312" s="120"/>
      <c r="I3312" s="121"/>
      <c r="J3312" s="121"/>
      <c r="K3312" s="76"/>
    </row>
    <row r="3313" spans="5:11" x14ac:dyDescent="0.25">
      <c r="E3313" s="115"/>
      <c r="F3313" s="119"/>
      <c r="H3313" s="120"/>
      <c r="I3313" s="121"/>
      <c r="J3313" s="121"/>
      <c r="K3313" s="76"/>
    </row>
    <row r="3314" spans="5:11" x14ac:dyDescent="0.25">
      <c r="E3314" s="115"/>
      <c r="F3314" s="119"/>
      <c r="H3314" s="120"/>
      <c r="I3314" s="121"/>
      <c r="J3314" s="121"/>
      <c r="K3314" s="76"/>
    </row>
    <row r="3315" spans="5:11" x14ac:dyDescent="0.25">
      <c r="E3315" s="115"/>
      <c r="F3315" s="119"/>
      <c r="H3315" s="120"/>
      <c r="I3315" s="121"/>
      <c r="J3315" s="121"/>
      <c r="K3315" s="76"/>
    </row>
    <row r="3316" spans="5:11" x14ac:dyDescent="0.25">
      <c r="E3316" s="115"/>
      <c r="F3316" s="119"/>
      <c r="H3316" s="120"/>
      <c r="I3316" s="121"/>
      <c r="J3316" s="121"/>
      <c r="K3316" s="76"/>
    </row>
    <row r="3317" spans="5:11" x14ac:dyDescent="0.25">
      <c r="E3317" s="115"/>
      <c r="F3317" s="119"/>
      <c r="H3317" s="120"/>
      <c r="I3317" s="121"/>
      <c r="J3317" s="121"/>
      <c r="K3317" s="76"/>
    </row>
    <row r="3318" spans="5:11" x14ac:dyDescent="0.25">
      <c r="E3318" s="115"/>
      <c r="F3318" s="119"/>
      <c r="H3318" s="120"/>
      <c r="I3318" s="121"/>
      <c r="J3318" s="121"/>
      <c r="K3318" s="76"/>
    </row>
    <row r="3319" spans="5:11" x14ac:dyDescent="0.25">
      <c r="E3319" s="115"/>
      <c r="F3319" s="119"/>
      <c r="H3319" s="120"/>
      <c r="I3319" s="121"/>
      <c r="J3319" s="121"/>
      <c r="K3319" s="76"/>
    </row>
    <row r="3320" spans="5:11" x14ac:dyDescent="0.25">
      <c r="E3320" s="115"/>
      <c r="F3320" s="119"/>
      <c r="H3320" s="120"/>
      <c r="I3320" s="121"/>
      <c r="J3320" s="121"/>
      <c r="K3320" s="76"/>
    </row>
    <row r="3321" spans="5:11" x14ac:dyDescent="0.25">
      <c r="E3321" s="115"/>
      <c r="F3321" s="119"/>
      <c r="H3321" s="120"/>
      <c r="I3321" s="121"/>
      <c r="J3321" s="121"/>
      <c r="K3321" s="76"/>
    </row>
    <row r="3322" spans="5:11" x14ac:dyDescent="0.25">
      <c r="E3322" s="115"/>
      <c r="F3322" s="119"/>
      <c r="H3322" s="120"/>
      <c r="I3322" s="121"/>
      <c r="J3322" s="121"/>
      <c r="K3322" s="76"/>
    </row>
    <row r="3323" spans="5:11" x14ac:dyDescent="0.25">
      <c r="E3323" s="115"/>
      <c r="F3323" s="119"/>
      <c r="H3323" s="120"/>
      <c r="I3323" s="121"/>
      <c r="J3323" s="121"/>
      <c r="K3323" s="76"/>
    </row>
    <row r="3324" spans="5:11" x14ac:dyDescent="0.25">
      <c r="E3324" s="115"/>
      <c r="F3324" s="119"/>
      <c r="H3324" s="120"/>
      <c r="I3324" s="121"/>
      <c r="J3324" s="121"/>
      <c r="K3324" s="76"/>
    </row>
    <row r="3325" spans="5:11" x14ac:dyDescent="0.25">
      <c r="E3325" s="115"/>
      <c r="F3325" s="119"/>
      <c r="H3325" s="120"/>
      <c r="I3325" s="121"/>
      <c r="J3325" s="121"/>
      <c r="K3325" s="76"/>
    </row>
    <row r="3326" spans="5:11" x14ac:dyDescent="0.25">
      <c r="E3326" s="115"/>
      <c r="F3326" s="119"/>
      <c r="H3326" s="120"/>
      <c r="I3326" s="121"/>
      <c r="J3326" s="121"/>
      <c r="K3326" s="76"/>
    </row>
    <row r="3327" spans="5:11" x14ac:dyDescent="0.25">
      <c r="E3327" s="115"/>
      <c r="F3327" s="119"/>
      <c r="H3327" s="120"/>
      <c r="I3327" s="121"/>
      <c r="J3327" s="121"/>
      <c r="K3327" s="76"/>
    </row>
    <row r="3328" spans="5:11" x14ac:dyDescent="0.25">
      <c r="E3328" s="115"/>
      <c r="F3328" s="119"/>
      <c r="H3328" s="120"/>
      <c r="I3328" s="121"/>
      <c r="J3328" s="121"/>
      <c r="K3328" s="76"/>
    </row>
    <row r="3329" spans="5:11" x14ac:dyDescent="0.25">
      <c r="E3329" s="115"/>
      <c r="F3329" s="119"/>
      <c r="H3329" s="120"/>
      <c r="I3329" s="121"/>
      <c r="J3329" s="121"/>
      <c r="K3329" s="76"/>
    </row>
    <row r="3330" spans="5:11" x14ac:dyDescent="0.25">
      <c r="E3330" s="115"/>
      <c r="F3330" s="119"/>
      <c r="H3330" s="120"/>
      <c r="I3330" s="121"/>
      <c r="J3330" s="121"/>
      <c r="K3330" s="76"/>
    </row>
    <row r="3331" spans="5:11" x14ac:dyDescent="0.25">
      <c r="E3331" s="115"/>
      <c r="F3331" s="119"/>
      <c r="H3331" s="120"/>
      <c r="I3331" s="121"/>
      <c r="J3331" s="121"/>
      <c r="K3331" s="76"/>
    </row>
    <row r="3332" spans="5:11" x14ac:dyDescent="0.25">
      <c r="E3332" s="115"/>
      <c r="F3332" s="119"/>
      <c r="H3332" s="120"/>
      <c r="I3332" s="121"/>
      <c r="J3332" s="121"/>
      <c r="K3332" s="76"/>
    </row>
    <row r="3333" spans="5:11" x14ac:dyDescent="0.25">
      <c r="E3333" s="115"/>
      <c r="F3333" s="119"/>
      <c r="H3333" s="120"/>
      <c r="I3333" s="121"/>
      <c r="J3333" s="121"/>
      <c r="K3333" s="76"/>
    </row>
    <row r="3334" spans="5:11" x14ac:dyDescent="0.25">
      <c r="E3334" s="115"/>
      <c r="F3334" s="119"/>
      <c r="H3334" s="120"/>
      <c r="I3334" s="121"/>
      <c r="J3334" s="121"/>
      <c r="K3334" s="76"/>
    </row>
    <row r="3335" spans="5:11" x14ac:dyDescent="0.25">
      <c r="E3335" s="115"/>
      <c r="F3335" s="119"/>
      <c r="H3335" s="120"/>
      <c r="I3335" s="121"/>
      <c r="J3335" s="121"/>
      <c r="K3335" s="76"/>
    </row>
    <row r="3336" spans="5:11" x14ac:dyDescent="0.25">
      <c r="E3336" s="115"/>
      <c r="F3336" s="119"/>
      <c r="H3336" s="120"/>
      <c r="I3336" s="121"/>
      <c r="J3336" s="121"/>
      <c r="K3336" s="76"/>
    </row>
    <row r="3337" spans="5:11" x14ac:dyDescent="0.25">
      <c r="E3337" s="115"/>
      <c r="F3337" s="119"/>
      <c r="H3337" s="120"/>
      <c r="I3337" s="121"/>
      <c r="J3337" s="121"/>
      <c r="K3337" s="76"/>
    </row>
    <row r="3338" spans="5:11" x14ac:dyDescent="0.25">
      <c r="E3338" s="115"/>
      <c r="F3338" s="119"/>
      <c r="H3338" s="120"/>
      <c r="I3338" s="121"/>
      <c r="J3338" s="121"/>
      <c r="K3338" s="76"/>
    </row>
    <row r="3339" spans="5:11" x14ac:dyDescent="0.25">
      <c r="E3339" s="115"/>
      <c r="F3339" s="119"/>
      <c r="H3339" s="120"/>
      <c r="I3339" s="121"/>
      <c r="J3339" s="121"/>
      <c r="K3339" s="76"/>
    </row>
    <row r="3340" spans="5:11" x14ac:dyDescent="0.25">
      <c r="E3340" s="115"/>
      <c r="F3340" s="119"/>
      <c r="H3340" s="120"/>
      <c r="I3340" s="121"/>
      <c r="J3340" s="121"/>
      <c r="K3340" s="76"/>
    </row>
    <row r="3341" spans="5:11" x14ac:dyDescent="0.25">
      <c r="E3341" s="115"/>
      <c r="F3341" s="119"/>
      <c r="H3341" s="120"/>
      <c r="I3341" s="121"/>
      <c r="J3341" s="121"/>
      <c r="K3341" s="76"/>
    </row>
    <row r="3342" spans="5:11" x14ac:dyDescent="0.25">
      <c r="E3342" s="115"/>
      <c r="F3342" s="119"/>
      <c r="H3342" s="120"/>
      <c r="I3342" s="121"/>
      <c r="J3342" s="121"/>
      <c r="K3342" s="76"/>
    </row>
    <row r="3343" spans="5:11" x14ac:dyDescent="0.25">
      <c r="E3343" s="115"/>
      <c r="F3343" s="119"/>
      <c r="H3343" s="120"/>
      <c r="I3343" s="121"/>
      <c r="J3343" s="121"/>
      <c r="K3343" s="76"/>
    </row>
    <row r="3344" spans="5:11" x14ac:dyDescent="0.25">
      <c r="E3344" s="115"/>
      <c r="F3344" s="119"/>
      <c r="H3344" s="120"/>
      <c r="I3344" s="121"/>
      <c r="J3344" s="121"/>
      <c r="K3344" s="76"/>
    </row>
    <row r="3345" spans="5:11" x14ac:dyDescent="0.25">
      <c r="E3345" s="115"/>
      <c r="F3345" s="119"/>
      <c r="H3345" s="120"/>
      <c r="I3345" s="121"/>
      <c r="J3345" s="121"/>
      <c r="K3345" s="76"/>
    </row>
    <row r="3346" spans="5:11" x14ac:dyDescent="0.25">
      <c r="E3346" s="115"/>
      <c r="F3346" s="119"/>
      <c r="H3346" s="120"/>
      <c r="I3346" s="121"/>
      <c r="J3346" s="121"/>
      <c r="K3346" s="76"/>
    </row>
    <row r="3347" spans="5:11" x14ac:dyDescent="0.25">
      <c r="E3347" s="115"/>
      <c r="F3347" s="119"/>
      <c r="H3347" s="120"/>
      <c r="I3347" s="121"/>
      <c r="J3347" s="121"/>
      <c r="K3347" s="76"/>
    </row>
    <row r="3348" spans="5:11" x14ac:dyDescent="0.25">
      <c r="E3348" s="115"/>
      <c r="F3348" s="119"/>
      <c r="H3348" s="120"/>
      <c r="I3348" s="121"/>
      <c r="J3348" s="121"/>
      <c r="K3348" s="76"/>
    </row>
    <row r="3349" spans="5:11" x14ac:dyDescent="0.25">
      <c r="E3349" s="115"/>
      <c r="F3349" s="119"/>
      <c r="H3349" s="120"/>
      <c r="I3349" s="121"/>
      <c r="J3349" s="121"/>
      <c r="K3349" s="76"/>
    </row>
    <row r="3350" spans="5:11" x14ac:dyDescent="0.25">
      <c r="E3350" s="115"/>
      <c r="F3350" s="119"/>
      <c r="H3350" s="120"/>
      <c r="I3350" s="121"/>
      <c r="J3350" s="121"/>
      <c r="K3350" s="76"/>
    </row>
    <row r="3351" spans="5:11" x14ac:dyDescent="0.25">
      <c r="E3351" s="115"/>
      <c r="F3351" s="119"/>
      <c r="H3351" s="120"/>
      <c r="I3351" s="121"/>
      <c r="J3351" s="121"/>
      <c r="K3351" s="76"/>
    </row>
    <row r="3352" spans="5:11" x14ac:dyDescent="0.25">
      <c r="E3352" s="115"/>
      <c r="F3352" s="119"/>
      <c r="H3352" s="120"/>
      <c r="I3352" s="121"/>
      <c r="J3352" s="121"/>
      <c r="K3352" s="76"/>
    </row>
    <row r="3353" spans="5:11" x14ac:dyDescent="0.25">
      <c r="E3353" s="115"/>
      <c r="F3353" s="119"/>
      <c r="H3353" s="120"/>
      <c r="I3353" s="121"/>
      <c r="J3353" s="121"/>
      <c r="K3353" s="76"/>
    </row>
    <row r="3354" spans="5:11" x14ac:dyDescent="0.25">
      <c r="E3354" s="115"/>
      <c r="F3354" s="119"/>
      <c r="H3354" s="120"/>
      <c r="I3354" s="121"/>
      <c r="J3354" s="121"/>
      <c r="K3354" s="76"/>
    </row>
    <row r="3355" spans="5:11" x14ac:dyDescent="0.25">
      <c r="E3355" s="115"/>
      <c r="F3355" s="119"/>
      <c r="H3355" s="120"/>
      <c r="I3355" s="121"/>
      <c r="J3355" s="121"/>
      <c r="K3355" s="76"/>
    </row>
    <row r="3356" spans="5:11" x14ac:dyDescent="0.25">
      <c r="E3356" s="115"/>
      <c r="F3356" s="119"/>
      <c r="H3356" s="120"/>
      <c r="I3356" s="121"/>
      <c r="J3356" s="121"/>
      <c r="K3356" s="76"/>
    </row>
    <row r="3357" spans="5:11" x14ac:dyDescent="0.25">
      <c r="E3357" s="115"/>
      <c r="F3357" s="119"/>
      <c r="H3357" s="120"/>
      <c r="I3357" s="121"/>
      <c r="J3357" s="121"/>
      <c r="K3357" s="76"/>
    </row>
    <row r="3358" spans="5:11" x14ac:dyDescent="0.25">
      <c r="E3358" s="115"/>
      <c r="F3358" s="119"/>
      <c r="H3358" s="120"/>
      <c r="I3358" s="121"/>
      <c r="J3358" s="121"/>
      <c r="K3358" s="76"/>
    </row>
    <row r="3359" spans="5:11" x14ac:dyDescent="0.25">
      <c r="E3359" s="115"/>
      <c r="F3359" s="119"/>
      <c r="H3359" s="120"/>
      <c r="I3359" s="121"/>
      <c r="J3359" s="121"/>
      <c r="K3359" s="76"/>
    </row>
    <row r="3360" spans="5:11" x14ac:dyDescent="0.25">
      <c r="E3360" s="115"/>
      <c r="F3360" s="119"/>
      <c r="H3360" s="120"/>
      <c r="I3360" s="121"/>
      <c r="J3360" s="121"/>
      <c r="K3360" s="76"/>
    </row>
    <row r="3361" spans="5:11" x14ac:dyDescent="0.25">
      <c r="E3361" s="115"/>
      <c r="F3361" s="119"/>
      <c r="H3361" s="120"/>
      <c r="I3361" s="121"/>
      <c r="J3361" s="121"/>
      <c r="K3361" s="76"/>
    </row>
    <row r="3362" spans="5:11" x14ac:dyDescent="0.25">
      <c r="E3362" s="115"/>
      <c r="F3362" s="119"/>
      <c r="H3362" s="120"/>
      <c r="I3362" s="121"/>
      <c r="J3362" s="121"/>
      <c r="K3362" s="76"/>
    </row>
    <row r="3363" spans="5:11" x14ac:dyDescent="0.25">
      <c r="E3363" s="115"/>
      <c r="F3363" s="119"/>
      <c r="H3363" s="120"/>
      <c r="I3363" s="121"/>
      <c r="J3363" s="121"/>
      <c r="K3363" s="76"/>
    </row>
    <row r="3364" spans="5:11" x14ac:dyDescent="0.25">
      <c r="E3364" s="115"/>
      <c r="F3364" s="119"/>
      <c r="H3364" s="120"/>
      <c r="I3364" s="121"/>
      <c r="J3364" s="121"/>
      <c r="K3364" s="76"/>
    </row>
    <row r="3365" spans="5:11" x14ac:dyDescent="0.25">
      <c r="E3365" s="115"/>
      <c r="F3365" s="119"/>
      <c r="H3365" s="120"/>
      <c r="I3365" s="121"/>
      <c r="J3365" s="121"/>
      <c r="K3365" s="76"/>
    </row>
    <row r="3366" spans="5:11" x14ac:dyDescent="0.25">
      <c r="E3366" s="115"/>
      <c r="F3366" s="119"/>
      <c r="H3366" s="120"/>
      <c r="I3366" s="121"/>
      <c r="J3366" s="121"/>
      <c r="K3366" s="76"/>
    </row>
    <row r="3367" spans="5:11" x14ac:dyDescent="0.25">
      <c r="E3367" s="115"/>
      <c r="F3367" s="119"/>
      <c r="H3367" s="120"/>
      <c r="I3367" s="121"/>
      <c r="J3367" s="121"/>
      <c r="K3367" s="76"/>
    </row>
    <row r="3368" spans="5:11" x14ac:dyDescent="0.25">
      <c r="E3368" s="115"/>
      <c r="F3368" s="119"/>
      <c r="H3368" s="120"/>
      <c r="I3368" s="121"/>
      <c r="J3368" s="121"/>
      <c r="K3368" s="76"/>
    </row>
    <row r="3369" spans="5:11" x14ac:dyDescent="0.25">
      <c r="E3369" s="115"/>
      <c r="F3369" s="119"/>
      <c r="H3369" s="120"/>
      <c r="I3369" s="121"/>
      <c r="J3369" s="121"/>
      <c r="K3369" s="76"/>
    </row>
    <row r="3370" spans="5:11" x14ac:dyDescent="0.25">
      <c r="E3370" s="115"/>
      <c r="F3370" s="119"/>
      <c r="H3370" s="120"/>
      <c r="I3370" s="121"/>
      <c r="J3370" s="121"/>
      <c r="K3370" s="76"/>
    </row>
    <row r="3371" spans="5:11" x14ac:dyDescent="0.25">
      <c r="E3371" s="115"/>
      <c r="F3371" s="119"/>
      <c r="H3371" s="120"/>
      <c r="I3371" s="121"/>
      <c r="J3371" s="121"/>
      <c r="K3371" s="76"/>
    </row>
    <row r="3372" spans="5:11" x14ac:dyDescent="0.25">
      <c r="E3372" s="115"/>
      <c r="F3372" s="119"/>
      <c r="H3372" s="120"/>
      <c r="I3372" s="121"/>
      <c r="J3372" s="121"/>
      <c r="K3372" s="76"/>
    </row>
    <row r="3373" spans="5:11" x14ac:dyDescent="0.25">
      <c r="E3373" s="115"/>
      <c r="F3373" s="119"/>
      <c r="H3373" s="120"/>
      <c r="I3373" s="121"/>
      <c r="J3373" s="121"/>
      <c r="K3373" s="76"/>
    </row>
    <row r="3374" spans="5:11" x14ac:dyDescent="0.25">
      <c r="E3374" s="115"/>
      <c r="F3374" s="119"/>
      <c r="H3374" s="120"/>
      <c r="I3374" s="121"/>
      <c r="J3374" s="121"/>
      <c r="K3374" s="76"/>
    </row>
    <row r="3375" spans="5:11" x14ac:dyDescent="0.25">
      <c r="E3375" s="115"/>
      <c r="F3375" s="119"/>
      <c r="H3375" s="120"/>
      <c r="I3375" s="121"/>
      <c r="J3375" s="121"/>
      <c r="K3375" s="76"/>
    </row>
    <row r="3376" spans="5:11" x14ac:dyDescent="0.25">
      <c r="E3376" s="115"/>
      <c r="F3376" s="119"/>
      <c r="H3376" s="120"/>
      <c r="I3376" s="121"/>
      <c r="J3376" s="121"/>
      <c r="K3376" s="76"/>
    </row>
    <row r="3377" spans="5:11" x14ac:dyDescent="0.25">
      <c r="E3377" s="115"/>
      <c r="F3377" s="119"/>
      <c r="H3377" s="120"/>
      <c r="I3377" s="121"/>
      <c r="J3377" s="121"/>
      <c r="K3377" s="76"/>
    </row>
    <row r="3378" spans="5:11" x14ac:dyDescent="0.25">
      <c r="E3378" s="115"/>
      <c r="F3378" s="119"/>
      <c r="H3378" s="120"/>
      <c r="I3378" s="121"/>
      <c r="J3378" s="121"/>
      <c r="K3378" s="76"/>
    </row>
    <row r="3379" spans="5:11" x14ac:dyDescent="0.25">
      <c r="E3379" s="115"/>
      <c r="F3379" s="119"/>
      <c r="H3379" s="120"/>
      <c r="I3379" s="121"/>
      <c r="J3379" s="121"/>
      <c r="K3379" s="76"/>
    </row>
    <row r="3380" spans="5:11" x14ac:dyDescent="0.25">
      <c r="E3380" s="115"/>
      <c r="F3380" s="119"/>
      <c r="H3380" s="120"/>
      <c r="I3380" s="121"/>
      <c r="J3380" s="121"/>
      <c r="K3380" s="76"/>
    </row>
    <row r="3381" spans="5:11" x14ac:dyDescent="0.25">
      <c r="E3381" s="115"/>
      <c r="F3381" s="119"/>
      <c r="H3381" s="120"/>
      <c r="I3381" s="121"/>
      <c r="J3381" s="121"/>
      <c r="K3381" s="76"/>
    </row>
    <row r="3382" spans="5:11" x14ac:dyDescent="0.25">
      <c r="E3382" s="115"/>
      <c r="F3382" s="119"/>
      <c r="H3382" s="120"/>
      <c r="I3382" s="121"/>
      <c r="J3382" s="121"/>
      <c r="K3382" s="76"/>
    </row>
    <row r="3383" spans="5:11" x14ac:dyDescent="0.25">
      <c r="E3383" s="115"/>
      <c r="F3383" s="119"/>
      <c r="H3383" s="120"/>
      <c r="I3383" s="121"/>
      <c r="J3383" s="121"/>
      <c r="K3383" s="76"/>
    </row>
    <row r="3384" spans="5:11" x14ac:dyDescent="0.25">
      <c r="E3384" s="115"/>
      <c r="F3384" s="119"/>
      <c r="H3384" s="120"/>
      <c r="I3384" s="121"/>
      <c r="J3384" s="121"/>
      <c r="K3384" s="76"/>
    </row>
    <row r="3385" spans="5:11" x14ac:dyDescent="0.25">
      <c r="E3385" s="115"/>
      <c r="F3385" s="119"/>
      <c r="H3385" s="120"/>
      <c r="I3385" s="121"/>
      <c r="J3385" s="121"/>
      <c r="K3385" s="76"/>
    </row>
    <row r="3386" spans="5:11" x14ac:dyDescent="0.25">
      <c r="E3386" s="115"/>
      <c r="F3386" s="119"/>
      <c r="H3386" s="120"/>
      <c r="I3386" s="121"/>
      <c r="J3386" s="121"/>
      <c r="K3386" s="76"/>
    </row>
    <row r="3387" spans="5:11" x14ac:dyDescent="0.25">
      <c r="E3387" s="115"/>
      <c r="F3387" s="119"/>
      <c r="H3387" s="120"/>
      <c r="I3387" s="121"/>
      <c r="J3387" s="121"/>
      <c r="K3387" s="76"/>
    </row>
    <row r="3388" spans="5:11" x14ac:dyDescent="0.25">
      <c r="E3388" s="115"/>
      <c r="F3388" s="119"/>
      <c r="H3388" s="120"/>
      <c r="I3388" s="121"/>
      <c r="J3388" s="121"/>
      <c r="K3388" s="76"/>
    </row>
    <row r="3389" spans="5:11" x14ac:dyDescent="0.25">
      <c r="E3389" s="115"/>
      <c r="F3389" s="119"/>
      <c r="H3389" s="120"/>
      <c r="I3389" s="121"/>
      <c r="J3389" s="121"/>
      <c r="K3389" s="76"/>
    </row>
    <row r="3390" spans="5:11" x14ac:dyDescent="0.25">
      <c r="E3390" s="115"/>
      <c r="F3390" s="119"/>
      <c r="H3390" s="120"/>
      <c r="I3390" s="121"/>
      <c r="J3390" s="121"/>
      <c r="K3390" s="76"/>
    </row>
    <row r="3391" spans="5:11" x14ac:dyDescent="0.25">
      <c r="E3391" s="115"/>
      <c r="F3391" s="119"/>
      <c r="H3391" s="120"/>
      <c r="I3391" s="121"/>
      <c r="J3391" s="121"/>
      <c r="K3391" s="76"/>
    </row>
    <row r="3392" spans="5:11" x14ac:dyDescent="0.25">
      <c r="E3392" s="115"/>
      <c r="F3392" s="119"/>
      <c r="H3392" s="120"/>
      <c r="I3392" s="121"/>
      <c r="J3392" s="121"/>
      <c r="K3392" s="76"/>
    </row>
    <row r="3393" spans="5:11" x14ac:dyDescent="0.25">
      <c r="E3393" s="115"/>
      <c r="F3393" s="119"/>
      <c r="H3393" s="120"/>
      <c r="I3393" s="121"/>
      <c r="J3393" s="121"/>
      <c r="K3393" s="76"/>
    </row>
    <row r="3394" spans="5:11" x14ac:dyDescent="0.25">
      <c r="E3394" s="115"/>
      <c r="F3394" s="119"/>
      <c r="H3394" s="120"/>
      <c r="I3394" s="121"/>
      <c r="J3394" s="121"/>
      <c r="K3394" s="76"/>
    </row>
    <row r="3395" spans="5:11" x14ac:dyDescent="0.25">
      <c r="E3395" s="115"/>
      <c r="F3395" s="119"/>
      <c r="H3395" s="120"/>
      <c r="I3395" s="121"/>
      <c r="J3395" s="121"/>
      <c r="K3395" s="76"/>
    </row>
    <row r="3396" spans="5:11" x14ac:dyDescent="0.25">
      <c r="E3396" s="115"/>
      <c r="F3396" s="119"/>
      <c r="H3396" s="120"/>
      <c r="I3396" s="121"/>
      <c r="J3396" s="121"/>
      <c r="K3396" s="76"/>
    </row>
    <row r="3397" spans="5:11" x14ac:dyDescent="0.25">
      <c r="E3397" s="115"/>
      <c r="F3397" s="119"/>
      <c r="H3397" s="120"/>
      <c r="I3397" s="121"/>
      <c r="J3397" s="121"/>
      <c r="K3397" s="76"/>
    </row>
    <row r="3398" spans="5:11" x14ac:dyDescent="0.25">
      <c r="E3398" s="115"/>
      <c r="F3398" s="119"/>
      <c r="H3398" s="120"/>
      <c r="I3398" s="121"/>
      <c r="J3398" s="121"/>
      <c r="K3398" s="76"/>
    </row>
    <row r="3399" spans="5:11" x14ac:dyDescent="0.25">
      <c r="E3399" s="115"/>
      <c r="F3399" s="119"/>
      <c r="H3399" s="120"/>
      <c r="I3399" s="121"/>
      <c r="J3399" s="121"/>
      <c r="K3399" s="76"/>
    </row>
    <row r="3400" spans="5:11" x14ac:dyDescent="0.25">
      <c r="E3400" s="115"/>
      <c r="F3400" s="119"/>
      <c r="H3400" s="120"/>
      <c r="I3400" s="121"/>
      <c r="J3400" s="121"/>
      <c r="K3400" s="76"/>
    </row>
    <row r="3401" spans="5:11" x14ac:dyDescent="0.25">
      <c r="E3401" s="115"/>
      <c r="F3401" s="119"/>
      <c r="H3401" s="120"/>
      <c r="I3401" s="121"/>
      <c r="J3401" s="121"/>
      <c r="K3401" s="76"/>
    </row>
    <row r="3402" spans="5:11" x14ac:dyDescent="0.25">
      <c r="E3402" s="115"/>
      <c r="F3402" s="119"/>
      <c r="H3402" s="120"/>
      <c r="I3402" s="121"/>
      <c r="J3402" s="121"/>
      <c r="K3402" s="76"/>
    </row>
    <row r="3403" spans="5:11" x14ac:dyDescent="0.25">
      <c r="E3403" s="115"/>
      <c r="F3403" s="119"/>
      <c r="H3403" s="120"/>
      <c r="I3403" s="121"/>
      <c r="J3403" s="121"/>
      <c r="K3403" s="76"/>
    </row>
    <row r="3404" spans="5:11" x14ac:dyDescent="0.25">
      <c r="E3404" s="115"/>
      <c r="F3404" s="119"/>
      <c r="H3404" s="120"/>
      <c r="I3404" s="121"/>
      <c r="J3404" s="121"/>
      <c r="K3404" s="76"/>
    </row>
    <row r="3405" spans="5:11" x14ac:dyDescent="0.25">
      <c r="E3405" s="115"/>
      <c r="F3405" s="119"/>
      <c r="H3405" s="120"/>
      <c r="I3405" s="121"/>
      <c r="J3405" s="121"/>
      <c r="K3405" s="76"/>
    </row>
    <row r="3406" spans="5:11" x14ac:dyDescent="0.25">
      <c r="E3406" s="115"/>
      <c r="F3406" s="119"/>
      <c r="H3406" s="120"/>
      <c r="I3406" s="121"/>
      <c r="J3406" s="121"/>
      <c r="K3406" s="76"/>
    </row>
    <row r="3407" spans="5:11" x14ac:dyDescent="0.25">
      <c r="E3407" s="115"/>
      <c r="F3407" s="119"/>
      <c r="H3407" s="120"/>
      <c r="I3407" s="121"/>
      <c r="J3407" s="121"/>
      <c r="K3407" s="76"/>
    </row>
    <row r="3408" spans="5:11" x14ac:dyDescent="0.25">
      <c r="E3408" s="115"/>
      <c r="F3408" s="119"/>
      <c r="H3408" s="120"/>
      <c r="I3408" s="121"/>
      <c r="J3408" s="121"/>
      <c r="K3408" s="76"/>
    </row>
    <row r="3409" spans="5:11" x14ac:dyDescent="0.25">
      <c r="E3409" s="115"/>
      <c r="F3409" s="119"/>
      <c r="H3409" s="120"/>
      <c r="I3409" s="121"/>
      <c r="J3409" s="121"/>
      <c r="K3409" s="76"/>
    </row>
    <row r="3410" spans="5:11" x14ac:dyDescent="0.25">
      <c r="E3410" s="115"/>
      <c r="F3410" s="119"/>
      <c r="H3410" s="120"/>
      <c r="I3410" s="121"/>
      <c r="J3410" s="121"/>
      <c r="K3410" s="76"/>
    </row>
    <row r="3411" spans="5:11" x14ac:dyDescent="0.25">
      <c r="E3411" s="115"/>
      <c r="F3411" s="119"/>
      <c r="H3411" s="120"/>
      <c r="I3411" s="121"/>
      <c r="J3411" s="121"/>
      <c r="K3411" s="76"/>
    </row>
    <row r="3412" spans="5:11" x14ac:dyDescent="0.25">
      <c r="E3412" s="115"/>
      <c r="F3412" s="119"/>
      <c r="H3412" s="120"/>
      <c r="I3412" s="121"/>
      <c r="J3412" s="121"/>
      <c r="K3412" s="76"/>
    </row>
    <row r="3413" spans="5:11" x14ac:dyDescent="0.25">
      <c r="E3413" s="115"/>
      <c r="F3413" s="119"/>
      <c r="H3413" s="120"/>
      <c r="I3413" s="121"/>
      <c r="J3413" s="121"/>
      <c r="K3413" s="76"/>
    </row>
    <row r="3414" spans="5:11" x14ac:dyDescent="0.25">
      <c r="E3414" s="115"/>
      <c r="F3414" s="119"/>
      <c r="H3414" s="120"/>
      <c r="I3414" s="121"/>
      <c r="J3414" s="121"/>
      <c r="K3414" s="76"/>
    </row>
    <row r="3415" spans="5:11" x14ac:dyDescent="0.25">
      <c r="E3415" s="115"/>
      <c r="F3415" s="119"/>
      <c r="H3415" s="120"/>
      <c r="I3415" s="121"/>
      <c r="J3415" s="121"/>
      <c r="K3415" s="76"/>
    </row>
    <row r="3416" spans="5:11" x14ac:dyDescent="0.25">
      <c r="E3416" s="115"/>
      <c r="F3416" s="119"/>
      <c r="H3416" s="120"/>
      <c r="I3416" s="121"/>
      <c r="J3416" s="121"/>
      <c r="K3416" s="76"/>
    </row>
    <row r="3417" spans="5:11" x14ac:dyDescent="0.25">
      <c r="E3417" s="115"/>
      <c r="F3417" s="119"/>
      <c r="H3417" s="120"/>
      <c r="I3417" s="121"/>
      <c r="J3417" s="121"/>
      <c r="K3417" s="76"/>
    </row>
    <row r="3418" spans="5:11" x14ac:dyDescent="0.25">
      <c r="E3418" s="115"/>
      <c r="F3418" s="119"/>
      <c r="H3418" s="120"/>
      <c r="I3418" s="121"/>
      <c r="J3418" s="121"/>
      <c r="K3418" s="76"/>
    </row>
    <row r="3419" spans="5:11" x14ac:dyDescent="0.25">
      <c r="E3419" s="115"/>
      <c r="F3419" s="119"/>
      <c r="H3419" s="120"/>
      <c r="I3419" s="121"/>
      <c r="J3419" s="121"/>
      <c r="K3419" s="76"/>
    </row>
    <row r="3420" spans="5:11" x14ac:dyDescent="0.25">
      <c r="E3420" s="115"/>
      <c r="F3420" s="119"/>
      <c r="H3420" s="120"/>
      <c r="I3420" s="121"/>
      <c r="J3420" s="121"/>
      <c r="K3420" s="76"/>
    </row>
    <row r="3421" spans="5:11" x14ac:dyDescent="0.25">
      <c r="E3421" s="115"/>
      <c r="F3421" s="119"/>
      <c r="H3421" s="120"/>
      <c r="I3421" s="121"/>
      <c r="J3421" s="121"/>
      <c r="K3421" s="76"/>
    </row>
    <row r="3422" spans="5:11" x14ac:dyDescent="0.25">
      <c r="E3422" s="115"/>
      <c r="F3422" s="119"/>
      <c r="H3422" s="120"/>
      <c r="I3422" s="121"/>
      <c r="J3422" s="121"/>
      <c r="K3422" s="76"/>
    </row>
    <row r="3423" spans="5:11" x14ac:dyDescent="0.25">
      <c r="E3423" s="115"/>
      <c r="F3423" s="119"/>
      <c r="H3423" s="120"/>
      <c r="I3423" s="121"/>
      <c r="J3423" s="121"/>
      <c r="K3423" s="76"/>
    </row>
    <row r="3424" spans="5:11" x14ac:dyDescent="0.25">
      <c r="E3424" s="115"/>
      <c r="F3424" s="119"/>
      <c r="H3424" s="120"/>
      <c r="I3424" s="121"/>
      <c r="J3424" s="121"/>
      <c r="K3424" s="76"/>
    </row>
    <row r="3425" spans="5:11" x14ac:dyDescent="0.25">
      <c r="E3425" s="115"/>
      <c r="F3425" s="119"/>
      <c r="H3425" s="120"/>
      <c r="I3425" s="121"/>
      <c r="J3425" s="121"/>
      <c r="K3425" s="76"/>
    </row>
    <row r="3426" spans="5:11" x14ac:dyDescent="0.25">
      <c r="E3426" s="115"/>
      <c r="F3426" s="119"/>
      <c r="H3426" s="120"/>
      <c r="I3426" s="121"/>
      <c r="J3426" s="121"/>
      <c r="K3426" s="76"/>
    </row>
    <row r="3427" spans="5:11" x14ac:dyDescent="0.25">
      <c r="E3427" s="115"/>
      <c r="F3427" s="119"/>
      <c r="H3427" s="120"/>
      <c r="I3427" s="121"/>
      <c r="J3427" s="121"/>
      <c r="K3427" s="76"/>
    </row>
    <row r="3428" spans="5:11" x14ac:dyDescent="0.25">
      <c r="E3428" s="115"/>
      <c r="F3428" s="119"/>
      <c r="H3428" s="120"/>
      <c r="I3428" s="121"/>
      <c r="J3428" s="121"/>
      <c r="K3428" s="76"/>
    </row>
    <row r="3429" spans="5:11" x14ac:dyDescent="0.25">
      <c r="E3429" s="115"/>
      <c r="F3429" s="119"/>
      <c r="H3429" s="120"/>
      <c r="I3429" s="121"/>
      <c r="J3429" s="121"/>
      <c r="K3429" s="76"/>
    </row>
    <row r="3430" spans="5:11" x14ac:dyDescent="0.25">
      <c r="E3430" s="115"/>
      <c r="F3430" s="119"/>
      <c r="H3430" s="120"/>
      <c r="I3430" s="121"/>
      <c r="J3430" s="121"/>
      <c r="K3430" s="76"/>
    </row>
    <row r="3431" spans="5:11" x14ac:dyDescent="0.25">
      <c r="E3431" s="115"/>
      <c r="F3431" s="119"/>
      <c r="H3431" s="120"/>
      <c r="I3431" s="121"/>
      <c r="J3431" s="121"/>
      <c r="K3431" s="76"/>
    </row>
    <row r="3432" spans="5:11" x14ac:dyDescent="0.25">
      <c r="E3432" s="115"/>
      <c r="F3432" s="119"/>
      <c r="H3432" s="120"/>
      <c r="I3432" s="121"/>
      <c r="J3432" s="121"/>
      <c r="K3432" s="76"/>
    </row>
    <row r="3433" spans="5:11" x14ac:dyDescent="0.25">
      <c r="E3433" s="115"/>
      <c r="F3433" s="119"/>
      <c r="H3433" s="120"/>
      <c r="I3433" s="121"/>
      <c r="J3433" s="121"/>
      <c r="K3433" s="76"/>
    </row>
    <row r="3434" spans="5:11" x14ac:dyDescent="0.25">
      <c r="E3434" s="115"/>
      <c r="F3434" s="119"/>
      <c r="H3434" s="120"/>
      <c r="I3434" s="121"/>
      <c r="J3434" s="121"/>
      <c r="K3434" s="76"/>
    </row>
    <row r="3435" spans="5:11" x14ac:dyDescent="0.25">
      <c r="E3435" s="115"/>
      <c r="F3435" s="119"/>
      <c r="H3435" s="120"/>
      <c r="I3435" s="121"/>
      <c r="J3435" s="121"/>
      <c r="K3435" s="76"/>
    </row>
    <row r="3436" spans="5:11" x14ac:dyDescent="0.25">
      <c r="E3436" s="115"/>
      <c r="F3436" s="119"/>
      <c r="H3436" s="120"/>
      <c r="I3436" s="121"/>
      <c r="J3436" s="121"/>
      <c r="K3436" s="76"/>
    </row>
    <row r="3437" spans="5:11" x14ac:dyDescent="0.25">
      <c r="E3437" s="115"/>
      <c r="F3437" s="119"/>
      <c r="H3437" s="120"/>
      <c r="I3437" s="121"/>
      <c r="J3437" s="121"/>
      <c r="K3437" s="76"/>
    </row>
    <row r="3438" spans="5:11" x14ac:dyDescent="0.25">
      <c r="E3438" s="115"/>
      <c r="F3438" s="119"/>
      <c r="H3438" s="120"/>
      <c r="I3438" s="121"/>
      <c r="J3438" s="121"/>
      <c r="K3438" s="76"/>
    </row>
    <row r="3439" spans="5:11" x14ac:dyDescent="0.25">
      <c r="E3439" s="115"/>
      <c r="F3439" s="119"/>
      <c r="H3439" s="120"/>
      <c r="I3439" s="121"/>
      <c r="J3439" s="121"/>
      <c r="K3439" s="76"/>
    </row>
    <row r="3440" spans="5:11" x14ac:dyDescent="0.25">
      <c r="E3440" s="115"/>
      <c r="F3440" s="119"/>
      <c r="H3440" s="120"/>
      <c r="I3440" s="121"/>
      <c r="J3440" s="121"/>
      <c r="K3440" s="76"/>
    </row>
    <row r="3441" spans="5:11" x14ac:dyDescent="0.25">
      <c r="E3441" s="115"/>
      <c r="F3441" s="119"/>
      <c r="H3441" s="120"/>
      <c r="I3441" s="121"/>
      <c r="J3441" s="121"/>
      <c r="K3441" s="76"/>
    </row>
    <row r="3442" spans="5:11" x14ac:dyDescent="0.25">
      <c r="E3442" s="115"/>
      <c r="F3442" s="119"/>
      <c r="H3442" s="120"/>
      <c r="I3442" s="121"/>
      <c r="J3442" s="121"/>
      <c r="K3442" s="76"/>
    </row>
    <row r="3443" spans="5:11" x14ac:dyDescent="0.25">
      <c r="E3443" s="115"/>
      <c r="F3443" s="119"/>
      <c r="H3443" s="120"/>
      <c r="I3443" s="121"/>
      <c r="J3443" s="121"/>
      <c r="K3443" s="76"/>
    </row>
    <row r="3444" spans="5:11" x14ac:dyDescent="0.25">
      <c r="E3444" s="115"/>
      <c r="F3444" s="119"/>
      <c r="H3444" s="120"/>
      <c r="I3444" s="121"/>
      <c r="J3444" s="121"/>
      <c r="K3444" s="76"/>
    </row>
    <row r="3445" spans="5:11" x14ac:dyDescent="0.25">
      <c r="E3445" s="115"/>
      <c r="F3445" s="119"/>
      <c r="H3445" s="120"/>
      <c r="I3445" s="121"/>
      <c r="J3445" s="121"/>
      <c r="K3445" s="76"/>
    </row>
    <row r="3446" spans="5:11" x14ac:dyDescent="0.25">
      <c r="E3446" s="115"/>
      <c r="F3446" s="119"/>
      <c r="H3446" s="120"/>
      <c r="I3446" s="121"/>
      <c r="J3446" s="121"/>
      <c r="K3446" s="76"/>
    </row>
    <row r="3447" spans="5:11" x14ac:dyDescent="0.25">
      <c r="E3447" s="115"/>
      <c r="F3447" s="119"/>
      <c r="H3447" s="120"/>
      <c r="I3447" s="121"/>
      <c r="J3447" s="121"/>
      <c r="K3447" s="76"/>
    </row>
    <row r="3448" spans="5:11" x14ac:dyDescent="0.25">
      <c r="E3448" s="115"/>
      <c r="F3448" s="119"/>
      <c r="H3448" s="120"/>
      <c r="I3448" s="121"/>
      <c r="J3448" s="121"/>
      <c r="K3448" s="76"/>
    </row>
    <row r="3449" spans="5:11" x14ac:dyDescent="0.25">
      <c r="E3449" s="115"/>
      <c r="F3449" s="119"/>
      <c r="H3449" s="120"/>
      <c r="I3449" s="121"/>
      <c r="J3449" s="121"/>
      <c r="K3449" s="76"/>
    </row>
    <row r="3450" spans="5:11" x14ac:dyDescent="0.25">
      <c r="E3450" s="115"/>
      <c r="F3450" s="119"/>
      <c r="H3450" s="120"/>
      <c r="I3450" s="121"/>
      <c r="J3450" s="121"/>
      <c r="K3450" s="76"/>
    </row>
    <row r="3451" spans="5:11" x14ac:dyDescent="0.25">
      <c r="E3451" s="115"/>
      <c r="F3451" s="119"/>
      <c r="H3451" s="120"/>
      <c r="I3451" s="121"/>
      <c r="J3451" s="121"/>
      <c r="K3451" s="76"/>
    </row>
    <row r="3452" spans="5:11" x14ac:dyDescent="0.25">
      <c r="E3452" s="115"/>
      <c r="F3452" s="119"/>
      <c r="H3452" s="120"/>
      <c r="I3452" s="121"/>
      <c r="J3452" s="121"/>
      <c r="K3452" s="76"/>
    </row>
    <row r="3453" spans="5:11" x14ac:dyDescent="0.25">
      <c r="E3453" s="115"/>
      <c r="F3453" s="119"/>
      <c r="H3453" s="120"/>
      <c r="I3453" s="121"/>
      <c r="J3453" s="121"/>
      <c r="K3453" s="76"/>
    </row>
    <row r="3454" spans="5:11" x14ac:dyDescent="0.25">
      <c r="E3454" s="115"/>
      <c r="F3454" s="119"/>
      <c r="H3454" s="120"/>
      <c r="I3454" s="121"/>
      <c r="J3454" s="121"/>
      <c r="K3454" s="76"/>
    </row>
    <row r="3455" spans="5:11" x14ac:dyDescent="0.25">
      <c r="E3455" s="115"/>
      <c r="F3455" s="119"/>
      <c r="H3455" s="120"/>
      <c r="I3455" s="121"/>
      <c r="J3455" s="121"/>
      <c r="K3455" s="76"/>
    </row>
    <row r="3456" spans="5:11" x14ac:dyDescent="0.25">
      <c r="E3456" s="115"/>
      <c r="F3456" s="119"/>
      <c r="H3456" s="120"/>
      <c r="I3456" s="121"/>
      <c r="J3456" s="121"/>
      <c r="K3456" s="76"/>
    </row>
    <row r="3457" spans="5:11" x14ac:dyDescent="0.25">
      <c r="E3457" s="115"/>
      <c r="F3457" s="119"/>
      <c r="H3457" s="120"/>
      <c r="I3457" s="121"/>
      <c r="J3457" s="121"/>
      <c r="K3457" s="76"/>
    </row>
    <row r="3458" spans="5:11" x14ac:dyDescent="0.25">
      <c r="E3458" s="115"/>
      <c r="F3458" s="119"/>
      <c r="H3458" s="120"/>
      <c r="I3458" s="121"/>
      <c r="J3458" s="121"/>
      <c r="K3458" s="76"/>
    </row>
    <row r="3459" spans="5:11" x14ac:dyDescent="0.25">
      <c r="E3459" s="115"/>
      <c r="F3459" s="119"/>
      <c r="H3459" s="120"/>
      <c r="I3459" s="121"/>
      <c r="J3459" s="121"/>
      <c r="K3459" s="76"/>
    </row>
    <row r="3460" spans="5:11" x14ac:dyDescent="0.25">
      <c r="E3460" s="115"/>
      <c r="F3460" s="119"/>
      <c r="H3460" s="120"/>
      <c r="I3460" s="121"/>
      <c r="J3460" s="121"/>
      <c r="K3460" s="76"/>
    </row>
    <row r="3461" spans="5:11" x14ac:dyDescent="0.25">
      <c r="E3461" s="115"/>
      <c r="F3461" s="119"/>
      <c r="H3461" s="120"/>
      <c r="I3461" s="121"/>
      <c r="J3461" s="121"/>
      <c r="K3461" s="76"/>
    </row>
    <row r="3462" spans="5:11" x14ac:dyDescent="0.25">
      <c r="E3462" s="115"/>
      <c r="F3462" s="119"/>
      <c r="H3462" s="120"/>
      <c r="I3462" s="121"/>
      <c r="J3462" s="121"/>
      <c r="K3462" s="76"/>
    </row>
    <row r="3463" spans="5:11" x14ac:dyDescent="0.25">
      <c r="E3463" s="115"/>
      <c r="F3463" s="119"/>
      <c r="H3463" s="120"/>
      <c r="I3463" s="121"/>
      <c r="J3463" s="121"/>
      <c r="K3463" s="76"/>
    </row>
    <row r="3464" spans="5:11" x14ac:dyDescent="0.25">
      <c r="E3464" s="115"/>
      <c r="F3464" s="119"/>
      <c r="H3464" s="120"/>
      <c r="I3464" s="121"/>
      <c r="J3464" s="121"/>
      <c r="K3464" s="76"/>
    </row>
    <row r="3465" spans="5:11" x14ac:dyDescent="0.25">
      <c r="E3465" s="115"/>
      <c r="F3465" s="119"/>
      <c r="H3465" s="120"/>
      <c r="I3465" s="121"/>
      <c r="J3465" s="121"/>
      <c r="K3465" s="76"/>
    </row>
    <row r="3466" spans="5:11" x14ac:dyDescent="0.25">
      <c r="E3466" s="115"/>
      <c r="F3466" s="119"/>
      <c r="H3466" s="120"/>
      <c r="I3466" s="121"/>
      <c r="J3466" s="121"/>
      <c r="K3466" s="76"/>
    </row>
    <row r="3467" spans="5:11" x14ac:dyDescent="0.25">
      <c r="E3467" s="115"/>
      <c r="F3467" s="119"/>
      <c r="H3467" s="120"/>
      <c r="I3467" s="121"/>
      <c r="J3467" s="121"/>
      <c r="K3467" s="76"/>
    </row>
    <row r="3468" spans="5:11" x14ac:dyDescent="0.25">
      <c r="E3468" s="115"/>
      <c r="F3468" s="119"/>
      <c r="H3468" s="120"/>
      <c r="I3468" s="121"/>
      <c r="J3468" s="121"/>
      <c r="K3468" s="76"/>
    </row>
    <row r="3469" spans="5:11" x14ac:dyDescent="0.25">
      <c r="E3469" s="115"/>
      <c r="F3469" s="119"/>
      <c r="H3469" s="120"/>
      <c r="I3469" s="121"/>
      <c r="J3469" s="121"/>
      <c r="K3469" s="76"/>
    </row>
    <row r="3470" spans="5:11" x14ac:dyDescent="0.25">
      <c r="E3470" s="115"/>
      <c r="F3470" s="119"/>
      <c r="H3470" s="120"/>
      <c r="I3470" s="121"/>
      <c r="J3470" s="121"/>
      <c r="K3470" s="76"/>
    </row>
    <row r="3471" spans="5:11" x14ac:dyDescent="0.25">
      <c r="E3471" s="115"/>
      <c r="F3471" s="119"/>
      <c r="H3471" s="120"/>
      <c r="I3471" s="121"/>
      <c r="J3471" s="121"/>
      <c r="K3471" s="76"/>
    </row>
    <row r="3472" spans="5:11" x14ac:dyDescent="0.25">
      <c r="E3472" s="115"/>
      <c r="F3472" s="119"/>
      <c r="H3472" s="120"/>
      <c r="I3472" s="121"/>
      <c r="J3472" s="121"/>
      <c r="K3472" s="76"/>
    </row>
    <row r="3473" spans="5:11" x14ac:dyDescent="0.25">
      <c r="E3473" s="115"/>
      <c r="F3473" s="119"/>
      <c r="H3473" s="120"/>
      <c r="I3473" s="121"/>
      <c r="J3473" s="121"/>
      <c r="K3473" s="76"/>
    </row>
    <row r="3474" spans="5:11" x14ac:dyDescent="0.25">
      <c r="E3474" s="115"/>
      <c r="F3474" s="119"/>
      <c r="H3474" s="120"/>
      <c r="I3474" s="121"/>
      <c r="J3474" s="121"/>
      <c r="K3474" s="76"/>
    </row>
    <row r="3475" spans="5:11" x14ac:dyDescent="0.25">
      <c r="E3475" s="115"/>
      <c r="F3475" s="119"/>
      <c r="H3475" s="120"/>
      <c r="I3475" s="121"/>
      <c r="J3475" s="121"/>
      <c r="K3475" s="76"/>
    </row>
    <row r="3476" spans="5:11" x14ac:dyDescent="0.25">
      <c r="E3476" s="115"/>
      <c r="F3476" s="119"/>
      <c r="H3476" s="120"/>
      <c r="I3476" s="121"/>
      <c r="J3476" s="121"/>
      <c r="K3476" s="76"/>
    </row>
    <row r="3477" spans="5:11" x14ac:dyDescent="0.25">
      <c r="E3477" s="115"/>
      <c r="F3477" s="119"/>
      <c r="H3477" s="120"/>
      <c r="I3477" s="121"/>
      <c r="J3477" s="121"/>
      <c r="K3477" s="76"/>
    </row>
    <row r="3478" spans="5:11" x14ac:dyDescent="0.25">
      <c r="E3478" s="115"/>
      <c r="F3478" s="119"/>
      <c r="H3478" s="120"/>
      <c r="I3478" s="121"/>
      <c r="J3478" s="121"/>
      <c r="K3478" s="76"/>
    </row>
    <row r="3479" spans="5:11" x14ac:dyDescent="0.25">
      <c r="E3479" s="115"/>
      <c r="F3479" s="119"/>
      <c r="H3479" s="120"/>
      <c r="I3479" s="121"/>
      <c r="J3479" s="121"/>
      <c r="K3479" s="76"/>
    </row>
    <row r="3480" spans="5:11" x14ac:dyDescent="0.25">
      <c r="E3480" s="115"/>
      <c r="F3480" s="119"/>
      <c r="H3480" s="120"/>
      <c r="I3480" s="121"/>
      <c r="J3480" s="121"/>
      <c r="K3480" s="76"/>
    </row>
    <row r="3481" spans="5:11" x14ac:dyDescent="0.25">
      <c r="E3481" s="115"/>
      <c r="F3481" s="119"/>
      <c r="H3481" s="120"/>
      <c r="I3481" s="121"/>
      <c r="J3481" s="121"/>
      <c r="K3481" s="76"/>
    </row>
    <row r="3482" spans="5:11" x14ac:dyDescent="0.25">
      <c r="E3482" s="115"/>
      <c r="F3482" s="119"/>
      <c r="H3482" s="120"/>
      <c r="I3482" s="121"/>
      <c r="J3482" s="121"/>
      <c r="K3482" s="76"/>
    </row>
    <row r="3483" spans="5:11" x14ac:dyDescent="0.25">
      <c r="E3483" s="115"/>
      <c r="F3483" s="119"/>
      <c r="H3483" s="120"/>
      <c r="I3483" s="121"/>
      <c r="J3483" s="121"/>
      <c r="K3483" s="76"/>
    </row>
    <row r="3484" spans="5:11" x14ac:dyDescent="0.25">
      <c r="E3484" s="115"/>
      <c r="F3484" s="119"/>
      <c r="H3484" s="120"/>
      <c r="I3484" s="121"/>
      <c r="J3484" s="121"/>
      <c r="K3484" s="76"/>
    </row>
    <row r="3485" spans="5:11" x14ac:dyDescent="0.25">
      <c r="E3485" s="115"/>
      <c r="F3485" s="119"/>
      <c r="H3485" s="120"/>
      <c r="I3485" s="121"/>
      <c r="J3485" s="121"/>
      <c r="K3485" s="76"/>
    </row>
    <row r="3486" spans="5:11" x14ac:dyDescent="0.25">
      <c r="E3486" s="115"/>
      <c r="F3486" s="119"/>
      <c r="H3486" s="120"/>
      <c r="I3486" s="121"/>
      <c r="J3486" s="121"/>
      <c r="K3486" s="76"/>
    </row>
    <row r="3487" spans="5:11" x14ac:dyDescent="0.25">
      <c r="E3487" s="115"/>
      <c r="F3487" s="119"/>
      <c r="H3487" s="120"/>
      <c r="I3487" s="121"/>
      <c r="J3487" s="121"/>
      <c r="K3487" s="76"/>
    </row>
    <row r="3488" spans="5:11" x14ac:dyDescent="0.25">
      <c r="E3488" s="115"/>
      <c r="F3488" s="119"/>
      <c r="H3488" s="120"/>
      <c r="I3488" s="121"/>
      <c r="J3488" s="121"/>
      <c r="K3488" s="76"/>
    </row>
    <row r="3489" spans="5:11" x14ac:dyDescent="0.25">
      <c r="E3489" s="115"/>
      <c r="F3489" s="119"/>
      <c r="H3489" s="120"/>
      <c r="I3489" s="121"/>
      <c r="J3489" s="121"/>
      <c r="K3489" s="76"/>
    </row>
    <row r="3490" spans="5:11" x14ac:dyDescent="0.25">
      <c r="E3490" s="115"/>
      <c r="F3490" s="119"/>
      <c r="H3490" s="120"/>
      <c r="I3490" s="121"/>
      <c r="J3490" s="121"/>
      <c r="K3490" s="76"/>
    </row>
    <row r="3491" spans="5:11" x14ac:dyDescent="0.25">
      <c r="E3491" s="115"/>
      <c r="F3491" s="119"/>
      <c r="H3491" s="120"/>
      <c r="I3491" s="121"/>
      <c r="J3491" s="121"/>
      <c r="K3491" s="76"/>
    </row>
    <row r="3492" spans="5:11" x14ac:dyDescent="0.25">
      <c r="E3492" s="115"/>
      <c r="F3492" s="119"/>
      <c r="H3492" s="120"/>
      <c r="I3492" s="121"/>
      <c r="J3492" s="121"/>
      <c r="K3492" s="76"/>
    </row>
    <row r="3493" spans="5:11" x14ac:dyDescent="0.25">
      <c r="E3493" s="115"/>
      <c r="F3493" s="119"/>
      <c r="H3493" s="120"/>
      <c r="I3493" s="121"/>
      <c r="J3493" s="121"/>
      <c r="K3493" s="76"/>
    </row>
    <row r="3494" spans="5:11" x14ac:dyDescent="0.25">
      <c r="E3494" s="115"/>
      <c r="F3494" s="119"/>
      <c r="H3494" s="120"/>
      <c r="I3494" s="121"/>
      <c r="J3494" s="121"/>
      <c r="K3494" s="76"/>
    </row>
    <row r="3495" spans="5:11" x14ac:dyDescent="0.25">
      <c r="E3495" s="115"/>
      <c r="F3495" s="119"/>
      <c r="H3495" s="120"/>
      <c r="I3495" s="121"/>
      <c r="J3495" s="121"/>
      <c r="K3495" s="76"/>
    </row>
    <row r="3496" spans="5:11" x14ac:dyDescent="0.25">
      <c r="E3496" s="115"/>
      <c r="F3496" s="119"/>
      <c r="H3496" s="120"/>
      <c r="I3496" s="121"/>
      <c r="J3496" s="121"/>
      <c r="K3496" s="76"/>
    </row>
    <row r="3497" spans="5:11" x14ac:dyDescent="0.25">
      <c r="E3497" s="115"/>
      <c r="F3497" s="119"/>
      <c r="H3497" s="120"/>
      <c r="I3497" s="121"/>
      <c r="J3497" s="121"/>
      <c r="K3497" s="76"/>
    </row>
    <row r="3498" spans="5:11" x14ac:dyDescent="0.25">
      <c r="E3498" s="115"/>
      <c r="F3498" s="119"/>
      <c r="H3498" s="120"/>
      <c r="I3498" s="121"/>
      <c r="J3498" s="121"/>
      <c r="K3498" s="76"/>
    </row>
    <row r="3499" spans="5:11" x14ac:dyDescent="0.25">
      <c r="E3499" s="115"/>
      <c r="F3499" s="119"/>
      <c r="H3499" s="120"/>
      <c r="I3499" s="121"/>
      <c r="J3499" s="121"/>
      <c r="K3499" s="76"/>
    </row>
    <row r="3500" spans="5:11" x14ac:dyDescent="0.25">
      <c r="E3500" s="115"/>
      <c r="F3500" s="119"/>
      <c r="H3500" s="120"/>
      <c r="I3500" s="121"/>
      <c r="J3500" s="121"/>
      <c r="K3500" s="76"/>
    </row>
    <row r="3501" spans="5:11" x14ac:dyDescent="0.25">
      <c r="E3501" s="115"/>
      <c r="F3501" s="119"/>
      <c r="H3501" s="120"/>
      <c r="I3501" s="121"/>
      <c r="J3501" s="121"/>
      <c r="K3501" s="76"/>
    </row>
    <row r="3502" spans="5:11" x14ac:dyDescent="0.25">
      <c r="E3502" s="115"/>
      <c r="F3502" s="119"/>
      <c r="H3502" s="120"/>
      <c r="I3502" s="121"/>
      <c r="J3502" s="121"/>
      <c r="K3502" s="76"/>
    </row>
    <row r="3503" spans="5:11" x14ac:dyDescent="0.25">
      <c r="E3503" s="115"/>
      <c r="F3503" s="119"/>
      <c r="H3503" s="120"/>
      <c r="I3503" s="121"/>
      <c r="J3503" s="121"/>
      <c r="K3503" s="76"/>
    </row>
    <row r="3504" spans="5:11" x14ac:dyDescent="0.25">
      <c r="E3504" s="115"/>
      <c r="F3504" s="119"/>
      <c r="H3504" s="120"/>
      <c r="I3504" s="121"/>
      <c r="J3504" s="121"/>
      <c r="K3504" s="76"/>
    </row>
    <row r="3505" spans="5:11" x14ac:dyDescent="0.25">
      <c r="E3505" s="115"/>
      <c r="F3505" s="119"/>
      <c r="H3505" s="120"/>
      <c r="I3505" s="121"/>
      <c r="J3505" s="121"/>
      <c r="K3505" s="76"/>
    </row>
    <row r="3506" spans="5:11" x14ac:dyDescent="0.25">
      <c r="E3506" s="115"/>
      <c r="F3506" s="119"/>
      <c r="H3506" s="120"/>
      <c r="I3506" s="121"/>
      <c r="J3506" s="121"/>
      <c r="K3506" s="76"/>
    </row>
    <row r="3507" spans="5:11" x14ac:dyDescent="0.25">
      <c r="E3507" s="115"/>
      <c r="F3507" s="119"/>
      <c r="H3507" s="120"/>
      <c r="I3507" s="121"/>
      <c r="J3507" s="121"/>
      <c r="K3507" s="76"/>
    </row>
    <row r="3508" spans="5:11" x14ac:dyDescent="0.25">
      <c r="E3508" s="115"/>
      <c r="F3508" s="119"/>
      <c r="H3508" s="120"/>
      <c r="I3508" s="121"/>
      <c r="J3508" s="121"/>
      <c r="K3508" s="76"/>
    </row>
    <row r="3509" spans="5:11" x14ac:dyDescent="0.25">
      <c r="E3509" s="115"/>
      <c r="F3509" s="119"/>
      <c r="H3509" s="120"/>
      <c r="I3509" s="121"/>
      <c r="J3509" s="121"/>
      <c r="K3509" s="76"/>
    </row>
    <row r="3510" spans="5:11" x14ac:dyDescent="0.25">
      <c r="E3510" s="115"/>
      <c r="F3510" s="119"/>
      <c r="H3510" s="120"/>
      <c r="I3510" s="121"/>
      <c r="J3510" s="121"/>
      <c r="K3510" s="76"/>
    </row>
    <row r="3511" spans="5:11" x14ac:dyDescent="0.25">
      <c r="E3511" s="115"/>
      <c r="F3511" s="119"/>
      <c r="H3511" s="120"/>
      <c r="I3511" s="121"/>
      <c r="J3511" s="121"/>
      <c r="K3511" s="76"/>
    </row>
    <row r="3512" spans="5:11" x14ac:dyDescent="0.25">
      <c r="E3512" s="115"/>
      <c r="F3512" s="119"/>
      <c r="H3512" s="120"/>
      <c r="I3512" s="121"/>
      <c r="J3512" s="121"/>
      <c r="K3512" s="76"/>
    </row>
    <row r="3513" spans="5:11" x14ac:dyDescent="0.25">
      <c r="E3513" s="115"/>
      <c r="F3513" s="119"/>
      <c r="H3513" s="120"/>
      <c r="I3513" s="121"/>
      <c r="J3513" s="121"/>
      <c r="K3513" s="76"/>
    </row>
    <row r="3514" spans="5:11" x14ac:dyDescent="0.25">
      <c r="E3514" s="115"/>
      <c r="F3514" s="119"/>
      <c r="H3514" s="120"/>
      <c r="I3514" s="121"/>
      <c r="J3514" s="121"/>
      <c r="K3514" s="76"/>
    </row>
    <row r="3515" spans="5:11" x14ac:dyDescent="0.25">
      <c r="E3515" s="115"/>
      <c r="F3515" s="119"/>
      <c r="H3515" s="120"/>
      <c r="I3515" s="121"/>
      <c r="J3515" s="121"/>
      <c r="K3515" s="76"/>
    </row>
    <row r="3516" spans="5:11" x14ac:dyDescent="0.25">
      <c r="E3516" s="115"/>
      <c r="F3516" s="119"/>
      <c r="H3516" s="120"/>
      <c r="I3516" s="121"/>
      <c r="J3516" s="121"/>
      <c r="K3516" s="76"/>
    </row>
    <row r="3517" spans="5:11" x14ac:dyDescent="0.25">
      <c r="E3517" s="115"/>
      <c r="F3517" s="119"/>
      <c r="H3517" s="120"/>
      <c r="I3517" s="121"/>
      <c r="J3517" s="121"/>
      <c r="K3517" s="76"/>
    </row>
    <row r="3518" spans="5:11" x14ac:dyDescent="0.25">
      <c r="E3518" s="115"/>
      <c r="F3518" s="119"/>
      <c r="H3518" s="120"/>
      <c r="I3518" s="121"/>
      <c r="J3518" s="121"/>
      <c r="K3518" s="76"/>
    </row>
    <row r="3519" spans="5:11" x14ac:dyDescent="0.25">
      <c r="E3519" s="115"/>
      <c r="F3519" s="119"/>
      <c r="H3519" s="120"/>
      <c r="I3519" s="121"/>
      <c r="J3519" s="121"/>
      <c r="K3519" s="76"/>
    </row>
    <row r="3520" spans="5:11" x14ac:dyDescent="0.25">
      <c r="E3520" s="115"/>
      <c r="F3520" s="119"/>
      <c r="H3520" s="120"/>
      <c r="I3520" s="121"/>
      <c r="J3520" s="121"/>
      <c r="K3520" s="76"/>
    </row>
    <row r="3521" spans="5:11" x14ac:dyDescent="0.25">
      <c r="E3521" s="115"/>
      <c r="F3521" s="119"/>
      <c r="H3521" s="120"/>
      <c r="I3521" s="121"/>
      <c r="J3521" s="121"/>
      <c r="K3521" s="76"/>
    </row>
    <row r="3522" spans="5:11" x14ac:dyDescent="0.25">
      <c r="E3522" s="115"/>
      <c r="F3522" s="119"/>
      <c r="H3522" s="120"/>
      <c r="I3522" s="121"/>
      <c r="J3522" s="121"/>
      <c r="K3522" s="76"/>
    </row>
    <row r="3523" spans="5:11" x14ac:dyDescent="0.25">
      <c r="E3523" s="115"/>
      <c r="F3523" s="119"/>
      <c r="H3523" s="120"/>
      <c r="I3523" s="121"/>
      <c r="J3523" s="121"/>
      <c r="K3523" s="76"/>
    </row>
    <row r="3524" spans="5:11" x14ac:dyDescent="0.25">
      <c r="E3524" s="115"/>
      <c r="F3524" s="119"/>
      <c r="H3524" s="120"/>
      <c r="I3524" s="121"/>
      <c r="J3524" s="121"/>
      <c r="K3524" s="76"/>
    </row>
    <row r="3525" spans="5:11" x14ac:dyDescent="0.25">
      <c r="E3525" s="115"/>
      <c r="F3525" s="119"/>
      <c r="H3525" s="120"/>
      <c r="I3525" s="121"/>
      <c r="J3525" s="121"/>
      <c r="K3525" s="76"/>
    </row>
    <row r="3526" spans="5:11" x14ac:dyDescent="0.25">
      <c r="E3526" s="115"/>
      <c r="F3526" s="119"/>
      <c r="H3526" s="120"/>
      <c r="I3526" s="121"/>
      <c r="J3526" s="121"/>
      <c r="K3526" s="76"/>
    </row>
    <row r="3527" spans="5:11" x14ac:dyDescent="0.25">
      <c r="E3527" s="115"/>
      <c r="F3527" s="119"/>
      <c r="H3527" s="120"/>
      <c r="I3527" s="121"/>
      <c r="J3527" s="121"/>
      <c r="K3527" s="76"/>
    </row>
    <row r="3528" spans="5:11" x14ac:dyDescent="0.25">
      <c r="E3528" s="115"/>
      <c r="F3528" s="119"/>
      <c r="H3528" s="120"/>
      <c r="I3528" s="121"/>
      <c r="J3528" s="121"/>
      <c r="K3528" s="76"/>
    </row>
    <row r="3529" spans="5:11" x14ac:dyDescent="0.25">
      <c r="E3529" s="115"/>
      <c r="F3529" s="119"/>
      <c r="H3529" s="120"/>
      <c r="I3529" s="121"/>
      <c r="J3529" s="121"/>
      <c r="K3529" s="76"/>
    </row>
    <row r="3530" spans="5:11" x14ac:dyDescent="0.25">
      <c r="E3530" s="115"/>
      <c r="F3530" s="119"/>
      <c r="H3530" s="120"/>
      <c r="I3530" s="121"/>
      <c r="J3530" s="121"/>
      <c r="K3530" s="76"/>
    </row>
    <row r="3531" spans="5:11" x14ac:dyDescent="0.25">
      <c r="E3531" s="115"/>
      <c r="F3531" s="119"/>
      <c r="H3531" s="120"/>
      <c r="I3531" s="121"/>
      <c r="J3531" s="121"/>
      <c r="K3531" s="76"/>
    </row>
    <row r="3532" spans="5:11" x14ac:dyDescent="0.25">
      <c r="E3532" s="115"/>
      <c r="F3532" s="119"/>
      <c r="H3532" s="120"/>
      <c r="I3532" s="121"/>
      <c r="J3532" s="121"/>
      <c r="K3532" s="76"/>
    </row>
    <row r="3533" spans="5:11" x14ac:dyDescent="0.25">
      <c r="E3533" s="115"/>
      <c r="F3533" s="119"/>
      <c r="H3533" s="120"/>
      <c r="I3533" s="121"/>
      <c r="J3533" s="121"/>
      <c r="K3533" s="76"/>
    </row>
    <row r="3534" spans="5:11" x14ac:dyDescent="0.25">
      <c r="E3534" s="115"/>
      <c r="F3534" s="119"/>
      <c r="H3534" s="120"/>
      <c r="I3534" s="121"/>
      <c r="J3534" s="121"/>
      <c r="K3534" s="76"/>
    </row>
    <row r="3535" spans="5:11" x14ac:dyDescent="0.25">
      <c r="E3535" s="115"/>
      <c r="F3535" s="119"/>
      <c r="H3535" s="120"/>
      <c r="I3535" s="121"/>
      <c r="J3535" s="121"/>
      <c r="K3535" s="76"/>
    </row>
    <row r="3536" spans="5:11" x14ac:dyDescent="0.25">
      <c r="E3536" s="115"/>
      <c r="F3536" s="119"/>
      <c r="H3536" s="120"/>
      <c r="I3536" s="121"/>
      <c r="J3536" s="121"/>
      <c r="K3536" s="76"/>
    </row>
    <row r="3537" spans="5:11" x14ac:dyDescent="0.25">
      <c r="E3537" s="115"/>
      <c r="F3537" s="119"/>
      <c r="H3537" s="120"/>
      <c r="I3537" s="121"/>
      <c r="J3537" s="121"/>
      <c r="K3537" s="76"/>
    </row>
    <row r="3538" spans="5:11" x14ac:dyDescent="0.25">
      <c r="E3538" s="115"/>
      <c r="F3538" s="119"/>
      <c r="H3538" s="120"/>
      <c r="I3538" s="121"/>
      <c r="J3538" s="121"/>
      <c r="K3538" s="76"/>
    </row>
    <row r="3539" spans="5:11" x14ac:dyDescent="0.25">
      <c r="E3539" s="115"/>
      <c r="F3539" s="119"/>
      <c r="H3539" s="120"/>
      <c r="I3539" s="121"/>
      <c r="J3539" s="121"/>
      <c r="K3539" s="76"/>
    </row>
    <row r="3540" spans="5:11" x14ac:dyDescent="0.25">
      <c r="E3540" s="115"/>
      <c r="F3540" s="119"/>
      <c r="H3540" s="120"/>
      <c r="I3540" s="121"/>
      <c r="J3540" s="121"/>
      <c r="K3540" s="76"/>
    </row>
    <row r="3541" spans="5:11" x14ac:dyDescent="0.25">
      <c r="E3541" s="115"/>
      <c r="F3541" s="119"/>
      <c r="H3541" s="120"/>
      <c r="I3541" s="121"/>
      <c r="J3541" s="121"/>
      <c r="K3541" s="76"/>
    </row>
    <row r="3542" spans="5:11" x14ac:dyDescent="0.25">
      <c r="E3542" s="115"/>
      <c r="F3542" s="119"/>
      <c r="H3542" s="120"/>
      <c r="I3542" s="121"/>
      <c r="J3542" s="121"/>
      <c r="K3542" s="76"/>
    </row>
    <row r="3543" spans="5:11" x14ac:dyDescent="0.25">
      <c r="E3543" s="115"/>
      <c r="F3543" s="119"/>
      <c r="H3543" s="120"/>
      <c r="I3543" s="121"/>
      <c r="J3543" s="121"/>
      <c r="K3543" s="76"/>
    </row>
    <row r="3544" spans="5:11" x14ac:dyDescent="0.25">
      <c r="E3544" s="115"/>
      <c r="F3544" s="119"/>
      <c r="H3544" s="120"/>
      <c r="I3544" s="121"/>
      <c r="J3544" s="121"/>
      <c r="K3544" s="76"/>
    </row>
    <row r="3545" spans="5:11" x14ac:dyDescent="0.25">
      <c r="E3545" s="115"/>
      <c r="F3545" s="119"/>
      <c r="H3545" s="120"/>
      <c r="I3545" s="121"/>
      <c r="J3545" s="121"/>
      <c r="K3545" s="76"/>
    </row>
    <row r="3546" spans="5:11" x14ac:dyDescent="0.25">
      <c r="E3546" s="115"/>
      <c r="F3546" s="119"/>
      <c r="H3546" s="120"/>
      <c r="I3546" s="121"/>
      <c r="J3546" s="121"/>
      <c r="K3546" s="76"/>
    </row>
    <row r="3547" spans="5:11" x14ac:dyDescent="0.25">
      <c r="E3547" s="115"/>
      <c r="F3547" s="119"/>
      <c r="H3547" s="120"/>
      <c r="I3547" s="121"/>
      <c r="J3547" s="121"/>
      <c r="K3547" s="76"/>
    </row>
    <row r="3548" spans="5:11" x14ac:dyDescent="0.25">
      <c r="E3548" s="115"/>
      <c r="F3548" s="119"/>
      <c r="H3548" s="120"/>
      <c r="I3548" s="121"/>
      <c r="J3548" s="121"/>
      <c r="K3548" s="76"/>
    </row>
    <row r="3549" spans="5:11" x14ac:dyDescent="0.25">
      <c r="E3549" s="115"/>
      <c r="F3549" s="119"/>
      <c r="H3549" s="120"/>
      <c r="I3549" s="121"/>
      <c r="J3549" s="121"/>
      <c r="K3549" s="76"/>
    </row>
    <row r="3550" spans="5:11" x14ac:dyDescent="0.25">
      <c r="E3550" s="115"/>
      <c r="F3550" s="119"/>
      <c r="H3550" s="120"/>
      <c r="I3550" s="121"/>
      <c r="J3550" s="121"/>
      <c r="K3550" s="76"/>
    </row>
    <row r="3551" spans="5:11" x14ac:dyDescent="0.25">
      <c r="E3551" s="115"/>
      <c r="F3551" s="119"/>
      <c r="H3551" s="120"/>
      <c r="I3551" s="121"/>
      <c r="J3551" s="121"/>
      <c r="K3551" s="76"/>
    </row>
    <row r="3552" spans="5:11" x14ac:dyDescent="0.25">
      <c r="E3552" s="115"/>
      <c r="F3552" s="119"/>
      <c r="H3552" s="120"/>
      <c r="I3552" s="121"/>
      <c r="J3552" s="121"/>
      <c r="K3552" s="76"/>
    </row>
    <row r="3553" spans="5:11" x14ac:dyDescent="0.25">
      <c r="E3553" s="115"/>
      <c r="F3553" s="119"/>
      <c r="H3553" s="120"/>
      <c r="I3553" s="121"/>
      <c r="J3553" s="121"/>
      <c r="K3553" s="76"/>
    </row>
    <row r="3554" spans="5:11" x14ac:dyDescent="0.25">
      <c r="E3554" s="115"/>
      <c r="F3554" s="119"/>
      <c r="H3554" s="120"/>
      <c r="I3554" s="121"/>
      <c r="J3554" s="121"/>
      <c r="K3554" s="76"/>
    </row>
    <row r="3555" spans="5:11" x14ac:dyDescent="0.25">
      <c r="E3555" s="115"/>
      <c r="F3555" s="119"/>
      <c r="H3555" s="120"/>
      <c r="I3555" s="121"/>
      <c r="J3555" s="121"/>
      <c r="K3555" s="76"/>
    </row>
    <row r="3556" spans="5:11" x14ac:dyDescent="0.25">
      <c r="E3556" s="115"/>
      <c r="F3556" s="119"/>
      <c r="H3556" s="120"/>
      <c r="I3556" s="121"/>
      <c r="J3556" s="121"/>
      <c r="K3556" s="76"/>
    </row>
    <row r="3557" spans="5:11" x14ac:dyDescent="0.25">
      <c r="E3557" s="115"/>
      <c r="F3557" s="119"/>
      <c r="H3557" s="120"/>
      <c r="I3557" s="121"/>
      <c r="J3557" s="121"/>
      <c r="K3557" s="76"/>
    </row>
    <row r="3558" spans="5:11" x14ac:dyDescent="0.25">
      <c r="E3558" s="115"/>
      <c r="F3558" s="119"/>
      <c r="H3558" s="120"/>
      <c r="I3558" s="121"/>
      <c r="J3558" s="121"/>
      <c r="K3558" s="76"/>
    </row>
    <row r="3559" spans="5:11" x14ac:dyDescent="0.25">
      <c r="E3559" s="115"/>
      <c r="F3559" s="119"/>
      <c r="H3559" s="120"/>
      <c r="I3559" s="121"/>
      <c r="J3559" s="121"/>
      <c r="K3559" s="76"/>
    </row>
    <row r="3560" spans="5:11" x14ac:dyDescent="0.25">
      <c r="E3560" s="115"/>
      <c r="F3560" s="119"/>
      <c r="H3560" s="120"/>
      <c r="I3560" s="121"/>
      <c r="J3560" s="121"/>
      <c r="K3560" s="76"/>
    </row>
    <row r="3561" spans="5:11" x14ac:dyDescent="0.25">
      <c r="E3561" s="115"/>
      <c r="F3561" s="119"/>
      <c r="H3561" s="120"/>
      <c r="I3561" s="121"/>
      <c r="J3561" s="121"/>
      <c r="K3561" s="76"/>
    </row>
    <row r="3562" spans="5:11" x14ac:dyDescent="0.25">
      <c r="E3562" s="115"/>
      <c r="F3562" s="119"/>
      <c r="H3562" s="120"/>
      <c r="I3562" s="121"/>
      <c r="J3562" s="121"/>
      <c r="K3562" s="76"/>
    </row>
    <row r="3563" spans="5:11" x14ac:dyDescent="0.25">
      <c r="E3563" s="115"/>
      <c r="F3563" s="119"/>
      <c r="H3563" s="120"/>
      <c r="I3563" s="121"/>
      <c r="J3563" s="121"/>
      <c r="K3563" s="76"/>
    </row>
    <row r="3564" spans="5:11" x14ac:dyDescent="0.25">
      <c r="E3564" s="115"/>
      <c r="F3564" s="119"/>
      <c r="H3564" s="120"/>
      <c r="I3564" s="121"/>
      <c r="J3564" s="121"/>
      <c r="K3564" s="76"/>
    </row>
    <row r="3565" spans="5:11" x14ac:dyDescent="0.25">
      <c r="E3565" s="115"/>
      <c r="F3565" s="119"/>
      <c r="H3565" s="120"/>
      <c r="I3565" s="121"/>
      <c r="J3565" s="121"/>
      <c r="K3565" s="76"/>
    </row>
    <row r="3566" spans="5:11" x14ac:dyDescent="0.25">
      <c r="E3566" s="115"/>
      <c r="F3566" s="119"/>
      <c r="H3566" s="120"/>
      <c r="I3566" s="121"/>
      <c r="J3566" s="121"/>
      <c r="K3566" s="76"/>
    </row>
    <row r="3567" spans="5:11" x14ac:dyDescent="0.25">
      <c r="E3567" s="115"/>
      <c r="F3567" s="119"/>
      <c r="H3567" s="120"/>
      <c r="I3567" s="121"/>
      <c r="J3567" s="121"/>
      <c r="K3567" s="76"/>
    </row>
    <row r="3568" spans="5:11" x14ac:dyDescent="0.25">
      <c r="E3568" s="115"/>
      <c r="F3568" s="119"/>
      <c r="H3568" s="120"/>
      <c r="I3568" s="121"/>
      <c r="J3568" s="121"/>
      <c r="K3568" s="76"/>
    </row>
    <row r="3569" spans="5:11" x14ac:dyDescent="0.25">
      <c r="E3569" s="115"/>
      <c r="F3569" s="119"/>
      <c r="H3569" s="120"/>
      <c r="I3569" s="121"/>
      <c r="J3569" s="121"/>
      <c r="K3569" s="76"/>
    </row>
    <row r="3570" spans="5:11" x14ac:dyDescent="0.25">
      <c r="E3570" s="115"/>
      <c r="F3570" s="119"/>
      <c r="H3570" s="120"/>
      <c r="I3570" s="121"/>
      <c r="J3570" s="121"/>
      <c r="K3570" s="76"/>
    </row>
    <row r="3571" spans="5:11" x14ac:dyDescent="0.25">
      <c r="E3571" s="115"/>
      <c r="F3571" s="119"/>
      <c r="H3571" s="120"/>
      <c r="I3571" s="121"/>
      <c r="J3571" s="121"/>
      <c r="K3571" s="76"/>
    </row>
    <row r="3572" spans="5:11" x14ac:dyDescent="0.25">
      <c r="E3572" s="115"/>
      <c r="F3572" s="119"/>
      <c r="H3572" s="120"/>
      <c r="I3572" s="121"/>
      <c r="J3572" s="121"/>
      <c r="K3572" s="76"/>
    </row>
    <row r="3573" spans="5:11" x14ac:dyDescent="0.25">
      <c r="E3573" s="115"/>
      <c r="F3573" s="119"/>
      <c r="H3573" s="120"/>
      <c r="I3573" s="121"/>
      <c r="J3573" s="121"/>
      <c r="K3573" s="76"/>
    </row>
    <row r="3574" spans="5:11" x14ac:dyDescent="0.25">
      <c r="E3574" s="115"/>
      <c r="F3574" s="119"/>
      <c r="H3574" s="120"/>
      <c r="I3574" s="121"/>
      <c r="J3574" s="121"/>
      <c r="K3574" s="76"/>
    </row>
    <row r="3575" spans="5:11" x14ac:dyDescent="0.25">
      <c r="E3575" s="115"/>
      <c r="F3575" s="119"/>
      <c r="H3575" s="120"/>
      <c r="I3575" s="121"/>
      <c r="J3575" s="121"/>
      <c r="K3575" s="76"/>
    </row>
    <row r="3576" spans="5:11" x14ac:dyDescent="0.25">
      <c r="E3576" s="115"/>
      <c r="F3576" s="119"/>
      <c r="H3576" s="120"/>
      <c r="I3576" s="121"/>
      <c r="J3576" s="121"/>
      <c r="K3576" s="76"/>
    </row>
    <row r="3577" spans="5:11" x14ac:dyDescent="0.25">
      <c r="E3577" s="115"/>
      <c r="F3577" s="119"/>
      <c r="H3577" s="120"/>
      <c r="I3577" s="121"/>
      <c r="J3577" s="121"/>
      <c r="K3577" s="76"/>
    </row>
    <row r="3578" spans="5:11" x14ac:dyDescent="0.25">
      <c r="E3578" s="115"/>
      <c r="F3578" s="119"/>
      <c r="H3578" s="120"/>
      <c r="I3578" s="121"/>
      <c r="J3578" s="121"/>
      <c r="K3578" s="76"/>
    </row>
    <row r="3579" spans="5:11" x14ac:dyDescent="0.25">
      <c r="E3579" s="115"/>
      <c r="F3579" s="119"/>
      <c r="H3579" s="120"/>
      <c r="I3579" s="121"/>
      <c r="J3579" s="121"/>
      <c r="K3579" s="76"/>
    </row>
    <row r="3580" spans="5:11" x14ac:dyDescent="0.25">
      <c r="E3580" s="115"/>
      <c r="F3580" s="119"/>
      <c r="H3580" s="120"/>
      <c r="I3580" s="121"/>
      <c r="J3580" s="121"/>
      <c r="K3580" s="76"/>
    </row>
    <row r="3581" spans="5:11" x14ac:dyDescent="0.25">
      <c r="E3581" s="115"/>
      <c r="F3581" s="119"/>
      <c r="H3581" s="120"/>
      <c r="I3581" s="121"/>
      <c r="J3581" s="121"/>
      <c r="K3581" s="76"/>
    </row>
    <row r="3582" spans="5:11" x14ac:dyDescent="0.25">
      <c r="E3582" s="115"/>
      <c r="F3582" s="119"/>
      <c r="H3582" s="120"/>
      <c r="I3582" s="121"/>
      <c r="J3582" s="121"/>
      <c r="K3582" s="76"/>
    </row>
    <row r="3583" spans="5:11" x14ac:dyDescent="0.25">
      <c r="E3583" s="115"/>
      <c r="F3583" s="119"/>
      <c r="H3583" s="120"/>
      <c r="I3583" s="121"/>
      <c r="J3583" s="121"/>
      <c r="K3583" s="76"/>
    </row>
    <row r="3584" spans="5:11" x14ac:dyDescent="0.25">
      <c r="E3584" s="115"/>
      <c r="F3584" s="119"/>
      <c r="H3584" s="120"/>
      <c r="I3584" s="121"/>
      <c r="J3584" s="121"/>
      <c r="K3584" s="76"/>
    </row>
    <row r="3585" spans="5:11" x14ac:dyDescent="0.25">
      <c r="E3585" s="115"/>
      <c r="F3585" s="119"/>
      <c r="H3585" s="120"/>
      <c r="I3585" s="121"/>
      <c r="J3585" s="121"/>
      <c r="K3585" s="76"/>
    </row>
    <row r="3586" spans="5:11" x14ac:dyDescent="0.25">
      <c r="E3586" s="115"/>
      <c r="F3586" s="119"/>
      <c r="H3586" s="120"/>
      <c r="I3586" s="121"/>
      <c r="J3586" s="121"/>
      <c r="K3586" s="76"/>
    </row>
    <row r="3587" spans="5:11" x14ac:dyDescent="0.25">
      <c r="E3587" s="115"/>
      <c r="F3587" s="119"/>
      <c r="H3587" s="120"/>
      <c r="I3587" s="121"/>
      <c r="J3587" s="121"/>
      <c r="K3587" s="76"/>
    </row>
    <row r="3588" spans="5:11" x14ac:dyDescent="0.25">
      <c r="E3588" s="115"/>
      <c r="F3588" s="119"/>
      <c r="H3588" s="120"/>
      <c r="I3588" s="121"/>
      <c r="J3588" s="121"/>
      <c r="K3588" s="76"/>
    </row>
    <row r="3589" spans="5:11" x14ac:dyDescent="0.25">
      <c r="E3589" s="115"/>
      <c r="F3589" s="119"/>
      <c r="H3589" s="120"/>
      <c r="I3589" s="121"/>
      <c r="J3589" s="121"/>
      <c r="K3589" s="76"/>
    </row>
    <row r="3590" spans="5:11" x14ac:dyDescent="0.25">
      <c r="E3590" s="115"/>
      <c r="F3590" s="119"/>
      <c r="H3590" s="120"/>
      <c r="I3590" s="121"/>
      <c r="J3590" s="121"/>
      <c r="K3590" s="76"/>
    </row>
    <row r="3591" spans="5:11" x14ac:dyDescent="0.25">
      <c r="E3591" s="115"/>
      <c r="F3591" s="119"/>
      <c r="H3591" s="120"/>
      <c r="I3591" s="121"/>
      <c r="J3591" s="121"/>
      <c r="K3591" s="76"/>
    </row>
    <row r="3592" spans="5:11" x14ac:dyDescent="0.25">
      <c r="E3592" s="115"/>
      <c r="F3592" s="119"/>
      <c r="H3592" s="120"/>
      <c r="I3592" s="121"/>
      <c r="J3592" s="121"/>
      <c r="K3592" s="76"/>
    </row>
    <row r="3593" spans="5:11" x14ac:dyDescent="0.25">
      <c r="E3593" s="115"/>
      <c r="F3593" s="119"/>
      <c r="H3593" s="120"/>
      <c r="I3593" s="121"/>
      <c r="J3593" s="121"/>
      <c r="K3593" s="76"/>
    </row>
    <row r="3594" spans="5:11" x14ac:dyDescent="0.25">
      <c r="E3594" s="115"/>
      <c r="F3594" s="119"/>
      <c r="H3594" s="120"/>
      <c r="I3594" s="121"/>
      <c r="J3594" s="121"/>
      <c r="K3594" s="76"/>
    </row>
    <row r="3595" spans="5:11" x14ac:dyDescent="0.25">
      <c r="E3595" s="115"/>
      <c r="F3595" s="119"/>
      <c r="H3595" s="120"/>
      <c r="I3595" s="121"/>
      <c r="J3595" s="121"/>
      <c r="K3595" s="76"/>
    </row>
    <row r="3596" spans="5:11" x14ac:dyDescent="0.25">
      <c r="E3596" s="115"/>
      <c r="F3596" s="119"/>
      <c r="H3596" s="120"/>
      <c r="I3596" s="121"/>
      <c r="J3596" s="121"/>
      <c r="K3596" s="76"/>
    </row>
    <row r="3597" spans="5:11" x14ac:dyDescent="0.25">
      <c r="E3597" s="115"/>
      <c r="F3597" s="119"/>
      <c r="H3597" s="120"/>
      <c r="I3597" s="121"/>
      <c r="J3597" s="121"/>
      <c r="K3597" s="76"/>
    </row>
    <row r="3598" spans="5:11" x14ac:dyDescent="0.25">
      <c r="E3598" s="115"/>
      <c r="F3598" s="119"/>
      <c r="H3598" s="120"/>
      <c r="I3598" s="121"/>
      <c r="J3598" s="121"/>
      <c r="K3598" s="76"/>
    </row>
    <row r="3599" spans="5:11" x14ac:dyDescent="0.25">
      <c r="E3599" s="115"/>
      <c r="F3599" s="119"/>
      <c r="H3599" s="120"/>
      <c r="I3599" s="121"/>
      <c r="J3599" s="121"/>
      <c r="K3599" s="76"/>
    </row>
    <row r="3600" spans="5:11" x14ac:dyDescent="0.25">
      <c r="E3600" s="115"/>
      <c r="F3600" s="119"/>
      <c r="H3600" s="120"/>
      <c r="I3600" s="121"/>
      <c r="J3600" s="121"/>
      <c r="K3600" s="76"/>
    </row>
    <row r="3601" spans="5:11" x14ac:dyDescent="0.25">
      <c r="E3601" s="115"/>
      <c r="F3601" s="119"/>
      <c r="H3601" s="120"/>
      <c r="I3601" s="121"/>
      <c r="J3601" s="121"/>
      <c r="K3601" s="76"/>
    </row>
    <row r="3602" spans="5:11" x14ac:dyDescent="0.25">
      <c r="E3602" s="115"/>
      <c r="F3602" s="119"/>
      <c r="H3602" s="120"/>
      <c r="I3602" s="121"/>
      <c r="J3602" s="121"/>
      <c r="K3602" s="76"/>
    </row>
    <row r="3603" spans="5:11" x14ac:dyDescent="0.25">
      <c r="E3603" s="115"/>
      <c r="F3603" s="119"/>
      <c r="H3603" s="120"/>
      <c r="I3603" s="121"/>
      <c r="J3603" s="121"/>
      <c r="K3603" s="76"/>
    </row>
    <row r="3604" spans="5:11" x14ac:dyDescent="0.25">
      <c r="E3604" s="115"/>
      <c r="F3604" s="119"/>
      <c r="H3604" s="120"/>
      <c r="I3604" s="121"/>
      <c r="J3604" s="121"/>
      <c r="K3604" s="76"/>
    </row>
    <row r="3605" spans="5:11" x14ac:dyDescent="0.25">
      <c r="E3605" s="115"/>
      <c r="F3605" s="119"/>
      <c r="H3605" s="120"/>
      <c r="I3605" s="121"/>
      <c r="J3605" s="121"/>
      <c r="K3605" s="76"/>
    </row>
    <row r="3606" spans="5:11" x14ac:dyDescent="0.25">
      <c r="E3606" s="115"/>
      <c r="F3606" s="119"/>
      <c r="H3606" s="120"/>
      <c r="I3606" s="121"/>
      <c r="J3606" s="121"/>
      <c r="K3606" s="76"/>
    </row>
    <row r="3607" spans="5:11" x14ac:dyDescent="0.25">
      <c r="E3607" s="115"/>
      <c r="F3607" s="119"/>
      <c r="H3607" s="120"/>
      <c r="I3607" s="121"/>
      <c r="J3607" s="121"/>
      <c r="K3607" s="76"/>
    </row>
    <row r="3608" spans="5:11" x14ac:dyDescent="0.25">
      <c r="E3608" s="115"/>
      <c r="F3608" s="119"/>
      <c r="H3608" s="120"/>
      <c r="I3608" s="121"/>
      <c r="J3608" s="121"/>
      <c r="K3608" s="76"/>
    </row>
    <row r="3609" spans="5:11" x14ac:dyDescent="0.25">
      <c r="E3609" s="115"/>
      <c r="F3609" s="119"/>
      <c r="H3609" s="120"/>
      <c r="I3609" s="121"/>
      <c r="J3609" s="121"/>
      <c r="K3609" s="76"/>
    </row>
    <row r="3610" spans="5:11" x14ac:dyDescent="0.25">
      <c r="E3610" s="115"/>
      <c r="F3610" s="119"/>
      <c r="H3610" s="120"/>
      <c r="I3610" s="121"/>
      <c r="J3610" s="121"/>
      <c r="K3610" s="76"/>
    </row>
    <row r="3611" spans="5:11" x14ac:dyDescent="0.25">
      <c r="E3611" s="115"/>
      <c r="F3611" s="119"/>
      <c r="H3611" s="120"/>
      <c r="I3611" s="121"/>
      <c r="J3611" s="121"/>
      <c r="K3611" s="76"/>
    </row>
    <row r="3612" spans="5:11" x14ac:dyDescent="0.25">
      <c r="E3612" s="115"/>
      <c r="F3612" s="119"/>
      <c r="H3612" s="120"/>
      <c r="I3612" s="121"/>
      <c r="J3612" s="121"/>
      <c r="K3612" s="76"/>
    </row>
    <row r="3613" spans="5:11" x14ac:dyDescent="0.25">
      <c r="E3613" s="115"/>
      <c r="F3613" s="119"/>
      <c r="H3613" s="120"/>
      <c r="I3613" s="121"/>
      <c r="J3613" s="121"/>
      <c r="K3613" s="76"/>
    </row>
    <row r="3614" spans="5:11" x14ac:dyDescent="0.25">
      <c r="E3614" s="115"/>
      <c r="F3614" s="119"/>
      <c r="H3614" s="120"/>
      <c r="I3614" s="121"/>
      <c r="J3614" s="121"/>
      <c r="K3614" s="76"/>
    </row>
    <row r="3615" spans="5:11" x14ac:dyDescent="0.25">
      <c r="E3615" s="115"/>
      <c r="F3615" s="119"/>
      <c r="H3615" s="120"/>
      <c r="I3615" s="121"/>
      <c r="J3615" s="121"/>
      <c r="K3615" s="76"/>
    </row>
    <row r="3616" spans="5:11" x14ac:dyDescent="0.25">
      <c r="E3616" s="115"/>
      <c r="F3616" s="119"/>
      <c r="H3616" s="120"/>
      <c r="I3616" s="121"/>
      <c r="J3616" s="121"/>
      <c r="K3616" s="76"/>
    </row>
    <row r="3617" spans="5:11" x14ac:dyDescent="0.25">
      <c r="E3617" s="115"/>
      <c r="F3617" s="119"/>
      <c r="H3617" s="120"/>
      <c r="I3617" s="121"/>
      <c r="J3617" s="121"/>
      <c r="K3617" s="76"/>
    </row>
    <row r="3618" spans="5:11" x14ac:dyDescent="0.25">
      <c r="E3618" s="115"/>
      <c r="F3618" s="119"/>
      <c r="H3618" s="120"/>
      <c r="I3618" s="121"/>
      <c r="J3618" s="121"/>
      <c r="K3618" s="76"/>
    </row>
    <row r="3619" spans="5:11" x14ac:dyDescent="0.25">
      <c r="E3619" s="115"/>
      <c r="F3619" s="119"/>
      <c r="H3619" s="120"/>
      <c r="I3619" s="121"/>
      <c r="J3619" s="121"/>
      <c r="K3619" s="76"/>
    </row>
    <row r="3620" spans="5:11" x14ac:dyDescent="0.25">
      <c r="E3620" s="115"/>
      <c r="F3620" s="119"/>
      <c r="H3620" s="120"/>
      <c r="I3620" s="121"/>
      <c r="J3620" s="121"/>
      <c r="K3620" s="76"/>
    </row>
    <row r="3621" spans="5:11" x14ac:dyDescent="0.25">
      <c r="E3621" s="115"/>
      <c r="F3621" s="119"/>
      <c r="H3621" s="120"/>
      <c r="I3621" s="121"/>
      <c r="J3621" s="121"/>
      <c r="K3621" s="76"/>
    </row>
    <row r="3622" spans="5:11" x14ac:dyDescent="0.25">
      <c r="E3622" s="115"/>
      <c r="F3622" s="119"/>
      <c r="H3622" s="120"/>
      <c r="I3622" s="121"/>
      <c r="J3622" s="121"/>
      <c r="K3622" s="76"/>
    </row>
    <row r="3623" spans="5:11" x14ac:dyDescent="0.25">
      <c r="E3623" s="115"/>
      <c r="F3623" s="119"/>
      <c r="H3623" s="120"/>
      <c r="I3623" s="121"/>
      <c r="J3623" s="121"/>
      <c r="K3623" s="76"/>
    </row>
    <row r="3624" spans="5:11" x14ac:dyDescent="0.25">
      <c r="E3624" s="115"/>
      <c r="F3624" s="119"/>
      <c r="H3624" s="120"/>
      <c r="I3624" s="121"/>
      <c r="J3624" s="121"/>
      <c r="K3624" s="76"/>
    </row>
    <row r="3625" spans="5:11" x14ac:dyDescent="0.25">
      <c r="E3625" s="115"/>
      <c r="F3625" s="119"/>
      <c r="H3625" s="120"/>
      <c r="I3625" s="121"/>
      <c r="J3625" s="121"/>
      <c r="K3625" s="76"/>
    </row>
    <row r="3626" spans="5:11" x14ac:dyDescent="0.25">
      <c r="E3626" s="115"/>
      <c r="F3626" s="119"/>
      <c r="H3626" s="120"/>
      <c r="I3626" s="121"/>
      <c r="J3626" s="121"/>
      <c r="K3626" s="76"/>
    </row>
    <row r="3627" spans="5:11" x14ac:dyDescent="0.25">
      <c r="E3627" s="115"/>
      <c r="F3627" s="119"/>
      <c r="H3627" s="120"/>
      <c r="I3627" s="121"/>
      <c r="J3627" s="121"/>
      <c r="K3627" s="76"/>
    </row>
    <row r="3628" spans="5:11" x14ac:dyDescent="0.25">
      <c r="E3628" s="115"/>
      <c r="F3628" s="119"/>
      <c r="H3628" s="120"/>
      <c r="I3628" s="121"/>
      <c r="J3628" s="121"/>
      <c r="K3628" s="76"/>
    </row>
    <row r="3629" spans="5:11" x14ac:dyDescent="0.25">
      <c r="E3629" s="115"/>
      <c r="F3629" s="119"/>
      <c r="H3629" s="120"/>
      <c r="I3629" s="121"/>
      <c r="J3629" s="121"/>
      <c r="K3629" s="76"/>
    </row>
    <row r="3630" spans="5:11" x14ac:dyDescent="0.25">
      <c r="E3630" s="115"/>
      <c r="F3630" s="119"/>
      <c r="H3630" s="120"/>
      <c r="I3630" s="121"/>
      <c r="J3630" s="121"/>
      <c r="K3630" s="76"/>
    </row>
    <row r="3631" spans="5:11" x14ac:dyDescent="0.25">
      <c r="E3631" s="115"/>
      <c r="F3631" s="119"/>
      <c r="H3631" s="120"/>
      <c r="I3631" s="121"/>
      <c r="J3631" s="121"/>
      <c r="K3631" s="76"/>
    </row>
    <row r="3632" spans="5:11" x14ac:dyDescent="0.25">
      <c r="E3632" s="115"/>
      <c r="F3632" s="119"/>
      <c r="H3632" s="120"/>
      <c r="I3632" s="121"/>
      <c r="J3632" s="121"/>
      <c r="K3632" s="76"/>
    </row>
    <row r="3633" spans="5:11" x14ac:dyDescent="0.25">
      <c r="E3633" s="115"/>
      <c r="F3633" s="119"/>
      <c r="H3633" s="120"/>
      <c r="I3633" s="121"/>
      <c r="J3633" s="121"/>
      <c r="K3633" s="76"/>
    </row>
    <row r="3634" spans="5:11" x14ac:dyDescent="0.25">
      <c r="E3634" s="115"/>
      <c r="F3634" s="119"/>
      <c r="H3634" s="120"/>
      <c r="I3634" s="121"/>
      <c r="J3634" s="121"/>
      <c r="K3634" s="76"/>
    </row>
    <row r="3635" spans="5:11" x14ac:dyDescent="0.25">
      <c r="E3635" s="115"/>
      <c r="F3635" s="119"/>
      <c r="H3635" s="120"/>
      <c r="I3635" s="121"/>
      <c r="J3635" s="121"/>
      <c r="K3635" s="76"/>
    </row>
    <row r="3636" spans="5:11" x14ac:dyDescent="0.25">
      <c r="E3636" s="115"/>
      <c r="F3636" s="119"/>
      <c r="H3636" s="120"/>
      <c r="I3636" s="121"/>
      <c r="J3636" s="121"/>
      <c r="K3636" s="76"/>
    </row>
    <row r="3637" spans="5:11" x14ac:dyDescent="0.25">
      <c r="E3637" s="115"/>
      <c r="F3637" s="119"/>
      <c r="H3637" s="120"/>
      <c r="I3637" s="121"/>
      <c r="J3637" s="121"/>
      <c r="K3637" s="76"/>
    </row>
    <row r="3638" spans="5:11" x14ac:dyDescent="0.25">
      <c r="E3638" s="115"/>
      <c r="F3638" s="119"/>
      <c r="H3638" s="120"/>
      <c r="I3638" s="121"/>
      <c r="J3638" s="121"/>
      <c r="K3638" s="76"/>
    </row>
    <row r="3639" spans="5:11" x14ac:dyDescent="0.25">
      <c r="E3639" s="115"/>
      <c r="F3639" s="119"/>
      <c r="H3639" s="120"/>
      <c r="I3639" s="121"/>
      <c r="J3639" s="121"/>
      <c r="K3639" s="76"/>
    </row>
    <row r="3640" spans="5:11" x14ac:dyDescent="0.25">
      <c r="E3640" s="115"/>
      <c r="F3640" s="119"/>
      <c r="H3640" s="120"/>
      <c r="I3640" s="121"/>
      <c r="J3640" s="121"/>
      <c r="K3640" s="76"/>
    </row>
    <row r="3641" spans="5:11" x14ac:dyDescent="0.25">
      <c r="E3641" s="115"/>
      <c r="F3641" s="119"/>
      <c r="H3641" s="120"/>
      <c r="I3641" s="121"/>
      <c r="J3641" s="121"/>
      <c r="K3641" s="76"/>
    </row>
    <row r="3642" spans="5:11" x14ac:dyDescent="0.25">
      <c r="E3642" s="115"/>
      <c r="F3642" s="119"/>
      <c r="H3642" s="120"/>
      <c r="I3642" s="121"/>
      <c r="J3642" s="121"/>
      <c r="K3642" s="76"/>
    </row>
    <row r="3643" spans="5:11" x14ac:dyDescent="0.25">
      <c r="E3643" s="115"/>
      <c r="F3643" s="119"/>
      <c r="H3643" s="120"/>
      <c r="I3643" s="121"/>
      <c r="J3643" s="121"/>
      <c r="K3643" s="76"/>
    </row>
    <row r="3644" spans="5:11" x14ac:dyDescent="0.25">
      <c r="E3644" s="115"/>
      <c r="F3644" s="119"/>
      <c r="H3644" s="120"/>
      <c r="I3644" s="121"/>
      <c r="J3644" s="121"/>
      <c r="K3644" s="76"/>
    </row>
    <row r="3645" spans="5:11" x14ac:dyDescent="0.25">
      <c r="E3645" s="115"/>
      <c r="F3645" s="119"/>
      <c r="H3645" s="120"/>
      <c r="I3645" s="121"/>
      <c r="J3645" s="121"/>
      <c r="K3645" s="76"/>
    </row>
    <row r="3646" spans="5:11" x14ac:dyDescent="0.25">
      <c r="E3646" s="115"/>
      <c r="F3646" s="119"/>
      <c r="H3646" s="120"/>
      <c r="I3646" s="121"/>
      <c r="J3646" s="121"/>
      <c r="K3646" s="76"/>
    </row>
    <row r="3647" spans="5:11" x14ac:dyDescent="0.25">
      <c r="E3647" s="115"/>
      <c r="F3647" s="119"/>
      <c r="H3647" s="120"/>
      <c r="I3647" s="121"/>
      <c r="J3647" s="121"/>
      <c r="K3647" s="76"/>
    </row>
    <row r="3648" spans="5:11" x14ac:dyDescent="0.25">
      <c r="E3648" s="115"/>
      <c r="F3648" s="119"/>
      <c r="H3648" s="120"/>
      <c r="I3648" s="121"/>
      <c r="J3648" s="121"/>
      <c r="K3648" s="76"/>
    </row>
    <row r="3649" spans="5:11" x14ac:dyDescent="0.25">
      <c r="E3649" s="115"/>
      <c r="F3649" s="119"/>
      <c r="H3649" s="120"/>
      <c r="I3649" s="121"/>
      <c r="J3649" s="121"/>
      <c r="K3649" s="76"/>
    </row>
    <row r="3650" spans="5:11" x14ac:dyDescent="0.25">
      <c r="E3650" s="115"/>
      <c r="F3650" s="119"/>
      <c r="H3650" s="120"/>
      <c r="I3650" s="121"/>
      <c r="J3650" s="121"/>
      <c r="K3650" s="76"/>
    </row>
    <row r="3651" spans="5:11" x14ac:dyDescent="0.25">
      <c r="E3651" s="115"/>
      <c r="F3651" s="119"/>
      <c r="H3651" s="120"/>
      <c r="I3651" s="121"/>
      <c r="J3651" s="121"/>
      <c r="K3651" s="76"/>
    </row>
    <row r="3652" spans="5:11" x14ac:dyDescent="0.25">
      <c r="E3652" s="115"/>
      <c r="F3652" s="119"/>
      <c r="H3652" s="120"/>
      <c r="I3652" s="121"/>
      <c r="J3652" s="121"/>
      <c r="K3652" s="76"/>
    </row>
    <row r="3653" spans="5:11" x14ac:dyDescent="0.25">
      <c r="E3653" s="115"/>
      <c r="F3653" s="119"/>
      <c r="H3653" s="120"/>
      <c r="I3653" s="121"/>
      <c r="J3653" s="121"/>
      <c r="K3653" s="76"/>
    </row>
    <row r="3654" spans="5:11" x14ac:dyDescent="0.25">
      <c r="E3654" s="115"/>
      <c r="F3654" s="119"/>
      <c r="H3654" s="120"/>
      <c r="I3654" s="121"/>
      <c r="J3654" s="121"/>
      <c r="K3654" s="76"/>
    </row>
    <row r="3655" spans="5:11" x14ac:dyDescent="0.25">
      <c r="E3655" s="115"/>
      <c r="F3655" s="119"/>
      <c r="H3655" s="120"/>
      <c r="I3655" s="121"/>
      <c r="J3655" s="121"/>
      <c r="K3655" s="76"/>
    </row>
    <row r="3656" spans="5:11" x14ac:dyDescent="0.25">
      <c r="E3656" s="115"/>
      <c r="F3656" s="119"/>
      <c r="H3656" s="120"/>
      <c r="I3656" s="121"/>
      <c r="J3656" s="121"/>
      <c r="K3656" s="76"/>
    </row>
    <row r="3657" spans="5:11" x14ac:dyDescent="0.25">
      <c r="E3657" s="115"/>
      <c r="F3657" s="119"/>
      <c r="H3657" s="120"/>
      <c r="I3657" s="121"/>
      <c r="J3657" s="121"/>
      <c r="K3657" s="76"/>
    </row>
    <row r="3658" spans="5:11" x14ac:dyDescent="0.25">
      <c r="E3658" s="115"/>
      <c r="F3658" s="119"/>
      <c r="H3658" s="120"/>
      <c r="I3658" s="121"/>
      <c r="J3658" s="121"/>
      <c r="K3658" s="76"/>
    </row>
    <row r="3659" spans="5:11" x14ac:dyDescent="0.25">
      <c r="E3659" s="115"/>
      <c r="F3659" s="119"/>
      <c r="H3659" s="120"/>
      <c r="I3659" s="121"/>
      <c r="J3659" s="121"/>
      <c r="K3659" s="76"/>
    </row>
    <row r="3660" spans="5:11" x14ac:dyDescent="0.25">
      <c r="E3660" s="115"/>
      <c r="F3660" s="119"/>
      <c r="H3660" s="120"/>
      <c r="I3660" s="121"/>
      <c r="J3660" s="121"/>
      <c r="K3660" s="76"/>
    </row>
    <row r="3661" spans="5:11" x14ac:dyDescent="0.25">
      <c r="E3661" s="115"/>
      <c r="F3661" s="119"/>
      <c r="H3661" s="120"/>
      <c r="I3661" s="121"/>
      <c r="J3661" s="121"/>
      <c r="K3661" s="76"/>
    </row>
    <row r="3662" spans="5:11" x14ac:dyDescent="0.25">
      <c r="E3662" s="115"/>
      <c r="F3662" s="119"/>
      <c r="H3662" s="120"/>
      <c r="I3662" s="121"/>
      <c r="J3662" s="121"/>
      <c r="K3662" s="76"/>
    </row>
    <row r="3663" spans="5:11" x14ac:dyDescent="0.25">
      <c r="E3663" s="115"/>
      <c r="F3663" s="119"/>
      <c r="H3663" s="120"/>
      <c r="I3663" s="121"/>
      <c r="J3663" s="121"/>
      <c r="K3663" s="76"/>
    </row>
    <row r="3664" spans="5:11" x14ac:dyDescent="0.25">
      <c r="E3664" s="115"/>
      <c r="F3664" s="119"/>
      <c r="H3664" s="120"/>
      <c r="I3664" s="121"/>
      <c r="J3664" s="121"/>
      <c r="K3664" s="76"/>
    </row>
    <row r="3665" spans="5:11" x14ac:dyDescent="0.25">
      <c r="E3665" s="115"/>
      <c r="F3665" s="119"/>
      <c r="H3665" s="120"/>
      <c r="I3665" s="121"/>
      <c r="J3665" s="121"/>
      <c r="K3665" s="76"/>
    </row>
    <row r="3666" spans="5:11" x14ac:dyDescent="0.25">
      <c r="E3666" s="115"/>
      <c r="F3666" s="119"/>
      <c r="H3666" s="120"/>
      <c r="I3666" s="121"/>
      <c r="J3666" s="121"/>
      <c r="K3666" s="76"/>
    </row>
    <row r="3667" spans="5:11" x14ac:dyDescent="0.25">
      <c r="E3667" s="115"/>
      <c r="F3667" s="119"/>
      <c r="H3667" s="120"/>
      <c r="I3667" s="121"/>
      <c r="J3667" s="121"/>
      <c r="K3667" s="76"/>
    </row>
    <row r="3668" spans="5:11" x14ac:dyDescent="0.25">
      <c r="E3668" s="115"/>
      <c r="F3668" s="119"/>
      <c r="H3668" s="120"/>
      <c r="I3668" s="121"/>
      <c r="J3668" s="121"/>
      <c r="K3668" s="76"/>
    </row>
    <row r="3669" spans="5:11" x14ac:dyDescent="0.25">
      <c r="E3669" s="115"/>
      <c r="F3669" s="119"/>
      <c r="H3669" s="120"/>
      <c r="I3669" s="121"/>
      <c r="J3669" s="121"/>
      <c r="K3669" s="76"/>
    </row>
    <row r="3670" spans="5:11" x14ac:dyDescent="0.25">
      <c r="E3670" s="115"/>
      <c r="F3670" s="119"/>
      <c r="H3670" s="120"/>
      <c r="I3670" s="121"/>
      <c r="J3670" s="121"/>
      <c r="K3670" s="76"/>
    </row>
    <row r="3671" spans="5:11" x14ac:dyDescent="0.25">
      <c r="E3671" s="115"/>
      <c r="F3671" s="119"/>
      <c r="H3671" s="120"/>
      <c r="I3671" s="121"/>
      <c r="J3671" s="121"/>
      <c r="K3671" s="76"/>
    </row>
    <row r="3672" spans="5:11" x14ac:dyDescent="0.25">
      <c r="E3672" s="115"/>
      <c r="F3672" s="119"/>
      <c r="H3672" s="120"/>
      <c r="I3672" s="121"/>
      <c r="J3672" s="121"/>
      <c r="K3672" s="76"/>
    </row>
    <row r="3673" spans="5:11" x14ac:dyDescent="0.25">
      <c r="E3673" s="115"/>
      <c r="F3673" s="119"/>
      <c r="H3673" s="120"/>
      <c r="I3673" s="121"/>
      <c r="J3673" s="121"/>
      <c r="K3673" s="76"/>
    </row>
    <row r="3674" spans="5:11" x14ac:dyDescent="0.25">
      <c r="E3674" s="115"/>
      <c r="F3674" s="119"/>
      <c r="H3674" s="120"/>
      <c r="I3674" s="121"/>
      <c r="J3674" s="121"/>
      <c r="K3674" s="76"/>
    </row>
    <row r="3675" spans="5:11" x14ac:dyDescent="0.25">
      <c r="E3675" s="115"/>
      <c r="F3675" s="119"/>
      <c r="H3675" s="120"/>
      <c r="I3675" s="121"/>
      <c r="J3675" s="121"/>
      <c r="K3675" s="76"/>
    </row>
    <row r="3676" spans="5:11" x14ac:dyDescent="0.25">
      <c r="E3676" s="115"/>
      <c r="F3676" s="119"/>
      <c r="H3676" s="120"/>
      <c r="I3676" s="121"/>
      <c r="J3676" s="121"/>
      <c r="K3676" s="76"/>
    </row>
    <row r="3677" spans="5:11" x14ac:dyDescent="0.25">
      <c r="E3677" s="115"/>
      <c r="F3677" s="119"/>
      <c r="H3677" s="120"/>
      <c r="I3677" s="121"/>
      <c r="J3677" s="121"/>
      <c r="K3677" s="76"/>
    </row>
    <row r="3678" spans="5:11" x14ac:dyDescent="0.25">
      <c r="E3678" s="115"/>
      <c r="F3678" s="119"/>
      <c r="H3678" s="120"/>
      <c r="I3678" s="121"/>
      <c r="J3678" s="121"/>
      <c r="K3678" s="76"/>
    </row>
    <row r="3679" spans="5:11" x14ac:dyDescent="0.25">
      <c r="E3679" s="115"/>
      <c r="F3679" s="119"/>
      <c r="H3679" s="120"/>
      <c r="I3679" s="121"/>
      <c r="J3679" s="121"/>
      <c r="K3679" s="76"/>
    </row>
    <row r="3680" spans="5:11" x14ac:dyDescent="0.25">
      <c r="E3680" s="115"/>
      <c r="F3680" s="119"/>
      <c r="H3680" s="120"/>
      <c r="I3680" s="121"/>
      <c r="J3680" s="121"/>
      <c r="K3680" s="76"/>
    </row>
    <row r="3681" spans="5:11" x14ac:dyDescent="0.25">
      <c r="E3681" s="115"/>
      <c r="F3681" s="119"/>
      <c r="H3681" s="120"/>
      <c r="I3681" s="121"/>
      <c r="J3681" s="121"/>
      <c r="K3681" s="76"/>
    </row>
    <row r="3682" spans="5:11" x14ac:dyDescent="0.25">
      <c r="E3682" s="115"/>
      <c r="F3682" s="119"/>
      <c r="H3682" s="120"/>
      <c r="I3682" s="121"/>
      <c r="J3682" s="121"/>
      <c r="K3682" s="76"/>
    </row>
    <row r="3683" spans="5:11" x14ac:dyDescent="0.25">
      <c r="E3683" s="115"/>
      <c r="F3683" s="119"/>
      <c r="H3683" s="120"/>
      <c r="I3683" s="121"/>
      <c r="J3683" s="121"/>
      <c r="K3683" s="76"/>
    </row>
    <row r="3684" spans="5:11" x14ac:dyDescent="0.25">
      <c r="E3684" s="115"/>
      <c r="F3684" s="119"/>
      <c r="H3684" s="120"/>
      <c r="I3684" s="121"/>
      <c r="J3684" s="121"/>
      <c r="K3684" s="76"/>
    </row>
    <row r="3685" spans="5:11" x14ac:dyDescent="0.25">
      <c r="E3685" s="115"/>
      <c r="F3685" s="119"/>
      <c r="H3685" s="120"/>
      <c r="I3685" s="121"/>
      <c r="J3685" s="121"/>
      <c r="K3685" s="76"/>
    </row>
    <row r="3686" spans="5:11" x14ac:dyDescent="0.25">
      <c r="E3686" s="115"/>
      <c r="F3686" s="119"/>
      <c r="H3686" s="120"/>
      <c r="I3686" s="121"/>
      <c r="J3686" s="121"/>
      <c r="K3686" s="76"/>
    </row>
    <row r="3687" spans="5:11" x14ac:dyDescent="0.25">
      <c r="E3687" s="115"/>
      <c r="F3687" s="119"/>
      <c r="H3687" s="120"/>
      <c r="I3687" s="121"/>
      <c r="J3687" s="121"/>
      <c r="K3687" s="76"/>
    </row>
    <row r="3688" spans="5:11" x14ac:dyDescent="0.25">
      <c r="E3688" s="115"/>
      <c r="F3688" s="119"/>
      <c r="H3688" s="120"/>
      <c r="I3688" s="121"/>
      <c r="J3688" s="121"/>
      <c r="K3688" s="76"/>
    </row>
    <row r="3689" spans="5:11" x14ac:dyDescent="0.25">
      <c r="E3689" s="115"/>
      <c r="F3689" s="119"/>
      <c r="H3689" s="120"/>
      <c r="I3689" s="121"/>
      <c r="J3689" s="121"/>
      <c r="K3689" s="76"/>
    </row>
    <row r="3690" spans="5:11" x14ac:dyDescent="0.25">
      <c r="E3690" s="115"/>
      <c r="F3690" s="119"/>
      <c r="H3690" s="120"/>
      <c r="I3690" s="121"/>
      <c r="J3690" s="121"/>
      <c r="K3690" s="76"/>
    </row>
    <row r="3691" spans="5:11" x14ac:dyDescent="0.25">
      <c r="E3691" s="115"/>
      <c r="F3691" s="119"/>
      <c r="H3691" s="120"/>
      <c r="I3691" s="121"/>
      <c r="J3691" s="121"/>
      <c r="K3691" s="76"/>
    </row>
    <row r="3692" spans="5:11" x14ac:dyDescent="0.25">
      <c r="E3692" s="115"/>
      <c r="F3692" s="119"/>
      <c r="H3692" s="120"/>
      <c r="I3692" s="121"/>
      <c r="J3692" s="121"/>
      <c r="K3692" s="76"/>
    </row>
    <row r="3693" spans="5:11" x14ac:dyDescent="0.25">
      <c r="E3693" s="115"/>
      <c r="F3693" s="119"/>
      <c r="H3693" s="120"/>
      <c r="I3693" s="121"/>
      <c r="J3693" s="121"/>
      <c r="K3693" s="76"/>
    </row>
    <row r="3694" spans="5:11" x14ac:dyDescent="0.25">
      <c r="E3694" s="115"/>
      <c r="F3694" s="119"/>
      <c r="H3694" s="120"/>
      <c r="I3694" s="121"/>
      <c r="J3694" s="121"/>
      <c r="K3694" s="76"/>
    </row>
    <row r="3695" spans="5:11" x14ac:dyDescent="0.25">
      <c r="E3695" s="115"/>
      <c r="F3695" s="119"/>
      <c r="H3695" s="120"/>
      <c r="I3695" s="121"/>
      <c r="J3695" s="121"/>
      <c r="K3695" s="76"/>
    </row>
    <row r="3696" spans="5:11" x14ac:dyDescent="0.25">
      <c r="E3696" s="115"/>
      <c r="F3696" s="119"/>
      <c r="H3696" s="120"/>
      <c r="I3696" s="121"/>
      <c r="J3696" s="121"/>
      <c r="K3696" s="76"/>
    </row>
    <row r="3697" spans="5:11" x14ac:dyDescent="0.25">
      <c r="E3697" s="115"/>
      <c r="F3697" s="119"/>
      <c r="H3697" s="120"/>
      <c r="I3697" s="121"/>
      <c r="J3697" s="121"/>
      <c r="K3697" s="76"/>
    </row>
    <row r="3698" spans="5:11" x14ac:dyDescent="0.25">
      <c r="E3698" s="115"/>
      <c r="F3698" s="119"/>
      <c r="H3698" s="120"/>
      <c r="I3698" s="121"/>
      <c r="J3698" s="121"/>
      <c r="K3698" s="76"/>
    </row>
    <row r="3699" spans="5:11" x14ac:dyDescent="0.25">
      <c r="E3699" s="115"/>
      <c r="F3699" s="119"/>
      <c r="H3699" s="120"/>
      <c r="I3699" s="121"/>
      <c r="J3699" s="121"/>
      <c r="K3699" s="76"/>
    </row>
    <row r="3700" spans="5:11" x14ac:dyDescent="0.25">
      <c r="E3700" s="115"/>
      <c r="F3700" s="119"/>
      <c r="H3700" s="120"/>
      <c r="I3700" s="121"/>
      <c r="J3700" s="121"/>
      <c r="K3700" s="76"/>
    </row>
    <row r="3701" spans="5:11" x14ac:dyDescent="0.25">
      <c r="E3701" s="115"/>
      <c r="F3701" s="119"/>
      <c r="H3701" s="120"/>
      <c r="I3701" s="121"/>
      <c r="J3701" s="121"/>
      <c r="K3701" s="76"/>
    </row>
    <row r="3702" spans="5:11" x14ac:dyDescent="0.25">
      <c r="E3702" s="115"/>
      <c r="F3702" s="119"/>
      <c r="H3702" s="120"/>
      <c r="I3702" s="121"/>
      <c r="J3702" s="121"/>
      <c r="K3702" s="76"/>
    </row>
    <row r="3703" spans="5:11" x14ac:dyDescent="0.25">
      <c r="E3703" s="115"/>
      <c r="F3703" s="119"/>
      <c r="H3703" s="120"/>
      <c r="I3703" s="121"/>
      <c r="J3703" s="121"/>
      <c r="K3703" s="76"/>
    </row>
    <row r="3704" spans="5:11" x14ac:dyDescent="0.25">
      <c r="E3704" s="115"/>
      <c r="F3704" s="119"/>
      <c r="H3704" s="120"/>
      <c r="I3704" s="121"/>
      <c r="J3704" s="121"/>
      <c r="K3704" s="76"/>
    </row>
    <row r="3705" spans="5:11" x14ac:dyDescent="0.25">
      <c r="E3705" s="115"/>
      <c r="F3705" s="119"/>
      <c r="H3705" s="120"/>
      <c r="I3705" s="121"/>
      <c r="J3705" s="121"/>
      <c r="K3705" s="76"/>
    </row>
    <row r="3706" spans="5:11" x14ac:dyDescent="0.25">
      <c r="E3706" s="115"/>
      <c r="F3706" s="119"/>
      <c r="H3706" s="120"/>
      <c r="I3706" s="121"/>
      <c r="J3706" s="121"/>
      <c r="K3706" s="76"/>
    </row>
    <row r="3707" spans="5:11" x14ac:dyDescent="0.25">
      <c r="E3707" s="115"/>
      <c r="F3707" s="119"/>
      <c r="H3707" s="120"/>
      <c r="I3707" s="121"/>
      <c r="J3707" s="121"/>
      <c r="K3707" s="76"/>
    </row>
    <row r="3708" spans="5:11" x14ac:dyDescent="0.25">
      <c r="E3708" s="115"/>
      <c r="F3708" s="119"/>
      <c r="H3708" s="120"/>
      <c r="I3708" s="121"/>
      <c r="J3708" s="121"/>
      <c r="K3708" s="76"/>
    </row>
    <row r="3709" spans="5:11" x14ac:dyDescent="0.25">
      <c r="E3709" s="115"/>
      <c r="F3709" s="119"/>
      <c r="H3709" s="120"/>
      <c r="I3709" s="121"/>
      <c r="J3709" s="121"/>
      <c r="K3709" s="76"/>
    </row>
    <row r="3710" spans="5:11" x14ac:dyDescent="0.25">
      <c r="E3710" s="115"/>
      <c r="F3710" s="119"/>
      <c r="H3710" s="120"/>
      <c r="I3710" s="121"/>
      <c r="J3710" s="121"/>
      <c r="K3710" s="76"/>
    </row>
    <row r="3711" spans="5:11" x14ac:dyDescent="0.25">
      <c r="E3711" s="115"/>
      <c r="F3711" s="119"/>
      <c r="H3711" s="120"/>
      <c r="I3711" s="121"/>
      <c r="J3711" s="121"/>
      <c r="K3711" s="76"/>
    </row>
    <row r="3712" spans="5:11" x14ac:dyDescent="0.25">
      <c r="E3712" s="115"/>
      <c r="F3712" s="119"/>
      <c r="H3712" s="120"/>
      <c r="I3712" s="121"/>
      <c r="J3712" s="121"/>
      <c r="K3712" s="76"/>
    </row>
    <row r="3713" spans="5:11" x14ac:dyDescent="0.25">
      <c r="E3713" s="115"/>
      <c r="F3713" s="119"/>
      <c r="H3713" s="120"/>
      <c r="I3713" s="121"/>
      <c r="J3713" s="121"/>
      <c r="K3713" s="76"/>
    </row>
    <row r="3714" spans="5:11" x14ac:dyDescent="0.25">
      <c r="E3714" s="115"/>
      <c r="F3714" s="119"/>
      <c r="H3714" s="120"/>
      <c r="I3714" s="121"/>
      <c r="J3714" s="121"/>
      <c r="K3714" s="76"/>
    </row>
    <row r="3715" spans="5:11" x14ac:dyDescent="0.25">
      <c r="E3715" s="115"/>
      <c r="F3715" s="119"/>
      <c r="H3715" s="120"/>
      <c r="I3715" s="121"/>
      <c r="J3715" s="121"/>
      <c r="K3715" s="76"/>
    </row>
    <row r="3716" spans="5:11" x14ac:dyDescent="0.25">
      <c r="E3716" s="115"/>
      <c r="F3716" s="119"/>
      <c r="H3716" s="120"/>
      <c r="I3716" s="121"/>
      <c r="J3716" s="121"/>
      <c r="K3716" s="76"/>
    </row>
    <row r="3717" spans="5:11" x14ac:dyDescent="0.25">
      <c r="E3717" s="115"/>
      <c r="F3717" s="119"/>
      <c r="H3717" s="120"/>
      <c r="I3717" s="121"/>
      <c r="J3717" s="121"/>
      <c r="K3717" s="76"/>
    </row>
    <row r="3718" spans="5:11" x14ac:dyDescent="0.25">
      <c r="E3718" s="115"/>
      <c r="F3718" s="119"/>
      <c r="H3718" s="120"/>
      <c r="I3718" s="121"/>
      <c r="J3718" s="121"/>
      <c r="K3718" s="76"/>
    </row>
    <row r="3719" spans="5:11" x14ac:dyDescent="0.25">
      <c r="E3719" s="115"/>
      <c r="F3719" s="119"/>
      <c r="H3719" s="120"/>
      <c r="I3719" s="121"/>
      <c r="J3719" s="121"/>
      <c r="K3719" s="76"/>
    </row>
    <row r="3720" spans="5:11" x14ac:dyDescent="0.25">
      <c r="E3720" s="115"/>
      <c r="F3720" s="119"/>
      <c r="H3720" s="120"/>
      <c r="I3720" s="121"/>
      <c r="J3720" s="121"/>
      <c r="K3720" s="76"/>
    </row>
    <row r="3721" spans="5:11" x14ac:dyDescent="0.25">
      <c r="E3721" s="115"/>
      <c r="F3721" s="119"/>
      <c r="H3721" s="120"/>
      <c r="I3721" s="121"/>
      <c r="J3721" s="121"/>
      <c r="K3721" s="76"/>
    </row>
    <row r="3722" spans="5:11" x14ac:dyDescent="0.25">
      <c r="E3722" s="115"/>
      <c r="F3722" s="119"/>
      <c r="H3722" s="120"/>
      <c r="I3722" s="121"/>
      <c r="J3722" s="121"/>
      <c r="K3722" s="76"/>
    </row>
    <row r="3723" spans="5:11" x14ac:dyDescent="0.25">
      <c r="E3723" s="115"/>
      <c r="F3723" s="119"/>
      <c r="H3723" s="120"/>
      <c r="I3723" s="121"/>
      <c r="J3723" s="121"/>
      <c r="K3723" s="76"/>
    </row>
    <row r="3724" spans="5:11" x14ac:dyDescent="0.25">
      <c r="E3724" s="115"/>
      <c r="F3724" s="119"/>
      <c r="H3724" s="120"/>
      <c r="I3724" s="121"/>
      <c r="J3724" s="121"/>
      <c r="K3724" s="76"/>
    </row>
    <row r="3725" spans="5:11" x14ac:dyDescent="0.25">
      <c r="E3725" s="115"/>
      <c r="F3725" s="119"/>
      <c r="H3725" s="120"/>
      <c r="I3725" s="121"/>
      <c r="J3725" s="121"/>
      <c r="K3725" s="76"/>
    </row>
    <row r="3726" spans="5:11" x14ac:dyDescent="0.25">
      <c r="E3726" s="115"/>
      <c r="F3726" s="119"/>
      <c r="H3726" s="120"/>
      <c r="I3726" s="121"/>
      <c r="J3726" s="121"/>
      <c r="K3726" s="76"/>
    </row>
    <row r="3727" spans="5:11" x14ac:dyDescent="0.25">
      <c r="E3727" s="115"/>
      <c r="F3727" s="119"/>
      <c r="H3727" s="120"/>
      <c r="I3727" s="121"/>
      <c r="J3727" s="121"/>
      <c r="K3727" s="76"/>
    </row>
    <row r="3728" spans="5:11" x14ac:dyDescent="0.25">
      <c r="E3728" s="115"/>
      <c r="F3728" s="119"/>
      <c r="H3728" s="120"/>
      <c r="I3728" s="121"/>
      <c r="J3728" s="121"/>
      <c r="K3728" s="76"/>
    </row>
    <row r="3729" spans="5:11" x14ac:dyDescent="0.25">
      <c r="E3729" s="115"/>
      <c r="F3729" s="119"/>
      <c r="H3729" s="120"/>
      <c r="I3729" s="121"/>
      <c r="J3729" s="121"/>
      <c r="K3729" s="76"/>
    </row>
    <row r="3730" spans="5:11" x14ac:dyDescent="0.25">
      <c r="E3730" s="115"/>
      <c r="F3730" s="119"/>
      <c r="H3730" s="120"/>
      <c r="I3730" s="121"/>
      <c r="J3730" s="121"/>
      <c r="K3730" s="76"/>
    </row>
    <row r="3731" spans="5:11" x14ac:dyDescent="0.25">
      <c r="E3731" s="115"/>
      <c r="F3731" s="119"/>
      <c r="H3731" s="120"/>
      <c r="I3731" s="121"/>
      <c r="J3731" s="121"/>
      <c r="K3731" s="76"/>
    </row>
    <row r="3732" spans="5:11" x14ac:dyDescent="0.25">
      <c r="E3732" s="115"/>
      <c r="F3732" s="119"/>
      <c r="H3732" s="120"/>
      <c r="I3732" s="121"/>
      <c r="J3732" s="121"/>
      <c r="K3732" s="76"/>
    </row>
    <row r="3733" spans="5:11" x14ac:dyDescent="0.25">
      <c r="E3733" s="115"/>
      <c r="F3733" s="119"/>
      <c r="H3733" s="120"/>
      <c r="I3733" s="121"/>
      <c r="J3733" s="121"/>
      <c r="K3733" s="76"/>
    </row>
    <row r="3734" spans="5:11" x14ac:dyDescent="0.25">
      <c r="E3734" s="115"/>
      <c r="F3734" s="119"/>
      <c r="H3734" s="120"/>
      <c r="I3734" s="121"/>
      <c r="J3734" s="121"/>
      <c r="K3734" s="76"/>
    </row>
    <row r="3735" spans="5:11" x14ac:dyDescent="0.25">
      <c r="E3735" s="115"/>
      <c r="F3735" s="119"/>
      <c r="H3735" s="120"/>
      <c r="I3735" s="121"/>
      <c r="J3735" s="121"/>
      <c r="K3735" s="76"/>
    </row>
    <row r="3736" spans="5:11" x14ac:dyDescent="0.25">
      <c r="E3736" s="115"/>
      <c r="F3736" s="119"/>
      <c r="H3736" s="120"/>
      <c r="I3736" s="121"/>
      <c r="J3736" s="121"/>
      <c r="K3736" s="76"/>
    </row>
    <row r="3737" spans="5:11" x14ac:dyDescent="0.25">
      <c r="E3737" s="115"/>
      <c r="F3737" s="119"/>
      <c r="H3737" s="120"/>
      <c r="I3737" s="121"/>
      <c r="J3737" s="121"/>
      <c r="K3737" s="76"/>
    </row>
    <row r="3738" spans="5:11" x14ac:dyDescent="0.25">
      <c r="E3738" s="115"/>
      <c r="F3738" s="119"/>
      <c r="H3738" s="120"/>
      <c r="I3738" s="121"/>
      <c r="J3738" s="121"/>
      <c r="K3738" s="76"/>
    </row>
    <row r="3739" spans="5:11" x14ac:dyDescent="0.25">
      <c r="E3739" s="115"/>
      <c r="F3739" s="119"/>
      <c r="H3739" s="120"/>
      <c r="I3739" s="121"/>
      <c r="J3739" s="121"/>
      <c r="K3739" s="76"/>
    </row>
    <row r="3740" spans="5:11" x14ac:dyDescent="0.25">
      <c r="E3740" s="115"/>
      <c r="F3740" s="119"/>
      <c r="H3740" s="120"/>
      <c r="I3740" s="121"/>
      <c r="J3740" s="121"/>
      <c r="K3740" s="76"/>
    </row>
    <row r="3741" spans="5:11" x14ac:dyDescent="0.25">
      <c r="E3741" s="115"/>
      <c r="F3741" s="119"/>
      <c r="H3741" s="120"/>
      <c r="I3741" s="121"/>
      <c r="J3741" s="121"/>
      <c r="K3741" s="76"/>
    </row>
    <row r="3742" spans="5:11" x14ac:dyDescent="0.25">
      <c r="E3742" s="115"/>
      <c r="F3742" s="119"/>
      <c r="H3742" s="120"/>
      <c r="I3742" s="121"/>
      <c r="J3742" s="121"/>
      <c r="K3742" s="76"/>
    </row>
    <row r="3743" spans="5:11" x14ac:dyDescent="0.25">
      <c r="E3743" s="115"/>
      <c r="F3743" s="119"/>
      <c r="H3743" s="120"/>
      <c r="I3743" s="121"/>
      <c r="J3743" s="121"/>
      <c r="K3743" s="76"/>
    </row>
    <row r="3744" spans="5:11" x14ac:dyDescent="0.25">
      <c r="E3744" s="115"/>
      <c r="F3744" s="119"/>
      <c r="H3744" s="120"/>
      <c r="I3744" s="121"/>
      <c r="J3744" s="121"/>
      <c r="K3744" s="76"/>
    </row>
    <row r="3745" spans="5:11" x14ac:dyDescent="0.25">
      <c r="E3745" s="115"/>
      <c r="F3745" s="119"/>
      <c r="H3745" s="120"/>
      <c r="I3745" s="121"/>
      <c r="J3745" s="121"/>
      <c r="K3745" s="76"/>
    </row>
    <row r="3746" spans="5:11" x14ac:dyDescent="0.25">
      <c r="E3746" s="115"/>
      <c r="F3746" s="119"/>
      <c r="H3746" s="120"/>
      <c r="I3746" s="121"/>
      <c r="J3746" s="121"/>
      <c r="K3746" s="76"/>
    </row>
    <row r="3747" spans="5:11" x14ac:dyDescent="0.25">
      <c r="E3747" s="115"/>
      <c r="F3747" s="119"/>
      <c r="H3747" s="120"/>
      <c r="I3747" s="121"/>
      <c r="J3747" s="121"/>
      <c r="K3747" s="76"/>
    </row>
    <row r="3748" spans="5:11" x14ac:dyDescent="0.25">
      <c r="E3748" s="115"/>
      <c r="F3748" s="119"/>
      <c r="H3748" s="120"/>
      <c r="I3748" s="121"/>
      <c r="J3748" s="121"/>
      <c r="K3748" s="76"/>
    </row>
    <row r="3749" spans="5:11" x14ac:dyDescent="0.25">
      <c r="E3749" s="115"/>
      <c r="F3749" s="119"/>
      <c r="H3749" s="120"/>
      <c r="I3749" s="121"/>
      <c r="J3749" s="121"/>
      <c r="K3749" s="76"/>
    </row>
    <row r="3750" spans="5:11" x14ac:dyDescent="0.25">
      <c r="E3750" s="115"/>
      <c r="F3750" s="119"/>
      <c r="H3750" s="120"/>
      <c r="I3750" s="121"/>
      <c r="J3750" s="121"/>
      <c r="K3750" s="76"/>
    </row>
    <row r="3751" spans="5:11" x14ac:dyDescent="0.25">
      <c r="E3751" s="115"/>
      <c r="F3751" s="119"/>
      <c r="H3751" s="120"/>
      <c r="I3751" s="121"/>
      <c r="J3751" s="121"/>
      <c r="K3751" s="76"/>
    </row>
    <row r="3752" spans="5:11" x14ac:dyDescent="0.25">
      <c r="E3752" s="115"/>
      <c r="F3752" s="119"/>
      <c r="H3752" s="120"/>
      <c r="I3752" s="121"/>
      <c r="J3752" s="121"/>
      <c r="K3752" s="76"/>
    </row>
    <row r="3753" spans="5:11" x14ac:dyDescent="0.25">
      <c r="E3753" s="115"/>
      <c r="F3753" s="119"/>
      <c r="H3753" s="120"/>
      <c r="I3753" s="121"/>
      <c r="J3753" s="121"/>
      <c r="K3753" s="76"/>
    </row>
    <row r="3754" spans="5:11" x14ac:dyDescent="0.25">
      <c r="E3754" s="115"/>
      <c r="F3754" s="119"/>
      <c r="H3754" s="120"/>
      <c r="I3754" s="121"/>
      <c r="J3754" s="121"/>
      <c r="K3754" s="76"/>
    </row>
    <row r="3755" spans="5:11" x14ac:dyDescent="0.25">
      <c r="E3755" s="115"/>
      <c r="F3755" s="119"/>
      <c r="H3755" s="120"/>
      <c r="I3755" s="121"/>
      <c r="J3755" s="121"/>
      <c r="K3755" s="76"/>
    </row>
    <row r="3756" spans="5:11" x14ac:dyDescent="0.25">
      <c r="E3756" s="115"/>
      <c r="F3756" s="119"/>
      <c r="H3756" s="120"/>
      <c r="I3756" s="121"/>
      <c r="J3756" s="121"/>
      <c r="K3756" s="76"/>
    </row>
    <row r="3757" spans="5:11" x14ac:dyDescent="0.25">
      <c r="E3757" s="115"/>
      <c r="F3757" s="119"/>
      <c r="H3757" s="120"/>
      <c r="I3757" s="121"/>
      <c r="J3757" s="121"/>
      <c r="K3757" s="76"/>
    </row>
    <row r="3758" spans="5:11" x14ac:dyDescent="0.25">
      <c r="E3758" s="115"/>
      <c r="F3758" s="119"/>
      <c r="H3758" s="120"/>
      <c r="I3758" s="121"/>
      <c r="J3758" s="121"/>
      <c r="K3758" s="76"/>
    </row>
    <row r="3759" spans="5:11" x14ac:dyDescent="0.25">
      <c r="E3759" s="115"/>
      <c r="F3759" s="119"/>
      <c r="H3759" s="120"/>
      <c r="I3759" s="121"/>
      <c r="J3759" s="121"/>
      <c r="K3759" s="76"/>
    </row>
    <row r="3760" spans="5:11" x14ac:dyDescent="0.25">
      <c r="E3760" s="115"/>
      <c r="F3760" s="119"/>
      <c r="H3760" s="120"/>
      <c r="I3760" s="121"/>
      <c r="J3760" s="121"/>
      <c r="K3760" s="76"/>
    </row>
    <row r="3761" spans="5:11" x14ac:dyDescent="0.25">
      <c r="E3761" s="115"/>
      <c r="F3761" s="119"/>
      <c r="H3761" s="120"/>
      <c r="I3761" s="121"/>
      <c r="J3761" s="121"/>
      <c r="K3761" s="76"/>
    </row>
    <row r="3762" spans="5:11" x14ac:dyDescent="0.25">
      <c r="E3762" s="115"/>
      <c r="F3762" s="119"/>
      <c r="H3762" s="120"/>
      <c r="I3762" s="121"/>
      <c r="J3762" s="121"/>
      <c r="K3762" s="76"/>
    </row>
    <row r="3763" spans="5:11" x14ac:dyDescent="0.25">
      <c r="E3763" s="115"/>
      <c r="F3763" s="119"/>
      <c r="H3763" s="120"/>
      <c r="I3763" s="121"/>
      <c r="J3763" s="121"/>
      <c r="K3763" s="76"/>
    </row>
    <row r="3764" spans="5:11" x14ac:dyDescent="0.25">
      <c r="E3764" s="115"/>
      <c r="F3764" s="119"/>
      <c r="H3764" s="120"/>
      <c r="I3764" s="121"/>
      <c r="J3764" s="121"/>
      <c r="K3764" s="76"/>
    </row>
    <row r="3765" spans="5:11" x14ac:dyDescent="0.25">
      <c r="E3765" s="115"/>
      <c r="F3765" s="119"/>
      <c r="H3765" s="120"/>
      <c r="I3765" s="121"/>
      <c r="J3765" s="121"/>
      <c r="K3765" s="76"/>
    </row>
    <row r="3766" spans="5:11" x14ac:dyDescent="0.25">
      <c r="E3766" s="115"/>
      <c r="F3766" s="119"/>
      <c r="H3766" s="120"/>
      <c r="I3766" s="121"/>
      <c r="J3766" s="121"/>
      <c r="K3766" s="76"/>
    </row>
    <row r="3767" spans="5:11" x14ac:dyDescent="0.25">
      <c r="E3767" s="115"/>
      <c r="F3767" s="119"/>
      <c r="H3767" s="120"/>
      <c r="I3767" s="121"/>
      <c r="J3767" s="121"/>
      <c r="K3767" s="76"/>
    </row>
    <row r="3768" spans="5:11" x14ac:dyDescent="0.25">
      <c r="E3768" s="115"/>
      <c r="F3768" s="119"/>
      <c r="H3768" s="120"/>
      <c r="I3768" s="121"/>
      <c r="J3768" s="121"/>
      <c r="K3768" s="76"/>
    </row>
    <row r="3769" spans="5:11" x14ac:dyDescent="0.25">
      <c r="E3769" s="115"/>
      <c r="F3769" s="119"/>
      <c r="H3769" s="120"/>
      <c r="I3769" s="121"/>
      <c r="J3769" s="121"/>
      <c r="K3769" s="76"/>
    </row>
    <row r="3770" spans="5:11" x14ac:dyDescent="0.25">
      <c r="E3770" s="115"/>
      <c r="F3770" s="119"/>
      <c r="H3770" s="120"/>
      <c r="I3770" s="121"/>
      <c r="J3770" s="121"/>
      <c r="K3770" s="76"/>
    </row>
    <row r="3771" spans="5:11" x14ac:dyDescent="0.25">
      <c r="E3771" s="115"/>
      <c r="F3771" s="119"/>
      <c r="H3771" s="120"/>
      <c r="I3771" s="121"/>
      <c r="J3771" s="121"/>
      <c r="K3771" s="76"/>
    </row>
    <row r="3772" spans="5:11" x14ac:dyDescent="0.25">
      <c r="E3772" s="115"/>
      <c r="F3772" s="119"/>
      <c r="H3772" s="120"/>
      <c r="I3772" s="121"/>
      <c r="J3772" s="121"/>
      <c r="K3772" s="76"/>
    </row>
    <row r="3773" spans="5:11" x14ac:dyDescent="0.25">
      <c r="E3773" s="115"/>
      <c r="F3773" s="119"/>
      <c r="H3773" s="120"/>
      <c r="I3773" s="121"/>
      <c r="J3773" s="121"/>
      <c r="K3773" s="76"/>
    </row>
    <row r="3774" spans="5:11" x14ac:dyDescent="0.25">
      <c r="E3774" s="115"/>
      <c r="F3774" s="119"/>
      <c r="H3774" s="120"/>
      <c r="I3774" s="121"/>
      <c r="J3774" s="121"/>
      <c r="K3774" s="76"/>
    </row>
    <row r="3775" spans="5:11" x14ac:dyDescent="0.25">
      <c r="E3775" s="115"/>
      <c r="F3775" s="119"/>
      <c r="H3775" s="120"/>
      <c r="I3775" s="121"/>
      <c r="J3775" s="121"/>
      <c r="K3775" s="76"/>
    </row>
    <row r="3776" spans="5:11" x14ac:dyDescent="0.25">
      <c r="E3776" s="115"/>
      <c r="F3776" s="119"/>
      <c r="H3776" s="120"/>
      <c r="I3776" s="121"/>
      <c r="J3776" s="121"/>
      <c r="K3776" s="76"/>
    </row>
    <row r="3777" spans="5:11" x14ac:dyDescent="0.25">
      <c r="E3777" s="115"/>
      <c r="F3777" s="119"/>
      <c r="H3777" s="120"/>
      <c r="I3777" s="121"/>
      <c r="J3777" s="121"/>
      <c r="K3777" s="76"/>
    </row>
    <row r="3778" spans="5:11" x14ac:dyDescent="0.25">
      <c r="E3778" s="115"/>
      <c r="F3778" s="119"/>
      <c r="H3778" s="120"/>
      <c r="I3778" s="121"/>
      <c r="J3778" s="121"/>
      <c r="K3778" s="76"/>
    </row>
    <row r="3779" spans="5:11" x14ac:dyDescent="0.25">
      <c r="E3779" s="115"/>
      <c r="F3779" s="119"/>
      <c r="H3779" s="120"/>
      <c r="I3779" s="121"/>
      <c r="J3779" s="121"/>
      <c r="K3779" s="76"/>
    </row>
    <row r="3780" spans="5:11" x14ac:dyDescent="0.25">
      <c r="E3780" s="115"/>
      <c r="F3780" s="119"/>
      <c r="H3780" s="120"/>
      <c r="I3780" s="121"/>
      <c r="J3780" s="121"/>
      <c r="K3780" s="76"/>
    </row>
    <row r="3781" spans="5:11" x14ac:dyDescent="0.25">
      <c r="E3781" s="115"/>
      <c r="F3781" s="119"/>
      <c r="H3781" s="120"/>
      <c r="I3781" s="121"/>
      <c r="J3781" s="121"/>
      <c r="K3781" s="76"/>
    </row>
    <row r="3782" spans="5:11" x14ac:dyDescent="0.25">
      <c r="E3782" s="115"/>
      <c r="F3782" s="119"/>
      <c r="H3782" s="120"/>
      <c r="I3782" s="121"/>
      <c r="J3782" s="121"/>
      <c r="K3782" s="76"/>
    </row>
    <row r="3783" spans="5:11" x14ac:dyDescent="0.25">
      <c r="E3783" s="115"/>
      <c r="F3783" s="119"/>
      <c r="H3783" s="120"/>
      <c r="I3783" s="121"/>
      <c r="J3783" s="121"/>
      <c r="K3783" s="76"/>
    </row>
    <row r="3784" spans="5:11" x14ac:dyDescent="0.25">
      <c r="E3784" s="115"/>
      <c r="F3784" s="119"/>
      <c r="H3784" s="120"/>
      <c r="I3784" s="121"/>
      <c r="J3784" s="121"/>
      <c r="K3784" s="76"/>
    </row>
    <row r="3785" spans="5:11" x14ac:dyDescent="0.25">
      <c r="E3785" s="115"/>
      <c r="F3785" s="119"/>
      <c r="H3785" s="120"/>
      <c r="I3785" s="121"/>
      <c r="J3785" s="121"/>
      <c r="K3785" s="76"/>
    </row>
    <row r="3786" spans="5:11" x14ac:dyDescent="0.25">
      <c r="E3786" s="115"/>
      <c r="F3786" s="119"/>
      <c r="H3786" s="120"/>
      <c r="I3786" s="121"/>
      <c r="J3786" s="121"/>
      <c r="K3786" s="76"/>
    </row>
    <row r="3787" spans="5:11" x14ac:dyDescent="0.25">
      <c r="E3787" s="115"/>
      <c r="F3787" s="119"/>
      <c r="H3787" s="120"/>
      <c r="I3787" s="121"/>
      <c r="J3787" s="121"/>
      <c r="K3787" s="76"/>
    </row>
    <row r="3788" spans="5:11" x14ac:dyDescent="0.25">
      <c r="E3788" s="115"/>
      <c r="F3788" s="119"/>
      <c r="H3788" s="120"/>
      <c r="I3788" s="121"/>
      <c r="J3788" s="121"/>
      <c r="K3788" s="76"/>
    </row>
    <row r="3789" spans="5:11" x14ac:dyDescent="0.25">
      <c r="E3789" s="115"/>
      <c r="F3789" s="119"/>
      <c r="H3789" s="120"/>
      <c r="I3789" s="121"/>
      <c r="J3789" s="121"/>
      <c r="K3789" s="76"/>
    </row>
    <row r="3790" spans="5:11" x14ac:dyDescent="0.25">
      <c r="E3790" s="115"/>
      <c r="F3790" s="119"/>
      <c r="H3790" s="120"/>
      <c r="I3790" s="121"/>
      <c r="J3790" s="121"/>
      <c r="K3790" s="76"/>
    </row>
    <row r="3791" spans="5:11" x14ac:dyDescent="0.25">
      <c r="E3791" s="115"/>
      <c r="F3791" s="119"/>
      <c r="H3791" s="120"/>
      <c r="I3791" s="121"/>
      <c r="J3791" s="121"/>
      <c r="K3791" s="76"/>
    </row>
    <row r="3792" spans="5:11" x14ac:dyDescent="0.25">
      <c r="E3792" s="115"/>
      <c r="F3792" s="119"/>
      <c r="H3792" s="120"/>
      <c r="I3792" s="121"/>
      <c r="J3792" s="121"/>
      <c r="K3792" s="76"/>
    </row>
    <row r="3793" spans="5:11" x14ac:dyDescent="0.25">
      <c r="E3793" s="115"/>
      <c r="F3793" s="119"/>
      <c r="H3793" s="120"/>
      <c r="I3793" s="121"/>
      <c r="J3793" s="121"/>
      <c r="K3793" s="76"/>
    </row>
    <row r="3794" spans="5:11" x14ac:dyDescent="0.25">
      <c r="E3794" s="115"/>
      <c r="F3794" s="119"/>
      <c r="H3794" s="120"/>
      <c r="I3794" s="121"/>
      <c r="J3794" s="121"/>
      <c r="K3794" s="76"/>
    </row>
    <row r="3795" spans="5:11" x14ac:dyDescent="0.25">
      <c r="E3795" s="115"/>
      <c r="F3795" s="119"/>
      <c r="H3795" s="120"/>
      <c r="I3795" s="121"/>
      <c r="J3795" s="121"/>
      <c r="K3795" s="76"/>
    </row>
    <row r="3796" spans="5:11" x14ac:dyDescent="0.25">
      <c r="E3796" s="115"/>
      <c r="F3796" s="119"/>
      <c r="H3796" s="120"/>
      <c r="I3796" s="121"/>
      <c r="J3796" s="121"/>
      <c r="K3796" s="76"/>
    </row>
    <row r="3797" spans="5:11" x14ac:dyDescent="0.25">
      <c r="E3797" s="115"/>
      <c r="F3797" s="119"/>
      <c r="H3797" s="120"/>
      <c r="I3797" s="121"/>
      <c r="J3797" s="121"/>
      <c r="K3797" s="76"/>
    </row>
    <row r="3798" spans="5:11" x14ac:dyDescent="0.25">
      <c r="E3798" s="115"/>
      <c r="F3798" s="119"/>
      <c r="H3798" s="120"/>
      <c r="I3798" s="121"/>
      <c r="J3798" s="121"/>
      <c r="K3798" s="76"/>
    </row>
    <row r="3799" spans="5:11" x14ac:dyDescent="0.25">
      <c r="E3799" s="115"/>
      <c r="F3799" s="119"/>
      <c r="H3799" s="120"/>
      <c r="I3799" s="121"/>
      <c r="J3799" s="121"/>
      <c r="K3799" s="76"/>
    </row>
    <row r="3800" spans="5:11" x14ac:dyDescent="0.25">
      <c r="E3800" s="115"/>
      <c r="F3800" s="119"/>
      <c r="H3800" s="120"/>
      <c r="I3800" s="121"/>
      <c r="J3800" s="121"/>
      <c r="K3800" s="76"/>
    </row>
    <row r="3801" spans="5:11" x14ac:dyDescent="0.25">
      <c r="E3801" s="115"/>
      <c r="F3801" s="119"/>
      <c r="H3801" s="120"/>
      <c r="I3801" s="121"/>
      <c r="J3801" s="121"/>
      <c r="K3801" s="76"/>
    </row>
    <row r="3802" spans="5:11" x14ac:dyDescent="0.25">
      <c r="E3802" s="115"/>
      <c r="F3802" s="119"/>
      <c r="H3802" s="120"/>
      <c r="I3802" s="121"/>
      <c r="J3802" s="121"/>
      <c r="K3802" s="76"/>
    </row>
    <row r="3803" spans="5:11" x14ac:dyDescent="0.25">
      <c r="E3803" s="115"/>
      <c r="F3803" s="119"/>
      <c r="H3803" s="120"/>
      <c r="I3803" s="121"/>
      <c r="J3803" s="121"/>
      <c r="K3803" s="76"/>
    </row>
    <row r="3804" spans="5:11" x14ac:dyDescent="0.25">
      <c r="E3804" s="115"/>
      <c r="F3804" s="119"/>
      <c r="H3804" s="120"/>
      <c r="I3804" s="121"/>
      <c r="J3804" s="121"/>
      <c r="K3804" s="76"/>
    </row>
    <row r="3805" spans="5:11" x14ac:dyDescent="0.25">
      <c r="E3805" s="115"/>
      <c r="F3805" s="119"/>
      <c r="H3805" s="120"/>
      <c r="I3805" s="121"/>
      <c r="J3805" s="121"/>
      <c r="K3805" s="76"/>
    </row>
    <row r="3806" spans="5:11" x14ac:dyDescent="0.25">
      <c r="E3806" s="115"/>
      <c r="F3806" s="119"/>
      <c r="H3806" s="120"/>
      <c r="I3806" s="121"/>
      <c r="J3806" s="121"/>
      <c r="K3806" s="76"/>
    </row>
    <row r="3807" spans="5:11" x14ac:dyDescent="0.25">
      <c r="E3807" s="115"/>
      <c r="F3807" s="119"/>
      <c r="H3807" s="120"/>
      <c r="I3807" s="121"/>
      <c r="J3807" s="121"/>
      <c r="K3807" s="76"/>
    </row>
    <row r="3808" spans="5:11" x14ac:dyDescent="0.25">
      <c r="E3808" s="115"/>
      <c r="F3808" s="119"/>
      <c r="H3808" s="120"/>
      <c r="I3808" s="121"/>
      <c r="J3808" s="121"/>
      <c r="K3808" s="76"/>
    </row>
    <row r="3809" spans="5:11" x14ac:dyDescent="0.25">
      <c r="E3809" s="115"/>
      <c r="F3809" s="119"/>
      <c r="H3809" s="120"/>
      <c r="I3809" s="121"/>
      <c r="J3809" s="121"/>
      <c r="K3809" s="76"/>
    </row>
    <row r="3810" spans="5:11" x14ac:dyDescent="0.25">
      <c r="E3810" s="115"/>
      <c r="F3810" s="119"/>
      <c r="H3810" s="120"/>
      <c r="I3810" s="121"/>
      <c r="J3810" s="121"/>
      <c r="K3810" s="76"/>
    </row>
    <row r="3811" spans="5:11" x14ac:dyDescent="0.25">
      <c r="E3811" s="115"/>
      <c r="F3811" s="119"/>
      <c r="H3811" s="120"/>
      <c r="I3811" s="121"/>
      <c r="J3811" s="121"/>
      <c r="K3811" s="76"/>
    </row>
    <row r="3812" spans="5:11" x14ac:dyDescent="0.25">
      <c r="E3812" s="115"/>
      <c r="F3812" s="119"/>
      <c r="H3812" s="120"/>
      <c r="I3812" s="121"/>
      <c r="J3812" s="121"/>
      <c r="K3812" s="76"/>
    </row>
    <row r="3813" spans="5:11" x14ac:dyDescent="0.25">
      <c r="E3813" s="115"/>
      <c r="F3813" s="119"/>
      <c r="H3813" s="120"/>
      <c r="I3813" s="121"/>
      <c r="J3813" s="121"/>
      <c r="K3813" s="76"/>
    </row>
    <row r="3814" spans="5:11" x14ac:dyDescent="0.25">
      <c r="E3814" s="115"/>
      <c r="F3814" s="119"/>
      <c r="H3814" s="120"/>
      <c r="I3814" s="121"/>
      <c r="J3814" s="121"/>
      <c r="K3814" s="76"/>
    </row>
    <row r="3815" spans="5:11" x14ac:dyDescent="0.25">
      <c r="E3815" s="115"/>
      <c r="F3815" s="119"/>
      <c r="H3815" s="120"/>
      <c r="I3815" s="121"/>
      <c r="J3815" s="121"/>
      <c r="K3815" s="76"/>
    </row>
    <row r="3816" spans="5:11" x14ac:dyDescent="0.25">
      <c r="E3816" s="115"/>
      <c r="F3816" s="119"/>
      <c r="H3816" s="120"/>
      <c r="I3816" s="121"/>
      <c r="J3816" s="121"/>
      <c r="K3816" s="76"/>
    </row>
    <row r="3817" spans="5:11" x14ac:dyDescent="0.25">
      <c r="E3817" s="115"/>
      <c r="F3817" s="119"/>
      <c r="H3817" s="120"/>
      <c r="I3817" s="121"/>
      <c r="J3817" s="121"/>
      <c r="K3817" s="76"/>
    </row>
    <row r="3818" spans="5:11" x14ac:dyDescent="0.25">
      <c r="E3818" s="115"/>
      <c r="F3818" s="119"/>
      <c r="H3818" s="120"/>
      <c r="I3818" s="121"/>
      <c r="J3818" s="121"/>
      <c r="K3818" s="76"/>
    </row>
    <row r="3819" spans="5:11" x14ac:dyDescent="0.25">
      <c r="E3819" s="115"/>
      <c r="F3819" s="119"/>
      <c r="H3819" s="120"/>
      <c r="I3819" s="121"/>
      <c r="J3819" s="121"/>
      <c r="K3819" s="76"/>
    </row>
    <row r="3820" spans="5:11" x14ac:dyDescent="0.25">
      <c r="E3820" s="115"/>
      <c r="F3820" s="119"/>
      <c r="H3820" s="120"/>
      <c r="I3820" s="121"/>
      <c r="J3820" s="121"/>
      <c r="K3820" s="76"/>
    </row>
    <row r="3821" spans="5:11" x14ac:dyDescent="0.25">
      <c r="E3821" s="115"/>
      <c r="F3821" s="119"/>
      <c r="H3821" s="120"/>
      <c r="I3821" s="121"/>
      <c r="J3821" s="121"/>
      <c r="K3821" s="76"/>
    </row>
    <row r="3822" spans="5:11" x14ac:dyDescent="0.25">
      <c r="E3822" s="115"/>
      <c r="F3822" s="119"/>
      <c r="H3822" s="120"/>
      <c r="I3822" s="121"/>
      <c r="J3822" s="121"/>
      <c r="K3822" s="76"/>
    </row>
    <row r="3823" spans="5:11" x14ac:dyDescent="0.25">
      <c r="E3823" s="115"/>
      <c r="F3823" s="119"/>
      <c r="H3823" s="120"/>
      <c r="I3823" s="121"/>
      <c r="J3823" s="121"/>
      <c r="K3823" s="76"/>
    </row>
    <row r="3824" spans="5:11" x14ac:dyDescent="0.25">
      <c r="E3824" s="115"/>
      <c r="F3824" s="119"/>
      <c r="H3824" s="120"/>
      <c r="I3824" s="121"/>
      <c r="J3824" s="121"/>
      <c r="K3824" s="76"/>
    </row>
    <row r="3825" spans="5:11" x14ac:dyDescent="0.25">
      <c r="E3825" s="115"/>
      <c r="F3825" s="119"/>
      <c r="H3825" s="120"/>
      <c r="I3825" s="121"/>
      <c r="J3825" s="121"/>
      <c r="K3825" s="76"/>
    </row>
    <row r="3826" spans="5:11" x14ac:dyDescent="0.25">
      <c r="E3826" s="115"/>
      <c r="F3826" s="119"/>
      <c r="H3826" s="120"/>
      <c r="I3826" s="121"/>
      <c r="J3826" s="121"/>
      <c r="K3826" s="76"/>
    </row>
    <row r="3827" spans="5:11" x14ac:dyDescent="0.25">
      <c r="E3827" s="115"/>
      <c r="F3827" s="119"/>
      <c r="H3827" s="120"/>
      <c r="I3827" s="121"/>
      <c r="J3827" s="121"/>
      <c r="K3827" s="76"/>
    </row>
    <row r="3828" spans="5:11" x14ac:dyDescent="0.25">
      <c r="E3828" s="115"/>
      <c r="F3828" s="119"/>
      <c r="H3828" s="120"/>
      <c r="I3828" s="121"/>
      <c r="J3828" s="121"/>
      <c r="K3828" s="76"/>
    </row>
    <row r="3829" spans="5:11" x14ac:dyDescent="0.25">
      <c r="E3829" s="115"/>
      <c r="F3829" s="119"/>
      <c r="H3829" s="120"/>
      <c r="I3829" s="121"/>
      <c r="J3829" s="121"/>
      <c r="K3829" s="76"/>
    </row>
    <row r="3830" spans="5:11" x14ac:dyDescent="0.25">
      <c r="E3830" s="115"/>
      <c r="F3830" s="119"/>
      <c r="H3830" s="120"/>
      <c r="I3830" s="121"/>
      <c r="J3830" s="121"/>
      <c r="K3830" s="76"/>
    </row>
    <row r="3831" spans="5:11" x14ac:dyDescent="0.25">
      <c r="E3831" s="115"/>
      <c r="F3831" s="119"/>
      <c r="H3831" s="120"/>
      <c r="I3831" s="121"/>
      <c r="J3831" s="121"/>
      <c r="K3831" s="76"/>
    </row>
    <row r="3832" spans="5:11" x14ac:dyDescent="0.25">
      <c r="E3832" s="115"/>
      <c r="F3832" s="119"/>
      <c r="H3832" s="120"/>
      <c r="I3832" s="121"/>
      <c r="J3832" s="121"/>
      <c r="K3832" s="76"/>
    </row>
    <row r="3833" spans="5:11" x14ac:dyDescent="0.25">
      <c r="E3833" s="115"/>
      <c r="F3833" s="119"/>
      <c r="H3833" s="120"/>
      <c r="I3833" s="121"/>
      <c r="J3833" s="121"/>
      <c r="K3833" s="76"/>
    </row>
    <row r="3834" spans="5:11" x14ac:dyDescent="0.25">
      <c r="E3834" s="115"/>
      <c r="F3834" s="119"/>
      <c r="H3834" s="120"/>
      <c r="I3834" s="121"/>
      <c r="J3834" s="121"/>
      <c r="K3834" s="76"/>
    </row>
    <row r="3835" spans="5:11" x14ac:dyDescent="0.25">
      <c r="E3835" s="115"/>
      <c r="F3835" s="119"/>
      <c r="H3835" s="120"/>
      <c r="I3835" s="121"/>
      <c r="J3835" s="121"/>
      <c r="K3835" s="76"/>
    </row>
    <row r="3836" spans="5:11" x14ac:dyDescent="0.25">
      <c r="E3836" s="115"/>
      <c r="F3836" s="119"/>
      <c r="H3836" s="120"/>
      <c r="I3836" s="121"/>
      <c r="J3836" s="121"/>
      <c r="K3836" s="76"/>
    </row>
    <row r="3837" spans="5:11" x14ac:dyDescent="0.25">
      <c r="E3837" s="115"/>
      <c r="F3837" s="119"/>
      <c r="H3837" s="120"/>
      <c r="I3837" s="121"/>
      <c r="J3837" s="121"/>
      <c r="K3837" s="76"/>
    </row>
    <row r="3838" spans="5:11" x14ac:dyDescent="0.25">
      <c r="E3838" s="115"/>
      <c r="F3838" s="119"/>
      <c r="H3838" s="120"/>
      <c r="I3838" s="121"/>
      <c r="J3838" s="121"/>
      <c r="K3838" s="76"/>
    </row>
    <row r="3839" spans="5:11" x14ac:dyDescent="0.25">
      <c r="E3839" s="115"/>
      <c r="F3839" s="119"/>
      <c r="H3839" s="120"/>
      <c r="I3839" s="121"/>
      <c r="J3839" s="121"/>
      <c r="K3839" s="76"/>
    </row>
    <row r="3840" spans="5:11" x14ac:dyDescent="0.25">
      <c r="E3840" s="115"/>
      <c r="F3840" s="119"/>
      <c r="H3840" s="120"/>
      <c r="I3840" s="121"/>
      <c r="J3840" s="121"/>
      <c r="K3840" s="76"/>
    </row>
    <row r="3841" spans="5:11" x14ac:dyDescent="0.25">
      <c r="E3841" s="115"/>
      <c r="F3841" s="119"/>
      <c r="H3841" s="120"/>
      <c r="I3841" s="121"/>
      <c r="J3841" s="121"/>
      <c r="K3841" s="76"/>
    </row>
    <row r="3842" spans="5:11" x14ac:dyDescent="0.25">
      <c r="E3842" s="115"/>
      <c r="F3842" s="119"/>
      <c r="H3842" s="120"/>
      <c r="I3842" s="121"/>
      <c r="J3842" s="121"/>
      <c r="K3842" s="76"/>
    </row>
    <row r="3843" spans="5:11" x14ac:dyDescent="0.25">
      <c r="E3843" s="115"/>
      <c r="F3843" s="119"/>
      <c r="H3843" s="120"/>
      <c r="I3843" s="121"/>
      <c r="J3843" s="121"/>
      <c r="K3843" s="76"/>
    </row>
    <row r="3844" spans="5:11" x14ac:dyDescent="0.25">
      <c r="E3844" s="115"/>
      <c r="F3844" s="119"/>
      <c r="H3844" s="120"/>
      <c r="I3844" s="121"/>
      <c r="J3844" s="121"/>
      <c r="K3844" s="76"/>
    </row>
    <row r="3845" spans="5:11" x14ac:dyDescent="0.25">
      <c r="E3845" s="115"/>
      <c r="F3845" s="119"/>
      <c r="H3845" s="120"/>
      <c r="I3845" s="121"/>
      <c r="J3845" s="121"/>
      <c r="K3845" s="76"/>
    </row>
    <row r="3846" spans="5:11" x14ac:dyDescent="0.25">
      <c r="E3846" s="115"/>
      <c r="F3846" s="119"/>
      <c r="H3846" s="120"/>
      <c r="I3846" s="121"/>
      <c r="J3846" s="121"/>
      <c r="K3846" s="76"/>
    </row>
    <row r="3847" spans="5:11" x14ac:dyDescent="0.25">
      <c r="E3847" s="115"/>
      <c r="F3847" s="119"/>
      <c r="H3847" s="120"/>
      <c r="I3847" s="121"/>
      <c r="J3847" s="121"/>
      <c r="K3847" s="76"/>
    </row>
    <row r="3848" spans="5:11" x14ac:dyDescent="0.25">
      <c r="E3848" s="115"/>
      <c r="F3848" s="119"/>
      <c r="H3848" s="120"/>
      <c r="I3848" s="121"/>
      <c r="J3848" s="121"/>
      <c r="K3848" s="76"/>
    </row>
    <row r="3849" spans="5:11" x14ac:dyDescent="0.25">
      <c r="E3849" s="115"/>
      <c r="F3849" s="119"/>
      <c r="H3849" s="120"/>
      <c r="I3849" s="121"/>
      <c r="J3849" s="121"/>
      <c r="K3849" s="76"/>
    </row>
    <row r="3850" spans="5:11" x14ac:dyDescent="0.25">
      <c r="E3850" s="115"/>
      <c r="F3850" s="119"/>
      <c r="H3850" s="120"/>
      <c r="I3850" s="121"/>
      <c r="J3850" s="121"/>
      <c r="K3850" s="76"/>
    </row>
    <row r="3851" spans="5:11" x14ac:dyDescent="0.25">
      <c r="E3851" s="115"/>
      <c r="F3851" s="119"/>
      <c r="H3851" s="120"/>
      <c r="I3851" s="121"/>
      <c r="J3851" s="121"/>
      <c r="K3851" s="76"/>
    </row>
    <row r="3852" spans="5:11" x14ac:dyDescent="0.25">
      <c r="E3852" s="115"/>
      <c r="F3852" s="119"/>
      <c r="H3852" s="120"/>
      <c r="I3852" s="121"/>
      <c r="J3852" s="121"/>
      <c r="K3852" s="76"/>
    </row>
    <row r="3853" spans="5:11" x14ac:dyDescent="0.25">
      <c r="E3853" s="115"/>
      <c r="F3853" s="119"/>
      <c r="H3853" s="120"/>
      <c r="I3853" s="121"/>
      <c r="J3853" s="121"/>
      <c r="K3853" s="76"/>
    </row>
    <row r="3854" spans="5:11" x14ac:dyDescent="0.25">
      <c r="E3854" s="115"/>
      <c r="F3854" s="119"/>
      <c r="H3854" s="120"/>
      <c r="I3854" s="121"/>
      <c r="J3854" s="121"/>
      <c r="K3854" s="76"/>
    </row>
    <row r="3855" spans="5:11" x14ac:dyDescent="0.25">
      <c r="E3855" s="115"/>
      <c r="F3855" s="119"/>
      <c r="H3855" s="120"/>
      <c r="I3855" s="121"/>
      <c r="J3855" s="121"/>
      <c r="K3855" s="76"/>
    </row>
    <row r="3856" spans="5:11" x14ac:dyDescent="0.25">
      <c r="E3856" s="115"/>
      <c r="F3856" s="119"/>
      <c r="H3856" s="120"/>
      <c r="I3856" s="121"/>
      <c r="J3856" s="121"/>
      <c r="K3856" s="76"/>
    </row>
    <row r="3857" spans="5:11" x14ac:dyDescent="0.25">
      <c r="E3857" s="115"/>
      <c r="F3857" s="119"/>
      <c r="H3857" s="120"/>
      <c r="I3857" s="121"/>
      <c r="J3857" s="121"/>
      <c r="K3857" s="76"/>
    </row>
    <row r="3858" spans="5:11" x14ac:dyDescent="0.25">
      <c r="E3858" s="115"/>
      <c r="F3858" s="119"/>
      <c r="H3858" s="120"/>
      <c r="I3858" s="121"/>
      <c r="J3858" s="121"/>
      <c r="K3858" s="76"/>
    </row>
    <row r="3859" spans="5:11" x14ac:dyDescent="0.25">
      <c r="E3859" s="115"/>
      <c r="F3859" s="119"/>
      <c r="H3859" s="120"/>
      <c r="I3859" s="121"/>
      <c r="J3859" s="121"/>
      <c r="K3859" s="76"/>
    </row>
    <row r="3860" spans="5:11" x14ac:dyDescent="0.25">
      <c r="E3860" s="115"/>
      <c r="F3860" s="119"/>
      <c r="H3860" s="120"/>
      <c r="I3860" s="121"/>
      <c r="J3860" s="121"/>
      <c r="K3860" s="76"/>
    </row>
    <row r="3861" spans="5:11" x14ac:dyDescent="0.25">
      <c r="E3861" s="115"/>
      <c r="F3861" s="119"/>
      <c r="H3861" s="120"/>
      <c r="I3861" s="121"/>
      <c r="J3861" s="121"/>
      <c r="K3861" s="76"/>
    </row>
    <row r="3862" spans="5:11" x14ac:dyDescent="0.25">
      <c r="E3862" s="115"/>
      <c r="F3862" s="119"/>
      <c r="H3862" s="120"/>
      <c r="I3862" s="121"/>
      <c r="J3862" s="121"/>
      <c r="K3862" s="76"/>
    </row>
    <row r="3863" spans="5:11" x14ac:dyDescent="0.25">
      <c r="E3863" s="115"/>
      <c r="F3863" s="119"/>
      <c r="H3863" s="120"/>
      <c r="I3863" s="121"/>
      <c r="J3863" s="121"/>
      <c r="K3863" s="76"/>
    </row>
    <row r="3864" spans="5:11" x14ac:dyDescent="0.25">
      <c r="E3864" s="115"/>
      <c r="F3864" s="119"/>
      <c r="H3864" s="120"/>
      <c r="I3864" s="121"/>
      <c r="J3864" s="121"/>
      <c r="K3864" s="76"/>
    </row>
    <row r="3865" spans="5:11" x14ac:dyDescent="0.25">
      <c r="E3865" s="115"/>
      <c r="F3865" s="119"/>
      <c r="H3865" s="120"/>
      <c r="I3865" s="121"/>
      <c r="J3865" s="121"/>
      <c r="K3865" s="76"/>
    </row>
    <row r="3866" spans="5:11" x14ac:dyDescent="0.25">
      <c r="E3866" s="115"/>
      <c r="F3866" s="119"/>
      <c r="H3866" s="120"/>
      <c r="I3866" s="121"/>
      <c r="J3866" s="121"/>
      <c r="K3866" s="76"/>
    </row>
    <row r="3867" spans="5:11" x14ac:dyDescent="0.25">
      <c r="E3867" s="115"/>
      <c r="F3867" s="119"/>
      <c r="H3867" s="120"/>
      <c r="I3867" s="121"/>
      <c r="J3867" s="121"/>
      <c r="K3867" s="76"/>
    </row>
    <row r="3868" spans="5:11" x14ac:dyDescent="0.25">
      <c r="E3868" s="115"/>
      <c r="F3868" s="119"/>
      <c r="H3868" s="120"/>
      <c r="I3868" s="121"/>
      <c r="J3868" s="121"/>
      <c r="K3868" s="76"/>
    </row>
    <row r="3869" spans="5:11" x14ac:dyDescent="0.25">
      <c r="E3869" s="115"/>
      <c r="F3869" s="119"/>
      <c r="H3869" s="120"/>
      <c r="I3869" s="121"/>
      <c r="J3869" s="121"/>
      <c r="K3869" s="76"/>
    </row>
    <row r="3870" spans="5:11" x14ac:dyDescent="0.25">
      <c r="E3870" s="115"/>
      <c r="F3870" s="119"/>
      <c r="H3870" s="120"/>
      <c r="I3870" s="121"/>
      <c r="J3870" s="121"/>
      <c r="K3870" s="76"/>
    </row>
    <row r="3871" spans="5:11" x14ac:dyDescent="0.25">
      <c r="E3871" s="115"/>
      <c r="F3871" s="119"/>
      <c r="H3871" s="120"/>
      <c r="I3871" s="121"/>
      <c r="J3871" s="121"/>
      <c r="K3871" s="76"/>
    </row>
    <row r="3872" spans="5:11" x14ac:dyDescent="0.25">
      <c r="E3872" s="115"/>
      <c r="F3872" s="119"/>
      <c r="H3872" s="120"/>
      <c r="I3872" s="121"/>
      <c r="J3872" s="121"/>
      <c r="K3872" s="76"/>
    </row>
    <row r="3873" spans="5:11" x14ac:dyDescent="0.25">
      <c r="E3873" s="115"/>
      <c r="F3873" s="119"/>
      <c r="H3873" s="120"/>
      <c r="I3873" s="121"/>
      <c r="J3873" s="121"/>
      <c r="K3873" s="76"/>
    </row>
    <row r="3874" spans="5:11" x14ac:dyDescent="0.25">
      <c r="E3874" s="115"/>
      <c r="F3874" s="119"/>
      <c r="H3874" s="120"/>
      <c r="I3874" s="121"/>
      <c r="J3874" s="121"/>
      <c r="K3874" s="76"/>
    </row>
    <row r="3875" spans="5:11" x14ac:dyDescent="0.25">
      <c r="E3875" s="115"/>
      <c r="F3875" s="119"/>
      <c r="H3875" s="120"/>
      <c r="I3875" s="121"/>
      <c r="J3875" s="121"/>
      <c r="K3875" s="76"/>
    </row>
    <row r="3876" spans="5:11" x14ac:dyDescent="0.25">
      <c r="E3876" s="115"/>
      <c r="F3876" s="119"/>
      <c r="H3876" s="120"/>
      <c r="I3876" s="121"/>
      <c r="J3876" s="121"/>
      <c r="K3876" s="76"/>
    </row>
    <row r="3877" spans="5:11" x14ac:dyDescent="0.25">
      <c r="E3877" s="115"/>
      <c r="F3877" s="119"/>
      <c r="H3877" s="120"/>
      <c r="I3877" s="121"/>
      <c r="J3877" s="121"/>
      <c r="K3877" s="76"/>
    </row>
    <row r="3878" spans="5:11" x14ac:dyDescent="0.25">
      <c r="E3878" s="115"/>
      <c r="F3878" s="119"/>
      <c r="H3878" s="120"/>
      <c r="I3878" s="121"/>
      <c r="J3878" s="121"/>
      <c r="K3878" s="76"/>
    </row>
    <row r="3879" spans="5:11" x14ac:dyDescent="0.25">
      <c r="E3879" s="115"/>
      <c r="F3879" s="119"/>
      <c r="H3879" s="120"/>
      <c r="I3879" s="121"/>
      <c r="J3879" s="121"/>
      <c r="K3879" s="76"/>
    </row>
    <row r="3880" spans="5:11" x14ac:dyDescent="0.25">
      <c r="E3880" s="115"/>
      <c r="F3880" s="119"/>
      <c r="H3880" s="120"/>
      <c r="I3880" s="121"/>
      <c r="J3880" s="121"/>
      <c r="K3880" s="76"/>
    </row>
    <row r="3881" spans="5:11" x14ac:dyDescent="0.25">
      <c r="E3881" s="115"/>
      <c r="F3881" s="119"/>
      <c r="H3881" s="120"/>
      <c r="I3881" s="121"/>
      <c r="J3881" s="121"/>
      <c r="K3881" s="76"/>
    </row>
    <row r="3882" spans="5:11" x14ac:dyDescent="0.25">
      <c r="E3882" s="115"/>
      <c r="F3882" s="119"/>
      <c r="H3882" s="120"/>
      <c r="I3882" s="121"/>
      <c r="J3882" s="121"/>
      <c r="K3882" s="76"/>
    </row>
    <row r="3883" spans="5:11" x14ac:dyDescent="0.25">
      <c r="E3883" s="115"/>
      <c r="F3883" s="119"/>
      <c r="H3883" s="120"/>
      <c r="I3883" s="121"/>
      <c r="J3883" s="121"/>
      <c r="K3883" s="76"/>
    </row>
    <row r="3884" spans="5:11" x14ac:dyDescent="0.25">
      <c r="E3884" s="115"/>
      <c r="F3884" s="119"/>
      <c r="H3884" s="120"/>
      <c r="I3884" s="121"/>
      <c r="J3884" s="121"/>
      <c r="K3884" s="76"/>
    </row>
    <row r="3885" spans="5:11" x14ac:dyDescent="0.25">
      <c r="E3885" s="115"/>
      <c r="F3885" s="119"/>
      <c r="H3885" s="120"/>
      <c r="I3885" s="121"/>
      <c r="J3885" s="121"/>
      <c r="K3885" s="76"/>
    </row>
    <row r="3886" spans="5:11" x14ac:dyDescent="0.25">
      <c r="E3886" s="115"/>
      <c r="F3886" s="119"/>
      <c r="H3886" s="120"/>
      <c r="I3886" s="121"/>
      <c r="J3886" s="121"/>
      <c r="K3886" s="76"/>
    </row>
    <row r="3887" spans="5:11" x14ac:dyDescent="0.25">
      <c r="E3887" s="115"/>
      <c r="F3887" s="119"/>
      <c r="H3887" s="120"/>
      <c r="I3887" s="121"/>
      <c r="J3887" s="121"/>
      <c r="K3887" s="76"/>
    </row>
    <row r="3888" spans="5:11" x14ac:dyDescent="0.25">
      <c r="E3888" s="115"/>
      <c r="F3888" s="119"/>
      <c r="H3888" s="120"/>
      <c r="I3888" s="121"/>
      <c r="J3888" s="121"/>
      <c r="K3888" s="76"/>
    </row>
    <row r="3889" spans="5:11" x14ac:dyDescent="0.25">
      <c r="E3889" s="115"/>
      <c r="F3889" s="119"/>
      <c r="H3889" s="120"/>
      <c r="I3889" s="121"/>
      <c r="J3889" s="121"/>
      <c r="K3889" s="76"/>
    </row>
    <row r="3890" spans="5:11" x14ac:dyDescent="0.25">
      <c r="E3890" s="115"/>
      <c r="F3890" s="119"/>
      <c r="H3890" s="120"/>
      <c r="I3890" s="121"/>
      <c r="J3890" s="121"/>
      <c r="K3890" s="76"/>
    </row>
    <row r="3891" spans="5:11" x14ac:dyDescent="0.25">
      <c r="E3891" s="115"/>
      <c r="F3891" s="119"/>
      <c r="H3891" s="120"/>
      <c r="I3891" s="121"/>
      <c r="J3891" s="121"/>
      <c r="K3891" s="76"/>
    </row>
    <row r="3892" spans="5:11" x14ac:dyDescent="0.25">
      <c r="E3892" s="115"/>
      <c r="F3892" s="119"/>
      <c r="H3892" s="120"/>
      <c r="I3892" s="121"/>
      <c r="J3892" s="121"/>
      <c r="K3892" s="76"/>
    </row>
    <row r="3893" spans="5:11" x14ac:dyDescent="0.25">
      <c r="E3893" s="115"/>
      <c r="F3893" s="119"/>
      <c r="H3893" s="120"/>
      <c r="I3893" s="121"/>
      <c r="J3893" s="121"/>
      <c r="K3893" s="76"/>
    </row>
    <row r="3894" spans="5:11" x14ac:dyDescent="0.25">
      <c r="E3894" s="115"/>
      <c r="F3894" s="119"/>
      <c r="H3894" s="120"/>
      <c r="I3894" s="121"/>
      <c r="J3894" s="121"/>
      <c r="K3894" s="76"/>
    </row>
    <row r="3895" spans="5:11" x14ac:dyDescent="0.25">
      <c r="E3895" s="115"/>
      <c r="F3895" s="119"/>
      <c r="H3895" s="120"/>
      <c r="I3895" s="121"/>
      <c r="J3895" s="121"/>
      <c r="K3895" s="76"/>
    </row>
    <row r="3896" spans="5:11" x14ac:dyDescent="0.25">
      <c r="E3896" s="115"/>
      <c r="F3896" s="119"/>
      <c r="H3896" s="120"/>
      <c r="I3896" s="121"/>
      <c r="J3896" s="121"/>
      <c r="K3896" s="76"/>
    </row>
    <row r="3897" spans="5:11" x14ac:dyDescent="0.25">
      <c r="E3897" s="115"/>
      <c r="F3897" s="119"/>
      <c r="H3897" s="120"/>
      <c r="I3897" s="121"/>
      <c r="J3897" s="121"/>
      <c r="K3897" s="76"/>
    </row>
    <row r="3898" spans="5:11" x14ac:dyDescent="0.25">
      <c r="E3898" s="115"/>
      <c r="F3898" s="119"/>
      <c r="H3898" s="120"/>
      <c r="I3898" s="121"/>
      <c r="J3898" s="121"/>
      <c r="K3898" s="76"/>
    </row>
    <row r="3899" spans="5:11" x14ac:dyDescent="0.25">
      <c r="E3899" s="115"/>
      <c r="F3899" s="119"/>
      <c r="H3899" s="120"/>
      <c r="I3899" s="121"/>
      <c r="J3899" s="121"/>
      <c r="K3899" s="76"/>
    </row>
    <row r="3900" spans="5:11" x14ac:dyDescent="0.25">
      <c r="E3900" s="115"/>
      <c r="F3900" s="119"/>
      <c r="H3900" s="120"/>
      <c r="I3900" s="121"/>
      <c r="J3900" s="121"/>
      <c r="K3900" s="76"/>
    </row>
    <row r="3901" spans="5:11" x14ac:dyDescent="0.25">
      <c r="E3901" s="115"/>
      <c r="F3901" s="119"/>
      <c r="H3901" s="120"/>
      <c r="I3901" s="121"/>
      <c r="J3901" s="121"/>
      <c r="K3901" s="76"/>
    </row>
    <row r="3902" spans="5:11" x14ac:dyDescent="0.25">
      <c r="E3902" s="115"/>
      <c r="F3902" s="119"/>
      <c r="H3902" s="120"/>
      <c r="I3902" s="121"/>
      <c r="J3902" s="121"/>
      <c r="K3902" s="76"/>
    </row>
    <row r="3903" spans="5:11" x14ac:dyDescent="0.25">
      <c r="E3903" s="115"/>
      <c r="F3903" s="119"/>
      <c r="H3903" s="120"/>
      <c r="I3903" s="121"/>
      <c r="J3903" s="121"/>
      <c r="K3903" s="76"/>
    </row>
    <row r="3904" spans="5:11" x14ac:dyDescent="0.25">
      <c r="E3904" s="115"/>
      <c r="F3904" s="119"/>
      <c r="H3904" s="120"/>
      <c r="I3904" s="121"/>
      <c r="J3904" s="121"/>
      <c r="K3904" s="76"/>
    </row>
    <row r="3905" spans="5:11" x14ac:dyDescent="0.25">
      <c r="E3905" s="115"/>
      <c r="F3905" s="119"/>
      <c r="H3905" s="120"/>
      <c r="I3905" s="121"/>
      <c r="J3905" s="121"/>
      <c r="K3905" s="76"/>
    </row>
    <row r="3906" spans="5:11" x14ac:dyDescent="0.25">
      <c r="E3906" s="115"/>
      <c r="F3906" s="119"/>
      <c r="H3906" s="120"/>
      <c r="I3906" s="121"/>
      <c r="J3906" s="121"/>
      <c r="K3906" s="76"/>
    </row>
    <row r="3907" spans="5:11" x14ac:dyDescent="0.25">
      <c r="E3907" s="115"/>
      <c r="F3907" s="119"/>
      <c r="H3907" s="120"/>
      <c r="I3907" s="121"/>
      <c r="J3907" s="121"/>
      <c r="K3907" s="76"/>
    </row>
    <row r="3908" spans="5:11" x14ac:dyDescent="0.25">
      <c r="E3908" s="115"/>
      <c r="F3908" s="119"/>
      <c r="H3908" s="120"/>
      <c r="I3908" s="121"/>
      <c r="J3908" s="121"/>
      <c r="K3908" s="76"/>
    </row>
    <row r="3909" spans="5:11" x14ac:dyDescent="0.25">
      <c r="E3909" s="115"/>
      <c r="F3909" s="119"/>
      <c r="H3909" s="120"/>
      <c r="I3909" s="121"/>
      <c r="J3909" s="121"/>
      <c r="K3909" s="76"/>
    </row>
    <row r="3910" spans="5:11" x14ac:dyDescent="0.25">
      <c r="E3910" s="115"/>
      <c r="F3910" s="119"/>
      <c r="H3910" s="120"/>
      <c r="I3910" s="121"/>
      <c r="J3910" s="121"/>
      <c r="K3910" s="76"/>
    </row>
    <row r="3911" spans="5:11" x14ac:dyDescent="0.25">
      <c r="E3911" s="115"/>
      <c r="F3911" s="119"/>
      <c r="H3911" s="120"/>
      <c r="I3911" s="121"/>
      <c r="J3911" s="121"/>
      <c r="K3911" s="76"/>
    </row>
    <row r="3912" spans="5:11" x14ac:dyDescent="0.25">
      <c r="E3912" s="115"/>
      <c r="F3912" s="119"/>
      <c r="H3912" s="120"/>
      <c r="I3912" s="121"/>
      <c r="J3912" s="121"/>
      <c r="K3912" s="76"/>
    </row>
    <row r="3913" spans="5:11" x14ac:dyDescent="0.25">
      <c r="E3913" s="115"/>
      <c r="F3913" s="119"/>
      <c r="H3913" s="120"/>
      <c r="I3913" s="121"/>
      <c r="J3913" s="121"/>
      <c r="K3913" s="76"/>
    </row>
    <row r="3914" spans="5:11" x14ac:dyDescent="0.25">
      <c r="E3914" s="115"/>
      <c r="F3914" s="119"/>
      <c r="H3914" s="120"/>
      <c r="I3914" s="121"/>
      <c r="J3914" s="121"/>
      <c r="K3914" s="76"/>
    </row>
    <row r="3915" spans="5:11" x14ac:dyDescent="0.25">
      <c r="E3915" s="115"/>
      <c r="F3915" s="119"/>
      <c r="H3915" s="120"/>
      <c r="I3915" s="121"/>
      <c r="J3915" s="121"/>
      <c r="K3915" s="76"/>
    </row>
    <row r="3916" spans="5:11" x14ac:dyDescent="0.25">
      <c r="E3916" s="115"/>
      <c r="F3916" s="119"/>
      <c r="H3916" s="120"/>
      <c r="I3916" s="121"/>
      <c r="J3916" s="121"/>
      <c r="K3916" s="76"/>
    </row>
    <row r="3917" spans="5:11" x14ac:dyDescent="0.25">
      <c r="E3917" s="115"/>
      <c r="F3917" s="119"/>
      <c r="H3917" s="120"/>
      <c r="I3917" s="121"/>
      <c r="J3917" s="121"/>
      <c r="K3917" s="76"/>
    </row>
    <row r="3918" spans="5:11" x14ac:dyDescent="0.25">
      <c r="E3918" s="115"/>
      <c r="F3918" s="119"/>
      <c r="H3918" s="120"/>
      <c r="I3918" s="121"/>
      <c r="J3918" s="121"/>
      <c r="K3918" s="76"/>
    </row>
    <row r="3919" spans="5:11" x14ac:dyDescent="0.25">
      <c r="E3919" s="115"/>
      <c r="F3919" s="119"/>
      <c r="H3919" s="120"/>
      <c r="I3919" s="121"/>
      <c r="J3919" s="121"/>
      <c r="K3919" s="76"/>
    </row>
    <row r="3920" spans="5:11" x14ac:dyDescent="0.25">
      <c r="E3920" s="115"/>
      <c r="F3920" s="119"/>
      <c r="H3920" s="120"/>
      <c r="I3920" s="121"/>
      <c r="J3920" s="121"/>
      <c r="K3920" s="76"/>
    </row>
    <row r="3921" spans="5:11" x14ac:dyDescent="0.25">
      <c r="E3921" s="115"/>
      <c r="F3921" s="119"/>
      <c r="H3921" s="120"/>
      <c r="I3921" s="121"/>
      <c r="J3921" s="121"/>
      <c r="K3921" s="76"/>
    </row>
    <row r="3922" spans="5:11" x14ac:dyDescent="0.25">
      <c r="E3922" s="115"/>
      <c r="F3922" s="119"/>
      <c r="H3922" s="120"/>
      <c r="I3922" s="121"/>
      <c r="J3922" s="121"/>
      <c r="K3922" s="76"/>
    </row>
    <row r="3923" spans="5:11" x14ac:dyDescent="0.25">
      <c r="E3923" s="115"/>
      <c r="F3923" s="119"/>
      <c r="H3923" s="120"/>
      <c r="I3923" s="121"/>
      <c r="J3923" s="121"/>
      <c r="K3923" s="76"/>
    </row>
    <row r="3924" spans="5:11" x14ac:dyDescent="0.25">
      <c r="E3924" s="115"/>
      <c r="F3924" s="119"/>
      <c r="H3924" s="120"/>
      <c r="I3924" s="121"/>
      <c r="J3924" s="121"/>
      <c r="K3924" s="76"/>
    </row>
    <row r="3925" spans="5:11" x14ac:dyDescent="0.25">
      <c r="E3925" s="115"/>
      <c r="F3925" s="119"/>
      <c r="H3925" s="120"/>
      <c r="I3925" s="121"/>
      <c r="J3925" s="121"/>
      <c r="K3925" s="76"/>
    </row>
    <row r="3926" spans="5:11" x14ac:dyDescent="0.25">
      <c r="E3926" s="115"/>
      <c r="F3926" s="119"/>
      <c r="H3926" s="120"/>
      <c r="I3926" s="121"/>
      <c r="J3926" s="121"/>
      <c r="K3926" s="76"/>
    </row>
    <row r="3927" spans="5:11" x14ac:dyDescent="0.25">
      <c r="E3927" s="115"/>
      <c r="F3927" s="119"/>
      <c r="H3927" s="120"/>
      <c r="I3927" s="121"/>
      <c r="J3927" s="121"/>
      <c r="K3927" s="76"/>
    </row>
    <row r="3928" spans="5:11" x14ac:dyDescent="0.25">
      <c r="E3928" s="115"/>
      <c r="F3928" s="119"/>
      <c r="H3928" s="120"/>
      <c r="I3928" s="121"/>
      <c r="J3928" s="121"/>
      <c r="K3928" s="76"/>
    </row>
    <row r="3929" spans="5:11" x14ac:dyDescent="0.25">
      <c r="E3929" s="115"/>
      <c r="F3929" s="119"/>
      <c r="H3929" s="120"/>
      <c r="I3929" s="121"/>
      <c r="J3929" s="121"/>
      <c r="K3929" s="76"/>
    </row>
    <row r="3930" spans="5:11" x14ac:dyDescent="0.25">
      <c r="E3930" s="115"/>
      <c r="F3930" s="119"/>
      <c r="H3930" s="120"/>
      <c r="I3930" s="121"/>
      <c r="J3930" s="121"/>
      <c r="K3930" s="76"/>
    </row>
    <row r="3931" spans="5:11" x14ac:dyDescent="0.25">
      <c r="E3931" s="115"/>
      <c r="F3931" s="119"/>
      <c r="H3931" s="120"/>
      <c r="I3931" s="121"/>
      <c r="J3931" s="121"/>
      <c r="K3931" s="76"/>
    </row>
    <row r="3932" spans="5:11" x14ac:dyDescent="0.25">
      <c r="E3932" s="115"/>
      <c r="F3932" s="119"/>
      <c r="H3932" s="120"/>
      <c r="I3932" s="121"/>
      <c r="J3932" s="121"/>
      <c r="K3932" s="76"/>
    </row>
    <row r="3933" spans="5:11" x14ac:dyDescent="0.25">
      <c r="E3933" s="115"/>
      <c r="F3933" s="119"/>
      <c r="H3933" s="120"/>
      <c r="I3933" s="121"/>
      <c r="J3933" s="121"/>
      <c r="K3933" s="76"/>
    </row>
    <row r="3934" spans="5:11" x14ac:dyDescent="0.25">
      <c r="E3934" s="115"/>
      <c r="F3934" s="119"/>
      <c r="H3934" s="120"/>
      <c r="I3934" s="121"/>
      <c r="J3934" s="121"/>
      <c r="K3934" s="76"/>
    </row>
    <row r="3935" spans="5:11" x14ac:dyDescent="0.25">
      <c r="E3935" s="115"/>
      <c r="F3935" s="119"/>
      <c r="H3935" s="120"/>
      <c r="I3935" s="121"/>
      <c r="J3935" s="121"/>
      <c r="K3935" s="76"/>
    </row>
    <row r="3936" spans="5:11" x14ac:dyDescent="0.25">
      <c r="E3936" s="115"/>
      <c r="F3936" s="119"/>
      <c r="H3936" s="120"/>
      <c r="I3936" s="121"/>
      <c r="J3936" s="121"/>
      <c r="K3936" s="76"/>
    </row>
    <row r="3937" spans="5:11" x14ac:dyDescent="0.25">
      <c r="E3937" s="115"/>
      <c r="F3937" s="119"/>
      <c r="H3937" s="120"/>
      <c r="I3937" s="121"/>
      <c r="J3937" s="121"/>
      <c r="K3937" s="76"/>
    </row>
    <row r="3938" spans="5:11" x14ac:dyDescent="0.25">
      <c r="E3938" s="115"/>
      <c r="F3938" s="119"/>
      <c r="H3938" s="120"/>
      <c r="I3938" s="121"/>
      <c r="J3938" s="121"/>
      <c r="K3938" s="76"/>
    </row>
    <row r="3939" spans="5:11" x14ac:dyDescent="0.25">
      <c r="E3939" s="115"/>
      <c r="F3939" s="119"/>
      <c r="H3939" s="120"/>
      <c r="I3939" s="121"/>
      <c r="J3939" s="121"/>
      <c r="K3939" s="76"/>
    </row>
    <row r="3940" spans="5:11" x14ac:dyDescent="0.25">
      <c r="E3940" s="115"/>
      <c r="F3940" s="119"/>
      <c r="H3940" s="120"/>
      <c r="I3940" s="121"/>
      <c r="J3940" s="121"/>
      <c r="K3940" s="76"/>
    </row>
    <row r="3941" spans="5:11" x14ac:dyDescent="0.25">
      <c r="E3941" s="115"/>
      <c r="F3941" s="119"/>
      <c r="H3941" s="120"/>
      <c r="I3941" s="121"/>
      <c r="J3941" s="121"/>
      <c r="K3941" s="76"/>
    </row>
    <row r="3942" spans="5:11" x14ac:dyDescent="0.25">
      <c r="E3942" s="115"/>
      <c r="F3942" s="119"/>
      <c r="H3942" s="120"/>
      <c r="I3942" s="121"/>
      <c r="J3942" s="121"/>
      <c r="K3942" s="76"/>
    </row>
    <row r="3943" spans="5:11" x14ac:dyDescent="0.25">
      <c r="E3943" s="115"/>
      <c r="F3943" s="119"/>
      <c r="H3943" s="120"/>
      <c r="I3943" s="121"/>
      <c r="J3943" s="121"/>
      <c r="K3943" s="76"/>
    </row>
    <row r="3944" spans="5:11" x14ac:dyDescent="0.25">
      <c r="E3944" s="115"/>
      <c r="F3944" s="119"/>
      <c r="H3944" s="120"/>
      <c r="I3944" s="121"/>
      <c r="J3944" s="121"/>
      <c r="K3944" s="76"/>
    </row>
    <row r="3945" spans="5:11" x14ac:dyDescent="0.25">
      <c r="E3945" s="115"/>
      <c r="F3945" s="119"/>
      <c r="H3945" s="120"/>
      <c r="I3945" s="121"/>
      <c r="J3945" s="121"/>
      <c r="K3945" s="76"/>
    </row>
    <row r="3946" spans="5:11" x14ac:dyDescent="0.25">
      <c r="E3946" s="115"/>
      <c r="F3946" s="119"/>
      <c r="H3946" s="120"/>
      <c r="I3946" s="121"/>
      <c r="J3946" s="121"/>
      <c r="K3946" s="76"/>
    </row>
    <row r="3947" spans="5:11" x14ac:dyDescent="0.25">
      <c r="E3947" s="115"/>
      <c r="F3947" s="119"/>
      <c r="H3947" s="120"/>
      <c r="I3947" s="121"/>
      <c r="J3947" s="121"/>
      <c r="K3947" s="76"/>
    </row>
    <row r="3948" spans="5:11" x14ac:dyDescent="0.25">
      <c r="E3948" s="115"/>
      <c r="F3948" s="119"/>
      <c r="H3948" s="120"/>
      <c r="I3948" s="121"/>
      <c r="J3948" s="121"/>
      <c r="K3948" s="76"/>
    </row>
    <row r="3949" spans="5:11" x14ac:dyDescent="0.25">
      <c r="E3949" s="115"/>
      <c r="F3949" s="119"/>
      <c r="H3949" s="120"/>
      <c r="I3949" s="121"/>
      <c r="J3949" s="121"/>
      <c r="K3949" s="76"/>
    </row>
    <row r="3950" spans="5:11" x14ac:dyDescent="0.25">
      <c r="E3950" s="115"/>
      <c r="F3950" s="119"/>
      <c r="H3950" s="120"/>
      <c r="I3950" s="121"/>
      <c r="J3950" s="121"/>
      <c r="K3950" s="76"/>
    </row>
    <row r="3951" spans="5:11" x14ac:dyDescent="0.25">
      <c r="E3951" s="115"/>
      <c r="F3951" s="119"/>
      <c r="H3951" s="120"/>
      <c r="I3951" s="121"/>
      <c r="J3951" s="121"/>
      <c r="K3951" s="76"/>
    </row>
    <row r="3952" spans="5:11" x14ac:dyDescent="0.25">
      <c r="E3952" s="115"/>
      <c r="F3952" s="119"/>
      <c r="H3952" s="120"/>
      <c r="I3952" s="121"/>
      <c r="J3952" s="121"/>
      <c r="K3952" s="76"/>
    </row>
    <row r="3953" spans="5:11" x14ac:dyDescent="0.25">
      <c r="E3953" s="115"/>
      <c r="F3953" s="119"/>
      <c r="H3953" s="120"/>
      <c r="I3953" s="121"/>
      <c r="J3953" s="121"/>
      <c r="K3953" s="76"/>
    </row>
    <row r="3954" spans="5:11" x14ac:dyDescent="0.25">
      <c r="E3954" s="115"/>
      <c r="F3954" s="119"/>
      <c r="H3954" s="120"/>
      <c r="I3954" s="121"/>
      <c r="J3954" s="121"/>
      <c r="K3954" s="76"/>
    </row>
    <row r="3955" spans="5:11" x14ac:dyDescent="0.25">
      <c r="E3955" s="115"/>
      <c r="F3955" s="119"/>
      <c r="H3955" s="120"/>
      <c r="I3955" s="121"/>
      <c r="J3955" s="121"/>
      <c r="K3955" s="76"/>
    </row>
    <row r="3956" spans="5:11" x14ac:dyDescent="0.25">
      <c r="E3956" s="115"/>
      <c r="F3956" s="119"/>
      <c r="H3956" s="120"/>
      <c r="I3956" s="121"/>
      <c r="J3956" s="121"/>
      <c r="K3956" s="76"/>
    </row>
    <row r="3957" spans="5:11" x14ac:dyDescent="0.25">
      <c r="E3957" s="115"/>
      <c r="F3957" s="119"/>
      <c r="H3957" s="120"/>
      <c r="I3957" s="121"/>
      <c r="J3957" s="121"/>
      <c r="K3957" s="76"/>
    </row>
    <row r="3958" spans="5:11" x14ac:dyDescent="0.25">
      <c r="E3958" s="115"/>
      <c r="F3958" s="119"/>
      <c r="H3958" s="120"/>
      <c r="I3958" s="121"/>
      <c r="J3958" s="121"/>
      <c r="K3958" s="76"/>
    </row>
    <row r="3959" spans="5:11" x14ac:dyDescent="0.25">
      <c r="E3959" s="115"/>
      <c r="F3959" s="119"/>
      <c r="H3959" s="120"/>
      <c r="I3959" s="121"/>
      <c r="J3959" s="121"/>
      <c r="K3959" s="76"/>
    </row>
    <row r="3960" spans="5:11" x14ac:dyDescent="0.25">
      <c r="E3960" s="115"/>
      <c r="F3960" s="119"/>
      <c r="H3960" s="120"/>
      <c r="I3960" s="121"/>
      <c r="J3960" s="121"/>
      <c r="K3960" s="76"/>
    </row>
    <row r="3961" spans="5:11" x14ac:dyDescent="0.25">
      <c r="E3961" s="115"/>
      <c r="F3961" s="119"/>
      <c r="H3961" s="120"/>
      <c r="I3961" s="121"/>
      <c r="J3961" s="121"/>
      <c r="K3961" s="76"/>
    </row>
    <row r="3962" spans="5:11" x14ac:dyDescent="0.25">
      <c r="E3962" s="115"/>
      <c r="F3962" s="119"/>
      <c r="H3962" s="120"/>
      <c r="I3962" s="121"/>
      <c r="J3962" s="121"/>
      <c r="K3962" s="76"/>
    </row>
    <row r="3963" spans="5:11" x14ac:dyDescent="0.25">
      <c r="E3963" s="115"/>
      <c r="F3963" s="119"/>
      <c r="H3963" s="120"/>
      <c r="I3963" s="121"/>
      <c r="J3963" s="121"/>
      <c r="K3963" s="76"/>
    </row>
    <row r="3964" spans="5:11" x14ac:dyDescent="0.25">
      <c r="E3964" s="115"/>
      <c r="F3964" s="119"/>
      <c r="H3964" s="120"/>
      <c r="I3964" s="121"/>
      <c r="J3964" s="121"/>
      <c r="K3964" s="76"/>
    </row>
    <row r="3965" spans="5:11" x14ac:dyDescent="0.25">
      <c r="E3965" s="115"/>
      <c r="F3965" s="119"/>
      <c r="H3965" s="120"/>
      <c r="I3965" s="121"/>
      <c r="J3965" s="121"/>
      <c r="K3965" s="76"/>
    </row>
    <row r="3966" spans="5:11" x14ac:dyDescent="0.25">
      <c r="E3966" s="115"/>
      <c r="F3966" s="119"/>
      <c r="H3966" s="120"/>
      <c r="I3966" s="121"/>
      <c r="J3966" s="121"/>
      <c r="K3966" s="76"/>
    </row>
    <row r="3967" spans="5:11" x14ac:dyDescent="0.25">
      <c r="E3967" s="115"/>
      <c r="F3967" s="119"/>
      <c r="H3967" s="120"/>
      <c r="I3967" s="121"/>
      <c r="J3967" s="121"/>
      <c r="K3967" s="76"/>
    </row>
    <row r="3968" spans="5:11" x14ac:dyDescent="0.25">
      <c r="E3968" s="115"/>
      <c r="F3968" s="119"/>
      <c r="H3968" s="120"/>
      <c r="I3968" s="121"/>
      <c r="J3968" s="121"/>
      <c r="K3968" s="76"/>
    </row>
    <row r="3969" spans="5:11" x14ac:dyDescent="0.25">
      <c r="E3969" s="115"/>
      <c r="F3969" s="119"/>
      <c r="H3969" s="120"/>
      <c r="I3969" s="121"/>
      <c r="J3969" s="121"/>
      <c r="K3969" s="76"/>
    </row>
    <row r="3970" spans="5:11" x14ac:dyDescent="0.25">
      <c r="E3970" s="115"/>
      <c r="F3970" s="119"/>
      <c r="H3970" s="120"/>
      <c r="I3970" s="121"/>
      <c r="J3970" s="121"/>
      <c r="K3970" s="76"/>
    </row>
    <row r="3971" spans="5:11" x14ac:dyDescent="0.25">
      <c r="E3971" s="115"/>
      <c r="F3971" s="119"/>
      <c r="H3971" s="120"/>
      <c r="I3971" s="121"/>
      <c r="J3971" s="121"/>
      <c r="K3971" s="76"/>
    </row>
    <row r="3972" spans="5:11" x14ac:dyDescent="0.25">
      <c r="E3972" s="115"/>
      <c r="F3972" s="119"/>
      <c r="H3972" s="120"/>
      <c r="I3972" s="121"/>
      <c r="J3972" s="121"/>
      <c r="K3972" s="76"/>
    </row>
    <row r="3973" spans="5:11" x14ac:dyDescent="0.25">
      <c r="E3973" s="115"/>
      <c r="F3973" s="119"/>
      <c r="H3973" s="120"/>
      <c r="I3973" s="121"/>
      <c r="J3973" s="121"/>
      <c r="K3973" s="76"/>
    </row>
    <row r="3974" spans="5:11" x14ac:dyDescent="0.25">
      <c r="E3974" s="115"/>
      <c r="F3974" s="119"/>
      <c r="H3974" s="120"/>
      <c r="I3974" s="121"/>
      <c r="J3974" s="121"/>
      <c r="K3974" s="76"/>
    </row>
    <row r="3975" spans="5:11" x14ac:dyDescent="0.25">
      <c r="E3975" s="115"/>
      <c r="F3975" s="119"/>
      <c r="H3975" s="120"/>
      <c r="I3975" s="121"/>
      <c r="J3975" s="121"/>
      <c r="K3975" s="76"/>
    </row>
    <row r="3976" spans="5:11" x14ac:dyDescent="0.25">
      <c r="E3976" s="115"/>
      <c r="F3976" s="119"/>
      <c r="H3976" s="120"/>
      <c r="I3976" s="121"/>
      <c r="J3976" s="121"/>
      <c r="K3976" s="76"/>
    </row>
    <row r="3977" spans="5:11" x14ac:dyDescent="0.25">
      <c r="E3977" s="115"/>
      <c r="F3977" s="119"/>
      <c r="H3977" s="120"/>
      <c r="I3977" s="121"/>
      <c r="J3977" s="121"/>
      <c r="K3977" s="76"/>
    </row>
    <row r="3978" spans="5:11" x14ac:dyDescent="0.25">
      <c r="E3978" s="115"/>
      <c r="F3978" s="119"/>
      <c r="H3978" s="120"/>
      <c r="I3978" s="121"/>
      <c r="J3978" s="121"/>
      <c r="K3978" s="76"/>
    </row>
    <row r="3979" spans="5:11" x14ac:dyDescent="0.25">
      <c r="E3979" s="115"/>
      <c r="F3979" s="119"/>
      <c r="H3979" s="120"/>
      <c r="I3979" s="121"/>
      <c r="J3979" s="121"/>
      <c r="K3979" s="76"/>
    </row>
    <row r="3980" spans="5:11" x14ac:dyDescent="0.25">
      <c r="E3980" s="115"/>
      <c r="F3980" s="119"/>
      <c r="H3980" s="120"/>
      <c r="I3980" s="121"/>
      <c r="J3980" s="121"/>
      <c r="K3980" s="76"/>
    </row>
    <row r="3981" spans="5:11" x14ac:dyDescent="0.25">
      <c r="E3981" s="115"/>
      <c r="F3981" s="119"/>
      <c r="H3981" s="120"/>
      <c r="I3981" s="121"/>
      <c r="J3981" s="121"/>
      <c r="K3981" s="76"/>
    </row>
    <row r="3982" spans="5:11" x14ac:dyDescent="0.25">
      <c r="E3982" s="115"/>
      <c r="F3982" s="119"/>
      <c r="H3982" s="120"/>
      <c r="I3982" s="121"/>
      <c r="J3982" s="121"/>
      <c r="K3982" s="76"/>
    </row>
    <row r="3983" spans="5:11" x14ac:dyDescent="0.25">
      <c r="E3983" s="115"/>
      <c r="F3983" s="119"/>
      <c r="H3983" s="120"/>
      <c r="I3983" s="121"/>
      <c r="J3983" s="121"/>
      <c r="K3983" s="76"/>
    </row>
    <row r="3984" spans="5:11" x14ac:dyDescent="0.25">
      <c r="E3984" s="115"/>
      <c r="F3984" s="119"/>
      <c r="H3984" s="120"/>
      <c r="I3984" s="121"/>
      <c r="J3984" s="121"/>
      <c r="K3984" s="76"/>
    </row>
    <row r="3985" spans="5:11" x14ac:dyDescent="0.25">
      <c r="E3985" s="115"/>
      <c r="F3985" s="119"/>
      <c r="H3985" s="120"/>
      <c r="I3985" s="121"/>
      <c r="J3985" s="121"/>
      <c r="K3985" s="76"/>
    </row>
    <row r="3986" spans="5:11" x14ac:dyDescent="0.25">
      <c r="E3986" s="115"/>
      <c r="F3986" s="119"/>
      <c r="H3986" s="120"/>
      <c r="I3986" s="121"/>
      <c r="J3986" s="121"/>
      <c r="K3986" s="76"/>
    </row>
    <row r="3987" spans="5:11" x14ac:dyDescent="0.25">
      <c r="E3987" s="115"/>
      <c r="F3987" s="119"/>
      <c r="H3987" s="120"/>
      <c r="I3987" s="121"/>
      <c r="J3987" s="121"/>
      <c r="K3987" s="76"/>
    </row>
    <row r="3988" spans="5:11" x14ac:dyDescent="0.25">
      <c r="E3988" s="115"/>
      <c r="F3988" s="119"/>
      <c r="H3988" s="120"/>
      <c r="I3988" s="121"/>
      <c r="J3988" s="121"/>
      <c r="K3988" s="76"/>
    </row>
    <row r="3989" spans="5:11" x14ac:dyDescent="0.25">
      <c r="E3989" s="115"/>
      <c r="F3989" s="119"/>
      <c r="H3989" s="120"/>
      <c r="I3989" s="121"/>
      <c r="J3989" s="121"/>
      <c r="K3989" s="76"/>
    </row>
    <row r="3990" spans="5:11" x14ac:dyDescent="0.25">
      <c r="E3990" s="115"/>
      <c r="F3990" s="119"/>
      <c r="H3990" s="120"/>
      <c r="I3990" s="121"/>
      <c r="J3990" s="121"/>
      <c r="K3990" s="76"/>
    </row>
    <row r="3991" spans="5:11" x14ac:dyDescent="0.25">
      <c r="E3991" s="115"/>
      <c r="F3991" s="119"/>
      <c r="H3991" s="120"/>
      <c r="I3991" s="121"/>
      <c r="J3991" s="121"/>
      <c r="K3991" s="76"/>
    </row>
    <row r="3992" spans="5:11" x14ac:dyDescent="0.25">
      <c r="E3992" s="115"/>
      <c r="F3992" s="119"/>
      <c r="H3992" s="120"/>
      <c r="I3992" s="121"/>
      <c r="J3992" s="121"/>
      <c r="K3992" s="76"/>
    </row>
    <row r="3993" spans="5:11" x14ac:dyDescent="0.25">
      <c r="E3993" s="115"/>
      <c r="F3993" s="119"/>
      <c r="H3993" s="120"/>
      <c r="I3993" s="121"/>
      <c r="J3993" s="121"/>
      <c r="K3993" s="76"/>
    </row>
    <row r="3994" spans="5:11" x14ac:dyDescent="0.25">
      <c r="E3994" s="115"/>
      <c r="F3994" s="119"/>
      <c r="H3994" s="120"/>
      <c r="I3994" s="121"/>
      <c r="J3994" s="121"/>
      <c r="K3994" s="76"/>
    </row>
    <row r="3995" spans="5:11" x14ac:dyDescent="0.25">
      <c r="E3995" s="115"/>
      <c r="F3995" s="119"/>
      <c r="H3995" s="120"/>
      <c r="I3995" s="121"/>
      <c r="J3995" s="121"/>
      <c r="K3995" s="76"/>
    </row>
    <row r="3996" spans="5:11" x14ac:dyDescent="0.25">
      <c r="E3996" s="115"/>
      <c r="F3996" s="119"/>
      <c r="H3996" s="120"/>
      <c r="I3996" s="121"/>
      <c r="J3996" s="121"/>
      <c r="K3996" s="76"/>
    </row>
    <row r="3997" spans="5:11" x14ac:dyDescent="0.25">
      <c r="E3997" s="115"/>
      <c r="F3997" s="119"/>
      <c r="H3997" s="120"/>
      <c r="I3997" s="121"/>
      <c r="J3997" s="121"/>
      <c r="K3997" s="76"/>
    </row>
    <row r="3998" spans="5:11" x14ac:dyDescent="0.25">
      <c r="E3998" s="115"/>
      <c r="F3998" s="119"/>
      <c r="H3998" s="120"/>
      <c r="I3998" s="121"/>
      <c r="J3998" s="121"/>
      <c r="K3998" s="76"/>
    </row>
    <row r="3999" spans="5:11" x14ac:dyDescent="0.25">
      <c r="E3999" s="115"/>
      <c r="F3999" s="119"/>
      <c r="H3999" s="120"/>
      <c r="I3999" s="121"/>
      <c r="J3999" s="121"/>
      <c r="K3999" s="76"/>
    </row>
    <row r="4000" spans="5:11" x14ac:dyDescent="0.25">
      <c r="E4000" s="115"/>
      <c r="F4000" s="119"/>
      <c r="H4000" s="120"/>
      <c r="I4000" s="121"/>
      <c r="J4000" s="121"/>
      <c r="K4000" s="76"/>
    </row>
    <row r="4001" spans="5:11" x14ac:dyDescent="0.25">
      <c r="E4001" s="115"/>
      <c r="F4001" s="119"/>
      <c r="H4001" s="120"/>
      <c r="I4001" s="121"/>
      <c r="J4001" s="121"/>
      <c r="K4001" s="76"/>
    </row>
    <row r="4002" spans="5:11" x14ac:dyDescent="0.25">
      <c r="E4002" s="115"/>
      <c r="F4002" s="119"/>
      <c r="H4002" s="120"/>
      <c r="I4002" s="121"/>
      <c r="J4002" s="121"/>
      <c r="K4002" s="76"/>
    </row>
    <row r="4003" spans="5:11" x14ac:dyDescent="0.25">
      <c r="E4003" s="115"/>
      <c r="F4003" s="119"/>
      <c r="H4003" s="120"/>
      <c r="I4003" s="121"/>
      <c r="J4003" s="121"/>
      <c r="K4003" s="76"/>
    </row>
    <row r="4004" spans="5:11" x14ac:dyDescent="0.25">
      <c r="E4004" s="115"/>
      <c r="F4004" s="119"/>
      <c r="H4004" s="120"/>
      <c r="I4004" s="121"/>
      <c r="J4004" s="121"/>
      <c r="K4004" s="76"/>
    </row>
    <row r="4005" spans="5:11" x14ac:dyDescent="0.25">
      <c r="E4005" s="115"/>
      <c r="F4005" s="119"/>
      <c r="H4005" s="120"/>
      <c r="I4005" s="121"/>
      <c r="J4005" s="121"/>
      <c r="K4005" s="76"/>
    </row>
    <row r="4006" spans="5:11" x14ac:dyDescent="0.25">
      <c r="E4006" s="115"/>
      <c r="F4006" s="119"/>
      <c r="H4006" s="120"/>
      <c r="I4006" s="121"/>
      <c r="J4006" s="121"/>
      <c r="K4006" s="76"/>
    </row>
    <row r="4007" spans="5:11" x14ac:dyDescent="0.25">
      <c r="E4007" s="115"/>
      <c r="F4007" s="119"/>
      <c r="H4007" s="120"/>
      <c r="I4007" s="121"/>
      <c r="J4007" s="121"/>
      <c r="K4007" s="76"/>
    </row>
    <row r="4008" spans="5:11" x14ac:dyDescent="0.25">
      <c r="E4008" s="115"/>
      <c r="F4008" s="119"/>
      <c r="H4008" s="120"/>
      <c r="I4008" s="121"/>
      <c r="J4008" s="121"/>
      <c r="K4008" s="76"/>
    </row>
    <row r="4009" spans="5:11" x14ac:dyDescent="0.25">
      <c r="E4009" s="115"/>
      <c r="F4009" s="119"/>
      <c r="H4009" s="120"/>
      <c r="I4009" s="121"/>
      <c r="J4009" s="121"/>
      <c r="K4009" s="76"/>
    </row>
    <row r="4010" spans="5:11" x14ac:dyDescent="0.25">
      <c r="E4010" s="115"/>
      <c r="F4010" s="119"/>
      <c r="H4010" s="120"/>
      <c r="I4010" s="121"/>
      <c r="J4010" s="121"/>
      <c r="K4010" s="76"/>
    </row>
    <row r="4011" spans="5:11" x14ac:dyDescent="0.25">
      <c r="E4011" s="115"/>
      <c r="F4011" s="119"/>
      <c r="H4011" s="120"/>
      <c r="I4011" s="121"/>
      <c r="J4011" s="121"/>
      <c r="K4011" s="76"/>
    </row>
    <row r="4012" spans="5:11" x14ac:dyDescent="0.25">
      <c r="E4012" s="115"/>
      <c r="F4012" s="119"/>
      <c r="H4012" s="120"/>
      <c r="I4012" s="121"/>
      <c r="J4012" s="121"/>
      <c r="K4012" s="76"/>
    </row>
    <row r="4013" spans="5:11" x14ac:dyDescent="0.25">
      <c r="E4013" s="115"/>
      <c r="F4013" s="119"/>
      <c r="H4013" s="120"/>
      <c r="I4013" s="121"/>
      <c r="J4013" s="121"/>
      <c r="K4013" s="76"/>
    </row>
    <row r="4014" spans="5:11" x14ac:dyDescent="0.25">
      <c r="E4014" s="115"/>
      <c r="F4014" s="119"/>
      <c r="H4014" s="120"/>
      <c r="I4014" s="121"/>
      <c r="J4014" s="121"/>
      <c r="K4014" s="76"/>
    </row>
    <row r="4015" spans="5:11" x14ac:dyDescent="0.25">
      <c r="E4015" s="115"/>
      <c r="F4015" s="119"/>
      <c r="H4015" s="120"/>
      <c r="I4015" s="121"/>
      <c r="J4015" s="121"/>
      <c r="K4015" s="76"/>
    </row>
    <row r="4016" spans="5:11" x14ac:dyDescent="0.25">
      <c r="E4016" s="115"/>
      <c r="F4016" s="119"/>
      <c r="H4016" s="120"/>
      <c r="I4016" s="121"/>
      <c r="J4016" s="121"/>
      <c r="K4016" s="76"/>
    </row>
    <row r="4017" spans="5:11" x14ac:dyDescent="0.25">
      <c r="E4017" s="115"/>
      <c r="F4017" s="119"/>
      <c r="H4017" s="120"/>
      <c r="I4017" s="121"/>
      <c r="J4017" s="121"/>
      <c r="K4017" s="76"/>
    </row>
    <row r="4018" spans="5:11" x14ac:dyDescent="0.25">
      <c r="E4018" s="115"/>
      <c r="F4018" s="119"/>
      <c r="H4018" s="120"/>
      <c r="I4018" s="121"/>
      <c r="J4018" s="121"/>
      <c r="K4018" s="76"/>
    </row>
    <row r="4019" spans="5:11" x14ac:dyDescent="0.25">
      <c r="E4019" s="115"/>
      <c r="F4019" s="119"/>
      <c r="H4019" s="120"/>
      <c r="I4019" s="121"/>
      <c r="J4019" s="121"/>
      <c r="K4019" s="76"/>
    </row>
    <row r="4020" spans="5:11" x14ac:dyDescent="0.25">
      <c r="E4020" s="115"/>
      <c r="F4020" s="119"/>
      <c r="H4020" s="120"/>
      <c r="I4020" s="121"/>
      <c r="J4020" s="121"/>
      <c r="K4020" s="76"/>
    </row>
    <row r="4021" spans="5:11" x14ac:dyDescent="0.25">
      <c r="E4021" s="115"/>
      <c r="F4021" s="119"/>
      <c r="H4021" s="120"/>
      <c r="I4021" s="121"/>
      <c r="J4021" s="121"/>
      <c r="K4021" s="76"/>
    </row>
    <row r="4022" spans="5:11" x14ac:dyDescent="0.25">
      <c r="E4022" s="115"/>
      <c r="F4022" s="119"/>
      <c r="H4022" s="120"/>
      <c r="I4022" s="121"/>
      <c r="J4022" s="121"/>
      <c r="K4022" s="76"/>
    </row>
    <row r="4023" spans="5:11" x14ac:dyDescent="0.25">
      <c r="E4023" s="115"/>
      <c r="F4023" s="119"/>
      <c r="H4023" s="120"/>
      <c r="I4023" s="121"/>
      <c r="J4023" s="121"/>
      <c r="K4023" s="76"/>
    </row>
    <row r="4024" spans="5:11" x14ac:dyDescent="0.25">
      <c r="E4024" s="115"/>
      <c r="F4024" s="119"/>
      <c r="H4024" s="120"/>
      <c r="I4024" s="121"/>
      <c r="J4024" s="121"/>
      <c r="K4024" s="76"/>
    </row>
    <row r="4025" spans="5:11" x14ac:dyDescent="0.25">
      <c r="E4025" s="115"/>
      <c r="F4025" s="119"/>
      <c r="H4025" s="120"/>
      <c r="I4025" s="121"/>
      <c r="J4025" s="121"/>
      <c r="K4025" s="76"/>
    </row>
    <row r="4026" spans="5:11" x14ac:dyDescent="0.25">
      <c r="E4026" s="115"/>
      <c r="F4026" s="119"/>
      <c r="H4026" s="120"/>
      <c r="I4026" s="121"/>
      <c r="J4026" s="121"/>
      <c r="K4026" s="76"/>
    </row>
    <row r="4027" spans="5:11" x14ac:dyDescent="0.25">
      <c r="E4027" s="115"/>
      <c r="F4027" s="119"/>
      <c r="H4027" s="120"/>
      <c r="I4027" s="121"/>
      <c r="J4027" s="121"/>
      <c r="K4027" s="76"/>
    </row>
    <row r="4028" spans="5:11" x14ac:dyDescent="0.25">
      <c r="E4028" s="115"/>
      <c r="F4028" s="119"/>
      <c r="H4028" s="120"/>
      <c r="I4028" s="121"/>
      <c r="J4028" s="121"/>
      <c r="K4028" s="76"/>
    </row>
    <row r="4029" spans="5:11" x14ac:dyDescent="0.25">
      <c r="E4029" s="115"/>
      <c r="F4029" s="119"/>
      <c r="H4029" s="120"/>
      <c r="I4029" s="121"/>
      <c r="J4029" s="121"/>
      <c r="K4029" s="76"/>
    </row>
    <row r="4030" spans="5:11" x14ac:dyDescent="0.25">
      <c r="E4030" s="115"/>
      <c r="F4030" s="119"/>
      <c r="H4030" s="120"/>
      <c r="I4030" s="121"/>
      <c r="J4030" s="121"/>
      <c r="K4030" s="76"/>
    </row>
    <row r="4031" spans="5:11" x14ac:dyDescent="0.25">
      <c r="E4031" s="115"/>
      <c r="F4031" s="119"/>
      <c r="H4031" s="120"/>
      <c r="I4031" s="121"/>
      <c r="J4031" s="121"/>
      <c r="K4031" s="76"/>
    </row>
    <row r="4032" spans="5:11" x14ac:dyDescent="0.25">
      <c r="E4032" s="115"/>
      <c r="F4032" s="119"/>
      <c r="H4032" s="120"/>
      <c r="I4032" s="121"/>
      <c r="J4032" s="121"/>
      <c r="K4032" s="76"/>
    </row>
    <row r="4033" spans="5:11" x14ac:dyDescent="0.25">
      <c r="E4033" s="115"/>
      <c r="F4033" s="119"/>
      <c r="H4033" s="120"/>
      <c r="I4033" s="121"/>
      <c r="J4033" s="121"/>
      <c r="K4033" s="76"/>
    </row>
    <row r="4034" spans="5:11" x14ac:dyDescent="0.25">
      <c r="E4034" s="115"/>
      <c r="F4034" s="119"/>
      <c r="H4034" s="120"/>
      <c r="I4034" s="121"/>
      <c r="J4034" s="121"/>
      <c r="K4034" s="76"/>
    </row>
    <row r="4035" spans="5:11" x14ac:dyDescent="0.25">
      <c r="E4035" s="115"/>
      <c r="F4035" s="119"/>
      <c r="H4035" s="120"/>
      <c r="I4035" s="121"/>
      <c r="J4035" s="121"/>
      <c r="K4035" s="76"/>
    </row>
    <row r="4036" spans="5:11" x14ac:dyDescent="0.25">
      <c r="E4036" s="115"/>
      <c r="F4036" s="119"/>
      <c r="H4036" s="120"/>
      <c r="I4036" s="121"/>
      <c r="J4036" s="121"/>
      <c r="K4036" s="76"/>
    </row>
    <row r="4037" spans="5:11" x14ac:dyDescent="0.25">
      <c r="E4037" s="115"/>
      <c r="F4037" s="119"/>
      <c r="H4037" s="120"/>
      <c r="I4037" s="121"/>
      <c r="J4037" s="121"/>
      <c r="K4037" s="76"/>
    </row>
    <row r="4038" spans="5:11" x14ac:dyDescent="0.25">
      <c r="E4038" s="115"/>
      <c r="F4038" s="119"/>
      <c r="H4038" s="120"/>
      <c r="I4038" s="121"/>
      <c r="J4038" s="121"/>
      <c r="K4038" s="76"/>
    </row>
    <row r="4039" spans="5:11" x14ac:dyDescent="0.25">
      <c r="E4039" s="115"/>
      <c r="F4039" s="119"/>
      <c r="H4039" s="120"/>
      <c r="I4039" s="121"/>
      <c r="J4039" s="121"/>
      <c r="K4039" s="76"/>
    </row>
    <row r="4040" spans="5:11" x14ac:dyDescent="0.25">
      <c r="E4040" s="115"/>
      <c r="F4040" s="119"/>
      <c r="H4040" s="120"/>
      <c r="I4040" s="121"/>
      <c r="J4040" s="121"/>
      <c r="K4040" s="76"/>
    </row>
    <row r="4041" spans="5:11" x14ac:dyDescent="0.25">
      <c r="E4041" s="115"/>
      <c r="F4041" s="119"/>
      <c r="H4041" s="120"/>
      <c r="I4041" s="121"/>
      <c r="J4041" s="121"/>
      <c r="K4041" s="76"/>
    </row>
    <row r="4042" spans="5:11" x14ac:dyDescent="0.25">
      <c r="E4042" s="115"/>
      <c r="F4042" s="119"/>
      <c r="H4042" s="120"/>
      <c r="I4042" s="121"/>
      <c r="J4042" s="121"/>
      <c r="K4042" s="76"/>
    </row>
    <row r="4043" spans="5:11" x14ac:dyDescent="0.25">
      <c r="E4043" s="115"/>
      <c r="F4043" s="119"/>
      <c r="H4043" s="120"/>
      <c r="I4043" s="121"/>
      <c r="J4043" s="121"/>
      <c r="K4043" s="76"/>
    </row>
    <row r="4044" spans="5:11" x14ac:dyDescent="0.25">
      <c r="E4044" s="115"/>
      <c r="F4044" s="119"/>
      <c r="H4044" s="120"/>
      <c r="I4044" s="121"/>
      <c r="J4044" s="121"/>
      <c r="K4044" s="76"/>
    </row>
    <row r="4045" spans="5:11" x14ac:dyDescent="0.25">
      <c r="E4045" s="115"/>
      <c r="F4045" s="119"/>
      <c r="H4045" s="120"/>
      <c r="I4045" s="121"/>
      <c r="J4045" s="121"/>
      <c r="K4045" s="76"/>
    </row>
    <row r="4046" spans="5:11" x14ac:dyDescent="0.25">
      <c r="E4046" s="115"/>
      <c r="F4046" s="119"/>
      <c r="H4046" s="120"/>
      <c r="I4046" s="121"/>
      <c r="J4046" s="121"/>
      <c r="K4046" s="76"/>
    </row>
    <row r="4047" spans="5:11" x14ac:dyDescent="0.25">
      <c r="E4047" s="115"/>
      <c r="F4047" s="119"/>
      <c r="H4047" s="120"/>
      <c r="I4047" s="121"/>
      <c r="J4047" s="121"/>
      <c r="K4047" s="76"/>
    </row>
    <row r="4048" spans="5:11" x14ac:dyDescent="0.25">
      <c r="E4048" s="115"/>
      <c r="F4048" s="119"/>
      <c r="H4048" s="120"/>
      <c r="I4048" s="121"/>
      <c r="J4048" s="121"/>
      <c r="K4048" s="76"/>
    </row>
    <row r="4049" spans="5:11" x14ac:dyDescent="0.25">
      <c r="E4049" s="115"/>
      <c r="F4049" s="119"/>
      <c r="H4049" s="120"/>
      <c r="I4049" s="121"/>
      <c r="J4049" s="121"/>
      <c r="K4049" s="76"/>
    </row>
    <row r="4050" spans="5:11" x14ac:dyDescent="0.25">
      <c r="E4050" s="115"/>
      <c r="F4050" s="119"/>
      <c r="H4050" s="120"/>
      <c r="I4050" s="121"/>
      <c r="J4050" s="121"/>
      <c r="K4050" s="76"/>
    </row>
    <row r="4051" spans="5:11" x14ac:dyDescent="0.25">
      <c r="E4051" s="115"/>
      <c r="F4051" s="119"/>
      <c r="H4051" s="120"/>
      <c r="I4051" s="121"/>
      <c r="J4051" s="121"/>
      <c r="K4051" s="76"/>
    </row>
    <row r="4052" spans="5:11" x14ac:dyDescent="0.25">
      <c r="E4052" s="115"/>
      <c r="F4052" s="119"/>
      <c r="H4052" s="120"/>
      <c r="I4052" s="121"/>
      <c r="J4052" s="121"/>
      <c r="K4052" s="76"/>
    </row>
    <row r="4053" spans="5:11" x14ac:dyDescent="0.25">
      <c r="E4053" s="115"/>
      <c r="F4053" s="119"/>
      <c r="H4053" s="120"/>
      <c r="I4053" s="121"/>
      <c r="J4053" s="121"/>
      <c r="K4053" s="76"/>
    </row>
    <row r="4054" spans="5:11" x14ac:dyDescent="0.25">
      <c r="E4054" s="115"/>
      <c r="F4054" s="119"/>
      <c r="H4054" s="120"/>
      <c r="I4054" s="121"/>
      <c r="J4054" s="121"/>
      <c r="K4054" s="76"/>
    </row>
    <row r="4055" spans="5:11" x14ac:dyDescent="0.25">
      <c r="E4055" s="115"/>
      <c r="F4055" s="119"/>
      <c r="H4055" s="120"/>
      <c r="I4055" s="121"/>
      <c r="J4055" s="121"/>
      <c r="K4055" s="76"/>
    </row>
    <row r="4056" spans="5:11" x14ac:dyDescent="0.25">
      <c r="E4056" s="115"/>
      <c r="F4056" s="119"/>
      <c r="H4056" s="120"/>
      <c r="I4056" s="121"/>
      <c r="J4056" s="121"/>
      <c r="K4056" s="76"/>
    </row>
    <row r="4057" spans="5:11" x14ac:dyDescent="0.25">
      <c r="E4057" s="115"/>
      <c r="F4057" s="119"/>
      <c r="H4057" s="120"/>
      <c r="I4057" s="121"/>
      <c r="J4057" s="121"/>
      <c r="K4057" s="76"/>
    </row>
    <row r="4058" spans="5:11" x14ac:dyDescent="0.25">
      <c r="E4058" s="115"/>
      <c r="F4058" s="119"/>
      <c r="H4058" s="120"/>
      <c r="I4058" s="121"/>
      <c r="J4058" s="121"/>
      <c r="K4058" s="76"/>
    </row>
    <row r="4059" spans="5:11" x14ac:dyDescent="0.25">
      <c r="E4059" s="115"/>
      <c r="F4059" s="119"/>
      <c r="H4059" s="120"/>
      <c r="I4059" s="121"/>
      <c r="J4059" s="121"/>
      <c r="K4059" s="76"/>
    </row>
    <row r="4060" spans="5:11" x14ac:dyDescent="0.25">
      <c r="E4060" s="115"/>
      <c r="F4060" s="119"/>
      <c r="H4060" s="120"/>
      <c r="I4060" s="121"/>
      <c r="J4060" s="121"/>
      <c r="K4060" s="76"/>
    </row>
    <row r="4061" spans="5:11" x14ac:dyDescent="0.25">
      <c r="E4061" s="115"/>
      <c r="F4061" s="119"/>
      <c r="H4061" s="120"/>
      <c r="I4061" s="121"/>
      <c r="J4061" s="121"/>
      <c r="K4061" s="76"/>
    </row>
    <row r="4062" spans="5:11" x14ac:dyDescent="0.25">
      <c r="E4062" s="115"/>
      <c r="F4062" s="119"/>
      <c r="H4062" s="120"/>
      <c r="I4062" s="121"/>
      <c r="J4062" s="121"/>
      <c r="K4062" s="76"/>
    </row>
    <row r="4063" spans="5:11" x14ac:dyDescent="0.25">
      <c r="E4063" s="115"/>
      <c r="F4063" s="119"/>
      <c r="H4063" s="120"/>
      <c r="I4063" s="121"/>
      <c r="J4063" s="121"/>
      <c r="K4063" s="76"/>
    </row>
    <row r="4064" spans="5:11" x14ac:dyDescent="0.25">
      <c r="E4064" s="115"/>
      <c r="F4064" s="119"/>
      <c r="H4064" s="120"/>
      <c r="I4064" s="121"/>
      <c r="J4064" s="121"/>
      <c r="K4064" s="76"/>
    </row>
    <row r="4065" spans="5:11" x14ac:dyDescent="0.25">
      <c r="E4065" s="115"/>
      <c r="F4065" s="119"/>
      <c r="H4065" s="120"/>
      <c r="I4065" s="121"/>
      <c r="J4065" s="121"/>
      <c r="K4065" s="76"/>
    </row>
    <row r="4066" spans="5:11" x14ac:dyDescent="0.25">
      <c r="E4066" s="115"/>
      <c r="F4066" s="119"/>
      <c r="H4066" s="120"/>
      <c r="I4066" s="121"/>
      <c r="J4066" s="121"/>
      <c r="K4066" s="76"/>
    </row>
    <row r="4067" spans="5:11" x14ac:dyDescent="0.25">
      <c r="E4067" s="115"/>
      <c r="F4067" s="119"/>
      <c r="H4067" s="120"/>
      <c r="I4067" s="121"/>
      <c r="J4067" s="121"/>
      <c r="K4067" s="76"/>
    </row>
    <row r="4068" spans="5:11" x14ac:dyDescent="0.25">
      <c r="E4068" s="115"/>
      <c r="F4068" s="119"/>
      <c r="H4068" s="120"/>
      <c r="I4068" s="121"/>
      <c r="J4068" s="121"/>
      <c r="K4068" s="76"/>
    </row>
    <row r="4069" spans="5:11" x14ac:dyDescent="0.25">
      <c r="E4069" s="115"/>
      <c r="F4069" s="119"/>
      <c r="H4069" s="120"/>
      <c r="I4069" s="121"/>
      <c r="J4069" s="121"/>
      <c r="K4069" s="76"/>
    </row>
    <row r="4070" spans="5:11" x14ac:dyDescent="0.25">
      <c r="E4070" s="115"/>
      <c r="F4070" s="119"/>
      <c r="H4070" s="120"/>
      <c r="I4070" s="121"/>
      <c r="J4070" s="121"/>
      <c r="K4070" s="76"/>
    </row>
    <row r="4071" spans="5:11" x14ac:dyDescent="0.25">
      <c r="E4071" s="115"/>
      <c r="F4071" s="119"/>
      <c r="H4071" s="120"/>
      <c r="I4071" s="121"/>
      <c r="J4071" s="121"/>
      <c r="K4071" s="76"/>
    </row>
    <row r="4072" spans="5:11" x14ac:dyDescent="0.25">
      <c r="E4072" s="115"/>
      <c r="F4072" s="119"/>
      <c r="H4072" s="120"/>
      <c r="I4072" s="121"/>
      <c r="J4072" s="121"/>
      <c r="K4072" s="76"/>
    </row>
    <row r="4073" spans="5:11" x14ac:dyDescent="0.25">
      <c r="E4073" s="115"/>
      <c r="F4073" s="119"/>
      <c r="H4073" s="120"/>
      <c r="I4073" s="121"/>
      <c r="J4073" s="121"/>
      <c r="K4073" s="76"/>
    </row>
    <row r="4074" spans="5:11" x14ac:dyDescent="0.25">
      <c r="E4074" s="115"/>
      <c r="F4074" s="119"/>
      <c r="H4074" s="120"/>
      <c r="I4074" s="121"/>
      <c r="J4074" s="121"/>
      <c r="K4074" s="76"/>
    </row>
    <row r="4075" spans="5:11" x14ac:dyDescent="0.25">
      <c r="E4075" s="115"/>
      <c r="F4075" s="119"/>
      <c r="H4075" s="120"/>
      <c r="I4075" s="121"/>
      <c r="J4075" s="121"/>
      <c r="K4075" s="76"/>
    </row>
    <row r="4076" spans="5:11" x14ac:dyDescent="0.25">
      <c r="E4076" s="115"/>
      <c r="F4076" s="119"/>
      <c r="H4076" s="120"/>
      <c r="I4076" s="121"/>
      <c r="J4076" s="121"/>
      <c r="K4076" s="76"/>
    </row>
    <row r="4077" spans="5:11" x14ac:dyDescent="0.25">
      <c r="E4077" s="115"/>
      <c r="F4077" s="119"/>
      <c r="H4077" s="120"/>
      <c r="I4077" s="121"/>
      <c r="J4077" s="121"/>
      <c r="K4077" s="76"/>
    </row>
    <row r="4078" spans="5:11" x14ac:dyDescent="0.25">
      <c r="E4078" s="115"/>
      <c r="F4078" s="119"/>
      <c r="H4078" s="120"/>
      <c r="I4078" s="121"/>
      <c r="J4078" s="121"/>
      <c r="K4078" s="76"/>
    </row>
    <row r="4079" spans="5:11" x14ac:dyDescent="0.25">
      <c r="E4079" s="115"/>
      <c r="F4079" s="119"/>
      <c r="H4079" s="120"/>
      <c r="I4079" s="121"/>
      <c r="J4079" s="121"/>
      <c r="K4079" s="76"/>
    </row>
    <row r="4080" spans="5:11" x14ac:dyDescent="0.25">
      <c r="E4080" s="115"/>
      <c r="F4080" s="119"/>
      <c r="H4080" s="120"/>
      <c r="I4080" s="121"/>
      <c r="J4080" s="121"/>
      <c r="K4080" s="76"/>
    </row>
    <row r="4081" spans="5:11" x14ac:dyDescent="0.25">
      <c r="E4081" s="115"/>
      <c r="F4081" s="119"/>
      <c r="H4081" s="120"/>
      <c r="I4081" s="121"/>
      <c r="J4081" s="121"/>
      <c r="K4081" s="76"/>
    </row>
    <row r="4082" spans="5:11" x14ac:dyDescent="0.25">
      <c r="E4082" s="115"/>
      <c r="F4082" s="119"/>
      <c r="H4082" s="120"/>
      <c r="I4082" s="121"/>
      <c r="J4082" s="121"/>
      <c r="K4082" s="76"/>
    </row>
    <row r="4083" spans="5:11" x14ac:dyDescent="0.25">
      <c r="E4083" s="115"/>
      <c r="F4083" s="119"/>
      <c r="H4083" s="120"/>
      <c r="I4083" s="121"/>
      <c r="J4083" s="121"/>
      <c r="K4083" s="76"/>
    </row>
    <row r="4084" spans="5:11" x14ac:dyDescent="0.25">
      <c r="E4084" s="115"/>
      <c r="F4084" s="119"/>
      <c r="H4084" s="120"/>
      <c r="I4084" s="121"/>
      <c r="J4084" s="121"/>
      <c r="K4084" s="76"/>
    </row>
    <row r="4085" spans="5:11" x14ac:dyDescent="0.25">
      <c r="E4085" s="115"/>
      <c r="F4085" s="119"/>
      <c r="H4085" s="120"/>
      <c r="I4085" s="121"/>
      <c r="J4085" s="121"/>
      <c r="K4085" s="76"/>
    </row>
    <row r="4086" spans="5:11" x14ac:dyDescent="0.25">
      <c r="E4086" s="115"/>
      <c r="F4086" s="119"/>
      <c r="H4086" s="120"/>
      <c r="I4086" s="121"/>
      <c r="J4086" s="121"/>
      <c r="K4086" s="76"/>
    </row>
    <row r="4087" spans="5:11" x14ac:dyDescent="0.25">
      <c r="E4087" s="115"/>
      <c r="F4087" s="119"/>
      <c r="H4087" s="120"/>
      <c r="I4087" s="121"/>
      <c r="J4087" s="121"/>
      <c r="K4087" s="76"/>
    </row>
    <row r="4088" spans="5:11" x14ac:dyDescent="0.25">
      <c r="E4088" s="115"/>
      <c r="F4088" s="119"/>
      <c r="H4088" s="120"/>
      <c r="I4088" s="121"/>
      <c r="J4088" s="121"/>
      <c r="K4088" s="76"/>
    </row>
    <row r="4089" spans="5:11" x14ac:dyDescent="0.25">
      <c r="E4089" s="115"/>
      <c r="F4089" s="119"/>
      <c r="H4089" s="120"/>
      <c r="I4089" s="121"/>
      <c r="J4089" s="121"/>
      <c r="K4089" s="76"/>
    </row>
    <row r="4090" spans="5:11" x14ac:dyDescent="0.25">
      <c r="E4090" s="115"/>
      <c r="F4090" s="119"/>
      <c r="H4090" s="120"/>
      <c r="I4090" s="121"/>
      <c r="J4090" s="121"/>
      <c r="K4090" s="76"/>
    </row>
    <row r="4091" spans="5:11" x14ac:dyDescent="0.25">
      <c r="E4091" s="115"/>
      <c r="F4091" s="119"/>
      <c r="H4091" s="120"/>
      <c r="I4091" s="121"/>
      <c r="J4091" s="121"/>
      <c r="K4091" s="76"/>
    </row>
    <row r="4092" spans="5:11" x14ac:dyDescent="0.25">
      <c r="E4092" s="115"/>
      <c r="F4092" s="119"/>
      <c r="H4092" s="120"/>
      <c r="I4092" s="121"/>
      <c r="J4092" s="121"/>
      <c r="K4092" s="76"/>
    </row>
    <row r="4093" spans="5:11" x14ac:dyDescent="0.25">
      <c r="E4093" s="115"/>
      <c r="F4093" s="119"/>
      <c r="H4093" s="120"/>
      <c r="I4093" s="121"/>
      <c r="J4093" s="121"/>
      <c r="K4093" s="76"/>
    </row>
    <row r="4094" spans="5:11" x14ac:dyDescent="0.25">
      <c r="E4094" s="115"/>
      <c r="F4094" s="119"/>
      <c r="H4094" s="120"/>
      <c r="I4094" s="121"/>
      <c r="J4094" s="121"/>
      <c r="K4094" s="76"/>
    </row>
    <row r="4095" spans="5:11" x14ac:dyDescent="0.25">
      <c r="E4095" s="115"/>
      <c r="F4095" s="119"/>
      <c r="H4095" s="120"/>
      <c r="I4095" s="121"/>
      <c r="J4095" s="121"/>
      <c r="K4095" s="76"/>
    </row>
    <row r="4096" spans="5:11" x14ac:dyDescent="0.25">
      <c r="E4096" s="115"/>
      <c r="F4096" s="119"/>
      <c r="H4096" s="120"/>
      <c r="I4096" s="121"/>
      <c r="J4096" s="121"/>
      <c r="K4096" s="76"/>
    </row>
    <row r="4097" spans="5:11" x14ac:dyDescent="0.25">
      <c r="E4097" s="115"/>
      <c r="F4097" s="119"/>
      <c r="H4097" s="120"/>
      <c r="I4097" s="121"/>
      <c r="J4097" s="121"/>
      <c r="K4097" s="76"/>
    </row>
    <row r="4098" spans="5:11" x14ac:dyDescent="0.25">
      <c r="E4098" s="115"/>
      <c r="F4098" s="119"/>
      <c r="H4098" s="120"/>
      <c r="I4098" s="121"/>
      <c r="J4098" s="121"/>
      <c r="K4098" s="76"/>
    </row>
    <row r="4099" spans="5:11" x14ac:dyDescent="0.25">
      <c r="E4099" s="115"/>
      <c r="F4099" s="119"/>
      <c r="H4099" s="120"/>
      <c r="I4099" s="121"/>
      <c r="J4099" s="121"/>
      <c r="K4099" s="76"/>
    </row>
    <row r="4100" spans="5:11" x14ac:dyDescent="0.25">
      <c r="E4100" s="115"/>
      <c r="F4100" s="119"/>
      <c r="H4100" s="120"/>
      <c r="I4100" s="121"/>
      <c r="J4100" s="121"/>
      <c r="K4100" s="76"/>
    </row>
    <row r="4101" spans="5:11" x14ac:dyDescent="0.25">
      <c r="E4101" s="115"/>
      <c r="F4101" s="119"/>
      <c r="H4101" s="120"/>
      <c r="I4101" s="121"/>
      <c r="J4101" s="121"/>
      <c r="K4101" s="76"/>
    </row>
    <row r="4102" spans="5:11" x14ac:dyDescent="0.25">
      <c r="E4102" s="115"/>
      <c r="F4102" s="119"/>
      <c r="H4102" s="120"/>
      <c r="I4102" s="121"/>
      <c r="J4102" s="121"/>
      <c r="K4102" s="76"/>
    </row>
    <row r="4103" spans="5:11" x14ac:dyDescent="0.25">
      <c r="E4103" s="115"/>
      <c r="F4103" s="119"/>
      <c r="H4103" s="120"/>
      <c r="I4103" s="121"/>
      <c r="J4103" s="121"/>
      <c r="K4103" s="76"/>
    </row>
    <row r="4104" spans="5:11" x14ac:dyDescent="0.25">
      <c r="E4104" s="115"/>
      <c r="F4104" s="119"/>
      <c r="H4104" s="120"/>
      <c r="I4104" s="121"/>
      <c r="J4104" s="121"/>
      <c r="K4104" s="76"/>
    </row>
    <row r="4105" spans="5:11" x14ac:dyDescent="0.25">
      <c r="E4105" s="115"/>
      <c r="F4105" s="119"/>
      <c r="H4105" s="120"/>
      <c r="I4105" s="121"/>
      <c r="J4105" s="121"/>
      <c r="K4105" s="76"/>
    </row>
    <row r="4106" spans="5:11" x14ac:dyDescent="0.25">
      <c r="E4106" s="115"/>
      <c r="F4106" s="119"/>
      <c r="H4106" s="120"/>
      <c r="I4106" s="121"/>
      <c r="J4106" s="121"/>
      <c r="K4106" s="76"/>
    </row>
    <row r="4107" spans="5:11" x14ac:dyDescent="0.25">
      <c r="E4107" s="115"/>
      <c r="F4107" s="119"/>
      <c r="H4107" s="120"/>
      <c r="I4107" s="121"/>
      <c r="J4107" s="121"/>
      <c r="K4107" s="76"/>
    </row>
    <row r="4108" spans="5:11" x14ac:dyDescent="0.25">
      <c r="E4108" s="115"/>
      <c r="F4108" s="119"/>
      <c r="H4108" s="120"/>
      <c r="I4108" s="121"/>
      <c r="J4108" s="121"/>
      <c r="K4108" s="76"/>
    </row>
    <row r="4109" spans="5:11" x14ac:dyDescent="0.25">
      <c r="E4109" s="115"/>
      <c r="F4109" s="119"/>
      <c r="H4109" s="120"/>
      <c r="I4109" s="121"/>
      <c r="J4109" s="121"/>
      <c r="K4109" s="76"/>
    </row>
    <row r="4110" spans="5:11" x14ac:dyDescent="0.25">
      <c r="E4110" s="115"/>
      <c r="F4110" s="119"/>
      <c r="H4110" s="120"/>
      <c r="I4110" s="121"/>
      <c r="J4110" s="121"/>
      <c r="K4110" s="76"/>
    </row>
    <row r="4111" spans="5:11" x14ac:dyDescent="0.25">
      <c r="E4111" s="115"/>
      <c r="F4111" s="119"/>
      <c r="H4111" s="120"/>
      <c r="I4111" s="121"/>
      <c r="J4111" s="121"/>
      <c r="K4111" s="76"/>
    </row>
    <row r="4112" spans="5:11" x14ac:dyDescent="0.25">
      <c r="E4112" s="115"/>
      <c r="F4112" s="119"/>
      <c r="H4112" s="120"/>
      <c r="I4112" s="121"/>
      <c r="J4112" s="121"/>
      <c r="K4112" s="76"/>
    </row>
    <row r="4113" spans="5:11" x14ac:dyDescent="0.25">
      <c r="E4113" s="115"/>
      <c r="F4113" s="119"/>
      <c r="H4113" s="120"/>
      <c r="I4113" s="121"/>
      <c r="J4113" s="121"/>
      <c r="K4113" s="76"/>
    </row>
    <row r="4114" spans="5:11" x14ac:dyDescent="0.25">
      <c r="E4114" s="115"/>
      <c r="F4114" s="119"/>
      <c r="H4114" s="120"/>
      <c r="I4114" s="121"/>
      <c r="J4114" s="121"/>
      <c r="K4114" s="76"/>
    </row>
    <row r="4115" spans="5:11" x14ac:dyDescent="0.25">
      <c r="E4115" s="115"/>
      <c r="F4115" s="119"/>
      <c r="H4115" s="120"/>
      <c r="I4115" s="121"/>
      <c r="J4115" s="121"/>
      <c r="K4115" s="76"/>
    </row>
    <row r="4116" spans="5:11" x14ac:dyDescent="0.25">
      <c r="E4116" s="115"/>
      <c r="F4116" s="119"/>
      <c r="H4116" s="120"/>
      <c r="I4116" s="121"/>
      <c r="J4116" s="121"/>
      <c r="K4116" s="76"/>
    </row>
    <row r="4117" spans="5:11" x14ac:dyDescent="0.25">
      <c r="E4117" s="115"/>
      <c r="F4117" s="119"/>
      <c r="H4117" s="120"/>
      <c r="I4117" s="121"/>
      <c r="J4117" s="121"/>
      <c r="K4117" s="76"/>
    </row>
    <row r="4118" spans="5:11" x14ac:dyDescent="0.25">
      <c r="E4118" s="115"/>
      <c r="F4118" s="119"/>
      <c r="H4118" s="120"/>
      <c r="I4118" s="121"/>
      <c r="J4118" s="121"/>
      <c r="K4118" s="76"/>
    </row>
    <row r="4119" spans="5:11" x14ac:dyDescent="0.25">
      <c r="E4119" s="115"/>
      <c r="F4119" s="119"/>
      <c r="H4119" s="120"/>
      <c r="I4119" s="121"/>
      <c r="J4119" s="121"/>
      <c r="K4119" s="76"/>
    </row>
    <row r="4120" spans="5:11" x14ac:dyDescent="0.25">
      <c r="E4120" s="115"/>
      <c r="F4120" s="119"/>
      <c r="H4120" s="120"/>
      <c r="I4120" s="121"/>
      <c r="J4120" s="121"/>
      <c r="K4120" s="76"/>
    </row>
    <row r="4121" spans="5:11" x14ac:dyDescent="0.25">
      <c r="E4121" s="115"/>
      <c r="F4121" s="119"/>
      <c r="H4121" s="120"/>
      <c r="I4121" s="121"/>
      <c r="J4121" s="121"/>
      <c r="K4121" s="76"/>
    </row>
    <row r="4122" spans="5:11" x14ac:dyDescent="0.25">
      <c r="E4122" s="115"/>
      <c r="F4122" s="119"/>
      <c r="H4122" s="120"/>
      <c r="I4122" s="121"/>
      <c r="J4122" s="121"/>
      <c r="K4122" s="76"/>
    </row>
    <row r="4123" spans="5:11" x14ac:dyDescent="0.25">
      <c r="E4123" s="115"/>
      <c r="F4123" s="119"/>
      <c r="H4123" s="120"/>
      <c r="I4123" s="121"/>
      <c r="J4123" s="121"/>
      <c r="K4123" s="76"/>
    </row>
    <row r="4124" spans="5:11" x14ac:dyDescent="0.25">
      <c r="E4124" s="115"/>
      <c r="F4124" s="119"/>
      <c r="H4124" s="120"/>
      <c r="I4124" s="121"/>
      <c r="J4124" s="121"/>
      <c r="K4124" s="76"/>
    </row>
    <row r="4125" spans="5:11" x14ac:dyDescent="0.25">
      <c r="E4125" s="115"/>
      <c r="F4125" s="119"/>
      <c r="H4125" s="120"/>
      <c r="I4125" s="121"/>
      <c r="J4125" s="121"/>
      <c r="K4125" s="76"/>
    </row>
    <row r="4126" spans="5:11" x14ac:dyDescent="0.25">
      <c r="E4126" s="115"/>
      <c r="F4126" s="119"/>
      <c r="H4126" s="120"/>
      <c r="I4126" s="121"/>
      <c r="J4126" s="121"/>
      <c r="K4126" s="76"/>
    </row>
    <row r="4127" spans="5:11" x14ac:dyDescent="0.25">
      <c r="E4127" s="115"/>
      <c r="F4127" s="119"/>
      <c r="H4127" s="120"/>
      <c r="I4127" s="121"/>
      <c r="J4127" s="121"/>
      <c r="K4127" s="76"/>
    </row>
    <row r="4128" spans="5:11" x14ac:dyDescent="0.25">
      <c r="E4128" s="115"/>
      <c r="F4128" s="119"/>
      <c r="H4128" s="120"/>
      <c r="I4128" s="121"/>
      <c r="J4128" s="121"/>
      <c r="K4128" s="76"/>
    </row>
    <row r="4129" spans="5:11" x14ac:dyDescent="0.25">
      <c r="E4129" s="115"/>
      <c r="F4129" s="119"/>
      <c r="H4129" s="120"/>
      <c r="I4129" s="121"/>
      <c r="J4129" s="121"/>
      <c r="K4129" s="76"/>
    </row>
    <row r="4130" spans="5:11" x14ac:dyDescent="0.25">
      <c r="E4130" s="115"/>
      <c r="F4130" s="119"/>
      <c r="H4130" s="120"/>
      <c r="I4130" s="121"/>
      <c r="J4130" s="121"/>
      <c r="K4130" s="76"/>
    </row>
    <row r="4131" spans="5:11" x14ac:dyDescent="0.25">
      <c r="E4131" s="115"/>
      <c r="F4131" s="119"/>
      <c r="H4131" s="120"/>
      <c r="I4131" s="121"/>
      <c r="J4131" s="121"/>
      <c r="K4131" s="76"/>
    </row>
    <row r="4132" spans="5:11" x14ac:dyDescent="0.25">
      <c r="E4132" s="115"/>
      <c r="F4132" s="119"/>
      <c r="H4132" s="120"/>
      <c r="I4132" s="121"/>
      <c r="J4132" s="121"/>
      <c r="K4132" s="76"/>
    </row>
    <row r="4133" spans="5:11" x14ac:dyDescent="0.25">
      <c r="E4133" s="115"/>
      <c r="F4133" s="119"/>
      <c r="H4133" s="120"/>
      <c r="I4133" s="121"/>
      <c r="J4133" s="121"/>
      <c r="K4133" s="76"/>
    </row>
    <row r="4134" spans="5:11" x14ac:dyDescent="0.25">
      <c r="E4134" s="115"/>
      <c r="F4134" s="119"/>
      <c r="H4134" s="120"/>
      <c r="I4134" s="121"/>
      <c r="J4134" s="121"/>
      <c r="K4134" s="76"/>
    </row>
    <row r="4135" spans="5:11" x14ac:dyDescent="0.25">
      <c r="E4135" s="115"/>
      <c r="F4135" s="119"/>
      <c r="H4135" s="120"/>
      <c r="I4135" s="121"/>
      <c r="J4135" s="121"/>
      <c r="K4135" s="76"/>
    </row>
    <row r="4136" spans="5:11" x14ac:dyDescent="0.25">
      <c r="E4136" s="115"/>
      <c r="F4136" s="119"/>
      <c r="H4136" s="120"/>
      <c r="I4136" s="121"/>
      <c r="J4136" s="121"/>
      <c r="K4136" s="76"/>
    </row>
    <row r="4137" spans="5:11" x14ac:dyDescent="0.25">
      <c r="E4137" s="115"/>
      <c r="F4137" s="119"/>
      <c r="H4137" s="120"/>
      <c r="I4137" s="121"/>
      <c r="J4137" s="121"/>
      <c r="K4137" s="76"/>
    </row>
    <row r="4138" spans="5:11" x14ac:dyDescent="0.25">
      <c r="E4138" s="115"/>
      <c r="F4138" s="119"/>
      <c r="H4138" s="120"/>
      <c r="I4138" s="121"/>
      <c r="J4138" s="121"/>
      <c r="K4138" s="76"/>
    </row>
    <row r="4139" spans="5:11" x14ac:dyDescent="0.25">
      <c r="E4139" s="115"/>
      <c r="F4139" s="119"/>
      <c r="H4139" s="120"/>
      <c r="I4139" s="121"/>
      <c r="J4139" s="121"/>
      <c r="K4139" s="76"/>
    </row>
    <row r="4140" spans="5:11" x14ac:dyDescent="0.25">
      <c r="E4140" s="115"/>
      <c r="F4140" s="119"/>
      <c r="H4140" s="120"/>
      <c r="I4140" s="121"/>
      <c r="J4140" s="121"/>
      <c r="K4140" s="76"/>
    </row>
    <row r="4141" spans="5:11" x14ac:dyDescent="0.25">
      <c r="E4141" s="115"/>
      <c r="F4141" s="119"/>
      <c r="H4141" s="120"/>
      <c r="I4141" s="121"/>
      <c r="J4141" s="121"/>
      <c r="K4141" s="76"/>
    </row>
    <row r="4142" spans="5:11" x14ac:dyDescent="0.25">
      <c r="E4142" s="115"/>
      <c r="F4142" s="119"/>
      <c r="H4142" s="120"/>
      <c r="I4142" s="121"/>
      <c r="J4142" s="121"/>
      <c r="K4142" s="76"/>
    </row>
    <row r="4143" spans="5:11" x14ac:dyDescent="0.25">
      <c r="E4143" s="115"/>
      <c r="F4143" s="119"/>
      <c r="H4143" s="120"/>
      <c r="I4143" s="121"/>
      <c r="J4143" s="121"/>
      <c r="K4143" s="76"/>
    </row>
    <row r="4144" spans="5:11" x14ac:dyDescent="0.25">
      <c r="E4144" s="115"/>
      <c r="F4144" s="119"/>
      <c r="H4144" s="120"/>
      <c r="I4144" s="121"/>
      <c r="J4144" s="121"/>
      <c r="K4144" s="76"/>
    </row>
    <row r="4145" spans="5:11" x14ac:dyDescent="0.25">
      <c r="E4145" s="115"/>
      <c r="F4145" s="119"/>
      <c r="H4145" s="120"/>
      <c r="I4145" s="121"/>
      <c r="J4145" s="121"/>
      <c r="K4145" s="76"/>
    </row>
    <row r="4146" spans="5:11" x14ac:dyDescent="0.25">
      <c r="E4146" s="115"/>
      <c r="F4146" s="119"/>
      <c r="H4146" s="120"/>
      <c r="I4146" s="121"/>
      <c r="J4146" s="121"/>
      <c r="K4146" s="76"/>
    </row>
    <row r="4147" spans="5:11" x14ac:dyDescent="0.25">
      <c r="E4147" s="115"/>
      <c r="F4147" s="119"/>
      <c r="H4147" s="120"/>
      <c r="I4147" s="121"/>
      <c r="J4147" s="121"/>
      <c r="K4147" s="76"/>
    </row>
    <row r="4148" spans="5:11" x14ac:dyDescent="0.25">
      <c r="E4148" s="115"/>
      <c r="F4148" s="119"/>
      <c r="H4148" s="120"/>
      <c r="I4148" s="121"/>
      <c r="J4148" s="121"/>
      <c r="K4148" s="76"/>
    </row>
    <row r="4149" spans="5:11" x14ac:dyDescent="0.25">
      <c r="E4149" s="115"/>
      <c r="F4149" s="119"/>
      <c r="H4149" s="120"/>
      <c r="I4149" s="121"/>
      <c r="J4149" s="121"/>
      <c r="K4149" s="76"/>
    </row>
    <row r="4150" spans="5:11" x14ac:dyDescent="0.25">
      <c r="E4150" s="115"/>
      <c r="F4150" s="119"/>
      <c r="H4150" s="120"/>
      <c r="I4150" s="121"/>
      <c r="J4150" s="121"/>
      <c r="K4150" s="76"/>
    </row>
    <row r="4151" spans="5:11" x14ac:dyDescent="0.25">
      <c r="E4151" s="115"/>
      <c r="F4151" s="119"/>
      <c r="H4151" s="120"/>
      <c r="I4151" s="121"/>
      <c r="J4151" s="121"/>
      <c r="K4151" s="76"/>
    </row>
    <row r="4152" spans="5:11" x14ac:dyDescent="0.25">
      <c r="E4152" s="115"/>
      <c r="F4152" s="119"/>
      <c r="H4152" s="120"/>
      <c r="I4152" s="121"/>
      <c r="J4152" s="121"/>
      <c r="K4152" s="76"/>
    </row>
    <row r="4153" spans="5:11" x14ac:dyDescent="0.25">
      <c r="E4153" s="115"/>
      <c r="F4153" s="119"/>
      <c r="H4153" s="120"/>
      <c r="I4153" s="121"/>
      <c r="J4153" s="121"/>
      <c r="K4153" s="76"/>
    </row>
    <row r="4154" spans="5:11" x14ac:dyDescent="0.25">
      <c r="E4154" s="115"/>
      <c r="F4154" s="119"/>
      <c r="H4154" s="120"/>
      <c r="I4154" s="121"/>
      <c r="J4154" s="121"/>
      <c r="K4154" s="76"/>
    </row>
    <row r="4155" spans="5:11" x14ac:dyDescent="0.25">
      <c r="E4155" s="115"/>
      <c r="F4155" s="119"/>
      <c r="H4155" s="120"/>
      <c r="I4155" s="121"/>
      <c r="J4155" s="121"/>
      <c r="K4155" s="76"/>
    </row>
    <row r="4156" spans="5:11" x14ac:dyDescent="0.25">
      <c r="E4156" s="115"/>
      <c r="F4156" s="119"/>
      <c r="H4156" s="120"/>
      <c r="I4156" s="121"/>
      <c r="J4156" s="121"/>
      <c r="K4156" s="76"/>
    </row>
    <row r="4157" spans="5:11" x14ac:dyDescent="0.25">
      <c r="E4157" s="115"/>
      <c r="F4157" s="119"/>
      <c r="H4157" s="120"/>
      <c r="I4157" s="121"/>
      <c r="J4157" s="121"/>
      <c r="K4157" s="76"/>
    </row>
    <row r="4158" spans="5:11" x14ac:dyDescent="0.25">
      <c r="E4158" s="115"/>
      <c r="F4158" s="119"/>
      <c r="H4158" s="120"/>
      <c r="I4158" s="121"/>
      <c r="J4158" s="121"/>
      <c r="K4158" s="76"/>
    </row>
    <row r="4159" spans="5:11" x14ac:dyDescent="0.25">
      <c r="E4159" s="115"/>
      <c r="F4159" s="119"/>
      <c r="H4159" s="120"/>
      <c r="I4159" s="121"/>
      <c r="J4159" s="121"/>
      <c r="K4159" s="76"/>
    </row>
    <row r="4160" spans="5:11" x14ac:dyDescent="0.25">
      <c r="E4160" s="115"/>
      <c r="F4160" s="119"/>
      <c r="H4160" s="120"/>
      <c r="I4160" s="121"/>
      <c r="J4160" s="121"/>
      <c r="K4160" s="76"/>
    </row>
    <row r="4161" spans="5:11" x14ac:dyDescent="0.25">
      <c r="E4161" s="115"/>
      <c r="F4161" s="119"/>
      <c r="H4161" s="120"/>
      <c r="I4161" s="121"/>
      <c r="J4161" s="121"/>
      <c r="K4161" s="76"/>
    </row>
    <row r="4162" spans="5:11" x14ac:dyDescent="0.25">
      <c r="E4162" s="115"/>
      <c r="F4162" s="119"/>
      <c r="H4162" s="120"/>
      <c r="I4162" s="121"/>
      <c r="J4162" s="121"/>
      <c r="K4162" s="76"/>
    </row>
    <row r="4163" spans="5:11" x14ac:dyDescent="0.25">
      <c r="E4163" s="115"/>
      <c r="F4163" s="119"/>
      <c r="H4163" s="120"/>
      <c r="I4163" s="121"/>
      <c r="J4163" s="121"/>
      <c r="K4163" s="76"/>
    </row>
    <row r="4164" spans="5:11" x14ac:dyDescent="0.25">
      <c r="E4164" s="115"/>
      <c r="F4164" s="119"/>
      <c r="H4164" s="120"/>
      <c r="I4164" s="121"/>
      <c r="J4164" s="121"/>
      <c r="K4164" s="76"/>
    </row>
    <row r="4165" spans="5:11" x14ac:dyDescent="0.25">
      <c r="E4165" s="115"/>
      <c r="F4165" s="119"/>
      <c r="H4165" s="120"/>
      <c r="I4165" s="121"/>
      <c r="J4165" s="121"/>
      <c r="K4165" s="76"/>
    </row>
    <row r="4166" spans="5:11" x14ac:dyDescent="0.25">
      <c r="E4166" s="115"/>
      <c r="F4166" s="119"/>
      <c r="H4166" s="120"/>
      <c r="I4166" s="121"/>
      <c r="J4166" s="121"/>
      <c r="K4166" s="76"/>
    </row>
    <row r="4167" spans="5:11" x14ac:dyDescent="0.25">
      <c r="E4167" s="115"/>
      <c r="F4167" s="119"/>
      <c r="H4167" s="120"/>
      <c r="I4167" s="121"/>
      <c r="J4167" s="121"/>
      <c r="K4167" s="76"/>
    </row>
    <row r="4168" spans="5:11" x14ac:dyDescent="0.25">
      <c r="E4168" s="115"/>
      <c r="F4168" s="119"/>
      <c r="H4168" s="120"/>
      <c r="I4168" s="121"/>
      <c r="J4168" s="121"/>
      <c r="K4168" s="76"/>
    </row>
    <row r="4169" spans="5:11" x14ac:dyDescent="0.25">
      <c r="E4169" s="115"/>
      <c r="F4169" s="119"/>
      <c r="H4169" s="120"/>
      <c r="I4169" s="121"/>
      <c r="J4169" s="121"/>
      <c r="K4169" s="76"/>
    </row>
    <row r="4170" spans="5:11" x14ac:dyDescent="0.25">
      <c r="E4170" s="115"/>
      <c r="F4170" s="119"/>
      <c r="H4170" s="120"/>
      <c r="I4170" s="121"/>
      <c r="J4170" s="121"/>
      <c r="K4170" s="76"/>
    </row>
    <row r="4171" spans="5:11" x14ac:dyDescent="0.25">
      <c r="E4171" s="115"/>
      <c r="F4171" s="119"/>
      <c r="H4171" s="120"/>
      <c r="I4171" s="121"/>
      <c r="J4171" s="121"/>
      <c r="K4171" s="76"/>
    </row>
    <row r="4172" spans="5:11" x14ac:dyDescent="0.25">
      <c r="E4172" s="115"/>
      <c r="F4172" s="119"/>
      <c r="H4172" s="120"/>
      <c r="I4172" s="121"/>
      <c r="J4172" s="121"/>
      <c r="K4172" s="76"/>
    </row>
    <row r="4173" spans="5:11" x14ac:dyDescent="0.25">
      <c r="E4173" s="115"/>
      <c r="F4173" s="119"/>
      <c r="H4173" s="120"/>
      <c r="I4173" s="121"/>
      <c r="J4173" s="121"/>
      <c r="K4173" s="76"/>
    </row>
    <row r="4174" spans="5:11" x14ac:dyDescent="0.25">
      <c r="E4174" s="115"/>
      <c r="F4174" s="119"/>
      <c r="H4174" s="120"/>
      <c r="I4174" s="121"/>
      <c r="J4174" s="121"/>
      <c r="K4174" s="76"/>
    </row>
    <row r="4175" spans="5:11" x14ac:dyDescent="0.25">
      <c r="E4175" s="115"/>
      <c r="F4175" s="119"/>
      <c r="H4175" s="120"/>
      <c r="I4175" s="121"/>
      <c r="J4175" s="121"/>
      <c r="K4175" s="76"/>
    </row>
    <row r="4176" spans="5:11" x14ac:dyDescent="0.25">
      <c r="E4176" s="115"/>
      <c r="F4176" s="119"/>
      <c r="H4176" s="120"/>
      <c r="I4176" s="121"/>
      <c r="J4176" s="121"/>
      <c r="K4176" s="76"/>
    </row>
    <row r="4177" spans="5:11" x14ac:dyDescent="0.25">
      <c r="E4177" s="115"/>
      <c r="F4177" s="119"/>
      <c r="H4177" s="120"/>
      <c r="I4177" s="121"/>
      <c r="J4177" s="121"/>
      <c r="K4177" s="76"/>
    </row>
    <row r="4178" spans="5:11" x14ac:dyDescent="0.25">
      <c r="E4178" s="115"/>
      <c r="F4178" s="119"/>
      <c r="H4178" s="120"/>
      <c r="I4178" s="121"/>
      <c r="J4178" s="121"/>
      <c r="K4178" s="76"/>
    </row>
    <row r="4179" spans="5:11" x14ac:dyDescent="0.25">
      <c r="E4179" s="115"/>
      <c r="F4179" s="119"/>
      <c r="H4179" s="120"/>
      <c r="I4179" s="121"/>
      <c r="J4179" s="121"/>
      <c r="K4179" s="76"/>
    </row>
    <row r="4180" spans="5:11" x14ac:dyDescent="0.25">
      <c r="E4180" s="115"/>
      <c r="F4180" s="119"/>
      <c r="H4180" s="120"/>
      <c r="I4180" s="121"/>
      <c r="J4180" s="121"/>
      <c r="K4180" s="76"/>
    </row>
    <row r="4181" spans="5:11" x14ac:dyDescent="0.25">
      <c r="E4181" s="115"/>
      <c r="F4181" s="119"/>
      <c r="H4181" s="120"/>
      <c r="I4181" s="121"/>
      <c r="J4181" s="121"/>
      <c r="K4181" s="76"/>
    </row>
    <row r="4182" spans="5:11" x14ac:dyDescent="0.25">
      <c r="E4182" s="115"/>
      <c r="F4182" s="119"/>
      <c r="H4182" s="120"/>
      <c r="I4182" s="121"/>
      <c r="J4182" s="121"/>
      <c r="K4182" s="76"/>
    </row>
    <row r="4183" spans="5:11" x14ac:dyDescent="0.25">
      <c r="E4183" s="115"/>
      <c r="F4183" s="119"/>
      <c r="H4183" s="120"/>
      <c r="I4183" s="121"/>
      <c r="J4183" s="121"/>
      <c r="K4183" s="76"/>
    </row>
    <row r="4184" spans="5:11" x14ac:dyDescent="0.25">
      <c r="E4184" s="115"/>
      <c r="F4184" s="119"/>
      <c r="H4184" s="120"/>
      <c r="I4184" s="121"/>
      <c r="J4184" s="121"/>
      <c r="K4184" s="76"/>
    </row>
    <row r="4185" spans="5:11" x14ac:dyDescent="0.25">
      <c r="E4185" s="115"/>
      <c r="F4185" s="119"/>
      <c r="H4185" s="120"/>
      <c r="I4185" s="121"/>
      <c r="J4185" s="121"/>
      <c r="K4185" s="76"/>
    </row>
    <row r="4186" spans="5:11" x14ac:dyDescent="0.25">
      <c r="E4186" s="115"/>
      <c r="F4186" s="119"/>
      <c r="H4186" s="120"/>
      <c r="I4186" s="121"/>
      <c r="J4186" s="121"/>
      <c r="K4186" s="76"/>
    </row>
    <row r="4187" spans="5:11" x14ac:dyDescent="0.25">
      <c r="E4187" s="115"/>
      <c r="F4187" s="119"/>
      <c r="H4187" s="120"/>
      <c r="I4187" s="121"/>
      <c r="J4187" s="121"/>
      <c r="K4187" s="76"/>
    </row>
    <row r="4188" spans="5:11" x14ac:dyDescent="0.25">
      <c r="E4188" s="115"/>
      <c r="F4188" s="119"/>
      <c r="H4188" s="120"/>
      <c r="I4188" s="121"/>
      <c r="J4188" s="121"/>
      <c r="K4188" s="76"/>
    </row>
    <row r="4189" spans="5:11" x14ac:dyDescent="0.25">
      <c r="E4189" s="115"/>
      <c r="F4189" s="119"/>
      <c r="H4189" s="120"/>
      <c r="I4189" s="121"/>
      <c r="J4189" s="121"/>
      <c r="K4189" s="76"/>
    </row>
    <row r="4190" spans="5:11" x14ac:dyDescent="0.25">
      <c r="E4190" s="115"/>
      <c r="F4190" s="119"/>
      <c r="H4190" s="120"/>
      <c r="I4190" s="121"/>
      <c r="J4190" s="121"/>
      <c r="K4190" s="76"/>
    </row>
    <row r="4191" spans="5:11" x14ac:dyDescent="0.25">
      <c r="E4191" s="115"/>
      <c r="F4191" s="119"/>
      <c r="H4191" s="120"/>
      <c r="I4191" s="121"/>
      <c r="J4191" s="121"/>
      <c r="K4191" s="76"/>
    </row>
    <row r="4192" spans="5:11" x14ac:dyDescent="0.25">
      <c r="E4192" s="115"/>
      <c r="F4192" s="119"/>
      <c r="H4192" s="120"/>
      <c r="I4192" s="121"/>
      <c r="J4192" s="121"/>
      <c r="K4192" s="76"/>
    </row>
    <row r="4193" spans="5:11" x14ac:dyDescent="0.25">
      <c r="E4193" s="115"/>
      <c r="F4193" s="119"/>
      <c r="H4193" s="120"/>
      <c r="I4193" s="121"/>
      <c r="J4193" s="121"/>
      <c r="K4193" s="76"/>
    </row>
    <row r="4194" spans="5:11" x14ac:dyDescent="0.25">
      <c r="E4194" s="115"/>
      <c r="F4194" s="119"/>
      <c r="H4194" s="120"/>
      <c r="I4194" s="121"/>
      <c r="J4194" s="121"/>
      <c r="K4194" s="76"/>
    </row>
    <row r="4195" spans="5:11" x14ac:dyDescent="0.25">
      <c r="E4195" s="115"/>
      <c r="F4195" s="119"/>
      <c r="H4195" s="120"/>
      <c r="I4195" s="121"/>
      <c r="J4195" s="121"/>
      <c r="K4195" s="76"/>
    </row>
    <row r="4196" spans="5:11" x14ac:dyDescent="0.25">
      <c r="E4196" s="115"/>
      <c r="F4196" s="119"/>
      <c r="H4196" s="120"/>
      <c r="I4196" s="121"/>
      <c r="J4196" s="121"/>
      <c r="K4196" s="76"/>
    </row>
    <row r="4197" spans="5:11" x14ac:dyDescent="0.25">
      <c r="E4197" s="115"/>
      <c r="F4197" s="119"/>
      <c r="H4197" s="120"/>
      <c r="I4197" s="121"/>
      <c r="J4197" s="121"/>
      <c r="K4197" s="76"/>
    </row>
    <row r="4198" spans="5:11" x14ac:dyDescent="0.25">
      <c r="E4198" s="115"/>
      <c r="F4198" s="119"/>
      <c r="H4198" s="120"/>
      <c r="I4198" s="121"/>
      <c r="J4198" s="121"/>
      <c r="K4198" s="76"/>
    </row>
    <row r="4199" spans="5:11" x14ac:dyDescent="0.25">
      <c r="E4199" s="115"/>
      <c r="F4199" s="119"/>
      <c r="H4199" s="120"/>
      <c r="I4199" s="121"/>
      <c r="J4199" s="121"/>
      <c r="K4199" s="76"/>
    </row>
    <row r="4200" spans="5:11" x14ac:dyDescent="0.25">
      <c r="E4200" s="115"/>
      <c r="F4200" s="119"/>
      <c r="H4200" s="120"/>
      <c r="I4200" s="121"/>
      <c r="J4200" s="121"/>
      <c r="K4200" s="76"/>
    </row>
    <row r="4201" spans="5:11" x14ac:dyDescent="0.25">
      <c r="E4201" s="115"/>
      <c r="F4201" s="119"/>
      <c r="H4201" s="120"/>
      <c r="I4201" s="121"/>
      <c r="J4201" s="121"/>
      <c r="K4201" s="76"/>
    </row>
    <row r="4202" spans="5:11" x14ac:dyDescent="0.25">
      <c r="E4202" s="115"/>
      <c r="F4202" s="119"/>
      <c r="H4202" s="120"/>
      <c r="I4202" s="121"/>
      <c r="J4202" s="121"/>
      <c r="K4202" s="76"/>
    </row>
    <row r="4203" spans="5:11" x14ac:dyDescent="0.25">
      <c r="E4203" s="115"/>
      <c r="F4203" s="119"/>
      <c r="H4203" s="120"/>
      <c r="I4203" s="121"/>
      <c r="J4203" s="121"/>
      <c r="K4203" s="76"/>
    </row>
    <row r="4204" spans="5:11" x14ac:dyDescent="0.25">
      <c r="E4204" s="115"/>
      <c r="F4204" s="119"/>
      <c r="H4204" s="120"/>
      <c r="I4204" s="121"/>
      <c r="J4204" s="121"/>
      <c r="K4204" s="76"/>
    </row>
    <row r="4205" spans="5:11" x14ac:dyDescent="0.25">
      <c r="E4205" s="115"/>
      <c r="F4205" s="119"/>
      <c r="H4205" s="120"/>
      <c r="I4205" s="121"/>
      <c r="J4205" s="121"/>
      <c r="K4205" s="76"/>
    </row>
    <row r="4206" spans="5:11" x14ac:dyDescent="0.25">
      <c r="E4206" s="115"/>
      <c r="F4206" s="119"/>
      <c r="H4206" s="120"/>
      <c r="I4206" s="121"/>
      <c r="J4206" s="121"/>
      <c r="K4206" s="76"/>
    </row>
    <row r="4207" spans="5:11" x14ac:dyDescent="0.25">
      <c r="E4207" s="115"/>
      <c r="F4207" s="119"/>
      <c r="H4207" s="120"/>
      <c r="I4207" s="121"/>
      <c r="J4207" s="121"/>
      <c r="K4207" s="76"/>
    </row>
    <row r="4208" spans="5:11" x14ac:dyDescent="0.25">
      <c r="E4208" s="115"/>
      <c r="F4208" s="119"/>
      <c r="H4208" s="120"/>
      <c r="I4208" s="121"/>
      <c r="J4208" s="121"/>
      <c r="K4208" s="76"/>
    </row>
    <row r="4209" spans="5:11" x14ac:dyDescent="0.25">
      <c r="E4209" s="115"/>
      <c r="F4209" s="119"/>
      <c r="H4209" s="120"/>
      <c r="I4209" s="121"/>
      <c r="J4209" s="121"/>
      <c r="K4209" s="76"/>
    </row>
    <row r="4210" spans="5:11" x14ac:dyDescent="0.25">
      <c r="E4210" s="115"/>
      <c r="F4210" s="119"/>
      <c r="H4210" s="120"/>
      <c r="I4210" s="121"/>
      <c r="J4210" s="121"/>
      <c r="K4210" s="76"/>
    </row>
    <row r="4211" spans="5:11" x14ac:dyDescent="0.25">
      <c r="E4211" s="115"/>
      <c r="F4211" s="119"/>
      <c r="H4211" s="120"/>
      <c r="I4211" s="121"/>
      <c r="J4211" s="121"/>
      <c r="K4211" s="76"/>
    </row>
    <row r="4212" spans="5:11" x14ac:dyDescent="0.25">
      <c r="E4212" s="115"/>
      <c r="F4212" s="119"/>
      <c r="H4212" s="120"/>
      <c r="I4212" s="121"/>
      <c r="J4212" s="121"/>
      <c r="K4212" s="76"/>
    </row>
    <row r="4213" spans="5:11" x14ac:dyDescent="0.25">
      <c r="E4213" s="115"/>
      <c r="F4213" s="119"/>
      <c r="H4213" s="120"/>
      <c r="I4213" s="121"/>
      <c r="J4213" s="121"/>
      <c r="K4213" s="76"/>
    </row>
    <row r="4214" spans="5:11" x14ac:dyDescent="0.25">
      <c r="E4214" s="115"/>
      <c r="F4214" s="119"/>
      <c r="H4214" s="120"/>
      <c r="I4214" s="121"/>
      <c r="J4214" s="121"/>
      <c r="K4214" s="76"/>
    </row>
    <row r="4215" spans="5:11" x14ac:dyDescent="0.25">
      <c r="E4215" s="115"/>
      <c r="F4215" s="119"/>
      <c r="H4215" s="120"/>
      <c r="I4215" s="121"/>
      <c r="J4215" s="121"/>
      <c r="K4215" s="76"/>
    </row>
    <row r="4216" spans="5:11" x14ac:dyDescent="0.25">
      <c r="E4216" s="115"/>
      <c r="F4216" s="119"/>
      <c r="H4216" s="120"/>
      <c r="I4216" s="121"/>
      <c r="J4216" s="121"/>
      <c r="K4216" s="76"/>
    </row>
    <row r="4217" spans="5:11" x14ac:dyDescent="0.25">
      <c r="E4217" s="115"/>
      <c r="F4217" s="119"/>
      <c r="H4217" s="120"/>
      <c r="I4217" s="121"/>
      <c r="J4217" s="121"/>
      <c r="K4217" s="76"/>
    </row>
    <row r="4218" spans="5:11" x14ac:dyDescent="0.25">
      <c r="E4218" s="115"/>
      <c r="F4218" s="119"/>
      <c r="H4218" s="120"/>
      <c r="I4218" s="121"/>
      <c r="J4218" s="121"/>
      <c r="K4218" s="76"/>
    </row>
    <row r="4219" spans="5:11" x14ac:dyDescent="0.25">
      <c r="E4219" s="115"/>
      <c r="F4219" s="119"/>
      <c r="H4219" s="120"/>
      <c r="I4219" s="121"/>
      <c r="J4219" s="121"/>
      <c r="K4219" s="76"/>
    </row>
    <row r="4220" spans="5:11" x14ac:dyDescent="0.25">
      <c r="E4220" s="115"/>
      <c r="F4220" s="119"/>
      <c r="H4220" s="120"/>
      <c r="I4220" s="121"/>
      <c r="J4220" s="121"/>
      <c r="K4220" s="76"/>
    </row>
    <row r="4221" spans="5:11" x14ac:dyDescent="0.25">
      <c r="E4221" s="115"/>
      <c r="F4221" s="119"/>
      <c r="H4221" s="120"/>
      <c r="I4221" s="121"/>
      <c r="J4221" s="121"/>
      <c r="K4221" s="76"/>
    </row>
    <row r="4222" spans="5:11" x14ac:dyDescent="0.25">
      <c r="E4222" s="115"/>
      <c r="F4222" s="119"/>
      <c r="H4222" s="120"/>
      <c r="I4222" s="121"/>
      <c r="J4222" s="121"/>
      <c r="K4222" s="76"/>
    </row>
    <row r="4223" spans="5:11" x14ac:dyDescent="0.25">
      <c r="E4223" s="115"/>
      <c r="F4223" s="119"/>
      <c r="H4223" s="120"/>
      <c r="I4223" s="121"/>
      <c r="J4223" s="121"/>
      <c r="K4223" s="76"/>
    </row>
    <row r="4224" spans="5:11" x14ac:dyDescent="0.25">
      <c r="E4224" s="115"/>
      <c r="F4224" s="119"/>
      <c r="H4224" s="120"/>
      <c r="I4224" s="121"/>
      <c r="J4224" s="121"/>
      <c r="K4224" s="76"/>
    </row>
    <row r="4225" spans="5:11" x14ac:dyDescent="0.25">
      <c r="E4225" s="115"/>
      <c r="F4225" s="119"/>
      <c r="H4225" s="120"/>
      <c r="I4225" s="121"/>
      <c r="J4225" s="121"/>
      <c r="K4225" s="76"/>
    </row>
    <row r="4226" spans="5:11" x14ac:dyDescent="0.25">
      <c r="E4226" s="115"/>
      <c r="F4226" s="119"/>
      <c r="H4226" s="120"/>
      <c r="I4226" s="121"/>
      <c r="J4226" s="121"/>
      <c r="K4226" s="76"/>
    </row>
    <row r="4227" spans="5:11" x14ac:dyDescent="0.25">
      <c r="E4227" s="115"/>
      <c r="F4227" s="119"/>
      <c r="H4227" s="120"/>
      <c r="I4227" s="121"/>
      <c r="J4227" s="121"/>
      <c r="K4227" s="76"/>
    </row>
    <row r="4228" spans="5:11" x14ac:dyDescent="0.25">
      <c r="E4228" s="115"/>
      <c r="F4228" s="119"/>
      <c r="H4228" s="120"/>
      <c r="I4228" s="121"/>
      <c r="J4228" s="121"/>
      <c r="K4228" s="76"/>
    </row>
    <row r="4229" spans="5:11" x14ac:dyDescent="0.25">
      <c r="E4229" s="115"/>
      <c r="F4229" s="119"/>
      <c r="H4229" s="120"/>
      <c r="I4229" s="121"/>
      <c r="J4229" s="121"/>
      <c r="K4229" s="76"/>
    </row>
    <row r="4230" spans="5:11" x14ac:dyDescent="0.25">
      <c r="E4230" s="115"/>
      <c r="F4230" s="119"/>
      <c r="H4230" s="120"/>
      <c r="I4230" s="121"/>
      <c r="J4230" s="121"/>
      <c r="K4230" s="76"/>
    </row>
    <row r="4231" spans="5:11" x14ac:dyDescent="0.25">
      <c r="E4231" s="115"/>
      <c r="F4231" s="119"/>
      <c r="H4231" s="120"/>
      <c r="I4231" s="121"/>
      <c r="J4231" s="121"/>
      <c r="K4231" s="76"/>
    </row>
    <row r="4232" spans="5:11" x14ac:dyDescent="0.25">
      <c r="E4232" s="115"/>
      <c r="F4232" s="119"/>
      <c r="H4232" s="120"/>
      <c r="I4232" s="121"/>
      <c r="J4232" s="121"/>
      <c r="K4232" s="76"/>
    </row>
    <row r="4233" spans="5:11" x14ac:dyDescent="0.25">
      <c r="E4233" s="115"/>
      <c r="F4233" s="119"/>
      <c r="H4233" s="120"/>
      <c r="I4233" s="121"/>
      <c r="J4233" s="121"/>
      <c r="K4233" s="76"/>
    </row>
    <row r="4234" spans="5:11" x14ac:dyDescent="0.25">
      <c r="E4234" s="115"/>
      <c r="F4234" s="119"/>
      <c r="H4234" s="120"/>
      <c r="I4234" s="121"/>
      <c r="J4234" s="121"/>
      <c r="K4234" s="76"/>
    </row>
    <row r="4235" spans="5:11" x14ac:dyDescent="0.25">
      <c r="E4235" s="115"/>
      <c r="F4235" s="119"/>
      <c r="H4235" s="120"/>
      <c r="I4235" s="121"/>
      <c r="J4235" s="121"/>
      <c r="K4235" s="76"/>
    </row>
    <row r="4236" spans="5:11" x14ac:dyDescent="0.25">
      <c r="E4236" s="115"/>
      <c r="F4236" s="119"/>
      <c r="H4236" s="120"/>
      <c r="I4236" s="121"/>
      <c r="J4236" s="121"/>
      <c r="K4236" s="76"/>
    </row>
    <row r="4237" spans="5:11" x14ac:dyDescent="0.25">
      <c r="E4237" s="115"/>
      <c r="F4237" s="119"/>
      <c r="H4237" s="120"/>
      <c r="I4237" s="121"/>
      <c r="J4237" s="121"/>
      <c r="K4237" s="76"/>
    </row>
    <row r="4238" spans="5:11" x14ac:dyDescent="0.25">
      <c r="E4238" s="115"/>
      <c r="F4238" s="119"/>
      <c r="H4238" s="120"/>
      <c r="I4238" s="121"/>
      <c r="J4238" s="121"/>
      <c r="K4238" s="76"/>
    </row>
    <row r="4239" spans="5:11" x14ac:dyDescent="0.25">
      <c r="E4239" s="115"/>
      <c r="F4239" s="119"/>
      <c r="H4239" s="120"/>
      <c r="I4239" s="121"/>
      <c r="J4239" s="121"/>
      <c r="K4239" s="76"/>
    </row>
    <row r="4240" spans="5:11" x14ac:dyDescent="0.25">
      <c r="E4240" s="115"/>
      <c r="F4240" s="119"/>
      <c r="H4240" s="120"/>
      <c r="I4240" s="121"/>
      <c r="J4240" s="121"/>
      <c r="K4240" s="76"/>
    </row>
    <row r="4241" spans="5:11" x14ac:dyDescent="0.25">
      <c r="E4241" s="115"/>
      <c r="F4241" s="119"/>
      <c r="H4241" s="120"/>
      <c r="I4241" s="121"/>
      <c r="J4241" s="121"/>
      <c r="K4241" s="76"/>
    </row>
    <row r="4242" spans="5:11" x14ac:dyDescent="0.25">
      <c r="E4242" s="115"/>
      <c r="F4242" s="119"/>
      <c r="H4242" s="120"/>
      <c r="I4242" s="121"/>
      <c r="J4242" s="121"/>
      <c r="K4242" s="76"/>
    </row>
    <row r="4243" spans="5:11" x14ac:dyDescent="0.25">
      <c r="E4243" s="115"/>
      <c r="F4243" s="119"/>
      <c r="H4243" s="120"/>
      <c r="I4243" s="121"/>
      <c r="J4243" s="121"/>
      <c r="K4243" s="76"/>
    </row>
    <row r="4244" spans="5:11" x14ac:dyDescent="0.25">
      <c r="E4244" s="115"/>
      <c r="F4244" s="119"/>
      <c r="H4244" s="120"/>
      <c r="I4244" s="121"/>
      <c r="J4244" s="121"/>
      <c r="K4244" s="76"/>
    </row>
    <row r="4245" spans="5:11" x14ac:dyDescent="0.25">
      <c r="E4245" s="115"/>
      <c r="F4245" s="119"/>
      <c r="H4245" s="120"/>
      <c r="I4245" s="121"/>
      <c r="J4245" s="121"/>
      <c r="K4245" s="76"/>
    </row>
    <row r="4246" spans="5:11" x14ac:dyDescent="0.25">
      <c r="E4246" s="115"/>
      <c r="F4246" s="119"/>
      <c r="H4246" s="120"/>
      <c r="I4246" s="121"/>
      <c r="J4246" s="121"/>
      <c r="K4246" s="76"/>
    </row>
    <row r="4247" spans="5:11" x14ac:dyDescent="0.25">
      <c r="E4247" s="115"/>
      <c r="F4247" s="119"/>
      <c r="H4247" s="120"/>
      <c r="I4247" s="121"/>
      <c r="J4247" s="121"/>
      <c r="K4247" s="76"/>
    </row>
    <row r="4248" spans="5:11" x14ac:dyDescent="0.25">
      <c r="E4248" s="115"/>
      <c r="F4248" s="119"/>
      <c r="H4248" s="120"/>
      <c r="I4248" s="121"/>
      <c r="J4248" s="121"/>
      <c r="K4248" s="76"/>
    </row>
    <row r="4249" spans="5:11" x14ac:dyDescent="0.25">
      <c r="E4249" s="115"/>
      <c r="F4249" s="119"/>
      <c r="H4249" s="120"/>
      <c r="I4249" s="121"/>
      <c r="J4249" s="121"/>
      <c r="K4249" s="76"/>
    </row>
    <row r="4250" spans="5:11" x14ac:dyDescent="0.25">
      <c r="E4250" s="115"/>
      <c r="F4250" s="119"/>
      <c r="H4250" s="120"/>
      <c r="I4250" s="121"/>
      <c r="J4250" s="121"/>
      <c r="K4250" s="76"/>
    </row>
    <row r="4251" spans="5:11" x14ac:dyDescent="0.25">
      <c r="E4251" s="115"/>
      <c r="F4251" s="119"/>
      <c r="H4251" s="120"/>
      <c r="I4251" s="121"/>
      <c r="J4251" s="121"/>
      <c r="K4251" s="76"/>
    </row>
    <row r="4252" spans="5:11" x14ac:dyDescent="0.25">
      <c r="E4252" s="115"/>
      <c r="F4252" s="119"/>
      <c r="H4252" s="120"/>
      <c r="I4252" s="121"/>
      <c r="J4252" s="121"/>
      <c r="K4252" s="76"/>
    </row>
    <row r="4253" spans="5:11" x14ac:dyDescent="0.25">
      <c r="E4253" s="115"/>
      <c r="F4253" s="119"/>
      <c r="H4253" s="120"/>
      <c r="I4253" s="121"/>
      <c r="J4253" s="121"/>
      <c r="K4253" s="76"/>
    </row>
    <row r="4254" spans="5:11" x14ac:dyDescent="0.25">
      <c r="E4254" s="115"/>
      <c r="F4254" s="119"/>
      <c r="H4254" s="120"/>
      <c r="I4254" s="121"/>
      <c r="J4254" s="121"/>
      <c r="K4254" s="76"/>
    </row>
    <row r="4255" spans="5:11" x14ac:dyDescent="0.25">
      <c r="E4255" s="115"/>
      <c r="F4255" s="119"/>
      <c r="H4255" s="120"/>
      <c r="I4255" s="121"/>
      <c r="J4255" s="121"/>
      <c r="K4255" s="76"/>
    </row>
    <row r="4256" spans="5:11" x14ac:dyDescent="0.25">
      <c r="E4256" s="115"/>
      <c r="F4256" s="119"/>
      <c r="H4256" s="120"/>
      <c r="I4256" s="121"/>
      <c r="J4256" s="121"/>
      <c r="K4256" s="76"/>
    </row>
    <row r="4257" spans="5:11" x14ac:dyDescent="0.25">
      <c r="E4257" s="115"/>
      <c r="F4257" s="119"/>
      <c r="H4257" s="120"/>
      <c r="I4257" s="121"/>
      <c r="J4257" s="121"/>
      <c r="K4257" s="76"/>
    </row>
    <row r="4258" spans="5:11" x14ac:dyDescent="0.25">
      <c r="E4258" s="115"/>
      <c r="F4258" s="119"/>
      <c r="H4258" s="120"/>
      <c r="I4258" s="121"/>
      <c r="J4258" s="121"/>
      <c r="K4258" s="76"/>
    </row>
    <row r="4259" spans="5:11" x14ac:dyDescent="0.25">
      <c r="E4259" s="115"/>
      <c r="F4259" s="119"/>
      <c r="H4259" s="120"/>
      <c r="I4259" s="121"/>
      <c r="J4259" s="121"/>
      <c r="K4259" s="76"/>
    </row>
    <row r="4260" spans="5:11" x14ac:dyDescent="0.25">
      <c r="E4260" s="115"/>
      <c r="F4260" s="119"/>
      <c r="H4260" s="120"/>
      <c r="I4260" s="121"/>
      <c r="J4260" s="121"/>
      <c r="K4260" s="76"/>
    </row>
    <row r="4261" spans="5:11" x14ac:dyDescent="0.25">
      <c r="E4261" s="115"/>
      <c r="F4261" s="119"/>
      <c r="H4261" s="120"/>
      <c r="I4261" s="121"/>
      <c r="J4261" s="121"/>
      <c r="K4261" s="76"/>
    </row>
    <row r="4262" spans="5:11" x14ac:dyDescent="0.25">
      <c r="E4262" s="115"/>
      <c r="F4262" s="119"/>
      <c r="H4262" s="120"/>
      <c r="I4262" s="121"/>
      <c r="J4262" s="121"/>
      <c r="K4262" s="76"/>
    </row>
    <row r="4263" spans="5:11" x14ac:dyDescent="0.25">
      <c r="E4263" s="115"/>
      <c r="F4263" s="119"/>
      <c r="H4263" s="120"/>
      <c r="I4263" s="121"/>
      <c r="J4263" s="121"/>
      <c r="K4263" s="76"/>
    </row>
    <row r="4264" spans="5:11" x14ac:dyDescent="0.25">
      <c r="E4264" s="115"/>
      <c r="F4264" s="119"/>
      <c r="H4264" s="120"/>
      <c r="I4264" s="121"/>
      <c r="J4264" s="121"/>
      <c r="K4264" s="76"/>
    </row>
    <row r="4265" spans="5:11" x14ac:dyDescent="0.25">
      <c r="E4265" s="115"/>
      <c r="F4265" s="119"/>
      <c r="H4265" s="120"/>
      <c r="I4265" s="121"/>
      <c r="J4265" s="121"/>
      <c r="K4265" s="76"/>
    </row>
    <row r="4266" spans="5:11" x14ac:dyDescent="0.25">
      <c r="E4266" s="115"/>
      <c r="F4266" s="119"/>
      <c r="H4266" s="120"/>
      <c r="I4266" s="121"/>
      <c r="J4266" s="121"/>
      <c r="K4266" s="76"/>
    </row>
    <row r="4267" spans="5:11" x14ac:dyDescent="0.25">
      <c r="E4267" s="115"/>
      <c r="F4267" s="119"/>
      <c r="H4267" s="120"/>
      <c r="I4267" s="121"/>
      <c r="J4267" s="121"/>
      <c r="K4267" s="76"/>
    </row>
    <row r="4268" spans="5:11" x14ac:dyDescent="0.25">
      <c r="E4268" s="115"/>
      <c r="F4268" s="119"/>
      <c r="H4268" s="120"/>
      <c r="I4268" s="121"/>
      <c r="J4268" s="121"/>
      <c r="K4268" s="76"/>
    </row>
    <row r="4269" spans="5:11" x14ac:dyDescent="0.25">
      <c r="E4269" s="115"/>
      <c r="F4269" s="119"/>
      <c r="H4269" s="120"/>
      <c r="I4269" s="121"/>
      <c r="J4269" s="121"/>
      <c r="K4269" s="76"/>
    </row>
    <row r="4270" spans="5:11" x14ac:dyDescent="0.25">
      <c r="E4270" s="115"/>
      <c r="F4270" s="119"/>
      <c r="H4270" s="120"/>
      <c r="I4270" s="121"/>
      <c r="J4270" s="121"/>
      <c r="K4270" s="76"/>
    </row>
    <row r="4271" spans="5:11" x14ac:dyDescent="0.25">
      <c r="E4271" s="115"/>
      <c r="F4271" s="119"/>
      <c r="H4271" s="120"/>
      <c r="I4271" s="121"/>
      <c r="J4271" s="121"/>
      <c r="K4271" s="76"/>
    </row>
    <row r="4272" spans="5:11" x14ac:dyDescent="0.25">
      <c r="E4272" s="115"/>
      <c r="F4272" s="119"/>
      <c r="H4272" s="120"/>
      <c r="I4272" s="121"/>
      <c r="J4272" s="121"/>
      <c r="K4272" s="76"/>
    </row>
    <row r="4273" spans="5:11" x14ac:dyDescent="0.25">
      <c r="E4273" s="115"/>
      <c r="F4273" s="119"/>
      <c r="H4273" s="120"/>
      <c r="I4273" s="121"/>
      <c r="J4273" s="121"/>
      <c r="K4273" s="76"/>
    </row>
    <row r="4274" spans="5:11" x14ac:dyDescent="0.25">
      <c r="E4274" s="115"/>
      <c r="F4274" s="119"/>
      <c r="H4274" s="120"/>
      <c r="I4274" s="121"/>
      <c r="J4274" s="121"/>
      <c r="K4274" s="76"/>
    </row>
    <row r="4275" spans="5:11" x14ac:dyDescent="0.25">
      <c r="E4275" s="115"/>
      <c r="F4275" s="119"/>
      <c r="H4275" s="120"/>
      <c r="I4275" s="121"/>
      <c r="J4275" s="121"/>
      <c r="K4275" s="76"/>
    </row>
    <row r="4276" spans="5:11" x14ac:dyDescent="0.25">
      <c r="E4276" s="115"/>
      <c r="F4276" s="119"/>
      <c r="H4276" s="120"/>
      <c r="I4276" s="121"/>
      <c r="J4276" s="121"/>
      <c r="K4276" s="76"/>
    </row>
    <row r="4277" spans="5:11" x14ac:dyDescent="0.25">
      <c r="E4277" s="115"/>
      <c r="F4277" s="119"/>
      <c r="H4277" s="120"/>
      <c r="I4277" s="121"/>
      <c r="J4277" s="121"/>
      <c r="K4277" s="76"/>
    </row>
    <row r="4278" spans="5:11" x14ac:dyDescent="0.25">
      <c r="E4278" s="115"/>
      <c r="F4278" s="119"/>
      <c r="H4278" s="120"/>
      <c r="I4278" s="121"/>
      <c r="J4278" s="121"/>
      <c r="K4278" s="76"/>
    </row>
    <row r="4279" spans="5:11" x14ac:dyDescent="0.25">
      <c r="E4279" s="115"/>
      <c r="F4279" s="119"/>
      <c r="H4279" s="120"/>
      <c r="I4279" s="121"/>
      <c r="J4279" s="121"/>
      <c r="K4279" s="76"/>
    </row>
    <row r="4280" spans="5:11" x14ac:dyDescent="0.25">
      <c r="E4280" s="115"/>
      <c r="F4280" s="119"/>
      <c r="H4280" s="120"/>
      <c r="I4280" s="121"/>
      <c r="J4280" s="121"/>
      <c r="K4280" s="76"/>
    </row>
    <row r="4281" spans="5:11" x14ac:dyDescent="0.25">
      <c r="E4281" s="115"/>
      <c r="F4281" s="119"/>
      <c r="H4281" s="120"/>
      <c r="I4281" s="121"/>
      <c r="J4281" s="121"/>
      <c r="K4281" s="76"/>
    </row>
    <row r="4282" spans="5:11" x14ac:dyDescent="0.25">
      <c r="E4282" s="115"/>
      <c r="F4282" s="119"/>
      <c r="H4282" s="120"/>
      <c r="I4282" s="121"/>
      <c r="J4282" s="121"/>
      <c r="K4282" s="76"/>
    </row>
    <row r="4283" spans="5:11" x14ac:dyDescent="0.25">
      <c r="E4283" s="115"/>
      <c r="F4283" s="119"/>
      <c r="H4283" s="120"/>
      <c r="I4283" s="121"/>
      <c r="J4283" s="121"/>
      <c r="K4283" s="76"/>
    </row>
    <row r="4284" spans="5:11" x14ac:dyDescent="0.25">
      <c r="E4284" s="115"/>
      <c r="F4284" s="119"/>
      <c r="H4284" s="120"/>
      <c r="I4284" s="121"/>
      <c r="J4284" s="121"/>
      <c r="K4284" s="76"/>
    </row>
    <row r="4285" spans="5:11" x14ac:dyDescent="0.25">
      <c r="E4285" s="115"/>
      <c r="F4285" s="119"/>
      <c r="H4285" s="120"/>
      <c r="I4285" s="121"/>
      <c r="J4285" s="121"/>
      <c r="K4285" s="76"/>
    </row>
    <row r="4286" spans="5:11" x14ac:dyDescent="0.25">
      <c r="E4286" s="115"/>
      <c r="F4286" s="119"/>
      <c r="H4286" s="120"/>
      <c r="I4286" s="121"/>
      <c r="J4286" s="121"/>
      <c r="K4286" s="76"/>
    </row>
    <row r="4287" spans="5:11" x14ac:dyDescent="0.25">
      <c r="E4287" s="115"/>
      <c r="F4287" s="119"/>
      <c r="H4287" s="120"/>
      <c r="I4287" s="121"/>
      <c r="J4287" s="121"/>
      <c r="K4287" s="76"/>
    </row>
    <row r="4288" spans="5:11" x14ac:dyDescent="0.25">
      <c r="E4288" s="115"/>
      <c r="F4288" s="119"/>
      <c r="H4288" s="120"/>
      <c r="I4288" s="121"/>
      <c r="J4288" s="121"/>
      <c r="K4288" s="76"/>
    </row>
    <row r="4289" spans="5:11" x14ac:dyDescent="0.25">
      <c r="E4289" s="115"/>
      <c r="F4289" s="119"/>
      <c r="H4289" s="120"/>
      <c r="I4289" s="121"/>
      <c r="J4289" s="121"/>
      <c r="K4289" s="76"/>
    </row>
    <row r="4290" spans="5:11" x14ac:dyDescent="0.25">
      <c r="E4290" s="115"/>
      <c r="F4290" s="119"/>
      <c r="H4290" s="120"/>
      <c r="I4290" s="121"/>
      <c r="J4290" s="121"/>
      <c r="K4290" s="76"/>
    </row>
    <row r="4291" spans="5:11" x14ac:dyDescent="0.25">
      <c r="E4291" s="115"/>
      <c r="F4291" s="119"/>
      <c r="H4291" s="120"/>
      <c r="I4291" s="121"/>
      <c r="J4291" s="121"/>
      <c r="K4291" s="76"/>
    </row>
    <row r="4292" spans="5:11" x14ac:dyDescent="0.25">
      <c r="E4292" s="115"/>
      <c r="F4292" s="119"/>
      <c r="H4292" s="120"/>
      <c r="I4292" s="121"/>
      <c r="J4292" s="121"/>
      <c r="K4292" s="76"/>
    </row>
    <row r="4293" spans="5:11" x14ac:dyDescent="0.25">
      <c r="E4293" s="115"/>
      <c r="F4293" s="119"/>
      <c r="H4293" s="120"/>
      <c r="I4293" s="121"/>
      <c r="J4293" s="121"/>
      <c r="K4293" s="76"/>
    </row>
    <row r="4294" spans="5:11" x14ac:dyDescent="0.25">
      <c r="E4294" s="115"/>
      <c r="F4294" s="119"/>
      <c r="H4294" s="120"/>
      <c r="I4294" s="121"/>
      <c r="J4294" s="121"/>
      <c r="K4294" s="76"/>
    </row>
    <row r="4295" spans="5:11" x14ac:dyDescent="0.25">
      <c r="E4295" s="115"/>
      <c r="F4295" s="119"/>
      <c r="H4295" s="120"/>
      <c r="I4295" s="121"/>
      <c r="J4295" s="121"/>
      <c r="K4295" s="76"/>
    </row>
    <row r="4296" spans="5:11" x14ac:dyDescent="0.25">
      <c r="E4296" s="115"/>
      <c r="F4296" s="119"/>
      <c r="H4296" s="120"/>
      <c r="I4296" s="121"/>
      <c r="J4296" s="121"/>
      <c r="K4296" s="76"/>
    </row>
    <row r="4297" spans="5:11" x14ac:dyDescent="0.25">
      <c r="E4297" s="115"/>
      <c r="F4297" s="119"/>
      <c r="H4297" s="120"/>
      <c r="I4297" s="121"/>
      <c r="J4297" s="121"/>
      <c r="K4297" s="76"/>
    </row>
    <row r="4298" spans="5:11" x14ac:dyDescent="0.25">
      <c r="E4298" s="115"/>
      <c r="F4298" s="119"/>
      <c r="H4298" s="120"/>
      <c r="I4298" s="121"/>
      <c r="J4298" s="121"/>
      <c r="K4298" s="76"/>
    </row>
    <row r="4299" spans="5:11" x14ac:dyDescent="0.25">
      <c r="E4299" s="115"/>
      <c r="F4299" s="119"/>
      <c r="H4299" s="120"/>
      <c r="I4299" s="121"/>
      <c r="J4299" s="121"/>
      <c r="K4299" s="76"/>
    </row>
    <row r="4300" spans="5:11" x14ac:dyDescent="0.25">
      <c r="E4300" s="115"/>
      <c r="F4300" s="119"/>
      <c r="H4300" s="120"/>
      <c r="I4300" s="121"/>
      <c r="J4300" s="121"/>
      <c r="K4300" s="76"/>
    </row>
    <row r="4301" spans="5:11" x14ac:dyDescent="0.25">
      <c r="E4301" s="115"/>
      <c r="F4301" s="119"/>
      <c r="H4301" s="120"/>
      <c r="I4301" s="121"/>
      <c r="J4301" s="121"/>
      <c r="K4301" s="76"/>
    </row>
    <row r="4302" spans="5:11" x14ac:dyDescent="0.25">
      <c r="E4302" s="115"/>
      <c r="F4302" s="119"/>
      <c r="H4302" s="120"/>
      <c r="I4302" s="121"/>
      <c r="J4302" s="121"/>
      <c r="K4302" s="76"/>
    </row>
    <row r="4303" spans="5:11" x14ac:dyDescent="0.25">
      <c r="E4303" s="115"/>
      <c r="F4303" s="119"/>
      <c r="H4303" s="120"/>
      <c r="I4303" s="121"/>
      <c r="J4303" s="121"/>
      <c r="K4303" s="76"/>
    </row>
    <row r="4304" spans="5:11" x14ac:dyDescent="0.25">
      <c r="E4304" s="115"/>
      <c r="F4304" s="119"/>
      <c r="H4304" s="120"/>
      <c r="I4304" s="121"/>
      <c r="J4304" s="121"/>
      <c r="K4304" s="76"/>
    </row>
    <row r="4305" spans="5:11" x14ac:dyDescent="0.25">
      <c r="E4305" s="115"/>
      <c r="F4305" s="119"/>
      <c r="H4305" s="120"/>
      <c r="I4305" s="121"/>
      <c r="J4305" s="121"/>
      <c r="K4305" s="76"/>
    </row>
    <row r="4306" spans="5:11" x14ac:dyDescent="0.25">
      <c r="E4306" s="115"/>
      <c r="F4306" s="119"/>
      <c r="H4306" s="120"/>
      <c r="I4306" s="121"/>
      <c r="J4306" s="121"/>
      <c r="K4306" s="76"/>
    </row>
    <row r="4307" spans="5:11" x14ac:dyDescent="0.25">
      <c r="E4307" s="115"/>
      <c r="F4307" s="119"/>
      <c r="H4307" s="120"/>
      <c r="I4307" s="121"/>
      <c r="J4307" s="121"/>
      <c r="K4307" s="76"/>
    </row>
    <row r="4308" spans="5:11" x14ac:dyDescent="0.25">
      <c r="E4308" s="115"/>
      <c r="F4308" s="119"/>
      <c r="H4308" s="120"/>
      <c r="I4308" s="121"/>
      <c r="J4308" s="121"/>
      <c r="K4308" s="76"/>
    </row>
    <row r="4309" spans="5:11" x14ac:dyDescent="0.25">
      <c r="E4309" s="115"/>
      <c r="F4309" s="119"/>
      <c r="H4309" s="120"/>
      <c r="I4309" s="121"/>
      <c r="J4309" s="121"/>
      <c r="K4309" s="76"/>
    </row>
    <row r="4310" spans="5:11" x14ac:dyDescent="0.25">
      <c r="E4310" s="115"/>
      <c r="F4310" s="119"/>
      <c r="H4310" s="120"/>
      <c r="I4310" s="121"/>
      <c r="J4310" s="121"/>
      <c r="K4310" s="76"/>
    </row>
    <row r="4311" spans="5:11" x14ac:dyDescent="0.25">
      <c r="E4311" s="115"/>
      <c r="F4311" s="119"/>
      <c r="H4311" s="120"/>
      <c r="I4311" s="121"/>
      <c r="J4311" s="121"/>
      <c r="K4311" s="76"/>
    </row>
    <row r="4312" spans="5:11" x14ac:dyDescent="0.25">
      <c r="E4312" s="115"/>
      <c r="F4312" s="119"/>
      <c r="H4312" s="120"/>
      <c r="I4312" s="121"/>
      <c r="J4312" s="121"/>
      <c r="K4312" s="76"/>
    </row>
    <row r="4313" spans="5:11" x14ac:dyDescent="0.25">
      <c r="E4313" s="115"/>
      <c r="F4313" s="119"/>
      <c r="H4313" s="120"/>
      <c r="I4313" s="121"/>
      <c r="J4313" s="121"/>
      <c r="K4313" s="76"/>
    </row>
    <row r="4314" spans="5:11" x14ac:dyDescent="0.25">
      <c r="E4314" s="115"/>
      <c r="F4314" s="119"/>
      <c r="H4314" s="120"/>
      <c r="I4314" s="121"/>
      <c r="J4314" s="121"/>
      <c r="K4314" s="76"/>
    </row>
    <row r="4315" spans="5:11" x14ac:dyDescent="0.25">
      <c r="E4315" s="115"/>
      <c r="F4315" s="119"/>
      <c r="H4315" s="120"/>
      <c r="I4315" s="121"/>
      <c r="J4315" s="121"/>
      <c r="K4315" s="76"/>
    </row>
    <row r="4316" spans="5:11" x14ac:dyDescent="0.25">
      <c r="E4316" s="115"/>
      <c r="F4316" s="119"/>
      <c r="H4316" s="120"/>
      <c r="I4316" s="121"/>
      <c r="J4316" s="121"/>
      <c r="K4316" s="76"/>
    </row>
    <row r="4317" spans="5:11" x14ac:dyDescent="0.25">
      <c r="E4317" s="115"/>
      <c r="F4317" s="119"/>
      <c r="H4317" s="120"/>
      <c r="I4317" s="121"/>
      <c r="J4317" s="121"/>
      <c r="K4317" s="76"/>
    </row>
    <row r="4318" spans="5:11" x14ac:dyDescent="0.25">
      <c r="E4318" s="115"/>
      <c r="F4318" s="119"/>
      <c r="H4318" s="120"/>
      <c r="I4318" s="121"/>
      <c r="J4318" s="121"/>
      <c r="K4318" s="76"/>
    </row>
    <row r="4319" spans="5:11" x14ac:dyDescent="0.25">
      <c r="E4319" s="115"/>
      <c r="F4319" s="119"/>
      <c r="H4319" s="120"/>
      <c r="I4319" s="121"/>
      <c r="J4319" s="121"/>
      <c r="K4319" s="76"/>
    </row>
    <row r="4320" spans="5:11" x14ac:dyDescent="0.25">
      <c r="E4320" s="115"/>
      <c r="F4320" s="119"/>
      <c r="H4320" s="120"/>
      <c r="I4320" s="121"/>
      <c r="J4320" s="121"/>
      <c r="K4320" s="76"/>
    </row>
    <row r="4321" spans="5:11" x14ac:dyDescent="0.25">
      <c r="E4321" s="115"/>
      <c r="F4321" s="119"/>
      <c r="H4321" s="120"/>
      <c r="I4321" s="121"/>
      <c r="J4321" s="121"/>
      <c r="K4321" s="76"/>
    </row>
    <row r="4322" spans="5:11" x14ac:dyDescent="0.25">
      <c r="E4322" s="115"/>
      <c r="F4322" s="119"/>
      <c r="H4322" s="120"/>
      <c r="I4322" s="121"/>
      <c r="J4322" s="121"/>
      <c r="K4322" s="76"/>
    </row>
    <row r="4323" spans="5:11" x14ac:dyDescent="0.25">
      <c r="E4323" s="115"/>
      <c r="F4323" s="119"/>
      <c r="H4323" s="120"/>
      <c r="I4323" s="121"/>
      <c r="J4323" s="121"/>
      <c r="K4323" s="76"/>
    </row>
    <row r="4324" spans="5:11" x14ac:dyDescent="0.25">
      <c r="E4324" s="115"/>
      <c r="F4324" s="119"/>
      <c r="H4324" s="120"/>
      <c r="I4324" s="121"/>
      <c r="J4324" s="121"/>
      <c r="K4324" s="76"/>
    </row>
    <row r="4325" spans="5:11" x14ac:dyDescent="0.25">
      <c r="E4325" s="115"/>
      <c r="F4325" s="119"/>
      <c r="H4325" s="120"/>
      <c r="I4325" s="121"/>
      <c r="J4325" s="121"/>
      <c r="K4325" s="76"/>
    </row>
    <row r="4326" spans="5:11" x14ac:dyDescent="0.25">
      <c r="E4326" s="115"/>
      <c r="F4326" s="119"/>
      <c r="H4326" s="120"/>
      <c r="I4326" s="121"/>
      <c r="J4326" s="121"/>
      <c r="K4326" s="76"/>
    </row>
    <row r="4327" spans="5:11" x14ac:dyDescent="0.25">
      <c r="E4327" s="115"/>
      <c r="F4327" s="119"/>
      <c r="H4327" s="120"/>
      <c r="I4327" s="121"/>
      <c r="J4327" s="121"/>
      <c r="K4327" s="76"/>
    </row>
    <row r="4328" spans="5:11" x14ac:dyDescent="0.25">
      <c r="E4328" s="115"/>
      <c r="F4328" s="119"/>
      <c r="H4328" s="120"/>
      <c r="I4328" s="121"/>
      <c r="J4328" s="121"/>
      <c r="K4328" s="76"/>
    </row>
    <row r="4329" spans="5:11" x14ac:dyDescent="0.25">
      <c r="E4329" s="115"/>
      <c r="F4329" s="119"/>
      <c r="H4329" s="120"/>
      <c r="I4329" s="121"/>
      <c r="J4329" s="121"/>
      <c r="K4329" s="76"/>
    </row>
    <row r="4330" spans="5:11" x14ac:dyDescent="0.25">
      <c r="E4330" s="115"/>
      <c r="F4330" s="119"/>
      <c r="H4330" s="120"/>
      <c r="I4330" s="121"/>
      <c r="J4330" s="121"/>
      <c r="K4330" s="76"/>
    </row>
    <row r="4331" spans="5:11" x14ac:dyDescent="0.25">
      <c r="E4331" s="115"/>
      <c r="F4331" s="119"/>
      <c r="H4331" s="120"/>
      <c r="I4331" s="121"/>
      <c r="J4331" s="121"/>
      <c r="K4331" s="76"/>
    </row>
    <row r="4332" spans="5:11" x14ac:dyDescent="0.25">
      <c r="E4332" s="115"/>
      <c r="F4332" s="119"/>
      <c r="H4332" s="120"/>
      <c r="I4332" s="121"/>
      <c r="J4332" s="121"/>
      <c r="K4332" s="76"/>
    </row>
    <row r="4333" spans="5:11" x14ac:dyDescent="0.25">
      <c r="E4333" s="115"/>
      <c r="F4333" s="119"/>
      <c r="H4333" s="120"/>
      <c r="I4333" s="121"/>
      <c r="J4333" s="121"/>
      <c r="K4333" s="76"/>
    </row>
    <row r="4334" spans="5:11" x14ac:dyDescent="0.25">
      <c r="E4334" s="115"/>
      <c r="F4334" s="119"/>
      <c r="H4334" s="120"/>
      <c r="I4334" s="121"/>
      <c r="J4334" s="121"/>
      <c r="K4334" s="76"/>
    </row>
    <row r="4335" spans="5:11" x14ac:dyDescent="0.25">
      <c r="E4335" s="115"/>
      <c r="F4335" s="119"/>
      <c r="H4335" s="120"/>
      <c r="I4335" s="121"/>
      <c r="J4335" s="121"/>
      <c r="K4335" s="76"/>
    </row>
    <row r="4336" spans="5:11" x14ac:dyDescent="0.25">
      <c r="E4336" s="115"/>
      <c r="F4336" s="119"/>
      <c r="H4336" s="120"/>
      <c r="I4336" s="121"/>
      <c r="J4336" s="121"/>
      <c r="K4336" s="76"/>
    </row>
    <row r="4337" spans="5:11" x14ac:dyDescent="0.25">
      <c r="E4337" s="115"/>
      <c r="F4337" s="119"/>
      <c r="H4337" s="120"/>
      <c r="I4337" s="121"/>
      <c r="J4337" s="121"/>
      <c r="K4337" s="76"/>
    </row>
    <row r="4338" spans="5:11" x14ac:dyDescent="0.25">
      <c r="E4338" s="115"/>
      <c r="F4338" s="119"/>
      <c r="H4338" s="120"/>
      <c r="I4338" s="121"/>
      <c r="J4338" s="121"/>
      <c r="K4338" s="76"/>
    </row>
    <row r="4339" spans="5:11" x14ac:dyDescent="0.25">
      <c r="E4339" s="115"/>
      <c r="F4339" s="119"/>
      <c r="H4339" s="120"/>
      <c r="I4339" s="121"/>
      <c r="J4339" s="121"/>
      <c r="K4339" s="76"/>
    </row>
    <row r="4340" spans="5:11" x14ac:dyDescent="0.25">
      <c r="E4340" s="115"/>
      <c r="F4340" s="119"/>
      <c r="H4340" s="120"/>
      <c r="I4340" s="121"/>
      <c r="J4340" s="121"/>
      <c r="K4340" s="76"/>
    </row>
    <row r="4341" spans="5:11" x14ac:dyDescent="0.25">
      <c r="E4341" s="115"/>
      <c r="F4341" s="119"/>
      <c r="H4341" s="120"/>
      <c r="I4341" s="121"/>
      <c r="J4341" s="121"/>
      <c r="K4341" s="76"/>
    </row>
    <row r="4342" spans="5:11" x14ac:dyDescent="0.25">
      <c r="E4342" s="115"/>
      <c r="F4342" s="119"/>
      <c r="H4342" s="120"/>
      <c r="I4342" s="121"/>
      <c r="J4342" s="121"/>
      <c r="K4342" s="76"/>
    </row>
    <row r="4343" spans="5:11" x14ac:dyDescent="0.25">
      <c r="E4343" s="115"/>
      <c r="F4343" s="119"/>
      <c r="H4343" s="120"/>
      <c r="I4343" s="121"/>
      <c r="J4343" s="121"/>
      <c r="K4343" s="76"/>
    </row>
    <row r="4344" spans="5:11" x14ac:dyDescent="0.25">
      <c r="E4344" s="115"/>
      <c r="F4344" s="119"/>
      <c r="H4344" s="120"/>
      <c r="I4344" s="121"/>
      <c r="J4344" s="121"/>
      <c r="K4344" s="76"/>
    </row>
    <row r="4345" spans="5:11" x14ac:dyDescent="0.25">
      <c r="E4345" s="115"/>
      <c r="F4345" s="119"/>
      <c r="H4345" s="120"/>
      <c r="I4345" s="121"/>
      <c r="J4345" s="121"/>
      <c r="K4345" s="76"/>
    </row>
    <row r="4346" spans="5:11" x14ac:dyDescent="0.25">
      <c r="E4346" s="115"/>
      <c r="F4346" s="119"/>
      <c r="H4346" s="120"/>
      <c r="I4346" s="121"/>
      <c r="J4346" s="121"/>
      <c r="K4346" s="76"/>
    </row>
    <row r="4347" spans="5:11" x14ac:dyDescent="0.25">
      <c r="E4347" s="115"/>
      <c r="F4347" s="119"/>
      <c r="H4347" s="120"/>
      <c r="I4347" s="121"/>
      <c r="J4347" s="121"/>
      <c r="K4347" s="76"/>
    </row>
    <row r="4348" spans="5:11" x14ac:dyDescent="0.25">
      <c r="E4348" s="115"/>
      <c r="F4348" s="119"/>
      <c r="H4348" s="120"/>
      <c r="I4348" s="121"/>
      <c r="J4348" s="121"/>
      <c r="K4348" s="76"/>
    </row>
    <row r="4349" spans="5:11" x14ac:dyDescent="0.25">
      <c r="E4349" s="115"/>
      <c r="F4349" s="119"/>
      <c r="H4349" s="120"/>
      <c r="I4349" s="121"/>
      <c r="J4349" s="121"/>
      <c r="K4349" s="76"/>
    </row>
    <row r="4350" spans="5:11" x14ac:dyDescent="0.25">
      <c r="E4350" s="115"/>
      <c r="F4350" s="119"/>
      <c r="H4350" s="120"/>
      <c r="I4350" s="121"/>
      <c r="J4350" s="121"/>
      <c r="K4350" s="76"/>
    </row>
    <row r="4351" spans="5:11" x14ac:dyDescent="0.25">
      <c r="E4351" s="115"/>
      <c r="F4351" s="119"/>
      <c r="H4351" s="120"/>
      <c r="I4351" s="121"/>
      <c r="J4351" s="121"/>
      <c r="K4351" s="76"/>
    </row>
    <row r="4352" spans="5:11" x14ac:dyDescent="0.25">
      <c r="E4352" s="115"/>
      <c r="F4352" s="119"/>
      <c r="H4352" s="120"/>
      <c r="I4352" s="121"/>
      <c r="J4352" s="121"/>
      <c r="K4352" s="76"/>
    </row>
    <row r="4353" spans="5:11" x14ac:dyDescent="0.25">
      <c r="E4353" s="115"/>
      <c r="F4353" s="119"/>
      <c r="H4353" s="120"/>
      <c r="I4353" s="121"/>
      <c r="J4353" s="121"/>
      <c r="K4353" s="76"/>
    </row>
    <row r="4354" spans="5:11" x14ac:dyDescent="0.25">
      <c r="E4354" s="115"/>
      <c r="F4354" s="119"/>
      <c r="H4354" s="120"/>
      <c r="I4354" s="121"/>
      <c r="J4354" s="121"/>
      <c r="K4354" s="76"/>
    </row>
    <row r="4355" spans="5:11" x14ac:dyDescent="0.25">
      <c r="E4355" s="115"/>
      <c r="F4355" s="119"/>
      <c r="H4355" s="120"/>
      <c r="I4355" s="121"/>
      <c r="J4355" s="121"/>
      <c r="K4355" s="76"/>
    </row>
    <row r="4356" spans="5:11" x14ac:dyDescent="0.25">
      <c r="E4356" s="115"/>
      <c r="F4356" s="119"/>
      <c r="H4356" s="120"/>
      <c r="I4356" s="121"/>
      <c r="J4356" s="121"/>
      <c r="K4356" s="76"/>
    </row>
    <row r="4357" spans="5:11" x14ac:dyDescent="0.25">
      <c r="E4357" s="115"/>
      <c r="F4357" s="119"/>
      <c r="H4357" s="120"/>
      <c r="I4357" s="121"/>
      <c r="J4357" s="121"/>
      <c r="K4357" s="76"/>
    </row>
    <row r="4358" spans="5:11" x14ac:dyDescent="0.25">
      <c r="E4358" s="115"/>
      <c r="F4358" s="119"/>
      <c r="H4358" s="120"/>
      <c r="I4358" s="121"/>
      <c r="J4358" s="121"/>
      <c r="K4358" s="76"/>
    </row>
    <row r="4359" spans="5:11" x14ac:dyDescent="0.25">
      <c r="E4359" s="115"/>
      <c r="F4359" s="119"/>
      <c r="H4359" s="120"/>
      <c r="I4359" s="121"/>
      <c r="J4359" s="121"/>
      <c r="K4359" s="76"/>
    </row>
    <row r="4360" spans="5:11" x14ac:dyDescent="0.25">
      <c r="E4360" s="115"/>
      <c r="F4360" s="119"/>
      <c r="H4360" s="120"/>
      <c r="I4360" s="121"/>
      <c r="J4360" s="121"/>
      <c r="K4360" s="76"/>
    </row>
    <row r="4361" spans="5:11" x14ac:dyDescent="0.25">
      <c r="E4361" s="115"/>
      <c r="F4361" s="119"/>
      <c r="H4361" s="120"/>
      <c r="I4361" s="121"/>
      <c r="J4361" s="121"/>
      <c r="K4361" s="76"/>
    </row>
    <row r="4362" spans="5:11" x14ac:dyDescent="0.25">
      <c r="E4362" s="115"/>
      <c r="F4362" s="119"/>
      <c r="H4362" s="120"/>
      <c r="I4362" s="121"/>
      <c r="J4362" s="121"/>
      <c r="K4362" s="76"/>
    </row>
    <row r="4363" spans="5:11" x14ac:dyDescent="0.25">
      <c r="E4363" s="115"/>
      <c r="F4363" s="119"/>
      <c r="H4363" s="120"/>
      <c r="I4363" s="121"/>
      <c r="J4363" s="121"/>
      <c r="K4363" s="76"/>
    </row>
    <row r="4364" spans="5:11" x14ac:dyDescent="0.25">
      <c r="E4364" s="115"/>
      <c r="F4364" s="119"/>
      <c r="H4364" s="120"/>
      <c r="I4364" s="121"/>
      <c r="J4364" s="121"/>
      <c r="K4364" s="76"/>
    </row>
    <row r="4365" spans="5:11" x14ac:dyDescent="0.25">
      <c r="E4365" s="115"/>
      <c r="F4365" s="119"/>
      <c r="H4365" s="120"/>
      <c r="I4365" s="121"/>
      <c r="J4365" s="121"/>
      <c r="K4365" s="76"/>
    </row>
    <row r="4366" spans="5:11" x14ac:dyDescent="0.25">
      <c r="E4366" s="115"/>
      <c r="F4366" s="119"/>
      <c r="H4366" s="120"/>
      <c r="I4366" s="121"/>
      <c r="J4366" s="121"/>
      <c r="K4366" s="76"/>
    </row>
    <row r="4367" spans="5:11" x14ac:dyDescent="0.25">
      <c r="E4367" s="115"/>
      <c r="F4367" s="119"/>
      <c r="H4367" s="120"/>
      <c r="I4367" s="121"/>
      <c r="J4367" s="121"/>
      <c r="K4367" s="76"/>
    </row>
    <row r="4368" spans="5:11" x14ac:dyDescent="0.25">
      <c r="E4368" s="115"/>
      <c r="F4368" s="119"/>
      <c r="H4368" s="120"/>
      <c r="I4368" s="121"/>
      <c r="J4368" s="121"/>
      <c r="K4368" s="76"/>
    </row>
    <row r="4369" spans="5:11" x14ac:dyDescent="0.25">
      <c r="E4369" s="115"/>
      <c r="F4369" s="119"/>
      <c r="H4369" s="120"/>
      <c r="I4369" s="121"/>
      <c r="J4369" s="121"/>
      <c r="K4369" s="76"/>
    </row>
    <row r="4370" spans="5:11" x14ac:dyDescent="0.25">
      <c r="E4370" s="115"/>
      <c r="F4370" s="119"/>
      <c r="H4370" s="120"/>
      <c r="I4370" s="121"/>
      <c r="J4370" s="121"/>
      <c r="K4370" s="76"/>
    </row>
    <row r="4371" spans="5:11" x14ac:dyDescent="0.25">
      <c r="E4371" s="115"/>
      <c r="F4371" s="119"/>
      <c r="H4371" s="120"/>
      <c r="I4371" s="121"/>
      <c r="J4371" s="121"/>
      <c r="K4371" s="76"/>
    </row>
    <row r="4372" spans="5:11" x14ac:dyDescent="0.25">
      <c r="E4372" s="115"/>
      <c r="F4372" s="119"/>
      <c r="H4372" s="120"/>
      <c r="I4372" s="121"/>
      <c r="J4372" s="121"/>
      <c r="K4372" s="76"/>
    </row>
    <row r="4373" spans="5:11" x14ac:dyDescent="0.25">
      <c r="E4373" s="115"/>
      <c r="F4373" s="119"/>
      <c r="H4373" s="120"/>
      <c r="I4373" s="121"/>
      <c r="J4373" s="121"/>
      <c r="K4373" s="76"/>
    </row>
    <row r="4374" spans="5:11" x14ac:dyDescent="0.25">
      <c r="E4374" s="115"/>
      <c r="F4374" s="119"/>
      <c r="H4374" s="120"/>
      <c r="I4374" s="121"/>
      <c r="J4374" s="121"/>
      <c r="K4374" s="76"/>
    </row>
    <row r="4375" spans="5:11" x14ac:dyDescent="0.25">
      <c r="E4375" s="115"/>
      <c r="F4375" s="119"/>
      <c r="H4375" s="120"/>
      <c r="I4375" s="121"/>
      <c r="J4375" s="121"/>
      <c r="K4375" s="76"/>
    </row>
    <row r="4376" spans="5:11" x14ac:dyDescent="0.25">
      <c r="E4376" s="115"/>
      <c r="F4376" s="119"/>
      <c r="H4376" s="120"/>
      <c r="I4376" s="121"/>
      <c r="J4376" s="121"/>
      <c r="K4376" s="76"/>
    </row>
    <row r="4377" spans="5:11" x14ac:dyDescent="0.25">
      <c r="E4377" s="115"/>
      <c r="F4377" s="119"/>
      <c r="H4377" s="120"/>
      <c r="I4377" s="121"/>
      <c r="J4377" s="121"/>
      <c r="K4377" s="76"/>
    </row>
    <row r="4378" spans="5:11" x14ac:dyDescent="0.25">
      <c r="E4378" s="115"/>
      <c r="F4378" s="119"/>
      <c r="H4378" s="120"/>
      <c r="I4378" s="121"/>
      <c r="J4378" s="121"/>
      <c r="K4378" s="76"/>
    </row>
    <row r="4379" spans="5:11" x14ac:dyDescent="0.25">
      <c r="E4379" s="115"/>
      <c r="F4379" s="119"/>
      <c r="H4379" s="120"/>
      <c r="I4379" s="121"/>
      <c r="J4379" s="121"/>
      <c r="K4379" s="76"/>
    </row>
    <row r="4380" spans="5:11" x14ac:dyDescent="0.25">
      <c r="E4380" s="115"/>
      <c r="F4380" s="119"/>
      <c r="H4380" s="120"/>
      <c r="I4380" s="121"/>
      <c r="J4380" s="121"/>
      <c r="K4380" s="76"/>
    </row>
    <row r="4381" spans="5:11" x14ac:dyDescent="0.25">
      <c r="E4381" s="115"/>
      <c r="F4381" s="119"/>
      <c r="H4381" s="120"/>
      <c r="I4381" s="121"/>
      <c r="J4381" s="121"/>
      <c r="K4381" s="76"/>
    </row>
    <row r="4382" spans="5:11" x14ac:dyDescent="0.25">
      <c r="E4382" s="115"/>
      <c r="F4382" s="119"/>
      <c r="H4382" s="120"/>
      <c r="I4382" s="121"/>
      <c r="J4382" s="121"/>
      <c r="K4382" s="76"/>
    </row>
    <row r="4383" spans="5:11" x14ac:dyDescent="0.25">
      <c r="E4383" s="115"/>
      <c r="F4383" s="119"/>
      <c r="H4383" s="120"/>
      <c r="I4383" s="121"/>
      <c r="J4383" s="121"/>
      <c r="K4383" s="76"/>
    </row>
    <row r="4384" spans="5:11" x14ac:dyDescent="0.25">
      <c r="E4384" s="115"/>
      <c r="F4384" s="119"/>
      <c r="H4384" s="120"/>
      <c r="I4384" s="121"/>
      <c r="J4384" s="121"/>
      <c r="K4384" s="76"/>
    </row>
    <row r="4385" spans="5:11" x14ac:dyDescent="0.25">
      <c r="E4385" s="115"/>
      <c r="F4385" s="119"/>
      <c r="H4385" s="120"/>
      <c r="I4385" s="121"/>
      <c r="J4385" s="121"/>
      <c r="K4385" s="76"/>
    </row>
    <row r="4386" spans="5:11" x14ac:dyDescent="0.25">
      <c r="E4386" s="115"/>
      <c r="F4386" s="119"/>
      <c r="H4386" s="120"/>
      <c r="I4386" s="121"/>
      <c r="J4386" s="121"/>
      <c r="K4386" s="76"/>
    </row>
    <row r="4387" spans="5:11" x14ac:dyDescent="0.25">
      <c r="E4387" s="115"/>
      <c r="F4387" s="119"/>
      <c r="H4387" s="120"/>
      <c r="I4387" s="121"/>
      <c r="J4387" s="121"/>
      <c r="K4387" s="76"/>
    </row>
    <row r="4388" spans="5:11" x14ac:dyDescent="0.25">
      <c r="E4388" s="115"/>
      <c r="F4388" s="119"/>
      <c r="H4388" s="120"/>
      <c r="I4388" s="121"/>
      <c r="J4388" s="121"/>
      <c r="K4388" s="76"/>
    </row>
    <row r="4389" spans="5:11" x14ac:dyDescent="0.25">
      <c r="E4389" s="115"/>
      <c r="F4389" s="119"/>
      <c r="H4389" s="120"/>
      <c r="I4389" s="121"/>
      <c r="J4389" s="121"/>
      <c r="K4389" s="76"/>
    </row>
    <row r="4390" spans="5:11" x14ac:dyDescent="0.25">
      <c r="E4390" s="115"/>
      <c r="F4390" s="119"/>
      <c r="H4390" s="120"/>
      <c r="I4390" s="121"/>
      <c r="J4390" s="121"/>
      <c r="K4390" s="76"/>
    </row>
    <row r="4391" spans="5:11" x14ac:dyDescent="0.25">
      <c r="E4391" s="115"/>
      <c r="F4391" s="119"/>
      <c r="H4391" s="120"/>
      <c r="I4391" s="121"/>
      <c r="J4391" s="121"/>
      <c r="K4391" s="76"/>
    </row>
    <row r="4392" spans="5:11" x14ac:dyDescent="0.25">
      <c r="E4392" s="115"/>
      <c r="F4392" s="119"/>
      <c r="H4392" s="120"/>
      <c r="I4392" s="121"/>
      <c r="J4392" s="121"/>
      <c r="K4392" s="76"/>
    </row>
    <row r="4393" spans="5:11" x14ac:dyDescent="0.25">
      <c r="E4393" s="115"/>
      <c r="F4393" s="119"/>
      <c r="H4393" s="120"/>
      <c r="I4393" s="121"/>
      <c r="J4393" s="121"/>
      <c r="K4393" s="76"/>
    </row>
    <row r="4394" spans="5:11" x14ac:dyDescent="0.25">
      <c r="E4394" s="115"/>
      <c r="F4394" s="119"/>
      <c r="H4394" s="120"/>
      <c r="I4394" s="121"/>
      <c r="J4394" s="121"/>
      <c r="K4394" s="76"/>
    </row>
    <row r="4395" spans="5:11" x14ac:dyDescent="0.25">
      <c r="E4395" s="115"/>
      <c r="F4395" s="119"/>
      <c r="H4395" s="120"/>
      <c r="I4395" s="121"/>
      <c r="J4395" s="121"/>
      <c r="K4395" s="76"/>
    </row>
    <row r="4396" spans="5:11" x14ac:dyDescent="0.25">
      <c r="E4396" s="115"/>
      <c r="F4396" s="119"/>
      <c r="H4396" s="120"/>
      <c r="I4396" s="121"/>
      <c r="J4396" s="121"/>
      <c r="K4396" s="76"/>
    </row>
    <row r="4397" spans="5:11" x14ac:dyDescent="0.25">
      <c r="E4397" s="115"/>
      <c r="F4397" s="119"/>
      <c r="H4397" s="120"/>
      <c r="I4397" s="121"/>
      <c r="J4397" s="121"/>
      <c r="K4397" s="76"/>
    </row>
    <row r="4398" spans="5:11" x14ac:dyDescent="0.25">
      <c r="E4398" s="115"/>
      <c r="F4398" s="119"/>
      <c r="H4398" s="120"/>
      <c r="I4398" s="121"/>
      <c r="J4398" s="121"/>
      <c r="K4398" s="76"/>
    </row>
    <row r="4399" spans="5:11" x14ac:dyDescent="0.25">
      <c r="E4399" s="115"/>
      <c r="F4399" s="119"/>
      <c r="H4399" s="120"/>
      <c r="I4399" s="121"/>
      <c r="J4399" s="121"/>
      <c r="K4399" s="76"/>
    </row>
    <row r="4400" spans="5:11" x14ac:dyDescent="0.25">
      <c r="E4400" s="115"/>
      <c r="F4400" s="119"/>
      <c r="H4400" s="120"/>
      <c r="I4400" s="121"/>
      <c r="J4400" s="121"/>
      <c r="K4400" s="76"/>
    </row>
    <row r="4401" spans="5:11" x14ac:dyDescent="0.25">
      <c r="E4401" s="115"/>
      <c r="F4401" s="119"/>
      <c r="H4401" s="120"/>
      <c r="I4401" s="121"/>
      <c r="J4401" s="121"/>
      <c r="K4401" s="76"/>
    </row>
    <row r="4402" spans="5:11" x14ac:dyDescent="0.25">
      <c r="E4402" s="115"/>
      <c r="F4402" s="119"/>
      <c r="H4402" s="120"/>
      <c r="I4402" s="121"/>
      <c r="J4402" s="121"/>
      <c r="K4402" s="76"/>
    </row>
    <row r="4403" spans="5:11" x14ac:dyDescent="0.25">
      <c r="E4403" s="115"/>
      <c r="F4403" s="119"/>
      <c r="H4403" s="120"/>
      <c r="I4403" s="121"/>
      <c r="J4403" s="121"/>
      <c r="K4403" s="76"/>
    </row>
    <row r="4404" spans="5:11" x14ac:dyDescent="0.25">
      <c r="E4404" s="115"/>
      <c r="F4404" s="119"/>
      <c r="H4404" s="120"/>
      <c r="I4404" s="121"/>
      <c r="J4404" s="121"/>
      <c r="K4404" s="76"/>
    </row>
    <row r="4405" spans="5:11" x14ac:dyDescent="0.25">
      <c r="E4405" s="115"/>
      <c r="F4405" s="119"/>
      <c r="H4405" s="120"/>
      <c r="I4405" s="121"/>
      <c r="J4405" s="121"/>
      <c r="K4405" s="76"/>
    </row>
    <row r="4406" spans="5:11" x14ac:dyDescent="0.25">
      <c r="E4406" s="115"/>
      <c r="F4406" s="119"/>
      <c r="H4406" s="120"/>
      <c r="I4406" s="121"/>
      <c r="J4406" s="121"/>
      <c r="K4406" s="76"/>
    </row>
    <row r="4407" spans="5:11" x14ac:dyDescent="0.25">
      <c r="E4407" s="115"/>
      <c r="F4407" s="119"/>
      <c r="H4407" s="120"/>
      <c r="I4407" s="121"/>
      <c r="J4407" s="121"/>
      <c r="K4407" s="76"/>
    </row>
    <row r="4408" spans="5:11" x14ac:dyDescent="0.25">
      <c r="E4408" s="115"/>
      <c r="F4408" s="119"/>
      <c r="H4408" s="120"/>
      <c r="I4408" s="121"/>
      <c r="J4408" s="121"/>
      <c r="K4408" s="76"/>
    </row>
    <row r="4409" spans="5:11" x14ac:dyDescent="0.25">
      <c r="E4409" s="115"/>
      <c r="F4409" s="119"/>
      <c r="H4409" s="120"/>
      <c r="I4409" s="121"/>
      <c r="J4409" s="121"/>
      <c r="K4409" s="76"/>
    </row>
    <row r="4410" spans="5:11" x14ac:dyDescent="0.25">
      <c r="E4410" s="115"/>
      <c r="F4410" s="119"/>
      <c r="H4410" s="120"/>
      <c r="I4410" s="121"/>
      <c r="J4410" s="121"/>
      <c r="K4410" s="76"/>
    </row>
    <row r="4411" spans="5:11" x14ac:dyDescent="0.25">
      <c r="E4411" s="115"/>
      <c r="F4411" s="119"/>
      <c r="H4411" s="120"/>
      <c r="I4411" s="121"/>
      <c r="J4411" s="121"/>
      <c r="K4411" s="76"/>
    </row>
    <row r="4412" spans="5:11" x14ac:dyDescent="0.25">
      <c r="E4412" s="115"/>
      <c r="F4412" s="119"/>
      <c r="H4412" s="120"/>
      <c r="I4412" s="121"/>
      <c r="J4412" s="121"/>
      <c r="K4412" s="76"/>
    </row>
    <row r="4413" spans="5:11" x14ac:dyDescent="0.25">
      <c r="E4413" s="115"/>
      <c r="F4413" s="119"/>
      <c r="H4413" s="120"/>
      <c r="I4413" s="121"/>
      <c r="J4413" s="121"/>
      <c r="K4413" s="76"/>
    </row>
    <row r="4414" spans="5:11" x14ac:dyDescent="0.25">
      <c r="E4414" s="115"/>
      <c r="F4414" s="119"/>
      <c r="H4414" s="120"/>
      <c r="I4414" s="121"/>
      <c r="J4414" s="121"/>
      <c r="K4414" s="76"/>
    </row>
    <row r="4415" spans="5:11" x14ac:dyDescent="0.25">
      <c r="E4415" s="115"/>
      <c r="F4415" s="119"/>
      <c r="H4415" s="120"/>
      <c r="I4415" s="121"/>
      <c r="J4415" s="121"/>
      <c r="K4415" s="76"/>
    </row>
    <row r="4416" spans="5:11" x14ac:dyDescent="0.25">
      <c r="E4416" s="115"/>
      <c r="F4416" s="119"/>
      <c r="H4416" s="120"/>
      <c r="I4416" s="121"/>
      <c r="J4416" s="121"/>
      <c r="K4416" s="76"/>
    </row>
    <row r="4417" spans="5:11" x14ac:dyDescent="0.25">
      <c r="E4417" s="115"/>
      <c r="F4417" s="119"/>
      <c r="H4417" s="120"/>
      <c r="I4417" s="121"/>
      <c r="J4417" s="121"/>
      <c r="K4417" s="76"/>
    </row>
    <row r="4418" spans="5:11" x14ac:dyDescent="0.25">
      <c r="E4418" s="115"/>
      <c r="F4418" s="119"/>
      <c r="I4418" s="121"/>
      <c r="J4418" s="121"/>
      <c r="K4418" s="76"/>
    </row>
    <row r="4419" spans="5:11" x14ac:dyDescent="0.25">
      <c r="E4419" s="115"/>
      <c r="F4419" s="119"/>
      <c r="I4419" s="121"/>
      <c r="J4419" s="121"/>
      <c r="K4419" s="76"/>
    </row>
    <row r="4420" spans="5:11" x14ac:dyDescent="0.25">
      <c r="E4420" s="115"/>
      <c r="F4420" s="119"/>
      <c r="J4420" s="121"/>
      <c r="K4420" s="76"/>
    </row>
    <row r="4421" spans="5:11" x14ac:dyDescent="0.25">
      <c r="E4421" s="115"/>
      <c r="F4421" s="119"/>
      <c r="J4421" s="121"/>
      <c r="K4421" s="76"/>
    </row>
    <row r="4422" spans="5:11" x14ac:dyDescent="0.25">
      <c r="E4422" s="115"/>
      <c r="F4422" s="119"/>
      <c r="J4422" s="121"/>
      <c r="K4422" s="76"/>
    </row>
    <row r="4423" spans="5:11" x14ac:dyDescent="0.25">
      <c r="E4423" s="115"/>
      <c r="F4423" s="119"/>
      <c r="H4423" s="115"/>
      <c r="I4423" s="115"/>
      <c r="J4423" s="121"/>
      <c r="K4423" s="76"/>
    </row>
    <row r="4424" spans="5:11" x14ac:dyDescent="0.25">
      <c r="E4424" s="115"/>
      <c r="F4424" s="119"/>
      <c r="H4424" s="115"/>
      <c r="I4424" s="115"/>
      <c r="J4424" s="121"/>
      <c r="K4424" s="76"/>
    </row>
    <row r="4425" spans="5:11" x14ac:dyDescent="0.25">
      <c r="E4425" s="115"/>
      <c r="F4425" s="119"/>
      <c r="H4425" s="115"/>
      <c r="I4425" s="115"/>
      <c r="J4425" s="121"/>
      <c r="K4425" s="76"/>
    </row>
    <row r="4426" spans="5:11" x14ac:dyDescent="0.25">
      <c r="E4426" s="115"/>
      <c r="F4426" s="119"/>
      <c r="H4426" s="115"/>
      <c r="I4426" s="115"/>
      <c r="J4426" s="121"/>
      <c r="K4426" s="76"/>
    </row>
    <row r="4427" spans="5:11" x14ac:dyDescent="0.25">
      <c r="E4427" s="115"/>
      <c r="F4427" s="119"/>
      <c r="H4427" s="115"/>
      <c r="I4427" s="115"/>
      <c r="J4427" s="121"/>
      <c r="K4427" s="76"/>
    </row>
    <row r="4428" spans="5:11" x14ac:dyDescent="0.25">
      <c r="E4428" s="115"/>
      <c r="F4428" s="119"/>
      <c r="H4428" s="115"/>
      <c r="I4428" s="115"/>
      <c r="J4428" s="121"/>
      <c r="K4428" s="76"/>
    </row>
    <row r="4429" spans="5:11" x14ac:dyDescent="0.25">
      <c r="E4429" s="115"/>
      <c r="F4429" s="119"/>
      <c r="H4429" s="115"/>
      <c r="I4429" s="115"/>
      <c r="J4429" s="121"/>
      <c r="K4429" s="76"/>
    </row>
    <row r="4430" spans="5:11" x14ac:dyDescent="0.25">
      <c r="E4430" s="115"/>
      <c r="F4430" s="119"/>
      <c r="H4430" s="115"/>
      <c r="I4430" s="115"/>
      <c r="J4430" s="121"/>
      <c r="K4430" s="76"/>
    </row>
    <row r="4431" spans="5:11" x14ac:dyDescent="0.25">
      <c r="E4431" s="115"/>
      <c r="F4431" s="119"/>
      <c r="H4431" s="115"/>
      <c r="I4431" s="115"/>
      <c r="J4431" s="121"/>
      <c r="K4431" s="76"/>
    </row>
    <row r="4432" spans="5:11" x14ac:dyDescent="0.25">
      <c r="E4432" s="115"/>
      <c r="F4432" s="119"/>
      <c r="H4432" s="115"/>
      <c r="I4432" s="115"/>
      <c r="J4432" s="121"/>
      <c r="K4432" s="76"/>
    </row>
    <row r="4433" spans="5:11" x14ac:dyDescent="0.25">
      <c r="E4433" s="115"/>
      <c r="F4433" s="119"/>
      <c r="H4433" s="115"/>
      <c r="I4433" s="115"/>
      <c r="J4433" s="121"/>
      <c r="K4433" s="76"/>
    </row>
    <row r="4434" spans="5:11" x14ac:dyDescent="0.25">
      <c r="E4434" s="115"/>
      <c r="F4434" s="119"/>
      <c r="H4434" s="115"/>
      <c r="I4434" s="115"/>
      <c r="J4434" s="121"/>
      <c r="K4434" s="76"/>
    </row>
    <row r="4435" spans="5:11" x14ac:dyDescent="0.25">
      <c r="E4435" s="115"/>
      <c r="F4435" s="119"/>
      <c r="H4435" s="115"/>
      <c r="I4435" s="115"/>
      <c r="J4435" s="121"/>
      <c r="K4435" s="76"/>
    </row>
    <row r="4436" spans="5:11" x14ac:dyDescent="0.25">
      <c r="E4436" s="115"/>
      <c r="F4436" s="119"/>
      <c r="H4436" s="115"/>
      <c r="I4436" s="115"/>
      <c r="J4436" s="121"/>
      <c r="K4436" s="76"/>
    </row>
    <row r="4437" spans="5:11" x14ac:dyDescent="0.25">
      <c r="E4437" s="115"/>
      <c r="F4437" s="119"/>
      <c r="H4437" s="115"/>
      <c r="I4437" s="115"/>
      <c r="J4437" s="121"/>
      <c r="K4437" s="76"/>
    </row>
    <row r="4438" spans="5:11" x14ac:dyDescent="0.25">
      <c r="E4438" s="115"/>
      <c r="F4438" s="119"/>
      <c r="H4438" s="115"/>
      <c r="I4438" s="115"/>
      <c r="J4438" s="121"/>
      <c r="K4438" s="76"/>
    </row>
    <row r="4439" spans="5:11" x14ac:dyDescent="0.25">
      <c r="E4439" s="115"/>
      <c r="F4439" s="119"/>
      <c r="H4439" s="115"/>
      <c r="I4439" s="115"/>
      <c r="J4439" s="121"/>
      <c r="K4439" s="76"/>
    </row>
    <row r="4440" spans="5:11" x14ac:dyDescent="0.25">
      <c r="E4440" s="115"/>
      <c r="F4440" s="119"/>
      <c r="H4440" s="115"/>
      <c r="I4440" s="115"/>
      <c r="J4440" s="121"/>
      <c r="K4440" s="76"/>
    </row>
    <row r="4441" spans="5:11" x14ac:dyDescent="0.25">
      <c r="E4441" s="115"/>
      <c r="F4441" s="119"/>
      <c r="H4441" s="115"/>
      <c r="I4441" s="115"/>
      <c r="J4441" s="121"/>
      <c r="K4441" s="76"/>
    </row>
    <row r="4442" spans="5:11" x14ac:dyDescent="0.25">
      <c r="E4442" s="115"/>
      <c r="F4442" s="119"/>
      <c r="H4442" s="115"/>
      <c r="I4442" s="115"/>
      <c r="J4442" s="121"/>
      <c r="K4442" s="76"/>
    </row>
    <row r="4443" spans="5:11" x14ac:dyDescent="0.25">
      <c r="E4443" s="115"/>
      <c r="F4443" s="119"/>
      <c r="H4443" s="115"/>
      <c r="I4443" s="115"/>
      <c r="J4443" s="121"/>
      <c r="K4443" s="76"/>
    </row>
    <row r="4444" spans="5:11" x14ac:dyDescent="0.25">
      <c r="E4444" s="115"/>
      <c r="F4444" s="119"/>
      <c r="H4444" s="115"/>
      <c r="I4444" s="115"/>
      <c r="J4444" s="121"/>
      <c r="K4444" s="76"/>
    </row>
    <row r="4445" spans="5:11" x14ac:dyDescent="0.25">
      <c r="E4445" s="115"/>
      <c r="F4445" s="119"/>
      <c r="H4445" s="115"/>
      <c r="I4445" s="115"/>
      <c r="J4445" s="121"/>
      <c r="K4445" s="76"/>
    </row>
    <row r="4446" spans="5:11" x14ac:dyDescent="0.25">
      <c r="E4446" s="115"/>
      <c r="F4446" s="119"/>
      <c r="H4446" s="115"/>
      <c r="I4446" s="115"/>
      <c r="J4446" s="121"/>
      <c r="K4446" s="76"/>
    </row>
    <row r="4447" spans="5:11" x14ac:dyDescent="0.25">
      <c r="E4447" s="115"/>
      <c r="F4447" s="119"/>
      <c r="H4447" s="115"/>
      <c r="I4447" s="115"/>
      <c r="J4447" s="121"/>
      <c r="K4447" s="76"/>
    </row>
    <row r="4448" spans="5:11" x14ac:dyDescent="0.25">
      <c r="E4448" s="115"/>
      <c r="F4448" s="119"/>
      <c r="H4448" s="115"/>
      <c r="I4448" s="115"/>
      <c r="J4448" s="121"/>
      <c r="K4448" s="76"/>
    </row>
    <row r="4449" spans="5:11" x14ac:dyDescent="0.25">
      <c r="E4449" s="115"/>
      <c r="F4449" s="119"/>
      <c r="H4449" s="115"/>
      <c r="I4449" s="115"/>
      <c r="J4449" s="121"/>
      <c r="K4449" s="76"/>
    </row>
    <row r="4450" spans="5:11" x14ac:dyDescent="0.25">
      <c r="E4450" s="115"/>
      <c r="F4450" s="119"/>
      <c r="H4450" s="115"/>
      <c r="I4450" s="115"/>
      <c r="J4450" s="121"/>
      <c r="K4450" s="76"/>
    </row>
    <row r="4451" spans="5:11" x14ac:dyDescent="0.25">
      <c r="E4451" s="115"/>
      <c r="F4451" s="119"/>
      <c r="H4451" s="115"/>
      <c r="I4451" s="115"/>
      <c r="J4451" s="121"/>
      <c r="K4451" s="76"/>
    </row>
    <row r="4452" spans="5:11" x14ac:dyDescent="0.25">
      <c r="E4452" s="115"/>
      <c r="F4452" s="119"/>
      <c r="H4452" s="115"/>
      <c r="I4452" s="115"/>
      <c r="J4452" s="121"/>
      <c r="K4452" s="76"/>
    </row>
    <row r="4453" spans="5:11" x14ac:dyDescent="0.25">
      <c r="E4453" s="115"/>
      <c r="F4453" s="119"/>
      <c r="H4453" s="115"/>
      <c r="I4453" s="115"/>
      <c r="J4453" s="121"/>
      <c r="K4453" s="76"/>
    </row>
    <row r="4454" spans="5:11" x14ac:dyDescent="0.25">
      <c r="E4454" s="115"/>
      <c r="F4454" s="119"/>
      <c r="H4454" s="115"/>
      <c r="I4454" s="115"/>
      <c r="J4454" s="121"/>
      <c r="K4454" s="76"/>
    </row>
    <row r="4455" spans="5:11" x14ac:dyDescent="0.25">
      <c r="E4455" s="115"/>
      <c r="F4455" s="119"/>
      <c r="H4455" s="115"/>
      <c r="I4455" s="115"/>
      <c r="J4455" s="121"/>
      <c r="K4455" s="76"/>
    </row>
    <row r="4456" spans="5:11" x14ac:dyDescent="0.25">
      <c r="E4456" s="115"/>
      <c r="F4456" s="119"/>
      <c r="H4456" s="115"/>
      <c r="I4456" s="115"/>
      <c r="J4456" s="121"/>
      <c r="K4456" s="76"/>
    </row>
    <row r="4457" spans="5:11" x14ac:dyDescent="0.25">
      <c r="E4457" s="115"/>
      <c r="F4457" s="119"/>
      <c r="H4457" s="115"/>
      <c r="I4457" s="115"/>
      <c r="J4457" s="121"/>
      <c r="K4457" s="76"/>
    </row>
    <row r="4458" spans="5:11" x14ac:dyDescent="0.25">
      <c r="E4458" s="115"/>
      <c r="F4458" s="119"/>
      <c r="H4458" s="115"/>
      <c r="I4458" s="115"/>
      <c r="J4458" s="121"/>
      <c r="K4458" s="76"/>
    </row>
    <row r="4459" spans="5:11" x14ac:dyDescent="0.25">
      <c r="E4459" s="115"/>
      <c r="F4459" s="119"/>
      <c r="H4459" s="115"/>
      <c r="I4459" s="115"/>
      <c r="J4459" s="121"/>
      <c r="K4459" s="76"/>
    </row>
    <row r="4460" spans="5:11" x14ac:dyDescent="0.25">
      <c r="E4460" s="115"/>
      <c r="F4460" s="119"/>
      <c r="H4460" s="115"/>
      <c r="I4460" s="115"/>
      <c r="J4460" s="121"/>
      <c r="K4460" s="76"/>
    </row>
    <row r="4461" spans="5:11" x14ac:dyDescent="0.25">
      <c r="E4461" s="115"/>
      <c r="F4461" s="119"/>
      <c r="H4461" s="115"/>
      <c r="I4461" s="115"/>
      <c r="J4461" s="121"/>
      <c r="K4461" s="76"/>
    </row>
    <row r="4462" spans="5:11" x14ac:dyDescent="0.25">
      <c r="E4462" s="115"/>
      <c r="F4462" s="119"/>
      <c r="H4462" s="115"/>
      <c r="I4462" s="115"/>
      <c r="J4462" s="121"/>
      <c r="K4462" s="76"/>
    </row>
    <row r="4463" spans="5:11" x14ac:dyDescent="0.25">
      <c r="E4463" s="115"/>
      <c r="F4463" s="119"/>
      <c r="H4463" s="115"/>
      <c r="I4463" s="115"/>
      <c r="J4463" s="121"/>
      <c r="K4463" s="76"/>
    </row>
    <row r="4464" spans="5:11" x14ac:dyDescent="0.25">
      <c r="E4464" s="115"/>
      <c r="F4464" s="119"/>
      <c r="H4464" s="115"/>
      <c r="I4464" s="115"/>
      <c r="J4464" s="121"/>
      <c r="K4464" s="76"/>
    </row>
    <row r="4465" spans="5:11" x14ac:dyDescent="0.25">
      <c r="E4465" s="115"/>
      <c r="F4465" s="119"/>
      <c r="H4465" s="115"/>
      <c r="I4465" s="115"/>
      <c r="J4465" s="121"/>
      <c r="K4465" s="76"/>
    </row>
    <row r="4466" spans="5:11" x14ac:dyDescent="0.25">
      <c r="E4466" s="115"/>
      <c r="F4466" s="119"/>
      <c r="H4466" s="115"/>
      <c r="I4466" s="115"/>
      <c r="J4466" s="121"/>
      <c r="K4466" s="76"/>
    </row>
    <row r="4467" spans="5:11" x14ac:dyDescent="0.25">
      <c r="E4467" s="115"/>
      <c r="F4467" s="119"/>
      <c r="H4467" s="115"/>
      <c r="I4467" s="115"/>
      <c r="J4467" s="121"/>
      <c r="K4467" s="76"/>
    </row>
    <row r="4468" spans="5:11" x14ac:dyDescent="0.25">
      <c r="E4468" s="115"/>
      <c r="F4468" s="119"/>
      <c r="H4468" s="115"/>
      <c r="I4468" s="115"/>
      <c r="J4468" s="121"/>
      <c r="K4468" s="76"/>
    </row>
    <row r="4469" spans="5:11" x14ac:dyDescent="0.25">
      <c r="E4469" s="115"/>
      <c r="F4469" s="119"/>
      <c r="H4469" s="115"/>
      <c r="I4469" s="115"/>
      <c r="J4469" s="121"/>
      <c r="K4469" s="76"/>
    </row>
    <row r="4470" spans="5:11" x14ac:dyDescent="0.25">
      <c r="E4470" s="115"/>
      <c r="F4470" s="119"/>
      <c r="H4470" s="115"/>
      <c r="I4470" s="115"/>
      <c r="J4470" s="121"/>
      <c r="K4470" s="76"/>
    </row>
    <row r="4471" spans="5:11" x14ac:dyDescent="0.25">
      <c r="E4471" s="115"/>
      <c r="F4471" s="119"/>
      <c r="H4471" s="115"/>
      <c r="I4471" s="115"/>
      <c r="J4471" s="121"/>
      <c r="K4471" s="76"/>
    </row>
    <row r="4472" spans="5:11" x14ac:dyDescent="0.25">
      <c r="E4472" s="115"/>
      <c r="F4472" s="119"/>
      <c r="H4472" s="115"/>
      <c r="I4472" s="115"/>
      <c r="J4472" s="121"/>
      <c r="K4472" s="76"/>
    </row>
    <row r="4473" spans="5:11" x14ac:dyDescent="0.25">
      <c r="E4473" s="115"/>
      <c r="F4473" s="119"/>
      <c r="H4473" s="115"/>
      <c r="I4473" s="115"/>
      <c r="J4473" s="121"/>
      <c r="K4473" s="76"/>
    </row>
    <row r="4474" spans="5:11" x14ac:dyDescent="0.25">
      <c r="E4474" s="115"/>
      <c r="F4474" s="119"/>
      <c r="H4474" s="115"/>
      <c r="I4474" s="115"/>
      <c r="J4474" s="121"/>
      <c r="K4474" s="76"/>
    </row>
    <row r="4475" spans="5:11" x14ac:dyDescent="0.25">
      <c r="E4475" s="115"/>
      <c r="F4475" s="119"/>
      <c r="H4475" s="115"/>
      <c r="I4475" s="115"/>
      <c r="J4475" s="121"/>
      <c r="K4475" s="76"/>
    </row>
    <row r="4476" spans="5:11" x14ac:dyDescent="0.25">
      <c r="E4476" s="115"/>
      <c r="F4476" s="119"/>
      <c r="H4476" s="115"/>
      <c r="I4476" s="115"/>
      <c r="J4476" s="121"/>
      <c r="K4476" s="76"/>
    </row>
    <row r="4477" spans="5:11" x14ac:dyDescent="0.25">
      <c r="E4477" s="115"/>
      <c r="F4477" s="119"/>
      <c r="H4477" s="115"/>
      <c r="I4477" s="115"/>
      <c r="J4477" s="121"/>
      <c r="K4477" s="76"/>
    </row>
    <row r="4478" spans="5:11" x14ac:dyDescent="0.25">
      <c r="E4478" s="115"/>
      <c r="F4478" s="119"/>
      <c r="H4478" s="115"/>
      <c r="I4478" s="115"/>
      <c r="J4478" s="121"/>
      <c r="K4478" s="76"/>
    </row>
    <row r="4479" spans="5:11" x14ac:dyDescent="0.25">
      <c r="E4479" s="115"/>
      <c r="F4479" s="119"/>
      <c r="H4479" s="115"/>
      <c r="I4479" s="115"/>
      <c r="J4479" s="121"/>
      <c r="K4479" s="76"/>
    </row>
    <row r="4480" spans="5:11" x14ac:dyDescent="0.25">
      <c r="E4480" s="115"/>
      <c r="F4480" s="119"/>
      <c r="H4480" s="115"/>
      <c r="I4480" s="115"/>
      <c r="J4480" s="121"/>
      <c r="K4480" s="76"/>
    </row>
    <row r="4481" spans="5:11" x14ac:dyDescent="0.25">
      <c r="E4481" s="115"/>
      <c r="F4481" s="119"/>
      <c r="H4481" s="115"/>
      <c r="I4481" s="115"/>
      <c r="J4481" s="121"/>
      <c r="K4481" s="76"/>
    </row>
    <row r="4482" spans="5:11" x14ac:dyDescent="0.25">
      <c r="E4482" s="115"/>
      <c r="F4482" s="119"/>
      <c r="H4482" s="115"/>
      <c r="I4482" s="115"/>
      <c r="J4482" s="121"/>
      <c r="K4482" s="76"/>
    </row>
    <row r="4483" spans="5:11" x14ac:dyDescent="0.25">
      <c r="E4483" s="115"/>
      <c r="F4483" s="119"/>
      <c r="H4483" s="115"/>
      <c r="I4483" s="115"/>
      <c r="J4483" s="121"/>
      <c r="K4483" s="76"/>
    </row>
    <row r="4484" spans="5:11" x14ac:dyDescent="0.25">
      <c r="E4484" s="115"/>
      <c r="F4484" s="119"/>
      <c r="H4484" s="115"/>
      <c r="I4484" s="115"/>
      <c r="J4484" s="121"/>
      <c r="K4484" s="76"/>
    </row>
    <row r="4485" spans="5:11" x14ac:dyDescent="0.25">
      <c r="E4485" s="115"/>
      <c r="F4485" s="119"/>
      <c r="H4485" s="115"/>
      <c r="I4485" s="115"/>
      <c r="J4485" s="121"/>
      <c r="K4485" s="76"/>
    </row>
    <row r="4486" spans="5:11" x14ac:dyDescent="0.25">
      <c r="E4486" s="115"/>
      <c r="F4486" s="119"/>
      <c r="H4486" s="115"/>
      <c r="I4486" s="115"/>
      <c r="J4486" s="121"/>
      <c r="K4486" s="76"/>
    </row>
    <row r="4487" spans="5:11" x14ac:dyDescent="0.25">
      <c r="E4487" s="115"/>
      <c r="F4487" s="119"/>
      <c r="H4487" s="115"/>
      <c r="I4487" s="115"/>
      <c r="J4487" s="121"/>
      <c r="K4487" s="76"/>
    </row>
    <row r="4488" spans="5:11" x14ac:dyDescent="0.25">
      <c r="E4488" s="115"/>
      <c r="F4488" s="119"/>
      <c r="H4488" s="115"/>
      <c r="I4488" s="115"/>
      <c r="J4488" s="121"/>
      <c r="K4488" s="76"/>
    </row>
    <row r="4489" spans="5:11" x14ac:dyDescent="0.25">
      <c r="E4489" s="115"/>
      <c r="F4489" s="119"/>
      <c r="H4489" s="115"/>
      <c r="I4489" s="115"/>
      <c r="J4489" s="121"/>
      <c r="K4489" s="76"/>
    </row>
    <row r="4490" spans="5:11" x14ac:dyDescent="0.25">
      <c r="E4490" s="115"/>
      <c r="F4490" s="119"/>
      <c r="H4490" s="115"/>
      <c r="I4490" s="115"/>
      <c r="J4490" s="121"/>
      <c r="K4490" s="76"/>
    </row>
    <row r="4491" spans="5:11" x14ac:dyDescent="0.25">
      <c r="E4491" s="115"/>
      <c r="F4491" s="119"/>
      <c r="H4491" s="115"/>
      <c r="I4491" s="115"/>
      <c r="J4491" s="121"/>
      <c r="K4491" s="76"/>
    </row>
    <row r="4492" spans="5:11" x14ac:dyDescent="0.25">
      <c r="E4492" s="115"/>
      <c r="F4492" s="119"/>
      <c r="H4492" s="115"/>
      <c r="I4492" s="115"/>
      <c r="J4492" s="121"/>
      <c r="K4492" s="76"/>
    </row>
    <row r="4493" spans="5:11" x14ac:dyDescent="0.25">
      <c r="E4493" s="115"/>
      <c r="F4493" s="119"/>
      <c r="H4493" s="115"/>
      <c r="I4493" s="115"/>
      <c r="J4493" s="121"/>
      <c r="K4493" s="76"/>
    </row>
    <row r="4494" spans="5:11" x14ac:dyDescent="0.25">
      <c r="E4494" s="115"/>
      <c r="F4494" s="119"/>
      <c r="H4494" s="115"/>
      <c r="I4494" s="115"/>
      <c r="J4494" s="121"/>
      <c r="K4494" s="76"/>
    </row>
    <row r="4495" spans="5:11" x14ac:dyDescent="0.25">
      <c r="E4495" s="115"/>
      <c r="F4495" s="119"/>
      <c r="H4495" s="115"/>
      <c r="I4495" s="115"/>
      <c r="J4495" s="121"/>
      <c r="K4495" s="76"/>
    </row>
    <row r="4496" spans="5:11" x14ac:dyDescent="0.25">
      <c r="E4496" s="115"/>
      <c r="F4496" s="119"/>
      <c r="H4496" s="115"/>
      <c r="I4496" s="115"/>
      <c r="J4496" s="121"/>
      <c r="K4496" s="76"/>
    </row>
    <row r="4497" spans="5:11" x14ac:dyDescent="0.25">
      <c r="E4497" s="115"/>
      <c r="F4497" s="119"/>
      <c r="H4497" s="115"/>
      <c r="I4497" s="115"/>
      <c r="J4497" s="121"/>
      <c r="K4497" s="76"/>
    </row>
    <row r="4498" spans="5:11" x14ac:dyDescent="0.25">
      <c r="E4498" s="115"/>
      <c r="F4498" s="119"/>
      <c r="H4498" s="115"/>
      <c r="I4498" s="115"/>
      <c r="J4498" s="121"/>
      <c r="K4498" s="76"/>
    </row>
    <row r="4499" spans="5:11" x14ac:dyDescent="0.25">
      <c r="E4499" s="115"/>
      <c r="F4499" s="119"/>
      <c r="H4499" s="115"/>
      <c r="I4499" s="115"/>
      <c r="J4499" s="121"/>
      <c r="K4499" s="76"/>
    </row>
    <row r="4500" spans="5:11" x14ac:dyDescent="0.25">
      <c r="E4500" s="115"/>
      <c r="F4500" s="119"/>
      <c r="H4500" s="115"/>
      <c r="I4500" s="115"/>
      <c r="J4500" s="121"/>
      <c r="K4500" s="76"/>
    </row>
    <row r="4501" spans="5:11" x14ac:dyDescent="0.25">
      <c r="E4501" s="115"/>
      <c r="F4501" s="119"/>
      <c r="H4501" s="115"/>
      <c r="I4501" s="115"/>
      <c r="J4501" s="121"/>
      <c r="K4501" s="76"/>
    </row>
    <row r="4502" spans="5:11" x14ac:dyDescent="0.25">
      <c r="E4502" s="115"/>
      <c r="F4502" s="119"/>
      <c r="H4502" s="115"/>
      <c r="I4502" s="115"/>
      <c r="J4502" s="121"/>
      <c r="K4502" s="76"/>
    </row>
    <row r="4503" spans="5:11" x14ac:dyDescent="0.25">
      <c r="E4503" s="115"/>
      <c r="F4503" s="119"/>
      <c r="H4503" s="115"/>
      <c r="I4503" s="115"/>
      <c r="J4503" s="121"/>
      <c r="K4503" s="76"/>
    </row>
    <row r="4504" spans="5:11" x14ac:dyDescent="0.25">
      <c r="E4504" s="115"/>
      <c r="F4504" s="119"/>
      <c r="H4504" s="115"/>
      <c r="I4504" s="115"/>
      <c r="J4504" s="121"/>
      <c r="K4504" s="76"/>
    </row>
    <row r="4505" spans="5:11" x14ac:dyDescent="0.25">
      <c r="E4505" s="115"/>
      <c r="F4505" s="119"/>
      <c r="H4505" s="115"/>
      <c r="I4505" s="115"/>
      <c r="J4505" s="121"/>
      <c r="K4505" s="76"/>
    </row>
    <row r="4506" spans="5:11" x14ac:dyDescent="0.25">
      <c r="E4506" s="115"/>
      <c r="F4506" s="119"/>
      <c r="H4506" s="115"/>
      <c r="I4506" s="115"/>
      <c r="J4506" s="121"/>
      <c r="K4506" s="76"/>
    </row>
    <row r="4507" spans="5:11" x14ac:dyDescent="0.25">
      <c r="E4507" s="115"/>
      <c r="F4507" s="119"/>
      <c r="H4507" s="115"/>
      <c r="I4507" s="115"/>
      <c r="J4507" s="121"/>
      <c r="K4507" s="76"/>
    </row>
    <row r="4508" spans="5:11" x14ac:dyDescent="0.25">
      <c r="E4508" s="115"/>
      <c r="F4508" s="119"/>
      <c r="H4508" s="115"/>
      <c r="I4508" s="115"/>
      <c r="J4508" s="121"/>
      <c r="K4508" s="76"/>
    </row>
    <row r="4509" spans="5:11" x14ac:dyDescent="0.25">
      <c r="E4509" s="115"/>
      <c r="F4509" s="119"/>
      <c r="H4509" s="115"/>
      <c r="I4509" s="115"/>
      <c r="J4509" s="121"/>
      <c r="K4509" s="76"/>
    </row>
    <row r="4510" spans="5:11" x14ac:dyDescent="0.25">
      <c r="E4510" s="115"/>
      <c r="F4510" s="119"/>
      <c r="H4510" s="115"/>
      <c r="I4510" s="115"/>
      <c r="J4510" s="121"/>
      <c r="K4510" s="76"/>
    </row>
    <row r="4511" spans="5:11" x14ac:dyDescent="0.25">
      <c r="E4511" s="115"/>
      <c r="F4511" s="119"/>
      <c r="H4511" s="115"/>
      <c r="I4511" s="115"/>
      <c r="J4511" s="121"/>
      <c r="K4511" s="76"/>
    </row>
    <row r="4512" spans="5:11" x14ac:dyDescent="0.25">
      <c r="E4512" s="115"/>
      <c r="F4512" s="119"/>
      <c r="H4512" s="115"/>
      <c r="I4512" s="115"/>
      <c r="J4512" s="121"/>
      <c r="K4512" s="76"/>
    </row>
    <row r="4513" spans="5:11" x14ac:dyDescent="0.25">
      <c r="E4513" s="115"/>
      <c r="F4513" s="119"/>
      <c r="H4513" s="115"/>
      <c r="I4513" s="115"/>
      <c r="J4513" s="121"/>
      <c r="K4513" s="76"/>
    </row>
    <row r="4514" spans="5:11" x14ac:dyDescent="0.25">
      <c r="E4514" s="115"/>
      <c r="F4514" s="119"/>
      <c r="H4514" s="115"/>
      <c r="I4514" s="115"/>
      <c r="J4514" s="121"/>
      <c r="K4514" s="76"/>
    </row>
    <row r="4515" spans="5:11" x14ac:dyDescent="0.25">
      <c r="E4515" s="115"/>
      <c r="F4515" s="119"/>
      <c r="H4515" s="115"/>
      <c r="I4515" s="115"/>
      <c r="J4515" s="121"/>
      <c r="K4515" s="76"/>
    </row>
    <row r="4516" spans="5:11" x14ac:dyDescent="0.25">
      <c r="E4516" s="115"/>
      <c r="F4516" s="119"/>
      <c r="H4516" s="115"/>
      <c r="I4516" s="115"/>
      <c r="J4516" s="121"/>
      <c r="K4516" s="76"/>
    </row>
    <row r="4517" spans="5:11" x14ac:dyDescent="0.25">
      <c r="E4517" s="115"/>
      <c r="F4517" s="119"/>
      <c r="H4517" s="115"/>
      <c r="I4517" s="115"/>
      <c r="J4517" s="121"/>
      <c r="K4517" s="76"/>
    </row>
    <row r="4518" spans="5:11" x14ac:dyDescent="0.25">
      <c r="E4518" s="115"/>
      <c r="F4518" s="119"/>
      <c r="H4518" s="115"/>
      <c r="I4518" s="115"/>
      <c r="J4518" s="121"/>
      <c r="K4518" s="76"/>
    </row>
    <row r="4519" spans="5:11" x14ac:dyDescent="0.25">
      <c r="E4519" s="115"/>
      <c r="F4519" s="119"/>
      <c r="H4519" s="115"/>
      <c r="I4519" s="115"/>
      <c r="J4519" s="121"/>
      <c r="K4519" s="76"/>
    </row>
    <row r="4520" spans="5:11" x14ac:dyDescent="0.25">
      <c r="E4520" s="115"/>
      <c r="F4520" s="119"/>
      <c r="H4520" s="115"/>
      <c r="I4520" s="115"/>
      <c r="J4520" s="121"/>
      <c r="K4520" s="76"/>
    </row>
    <row r="4521" spans="5:11" x14ac:dyDescent="0.25">
      <c r="E4521" s="115"/>
      <c r="F4521" s="119"/>
      <c r="H4521" s="115"/>
      <c r="I4521" s="115"/>
      <c r="J4521" s="121"/>
      <c r="K4521" s="76"/>
    </row>
    <row r="4522" spans="5:11" x14ac:dyDescent="0.25">
      <c r="E4522" s="115"/>
      <c r="F4522" s="119"/>
      <c r="H4522" s="115"/>
      <c r="I4522" s="115"/>
      <c r="J4522" s="121"/>
      <c r="K4522" s="76"/>
    </row>
    <row r="4523" spans="5:11" x14ac:dyDescent="0.25">
      <c r="E4523" s="115"/>
      <c r="F4523" s="119"/>
      <c r="H4523" s="115"/>
      <c r="I4523" s="115"/>
      <c r="J4523" s="121"/>
      <c r="K4523" s="76"/>
    </row>
    <row r="4524" spans="5:11" x14ac:dyDescent="0.25">
      <c r="E4524" s="115"/>
      <c r="F4524" s="119"/>
      <c r="H4524" s="115"/>
      <c r="I4524" s="115"/>
      <c r="J4524" s="121"/>
      <c r="K4524" s="76"/>
    </row>
    <row r="4525" spans="5:11" x14ac:dyDescent="0.25">
      <c r="E4525" s="115"/>
      <c r="F4525" s="119"/>
      <c r="H4525" s="115"/>
      <c r="I4525" s="115"/>
      <c r="J4525" s="121"/>
      <c r="K4525" s="76"/>
    </row>
    <row r="4526" spans="5:11" x14ac:dyDescent="0.25">
      <c r="E4526" s="115"/>
      <c r="F4526" s="119"/>
      <c r="H4526" s="115"/>
      <c r="I4526" s="115"/>
      <c r="J4526" s="121"/>
      <c r="K4526" s="76"/>
    </row>
    <row r="4527" spans="5:11" x14ac:dyDescent="0.25">
      <c r="E4527" s="115"/>
      <c r="F4527" s="119"/>
      <c r="H4527" s="115"/>
      <c r="I4527" s="115"/>
      <c r="J4527" s="121"/>
      <c r="K4527" s="76"/>
    </row>
    <row r="4528" spans="5:11" x14ac:dyDescent="0.25">
      <c r="E4528" s="115"/>
      <c r="F4528" s="119"/>
      <c r="H4528" s="115"/>
      <c r="I4528" s="115"/>
      <c r="J4528" s="121"/>
      <c r="K4528" s="76"/>
    </row>
    <row r="4529" spans="5:11" x14ac:dyDescent="0.25">
      <c r="E4529" s="115"/>
      <c r="F4529" s="119"/>
      <c r="H4529" s="115"/>
      <c r="I4529" s="115"/>
      <c r="J4529" s="121"/>
      <c r="K4529" s="76"/>
    </row>
    <row r="4530" spans="5:11" x14ac:dyDescent="0.25">
      <c r="E4530" s="115"/>
      <c r="F4530" s="119"/>
      <c r="H4530" s="115"/>
      <c r="I4530" s="115"/>
      <c r="J4530" s="121"/>
      <c r="K4530" s="76"/>
    </row>
    <row r="4531" spans="5:11" x14ac:dyDescent="0.25">
      <c r="E4531" s="115"/>
      <c r="F4531" s="119"/>
      <c r="H4531" s="115"/>
      <c r="I4531" s="115"/>
      <c r="J4531" s="121"/>
      <c r="K4531" s="76"/>
    </row>
    <row r="4532" spans="5:11" x14ac:dyDescent="0.25">
      <c r="E4532" s="115"/>
      <c r="F4532" s="119"/>
      <c r="H4532" s="115"/>
      <c r="I4532" s="115"/>
      <c r="J4532" s="121"/>
      <c r="K4532" s="76"/>
    </row>
    <row r="4533" spans="5:11" x14ac:dyDescent="0.25">
      <c r="E4533" s="115"/>
      <c r="F4533" s="119"/>
      <c r="H4533" s="115"/>
      <c r="I4533" s="115"/>
      <c r="J4533" s="121"/>
      <c r="K4533" s="76"/>
    </row>
    <row r="4534" spans="5:11" x14ac:dyDescent="0.25">
      <c r="E4534" s="115"/>
      <c r="F4534" s="119"/>
      <c r="H4534" s="115"/>
      <c r="I4534" s="115"/>
      <c r="J4534" s="121"/>
      <c r="K4534" s="76"/>
    </row>
    <row r="4535" spans="5:11" x14ac:dyDescent="0.25">
      <c r="E4535" s="115"/>
      <c r="F4535" s="119"/>
      <c r="H4535" s="115"/>
      <c r="I4535" s="115"/>
      <c r="J4535" s="121"/>
      <c r="K4535" s="76"/>
    </row>
    <row r="4536" spans="5:11" x14ac:dyDescent="0.25">
      <c r="E4536" s="115"/>
      <c r="F4536" s="119"/>
      <c r="H4536" s="115"/>
      <c r="I4536" s="115"/>
      <c r="J4536" s="121"/>
      <c r="K4536" s="76"/>
    </row>
    <row r="4537" spans="5:11" x14ac:dyDescent="0.25">
      <c r="E4537" s="115"/>
      <c r="F4537" s="119"/>
      <c r="H4537" s="115"/>
      <c r="I4537" s="115"/>
      <c r="J4537" s="121"/>
      <c r="K4537" s="76"/>
    </row>
    <row r="4538" spans="5:11" x14ac:dyDescent="0.25">
      <c r="E4538" s="115"/>
      <c r="F4538" s="119"/>
      <c r="H4538" s="115"/>
      <c r="I4538" s="115"/>
      <c r="J4538" s="121"/>
      <c r="K4538" s="76"/>
    </row>
    <row r="4539" spans="5:11" x14ac:dyDescent="0.25">
      <c r="E4539" s="115"/>
      <c r="F4539" s="119"/>
      <c r="H4539" s="115"/>
      <c r="I4539" s="115"/>
      <c r="J4539" s="121"/>
      <c r="K4539" s="76"/>
    </row>
    <row r="4540" spans="5:11" x14ac:dyDescent="0.25">
      <c r="E4540" s="115"/>
      <c r="F4540" s="119"/>
      <c r="H4540" s="115"/>
      <c r="I4540" s="115"/>
      <c r="J4540" s="121"/>
      <c r="K4540" s="76"/>
    </row>
    <row r="4541" spans="5:11" x14ac:dyDescent="0.25">
      <c r="E4541" s="115"/>
      <c r="F4541" s="119"/>
      <c r="H4541" s="115"/>
      <c r="I4541" s="115"/>
      <c r="J4541" s="121"/>
      <c r="K4541" s="76"/>
    </row>
    <row r="4542" spans="5:11" x14ac:dyDescent="0.25">
      <c r="E4542" s="115"/>
      <c r="F4542" s="119"/>
      <c r="H4542" s="115"/>
      <c r="I4542" s="115"/>
      <c r="J4542" s="121"/>
      <c r="K4542" s="76"/>
    </row>
    <row r="4543" spans="5:11" x14ac:dyDescent="0.25">
      <c r="E4543" s="115"/>
      <c r="F4543" s="119"/>
      <c r="H4543" s="115"/>
      <c r="I4543" s="115"/>
      <c r="J4543" s="121"/>
      <c r="K4543" s="76"/>
    </row>
    <row r="4544" spans="5:11" x14ac:dyDescent="0.25">
      <c r="E4544" s="115"/>
      <c r="F4544" s="119"/>
      <c r="H4544" s="115"/>
      <c r="I4544" s="115"/>
      <c r="J4544" s="121"/>
      <c r="K4544" s="76"/>
    </row>
    <row r="4545" spans="5:11" x14ac:dyDescent="0.25">
      <c r="E4545" s="115"/>
      <c r="F4545" s="119"/>
      <c r="H4545" s="115"/>
      <c r="I4545" s="115"/>
      <c r="J4545" s="121"/>
      <c r="K4545" s="76"/>
    </row>
    <row r="4546" spans="5:11" x14ac:dyDescent="0.25">
      <c r="E4546" s="115"/>
      <c r="F4546" s="119"/>
      <c r="H4546" s="115"/>
      <c r="I4546" s="115"/>
      <c r="J4546" s="121"/>
      <c r="K4546" s="76"/>
    </row>
    <row r="4547" spans="5:11" x14ac:dyDescent="0.25">
      <c r="E4547" s="115"/>
      <c r="F4547" s="119"/>
      <c r="H4547" s="115"/>
      <c r="I4547" s="115"/>
      <c r="J4547" s="121"/>
      <c r="K4547" s="76"/>
    </row>
    <row r="4548" spans="5:11" x14ac:dyDescent="0.25">
      <c r="E4548" s="115"/>
      <c r="F4548" s="119"/>
      <c r="H4548" s="115"/>
      <c r="I4548" s="115"/>
      <c r="J4548" s="121"/>
      <c r="K4548" s="76"/>
    </row>
    <row r="4549" spans="5:11" x14ac:dyDescent="0.25">
      <c r="E4549" s="115"/>
      <c r="F4549" s="119"/>
      <c r="H4549" s="115"/>
      <c r="I4549" s="115"/>
      <c r="J4549" s="121"/>
      <c r="K4549" s="76"/>
    </row>
    <row r="4550" spans="5:11" x14ac:dyDescent="0.25">
      <c r="E4550" s="115"/>
      <c r="F4550" s="119"/>
      <c r="H4550" s="115"/>
      <c r="I4550" s="115"/>
      <c r="J4550" s="121"/>
      <c r="K4550" s="76"/>
    </row>
    <row r="4551" spans="5:11" x14ac:dyDescent="0.25">
      <c r="E4551" s="115"/>
      <c r="F4551" s="119"/>
      <c r="H4551" s="115"/>
      <c r="I4551" s="115"/>
      <c r="J4551" s="121"/>
      <c r="K4551" s="76"/>
    </row>
    <row r="4552" spans="5:11" x14ac:dyDescent="0.25">
      <c r="E4552" s="115"/>
      <c r="F4552" s="119"/>
      <c r="H4552" s="115"/>
      <c r="I4552" s="115"/>
      <c r="J4552" s="121"/>
      <c r="K4552" s="76"/>
    </row>
    <row r="4553" spans="5:11" x14ac:dyDescent="0.25">
      <c r="E4553" s="115"/>
      <c r="F4553" s="119"/>
      <c r="H4553" s="115"/>
      <c r="I4553" s="115"/>
      <c r="J4553" s="121"/>
      <c r="K4553" s="76"/>
    </row>
    <row r="4554" spans="5:11" x14ac:dyDescent="0.25">
      <c r="E4554" s="115"/>
      <c r="F4554" s="119"/>
      <c r="H4554" s="115"/>
      <c r="I4554" s="115"/>
      <c r="J4554" s="121"/>
      <c r="K4554" s="76"/>
    </row>
    <row r="4555" spans="5:11" x14ac:dyDescent="0.25">
      <c r="E4555" s="115"/>
      <c r="F4555" s="119"/>
      <c r="H4555" s="115"/>
      <c r="I4555" s="115"/>
      <c r="J4555" s="121"/>
      <c r="K4555" s="76"/>
    </row>
    <row r="4556" spans="5:11" x14ac:dyDescent="0.25">
      <c r="E4556" s="115"/>
      <c r="F4556" s="119"/>
      <c r="H4556" s="115"/>
      <c r="I4556" s="115"/>
      <c r="J4556" s="121"/>
      <c r="K4556" s="76"/>
    </row>
    <row r="4557" spans="5:11" x14ac:dyDescent="0.25">
      <c r="E4557" s="115"/>
      <c r="F4557" s="119"/>
      <c r="H4557" s="115"/>
      <c r="I4557" s="115"/>
      <c r="J4557" s="121"/>
      <c r="K4557" s="76"/>
    </row>
    <row r="4558" spans="5:11" x14ac:dyDescent="0.25">
      <c r="E4558" s="115"/>
      <c r="F4558" s="119"/>
      <c r="H4558" s="115"/>
      <c r="I4558" s="115"/>
      <c r="J4558" s="121"/>
      <c r="K4558" s="76"/>
    </row>
    <row r="4559" spans="5:11" x14ac:dyDescent="0.25">
      <c r="E4559" s="115"/>
      <c r="F4559" s="119"/>
      <c r="H4559" s="115"/>
      <c r="I4559" s="115"/>
      <c r="J4559" s="121"/>
      <c r="K4559" s="76"/>
    </row>
    <row r="4560" spans="5:11" x14ac:dyDescent="0.25">
      <c r="E4560" s="115"/>
      <c r="F4560" s="119"/>
      <c r="H4560" s="115"/>
      <c r="I4560" s="115"/>
      <c r="J4560" s="121"/>
      <c r="K4560" s="76"/>
    </row>
    <row r="4561" spans="5:11" x14ac:dyDescent="0.25">
      <c r="E4561" s="115"/>
      <c r="F4561" s="119"/>
      <c r="H4561" s="115"/>
      <c r="I4561" s="115"/>
      <c r="J4561" s="121"/>
      <c r="K4561" s="76"/>
    </row>
    <row r="4562" spans="5:11" x14ac:dyDescent="0.25">
      <c r="E4562" s="115"/>
      <c r="F4562" s="119"/>
      <c r="H4562" s="115"/>
      <c r="I4562" s="115"/>
      <c r="J4562" s="121"/>
      <c r="K4562" s="76"/>
    </row>
    <row r="4563" spans="5:11" x14ac:dyDescent="0.25">
      <c r="E4563" s="115"/>
      <c r="F4563" s="119"/>
      <c r="H4563" s="115"/>
      <c r="I4563" s="115"/>
      <c r="J4563" s="121"/>
      <c r="K4563" s="76"/>
    </row>
    <row r="4564" spans="5:11" x14ac:dyDescent="0.25">
      <c r="E4564" s="115"/>
      <c r="F4564" s="119"/>
      <c r="H4564" s="115"/>
      <c r="I4564" s="115"/>
      <c r="J4564" s="121"/>
      <c r="K4564" s="76"/>
    </row>
    <row r="4565" spans="5:11" x14ac:dyDescent="0.25">
      <c r="E4565" s="115"/>
      <c r="F4565" s="119"/>
      <c r="H4565" s="115"/>
      <c r="I4565" s="115"/>
      <c r="J4565" s="121"/>
      <c r="K4565" s="76"/>
    </row>
    <row r="4566" spans="5:11" x14ac:dyDescent="0.25">
      <c r="E4566" s="115"/>
      <c r="F4566" s="119"/>
      <c r="H4566" s="115"/>
      <c r="I4566" s="115"/>
      <c r="J4566" s="121"/>
      <c r="K4566" s="76"/>
    </row>
    <row r="4567" spans="5:11" x14ac:dyDescent="0.25">
      <c r="E4567" s="115"/>
      <c r="F4567" s="119"/>
      <c r="H4567" s="115"/>
      <c r="I4567" s="115"/>
      <c r="J4567" s="121"/>
      <c r="K4567" s="76"/>
    </row>
    <row r="4568" spans="5:11" x14ac:dyDescent="0.25">
      <c r="E4568" s="115"/>
      <c r="F4568" s="119"/>
      <c r="H4568" s="115"/>
      <c r="I4568" s="115"/>
      <c r="J4568" s="121"/>
      <c r="K4568" s="76"/>
    </row>
    <row r="4569" spans="5:11" x14ac:dyDescent="0.25">
      <c r="E4569" s="115"/>
      <c r="F4569" s="119"/>
      <c r="H4569" s="115"/>
      <c r="I4569" s="115"/>
      <c r="J4569" s="121"/>
      <c r="K4569" s="76"/>
    </row>
    <row r="4570" spans="5:11" x14ac:dyDescent="0.25">
      <c r="E4570" s="115"/>
      <c r="F4570" s="119"/>
      <c r="H4570" s="115"/>
      <c r="I4570" s="115"/>
      <c r="J4570" s="121"/>
      <c r="K4570" s="76"/>
    </row>
    <row r="4571" spans="5:11" x14ac:dyDescent="0.25">
      <c r="E4571" s="115"/>
      <c r="F4571" s="119"/>
      <c r="H4571" s="115"/>
      <c r="I4571" s="115"/>
      <c r="J4571" s="121"/>
      <c r="K4571" s="76"/>
    </row>
    <row r="4572" spans="5:11" x14ac:dyDescent="0.25">
      <c r="E4572" s="115"/>
      <c r="F4572" s="119"/>
      <c r="H4572" s="115"/>
      <c r="I4572" s="115"/>
      <c r="J4572" s="121"/>
      <c r="K4572" s="76"/>
    </row>
    <row r="4573" spans="5:11" x14ac:dyDescent="0.25">
      <c r="E4573" s="115"/>
      <c r="F4573" s="119"/>
      <c r="H4573" s="115"/>
      <c r="I4573" s="115"/>
      <c r="J4573" s="121"/>
      <c r="K4573" s="76"/>
    </row>
    <row r="4574" spans="5:11" x14ac:dyDescent="0.25">
      <c r="E4574" s="115"/>
      <c r="F4574" s="119"/>
      <c r="H4574" s="115"/>
      <c r="I4574" s="115"/>
      <c r="J4574" s="121"/>
      <c r="K4574" s="76"/>
    </row>
    <row r="4575" spans="5:11" x14ac:dyDescent="0.25">
      <c r="E4575" s="115"/>
      <c r="F4575" s="119"/>
      <c r="H4575" s="115"/>
      <c r="I4575" s="115"/>
      <c r="J4575" s="121"/>
      <c r="K4575" s="76"/>
    </row>
    <row r="4576" spans="5:11" x14ac:dyDescent="0.25">
      <c r="E4576" s="115"/>
      <c r="F4576" s="119"/>
      <c r="H4576" s="115"/>
      <c r="I4576" s="115"/>
      <c r="J4576" s="121"/>
      <c r="K4576" s="76"/>
    </row>
    <row r="4577" spans="5:11" x14ac:dyDescent="0.25">
      <c r="E4577" s="115"/>
      <c r="F4577" s="119"/>
      <c r="H4577" s="115"/>
      <c r="I4577" s="115"/>
      <c r="J4577" s="121"/>
      <c r="K4577" s="76"/>
    </row>
    <row r="4578" spans="5:11" x14ac:dyDescent="0.25">
      <c r="E4578" s="115"/>
      <c r="F4578" s="119"/>
      <c r="H4578" s="115"/>
      <c r="I4578" s="115"/>
      <c r="J4578" s="121"/>
      <c r="K4578" s="76"/>
    </row>
    <row r="4579" spans="5:11" x14ac:dyDescent="0.25">
      <c r="E4579" s="115"/>
      <c r="F4579" s="119"/>
      <c r="H4579" s="115"/>
      <c r="I4579" s="115"/>
      <c r="J4579" s="121"/>
      <c r="K4579" s="76"/>
    </row>
    <row r="4580" spans="5:11" x14ac:dyDescent="0.25">
      <c r="E4580" s="115"/>
      <c r="F4580" s="119"/>
      <c r="H4580" s="115"/>
      <c r="I4580" s="115"/>
      <c r="J4580" s="121"/>
      <c r="K4580" s="76"/>
    </row>
    <row r="4581" spans="5:11" x14ac:dyDescent="0.25">
      <c r="E4581" s="115"/>
      <c r="F4581" s="119"/>
      <c r="H4581" s="115"/>
      <c r="I4581" s="115"/>
      <c r="J4581" s="121"/>
      <c r="K4581" s="76"/>
    </row>
    <row r="4582" spans="5:11" x14ac:dyDescent="0.25">
      <c r="E4582" s="115"/>
      <c r="F4582" s="119"/>
      <c r="H4582" s="115"/>
      <c r="I4582" s="115"/>
      <c r="J4582" s="121"/>
      <c r="K4582" s="76"/>
    </row>
    <row r="4583" spans="5:11" x14ac:dyDescent="0.25">
      <c r="E4583" s="115"/>
      <c r="F4583" s="119"/>
      <c r="H4583" s="115"/>
      <c r="I4583" s="115"/>
      <c r="J4583" s="121"/>
      <c r="K4583" s="76"/>
    </row>
    <row r="4584" spans="5:11" x14ac:dyDescent="0.25">
      <c r="E4584" s="115"/>
      <c r="F4584" s="119"/>
      <c r="H4584" s="115"/>
      <c r="I4584" s="115"/>
      <c r="J4584" s="121"/>
      <c r="K4584" s="76"/>
    </row>
    <row r="4585" spans="5:11" x14ac:dyDescent="0.25">
      <c r="E4585" s="115"/>
      <c r="F4585" s="119"/>
      <c r="H4585" s="115"/>
      <c r="I4585" s="115"/>
      <c r="J4585" s="121"/>
      <c r="K4585" s="76"/>
    </row>
    <row r="4586" spans="5:11" x14ac:dyDescent="0.25">
      <c r="E4586" s="115"/>
      <c r="F4586" s="119"/>
      <c r="H4586" s="115"/>
      <c r="I4586" s="115"/>
      <c r="J4586" s="121"/>
      <c r="K4586" s="76"/>
    </row>
    <row r="4587" spans="5:11" x14ac:dyDescent="0.25">
      <c r="E4587" s="115"/>
      <c r="F4587" s="119"/>
      <c r="H4587" s="115"/>
      <c r="I4587" s="115"/>
      <c r="J4587" s="121"/>
      <c r="K4587" s="76"/>
    </row>
    <row r="4588" spans="5:11" x14ac:dyDescent="0.25">
      <c r="E4588" s="115"/>
      <c r="F4588" s="119"/>
      <c r="H4588" s="115"/>
      <c r="I4588" s="115"/>
      <c r="J4588" s="121"/>
      <c r="K4588" s="76"/>
    </row>
    <row r="4589" spans="5:11" x14ac:dyDescent="0.25">
      <c r="E4589" s="115"/>
      <c r="F4589" s="119"/>
      <c r="H4589" s="115"/>
      <c r="I4589" s="115"/>
      <c r="J4589" s="121"/>
      <c r="K4589" s="76"/>
    </row>
    <row r="4590" spans="5:11" x14ac:dyDescent="0.25">
      <c r="E4590" s="115"/>
      <c r="F4590" s="119"/>
      <c r="H4590" s="115"/>
      <c r="I4590" s="115"/>
      <c r="J4590" s="121"/>
      <c r="K4590" s="76"/>
    </row>
    <row r="4591" spans="5:11" x14ac:dyDescent="0.25">
      <c r="E4591" s="115"/>
      <c r="F4591" s="119"/>
      <c r="H4591" s="115"/>
      <c r="I4591" s="115"/>
      <c r="J4591" s="121"/>
      <c r="K4591" s="76"/>
    </row>
    <row r="4592" spans="5:11" x14ac:dyDescent="0.25">
      <c r="E4592" s="115"/>
      <c r="F4592" s="119"/>
      <c r="H4592" s="115"/>
      <c r="I4592" s="115"/>
      <c r="J4592" s="121"/>
      <c r="K4592" s="76"/>
    </row>
    <row r="4593" spans="5:11" x14ac:dyDescent="0.25">
      <c r="E4593" s="115"/>
      <c r="F4593" s="119"/>
      <c r="H4593" s="115"/>
      <c r="I4593" s="115"/>
      <c r="J4593" s="121"/>
      <c r="K4593" s="76"/>
    </row>
    <row r="4594" spans="5:11" x14ac:dyDescent="0.25">
      <c r="E4594" s="115"/>
      <c r="F4594" s="119"/>
      <c r="H4594" s="115"/>
      <c r="I4594" s="115"/>
      <c r="J4594" s="121"/>
      <c r="K4594" s="76"/>
    </row>
    <row r="4595" spans="5:11" x14ac:dyDescent="0.25">
      <c r="E4595" s="115"/>
      <c r="F4595" s="119"/>
      <c r="H4595" s="115"/>
      <c r="I4595" s="115"/>
      <c r="J4595" s="121"/>
      <c r="K4595" s="76"/>
    </row>
    <row r="4596" spans="5:11" x14ac:dyDescent="0.25">
      <c r="E4596" s="115"/>
      <c r="F4596" s="119"/>
      <c r="H4596" s="115"/>
      <c r="I4596" s="115"/>
      <c r="J4596" s="121"/>
      <c r="K4596" s="76"/>
    </row>
    <row r="4597" spans="5:11" x14ac:dyDescent="0.25">
      <c r="E4597" s="115"/>
      <c r="F4597" s="119"/>
      <c r="H4597" s="115"/>
      <c r="I4597" s="115"/>
      <c r="J4597" s="121"/>
      <c r="K4597" s="76"/>
    </row>
    <row r="4598" spans="5:11" x14ac:dyDescent="0.25">
      <c r="E4598" s="115"/>
      <c r="F4598" s="119"/>
      <c r="H4598" s="115"/>
      <c r="I4598" s="115"/>
      <c r="J4598" s="121"/>
      <c r="K4598" s="76"/>
    </row>
    <row r="4599" spans="5:11" x14ac:dyDescent="0.25">
      <c r="E4599" s="115"/>
      <c r="F4599" s="119"/>
      <c r="H4599" s="115"/>
      <c r="I4599" s="115"/>
      <c r="J4599" s="121"/>
      <c r="K4599" s="76"/>
    </row>
    <row r="4600" spans="5:11" x14ac:dyDescent="0.25">
      <c r="E4600" s="115"/>
      <c r="F4600" s="119"/>
      <c r="H4600" s="115"/>
      <c r="I4600" s="115"/>
      <c r="J4600" s="121"/>
      <c r="K4600" s="76"/>
    </row>
    <row r="4601" spans="5:11" x14ac:dyDescent="0.25">
      <c r="E4601" s="115"/>
      <c r="F4601" s="119"/>
      <c r="H4601" s="115"/>
      <c r="I4601" s="115"/>
      <c r="J4601" s="121"/>
      <c r="K4601" s="76"/>
    </row>
    <row r="4602" spans="5:11" x14ac:dyDescent="0.25">
      <c r="E4602" s="115"/>
      <c r="F4602" s="119"/>
      <c r="H4602" s="115"/>
      <c r="I4602" s="115"/>
      <c r="J4602" s="121"/>
      <c r="K4602" s="76"/>
    </row>
    <row r="4603" spans="5:11" x14ac:dyDescent="0.25">
      <c r="E4603" s="115"/>
      <c r="F4603" s="119"/>
      <c r="H4603" s="115"/>
      <c r="I4603" s="115"/>
      <c r="J4603" s="121"/>
      <c r="K4603" s="76"/>
    </row>
    <row r="4604" spans="5:11" x14ac:dyDescent="0.25">
      <c r="E4604" s="115"/>
      <c r="F4604" s="119"/>
      <c r="H4604" s="115"/>
      <c r="I4604" s="115"/>
      <c r="J4604" s="121"/>
      <c r="K4604" s="76"/>
    </row>
    <row r="4605" spans="5:11" x14ac:dyDescent="0.25">
      <c r="E4605" s="115"/>
      <c r="F4605" s="119"/>
      <c r="H4605" s="115"/>
      <c r="I4605" s="115"/>
      <c r="J4605" s="121"/>
      <c r="K4605" s="76"/>
    </row>
    <row r="4606" spans="5:11" x14ac:dyDescent="0.25">
      <c r="E4606" s="115"/>
      <c r="F4606" s="119"/>
      <c r="H4606" s="115"/>
      <c r="I4606" s="115"/>
      <c r="J4606" s="121"/>
      <c r="K4606" s="76"/>
    </row>
    <row r="4607" spans="5:11" x14ac:dyDescent="0.25">
      <c r="E4607" s="115"/>
      <c r="F4607" s="119"/>
      <c r="H4607" s="115"/>
      <c r="I4607" s="115"/>
      <c r="J4607" s="121"/>
      <c r="K4607" s="76"/>
    </row>
    <row r="4608" spans="5:11" x14ac:dyDescent="0.25">
      <c r="E4608" s="115"/>
      <c r="F4608" s="119"/>
      <c r="H4608" s="115"/>
      <c r="I4608" s="115"/>
      <c r="J4608" s="121"/>
      <c r="K4608" s="76"/>
    </row>
    <row r="4609" spans="5:11" x14ac:dyDescent="0.25">
      <c r="E4609" s="115"/>
      <c r="F4609" s="119"/>
      <c r="H4609" s="115"/>
      <c r="I4609" s="115"/>
      <c r="J4609" s="121"/>
      <c r="K4609" s="76"/>
    </row>
    <row r="4610" spans="5:11" x14ac:dyDescent="0.25">
      <c r="E4610" s="115"/>
      <c r="F4610" s="119"/>
      <c r="H4610" s="115"/>
      <c r="I4610" s="115"/>
      <c r="J4610" s="121"/>
      <c r="K4610" s="76"/>
    </row>
    <row r="4611" spans="5:11" x14ac:dyDescent="0.25">
      <c r="E4611" s="115"/>
      <c r="F4611" s="119"/>
      <c r="H4611" s="115"/>
      <c r="I4611" s="115"/>
      <c r="J4611" s="121"/>
      <c r="K4611" s="76"/>
    </row>
    <row r="4612" spans="5:11" x14ac:dyDescent="0.25">
      <c r="E4612" s="115"/>
      <c r="F4612" s="119"/>
      <c r="H4612" s="115"/>
      <c r="I4612" s="115"/>
      <c r="J4612" s="121"/>
      <c r="K4612" s="76"/>
    </row>
    <row r="4613" spans="5:11" x14ac:dyDescent="0.25">
      <c r="E4613" s="115"/>
      <c r="F4613" s="119"/>
      <c r="H4613" s="115"/>
      <c r="I4613" s="115"/>
      <c r="J4613" s="121"/>
      <c r="K4613" s="76"/>
    </row>
    <row r="4614" spans="5:11" x14ac:dyDescent="0.25">
      <c r="E4614" s="115"/>
      <c r="F4614" s="119"/>
      <c r="H4614" s="115"/>
      <c r="I4614" s="115"/>
      <c r="J4614" s="121"/>
      <c r="K4614" s="76"/>
    </row>
    <row r="4615" spans="5:11" x14ac:dyDescent="0.25">
      <c r="E4615" s="115"/>
      <c r="F4615" s="119"/>
      <c r="H4615" s="115"/>
      <c r="I4615" s="115"/>
      <c r="J4615" s="121"/>
      <c r="K4615" s="76"/>
    </row>
    <row r="4616" spans="5:11" x14ac:dyDescent="0.25">
      <c r="E4616" s="115"/>
      <c r="F4616" s="119"/>
      <c r="H4616" s="115"/>
      <c r="I4616" s="115"/>
      <c r="J4616" s="121"/>
      <c r="K4616" s="76"/>
    </row>
    <row r="4617" spans="5:11" x14ac:dyDescent="0.25">
      <c r="E4617" s="115"/>
      <c r="F4617" s="119"/>
      <c r="H4617" s="115"/>
      <c r="I4617" s="115"/>
      <c r="J4617" s="121"/>
      <c r="K4617" s="76"/>
    </row>
    <row r="4618" spans="5:11" x14ac:dyDescent="0.25">
      <c r="E4618" s="115"/>
      <c r="F4618" s="119"/>
      <c r="H4618" s="115"/>
      <c r="I4618" s="115"/>
      <c r="J4618" s="121"/>
      <c r="K4618" s="76"/>
    </row>
    <row r="4619" spans="5:11" x14ac:dyDescent="0.25">
      <c r="E4619" s="115"/>
      <c r="F4619" s="119"/>
      <c r="H4619" s="115"/>
      <c r="I4619" s="115"/>
      <c r="J4619" s="121"/>
      <c r="K4619" s="76"/>
    </row>
    <row r="4620" spans="5:11" x14ac:dyDescent="0.25">
      <c r="E4620" s="115"/>
      <c r="F4620" s="119"/>
      <c r="H4620" s="115"/>
      <c r="I4620" s="115"/>
      <c r="J4620" s="121"/>
      <c r="K4620" s="76"/>
    </row>
    <row r="4621" spans="5:11" x14ac:dyDescent="0.25">
      <c r="E4621" s="115"/>
      <c r="F4621" s="119"/>
      <c r="H4621" s="115"/>
      <c r="I4621" s="115"/>
      <c r="J4621" s="121"/>
      <c r="K4621" s="76"/>
    </row>
    <row r="4622" spans="5:11" x14ac:dyDescent="0.25">
      <c r="E4622" s="115"/>
      <c r="F4622" s="119"/>
      <c r="H4622" s="115"/>
      <c r="I4622" s="115"/>
      <c r="J4622" s="121"/>
      <c r="K4622" s="76"/>
    </row>
    <row r="4623" spans="5:11" x14ac:dyDescent="0.25">
      <c r="E4623" s="115"/>
      <c r="F4623" s="119"/>
      <c r="H4623" s="115"/>
      <c r="I4623" s="115"/>
      <c r="J4623" s="121"/>
      <c r="K4623" s="76"/>
    </row>
    <row r="4624" spans="5:11" x14ac:dyDescent="0.25">
      <c r="E4624" s="115"/>
      <c r="F4624" s="119"/>
      <c r="H4624" s="115"/>
      <c r="I4624" s="115"/>
      <c r="J4624" s="121"/>
      <c r="K4624" s="76"/>
    </row>
    <row r="4625" spans="5:11" x14ac:dyDescent="0.25">
      <c r="E4625" s="115"/>
      <c r="F4625" s="119"/>
      <c r="H4625" s="115"/>
      <c r="I4625" s="115"/>
      <c r="J4625" s="121"/>
      <c r="K4625" s="76"/>
    </row>
    <row r="4626" spans="5:11" x14ac:dyDescent="0.25">
      <c r="E4626" s="115"/>
      <c r="F4626" s="119"/>
      <c r="H4626" s="115"/>
      <c r="I4626" s="115"/>
      <c r="J4626" s="121"/>
      <c r="K4626" s="76"/>
    </row>
    <row r="4627" spans="5:11" x14ac:dyDescent="0.25">
      <c r="E4627" s="115"/>
      <c r="F4627" s="119"/>
      <c r="H4627" s="115"/>
      <c r="I4627" s="115"/>
      <c r="J4627" s="121"/>
      <c r="K4627" s="76"/>
    </row>
    <row r="4628" spans="5:11" x14ac:dyDescent="0.25">
      <c r="E4628" s="115"/>
      <c r="F4628" s="119"/>
      <c r="H4628" s="115"/>
      <c r="I4628" s="115"/>
      <c r="J4628" s="121"/>
      <c r="K4628" s="76"/>
    </row>
    <row r="4629" spans="5:11" x14ac:dyDescent="0.25">
      <c r="E4629" s="115"/>
      <c r="F4629" s="119"/>
      <c r="H4629" s="115"/>
      <c r="I4629" s="115"/>
      <c r="J4629" s="121"/>
      <c r="K4629" s="76"/>
    </row>
    <row r="4630" spans="5:11" x14ac:dyDescent="0.25">
      <c r="E4630" s="115"/>
      <c r="F4630" s="119"/>
      <c r="H4630" s="115"/>
      <c r="I4630" s="115"/>
      <c r="J4630" s="121"/>
      <c r="K4630" s="76"/>
    </row>
    <row r="4631" spans="5:11" x14ac:dyDescent="0.25">
      <c r="E4631" s="115"/>
      <c r="F4631" s="119"/>
      <c r="H4631" s="115"/>
      <c r="I4631" s="115"/>
      <c r="J4631" s="121"/>
      <c r="K4631" s="76"/>
    </row>
    <row r="4632" spans="5:11" x14ac:dyDescent="0.25">
      <c r="E4632" s="115"/>
      <c r="F4632" s="119"/>
      <c r="H4632" s="115"/>
      <c r="I4632" s="115"/>
      <c r="J4632" s="121"/>
      <c r="K4632" s="76"/>
    </row>
    <row r="4633" spans="5:11" x14ac:dyDescent="0.25">
      <c r="E4633" s="115"/>
      <c r="F4633" s="119"/>
      <c r="H4633" s="115"/>
      <c r="I4633" s="115"/>
      <c r="J4633" s="121"/>
      <c r="K4633" s="76"/>
    </row>
    <row r="4634" spans="5:11" x14ac:dyDescent="0.25">
      <c r="E4634" s="115"/>
      <c r="F4634" s="119"/>
      <c r="H4634" s="115"/>
      <c r="I4634" s="115"/>
      <c r="J4634" s="121"/>
      <c r="K4634" s="76"/>
    </row>
    <row r="4635" spans="5:11" x14ac:dyDescent="0.25">
      <c r="E4635" s="115"/>
      <c r="F4635" s="119"/>
      <c r="H4635" s="115"/>
      <c r="I4635" s="115"/>
      <c r="J4635" s="121"/>
      <c r="K4635" s="76"/>
    </row>
    <row r="4636" spans="5:11" x14ac:dyDescent="0.25">
      <c r="E4636" s="115"/>
      <c r="F4636" s="119"/>
      <c r="H4636" s="115"/>
      <c r="I4636" s="115"/>
      <c r="J4636" s="121"/>
      <c r="K4636" s="76"/>
    </row>
    <row r="4637" spans="5:11" x14ac:dyDescent="0.25">
      <c r="E4637" s="115"/>
      <c r="F4637" s="119"/>
      <c r="H4637" s="115"/>
      <c r="I4637" s="115"/>
      <c r="J4637" s="121"/>
      <c r="K4637" s="76"/>
    </row>
    <row r="4638" spans="5:11" x14ac:dyDescent="0.25">
      <c r="E4638" s="115"/>
      <c r="F4638" s="119"/>
      <c r="H4638" s="115"/>
      <c r="I4638" s="115"/>
      <c r="J4638" s="121"/>
      <c r="K4638" s="76"/>
    </row>
    <row r="4639" spans="5:11" x14ac:dyDescent="0.25">
      <c r="E4639" s="115"/>
      <c r="F4639" s="119"/>
      <c r="H4639" s="115"/>
      <c r="I4639" s="115"/>
      <c r="J4639" s="121"/>
      <c r="K4639" s="76"/>
    </row>
    <row r="4640" spans="5:11" x14ac:dyDescent="0.25">
      <c r="E4640" s="115"/>
      <c r="F4640" s="119"/>
      <c r="H4640" s="115"/>
      <c r="I4640" s="115"/>
      <c r="J4640" s="121"/>
      <c r="K4640" s="76"/>
    </row>
    <row r="4641" spans="5:11" x14ac:dyDescent="0.25">
      <c r="E4641" s="115"/>
      <c r="F4641" s="119"/>
      <c r="H4641" s="115"/>
      <c r="I4641" s="115"/>
      <c r="J4641" s="121"/>
      <c r="K4641" s="76"/>
    </row>
    <row r="4642" spans="5:11" x14ac:dyDescent="0.25">
      <c r="E4642" s="115"/>
      <c r="F4642" s="119"/>
      <c r="H4642" s="115"/>
      <c r="I4642" s="115"/>
      <c r="J4642" s="121"/>
      <c r="K4642" s="76"/>
    </row>
    <row r="4643" spans="5:11" x14ac:dyDescent="0.25">
      <c r="E4643" s="115"/>
      <c r="F4643" s="119"/>
      <c r="H4643" s="115"/>
      <c r="I4643" s="115"/>
      <c r="J4643" s="121"/>
      <c r="K4643" s="76"/>
    </row>
    <row r="4644" spans="5:11" x14ac:dyDescent="0.25">
      <c r="E4644" s="115"/>
      <c r="F4644" s="119"/>
      <c r="H4644" s="115"/>
      <c r="I4644" s="115"/>
      <c r="J4644" s="121"/>
      <c r="K4644" s="76"/>
    </row>
    <row r="4645" spans="5:11" x14ac:dyDescent="0.25">
      <c r="E4645" s="115"/>
      <c r="F4645" s="119"/>
      <c r="H4645" s="115"/>
      <c r="I4645" s="115"/>
      <c r="J4645" s="121"/>
      <c r="K4645" s="76"/>
    </row>
    <row r="4646" spans="5:11" x14ac:dyDescent="0.25">
      <c r="E4646" s="115"/>
      <c r="F4646" s="119"/>
      <c r="H4646" s="115"/>
      <c r="I4646" s="115"/>
      <c r="J4646" s="121"/>
      <c r="K4646" s="76"/>
    </row>
    <row r="4647" spans="5:11" x14ac:dyDescent="0.25">
      <c r="E4647" s="115"/>
      <c r="F4647" s="119"/>
      <c r="H4647" s="115"/>
      <c r="I4647" s="115"/>
      <c r="J4647" s="121"/>
      <c r="K4647" s="76"/>
    </row>
    <row r="4648" spans="5:11" x14ac:dyDescent="0.25">
      <c r="E4648" s="115"/>
      <c r="F4648" s="119"/>
      <c r="H4648" s="115"/>
      <c r="I4648" s="115"/>
      <c r="J4648" s="121"/>
      <c r="K4648" s="76"/>
    </row>
    <row r="4649" spans="5:11" x14ac:dyDescent="0.25">
      <c r="E4649" s="115"/>
      <c r="F4649" s="119"/>
      <c r="H4649" s="115"/>
      <c r="I4649" s="115"/>
      <c r="J4649" s="121"/>
      <c r="K4649" s="76"/>
    </row>
    <row r="4650" spans="5:11" x14ac:dyDescent="0.25">
      <c r="E4650" s="115"/>
      <c r="F4650" s="119"/>
      <c r="H4650" s="115"/>
      <c r="I4650" s="115"/>
      <c r="J4650" s="121"/>
      <c r="K4650" s="76"/>
    </row>
    <row r="4651" spans="5:11" x14ac:dyDescent="0.25">
      <c r="E4651" s="115"/>
      <c r="F4651" s="119"/>
      <c r="H4651" s="115"/>
      <c r="I4651" s="115"/>
      <c r="J4651" s="121"/>
      <c r="K4651" s="76"/>
    </row>
    <row r="4652" spans="5:11" x14ac:dyDescent="0.25">
      <c r="E4652" s="115"/>
      <c r="F4652" s="119"/>
      <c r="H4652" s="115"/>
      <c r="I4652" s="115"/>
      <c r="J4652" s="121"/>
      <c r="K4652" s="76"/>
    </row>
    <row r="4653" spans="5:11" x14ac:dyDescent="0.25">
      <c r="E4653" s="115"/>
      <c r="F4653" s="119"/>
      <c r="H4653" s="115"/>
      <c r="I4653" s="115"/>
      <c r="J4653" s="121"/>
      <c r="K4653" s="76"/>
    </row>
    <row r="4654" spans="5:11" x14ac:dyDescent="0.25">
      <c r="E4654" s="115"/>
      <c r="F4654" s="119"/>
      <c r="H4654" s="115"/>
      <c r="I4654" s="115"/>
      <c r="J4654" s="121"/>
      <c r="K4654" s="76"/>
    </row>
    <row r="4655" spans="5:11" x14ac:dyDescent="0.25">
      <c r="E4655" s="115"/>
      <c r="F4655" s="119"/>
      <c r="H4655" s="115"/>
      <c r="I4655" s="115"/>
      <c r="J4655" s="121"/>
      <c r="K4655" s="76"/>
    </row>
    <row r="4656" spans="5:11" x14ac:dyDescent="0.25">
      <c r="E4656" s="115"/>
      <c r="F4656" s="119"/>
      <c r="H4656" s="115"/>
      <c r="I4656" s="115"/>
      <c r="J4656" s="121"/>
      <c r="K4656" s="76"/>
    </row>
    <row r="4657" spans="5:11" x14ac:dyDescent="0.25">
      <c r="E4657" s="115"/>
      <c r="F4657" s="119"/>
      <c r="H4657" s="115"/>
      <c r="I4657" s="115"/>
      <c r="J4657" s="121"/>
      <c r="K4657" s="76"/>
    </row>
    <row r="4658" spans="5:11" x14ac:dyDescent="0.25">
      <c r="E4658" s="115"/>
      <c r="F4658" s="119"/>
      <c r="H4658" s="115"/>
      <c r="I4658" s="115"/>
      <c r="J4658" s="121"/>
      <c r="K4658" s="76"/>
    </row>
    <row r="4659" spans="5:11" x14ac:dyDescent="0.25">
      <c r="E4659" s="115"/>
      <c r="F4659" s="119"/>
      <c r="H4659" s="115"/>
      <c r="I4659" s="115"/>
      <c r="J4659" s="121"/>
      <c r="K4659" s="76"/>
    </row>
    <row r="4660" spans="5:11" x14ac:dyDescent="0.25">
      <c r="E4660" s="115"/>
      <c r="F4660" s="119"/>
      <c r="H4660" s="115"/>
      <c r="I4660" s="115"/>
      <c r="J4660" s="121"/>
      <c r="K4660" s="76"/>
    </row>
    <row r="4661" spans="5:11" x14ac:dyDescent="0.25">
      <c r="E4661" s="115"/>
      <c r="F4661" s="119"/>
      <c r="H4661" s="115"/>
      <c r="I4661" s="115"/>
      <c r="J4661" s="121"/>
      <c r="K4661" s="76"/>
    </row>
    <row r="4662" spans="5:11" x14ac:dyDescent="0.25">
      <c r="E4662" s="115"/>
      <c r="F4662" s="119"/>
      <c r="H4662" s="115"/>
      <c r="I4662" s="115"/>
      <c r="J4662" s="121"/>
      <c r="K4662" s="76"/>
    </row>
    <row r="4663" spans="5:11" x14ac:dyDescent="0.25">
      <c r="E4663" s="115"/>
      <c r="F4663" s="119"/>
      <c r="H4663" s="115"/>
      <c r="I4663" s="115"/>
      <c r="J4663" s="121"/>
      <c r="K4663" s="76"/>
    </row>
    <row r="4664" spans="5:11" x14ac:dyDescent="0.25">
      <c r="E4664" s="115"/>
      <c r="F4664" s="119"/>
      <c r="H4664" s="115"/>
      <c r="I4664" s="115"/>
      <c r="J4664" s="121"/>
      <c r="K4664" s="76"/>
    </row>
    <row r="4665" spans="5:11" x14ac:dyDescent="0.25">
      <c r="E4665" s="115"/>
      <c r="F4665" s="119"/>
      <c r="H4665" s="115"/>
      <c r="I4665" s="115"/>
      <c r="J4665" s="121"/>
      <c r="K4665" s="76"/>
    </row>
    <row r="4666" spans="5:11" x14ac:dyDescent="0.25">
      <c r="E4666" s="115"/>
      <c r="F4666" s="119"/>
      <c r="H4666" s="115"/>
      <c r="I4666" s="115"/>
      <c r="J4666" s="121"/>
      <c r="K4666" s="76"/>
    </row>
    <row r="4667" spans="5:11" x14ac:dyDescent="0.25">
      <c r="E4667" s="115"/>
      <c r="F4667" s="119"/>
      <c r="H4667" s="115"/>
      <c r="I4667" s="115"/>
      <c r="J4667" s="121"/>
      <c r="K4667" s="76"/>
    </row>
    <row r="4668" spans="5:11" x14ac:dyDescent="0.25">
      <c r="E4668" s="115"/>
      <c r="F4668" s="119"/>
      <c r="H4668" s="115"/>
      <c r="I4668" s="115"/>
      <c r="J4668" s="121"/>
      <c r="K4668" s="76"/>
    </row>
    <row r="4669" spans="5:11" x14ac:dyDescent="0.25">
      <c r="E4669" s="115"/>
      <c r="F4669" s="119"/>
      <c r="H4669" s="115"/>
      <c r="I4669" s="115"/>
      <c r="J4669" s="121"/>
      <c r="K4669" s="76"/>
    </row>
    <row r="4670" spans="5:11" x14ac:dyDescent="0.25">
      <c r="E4670" s="115"/>
      <c r="F4670" s="119"/>
      <c r="H4670" s="115"/>
      <c r="I4670" s="115"/>
      <c r="J4670" s="121"/>
      <c r="K4670" s="76"/>
    </row>
    <row r="4671" spans="5:11" x14ac:dyDescent="0.25">
      <c r="E4671" s="115"/>
      <c r="F4671" s="119"/>
      <c r="H4671" s="115"/>
      <c r="I4671" s="115"/>
      <c r="J4671" s="121"/>
      <c r="K4671" s="76"/>
    </row>
    <row r="4672" spans="5:11" x14ac:dyDescent="0.25">
      <c r="E4672" s="115"/>
      <c r="F4672" s="119"/>
      <c r="H4672" s="115"/>
      <c r="I4672" s="115"/>
      <c r="J4672" s="121"/>
      <c r="K4672" s="76"/>
    </row>
    <row r="4673" spans="5:11" x14ac:dyDescent="0.25">
      <c r="E4673" s="115"/>
      <c r="F4673" s="119"/>
      <c r="H4673" s="115"/>
      <c r="I4673" s="115"/>
      <c r="J4673" s="121"/>
      <c r="K4673" s="76"/>
    </row>
    <row r="4674" spans="5:11" x14ac:dyDescent="0.25">
      <c r="E4674" s="115"/>
      <c r="F4674" s="119"/>
      <c r="H4674" s="115"/>
      <c r="I4674" s="115"/>
      <c r="J4674" s="121"/>
      <c r="K4674" s="76"/>
    </row>
    <row r="4675" spans="5:11" x14ac:dyDescent="0.25">
      <c r="E4675" s="115"/>
      <c r="F4675" s="119"/>
      <c r="H4675" s="115"/>
      <c r="I4675" s="115"/>
      <c r="J4675" s="121"/>
      <c r="K4675" s="76"/>
    </row>
    <row r="4676" spans="5:11" x14ac:dyDescent="0.25">
      <c r="E4676" s="115"/>
      <c r="F4676" s="119"/>
      <c r="H4676" s="115"/>
      <c r="I4676" s="115"/>
      <c r="J4676" s="121"/>
      <c r="K4676" s="76"/>
    </row>
    <row r="4677" spans="5:11" x14ac:dyDescent="0.25">
      <c r="E4677" s="115"/>
      <c r="F4677" s="119"/>
      <c r="H4677" s="115"/>
      <c r="I4677" s="115"/>
      <c r="J4677" s="121"/>
      <c r="K4677" s="76"/>
    </row>
    <row r="4678" spans="5:11" x14ac:dyDescent="0.25">
      <c r="J4678" s="121"/>
      <c r="K4678" s="76"/>
    </row>
    <row r="4679" spans="5:11" x14ac:dyDescent="0.25">
      <c r="J4679" s="121"/>
      <c r="K4679" s="76"/>
    </row>
    <row r="4680" spans="5:11" x14ac:dyDescent="0.25">
      <c r="J4680" s="121"/>
      <c r="K4680" s="76"/>
    </row>
    <row r="4681" spans="5:11" x14ac:dyDescent="0.25">
      <c r="J4681" s="121"/>
      <c r="K4681" s="76"/>
    </row>
    <row r="4682" spans="5:11" x14ac:dyDescent="0.25">
      <c r="J4682" s="121"/>
      <c r="K4682" s="76"/>
    </row>
    <row r="4683" spans="5:11" x14ac:dyDescent="0.25">
      <c r="E4683" s="115"/>
      <c r="F4683" s="119"/>
      <c r="H4683" s="115"/>
      <c r="I4683" s="115"/>
      <c r="J4683" s="121"/>
      <c r="K4683" s="76"/>
    </row>
    <row r="4684" spans="5:11" x14ac:dyDescent="0.25">
      <c r="E4684" s="115"/>
      <c r="F4684" s="119"/>
      <c r="H4684" s="115"/>
      <c r="I4684" s="115"/>
      <c r="J4684" s="121"/>
      <c r="K4684" s="76"/>
    </row>
    <row r="4685" spans="5:11" x14ac:dyDescent="0.25">
      <c r="E4685" s="115"/>
      <c r="F4685" s="119"/>
      <c r="H4685" s="115"/>
      <c r="I4685" s="115"/>
      <c r="J4685" s="121"/>
      <c r="K4685" s="76"/>
    </row>
    <row r="4686" spans="5:11" x14ac:dyDescent="0.25">
      <c r="E4686" s="115"/>
      <c r="F4686" s="119"/>
      <c r="H4686" s="115"/>
      <c r="I4686" s="115"/>
      <c r="J4686" s="121"/>
      <c r="K4686" s="76"/>
    </row>
    <row r="4687" spans="5:11" x14ac:dyDescent="0.25">
      <c r="E4687" s="115"/>
      <c r="F4687" s="119"/>
      <c r="H4687" s="115"/>
      <c r="I4687" s="115"/>
      <c r="J4687" s="121"/>
      <c r="K4687" s="76"/>
    </row>
    <row r="4688" spans="5:11" x14ac:dyDescent="0.25">
      <c r="E4688" s="115"/>
      <c r="F4688" s="119"/>
      <c r="H4688" s="115"/>
      <c r="I4688" s="115"/>
      <c r="J4688" s="121"/>
      <c r="K4688" s="76"/>
    </row>
    <row r="4689" spans="5:11" x14ac:dyDescent="0.25">
      <c r="E4689" s="115"/>
      <c r="F4689" s="119"/>
      <c r="H4689" s="115"/>
      <c r="I4689" s="115"/>
      <c r="J4689" s="121"/>
      <c r="K4689" s="76"/>
    </row>
    <row r="4690" spans="5:11" x14ac:dyDescent="0.25">
      <c r="E4690" s="115"/>
      <c r="F4690" s="119"/>
      <c r="H4690" s="115"/>
      <c r="I4690" s="115"/>
      <c r="J4690" s="121"/>
      <c r="K4690" s="76"/>
    </row>
    <row r="4691" spans="5:11" x14ac:dyDescent="0.25">
      <c r="E4691" s="115"/>
      <c r="F4691" s="119"/>
      <c r="H4691" s="115"/>
      <c r="I4691" s="115"/>
      <c r="J4691" s="121"/>
      <c r="K4691" s="76"/>
    </row>
    <row r="4692" spans="5:11" x14ac:dyDescent="0.25">
      <c r="E4692" s="115"/>
      <c r="F4692" s="119"/>
      <c r="H4692" s="115"/>
      <c r="I4692" s="115"/>
      <c r="J4692" s="121"/>
      <c r="K4692" s="76"/>
    </row>
    <row r="4693" spans="5:11" x14ac:dyDescent="0.25">
      <c r="E4693" s="115"/>
      <c r="F4693" s="119"/>
      <c r="H4693" s="115"/>
      <c r="I4693" s="115"/>
      <c r="J4693" s="121"/>
      <c r="K4693" s="76"/>
    </row>
    <row r="4694" spans="5:11" x14ac:dyDescent="0.25">
      <c r="E4694" s="115"/>
      <c r="F4694" s="119"/>
      <c r="H4694" s="115"/>
      <c r="I4694" s="115"/>
      <c r="J4694" s="121"/>
      <c r="K4694" s="76"/>
    </row>
    <row r="4695" spans="5:11" x14ac:dyDescent="0.25">
      <c r="E4695" s="115"/>
      <c r="F4695" s="119"/>
      <c r="H4695" s="115"/>
      <c r="I4695" s="115"/>
      <c r="J4695" s="121"/>
      <c r="K4695" s="76"/>
    </row>
    <row r="4696" spans="5:11" x14ac:dyDescent="0.25">
      <c r="E4696" s="115"/>
      <c r="F4696" s="119"/>
      <c r="H4696" s="115"/>
      <c r="I4696" s="115"/>
      <c r="J4696" s="121"/>
      <c r="K4696" s="76"/>
    </row>
    <row r="4697" spans="5:11" x14ac:dyDescent="0.25">
      <c r="E4697" s="115"/>
      <c r="F4697" s="119"/>
      <c r="H4697" s="115"/>
      <c r="I4697" s="115"/>
      <c r="J4697" s="121"/>
      <c r="K4697" s="76"/>
    </row>
    <row r="4698" spans="5:11" x14ac:dyDescent="0.25">
      <c r="E4698" s="115"/>
      <c r="F4698" s="119"/>
      <c r="H4698" s="115"/>
      <c r="I4698" s="115"/>
      <c r="J4698" s="121"/>
      <c r="K4698" s="76"/>
    </row>
    <row r="4699" spans="5:11" x14ac:dyDescent="0.25">
      <c r="E4699" s="115"/>
      <c r="F4699" s="119"/>
      <c r="H4699" s="115"/>
      <c r="I4699" s="115"/>
      <c r="J4699" s="121"/>
      <c r="K4699" s="76"/>
    </row>
    <row r="4700" spans="5:11" x14ac:dyDescent="0.25">
      <c r="E4700" s="115"/>
      <c r="F4700" s="119"/>
      <c r="H4700" s="115"/>
      <c r="I4700" s="115"/>
      <c r="J4700" s="121"/>
      <c r="K4700" s="76"/>
    </row>
    <row r="4701" spans="5:11" x14ac:dyDescent="0.25">
      <c r="E4701" s="115"/>
      <c r="F4701" s="119"/>
      <c r="H4701" s="115"/>
      <c r="I4701" s="115"/>
      <c r="J4701" s="121"/>
      <c r="K4701" s="76"/>
    </row>
    <row r="4702" spans="5:11" x14ac:dyDescent="0.25">
      <c r="E4702" s="115"/>
      <c r="F4702" s="119"/>
      <c r="H4702" s="115"/>
      <c r="I4702" s="115"/>
      <c r="J4702" s="121"/>
      <c r="K4702" s="76"/>
    </row>
    <row r="4703" spans="5:11" x14ac:dyDescent="0.25">
      <c r="E4703" s="115"/>
      <c r="F4703" s="119"/>
      <c r="H4703" s="115"/>
      <c r="I4703" s="115"/>
      <c r="J4703" s="121"/>
      <c r="K4703" s="76"/>
    </row>
    <row r="4704" spans="5:11" x14ac:dyDescent="0.25">
      <c r="E4704" s="115"/>
      <c r="F4704" s="119"/>
      <c r="H4704" s="115"/>
      <c r="I4704" s="115"/>
      <c r="J4704" s="121"/>
      <c r="K4704" s="76"/>
    </row>
    <row r="4705" spans="5:11" x14ac:dyDescent="0.25">
      <c r="E4705" s="115"/>
      <c r="F4705" s="119"/>
      <c r="H4705" s="115"/>
      <c r="I4705" s="115"/>
      <c r="J4705" s="121"/>
      <c r="K4705" s="76"/>
    </row>
    <row r="4706" spans="5:11" x14ac:dyDescent="0.25">
      <c r="E4706" s="115"/>
      <c r="F4706" s="119"/>
      <c r="H4706" s="115"/>
      <c r="I4706" s="115"/>
      <c r="J4706" s="121"/>
      <c r="K4706" s="76"/>
    </row>
    <row r="4707" spans="5:11" x14ac:dyDescent="0.25">
      <c r="E4707" s="115"/>
      <c r="F4707" s="119"/>
      <c r="H4707" s="115"/>
      <c r="I4707" s="115"/>
      <c r="J4707" s="121"/>
      <c r="K4707" s="76"/>
    </row>
    <row r="4708" spans="5:11" x14ac:dyDescent="0.25">
      <c r="E4708" s="115"/>
      <c r="F4708" s="119"/>
      <c r="H4708" s="115"/>
      <c r="I4708" s="115"/>
      <c r="J4708" s="121"/>
      <c r="K4708" s="76"/>
    </row>
    <row r="4709" spans="5:11" x14ac:dyDescent="0.25">
      <c r="E4709" s="115"/>
      <c r="F4709" s="119"/>
      <c r="H4709" s="115"/>
      <c r="I4709" s="115"/>
      <c r="J4709" s="121"/>
      <c r="K4709" s="76"/>
    </row>
    <row r="4710" spans="5:11" x14ac:dyDescent="0.25">
      <c r="E4710" s="115"/>
      <c r="F4710" s="119"/>
      <c r="H4710" s="115"/>
      <c r="I4710" s="115"/>
      <c r="J4710" s="121"/>
      <c r="K4710" s="76"/>
    </row>
    <row r="4711" spans="5:11" x14ac:dyDescent="0.25">
      <c r="E4711" s="115"/>
      <c r="F4711" s="119"/>
      <c r="H4711" s="115"/>
      <c r="I4711" s="115"/>
      <c r="J4711" s="121"/>
      <c r="K4711" s="76"/>
    </row>
    <row r="4712" spans="5:11" x14ac:dyDescent="0.25">
      <c r="E4712" s="115"/>
      <c r="F4712" s="119"/>
      <c r="H4712" s="115"/>
      <c r="I4712" s="115"/>
      <c r="J4712" s="121"/>
      <c r="K4712" s="76"/>
    </row>
    <row r="4713" spans="5:11" x14ac:dyDescent="0.25">
      <c r="E4713" s="115"/>
      <c r="F4713" s="119"/>
      <c r="H4713" s="115"/>
      <c r="I4713" s="115"/>
      <c r="J4713" s="121"/>
      <c r="K4713" s="76"/>
    </row>
    <row r="4714" spans="5:11" x14ac:dyDescent="0.25">
      <c r="E4714" s="115"/>
      <c r="F4714" s="119"/>
      <c r="H4714" s="115"/>
      <c r="I4714" s="115"/>
      <c r="J4714" s="121"/>
      <c r="K4714" s="76"/>
    </row>
    <row r="4715" spans="5:11" x14ac:dyDescent="0.25">
      <c r="E4715" s="115"/>
      <c r="F4715" s="119"/>
      <c r="H4715" s="115"/>
      <c r="I4715" s="115"/>
      <c r="J4715" s="121"/>
      <c r="K4715" s="76"/>
    </row>
    <row r="4716" spans="5:11" x14ac:dyDescent="0.25">
      <c r="E4716" s="115"/>
      <c r="F4716" s="119"/>
      <c r="H4716" s="115"/>
      <c r="I4716" s="115"/>
      <c r="J4716" s="121"/>
      <c r="K4716" s="76"/>
    </row>
    <row r="4717" spans="5:11" x14ac:dyDescent="0.25">
      <c r="E4717" s="115"/>
      <c r="F4717" s="119"/>
      <c r="H4717" s="115"/>
      <c r="I4717" s="115"/>
      <c r="J4717" s="121"/>
      <c r="K4717" s="76"/>
    </row>
    <row r="4718" spans="5:11" x14ac:dyDescent="0.25">
      <c r="E4718" s="115"/>
      <c r="F4718" s="119"/>
      <c r="H4718" s="115"/>
      <c r="I4718" s="115"/>
      <c r="J4718" s="121"/>
      <c r="K4718" s="76"/>
    </row>
    <row r="4719" spans="5:11" x14ac:dyDescent="0.25">
      <c r="E4719" s="115"/>
      <c r="F4719" s="119"/>
      <c r="H4719" s="115"/>
      <c r="I4719" s="115"/>
      <c r="J4719" s="121"/>
      <c r="K4719" s="76"/>
    </row>
    <row r="4720" spans="5:11" x14ac:dyDescent="0.25">
      <c r="E4720" s="115"/>
      <c r="F4720" s="119"/>
      <c r="H4720" s="115"/>
      <c r="I4720" s="115"/>
      <c r="J4720" s="121"/>
      <c r="K4720" s="76"/>
    </row>
    <row r="4721" spans="5:11" x14ac:dyDescent="0.25">
      <c r="E4721" s="115"/>
      <c r="F4721" s="119"/>
      <c r="H4721" s="115"/>
      <c r="I4721" s="115"/>
      <c r="J4721" s="121"/>
      <c r="K4721" s="76"/>
    </row>
    <row r="4722" spans="5:11" x14ac:dyDescent="0.25">
      <c r="E4722" s="115"/>
      <c r="F4722" s="119"/>
      <c r="H4722" s="115"/>
      <c r="I4722" s="115"/>
      <c r="J4722" s="121"/>
      <c r="K4722" s="76"/>
    </row>
    <row r="4723" spans="5:11" x14ac:dyDescent="0.25">
      <c r="E4723" s="115"/>
      <c r="F4723" s="119"/>
      <c r="H4723" s="115"/>
      <c r="I4723" s="115"/>
      <c r="J4723" s="121"/>
      <c r="K4723" s="76"/>
    </row>
    <row r="4724" spans="5:11" x14ac:dyDescent="0.25">
      <c r="E4724" s="115"/>
      <c r="F4724" s="119"/>
      <c r="H4724" s="115"/>
      <c r="I4724" s="115"/>
      <c r="J4724" s="121"/>
      <c r="K4724" s="76"/>
    </row>
    <row r="4725" spans="5:11" x14ac:dyDescent="0.25">
      <c r="E4725" s="115"/>
      <c r="F4725" s="119"/>
      <c r="H4725" s="115"/>
      <c r="I4725" s="115"/>
      <c r="J4725" s="121"/>
      <c r="K4725" s="76"/>
    </row>
    <row r="4726" spans="5:11" x14ac:dyDescent="0.25">
      <c r="E4726" s="115"/>
      <c r="F4726" s="119"/>
      <c r="H4726" s="115"/>
      <c r="I4726" s="115"/>
      <c r="J4726" s="121"/>
      <c r="K4726" s="76"/>
    </row>
    <row r="4727" spans="5:11" x14ac:dyDescent="0.25">
      <c r="E4727" s="115"/>
      <c r="F4727" s="119"/>
      <c r="H4727" s="115"/>
      <c r="I4727" s="115"/>
      <c r="J4727" s="121"/>
      <c r="K4727" s="76"/>
    </row>
    <row r="4728" spans="5:11" x14ac:dyDescent="0.25">
      <c r="E4728" s="115"/>
      <c r="F4728" s="119"/>
      <c r="H4728" s="115"/>
      <c r="I4728" s="115"/>
      <c r="J4728" s="121"/>
      <c r="K4728" s="76"/>
    </row>
    <row r="4729" spans="5:11" x14ac:dyDescent="0.25">
      <c r="E4729" s="115"/>
      <c r="F4729" s="119"/>
      <c r="H4729" s="115"/>
      <c r="I4729" s="115"/>
      <c r="J4729" s="121"/>
      <c r="K4729" s="76"/>
    </row>
    <row r="4730" spans="5:11" x14ac:dyDescent="0.25">
      <c r="E4730" s="115"/>
      <c r="F4730" s="119"/>
      <c r="H4730" s="115"/>
      <c r="I4730" s="115"/>
      <c r="J4730" s="121"/>
      <c r="K4730" s="76"/>
    </row>
    <row r="4731" spans="5:11" x14ac:dyDescent="0.25">
      <c r="E4731" s="115"/>
      <c r="F4731" s="119"/>
      <c r="H4731" s="115"/>
      <c r="I4731" s="115"/>
      <c r="J4731" s="121"/>
      <c r="K4731" s="76"/>
    </row>
    <row r="4732" spans="5:11" x14ac:dyDescent="0.25">
      <c r="E4732" s="115"/>
      <c r="F4732" s="119"/>
      <c r="H4732" s="115"/>
      <c r="I4732" s="115"/>
      <c r="J4732" s="121"/>
      <c r="K4732" s="76"/>
    </row>
    <row r="4733" spans="5:11" x14ac:dyDescent="0.25">
      <c r="E4733" s="115"/>
      <c r="F4733" s="119"/>
      <c r="H4733" s="115"/>
      <c r="I4733" s="115"/>
      <c r="J4733" s="121"/>
      <c r="K4733" s="76"/>
    </row>
    <row r="4734" spans="5:11" x14ac:dyDescent="0.25">
      <c r="E4734" s="115"/>
      <c r="F4734" s="119"/>
      <c r="H4734" s="115"/>
      <c r="I4734" s="115"/>
      <c r="J4734" s="121"/>
      <c r="K4734" s="76"/>
    </row>
    <row r="4735" spans="5:11" x14ac:dyDescent="0.25">
      <c r="E4735" s="115"/>
      <c r="F4735" s="119"/>
      <c r="H4735" s="115"/>
      <c r="I4735" s="115"/>
      <c r="J4735" s="121"/>
      <c r="K4735" s="76"/>
    </row>
    <row r="4736" spans="5:11" x14ac:dyDescent="0.25">
      <c r="E4736" s="115"/>
      <c r="F4736" s="119"/>
      <c r="H4736" s="115"/>
      <c r="I4736" s="115"/>
      <c r="J4736" s="121"/>
      <c r="K4736" s="76"/>
    </row>
    <row r="4737" spans="5:11" x14ac:dyDescent="0.25">
      <c r="E4737" s="115"/>
      <c r="F4737" s="119"/>
      <c r="H4737" s="115"/>
      <c r="I4737" s="115"/>
      <c r="J4737" s="121"/>
      <c r="K4737" s="76"/>
    </row>
    <row r="4738" spans="5:11" x14ac:dyDescent="0.25">
      <c r="E4738" s="115"/>
      <c r="F4738" s="119"/>
      <c r="H4738" s="115"/>
      <c r="I4738" s="115"/>
      <c r="J4738" s="121"/>
      <c r="K4738" s="76"/>
    </row>
    <row r="4739" spans="5:11" x14ac:dyDescent="0.25">
      <c r="E4739" s="115"/>
      <c r="F4739" s="119"/>
      <c r="H4739" s="115"/>
      <c r="I4739" s="115"/>
      <c r="J4739" s="121"/>
      <c r="K4739" s="76"/>
    </row>
    <row r="4740" spans="5:11" x14ac:dyDescent="0.25">
      <c r="E4740" s="115"/>
      <c r="F4740" s="119"/>
      <c r="H4740" s="115"/>
      <c r="I4740" s="115"/>
      <c r="J4740" s="121"/>
      <c r="K4740" s="76"/>
    </row>
    <row r="4741" spans="5:11" x14ac:dyDescent="0.25">
      <c r="E4741" s="115"/>
      <c r="F4741" s="119"/>
      <c r="H4741" s="115"/>
      <c r="I4741" s="115"/>
      <c r="J4741" s="121"/>
      <c r="K4741" s="76"/>
    </row>
    <row r="4742" spans="5:11" x14ac:dyDescent="0.25">
      <c r="E4742" s="115"/>
      <c r="F4742" s="119"/>
      <c r="H4742" s="115"/>
      <c r="I4742" s="115"/>
      <c r="J4742" s="121"/>
      <c r="K4742" s="76"/>
    </row>
    <row r="4743" spans="5:11" x14ac:dyDescent="0.25">
      <c r="E4743" s="115"/>
      <c r="F4743" s="119"/>
      <c r="H4743" s="115"/>
      <c r="I4743" s="115"/>
      <c r="J4743" s="121"/>
      <c r="K4743" s="76"/>
    </row>
    <row r="4744" spans="5:11" x14ac:dyDescent="0.25">
      <c r="E4744" s="115"/>
      <c r="F4744" s="119"/>
      <c r="H4744" s="115"/>
      <c r="I4744" s="115"/>
      <c r="J4744" s="121"/>
      <c r="K4744" s="76"/>
    </row>
    <row r="4745" spans="5:11" x14ac:dyDescent="0.25">
      <c r="E4745" s="115"/>
      <c r="F4745" s="119"/>
      <c r="H4745" s="115"/>
      <c r="I4745" s="115"/>
      <c r="J4745" s="121"/>
      <c r="K4745" s="76"/>
    </row>
    <row r="4746" spans="5:11" x14ac:dyDescent="0.25">
      <c r="E4746" s="115"/>
      <c r="F4746" s="119"/>
      <c r="H4746" s="115"/>
      <c r="I4746" s="115"/>
      <c r="J4746" s="121"/>
      <c r="K4746" s="76"/>
    </row>
    <row r="4747" spans="5:11" x14ac:dyDescent="0.25">
      <c r="E4747" s="115"/>
      <c r="F4747" s="119"/>
      <c r="H4747" s="115"/>
      <c r="I4747" s="115"/>
      <c r="J4747" s="121"/>
      <c r="K4747" s="76"/>
    </row>
    <row r="4748" spans="5:11" x14ac:dyDescent="0.25">
      <c r="E4748" s="115"/>
      <c r="F4748" s="119"/>
      <c r="H4748" s="115"/>
      <c r="I4748" s="115"/>
      <c r="J4748" s="121"/>
      <c r="K4748" s="76"/>
    </row>
    <row r="4749" spans="5:11" x14ac:dyDescent="0.25">
      <c r="E4749" s="115"/>
      <c r="F4749" s="119"/>
      <c r="H4749" s="115"/>
      <c r="I4749" s="115"/>
      <c r="J4749" s="121"/>
      <c r="K4749" s="76"/>
    </row>
    <row r="4750" spans="5:11" x14ac:dyDescent="0.25">
      <c r="E4750" s="115"/>
      <c r="F4750" s="119"/>
      <c r="H4750" s="115"/>
      <c r="I4750" s="115"/>
      <c r="J4750" s="121"/>
      <c r="K4750" s="76"/>
    </row>
    <row r="4751" spans="5:11" x14ac:dyDescent="0.25">
      <c r="E4751" s="115"/>
      <c r="F4751" s="119"/>
      <c r="H4751" s="115"/>
      <c r="I4751" s="115"/>
      <c r="J4751" s="121"/>
      <c r="K4751" s="76"/>
    </row>
    <row r="4752" spans="5:11" x14ac:dyDescent="0.25">
      <c r="E4752" s="115"/>
      <c r="F4752" s="119"/>
      <c r="H4752" s="115"/>
      <c r="I4752" s="115"/>
      <c r="J4752" s="121"/>
      <c r="K4752" s="76"/>
    </row>
    <row r="4753" spans="5:11" x14ac:dyDescent="0.25">
      <c r="E4753" s="115"/>
      <c r="F4753" s="119"/>
      <c r="H4753" s="115"/>
      <c r="I4753" s="115"/>
      <c r="J4753" s="121"/>
      <c r="K4753" s="76"/>
    </row>
    <row r="4754" spans="5:11" x14ac:dyDescent="0.25">
      <c r="E4754" s="115"/>
      <c r="F4754" s="119"/>
      <c r="H4754" s="115"/>
      <c r="I4754" s="115"/>
      <c r="J4754" s="121"/>
      <c r="K4754" s="76"/>
    </row>
    <row r="4755" spans="5:11" x14ac:dyDescent="0.25">
      <c r="E4755" s="115"/>
      <c r="F4755" s="119"/>
      <c r="H4755" s="115"/>
      <c r="I4755" s="115"/>
      <c r="J4755" s="121"/>
      <c r="K4755" s="76"/>
    </row>
    <row r="4756" spans="5:11" x14ac:dyDescent="0.25">
      <c r="E4756" s="115"/>
      <c r="F4756" s="119"/>
      <c r="H4756" s="115"/>
      <c r="I4756" s="115"/>
      <c r="J4756" s="121"/>
      <c r="K4756" s="76"/>
    </row>
    <row r="4757" spans="5:11" x14ac:dyDescent="0.25">
      <c r="E4757" s="115"/>
      <c r="F4757" s="119"/>
      <c r="H4757" s="115"/>
      <c r="I4757" s="115"/>
      <c r="J4757" s="121"/>
      <c r="K4757" s="76"/>
    </row>
    <row r="4758" spans="5:11" x14ac:dyDescent="0.25">
      <c r="E4758" s="115"/>
      <c r="F4758" s="119"/>
      <c r="H4758" s="115"/>
      <c r="I4758" s="115"/>
      <c r="J4758" s="121"/>
      <c r="K4758" s="76"/>
    </row>
    <row r="4759" spans="5:11" x14ac:dyDescent="0.25">
      <c r="E4759" s="115"/>
      <c r="F4759" s="119"/>
      <c r="H4759" s="115"/>
      <c r="I4759" s="115"/>
      <c r="J4759" s="121"/>
      <c r="K4759" s="76"/>
    </row>
    <row r="4760" spans="5:11" x14ac:dyDescent="0.25">
      <c r="E4760" s="115"/>
      <c r="F4760" s="119"/>
      <c r="H4760" s="115"/>
      <c r="I4760" s="115"/>
      <c r="J4760" s="121"/>
      <c r="K4760" s="76"/>
    </row>
    <row r="4761" spans="5:11" x14ac:dyDescent="0.25">
      <c r="E4761" s="115"/>
      <c r="F4761" s="119"/>
      <c r="H4761" s="115"/>
      <c r="I4761" s="115"/>
      <c r="J4761" s="121"/>
      <c r="K4761" s="76"/>
    </row>
    <row r="4762" spans="5:11" x14ac:dyDescent="0.25">
      <c r="E4762" s="115"/>
      <c r="F4762" s="119"/>
      <c r="H4762" s="115"/>
      <c r="I4762" s="115"/>
      <c r="J4762" s="121"/>
      <c r="K4762" s="76"/>
    </row>
    <row r="4763" spans="5:11" x14ac:dyDescent="0.25">
      <c r="E4763" s="115"/>
      <c r="F4763" s="119"/>
      <c r="H4763" s="115"/>
      <c r="I4763" s="115"/>
      <c r="J4763" s="121"/>
      <c r="K4763" s="76"/>
    </row>
    <row r="4764" spans="5:11" x14ac:dyDescent="0.25">
      <c r="E4764" s="115"/>
      <c r="F4764" s="119"/>
      <c r="H4764" s="115"/>
      <c r="I4764" s="115"/>
      <c r="J4764" s="121"/>
      <c r="K4764" s="76"/>
    </row>
    <row r="4765" spans="5:11" x14ac:dyDescent="0.25">
      <c r="E4765" s="115"/>
      <c r="F4765" s="119"/>
      <c r="H4765" s="115"/>
      <c r="I4765" s="115"/>
      <c r="J4765" s="121"/>
      <c r="K4765" s="76"/>
    </row>
    <row r="4766" spans="5:11" x14ac:dyDescent="0.25">
      <c r="E4766" s="115"/>
      <c r="F4766" s="119"/>
      <c r="H4766" s="115"/>
      <c r="I4766" s="115"/>
      <c r="J4766" s="121"/>
      <c r="K4766" s="76"/>
    </row>
    <row r="4767" spans="5:11" x14ac:dyDescent="0.25">
      <c r="E4767" s="115"/>
      <c r="F4767" s="119"/>
      <c r="H4767" s="115"/>
      <c r="I4767" s="115"/>
      <c r="J4767" s="121"/>
      <c r="K4767" s="76"/>
    </row>
    <row r="4768" spans="5:11" x14ac:dyDescent="0.25">
      <c r="E4768" s="115"/>
      <c r="F4768" s="119"/>
      <c r="H4768" s="115"/>
      <c r="I4768" s="115"/>
      <c r="J4768" s="121"/>
      <c r="K4768" s="76"/>
    </row>
    <row r="4769" spans="5:11" x14ac:dyDescent="0.25">
      <c r="E4769" s="115"/>
      <c r="F4769" s="119"/>
      <c r="H4769" s="115"/>
      <c r="I4769" s="115"/>
      <c r="J4769" s="121"/>
      <c r="K4769" s="76"/>
    </row>
    <row r="4770" spans="5:11" x14ac:dyDescent="0.25">
      <c r="E4770" s="115"/>
      <c r="F4770" s="119"/>
      <c r="H4770" s="115"/>
      <c r="I4770" s="115"/>
      <c r="J4770" s="121"/>
      <c r="K4770" s="76"/>
    </row>
    <row r="4771" spans="5:11" x14ac:dyDescent="0.25">
      <c r="E4771" s="115"/>
      <c r="F4771" s="119"/>
      <c r="H4771" s="115"/>
      <c r="I4771" s="115"/>
      <c r="J4771" s="121"/>
      <c r="K4771" s="76"/>
    </row>
    <row r="4772" spans="5:11" x14ac:dyDescent="0.25">
      <c r="E4772" s="115"/>
      <c r="F4772" s="119"/>
      <c r="H4772" s="115"/>
      <c r="I4772" s="115"/>
      <c r="J4772" s="121"/>
      <c r="K4772" s="76"/>
    </row>
    <row r="4773" spans="5:11" x14ac:dyDescent="0.25">
      <c r="E4773" s="115"/>
      <c r="F4773" s="119"/>
      <c r="H4773" s="115"/>
      <c r="I4773" s="115"/>
      <c r="J4773" s="121"/>
      <c r="K4773" s="76"/>
    </row>
    <row r="4774" spans="5:11" x14ac:dyDescent="0.25">
      <c r="E4774" s="115"/>
      <c r="F4774" s="119"/>
      <c r="H4774" s="115"/>
      <c r="I4774" s="115"/>
      <c r="J4774" s="121"/>
      <c r="K4774" s="76"/>
    </row>
    <row r="4775" spans="5:11" x14ac:dyDescent="0.25">
      <c r="E4775" s="115"/>
      <c r="F4775" s="119"/>
      <c r="H4775" s="115"/>
      <c r="I4775" s="115"/>
      <c r="J4775" s="121"/>
      <c r="K4775" s="76"/>
    </row>
    <row r="4776" spans="5:11" x14ac:dyDescent="0.25">
      <c r="E4776" s="115"/>
      <c r="F4776" s="119"/>
      <c r="H4776" s="115"/>
      <c r="I4776" s="115"/>
      <c r="J4776" s="121"/>
      <c r="K4776" s="76"/>
    </row>
    <row r="4777" spans="5:11" x14ac:dyDescent="0.25">
      <c r="E4777" s="115"/>
      <c r="F4777" s="119"/>
      <c r="H4777" s="115"/>
      <c r="I4777" s="115"/>
      <c r="J4777" s="121"/>
      <c r="K4777" s="76"/>
    </row>
    <row r="4778" spans="5:11" x14ac:dyDescent="0.25">
      <c r="E4778" s="115"/>
      <c r="F4778" s="119"/>
      <c r="H4778" s="115"/>
      <c r="I4778" s="115"/>
      <c r="J4778" s="121"/>
      <c r="K4778" s="76"/>
    </row>
    <row r="4779" spans="5:11" x14ac:dyDescent="0.25">
      <c r="E4779" s="115"/>
      <c r="F4779" s="119"/>
      <c r="H4779" s="115"/>
      <c r="I4779" s="115"/>
      <c r="J4779" s="121"/>
      <c r="K4779" s="76"/>
    </row>
    <row r="4780" spans="5:11" x14ac:dyDescent="0.25">
      <c r="E4780" s="115"/>
      <c r="F4780" s="119"/>
      <c r="H4780" s="115"/>
      <c r="I4780" s="115"/>
      <c r="J4780" s="121"/>
      <c r="K4780" s="76"/>
    </row>
    <row r="4781" spans="5:11" x14ac:dyDescent="0.25">
      <c r="E4781" s="115"/>
      <c r="F4781" s="119"/>
      <c r="H4781" s="115"/>
      <c r="I4781" s="115"/>
      <c r="J4781" s="121"/>
      <c r="K4781" s="76"/>
    </row>
    <row r="4782" spans="5:11" x14ac:dyDescent="0.25">
      <c r="E4782" s="115"/>
      <c r="F4782" s="119"/>
      <c r="H4782" s="115"/>
      <c r="I4782" s="115"/>
      <c r="J4782" s="121"/>
      <c r="K4782" s="76"/>
    </row>
    <row r="4783" spans="5:11" x14ac:dyDescent="0.25">
      <c r="E4783" s="115"/>
      <c r="F4783" s="119"/>
      <c r="H4783" s="115"/>
      <c r="I4783" s="115"/>
      <c r="J4783" s="121"/>
      <c r="K4783" s="76"/>
    </row>
    <row r="4784" spans="5:11" x14ac:dyDescent="0.25">
      <c r="E4784" s="115"/>
      <c r="F4784" s="119"/>
      <c r="H4784" s="115"/>
      <c r="I4784" s="115"/>
      <c r="J4784" s="121"/>
      <c r="K4784" s="76"/>
    </row>
    <row r="4785" spans="5:11" x14ac:dyDescent="0.25">
      <c r="E4785" s="115"/>
      <c r="F4785" s="119"/>
      <c r="H4785" s="115"/>
      <c r="I4785" s="115"/>
      <c r="J4785" s="121"/>
      <c r="K4785" s="76"/>
    </row>
    <row r="4786" spans="5:11" x14ac:dyDescent="0.25">
      <c r="E4786" s="115"/>
      <c r="F4786" s="119"/>
      <c r="H4786" s="115"/>
      <c r="I4786" s="115"/>
      <c r="J4786" s="121"/>
      <c r="K4786" s="76"/>
    </row>
    <row r="4787" spans="5:11" x14ac:dyDescent="0.25">
      <c r="E4787" s="115"/>
      <c r="F4787" s="119"/>
      <c r="H4787" s="115"/>
      <c r="I4787" s="115"/>
      <c r="J4787" s="121"/>
      <c r="K4787" s="76"/>
    </row>
    <row r="4788" spans="5:11" x14ac:dyDescent="0.25">
      <c r="E4788" s="115"/>
      <c r="F4788" s="119"/>
      <c r="H4788" s="115"/>
      <c r="I4788" s="115"/>
      <c r="J4788" s="121"/>
      <c r="K4788" s="76"/>
    </row>
    <row r="4789" spans="5:11" x14ac:dyDescent="0.25">
      <c r="E4789" s="115"/>
      <c r="F4789" s="119"/>
      <c r="H4789" s="115"/>
      <c r="I4789" s="115"/>
      <c r="J4789" s="121"/>
      <c r="K4789" s="76"/>
    </row>
    <row r="4790" spans="5:11" x14ac:dyDescent="0.25">
      <c r="E4790" s="115"/>
      <c r="F4790" s="119"/>
      <c r="H4790" s="115"/>
      <c r="I4790" s="115"/>
      <c r="J4790" s="121"/>
      <c r="K4790" s="76"/>
    </row>
    <row r="4791" spans="5:11" x14ac:dyDescent="0.25">
      <c r="E4791" s="115"/>
      <c r="F4791" s="119"/>
      <c r="H4791" s="115"/>
      <c r="I4791" s="115"/>
      <c r="J4791" s="121"/>
      <c r="K4791" s="76"/>
    </row>
    <row r="4792" spans="5:11" x14ac:dyDescent="0.25">
      <c r="E4792" s="115"/>
      <c r="F4792" s="119"/>
      <c r="H4792" s="115"/>
      <c r="I4792" s="115"/>
      <c r="J4792" s="121"/>
      <c r="K4792" s="76"/>
    </row>
    <row r="4793" spans="5:11" x14ac:dyDescent="0.25">
      <c r="E4793" s="115"/>
      <c r="F4793" s="119"/>
      <c r="H4793" s="115"/>
      <c r="I4793" s="115"/>
      <c r="J4793" s="121"/>
      <c r="K4793" s="76"/>
    </row>
    <row r="4794" spans="5:11" x14ac:dyDescent="0.25">
      <c r="E4794" s="115"/>
      <c r="F4794" s="119"/>
      <c r="H4794" s="115"/>
      <c r="I4794" s="115"/>
      <c r="J4794" s="121"/>
      <c r="K4794" s="76"/>
    </row>
    <row r="4795" spans="5:11" x14ac:dyDescent="0.25">
      <c r="E4795" s="115"/>
      <c r="F4795" s="119"/>
      <c r="H4795" s="115"/>
      <c r="I4795" s="115"/>
      <c r="J4795" s="121"/>
      <c r="K4795" s="76"/>
    </row>
    <row r="4796" spans="5:11" x14ac:dyDescent="0.25">
      <c r="E4796" s="115"/>
      <c r="F4796" s="119"/>
      <c r="H4796" s="115"/>
      <c r="I4796" s="115"/>
      <c r="J4796" s="121"/>
      <c r="K4796" s="76"/>
    </row>
    <row r="4797" spans="5:11" x14ac:dyDescent="0.25">
      <c r="E4797" s="115"/>
      <c r="F4797" s="119"/>
      <c r="H4797" s="115"/>
      <c r="I4797" s="115"/>
      <c r="J4797" s="121"/>
      <c r="K4797" s="76"/>
    </row>
    <row r="4798" spans="5:11" x14ac:dyDescent="0.25">
      <c r="E4798" s="115"/>
      <c r="F4798" s="119"/>
      <c r="H4798" s="115"/>
      <c r="I4798" s="115"/>
      <c r="J4798" s="121"/>
      <c r="K4798" s="76"/>
    </row>
    <row r="4799" spans="5:11" x14ac:dyDescent="0.25">
      <c r="E4799" s="115"/>
      <c r="F4799" s="119"/>
      <c r="H4799" s="115"/>
      <c r="I4799" s="115"/>
      <c r="J4799" s="121"/>
      <c r="K4799" s="76"/>
    </row>
    <row r="4800" spans="5:11" x14ac:dyDescent="0.25">
      <c r="E4800" s="115"/>
      <c r="F4800" s="119"/>
      <c r="H4800" s="115"/>
      <c r="I4800" s="115"/>
      <c r="J4800" s="121"/>
      <c r="K4800" s="76"/>
    </row>
    <row r="4801" spans="5:11" x14ac:dyDescent="0.25">
      <c r="E4801" s="115"/>
      <c r="F4801" s="119"/>
      <c r="H4801" s="115"/>
      <c r="I4801" s="115"/>
      <c r="J4801" s="121"/>
      <c r="K4801" s="76"/>
    </row>
    <row r="4802" spans="5:11" x14ac:dyDescent="0.25">
      <c r="E4802" s="115"/>
      <c r="F4802" s="119"/>
      <c r="H4802" s="115"/>
      <c r="I4802" s="115"/>
      <c r="J4802" s="121"/>
      <c r="K4802" s="76"/>
    </row>
    <row r="4803" spans="5:11" x14ac:dyDescent="0.25">
      <c r="E4803" s="115"/>
      <c r="F4803" s="119"/>
      <c r="H4803" s="115"/>
      <c r="I4803" s="115"/>
      <c r="J4803" s="121"/>
      <c r="K4803" s="76"/>
    </row>
    <row r="4804" spans="5:11" x14ac:dyDescent="0.25">
      <c r="E4804" s="115"/>
      <c r="F4804" s="119"/>
      <c r="H4804" s="115"/>
      <c r="I4804" s="115"/>
      <c r="J4804" s="121"/>
      <c r="K4804" s="76"/>
    </row>
    <row r="4805" spans="5:11" x14ac:dyDescent="0.25">
      <c r="E4805" s="115"/>
      <c r="F4805" s="119"/>
      <c r="H4805" s="115"/>
      <c r="I4805" s="115"/>
      <c r="J4805" s="121"/>
      <c r="K4805" s="76"/>
    </row>
    <row r="4806" spans="5:11" x14ac:dyDescent="0.25">
      <c r="E4806" s="115"/>
      <c r="F4806" s="119"/>
      <c r="H4806" s="115"/>
      <c r="I4806" s="115"/>
      <c r="J4806" s="121"/>
      <c r="K4806" s="76"/>
    </row>
    <row r="4807" spans="5:11" x14ac:dyDescent="0.25">
      <c r="E4807" s="115"/>
      <c r="F4807" s="119"/>
      <c r="H4807" s="115"/>
      <c r="I4807" s="115"/>
      <c r="J4807" s="121"/>
      <c r="K4807" s="76"/>
    </row>
    <row r="4808" spans="5:11" x14ac:dyDescent="0.25">
      <c r="E4808" s="115"/>
      <c r="F4808" s="119"/>
      <c r="H4808" s="115"/>
      <c r="I4808" s="115"/>
      <c r="J4808" s="121"/>
      <c r="K4808" s="76"/>
    </row>
    <row r="4809" spans="5:11" x14ac:dyDescent="0.25">
      <c r="E4809" s="115"/>
      <c r="F4809" s="119"/>
      <c r="H4809" s="115"/>
      <c r="I4809" s="115"/>
      <c r="J4809" s="121"/>
      <c r="K4809" s="76"/>
    </row>
    <row r="4810" spans="5:11" x14ac:dyDescent="0.25">
      <c r="E4810" s="115"/>
      <c r="F4810" s="119"/>
      <c r="H4810" s="115"/>
      <c r="I4810" s="115"/>
      <c r="J4810" s="121"/>
      <c r="K4810" s="76"/>
    </row>
    <row r="4811" spans="5:11" x14ac:dyDescent="0.25">
      <c r="E4811" s="115"/>
      <c r="F4811" s="119"/>
      <c r="H4811" s="115"/>
      <c r="I4811" s="115"/>
      <c r="J4811" s="121"/>
      <c r="K4811" s="76"/>
    </row>
    <row r="4812" spans="5:11" x14ac:dyDescent="0.25">
      <c r="E4812" s="115"/>
      <c r="F4812" s="119"/>
      <c r="H4812" s="115"/>
      <c r="I4812" s="115"/>
      <c r="J4812" s="121"/>
      <c r="K4812" s="76"/>
    </row>
    <row r="4813" spans="5:11" x14ac:dyDescent="0.25">
      <c r="E4813" s="115"/>
      <c r="F4813" s="119"/>
      <c r="H4813" s="115"/>
      <c r="I4813" s="115"/>
      <c r="J4813" s="121"/>
      <c r="K4813" s="76"/>
    </row>
    <row r="4814" spans="5:11" x14ac:dyDescent="0.25">
      <c r="E4814" s="115"/>
      <c r="F4814" s="119"/>
      <c r="H4814" s="115"/>
      <c r="I4814" s="115"/>
      <c r="J4814" s="121"/>
      <c r="K4814" s="76"/>
    </row>
    <row r="4815" spans="5:11" x14ac:dyDescent="0.25">
      <c r="E4815" s="115"/>
      <c r="F4815" s="119"/>
      <c r="H4815" s="115"/>
      <c r="I4815" s="115"/>
      <c r="J4815" s="121"/>
      <c r="K4815" s="76"/>
    </row>
    <row r="4816" spans="5:11" x14ac:dyDescent="0.25">
      <c r="E4816" s="115"/>
      <c r="F4816" s="119"/>
      <c r="H4816" s="115"/>
      <c r="I4816" s="115"/>
      <c r="J4816" s="121"/>
      <c r="K4816" s="76"/>
    </row>
    <row r="4817" spans="5:11" x14ac:dyDescent="0.25">
      <c r="E4817" s="115"/>
      <c r="F4817" s="119"/>
      <c r="H4817" s="115"/>
      <c r="I4817" s="115"/>
      <c r="J4817" s="121"/>
      <c r="K4817" s="76"/>
    </row>
    <row r="4818" spans="5:11" x14ac:dyDescent="0.25">
      <c r="E4818" s="115"/>
      <c r="F4818" s="119"/>
      <c r="H4818" s="115"/>
      <c r="I4818" s="115"/>
      <c r="J4818" s="121"/>
      <c r="K4818" s="76"/>
    </row>
    <row r="4819" spans="5:11" x14ac:dyDescent="0.25">
      <c r="E4819" s="115"/>
      <c r="F4819" s="119"/>
      <c r="H4819" s="115"/>
      <c r="I4819" s="115"/>
      <c r="J4819" s="121"/>
      <c r="K4819" s="76"/>
    </row>
    <row r="4820" spans="5:11" x14ac:dyDescent="0.25">
      <c r="E4820" s="115"/>
      <c r="F4820" s="119"/>
      <c r="H4820" s="115"/>
      <c r="I4820" s="115"/>
      <c r="J4820" s="121"/>
      <c r="K4820" s="76"/>
    </row>
    <row r="4821" spans="5:11" x14ac:dyDescent="0.25">
      <c r="E4821" s="115"/>
      <c r="F4821" s="119"/>
      <c r="H4821" s="115"/>
      <c r="I4821" s="115"/>
      <c r="J4821" s="121"/>
      <c r="K4821" s="76"/>
    </row>
    <row r="4822" spans="5:11" x14ac:dyDescent="0.25">
      <c r="E4822" s="115"/>
      <c r="F4822" s="119"/>
      <c r="H4822" s="115"/>
      <c r="I4822" s="115"/>
      <c r="J4822" s="121"/>
      <c r="K4822" s="76"/>
    </row>
    <row r="4823" spans="5:11" x14ac:dyDescent="0.25">
      <c r="E4823" s="115"/>
      <c r="F4823" s="119"/>
      <c r="H4823" s="115"/>
      <c r="I4823" s="115"/>
      <c r="J4823" s="121"/>
      <c r="K4823" s="76"/>
    </row>
    <row r="4824" spans="5:11" x14ac:dyDescent="0.25">
      <c r="E4824" s="115"/>
      <c r="F4824" s="119"/>
      <c r="H4824" s="115"/>
      <c r="I4824" s="115"/>
      <c r="J4824" s="121"/>
      <c r="K4824" s="76"/>
    </row>
    <row r="4825" spans="5:11" x14ac:dyDescent="0.25">
      <c r="E4825" s="115"/>
      <c r="F4825" s="119"/>
      <c r="H4825" s="115"/>
      <c r="I4825" s="115"/>
      <c r="J4825" s="121"/>
      <c r="K4825" s="76"/>
    </row>
    <row r="4826" spans="5:11" x14ac:dyDescent="0.25">
      <c r="E4826" s="115"/>
      <c r="F4826" s="119"/>
      <c r="H4826" s="115"/>
      <c r="I4826" s="115"/>
      <c r="J4826" s="121"/>
      <c r="K4826" s="76"/>
    </row>
    <row r="4827" spans="5:11" x14ac:dyDescent="0.25">
      <c r="E4827" s="115"/>
      <c r="F4827" s="119"/>
      <c r="H4827" s="115"/>
      <c r="I4827" s="115"/>
      <c r="J4827" s="121"/>
      <c r="K4827" s="76"/>
    </row>
    <row r="4828" spans="5:11" x14ac:dyDescent="0.25">
      <c r="E4828" s="115"/>
      <c r="F4828" s="119"/>
      <c r="H4828" s="115"/>
      <c r="I4828" s="115"/>
      <c r="J4828" s="121"/>
      <c r="K4828" s="76"/>
    </row>
    <row r="4829" spans="5:11" x14ac:dyDescent="0.25">
      <c r="E4829" s="115"/>
      <c r="F4829" s="119"/>
      <c r="H4829" s="115"/>
      <c r="I4829" s="115"/>
      <c r="J4829" s="121"/>
      <c r="K4829" s="76"/>
    </row>
    <row r="4830" spans="5:11" x14ac:dyDescent="0.25">
      <c r="E4830" s="115"/>
      <c r="F4830" s="119"/>
      <c r="H4830" s="115"/>
      <c r="I4830" s="115"/>
      <c r="J4830" s="121"/>
      <c r="K4830" s="76"/>
    </row>
    <row r="4831" spans="5:11" x14ac:dyDescent="0.25">
      <c r="E4831" s="115"/>
      <c r="F4831" s="119"/>
      <c r="H4831" s="115"/>
      <c r="I4831" s="115"/>
      <c r="J4831" s="121"/>
      <c r="K4831" s="76"/>
    </row>
    <row r="4832" spans="5:11" x14ac:dyDescent="0.25">
      <c r="E4832" s="115"/>
      <c r="F4832" s="119"/>
      <c r="H4832" s="115"/>
      <c r="I4832" s="115"/>
      <c r="J4832" s="121"/>
      <c r="K4832" s="76"/>
    </row>
    <row r="4833" spans="5:11" x14ac:dyDescent="0.25">
      <c r="E4833" s="115"/>
      <c r="F4833" s="119"/>
      <c r="H4833" s="115"/>
      <c r="I4833" s="115"/>
      <c r="J4833" s="121"/>
      <c r="K4833" s="76"/>
    </row>
    <row r="4834" spans="5:11" x14ac:dyDescent="0.25">
      <c r="E4834" s="115"/>
      <c r="F4834" s="119"/>
      <c r="H4834" s="115"/>
      <c r="I4834" s="115"/>
      <c r="J4834" s="121"/>
      <c r="K4834" s="76"/>
    </row>
    <row r="4835" spans="5:11" x14ac:dyDescent="0.25">
      <c r="E4835" s="115"/>
      <c r="F4835" s="119"/>
      <c r="H4835" s="115"/>
      <c r="I4835" s="115"/>
      <c r="J4835" s="121"/>
      <c r="K4835" s="76"/>
    </row>
    <row r="4836" spans="5:11" x14ac:dyDescent="0.25">
      <c r="E4836" s="115"/>
      <c r="F4836" s="119"/>
      <c r="H4836" s="115"/>
      <c r="I4836" s="115"/>
      <c r="J4836" s="121"/>
      <c r="K4836" s="76"/>
    </row>
    <row r="4837" spans="5:11" x14ac:dyDescent="0.25">
      <c r="E4837" s="115"/>
      <c r="F4837" s="119"/>
      <c r="H4837" s="115"/>
      <c r="I4837" s="115"/>
      <c r="J4837" s="121"/>
      <c r="K4837" s="76"/>
    </row>
    <row r="4838" spans="5:11" x14ac:dyDescent="0.25">
      <c r="E4838" s="115"/>
      <c r="F4838" s="119"/>
      <c r="H4838" s="115"/>
      <c r="I4838" s="115"/>
      <c r="J4838" s="121"/>
      <c r="K4838" s="76"/>
    </row>
    <row r="4839" spans="5:11" x14ac:dyDescent="0.25">
      <c r="E4839" s="115"/>
      <c r="F4839" s="119"/>
      <c r="H4839" s="115"/>
      <c r="I4839" s="115"/>
      <c r="J4839" s="121"/>
      <c r="K4839" s="76"/>
    </row>
    <row r="4840" spans="5:11" x14ac:dyDescent="0.25">
      <c r="E4840" s="115"/>
      <c r="F4840" s="119"/>
      <c r="H4840" s="115"/>
      <c r="I4840" s="115"/>
      <c r="J4840" s="121"/>
      <c r="K4840" s="76"/>
    </row>
    <row r="4841" spans="5:11" x14ac:dyDescent="0.25">
      <c r="E4841" s="115"/>
      <c r="F4841" s="119"/>
      <c r="H4841" s="115"/>
      <c r="I4841" s="115"/>
      <c r="J4841" s="121"/>
      <c r="K4841" s="76"/>
    </row>
    <row r="4842" spans="5:11" x14ac:dyDescent="0.25">
      <c r="E4842" s="115"/>
      <c r="F4842" s="119"/>
      <c r="H4842" s="115"/>
      <c r="I4842" s="115"/>
      <c r="J4842" s="121"/>
      <c r="K4842" s="76"/>
    </row>
    <row r="4843" spans="5:11" x14ac:dyDescent="0.25">
      <c r="E4843" s="115"/>
      <c r="F4843" s="119"/>
      <c r="H4843" s="115"/>
      <c r="I4843" s="115"/>
      <c r="J4843" s="121"/>
      <c r="K4843" s="76"/>
    </row>
    <row r="4844" spans="5:11" x14ac:dyDescent="0.25">
      <c r="E4844" s="115"/>
      <c r="F4844" s="119"/>
      <c r="H4844" s="115"/>
      <c r="I4844" s="115"/>
      <c r="J4844" s="121"/>
      <c r="K4844" s="76"/>
    </row>
    <row r="4845" spans="5:11" x14ac:dyDescent="0.25">
      <c r="E4845" s="115"/>
      <c r="F4845" s="119"/>
      <c r="H4845" s="115"/>
      <c r="I4845" s="115"/>
      <c r="J4845" s="121"/>
      <c r="K4845" s="76"/>
    </row>
    <row r="4846" spans="5:11" x14ac:dyDescent="0.25">
      <c r="E4846" s="115"/>
      <c r="F4846" s="119"/>
      <c r="H4846" s="115"/>
      <c r="I4846" s="115"/>
      <c r="J4846" s="121"/>
      <c r="K4846" s="76"/>
    </row>
    <row r="4847" spans="5:11" x14ac:dyDescent="0.25">
      <c r="E4847" s="115"/>
      <c r="F4847" s="119"/>
      <c r="H4847" s="115"/>
      <c r="I4847" s="115"/>
      <c r="J4847" s="121"/>
      <c r="K4847" s="76"/>
    </row>
    <row r="4848" spans="5:11" x14ac:dyDescent="0.25">
      <c r="E4848" s="115"/>
      <c r="F4848" s="119"/>
      <c r="H4848" s="115"/>
      <c r="I4848" s="115"/>
      <c r="J4848" s="121"/>
      <c r="K4848" s="76"/>
    </row>
    <row r="4849" spans="5:11" x14ac:dyDescent="0.25">
      <c r="E4849" s="115"/>
      <c r="F4849" s="119"/>
      <c r="H4849" s="115"/>
      <c r="I4849" s="115"/>
      <c r="J4849" s="121"/>
      <c r="K4849" s="76"/>
    </row>
    <row r="4850" spans="5:11" x14ac:dyDescent="0.25">
      <c r="E4850" s="115"/>
      <c r="F4850" s="119"/>
      <c r="H4850" s="115"/>
      <c r="I4850" s="115"/>
      <c r="J4850" s="121"/>
      <c r="K4850" s="76"/>
    </row>
    <row r="4851" spans="5:11" x14ac:dyDescent="0.25">
      <c r="E4851" s="115"/>
      <c r="F4851" s="119"/>
      <c r="H4851" s="115"/>
      <c r="I4851" s="115"/>
      <c r="J4851" s="121"/>
      <c r="K4851" s="76"/>
    </row>
    <row r="4852" spans="5:11" x14ac:dyDescent="0.25">
      <c r="E4852" s="115"/>
      <c r="F4852" s="119"/>
      <c r="H4852" s="115"/>
      <c r="I4852" s="115"/>
      <c r="J4852" s="121"/>
      <c r="K4852" s="76"/>
    </row>
    <row r="4853" spans="5:11" x14ac:dyDescent="0.25">
      <c r="E4853" s="115"/>
      <c r="F4853" s="119"/>
      <c r="H4853" s="115"/>
      <c r="I4853" s="115"/>
      <c r="J4853" s="121"/>
      <c r="K4853" s="76"/>
    </row>
    <row r="4854" spans="5:11" x14ac:dyDescent="0.25">
      <c r="E4854" s="115"/>
      <c r="F4854" s="119"/>
      <c r="H4854" s="115"/>
      <c r="I4854" s="115"/>
      <c r="J4854" s="121"/>
      <c r="K4854" s="76"/>
    </row>
    <row r="4855" spans="5:11" x14ac:dyDescent="0.25">
      <c r="E4855" s="115"/>
      <c r="F4855" s="119"/>
      <c r="H4855" s="115"/>
      <c r="I4855" s="115"/>
      <c r="J4855" s="121"/>
      <c r="K4855" s="76"/>
    </row>
    <row r="4856" spans="5:11" x14ac:dyDescent="0.25">
      <c r="E4856" s="115"/>
      <c r="F4856" s="119"/>
      <c r="H4856" s="115"/>
      <c r="I4856" s="115"/>
      <c r="J4856" s="121"/>
      <c r="K4856" s="76"/>
    </row>
    <row r="4857" spans="5:11" x14ac:dyDescent="0.25">
      <c r="E4857" s="115"/>
      <c r="F4857" s="119"/>
      <c r="H4857" s="115"/>
      <c r="I4857" s="115"/>
      <c r="J4857" s="121"/>
      <c r="K4857" s="76"/>
    </row>
    <row r="4858" spans="5:11" x14ac:dyDescent="0.25">
      <c r="E4858" s="115"/>
      <c r="F4858" s="119"/>
      <c r="H4858" s="115"/>
      <c r="I4858" s="115"/>
      <c r="J4858" s="121"/>
      <c r="K4858" s="76"/>
    </row>
    <row r="4859" spans="5:11" x14ac:dyDescent="0.25">
      <c r="E4859" s="115"/>
      <c r="F4859" s="119"/>
      <c r="H4859" s="115"/>
      <c r="I4859" s="115"/>
      <c r="J4859" s="121"/>
      <c r="K4859" s="76"/>
    </row>
    <row r="4860" spans="5:11" x14ac:dyDescent="0.25">
      <c r="E4860" s="115"/>
      <c r="F4860" s="119"/>
      <c r="H4860" s="115"/>
      <c r="I4860" s="115"/>
      <c r="J4860" s="121"/>
      <c r="K4860" s="76"/>
    </row>
    <row r="4861" spans="5:11" x14ac:dyDescent="0.25">
      <c r="E4861" s="115"/>
      <c r="F4861" s="119"/>
      <c r="H4861" s="115"/>
      <c r="I4861" s="115"/>
      <c r="J4861" s="121"/>
      <c r="K4861" s="76"/>
    </row>
    <row r="4862" spans="5:11" x14ac:dyDescent="0.25">
      <c r="E4862" s="115"/>
      <c r="F4862" s="119"/>
      <c r="H4862" s="115"/>
      <c r="I4862" s="115"/>
      <c r="J4862" s="121"/>
      <c r="K4862" s="76"/>
    </row>
    <row r="4863" spans="5:11" x14ac:dyDescent="0.25">
      <c r="E4863" s="115"/>
      <c r="F4863" s="119"/>
      <c r="H4863" s="115"/>
      <c r="I4863" s="115"/>
      <c r="J4863" s="121"/>
      <c r="K4863" s="76"/>
    </row>
    <row r="4864" spans="5:11" x14ac:dyDescent="0.25">
      <c r="E4864" s="115"/>
      <c r="F4864" s="119"/>
      <c r="H4864" s="115"/>
      <c r="I4864" s="115"/>
      <c r="J4864" s="121"/>
      <c r="K4864" s="76"/>
    </row>
    <row r="4865" spans="5:11" x14ac:dyDescent="0.25">
      <c r="E4865" s="115"/>
      <c r="F4865" s="119"/>
      <c r="H4865" s="115"/>
      <c r="I4865" s="115"/>
      <c r="J4865" s="121"/>
      <c r="K4865" s="76"/>
    </row>
    <row r="4866" spans="5:11" x14ac:dyDescent="0.25">
      <c r="E4866" s="115"/>
      <c r="F4866" s="119"/>
      <c r="H4866" s="115"/>
      <c r="I4866" s="115"/>
      <c r="J4866" s="121"/>
      <c r="K4866" s="76"/>
    </row>
    <row r="4867" spans="5:11" x14ac:dyDescent="0.25">
      <c r="E4867" s="115"/>
      <c r="F4867" s="119"/>
      <c r="H4867" s="115"/>
      <c r="I4867" s="115"/>
      <c r="J4867" s="121"/>
      <c r="K4867" s="76"/>
    </row>
    <row r="4868" spans="5:11" x14ac:dyDescent="0.25">
      <c r="E4868" s="115"/>
      <c r="F4868" s="119"/>
      <c r="H4868" s="115"/>
      <c r="I4868" s="115"/>
      <c r="J4868" s="121"/>
      <c r="K4868" s="76"/>
    </row>
    <row r="4869" spans="5:11" x14ac:dyDescent="0.25">
      <c r="E4869" s="115"/>
      <c r="F4869" s="119"/>
      <c r="H4869" s="115"/>
      <c r="I4869" s="115"/>
      <c r="J4869" s="121"/>
      <c r="K4869" s="76"/>
    </row>
    <row r="4870" spans="5:11" x14ac:dyDescent="0.25">
      <c r="E4870" s="115"/>
      <c r="F4870" s="119"/>
      <c r="H4870" s="115"/>
      <c r="I4870" s="115"/>
      <c r="J4870" s="121"/>
      <c r="K4870" s="76"/>
    </row>
    <row r="4871" spans="5:11" x14ac:dyDescent="0.25">
      <c r="E4871" s="115"/>
      <c r="F4871" s="119"/>
      <c r="H4871" s="115"/>
      <c r="I4871" s="115"/>
      <c r="J4871" s="121"/>
      <c r="K4871" s="76"/>
    </row>
    <row r="4872" spans="5:11" x14ac:dyDescent="0.25">
      <c r="E4872" s="115"/>
      <c r="F4872" s="119"/>
      <c r="H4872" s="115"/>
      <c r="I4872" s="115"/>
      <c r="J4872" s="121"/>
      <c r="K4872" s="76"/>
    </row>
    <row r="4873" spans="5:11" x14ac:dyDescent="0.25">
      <c r="E4873" s="115"/>
      <c r="F4873" s="119"/>
      <c r="H4873" s="115"/>
      <c r="I4873" s="115"/>
      <c r="J4873" s="121"/>
      <c r="K4873" s="76"/>
    </row>
    <row r="4874" spans="5:11" x14ac:dyDescent="0.25">
      <c r="E4874" s="115"/>
      <c r="F4874" s="119"/>
      <c r="H4874" s="115"/>
      <c r="I4874" s="115"/>
      <c r="J4874" s="121"/>
      <c r="K4874" s="76"/>
    </row>
    <row r="4875" spans="5:11" x14ac:dyDescent="0.25">
      <c r="E4875" s="115"/>
      <c r="F4875" s="119"/>
      <c r="H4875" s="115"/>
      <c r="I4875" s="115"/>
      <c r="J4875" s="121"/>
      <c r="K4875" s="76"/>
    </row>
    <row r="4876" spans="5:11" x14ac:dyDescent="0.25">
      <c r="E4876" s="115"/>
      <c r="F4876" s="119"/>
      <c r="H4876" s="115"/>
      <c r="I4876" s="115"/>
      <c r="J4876" s="121"/>
      <c r="K4876" s="76"/>
    </row>
    <row r="4877" spans="5:11" x14ac:dyDescent="0.25">
      <c r="E4877" s="115"/>
      <c r="F4877" s="119"/>
      <c r="H4877" s="115"/>
      <c r="I4877" s="115"/>
      <c r="J4877" s="121"/>
      <c r="K4877" s="76"/>
    </row>
    <row r="4878" spans="5:11" x14ac:dyDescent="0.25">
      <c r="E4878" s="115"/>
      <c r="F4878" s="119"/>
      <c r="H4878" s="115"/>
      <c r="I4878" s="115"/>
      <c r="J4878" s="121"/>
      <c r="K4878" s="76"/>
    </row>
    <row r="4879" spans="5:11" x14ac:dyDescent="0.25">
      <c r="E4879" s="115"/>
      <c r="F4879" s="119"/>
      <c r="H4879" s="115"/>
      <c r="I4879" s="115"/>
      <c r="J4879" s="121"/>
      <c r="K4879" s="76"/>
    </row>
    <row r="4880" spans="5:11" x14ac:dyDescent="0.25">
      <c r="E4880" s="115"/>
      <c r="F4880" s="119"/>
      <c r="H4880" s="115"/>
      <c r="I4880" s="115"/>
      <c r="J4880" s="121"/>
      <c r="K4880" s="76"/>
    </row>
    <row r="4881" spans="5:11" x14ac:dyDescent="0.25">
      <c r="E4881" s="115"/>
      <c r="F4881" s="119"/>
      <c r="H4881" s="115"/>
      <c r="I4881" s="115"/>
      <c r="J4881" s="121"/>
      <c r="K4881" s="76"/>
    </row>
    <row r="4882" spans="5:11" x14ac:dyDescent="0.25">
      <c r="E4882" s="115"/>
      <c r="F4882" s="119"/>
      <c r="H4882" s="115"/>
      <c r="I4882" s="115"/>
      <c r="J4882" s="121"/>
      <c r="K4882" s="76"/>
    </row>
    <row r="4883" spans="5:11" x14ac:dyDescent="0.25">
      <c r="E4883" s="115"/>
      <c r="F4883" s="119"/>
      <c r="H4883" s="115"/>
      <c r="I4883" s="115"/>
      <c r="J4883" s="121"/>
      <c r="K4883" s="76"/>
    </row>
    <row r="4884" spans="5:11" x14ac:dyDescent="0.25">
      <c r="E4884" s="115"/>
      <c r="F4884" s="119"/>
      <c r="H4884" s="115"/>
      <c r="I4884" s="115"/>
      <c r="J4884" s="121"/>
      <c r="K4884" s="76"/>
    </row>
    <row r="4885" spans="5:11" x14ac:dyDescent="0.25">
      <c r="E4885" s="115"/>
      <c r="F4885" s="119"/>
      <c r="H4885" s="115"/>
      <c r="I4885" s="115"/>
      <c r="J4885" s="121"/>
      <c r="K4885" s="76"/>
    </row>
    <row r="4886" spans="5:11" x14ac:dyDescent="0.25">
      <c r="E4886" s="115"/>
      <c r="F4886" s="119"/>
      <c r="H4886" s="115"/>
      <c r="I4886" s="115"/>
      <c r="J4886" s="121"/>
      <c r="K4886" s="76"/>
    </row>
    <row r="4887" spans="5:11" x14ac:dyDescent="0.25">
      <c r="E4887" s="115"/>
      <c r="F4887" s="119"/>
      <c r="H4887" s="115"/>
      <c r="I4887" s="115"/>
      <c r="J4887" s="121"/>
      <c r="K4887" s="76"/>
    </row>
    <row r="4888" spans="5:11" x14ac:dyDescent="0.25">
      <c r="E4888" s="115"/>
      <c r="F4888" s="119"/>
      <c r="H4888" s="115"/>
      <c r="I4888" s="115"/>
      <c r="J4888" s="121"/>
      <c r="K4888" s="76"/>
    </row>
    <row r="4889" spans="5:11" x14ac:dyDescent="0.25">
      <c r="E4889" s="115"/>
      <c r="F4889" s="119"/>
      <c r="H4889" s="115"/>
      <c r="I4889" s="115"/>
      <c r="J4889" s="121"/>
      <c r="K4889" s="76"/>
    </row>
    <row r="4890" spans="5:11" x14ac:dyDescent="0.25">
      <c r="E4890" s="115"/>
      <c r="F4890" s="119"/>
      <c r="H4890" s="115"/>
      <c r="I4890" s="115"/>
      <c r="J4890" s="121"/>
      <c r="K4890" s="76"/>
    </row>
    <row r="4891" spans="5:11" x14ac:dyDescent="0.25">
      <c r="E4891" s="115"/>
      <c r="F4891" s="119"/>
      <c r="H4891" s="115"/>
      <c r="I4891" s="115"/>
      <c r="J4891" s="121"/>
      <c r="K4891" s="76"/>
    </row>
    <row r="4892" spans="5:11" x14ac:dyDescent="0.25">
      <c r="E4892" s="115"/>
      <c r="F4892" s="119"/>
      <c r="H4892" s="115"/>
      <c r="I4892" s="115"/>
      <c r="J4892" s="121"/>
      <c r="K4892" s="76"/>
    </row>
    <row r="4893" spans="5:11" x14ac:dyDescent="0.25">
      <c r="E4893" s="115"/>
      <c r="F4893" s="119"/>
      <c r="H4893" s="115"/>
      <c r="I4893" s="115"/>
      <c r="J4893" s="121"/>
      <c r="K4893" s="76"/>
    </row>
    <row r="4894" spans="5:11" x14ac:dyDescent="0.25">
      <c r="E4894" s="115"/>
      <c r="F4894" s="119"/>
      <c r="H4894" s="115"/>
      <c r="I4894" s="115"/>
      <c r="J4894" s="121"/>
      <c r="K4894" s="76"/>
    </row>
    <row r="4895" spans="5:11" x14ac:dyDescent="0.25">
      <c r="E4895" s="115"/>
      <c r="F4895" s="119"/>
      <c r="H4895" s="115"/>
      <c r="I4895" s="115"/>
      <c r="J4895" s="121"/>
      <c r="K4895" s="76"/>
    </row>
    <row r="4896" spans="5:11" x14ac:dyDescent="0.25">
      <c r="E4896" s="115"/>
      <c r="F4896" s="119"/>
      <c r="H4896" s="115"/>
      <c r="I4896" s="115"/>
      <c r="J4896" s="121"/>
      <c r="K4896" s="76"/>
    </row>
    <row r="4897" spans="5:11" x14ac:dyDescent="0.25">
      <c r="E4897" s="115"/>
      <c r="F4897" s="119"/>
      <c r="H4897" s="115"/>
      <c r="I4897" s="115"/>
      <c r="J4897" s="121"/>
      <c r="K4897" s="76"/>
    </row>
    <row r="4898" spans="5:11" x14ac:dyDescent="0.25">
      <c r="E4898" s="115"/>
      <c r="F4898" s="119"/>
      <c r="H4898" s="115"/>
      <c r="I4898" s="115"/>
      <c r="J4898" s="121"/>
      <c r="K4898" s="76"/>
    </row>
    <row r="4899" spans="5:11" x14ac:dyDescent="0.25">
      <c r="E4899" s="115"/>
      <c r="F4899" s="119"/>
      <c r="H4899" s="115"/>
      <c r="I4899" s="115"/>
      <c r="J4899" s="121"/>
      <c r="K4899" s="76"/>
    </row>
    <row r="4900" spans="5:11" x14ac:dyDescent="0.25">
      <c r="E4900" s="115"/>
      <c r="F4900" s="119"/>
      <c r="H4900" s="115"/>
      <c r="I4900" s="115"/>
      <c r="J4900" s="121"/>
      <c r="K4900" s="76"/>
    </row>
    <row r="4901" spans="5:11" x14ac:dyDescent="0.25">
      <c r="E4901" s="115"/>
      <c r="F4901" s="119"/>
      <c r="H4901" s="115"/>
      <c r="I4901" s="115"/>
      <c r="J4901" s="121"/>
      <c r="K4901" s="76"/>
    </row>
    <row r="4902" spans="5:11" x14ac:dyDescent="0.25">
      <c r="E4902" s="115"/>
      <c r="F4902" s="119"/>
      <c r="H4902" s="115"/>
      <c r="I4902" s="115"/>
      <c r="J4902" s="121"/>
      <c r="K4902" s="76"/>
    </row>
    <row r="4903" spans="5:11" x14ac:dyDescent="0.25">
      <c r="E4903" s="115"/>
      <c r="F4903" s="119"/>
      <c r="H4903" s="115"/>
      <c r="I4903" s="115"/>
      <c r="J4903" s="121"/>
      <c r="K4903" s="76"/>
    </row>
    <row r="4904" spans="5:11" x14ac:dyDescent="0.25">
      <c r="E4904" s="115"/>
      <c r="F4904" s="119"/>
      <c r="H4904" s="115"/>
      <c r="I4904" s="115"/>
      <c r="J4904" s="121"/>
      <c r="K4904" s="76"/>
    </row>
    <row r="4905" spans="5:11" x14ac:dyDescent="0.25">
      <c r="E4905" s="115"/>
      <c r="F4905" s="119"/>
      <c r="H4905" s="115"/>
      <c r="I4905" s="115"/>
      <c r="J4905" s="121"/>
      <c r="K4905" s="76"/>
    </row>
    <row r="4906" spans="5:11" x14ac:dyDescent="0.25">
      <c r="E4906" s="115"/>
      <c r="F4906" s="119"/>
      <c r="H4906" s="115"/>
      <c r="I4906" s="115"/>
      <c r="J4906" s="121"/>
      <c r="K4906" s="76"/>
    </row>
    <row r="4907" spans="5:11" x14ac:dyDescent="0.25">
      <c r="E4907" s="115"/>
      <c r="F4907" s="119"/>
      <c r="H4907" s="115"/>
      <c r="I4907" s="115"/>
      <c r="J4907" s="121"/>
      <c r="K4907" s="76"/>
    </row>
    <row r="4908" spans="5:11" x14ac:dyDescent="0.25">
      <c r="E4908" s="115"/>
      <c r="F4908" s="119"/>
      <c r="H4908" s="115"/>
      <c r="I4908" s="115"/>
      <c r="J4908" s="121"/>
      <c r="K4908" s="76"/>
    </row>
    <row r="4909" spans="5:11" x14ac:dyDescent="0.25">
      <c r="E4909" s="115"/>
      <c r="F4909" s="119"/>
      <c r="H4909" s="115"/>
      <c r="I4909" s="115"/>
      <c r="J4909" s="121"/>
      <c r="K4909" s="76"/>
    </row>
    <row r="4910" spans="5:11" x14ac:dyDescent="0.25">
      <c r="E4910" s="115"/>
      <c r="F4910" s="119"/>
      <c r="H4910" s="115"/>
      <c r="I4910" s="115"/>
      <c r="J4910" s="121"/>
      <c r="K4910" s="76"/>
    </row>
    <row r="4911" spans="5:11" x14ac:dyDescent="0.25">
      <c r="E4911" s="115"/>
      <c r="F4911" s="119"/>
      <c r="H4911" s="115"/>
      <c r="I4911" s="115"/>
      <c r="J4911" s="121"/>
      <c r="K4911" s="76"/>
    </row>
    <row r="4912" spans="5:11" x14ac:dyDescent="0.25">
      <c r="E4912" s="115"/>
      <c r="F4912" s="119"/>
      <c r="H4912" s="115"/>
      <c r="I4912" s="115"/>
      <c r="J4912" s="121"/>
      <c r="K4912" s="76"/>
    </row>
    <row r="4913" spans="5:11" x14ac:dyDescent="0.25">
      <c r="E4913" s="115"/>
      <c r="F4913" s="119"/>
      <c r="H4913" s="115"/>
      <c r="I4913" s="115"/>
      <c r="J4913" s="121"/>
      <c r="K4913" s="76"/>
    </row>
    <row r="4914" spans="5:11" x14ac:dyDescent="0.25">
      <c r="E4914" s="115"/>
      <c r="F4914" s="119"/>
      <c r="H4914" s="115"/>
      <c r="I4914" s="115"/>
      <c r="J4914" s="121"/>
      <c r="K4914" s="76"/>
    </row>
    <row r="4915" spans="5:11" x14ac:dyDescent="0.25">
      <c r="E4915" s="115"/>
      <c r="F4915" s="119"/>
      <c r="H4915" s="115"/>
      <c r="I4915" s="115"/>
      <c r="J4915" s="121"/>
      <c r="K4915" s="76"/>
    </row>
    <row r="4916" spans="5:11" x14ac:dyDescent="0.25">
      <c r="E4916" s="115"/>
      <c r="F4916" s="119"/>
      <c r="H4916" s="115"/>
      <c r="I4916" s="115"/>
      <c r="J4916" s="121"/>
      <c r="K4916" s="76"/>
    </row>
    <row r="4917" spans="5:11" x14ac:dyDescent="0.25">
      <c r="E4917" s="115"/>
      <c r="F4917" s="119"/>
      <c r="H4917" s="115"/>
      <c r="I4917" s="115"/>
      <c r="J4917" s="121"/>
      <c r="K4917" s="76"/>
    </row>
    <row r="4918" spans="5:11" x14ac:dyDescent="0.25">
      <c r="E4918" s="115"/>
      <c r="F4918" s="119"/>
      <c r="H4918" s="115"/>
      <c r="I4918" s="115"/>
      <c r="J4918" s="121"/>
      <c r="K4918" s="76"/>
    </row>
    <row r="4919" spans="5:11" x14ac:dyDescent="0.25">
      <c r="E4919" s="115"/>
      <c r="F4919" s="119"/>
      <c r="H4919" s="115"/>
      <c r="I4919" s="115"/>
      <c r="J4919" s="121"/>
      <c r="K4919" s="76"/>
    </row>
    <row r="4920" spans="5:11" x14ac:dyDescent="0.25">
      <c r="E4920" s="115"/>
      <c r="F4920" s="119"/>
      <c r="H4920" s="115"/>
      <c r="I4920" s="115"/>
      <c r="J4920" s="121"/>
      <c r="K4920" s="76"/>
    </row>
    <row r="4921" spans="5:11" x14ac:dyDescent="0.25">
      <c r="E4921" s="115"/>
      <c r="F4921" s="119"/>
      <c r="H4921" s="115"/>
      <c r="I4921" s="115"/>
      <c r="J4921" s="121"/>
      <c r="K4921" s="76"/>
    </row>
    <row r="4922" spans="5:11" x14ac:dyDescent="0.25">
      <c r="E4922" s="115"/>
      <c r="F4922" s="119"/>
      <c r="H4922" s="115"/>
      <c r="I4922" s="115"/>
      <c r="J4922" s="121"/>
      <c r="K4922" s="76"/>
    </row>
    <row r="4923" spans="5:11" x14ac:dyDescent="0.25">
      <c r="E4923" s="115"/>
      <c r="F4923" s="119"/>
      <c r="H4923" s="115"/>
      <c r="I4923" s="115"/>
      <c r="J4923" s="121"/>
      <c r="K4923" s="76"/>
    </row>
    <row r="4924" spans="5:11" x14ac:dyDescent="0.25">
      <c r="E4924" s="115"/>
      <c r="F4924" s="119"/>
      <c r="H4924" s="115"/>
      <c r="I4924" s="115"/>
      <c r="J4924" s="121"/>
      <c r="K4924" s="76"/>
    </row>
    <row r="4925" spans="5:11" x14ac:dyDescent="0.25">
      <c r="E4925" s="115"/>
      <c r="F4925" s="119"/>
      <c r="H4925" s="115"/>
      <c r="I4925" s="115"/>
      <c r="J4925" s="121"/>
      <c r="K4925" s="76"/>
    </row>
    <row r="4926" spans="5:11" x14ac:dyDescent="0.25">
      <c r="E4926" s="115"/>
      <c r="F4926" s="119"/>
      <c r="H4926" s="115"/>
      <c r="I4926" s="115"/>
      <c r="J4926" s="121"/>
      <c r="K4926" s="76"/>
    </row>
    <row r="4927" spans="5:11" x14ac:dyDescent="0.25">
      <c r="E4927" s="115"/>
      <c r="F4927" s="119"/>
      <c r="H4927" s="115"/>
      <c r="I4927" s="115"/>
      <c r="J4927" s="121"/>
      <c r="K4927" s="76"/>
    </row>
    <row r="4928" spans="5:11" x14ac:dyDescent="0.25">
      <c r="E4928" s="115"/>
      <c r="F4928" s="119"/>
      <c r="H4928" s="115"/>
      <c r="I4928" s="115"/>
      <c r="J4928" s="121"/>
      <c r="K4928" s="76"/>
    </row>
    <row r="4929" spans="5:11" x14ac:dyDescent="0.25">
      <c r="E4929" s="115"/>
      <c r="F4929" s="119"/>
      <c r="H4929" s="115"/>
      <c r="I4929" s="115"/>
      <c r="J4929" s="121"/>
      <c r="K4929" s="76"/>
    </row>
    <row r="4930" spans="5:11" x14ac:dyDescent="0.25">
      <c r="E4930" s="115"/>
      <c r="F4930" s="119"/>
      <c r="H4930" s="115"/>
      <c r="I4930" s="115"/>
      <c r="J4930" s="121"/>
      <c r="K4930" s="76"/>
    </row>
    <row r="4931" spans="5:11" x14ac:dyDescent="0.25">
      <c r="E4931" s="115"/>
      <c r="F4931" s="119"/>
      <c r="H4931" s="115"/>
      <c r="I4931" s="115"/>
      <c r="J4931" s="121"/>
      <c r="K4931" s="76"/>
    </row>
    <row r="4932" spans="5:11" x14ac:dyDescent="0.25">
      <c r="E4932" s="115"/>
      <c r="F4932" s="119"/>
      <c r="H4932" s="115"/>
      <c r="I4932" s="115"/>
      <c r="J4932" s="121"/>
      <c r="K4932" s="76"/>
    </row>
    <row r="4933" spans="5:11" x14ac:dyDescent="0.25">
      <c r="E4933" s="115"/>
      <c r="F4933" s="119"/>
      <c r="H4933" s="115"/>
      <c r="I4933" s="115"/>
      <c r="J4933" s="121"/>
      <c r="K4933" s="76"/>
    </row>
    <row r="4934" spans="5:11" x14ac:dyDescent="0.25">
      <c r="E4934" s="115"/>
      <c r="F4934" s="119"/>
      <c r="H4934" s="115"/>
      <c r="I4934" s="115"/>
      <c r="J4934" s="121"/>
      <c r="K4934" s="76"/>
    </row>
    <row r="4935" spans="5:11" x14ac:dyDescent="0.25">
      <c r="E4935" s="115"/>
      <c r="F4935" s="119"/>
      <c r="H4935" s="115"/>
      <c r="I4935" s="115"/>
      <c r="J4935" s="121"/>
      <c r="K4935" s="76"/>
    </row>
    <row r="4936" spans="5:11" x14ac:dyDescent="0.25">
      <c r="E4936" s="115"/>
      <c r="F4936" s="119"/>
      <c r="H4936" s="115"/>
      <c r="I4936" s="115"/>
      <c r="J4936" s="121"/>
      <c r="K4936" s="76"/>
    </row>
    <row r="4937" spans="5:11" x14ac:dyDescent="0.25">
      <c r="E4937" s="115"/>
      <c r="F4937" s="119"/>
      <c r="H4937" s="115"/>
      <c r="I4937" s="115"/>
      <c r="J4937" s="121"/>
      <c r="K4937" s="76"/>
    </row>
    <row r="4938" spans="5:11" x14ac:dyDescent="0.25">
      <c r="J4938" s="121"/>
      <c r="K4938" s="76"/>
    </row>
    <row r="4939" spans="5:11" x14ac:dyDescent="0.25">
      <c r="J4939" s="121"/>
      <c r="K4939" s="76"/>
    </row>
    <row r="4940" spans="5:11" x14ac:dyDescent="0.25">
      <c r="J4940" s="121"/>
      <c r="K4940" s="76"/>
    </row>
    <row r="4941" spans="5:11" x14ac:dyDescent="0.25">
      <c r="J4941" s="121"/>
      <c r="K4941" s="76"/>
    </row>
    <row r="4942" spans="5:11" x14ac:dyDescent="0.25">
      <c r="J4942" s="121"/>
      <c r="K4942" s="76"/>
    </row>
    <row r="4943" spans="5:11" x14ac:dyDescent="0.25">
      <c r="J4943" s="121"/>
      <c r="K4943" s="76"/>
    </row>
    <row r="4944" spans="5:11" x14ac:dyDescent="0.25">
      <c r="J4944" s="121"/>
      <c r="K4944" s="76"/>
    </row>
    <row r="4945" spans="5:11" x14ac:dyDescent="0.25">
      <c r="E4945" s="115"/>
      <c r="F4945" s="119"/>
      <c r="H4945" s="115"/>
      <c r="I4945" s="115"/>
      <c r="J4945" s="121"/>
      <c r="K4945" s="76"/>
    </row>
    <row r="4946" spans="5:11" x14ac:dyDescent="0.25">
      <c r="E4946" s="115"/>
      <c r="F4946" s="119"/>
      <c r="H4946" s="115"/>
      <c r="I4946" s="115"/>
      <c r="J4946" s="121"/>
      <c r="K4946" s="76"/>
    </row>
    <row r="4947" spans="5:11" x14ac:dyDescent="0.25">
      <c r="E4947" s="115"/>
      <c r="F4947" s="119"/>
      <c r="H4947" s="115"/>
      <c r="I4947" s="115"/>
      <c r="J4947" s="121"/>
      <c r="K4947" s="76"/>
    </row>
    <row r="4948" spans="5:11" x14ac:dyDescent="0.25">
      <c r="E4948" s="115"/>
      <c r="F4948" s="119"/>
      <c r="H4948" s="115"/>
      <c r="I4948" s="115"/>
      <c r="J4948" s="121"/>
      <c r="K4948" s="76"/>
    </row>
    <row r="4949" spans="5:11" x14ac:dyDescent="0.25">
      <c r="E4949" s="115"/>
      <c r="F4949" s="119"/>
      <c r="H4949" s="115"/>
      <c r="I4949" s="115"/>
      <c r="J4949" s="121"/>
      <c r="K4949" s="76"/>
    </row>
    <row r="4950" spans="5:11" x14ac:dyDescent="0.25">
      <c r="E4950" s="115"/>
      <c r="F4950" s="119"/>
      <c r="H4950" s="115"/>
      <c r="I4950" s="115"/>
      <c r="J4950" s="121"/>
      <c r="K4950" s="76"/>
    </row>
    <row r="4951" spans="5:11" x14ac:dyDescent="0.25">
      <c r="E4951" s="115"/>
      <c r="F4951" s="119"/>
      <c r="H4951" s="115"/>
      <c r="I4951" s="115"/>
      <c r="J4951" s="121"/>
      <c r="K4951" s="76"/>
    </row>
    <row r="4952" spans="5:11" x14ac:dyDescent="0.25">
      <c r="E4952" s="115"/>
      <c r="F4952" s="119"/>
      <c r="H4952" s="115"/>
      <c r="I4952" s="115"/>
      <c r="J4952" s="121"/>
      <c r="K4952" s="76"/>
    </row>
    <row r="4953" spans="5:11" x14ac:dyDescent="0.25">
      <c r="E4953" s="115"/>
      <c r="F4953" s="119"/>
      <c r="H4953" s="115"/>
      <c r="I4953" s="115"/>
      <c r="J4953" s="121"/>
      <c r="K4953" s="76"/>
    </row>
    <row r="4954" spans="5:11" x14ac:dyDescent="0.25">
      <c r="E4954" s="115"/>
      <c r="F4954" s="119"/>
      <c r="H4954" s="115"/>
      <c r="I4954" s="115"/>
      <c r="J4954" s="121"/>
      <c r="K4954" s="76"/>
    </row>
    <row r="4955" spans="5:11" x14ac:dyDescent="0.25">
      <c r="E4955" s="115"/>
      <c r="F4955" s="119"/>
      <c r="H4955" s="115"/>
      <c r="I4955" s="115"/>
      <c r="J4955" s="121"/>
      <c r="K4955" s="76"/>
    </row>
    <row r="4956" spans="5:11" x14ac:dyDescent="0.25">
      <c r="E4956" s="115"/>
      <c r="F4956" s="119"/>
      <c r="H4956" s="115"/>
      <c r="I4956" s="115"/>
      <c r="J4956" s="121"/>
      <c r="K4956" s="76"/>
    </row>
    <row r="4957" spans="5:11" x14ac:dyDescent="0.25">
      <c r="E4957" s="115"/>
      <c r="F4957" s="119"/>
      <c r="H4957" s="115"/>
      <c r="I4957" s="115"/>
      <c r="J4957" s="121"/>
      <c r="K4957" s="76"/>
    </row>
    <row r="4958" spans="5:11" x14ac:dyDescent="0.25">
      <c r="E4958" s="115"/>
      <c r="F4958" s="119"/>
      <c r="H4958" s="115"/>
      <c r="I4958" s="115"/>
      <c r="J4958" s="121"/>
      <c r="K4958" s="76"/>
    </row>
    <row r="4959" spans="5:11" x14ac:dyDescent="0.25">
      <c r="E4959" s="115"/>
      <c r="F4959" s="119"/>
      <c r="H4959" s="115"/>
      <c r="I4959" s="115"/>
      <c r="J4959" s="121"/>
      <c r="K4959" s="76"/>
    </row>
    <row r="4960" spans="5:11" x14ac:dyDescent="0.25">
      <c r="E4960" s="115"/>
      <c r="F4960" s="119"/>
      <c r="H4960" s="115"/>
      <c r="I4960" s="115"/>
      <c r="J4960" s="121"/>
      <c r="K4960" s="76"/>
    </row>
    <row r="4961" spans="5:11" x14ac:dyDescent="0.25">
      <c r="E4961" s="115"/>
      <c r="F4961" s="119"/>
      <c r="H4961" s="115"/>
      <c r="I4961" s="115"/>
      <c r="J4961" s="121"/>
      <c r="K4961" s="76"/>
    </row>
    <row r="4962" spans="5:11" x14ac:dyDescent="0.25">
      <c r="E4962" s="115"/>
      <c r="F4962" s="119"/>
      <c r="H4962" s="115"/>
      <c r="I4962" s="115"/>
      <c r="J4962" s="121"/>
      <c r="K4962" s="76"/>
    </row>
    <row r="4963" spans="5:11" x14ac:dyDescent="0.25">
      <c r="E4963" s="115"/>
      <c r="F4963" s="119"/>
      <c r="H4963" s="115"/>
      <c r="I4963" s="115"/>
      <c r="J4963" s="121"/>
      <c r="K4963" s="76"/>
    </row>
    <row r="4964" spans="5:11" x14ac:dyDescent="0.25">
      <c r="E4964" s="115"/>
      <c r="F4964" s="119"/>
      <c r="H4964" s="115"/>
      <c r="I4964" s="115"/>
      <c r="J4964" s="121"/>
      <c r="K4964" s="76"/>
    </row>
    <row r="4965" spans="5:11" x14ac:dyDescent="0.25">
      <c r="E4965" s="115"/>
      <c r="F4965" s="119"/>
      <c r="H4965" s="115"/>
      <c r="I4965" s="115"/>
      <c r="J4965" s="121"/>
      <c r="K4965" s="76"/>
    </row>
    <row r="4966" spans="5:11" x14ac:dyDescent="0.25">
      <c r="E4966" s="115"/>
      <c r="F4966" s="119"/>
      <c r="H4966" s="115"/>
      <c r="I4966" s="115"/>
      <c r="J4966" s="121"/>
      <c r="K4966" s="76"/>
    </row>
    <row r="4967" spans="5:11" x14ac:dyDescent="0.25">
      <c r="E4967" s="115"/>
      <c r="F4967" s="119"/>
      <c r="H4967" s="115"/>
      <c r="I4967" s="115"/>
      <c r="J4967" s="121"/>
      <c r="K4967" s="76"/>
    </row>
    <row r="4968" spans="5:11" x14ac:dyDescent="0.25">
      <c r="E4968" s="115"/>
      <c r="F4968" s="119"/>
      <c r="H4968" s="115"/>
      <c r="I4968" s="115"/>
      <c r="J4968" s="121"/>
      <c r="K4968" s="76"/>
    </row>
    <row r="4969" spans="5:11" x14ac:dyDescent="0.25">
      <c r="E4969" s="115"/>
      <c r="F4969" s="119"/>
      <c r="H4969" s="115"/>
      <c r="I4969" s="115"/>
      <c r="J4969" s="121"/>
      <c r="K4969" s="76"/>
    </row>
    <row r="4970" spans="5:11" x14ac:dyDescent="0.25">
      <c r="E4970" s="115"/>
      <c r="F4970" s="119"/>
      <c r="H4970" s="115"/>
      <c r="I4970" s="115"/>
      <c r="J4970" s="121"/>
      <c r="K4970" s="76"/>
    </row>
    <row r="4971" spans="5:11" x14ac:dyDescent="0.25">
      <c r="E4971" s="115"/>
      <c r="F4971" s="119"/>
      <c r="H4971" s="115"/>
      <c r="I4971" s="115"/>
      <c r="J4971" s="121"/>
      <c r="K4971" s="76"/>
    </row>
    <row r="4972" spans="5:11" x14ac:dyDescent="0.25">
      <c r="E4972" s="115"/>
      <c r="F4972" s="119"/>
      <c r="H4972" s="115"/>
      <c r="I4972" s="115"/>
      <c r="J4972" s="121"/>
      <c r="K4972" s="76"/>
    </row>
    <row r="4973" spans="5:11" x14ac:dyDescent="0.25">
      <c r="E4973" s="115"/>
      <c r="F4973" s="119"/>
      <c r="H4973" s="115"/>
      <c r="I4973" s="115"/>
      <c r="J4973" s="121"/>
      <c r="K4973" s="76"/>
    </row>
    <row r="4974" spans="5:11" x14ac:dyDescent="0.25">
      <c r="E4974" s="115"/>
      <c r="F4974" s="119"/>
      <c r="H4974" s="115"/>
      <c r="I4974" s="115"/>
      <c r="J4974" s="121"/>
      <c r="K4974" s="76"/>
    </row>
    <row r="4975" spans="5:11" x14ac:dyDescent="0.25">
      <c r="E4975" s="115"/>
      <c r="F4975" s="119"/>
      <c r="H4975" s="115"/>
      <c r="I4975" s="115"/>
      <c r="J4975" s="121"/>
      <c r="K4975" s="76"/>
    </row>
    <row r="4976" spans="5:11" x14ac:dyDescent="0.25">
      <c r="E4976" s="115"/>
      <c r="F4976" s="119"/>
      <c r="H4976" s="115"/>
      <c r="I4976" s="115"/>
      <c r="J4976" s="121"/>
      <c r="K4976" s="76"/>
    </row>
    <row r="4977" spans="5:11" x14ac:dyDescent="0.25">
      <c r="E4977" s="115"/>
      <c r="F4977" s="119"/>
      <c r="H4977" s="115"/>
      <c r="I4977" s="115"/>
      <c r="J4977" s="121"/>
      <c r="K4977" s="76"/>
    </row>
    <row r="4978" spans="5:11" x14ac:dyDescent="0.25">
      <c r="E4978" s="115"/>
      <c r="F4978" s="119"/>
      <c r="H4978" s="115"/>
      <c r="I4978" s="115"/>
      <c r="J4978" s="121"/>
      <c r="K4978" s="76"/>
    </row>
    <row r="4979" spans="5:11" x14ac:dyDescent="0.25">
      <c r="E4979" s="115"/>
      <c r="F4979" s="119"/>
      <c r="H4979" s="115"/>
      <c r="I4979" s="115"/>
      <c r="J4979" s="121"/>
      <c r="K4979" s="76"/>
    </row>
    <row r="4980" spans="5:11" x14ac:dyDescent="0.25">
      <c r="E4980" s="115"/>
      <c r="F4980" s="119"/>
      <c r="H4980" s="115"/>
      <c r="I4980" s="115"/>
      <c r="J4980" s="121"/>
      <c r="K4980" s="76"/>
    </row>
    <row r="4981" spans="5:11" x14ac:dyDescent="0.25">
      <c r="E4981" s="115"/>
      <c r="F4981" s="119"/>
      <c r="H4981" s="115"/>
      <c r="I4981" s="115"/>
      <c r="J4981" s="121"/>
      <c r="K4981" s="76"/>
    </row>
    <row r="4982" spans="5:11" x14ac:dyDescent="0.25">
      <c r="E4982" s="115"/>
      <c r="F4982" s="119"/>
      <c r="H4982" s="115"/>
      <c r="I4982" s="115"/>
      <c r="J4982" s="121"/>
      <c r="K4982" s="76"/>
    </row>
    <row r="4983" spans="5:11" x14ac:dyDescent="0.25">
      <c r="E4983" s="115"/>
      <c r="F4983" s="119"/>
      <c r="H4983" s="115"/>
      <c r="I4983" s="115"/>
      <c r="J4983" s="121"/>
      <c r="K4983" s="76"/>
    </row>
    <row r="4984" spans="5:11" x14ac:dyDescent="0.25">
      <c r="E4984" s="115"/>
      <c r="F4984" s="119"/>
      <c r="H4984" s="115"/>
      <c r="I4984" s="115"/>
      <c r="J4984" s="121"/>
      <c r="K4984" s="76"/>
    </row>
    <row r="4985" spans="5:11" x14ac:dyDescent="0.25">
      <c r="E4985" s="115"/>
      <c r="F4985" s="119"/>
      <c r="H4985" s="115"/>
      <c r="I4985" s="115"/>
      <c r="J4985" s="121"/>
      <c r="K4985" s="76"/>
    </row>
    <row r="4986" spans="5:11" x14ac:dyDescent="0.25">
      <c r="E4986" s="115"/>
      <c r="F4986" s="119"/>
      <c r="H4986" s="115"/>
      <c r="I4986" s="115"/>
      <c r="J4986" s="121"/>
      <c r="K4986" s="76"/>
    </row>
    <row r="4987" spans="5:11" x14ac:dyDescent="0.25">
      <c r="E4987" s="115"/>
      <c r="F4987" s="119"/>
      <c r="H4987" s="115"/>
      <c r="I4987" s="115"/>
      <c r="J4987" s="121"/>
      <c r="K4987" s="76"/>
    </row>
    <row r="4988" spans="5:11" x14ac:dyDescent="0.25">
      <c r="E4988" s="115"/>
      <c r="F4988" s="119"/>
      <c r="H4988" s="115"/>
      <c r="I4988" s="115"/>
      <c r="J4988" s="121"/>
      <c r="K4988" s="76"/>
    </row>
    <row r="4989" spans="5:11" x14ac:dyDescent="0.25">
      <c r="E4989" s="115"/>
      <c r="F4989" s="119"/>
      <c r="H4989" s="115"/>
      <c r="I4989" s="115"/>
      <c r="J4989" s="121"/>
      <c r="K4989" s="76"/>
    </row>
    <row r="4990" spans="5:11" x14ac:dyDescent="0.25">
      <c r="E4990" s="115"/>
      <c r="F4990" s="119"/>
      <c r="H4990" s="115"/>
      <c r="I4990" s="115"/>
      <c r="J4990" s="121"/>
      <c r="K4990" s="76"/>
    </row>
    <row r="4991" spans="5:11" x14ac:dyDescent="0.25">
      <c r="E4991" s="115"/>
      <c r="F4991" s="119"/>
      <c r="H4991" s="115"/>
      <c r="I4991" s="115"/>
      <c r="J4991" s="121"/>
      <c r="K4991" s="76"/>
    </row>
    <row r="4992" spans="5:11" x14ac:dyDescent="0.25">
      <c r="E4992" s="115"/>
      <c r="F4992" s="119"/>
      <c r="H4992" s="115"/>
      <c r="I4992" s="115"/>
      <c r="J4992" s="121"/>
      <c r="K4992" s="76"/>
    </row>
    <row r="4993" spans="5:11" x14ac:dyDescent="0.25">
      <c r="E4993" s="115"/>
      <c r="F4993" s="119"/>
      <c r="H4993" s="115"/>
      <c r="I4993" s="115"/>
      <c r="J4993" s="121"/>
      <c r="K4993" s="76"/>
    </row>
    <row r="4994" spans="5:11" x14ac:dyDescent="0.25">
      <c r="E4994" s="115"/>
      <c r="F4994" s="119"/>
      <c r="H4994" s="115"/>
      <c r="I4994" s="115"/>
      <c r="J4994" s="121"/>
      <c r="K4994" s="76"/>
    </row>
    <row r="4995" spans="5:11" x14ac:dyDescent="0.25">
      <c r="E4995" s="115"/>
      <c r="F4995" s="119"/>
      <c r="H4995" s="115"/>
      <c r="I4995" s="115"/>
      <c r="J4995" s="121"/>
      <c r="K4995" s="76"/>
    </row>
    <row r="4996" spans="5:11" x14ac:dyDescent="0.25">
      <c r="E4996" s="115"/>
      <c r="F4996" s="119"/>
      <c r="H4996" s="115"/>
      <c r="I4996" s="115"/>
      <c r="J4996" s="121"/>
      <c r="K4996" s="76"/>
    </row>
    <row r="4997" spans="5:11" x14ac:dyDescent="0.25">
      <c r="E4997" s="115"/>
      <c r="F4997" s="119"/>
      <c r="H4997" s="115"/>
      <c r="I4997" s="115"/>
      <c r="J4997" s="121"/>
      <c r="K4997" s="76"/>
    </row>
    <row r="4998" spans="5:11" x14ac:dyDescent="0.25">
      <c r="E4998" s="115"/>
      <c r="F4998" s="119"/>
      <c r="H4998" s="115"/>
      <c r="I4998" s="115"/>
      <c r="J4998" s="121"/>
      <c r="K4998" s="76"/>
    </row>
    <row r="4999" spans="5:11" x14ac:dyDescent="0.25">
      <c r="E4999" s="115"/>
      <c r="F4999" s="119"/>
      <c r="H4999" s="115"/>
      <c r="I4999" s="115"/>
      <c r="J4999" s="121"/>
      <c r="K4999" s="76"/>
    </row>
    <row r="5000" spans="5:11" x14ac:dyDescent="0.25">
      <c r="E5000" s="115"/>
      <c r="F5000" s="119"/>
      <c r="H5000" s="115"/>
      <c r="I5000" s="115"/>
      <c r="J5000" s="121"/>
      <c r="K5000" s="76"/>
    </row>
    <row r="5001" spans="5:11" x14ac:dyDescent="0.25">
      <c r="E5001" s="115"/>
      <c r="F5001" s="119"/>
      <c r="H5001" s="115"/>
      <c r="I5001" s="115"/>
      <c r="J5001" s="121"/>
      <c r="K5001" s="76"/>
    </row>
    <row r="5002" spans="5:11" x14ac:dyDescent="0.25">
      <c r="E5002" s="115"/>
      <c r="F5002" s="119"/>
      <c r="H5002" s="115"/>
      <c r="I5002" s="115"/>
      <c r="J5002" s="121"/>
      <c r="K5002" s="76"/>
    </row>
    <row r="5003" spans="5:11" x14ac:dyDescent="0.25">
      <c r="E5003" s="115"/>
      <c r="F5003" s="119"/>
      <c r="H5003" s="115"/>
      <c r="I5003" s="115"/>
      <c r="J5003" s="121"/>
      <c r="K5003" s="76"/>
    </row>
    <row r="5004" spans="5:11" x14ac:dyDescent="0.25">
      <c r="E5004" s="115"/>
      <c r="F5004" s="119"/>
      <c r="H5004" s="115"/>
      <c r="I5004" s="115"/>
      <c r="J5004" s="121"/>
      <c r="K5004" s="76"/>
    </row>
    <row r="5005" spans="5:11" x14ac:dyDescent="0.25">
      <c r="E5005" s="115"/>
      <c r="F5005" s="119"/>
      <c r="H5005" s="115"/>
      <c r="I5005" s="115"/>
      <c r="J5005" s="121"/>
      <c r="K5005" s="76"/>
    </row>
    <row r="5006" spans="5:11" x14ac:dyDescent="0.25">
      <c r="E5006" s="115"/>
      <c r="F5006" s="119"/>
      <c r="H5006" s="115"/>
      <c r="I5006" s="115"/>
      <c r="J5006" s="121"/>
      <c r="K5006" s="76"/>
    </row>
    <row r="5007" spans="5:11" x14ac:dyDescent="0.25">
      <c r="E5007" s="115"/>
      <c r="F5007" s="119"/>
      <c r="H5007" s="115"/>
      <c r="I5007" s="115"/>
      <c r="J5007" s="121"/>
      <c r="K5007" s="76"/>
    </row>
    <row r="5008" spans="5:11" x14ac:dyDescent="0.25">
      <c r="E5008" s="115"/>
      <c r="F5008" s="119"/>
      <c r="H5008" s="115"/>
      <c r="I5008" s="115"/>
      <c r="J5008" s="121"/>
      <c r="K5008" s="76"/>
    </row>
    <row r="5009" spans="5:11" x14ac:dyDescent="0.25">
      <c r="E5009" s="115"/>
      <c r="F5009" s="119"/>
      <c r="H5009" s="115"/>
      <c r="I5009" s="115"/>
      <c r="J5009" s="121"/>
      <c r="K5009" s="76"/>
    </row>
    <row r="5010" spans="5:11" x14ac:dyDescent="0.25">
      <c r="E5010" s="115"/>
      <c r="F5010" s="119"/>
      <c r="H5010" s="115"/>
      <c r="I5010" s="115"/>
      <c r="J5010" s="121"/>
      <c r="K5010" s="76"/>
    </row>
    <row r="5011" spans="5:11" x14ac:dyDescent="0.25">
      <c r="E5011" s="115"/>
      <c r="F5011" s="119"/>
      <c r="H5011" s="115"/>
      <c r="I5011" s="115"/>
      <c r="J5011" s="121"/>
      <c r="K5011" s="76"/>
    </row>
    <row r="5012" spans="5:11" x14ac:dyDescent="0.25">
      <c r="E5012" s="115"/>
      <c r="F5012" s="119"/>
      <c r="H5012" s="115"/>
      <c r="I5012" s="115"/>
      <c r="J5012" s="121"/>
      <c r="K5012" s="76"/>
    </row>
    <row r="5013" spans="5:11" x14ac:dyDescent="0.25">
      <c r="E5013" s="115"/>
      <c r="F5013" s="119"/>
      <c r="H5013" s="115"/>
      <c r="I5013" s="115"/>
      <c r="J5013" s="121"/>
      <c r="K5013" s="76"/>
    </row>
    <row r="5014" spans="5:11" x14ac:dyDescent="0.25">
      <c r="E5014" s="115"/>
      <c r="F5014" s="119"/>
      <c r="H5014" s="115"/>
      <c r="I5014" s="115"/>
      <c r="J5014" s="121"/>
      <c r="K5014" s="76"/>
    </row>
    <row r="5015" spans="5:11" x14ac:dyDescent="0.25">
      <c r="E5015" s="115"/>
      <c r="F5015" s="119"/>
      <c r="H5015" s="115"/>
      <c r="I5015" s="115"/>
      <c r="J5015" s="121"/>
      <c r="K5015" s="76"/>
    </row>
    <row r="5016" spans="5:11" x14ac:dyDescent="0.25">
      <c r="E5016" s="115"/>
      <c r="F5016" s="119"/>
      <c r="H5016" s="115"/>
      <c r="I5016" s="115"/>
      <c r="J5016" s="121"/>
      <c r="K5016" s="76"/>
    </row>
    <row r="5017" spans="5:11" x14ac:dyDescent="0.25">
      <c r="E5017" s="115"/>
      <c r="F5017" s="119"/>
      <c r="H5017" s="115"/>
      <c r="I5017" s="115"/>
      <c r="J5017" s="121"/>
      <c r="K5017" s="76"/>
    </row>
    <row r="5018" spans="5:11" x14ac:dyDescent="0.25">
      <c r="E5018" s="115"/>
      <c r="F5018" s="119"/>
      <c r="H5018" s="115"/>
      <c r="I5018" s="115"/>
      <c r="J5018" s="121"/>
      <c r="K5018" s="76"/>
    </row>
    <row r="5019" spans="5:11" x14ac:dyDescent="0.25">
      <c r="E5019" s="115"/>
      <c r="F5019" s="119"/>
      <c r="H5019" s="115"/>
      <c r="I5019" s="115"/>
      <c r="J5019" s="121"/>
      <c r="K5019" s="76"/>
    </row>
    <row r="5020" spans="5:11" x14ac:dyDescent="0.25">
      <c r="E5020" s="115"/>
      <c r="F5020" s="119"/>
      <c r="H5020" s="115"/>
      <c r="I5020" s="115"/>
      <c r="J5020" s="121"/>
      <c r="K5020" s="76"/>
    </row>
    <row r="5021" spans="5:11" x14ac:dyDescent="0.25">
      <c r="E5021" s="115"/>
      <c r="F5021" s="119"/>
      <c r="H5021" s="115"/>
      <c r="I5021" s="115"/>
      <c r="J5021" s="121"/>
      <c r="K5021" s="76"/>
    </row>
    <row r="5022" spans="5:11" x14ac:dyDescent="0.25">
      <c r="E5022" s="115"/>
      <c r="F5022" s="119"/>
      <c r="H5022" s="115"/>
      <c r="I5022" s="115"/>
      <c r="J5022" s="121"/>
      <c r="K5022" s="76"/>
    </row>
    <row r="5023" spans="5:11" x14ac:dyDescent="0.25">
      <c r="E5023" s="115"/>
      <c r="F5023" s="119"/>
      <c r="H5023" s="115"/>
      <c r="I5023" s="115"/>
      <c r="J5023" s="121"/>
      <c r="K5023" s="76"/>
    </row>
    <row r="5024" spans="5:11" x14ac:dyDescent="0.25">
      <c r="E5024" s="115"/>
      <c r="F5024" s="119"/>
      <c r="H5024" s="115"/>
      <c r="I5024" s="115"/>
      <c r="J5024" s="121"/>
      <c r="K5024" s="76"/>
    </row>
    <row r="5025" spans="5:11" x14ac:dyDescent="0.25">
      <c r="E5025" s="115"/>
      <c r="F5025" s="119"/>
      <c r="H5025" s="115"/>
      <c r="I5025" s="115"/>
      <c r="J5025" s="121"/>
      <c r="K5025" s="76"/>
    </row>
    <row r="5026" spans="5:11" x14ac:dyDescent="0.25">
      <c r="E5026" s="115"/>
      <c r="F5026" s="119"/>
      <c r="H5026" s="115"/>
      <c r="I5026" s="115"/>
      <c r="J5026" s="121"/>
      <c r="K5026" s="76"/>
    </row>
    <row r="5027" spans="5:11" x14ac:dyDescent="0.25">
      <c r="E5027" s="115"/>
      <c r="F5027" s="119"/>
      <c r="H5027" s="115"/>
      <c r="I5027" s="115"/>
      <c r="J5027" s="121"/>
      <c r="K5027" s="76"/>
    </row>
    <row r="5028" spans="5:11" x14ac:dyDescent="0.25">
      <c r="E5028" s="115"/>
      <c r="F5028" s="119"/>
      <c r="H5028" s="115"/>
      <c r="I5028" s="115"/>
      <c r="J5028" s="121"/>
      <c r="K5028" s="76"/>
    </row>
    <row r="5029" spans="5:11" x14ac:dyDescent="0.25">
      <c r="E5029" s="115"/>
      <c r="F5029" s="119"/>
      <c r="H5029" s="115"/>
      <c r="I5029" s="115"/>
      <c r="J5029" s="121"/>
      <c r="K5029" s="76"/>
    </row>
    <row r="5030" spans="5:11" x14ac:dyDescent="0.25">
      <c r="E5030" s="115"/>
      <c r="F5030" s="119"/>
      <c r="H5030" s="115"/>
      <c r="I5030" s="115"/>
      <c r="J5030" s="121"/>
      <c r="K5030" s="76"/>
    </row>
    <row r="5031" spans="5:11" x14ac:dyDescent="0.25">
      <c r="E5031" s="115"/>
      <c r="F5031" s="119"/>
      <c r="H5031" s="115"/>
      <c r="I5031" s="115"/>
      <c r="J5031" s="121"/>
      <c r="K5031" s="76"/>
    </row>
    <row r="5032" spans="5:11" x14ac:dyDescent="0.25">
      <c r="E5032" s="115"/>
      <c r="F5032" s="119"/>
      <c r="H5032" s="115"/>
      <c r="I5032" s="115"/>
      <c r="J5032" s="121"/>
      <c r="K5032" s="76"/>
    </row>
    <row r="5033" spans="5:11" x14ac:dyDescent="0.25">
      <c r="E5033" s="115"/>
      <c r="F5033" s="119"/>
      <c r="H5033" s="115"/>
      <c r="I5033" s="115"/>
      <c r="J5033" s="121"/>
      <c r="K5033" s="76"/>
    </row>
    <row r="5034" spans="5:11" x14ac:dyDescent="0.25">
      <c r="E5034" s="115"/>
      <c r="F5034" s="119"/>
      <c r="H5034" s="115"/>
      <c r="I5034" s="115"/>
      <c r="J5034" s="121"/>
      <c r="K5034" s="76"/>
    </row>
    <row r="5035" spans="5:11" x14ac:dyDescent="0.25">
      <c r="E5035" s="115"/>
      <c r="F5035" s="119"/>
      <c r="H5035" s="115"/>
      <c r="I5035" s="115"/>
      <c r="J5035" s="121"/>
      <c r="K5035" s="76"/>
    </row>
    <row r="5036" spans="5:11" x14ac:dyDescent="0.25">
      <c r="E5036" s="115"/>
      <c r="F5036" s="119"/>
      <c r="H5036" s="115"/>
      <c r="I5036" s="115"/>
      <c r="J5036" s="121"/>
      <c r="K5036" s="76"/>
    </row>
    <row r="5037" spans="5:11" x14ac:dyDescent="0.25">
      <c r="E5037" s="115"/>
      <c r="F5037" s="119"/>
      <c r="H5037" s="115"/>
      <c r="I5037" s="115"/>
      <c r="J5037" s="121"/>
      <c r="K5037" s="76"/>
    </row>
    <row r="5038" spans="5:11" x14ac:dyDescent="0.25">
      <c r="E5038" s="115"/>
      <c r="F5038" s="119"/>
      <c r="H5038" s="115"/>
      <c r="I5038" s="115"/>
      <c r="J5038" s="121"/>
      <c r="K5038" s="76"/>
    </row>
    <row r="5039" spans="5:11" x14ac:dyDescent="0.25">
      <c r="E5039" s="115"/>
      <c r="F5039" s="119"/>
      <c r="H5039" s="115"/>
      <c r="I5039" s="115"/>
      <c r="J5039" s="121"/>
      <c r="K5039" s="76"/>
    </row>
    <row r="5040" spans="5:11" x14ac:dyDescent="0.25">
      <c r="E5040" s="115"/>
      <c r="F5040" s="119"/>
      <c r="H5040" s="115"/>
      <c r="I5040" s="115"/>
      <c r="J5040" s="121"/>
      <c r="K5040" s="76"/>
    </row>
    <row r="5041" spans="5:11" x14ac:dyDescent="0.25">
      <c r="E5041" s="115"/>
      <c r="F5041" s="119"/>
      <c r="H5041" s="115"/>
      <c r="I5041" s="115"/>
      <c r="J5041" s="121"/>
      <c r="K5041" s="76"/>
    </row>
    <row r="5042" spans="5:11" x14ac:dyDescent="0.25">
      <c r="E5042" s="115"/>
      <c r="F5042" s="119"/>
      <c r="H5042" s="115"/>
      <c r="I5042" s="115"/>
      <c r="J5042" s="121"/>
      <c r="K5042" s="76"/>
    </row>
    <row r="5043" spans="5:11" x14ac:dyDescent="0.25">
      <c r="E5043" s="115"/>
      <c r="F5043" s="119"/>
      <c r="H5043" s="115"/>
      <c r="I5043" s="115"/>
      <c r="J5043" s="121"/>
      <c r="K5043" s="76"/>
    </row>
    <row r="5044" spans="5:11" x14ac:dyDescent="0.25">
      <c r="E5044" s="115"/>
      <c r="F5044" s="119"/>
      <c r="H5044" s="115"/>
      <c r="I5044" s="115"/>
      <c r="J5044" s="121"/>
      <c r="K5044" s="76"/>
    </row>
    <row r="5045" spans="5:11" x14ac:dyDescent="0.25">
      <c r="E5045" s="115"/>
      <c r="F5045" s="119"/>
      <c r="H5045" s="115"/>
      <c r="I5045" s="115"/>
      <c r="J5045" s="121"/>
      <c r="K5045" s="76"/>
    </row>
    <row r="5046" spans="5:11" x14ac:dyDescent="0.25">
      <c r="E5046" s="115"/>
      <c r="F5046" s="119"/>
      <c r="H5046" s="115"/>
      <c r="I5046" s="115"/>
      <c r="J5046" s="121"/>
      <c r="K5046" s="76"/>
    </row>
    <row r="5047" spans="5:11" x14ac:dyDescent="0.25">
      <c r="E5047" s="115"/>
      <c r="F5047" s="119"/>
      <c r="H5047" s="115"/>
      <c r="I5047" s="115"/>
      <c r="J5047" s="121"/>
      <c r="K5047" s="76"/>
    </row>
    <row r="5048" spans="5:11" x14ac:dyDescent="0.25">
      <c r="E5048" s="115"/>
      <c r="F5048" s="119"/>
      <c r="H5048" s="115"/>
      <c r="I5048" s="115"/>
      <c r="J5048" s="121"/>
      <c r="K5048" s="76"/>
    </row>
    <row r="5049" spans="5:11" x14ac:dyDescent="0.25">
      <c r="E5049" s="115"/>
      <c r="F5049" s="119"/>
      <c r="H5049" s="115"/>
      <c r="I5049" s="115"/>
      <c r="J5049" s="121"/>
      <c r="K5049" s="76"/>
    </row>
    <row r="5050" spans="5:11" x14ac:dyDescent="0.25">
      <c r="E5050" s="115"/>
      <c r="F5050" s="119"/>
      <c r="H5050" s="115"/>
      <c r="I5050" s="115"/>
      <c r="J5050" s="121"/>
      <c r="K5050" s="76"/>
    </row>
    <row r="5051" spans="5:11" x14ac:dyDescent="0.25">
      <c r="E5051" s="115"/>
      <c r="F5051" s="119"/>
      <c r="H5051" s="115"/>
      <c r="I5051" s="115"/>
      <c r="J5051" s="121"/>
      <c r="K5051" s="76"/>
    </row>
    <row r="5052" spans="5:11" x14ac:dyDescent="0.25">
      <c r="E5052" s="115"/>
      <c r="F5052" s="119"/>
      <c r="H5052" s="115"/>
      <c r="I5052" s="115"/>
      <c r="J5052" s="121"/>
      <c r="K5052" s="76"/>
    </row>
    <row r="5053" spans="5:11" x14ac:dyDescent="0.25">
      <c r="E5053" s="115"/>
      <c r="F5053" s="119"/>
      <c r="H5053" s="115"/>
      <c r="I5053" s="115"/>
      <c r="J5053" s="121"/>
      <c r="K5053" s="76"/>
    </row>
    <row r="5054" spans="5:11" x14ac:dyDescent="0.25">
      <c r="E5054" s="115"/>
      <c r="F5054" s="119"/>
      <c r="H5054" s="115"/>
      <c r="I5054" s="115"/>
      <c r="J5054" s="121"/>
      <c r="K5054" s="76"/>
    </row>
    <row r="5055" spans="5:11" x14ac:dyDescent="0.25">
      <c r="E5055" s="115"/>
      <c r="F5055" s="119"/>
      <c r="H5055" s="115"/>
      <c r="I5055" s="115"/>
      <c r="J5055" s="121"/>
      <c r="K5055" s="76"/>
    </row>
    <row r="5056" spans="5:11" x14ac:dyDescent="0.25">
      <c r="E5056" s="115"/>
      <c r="F5056" s="119"/>
      <c r="H5056" s="115"/>
      <c r="I5056" s="115"/>
      <c r="J5056" s="121"/>
      <c r="K5056" s="76"/>
    </row>
    <row r="5057" spans="5:11" x14ac:dyDescent="0.25">
      <c r="E5057" s="115"/>
      <c r="F5057" s="119"/>
      <c r="H5057" s="115"/>
      <c r="I5057" s="115"/>
      <c r="J5057" s="121"/>
      <c r="K5057" s="76"/>
    </row>
    <row r="5058" spans="5:11" x14ac:dyDescent="0.25">
      <c r="E5058" s="115"/>
      <c r="F5058" s="119"/>
      <c r="H5058" s="115"/>
      <c r="I5058" s="115"/>
      <c r="J5058" s="121"/>
      <c r="K5058" s="76"/>
    </row>
    <row r="5059" spans="5:11" x14ac:dyDescent="0.25">
      <c r="E5059" s="115"/>
      <c r="F5059" s="119"/>
      <c r="H5059" s="115"/>
      <c r="I5059" s="115"/>
      <c r="J5059" s="121"/>
      <c r="K5059" s="76"/>
    </row>
    <row r="5060" spans="5:11" x14ac:dyDescent="0.25">
      <c r="E5060" s="115"/>
      <c r="F5060" s="119"/>
      <c r="H5060" s="115"/>
      <c r="I5060" s="115"/>
      <c r="J5060" s="121"/>
      <c r="K5060" s="76"/>
    </row>
    <row r="5061" spans="5:11" x14ac:dyDescent="0.25">
      <c r="E5061" s="115"/>
      <c r="F5061" s="119"/>
      <c r="H5061" s="115"/>
      <c r="I5061" s="115"/>
      <c r="J5061" s="121"/>
      <c r="K5061" s="76"/>
    </row>
    <row r="5062" spans="5:11" x14ac:dyDescent="0.25">
      <c r="E5062" s="115"/>
      <c r="F5062" s="119"/>
      <c r="H5062" s="115"/>
      <c r="I5062" s="115"/>
      <c r="J5062" s="121"/>
      <c r="K5062" s="76"/>
    </row>
    <row r="5063" spans="5:11" x14ac:dyDescent="0.25">
      <c r="E5063" s="115"/>
      <c r="F5063" s="119"/>
      <c r="H5063" s="115"/>
      <c r="I5063" s="115"/>
      <c r="J5063" s="121"/>
      <c r="K5063" s="76"/>
    </row>
    <row r="5064" spans="5:11" x14ac:dyDescent="0.25">
      <c r="E5064" s="115"/>
      <c r="F5064" s="119"/>
      <c r="H5064" s="115"/>
      <c r="I5064" s="115"/>
      <c r="J5064" s="121"/>
      <c r="K5064" s="76"/>
    </row>
    <row r="5065" spans="5:11" x14ac:dyDescent="0.25">
      <c r="E5065" s="115"/>
      <c r="F5065" s="119"/>
      <c r="H5065" s="115"/>
      <c r="I5065" s="115"/>
      <c r="J5065" s="121"/>
      <c r="K5065" s="76"/>
    </row>
    <row r="5066" spans="5:11" x14ac:dyDescent="0.25">
      <c r="E5066" s="115"/>
      <c r="F5066" s="119"/>
      <c r="H5066" s="115"/>
      <c r="I5066" s="115"/>
      <c r="J5066" s="121"/>
      <c r="K5066" s="76"/>
    </row>
    <row r="5067" spans="5:11" x14ac:dyDescent="0.25">
      <c r="E5067" s="115"/>
      <c r="F5067" s="119"/>
      <c r="H5067" s="115"/>
      <c r="I5067" s="115"/>
      <c r="J5067" s="121"/>
      <c r="K5067" s="76"/>
    </row>
    <row r="5068" spans="5:11" x14ac:dyDescent="0.25">
      <c r="E5068" s="115"/>
      <c r="F5068" s="119"/>
      <c r="H5068" s="115"/>
      <c r="I5068" s="115"/>
      <c r="J5068" s="121"/>
      <c r="K5068" s="76"/>
    </row>
    <row r="5069" spans="5:11" x14ac:dyDescent="0.25">
      <c r="E5069" s="115"/>
      <c r="F5069" s="119"/>
      <c r="H5069" s="115"/>
      <c r="I5069" s="115"/>
      <c r="J5069" s="121"/>
      <c r="K5069" s="76"/>
    </row>
    <row r="5070" spans="5:11" x14ac:dyDescent="0.25">
      <c r="E5070" s="115"/>
      <c r="F5070" s="119"/>
      <c r="H5070" s="115"/>
      <c r="I5070" s="115"/>
      <c r="J5070" s="121"/>
      <c r="K5070" s="76"/>
    </row>
    <row r="5071" spans="5:11" x14ac:dyDescent="0.25">
      <c r="E5071" s="115"/>
      <c r="F5071" s="119"/>
      <c r="H5071" s="115"/>
      <c r="I5071" s="115"/>
      <c r="J5071" s="121"/>
      <c r="K5071" s="76"/>
    </row>
    <row r="5072" spans="5:11" x14ac:dyDescent="0.25">
      <c r="E5072" s="115"/>
      <c r="F5072" s="119"/>
      <c r="H5072" s="115"/>
      <c r="I5072" s="115"/>
      <c r="J5072" s="121"/>
      <c r="K5072" s="76"/>
    </row>
    <row r="5073" spans="5:11" x14ac:dyDescent="0.25">
      <c r="E5073" s="115"/>
      <c r="F5073" s="119"/>
      <c r="H5073" s="115"/>
      <c r="I5073" s="115"/>
      <c r="J5073" s="121"/>
      <c r="K5073" s="76"/>
    </row>
    <row r="5074" spans="5:11" x14ac:dyDescent="0.25">
      <c r="E5074" s="115"/>
      <c r="F5074" s="119"/>
      <c r="H5074" s="115"/>
      <c r="I5074" s="115"/>
      <c r="J5074" s="121"/>
      <c r="K5074" s="76"/>
    </row>
    <row r="5075" spans="5:11" x14ac:dyDescent="0.25">
      <c r="E5075" s="115"/>
      <c r="F5075" s="119"/>
      <c r="H5075" s="115"/>
      <c r="I5075" s="115"/>
      <c r="J5075" s="121"/>
      <c r="K5075" s="76"/>
    </row>
    <row r="5076" spans="5:11" x14ac:dyDescent="0.25">
      <c r="E5076" s="115"/>
      <c r="F5076" s="119"/>
      <c r="H5076" s="115"/>
      <c r="I5076" s="115"/>
      <c r="J5076" s="121"/>
      <c r="K5076" s="76"/>
    </row>
    <row r="5077" spans="5:11" x14ac:dyDescent="0.25">
      <c r="E5077" s="115"/>
      <c r="F5077" s="119"/>
      <c r="H5077" s="115"/>
      <c r="I5077" s="115"/>
      <c r="J5077" s="121"/>
      <c r="K5077" s="76"/>
    </row>
    <row r="5078" spans="5:11" x14ac:dyDescent="0.25">
      <c r="E5078" s="115"/>
      <c r="F5078" s="119"/>
      <c r="H5078" s="115"/>
      <c r="I5078" s="115"/>
      <c r="J5078" s="121"/>
      <c r="K5078" s="76"/>
    </row>
    <row r="5079" spans="5:11" x14ac:dyDescent="0.25">
      <c r="E5079" s="115"/>
      <c r="F5079" s="119"/>
      <c r="H5079" s="115"/>
      <c r="I5079" s="115"/>
      <c r="J5079" s="121"/>
      <c r="K5079" s="76"/>
    </row>
    <row r="5080" spans="5:11" x14ac:dyDescent="0.25">
      <c r="E5080" s="115"/>
      <c r="F5080" s="119"/>
      <c r="H5080" s="115"/>
      <c r="I5080" s="115"/>
      <c r="J5080" s="121"/>
      <c r="K5080" s="76"/>
    </row>
    <row r="5081" spans="5:11" x14ac:dyDescent="0.25">
      <c r="E5081" s="115"/>
      <c r="F5081" s="119"/>
      <c r="H5081" s="115"/>
      <c r="I5081" s="115"/>
      <c r="J5081" s="121"/>
      <c r="K5081" s="76"/>
    </row>
    <row r="5082" spans="5:11" x14ac:dyDescent="0.25">
      <c r="E5082" s="115"/>
      <c r="F5082" s="119"/>
      <c r="H5082" s="115"/>
      <c r="I5082" s="115"/>
      <c r="J5082" s="121"/>
      <c r="K5082" s="76"/>
    </row>
    <row r="5083" spans="5:11" x14ac:dyDescent="0.25">
      <c r="E5083" s="115"/>
      <c r="F5083" s="119"/>
      <c r="H5083" s="115"/>
      <c r="I5083" s="115"/>
      <c r="J5083" s="121"/>
      <c r="K5083" s="76"/>
    </row>
    <row r="5084" spans="5:11" x14ac:dyDescent="0.25">
      <c r="E5084" s="115"/>
      <c r="F5084" s="119"/>
      <c r="H5084" s="115"/>
      <c r="I5084" s="115"/>
      <c r="J5084" s="121"/>
      <c r="K5084" s="76"/>
    </row>
    <row r="5085" spans="5:11" x14ac:dyDescent="0.25">
      <c r="E5085" s="115"/>
      <c r="F5085" s="119"/>
      <c r="H5085" s="115"/>
      <c r="I5085" s="115"/>
      <c r="J5085" s="121"/>
      <c r="K5085" s="76"/>
    </row>
    <row r="5086" spans="5:11" x14ac:dyDescent="0.25">
      <c r="E5086" s="115"/>
      <c r="F5086" s="119"/>
      <c r="H5086" s="115"/>
      <c r="I5086" s="115"/>
      <c r="J5086" s="121"/>
      <c r="K5086" s="76"/>
    </row>
    <row r="5087" spans="5:11" x14ac:dyDescent="0.25">
      <c r="E5087" s="115"/>
      <c r="F5087" s="119"/>
      <c r="H5087" s="115"/>
      <c r="I5087" s="115"/>
    </row>
    <row r="5088" spans="5:11" x14ac:dyDescent="0.25">
      <c r="E5088" s="115"/>
      <c r="F5088" s="119"/>
      <c r="H5088" s="115"/>
      <c r="I5088" s="115"/>
    </row>
    <row r="5089" spans="6:6" s="115" customFormat="1" x14ac:dyDescent="0.25">
      <c r="F5089" s="119"/>
    </row>
    <row r="5090" spans="6:6" s="115" customFormat="1" x14ac:dyDescent="0.25">
      <c r="F5090" s="119"/>
    </row>
    <row r="5091" spans="6:6" s="115" customFormat="1" x14ac:dyDescent="0.25">
      <c r="F5091" s="119"/>
    </row>
    <row r="5092" spans="6:6" s="115" customFormat="1" x14ac:dyDescent="0.25">
      <c r="F5092" s="119"/>
    </row>
    <row r="5093" spans="6:6" s="115" customFormat="1" x14ac:dyDescent="0.25">
      <c r="F5093" s="116"/>
    </row>
    <row r="5094" spans="6:6" s="115" customFormat="1" x14ac:dyDescent="0.25">
      <c r="F5094" s="116"/>
    </row>
    <row r="5095" spans="6:6" s="115" customFormat="1" x14ac:dyDescent="0.25">
      <c r="F5095" s="116"/>
    </row>
    <row r="5096" spans="6:6" s="115" customFormat="1" x14ac:dyDescent="0.25">
      <c r="F5096" s="116"/>
    </row>
    <row r="5097" spans="6:6" s="115" customFormat="1" x14ac:dyDescent="0.25">
      <c r="F5097" s="116"/>
    </row>
    <row r="5098" spans="6:6" s="115" customFormat="1" x14ac:dyDescent="0.25">
      <c r="F5098" s="116"/>
    </row>
    <row r="5099" spans="6:6" s="115" customFormat="1" x14ac:dyDescent="0.25">
      <c r="F5099" s="116"/>
    </row>
    <row r="5100" spans="6:6" s="115" customFormat="1" x14ac:dyDescent="0.25">
      <c r="F5100" s="116"/>
    </row>
    <row r="5101" spans="6:6" s="115" customFormat="1" x14ac:dyDescent="0.25">
      <c r="F5101" s="116"/>
    </row>
    <row r="5102" spans="6:6" s="115" customFormat="1" x14ac:dyDescent="0.25">
      <c r="F5102" s="116"/>
    </row>
    <row r="5103" spans="6:6" s="115" customFormat="1" x14ac:dyDescent="0.25">
      <c r="F5103" s="116"/>
    </row>
    <row r="5104" spans="6:6" s="115" customFormat="1" x14ac:dyDescent="0.25">
      <c r="F5104" s="116"/>
    </row>
    <row r="5105" spans="6:6" s="115" customFormat="1" x14ac:dyDescent="0.25">
      <c r="F5105" s="119"/>
    </row>
    <row r="5106" spans="6:6" s="115" customFormat="1" x14ac:dyDescent="0.25">
      <c r="F5106" s="119"/>
    </row>
    <row r="5107" spans="6:6" s="115" customFormat="1" x14ac:dyDescent="0.25">
      <c r="F5107" s="119"/>
    </row>
    <row r="5108" spans="6:6" s="115" customFormat="1" x14ac:dyDescent="0.25">
      <c r="F5108" s="119"/>
    </row>
    <row r="5109" spans="6:6" s="115" customFormat="1" x14ac:dyDescent="0.25">
      <c r="F5109" s="119"/>
    </row>
    <row r="5110" spans="6:6" s="115" customFormat="1" x14ac:dyDescent="0.25">
      <c r="F5110" s="119"/>
    </row>
    <row r="5111" spans="6:6" s="115" customFormat="1" x14ac:dyDescent="0.25">
      <c r="F5111" s="119"/>
    </row>
    <row r="5112" spans="6:6" s="115" customFormat="1" x14ac:dyDescent="0.25">
      <c r="F5112" s="119"/>
    </row>
    <row r="5113" spans="6:6" s="115" customFormat="1" x14ac:dyDescent="0.25">
      <c r="F5113" s="119"/>
    </row>
    <row r="5114" spans="6:6" s="115" customFormat="1" x14ac:dyDescent="0.25">
      <c r="F5114" s="119"/>
    </row>
    <row r="5115" spans="6:6" s="115" customFormat="1" x14ac:dyDescent="0.25">
      <c r="F5115" s="119"/>
    </row>
    <row r="5116" spans="6:6" s="115" customFormat="1" x14ac:dyDescent="0.25">
      <c r="F5116" s="119"/>
    </row>
    <row r="5117" spans="6:6" s="115" customFormat="1" x14ac:dyDescent="0.25">
      <c r="F5117" s="119"/>
    </row>
    <row r="5118" spans="6:6" s="115" customFormat="1" x14ac:dyDescent="0.25">
      <c r="F5118" s="119"/>
    </row>
    <row r="5119" spans="6:6" s="115" customFormat="1" x14ac:dyDescent="0.25">
      <c r="F5119" s="119"/>
    </row>
    <row r="5120" spans="6:6" s="115" customFormat="1" x14ac:dyDescent="0.25">
      <c r="F5120" s="119"/>
    </row>
    <row r="5121" spans="6:6" s="115" customFormat="1" x14ac:dyDescent="0.25">
      <c r="F5121" s="119"/>
    </row>
    <row r="5122" spans="6:6" s="115" customFormat="1" x14ac:dyDescent="0.25">
      <c r="F5122" s="119"/>
    </row>
    <row r="5123" spans="6:6" s="115" customFormat="1" x14ac:dyDescent="0.25">
      <c r="F5123" s="119"/>
    </row>
    <row r="5124" spans="6:6" s="115" customFormat="1" x14ac:dyDescent="0.25">
      <c r="F5124" s="119"/>
    </row>
    <row r="5125" spans="6:6" s="115" customFormat="1" x14ac:dyDescent="0.25">
      <c r="F5125" s="119"/>
    </row>
    <row r="5126" spans="6:6" s="115" customFormat="1" x14ac:dyDescent="0.25">
      <c r="F5126" s="119"/>
    </row>
    <row r="5127" spans="6:6" s="115" customFormat="1" x14ac:dyDescent="0.25">
      <c r="F5127" s="119"/>
    </row>
    <row r="5128" spans="6:6" s="115" customFormat="1" x14ac:dyDescent="0.25">
      <c r="F5128" s="119"/>
    </row>
    <row r="5129" spans="6:6" s="115" customFormat="1" x14ac:dyDescent="0.25">
      <c r="F5129" s="119"/>
    </row>
    <row r="5130" spans="6:6" s="115" customFormat="1" x14ac:dyDescent="0.25">
      <c r="F5130" s="119"/>
    </row>
    <row r="5131" spans="6:6" s="115" customFormat="1" x14ac:dyDescent="0.25">
      <c r="F5131" s="119"/>
    </row>
    <row r="5132" spans="6:6" s="115" customFormat="1" x14ac:dyDescent="0.25">
      <c r="F5132" s="119"/>
    </row>
    <row r="5133" spans="6:6" s="115" customFormat="1" x14ac:dyDescent="0.25">
      <c r="F5133" s="119"/>
    </row>
    <row r="5134" spans="6:6" s="115" customFormat="1" x14ac:dyDescent="0.25">
      <c r="F5134" s="119"/>
    </row>
    <row r="5135" spans="6:6" s="115" customFormat="1" x14ac:dyDescent="0.25">
      <c r="F5135" s="119"/>
    </row>
    <row r="5136" spans="6:6" s="115" customFormat="1" x14ac:dyDescent="0.25">
      <c r="F5136" s="119"/>
    </row>
    <row r="5137" spans="6:6" s="115" customFormat="1" x14ac:dyDescent="0.25">
      <c r="F5137" s="119"/>
    </row>
    <row r="5138" spans="6:6" s="115" customFormat="1" x14ac:dyDescent="0.25">
      <c r="F5138" s="119"/>
    </row>
    <row r="5139" spans="6:6" s="115" customFormat="1" x14ac:dyDescent="0.25">
      <c r="F5139" s="119"/>
    </row>
    <row r="5140" spans="6:6" s="115" customFormat="1" x14ac:dyDescent="0.25">
      <c r="F5140" s="119"/>
    </row>
    <row r="5141" spans="6:6" s="115" customFormat="1" x14ac:dyDescent="0.25">
      <c r="F5141" s="119"/>
    </row>
    <row r="5142" spans="6:6" s="115" customFormat="1" x14ac:dyDescent="0.25">
      <c r="F5142" s="119"/>
    </row>
    <row r="5143" spans="6:6" s="115" customFormat="1" x14ac:dyDescent="0.25">
      <c r="F5143" s="119"/>
    </row>
    <row r="5144" spans="6:6" s="115" customFormat="1" x14ac:dyDescent="0.25">
      <c r="F5144" s="119"/>
    </row>
    <row r="5145" spans="6:6" s="115" customFormat="1" x14ac:dyDescent="0.25">
      <c r="F5145" s="119"/>
    </row>
    <row r="5146" spans="6:6" s="115" customFormat="1" x14ac:dyDescent="0.25">
      <c r="F5146" s="119"/>
    </row>
    <row r="5147" spans="6:6" s="115" customFormat="1" x14ac:dyDescent="0.25">
      <c r="F5147" s="119"/>
    </row>
    <row r="5148" spans="6:6" s="115" customFormat="1" x14ac:dyDescent="0.25">
      <c r="F5148" s="119"/>
    </row>
    <row r="5149" spans="6:6" s="115" customFormat="1" x14ac:dyDescent="0.25">
      <c r="F5149" s="119"/>
    </row>
    <row r="5150" spans="6:6" s="115" customFormat="1" x14ac:dyDescent="0.25">
      <c r="F5150" s="119"/>
    </row>
    <row r="5151" spans="6:6" s="115" customFormat="1" x14ac:dyDescent="0.25">
      <c r="F5151" s="119"/>
    </row>
    <row r="5152" spans="6:6" s="115" customFormat="1" x14ac:dyDescent="0.25">
      <c r="F5152" s="119"/>
    </row>
    <row r="5153" spans="6:6" s="115" customFormat="1" x14ac:dyDescent="0.25">
      <c r="F5153" s="119"/>
    </row>
    <row r="5154" spans="6:6" s="115" customFormat="1" x14ac:dyDescent="0.25">
      <c r="F5154" s="119"/>
    </row>
    <row r="5155" spans="6:6" s="115" customFormat="1" x14ac:dyDescent="0.25">
      <c r="F5155" s="119"/>
    </row>
    <row r="5156" spans="6:6" s="115" customFormat="1" x14ac:dyDescent="0.25">
      <c r="F5156" s="119"/>
    </row>
    <row r="5157" spans="6:6" s="115" customFormat="1" x14ac:dyDescent="0.25">
      <c r="F5157" s="119"/>
    </row>
    <row r="5158" spans="6:6" s="115" customFormat="1" x14ac:dyDescent="0.25">
      <c r="F5158" s="119"/>
    </row>
    <row r="5159" spans="6:6" s="115" customFormat="1" x14ac:dyDescent="0.25">
      <c r="F5159" s="119"/>
    </row>
    <row r="5160" spans="6:6" s="115" customFormat="1" x14ac:dyDescent="0.25">
      <c r="F5160" s="119"/>
    </row>
    <row r="5161" spans="6:6" s="115" customFormat="1" x14ac:dyDescent="0.25">
      <c r="F5161" s="119"/>
    </row>
    <row r="5162" spans="6:6" s="115" customFormat="1" x14ac:dyDescent="0.25">
      <c r="F5162" s="119"/>
    </row>
    <row r="5163" spans="6:6" s="115" customFormat="1" x14ac:dyDescent="0.25">
      <c r="F5163" s="119"/>
    </row>
    <row r="5164" spans="6:6" s="115" customFormat="1" x14ac:dyDescent="0.25">
      <c r="F5164" s="119"/>
    </row>
    <row r="5165" spans="6:6" s="115" customFormat="1" x14ac:dyDescent="0.25">
      <c r="F5165" s="119"/>
    </row>
    <row r="5166" spans="6:6" s="115" customFormat="1" x14ac:dyDescent="0.25">
      <c r="F5166" s="119"/>
    </row>
    <row r="5167" spans="6:6" s="115" customFormat="1" x14ac:dyDescent="0.25">
      <c r="F5167" s="119"/>
    </row>
    <row r="5168" spans="6:6" s="115" customFormat="1" x14ac:dyDescent="0.25">
      <c r="F5168" s="119"/>
    </row>
    <row r="5169" spans="6:6" s="115" customFormat="1" x14ac:dyDescent="0.25">
      <c r="F5169" s="119"/>
    </row>
    <row r="5170" spans="6:6" s="115" customFormat="1" x14ac:dyDescent="0.25">
      <c r="F5170" s="119"/>
    </row>
    <row r="5171" spans="6:6" s="115" customFormat="1" x14ac:dyDescent="0.25">
      <c r="F5171" s="119"/>
    </row>
    <row r="5172" spans="6:6" s="115" customFormat="1" x14ac:dyDescent="0.25">
      <c r="F5172" s="119"/>
    </row>
    <row r="5173" spans="6:6" s="115" customFormat="1" x14ac:dyDescent="0.25">
      <c r="F5173" s="119"/>
    </row>
    <row r="5174" spans="6:6" s="115" customFormat="1" x14ac:dyDescent="0.25">
      <c r="F5174" s="119"/>
    </row>
    <row r="5175" spans="6:6" s="115" customFormat="1" x14ac:dyDescent="0.25">
      <c r="F5175" s="119"/>
    </row>
    <row r="5176" spans="6:6" s="115" customFormat="1" x14ac:dyDescent="0.25">
      <c r="F5176" s="119"/>
    </row>
    <row r="5177" spans="6:6" s="115" customFormat="1" x14ac:dyDescent="0.25">
      <c r="F5177" s="119"/>
    </row>
    <row r="5178" spans="6:6" s="115" customFormat="1" x14ac:dyDescent="0.25">
      <c r="F5178" s="119"/>
    </row>
    <row r="5179" spans="6:6" s="115" customFormat="1" x14ac:dyDescent="0.25">
      <c r="F5179" s="119"/>
    </row>
    <row r="5180" spans="6:6" s="115" customFormat="1" x14ac:dyDescent="0.25">
      <c r="F5180" s="119"/>
    </row>
    <row r="5181" spans="6:6" s="115" customFormat="1" x14ac:dyDescent="0.25">
      <c r="F5181" s="119"/>
    </row>
    <row r="5182" spans="6:6" s="115" customFormat="1" x14ac:dyDescent="0.25">
      <c r="F5182" s="119"/>
    </row>
    <row r="5183" spans="6:6" s="115" customFormat="1" x14ac:dyDescent="0.25">
      <c r="F5183" s="119"/>
    </row>
    <row r="5184" spans="6:6" s="115" customFormat="1" x14ac:dyDescent="0.25">
      <c r="F5184" s="119"/>
    </row>
    <row r="5185" spans="6:6" s="115" customFormat="1" x14ac:dyDescent="0.25">
      <c r="F5185" s="119"/>
    </row>
    <row r="5186" spans="6:6" s="115" customFormat="1" x14ac:dyDescent="0.25">
      <c r="F5186" s="119"/>
    </row>
    <row r="5187" spans="6:6" s="115" customFormat="1" x14ac:dyDescent="0.25">
      <c r="F5187" s="119"/>
    </row>
    <row r="5188" spans="6:6" s="115" customFormat="1" x14ac:dyDescent="0.25">
      <c r="F5188" s="119"/>
    </row>
    <row r="5189" spans="6:6" s="115" customFormat="1" x14ac:dyDescent="0.25">
      <c r="F5189" s="119"/>
    </row>
    <row r="5190" spans="6:6" s="115" customFormat="1" x14ac:dyDescent="0.25">
      <c r="F5190" s="119"/>
    </row>
    <row r="5191" spans="6:6" s="115" customFormat="1" x14ac:dyDescent="0.25">
      <c r="F5191" s="119"/>
    </row>
    <row r="5192" spans="6:6" s="115" customFormat="1" x14ac:dyDescent="0.25">
      <c r="F5192" s="119"/>
    </row>
    <row r="5193" spans="6:6" s="115" customFormat="1" x14ac:dyDescent="0.25">
      <c r="F5193" s="119"/>
    </row>
    <row r="5194" spans="6:6" s="115" customFormat="1" x14ac:dyDescent="0.25">
      <c r="F5194" s="119"/>
    </row>
    <row r="5195" spans="6:6" s="115" customFormat="1" x14ac:dyDescent="0.25">
      <c r="F5195" s="119"/>
    </row>
    <row r="5196" spans="6:6" s="115" customFormat="1" x14ac:dyDescent="0.25">
      <c r="F5196" s="119"/>
    </row>
    <row r="5197" spans="6:6" s="115" customFormat="1" x14ac:dyDescent="0.25">
      <c r="F5197" s="119"/>
    </row>
    <row r="5198" spans="6:6" s="115" customFormat="1" x14ac:dyDescent="0.25">
      <c r="F5198" s="119"/>
    </row>
    <row r="5199" spans="6:6" s="115" customFormat="1" x14ac:dyDescent="0.25">
      <c r="F5199" s="119"/>
    </row>
    <row r="5200" spans="6:6" s="115" customFormat="1" x14ac:dyDescent="0.25">
      <c r="F5200" s="119"/>
    </row>
    <row r="5201" spans="6:6" s="115" customFormat="1" x14ac:dyDescent="0.25">
      <c r="F5201" s="119"/>
    </row>
    <row r="5202" spans="6:6" s="115" customFormat="1" x14ac:dyDescent="0.25">
      <c r="F5202" s="119"/>
    </row>
    <row r="5203" spans="6:6" s="115" customFormat="1" x14ac:dyDescent="0.25">
      <c r="F5203" s="119"/>
    </row>
    <row r="5204" spans="6:6" s="115" customFormat="1" x14ac:dyDescent="0.25">
      <c r="F5204" s="119"/>
    </row>
    <row r="5205" spans="6:6" s="115" customFormat="1" x14ac:dyDescent="0.25">
      <c r="F5205" s="119"/>
    </row>
    <row r="5206" spans="6:6" s="115" customFormat="1" x14ac:dyDescent="0.25">
      <c r="F5206" s="119"/>
    </row>
    <row r="5207" spans="6:6" s="115" customFormat="1" x14ac:dyDescent="0.25">
      <c r="F5207" s="119"/>
    </row>
    <row r="5208" spans="6:6" s="115" customFormat="1" x14ac:dyDescent="0.25">
      <c r="F5208" s="119"/>
    </row>
    <row r="5209" spans="6:6" s="115" customFormat="1" x14ac:dyDescent="0.25">
      <c r="F5209" s="119"/>
    </row>
    <row r="5210" spans="6:6" s="115" customFormat="1" x14ac:dyDescent="0.25">
      <c r="F5210" s="119"/>
    </row>
    <row r="5211" spans="6:6" s="115" customFormat="1" x14ac:dyDescent="0.25">
      <c r="F5211" s="119"/>
    </row>
    <row r="5212" spans="6:6" s="115" customFormat="1" x14ac:dyDescent="0.25">
      <c r="F5212" s="119"/>
    </row>
    <row r="5213" spans="6:6" s="115" customFormat="1" x14ac:dyDescent="0.25">
      <c r="F5213" s="119"/>
    </row>
    <row r="5214" spans="6:6" s="115" customFormat="1" x14ac:dyDescent="0.25">
      <c r="F5214" s="119"/>
    </row>
    <row r="5215" spans="6:6" s="115" customFormat="1" x14ac:dyDescent="0.25">
      <c r="F5215" s="119"/>
    </row>
    <row r="5216" spans="6:6" s="115" customFormat="1" x14ac:dyDescent="0.25">
      <c r="F5216" s="119"/>
    </row>
    <row r="5217" spans="6:6" s="115" customFormat="1" x14ac:dyDescent="0.25">
      <c r="F5217" s="119"/>
    </row>
    <row r="5218" spans="6:6" s="115" customFormat="1" x14ac:dyDescent="0.25">
      <c r="F5218" s="119"/>
    </row>
    <row r="5219" spans="6:6" s="115" customFormat="1" x14ac:dyDescent="0.25">
      <c r="F5219" s="119"/>
    </row>
    <row r="5220" spans="6:6" s="115" customFormat="1" x14ac:dyDescent="0.25">
      <c r="F5220" s="119"/>
    </row>
    <row r="5221" spans="6:6" s="115" customFormat="1" x14ac:dyDescent="0.25">
      <c r="F5221" s="119"/>
    </row>
    <row r="5222" spans="6:6" s="115" customFormat="1" x14ac:dyDescent="0.25">
      <c r="F5222" s="119"/>
    </row>
    <row r="5223" spans="6:6" s="115" customFormat="1" x14ac:dyDescent="0.25">
      <c r="F5223" s="119"/>
    </row>
    <row r="5224" spans="6:6" s="115" customFormat="1" x14ac:dyDescent="0.25">
      <c r="F5224" s="119"/>
    </row>
    <row r="5225" spans="6:6" s="115" customFormat="1" x14ac:dyDescent="0.25">
      <c r="F5225" s="119"/>
    </row>
    <row r="5226" spans="6:6" s="115" customFormat="1" x14ac:dyDescent="0.25">
      <c r="F5226" s="119"/>
    </row>
    <row r="5227" spans="6:6" s="115" customFormat="1" x14ac:dyDescent="0.25">
      <c r="F5227" s="119"/>
    </row>
    <row r="5228" spans="6:6" s="115" customFormat="1" x14ac:dyDescent="0.25">
      <c r="F5228" s="119"/>
    </row>
    <row r="5229" spans="6:6" s="115" customFormat="1" x14ac:dyDescent="0.25">
      <c r="F5229" s="119"/>
    </row>
    <row r="5230" spans="6:6" s="115" customFormat="1" x14ac:dyDescent="0.25">
      <c r="F5230" s="119"/>
    </row>
    <row r="5231" spans="6:6" s="115" customFormat="1" x14ac:dyDescent="0.25">
      <c r="F5231" s="119"/>
    </row>
    <row r="5232" spans="6:6" s="115" customFormat="1" x14ac:dyDescent="0.25">
      <c r="F5232" s="119"/>
    </row>
    <row r="5233" spans="6:6" s="115" customFormat="1" x14ac:dyDescent="0.25">
      <c r="F5233" s="119"/>
    </row>
    <row r="5234" spans="6:6" s="115" customFormat="1" x14ac:dyDescent="0.25">
      <c r="F5234" s="119"/>
    </row>
    <row r="5235" spans="6:6" s="115" customFormat="1" x14ac:dyDescent="0.25">
      <c r="F5235" s="119"/>
    </row>
    <row r="5236" spans="6:6" s="115" customFormat="1" x14ac:dyDescent="0.25">
      <c r="F5236" s="119"/>
    </row>
    <row r="5237" spans="6:6" s="115" customFormat="1" x14ac:dyDescent="0.25">
      <c r="F5237" s="119"/>
    </row>
    <row r="5238" spans="6:6" s="115" customFormat="1" x14ac:dyDescent="0.25">
      <c r="F5238" s="119"/>
    </row>
    <row r="5239" spans="6:6" s="115" customFormat="1" x14ac:dyDescent="0.25">
      <c r="F5239" s="119"/>
    </row>
    <row r="5240" spans="6:6" s="115" customFormat="1" x14ac:dyDescent="0.25">
      <c r="F5240" s="119"/>
    </row>
    <row r="5241" spans="6:6" s="115" customFormat="1" x14ac:dyDescent="0.25">
      <c r="F5241" s="119"/>
    </row>
    <row r="5242" spans="6:6" s="115" customFormat="1" x14ac:dyDescent="0.25">
      <c r="F5242" s="119"/>
    </row>
    <row r="5243" spans="6:6" s="115" customFormat="1" x14ac:dyDescent="0.25">
      <c r="F5243" s="119"/>
    </row>
    <row r="5244" spans="6:6" s="115" customFormat="1" x14ac:dyDescent="0.25">
      <c r="F5244" s="119"/>
    </row>
    <row r="5245" spans="6:6" s="115" customFormat="1" x14ac:dyDescent="0.25">
      <c r="F5245" s="119"/>
    </row>
    <row r="5246" spans="6:6" s="115" customFormat="1" x14ac:dyDescent="0.25">
      <c r="F5246" s="119"/>
    </row>
    <row r="5247" spans="6:6" s="115" customFormat="1" x14ac:dyDescent="0.25">
      <c r="F5247" s="119"/>
    </row>
    <row r="5248" spans="6:6" s="115" customFormat="1" x14ac:dyDescent="0.25">
      <c r="F5248" s="119"/>
    </row>
    <row r="5249" spans="6:6" s="115" customFormat="1" x14ac:dyDescent="0.25">
      <c r="F5249" s="119"/>
    </row>
    <row r="5250" spans="6:6" s="115" customFormat="1" x14ac:dyDescent="0.25">
      <c r="F5250" s="119"/>
    </row>
    <row r="5251" spans="6:6" s="115" customFormat="1" x14ac:dyDescent="0.25">
      <c r="F5251" s="119"/>
    </row>
    <row r="5252" spans="6:6" s="115" customFormat="1" x14ac:dyDescent="0.25">
      <c r="F5252" s="119"/>
    </row>
    <row r="5253" spans="6:6" s="115" customFormat="1" x14ac:dyDescent="0.25">
      <c r="F5253" s="119"/>
    </row>
    <row r="5254" spans="6:6" s="115" customFormat="1" x14ac:dyDescent="0.25">
      <c r="F5254" s="119"/>
    </row>
    <row r="5255" spans="6:6" s="115" customFormat="1" x14ac:dyDescent="0.25">
      <c r="F5255" s="119"/>
    </row>
    <row r="5256" spans="6:6" s="115" customFormat="1" x14ac:dyDescent="0.25">
      <c r="F5256" s="119"/>
    </row>
    <row r="5257" spans="6:6" s="115" customFormat="1" x14ac:dyDescent="0.25">
      <c r="F5257" s="119"/>
    </row>
    <row r="5258" spans="6:6" s="115" customFormat="1" x14ac:dyDescent="0.25">
      <c r="F5258" s="119"/>
    </row>
    <row r="5259" spans="6:6" s="115" customFormat="1" x14ac:dyDescent="0.25">
      <c r="F5259" s="119"/>
    </row>
    <row r="5260" spans="6:6" s="115" customFormat="1" x14ac:dyDescent="0.25">
      <c r="F5260" s="119"/>
    </row>
    <row r="5261" spans="6:6" s="115" customFormat="1" x14ac:dyDescent="0.25">
      <c r="F5261" s="119"/>
    </row>
    <row r="5262" spans="6:6" s="115" customFormat="1" x14ac:dyDescent="0.25">
      <c r="F5262" s="119"/>
    </row>
    <row r="5263" spans="6:6" s="115" customFormat="1" x14ac:dyDescent="0.25">
      <c r="F5263" s="119"/>
    </row>
    <row r="5264" spans="6:6" s="115" customFormat="1" x14ac:dyDescent="0.25">
      <c r="F5264" s="119"/>
    </row>
    <row r="5265" spans="6:6" s="115" customFormat="1" x14ac:dyDescent="0.25">
      <c r="F5265" s="119"/>
    </row>
    <row r="5266" spans="6:6" s="115" customFormat="1" x14ac:dyDescent="0.25">
      <c r="F5266" s="119"/>
    </row>
    <row r="5267" spans="6:6" s="115" customFormat="1" x14ac:dyDescent="0.25">
      <c r="F5267" s="119"/>
    </row>
    <row r="5268" spans="6:6" s="115" customFormat="1" x14ac:dyDescent="0.25">
      <c r="F5268" s="119"/>
    </row>
    <row r="5269" spans="6:6" s="115" customFormat="1" x14ac:dyDescent="0.25">
      <c r="F5269" s="119"/>
    </row>
    <row r="5270" spans="6:6" s="115" customFormat="1" x14ac:dyDescent="0.25">
      <c r="F5270" s="119"/>
    </row>
    <row r="5271" spans="6:6" s="115" customFormat="1" x14ac:dyDescent="0.25">
      <c r="F5271" s="119"/>
    </row>
    <row r="5272" spans="6:6" s="115" customFormat="1" x14ac:dyDescent="0.25">
      <c r="F5272" s="119"/>
    </row>
    <row r="5273" spans="6:6" s="115" customFormat="1" x14ac:dyDescent="0.25">
      <c r="F5273" s="119"/>
    </row>
    <row r="5274" spans="6:6" s="115" customFormat="1" x14ac:dyDescent="0.25">
      <c r="F5274" s="119"/>
    </row>
    <row r="5275" spans="6:6" s="115" customFormat="1" x14ac:dyDescent="0.25">
      <c r="F5275" s="119"/>
    </row>
    <row r="5276" spans="6:6" s="115" customFormat="1" x14ac:dyDescent="0.25">
      <c r="F5276" s="119"/>
    </row>
    <row r="5277" spans="6:6" s="115" customFormat="1" x14ac:dyDescent="0.25">
      <c r="F5277" s="119"/>
    </row>
    <row r="5278" spans="6:6" s="115" customFormat="1" x14ac:dyDescent="0.25">
      <c r="F5278" s="119"/>
    </row>
    <row r="5279" spans="6:6" s="115" customFormat="1" x14ac:dyDescent="0.25">
      <c r="F5279" s="119"/>
    </row>
    <row r="5280" spans="6:6" s="115" customFormat="1" x14ac:dyDescent="0.25">
      <c r="F5280" s="119"/>
    </row>
    <row r="5281" spans="6:6" s="115" customFormat="1" x14ac:dyDescent="0.25">
      <c r="F5281" s="119"/>
    </row>
    <row r="5282" spans="6:6" s="115" customFormat="1" x14ac:dyDescent="0.25">
      <c r="F5282" s="119"/>
    </row>
    <row r="5283" spans="6:6" s="115" customFormat="1" x14ac:dyDescent="0.25">
      <c r="F5283" s="119"/>
    </row>
    <row r="5284" spans="6:6" s="115" customFormat="1" x14ac:dyDescent="0.25">
      <c r="F5284" s="119"/>
    </row>
    <row r="5285" spans="6:6" s="115" customFormat="1" x14ac:dyDescent="0.25">
      <c r="F5285" s="119"/>
    </row>
    <row r="5286" spans="6:6" s="115" customFormat="1" x14ac:dyDescent="0.25">
      <c r="F5286" s="119"/>
    </row>
    <row r="5287" spans="6:6" s="115" customFormat="1" x14ac:dyDescent="0.25">
      <c r="F5287" s="119"/>
    </row>
    <row r="5288" spans="6:6" s="115" customFormat="1" x14ac:dyDescent="0.25">
      <c r="F5288" s="119"/>
    </row>
    <row r="5289" spans="6:6" s="115" customFormat="1" x14ac:dyDescent="0.25">
      <c r="F5289" s="119"/>
    </row>
    <row r="5290" spans="6:6" s="115" customFormat="1" x14ac:dyDescent="0.25">
      <c r="F5290" s="119"/>
    </row>
    <row r="5291" spans="6:6" s="115" customFormat="1" x14ac:dyDescent="0.25">
      <c r="F5291" s="119"/>
    </row>
    <row r="5292" spans="6:6" s="115" customFormat="1" x14ac:dyDescent="0.25">
      <c r="F5292" s="119"/>
    </row>
    <row r="5293" spans="6:6" s="115" customFormat="1" x14ac:dyDescent="0.25">
      <c r="F5293" s="119"/>
    </row>
    <row r="5294" spans="6:6" s="115" customFormat="1" x14ac:dyDescent="0.25">
      <c r="F5294" s="119"/>
    </row>
    <row r="5295" spans="6:6" s="115" customFormat="1" x14ac:dyDescent="0.25">
      <c r="F5295" s="119"/>
    </row>
    <row r="5296" spans="6:6" s="115" customFormat="1" x14ac:dyDescent="0.25">
      <c r="F5296" s="119"/>
    </row>
    <row r="5297" spans="6:6" s="115" customFormat="1" x14ac:dyDescent="0.25">
      <c r="F5297" s="119"/>
    </row>
    <row r="5298" spans="6:6" s="115" customFormat="1" x14ac:dyDescent="0.25">
      <c r="F5298" s="119"/>
    </row>
    <row r="5299" spans="6:6" s="115" customFormat="1" x14ac:dyDescent="0.25">
      <c r="F5299" s="119"/>
    </row>
    <row r="5300" spans="6:6" s="115" customFormat="1" x14ac:dyDescent="0.25">
      <c r="F5300" s="119"/>
    </row>
    <row r="5301" spans="6:6" s="115" customFormat="1" x14ac:dyDescent="0.25">
      <c r="F5301" s="119"/>
    </row>
    <row r="5302" spans="6:6" s="115" customFormat="1" x14ac:dyDescent="0.25">
      <c r="F5302" s="119"/>
    </row>
    <row r="5303" spans="6:6" s="115" customFormat="1" x14ac:dyDescent="0.25">
      <c r="F5303" s="119"/>
    </row>
    <row r="5304" spans="6:6" s="115" customFormat="1" x14ac:dyDescent="0.25">
      <c r="F5304" s="119"/>
    </row>
    <row r="5305" spans="6:6" s="115" customFormat="1" x14ac:dyDescent="0.25">
      <c r="F5305" s="119"/>
    </row>
    <row r="5306" spans="6:6" s="115" customFormat="1" x14ac:dyDescent="0.25">
      <c r="F5306" s="119"/>
    </row>
    <row r="5307" spans="6:6" s="115" customFormat="1" x14ac:dyDescent="0.25">
      <c r="F5307" s="119"/>
    </row>
    <row r="5308" spans="6:6" s="115" customFormat="1" x14ac:dyDescent="0.25">
      <c r="F5308" s="119"/>
    </row>
    <row r="5309" spans="6:6" s="115" customFormat="1" x14ac:dyDescent="0.25">
      <c r="F5309" s="119"/>
    </row>
    <row r="5310" spans="6:6" s="115" customFormat="1" x14ac:dyDescent="0.25">
      <c r="F5310" s="119"/>
    </row>
    <row r="5311" spans="6:6" s="115" customFormat="1" x14ac:dyDescent="0.25">
      <c r="F5311" s="119"/>
    </row>
    <row r="5312" spans="6:6" s="115" customFormat="1" x14ac:dyDescent="0.25">
      <c r="F5312" s="119"/>
    </row>
    <row r="5313" spans="6:6" s="115" customFormat="1" x14ac:dyDescent="0.25">
      <c r="F5313" s="119"/>
    </row>
    <row r="5314" spans="6:6" s="115" customFormat="1" x14ac:dyDescent="0.25">
      <c r="F5314" s="119"/>
    </row>
    <row r="5315" spans="6:6" s="115" customFormat="1" x14ac:dyDescent="0.25">
      <c r="F5315" s="119"/>
    </row>
    <row r="5316" spans="6:6" s="115" customFormat="1" x14ac:dyDescent="0.25">
      <c r="F5316" s="119"/>
    </row>
    <row r="5317" spans="6:6" s="115" customFormat="1" x14ac:dyDescent="0.25">
      <c r="F5317" s="119"/>
    </row>
    <row r="5318" spans="6:6" s="115" customFormat="1" x14ac:dyDescent="0.25">
      <c r="F5318" s="119"/>
    </row>
    <row r="5319" spans="6:6" s="115" customFormat="1" x14ac:dyDescent="0.25">
      <c r="F5319" s="119"/>
    </row>
    <row r="5320" spans="6:6" s="115" customFormat="1" x14ac:dyDescent="0.25">
      <c r="F5320" s="119"/>
    </row>
    <row r="5321" spans="6:6" s="115" customFormat="1" x14ac:dyDescent="0.25">
      <c r="F5321" s="119"/>
    </row>
    <row r="5322" spans="6:6" s="115" customFormat="1" x14ac:dyDescent="0.25">
      <c r="F5322" s="119"/>
    </row>
    <row r="5323" spans="6:6" s="115" customFormat="1" x14ac:dyDescent="0.25">
      <c r="F5323" s="119"/>
    </row>
    <row r="5324" spans="6:6" s="115" customFormat="1" x14ac:dyDescent="0.25">
      <c r="F5324" s="119"/>
    </row>
    <row r="5325" spans="6:6" s="115" customFormat="1" x14ac:dyDescent="0.25">
      <c r="F5325" s="119"/>
    </row>
    <row r="5326" spans="6:6" s="115" customFormat="1" x14ac:dyDescent="0.25">
      <c r="F5326" s="119"/>
    </row>
    <row r="5327" spans="6:6" s="115" customFormat="1" x14ac:dyDescent="0.25">
      <c r="F5327" s="119"/>
    </row>
    <row r="5328" spans="6:6" s="115" customFormat="1" x14ac:dyDescent="0.25">
      <c r="F5328" s="119"/>
    </row>
    <row r="5329" spans="6:6" s="115" customFormat="1" x14ac:dyDescent="0.25">
      <c r="F5329" s="119"/>
    </row>
    <row r="5330" spans="6:6" s="115" customFormat="1" x14ac:dyDescent="0.25">
      <c r="F5330" s="119"/>
    </row>
    <row r="5331" spans="6:6" s="115" customFormat="1" x14ac:dyDescent="0.25">
      <c r="F5331" s="119"/>
    </row>
    <row r="5332" spans="6:6" s="115" customFormat="1" x14ac:dyDescent="0.25">
      <c r="F5332" s="119"/>
    </row>
    <row r="5333" spans="6:6" s="115" customFormat="1" x14ac:dyDescent="0.25">
      <c r="F5333" s="119"/>
    </row>
    <row r="5334" spans="6:6" s="115" customFormat="1" x14ac:dyDescent="0.25">
      <c r="F5334" s="119"/>
    </row>
    <row r="5335" spans="6:6" s="115" customFormat="1" x14ac:dyDescent="0.25">
      <c r="F5335" s="119"/>
    </row>
    <row r="5336" spans="6:6" s="115" customFormat="1" x14ac:dyDescent="0.25">
      <c r="F5336" s="119"/>
    </row>
    <row r="5337" spans="6:6" s="115" customFormat="1" x14ac:dyDescent="0.25">
      <c r="F5337" s="119"/>
    </row>
    <row r="5338" spans="6:6" s="115" customFormat="1" x14ac:dyDescent="0.25">
      <c r="F5338" s="119"/>
    </row>
    <row r="5339" spans="6:6" s="115" customFormat="1" x14ac:dyDescent="0.25">
      <c r="F5339" s="119"/>
    </row>
    <row r="5340" spans="6:6" s="115" customFormat="1" x14ac:dyDescent="0.25">
      <c r="F5340" s="119"/>
    </row>
    <row r="5341" spans="6:6" s="115" customFormat="1" x14ac:dyDescent="0.25">
      <c r="F5341" s="119"/>
    </row>
    <row r="5342" spans="6:6" s="115" customFormat="1" x14ac:dyDescent="0.25">
      <c r="F5342" s="119"/>
    </row>
    <row r="5343" spans="6:6" s="115" customFormat="1" x14ac:dyDescent="0.25">
      <c r="F5343" s="119"/>
    </row>
    <row r="5344" spans="6:6" s="115" customFormat="1" x14ac:dyDescent="0.25">
      <c r="F5344" s="119"/>
    </row>
    <row r="5345" spans="6:6" s="115" customFormat="1" x14ac:dyDescent="0.25">
      <c r="F5345" s="119"/>
    </row>
    <row r="5346" spans="6:6" s="115" customFormat="1" x14ac:dyDescent="0.25">
      <c r="F5346" s="119"/>
    </row>
    <row r="5347" spans="6:6" s="115" customFormat="1" x14ac:dyDescent="0.25">
      <c r="F5347" s="119"/>
    </row>
    <row r="5348" spans="6:6" s="115" customFormat="1" x14ac:dyDescent="0.25">
      <c r="F5348" s="119"/>
    </row>
    <row r="5349" spans="6:6" s="115" customFormat="1" x14ac:dyDescent="0.25">
      <c r="F5349" s="119"/>
    </row>
    <row r="5350" spans="6:6" s="115" customFormat="1" x14ac:dyDescent="0.25">
      <c r="F5350" s="119"/>
    </row>
    <row r="5351" spans="6:6" s="115" customFormat="1" x14ac:dyDescent="0.25">
      <c r="F5351" s="119"/>
    </row>
    <row r="5352" spans="6:6" s="115" customFormat="1" x14ac:dyDescent="0.25">
      <c r="F5352" s="119"/>
    </row>
    <row r="5353" spans="6:6" s="115" customFormat="1" x14ac:dyDescent="0.25">
      <c r="F5353" s="119"/>
    </row>
    <row r="5354" spans="6:6" s="115" customFormat="1" x14ac:dyDescent="0.25">
      <c r="F5354" s="119"/>
    </row>
    <row r="5355" spans="6:6" s="115" customFormat="1" x14ac:dyDescent="0.25">
      <c r="F5355" s="119"/>
    </row>
    <row r="5356" spans="6:6" s="115" customFormat="1" x14ac:dyDescent="0.25">
      <c r="F5356" s="119"/>
    </row>
    <row r="5357" spans="6:6" s="115" customFormat="1" x14ac:dyDescent="0.25">
      <c r="F5357" s="119"/>
    </row>
    <row r="5358" spans="6:6" s="115" customFormat="1" x14ac:dyDescent="0.25">
      <c r="F5358" s="119"/>
    </row>
    <row r="5359" spans="6:6" s="115" customFormat="1" x14ac:dyDescent="0.25">
      <c r="F5359" s="119"/>
    </row>
    <row r="5360" spans="6:6" s="115" customFormat="1" x14ac:dyDescent="0.25">
      <c r="F5360" s="119"/>
    </row>
    <row r="5361" spans="6:6" s="115" customFormat="1" x14ac:dyDescent="0.25">
      <c r="F5361" s="119"/>
    </row>
    <row r="5362" spans="6:6" s="115" customFormat="1" x14ac:dyDescent="0.25">
      <c r="F5362" s="119"/>
    </row>
    <row r="5363" spans="6:6" s="115" customFormat="1" x14ac:dyDescent="0.25">
      <c r="F5363" s="119"/>
    </row>
    <row r="5364" spans="6:6" s="115" customFormat="1" x14ac:dyDescent="0.25">
      <c r="F5364" s="119"/>
    </row>
    <row r="5365" spans="6:6" s="115" customFormat="1" x14ac:dyDescent="0.25">
      <c r="F5365" s="119"/>
    </row>
    <row r="5366" spans="6:6" s="115" customFormat="1" x14ac:dyDescent="0.25">
      <c r="F5366" s="119"/>
    </row>
    <row r="5367" spans="6:6" s="115" customFormat="1" x14ac:dyDescent="0.25">
      <c r="F5367" s="119"/>
    </row>
    <row r="5368" spans="6:6" s="115" customFormat="1" x14ac:dyDescent="0.25">
      <c r="F5368" s="119"/>
    </row>
    <row r="5369" spans="6:6" s="115" customFormat="1" x14ac:dyDescent="0.25">
      <c r="F5369" s="119"/>
    </row>
    <row r="5370" spans="6:6" s="115" customFormat="1" x14ac:dyDescent="0.25">
      <c r="F5370" s="119"/>
    </row>
    <row r="5371" spans="6:6" s="115" customFormat="1" x14ac:dyDescent="0.25">
      <c r="F5371" s="119"/>
    </row>
    <row r="5372" spans="6:6" s="115" customFormat="1" x14ac:dyDescent="0.25">
      <c r="F5372" s="119"/>
    </row>
    <row r="5373" spans="6:6" s="115" customFormat="1" x14ac:dyDescent="0.25">
      <c r="F5373" s="119"/>
    </row>
    <row r="5374" spans="6:6" s="115" customFormat="1" x14ac:dyDescent="0.25">
      <c r="F5374" s="119"/>
    </row>
    <row r="5375" spans="6:6" s="115" customFormat="1" x14ac:dyDescent="0.25">
      <c r="F5375" s="119"/>
    </row>
    <row r="5376" spans="6:6" s="115" customFormat="1" x14ac:dyDescent="0.25">
      <c r="F5376" s="119"/>
    </row>
    <row r="5377" spans="6:6" s="115" customFormat="1" x14ac:dyDescent="0.25">
      <c r="F5377" s="119"/>
    </row>
    <row r="5378" spans="6:6" s="115" customFormat="1" x14ac:dyDescent="0.25">
      <c r="F5378" s="119"/>
    </row>
    <row r="5379" spans="6:6" s="115" customFormat="1" x14ac:dyDescent="0.25">
      <c r="F5379" s="119"/>
    </row>
    <row r="5380" spans="6:6" s="115" customFormat="1" x14ac:dyDescent="0.25">
      <c r="F5380" s="119"/>
    </row>
    <row r="5381" spans="6:6" s="115" customFormat="1" x14ac:dyDescent="0.25">
      <c r="F5381" s="119"/>
    </row>
    <row r="5382" spans="6:6" s="115" customFormat="1" x14ac:dyDescent="0.25">
      <c r="F5382" s="119"/>
    </row>
    <row r="5383" spans="6:6" s="115" customFormat="1" x14ac:dyDescent="0.25">
      <c r="F5383" s="119"/>
    </row>
    <row r="5384" spans="6:6" s="115" customFormat="1" x14ac:dyDescent="0.25">
      <c r="F5384" s="119"/>
    </row>
    <row r="5385" spans="6:6" s="115" customFormat="1" x14ac:dyDescent="0.25">
      <c r="F5385" s="119"/>
    </row>
    <row r="5386" spans="6:6" s="115" customFormat="1" x14ac:dyDescent="0.25">
      <c r="F5386" s="119"/>
    </row>
    <row r="5387" spans="6:6" s="115" customFormat="1" x14ac:dyDescent="0.25">
      <c r="F5387" s="119"/>
    </row>
    <row r="5388" spans="6:6" s="115" customFormat="1" x14ac:dyDescent="0.25">
      <c r="F5388" s="119"/>
    </row>
    <row r="5389" spans="6:6" s="115" customFormat="1" x14ac:dyDescent="0.25">
      <c r="F5389" s="119"/>
    </row>
    <row r="5390" spans="6:6" s="115" customFormat="1" x14ac:dyDescent="0.25">
      <c r="F5390" s="119"/>
    </row>
    <row r="5391" spans="6:6" s="115" customFormat="1" x14ac:dyDescent="0.25">
      <c r="F5391" s="119"/>
    </row>
    <row r="5392" spans="6:6" s="115" customFormat="1" x14ac:dyDescent="0.25">
      <c r="F5392" s="119"/>
    </row>
    <row r="5393" spans="6:6" s="115" customFormat="1" x14ac:dyDescent="0.25">
      <c r="F5393" s="119"/>
    </row>
    <row r="5394" spans="6:6" s="115" customFormat="1" x14ac:dyDescent="0.25">
      <c r="F5394" s="119"/>
    </row>
    <row r="5395" spans="6:6" s="115" customFormat="1" x14ac:dyDescent="0.25">
      <c r="F5395" s="119"/>
    </row>
    <row r="5396" spans="6:6" s="115" customFormat="1" x14ac:dyDescent="0.25">
      <c r="F5396" s="119"/>
    </row>
    <row r="5397" spans="6:6" s="115" customFormat="1" x14ac:dyDescent="0.25">
      <c r="F5397" s="119"/>
    </row>
    <row r="5398" spans="6:6" s="115" customFormat="1" x14ac:dyDescent="0.25">
      <c r="F5398" s="119"/>
    </row>
    <row r="5399" spans="6:6" s="115" customFormat="1" x14ac:dyDescent="0.25">
      <c r="F5399" s="119"/>
    </row>
    <row r="5400" spans="6:6" s="115" customFormat="1" x14ac:dyDescent="0.25">
      <c r="F5400" s="119"/>
    </row>
    <row r="5401" spans="6:6" s="115" customFormat="1" x14ac:dyDescent="0.25">
      <c r="F5401" s="119"/>
    </row>
    <row r="5402" spans="6:6" s="115" customFormat="1" x14ac:dyDescent="0.25">
      <c r="F5402" s="119"/>
    </row>
    <row r="5403" spans="6:6" s="115" customFormat="1" x14ac:dyDescent="0.25">
      <c r="F5403" s="119"/>
    </row>
    <row r="5404" spans="6:6" s="115" customFormat="1" x14ac:dyDescent="0.25">
      <c r="F5404" s="119"/>
    </row>
    <row r="5405" spans="6:6" s="115" customFormat="1" x14ac:dyDescent="0.25">
      <c r="F5405" s="119"/>
    </row>
    <row r="5406" spans="6:6" s="115" customFormat="1" x14ac:dyDescent="0.25">
      <c r="F5406" s="119"/>
    </row>
    <row r="5407" spans="6:6" s="115" customFormat="1" x14ac:dyDescent="0.25">
      <c r="F5407" s="119"/>
    </row>
    <row r="5408" spans="6:6" s="115" customFormat="1" x14ac:dyDescent="0.25">
      <c r="F5408" s="119"/>
    </row>
    <row r="5409" spans="6:6" s="115" customFormat="1" x14ac:dyDescent="0.25">
      <c r="F5409" s="119"/>
    </row>
    <row r="5410" spans="6:6" s="115" customFormat="1" x14ac:dyDescent="0.25">
      <c r="F5410" s="119"/>
    </row>
    <row r="5411" spans="6:6" s="115" customFormat="1" x14ac:dyDescent="0.25">
      <c r="F5411" s="119"/>
    </row>
    <row r="5412" spans="6:6" s="115" customFormat="1" x14ac:dyDescent="0.25">
      <c r="F5412" s="119"/>
    </row>
    <row r="5413" spans="6:6" s="115" customFormat="1" x14ac:dyDescent="0.25">
      <c r="F5413" s="119"/>
    </row>
    <row r="5414" spans="6:6" s="115" customFormat="1" x14ac:dyDescent="0.25">
      <c r="F5414" s="119"/>
    </row>
    <row r="5415" spans="6:6" s="115" customFormat="1" x14ac:dyDescent="0.25">
      <c r="F5415" s="119"/>
    </row>
    <row r="5416" spans="6:6" s="115" customFormat="1" x14ac:dyDescent="0.25">
      <c r="F5416" s="119"/>
    </row>
    <row r="5417" spans="6:6" s="115" customFormat="1" x14ac:dyDescent="0.25">
      <c r="F5417" s="119"/>
    </row>
    <row r="5418" spans="6:6" s="115" customFormat="1" x14ac:dyDescent="0.25">
      <c r="F5418" s="119"/>
    </row>
    <row r="5419" spans="6:6" s="115" customFormat="1" x14ac:dyDescent="0.25">
      <c r="F5419" s="119"/>
    </row>
    <row r="5420" spans="6:6" s="115" customFormat="1" x14ac:dyDescent="0.25">
      <c r="F5420" s="119"/>
    </row>
    <row r="5421" spans="6:6" s="115" customFormat="1" x14ac:dyDescent="0.25">
      <c r="F5421" s="119"/>
    </row>
    <row r="5422" spans="6:6" s="115" customFormat="1" x14ac:dyDescent="0.25">
      <c r="F5422" s="119"/>
    </row>
    <row r="5423" spans="6:6" s="115" customFormat="1" x14ac:dyDescent="0.25">
      <c r="F5423" s="119"/>
    </row>
    <row r="5424" spans="6:6" s="115" customFormat="1" x14ac:dyDescent="0.25">
      <c r="F5424" s="119"/>
    </row>
    <row r="5425" spans="6:6" s="115" customFormat="1" x14ac:dyDescent="0.25">
      <c r="F5425" s="119"/>
    </row>
    <row r="5426" spans="6:6" s="115" customFormat="1" x14ac:dyDescent="0.25">
      <c r="F5426" s="119"/>
    </row>
    <row r="5427" spans="6:6" s="115" customFormat="1" x14ac:dyDescent="0.25">
      <c r="F5427" s="119"/>
    </row>
    <row r="5428" spans="6:6" s="115" customFormat="1" x14ac:dyDescent="0.25">
      <c r="F5428" s="119"/>
    </row>
    <row r="5429" spans="6:6" s="115" customFormat="1" x14ac:dyDescent="0.25">
      <c r="F5429" s="119"/>
    </row>
    <row r="5430" spans="6:6" s="115" customFormat="1" x14ac:dyDescent="0.25">
      <c r="F5430" s="119"/>
    </row>
    <row r="5431" spans="6:6" s="115" customFormat="1" x14ac:dyDescent="0.25">
      <c r="F5431" s="119"/>
    </row>
    <row r="5432" spans="6:6" s="115" customFormat="1" x14ac:dyDescent="0.25">
      <c r="F5432" s="119"/>
    </row>
    <row r="5433" spans="6:6" s="115" customFormat="1" x14ac:dyDescent="0.25">
      <c r="F5433" s="119"/>
    </row>
    <row r="5434" spans="6:6" s="115" customFormat="1" x14ac:dyDescent="0.25">
      <c r="F5434" s="119"/>
    </row>
    <row r="5435" spans="6:6" s="115" customFormat="1" x14ac:dyDescent="0.25">
      <c r="F5435" s="119"/>
    </row>
    <row r="5436" spans="6:6" s="115" customFormat="1" x14ac:dyDescent="0.25">
      <c r="F5436" s="119"/>
    </row>
    <row r="5437" spans="6:6" s="115" customFormat="1" x14ac:dyDescent="0.25">
      <c r="F5437" s="119"/>
    </row>
    <row r="5438" spans="6:6" s="115" customFormat="1" x14ac:dyDescent="0.25">
      <c r="F5438" s="119"/>
    </row>
    <row r="5439" spans="6:6" s="115" customFormat="1" x14ac:dyDescent="0.25">
      <c r="F5439" s="119"/>
    </row>
    <row r="5440" spans="6:6" s="115" customFormat="1" x14ac:dyDescent="0.25">
      <c r="F5440" s="119"/>
    </row>
    <row r="5441" spans="6:6" s="115" customFormat="1" x14ac:dyDescent="0.25">
      <c r="F5441" s="119"/>
    </row>
    <row r="5442" spans="6:6" s="115" customFormat="1" x14ac:dyDescent="0.25">
      <c r="F5442" s="119"/>
    </row>
    <row r="5443" spans="6:6" s="115" customFormat="1" x14ac:dyDescent="0.25">
      <c r="F5443" s="119"/>
    </row>
    <row r="5444" spans="6:6" s="115" customFormat="1" x14ac:dyDescent="0.25">
      <c r="F5444" s="119"/>
    </row>
    <row r="5445" spans="6:6" s="115" customFormat="1" x14ac:dyDescent="0.25">
      <c r="F5445" s="119"/>
    </row>
    <row r="5446" spans="6:6" s="115" customFormat="1" x14ac:dyDescent="0.25">
      <c r="F5446" s="119"/>
    </row>
    <row r="5447" spans="6:6" s="115" customFormat="1" x14ac:dyDescent="0.25">
      <c r="F5447" s="119"/>
    </row>
    <row r="5448" spans="6:6" s="115" customFormat="1" x14ac:dyDescent="0.25">
      <c r="F5448" s="119"/>
    </row>
    <row r="5449" spans="6:6" s="115" customFormat="1" x14ac:dyDescent="0.25">
      <c r="F5449" s="119"/>
    </row>
    <row r="5450" spans="6:6" s="115" customFormat="1" x14ac:dyDescent="0.25">
      <c r="F5450" s="119"/>
    </row>
    <row r="5451" spans="6:6" s="115" customFormat="1" x14ac:dyDescent="0.25">
      <c r="F5451" s="119"/>
    </row>
    <row r="5452" spans="6:6" s="115" customFormat="1" x14ac:dyDescent="0.25">
      <c r="F5452" s="119"/>
    </row>
    <row r="5453" spans="6:6" s="115" customFormat="1" x14ac:dyDescent="0.25">
      <c r="F5453" s="119"/>
    </row>
    <row r="5454" spans="6:6" s="115" customFormat="1" x14ac:dyDescent="0.25">
      <c r="F5454" s="119"/>
    </row>
    <row r="5455" spans="6:6" s="115" customFormat="1" x14ac:dyDescent="0.25">
      <c r="F5455" s="119"/>
    </row>
    <row r="5456" spans="6:6" s="115" customFormat="1" x14ac:dyDescent="0.25">
      <c r="F5456" s="119"/>
    </row>
    <row r="5457" spans="6:6" s="115" customFormat="1" x14ac:dyDescent="0.25">
      <c r="F5457" s="119"/>
    </row>
    <row r="5458" spans="6:6" s="115" customFormat="1" x14ac:dyDescent="0.25">
      <c r="F5458" s="119"/>
    </row>
    <row r="5459" spans="6:6" s="115" customFormat="1" x14ac:dyDescent="0.25">
      <c r="F5459" s="119"/>
    </row>
    <row r="5460" spans="6:6" s="115" customFormat="1" x14ac:dyDescent="0.25">
      <c r="F5460" s="119"/>
    </row>
    <row r="5461" spans="6:6" s="115" customFormat="1" x14ac:dyDescent="0.25">
      <c r="F5461" s="119"/>
    </row>
    <row r="5462" spans="6:6" s="115" customFormat="1" x14ac:dyDescent="0.25">
      <c r="F5462" s="119"/>
    </row>
    <row r="5463" spans="6:6" s="115" customFormat="1" x14ac:dyDescent="0.25">
      <c r="F5463" s="119"/>
    </row>
    <row r="5464" spans="6:6" s="115" customFormat="1" x14ac:dyDescent="0.25">
      <c r="F5464" s="119"/>
    </row>
    <row r="5465" spans="6:6" s="115" customFormat="1" x14ac:dyDescent="0.25">
      <c r="F5465" s="119"/>
    </row>
    <row r="5466" spans="6:6" s="115" customFormat="1" x14ac:dyDescent="0.25">
      <c r="F5466" s="119"/>
    </row>
    <row r="5467" spans="6:6" s="115" customFormat="1" x14ac:dyDescent="0.25">
      <c r="F5467" s="119"/>
    </row>
    <row r="5468" spans="6:6" s="115" customFormat="1" x14ac:dyDescent="0.25">
      <c r="F5468" s="119"/>
    </row>
    <row r="5469" spans="6:6" s="115" customFormat="1" x14ac:dyDescent="0.25">
      <c r="F5469" s="119"/>
    </row>
    <row r="5470" spans="6:6" s="115" customFormat="1" x14ac:dyDescent="0.25">
      <c r="F5470" s="119"/>
    </row>
    <row r="5471" spans="6:6" s="115" customFormat="1" x14ac:dyDescent="0.25">
      <c r="F5471" s="119"/>
    </row>
    <row r="5472" spans="6:6" s="115" customFormat="1" x14ac:dyDescent="0.25">
      <c r="F5472" s="119"/>
    </row>
    <row r="5473" spans="6:6" s="115" customFormat="1" x14ac:dyDescent="0.25">
      <c r="F5473" s="119"/>
    </row>
    <row r="5474" spans="6:6" s="115" customFormat="1" x14ac:dyDescent="0.25">
      <c r="F5474" s="119"/>
    </row>
    <row r="5475" spans="6:6" s="115" customFormat="1" x14ac:dyDescent="0.25">
      <c r="F5475" s="119"/>
    </row>
    <row r="5476" spans="6:6" s="115" customFormat="1" x14ac:dyDescent="0.25">
      <c r="F5476" s="119"/>
    </row>
    <row r="5477" spans="6:6" s="115" customFormat="1" x14ac:dyDescent="0.25">
      <c r="F5477" s="119"/>
    </row>
    <row r="5478" spans="6:6" s="115" customFormat="1" x14ac:dyDescent="0.25">
      <c r="F5478" s="119"/>
    </row>
    <row r="5479" spans="6:6" s="115" customFormat="1" x14ac:dyDescent="0.25">
      <c r="F5479" s="119"/>
    </row>
    <row r="5480" spans="6:6" s="115" customFormat="1" x14ac:dyDescent="0.25">
      <c r="F5480" s="119"/>
    </row>
    <row r="5481" spans="6:6" s="115" customFormat="1" x14ac:dyDescent="0.25">
      <c r="F5481" s="119"/>
    </row>
    <row r="5482" spans="6:6" s="115" customFormat="1" x14ac:dyDescent="0.25">
      <c r="F5482" s="119"/>
    </row>
    <row r="5483" spans="6:6" s="115" customFormat="1" x14ac:dyDescent="0.25">
      <c r="F5483" s="119"/>
    </row>
    <row r="5484" spans="6:6" s="115" customFormat="1" x14ac:dyDescent="0.25">
      <c r="F5484" s="119"/>
    </row>
    <row r="5485" spans="6:6" s="115" customFormat="1" x14ac:dyDescent="0.25">
      <c r="F5485" s="119"/>
    </row>
    <row r="5486" spans="6:6" s="115" customFormat="1" x14ac:dyDescent="0.25">
      <c r="F5486" s="119"/>
    </row>
    <row r="5487" spans="6:6" s="115" customFormat="1" x14ac:dyDescent="0.25">
      <c r="F5487" s="119"/>
    </row>
    <row r="5488" spans="6:6" s="115" customFormat="1" x14ac:dyDescent="0.25">
      <c r="F5488" s="119"/>
    </row>
    <row r="5489" spans="6:6" s="115" customFormat="1" x14ac:dyDescent="0.25">
      <c r="F5489" s="119"/>
    </row>
    <row r="5490" spans="6:6" s="115" customFormat="1" x14ac:dyDescent="0.25">
      <c r="F5490" s="119"/>
    </row>
    <row r="5491" spans="6:6" s="115" customFormat="1" x14ac:dyDescent="0.25">
      <c r="F5491" s="119"/>
    </row>
    <row r="5492" spans="6:6" s="115" customFormat="1" x14ac:dyDescent="0.25">
      <c r="F5492" s="119"/>
    </row>
    <row r="5493" spans="6:6" s="115" customFormat="1" x14ac:dyDescent="0.25">
      <c r="F5493" s="119"/>
    </row>
    <row r="5494" spans="6:6" s="115" customFormat="1" x14ac:dyDescent="0.25">
      <c r="F5494" s="119"/>
    </row>
    <row r="5495" spans="6:6" s="115" customFormat="1" x14ac:dyDescent="0.25">
      <c r="F5495" s="119"/>
    </row>
    <row r="5496" spans="6:6" s="115" customFormat="1" x14ac:dyDescent="0.25">
      <c r="F5496" s="119"/>
    </row>
    <row r="5497" spans="6:6" s="115" customFormat="1" x14ac:dyDescent="0.25">
      <c r="F5497" s="119"/>
    </row>
    <row r="5498" spans="6:6" s="115" customFormat="1" x14ac:dyDescent="0.25">
      <c r="F5498" s="119"/>
    </row>
    <row r="5499" spans="6:6" s="115" customFormat="1" x14ac:dyDescent="0.25">
      <c r="F5499" s="119"/>
    </row>
    <row r="5500" spans="6:6" s="115" customFormat="1" x14ac:dyDescent="0.25">
      <c r="F5500" s="119"/>
    </row>
    <row r="5501" spans="6:6" s="115" customFormat="1" x14ac:dyDescent="0.25">
      <c r="F5501" s="119"/>
    </row>
    <row r="5502" spans="6:6" s="115" customFormat="1" x14ac:dyDescent="0.25">
      <c r="F5502" s="119"/>
    </row>
    <row r="5503" spans="6:6" s="115" customFormat="1" x14ac:dyDescent="0.25">
      <c r="F5503" s="119"/>
    </row>
    <row r="5504" spans="6:6" s="115" customFormat="1" x14ac:dyDescent="0.25">
      <c r="F5504" s="119"/>
    </row>
    <row r="5505" spans="6:6" s="115" customFormat="1" x14ac:dyDescent="0.25">
      <c r="F5505" s="119"/>
    </row>
    <row r="5506" spans="6:6" s="115" customFormat="1" x14ac:dyDescent="0.25">
      <c r="F5506" s="119"/>
    </row>
    <row r="5507" spans="6:6" s="115" customFormat="1" x14ac:dyDescent="0.25">
      <c r="F5507" s="119"/>
    </row>
    <row r="5508" spans="6:6" s="115" customFormat="1" x14ac:dyDescent="0.25">
      <c r="F5508" s="119"/>
    </row>
    <row r="5509" spans="6:6" s="115" customFormat="1" x14ac:dyDescent="0.25">
      <c r="F5509" s="119"/>
    </row>
    <row r="5510" spans="6:6" s="115" customFormat="1" x14ac:dyDescent="0.25">
      <c r="F5510" s="119"/>
    </row>
    <row r="5511" spans="6:6" s="115" customFormat="1" x14ac:dyDescent="0.25">
      <c r="F5511" s="119"/>
    </row>
    <row r="5512" spans="6:6" s="115" customFormat="1" x14ac:dyDescent="0.25">
      <c r="F5512" s="119"/>
    </row>
    <row r="5513" spans="6:6" s="115" customFormat="1" x14ac:dyDescent="0.25">
      <c r="F5513" s="119"/>
    </row>
    <row r="5514" spans="6:6" s="115" customFormat="1" x14ac:dyDescent="0.25">
      <c r="F5514" s="119"/>
    </row>
    <row r="5515" spans="6:6" s="115" customFormat="1" x14ac:dyDescent="0.25">
      <c r="F5515" s="119"/>
    </row>
    <row r="5516" spans="6:6" s="115" customFormat="1" x14ac:dyDescent="0.25">
      <c r="F5516" s="119"/>
    </row>
    <row r="5517" spans="6:6" s="115" customFormat="1" x14ac:dyDescent="0.25">
      <c r="F5517" s="119"/>
    </row>
    <row r="5518" spans="6:6" s="115" customFormat="1" x14ac:dyDescent="0.25">
      <c r="F5518" s="119"/>
    </row>
    <row r="5519" spans="6:6" s="115" customFormat="1" x14ac:dyDescent="0.25">
      <c r="F5519" s="119"/>
    </row>
    <row r="5520" spans="6:6" s="115" customFormat="1" x14ac:dyDescent="0.25">
      <c r="F5520" s="119"/>
    </row>
    <row r="5521" spans="6:6" s="115" customFormat="1" x14ac:dyDescent="0.25">
      <c r="F5521" s="119"/>
    </row>
    <row r="5522" spans="6:6" s="115" customFormat="1" x14ac:dyDescent="0.25">
      <c r="F5522" s="119"/>
    </row>
    <row r="5523" spans="6:6" s="115" customFormat="1" x14ac:dyDescent="0.25">
      <c r="F5523" s="119"/>
    </row>
    <row r="5524" spans="6:6" s="115" customFormat="1" x14ac:dyDescent="0.25">
      <c r="F5524" s="119"/>
    </row>
    <row r="5525" spans="6:6" s="115" customFormat="1" x14ac:dyDescent="0.25">
      <c r="F5525" s="119"/>
    </row>
    <row r="5526" spans="6:6" s="115" customFormat="1" x14ac:dyDescent="0.25">
      <c r="F5526" s="119"/>
    </row>
    <row r="5527" spans="6:6" s="115" customFormat="1" x14ac:dyDescent="0.25">
      <c r="F5527" s="119"/>
    </row>
    <row r="5528" spans="6:6" s="115" customFormat="1" x14ac:dyDescent="0.25">
      <c r="F5528" s="119"/>
    </row>
    <row r="5529" spans="6:6" s="115" customFormat="1" x14ac:dyDescent="0.25">
      <c r="F5529" s="119"/>
    </row>
    <row r="5530" spans="6:6" s="115" customFormat="1" x14ac:dyDescent="0.25">
      <c r="F5530" s="119"/>
    </row>
    <row r="5531" spans="6:6" s="115" customFormat="1" x14ac:dyDescent="0.25">
      <c r="F5531" s="119"/>
    </row>
    <row r="5532" spans="6:6" s="115" customFormat="1" x14ac:dyDescent="0.25">
      <c r="F5532" s="119"/>
    </row>
    <row r="5533" spans="6:6" s="115" customFormat="1" x14ac:dyDescent="0.25">
      <c r="F5533" s="119"/>
    </row>
    <row r="5534" spans="6:6" s="115" customFormat="1" x14ac:dyDescent="0.25">
      <c r="F5534" s="119"/>
    </row>
    <row r="5535" spans="6:6" s="115" customFormat="1" x14ac:dyDescent="0.25">
      <c r="F5535" s="119"/>
    </row>
    <row r="5536" spans="6:6" s="115" customFormat="1" x14ac:dyDescent="0.25">
      <c r="F5536" s="119"/>
    </row>
    <row r="5537" spans="6:6" s="115" customFormat="1" x14ac:dyDescent="0.25">
      <c r="F5537" s="119"/>
    </row>
    <row r="5538" spans="6:6" s="115" customFormat="1" x14ac:dyDescent="0.25">
      <c r="F5538" s="119"/>
    </row>
    <row r="5539" spans="6:6" s="115" customFormat="1" x14ac:dyDescent="0.25">
      <c r="F5539" s="119"/>
    </row>
    <row r="5540" spans="6:6" s="115" customFormat="1" x14ac:dyDescent="0.25">
      <c r="F5540" s="119"/>
    </row>
    <row r="5541" spans="6:6" s="115" customFormat="1" x14ac:dyDescent="0.25">
      <c r="F5541" s="119"/>
    </row>
    <row r="5542" spans="6:6" s="115" customFormat="1" x14ac:dyDescent="0.25">
      <c r="F5542" s="119"/>
    </row>
    <row r="5543" spans="6:6" s="115" customFormat="1" x14ac:dyDescent="0.25">
      <c r="F5543" s="119"/>
    </row>
    <row r="5544" spans="6:6" s="115" customFormat="1" x14ac:dyDescent="0.25">
      <c r="F5544" s="119"/>
    </row>
    <row r="5545" spans="6:6" s="115" customFormat="1" x14ac:dyDescent="0.25">
      <c r="F5545" s="119"/>
    </row>
    <row r="5546" spans="6:6" s="115" customFormat="1" x14ac:dyDescent="0.25">
      <c r="F5546" s="119"/>
    </row>
    <row r="5547" spans="6:6" s="115" customFormat="1" x14ac:dyDescent="0.25">
      <c r="F5547" s="119"/>
    </row>
    <row r="5548" spans="6:6" s="115" customFormat="1" x14ac:dyDescent="0.25">
      <c r="F5548" s="119"/>
    </row>
    <row r="5549" spans="6:6" s="115" customFormat="1" x14ac:dyDescent="0.25">
      <c r="F5549" s="119"/>
    </row>
    <row r="5550" spans="6:6" s="115" customFormat="1" x14ac:dyDescent="0.25">
      <c r="F5550" s="119"/>
    </row>
    <row r="5551" spans="6:6" s="115" customFormat="1" x14ac:dyDescent="0.25">
      <c r="F5551" s="119"/>
    </row>
    <row r="5552" spans="6:6" s="115" customFormat="1" x14ac:dyDescent="0.25">
      <c r="F5552" s="119"/>
    </row>
    <row r="5553" spans="6:6" s="115" customFormat="1" x14ac:dyDescent="0.25">
      <c r="F5553" s="119"/>
    </row>
    <row r="5554" spans="6:6" s="115" customFormat="1" x14ac:dyDescent="0.25">
      <c r="F5554" s="119"/>
    </row>
    <row r="5555" spans="6:6" s="115" customFormat="1" x14ac:dyDescent="0.25">
      <c r="F5555" s="119"/>
    </row>
    <row r="5556" spans="6:6" s="115" customFormat="1" x14ac:dyDescent="0.25">
      <c r="F5556" s="119"/>
    </row>
    <row r="5557" spans="6:6" s="115" customFormat="1" x14ac:dyDescent="0.25">
      <c r="F5557" s="119"/>
    </row>
    <row r="5558" spans="6:6" s="115" customFormat="1" x14ac:dyDescent="0.25">
      <c r="F5558" s="119"/>
    </row>
    <row r="5559" spans="6:6" s="115" customFormat="1" x14ac:dyDescent="0.25">
      <c r="F5559" s="119"/>
    </row>
    <row r="5560" spans="6:6" s="115" customFormat="1" x14ac:dyDescent="0.25">
      <c r="F5560" s="119"/>
    </row>
    <row r="5561" spans="6:6" s="115" customFormat="1" x14ac:dyDescent="0.25">
      <c r="F5561" s="119"/>
    </row>
    <row r="5562" spans="6:6" s="115" customFormat="1" x14ac:dyDescent="0.25">
      <c r="F5562" s="119"/>
    </row>
    <row r="5563" spans="6:6" s="115" customFormat="1" x14ac:dyDescent="0.25">
      <c r="F5563" s="119"/>
    </row>
    <row r="5564" spans="6:6" s="115" customFormat="1" x14ac:dyDescent="0.25">
      <c r="F5564" s="119"/>
    </row>
    <row r="5565" spans="6:6" s="115" customFormat="1" x14ac:dyDescent="0.25">
      <c r="F5565" s="119"/>
    </row>
    <row r="5566" spans="6:6" s="115" customFormat="1" x14ac:dyDescent="0.25">
      <c r="F5566" s="119"/>
    </row>
    <row r="5567" spans="6:6" s="115" customFormat="1" x14ac:dyDescent="0.25">
      <c r="F5567" s="119"/>
    </row>
    <row r="5568" spans="6:6" s="115" customFormat="1" x14ac:dyDescent="0.25">
      <c r="F5568" s="119"/>
    </row>
    <row r="5569" spans="6:6" s="115" customFormat="1" x14ac:dyDescent="0.25">
      <c r="F5569" s="119"/>
    </row>
    <row r="5570" spans="6:6" s="115" customFormat="1" x14ac:dyDescent="0.25">
      <c r="F5570" s="119"/>
    </row>
    <row r="5571" spans="6:6" s="115" customFormat="1" x14ac:dyDescent="0.25">
      <c r="F5571" s="119"/>
    </row>
    <row r="5572" spans="6:6" s="115" customFormat="1" x14ac:dyDescent="0.25">
      <c r="F5572" s="119"/>
    </row>
    <row r="5573" spans="6:6" s="115" customFormat="1" x14ac:dyDescent="0.25">
      <c r="F5573" s="119"/>
    </row>
    <row r="5574" spans="6:6" s="115" customFormat="1" x14ac:dyDescent="0.25">
      <c r="F5574" s="119"/>
    </row>
    <row r="5575" spans="6:6" s="115" customFormat="1" x14ac:dyDescent="0.25">
      <c r="F5575" s="119"/>
    </row>
    <row r="5576" spans="6:6" s="115" customFormat="1" x14ac:dyDescent="0.25">
      <c r="F5576" s="119"/>
    </row>
    <row r="5577" spans="6:6" s="115" customFormat="1" x14ac:dyDescent="0.25">
      <c r="F5577" s="119"/>
    </row>
    <row r="5578" spans="6:6" s="115" customFormat="1" x14ac:dyDescent="0.25">
      <c r="F5578" s="119"/>
    </row>
    <row r="5579" spans="6:6" s="115" customFormat="1" x14ac:dyDescent="0.25">
      <c r="F5579" s="119"/>
    </row>
    <row r="5580" spans="6:6" s="115" customFormat="1" x14ac:dyDescent="0.25">
      <c r="F5580" s="119"/>
    </row>
    <row r="5581" spans="6:6" s="115" customFormat="1" x14ac:dyDescent="0.25">
      <c r="F5581" s="119"/>
    </row>
    <row r="5582" spans="6:6" s="115" customFormat="1" x14ac:dyDescent="0.25">
      <c r="F5582" s="119"/>
    </row>
    <row r="5583" spans="6:6" s="115" customFormat="1" x14ac:dyDescent="0.25">
      <c r="F5583" s="119"/>
    </row>
    <row r="5584" spans="6:6" s="115" customFormat="1" x14ac:dyDescent="0.25">
      <c r="F5584" s="119"/>
    </row>
    <row r="5585" spans="6:6" s="115" customFormat="1" x14ac:dyDescent="0.25">
      <c r="F5585" s="119"/>
    </row>
    <row r="5586" spans="6:6" s="115" customFormat="1" x14ac:dyDescent="0.25">
      <c r="F5586" s="119"/>
    </row>
    <row r="5587" spans="6:6" s="115" customFormat="1" x14ac:dyDescent="0.25">
      <c r="F5587" s="119"/>
    </row>
    <row r="5588" spans="6:6" s="115" customFormat="1" x14ac:dyDescent="0.25">
      <c r="F5588" s="119"/>
    </row>
    <row r="5589" spans="6:6" s="115" customFormat="1" x14ac:dyDescent="0.25">
      <c r="F5589" s="119"/>
    </row>
    <row r="5590" spans="6:6" s="115" customFormat="1" x14ac:dyDescent="0.25">
      <c r="F5590" s="119"/>
    </row>
    <row r="5591" spans="6:6" s="115" customFormat="1" x14ac:dyDescent="0.25">
      <c r="F5591" s="119"/>
    </row>
    <row r="5592" spans="6:6" s="115" customFormat="1" x14ac:dyDescent="0.25">
      <c r="F5592" s="119"/>
    </row>
    <row r="5593" spans="6:6" s="115" customFormat="1" x14ac:dyDescent="0.25">
      <c r="F5593" s="119"/>
    </row>
    <row r="5594" spans="6:6" s="115" customFormat="1" x14ac:dyDescent="0.25">
      <c r="F5594" s="119"/>
    </row>
    <row r="5595" spans="6:6" s="115" customFormat="1" x14ac:dyDescent="0.25">
      <c r="F5595" s="119"/>
    </row>
    <row r="5596" spans="6:6" s="115" customFormat="1" x14ac:dyDescent="0.25">
      <c r="F5596" s="119"/>
    </row>
    <row r="5597" spans="6:6" s="115" customFormat="1" x14ac:dyDescent="0.25">
      <c r="F5597" s="119"/>
    </row>
    <row r="5598" spans="6:6" s="115" customFormat="1" x14ac:dyDescent="0.25">
      <c r="F5598" s="119"/>
    </row>
    <row r="5599" spans="6:6" s="115" customFormat="1" x14ac:dyDescent="0.25">
      <c r="F5599" s="119"/>
    </row>
    <row r="5600" spans="6:6" s="115" customFormat="1" x14ac:dyDescent="0.25">
      <c r="F5600" s="119"/>
    </row>
    <row r="5601" spans="6:6" s="115" customFormat="1" x14ac:dyDescent="0.25">
      <c r="F5601" s="119"/>
    </row>
    <row r="5602" spans="6:6" s="115" customFormat="1" x14ac:dyDescent="0.25">
      <c r="F5602" s="119"/>
    </row>
    <row r="5603" spans="6:6" s="115" customFormat="1" x14ac:dyDescent="0.25">
      <c r="F5603" s="119"/>
    </row>
    <row r="5604" spans="6:6" s="115" customFormat="1" x14ac:dyDescent="0.25">
      <c r="F5604" s="119"/>
    </row>
    <row r="5605" spans="6:6" s="115" customFormat="1" x14ac:dyDescent="0.25">
      <c r="F5605" s="119"/>
    </row>
    <row r="5606" spans="6:6" s="115" customFormat="1" x14ac:dyDescent="0.25">
      <c r="F5606" s="119"/>
    </row>
    <row r="5607" spans="6:6" s="115" customFormat="1" x14ac:dyDescent="0.25">
      <c r="F5607" s="119"/>
    </row>
    <row r="5608" spans="6:6" s="115" customFormat="1" x14ac:dyDescent="0.25">
      <c r="F5608" s="119"/>
    </row>
    <row r="5609" spans="6:6" s="115" customFormat="1" x14ac:dyDescent="0.25">
      <c r="F5609" s="119"/>
    </row>
    <row r="5610" spans="6:6" s="115" customFormat="1" x14ac:dyDescent="0.25">
      <c r="F5610" s="119"/>
    </row>
    <row r="5611" spans="6:6" s="115" customFormat="1" x14ac:dyDescent="0.25">
      <c r="F5611" s="119"/>
    </row>
    <row r="5612" spans="6:6" s="115" customFormat="1" x14ac:dyDescent="0.25">
      <c r="F5612" s="119"/>
    </row>
    <row r="5613" spans="6:6" s="115" customFormat="1" x14ac:dyDescent="0.25">
      <c r="F5613" s="119"/>
    </row>
    <row r="5614" spans="6:6" s="115" customFormat="1" x14ac:dyDescent="0.25">
      <c r="F5614" s="119"/>
    </row>
    <row r="5615" spans="6:6" s="115" customFormat="1" x14ac:dyDescent="0.25">
      <c r="F5615" s="119"/>
    </row>
    <row r="5616" spans="6:6" s="115" customFormat="1" x14ac:dyDescent="0.25">
      <c r="F5616" s="119"/>
    </row>
    <row r="5617" spans="6:6" s="115" customFormat="1" x14ac:dyDescent="0.25">
      <c r="F5617" s="119"/>
    </row>
    <row r="5618" spans="6:6" s="115" customFormat="1" x14ac:dyDescent="0.25">
      <c r="F5618" s="119"/>
    </row>
    <row r="5619" spans="6:6" s="115" customFormat="1" x14ac:dyDescent="0.25">
      <c r="F5619" s="119"/>
    </row>
    <row r="5620" spans="6:6" s="115" customFormat="1" x14ac:dyDescent="0.25">
      <c r="F5620" s="119"/>
    </row>
    <row r="5621" spans="6:6" s="115" customFormat="1" x14ac:dyDescent="0.25">
      <c r="F5621" s="119"/>
    </row>
    <row r="5622" spans="6:6" s="115" customFormat="1" x14ac:dyDescent="0.25">
      <c r="F5622" s="119"/>
    </row>
    <row r="5623" spans="6:6" s="115" customFormat="1" x14ac:dyDescent="0.25">
      <c r="F5623" s="119"/>
    </row>
    <row r="5624" spans="6:6" s="115" customFormat="1" x14ac:dyDescent="0.25">
      <c r="F5624" s="119"/>
    </row>
    <row r="5625" spans="6:6" s="115" customFormat="1" x14ac:dyDescent="0.25">
      <c r="F5625" s="119"/>
    </row>
    <row r="5626" spans="6:6" s="115" customFormat="1" x14ac:dyDescent="0.25">
      <c r="F5626" s="119"/>
    </row>
    <row r="5627" spans="6:6" s="115" customFormat="1" x14ac:dyDescent="0.25">
      <c r="F5627" s="119"/>
    </row>
    <row r="5628" spans="6:6" s="115" customFormat="1" x14ac:dyDescent="0.25">
      <c r="F5628" s="119"/>
    </row>
    <row r="5629" spans="6:6" s="115" customFormat="1" x14ac:dyDescent="0.25">
      <c r="F5629" s="119"/>
    </row>
    <row r="5630" spans="6:6" s="115" customFormat="1" x14ac:dyDescent="0.25">
      <c r="F5630" s="119"/>
    </row>
    <row r="5631" spans="6:6" s="115" customFormat="1" x14ac:dyDescent="0.25">
      <c r="F5631" s="119"/>
    </row>
    <row r="5632" spans="6:6" s="115" customFormat="1" x14ac:dyDescent="0.25">
      <c r="F5632" s="119"/>
    </row>
    <row r="5633" spans="6:6" s="115" customFormat="1" x14ac:dyDescent="0.25">
      <c r="F5633" s="119"/>
    </row>
    <row r="5634" spans="6:6" s="115" customFormat="1" x14ac:dyDescent="0.25">
      <c r="F5634" s="119"/>
    </row>
    <row r="5635" spans="6:6" s="115" customFormat="1" x14ac:dyDescent="0.25">
      <c r="F5635" s="119"/>
    </row>
    <row r="5636" spans="6:6" s="115" customFormat="1" x14ac:dyDescent="0.25">
      <c r="F5636" s="119"/>
    </row>
    <row r="5637" spans="6:6" s="115" customFormat="1" x14ac:dyDescent="0.25">
      <c r="F5637" s="119"/>
    </row>
    <row r="5638" spans="6:6" s="115" customFormat="1" x14ac:dyDescent="0.25">
      <c r="F5638" s="119"/>
    </row>
    <row r="5639" spans="6:6" s="115" customFormat="1" x14ac:dyDescent="0.25">
      <c r="F5639" s="119"/>
    </row>
    <row r="5640" spans="6:6" s="115" customFormat="1" x14ac:dyDescent="0.25">
      <c r="F5640" s="119"/>
    </row>
    <row r="5641" spans="6:6" s="115" customFormat="1" x14ac:dyDescent="0.25">
      <c r="F5641" s="119"/>
    </row>
    <row r="5642" spans="6:6" s="115" customFormat="1" x14ac:dyDescent="0.25">
      <c r="F5642" s="119"/>
    </row>
    <row r="5643" spans="6:6" s="115" customFormat="1" x14ac:dyDescent="0.25">
      <c r="F5643" s="119"/>
    </row>
    <row r="5644" spans="6:6" s="115" customFormat="1" x14ac:dyDescent="0.25">
      <c r="F5644" s="119"/>
    </row>
    <row r="5645" spans="6:6" s="115" customFormat="1" x14ac:dyDescent="0.25">
      <c r="F5645" s="119"/>
    </row>
    <row r="5646" spans="6:6" s="115" customFormat="1" x14ac:dyDescent="0.25">
      <c r="F5646" s="119"/>
    </row>
    <row r="5647" spans="6:6" s="115" customFormat="1" x14ac:dyDescent="0.25">
      <c r="F5647" s="119"/>
    </row>
    <row r="5648" spans="6:6" s="115" customFormat="1" x14ac:dyDescent="0.25">
      <c r="F5648" s="119"/>
    </row>
    <row r="5649" spans="6:6" s="115" customFormat="1" x14ac:dyDescent="0.25">
      <c r="F5649" s="119"/>
    </row>
    <row r="5650" spans="6:6" s="115" customFormat="1" x14ac:dyDescent="0.25">
      <c r="F5650" s="119"/>
    </row>
    <row r="5651" spans="6:6" s="115" customFormat="1" x14ac:dyDescent="0.25">
      <c r="F5651" s="119"/>
    </row>
    <row r="5652" spans="6:6" s="115" customFormat="1" x14ac:dyDescent="0.25">
      <c r="F5652" s="119"/>
    </row>
    <row r="5653" spans="6:6" s="115" customFormat="1" x14ac:dyDescent="0.25">
      <c r="F5653" s="119"/>
    </row>
    <row r="5654" spans="6:6" s="115" customFormat="1" x14ac:dyDescent="0.25">
      <c r="F5654" s="119"/>
    </row>
    <row r="5655" spans="6:6" s="115" customFormat="1" x14ac:dyDescent="0.25">
      <c r="F5655" s="119"/>
    </row>
    <row r="5656" spans="6:6" s="115" customFormat="1" x14ac:dyDescent="0.25">
      <c r="F5656" s="119"/>
    </row>
    <row r="5657" spans="6:6" s="115" customFormat="1" x14ac:dyDescent="0.25">
      <c r="F5657" s="119"/>
    </row>
    <row r="5658" spans="6:6" s="115" customFormat="1" x14ac:dyDescent="0.25">
      <c r="F5658" s="119"/>
    </row>
    <row r="5659" spans="6:6" s="115" customFormat="1" x14ac:dyDescent="0.25">
      <c r="F5659" s="119"/>
    </row>
    <row r="5660" spans="6:6" s="115" customFormat="1" x14ac:dyDescent="0.25">
      <c r="F5660" s="119"/>
    </row>
    <row r="5661" spans="6:6" s="115" customFormat="1" x14ac:dyDescent="0.25">
      <c r="F5661" s="119"/>
    </row>
    <row r="5662" spans="6:6" s="115" customFormat="1" x14ac:dyDescent="0.25">
      <c r="F5662" s="119"/>
    </row>
    <row r="5663" spans="6:6" s="115" customFormat="1" x14ac:dyDescent="0.25">
      <c r="F5663" s="119"/>
    </row>
    <row r="5664" spans="6:6" s="115" customFormat="1" x14ac:dyDescent="0.25">
      <c r="F5664" s="119"/>
    </row>
    <row r="5665" spans="6:6" s="115" customFormat="1" x14ac:dyDescent="0.25">
      <c r="F5665" s="119"/>
    </row>
    <row r="5666" spans="6:6" s="115" customFormat="1" x14ac:dyDescent="0.25">
      <c r="F5666" s="119"/>
    </row>
    <row r="5667" spans="6:6" s="115" customFormat="1" x14ac:dyDescent="0.25">
      <c r="F5667" s="119"/>
    </row>
    <row r="5668" spans="6:6" s="115" customFormat="1" x14ac:dyDescent="0.25">
      <c r="F5668" s="119"/>
    </row>
    <row r="5669" spans="6:6" s="115" customFormat="1" x14ac:dyDescent="0.25">
      <c r="F5669" s="119"/>
    </row>
    <row r="5670" spans="6:6" s="115" customFormat="1" x14ac:dyDescent="0.25">
      <c r="F5670" s="119"/>
    </row>
    <row r="5671" spans="6:6" s="115" customFormat="1" x14ac:dyDescent="0.25">
      <c r="F5671" s="119"/>
    </row>
    <row r="5672" spans="6:6" s="115" customFormat="1" x14ac:dyDescent="0.25">
      <c r="F5672" s="119"/>
    </row>
    <row r="5673" spans="6:6" s="115" customFormat="1" x14ac:dyDescent="0.25">
      <c r="F5673" s="119"/>
    </row>
    <row r="5674" spans="6:6" s="115" customFormat="1" x14ac:dyDescent="0.25">
      <c r="F5674" s="119"/>
    </row>
    <row r="5675" spans="6:6" s="115" customFormat="1" x14ac:dyDescent="0.25">
      <c r="F5675" s="119"/>
    </row>
    <row r="5676" spans="6:6" s="115" customFormat="1" x14ac:dyDescent="0.25">
      <c r="F5676" s="119"/>
    </row>
    <row r="5677" spans="6:6" s="115" customFormat="1" x14ac:dyDescent="0.25">
      <c r="F5677" s="119"/>
    </row>
    <row r="5678" spans="6:6" s="115" customFormat="1" x14ac:dyDescent="0.25">
      <c r="F5678" s="119"/>
    </row>
    <row r="5679" spans="6:6" s="115" customFormat="1" x14ac:dyDescent="0.25">
      <c r="F5679" s="119"/>
    </row>
    <row r="5680" spans="6:6" s="115" customFormat="1" x14ac:dyDescent="0.25">
      <c r="F5680" s="119"/>
    </row>
    <row r="5681" spans="6:6" s="115" customFormat="1" x14ac:dyDescent="0.25">
      <c r="F5681" s="119"/>
    </row>
    <row r="5682" spans="6:6" s="115" customFormat="1" x14ac:dyDescent="0.25">
      <c r="F5682" s="119"/>
    </row>
    <row r="5683" spans="6:6" s="115" customFormat="1" x14ac:dyDescent="0.25">
      <c r="F5683" s="119"/>
    </row>
    <row r="5684" spans="6:6" s="115" customFormat="1" x14ac:dyDescent="0.25">
      <c r="F5684" s="119"/>
    </row>
    <row r="5685" spans="6:6" s="115" customFormat="1" x14ac:dyDescent="0.25">
      <c r="F5685" s="119"/>
    </row>
    <row r="5686" spans="6:6" s="115" customFormat="1" x14ac:dyDescent="0.25">
      <c r="F5686" s="119"/>
    </row>
    <row r="5687" spans="6:6" s="115" customFormat="1" x14ac:dyDescent="0.25">
      <c r="F5687" s="119"/>
    </row>
    <row r="5688" spans="6:6" s="115" customFormat="1" x14ac:dyDescent="0.25">
      <c r="F5688" s="119"/>
    </row>
    <row r="5689" spans="6:6" s="115" customFormat="1" x14ac:dyDescent="0.25">
      <c r="F5689" s="119"/>
    </row>
    <row r="5690" spans="6:6" s="115" customFormat="1" x14ac:dyDescent="0.25">
      <c r="F5690" s="119"/>
    </row>
    <row r="5691" spans="6:6" s="115" customFormat="1" x14ac:dyDescent="0.25">
      <c r="F5691" s="119"/>
    </row>
    <row r="5692" spans="6:6" s="115" customFormat="1" x14ac:dyDescent="0.25">
      <c r="F5692" s="119"/>
    </row>
    <row r="5693" spans="6:6" s="115" customFormat="1" x14ac:dyDescent="0.25">
      <c r="F5693" s="119"/>
    </row>
    <row r="5694" spans="6:6" s="115" customFormat="1" x14ac:dyDescent="0.25">
      <c r="F5694" s="119"/>
    </row>
    <row r="5695" spans="6:6" s="115" customFormat="1" x14ac:dyDescent="0.25">
      <c r="F5695" s="119"/>
    </row>
    <row r="5696" spans="6:6" s="115" customFormat="1" x14ac:dyDescent="0.25">
      <c r="F5696" s="119"/>
    </row>
    <row r="5697" spans="6:6" s="115" customFormat="1" x14ac:dyDescent="0.25">
      <c r="F5697" s="119"/>
    </row>
    <row r="5698" spans="6:6" s="115" customFormat="1" x14ac:dyDescent="0.25">
      <c r="F5698" s="119"/>
    </row>
    <row r="5699" spans="6:6" s="115" customFormat="1" x14ac:dyDescent="0.25">
      <c r="F5699" s="119"/>
    </row>
    <row r="5700" spans="6:6" s="115" customFormat="1" x14ac:dyDescent="0.25">
      <c r="F5700" s="119"/>
    </row>
    <row r="5701" spans="6:6" s="115" customFormat="1" x14ac:dyDescent="0.25">
      <c r="F5701" s="119"/>
    </row>
    <row r="5702" spans="6:6" s="115" customFormat="1" x14ac:dyDescent="0.25">
      <c r="F5702" s="119"/>
    </row>
    <row r="5703" spans="6:6" s="115" customFormat="1" x14ac:dyDescent="0.25">
      <c r="F5703" s="119"/>
    </row>
    <row r="5704" spans="6:6" s="115" customFormat="1" x14ac:dyDescent="0.25">
      <c r="F5704" s="119"/>
    </row>
    <row r="5705" spans="6:6" s="115" customFormat="1" x14ac:dyDescent="0.25">
      <c r="F5705" s="119"/>
    </row>
    <row r="5706" spans="6:6" s="115" customFormat="1" x14ac:dyDescent="0.25">
      <c r="F5706" s="119"/>
    </row>
    <row r="5707" spans="6:6" s="115" customFormat="1" x14ac:dyDescent="0.25">
      <c r="F5707" s="119"/>
    </row>
    <row r="5708" spans="6:6" s="115" customFormat="1" x14ac:dyDescent="0.25">
      <c r="F5708" s="119"/>
    </row>
    <row r="5709" spans="6:6" s="115" customFormat="1" x14ac:dyDescent="0.25">
      <c r="F5709" s="119"/>
    </row>
    <row r="5710" spans="6:6" s="115" customFormat="1" x14ac:dyDescent="0.25">
      <c r="F5710" s="119"/>
    </row>
    <row r="5711" spans="6:6" s="115" customFormat="1" x14ac:dyDescent="0.25">
      <c r="F5711" s="119"/>
    </row>
    <row r="5712" spans="6:6" s="115" customFormat="1" x14ac:dyDescent="0.25">
      <c r="F5712" s="119"/>
    </row>
    <row r="5713" spans="6:6" s="115" customFormat="1" x14ac:dyDescent="0.25">
      <c r="F5713" s="119"/>
    </row>
    <row r="5714" spans="6:6" s="115" customFormat="1" x14ac:dyDescent="0.25">
      <c r="F5714" s="119"/>
    </row>
    <row r="5715" spans="6:6" s="115" customFormat="1" x14ac:dyDescent="0.25">
      <c r="F5715" s="119"/>
    </row>
    <row r="5716" spans="6:6" s="115" customFormat="1" x14ac:dyDescent="0.25">
      <c r="F5716" s="119"/>
    </row>
    <row r="5717" spans="6:6" s="115" customFormat="1" x14ac:dyDescent="0.25">
      <c r="F5717" s="119"/>
    </row>
    <row r="5718" spans="6:6" s="115" customFormat="1" x14ac:dyDescent="0.25">
      <c r="F5718" s="119"/>
    </row>
    <row r="5719" spans="6:6" s="115" customFormat="1" x14ac:dyDescent="0.25">
      <c r="F5719" s="119"/>
    </row>
    <row r="5720" spans="6:6" s="115" customFormat="1" x14ac:dyDescent="0.25">
      <c r="F5720" s="119"/>
    </row>
    <row r="5721" spans="6:6" s="115" customFormat="1" x14ac:dyDescent="0.25">
      <c r="F5721" s="119"/>
    </row>
    <row r="5722" spans="6:6" s="115" customFormat="1" x14ac:dyDescent="0.25">
      <c r="F5722" s="119"/>
    </row>
    <row r="5723" spans="6:6" s="115" customFormat="1" x14ac:dyDescent="0.25">
      <c r="F5723" s="119"/>
    </row>
    <row r="5724" spans="6:6" s="115" customFormat="1" x14ac:dyDescent="0.25">
      <c r="F5724" s="119"/>
    </row>
    <row r="5725" spans="6:6" s="115" customFormat="1" x14ac:dyDescent="0.25">
      <c r="F5725" s="119"/>
    </row>
    <row r="5726" spans="6:6" s="115" customFormat="1" x14ac:dyDescent="0.25">
      <c r="F5726" s="119"/>
    </row>
    <row r="5727" spans="6:6" s="115" customFormat="1" x14ac:dyDescent="0.25">
      <c r="F5727" s="119"/>
    </row>
    <row r="5728" spans="6:6" s="115" customFormat="1" x14ac:dyDescent="0.25">
      <c r="F5728" s="119"/>
    </row>
    <row r="5729" spans="6:6" s="115" customFormat="1" x14ac:dyDescent="0.25">
      <c r="F5729" s="119"/>
    </row>
    <row r="5730" spans="6:6" s="115" customFormat="1" x14ac:dyDescent="0.25">
      <c r="F5730" s="119"/>
    </row>
    <row r="5731" spans="6:6" s="115" customFormat="1" x14ac:dyDescent="0.25">
      <c r="F5731" s="119"/>
    </row>
    <row r="5732" spans="6:6" s="115" customFormat="1" x14ac:dyDescent="0.25">
      <c r="F5732" s="119"/>
    </row>
    <row r="5733" spans="6:6" s="115" customFormat="1" x14ac:dyDescent="0.25">
      <c r="F5733" s="119"/>
    </row>
    <row r="5734" spans="6:6" s="115" customFormat="1" x14ac:dyDescent="0.25">
      <c r="F5734" s="119"/>
    </row>
    <row r="5735" spans="6:6" s="115" customFormat="1" x14ac:dyDescent="0.25">
      <c r="F5735" s="119"/>
    </row>
    <row r="5736" spans="6:6" s="115" customFormat="1" x14ac:dyDescent="0.25">
      <c r="F5736" s="119"/>
    </row>
    <row r="5737" spans="6:6" s="115" customFormat="1" x14ac:dyDescent="0.25">
      <c r="F5737" s="119"/>
    </row>
    <row r="5738" spans="6:6" s="115" customFormat="1" x14ac:dyDescent="0.25">
      <c r="F5738" s="119"/>
    </row>
    <row r="5739" spans="6:6" s="115" customFormat="1" x14ac:dyDescent="0.25">
      <c r="F5739" s="119"/>
    </row>
    <row r="5740" spans="6:6" s="115" customFormat="1" x14ac:dyDescent="0.25">
      <c r="F5740" s="119"/>
    </row>
    <row r="5741" spans="6:6" s="115" customFormat="1" x14ac:dyDescent="0.25">
      <c r="F5741" s="119"/>
    </row>
    <row r="5742" spans="6:6" s="115" customFormat="1" x14ac:dyDescent="0.25">
      <c r="F5742" s="119"/>
    </row>
    <row r="5743" spans="6:6" s="115" customFormat="1" x14ac:dyDescent="0.25">
      <c r="F5743" s="119"/>
    </row>
    <row r="5744" spans="6:6" s="115" customFormat="1" x14ac:dyDescent="0.25">
      <c r="F5744" s="119"/>
    </row>
    <row r="5745" spans="6:6" s="115" customFormat="1" x14ac:dyDescent="0.25">
      <c r="F5745" s="119"/>
    </row>
    <row r="5746" spans="6:6" s="115" customFormat="1" x14ac:dyDescent="0.25">
      <c r="F5746" s="119"/>
    </row>
    <row r="5747" spans="6:6" s="115" customFormat="1" x14ac:dyDescent="0.25">
      <c r="F5747" s="119"/>
    </row>
    <row r="5748" spans="6:6" s="115" customFormat="1" x14ac:dyDescent="0.25">
      <c r="F5748" s="119"/>
    </row>
    <row r="5749" spans="6:6" s="115" customFormat="1" x14ac:dyDescent="0.25">
      <c r="F5749" s="119"/>
    </row>
    <row r="5750" spans="6:6" s="115" customFormat="1" x14ac:dyDescent="0.25">
      <c r="F5750" s="119"/>
    </row>
    <row r="5751" spans="6:6" s="115" customFormat="1" x14ac:dyDescent="0.25">
      <c r="F5751" s="119"/>
    </row>
    <row r="5752" spans="6:6" s="115" customFormat="1" x14ac:dyDescent="0.25">
      <c r="F5752" s="119"/>
    </row>
    <row r="5753" spans="6:6" s="115" customFormat="1" x14ac:dyDescent="0.25">
      <c r="F5753" s="119"/>
    </row>
    <row r="5754" spans="6:6" s="115" customFormat="1" x14ac:dyDescent="0.25">
      <c r="F5754" s="119"/>
    </row>
    <row r="5755" spans="6:6" s="115" customFormat="1" x14ac:dyDescent="0.25">
      <c r="F5755" s="119"/>
    </row>
    <row r="5756" spans="6:6" s="115" customFormat="1" x14ac:dyDescent="0.25">
      <c r="F5756" s="119"/>
    </row>
    <row r="5757" spans="6:6" s="115" customFormat="1" x14ac:dyDescent="0.25">
      <c r="F5757" s="119"/>
    </row>
    <row r="5758" spans="6:6" s="115" customFormat="1" x14ac:dyDescent="0.25">
      <c r="F5758" s="119"/>
    </row>
    <row r="5759" spans="6:6" s="115" customFormat="1" x14ac:dyDescent="0.25">
      <c r="F5759" s="119"/>
    </row>
    <row r="5760" spans="6:6" s="115" customFormat="1" x14ac:dyDescent="0.25">
      <c r="F5760" s="119"/>
    </row>
    <row r="5761" spans="6:6" s="115" customFormat="1" x14ac:dyDescent="0.25">
      <c r="F5761" s="119"/>
    </row>
    <row r="5762" spans="6:6" s="115" customFormat="1" x14ac:dyDescent="0.25">
      <c r="F5762" s="119"/>
    </row>
    <row r="5763" spans="6:6" s="115" customFormat="1" x14ac:dyDescent="0.25">
      <c r="F5763" s="119"/>
    </row>
    <row r="5764" spans="6:6" s="115" customFormat="1" x14ac:dyDescent="0.25">
      <c r="F5764" s="119"/>
    </row>
    <row r="5765" spans="6:6" s="115" customFormat="1" x14ac:dyDescent="0.25">
      <c r="F5765" s="119"/>
    </row>
    <row r="5766" spans="6:6" s="115" customFormat="1" x14ac:dyDescent="0.25">
      <c r="F5766" s="119"/>
    </row>
    <row r="5767" spans="6:6" s="115" customFormat="1" x14ac:dyDescent="0.25">
      <c r="F5767" s="119"/>
    </row>
    <row r="5768" spans="6:6" s="115" customFormat="1" x14ac:dyDescent="0.25">
      <c r="F5768" s="119"/>
    </row>
    <row r="5769" spans="6:6" s="115" customFormat="1" x14ac:dyDescent="0.25">
      <c r="F5769" s="119"/>
    </row>
    <row r="5770" spans="6:6" s="115" customFormat="1" x14ac:dyDescent="0.25">
      <c r="F5770" s="119"/>
    </row>
    <row r="5771" spans="6:6" s="115" customFormat="1" x14ac:dyDescent="0.25">
      <c r="F5771" s="119"/>
    </row>
    <row r="5772" spans="6:6" s="115" customFormat="1" x14ac:dyDescent="0.25">
      <c r="F5772" s="119"/>
    </row>
    <row r="5773" spans="6:6" s="115" customFormat="1" x14ac:dyDescent="0.25">
      <c r="F5773" s="119"/>
    </row>
    <row r="5774" spans="6:6" s="115" customFormat="1" x14ac:dyDescent="0.25">
      <c r="F5774" s="119"/>
    </row>
    <row r="5775" spans="6:6" s="115" customFormat="1" x14ac:dyDescent="0.25">
      <c r="F5775" s="119"/>
    </row>
    <row r="5776" spans="6:6" s="115" customFormat="1" x14ac:dyDescent="0.25">
      <c r="F5776" s="119"/>
    </row>
    <row r="5777" spans="6:6" s="115" customFormat="1" x14ac:dyDescent="0.25">
      <c r="F5777" s="119"/>
    </row>
    <row r="5778" spans="6:6" s="115" customFormat="1" x14ac:dyDescent="0.25">
      <c r="F5778" s="119"/>
    </row>
    <row r="5779" spans="6:6" s="115" customFormat="1" x14ac:dyDescent="0.25">
      <c r="F5779" s="119"/>
    </row>
    <row r="5780" spans="6:6" s="115" customFormat="1" x14ac:dyDescent="0.25">
      <c r="F5780" s="119"/>
    </row>
    <row r="5781" spans="6:6" s="115" customFormat="1" x14ac:dyDescent="0.25">
      <c r="F5781" s="119"/>
    </row>
    <row r="5782" spans="6:6" s="115" customFormat="1" x14ac:dyDescent="0.25">
      <c r="F5782" s="119"/>
    </row>
    <row r="5783" spans="6:6" s="115" customFormat="1" x14ac:dyDescent="0.25">
      <c r="F5783" s="119"/>
    </row>
    <row r="5784" spans="6:6" s="115" customFormat="1" x14ac:dyDescent="0.25">
      <c r="F5784" s="119"/>
    </row>
    <row r="5785" spans="6:6" s="115" customFormat="1" x14ac:dyDescent="0.25">
      <c r="F5785" s="119"/>
    </row>
    <row r="5786" spans="6:6" s="115" customFormat="1" x14ac:dyDescent="0.25">
      <c r="F5786" s="119"/>
    </row>
    <row r="5787" spans="6:6" s="115" customFormat="1" x14ac:dyDescent="0.25">
      <c r="F5787" s="119"/>
    </row>
    <row r="5788" spans="6:6" s="115" customFormat="1" x14ac:dyDescent="0.25">
      <c r="F5788" s="119"/>
    </row>
    <row r="5789" spans="6:6" s="115" customFormat="1" x14ac:dyDescent="0.25">
      <c r="F5789" s="119"/>
    </row>
    <row r="5790" spans="6:6" s="115" customFormat="1" x14ac:dyDescent="0.25">
      <c r="F5790" s="119"/>
    </row>
    <row r="5791" spans="6:6" s="115" customFormat="1" x14ac:dyDescent="0.25">
      <c r="F5791" s="119"/>
    </row>
    <row r="5792" spans="6:6" s="115" customFormat="1" x14ac:dyDescent="0.25">
      <c r="F5792" s="119"/>
    </row>
    <row r="5793" spans="6:6" s="115" customFormat="1" x14ac:dyDescent="0.25">
      <c r="F5793" s="119"/>
    </row>
    <row r="5794" spans="6:6" s="115" customFormat="1" x14ac:dyDescent="0.25">
      <c r="F5794" s="119"/>
    </row>
    <row r="5795" spans="6:6" s="115" customFormat="1" x14ac:dyDescent="0.25">
      <c r="F5795" s="119"/>
    </row>
    <row r="5796" spans="6:6" s="115" customFormat="1" x14ac:dyDescent="0.25">
      <c r="F5796" s="119"/>
    </row>
    <row r="5797" spans="6:6" s="115" customFormat="1" x14ac:dyDescent="0.25">
      <c r="F5797" s="119"/>
    </row>
    <row r="5798" spans="6:6" s="115" customFormat="1" x14ac:dyDescent="0.25">
      <c r="F5798" s="119"/>
    </row>
    <row r="5799" spans="6:6" s="115" customFormat="1" x14ac:dyDescent="0.25">
      <c r="F5799" s="119"/>
    </row>
    <row r="5800" spans="6:6" s="115" customFormat="1" x14ac:dyDescent="0.25">
      <c r="F5800" s="119"/>
    </row>
    <row r="5801" spans="6:6" s="115" customFormat="1" x14ac:dyDescent="0.25">
      <c r="F5801" s="119"/>
    </row>
    <row r="5802" spans="6:6" s="115" customFormat="1" x14ac:dyDescent="0.25">
      <c r="F5802" s="119"/>
    </row>
    <row r="5803" spans="6:6" s="115" customFormat="1" x14ac:dyDescent="0.25">
      <c r="F5803" s="119"/>
    </row>
    <row r="5804" spans="6:6" s="115" customFormat="1" x14ac:dyDescent="0.25">
      <c r="F5804" s="119"/>
    </row>
    <row r="5805" spans="6:6" s="115" customFormat="1" x14ac:dyDescent="0.25">
      <c r="F5805" s="119"/>
    </row>
    <row r="5806" spans="6:6" s="115" customFormat="1" x14ac:dyDescent="0.25">
      <c r="F5806" s="119"/>
    </row>
    <row r="5807" spans="6:6" s="115" customFormat="1" x14ac:dyDescent="0.25">
      <c r="F5807" s="119"/>
    </row>
    <row r="5808" spans="6:6" s="115" customFormat="1" x14ac:dyDescent="0.25">
      <c r="F5808" s="119"/>
    </row>
    <row r="5809" spans="6:6" s="115" customFormat="1" x14ac:dyDescent="0.25">
      <c r="F5809" s="119"/>
    </row>
    <row r="5810" spans="6:6" s="115" customFormat="1" x14ac:dyDescent="0.25">
      <c r="F5810" s="119"/>
    </row>
    <row r="5811" spans="6:6" s="115" customFormat="1" x14ac:dyDescent="0.25">
      <c r="F5811" s="119"/>
    </row>
    <row r="5812" spans="6:6" s="115" customFormat="1" x14ac:dyDescent="0.25">
      <c r="F5812" s="119"/>
    </row>
    <row r="5813" spans="6:6" s="115" customFormat="1" x14ac:dyDescent="0.25">
      <c r="F5813" s="119"/>
    </row>
    <row r="5814" spans="6:6" s="115" customFormat="1" x14ac:dyDescent="0.25">
      <c r="F5814" s="119"/>
    </row>
    <row r="5815" spans="6:6" s="115" customFormat="1" x14ac:dyDescent="0.25">
      <c r="F5815" s="119"/>
    </row>
    <row r="5816" spans="6:6" s="115" customFormat="1" x14ac:dyDescent="0.25">
      <c r="F5816" s="119"/>
    </row>
    <row r="5817" spans="6:6" s="115" customFormat="1" x14ac:dyDescent="0.25">
      <c r="F5817" s="119"/>
    </row>
    <row r="5818" spans="6:6" s="115" customFormat="1" x14ac:dyDescent="0.25">
      <c r="F5818" s="119"/>
    </row>
    <row r="5819" spans="6:6" s="115" customFormat="1" x14ac:dyDescent="0.25">
      <c r="F5819" s="119"/>
    </row>
    <row r="5820" spans="6:6" s="115" customFormat="1" x14ac:dyDescent="0.25">
      <c r="F5820" s="119"/>
    </row>
    <row r="5821" spans="6:6" s="115" customFormat="1" x14ac:dyDescent="0.25">
      <c r="F5821" s="119"/>
    </row>
    <row r="5822" spans="6:6" s="115" customFormat="1" x14ac:dyDescent="0.25">
      <c r="F5822" s="119"/>
    </row>
    <row r="5823" spans="6:6" s="115" customFormat="1" x14ac:dyDescent="0.25">
      <c r="F5823" s="119"/>
    </row>
    <row r="5824" spans="6:6" s="115" customFormat="1" x14ac:dyDescent="0.25">
      <c r="F5824" s="119"/>
    </row>
    <row r="5825" spans="6:6" s="115" customFormat="1" x14ac:dyDescent="0.25">
      <c r="F5825" s="119"/>
    </row>
    <row r="5826" spans="6:6" s="115" customFormat="1" x14ac:dyDescent="0.25">
      <c r="F5826" s="119"/>
    </row>
    <row r="5827" spans="6:6" s="115" customFormat="1" x14ac:dyDescent="0.25">
      <c r="F5827" s="119"/>
    </row>
    <row r="5828" spans="6:6" s="115" customFormat="1" x14ac:dyDescent="0.25">
      <c r="F5828" s="119"/>
    </row>
    <row r="5829" spans="6:6" s="115" customFormat="1" x14ac:dyDescent="0.25">
      <c r="F5829" s="119"/>
    </row>
    <row r="5830" spans="6:6" s="115" customFormat="1" x14ac:dyDescent="0.25">
      <c r="F5830" s="119"/>
    </row>
    <row r="5831" spans="6:6" s="115" customFormat="1" x14ac:dyDescent="0.25">
      <c r="F5831" s="119"/>
    </row>
    <row r="5832" spans="6:6" s="115" customFormat="1" x14ac:dyDescent="0.25">
      <c r="F5832" s="119"/>
    </row>
    <row r="5833" spans="6:6" s="115" customFormat="1" x14ac:dyDescent="0.25">
      <c r="F5833" s="119"/>
    </row>
    <row r="5834" spans="6:6" s="115" customFormat="1" x14ac:dyDescent="0.25">
      <c r="F5834" s="119"/>
    </row>
    <row r="5835" spans="6:6" s="115" customFormat="1" x14ac:dyDescent="0.25">
      <c r="F5835" s="119"/>
    </row>
    <row r="5836" spans="6:6" s="115" customFormat="1" x14ac:dyDescent="0.25">
      <c r="F5836" s="119"/>
    </row>
    <row r="5837" spans="6:6" s="115" customFormat="1" x14ac:dyDescent="0.25">
      <c r="F5837" s="119"/>
    </row>
    <row r="5838" spans="6:6" s="115" customFormat="1" x14ac:dyDescent="0.25">
      <c r="F5838" s="119"/>
    </row>
    <row r="5839" spans="6:6" s="115" customFormat="1" x14ac:dyDescent="0.25">
      <c r="F5839" s="119"/>
    </row>
    <row r="5840" spans="6:6" s="115" customFormat="1" x14ac:dyDescent="0.25">
      <c r="F5840" s="119"/>
    </row>
    <row r="5841" spans="6:6" s="115" customFormat="1" x14ac:dyDescent="0.25">
      <c r="F5841" s="119"/>
    </row>
    <row r="5842" spans="6:6" s="115" customFormat="1" x14ac:dyDescent="0.25">
      <c r="F5842" s="119"/>
    </row>
    <row r="5843" spans="6:6" s="115" customFormat="1" x14ac:dyDescent="0.25">
      <c r="F5843" s="119"/>
    </row>
    <row r="5844" spans="6:6" s="115" customFormat="1" x14ac:dyDescent="0.25">
      <c r="F5844" s="119"/>
    </row>
    <row r="5845" spans="6:6" s="115" customFormat="1" x14ac:dyDescent="0.25">
      <c r="F5845" s="119"/>
    </row>
    <row r="5846" spans="6:6" s="115" customFormat="1" x14ac:dyDescent="0.25">
      <c r="F5846" s="119"/>
    </row>
    <row r="5847" spans="6:6" s="115" customFormat="1" x14ac:dyDescent="0.25">
      <c r="F5847" s="119"/>
    </row>
    <row r="5848" spans="6:6" s="115" customFormat="1" x14ac:dyDescent="0.25">
      <c r="F5848" s="119"/>
    </row>
    <row r="5849" spans="6:6" s="115" customFormat="1" x14ac:dyDescent="0.25">
      <c r="F5849" s="119"/>
    </row>
    <row r="5850" spans="6:6" s="115" customFormat="1" x14ac:dyDescent="0.25">
      <c r="F5850" s="119"/>
    </row>
    <row r="5851" spans="6:6" s="115" customFormat="1" x14ac:dyDescent="0.25">
      <c r="F5851" s="119"/>
    </row>
    <row r="5852" spans="6:6" s="115" customFormat="1" x14ac:dyDescent="0.25">
      <c r="F5852" s="119"/>
    </row>
    <row r="5853" spans="6:6" s="115" customFormat="1" x14ac:dyDescent="0.25">
      <c r="F5853" s="119"/>
    </row>
    <row r="5854" spans="6:6" s="115" customFormat="1" x14ac:dyDescent="0.25">
      <c r="F5854" s="119"/>
    </row>
    <row r="5855" spans="6:6" s="115" customFormat="1" x14ac:dyDescent="0.25">
      <c r="F5855" s="119"/>
    </row>
    <row r="5856" spans="6:6" s="115" customFormat="1" x14ac:dyDescent="0.25">
      <c r="F5856" s="119"/>
    </row>
    <row r="5857" spans="6:6" s="115" customFormat="1" x14ac:dyDescent="0.25">
      <c r="F5857" s="119"/>
    </row>
    <row r="5858" spans="6:6" s="115" customFormat="1" x14ac:dyDescent="0.25">
      <c r="F5858" s="119"/>
    </row>
    <row r="5859" spans="6:6" s="115" customFormat="1" x14ac:dyDescent="0.25">
      <c r="F5859" s="119"/>
    </row>
    <row r="5860" spans="6:6" s="115" customFormat="1" x14ac:dyDescent="0.25">
      <c r="F5860" s="119"/>
    </row>
    <row r="5861" spans="6:6" s="115" customFormat="1" x14ac:dyDescent="0.25">
      <c r="F5861" s="119"/>
    </row>
    <row r="5862" spans="6:6" s="115" customFormat="1" x14ac:dyDescent="0.25">
      <c r="F5862" s="119"/>
    </row>
    <row r="5863" spans="6:6" s="115" customFormat="1" x14ac:dyDescent="0.25">
      <c r="F5863" s="119"/>
    </row>
    <row r="5864" spans="6:6" s="115" customFormat="1" x14ac:dyDescent="0.25">
      <c r="F5864" s="119"/>
    </row>
    <row r="5865" spans="6:6" s="115" customFormat="1" x14ac:dyDescent="0.25">
      <c r="F5865" s="119"/>
    </row>
    <row r="5866" spans="6:6" s="115" customFormat="1" x14ac:dyDescent="0.25">
      <c r="F5866" s="119"/>
    </row>
    <row r="5867" spans="6:6" s="115" customFormat="1" x14ac:dyDescent="0.25">
      <c r="F5867" s="119"/>
    </row>
    <row r="5868" spans="6:6" s="115" customFormat="1" x14ac:dyDescent="0.25">
      <c r="F5868" s="119"/>
    </row>
    <row r="5869" spans="6:6" s="115" customFormat="1" x14ac:dyDescent="0.25">
      <c r="F5869" s="119"/>
    </row>
    <row r="5870" spans="6:6" s="115" customFormat="1" x14ac:dyDescent="0.25">
      <c r="F5870" s="119"/>
    </row>
    <row r="5871" spans="6:6" s="115" customFormat="1" x14ac:dyDescent="0.25">
      <c r="F5871" s="119"/>
    </row>
    <row r="5872" spans="6:6" s="115" customFormat="1" x14ac:dyDescent="0.25">
      <c r="F5872" s="119"/>
    </row>
    <row r="5873" spans="6:6" s="115" customFormat="1" x14ac:dyDescent="0.25">
      <c r="F5873" s="119"/>
    </row>
    <row r="5874" spans="6:6" s="115" customFormat="1" x14ac:dyDescent="0.25">
      <c r="F5874" s="119"/>
    </row>
    <row r="5875" spans="6:6" s="115" customFormat="1" x14ac:dyDescent="0.25">
      <c r="F5875" s="119"/>
    </row>
    <row r="5876" spans="6:6" s="115" customFormat="1" x14ac:dyDescent="0.25">
      <c r="F5876" s="119"/>
    </row>
    <row r="5877" spans="6:6" s="115" customFormat="1" x14ac:dyDescent="0.25">
      <c r="F5877" s="119"/>
    </row>
    <row r="5878" spans="6:6" s="115" customFormat="1" x14ac:dyDescent="0.25">
      <c r="F5878" s="119"/>
    </row>
    <row r="5879" spans="6:6" s="115" customFormat="1" x14ac:dyDescent="0.25">
      <c r="F5879" s="119"/>
    </row>
    <row r="5880" spans="6:6" s="115" customFormat="1" x14ac:dyDescent="0.25">
      <c r="F5880" s="119"/>
    </row>
    <row r="5881" spans="6:6" s="115" customFormat="1" x14ac:dyDescent="0.25">
      <c r="F5881" s="119"/>
    </row>
    <row r="5882" spans="6:6" s="115" customFormat="1" x14ac:dyDescent="0.25">
      <c r="F5882" s="119"/>
    </row>
    <row r="5883" spans="6:6" s="115" customFormat="1" x14ac:dyDescent="0.25">
      <c r="F5883" s="119"/>
    </row>
    <row r="5884" spans="6:6" s="115" customFormat="1" x14ac:dyDescent="0.25">
      <c r="F5884" s="119"/>
    </row>
    <row r="5885" spans="6:6" s="115" customFormat="1" x14ac:dyDescent="0.25">
      <c r="F5885" s="119"/>
    </row>
    <row r="5886" spans="6:6" s="115" customFormat="1" x14ac:dyDescent="0.25">
      <c r="F5886" s="119"/>
    </row>
    <row r="5887" spans="6:6" s="115" customFormat="1" x14ac:dyDescent="0.25">
      <c r="F5887" s="119"/>
    </row>
    <row r="5888" spans="6:6" s="115" customFormat="1" x14ac:dyDescent="0.25">
      <c r="F5888" s="119"/>
    </row>
    <row r="5889" spans="6:6" s="115" customFormat="1" x14ac:dyDescent="0.25">
      <c r="F5889" s="119"/>
    </row>
    <row r="5890" spans="6:6" s="115" customFormat="1" x14ac:dyDescent="0.25">
      <c r="F5890" s="119"/>
    </row>
    <row r="5891" spans="6:6" s="115" customFormat="1" x14ac:dyDescent="0.25">
      <c r="F5891" s="119"/>
    </row>
    <row r="5892" spans="6:6" s="115" customFormat="1" x14ac:dyDescent="0.25">
      <c r="F5892" s="119"/>
    </row>
    <row r="5893" spans="6:6" s="115" customFormat="1" x14ac:dyDescent="0.25">
      <c r="F5893" s="119"/>
    </row>
    <row r="5894" spans="6:6" s="115" customFormat="1" x14ac:dyDescent="0.25">
      <c r="F5894" s="119"/>
    </row>
    <row r="5895" spans="6:6" s="115" customFormat="1" x14ac:dyDescent="0.25">
      <c r="F5895" s="119"/>
    </row>
    <row r="5896" spans="6:6" s="115" customFormat="1" x14ac:dyDescent="0.25">
      <c r="F5896" s="119"/>
    </row>
    <row r="5897" spans="6:6" s="115" customFormat="1" x14ac:dyDescent="0.25">
      <c r="F5897" s="119"/>
    </row>
    <row r="5898" spans="6:6" s="115" customFormat="1" x14ac:dyDescent="0.25">
      <c r="F5898" s="119"/>
    </row>
    <row r="5899" spans="6:6" s="115" customFormat="1" x14ac:dyDescent="0.25">
      <c r="F5899" s="119"/>
    </row>
    <row r="5900" spans="6:6" s="115" customFormat="1" x14ac:dyDescent="0.25">
      <c r="F5900" s="119"/>
    </row>
    <row r="5901" spans="6:6" s="115" customFormat="1" x14ac:dyDescent="0.25">
      <c r="F5901" s="119"/>
    </row>
    <row r="5902" spans="6:6" s="115" customFormat="1" x14ac:dyDescent="0.25">
      <c r="F5902" s="119"/>
    </row>
    <row r="5903" spans="6:6" s="115" customFormat="1" x14ac:dyDescent="0.25">
      <c r="F5903" s="119"/>
    </row>
    <row r="5904" spans="6:6" s="115" customFormat="1" x14ac:dyDescent="0.25">
      <c r="F5904" s="119"/>
    </row>
    <row r="5905" spans="6:6" s="115" customFormat="1" x14ac:dyDescent="0.25">
      <c r="F5905" s="119"/>
    </row>
    <row r="5906" spans="6:6" s="115" customFormat="1" x14ac:dyDescent="0.25">
      <c r="F5906" s="119"/>
    </row>
    <row r="5907" spans="6:6" s="115" customFormat="1" x14ac:dyDescent="0.25">
      <c r="F5907" s="119"/>
    </row>
    <row r="5908" spans="6:6" s="115" customFormat="1" x14ac:dyDescent="0.25">
      <c r="F5908" s="119"/>
    </row>
    <row r="5909" spans="6:6" s="115" customFormat="1" x14ac:dyDescent="0.25">
      <c r="F5909" s="119"/>
    </row>
    <row r="5910" spans="6:6" s="115" customFormat="1" x14ac:dyDescent="0.25">
      <c r="F5910" s="119"/>
    </row>
    <row r="5911" spans="6:6" s="115" customFormat="1" x14ac:dyDescent="0.25">
      <c r="F5911" s="119"/>
    </row>
    <row r="5912" spans="6:6" s="115" customFormat="1" x14ac:dyDescent="0.25">
      <c r="F5912" s="119"/>
    </row>
    <row r="5913" spans="6:6" s="115" customFormat="1" x14ac:dyDescent="0.25">
      <c r="F5913" s="119"/>
    </row>
    <row r="5914" spans="6:6" s="115" customFormat="1" x14ac:dyDescent="0.25">
      <c r="F5914" s="119"/>
    </row>
    <row r="5915" spans="6:6" s="115" customFormat="1" x14ac:dyDescent="0.25">
      <c r="F5915" s="119"/>
    </row>
    <row r="5916" spans="6:6" s="115" customFormat="1" x14ac:dyDescent="0.25">
      <c r="F5916" s="119"/>
    </row>
    <row r="5917" spans="6:6" s="115" customFormat="1" x14ac:dyDescent="0.25">
      <c r="F5917" s="119"/>
    </row>
    <row r="5918" spans="6:6" s="115" customFormat="1" x14ac:dyDescent="0.25">
      <c r="F5918" s="119"/>
    </row>
    <row r="5919" spans="6:6" s="115" customFormat="1" x14ac:dyDescent="0.25">
      <c r="F5919" s="119"/>
    </row>
    <row r="5920" spans="6:6" s="115" customFormat="1" x14ac:dyDescent="0.25">
      <c r="F5920" s="119"/>
    </row>
    <row r="5921" spans="6:6" s="115" customFormat="1" x14ac:dyDescent="0.25">
      <c r="F5921" s="119"/>
    </row>
    <row r="5922" spans="6:6" s="115" customFormat="1" x14ac:dyDescent="0.25">
      <c r="F5922" s="119"/>
    </row>
    <row r="5923" spans="6:6" s="115" customFormat="1" x14ac:dyDescent="0.25">
      <c r="F5923" s="119"/>
    </row>
    <row r="5924" spans="6:6" s="115" customFormat="1" x14ac:dyDescent="0.25">
      <c r="F5924" s="119"/>
    </row>
    <row r="5925" spans="6:6" s="115" customFormat="1" x14ac:dyDescent="0.25">
      <c r="F5925" s="119"/>
    </row>
    <row r="5926" spans="6:6" s="115" customFormat="1" x14ac:dyDescent="0.25">
      <c r="F5926" s="119"/>
    </row>
    <row r="5927" spans="6:6" s="115" customFormat="1" x14ac:dyDescent="0.25">
      <c r="F5927" s="119"/>
    </row>
    <row r="5928" spans="6:6" s="115" customFormat="1" x14ac:dyDescent="0.25">
      <c r="F5928" s="119"/>
    </row>
    <row r="5929" spans="6:6" s="115" customFormat="1" x14ac:dyDescent="0.25">
      <c r="F5929" s="119"/>
    </row>
    <row r="5930" spans="6:6" s="115" customFormat="1" x14ac:dyDescent="0.25">
      <c r="F5930" s="119"/>
    </row>
    <row r="5931" spans="6:6" s="115" customFormat="1" x14ac:dyDescent="0.25">
      <c r="F5931" s="119"/>
    </row>
    <row r="5932" spans="6:6" s="115" customFormat="1" x14ac:dyDescent="0.25">
      <c r="F5932" s="119"/>
    </row>
    <row r="5933" spans="6:6" s="115" customFormat="1" x14ac:dyDescent="0.25">
      <c r="F5933" s="119"/>
    </row>
    <row r="5934" spans="6:6" s="115" customFormat="1" x14ac:dyDescent="0.25">
      <c r="F5934" s="119"/>
    </row>
    <row r="5935" spans="6:6" s="115" customFormat="1" x14ac:dyDescent="0.25">
      <c r="F5935" s="119"/>
    </row>
    <row r="5936" spans="6:6" s="115" customFormat="1" x14ac:dyDescent="0.25">
      <c r="F5936" s="119"/>
    </row>
    <row r="5937" spans="6:6" s="115" customFormat="1" x14ac:dyDescent="0.25">
      <c r="F5937" s="119"/>
    </row>
    <row r="5938" spans="6:6" s="115" customFormat="1" x14ac:dyDescent="0.25">
      <c r="F5938" s="119"/>
    </row>
    <row r="5939" spans="6:6" s="115" customFormat="1" x14ac:dyDescent="0.25">
      <c r="F5939" s="119"/>
    </row>
    <row r="5940" spans="6:6" s="115" customFormat="1" x14ac:dyDescent="0.25">
      <c r="F5940" s="119"/>
    </row>
    <row r="5941" spans="6:6" s="115" customFormat="1" x14ac:dyDescent="0.25">
      <c r="F5941" s="119"/>
    </row>
    <row r="5942" spans="6:6" s="115" customFormat="1" x14ac:dyDescent="0.25">
      <c r="F5942" s="119"/>
    </row>
    <row r="5943" spans="6:6" s="115" customFormat="1" x14ac:dyDescent="0.25">
      <c r="F5943" s="119"/>
    </row>
    <row r="5944" spans="6:6" s="115" customFormat="1" x14ac:dyDescent="0.25">
      <c r="F5944" s="119"/>
    </row>
    <row r="5945" spans="6:6" s="115" customFormat="1" x14ac:dyDescent="0.25">
      <c r="F5945" s="119"/>
    </row>
    <row r="5946" spans="6:6" s="115" customFormat="1" x14ac:dyDescent="0.25">
      <c r="F5946" s="119"/>
    </row>
    <row r="5947" spans="6:6" s="115" customFormat="1" x14ac:dyDescent="0.25">
      <c r="F5947" s="119"/>
    </row>
    <row r="5948" spans="6:6" s="115" customFormat="1" x14ac:dyDescent="0.25">
      <c r="F5948" s="119"/>
    </row>
    <row r="5949" spans="6:6" s="115" customFormat="1" x14ac:dyDescent="0.25">
      <c r="F5949" s="119"/>
    </row>
    <row r="5950" spans="6:6" s="115" customFormat="1" x14ac:dyDescent="0.25">
      <c r="F5950" s="119"/>
    </row>
    <row r="5951" spans="6:6" s="115" customFormat="1" x14ac:dyDescent="0.25">
      <c r="F5951" s="119"/>
    </row>
    <row r="5952" spans="6:6" s="115" customFormat="1" x14ac:dyDescent="0.25">
      <c r="F5952" s="119"/>
    </row>
    <row r="5953" spans="6:6" s="115" customFormat="1" x14ac:dyDescent="0.25">
      <c r="F5953" s="119"/>
    </row>
    <row r="5954" spans="6:6" s="115" customFormat="1" x14ac:dyDescent="0.25">
      <c r="F5954" s="119"/>
    </row>
    <row r="5955" spans="6:6" s="115" customFormat="1" x14ac:dyDescent="0.25">
      <c r="F5955" s="119"/>
    </row>
    <row r="5956" spans="6:6" s="115" customFormat="1" x14ac:dyDescent="0.25">
      <c r="F5956" s="119"/>
    </row>
    <row r="5957" spans="6:6" s="115" customFormat="1" x14ac:dyDescent="0.25">
      <c r="F5957" s="119"/>
    </row>
    <row r="5958" spans="6:6" s="115" customFormat="1" x14ac:dyDescent="0.25">
      <c r="F5958" s="119"/>
    </row>
    <row r="5959" spans="6:6" s="115" customFormat="1" x14ac:dyDescent="0.25">
      <c r="F5959" s="119"/>
    </row>
    <row r="5960" spans="6:6" s="115" customFormat="1" x14ac:dyDescent="0.25">
      <c r="F5960" s="119"/>
    </row>
    <row r="5961" spans="6:6" s="115" customFormat="1" x14ac:dyDescent="0.25">
      <c r="F5961" s="119"/>
    </row>
    <row r="5962" spans="6:6" s="115" customFormat="1" x14ac:dyDescent="0.25">
      <c r="F5962" s="119"/>
    </row>
    <row r="5963" spans="6:6" s="115" customFormat="1" x14ac:dyDescent="0.25">
      <c r="F5963" s="119"/>
    </row>
    <row r="5964" spans="6:6" s="115" customFormat="1" x14ac:dyDescent="0.25">
      <c r="F5964" s="119"/>
    </row>
    <row r="5965" spans="6:6" s="115" customFormat="1" x14ac:dyDescent="0.25">
      <c r="F5965" s="119"/>
    </row>
    <row r="5966" spans="6:6" s="115" customFormat="1" x14ac:dyDescent="0.25">
      <c r="F5966" s="119"/>
    </row>
    <row r="5967" spans="6:6" s="115" customFormat="1" x14ac:dyDescent="0.25">
      <c r="F5967" s="119"/>
    </row>
    <row r="5968" spans="6:6" s="115" customFormat="1" x14ac:dyDescent="0.25">
      <c r="F5968" s="119"/>
    </row>
    <row r="5969" spans="6:6" s="115" customFormat="1" x14ac:dyDescent="0.25">
      <c r="F5969" s="119"/>
    </row>
    <row r="5970" spans="6:6" s="115" customFormat="1" x14ac:dyDescent="0.25">
      <c r="F5970" s="119"/>
    </row>
    <row r="5971" spans="6:6" s="115" customFormat="1" x14ac:dyDescent="0.25">
      <c r="F5971" s="119"/>
    </row>
    <row r="5972" spans="6:6" s="115" customFormat="1" x14ac:dyDescent="0.25">
      <c r="F5972" s="119"/>
    </row>
    <row r="5973" spans="6:6" s="115" customFormat="1" x14ac:dyDescent="0.25">
      <c r="F5973" s="119"/>
    </row>
    <row r="5974" spans="6:6" s="115" customFormat="1" x14ac:dyDescent="0.25">
      <c r="F5974" s="119"/>
    </row>
    <row r="5975" spans="6:6" s="115" customFormat="1" x14ac:dyDescent="0.25">
      <c r="F5975" s="119"/>
    </row>
    <row r="5976" spans="6:6" s="115" customFormat="1" x14ac:dyDescent="0.25">
      <c r="F5976" s="119"/>
    </row>
    <row r="5977" spans="6:6" s="115" customFormat="1" x14ac:dyDescent="0.25">
      <c r="F5977" s="119"/>
    </row>
    <row r="5978" spans="6:6" s="115" customFormat="1" x14ac:dyDescent="0.25">
      <c r="F5978" s="119"/>
    </row>
    <row r="5979" spans="6:6" s="115" customFormat="1" x14ac:dyDescent="0.25">
      <c r="F5979" s="119"/>
    </row>
    <row r="5980" spans="6:6" s="115" customFormat="1" x14ac:dyDescent="0.25">
      <c r="F5980" s="119"/>
    </row>
    <row r="5981" spans="6:6" s="115" customFormat="1" x14ac:dyDescent="0.25">
      <c r="F5981" s="119"/>
    </row>
    <row r="5982" spans="6:6" s="115" customFormat="1" x14ac:dyDescent="0.25">
      <c r="F5982" s="119"/>
    </row>
    <row r="5983" spans="6:6" s="115" customFormat="1" x14ac:dyDescent="0.25">
      <c r="F5983" s="119"/>
    </row>
    <row r="5984" spans="6:6" s="115" customFormat="1" x14ac:dyDescent="0.25">
      <c r="F5984" s="119"/>
    </row>
    <row r="5985" spans="6:6" s="115" customFormat="1" x14ac:dyDescent="0.25">
      <c r="F5985" s="119"/>
    </row>
    <row r="5986" spans="6:6" s="115" customFormat="1" x14ac:dyDescent="0.25">
      <c r="F5986" s="119"/>
    </row>
    <row r="5987" spans="6:6" s="115" customFormat="1" x14ac:dyDescent="0.25">
      <c r="F5987" s="119"/>
    </row>
    <row r="5988" spans="6:6" s="115" customFormat="1" x14ac:dyDescent="0.25">
      <c r="F5988" s="119"/>
    </row>
    <row r="5989" spans="6:6" s="115" customFormat="1" x14ac:dyDescent="0.25">
      <c r="F5989" s="119"/>
    </row>
    <row r="5990" spans="6:6" s="115" customFormat="1" x14ac:dyDescent="0.25">
      <c r="F5990" s="119"/>
    </row>
    <row r="5991" spans="6:6" s="115" customFormat="1" x14ac:dyDescent="0.25">
      <c r="F5991" s="119"/>
    </row>
    <row r="5992" spans="6:6" s="115" customFormat="1" x14ac:dyDescent="0.25">
      <c r="F5992" s="119"/>
    </row>
    <row r="5993" spans="6:6" s="115" customFormat="1" x14ac:dyDescent="0.25">
      <c r="F5993" s="119"/>
    </row>
    <row r="5994" spans="6:6" s="115" customFormat="1" x14ac:dyDescent="0.25">
      <c r="F5994" s="119"/>
    </row>
    <row r="5995" spans="6:6" s="115" customFormat="1" x14ac:dyDescent="0.25">
      <c r="F5995" s="119"/>
    </row>
    <row r="5996" spans="6:6" s="115" customFormat="1" x14ac:dyDescent="0.25">
      <c r="F5996" s="119"/>
    </row>
    <row r="5997" spans="6:6" s="115" customFormat="1" x14ac:dyDescent="0.25">
      <c r="F5997" s="119"/>
    </row>
    <row r="5998" spans="6:6" s="115" customFormat="1" x14ac:dyDescent="0.25">
      <c r="F5998" s="119"/>
    </row>
    <row r="5999" spans="6:6" s="115" customFormat="1" x14ac:dyDescent="0.25">
      <c r="F5999" s="119"/>
    </row>
    <row r="6000" spans="6:6" s="115" customFormat="1" x14ac:dyDescent="0.25">
      <c r="F6000" s="119"/>
    </row>
    <row r="6001" spans="6:6" s="115" customFormat="1" x14ac:dyDescent="0.25">
      <c r="F6001" s="119"/>
    </row>
    <row r="6002" spans="6:6" s="115" customFormat="1" x14ac:dyDescent="0.25">
      <c r="F6002" s="119"/>
    </row>
    <row r="6003" spans="6:6" s="115" customFormat="1" x14ac:dyDescent="0.25">
      <c r="F6003" s="119"/>
    </row>
    <row r="6004" spans="6:6" s="115" customFormat="1" x14ac:dyDescent="0.25">
      <c r="F6004" s="119"/>
    </row>
    <row r="6005" spans="6:6" s="115" customFormat="1" x14ac:dyDescent="0.25">
      <c r="F6005" s="119"/>
    </row>
    <row r="6006" spans="6:6" s="115" customFormat="1" x14ac:dyDescent="0.25">
      <c r="F6006" s="119"/>
    </row>
    <row r="6007" spans="6:6" s="115" customFormat="1" x14ac:dyDescent="0.25">
      <c r="F6007" s="119"/>
    </row>
    <row r="6008" spans="6:6" s="115" customFormat="1" x14ac:dyDescent="0.25">
      <c r="F6008" s="119"/>
    </row>
    <row r="6009" spans="6:6" s="115" customFormat="1" x14ac:dyDescent="0.25">
      <c r="F6009" s="119"/>
    </row>
    <row r="6010" spans="6:6" s="115" customFormat="1" x14ac:dyDescent="0.25">
      <c r="F6010" s="119"/>
    </row>
    <row r="6011" spans="6:6" s="115" customFormat="1" x14ac:dyDescent="0.25">
      <c r="F6011" s="119"/>
    </row>
    <row r="6012" spans="6:6" s="115" customFormat="1" x14ac:dyDescent="0.25">
      <c r="F6012" s="119"/>
    </row>
    <row r="6013" spans="6:6" s="115" customFormat="1" x14ac:dyDescent="0.25">
      <c r="F6013" s="119"/>
    </row>
    <row r="6014" spans="6:6" s="115" customFormat="1" x14ac:dyDescent="0.25">
      <c r="F6014" s="119"/>
    </row>
    <row r="6015" spans="6:6" s="115" customFormat="1" x14ac:dyDescent="0.25">
      <c r="F6015" s="119"/>
    </row>
    <row r="6016" spans="6:6" s="115" customFormat="1" x14ac:dyDescent="0.25">
      <c r="F6016" s="119"/>
    </row>
    <row r="6017" spans="6:6" s="115" customFormat="1" x14ac:dyDescent="0.25">
      <c r="F6017" s="119"/>
    </row>
    <row r="6018" spans="6:6" s="115" customFormat="1" x14ac:dyDescent="0.25">
      <c r="F6018" s="119"/>
    </row>
    <row r="6019" spans="6:6" s="115" customFormat="1" x14ac:dyDescent="0.25">
      <c r="F6019" s="119"/>
    </row>
    <row r="6020" spans="6:6" s="115" customFormat="1" x14ac:dyDescent="0.25">
      <c r="F6020" s="119"/>
    </row>
    <row r="6021" spans="6:6" s="115" customFormat="1" x14ac:dyDescent="0.25">
      <c r="F6021" s="119"/>
    </row>
    <row r="6022" spans="6:6" s="115" customFormat="1" x14ac:dyDescent="0.25">
      <c r="F6022" s="119"/>
    </row>
    <row r="6023" spans="6:6" s="115" customFormat="1" x14ac:dyDescent="0.25">
      <c r="F6023" s="119"/>
    </row>
    <row r="6024" spans="6:6" s="115" customFormat="1" x14ac:dyDescent="0.25">
      <c r="F6024" s="119"/>
    </row>
    <row r="6025" spans="6:6" s="115" customFormat="1" x14ac:dyDescent="0.25">
      <c r="F6025" s="119"/>
    </row>
    <row r="6026" spans="6:6" s="115" customFormat="1" x14ac:dyDescent="0.25">
      <c r="F6026" s="119"/>
    </row>
    <row r="6027" spans="6:6" s="115" customFormat="1" x14ac:dyDescent="0.25">
      <c r="F6027" s="119"/>
    </row>
    <row r="6028" spans="6:6" s="115" customFormat="1" x14ac:dyDescent="0.25">
      <c r="F6028" s="119"/>
    </row>
    <row r="6029" spans="6:6" s="115" customFormat="1" x14ac:dyDescent="0.25">
      <c r="F6029" s="119"/>
    </row>
    <row r="6030" spans="6:6" s="115" customFormat="1" x14ac:dyDescent="0.25">
      <c r="F6030" s="119"/>
    </row>
    <row r="6031" spans="6:6" s="115" customFormat="1" x14ac:dyDescent="0.25">
      <c r="F6031" s="119"/>
    </row>
    <row r="6032" spans="6:6" s="115" customFormat="1" x14ac:dyDescent="0.25">
      <c r="F6032" s="119"/>
    </row>
    <row r="6033" spans="6:6" s="115" customFormat="1" x14ac:dyDescent="0.25">
      <c r="F6033" s="119"/>
    </row>
    <row r="6034" spans="6:6" s="115" customFormat="1" x14ac:dyDescent="0.25">
      <c r="F6034" s="119"/>
    </row>
    <row r="6035" spans="6:6" s="115" customFormat="1" x14ac:dyDescent="0.25">
      <c r="F6035" s="119"/>
    </row>
    <row r="6036" spans="6:6" s="115" customFormat="1" x14ac:dyDescent="0.25">
      <c r="F6036" s="119"/>
    </row>
    <row r="6037" spans="6:6" s="115" customFormat="1" x14ac:dyDescent="0.25">
      <c r="F6037" s="119"/>
    </row>
    <row r="6038" spans="6:6" s="115" customFormat="1" x14ac:dyDescent="0.25">
      <c r="F6038" s="119"/>
    </row>
    <row r="6039" spans="6:6" s="115" customFormat="1" x14ac:dyDescent="0.25">
      <c r="F6039" s="119"/>
    </row>
    <row r="6040" spans="6:6" s="115" customFormat="1" x14ac:dyDescent="0.25">
      <c r="F6040" s="119"/>
    </row>
    <row r="6041" spans="6:6" s="115" customFormat="1" x14ac:dyDescent="0.25">
      <c r="F6041" s="119"/>
    </row>
    <row r="6042" spans="6:6" s="115" customFormat="1" x14ac:dyDescent="0.25">
      <c r="F6042" s="119"/>
    </row>
    <row r="6043" spans="6:6" s="115" customFormat="1" x14ac:dyDescent="0.25">
      <c r="F6043" s="119"/>
    </row>
    <row r="6044" spans="6:6" s="115" customFormat="1" x14ac:dyDescent="0.25">
      <c r="F6044" s="119"/>
    </row>
    <row r="6045" spans="6:6" s="115" customFormat="1" x14ac:dyDescent="0.25">
      <c r="F6045" s="119"/>
    </row>
    <row r="6046" spans="6:6" s="115" customFormat="1" x14ac:dyDescent="0.25">
      <c r="F6046" s="119"/>
    </row>
    <row r="6047" spans="6:6" s="115" customFormat="1" x14ac:dyDescent="0.25">
      <c r="F6047" s="119"/>
    </row>
    <row r="6048" spans="6:6" s="115" customFormat="1" x14ac:dyDescent="0.25">
      <c r="F6048" s="119"/>
    </row>
    <row r="6049" spans="6:6" s="115" customFormat="1" x14ac:dyDescent="0.25">
      <c r="F6049" s="119"/>
    </row>
    <row r="6050" spans="6:6" s="115" customFormat="1" x14ac:dyDescent="0.25">
      <c r="F6050" s="119"/>
    </row>
    <row r="6051" spans="6:6" s="115" customFormat="1" x14ac:dyDescent="0.25">
      <c r="F6051" s="119"/>
    </row>
    <row r="6052" spans="6:6" s="115" customFormat="1" x14ac:dyDescent="0.25">
      <c r="F6052" s="119"/>
    </row>
    <row r="6053" spans="6:6" s="115" customFormat="1" x14ac:dyDescent="0.25">
      <c r="F6053" s="119"/>
    </row>
    <row r="6054" spans="6:6" s="115" customFormat="1" x14ac:dyDescent="0.25">
      <c r="F6054" s="119"/>
    </row>
    <row r="6055" spans="6:6" s="115" customFormat="1" x14ac:dyDescent="0.25">
      <c r="F6055" s="119"/>
    </row>
    <row r="6056" spans="6:6" s="115" customFormat="1" x14ac:dyDescent="0.25">
      <c r="F6056" s="119"/>
    </row>
    <row r="6057" spans="6:6" s="115" customFormat="1" x14ac:dyDescent="0.25">
      <c r="F6057" s="119"/>
    </row>
    <row r="6058" spans="6:6" s="115" customFormat="1" x14ac:dyDescent="0.25">
      <c r="F6058" s="119"/>
    </row>
    <row r="6059" spans="6:6" s="115" customFormat="1" x14ac:dyDescent="0.25">
      <c r="F6059" s="119"/>
    </row>
    <row r="6060" spans="6:6" s="115" customFormat="1" x14ac:dyDescent="0.25">
      <c r="F6060" s="119"/>
    </row>
    <row r="6061" spans="6:6" s="115" customFormat="1" x14ac:dyDescent="0.25">
      <c r="F6061" s="119"/>
    </row>
    <row r="6062" spans="6:6" s="115" customFormat="1" x14ac:dyDescent="0.25">
      <c r="F6062" s="119"/>
    </row>
    <row r="6063" spans="6:6" s="115" customFormat="1" x14ac:dyDescent="0.25">
      <c r="F6063" s="119"/>
    </row>
    <row r="6064" spans="6:6" s="115" customFormat="1" x14ac:dyDescent="0.25">
      <c r="F6064" s="119"/>
    </row>
    <row r="6065" spans="6:6" s="115" customFormat="1" x14ac:dyDescent="0.25">
      <c r="F6065" s="119"/>
    </row>
    <row r="6066" spans="6:6" s="115" customFormat="1" x14ac:dyDescent="0.25">
      <c r="F6066" s="119"/>
    </row>
    <row r="6067" spans="6:6" s="115" customFormat="1" x14ac:dyDescent="0.25">
      <c r="F6067" s="119"/>
    </row>
    <row r="6068" spans="6:6" s="115" customFormat="1" x14ac:dyDescent="0.25">
      <c r="F6068" s="119"/>
    </row>
    <row r="6069" spans="6:6" s="115" customFormat="1" x14ac:dyDescent="0.25">
      <c r="F6069" s="119"/>
    </row>
    <row r="6070" spans="6:6" s="115" customFormat="1" x14ac:dyDescent="0.25">
      <c r="F6070" s="119"/>
    </row>
    <row r="6071" spans="6:6" s="115" customFormat="1" x14ac:dyDescent="0.25">
      <c r="F6071" s="119"/>
    </row>
    <row r="6072" spans="6:6" s="115" customFormat="1" x14ac:dyDescent="0.25">
      <c r="F6072" s="119"/>
    </row>
    <row r="6073" spans="6:6" s="115" customFormat="1" x14ac:dyDescent="0.25">
      <c r="F6073" s="119"/>
    </row>
    <row r="6074" spans="6:6" s="115" customFormat="1" x14ac:dyDescent="0.25">
      <c r="F6074" s="119"/>
    </row>
    <row r="6075" spans="6:6" s="115" customFormat="1" x14ac:dyDescent="0.25">
      <c r="F6075" s="119"/>
    </row>
    <row r="6076" spans="6:6" s="115" customFormat="1" x14ac:dyDescent="0.25">
      <c r="F6076" s="119"/>
    </row>
    <row r="6077" spans="6:6" s="115" customFormat="1" x14ac:dyDescent="0.25">
      <c r="F6077" s="119"/>
    </row>
    <row r="6078" spans="6:6" s="115" customFormat="1" x14ac:dyDescent="0.25">
      <c r="F6078" s="119"/>
    </row>
    <row r="6079" spans="6:6" s="115" customFormat="1" x14ac:dyDescent="0.25">
      <c r="F6079" s="119"/>
    </row>
    <row r="6080" spans="6:6" s="115" customFormat="1" x14ac:dyDescent="0.25">
      <c r="F6080" s="119"/>
    </row>
    <row r="6081" spans="6:6" s="115" customFormat="1" x14ac:dyDescent="0.25">
      <c r="F6081" s="119"/>
    </row>
    <row r="6082" spans="6:6" s="115" customFormat="1" x14ac:dyDescent="0.25">
      <c r="F6082" s="119"/>
    </row>
    <row r="6083" spans="6:6" s="115" customFormat="1" x14ac:dyDescent="0.25">
      <c r="F6083" s="119"/>
    </row>
    <row r="6084" spans="6:6" s="115" customFormat="1" x14ac:dyDescent="0.25">
      <c r="F6084" s="119"/>
    </row>
    <row r="6085" spans="6:6" s="115" customFormat="1" x14ac:dyDescent="0.25">
      <c r="F6085" s="119"/>
    </row>
    <row r="6086" spans="6:6" s="115" customFormat="1" x14ac:dyDescent="0.25">
      <c r="F6086" s="119"/>
    </row>
    <row r="6087" spans="6:6" s="115" customFormat="1" x14ac:dyDescent="0.25">
      <c r="F6087" s="119"/>
    </row>
    <row r="6088" spans="6:6" s="115" customFormat="1" x14ac:dyDescent="0.25">
      <c r="F6088" s="119"/>
    </row>
    <row r="6089" spans="6:6" s="115" customFormat="1" x14ac:dyDescent="0.25">
      <c r="F6089" s="119"/>
    </row>
    <row r="6090" spans="6:6" s="115" customFormat="1" x14ac:dyDescent="0.25">
      <c r="F6090" s="119"/>
    </row>
    <row r="6091" spans="6:6" s="115" customFormat="1" x14ac:dyDescent="0.25">
      <c r="F6091" s="119"/>
    </row>
    <row r="6092" spans="6:6" s="115" customFormat="1" x14ac:dyDescent="0.25">
      <c r="F6092" s="119"/>
    </row>
    <row r="6093" spans="6:6" s="115" customFormat="1" x14ac:dyDescent="0.25">
      <c r="F6093" s="119"/>
    </row>
    <row r="6094" spans="6:6" s="115" customFormat="1" x14ac:dyDescent="0.25">
      <c r="F6094" s="119"/>
    </row>
    <row r="6095" spans="6:6" s="115" customFormat="1" x14ac:dyDescent="0.25">
      <c r="F6095" s="119"/>
    </row>
    <row r="6096" spans="6:6" s="115" customFormat="1" x14ac:dyDescent="0.25">
      <c r="F6096" s="119"/>
    </row>
    <row r="6097" spans="6:6" s="115" customFormat="1" x14ac:dyDescent="0.25">
      <c r="F6097" s="119"/>
    </row>
    <row r="6098" spans="6:6" s="115" customFormat="1" x14ac:dyDescent="0.25">
      <c r="F6098" s="119"/>
    </row>
    <row r="6099" spans="6:6" s="115" customFormat="1" x14ac:dyDescent="0.25">
      <c r="F6099" s="119"/>
    </row>
    <row r="6100" spans="6:6" s="115" customFormat="1" x14ac:dyDescent="0.25">
      <c r="F6100" s="119"/>
    </row>
    <row r="6101" spans="6:6" s="115" customFormat="1" x14ac:dyDescent="0.25">
      <c r="F6101" s="119"/>
    </row>
    <row r="6102" spans="6:6" s="115" customFormat="1" x14ac:dyDescent="0.25">
      <c r="F6102" s="119"/>
    </row>
    <row r="6103" spans="6:6" s="115" customFormat="1" x14ac:dyDescent="0.25">
      <c r="F6103" s="119"/>
    </row>
    <row r="6104" spans="6:6" s="115" customFormat="1" x14ac:dyDescent="0.25">
      <c r="F6104" s="119"/>
    </row>
    <row r="6105" spans="6:6" s="115" customFormat="1" x14ac:dyDescent="0.25">
      <c r="F6105" s="119"/>
    </row>
    <row r="6106" spans="6:6" s="115" customFormat="1" x14ac:dyDescent="0.25">
      <c r="F6106" s="119"/>
    </row>
    <row r="6107" spans="6:6" s="115" customFormat="1" x14ac:dyDescent="0.25">
      <c r="F6107" s="119"/>
    </row>
    <row r="6108" spans="6:6" s="115" customFormat="1" x14ac:dyDescent="0.25">
      <c r="F6108" s="119"/>
    </row>
    <row r="6109" spans="6:6" s="115" customFormat="1" x14ac:dyDescent="0.25">
      <c r="F6109" s="119"/>
    </row>
    <row r="6110" spans="6:6" s="115" customFormat="1" x14ac:dyDescent="0.25">
      <c r="F6110" s="119"/>
    </row>
    <row r="6111" spans="6:6" s="115" customFormat="1" x14ac:dyDescent="0.25">
      <c r="F6111" s="119"/>
    </row>
    <row r="6112" spans="6:6" s="115" customFormat="1" x14ac:dyDescent="0.25">
      <c r="F6112" s="119"/>
    </row>
    <row r="6113" spans="6:6" s="115" customFormat="1" x14ac:dyDescent="0.25">
      <c r="F6113" s="119"/>
    </row>
    <row r="6114" spans="6:6" s="115" customFormat="1" x14ac:dyDescent="0.25">
      <c r="F6114" s="119"/>
    </row>
    <row r="6115" spans="6:6" s="115" customFormat="1" x14ac:dyDescent="0.25">
      <c r="F6115" s="119"/>
    </row>
    <row r="6116" spans="6:6" s="115" customFormat="1" x14ac:dyDescent="0.25">
      <c r="F6116" s="119"/>
    </row>
    <row r="6117" spans="6:6" s="115" customFormat="1" x14ac:dyDescent="0.25">
      <c r="F6117" s="119"/>
    </row>
    <row r="6118" spans="6:6" s="115" customFormat="1" x14ac:dyDescent="0.25">
      <c r="F6118" s="119"/>
    </row>
    <row r="6119" spans="6:6" s="115" customFormat="1" x14ac:dyDescent="0.25">
      <c r="F6119" s="119"/>
    </row>
    <row r="6120" spans="6:6" s="115" customFormat="1" x14ac:dyDescent="0.25">
      <c r="F6120" s="119"/>
    </row>
    <row r="6121" spans="6:6" s="115" customFormat="1" x14ac:dyDescent="0.25">
      <c r="F6121" s="119"/>
    </row>
    <row r="6122" spans="6:6" s="115" customFormat="1" x14ac:dyDescent="0.25">
      <c r="F6122" s="119"/>
    </row>
    <row r="6123" spans="6:6" s="115" customFormat="1" x14ac:dyDescent="0.25">
      <c r="F6123" s="119"/>
    </row>
    <row r="6124" spans="6:6" s="115" customFormat="1" x14ac:dyDescent="0.25">
      <c r="F6124" s="119"/>
    </row>
    <row r="6125" spans="6:6" s="115" customFormat="1" x14ac:dyDescent="0.25">
      <c r="F6125" s="119"/>
    </row>
    <row r="6126" spans="6:6" s="115" customFormat="1" x14ac:dyDescent="0.25">
      <c r="F6126" s="119"/>
    </row>
    <row r="6127" spans="6:6" s="115" customFormat="1" x14ac:dyDescent="0.25">
      <c r="F6127" s="119"/>
    </row>
    <row r="6128" spans="6:6" s="115" customFormat="1" x14ac:dyDescent="0.25">
      <c r="F6128" s="119"/>
    </row>
    <row r="6129" spans="6:6" s="115" customFormat="1" x14ac:dyDescent="0.25">
      <c r="F6129" s="119"/>
    </row>
    <row r="6130" spans="6:6" s="115" customFormat="1" x14ac:dyDescent="0.25">
      <c r="F6130" s="119"/>
    </row>
    <row r="6131" spans="6:6" s="115" customFormat="1" x14ac:dyDescent="0.25">
      <c r="F6131" s="119"/>
    </row>
    <row r="6132" spans="6:6" s="115" customFormat="1" x14ac:dyDescent="0.25">
      <c r="F6132" s="119"/>
    </row>
    <row r="6133" spans="6:6" s="115" customFormat="1" x14ac:dyDescent="0.25">
      <c r="F6133" s="119"/>
    </row>
    <row r="6134" spans="6:6" s="115" customFormat="1" x14ac:dyDescent="0.25">
      <c r="F6134" s="119"/>
    </row>
    <row r="6135" spans="6:6" s="115" customFormat="1" x14ac:dyDescent="0.25">
      <c r="F6135" s="119"/>
    </row>
    <row r="6136" spans="6:6" s="115" customFormat="1" x14ac:dyDescent="0.25">
      <c r="F6136" s="119"/>
    </row>
    <row r="6137" spans="6:6" s="115" customFormat="1" x14ac:dyDescent="0.25">
      <c r="F6137" s="119"/>
    </row>
    <row r="6138" spans="6:6" s="115" customFormat="1" x14ac:dyDescent="0.25">
      <c r="F6138" s="119"/>
    </row>
    <row r="6139" spans="6:6" s="115" customFormat="1" x14ac:dyDescent="0.25">
      <c r="F6139" s="119"/>
    </row>
    <row r="6140" spans="6:6" s="115" customFormat="1" x14ac:dyDescent="0.25">
      <c r="F6140" s="119"/>
    </row>
    <row r="6141" spans="6:6" s="115" customFormat="1" x14ac:dyDescent="0.25">
      <c r="F6141" s="119"/>
    </row>
    <row r="6142" spans="6:6" s="115" customFormat="1" x14ac:dyDescent="0.25">
      <c r="F6142" s="119"/>
    </row>
    <row r="6143" spans="6:6" s="115" customFormat="1" x14ac:dyDescent="0.25">
      <c r="F6143" s="119"/>
    </row>
    <row r="6144" spans="6:6" s="115" customFormat="1" x14ac:dyDescent="0.25">
      <c r="F6144" s="119"/>
    </row>
    <row r="6145" spans="6:6" s="115" customFormat="1" x14ac:dyDescent="0.25">
      <c r="F6145" s="119"/>
    </row>
    <row r="6146" spans="6:6" s="115" customFormat="1" x14ac:dyDescent="0.25">
      <c r="F6146" s="119"/>
    </row>
    <row r="6147" spans="6:6" s="115" customFormat="1" x14ac:dyDescent="0.25">
      <c r="F6147" s="119"/>
    </row>
    <row r="6148" spans="6:6" s="115" customFormat="1" x14ac:dyDescent="0.25">
      <c r="F6148" s="119"/>
    </row>
    <row r="6149" spans="6:6" s="115" customFormat="1" x14ac:dyDescent="0.25">
      <c r="F6149" s="119"/>
    </row>
    <row r="6150" spans="6:6" s="115" customFormat="1" x14ac:dyDescent="0.25">
      <c r="F6150" s="119"/>
    </row>
    <row r="6151" spans="6:6" s="115" customFormat="1" x14ac:dyDescent="0.25">
      <c r="F6151" s="119"/>
    </row>
    <row r="6152" spans="6:6" s="115" customFormat="1" x14ac:dyDescent="0.25">
      <c r="F6152" s="119"/>
    </row>
    <row r="6153" spans="6:6" s="115" customFormat="1" x14ac:dyDescent="0.25">
      <c r="F6153" s="119"/>
    </row>
    <row r="6154" spans="6:6" s="115" customFormat="1" x14ac:dyDescent="0.25">
      <c r="F6154" s="119"/>
    </row>
    <row r="6155" spans="6:6" s="115" customFormat="1" x14ac:dyDescent="0.25">
      <c r="F6155" s="119"/>
    </row>
    <row r="6156" spans="6:6" s="115" customFormat="1" x14ac:dyDescent="0.25">
      <c r="F6156" s="119"/>
    </row>
    <row r="6157" spans="6:6" s="115" customFormat="1" x14ac:dyDescent="0.25">
      <c r="F6157" s="119"/>
    </row>
    <row r="6158" spans="6:6" s="115" customFormat="1" x14ac:dyDescent="0.25">
      <c r="F6158" s="119"/>
    </row>
    <row r="6159" spans="6:6" s="115" customFormat="1" x14ac:dyDescent="0.25">
      <c r="F6159" s="119"/>
    </row>
    <row r="6160" spans="6:6" s="115" customFormat="1" x14ac:dyDescent="0.25">
      <c r="F6160" s="119"/>
    </row>
    <row r="6161" spans="6:6" s="115" customFormat="1" x14ac:dyDescent="0.25">
      <c r="F6161" s="119"/>
    </row>
    <row r="6162" spans="6:6" s="115" customFormat="1" x14ac:dyDescent="0.25">
      <c r="F6162" s="119"/>
    </row>
    <row r="6163" spans="6:6" s="115" customFormat="1" x14ac:dyDescent="0.25">
      <c r="F6163" s="119"/>
    </row>
    <row r="6164" spans="6:6" s="115" customFormat="1" x14ac:dyDescent="0.25">
      <c r="F6164" s="119"/>
    </row>
    <row r="6165" spans="6:6" s="115" customFormat="1" x14ac:dyDescent="0.25">
      <c r="F6165" s="119"/>
    </row>
    <row r="6166" spans="6:6" s="115" customFormat="1" x14ac:dyDescent="0.25">
      <c r="F6166" s="119"/>
    </row>
    <row r="6167" spans="6:6" s="115" customFormat="1" x14ac:dyDescent="0.25">
      <c r="F6167" s="119"/>
    </row>
    <row r="6168" spans="6:6" s="115" customFormat="1" x14ac:dyDescent="0.25">
      <c r="F6168" s="119"/>
    </row>
    <row r="6169" spans="6:6" s="115" customFormat="1" x14ac:dyDescent="0.25">
      <c r="F6169" s="119"/>
    </row>
    <row r="6170" spans="6:6" s="115" customFormat="1" x14ac:dyDescent="0.25">
      <c r="F6170" s="119"/>
    </row>
    <row r="6171" spans="6:6" s="115" customFormat="1" x14ac:dyDescent="0.25">
      <c r="F6171" s="119"/>
    </row>
    <row r="6172" spans="6:6" s="115" customFormat="1" x14ac:dyDescent="0.25">
      <c r="F6172" s="119"/>
    </row>
    <row r="6173" spans="6:6" s="115" customFormat="1" x14ac:dyDescent="0.25">
      <c r="F6173" s="119"/>
    </row>
    <row r="6174" spans="6:6" s="115" customFormat="1" x14ac:dyDescent="0.25">
      <c r="F6174" s="119"/>
    </row>
    <row r="6175" spans="6:6" s="115" customFormat="1" x14ac:dyDescent="0.25">
      <c r="F6175" s="119"/>
    </row>
    <row r="6176" spans="6:6" s="115" customFormat="1" x14ac:dyDescent="0.25">
      <c r="F6176" s="119"/>
    </row>
    <row r="6177" spans="6:6" s="115" customFormat="1" x14ac:dyDescent="0.25">
      <c r="F6177" s="119"/>
    </row>
    <row r="6178" spans="6:6" s="115" customFormat="1" x14ac:dyDescent="0.25">
      <c r="F6178" s="119"/>
    </row>
    <row r="6179" spans="6:6" s="115" customFormat="1" x14ac:dyDescent="0.25">
      <c r="F6179" s="119"/>
    </row>
    <row r="6180" spans="6:6" s="115" customFormat="1" x14ac:dyDescent="0.25">
      <c r="F6180" s="119"/>
    </row>
    <row r="6181" spans="6:6" s="115" customFormat="1" x14ac:dyDescent="0.25">
      <c r="F6181" s="119"/>
    </row>
    <row r="6182" spans="6:6" s="115" customFormat="1" x14ac:dyDescent="0.25">
      <c r="F6182" s="119"/>
    </row>
    <row r="6183" spans="6:6" s="115" customFormat="1" x14ac:dyDescent="0.25">
      <c r="F6183" s="119"/>
    </row>
    <row r="6184" spans="6:6" s="115" customFormat="1" x14ac:dyDescent="0.25">
      <c r="F6184" s="119"/>
    </row>
    <row r="6185" spans="6:6" s="115" customFormat="1" x14ac:dyDescent="0.25">
      <c r="F6185" s="119"/>
    </row>
    <row r="6186" spans="6:6" s="115" customFormat="1" x14ac:dyDescent="0.25">
      <c r="F6186" s="119"/>
    </row>
    <row r="6187" spans="6:6" s="115" customFormat="1" x14ac:dyDescent="0.25">
      <c r="F6187" s="119"/>
    </row>
    <row r="6188" spans="6:6" s="115" customFormat="1" x14ac:dyDescent="0.25">
      <c r="F6188" s="119"/>
    </row>
    <row r="6189" spans="6:6" s="115" customFormat="1" x14ac:dyDescent="0.25">
      <c r="F6189" s="119"/>
    </row>
    <row r="6190" spans="6:6" s="115" customFormat="1" x14ac:dyDescent="0.25">
      <c r="F6190" s="119"/>
    </row>
    <row r="6191" spans="6:6" s="115" customFormat="1" x14ac:dyDescent="0.25">
      <c r="F6191" s="119"/>
    </row>
    <row r="6192" spans="6:6" s="115" customFormat="1" x14ac:dyDescent="0.25">
      <c r="F6192" s="119"/>
    </row>
    <row r="6193" spans="6:6" s="115" customFormat="1" x14ac:dyDescent="0.25">
      <c r="F6193" s="119"/>
    </row>
    <row r="6194" spans="6:6" s="115" customFormat="1" x14ac:dyDescent="0.25">
      <c r="F6194" s="119"/>
    </row>
    <row r="6195" spans="6:6" s="115" customFormat="1" x14ac:dyDescent="0.25">
      <c r="F6195" s="119"/>
    </row>
    <row r="6196" spans="6:6" s="115" customFormat="1" x14ac:dyDescent="0.25">
      <c r="F6196" s="119"/>
    </row>
    <row r="6197" spans="6:6" s="115" customFormat="1" x14ac:dyDescent="0.25">
      <c r="F6197" s="119"/>
    </row>
    <row r="6198" spans="6:6" s="115" customFormat="1" x14ac:dyDescent="0.25">
      <c r="F6198" s="119"/>
    </row>
    <row r="6199" spans="6:6" s="115" customFormat="1" x14ac:dyDescent="0.25">
      <c r="F6199" s="119"/>
    </row>
    <row r="6200" spans="6:6" s="115" customFormat="1" x14ac:dyDescent="0.25">
      <c r="F6200" s="119"/>
    </row>
    <row r="6201" spans="6:6" s="115" customFormat="1" x14ac:dyDescent="0.25">
      <c r="F6201" s="119"/>
    </row>
    <row r="6202" spans="6:6" s="115" customFormat="1" x14ac:dyDescent="0.25">
      <c r="F6202" s="119"/>
    </row>
    <row r="6203" spans="6:6" s="115" customFormat="1" x14ac:dyDescent="0.25">
      <c r="F6203" s="119"/>
    </row>
    <row r="6204" spans="6:6" s="115" customFormat="1" x14ac:dyDescent="0.25">
      <c r="F6204" s="119"/>
    </row>
    <row r="6205" spans="6:6" s="115" customFormat="1" x14ac:dyDescent="0.25">
      <c r="F6205" s="119"/>
    </row>
    <row r="6206" spans="6:6" s="115" customFormat="1" x14ac:dyDescent="0.25">
      <c r="F6206" s="119"/>
    </row>
    <row r="6207" spans="6:6" s="115" customFormat="1" x14ac:dyDescent="0.25">
      <c r="F6207" s="119"/>
    </row>
    <row r="6208" spans="6:6" s="115" customFormat="1" x14ac:dyDescent="0.25">
      <c r="F6208" s="119"/>
    </row>
    <row r="6209" spans="6:6" s="115" customFormat="1" x14ac:dyDescent="0.25">
      <c r="F6209" s="119"/>
    </row>
    <row r="6210" spans="6:6" s="115" customFormat="1" x14ac:dyDescent="0.25">
      <c r="F6210" s="119"/>
    </row>
    <row r="6211" spans="6:6" s="115" customFormat="1" x14ac:dyDescent="0.25">
      <c r="F6211" s="119"/>
    </row>
    <row r="6212" spans="6:6" s="115" customFormat="1" x14ac:dyDescent="0.25">
      <c r="F6212" s="119"/>
    </row>
    <row r="6213" spans="6:6" s="115" customFormat="1" x14ac:dyDescent="0.25">
      <c r="F6213" s="119"/>
    </row>
    <row r="6214" spans="6:6" s="115" customFormat="1" x14ac:dyDescent="0.25">
      <c r="F6214" s="119"/>
    </row>
    <row r="6215" spans="6:6" s="115" customFormat="1" x14ac:dyDescent="0.25">
      <c r="F6215" s="119"/>
    </row>
    <row r="6216" spans="6:6" s="115" customFormat="1" x14ac:dyDescent="0.25">
      <c r="F6216" s="119"/>
    </row>
    <row r="6217" spans="6:6" s="115" customFormat="1" x14ac:dyDescent="0.25">
      <c r="F6217" s="119"/>
    </row>
    <row r="6218" spans="6:6" s="115" customFormat="1" x14ac:dyDescent="0.25">
      <c r="F6218" s="119"/>
    </row>
    <row r="6219" spans="6:6" s="115" customFormat="1" x14ac:dyDescent="0.25">
      <c r="F6219" s="119"/>
    </row>
    <row r="6220" spans="6:6" s="115" customFormat="1" x14ac:dyDescent="0.25">
      <c r="F6220" s="119"/>
    </row>
    <row r="6221" spans="6:6" s="115" customFormat="1" x14ac:dyDescent="0.25">
      <c r="F6221" s="119"/>
    </row>
    <row r="6222" spans="6:6" s="115" customFormat="1" x14ac:dyDescent="0.25">
      <c r="F6222" s="119"/>
    </row>
    <row r="6223" spans="6:6" s="115" customFormat="1" x14ac:dyDescent="0.25">
      <c r="F6223" s="119"/>
    </row>
    <row r="6224" spans="6:6" s="115" customFormat="1" x14ac:dyDescent="0.25">
      <c r="F6224" s="119"/>
    </row>
    <row r="6225" spans="6:6" s="115" customFormat="1" x14ac:dyDescent="0.25">
      <c r="F6225" s="119"/>
    </row>
    <row r="6226" spans="6:6" s="115" customFormat="1" x14ac:dyDescent="0.25">
      <c r="F6226" s="119"/>
    </row>
    <row r="6227" spans="6:6" s="115" customFormat="1" x14ac:dyDescent="0.25">
      <c r="F6227" s="119"/>
    </row>
    <row r="6228" spans="6:6" s="115" customFormat="1" x14ac:dyDescent="0.25">
      <c r="F6228" s="119"/>
    </row>
    <row r="6229" spans="6:6" s="115" customFormat="1" x14ac:dyDescent="0.25">
      <c r="F6229" s="119"/>
    </row>
    <row r="6230" spans="6:6" s="115" customFormat="1" x14ac:dyDescent="0.25">
      <c r="F6230" s="119"/>
    </row>
    <row r="6231" spans="6:6" s="115" customFormat="1" x14ac:dyDescent="0.25">
      <c r="F6231" s="119"/>
    </row>
    <row r="6232" spans="6:6" s="115" customFormat="1" x14ac:dyDescent="0.25">
      <c r="F6232" s="119"/>
    </row>
    <row r="6233" spans="6:6" s="115" customFormat="1" x14ac:dyDescent="0.25">
      <c r="F6233" s="119"/>
    </row>
    <row r="6234" spans="6:6" s="115" customFormat="1" x14ac:dyDescent="0.25">
      <c r="F6234" s="119"/>
    </row>
    <row r="6235" spans="6:6" s="115" customFormat="1" x14ac:dyDescent="0.25">
      <c r="F6235" s="119"/>
    </row>
    <row r="6236" spans="6:6" s="115" customFormat="1" x14ac:dyDescent="0.25">
      <c r="F6236" s="119"/>
    </row>
    <row r="6237" spans="6:6" s="115" customFormat="1" x14ac:dyDescent="0.25">
      <c r="F6237" s="119"/>
    </row>
    <row r="6238" spans="6:6" s="115" customFormat="1" x14ac:dyDescent="0.25">
      <c r="F6238" s="119"/>
    </row>
    <row r="6239" spans="6:6" s="115" customFormat="1" x14ac:dyDescent="0.25">
      <c r="F6239" s="119"/>
    </row>
    <row r="6240" spans="6:6" s="115" customFormat="1" x14ac:dyDescent="0.25">
      <c r="F6240" s="119"/>
    </row>
    <row r="6241" spans="6:6" s="115" customFormat="1" x14ac:dyDescent="0.25">
      <c r="F6241" s="119"/>
    </row>
    <row r="6242" spans="6:6" s="115" customFormat="1" x14ac:dyDescent="0.25">
      <c r="F6242" s="119"/>
    </row>
    <row r="6243" spans="6:6" s="115" customFormat="1" x14ac:dyDescent="0.25">
      <c r="F6243" s="119"/>
    </row>
    <row r="6244" spans="6:6" s="115" customFormat="1" x14ac:dyDescent="0.25">
      <c r="F6244" s="119"/>
    </row>
    <row r="6245" spans="6:6" s="115" customFormat="1" x14ac:dyDescent="0.25">
      <c r="F6245" s="119"/>
    </row>
    <row r="6246" spans="6:6" s="115" customFormat="1" x14ac:dyDescent="0.25">
      <c r="F6246" s="119"/>
    </row>
    <row r="6247" spans="6:6" s="115" customFormat="1" x14ac:dyDescent="0.25">
      <c r="F6247" s="119"/>
    </row>
    <row r="6248" spans="6:6" s="115" customFormat="1" x14ac:dyDescent="0.25">
      <c r="F6248" s="119"/>
    </row>
    <row r="6249" spans="6:6" s="115" customFormat="1" x14ac:dyDescent="0.25">
      <c r="F6249" s="119"/>
    </row>
    <row r="6250" spans="6:6" s="115" customFormat="1" x14ac:dyDescent="0.25">
      <c r="F6250" s="119"/>
    </row>
    <row r="6251" spans="6:6" s="115" customFormat="1" x14ac:dyDescent="0.25">
      <c r="F6251" s="119"/>
    </row>
    <row r="6252" spans="6:6" s="115" customFormat="1" x14ac:dyDescent="0.25">
      <c r="F6252" s="119"/>
    </row>
    <row r="6253" spans="6:6" s="115" customFormat="1" x14ac:dyDescent="0.25">
      <c r="F6253" s="119"/>
    </row>
    <row r="6254" spans="6:6" s="115" customFormat="1" x14ac:dyDescent="0.25">
      <c r="F6254" s="119"/>
    </row>
    <row r="6255" spans="6:6" s="115" customFormat="1" x14ac:dyDescent="0.25">
      <c r="F6255" s="119"/>
    </row>
    <row r="6256" spans="6:6" s="115" customFormat="1" x14ac:dyDescent="0.25">
      <c r="F6256" s="119"/>
    </row>
    <row r="6257" spans="6:6" s="115" customFormat="1" x14ac:dyDescent="0.25">
      <c r="F6257" s="119"/>
    </row>
    <row r="6258" spans="6:6" s="115" customFormat="1" x14ac:dyDescent="0.25">
      <c r="F6258" s="119"/>
    </row>
    <row r="6259" spans="6:6" s="115" customFormat="1" x14ac:dyDescent="0.25">
      <c r="F6259" s="119"/>
    </row>
    <row r="6260" spans="6:6" s="115" customFormat="1" x14ac:dyDescent="0.25">
      <c r="F6260" s="119"/>
    </row>
    <row r="6261" spans="6:6" s="115" customFormat="1" x14ac:dyDescent="0.25">
      <c r="F6261" s="119"/>
    </row>
    <row r="6262" spans="6:6" s="115" customFormat="1" x14ac:dyDescent="0.25">
      <c r="F6262" s="119"/>
    </row>
    <row r="6263" spans="6:6" s="115" customFormat="1" x14ac:dyDescent="0.25">
      <c r="F6263" s="119"/>
    </row>
    <row r="6264" spans="6:6" s="115" customFormat="1" x14ac:dyDescent="0.25">
      <c r="F6264" s="119"/>
    </row>
    <row r="6265" spans="6:6" s="115" customFormat="1" x14ac:dyDescent="0.25">
      <c r="F6265" s="119"/>
    </row>
    <row r="6266" spans="6:6" s="115" customFormat="1" x14ac:dyDescent="0.25">
      <c r="F6266" s="119"/>
    </row>
    <row r="6267" spans="6:6" s="115" customFormat="1" x14ac:dyDescent="0.25">
      <c r="F6267" s="119"/>
    </row>
    <row r="6268" spans="6:6" s="115" customFormat="1" x14ac:dyDescent="0.25">
      <c r="F6268" s="119"/>
    </row>
    <row r="6269" spans="6:6" s="115" customFormat="1" x14ac:dyDescent="0.25">
      <c r="F6269" s="119"/>
    </row>
    <row r="6270" spans="6:6" s="115" customFormat="1" x14ac:dyDescent="0.25">
      <c r="F6270" s="119"/>
    </row>
    <row r="6271" spans="6:6" s="115" customFormat="1" x14ac:dyDescent="0.25">
      <c r="F6271" s="119"/>
    </row>
    <row r="6272" spans="6:6" s="115" customFormat="1" x14ac:dyDescent="0.25">
      <c r="F6272" s="119"/>
    </row>
    <row r="6273" spans="6:6" s="115" customFormat="1" x14ac:dyDescent="0.25">
      <c r="F6273" s="119"/>
    </row>
    <row r="6274" spans="6:6" s="115" customFormat="1" x14ac:dyDescent="0.25">
      <c r="F6274" s="119"/>
    </row>
    <row r="6275" spans="6:6" s="115" customFormat="1" x14ac:dyDescent="0.25">
      <c r="F6275" s="119"/>
    </row>
    <row r="6276" spans="6:6" s="115" customFormat="1" x14ac:dyDescent="0.25">
      <c r="F6276" s="119"/>
    </row>
    <row r="6277" spans="6:6" s="115" customFormat="1" x14ac:dyDescent="0.25">
      <c r="F6277" s="119"/>
    </row>
    <row r="6278" spans="6:6" s="115" customFormat="1" x14ac:dyDescent="0.25">
      <c r="F6278" s="119"/>
    </row>
    <row r="6279" spans="6:6" s="115" customFormat="1" x14ac:dyDescent="0.25">
      <c r="F6279" s="119"/>
    </row>
    <row r="6280" spans="6:6" s="115" customFormat="1" x14ac:dyDescent="0.25">
      <c r="F6280" s="119"/>
    </row>
    <row r="6281" spans="6:6" s="115" customFormat="1" x14ac:dyDescent="0.25">
      <c r="F6281" s="119"/>
    </row>
    <row r="6282" spans="6:6" s="115" customFormat="1" x14ac:dyDescent="0.25">
      <c r="F6282" s="119"/>
    </row>
    <row r="6283" spans="6:6" s="115" customFormat="1" x14ac:dyDescent="0.25">
      <c r="F6283" s="119"/>
    </row>
    <row r="6284" spans="6:6" s="115" customFormat="1" x14ac:dyDescent="0.25">
      <c r="F6284" s="119"/>
    </row>
    <row r="6285" spans="6:6" s="115" customFormat="1" x14ac:dyDescent="0.25">
      <c r="F6285" s="119"/>
    </row>
    <row r="6286" spans="6:6" s="115" customFormat="1" x14ac:dyDescent="0.25">
      <c r="F6286" s="119"/>
    </row>
    <row r="6287" spans="6:6" s="115" customFormat="1" x14ac:dyDescent="0.25">
      <c r="F6287" s="119"/>
    </row>
    <row r="6288" spans="6:6" s="115" customFormat="1" x14ac:dyDescent="0.25">
      <c r="F6288" s="119"/>
    </row>
    <row r="6289" spans="6:6" s="115" customFormat="1" x14ac:dyDescent="0.25">
      <c r="F6289" s="119"/>
    </row>
    <row r="6290" spans="6:6" s="115" customFormat="1" x14ac:dyDescent="0.25">
      <c r="F6290" s="119"/>
    </row>
    <row r="6291" spans="6:6" s="115" customFormat="1" x14ac:dyDescent="0.25">
      <c r="F6291" s="119"/>
    </row>
    <row r="6292" spans="6:6" s="115" customFormat="1" x14ac:dyDescent="0.25">
      <c r="F6292" s="119"/>
    </row>
    <row r="6293" spans="6:6" s="115" customFormat="1" x14ac:dyDescent="0.25">
      <c r="F6293" s="119"/>
    </row>
    <row r="6294" spans="6:6" s="115" customFormat="1" x14ac:dyDescent="0.25">
      <c r="F6294" s="119"/>
    </row>
    <row r="6295" spans="6:6" s="115" customFormat="1" x14ac:dyDescent="0.25">
      <c r="F6295" s="119"/>
    </row>
    <row r="6296" spans="6:6" s="115" customFormat="1" x14ac:dyDescent="0.25">
      <c r="F6296" s="119"/>
    </row>
    <row r="6297" spans="6:6" s="115" customFormat="1" x14ac:dyDescent="0.25">
      <c r="F6297" s="119"/>
    </row>
    <row r="6298" spans="6:6" s="115" customFormat="1" x14ac:dyDescent="0.25">
      <c r="F6298" s="119"/>
    </row>
    <row r="6299" spans="6:6" s="115" customFormat="1" x14ac:dyDescent="0.25">
      <c r="F6299" s="119"/>
    </row>
    <row r="6300" spans="6:6" s="115" customFormat="1" x14ac:dyDescent="0.25">
      <c r="F6300" s="119"/>
    </row>
    <row r="6301" spans="6:6" s="115" customFormat="1" x14ac:dyDescent="0.25">
      <c r="F6301" s="119"/>
    </row>
    <row r="6302" spans="6:6" s="115" customFormat="1" x14ac:dyDescent="0.25">
      <c r="F6302" s="119"/>
    </row>
    <row r="6303" spans="6:6" s="115" customFormat="1" x14ac:dyDescent="0.25">
      <c r="F6303" s="119"/>
    </row>
    <row r="6304" spans="6:6" s="115" customFormat="1" x14ac:dyDescent="0.25">
      <c r="F6304" s="119"/>
    </row>
    <row r="6305" spans="6:6" s="115" customFormat="1" x14ac:dyDescent="0.25">
      <c r="F6305" s="119"/>
    </row>
    <row r="6306" spans="6:6" s="115" customFormat="1" x14ac:dyDescent="0.25">
      <c r="F6306" s="119"/>
    </row>
    <row r="6307" spans="6:6" s="115" customFormat="1" x14ac:dyDescent="0.25">
      <c r="F6307" s="119"/>
    </row>
    <row r="6308" spans="6:6" s="115" customFormat="1" x14ac:dyDescent="0.25">
      <c r="F6308" s="119"/>
    </row>
    <row r="6309" spans="6:6" s="115" customFormat="1" x14ac:dyDescent="0.25">
      <c r="F6309" s="119"/>
    </row>
    <row r="6310" spans="6:6" s="115" customFormat="1" x14ac:dyDescent="0.25">
      <c r="F6310" s="119"/>
    </row>
    <row r="6311" spans="6:6" s="115" customFormat="1" x14ac:dyDescent="0.25">
      <c r="F6311" s="119"/>
    </row>
    <row r="6312" spans="6:6" s="115" customFormat="1" x14ac:dyDescent="0.25">
      <c r="F6312" s="119"/>
    </row>
    <row r="6313" spans="6:6" s="115" customFormat="1" x14ac:dyDescent="0.25">
      <c r="F6313" s="119"/>
    </row>
    <row r="6314" spans="6:6" s="115" customFormat="1" x14ac:dyDescent="0.25">
      <c r="F6314" s="119"/>
    </row>
    <row r="6315" spans="6:6" s="115" customFormat="1" x14ac:dyDescent="0.25">
      <c r="F6315" s="119"/>
    </row>
    <row r="6316" spans="6:6" s="115" customFormat="1" x14ac:dyDescent="0.25">
      <c r="F6316" s="119"/>
    </row>
    <row r="6317" spans="6:6" s="115" customFormat="1" x14ac:dyDescent="0.25">
      <c r="F6317" s="119"/>
    </row>
    <row r="6318" spans="6:6" s="115" customFormat="1" x14ac:dyDescent="0.25">
      <c r="F6318" s="119"/>
    </row>
    <row r="6319" spans="6:6" s="115" customFormat="1" x14ac:dyDescent="0.25">
      <c r="F6319" s="119"/>
    </row>
    <row r="6320" spans="6:6" s="115" customFormat="1" x14ac:dyDescent="0.25">
      <c r="F6320" s="119"/>
    </row>
    <row r="6321" spans="6:6" s="115" customFormat="1" x14ac:dyDescent="0.25">
      <c r="F6321" s="119"/>
    </row>
    <row r="6322" spans="6:6" s="115" customFormat="1" x14ac:dyDescent="0.25">
      <c r="F6322" s="119"/>
    </row>
    <row r="6323" spans="6:6" s="115" customFormat="1" x14ac:dyDescent="0.25">
      <c r="F6323" s="119"/>
    </row>
    <row r="6324" spans="6:6" s="115" customFormat="1" x14ac:dyDescent="0.25">
      <c r="F6324" s="119"/>
    </row>
    <row r="6325" spans="6:6" s="115" customFormat="1" x14ac:dyDescent="0.25">
      <c r="F6325" s="119"/>
    </row>
    <row r="6326" spans="6:6" s="115" customFormat="1" x14ac:dyDescent="0.25">
      <c r="F6326" s="119"/>
    </row>
    <row r="6327" spans="6:6" s="115" customFormat="1" x14ac:dyDescent="0.25">
      <c r="F6327" s="119"/>
    </row>
    <row r="6328" spans="6:6" s="115" customFormat="1" x14ac:dyDescent="0.25">
      <c r="F6328" s="119"/>
    </row>
    <row r="6329" spans="6:6" s="115" customFormat="1" x14ac:dyDescent="0.25">
      <c r="F6329" s="119"/>
    </row>
    <row r="6330" spans="6:6" s="115" customFormat="1" x14ac:dyDescent="0.25">
      <c r="F6330" s="119"/>
    </row>
    <row r="6331" spans="6:6" s="115" customFormat="1" x14ac:dyDescent="0.25">
      <c r="F6331" s="119"/>
    </row>
    <row r="6332" spans="6:6" s="115" customFormat="1" x14ac:dyDescent="0.25">
      <c r="F6332" s="119"/>
    </row>
    <row r="6333" spans="6:6" s="115" customFormat="1" x14ac:dyDescent="0.25">
      <c r="F6333" s="119"/>
    </row>
    <row r="6334" spans="6:6" s="115" customFormat="1" x14ac:dyDescent="0.25">
      <c r="F6334" s="119"/>
    </row>
    <row r="6335" spans="6:6" s="115" customFormat="1" x14ac:dyDescent="0.25">
      <c r="F6335" s="119"/>
    </row>
    <row r="6336" spans="6:6" s="115" customFormat="1" x14ac:dyDescent="0.25">
      <c r="F6336" s="119"/>
    </row>
    <row r="6337" spans="6:6" s="115" customFormat="1" x14ac:dyDescent="0.25">
      <c r="F6337" s="119"/>
    </row>
    <row r="6338" spans="6:6" s="115" customFormat="1" x14ac:dyDescent="0.25">
      <c r="F6338" s="119"/>
    </row>
    <row r="6339" spans="6:6" s="115" customFormat="1" x14ac:dyDescent="0.25">
      <c r="F6339" s="119"/>
    </row>
    <row r="6340" spans="6:6" s="115" customFormat="1" x14ac:dyDescent="0.25">
      <c r="F6340" s="119"/>
    </row>
    <row r="6341" spans="6:6" s="115" customFormat="1" x14ac:dyDescent="0.25">
      <c r="F6341" s="119"/>
    </row>
    <row r="6342" spans="6:6" s="115" customFormat="1" x14ac:dyDescent="0.25">
      <c r="F6342" s="119"/>
    </row>
    <row r="6343" spans="6:6" s="115" customFormat="1" x14ac:dyDescent="0.25">
      <c r="F6343" s="119"/>
    </row>
    <row r="6344" spans="6:6" s="115" customFormat="1" x14ac:dyDescent="0.25">
      <c r="F6344" s="119"/>
    </row>
    <row r="6345" spans="6:6" s="115" customFormat="1" x14ac:dyDescent="0.25">
      <c r="F6345" s="119"/>
    </row>
    <row r="6346" spans="6:6" s="115" customFormat="1" x14ac:dyDescent="0.25">
      <c r="F6346" s="119"/>
    </row>
    <row r="6347" spans="6:6" s="115" customFormat="1" x14ac:dyDescent="0.25">
      <c r="F6347" s="119"/>
    </row>
    <row r="6348" spans="6:6" s="115" customFormat="1" x14ac:dyDescent="0.25">
      <c r="F6348" s="119"/>
    </row>
    <row r="6349" spans="6:6" s="115" customFormat="1" x14ac:dyDescent="0.25">
      <c r="F6349" s="119"/>
    </row>
    <row r="6350" spans="6:6" s="115" customFormat="1" x14ac:dyDescent="0.25">
      <c r="F6350" s="119"/>
    </row>
    <row r="6351" spans="6:6" s="115" customFormat="1" x14ac:dyDescent="0.25">
      <c r="F6351" s="119"/>
    </row>
    <row r="6352" spans="6:6" s="115" customFormat="1" x14ac:dyDescent="0.25">
      <c r="F6352" s="119"/>
    </row>
    <row r="6353" spans="6:6" s="115" customFormat="1" x14ac:dyDescent="0.25">
      <c r="F6353" s="119"/>
    </row>
    <row r="6354" spans="6:6" s="115" customFormat="1" x14ac:dyDescent="0.25">
      <c r="F6354" s="119"/>
    </row>
    <row r="6355" spans="6:6" s="115" customFormat="1" x14ac:dyDescent="0.25">
      <c r="F6355" s="119"/>
    </row>
    <row r="6356" spans="6:6" s="115" customFormat="1" x14ac:dyDescent="0.25">
      <c r="F6356" s="119"/>
    </row>
    <row r="6357" spans="6:6" s="115" customFormat="1" x14ac:dyDescent="0.25">
      <c r="F6357" s="119"/>
    </row>
    <row r="6358" spans="6:6" s="115" customFormat="1" x14ac:dyDescent="0.25">
      <c r="F6358" s="119"/>
    </row>
    <row r="6359" spans="6:6" s="115" customFormat="1" x14ac:dyDescent="0.25">
      <c r="F6359" s="119"/>
    </row>
    <row r="6360" spans="6:6" s="115" customFormat="1" x14ac:dyDescent="0.25">
      <c r="F6360" s="119"/>
    </row>
    <row r="6361" spans="6:6" s="115" customFormat="1" x14ac:dyDescent="0.25">
      <c r="F6361" s="119"/>
    </row>
    <row r="6362" spans="6:6" s="115" customFormat="1" x14ac:dyDescent="0.25">
      <c r="F6362" s="119"/>
    </row>
    <row r="6363" spans="6:6" s="115" customFormat="1" x14ac:dyDescent="0.25">
      <c r="F6363" s="119"/>
    </row>
    <row r="6364" spans="6:6" s="115" customFormat="1" x14ac:dyDescent="0.25">
      <c r="F6364" s="119"/>
    </row>
    <row r="6365" spans="6:6" s="115" customFormat="1" x14ac:dyDescent="0.25">
      <c r="F6365" s="119"/>
    </row>
    <row r="6366" spans="6:6" s="115" customFormat="1" x14ac:dyDescent="0.25">
      <c r="F6366" s="119"/>
    </row>
    <row r="6367" spans="6:6" s="115" customFormat="1" x14ac:dyDescent="0.25">
      <c r="F6367" s="119"/>
    </row>
    <row r="6368" spans="6:6" s="115" customFormat="1" x14ac:dyDescent="0.25">
      <c r="F6368" s="119"/>
    </row>
    <row r="6369" spans="6:6" s="115" customFormat="1" x14ac:dyDescent="0.25">
      <c r="F6369" s="119"/>
    </row>
    <row r="6370" spans="6:6" s="115" customFormat="1" x14ac:dyDescent="0.25">
      <c r="F6370" s="119"/>
    </row>
    <row r="6371" spans="6:6" s="115" customFormat="1" x14ac:dyDescent="0.25">
      <c r="F6371" s="119"/>
    </row>
    <row r="6372" spans="6:6" s="115" customFormat="1" x14ac:dyDescent="0.25">
      <c r="F6372" s="119"/>
    </row>
    <row r="6373" spans="6:6" s="115" customFormat="1" x14ac:dyDescent="0.25">
      <c r="F6373" s="119"/>
    </row>
    <row r="6374" spans="6:6" s="115" customFormat="1" x14ac:dyDescent="0.25">
      <c r="F6374" s="119"/>
    </row>
    <row r="6375" spans="6:6" s="115" customFormat="1" x14ac:dyDescent="0.25">
      <c r="F6375" s="119"/>
    </row>
    <row r="6376" spans="6:6" s="115" customFormat="1" x14ac:dyDescent="0.25">
      <c r="F6376" s="119"/>
    </row>
    <row r="6377" spans="6:6" s="115" customFormat="1" x14ac:dyDescent="0.25">
      <c r="F6377" s="119"/>
    </row>
    <row r="6378" spans="6:6" s="115" customFormat="1" x14ac:dyDescent="0.25">
      <c r="F6378" s="119"/>
    </row>
    <row r="6379" spans="6:6" s="115" customFormat="1" x14ac:dyDescent="0.25">
      <c r="F6379" s="119"/>
    </row>
    <row r="6380" spans="6:6" s="115" customFormat="1" x14ac:dyDescent="0.25">
      <c r="F6380" s="119"/>
    </row>
    <row r="6381" spans="6:6" s="115" customFormat="1" x14ac:dyDescent="0.25">
      <c r="F6381" s="119"/>
    </row>
    <row r="6382" spans="6:6" s="115" customFormat="1" x14ac:dyDescent="0.25">
      <c r="F6382" s="119"/>
    </row>
    <row r="6383" spans="6:6" s="115" customFormat="1" x14ac:dyDescent="0.25">
      <c r="F6383" s="119"/>
    </row>
    <row r="6384" spans="6:6" s="115" customFormat="1" x14ac:dyDescent="0.25">
      <c r="F6384" s="119"/>
    </row>
    <row r="6385" spans="6:6" s="115" customFormat="1" x14ac:dyDescent="0.25">
      <c r="F6385" s="119"/>
    </row>
    <row r="6386" spans="6:6" s="115" customFormat="1" x14ac:dyDescent="0.25">
      <c r="F6386" s="119"/>
    </row>
    <row r="6387" spans="6:6" s="115" customFormat="1" x14ac:dyDescent="0.25">
      <c r="F6387" s="119"/>
    </row>
    <row r="6388" spans="6:6" s="115" customFormat="1" x14ac:dyDescent="0.25">
      <c r="F6388" s="119"/>
    </row>
    <row r="6389" spans="6:6" s="115" customFormat="1" x14ac:dyDescent="0.25">
      <c r="F6389" s="119"/>
    </row>
    <row r="6390" spans="6:6" s="115" customFormat="1" x14ac:dyDescent="0.25">
      <c r="F6390" s="119"/>
    </row>
    <row r="6391" spans="6:6" s="115" customFormat="1" x14ac:dyDescent="0.25">
      <c r="F6391" s="119"/>
    </row>
    <row r="6392" spans="6:6" s="115" customFormat="1" x14ac:dyDescent="0.25">
      <c r="F6392" s="119"/>
    </row>
    <row r="6393" spans="6:6" s="115" customFormat="1" x14ac:dyDescent="0.25">
      <c r="F6393" s="119"/>
    </row>
    <row r="6394" spans="6:6" s="115" customFormat="1" x14ac:dyDescent="0.25">
      <c r="F6394" s="119"/>
    </row>
    <row r="6395" spans="6:6" s="115" customFormat="1" x14ac:dyDescent="0.25">
      <c r="F6395" s="119"/>
    </row>
    <row r="6396" spans="6:6" s="115" customFormat="1" x14ac:dyDescent="0.25">
      <c r="F6396" s="119"/>
    </row>
    <row r="6397" spans="6:6" s="115" customFormat="1" x14ac:dyDescent="0.25">
      <c r="F6397" s="119"/>
    </row>
    <row r="6398" spans="6:6" s="115" customFormat="1" x14ac:dyDescent="0.25">
      <c r="F6398" s="119"/>
    </row>
    <row r="6399" spans="6:6" s="115" customFormat="1" x14ac:dyDescent="0.25">
      <c r="F6399" s="119"/>
    </row>
    <row r="6400" spans="6:6" s="115" customFormat="1" x14ac:dyDescent="0.25">
      <c r="F6400" s="119"/>
    </row>
    <row r="6401" spans="6:6" s="115" customFormat="1" x14ac:dyDescent="0.25">
      <c r="F6401" s="119"/>
    </row>
    <row r="6402" spans="6:6" s="115" customFormat="1" x14ac:dyDescent="0.25">
      <c r="F6402" s="119"/>
    </row>
    <row r="6403" spans="6:6" s="115" customFormat="1" x14ac:dyDescent="0.25">
      <c r="F6403" s="119"/>
    </row>
    <row r="6404" spans="6:6" s="115" customFormat="1" x14ac:dyDescent="0.25">
      <c r="F6404" s="119"/>
    </row>
    <row r="6405" spans="6:6" s="115" customFormat="1" x14ac:dyDescent="0.25">
      <c r="F6405" s="119"/>
    </row>
    <row r="6406" spans="6:6" s="115" customFormat="1" x14ac:dyDescent="0.25">
      <c r="F6406" s="119"/>
    </row>
    <row r="6407" spans="6:6" s="115" customFormat="1" x14ac:dyDescent="0.25">
      <c r="F6407" s="119"/>
    </row>
    <row r="6408" spans="6:6" s="115" customFormat="1" x14ac:dyDescent="0.25">
      <c r="F6408" s="119"/>
    </row>
    <row r="6409" spans="6:6" s="115" customFormat="1" x14ac:dyDescent="0.25">
      <c r="F6409" s="119"/>
    </row>
    <row r="6410" spans="6:6" s="115" customFormat="1" x14ac:dyDescent="0.25">
      <c r="F6410" s="119"/>
    </row>
    <row r="6411" spans="6:6" s="115" customFormat="1" x14ac:dyDescent="0.25">
      <c r="F6411" s="119"/>
    </row>
    <row r="6412" spans="6:6" s="115" customFormat="1" x14ac:dyDescent="0.25">
      <c r="F6412" s="119"/>
    </row>
    <row r="6413" spans="6:6" s="115" customFormat="1" x14ac:dyDescent="0.25">
      <c r="F6413" s="119"/>
    </row>
    <row r="6414" spans="6:6" s="115" customFormat="1" x14ac:dyDescent="0.25">
      <c r="F6414" s="119"/>
    </row>
    <row r="6415" spans="6:6" s="115" customFormat="1" x14ac:dyDescent="0.25">
      <c r="F6415" s="119"/>
    </row>
    <row r="6416" spans="6:6" s="115" customFormat="1" x14ac:dyDescent="0.25">
      <c r="F6416" s="119"/>
    </row>
    <row r="6417" spans="6:6" s="115" customFormat="1" x14ac:dyDescent="0.25">
      <c r="F6417" s="119"/>
    </row>
    <row r="6418" spans="6:6" s="115" customFormat="1" x14ac:dyDescent="0.25">
      <c r="F6418" s="119"/>
    </row>
    <row r="6419" spans="6:6" s="115" customFormat="1" x14ac:dyDescent="0.25">
      <c r="F6419" s="119"/>
    </row>
    <row r="6420" spans="6:6" s="115" customFormat="1" x14ac:dyDescent="0.25">
      <c r="F6420" s="119"/>
    </row>
    <row r="6421" spans="6:6" s="115" customFormat="1" x14ac:dyDescent="0.25">
      <c r="F6421" s="119"/>
    </row>
    <row r="6422" spans="6:6" s="115" customFormat="1" x14ac:dyDescent="0.25">
      <c r="F6422" s="119"/>
    </row>
    <row r="6423" spans="6:6" s="115" customFormat="1" x14ac:dyDescent="0.25">
      <c r="F6423" s="119"/>
    </row>
    <row r="6424" spans="6:6" s="115" customFormat="1" x14ac:dyDescent="0.25">
      <c r="F6424" s="119"/>
    </row>
    <row r="6425" spans="6:6" s="115" customFormat="1" x14ac:dyDescent="0.25">
      <c r="F6425" s="119"/>
    </row>
    <row r="6426" spans="6:6" s="115" customFormat="1" x14ac:dyDescent="0.25">
      <c r="F6426" s="119"/>
    </row>
    <row r="6427" spans="6:6" s="115" customFormat="1" x14ac:dyDescent="0.25">
      <c r="F6427" s="119"/>
    </row>
    <row r="6428" spans="6:6" s="115" customFormat="1" x14ac:dyDescent="0.25">
      <c r="F6428" s="119"/>
    </row>
    <row r="6429" spans="6:6" s="115" customFormat="1" x14ac:dyDescent="0.25">
      <c r="F6429" s="119"/>
    </row>
    <row r="6430" spans="6:6" s="115" customFormat="1" x14ac:dyDescent="0.25">
      <c r="F6430" s="119"/>
    </row>
    <row r="6431" spans="6:6" s="115" customFormat="1" x14ac:dyDescent="0.25">
      <c r="F6431" s="119"/>
    </row>
    <row r="6432" spans="6:6" s="115" customFormat="1" x14ac:dyDescent="0.25">
      <c r="F6432" s="119"/>
    </row>
    <row r="6433" spans="6:6" s="115" customFormat="1" x14ac:dyDescent="0.25">
      <c r="F6433" s="119"/>
    </row>
    <row r="6434" spans="6:6" s="115" customFormat="1" x14ac:dyDescent="0.25">
      <c r="F6434" s="119"/>
    </row>
    <row r="6435" spans="6:6" s="115" customFormat="1" x14ac:dyDescent="0.25">
      <c r="F6435" s="119"/>
    </row>
    <row r="6436" spans="6:6" s="115" customFormat="1" x14ac:dyDescent="0.25">
      <c r="F6436" s="119"/>
    </row>
    <row r="6437" spans="6:6" s="115" customFormat="1" x14ac:dyDescent="0.25">
      <c r="F6437" s="119"/>
    </row>
    <row r="6438" spans="6:6" s="115" customFormat="1" x14ac:dyDescent="0.25">
      <c r="F6438" s="119"/>
    </row>
    <row r="6439" spans="6:6" s="115" customFormat="1" x14ac:dyDescent="0.25">
      <c r="F6439" s="119"/>
    </row>
    <row r="6440" spans="6:6" s="115" customFormat="1" x14ac:dyDescent="0.25">
      <c r="F6440" s="119"/>
    </row>
    <row r="6441" spans="6:6" s="115" customFormat="1" x14ac:dyDescent="0.25">
      <c r="F6441" s="119"/>
    </row>
    <row r="6442" spans="6:6" s="115" customFormat="1" x14ac:dyDescent="0.25">
      <c r="F6442" s="119"/>
    </row>
    <row r="6443" spans="6:6" s="115" customFormat="1" x14ac:dyDescent="0.25">
      <c r="F6443" s="119"/>
    </row>
    <row r="6444" spans="6:6" s="115" customFormat="1" x14ac:dyDescent="0.25">
      <c r="F6444" s="119"/>
    </row>
    <row r="6445" spans="6:6" s="115" customFormat="1" x14ac:dyDescent="0.25">
      <c r="F6445" s="119"/>
    </row>
    <row r="6446" spans="6:6" s="115" customFormat="1" x14ac:dyDescent="0.25">
      <c r="F6446" s="119"/>
    </row>
    <row r="6447" spans="6:6" s="115" customFormat="1" x14ac:dyDescent="0.25">
      <c r="F6447" s="119"/>
    </row>
    <row r="6448" spans="6:6" s="115" customFormat="1" x14ac:dyDescent="0.25">
      <c r="F6448" s="119"/>
    </row>
    <row r="6449" spans="6:6" s="115" customFormat="1" x14ac:dyDescent="0.25">
      <c r="F6449" s="119"/>
    </row>
    <row r="6450" spans="6:6" s="115" customFormat="1" x14ac:dyDescent="0.25">
      <c r="F6450" s="119"/>
    </row>
    <row r="6451" spans="6:6" s="115" customFormat="1" x14ac:dyDescent="0.25">
      <c r="F6451" s="119"/>
    </row>
    <row r="6452" spans="6:6" s="115" customFormat="1" x14ac:dyDescent="0.25">
      <c r="F6452" s="119"/>
    </row>
    <row r="6453" spans="6:6" s="115" customFormat="1" x14ac:dyDescent="0.25">
      <c r="F6453" s="119"/>
    </row>
    <row r="6454" spans="6:6" s="115" customFormat="1" x14ac:dyDescent="0.25">
      <c r="F6454" s="119"/>
    </row>
    <row r="6455" spans="6:6" s="115" customFormat="1" x14ac:dyDescent="0.25">
      <c r="F6455" s="119"/>
    </row>
    <row r="6456" spans="6:6" s="115" customFormat="1" x14ac:dyDescent="0.25">
      <c r="F6456" s="119"/>
    </row>
    <row r="6457" spans="6:6" s="115" customFormat="1" x14ac:dyDescent="0.25">
      <c r="F6457" s="119"/>
    </row>
    <row r="6458" spans="6:6" s="115" customFormat="1" x14ac:dyDescent="0.25">
      <c r="F6458" s="119"/>
    </row>
    <row r="6459" spans="6:6" s="115" customFormat="1" x14ac:dyDescent="0.25">
      <c r="F6459" s="119"/>
    </row>
    <row r="6460" spans="6:6" s="115" customFormat="1" x14ac:dyDescent="0.25">
      <c r="F6460" s="119"/>
    </row>
    <row r="6461" spans="6:6" s="115" customFormat="1" x14ac:dyDescent="0.25">
      <c r="F6461" s="119"/>
    </row>
    <row r="6462" spans="6:6" s="115" customFormat="1" x14ac:dyDescent="0.25">
      <c r="F6462" s="119"/>
    </row>
    <row r="6463" spans="6:6" s="115" customFormat="1" x14ac:dyDescent="0.25">
      <c r="F6463" s="119"/>
    </row>
    <row r="6464" spans="6:6" s="115" customFormat="1" x14ac:dyDescent="0.25">
      <c r="F6464" s="119"/>
    </row>
    <row r="6465" spans="6:6" s="115" customFormat="1" x14ac:dyDescent="0.25">
      <c r="F6465" s="119"/>
    </row>
    <row r="6466" spans="6:6" s="115" customFormat="1" x14ac:dyDescent="0.25">
      <c r="F6466" s="119"/>
    </row>
    <row r="6467" spans="6:6" s="115" customFormat="1" x14ac:dyDescent="0.25">
      <c r="F6467" s="119"/>
    </row>
    <row r="6468" spans="6:6" s="115" customFormat="1" x14ac:dyDescent="0.25">
      <c r="F6468" s="119"/>
    </row>
    <row r="6469" spans="6:6" s="115" customFormat="1" x14ac:dyDescent="0.25">
      <c r="F6469" s="119"/>
    </row>
    <row r="6470" spans="6:6" s="115" customFormat="1" x14ac:dyDescent="0.25">
      <c r="F6470" s="119"/>
    </row>
    <row r="6471" spans="6:6" s="115" customFormat="1" x14ac:dyDescent="0.25">
      <c r="F6471" s="119"/>
    </row>
    <row r="6472" spans="6:6" s="115" customFormat="1" x14ac:dyDescent="0.25">
      <c r="F6472" s="119"/>
    </row>
    <row r="6473" spans="6:6" s="115" customFormat="1" x14ac:dyDescent="0.25">
      <c r="F6473" s="119"/>
    </row>
    <row r="6474" spans="6:6" s="115" customFormat="1" x14ac:dyDescent="0.25">
      <c r="F6474" s="119"/>
    </row>
    <row r="6475" spans="6:6" s="115" customFormat="1" x14ac:dyDescent="0.25">
      <c r="F6475" s="119"/>
    </row>
    <row r="6476" spans="6:6" s="115" customFormat="1" x14ac:dyDescent="0.25">
      <c r="F6476" s="119"/>
    </row>
    <row r="6477" spans="6:6" s="115" customFormat="1" x14ac:dyDescent="0.25">
      <c r="F6477" s="119"/>
    </row>
    <row r="6478" spans="6:6" s="115" customFormat="1" x14ac:dyDescent="0.25">
      <c r="F6478" s="119"/>
    </row>
    <row r="6479" spans="6:6" s="115" customFormat="1" x14ac:dyDescent="0.25">
      <c r="F6479" s="119"/>
    </row>
    <row r="6480" spans="6:6" s="115" customFormat="1" x14ac:dyDescent="0.25">
      <c r="F6480" s="119"/>
    </row>
    <row r="6481" spans="6:6" s="115" customFormat="1" x14ac:dyDescent="0.25">
      <c r="F6481" s="119"/>
    </row>
    <row r="6482" spans="6:6" s="115" customFormat="1" x14ac:dyDescent="0.25">
      <c r="F6482" s="119"/>
    </row>
    <row r="6483" spans="6:6" s="115" customFormat="1" x14ac:dyDescent="0.25">
      <c r="F6483" s="119"/>
    </row>
    <row r="6484" spans="6:6" s="115" customFormat="1" x14ac:dyDescent="0.25">
      <c r="F6484" s="119"/>
    </row>
    <row r="6485" spans="6:6" s="115" customFormat="1" x14ac:dyDescent="0.25">
      <c r="F6485" s="119"/>
    </row>
    <row r="6486" spans="6:6" s="115" customFormat="1" x14ac:dyDescent="0.25">
      <c r="F6486" s="119"/>
    </row>
    <row r="6487" spans="6:6" s="115" customFormat="1" x14ac:dyDescent="0.25">
      <c r="F6487" s="119"/>
    </row>
    <row r="6488" spans="6:6" s="115" customFormat="1" x14ac:dyDescent="0.25">
      <c r="F6488" s="119"/>
    </row>
    <row r="6489" spans="6:6" s="115" customFormat="1" x14ac:dyDescent="0.25">
      <c r="F6489" s="119"/>
    </row>
    <row r="6490" spans="6:6" s="115" customFormat="1" x14ac:dyDescent="0.25">
      <c r="F6490" s="119"/>
    </row>
    <row r="6491" spans="6:6" s="115" customFormat="1" x14ac:dyDescent="0.25">
      <c r="F6491" s="119"/>
    </row>
    <row r="6492" spans="6:6" s="115" customFormat="1" x14ac:dyDescent="0.25">
      <c r="F6492" s="119"/>
    </row>
    <row r="6493" spans="6:6" s="115" customFormat="1" x14ac:dyDescent="0.25">
      <c r="F6493" s="119"/>
    </row>
    <row r="6494" spans="6:6" s="115" customFormat="1" x14ac:dyDescent="0.25">
      <c r="F6494" s="119"/>
    </row>
    <row r="6495" spans="6:6" s="115" customFormat="1" x14ac:dyDescent="0.25">
      <c r="F6495" s="119"/>
    </row>
    <row r="6496" spans="6:6" s="115" customFormat="1" x14ac:dyDescent="0.25">
      <c r="F6496" s="119"/>
    </row>
    <row r="6497" spans="6:6" s="115" customFormat="1" x14ac:dyDescent="0.25">
      <c r="F6497" s="119"/>
    </row>
    <row r="6498" spans="6:6" s="115" customFormat="1" x14ac:dyDescent="0.25">
      <c r="F6498" s="119"/>
    </row>
    <row r="6499" spans="6:6" s="115" customFormat="1" x14ac:dyDescent="0.25">
      <c r="F6499" s="119"/>
    </row>
    <row r="6500" spans="6:6" s="115" customFormat="1" x14ac:dyDescent="0.25">
      <c r="F6500" s="119"/>
    </row>
    <row r="6501" spans="6:6" s="115" customFormat="1" x14ac:dyDescent="0.25">
      <c r="F6501" s="119"/>
    </row>
    <row r="6502" spans="6:6" s="115" customFormat="1" x14ac:dyDescent="0.25">
      <c r="F6502" s="119"/>
    </row>
    <row r="6503" spans="6:6" s="115" customFormat="1" x14ac:dyDescent="0.25">
      <c r="F6503" s="119"/>
    </row>
    <row r="6504" spans="6:6" s="115" customFormat="1" x14ac:dyDescent="0.25">
      <c r="F6504" s="119"/>
    </row>
    <row r="6505" spans="6:6" s="115" customFormat="1" x14ac:dyDescent="0.25">
      <c r="F6505" s="119"/>
    </row>
    <row r="6506" spans="6:6" s="115" customFormat="1" x14ac:dyDescent="0.25">
      <c r="F6506" s="119"/>
    </row>
    <row r="6507" spans="6:6" s="115" customFormat="1" x14ac:dyDescent="0.25">
      <c r="F6507" s="119"/>
    </row>
    <row r="6508" spans="6:6" s="115" customFormat="1" x14ac:dyDescent="0.25">
      <c r="F6508" s="119"/>
    </row>
    <row r="6509" spans="6:6" s="115" customFormat="1" x14ac:dyDescent="0.25">
      <c r="F6509" s="119"/>
    </row>
    <row r="6510" spans="6:6" s="115" customFormat="1" x14ac:dyDescent="0.25">
      <c r="F6510" s="119"/>
    </row>
    <row r="6511" spans="6:6" s="115" customFormat="1" x14ac:dyDescent="0.25">
      <c r="F6511" s="119"/>
    </row>
    <row r="6512" spans="6:6" s="115" customFormat="1" x14ac:dyDescent="0.25">
      <c r="F6512" s="119"/>
    </row>
    <row r="6513" spans="6:6" s="115" customFormat="1" x14ac:dyDescent="0.25">
      <c r="F6513" s="119"/>
    </row>
    <row r="6514" spans="6:6" s="115" customFormat="1" x14ac:dyDescent="0.25">
      <c r="F6514" s="119"/>
    </row>
    <row r="6515" spans="6:6" s="115" customFormat="1" x14ac:dyDescent="0.25">
      <c r="F6515" s="119"/>
    </row>
    <row r="6516" spans="6:6" s="115" customFormat="1" x14ac:dyDescent="0.25">
      <c r="F6516" s="119"/>
    </row>
    <row r="6517" spans="6:6" s="115" customFormat="1" x14ac:dyDescent="0.25">
      <c r="F6517" s="119"/>
    </row>
    <row r="6518" spans="6:6" s="115" customFormat="1" x14ac:dyDescent="0.25">
      <c r="F6518" s="119"/>
    </row>
    <row r="6519" spans="6:6" s="115" customFormat="1" x14ac:dyDescent="0.25">
      <c r="F6519" s="119"/>
    </row>
    <row r="6520" spans="6:6" s="115" customFormat="1" x14ac:dyDescent="0.25">
      <c r="F6520" s="119"/>
    </row>
    <row r="6521" spans="6:6" s="115" customFormat="1" x14ac:dyDescent="0.25">
      <c r="F6521" s="119"/>
    </row>
    <row r="6522" spans="6:6" s="115" customFormat="1" x14ac:dyDescent="0.25">
      <c r="F6522" s="119"/>
    </row>
    <row r="6523" spans="6:6" s="115" customFormat="1" x14ac:dyDescent="0.25">
      <c r="F6523" s="119"/>
    </row>
    <row r="6524" spans="6:6" s="115" customFormat="1" x14ac:dyDescent="0.25">
      <c r="F6524" s="119"/>
    </row>
    <row r="6525" spans="6:6" s="115" customFormat="1" x14ac:dyDescent="0.25">
      <c r="F6525" s="119"/>
    </row>
    <row r="6526" spans="6:6" s="115" customFormat="1" x14ac:dyDescent="0.25">
      <c r="F6526" s="119"/>
    </row>
    <row r="6527" spans="6:6" s="115" customFormat="1" x14ac:dyDescent="0.25">
      <c r="F6527" s="119"/>
    </row>
    <row r="6528" spans="6:6" s="115" customFormat="1" x14ac:dyDescent="0.25">
      <c r="F6528" s="119"/>
    </row>
    <row r="6529" spans="6:6" s="115" customFormat="1" x14ac:dyDescent="0.25">
      <c r="F6529" s="119"/>
    </row>
    <row r="6530" spans="6:6" s="115" customFormat="1" x14ac:dyDescent="0.25">
      <c r="F6530" s="119"/>
    </row>
    <row r="6531" spans="6:6" s="115" customFormat="1" x14ac:dyDescent="0.25">
      <c r="F6531" s="119"/>
    </row>
    <row r="6532" spans="6:6" s="115" customFormat="1" x14ac:dyDescent="0.25">
      <c r="F6532" s="119"/>
    </row>
    <row r="6533" spans="6:6" s="115" customFormat="1" x14ac:dyDescent="0.25">
      <c r="F6533" s="119"/>
    </row>
    <row r="6534" spans="6:6" s="115" customFormat="1" x14ac:dyDescent="0.25">
      <c r="F6534" s="119"/>
    </row>
    <row r="6535" spans="6:6" s="115" customFormat="1" x14ac:dyDescent="0.25">
      <c r="F6535" s="119"/>
    </row>
    <row r="6536" spans="6:6" s="115" customFormat="1" x14ac:dyDescent="0.25">
      <c r="F6536" s="119"/>
    </row>
    <row r="6537" spans="6:6" s="115" customFormat="1" x14ac:dyDescent="0.25">
      <c r="F6537" s="119"/>
    </row>
    <row r="6538" spans="6:6" s="115" customFormat="1" x14ac:dyDescent="0.25">
      <c r="F6538" s="119"/>
    </row>
    <row r="6539" spans="6:6" s="115" customFormat="1" x14ac:dyDescent="0.25">
      <c r="F6539" s="119"/>
    </row>
    <row r="6540" spans="6:6" s="115" customFormat="1" x14ac:dyDescent="0.25">
      <c r="F6540" s="119"/>
    </row>
    <row r="6541" spans="6:6" s="115" customFormat="1" x14ac:dyDescent="0.25">
      <c r="F6541" s="119"/>
    </row>
    <row r="6542" spans="6:6" s="115" customFormat="1" x14ac:dyDescent="0.25">
      <c r="F6542" s="119"/>
    </row>
    <row r="6543" spans="6:6" s="115" customFormat="1" x14ac:dyDescent="0.25">
      <c r="F6543" s="119"/>
    </row>
    <row r="6544" spans="6:6" s="115" customFormat="1" x14ac:dyDescent="0.25">
      <c r="F6544" s="119"/>
    </row>
    <row r="6545" spans="6:6" s="115" customFormat="1" x14ac:dyDescent="0.25">
      <c r="F6545" s="119"/>
    </row>
    <row r="6546" spans="6:6" s="115" customFormat="1" x14ac:dyDescent="0.25">
      <c r="F6546" s="119"/>
    </row>
    <row r="6547" spans="6:6" s="115" customFormat="1" x14ac:dyDescent="0.25">
      <c r="F6547" s="119"/>
    </row>
    <row r="6548" spans="6:6" s="115" customFormat="1" x14ac:dyDescent="0.25">
      <c r="F6548" s="119"/>
    </row>
    <row r="6549" spans="6:6" s="115" customFormat="1" x14ac:dyDescent="0.25">
      <c r="F6549" s="119"/>
    </row>
    <row r="6550" spans="6:6" s="115" customFormat="1" x14ac:dyDescent="0.25">
      <c r="F6550" s="119"/>
    </row>
    <row r="6551" spans="6:6" s="115" customFormat="1" x14ac:dyDescent="0.25">
      <c r="F6551" s="119"/>
    </row>
    <row r="6552" spans="6:6" s="115" customFormat="1" x14ac:dyDescent="0.25">
      <c r="F6552" s="119"/>
    </row>
    <row r="6553" spans="6:6" s="115" customFormat="1" x14ac:dyDescent="0.25">
      <c r="F6553" s="119"/>
    </row>
    <row r="6554" spans="6:6" s="115" customFormat="1" x14ac:dyDescent="0.25">
      <c r="F6554" s="119"/>
    </row>
    <row r="6555" spans="6:6" s="115" customFormat="1" x14ac:dyDescent="0.25">
      <c r="F6555" s="119"/>
    </row>
    <row r="6556" spans="6:6" s="115" customFormat="1" x14ac:dyDescent="0.25">
      <c r="F6556" s="119"/>
    </row>
    <row r="6557" spans="6:6" s="115" customFormat="1" x14ac:dyDescent="0.25">
      <c r="F6557" s="119"/>
    </row>
    <row r="6558" spans="6:6" s="115" customFormat="1" x14ac:dyDescent="0.25">
      <c r="F6558" s="119"/>
    </row>
    <row r="6559" spans="6:6" s="115" customFormat="1" x14ac:dyDescent="0.25">
      <c r="F6559" s="119"/>
    </row>
    <row r="6560" spans="6:6" s="115" customFormat="1" x14ac:dyDescent="0.25">
      <c r="F6560" s="119"/>
    </row>
    <row r="6561" spans="6:6" s="115" customFormat="1" x14ac:dyDescent="0.25">
      <c r="F6561" s="119"/>
    </row>
    <row r="6562" spans="6:6" s="115" customFormat="1" x14ac:dyDescent="0.25">
      <c r="F6562" s="119"/>
    </row>
    <row r="6563" spans="6:6" s="115" customFormat="1" x14ac:dyDescent="0.25">
      <c r="F6563" s="119"/>
    </row>
    <row r="6564" spans="6:6" s="115" customFormat="1" x14ac:dyDescent="0.25">
      <c r="F6564" s="119"/>
    </row>
    <row r="6565" spans="6:6" s="115" customFormat="1" x14ac:dyDescent="0.25">
      <c r="F6565" s="119"/>
    </row>
    <row r="6566" spans="6:6" s="115" customFormat="1" x14ac:dyDescent="0.25">
      <c r="F6566" s="119"/>
    </row>
    <row r="6567" spans="6:6" s="115" customFormat="1" x14ac:dyDescent="0.25">
      <c r="F6567" s="119"/>
    </row>
    <row r="6568" spans="6:6" s="115" customFormat="1" x14ac:dyDescent="0.25">
      <c r="F6568" s="119"/>
    </row>
    <row r="6569" spans="6:6" s="115" customFormat="1" x14ac:dyDescent="0.25">
      <c r="F6569" s="119"/>
    </row>
    <row r="6570" spans="6:6" s="115" customFormat="1" x14ac:dyDescent="0.25">
      <c r="F6570" s="119"/>
    </row>
    <row r="6571" spans="6:6" s="115" customFormat="1" x14ac:dyDescent="0.25">
      <c r="F6571" s="119"/>
    </row>
    <row r="6572" spans="6:6" s="115" customFormat="1" x14ac:dyDescent="0.25">
      <c r="F6572" s="119"/>
    </row>
    <row r="6573" spans="6:6" s="115" customFormat="1" x14ac:dyDescent="0.25">
      <c r="F6573" s="119"/>
    </row>
    <row r="6574" spans="6:6" s="115" customFormat="1" x14ac:dyDescent="0.25">
      <c r="F6574" s="119"/>
    </row>
    <row r="6575" spans="6:6" s="115" customFormat="1" x14ac:dyDescent="0.25">
      <c r="F6575" s="119"/>
    </row>
    <row r="6576" spans="6:6" s="115" customFormat="1" x14ac:dyDescent="0.25">
      <c r="F6576" s="119"/>
    </row>
    <row r="6577" spans="6:6" s="115" customFormat="1" x14ac:dyDescent="0.25">
      <c r="F6577" s="119"/>
    </row>
    <row r="6578" spans="6:6" s="115" customFormat="1" x14ac:dyDescent="0.25">
      <c r="F6578" s="119"/>
    </row>
    <row r="6579" spans="6:6" s="115" customFormat="1" x14ac:dyDescent="0.25">
      <c r="F6579" s="119"/>
    </row>
    <row r="6580" spans="6:6" s="115" customFormat="1" x14ac:dyDescent="0.25">
      <c r="F6580" s="119"/>
    </row>
    <row r="6581" spans="6:6" s="115" customFormat="1" x14ac:dyDescent="0.25">
      <c r="F6581" s="119"/>
    </row>
    <row r="6582" spans="6:6" s="115" customFormat="1" x14ac:dyDescent="0.25">
      <c r="F6582" s="119"/>
    </row>
    <row r="6583" spans="6:6" s="115" customFormat="1" x14ac:dyDescent="0.25">
      <c r="F6583" s="119"/>
    </row>
    <row r="6584" spans="6:6" s="115" customFormat="1" x14ac:dyDescent="0.25">
      <c r="F6584" s="119"/>
    </row>
    <row r="6585" spans="6:6" s="115" customFormat="1" x14ac:dyDescent="0.25">
      <c r="F6585" s="119"/>
    </row>
    <row r="6586" spans="6:6" s="115" customFormat="1" x14ac:dyDescent="0.25">
      <c r="F6586" s="119"/>
    </row>
    <row r="6587" spans="6:6" s="115" customFormat="1" x14ac:dyDescent="0.25">
      <c r="F6587" s="119"/>
    </row>
    <row r="6588" spans="6:6" s="115" customFormat="1" x14ac:dyDescent="0.25">
      <c r="F6588" s="119"/>
    </row>
    <row r="6589" spans="6:6" s="115" customFormat="1" x14ac:dyDescent="0.25">
      <c r="F6589" s="119"/>
    </row>
    <row r="6590" spans="6:6" s="115" customFormat="1" x14ac:dyDescent="0.25">
      <c r="F6590" s="119"/>
    </row>
    <row r="6591" spans="6:6" s="115" customFormat="1" x14ac:dyDescent="0.25">
      <c r="F6591" s="119"/>
    </row>
    <row r="6592" spans="6:6" s="115" customFormat="1" x14ac:dyDescent="0.25">
      <c r="F6592" s="119"/>
    </row>
    <row r="6593" spans="6:6" s="115" customFormat="1" x14ac:dyDescent="0.25">
      <c r="F6593" s="119"/>
    </row>
    <row r="6594" spans="6:6" s="115" customFormat="1" x14ac:dyDescent="0.25">
      <c r="F6594" s="119"/>
    </row>
    <row r="6595" spans="6:6" s="115" customFormat="1" x14ac:dyDescent="0.25">
      <c r="F6595" s="119"/>
    </row>
    <row r="6596" spans="6:6" s="115" customFormat="1" x14ac:dyDescent="0.25">
      <c r="F6596" s="119"/>
    </row>
    <row r="6597" spans="6:6" s="115" customFormat="1" x14ac:dyDescent="0.25">
      <c r="F6597" s="119"/>
    </row>
    <row r="6598" spans="6:6" s="115" customFormat="1" x14ac:dyDescent="0.25">
      <c r="F6598" s="119"/>
    </row>
    <row r="6599" spans="6:6" s="115" customFormat="1" x14ac:dyDescent="0.25">
      <c r="F6599" s="119"/>
    </row>
    <row r="6600" spans="6:6" s="115" customFormat="1" x14ac:dyDescent="0.25">
      <c r="F6600" s="119"/>
    </row>
    <row r="6601" spans="6:6" s="115" customFormat="1" x14ac:dyDescent="0.25">
      <c r="F6601" s="119"/>
    </row>
    <row r="6602" spans="6:6" s="115" customFormat="1" x14ac:dyDescent="0.25">
      <c r="F6602" s="119"/>
    </row>
    <row r="6603" spans="6:6" s="115" customFormat="1" x14ac:dyDescent="0.25">
      <c r="F6603" s="119"/>
    </row>
    <row r="6604" spans="6:6" s="115" customFormat="1" x14ac:dyDescent="0.25">
      <c r="F6604" s="119"/>
    </row>
    <row r="6605" spans="6:6" s="115" customFormat="1" x14ac:dyDescent="0.25">
      <c r="F6605" s="119"/>
    </row>
    <row r="6606" spans="6:6" s="115" customFormat="1" x14ac:dyDescent="0.25">
      <c r="F6606" s="119"/>
    </row>
    <row r="6607" spans="6:6" s="115" customFormat="1" x14ac:dyDescent="0.25">
      <c r="F6607" s="119"/>
    </row>
    <row r="6608" spans="6:6" s="115" customFormat="1" x14ac:dyDescent="0.25">
      <c r="F6608" s="119"/>
    </row>
    <row r="6609" spans="6:6" s="115" customFormat="1" x14ac:dyDescent="0.25">
      <c r="F6609" s="119"/>
    </row>
    <row r="6610" spans="6:6" s="115" customFormat="1" x14ac:dyDescent="0.25">
      <c r="F6610" s="119"/>
    </row>
    <row r="6611" spans="6:6" s="115" customFormat="1" x14ac:dyDescent="0.25">
      <c r="F6611" s="119"/>
    </row>
    <row r="6612" spans="6:6" s="115" customFormat="1" x14ac:dyDescent="0.25">
      <c r="F6612" s="119"/>
    </row>
    <row r="6613" spans="6:6" s="115" customFormat="1" x14ac:dyDescent="0.25">
      <c r="F6613" s="119"/>
    </row>
    <row r="6614" spans="6:6" s="115" customFormat="1" x14ac:dyDescent="0.25">
      <c r="F6614" s="119"/>
    </row>
    <row r="6615" spans="6:6" s="115" customFormat="1" x14ac:dyDescent="0.25">
      <c r="F6615" s="119"/>
    </row>
    <row r="6616" spans="6:6" s="115" customFormat="1" x14ac:dyDescent="0.25">
      <c r="F6616" s="119"/>
    </row>
    <row r="6617" spans="6:6" s="115" customFormat="1" x14ac:dyDescent="0.25">
      <c r="F6617" s="119"/>
    </row>
    <row r="6618" spans="6:6" s="115" customFormat="1" x14ac:dyDescent="0.25">
      <c r="F6618" s="119"/>
    </row>
    <row r="6619" spans="6:6" s="115" customFormat="1" x14ac:dyDescent="0.25">
      <c r="F6619" s="119"/>
    </row>
    <row r="6620" spans="6:6" s="115" customFormat="1" x14ac:dyDescent="0.25">
      <c r="F6620" s="119"/>
    </row>
    <row r="6621" spans="6:6" s="115" customFormat="1" x14ac:dyDescent="0.25">
      <c r="F6621" s="119"/>
    </row>
    <row r="6622" spans="6:6" s="115" customFormat="1" x14ac:dyDescent="0.25">
      <c r="F6622" s="119"/>
    </row>
    <row r="6623" spans="6:6" s="115" customFormat="1" x14ac:dyDescent="0.25">
      <c r="F6623" s="119"/>
    </row>
    <row r="6624" spans="6:6" s="115" customFormat="1" x14ac:dyDescent="0.25">
      <c r="F6624" s="119"/>
    </row>
    <row r="6625" spans="6:6" s="115" customFormat="1" x14ac:dyDescent="0.25">
      <c r="F6625" s="119"/>
    </row>
    <row r="6626" spans="6:6" s="115" customFormat="1" x14ac:dyDescent="0.25">
      <c r="F6626" s="119"/>
    </row>
    <row r="6627" spans="6:6" s="115" customFormat="1" x14ac:dyDescent="0.25">
      <c r="F6627" s="119"/>
    </row>
    <row r="6628" spans="6:6" s="115" customFormat="1" x14ac:dyDescent="0.25">
      <c r="F6628" s="119"/>
    </row>
    <row r="6629" spans="6:6" s="115" customFormat="1" x14ac:dyDescent="0.25">
      <c r="F6629" s="119"/>
    </row>
    <row r="6630" spans="6:6" s="115" customFormat="1" x14ac:dyDescent="0.25">
      <c r="F6630" s="119"/>
    </row>
    <row r="6631" spans="6:6" s="115" customFormat="1" x14ac:dyDescent="0.25">
      <c r="F6631" s="119"/>
    </row>
    <row r="6632" spans="6:6" s="115" customFormat="1" x14ac:dyDescent="0.25">
      <c r="F6632" s="119"/>
    </row>
    <row r="6633" spans="6:6" s="115" customFormat="1" x14ac:dyDescent="0.25">
      <c r="F6633" s="119"/>
    </row>
    <row r="6634" spans="6:6" s="115" customFormat="1" x14ac:dyDescent="0.25">
      <c r="F6634" s="119"/>
    </row>
    <row r="6635" spans="6:6" s="115" customFormat="1" x14ac:dyDescent="0.25">
      <c r="F6635" s="119"/>
    </row>
    <row r="6636" spans="6:6" s="115" customFormat="1" x14ac:dyDescent="0.25">
      <c r="F6636" s="119"/>
    </row>
    <row r="6637" spans="6:6" s="115" customFormat="1" x14ac:dyDescent="0.25">
      <c r="F6637" s="119"/>
    </row>
    <row r="6638" spans="6:6" s="115" customFormat="1" x14ac:dyDescent="0.25">
      <c r="F6638" s="119"/>
    </row>
    <row r="6639" spans="6:6" s="115" customFormat="1" x14ac:dyDescent="0.25">
      <c r="F6639" s="119"/>
    </row>
    <row r="6640" spans="6:6" s="115" customFormat="1" x14ac:dyDescent="0.25">
      <c r="F6640" s="119"/>
    </row>
    <row r="6641" spans="6:6" s="115" customFormat="1" x14ac:dyDescent="0.25">
      <c r="F6641" s="119"/>
    </row>
    <row r="6642" spans="6:6" s="115" customFormat="1" x14ac:dyDescent="0.25">
      <c r="F6642" s="119"/>
    </row>
    <row r="6643" spans="6:6" s="115" customFormat="1" x14ac:dyDescent="0.25">
      <c r="F6643" s="119"/>
    </row>
    <row r="6644" spans="6:6" s="115" customFormat="1" x14ac:dyDescent="0.25">
      <c r="F6644" s="119"/>
    </row>
    <row r="6645" spans="6:6" s="115" customFormat="1" x14ac:dyDescent="0.25">
      <c r="F6645" s="119"/>
    </row>
    <row r="6646" spans="6:6" s="115" customFormat="1" x14ac:dyDescent="0.25">
      <c r="F6646" s="119"/>
    </row>
    <row r="6647" spans="6:6" s="115" customFormat="1" x14ac:dyDescent="0.25">
      <c r="F6647" s="119"/>
    </row>
    <row r="6648" spans="6:6" s="115" customFormat="1" x14ac:dyDescent="0.25">
      <c r="F6648" s="119"/>
    </row>
    <row r="6649" spans="6:6" s="115" customFormat="1" x14ac:dyDescent="0.25">
      <c r="F6649" s="119"/>
    </row>
    <row r="6650" spans="6:6" s="115" customFormat="1" x14ac:dyDescent="0.25">
      <c r="F6650" s="119"/>
    </row>
    <row r="6651" spans="6:6" s="115" customFormat="1" x14ac:dyDescent="0.25">
      <c r="F6651" s="119"/>
    </row>
    <row r="6652" spans="6:6" s="115" customFormat="1" x14ac:dyDescent="0.25">
      <c r="F6652" s="119"/>
    </row>
    <row r="6653" spans="6:6" s="115" customFormat="1" x14ac:dyDescent="0.25">
      <c r="F6653" s="119"/>
    </row>
    <row r="6654" spans="6:6" s="115" customFormat="1" x14ac:dyDescent="0.25">
      <c r="F6654" s="119"/>
    </row>
    <row r="6655" spans="6:6" s="115" customFormat="1" x14ac:dyDescent="0.25">
      <c r="F6655" s="119"/>
    </row>
    <row r="6656" spans="6:6" s="115" customFormat="1" x14ac:dyDescent="0.25">
      <c r="F6656" s="119"/>
    </row>
    <row r="6657" spans="6:6" s="115" customFormat="1" x14ac:dyDescent="0.25">
      <c r="F6657" s="119"/>
    </row>
    <row r="6658" spans="6:6" s="115" customFormat="1" x14ac:dyDescent="0.25">
      <c r="F6658" s="119"/>
    </row>
    <row r="6659" spans="6:6" s="115" customFormat="1" x14ac:dyDescent="0.25">
      <c r="F6659" s="119"/>
    </row>
    <row r="6660" spans="6:6" s="115" customFormat="1" x14ac:dyDescent="0.25">
      <c r="F6660" s="119"/>
    </row>
    <row r="6661" spans="6:6" s="115" customFormat="1" x14ac:dyDescent="0.25">
      <c r="F6661" s="119"/>
    </row>
    <row r="6662" spans="6:6" s="115" customFormat="1" x14ac:dyDescent="0.25">
      <c r="F6662" s="119"/>
    </row>
    <row r="6663" spans="6:6" s="115" customFormat="1" x14ac:dyDescent="0.25">
      <c r="F6663" s="119"/>
    </row>
    <row r="6664" spans="6:6" s="115" customFormat="1" x14ac:dyDescent="0.25">
      <c r="F6664" s="119"/>
    </row>
    <row r="6665" spans="6:6" s="115" customFormat="1" x14ac:dyDescent="0.25">
      <c r="F6665" s="119"/>
    </row>
    <row r="6666" spans="6:6" s="115" customFormat="1" x14ac:dyDescent="0.25">
      <c r="F6666" s="119"/>
    </row>
    <row r="6667" spans="6:6" s="115" customFormat="1" x14ac:dyDescent="0.25">
      <c r="F6667" s="119"/>
    </row>
    <row r="6668" spans="6:6" s="115" customFormat="1" x14ac:dyDescent="0.25">
      <c r="F6668" s="119"/>
    </row>
    <row r="6669" spans="6:6" s="115" customFormat="1" x14ac:dyDescent="0.25">
      <c r="F6669" s="119"/>
    </row>
    <row r="6670" spans="6:6" s="115" customFormat="1" x14ac:dyDescent="0.25">
      <c r="F6670" s="119"/>
    </row>
    <row r="6671" spans="6:6" s="115" customFormat="1" x14ac:dyDescent="0.25">
      <c r="F6671" s="119"/>
    </row>
    <row r="6672" spans="6:6" s="115" customFormat="1" x14ac:dyDescent="0.25">
      <c r="F6672" s="119"/>
    </row>
    <row r="6673" spans="6:6" s="115" customFormat="1" x14ac:dyDescent="0.25">
      <c r="F6673" s="119"/>
    </row>
    <row r="6674" spans="6:6" s="115" customFormat="1" x14ac:dyDescent="0.25">
      <c r="F6674" s="119"/>
    </row>
    <row r="6675" spans="6:6" s="115" customFormat="1" x14ac:dyDescent="0.25">
      <c r="F6675" s="119"/>
    </row>
    <row r="6676" spans="6:6" s="115" customFormat="1" x14ac:dyDescent="0.25">
      <c r="F6676" s="119"/>
    </row>
    <row r="6677" spans="6:6" s="115" customFormat="1" x14ac:dyDescent="0.25">
      <c r="F6677" s="119"/>
    </row>
    <row r="6678" spans="6:6" s="115" customFormat="1" x14ac:dyDescent="0.25">
      <c r="F6678" s="119"/>
    </row>
    <row r="6679" spans="6:6" s="115" customFormat="1" x14ac:dyDescent="0.25">
      <c r="F6679" s="119"/>
    </row>
    <row r="6680" spans="6:6" s="115" customFormat="1" x14ac:dyDescent="0.25">
      <c r="F6680" s="119"/>
    </row>
    <row r="6681" spans="6:6" s="115" customFormat="1" x14ac:dyDescent="0.25">
      <c r="F6681" s="119"/>
    </row>
    <row r="6682" spans="6:6" s="115" customFormat="1" x14ac:dyDescent="0.25">
      <c r="F6682" s="119"/>
    </row>
    <row r="6683" spans="6:6" s="115" customFormat="1" x14ac:dyDescent="0.25">
      <c r="F6683" s="119"/>
    </row>
    <row r="6684" spans="6:6" s="115" customFormat="1" x14ac:dyDescent="0.25">
      <c r="F6684" s="119"/>
    </row>
    <row r="6685" spans="6:6" s="115" customFormat="1" x14ac:dyDescent="0.25">
      <c r="F6685" s="119"/>
    </row>
    <row r="6686" spans="6:6" s="115" customFormat="1" x14ac:dyDescent="0.25">
      <c r="F6686" s="119"/>
    </row>
    <row r="6687" spans="6:6" s="115" customFormat="1" x14ac:dyDescent="0.25">
      <c r="F6687" s="119"/>
    </row>
    <row r="6688" spans="6:6" s="115" customFormat="1" x14ac:dyDescent="0.25">
      <c r="F6688" s="119"/>
    </row>
    <row r="6689" spans="6:6" s="115" customFormat="1" x14ac:dyDescent="0.25">
      <c r="F6689" s="119"/>
    </row>
    <row r="6690" spans="6:6" s="115" customFormat="1" x14ac:dyDescent="0.25">
      <c r="F6690" s="119"/>
    </row>
    <row r="6691" spans="6:6" s="115" customFormat="1" x14ac:dyDescent="0.25">
      <c r="F6691" s="119"/>
    </row>
    <row r="6692" spans="6:6" s="115" customFormat="1" x14ac:dyDescent="0.25">
      <c r="F6692" s="119"/>
    </row>
    <row r="6693" spans="6:6" s="115" customFormat="1" x14ac:dyDescent="0.25">
      <c r="F6693" s="119"/>
    </row>
    <row r="6694" spans="6:6" s="115" customFormat="1" x14ac:dyDescent="0.25">
      <c r="F6694" s="119"/>
    </row>
    <row r="6695" spans="6:6" s="115" customFormat="1" x14ac:dyDescent="0.25">
      <c r="F6695" s="119"/>
    </row>
    <row r="6696" spans="6:6" s="115" customFormat="1" x14ac:dyDescent="0.25">
      <c r="F6696" s="119"/>
    </row>
    <row r="6697" spans="6:6" s="115" customFormat="1" x14ac:dyDescent="0.25">
      <c r="F6697" s="119"/>
    </row>
    <row r="6698" spans="6:6" s="115" customFormat="1" x14ac:dyDescent="0.25">
      <c r="F6698" s="119"/>
    </row>
    <row r="6699" spans="6:6" s="115" customFormat="1" x14ac:dyDescent="0.25">
      <c r="F6699" s="119"/>
    </row>
    <row r="6700" spans="6:6" s="115" customFormat="1" x14ac:dyDescent="0.25">
      <c r="F6700" s="119"/>
    </row>
    <row r="6701" spans="6:6" s="115" customFormat="1" x14ac:dyDescent="0.25">
      <c r="F6701" s="119"/>
    </row>
    <row r="6702" spans="6:6" s="115" customFormat="1" x14ac:dyDescent="0.25">
      <c r="F6702" s="119"/>
    </row>
    <row r="6703" spans="6:6" s="115" customFormat="1" x14ac:dyDescent="0.25">
      <c r="F6703" s="119"/>
    </row>
    <row r="6704" spans="6:6" s="115" customFormat="1" x14ac:dyDescent="0.25">
      <c r="F6704" s="119"/>
    </row>
    <row r="6705" spans="6:6" s="115" customFormat="1" x14ac:dyDescent="0.25">
      <c r="F6705" s="119"/>
    </row>
    <row r="6706" spans="6:6" s="115" customFormat="1" x14ac:dyDescent="0.25">
      <c r="F6706" s="119"/>
    </row>
    <row r="6707" spans="6:6" s="115" customFormat="1" x14ac:dyDescent="0.25">
      <c r="F6707" s="119"/>
    </row>
    <row r="6708" spans="6:6" s="115" customFormat="1" x14ac:dyDescent="0.25">
      <c r="F6708" s="119"/>
    </row>
    <row r="6709" spans="6:6" s="115" customFormat="1" x14ac:dyDescent="0.25">
      <c r="F6709" s="119"/>
    </row>
    <row r="6710" spans="6:6" s="115" customFormat="1" x14ac:dyDescent="0.25">
      <c r="F6710" s="119"/>
    </row>
    <row r="6711" spans="6:6" s="115" customFormat="1" x14ac:dyDescent="0.25">
      <c r="F6711" s="119"/>
    </row>
    <row r="6712" spans="6:6" s="115" customFormat="1" x14ac:dyDescent="0.25">
      <c r="F6712" s="119"/>
    </row>
    <row r="6713" spans="6:6" s="115" customFormat="1" x14ac:dyDescent="0.25">
      <c r="F6713" s="119"/>
    </row>
    <row r="6714" spans="6:6" s="115" customFormat="1" x14ac:dyDescent="0.25">
      <c r="F6714" s="119"/>
    </row>
    <row r="6715" spans="6:6" s="115" customFormat="1" x14ac:dyDescent="0.25">
      <c r="F6715" s="119"/>
    </row>
    <row r="6716" spans="6:6" s="115" customFormat="1" x14ac:dyDescent="0.25">
      <c r="F6716" s="119"/>
    </row>
    <row r="6717" spans="6:6" s="115" customFormat="1" x14ac:dyDescent="0.25">
      <c r="F6717" s="119"/>
    </row>
    <row r="6718" spans="6:6" s="115" customFormat="1" x14ac:dyDescent="0.25">
      <c r="F6718" s="119"/>
    </row>
    <row r="6719" spans="6:6" s="115" customFormat="1" x14ac:dyDescent="0.25">
      <c r="F6719" s="119"/>
    </row>
    <row r="6720" spans="6:6" s="115" customFormat="1" x14ac:dyDescent="0.25">
      <c r="F6720" s="119"/>
    </row>
    <row r="6721" spans="6:6" s="115" customFormat="1" x14ac:dyDescent="0.25">
      <c r="F6721" s="119"/>
    </row>
    <row r="6722" spans="6:6" s="115" customFormat="1" x14ac:dyDescent="0.25">
      <c r="F6722" s="119"/>
    </row>
    <row r="6723" spans="6:6" s="115" customFormat="1" x14ac:dyDescent="0.25">
      <c r="F6723" s="119"/>
    </row>
    <row r="6724" spans="6:6" s="115" customFormat="1" x14ac:dyDescent="0.25">
      <c r="F6724" s="119"/>
    </row>
    <row r="6725" spans="6:6" s="115" customFormat="1" x14ac:dyDescent="0.25">
      <c r="F6725" s="119"/>
    </row>
    <row r="6726" spans="6:6" s="115" customFormat="1" x14ac:dyDescent="0.25">
      <c r="F6726" s="119"/>
    </row>
    <row r="6727" spans="6:6" s="115" customFormat="1" x14ac:dyDescent="0.25">
      <c r="F6727" s="119"/>
    </row>
    <row r="6728" spans="6:6" s="115" customFormat="1" x14ac:dyDescent="0.25">
      <c r="F6728" s="119"/>
    </row>
    <row r="6729" spans="6:6" s="115" customFormat="1" x14ac:dyDescent="0.25">
      <c r="F6729" s="119"/>
    </row>
    <row r="6730" spans="6:6" s="115" customFormat="1" x14ac:dyDescent="0.25">
      <c r="F6730" s="119"/>
    </row>
    <row r="6731" spans="6:6" s="115" customFormat="1" x14ac:dyDescent="0.25">
      <c r="F6731" s="119"/>
    </row>
    <row r="6732" spans="6:6" s="115" customFormat="1" x14ac:dyDescent="0.25">
      <c r="F6732" s="119"/>
    </row>
    <row r="6733" spans="6:6" s="115" customFormat="1" x14ac:dyDescent="0.25">
      <c r="F6733" s="119"/>
    </row>
    <row r="6734" spans="6:6" s="115" customFormat="1" x14ac:dyDescent="0.25">
      <c r="F6734" s="119"/>
    </row>
    <row r="6735" spans="6:6" s="115" customFormat="1" x14ac:dyDescent="0.25">
      <c r="F6735" s="119"/>
    </row>
    <row r="6736" spans="6:6" s="115" customFormat="1" x14ac:dyDescent="0.25">
      <c r="F6736" s="119"/>
    </row>
    <row r="6737" spans="6:6" s="115" customFormat="1" x14ac:dyDescent="0.25">
      <c r="F6737" s="119"/>
    </row>
    <row r="6738" spans="6:6" s="115" customFormat="1" x14ac:dyDescent="0.25">
      <c r="F6738" s="119"/>
    </row>
    <row r="6739" spans="6:6" s="115" customFormat="1" x14ac:dyDescent="0.25">
      <c r="F6739" s="119"/>
    </row>
    <row r="6740" spans="6:6" s="115" customFormat="1" x14ac:dyDescent="0.25">
      <c r="F6740" s="119"/>
    </row>
    <row r="6741" spans="6:6" s="115" customFormat="1" x14ac:dyDescent="0.25">
      <c r="F6741" s="119"/>
    </row>
    <row r="6742" spans="6:6" s="115" customFormat="1" x14ac:dyDescent="0.25">
      <c r="F6742" s="119"/>
    </row>
    <row r="6743" spans="6:6" s="115" customFormat="1" x14ac:dyDescent="0.25">
      <c r="F6743" s="119"/>
    </row>
    <row r="6744" spans="6:6" s="115" customFormat="1" x14ac:dyDescent="0.25">
      <c r="F6744" s="119"/>
    </row>
    <row r="6745" spans="6:6" s="115" customFormat="1" x14ac:dyDescent="0.25">
      <c r="F6745" s="119"/>
    </row>
    <row r="6746" spans="6:6" s="115" customFormat="1" x14ac:dyDescent="0.25">
      <c r="F6746" s="119"/>
    </row>
    <row r="6747" spans="6:6" s="115" customFormat="1" x14ac:dyDescent="0.25">
      <c r="F6747" s="119"/>
    </row>
    <row r="6748" spans="6:6" s="115" customFormat="1" x14ac:dyDescent="0.25">
      <c r="F6748" s="119"/>
    </row>
    <row r="6749" spans="6:6" s="115" customFormat="1" x14ac:dyDescent="0.25">
      <c r="F6749" s="119"/>
    </row>
    <row r="6750" spans="6:6" s="115" customFormat="1" x14ac:dyDescent="0.25">
      <c r="F6750" s="119"/>
    </row>
    <row r="6751" spans="6:6" s="115" customFormat="1" x14ac:dyDescent="0.25">
      <c r="F6751" s="119"/>
    </row>
    <row r="6752" spans="6:6" s="115" customFormat="1" x14ac:dyDescent="0.25">
      <c r="F6752" s="119"/>
    </row>
    <row r="6753" spans="6:6" s="115" customFormat="1" x14ac:dyDescent="0.25">
      <c r="F6753" s="119"/>
    </row>
    <row r="6754" spans="6:6" s="115" customFormat="1" x14ac:dyDescent="0.25">
      <c r="F6754" s="119"/>
    </row>
    <row r="6755" spans="6:6" s="115" customFormat="1" x14ac:dyDescent="0.25">
      <c r="F6755" s="119"/>
    </row>
    <row r="6756" spans="6:6" s="115" customFormat="1" x14ac:dyDescent="0.25">
      <c r="F6756" s="119"/>
    </row>
    <row r="6757" spans="6:6" s="115" customFormat="1" x14ac:dyDescent="0.25">
      <c r="F6757" s="119"/>
    </row>
    <row r="6758" spans="6:6" s="115" customFormat="1" x14ac:dyDescent="0.25">
      <c r="F6758" s="119"/>
    </row>
    <row r="6759" spans="6:6" s="115" customFormat="1" x14ac:dyDescent="0.25">
      <c r="F6759" s="119"/>
    </row>
    <row r="6760" spans="6:6" s="115" customFormat="1" x14ac:dyDescent="0.25">
      <c r="F6760" s="119"/>
    </row>
    <row r="6761" spans="6:6" s="115" customFormat="1" x14ac:dyDescent="0.25">
      <c r="F6761" s="119"/>
    </row>
    <row r="6762" spans="6:6" s="115" customFormat="1" x14ac:dyDescent="0.25">
      <c r="F6762" s="119"/>
    </row>
    <row r="6763" spans="6:6" s="115" customFormat="1" x14ac:dyDescent="0.25">
      <c r="F6763" s="119"/>
    </row>
    <row r="6764" spans="6:6" s="115" customFormat="1" x14ac:dyDescent="0.25">
      <c r="F6764" s="119"/>
    </row>
    <row r="6765" spans="6:6" s="115" customFormat="1" x14ac:dyDescent="0.25">
      <c r="F6765" s="119"/>
    </row>
    <row r="6766" spans="6:6" s="115" customFormat="1" x14ac:dyDescent="0.25">
      <c r="F6766" s="119"/>
    </row>
    <row r="6767" spans="6:6" s="115" customFormat="1" x14ac:dyDescent="0.25">
      <c r="F6767" s="119"/>
    </row>
    <row r="6768" spans="6:6" s="115" customFormat="1" x14ac:dyDescent="0.25">
      <c r="F6768" s="119"/>
    </row>
    <row r="6769" spans="6:6" s="115" customFormat="1" x14ac:dyDescent="0.25">
      <c r="F6769" s="119"/>
    </row>
    <row r="6770" spans="6:6" s="115" customFormat="1" x14ac:dyDescent="0.25">
      <c r="F6770" s="119"/>
    </row>
    <row r="6771" spans="6:6" s="115" customFormat="1" x14ac:dyDescent="0.25">
      <c r="F6771" s="119"/>
    </row>
    <row r="6772" spans="6:6" s="115" customFormat="1" x14ac:dyDescent="0.25">
      <c r="F6772" s="119"/>
    </row>
    <row r="6773" spans="6:6" s="115" customFormat="1" x14ac:dyDescent="0.25">
      <c r="F6773" s="119"/>
    </row>
    <row r="6774" spans="6:6" s="115" customFormat="1" x14ac:dyDescent="0.25">
      <c r="F6774" s="119"/>
    </row>
    <row r="6775" spans="6:6" s="115" customFormat="1" x14ac:dyDescent="0.25">
      <c r="F6775" s="119"/>
    </row>
    <row r="6776" spans="6:6" s="115" customFormat="1" x14ac:dyDescent="0.25">
      <c r="F6776" s="119"/>
    </row>
    <row r="6777" spans="6:6" s="115" customFormat="1" x14ac:dyDescent="0.25">
      <c r="F6777" s="119"/>
    </row>
    <row r="6778" spans="6:6" s="115" customFormat="1" x14ac:dyDescent="0.25">
      <c r="F6778" s="119"/>
    </row>
    <row r="6779" spans="6:6" s="115" customFormat="1" x14ac:dyDescent="0.25">
      <c r="F6779" s="119"/>
    </row>
    <row r="6780" spans="6:6" s="115" customFormat="1" x14ac:dyDescent="0.25">
      <c r="F6780" s="119"/>
    </row>
    <row r="6781" spans="6:6" s="115" customFormat="1" x14ac:dyDescent="0.25">
      <c r="F6781" s="119"/>
    </row>
    <row r="6782" spans="6:6" s="115" customFormat="1" x14ac:dyDescent="0.25">
      <c r="F6782" s="119"/>
    </row>
    <row r="6783" spans="6:6" s="115" customFormat="1" x14ac:dyDescent="0.25">
      <c r="F6783" s="119"/>
    </row>
    <row r="6784" spans="6:6" s="115" customFormat="1" x14ac:dyDescent="0.25">
      <c r="F6784" s="119"/>
    </row>
    <row r="6785" spans="6:6" s="115" customFormat="1" x14ac:dyDescent="0.25">
      <c r="F6785" s="119"/>
    </row>
    <row r="6786" spans="6:6" s="115" customFormat="1" x14ac:dyDescent="0.25">
      <c r="F6786" s="119"/>
    </row>
    <row r="6787" spans="6:6" s="115" customFormat="1" x14ac:dyDescent="0.25">
      <c r="F6787" s="119"/>
    </row>
    <row r="6788" spans="6:6" s="115" customFormat="1" x14ac:dyDescent="0.25">
      <c r="F6788" s="119"/>
    </row>
    <row r="6789" spans="6:6" s="115" customFormat="1" x14ac:dyDescent="0.25">
      <c r="F6789" s="119"/>
    </row>
    <row r="6790" spans="6:6" s="115" customFormat="1" x14ac:dyDescent="0.25">
      <c r="F6790" s="119"/>
    </row>
    <row r="6791" spans="6:6" s="115" customFormat="1" x14ac:dyDescent="0.25">
      <c r="F6791" s="119"/>
    </row>
    <row r="6792" spans="6:6" s="115" customFormat="1" x14ac:dyDescent="0.25">
      <c r="F6792" s="119"/>
    </row>
    <row r="6793" spans="6:6" s="115" customFormat="1" x14ac:dyDescent="0.25">
      <c r="F6793" s="119"/>
    </row>
    <row r="6794" spans="6:6" s="115" customFormat="1" x14ac:dyDescent="0.25">
      <c r="F6794" s="119"/>
    </row>
    <row r="6795" spans="6:6" s="115" customFormat="1" x14ac:dyDescent="0.25">
      <c r="F6795" s="119"/>
    </row>
    <row r="6796" spans="6:6" s="115" customFormat="1" x14ac:dyDescent="0.25">
      <c r="F6796" s="119"/>
    </row>
    <row r="6797" spans="6:6" s="115" customFormat="1" x14ac:dyDescent="0.25">
      <c r="F6797" s="119"/>
    </row>
    <row r="6798" spans="6:6" s="115" customFormat="1" x14ac:dyDescent="0.25">
      <c r="F6798" s="119"/>
    </row>
    <row r="6799" spans="6:6" s="115" customFormat="1" x14ac:dyDescent="0.25">
      <c r="F6799" s="119"/>
    </row>
    <row r="6800" spans="6:6" s="115" customFormat="1" x14ac:dyDescent="0.25">
      <c r="F6800" s="119"/>
    </row>
    <row r="6801" spans="6:6" s="115" customFormat="1" x14ac:dyDescent="0.25">
      <c r="F6801" s="119"/>
    </row>
    <row r="6802" spans="6:6" s="115" customFormat="1" x14ac:dyDescent="0.25">
      <c r="F6802" s="119"/>
    </row>
    <row r="6803" spans="6:6" s="115" customFormat="1" x14ac:dyDescent="0.25">
      <c r="F6803" s="119"/>
    </row>
    <row r="6804" spans="6:6" s="115" customFormat="1" x14ac:dyDescent="0.25">
      <c r="F6804" s="119"/>
    </row>
    <row r="6805" spans="6:6" s="115" customFormat="1" x14ac:dyDescent="0.25">
      <c r="F6805" s="119"/>
    </row>
    <row r="6806" spans="6:6" s="115" customFormat="1" x14ac:dyDescent="0.25">
      <c r="F6806" s="119"/>
    </row>
    <row r="6807" spans="6:6" s="115" customFormat="1" x14ac:dyDescent="0.25">
      <c r="F6807" s="119"/>
    </row>
    <row r="6808" spans="6:6" s="115" customFormat="1" x14ac:dyDescent="0.25">
      <c r="F6808" s="119"/>
    </row>
    <row r="6809" spans="6:6" s="115" customFormat="1" x14ac:dyDescent="0.25">
      <c r="F6809" s="119"/>
    </row>
    <row r="6810" spans="6:6" s="115" customFormat="1" x14ac:dyDescent="0.25">
      <c r="F6810" s="119"/>
    </row>
    <row r="6811" spans="6:6" s="115" customFormat="1" x14ac:dyDescent="0.25">
      <c r="F6811" s="119"/>
    </row>
    <row r="6812" spans="6:6" s="115" customFormat="1" x14ac:dyDescent="0.25">
      <c r="F6812" s="119"/>
    </row>
    <row r="6813" spans="6:6" s="115" customFormat="1" x14ac:dyDescent="0.25">
      <c r="F6813" s="119"/>
    </row>
    <row r="6814" spans="6:6" s="115" customFormat="1" x14ac:dyDescent="0.25">
      <c r="F6814" s="119"/>
    </row>
    <row r="6815" spans="6:6" s="115" customFormat="1" x14ac:dyDescent="0.25">
      <c r="F6815" s="119"/>
    </row>
    <row r="6816" spans="6:6" s="115" customFormat="1" x14ac:dyDescent="0.25">
      <c r="F6816" s="119"/>
    </row>
    <row r="6817" spans="6:6" s="115" customFormat="1" x14ac:dyDescent="0.25">
      <c r="F6817" s="119"/>
    </row>
    <row r="6818" spans="6:6" s="115" customFormat="1" x14ac:dyDescent="0.25">
      <c r="F6818" s="119"/>
    </row>
    <row r="6819" spans="6:6" s="115" customFormat="1" x14ac:dyDescent="0.25">
      <c r="F6819" s="119"/>
    </row>
    <row r="6820" spans="6:6" s="115" customFormat="1" x14ac:dyDescent="0.25">
      <c r="F6820" s="119"/>
    </row>
    <row r="6821" spans="6:6" s="115" customFormat="1" x14ac:dyDescent="0.25">
      <c r="F6821" s="119"/>
    </row>
    <row r="6822" spans="6:6" s="115" customFormat="1" x14ac:dyDescent="0.25">
      <c r="F6822" s="119"/>
    </row>
    <row r="6823" spans="6:6" s="115" customFormat="1" x14ac:dyDescent="0.25">
      <c r="F6823" s="119"/>
    </row>
    <row r="6824" spans="6:6" s="115" customFormat="1" x14ac:dyDescent="0.25">
      <c r="F6824" s="119"/>
    </row>
    <row r="6825" spans="6:6" s="115" customFormat="1" x14ac:dyDescent="0.25">
      <c r="F6825" s="119"/>
    </row>
    <row r="6826" spans="6:6" s="115" customFormat="1" x14ac:dyDescent="0.25">
      <c r="F6826" s="119"/>
    </row>
    <row r="6827" spans="6:6" s="115" customFormat="1" x14ac:dyDescent="0.25">
      <c r="F6827" s="119"/>
    </row>
    <row r="6828" spans="6:6" s="115" customFormat="1" x14ac:dyDescent="0.25">
      <c r="F6828" s="119"/>
    </row>
    <row r="6829" spans="6:6" s="115" customFormat="1" x14ac:dyDescent="0.25">
      <c r="F6829" s="119"/>
    </row>
    <row r="6830" spans="6:6" s="115" customFormat="1" x14ac:dyDescent="0.25">
      <c r="F6830" s="119"/>
    </row>
    <row r="6831" spans="6:6" s="115" customFormat="1" x14ac:dyDescent="0.25">
      <c r="F6831" s="119"/>
    </row>
    <row r="6832" spans="6:6" s="115" customFormat="1" x14ac:dyDescent="0.25">
      <c r="F6832" s="119"/>
    </row>
    <row r="6833" spans="6:6" s="115" customFormat="1" x14ac:dyDescent="0.25">
      <c r="F6833" s="119"/>
    </row>
    <row r="6834" spans="6:6" s="115" customFormat="1" x14ac:dyDescent="0.25">
      <c r="F6834" s="119"/>
    </row>
    <row r="6835" spans="6:6" s="115" customFormat="1" x14ac:dyDescent="0.25">
      <c r="F6835" s="119"/>
    </row>
    <row r="6836" spans="6:6" s="115" customFormat="1" x14ac:dyDescent="0.25">
      <c r="F6836" s="119"/>
    </row>
    <row r="6837" spans="6:6" s="115" customFormat="1" x14ac:dyDescent="0.25">
      <c r="F6837" s="119"/>
    </row>
    <row r="6838" spans="6:6" s="115" customFormat="1" x14ac:dyDescent="0.25">
      <c r="F6838" s="119"/>
    </row>
    <row r="6839" spans="6:6" s="115" customFormat="1" x14ac:dyDescent="0.25">
      <c r="F6839" s="119"/>
    </row>
    <row r="6840" spans="6:6" s="115" customFormat="1" x14ac:dyDescent="0.25">
      <c r="F6840" s="119"/>
    </row>
    <row r="6841" spans="6:6" s="115" customFormat="1" x14ac:dyDescent="0.25">
      <c r="F6841" s="119"/>
    </row>
    <row r="6842" spans="6:6" s="115" customFormat="1" x14ac:dyDescent="0.25">
      <c r="F6842" s="119"/>
    </row>
    <row r="6843" spans="6:6" s="115" customFormat="1" x14ac:dyDescent="0.25">
      <c r="F6843" s="119"/>
    </row>
    <row r="6844" spans="6:6" s="115" customFormat="1" x14ac:dyDescent="0.25">
      <c r="F6844" s="119"/>
    </row>
    <row r="6845" spans="6:6" s="115" customFormat="1" x14ac:dyDescent="0.25">
      <c r="F6845" s="119"/>
    </row>
    <row r="6846" spans="6:6" s="115" customFormat="1" x14ac:dyDescent="0.25">
      <c r="F6846" s="119"/>
    </row>
    <row r="6847" spans="6:6" s="115" customFormat="1" x14ac:dyDescent="0.25">
      <c r="F6847" s="119"/>
    </row>
    <row r="6848" spans="6:6" s="115" customFormat="1" x14ac:dyDescent="0.25">
      <c r="F6848" s="119"/>
    </row>
    <row r="6849" spans="6:6" s="115" customFormat="1" x14ac:dyDescent="0.25">
      <c r="F6849" s="119"/>
    </row>
    <row r="6850" spans="6:6" s="115" customFormat="1" x14ac:dyDescent="0.25">
      <c r="F6850" s="119"/>
    </row>
    <row r="6851" spans="6:6" s="115" customFormat="1" x14ac:dyDescent="0.25">
      <c r="F6851" s="119"/>
    </row>
    <row r="6852" spans="6:6" s="115" customFormat="1" x14ac:dyDescent="0.25">
      <c r="F6852" s="119"/>
    </row>
    <row r="6853" spans="6:6" s="115" customFormat="1" x14ac:dyDescent="0.25">
      <c r="F6853" s="119"/>
    </row>
    <row r="6854" spans="6:6" s="115" customFormat="1" x14ac:dyDescent="0.25">
      <c r="F6854" s="119"/>
    </row>
    <row r="6855" spans="6:6" s="115" customFormat="1" x14ac:dyDescent="0.25">
      <c r="F6855" s="119"/>
    </row>
    <row r="6856" spans="6:6" s="115" customFormat="1" x14ac:dyDescent="0.25">
      <c r="F6856" s="119"/>
    </row>
    <row r="6857" spans="6:6" s="115" customFormat="1" x14ac:dyDescent="0.25">
      <c r="F6857" s="119"/>
    </row>
    <row r="6858" spans="6:6" s="115" customFormat="1" x14ac:dyDescent="0.25">
      <c r="F6858" s="119"/>
    </row>
    <row r="6859" spans="6:6" s="115" customFormat="1" x14ac:dyDescent="0.25">
      <c r="F6859" s="119"/>
    </row>
    <row r="6860" spans="6:6" s="115" customFormat="1" x14ac:dyDescent="0.25">
      <c r="F6860" s="119"/>
    </row>
    <row r="6861" spans="6:6" s="115" customFormat="1" x14ac:dyDescent="0.25">
      <c r="F6861" s="119"/>
    </row>
    <row r="6862" spans="6:6" s="115" customFormat="1" x14ac:dyDescent="0.25">
      <c r="F6862" s="119"/>
    </row>
    <row r="6863" spans="6:6" s="115" customFormat="1" x14ac:dyDescent="0.25">
      <c r="F6863" s="119"/>
    </row>
    <row r="6864" spans="6:6" s="115" customFormat="1" x14ac:dyDescent="0.25">
      <c r="F6864" s="119"/>
    </row>
    <row r="6865" spans="6:6" s="115" customFormat="1" x14ac:dyDescent="0.25">
      <c r="F6865" s="119"/>
    </row>
    <row r="6866" spans="6:6" s="115" customFormat="1" x14ac:dyDescent="0.25">
      <c r="F6866" s="119"/>
    </row>
    <row r="6867" spans="6:6" s="115" customFormat="1" x14ac:dyDescent="0.25">
      <c r="F6867" s="119"/>
    </row>
    <row r="6868" spans="6:6" s="115" customFormat="1" x14ac:dyDescent="0.25">
      <c r="F6868" s="119"/>
    </row>
    <row r="6869" spans="6:6" s="115" customFormat="1" x14ac:dyDescent="0.25">
      <c r="F6869" s="119"/>
    </row>
    <row r="6870" spans="6:6" s="115" customFormat="1" x14ac:dyDescent="0.25">
      <c r="F6870" s="119"/>
    </row>
    <row r="6871" spans="6:6" s="115" customFormat="1" x14ac:dyDescent="0.25">
      <c r="F6871" s="119"/>
    </row>
    <row r="6872" spans="6:6" s="115" customFormat="1" x14ac:dyDescent="0.25">
      <c r="F6872" s="119"/>
    </row>
    <row r="6873" spans="6:6" s="115" customFormat="1" x14ac:dyDescent="0.25">
      <c r="F6873" s="119"/>
    </row>
    <row r="6874" spans="6:6" s="115" customFormat="1" x14ac:dyDescent="0.25">
      <c r="F6874" s="119"/>
    </row>
    <row r="6875" spans="6:6" s="115" customFormat="1" x14ac:dyDescent="0.25">
      <c r="F6875" s="119"/>
    </row>
    <row r="6876" spans="6:6" s="115" customFormat="1" x14ac:dyDescent="0.25">
      <c r="F6876" s="119"/>
    </row>
    <row r="6877" spans="6:6" s="115" customFormat="1" x14ac:dyDescent="0.25">
      <c r="F6877" s="119"/>
    </row>
    <row r="6878" spans="6:6" s="115" customFormat="1" x14ac:dyDescent="0.25">
      <c r="F6878" s="119"/>
    </row>
    <row r="6879" spans="6:6" s="115" customFormat="1" x14ac:dyDescent="0.25">
      <c r="F6879" s="119"/>
    </row>
    <row r="6880" spans="6:6" s="115" customFormat="1" x14ac:dyDescent="0.25">
      <c r="F6880" s="119"/>
    </row>
    <row r="6881" spans="6:6" s="115" customFormat="1" x14ac:dyDescent="0.25">
      <c r="F6881" s="119"/>
    </row>
    <row r="6882" spans="6:6" s="115" customFormat="1" x14ac:dyDescent="0.25">
      <c r="F6882" s="119"/>
    </row>
    <row r="6883" spans="6:6" s="115" customFormat="1" x14ac:dyDescent="0.25">
      <c r="F6883" s="119"/>
    </row>
    <row r="6884" spans="6:6" s="115" customFormat="1" x14ac:dyDescent="0.25">
      <c r="F6884" s="119"/>
    </row>
    <row r="6885" spans="6:6" s="115" customFormat="1" x14ac:dyDescent="0.25">
      <c r="F6885" s="119"/>
    </row>
    <row r="6886" spans="6:6" s="115" customFormat="1" x14ac:dyDescent="0.25">
      <c r="F6886" s="119"/>
    </row>
    <row r="6887" spans="6:6" s="115" customFormat="1" x14ac:dyDescent="0.25">
      <c r="F6887" s="119"/>
    </row>
    <row r="6888" spans="6:6" s="115" customFormat="1" x14ac:dyDescent="0.25">
      <c r="F6888" s="119"/>
    </row>
    <row r="6889" spans="6:6" s="115" customFormat="1" x14ac:dyDescent="0.25">
      <c r="F6889" s="119"/>
    </row>
    <row r="6890" spans="6:6" s="115" customFormat="1" x14ac:dyDescent="0.25">
      <c r="F6890" s="119"/>
    </row>
    <row r="6891" spans="6:6" s="115" customFormat="1" x14ac:dyDescent="0.25">
      <c r="F6891" s="119"/>
    </row>
    <row r="6892" spans="6:6" s="115" customFormat="1" x14ac:dyDescent="0.25">
      <c r="F6892" s="119"/>
    </row>
    <row r="6893" spans="6:6" s="115" customFormat="1" x14ac:dyDescent="0.25">
      <c r="F6893" s="119"/>
    </row>
    <row r="6894" spans="6:6" s="115" customFormat="1" x14ac:dyDescent="0.25">
      <c r="F6894" s="119"/>
    </row>
    <row r="6895" spans="6:6" s="115" customFormat="1" x14ac:dyDescent="0.25">
      <c r="F6895" s="119"/>
    </row>
    <row r="6896" spans="6:6" s="115" customFormat="1" x14ac:dyDescent="0.25">
      <c r="F6896" s="119"/>
    </row>
    <row r="6897" spans="6:6" s="115" customFormat="1" x14ac:dyDescent="0.25">
      <c r="F6897" s="119"/>
    </row>
    <row r="6898" spans="6:6" s="115" customFormat="1" x14ac:dyDescent="0.25">
      <c r="F6898" s="119"/>
    </row>
    <row r="6899" spans="6:6" s="115" customFormat="1" x14ac:dyDescent="0.25">
      <c r="F6899" s="119"/>
    </row>
    <row r="6900" spans="6:6" s="115" customFormat="1" x14ac:dyDescent="0.25">
      <c r="F6900" s="119"/>
    </row>
    <row r="6901" spans="6:6" s="115" customFormat="1" x14ac:dyDescent="0.25">
      <c r="F6901" s="119"/>
    </row>
    <row r="6902" spans="6:6" s="115" customFormat="1" x14ac:dyDescent="0.25">
      <c r="F6902" s="119"/>
    </row>
    <row r="6903" spans="6:6" s="115" customFormat="1" x14ac:dyDescent="0.25">
      <c r="F6903" s="119"/>
    </row>
    <row r="6904" spans="6:6" s="115" customFormat="1" x14ac:dyDescent="0.25">
      <c r="F6904" s="119"/>
    </row>
    <row r="6905" spans="6:6" s="115" customFormat="1" x14ac:dyDescent="0.25">
      <c r="F6905" s="119"/>
    </row>
    <row r="6906" spans="6:6" s="115" customFormat="1" x14ac:dyDescent="0.25">
      <c r="F6906" s="119"/>
    </row>
    <row r="6907" spans="6:6" s="115" customFormat="1" x14ac:dyDescent="0.25">
      <c r="F6907" s="119"/>
    </row>
    <row r="6908" spans="6:6" s="115" customFormat="1" x14ac:dyDescent="0.25">
      <c r="F6908" s="119"/>
    </row>
    <row r="6909" spans="6:6" s="115" customFormat="1" x14ac:dyDescent="0.25">
      <c r="F6909" s="119"/>
    </row>
    <row r="6910" spans="6:6" s="115" customFormat="1" x14ac:dyDescent="0.25">
      <c r="F6910" s="119"/>
    </row>
    <row r="6911" spans="6:6" s="115" customFormat="1" x14ac:dyDescent="0.25">
      <c r="F6911" s="119"/>
    </row>
    <row r="6912" spans="6:6" s="115" customFormat="1" x14ac:dyDescent="0.25">
      <c r="F6912" s="119"/>
    </row>
    <row r="6913" spans="6:6" s="115" customFormat="1" x14ac:dyDescent="0.25">
      <c r="F6913" s="119"/>
    </row>
    <row r="6914" spans="6:6" s="115" customFormat="1" x14ac:dyDescent="0.25">
      <c r="F6914" s="119"/>
    </row>
    <row r="6915" spans="6:6" s="115" customFormat="1" x14ac:dyDescent="0.25">
      <c r="F6915" s="119"/>
    </row>
    <row r="6916" spans="6:6" s="115" customFormat="1" x14ac:dyDescent="0.25">
      <c r="F6916" s="119"/>
    </row>
    <row r="6917" spans="6:6" s="115" customFormat="1" x14ac:dyDescent="0.25">
      <c r="F6917" s="119"/>
    </row>
    <row r="6918" spans="6:6" s="115" customFormat="1" x14ac:dyDescent="0.25">
      <c r="F6918" s="119"/>
    </row>
    <row r="6919" spans="6:6" s="115" customFormat="1" x14ac:dyDescent="0.25">
      <c r="F6919" s="119"/>
    </row>
    <row r="6920" spans="6:6" s="115" customFormat="1" x14ac:dyDescent="0.25">
      <c r="F6920" s="119"/>
    </row>
    <row r="6921" spans="6:6" s="115" customFormat="1" x14ac:dyDescent="0.25">
      <c r="F6921" s="119"/>
    </row>
    <row r="6922" spans="6:6" s="115" customFormat="1" x14ac:dyDescent="0.25">
      <c r="F6922" s="119"/>
    </row>
    <row r="6923" spans="6:6" s="115" customFormat="1" x14ac:dyDescent="0.25">
      <c r="F6923" s="119"/>
    </row>
    <row r="6924" spans="6:6" s="115" customFormat="1" x14ac:dyDescent="0.25">
      <c r="F6924" s="119"/>
    </row>
    <row r="6925" spans="6:6" s="115" customFormat="1" x14ac:dyDescent="0.25">
      <c r="F6925" s="119"/>
    </row>
    <row r="6926" spans="6:6" s="115" customFormat="1" x14ac:dyDescent="0.25">
      <c r="F6926" s="119"/>
    </row>
    <row r="6927" spans="6:6" s="115" customFormat="1" x14ac:dyDescent="0.25">
      <c r="F6927" s="119"/>
    </row>
    <row r="6928" spans="6:6" s="115" customFormat="1" x14ac:dyDescent="0.25">
      <c r="F6928" s="119"/>
    </row>
    <row r="6929" spans="6:6" s="115" customFormat="1" x14ac:dyDescent="0.25">
      <c r="F6929" s="119"/>
    </row>
    <row r="6930" spans="6:6" s="115" customFormat="1" x14ac:dyDescent="0.25">
      <c r="F6930" s="119"/>
    </row>
    <row r="6931" spans="6:6" s="115" customFormat="1" x14ac:dyDescent="0.25">
      <c r="F6931" s="119"/>
    </row>
    <row r="6932" spans="6:6" s="115" customFormat="1" x14ac:dyDescent="0.25">
      <c r="F6932" s="119"/>
    </row>
    <row r="6933" spans="6:6" s="115" customFormat="1" x14ac:dyDescent="0.25">
      <c r="F6933" s="119"/>
    </row>
    <row r="6934" spans="6:6" s="115" customFormat="1" x14ac:dyDescent="0.25">
      <c r="F6934" s="119"/>
    </row>
    <row r="6935" spans="6:6" s="115" customFormat="1" x14ac:dyDescent="0.25">
      <c r="F6935" s="119"/>
    </row>
    <row r="6936" spans="6:6" s="115" customFormat="1" x14ac:dyDescent="0.25">
      <c r="F6936" s="119"/>
    </row>
    <row r="6937" spans="6:6" s="115" customFormat="1" x14ac:dyDescent="0.25">
      <c r="F6937" s="119"/>
    </row>
    <row r="6938" spans="6:6" s="115" customFormat="1" x14ac:dyDescent="0.25">
      <c r="F6938" s="119"/>
    </row>
    <row r="6939" spans="6:6" s="115" customFormat="1" x14ac:dyDescent="0.25">
      <c r="F6939" s="119"/>
    </row>
    <row r="6940" spans="6:6" s="115" customFormat="1" x14ac:dyDescent="0.25">
      <c r="F6940" s="119"/>
    </row>
    <row r="6941" spans="6:6" s="115" customFormat="1" x14ac:dyDescent="0.25">
      <c r="F6941" s="119"/>
    </row>
    <row r="6942" spans="6:6" s="115" customFormat="1" x14ac:dyDescent="0.25">
      <c r="F6942" s="119"/>
    </row>
    <row r="6943" spans="6:6" s="115" customFormat="1" x14ac:dyDescent="0.25">
      <c r="F6943" s="119"/>
    </row>
    <row r="6944" spans="6:6" s="115" customFormat="1" x14ac:dyDescent="0.25">
      <c r="F6944" s="119"/>
    </row>
    <row r="6945" spans="6:6" s="115" customFormat="1" x14ac:dyDescent="0.25">
      <c r="F6945" s="119"/>
    </row>
    <row r="6946" spans="6:6" s="115" customFormat="1" x14ac:dyDescent="0.25">
      <c r="F6946" s="119"/>
    </row>
    <row r="6947" spans="6:6" s="115" customFormat="1" x14ac:dyDescent="0.25">
      <c r="F6947" s="119"/>
    </row>
    <row r="6948" spans="6:6" s="115" customFormat="1" x14ac:dyDescent="0.25">
      <c r="F6948" s="119"/>
    </row>
    <row r="6949" spans="6:6" s="115" customFormat="1" x14ac:dyDescent="0.25">
      <c r="F6949" s="119"/>
    </row>
    <row r="6950" spans="6:6" s="115" customFormat="1" x14ac:dyDescent="0.25">
      <c r="F6950" s="119"/>
    </row>
    <row r="6951" spans="6:6" s="115" customFormat="1" x14ac:dyDescent="0.25">
      <c r="F6951" s="119"/>
    </row>
    <row r="6952" spans="6:6" s="115" customFormat="1" x14ac:dyDescent="0.25">
      <c r="F6952" s="119"/>
    </row>
    <row r="6953" spans="6:6" s="115" customFormat="1" x14ac:dyDescent="0.25">
      <c r="F6953" s="119"/>
    </row>
    <row r="6954" spans="6:6" s="115" customFormat="1" x14ac:dyDescent="0.25">
      <c r="F6954" s="119"/>
    </row>
    <row r="6955" spans="6:6" s="115" customFormat="1" x14ac:dyDescent="0.25">
      <c r="F6955" s="119"/>
    </row>
    <row r="6956" spans="6:6" s="115" customFormat="1" x14ac:dyDescent="0.25">
      <c r="F6956" s="119"/>
    </row>
    <row r="6957" spans="6:6" s="115" customFormat="1" x14ac:dyDescent="0.25">
      <c r="F6957" s="119"/>
    </row>
    <row r="6958" spans="6:6" s="115" customFormat="1" x14ac:dyDescent="0.25">
      <c r="F6958" s="119"/>
    </row>
    <row r="6959" spans="6:6" s="115" customFormat="1" x14ac:dyDescent="0.25">
      <c r="F6959" s="119"/>
    </row>
    <row r="6960" spans="6:6" s="115" customFormat="1" x14ac:dyDescent="0.25">
      <c r="F6960" s="119"/>
    </row>
    <row r="6961" spans="6:6" s="115" customFormat="1" x14ac:dyDescent="0.25">
      <c r="F6961" s="119"/>
    </row>
    <row r="6962" spans="6:6" s="115" customFormat="1" x14ac:dyDescent="0.25">
      <c r="F6962" s="119"/>
    </row>
    <row r="6963" spans="6:6" s="115" customFormat="1" x14ac:dyDescent="0.25">
      <c r="F6963" s="119"/>
    </row>
    <row r="6964" spans="6:6" s="115" customFormat="1" x14ac:dyDescent="0.25">
      <c r="F6964" s="119"/>
    </row>
    <row r="6965" spans="6:6" s="115" customFormat="1" x14ac:dyDescent="0.25">
      <c r="F6965" s="119"/>
    </row>
    <row r="6966" spans="6:6" s="115" customFormat="1" x14ac:dyDescent="0.25">
      <c r="F6966" s="119"/>
    </row>
    <row r="6967" spans="6:6" s="115" customFormat="1" x14ac:dyDescent="0.25">
      <c r="F6967" s="119"/>
    </row>
    <row r="6968" spans="6:6" s="115" customFormat="1" x14ac:dyDescent="0.25">
      <c r="F6968" s="119"/>
    </row>
    <row r="6969" spans="6:6" s="115" customFormat="1" x14ac:dyDescent="0.25">
      <c r="F6969" s="119"/>
    </row>
    <row r="6970" spans="6:6" s="115" customFormat="1" x14ac:dyDescent="0.25">
      <c r="F6970" s="119"/>
    </row>
    <row r="6971" spans="6:6" s="115" customFormat="1" x14ac:dyDescent="0.25">
      <c r="F6971" s="119"/>
    </row>
    <row r="6972" spans="6:6" s="115" customFormat="1" x14ac:dyDescent="0.25">
      <c r="F6972" s="119"/>
    </row>
    <row r="6973" spans="6:6" s="115" customFormat="1" x14ac:dyDescent="0.25">
      <c r="F6973" s="119"/>
    </row>
    <row r="6974" spans="6:6" s="115" customFormat="1" x14ac:dyDescent="0.25">
      <c r="F6974" s="119"/>
    </row>
    <row r="6975" spans="6:6" s="115" customFormat="1" x14ac:dyDescent="0.25">
      <c r="F6975" s="119"/>
    </row>
    <row r="6976" spans="6:6" s="115" customFormat="1" x14ac:dyDescent="0.25">
      <c r="F6976" s="119"/>
    </row>
    <row r="6977" spans="6:6" s="115" customFormat="1" x14ac:dyDescent="0.25">
      <c r="F6977" s="119"/>
    </row>
    <row r="6978" spans="6:6" s="115" customFormat="1" x14ac:dyDescent="0.25">
      <c r="F6978" s="119"/>
    </row>
    <row r="6979" spans="6:6" s="115" customFormat="1" x14ac:dyDescent="0.25">
      <c r="F6979" s="119"/>
    </row>
    <row r="6980" spans="6:6" s="115" customFormat="1" x14ac:dyDescent="0.25">
      <c r="F6980" s="119"/>
    </row>
    <row r="6981" spans="6:6" s="115" customFormat="1" x14ac:dyDescent="0.25">
      <c r="F6981" s="119"/>
    </row>
    <row r="6982" spans="6:6" s="115" customFormat="1" x14ac:dyDescent="0.25">
      <c r="F6982" s="119"/>
    </row>
    <row r="6983" spans="6:6" s="115" customFormat="1" x14ac:dyDescent="0.25">
      <c r="F6983" s="119"/>
    </row>
    <row r="6984" spans="6:6" s="115" customFormat="1" x14ac:dyDescent="0.25">
      <c r="F6984" s="119"/>
    </row>
    <row r="6985" spans="6:6" s="115" customFormat="1" x14ac:dyDescent="0.25">
      <c r="F6985" s="119"/>
    </row>
    <row r="6986" spans="6:6" s="115" customFormat="1" x14ac:dyDescent="0.25">
      <c r="F6986" s="119"/>
    </row>
    <row r="6987" spans="6:6" s="115" customFormat="1" x14ac:dyDescent="0.25">
      <c r="F6987" s="119"/>
    </row>
    <row r="6988" spans="6:6" s="115" customFormat="1" x14ac:dyDescent="0.25">
      <c r="F6988" s="119"/>
    </row>
    <row r="6989" spans="6:6" s="115" customFormat="1" x14ac:dyDescent="0.25">
      <c r="F6989" s="119"/>
    </row>
    <row r="6990" spans="6:6" s="115" customFormat="1" x14ac:dyDescent="0.25">
      <c r="F6990" s="119"/>
    </row>
    <row r="6991" spans="6:6" s="115" customFormat="1" x14ac:dyDescent="0.25">
      <c r="F6991" s="119"/>
    </row>
    <row r="6992" spans="6:6" s="115" customFormat="1" x14ac:dyDescent="0.25">
      <c r="F6992" s="119"/>
    </row>
    <row r="6993" spans="6:6" s="115" customFormat="1" x14ac:dyDescent="0.25">
      <c r="F6993" s="119"/>
    </row>
    <row r="6994" spans="6:6" s="115" customFormat="1" x14ac:dyDescent="0.25">
      <c r="F6994" s="119"/>
    </row>
    <row r="6995" spans="6:6" s="115" customFormat="1" x14ac:dyDescent="0.25">
      <c r="F6995" s="119"/>
    </row>
    <row r="6996" spans="6:6" s="115" customFormat="1" x14ac:dyDescent="0.25">
      <c r="F6996" s="119"/>
    </row>
    <row r="6997" spans="6:6" s="115" customFormat="1" x14ac:dyDescent="0.25">
      <c r="F6997" s="119"/>
    </row>
    <row r="6998" spans="6:6" s="115" customFormat="1" x14ac:dyDescent="0.25">
      <c r="F6998" s="119"/>
    </row>
    <row r="6999" spans="6:6" s="115" customFormat="1" x14ac:dyDescent="0.25">
      <c r="F6999" s="119"/>
    </row>
    <row r="7000" spans="6:6" s="115" customFormat="1" x14ac:dyDescent="0.25">
      <c r="F7000" s="119"/>
    </row>
    <row r="7001" spans="6:6" s="115" customFormat="1" x14ac:dyDescent="0.25">
      <c r="F7001" s="119"/>
    </row>
    <row r="7002" spans="6:6" s="115" customFormat="1" x14ac:dyDescent="0.25">
      <c r="F7002" s="119"/>
    </row>
    <row r="7003" spans="6:6" s="115" customFormat="1" x14ac:dyDescent="0.25">
      <c r="F7003" s="119"/>
    </row>
    <row r="7004" spans="6:6" s="115" customFormat="1" x14ac:dyDescent="0.25">
      <c r="F7004" s="119"/>
    </row>
    <row r="7005" spans="6:6" s="115" customFormat="1" x14ac:dyDescent="0.25">
      <c r="F7005" s="119"/>
    </row>
    <row r="7006" spans="6:6" s="115" customFormat="1" x14ac:dyDescent="0.25">
      <c r="F7006" s="119"/>
    </row>
    <row r="7007" spans="6:6" s="115" customFormat="1" x14ac:dyDescent="0.25">
      <c r="F7007" s="119"/>
    </row>
    <row r="7008" spans="6:6" s="115" customFormat="1" x14ac:dyDescent="0.25">
      <c r="F7008" s="119"/>
    </row>
    <row r="7009" spans="6:6" s="115" customFormat="1" x14ac:dyDescent="0.25">
      <c r="F7009" s="119"/>
    </row>
    <row r="7010" spans="6:6" s="115" customFormat="1" x14ac:dyDescent="0.25">
      <c r="F7010" s="119"/>
    </row>
    <row r="7011" spans="6:6" s="115" customFormat="1" x14ac:dyDescent="0.25">
      <c r="F7011" s="119"/>
    </row>
    <row r="7012" spans="6:6" s="115" customFormat="1" x14ac:dyDescent="0.25">
      <c r="F7012" s="119"/>
    </row>
    <row r="7013" spans="6:6" s="115" customFormat="1" x14ac:dyDescent="0.25">
      <c r="F7013" s="119"/>
    </row>
    <row r="7014" spans="6:6" s="115" customFormat="1" x14ac:dyDescent="0.25">
      <c r="F7014" s="119"/>
    </row>
    <row r="7015" spans="6:6" s="115" customFormat="1" x14ac:dyDescent="0.25">
      <c r="F7015" s="119"/>
    </row>
    <row r="7016" spans="6:6" s="115" customFormat="1" x14ac:dyDescent="0.25">
      <c r="F7016" s="119"/>
    </row>
    <row r="7017" spans="6:6" s="115" customFormat="1" x14ac:dyDescent="0.25">
      <c r="F7017" s="119"/>
    </row>
    <row r="7018" spans="6:6" s="115" customFormat="1" x14ac:dyDescent="0.25">
      <c r="F7018" s="119"/>
    </row>
    <row r="7019" spans="6:6" s="115" customFormat="1" x14ac:dyDescent="0.25">
      <c r="F7019" s="119"/>
    </row>
    <row r="7020" spans="6:6" s="115" customFormat="1" x14ac:dyDescent="0.25">
      <c r="F7020" s="119"/>
    </row>
    <row r="7021" spans="6:6" s="115" customFormat="1" x14ac:dyDescent="0.25">
      <c r="F7021" s="119"/>
    </row>
    <row r="7022" spans="6:6" s="115" customFormat="1" x14ac:dyDescent="0.25">
      <c r="F7022" s="119"/>
    </row>
    <row r="7023" spans="6:6" s="115" customFormat="1" x14ac:dyDescent="0.25">
      <c r="F7023" s="119"/>
    </row>
    <row r="7024" spans="6:6" s="115" customFormat="1" x14ac:dyDescent="0.25">
      <c r="F7024" s="119"/>
    </row>
    <row r="7025" spans="6:6" s="115" customFormat="1" x14ac:dyDescent="0.25">
      <c r="F7025" s="119"/>
    </row>
    <row r="7026" spans="6:6" s="115" customFormat="1" x14ac:dyDescent="0.25">
      <c r="F7026" s="119"/>
    </row>
    <row r="7027" spans="6:6" s="115" customFormat="1" x14ac:dyDescent="0.25">
      <c r="F7027" s="119"/>
    </row>
    <row r="7028" spans="6:6" s="115" customFormat="1" x14ac:dyDescent="0.25">
      <c r="F7028" s="119"/>
    </row>
    <row r="7029" spans="6:6" s="115" customFormat="1" x14ac:dyDescent="0.25">
      <c r="F7029" s="119"/>
    </row>
    <row r="7030" spans="6:6" s="115" customFormat="1" x14ac:dyDescent="0.25">
      <c r="F7030" s="119"/>
    </row>
    <row r="7031" spans="6:6" s="115" customFormat="1" x14ac:dyDescent="0.25">
      <c r="F7031" s="119"/>
    </row>
    <row r="7032" spans="6:6" s="115" customFormat="1" x14ac:dyDescent="0.25">
      <c r="F7032" s="119"/>
    </row>
    <row r="7033" spans="6:6" s="115" customFormat="1" x14ac:dyDescent="0.25">
      <c r="F7033" s="119"/>
    </row>
    <row r="7034" spans="6:6" s="115" customFormat="1" x14ac:dyDescent="0.25">
      <c r="F7034" s="119"/>
    </row>
    <row r="7035" spans="6:6" s="115" customFormat="1" x14ac:dyDescent="0.25">
      <c r="F7035" s="119"/>
    </row>
    <row r="7036" spans="6:6" s="115" customFormat="1" x14ac:dyDescent="0.25">
      <c r="F7036" s="119"/>
    </row>
    <row r="7037" spans="6:6" s="115" customFormat="1" x14ac:dyDescent="0.25">
      <c r="F7037" s="119"/>
    </row>
    <row r="7038" spans="6:6" s="115" customFormat="1" x14ac:dyDescent="0.25">
      <c r="F7038" s="119"/>
    </row>
    <row r="7039" spans="6:6" s="115" customFormat="1" x14ac:dyDescent="0.25">
      <c r="F7039" s="119"/>
    </row>
    <row r="7040" spans="6:6" s="115" customFormat="1" x14ac:dyDescent="0.25">
      <c r="F7040" s="119"/>
    </row>
    <row r="7041" spans="6:6" s="115" customFormat="1" x14ac:dyDescent="0.25">
      <c r="F7041" s="119"/>
    </row>
    <row r="7042" spans="6:6" s="115" customFormat="1" x14ac:dyDescent="0.25">
      <c r="F7042" s="119"/>
    </row>
    <row r="7043" spans="6:6" s="115" customFormat="1" x14ac:dyDescent="0.25">
      <c r="F7043" s="119"/>
    </row>
    <row r="7044" spans="6:6" s="115" customFormat="1" x14ac:dyDescent="0.25">
      <c r="F7044" s="119"/>
    </row>
    <row r="7045" spans="6:6" s="115" customFormat="1" x14ac:dyDescent="0.25">
      <c r="F7045" s="119"/>
    </row>
    <row r="7046" spans="6:6" s="115" customFormat="1" x14ac:dyDescent="0.25">
      <c r="F7046" s="119"/>
    </row>
    <row r="7047" spans="6:6" s="115" customFormat="1" x14ac:dyDescent="0.25">
      <c r="F7047" s="119"/>
    </row>
    <row r="7048" spans="6:6" s="115" customFormat="1" x14ac:dyDescent="0.25">
      <c r="F7048" s="119"/>
    </row>
    <row r="7049" spans="6:6" s="115" customFormat="1" x14ac:dyDescent="0.25">
      <c r="F7049" s="119"/>
    </row>
    <row r="7050" spans="6:6" s="115" customFormat="1" x14ac:dyDescent="0.25">
      <c r="F7050" s="119"/>
    </row>
    <row r="7051" spans="6:6" s="115" customFormat="1" x14ac:dyDescent="0.25">
      <c r="F7051" s="119"/>
    </row>
    <row r="7052" spans="6:6" s="115" customFormat="1" x14ac:dyDescent="0.25">
      <c r="F7052" s="119"/>
    </row>
    <row r="7053" spans="6:6" s="115" customFormat="1" x14ac:dyDescent="0.25">
      <c r="F7053" s="119"/>
    </row>
    <row r="7054" spans="6:6" s="115" customFormat="1" x14ac:dyDescent="0.25">
      <c r="F7054" s="119"/>
    </row>
    <row r="7055" spans="6:6" s="115" customFormat="1" x14ac:dyDescent="0.25">
      <c r="F7055" s="119"/>
    </row>
    <row r="7056" spans="6:6" s="115" customFormat="1" x14ac:dyDescent="0.25">
      <c r="F7056" s="119"/>
    </row>
    <row r="7057" spans="6:6" s="115" customFormat="1" x14ac:dyDescent="0.25">
      <c r="F7057" s="119"/>
    </row>
    <row r="7058" spans="6:6" s="115" customFormat="1" x14ac:dyDescent="0.25">
      <c r="F7058" s="119"/>
    </row>
    <row r="7059" spans="6:6" s="115" customFormat="1" x14ac:dyDescent="0.25">
      <c r="F7059" s="119"/>
    </row>
    <row r="7060" spans="6:6" s="115" customFormat="1" x14ac:dyDescent="0.25">
      <c r="F7060" s="119"/>
    </row>
    <row r="7061" spans="6:6" s="115" customFormat="1" x14ac:dyDescent="0.25">
      <c r="F7061" s="119"/>
    </row>
    <row r="7062" spans="6:6" s="115" customFormat="1" x14ac:dyDescent="0.25">
      <c r="F7062" s="119"/>
    </row>
    <row r="7063" spans="6:6" s="115" customFormat="1" x14ac:dyDescent="0.25">
      <c r="F7063" s="119"/>
    </row>
    <row r="7064" spans="6:6" s="115" customFormat="1" x14ac:dyDescent="0.25">
      <c r="F7064" s="119"/>
    </row>
    <row r="7065" spans="6:6" s="115" customFormat="1" x14ac:dyDescent="0.25">
      <c r="F7065" s="119"/>
    </row>
    <row r="7066" spans="6:6" s="115" customFormat="1" x14ac:dyDescent="0.25">
      <c r="F7066" s="119"/>
    </row>
    <row r="7067" spans="6:6" s="115" customFormat="1" x14ac:dyDescent="0.25">
      <c r="F7067" s="119"/>
    </row>
    <row r="7068" spans="6:6" s="115" customFormat="1" x14ac:dyDescent="0.25">
      <c r="F7068" s="119"/>
    </row>
    <row r="7069" spans="6:6" s="115" customFormat="1" x14ac:dyDescent="0.25">
      <c r="F7069" s="119"/>
    </row>
    <row r="7070" spans="6:6" s="115" customFormat="1" x14ac:dyDescent="0.25">
      <c r="F7070" s="119"/>
    </row>
    <row r="7071" spans="6:6" s="115" customFormat="1" x14ac:dyDescent="0.25">
      <c r="F7071" s="119"/>
    </row>
    <row r="7072" spans="6:6" s="115" customFormat="1" x14ac:dyDescent="0.25">
      <c r="F7072" s="119"/>
    </row>
    <row r="7073" spans="6:6" s="115" customFormat="1" x14ac:dyDescent="0.25">
      <c r="F7073" s="119"/>
    </row>
    <row r="7074" spans="6:6" s="115" customFormat="1" x14ac:dyDescent="0.25">
      <c r="F7074" s="119"/>
    </row>
    <row r="7075" spans="6:6" s="115" customFormat="1" x14ac:dyDescent="0.25">
      <c r="F7075" s="119"/>
    </row>
    <row r="7076" spans="6:6" s="115" customFormat="1" x14ac:dyDescent="0.25">
      <c r="F7076" s="119"/>
    </row>
    <row r="7077" spans="6:6" s="115" customFormat="1" x14ac:dyDescent="0.25">
      <c r="F7077" s="119"/>
    </row>
    <row r="7078" spans="6:6" s="115" customFormat="1" x14ac:dyDescent="0.25">
      <c r="F7078" s="119"/>
    </row>
    <row r="7079" spans="6:6" s="115" customFormat="1" x14ac:dyDescent="0.25">
      <c r="F7079" s="119"/>
    </row>
    <row r="7080" spans="6:6" s="115" customFormat="1" x14ac:dyDescent="0.25">
      <c r="F7080" s="119"/>
    </row>
    <row r="7081" spans="6:6" s="115" customFormat="1" x14ac:dyDescent="0.25">
      <c r="F7081" s="119"/>
    </row>
    <row r="7082" spans="6:6" s="115" customFormat="1" x14ac:dyDescent="0.25">
      <c r="F7082" s="119"/>
    </row>
    <row r="7083" spans="6:6" s="115" customFormat="1" x14ac:dyDescent="0.25">
      <c r="F7083" s="119"/>
    </row>
    <row r="7084" spans="6:6" s="115" customFormat="1" x14ac:dyDescent="0.25">
      <c r="F7084" s="119"/>
    </row>
    <row r="7085" spans="6:6" s="115" customFormat="1" x14ac:dyDescent="0.25">
      <c r="F7085" s="119"/>
    </row>
    <row r="7086" spans="6:6" s="115" customFormat="1" x14ac:dyDescent="0.25">
      <c r="F7086" s="119"/>
    </row>
    <row r="7087" spans="6:6" s="115" customFormat="1" x14ac:dyDescent="0.25">
      <c r="F7087" s="119"/>
    </row>
    <row r="7088" spans="6:6" s="115" customFormat="1" x14ac:dyDescent="0.25">
      <c r="F7088" s="119"/>
    </row>
    <row r="7089" spans="6:6" s="115" customFormat="1" x14ac:dyDescent="0.25">
      <c r="F7089" s="119"/>
    </row>
    <row r="7090" spans="6:6" s="115" customFormat="1" x14ac:dyDescent="0.25">
      <c r="F7090" s="119"/>
    </row>
    <row r="7091" spans="6:6" s="115" customFormat="1" x14ac:dyDescent="0.25">
      <c r="F7091" s="119"/>
    </row>
    <row r="7092" spans="6:6" s="115" customFormat="1" x14ac:dyDescent="0.25">
      <c r="F7092" s="119"/>
    </row>
    <row r="7093" spans="6:6" s="115" customFormat="1" x14ac:dyDescent="0.25">
      <c r="F7093" s="119"/>
    </row>
    <row r="7094" spans="6:6" s="115" customFormat="1" x14ac:dyDescent="0.25">
      <c r="F7094" s="119"/>
    </row>
    <row r="7095" spans="6:6" s="115" customFormat="1" x14ac:dyDescent="0.25">
      <c r="F7095" s="119"/>
    </row>
    <row r="7096" spans="6:6" s="115" customFormat="1" x14ac:dyDescent="0.25">
      <c r="F7096" s="119"/>
    </row>
    <row r="7097" spans="6:6" s="115" customFormat="1" x14ac:dyDescent="0.25">
      <c r="F7097" s="119"/>
    </row>
    <row r="7098" spans="6:6" s="115" customFormat="1" x14ac:dyDescent="0.25">
      <c r="F7098" s="119"/>
    </row>
    <row r="7099" spans="6:6" s="115" customFormat="1" x14ac:dyDescent="0.25">
      <c r="F7099" s="119"/>
    </row>
    <row r="7100" spans="6:6" s="115" customFormat="1" x14ac:dyDescent="0.25">
      <c r="F7100" s="119"/>
    </row>
    <row r="7101" spans="6:6" s="115" customFormat="1" x14ac:dyDescent="0.25">
      <c r="F7101" s="119"/>
    </row>
    <row r="7102" spans="6:6" s="115" customFormat="1" x14ac:dyDescent="0.25">
      <c r="F7102" s="119"/>
    </row>
    <row r="7103" spans="6:6" s="115" customFormat="1" x14ac:dyDescent="0.25">
      <c r="F7103" s="119"/>
    </row>
    <row r="7104" spans="6:6" s="115" customFormat="1" x14ac:dyDescent="0.25">
      <c r="F7104" s="119"/>
    </row>
    <row r="7105" spans="6:6" s="115" customFormat="1" x14ac:dyDescent="0.25">
      <c r="F7105" s="119"/>
    </row>
    <row r="7106" spans="6:6" s="115" customFormat="1" x14ac:dyDescent="0.25">
      <c r="F7106" s="119"/>
    </row>
    <row r="7107" spans="6:6" s="115" customFormat="1" x14ac:dyDescent="0.25">
      <c r="F7107" s="119"/>
    </row>
    <row r="7108" spans="6:6" s="115" customFormat="1" x14ac:dyDescent="0.25">
      <c r="F7108" s="119"/>
    </row>
    <row r="7109" spans="6:6" s="115" customFormat="1" x14ac:dyDescent="0.25">
      <c r="F7109" s="119"/>
    </row>
    <row r="7110" spans="6:6" s="115" customFormat="1" x14ac:dyDescent="0.25">
      <c r="F7110" s="119"/>
    </row>
    <row r="7111" spans="6:6" s="115" customFormat="1" x14ac:dyDescent="0.25">
      <c r="F7111" s="119"/>
    </row>
    <row r="7112" spans="6:6" s="115" customFormat="1" x14ac:dyDescent="0.25">
      <c r="F7112" s="119"/>
    </row>
    <row r="7113" spans="6:6" s="115" customFormat="1" x14ac:dyDescent="0.25">
      <c r="F7113" s="119"/>
    </row>
    <row r="7114" spans="6:6" s="115" customFormat="1" x14ac:dyDescent="0.25">
      <c r="F7114" s="119"/>
    </row>
    <row r="7115" spans="6:6" s="115" customFormat="1" x14ac:dyDescent="0.25">
      <c r="F7115" s="119"/>
    </row>
    <row r="7116" spans="6:6" s="115" customFormat="1" x14ac:dyDescent="0.25">
      <c r="F7116" s="119"/>
    </row>
    <row r="7117" spans="6:6" s="115" customFormat="1" x14ac:dyDescent="0.25">
      <c r="F7117" s="119"/>
    </row>
    <row r="7118" spans="6:6" s="115" customFormat="1" x14ac:dyDescent="0.25">
      <c r="F7118" s="119"/>
    </row>
    <row r="7119" spans="6:6" s="115" customFormat="1" x14ac:dyDescent="0.25">
      <c r="F7119" s="119"/>
    </row>
    <row r="7120" spans="6:6" s="115" customFormat="1" x14ac:dyDescent="0.25">
      <c r="F7120" s="119"/>
    </row>
    <row r="7121" spans="6:6" s="115" customFormat="1" x14ac:dyDescent="0.25">
      <c r="F7121" s="119"/>
    </row>
    <row r="7122" spans="6:6" s="115" customFormat="1" x14ac:dyDescent="0.25">
      <c r="F7122" s="119"/>
    </row>
    <row r="7123" spans="6:6" s="115" customFormat="1" x14ac:dyDescent="0.25">
      <c r="F7123" s="119"/>
    </row>
    <row r="7124" spans="6:6" s="115" customFormat="1" x14ac:dyDescent="0.25">
      <c r="F7124" s="119"/>
    </row>
    <row r="7125" spans="6:6" s="115" customFormat="1" x14ac:dyDescent="0.25">
      <c r="F7125" s="119"/>
    </row>
    <row r="7126" spans="6:6" s="115" customFormat="1" x14ac:dyDescent="0.25">
      <c r="F7126" s="119"/>
    </row>
    <row r="7127" spans="6:6" s="115" customFormat="1" x14ac:dyDescent="0.25">
      <c r="F7127" s="119"/>
    </row>
    <row r="7128" spans="6:6" s="115" customFormat="1" x14ac:dyDescent="0.25">
      <c r="F7128" s="119"/>
    </row>
    <row r="7129" spans="6:6" s="115" customFormat="1" x14ac:dyDescent="0.25">
      <c r="F7129" s="119"/>
    </row>
    <row r="7130" spans="6:6" s="115" customFormat="1" x14ac:dyDescent="0.25">
      <c r="F7130" s="119"/>
    </row>
    <row r="7131" spans="6:6" s="115" customFormat="1" x14ac:dyDescent="0.25">
      <c r="F7131" s="119"/>
    </row>
    <row r="7132" spans="6:6" s="115" customFormat="1" x14ac:dyDescent="0.25">
      <c r="F7132" s="119"/>
    </row>
    <row r="7133" spans="6:6" s="115" customFormat="1" x14ac:dyDescent="0.25">
      <c r="F7133" s="119"/>
    </row>
    <row r="7134" spans="6:6" s="115" customFormat="1" x14ac:dyDescent="0.25">
      <c r="F7134" s="119"/>
    </row>
    <row r="7135" spans="6:6" s="115" customFormat="1" x14ac:dyDescent="0.25">
      <c r="F7135" s="119"/>
    </row>
    <row r="7136" spans="6:6" s="115" customFormat="1" x14ac:dyDescent="0.25">
      <c r="F7136" s="119"/>
    </row>
    <row r="7137" spans="6:6" s="115" customFormat="1" x14ac:dyDescent="0.25">
      <c r="F7137" s="119"/>
    </row>
    <row r="7138" spans="6:6" s="115" customFormat="1" x14ac:dyDescent="0.25">
      <c r="F7138" s="119"/>
    </row>
    <row r="7139" spans="6:6" s="115" customFormat="1" x14ac:dyDescent="0.25">
      <c r="F7139" s="119"/>
    </row>
    <row r="7140" spans="6:6" s="115" customFormat="1" x14ac:dyDescent="0.25">
      <c r="F7140" s="119"/>
    </row>
    <row r="7141" spans="6:6" s="115" customFormat="1" x14ac:dyDescent="0.25">
      <c r="F7141" s="119"/>
    </row>
    <row r="7142" spans="6:6" s="115" customFormat="1" x14ac:dyDescent="0.25">
      <c r="F7142" s="119"/>
    </row>
    <row r="7143" spans="6:6" s="115" customFormat="1" x14ac:dyDescent="0.25">
      <c r="F7143" s="119"/>
    </row>
    <row r="7144" spans="6:6" s="115" customFormat="1" x14ac:dyDescent="0.25">
      <c r="F7144" s="119"/>
    </row>
    <row r="7145" spans="6:6" s="115" customFormat="1" x14ac:dyDescent="0.25">
      <c r="F7145" s="119"/>
    </row>
    <row r="7146" spans="6:6" s="115" customFormat="1" x14ac:dyDescent="0.25">
      <c r="F7146" s="119"/>
    </row>
    <row r="7147" spans="6:6" s="115" customFormat="1" x14ac:dyDescent="0.25">
      <c r="F7147" s="119"/>
    </row>
    <row r="7148" spans="6:6" s="115" customFormat="1" x14ac:dyDescent="0.25">
      <c r="F7148" s="119"/>
    </row>
    <row r="7149" spans="6:6" s="115" customFormat="1" x14ac:dyDescent="0.25">
      <c r="F7149" s="119"/>
    </row>
    <row r="7150" spans="6:6" s="115" customFormat="1" x14ac:dyDescent="0.25">
      <c r="F7150" s="119"/>
    </row>
    <row r="7151" spans="6:6" s="115" customFormat="1" x14ac:dyDescent="0.25">
      <c r="F7151" s="119"/>
    </row>
    <row r="7152" spans="6:6" s="115" customFormat="1" x14ac:dyDescent="0.25">
      <c r="F7152" s="119"/>
    </row>
    <row r="7153" spans="6:6" s="115" customFormat="1" x14ac:dyDescent="0.25">
      <c r="F7153" s="119"/>
    </row>
    <row r="7154" spans="6:6" s="115" customFormat="1" x14ac:dyDescent="0.25">
      <c r="F7154" s="119"/>
    </row>
    <row r="7155" spans="6:6" s="115" customFormat="1" x14ac:dyDescent="0.25">
      <c r="F7155" s="119"/>
    </row>
    <row r="7156" spans="6:6" s="115" customFormat="1" x14ac:dyDescent="0.25">
      <c r="F7156" s="119"/>
    </row>
    <row r="7157" spans="6:6" s="115" customFormat="1" x14ac:dyDescent="0.25">
      <c r="F7157" s="119"/>
    </row>
    <row r="7158" spans="6:6" s="115" customFormat="1" x14ac:dyDescent="0.25">
      <c r="F7158" s="119"/>
    </row>
    <row r="7159" spans="6:6" s="115" customFormat="1" x14ac:dyDescent="0.25">
      <c r="F7159" s="119"/>
    </row>
    <row r="7160" spans="6:6" s="115" customFormat="1" x14ac:dyDescent="0.25">
      <c r="F7160" s="119"/>
    </row>
    <row r="7161" spans="6:6" s="115" customFormat="1" x14ac:dyDescent="0.25">
      <c r="F7161" s="119"/>
    </row>
    <row r="7162" spans="6:6" s="115" customFormat="1" x14ac:dyDescent="0.25">
      <c r="F7162" s="119"/>
    </row>
    <row r="7163" spans="6:6" s="115" customFormat="1" x14ac:dyDescent="0.25">
      <c r="F7163" s="119"/>
    </row>
    <row r="7164" spans="6:6" s="115" customFormat="1" x14ac:dyDescent="0.25">
      <c r="F7164" s="119"/>
    </row>
    <row r="7165" spans="6:6" s="115" customFormat="1" x14ac:dyDescent="0.25">
      <c r="F7165" s="119"/>
    </row>
    <row r="7166" spans="6:6" s="115" customFormat="1" x14ac:dyDescent="0.25">
      <c r="F7166" s="119"/>
    </row>
    <row r="7167" spans="6:6" s="115" customFormat="1" x14ac:dyDescent="0.25">
      <c r="F7167" s="119"/>
    </row>
    <row r="7168" spans="6:6" s="115" customFormat="1" x14ac:dyDescent="0.25">
      <c r="F7168" s="119"/>
    </row>
    <row r="7169" spans="6:6" s="115" customFormat="1" x14ac:dyDescent="0.25">
      <c r="F7169" s="119"/>
    </row>
    <row r="7170" spans="6:6" s="115" customFormat="1" x14ac:dyDescent="0.25">
      <c r="F7170" s="119"/>
    </row>
    <row r="7171" spans="6:6" s="115" customFormat="1" x14ac:dyDescent="0.25">
      <c r="F7171" s="119"/>
    </row>
    <row r="7172" spans="6:6" s="115" customFormat="1" x14ac:dyDescent="0.25">
      <c r="F7172" s="119"/>
    </row>
    <row r="7173" spans="6:6" s="115" customFormat="1" x14ac:dyDescent="0.25">
      <c r="F7173" s="119"/>
    </row>
    <row r="7174" spans="6:6" s="115" customFormat="1" x14ac:dyDescent="0.25">
      <c r="F7174" s="119"/>
    </row>
    <row r="7175" spans="6:6" s="115" customFormat="1" x14ac:dyDescent="0.25">
      <c r="F7175" s="119"/>
    </row>
    <row r="7176" spans="6:6" s="115" customFormat="1" x14ac:dyDescent="0.25">
      <c r="F7176" s="119"/>
    </row>
    <row r="7177" spans="6:6" s="115" customFormat="1" x14ac:dyDescent="0.25">
      <c r="F7177" s="119"/>
    </row>
    <row r="7178" spans="6:6" s="115" customFormat="1" x14ac:dyDescent="0.25">
      <c r="F7178" s="119"/>
    </row>
    <row r="7179" spans="6:6" s="115" customFormat="1" x14ac:dyDescent="0.25">
      <c r="F7179" s="119"/>
    </row>
    <row r="7180" spans="6:6" s="115" customFormat="1" x14ac:dyDescent="0.25">
      <c r="F7180" s="119"/>
    </row>
    <row r="7181" spans="6:6" s="115" customFormat="1" x14ac:dyDescent="0.25">
      <c r="F7181" s="119"/>
    </row>
    <row r="7182" spans="6:6" s="115" customFormat="1" x14ac:dyDescent="0.25">
      <c r="F7182" s="119"/>
    </row>
    <row r="7183" spans="6:6" s="115" customFormat="1" x14ac:dyDescent="0.25">
      <c r="F7183" s="119"/>
    </row>
    <row r="7184" spans="6:6" s="115" customFormat="1" x14ac:dyDescent="0.25">
      <c r="F7184" s="119"/>
    </row>
    <row r="7185" spans="6:6" s="115" customFormat="1" x14ac:dyDescent="0.25">
      <c r="F7185" s="119"/>
    </row>
    <row r="7186" spans="6:6" s="115" customFormat="1" x14ac:dyDescent="0.25">
      <c r="F7186" s="119"/>
    </row>
    <row r="7187" spans="6:6" s="115" customFormat="1" x14ac:dyDescent="0.25">
      <c r="F7187" s="119"/>
    </row>
    <row r="7188" spans="6:6" s="115" customFormat="1" x14ac:dyDescent="0.25">
      <c r="F7188" s="119"/>
    </row>
    <row r="7189" spans="6:6" s="115" customFormat="1" x14ac:dyDescent="0.25">
      <c r="F7189" s="119"/>
    </row>
    <row r="7190" spans="6:6" s="115" customFormat="1" x14ac:dyDescent="0.25">
      <c r="F7190" s="119"/>
    </row>
    <row r="7191" spans="6:6" s="115" customFormat="1" x14ac:dyDescent="0.25">
      <c r="F7191" s="119"/>
    </row>
    <row r="7192" spans="6:6" s="115" customFormat="1" x14ac:dyDescent="0.25">
      <c r="F7192" s="119"/>
    </row>
    <row r="7193" spans="6:6" s="115" customFormat="1" x14ac:dyDescent="0.25">
      <c r="F7193" s="119"/>
    </row>
    <row r="7194" spans="6:6" s="115" customFormat="1" x14ac:dyDescent="0.25">
      <c r="F7194" s="119"/>
    </row>
    <row r="7195" spans="6:6" s="115" customFormat="1" x14ac:dyDescent="0.25">
      <c r="F7195" s="119"/>
    </row>
    <row r="7196" spans="6:6" s="115" customFormat="1" x14ac:dyDescent="0.25">
      <c r="F7196" s="119"/>
    </row>
    <row r="7197" spans="6:6" s="115" customFormat="1" x14ac:dyDescent="0.25">
      <c r="F7197" s="119"/>
    </row>
    <row r="7198" spans="6:6" s="115" customFormat="1" x14ac:dyDescent="0.25">
      <c r="F7198" s="119"/>
    </row>
    <row r="7199" spans="6:6" s="115" customFormat="1" x14ac:dyDescent="0.25">
      <c r="F7199" s="119"/>
    </row>
    <row r="7200" spans="6:6" s="115" customFormat="1" x14ac:dyDescent="0.25">
      <c r="F7200" s="119"/>
    </row>
    <row r="7201" spans="6:6" s="115" customFormat="1" x14ac:dyDescent="0.25">
      <c r="F7201" s="119"/>
    </row>
    <row r="7202" spans="6:6" s="115" customFormat="1" x14ac:dyDescent="0.25">
      <c r="F7202" s="119"/>
    </row>
    <row r="7203" spans="6:6" s="115" customFormat="1" x14ac:dyDescent="0.25">
      <c r="F7203" s="119"/>
    </row>
    <row r="7204" spans="6:6" s="115" customFormat="1" x14ac:dyDescent="0.25">
      <c r="F7204" s="119"/>
    </row>
    <row r="7205" spans="6:6" s="115" customFormat="1" x14ac:dyDescent="0.25">
      <c r="F7205" s="119"/>
    </row>
    <row r="7206" spans="6:6" s="115" customFormat="1" x14ac:dyDescent="0.25">
      <c r="F7206" s="119"/>
    </row>
    <row r="7207" spans="6:6" s="115" customFormat="1" x14ac:dyDescent="0.25">
      <c r="F7207" s="119"/>
    </row>
    <row r="7208" spans="6:6" s="115" customFormat="1" x14ac:dyDescent="0.25">
      <c r="F7208" s="119"/>
    </row>
    <row r="7209" spans="6:6" s="115" customFormat="1" x14ac:dyDescent="0.25">
      <c r="F7209" s="119"/>
    </row>
    <row r="7210" spans="6:6" s="115" customFormat="1" x14ac:dyDescent="0.25">
      <c r="F7210" s="119"/>
    </row>
    <row r="7211" spans="6:6" s="115" customFormat="1" x14ac:dyDescent="0.25">
      <c r="F7211" s="119"/>
    </row>
    <row r="7212" spans="6:6" s="115" customFormat="1" x14ac:dyDescent="0.25">
      <c r="F7212" s="119"/>
    </row>
    <row r="7213" spans="6:6" s="115" customFormat="1" x14ac:dyDescent="0.25">
      <c r="F7213" s="119"/>
    </row>
    <row r="7214" spans="6:6" s="115" customFormat="1" x14ac:dyDescent="0.25">
      <c r="F7214" s="119"/>
    </row>
    <row r="7215" spans="6:6" s="115" customFormat="1" x14ac:dyDescent="0.25">
      <c r="F7215" s="119"/>
    </row>
    <row r="7216" spans="6:6" s="115" customFormat="1" x14ac:dyDescent="0.25">
      <c r="F7216" s="119"/>
    </row>
    <row r="7217" spans="6:6" s="115" customFormat="1" x14ac:dyDescent="0.25">
      <c r="F7217" s="119"/>
    </row>
    <row r="7218" spans="6:6" s="115" customFormat="1" x14ac:dyDescent="0.25">
      <c r="F7218" s="119"/>
    </row>
    <row r="7219" spans="6:6" s="115" customFormat="1" x14ac:dyDescent="0.25">
      <c r="F7219" s="119"/>
    </row>
    <row r="7220" spans="6:6" s="115" customFormat="1" x14ac:dyDescent="0.25">
      <c r="F7220" s="119"/>
    </row>
    <row r="7221" spans="6:6" s="115" customFormat="1" x14ac:dyDescent="0.25">
      <c r="F7221" s="119"/>
    </row>
    <row r="7222" spans="6:6" s="115" customFormat="1" x14ac:dyDescent="0.25">
      <c r="F7222" s="119"/>
    </row>
    <row r="7223" spans="6:6" s="115" customFormat="1" x14ac:dyDescent="0.25">
      <c r="F7223" s="119"/>
    </row>
    <row r="7224" spans="6:6" s="115" customFormat="1" x14ac:dyDescent="0.25">
      <c r="F7224" s="119"/>
    </row>
    <row r="7225" spans="6:6" s="115" customFormat="1" x14ac:dyDescent="0.25">
      <c r="F7225" s="119"/>
    </row>
    <row r="7226" spans="6:6" s="115" customFormat="1" x14ac:dyDescent="0.25">
      <c r="F7226" s="119"/>
    </row>
    <row r="7227" spans="6:6" s="115" customFormat="1" x14ac:dyDescent="0.25">
      <c r="F7227" s="119"/>
    </row>
    <row r="7228" spans="6:6" s="115" customFormat="1" x14ac:dyDescent="0.25">
      <c r="F7228" s="119"/>
    </row>
    <row r="7229" spans="6:6" s="115" customFormat="1" x14ac:dyDescent="0.25">
      <c r="F7229" s="119"/>
    </row>
    <row r="7230" spans="6:6" s="115" customFormat="1" x14ac:dyDescent="0.25">
      <c r="F7230" s="119"/>
    </row>
    <row r="7231" spans="6:6" s="115" customFormat="1" x14ac:dyDescent="0.25">
      <c r="F7231" s="119"/>
    </row>
    <row r="7232" spans="6:6" s="115" customFormat="1" x14ac:dyDescent="0.25">
      <c r="F7232" s="119"/>
    </row>
    <row r="7233" spans="6:6" s="115" customFormat="1" x14ac:dyDescent="0.25">
      <c r="F7233" s="119"/>
    </row>
    <row r="7234" spans="6:6" s="115" customFormat="1" x14ac:dyDescent="0.25">
      <c r="F7234" s="119"/>
    </row>
    <row r="7235" spans="6:6" s="115" customFormat="1" x14ac:dyDescent="0.25">
      <c r="F7235" s="119"/>
    </row>
    <row r="7236" spans="6:6" s="115" customFormat="1" x14ac:dyDescent="0.25">
      <c r="F7236" s="119"/>
    </row>
    <row r="7237" spans="6:6" s="115" customFormat="1" x14ac:dyDescent="0.25">
      <c r="F7237" s="119"/>
    </row>
    <row r="7238" spans="6:6" s="115" customFormat="1" x14ac:dyDescent="0.25">
      <c r="F7238" s="119"/>
    </row>
    <row r="7239" spans="6:6" s="115" customFormat="1" x14ac:dyDescent="0.25">
      <c r="F7239" s="119"/>
    </row>
    <row r="7240" spans="6:6" s="115" customFormat="1" x14ac:dyDescent="0.25">
      <c r="F7240" s="119"/>
    </row>
    <row r="7241" spans="6:6" s="115" customFormat="1" x14ac:dyDescent="0.25">
      <c r="F7241" s="119"/>
    </row>
    <row r="7242" spans="6:6" s="115" customFormat="1" x14ac:dyDescent="0.25">
      <c r="F7242" s="119"/>
    </row>
    <row r="7243" spans="6:6" s="115" customFormat="1" x14ac:dyDescent="0.25">
      <c r="F7243" s="119"/>
    </row>
    <row r="7244" spans="6:6" s="115" customFormat="1" x14ac:dyDescent="0.25">
      <c r="F7244" s="119"/>
    </row>
    <row r="7245" spans="6:6" s="115" customFormat="1" x14ac:dyDescent="0.25">
      <c r="F7245" s="119"/>
    </row>
    <row r="7246" spans="6:6" s="115" customFormat="1" x14ac:dyDescent="0.25">
      <c r="F7246" s="119"/>
    </row>
    <row r="7247" spans="6:6" s="115" customFormat="1" x14ac:dyDescent="0.25">
      <c r="F7247" s="119"/>
    </row>
    <row r="7248" spans="6:6" s="115" customFormat="1" x14ac:dyDescent="0.25">
      <c r="F7248" s="119"/>
    </row>
    <row r="7249" spans="6:6" s="115" customFormat="1" x14ac:dyDescent="0.25">
      <c r="F7249" s="119"/>
    </row>
    <row r="7250" spans="6:6" s="115" customFormat="1" x14ac:dyDescent="0.25">
      <c r="F7250" s="119"/>
    </row>
    <row r="7251" spans="6:6" s="115" customFormat="1" x14ac:dyDescent="0.25">
      <c r="F7251" s="119"/>
    </row>
    <row r="7252" spans="6:6" s="115" customFormat="1" x14ac:dyDescent="0.25">
      <c r="F7252" s="119"/>
    </row>
    <row r="7253" spans="6:6" s="115" customFormat="1" x14ac:dyDescent="0.25">
      <c r="F7253" s="119"/>
    </row>
    <row r="7254" spans="6:6" s="115" customFormat="1" x14ac:dyDescent="0.25">
      <c r="F7254" s="119"/>
    </row>
    <row r="7255" spans="6:6" s="115" customFormat="1" x14ac:dyDescent="0.25">
      <c r="F7255" s="119"/>
    </row>
    <row r="7256" spans="6:6" s="115" customFormat="1" x14ac:dyDescent="0.25">
      <c r="F7256" s="119"/>
    </row>
    <row r="7257" spans="6:6" s="115" customFormat="1" x14ac:dyDescent="0.25">
      <c r="F7257" s="119"/>
    </row>
    <row r="7258" spans="6:6" s="115" customFormat="1" x14ac:dyDescent="0.25">
      <c r="F7258" s="119"/>
    </row>
    <row r="7259" spans="6:6" s="115" customFormat="1" x14ac:dyDescent="0.25">
      <c r="F7259" s="119"/>
    </row>
    <row r="7260" spans="6:6" s="115" customFormat="1" x14ac:dyDescent="0.25">
      <c r="F7260" s="119"/>
    </row>
    <row r="7261" spans="6:6" s="115" customFormat="1" x14ac:dyDescent="0.25">
      <c r="F7261" s="119"/>
    </row>
    <row r="7262" spans="6:6" s="115" customFormat="1" x14ac:dyDescent="0.25">
      <c r="F7262" s="119"/>
    </row>
    <row r="7263" spans="6:6" s="115" customFormat="1" x14ac:dyDescent="0.25">
      <c r="F7263" s="119"/>
    </row>
    <row r="7264" spans="6:6" s="115" customFormat="1" x14ac:dyDescent="0.25">
      <c r="F7264" s="119"/>
    </row>
    <row r="7265" spans="6:6" s="115" customFormat="1" x14ac:dyDescent="0.25">
      <c r="F7265" s="119"/>
    </row>
    <row r="7266" spans="6:6" s="115" customFormat="1" x14ac:dyDescent="0.25">
      <c r="F7266" s="119"/>
    </row>
    <row r="7267" spans="6:6" s="115" customFormat="1" x14ac:dyDescent="0.25">
      <c r="F7267" s="119"/>
    </row>
    <row r="7268" spans="6:6" s="115" customFormat="1" x14ac:dyDescent="0.25">
      <c r="F7268" s="119"/>
    </row>
    <row r="7269" spans="6:6" s="115" customFormat="1" x14ac:dyDescent="0.25">
      <c r="F7269" s="119"/>
    </row>
    <row r="7270" spans="6:6" s="115" customFormat="1" x14ac:dyDescent="0.25">
      <c r="F7270" s="119"/>
    </row>
    <row r="7271" spans="6:6" s="115" customFormat="1" x14ac:dyDescent="0.25">
      <c r="F7271" s="119"/>
    </row>
    <row r="7272" spans="6:6" s="115" customFormat="1" x14ac:dyDescent="0.25">
      <c r="F7272" s="119"/>
    </row>
    <row r="7273" spans="6:6" s="115" customFormat="1" x14ac:dyDescent="0.25">
      <c r="F7273" s="119"/>
    </row>
    <row r="7274" spans="6:6" s="115" customFormat="1" x14ac:dyDescent="0.25">
      <c r="F7274" s="119"/>
    </row>
    <row r="7275" spans="6:6" s="115" customFormat="1" x14ac:dyDescent="0.25">
      <c r="F7275" s="119"/>
    </row>
    <row r="7276" spans="6:6" s="115" customFormat="1" x14ac:dyDescent="0.25">
      <c r="F7276" s="119"/>
    </row>
    <row r="7277" spans="6:6" s="115" customFormat="1" x14ac:dyDescent="0.25">
      <c r="F7277" s="119"/>
    </row>
    <row r="7278" spans="6:6" s="115" customFormat="1" x14ac:dyDescent="0.25">
      <c r="F7278" s="119"/>
    </row>
    <row r="7279" spans="6:6" s="115" customFormat="1" x14ac:dyDescent="0.25">
      <c r="F7279" s="119"/>
    </row>
    <row r="7280" spans="6:6" s="115" customFormat="1" x14ac:dyDescent="0.25">
      <c r="F7280" s="119"/>
    </row>
    <row r="7281" spans="6:6" s="115" customFormat="1" x14ac:dyDescent="0.25">
      <c r="F7281" s="119"/>
    </row>
    <row r="7282" spans="6:6" s="115" customFormat="1" x14ac:dyDescent="0.25">
      <c r="F7282" s="119"/>
    </row>
    <row r="7283" spans="6:6" s="115" customFormat="1" x14ac:dyDescent="0.25">
      <c r="F7283" s="119"/>
    </row>
    <row r="7284" spans="6:6" s="115" customFormat="1" x14ac:dyDescent="0.25">
      <c r="F7284" s="119"/>
    </row>
    <row r="7285" spans="6:6" s="115" customFormat="1" x14ac:dyDescent="0.25">
      <c r="F7285" s="119"/>
    </row>
    <row r="7286" spans="6:6" s="115" customFormat="1" x14ac:dyDescent="0.25">
      <c r="F7286" s="119"/>
    </row>
    <row r="7287" spans="6:6" s="115" customFormat="1" x14ac:dyDescent="0.25">
      <c r="F7287" s="119"/>
    </row>
    <row r="7288" spans="6:6" s="115" customFormat="1" x14ac:dyDescent="0.25">
      <c r="F7288" s="119"/>
    </row>
    <row r="7289" spans="6:6" s="115" customFormat="1" x14ac:dyDescent="0.25">
      <c r="F7289" s="119"/>
    </row>
    <row r="7290" spans="6:6" s="115" customFormat="1" x14ac:dyDescent="0.25">
      <c r="F7290" s="119"/>
    </row>
    <row r="7291" spans="6:6" s="115" customFormat="1" x14ac:dyDescent="0.25">
      <c r="F7291" s="119"/>
    </row>
    <row r="7292" spans="6:6" s="115" customFormat="1" x14ac:dyDescent="0.25">
      <c r="F7292" s="119"/>
    </row>
    <row r="7293" spans="6:6" s="115" customFormat="1" x14ac:dyDescent="0.25">
      <c r="F7293" s="119"/>
    </row>
    <row r="7294" spans="6:6" s="115" customFormat="1" x14ac:dyDescent="0.25">
      <c r="F7294" s="119"/>
    </row>
    <row r="7295" spans="6:6" s="115" customFormat="1" x14ac:dyDescent="0.25">
      <c r="F7295" s="119"/>
    </row>
    <row r="7296" spans="6:6" s="115" customFormat="1" x14ac:dyDescent="0.25">
      <c r="F7296" s="119"/>
    </row>
    <row r="7297" spans="6:6" s="115" customFormat="1" x14ac:dyDescent="0.25">
      <c r="F7297" s="119"/>
    </row>
    <row r="7298" spans="6:6" s="115" customFormat="1" x14ac:dyDescent="0.25">
      <c r="F7298" s="119"/>
    </row>
    <row r="7299" spans="6:6" s="115" customFormat="1" x14ac:dyDescent="0.25">
      <c r="F7299" s="119"/>
    </row>
    <row r="7300" spans="6:6" s="115" customFormat="1" x14ac:dyDescent="0.25">
      <c r="F7300" s="119"/>
    </row>
    <row r="7301" spans="6:6" s="115" customFormat="1" x14ac:dyDescent="0.25">
      <c r="F7301" s="119"/>
    </row>
    <row r="7302" spans="6:6" s="115" customFormat="1" x14ac:dyDescent="0.25">
      <c r="F7302" s="119"/>
    </row>
    <row r="7303" spans="6:6" s="115" customFormat="1" x14ac:dyDescent="0.25">
      <c r="F7303" s="119"/>
    </row>
    <row r="7304" spans="6:6" s="115" customFormat="1" x14ac:dyDescent="0.25">
      <c r="F7304" s="119"/>
    </row>
    <row r="7305" spans="6:6" s="115" customFormat="1" x14ac:dyDescent="0.25">
      <c r="F7305" s="119"/>
    </row>
    <row r="7306" spans="6:6" s="115" customFormat="1" x14ac:dyDescent="0.25">
      <c r="F7306" s="119"/>
    </row>
    <row r="7307" spans="6:6" s="115" customFormat="1" x14ac:dyDescent="0.25">
      <c r="F7307" s="119"/>
    </row>
    <row r="7308" spans="6:6" s="115" customFormat="1" x14ac:dyDescent="0.25">
      <c r="F7308" s="119"/>
    </row>
    <row r="7309" spans="6:6" s="115" customFormat="1" x14ac:dyDescent="0.25">
      <c r="F7309" s="119"/>
    </row>
    <row r="7310" spans="6:6" s="115" customFormat="1" x14ac:dyDescent="0.25">
      <c r="F7310" s="119"/>
    </row>
    <row r="7311" spans="6:6" s="115" customFormat="1" x14ac:dyDescent="0.25">
      <c r="F7311" s="119"/>
    </row>
    <row r="7312" spans="6:6" s="115" customFormat="1" x14ac:dyDescent="0.25">
      <c r="F7312" s="119"/>
    </row>
    <row r="7313" spans="6:6" s="115" customFormat="1" x14ac:dyDescent="0.25">
      <c r="F7313" s="119"/>
    </row>
    <row r="7314" spans="6:6" s="115" customFormat="1" x14ac:dyDescent="0.25">
      <c r="F7314" s="119"/>
    </row>
    <row r="7315" spans="6:6" s="115" customFormat="1" x14ac:dyDescent="0.25">
      <c r="F7315" s="119"/>
    </row>
    <row r="7316" spans="6:6" s="115" customFormat="1" x14ac:dyDescent="0.25">
      <c r="F7316" s="119"/>
    </row>
    <row r="7317" spans="6:6" s="115" customFormat="1" x14ac:dyDescent="0.25">
      <c r="F7317" s="119"/>
    </row>
    <row r="7318" spans="6:6" s="115" customFormat="1" x14ac:dyDescent="0.25">
      <c r="F7318" s="119"/>
    </row>
    <row r="7319" spans="6:6" s="115" customFormat="1" x14ac:dyDescent="0.25">
      <c r="F7319" s="119"/>
    </row>
    <row r="7320" spans="6:6" s="115" customFormat="1" x14ac:dyDescent="0.25">
      <c r="F7320" s="119"/>
    </row>
    <row r="7321" spans="6:6" s="115" customFormat="1" x14ac:dyDescent="0.25">
      <c r="F7321" s="119"/>
    </row>
    <row r="7322" spans="6:6" s="115" customFormat="1" x14ac:dyDescent="0.25">
      <c r="F7322" s="119"/>
    </row>
    <row r="7323" spans="6:6" s="115" customFormat="1" x14ac:dyDescent="0.25">
      <c r="F7323" s="119"/>
    </row>
    <row r="7324" spans="6:6" s="115" customFormat="1" x14ac:dyDescent="0.25">
      <c r="F7324" s="119"/>
    </row>
    <row r="7325" spans="6:6" s="115" customFormat="1" x14ac:dyDescent="0.25">
      <c r="F7325" s="119"/>
    </row>
    <row r="7326" spans="6:6" s="115" customFormat="1" x14ac:dyDescent="0.25">
      <c r="F7326" s="119"/>
    </row>
    <row r="7327" spans="6:6" s="115" customFormat="1" x14ac:dyDescent="0.25">
      <c r="F7327" s="119"/>
    </row>
    <row r="7328" spans="6:6" s="115" customFormat="1" x14ac:dyDescent="0.25">
      <c r="F7328" s="119"/>
    </row>
    <row r="7329" spans="6:6" s="115" customFormat="1" x14ac:dyDescent="0.25">
      <c r="F7329" s="119"/>
    </row>
    <row r="7330" spans="6:6" s="115" customFormat="1" x14ac:dyDescent="0.25">
      <c r="F7330" s="119"/>
    </row>
    <row r="7331" spans="6:6" s="115" customFormat="1" x14ac:dyDescent="0.25">
      <c r="F7331" s="119"/>
    </row>
    <row r="7332" spans="6:6" s="115" customFormat="1" x14ac:dyDescent="0.25">
      <c r="F7332" s="119"/>
    </row>
    <row r="7333" spans="6:6" s="115" customFormat="1" x14ac:dyDescent="0.25">
      <c r="F7333" s="119"/>
    </row>
    <row r="7334" spans="6:6" s="115" customFormat="1" x14ac:dyDescent="0.25">
      <c r="F7334" s="119"/>
    </row>
    <row r="7335" spans="6:6" s="115" customFormat="1" x14ac:dyDescent="0.25">
      <c r="F7335" s="119"/>
    </row>
    <row r="7336" spans="6:6" s="115" customFormat="1" x14ac:dyDescent="0.25">
      <c r="F7336" s="119"/>
    </row>
    <row r="7337" spans="6:6" s="115" customFormat="1" x14ac:dyDescent="0.25">
      <c r="F7337" s="119"/>
    </row>
    <row r="7338" spans="6:6" s="115" customFormat="1" x14ac:dyDescent="0.25">
      <c r="F7338" s="119"/>
    </row>
    <row r="7339" spans="6:6" s="115" customFormat="1" x14ac:dyDescent="0.25">
      <c r="F7339" s="119"/>
    </row>
    <row r="7340" spans="6:6" s="115" customFormat="1" x14ac:dyDescent="0.25">
      <c r="F7340" s="119"/>
    </row>
    <row r="7341" spans="6:6" s="115" customFormat="1" x14ac:dyDescent="0.25">
      <c r="F7341" s="119"/>
    </row>
    <row r="7342" spans="6:6" s="115" customFormat="1" x14ac:dyDescent="0.25">
      <c r="F7342" s="119"/>
    </row>
    <row r="7343" spans="6:6" s="115" customFormat="1" x14ac:dyDescent="0.25">
      <c r="F7343" s="119"/>
    </row>
    <row r="7344" spans="6:6" s="115" customFormat="1" x14ac:dyDescent="0.25">
      <c r="F7344" s="119"/>
    </row>
    <row r="7345" spans="6:6" s="115" customFormat="1" x14ac:dyDescent="0.25">
      <c r="F7345" s="119"/>
    </row>
    <row r="7346" spans="6:6" s="115" customFormat="1" x14ac:dyDescent="0.25">
      <c r="F7346" s="119"/>
    </row>
    <row r="7347" spans="6:6" s="115" customFormat="1" x14ac:dyDescent="0.25">
      <c r="F7347" s="119"/>
    </row>
    <row r="7348" spans="6:6" s="115" customFormat="1" x14ac:dyDescent="0.25">
      <c r="F7348" s="119"/>
    </row>
    <row r="7349" spans="6:6" s="115" customFormat="1" x14ac:dyDescent="0.25">
      <c r="F7349" s="119"/>
    </row>
    <row r="7350" spans="6:6" s="115" customFormat="1" x14ac:dyDescent="0.25">
      <c r="F7350" s="119"/>
    </row>
    <row r="7351" spans="6:6" s="115" customFormat="1" x14ac:dyDescent="0.25">
      <c r="F7351" s="119"/>
    </row>
    <row r="7352" spans="6:6" s="115" customFormat="1" x14ac:dyDescent="0.25">
      <c r="F7352" s="119"/>
    </row>
    <row r="7353" spans="6:6" s="115" customFormat="1" x14ac:dyDescent="0.25">
      <c r="F7353" s="119"/>
    </row>
    <row r="7354" spans="6:6" s="115" customFormat="1" x14ac:dyDescent="0.25">
      <c r="F7354" s="119"/>
    </row>
    <row r="7355" spans="6:6" s="115" customFormat="1" x14ac:dyDescent="0.25">
      <c r="F7355" s="119"/>
    </row>
    <row r="7356" spans="6:6" s="115" customFormat="1" x14ac:dyDescent="0.25">
      <c r="F7356" s="119"/>
    </row>
    <row r="7357" spans="6:6" s="115" customFormat="1" x14ac:dyDescent="0.25">
      <c r="F7357" s="119"/>
    </row>
    <row r="7358" spans="6:6" s="115" customFormat="1" x14ac:dyDescent="0.25">
      <c r="F7358" s="119"/>
    </row>
    <row r="7359" spans="6:6" s="115" customFormat="1" x14ac:dyDescent="0.25">
      <c r="F7359" s="119"/>
    </row>
    <row r="7360" spans="6:6" s="115" customFormat="1" x14ac:dyDescent="0.25">
      <c r="F7360" s="119"/>
    </row>
    <row r="7361" spans="6:6" s="115" customFormat="1" x14ac:dyDescent="0.25">
      <c r="F7361" s="119"/>
    </row>
    <row r="7362" spans="6:6" s="115" customFormat="1" x14ac:dyDescent="0.25">
      <c r="F7362" s="119"/>
    </row>
    <row r="7363" spans="6:6" s="115" customFormat="1" x14ac:dyDescent="0.25">
      <c r="F7363" s="119"/>
    </row>
    <row r="7364" spans="6:6" s="115" customFormat="1" x14ac:dyDescent="0.25">
      <c r="F7364" s="119"/>
    </row>
    <row r="7365" spans="6:6" s="115" customFormat="1" x14ac:dyDescent="0.25">
      <c r="F7365" s="119"/>
    </row>
    <row r="7366" spans="6:6" s="115" customFormat="1" x14ac:dyDescent="0.25">
      <c r="F7366" s="119"/>
    </row>
    <row r="7367" spans="6:6" s="115" customFormat="1" x14ac:dyDescent="0.25">
      <c r="F7367" s="119"/>
    </row>
    <row r="7368" spans="6:6" s="115" customFormat="1" x14ac:dyDescent="0.25">
      <c r="F7368" s="119"/>
    </row>
    <row r="7369" spans="6:6" s="115" customFormat="1" x14ac:dyDescent="0.25">
      <c r="F7369" s="119"/>
    </row>
    <row r="7370" spans="6:6" s="115" customFormat="1" x14ac:dyDescent="0.25">
      <c r="F7370" s="119"/>
    </row>
    <row r="7371" spans="6:6" s="115" customFormat="1" x14ac:dyDescent="0.25">
      <c r="F7371" s="119"/>
    </row>
    <row r="7372" spans="6:6" s="115" customFormat="1" x14ac:dyDescent="0.25">
      <c r="F7372" s="119"/>
    </row>
    <row r="7373" spans="6:6" s="115" customFormat="1" x14ac:dyDescent="0.25">
      <c r="F7373" s="119"/>
    </row>
    <row r="7374" spans="6:6" s="115" customFormat="1" x14ac:dyDescent="0.25">
      <c r="F7374" s="119"/>
    </row>
    <row r="7375" spans="6:6" s="115" customFormat="1" x14ac:dyDescent="0.25">
      <c r="F7375" s="119"/>
    </row>
    <row r="7376" spans="6:6" s="115" customFormat="1" x14ac:dyDescent="0.25">
      <c r="F7376" s="119"/>
    </row>
    <row r="7377" spans="6:6" s="115" customFormat="1" x14ac:dyDescent="0.25">
      <c r="F7377" s="119"/>
    </row>
    <row r="7378" spans="6:6" s="115" customFormat="1" x14ac:dyDescent="0.25">
      <c r="F7378" s="119"/>
    </row>
    <row r="7379" spans="6:6" s="115" customFormat="1" x14ac:dyDescent="0.25">
      <c r="F7379" s="119"/>
    </row>
    <row r="7380" spans="6:6" s="115" customFormat="1" x14ac:dyDescent="0.25">
      <c r="F7380" s="119"/>
    </row>
    <row r="7381" spans="6:6" s="115" customFormat="1" x14ac:dyDescent="0.25">
      <c r="F7381" s="119"/>
    </row>
    <row r="7382" spans="6:6" s="115" customFormat="1" x14ac:dyDescent="0.25">
      <c r="F7382" s="119"/>
    </row>
    <row r="7383" spans="6:6" s="115" customFormat="1" x14ac:dyDescent="0.25">
      <c r="F7383" s="119"/>
    </row>
    <row r="7384" spans="6:6" s="115" customFormat="1" x14ac:dyDescent="0.25">
      <c r="F7384" s="119"/>
    </row>
    <row r="7385" spans="6:6" s="115" customFormat="1" x14ac:dyDescent="0.25">
      <c r="F7385" s="119"/>
    </row>
    <row r="7386" spans="6:6" s="115" customFormat="1" x14ac:dyDescent="0.25">
      <c r="F7386" s="119"/>
    </row>
    <row r="7387" spans="6:6" s="115" customFormat="1" x14ac:dyDescent="0.25">
      <c r="F7387" s="119"/>
    </row>
    <row r="7388" spans="6:6" s="115" customFormat="1" x14ac:dyDescent="0.25">
      <c r="F7388" s="119"/>
    </row>
    <row r="7389" spans="6:6" s="115" customFormat="1" x14ac:dyDescent="0.25">
      <c r="F7389" s="119"/>
    </row>
    <row r="7390" spans="6:6" s="115" customFormat="1" x14ac:dyDescent="0.25">
      <c r="F7390" s="119"/>
    </row>
    <row r="7391" spans="6:6" s="115" customFormat="1" x14ac:dyDescent="0.25">
      <c r="F7391" s="119"/>
    </row>
    <row r="7392" spans="6:6" s="115" customFormat="1" x14ac:dyDescent="0.25">
      <c r="F7392" s="119"/>
    </row>
    <row r="7393" spans="6:6" s="115" customFormat="1" x14ac:dyDescent="0.25">
      <c r="F7393" s="119"/>
    </row>
    <row r="7394" spans="6:6" s="115" customFormat="1" x14ac:dyDescent="0.25">
      <c r="F7394" s="119"/>
    </row>
    <row r="7395" spans="6:6" s="115" customFormat="1" x14ac:dyDescent="0.25">
      <c r="F7395" s="119"/>
    </row>
    <row r="7396" spans="6:6" s="115" customFormat="1" x14ac:dyDescent="0.25">
      <c r="F7396" s="119"/>
    </row>
    <row r="7397" spans="6:6" s="115" customFormat="1" x14ac:dyDescent="0.25">
      <c r="F7397" s="119"/>
    </row>
    <row r="7398" spans="6:6" s="115" customFormat="1" x14ac:dyDescent="0.25">
      <c r="F7398" s="119"/>
    </row>
    <row r="7399" spans="6:6" s="115" customFormat="1" x14ac:dyDescent="0.25">
      <c r="F7399" s="119"/>
    </row>
    <row r="7400" spans="6:6" s="115" customFormat="1" x14ac:dyDescent="0.25">
      <c r="F7400" s="119"/>
    </row>
    <row r="7401" spans="6:6" s="115" customFormat="1" x14ac:dyDescent="0.25">
      <c r="F7401" s="119"/>
    </row>
    <row r="7402" spans="6:6" s="115" customFormat="1" x14ac:dyDescent="0.25">
      <c r="F7402" s="119"/>
    </row>
    <row r="7403" spans="6:6" s="115" customFormat="1" x14ac:dyDescent="0.25">
      <c r="F7403" s="119"/>
    </row>
    <row r="7404" spans="6:6" s="115" customFormat="1" x14ac:dyDescent="0.25">
      <c r="F7404" s="119"/>
    </row>
    <row r="7405" spans="6:6" s="115" customFormat="1" x14ac:dyDescent="0.25">
      <c r="F7405" s="119"/>
    </row>
    <row r="7406" spans="6:6" s="115" customFormat="1" x14ac:dyDescent="0.25">
      <c r="F7406" s="119"/>
    </row>
    <row r="7407" spans="6:6" s="115" customFormat="1" x14ac:dyDescent="0.25">
      <c r="F7407" s="119"/>
    </row>
    <row r="7408" spans="6:6" s="115" customFormat="1" x14ac:dyDescent="0.25">
      <c r="F7408" s="119"/>
    </row>
    <row r="7409" spans="6:6" s="115" customFormat="1" x14ac:dyDescent="0.25">
      <c r="F7409" s="119"/>
    </row>
    <row r="7410" spans="6:6" s="115" customFormat="1" x14ac:dyDescent="0.25">
      <c r="F7410" s="119"/>
    </row>
    <row r="7411" spans="6:6" s="115" customFormat="1" x14ac:dyDescent="0.25">
      <c r="F7411" s="119"/>
    </row>
    <row r="7412" spans="6:6" s="115" customFormat="1" x14ac:dyDescent="0.25">
      <c r="F7412" s="119"/>
    </row>
    <row r="7413" spans="6:6" s="115" customFormat="1" x14ac:dyDescent="0.25">
      <c r="F7413" s="119"/>
    </row>
    <row r="7414" spans="6:6" s="115" customFormat="1" x14ac:dyDescent="0.25">
      <c r="F7414" s="119"/>
    </row>
    <row r="7415" spans="6:6" s="115" customFormat="1" x14ac:dyDescent="0.25">
      <c r="F7415" s="119"/>
    </row>
    <row r="7416" spans="6:6" s="115" customFormat="1" x14ac:dyDescent="0.25">
      <c r="F7416" s="119"/>
    </row>
    <row r="7417" spans="6:6" s="115" customFormat="1" x14ac:dyDescent="0.25">
      <c r="F7417" s="119"/>
    </row>
    <row r="7418" spans="6:6" s="115" customFormat="1" x14ac:dyDescent="0.25">
      <c r="F7418" s="119"/>
    </row>
    <row r="7419" spans="6:6" s="115" customFormat="1" x14ac:dyDescent="0.25">
      <c r="F7419" s="119"/>
    </row>
    <row r="7420" spans="6:6" s="115" customFormat="1" x14ac:dyDescent="0.25">
      <c r="F7420" s="119"/>
    </row>
    <row r="7421" spans="6:6" s="115" customFormat="1" x14ac:dyDescent="0.25">
      <c r="F7421" s="119"/>
    </row>
    <row r="7422" spans="6:6" s="115" customFormat="1" x14ac:dyDescent="0.25">
      <c r="F7422" s="119"/>
    </row>
    <row r="7423" spans="6:6" s="115" customFormat="1" x14ac:dyDescent="0.25">
      <c r="F7423" s="119"/>
    </row>
    <row r="7424" spans="6:6" s="115" customFormat="1" x14ac:dyDescent="0.25">
      <c r="F7424" s="119"/>
    </row>
    <row r="7425" spans="6:6" s="115" customFormat="1" x14ac:dyDescent="0.25">
      <c r="F7425" s="119"/>
    </row>
    <row r="7426" spans="6:6" s="115" customFormat="1" x14ac:dyDescent="0.25">
      <c r="F7426" s="119"/>
    </row>
    <row r="7427" spans="6:6" s="115" customFormat="1" x14ac:dyDescent="0.25">
      <c r="F7427" s="119"/>
    </row>
    <row r="7428" spans="6:6" s="115" customFormat="1" x14ac:dyDescent="0.25">
      <c r="F7428" s="119"/>
    </row>
    <row r="7429" spans="6:6" s="115" customFormat="1" x14ac:dyDescent="0.25">
      <c r="F7429" s="119"/>
    </row>
    <row r="7430" spans="6:6" s="115" customFormat="1" x14ac:dyDescent="0.25">
      <c r="F7430" s="119"/>
    </row>
    <row r="7431" spans="6:6" s="115" customFormat="1" x14ac:dyDescent="0.25">
      <c r="F7431" s="119"/>
    </row>
    <row r="7432" spans="6:6" s="115" customFormat="1" x14ac:dyDescent="0.25">
      <c r="F7432" s="119"/>
    </row>
    <row r="7433" spans="6:6" s="115" customFormat="1" x14ac:dyDescent="0.25">
      <c r="F7433" s="119"/>
    </row>
    <row r="7434" spans="6:6" s="115" customFormat="1" x14ac:dyDescent="0.25">
      <c r="F7434" s="119"/>
    </row>
    <row r="7435" spans="6:6" s="115" customFormat="1" x14ac:dyDescent="0.25">
      <c r="F7435" s="119"/>
    </row>
    <row r="7436" spans="6:6" s="115" customFormat="1" x14ac:dyDescent="0.25">
      <c r="F7436" s="119"/>
    </row>
    <row r="7437" spans="6:6" s="115" customFormat="1" x14ac:dyDescent="0.25">
      <c r="F7437" s="119"/>
    </row>
    <row r="7438" spans="6:6" s="115" customFormat="1" x14ac:dyDescent="0.25">
      <c r="F7438" s="119"/>
    </row>
    <row r="7439" spans="6:6" s="115" customFormat="1" x14ac:dyDescent="0.25">
      <c r="F7439" s="119"/>
    </row>
    <row r="7440" spans="6:6" s="115" customFormat="1" x14ac:dyDescent="0.25">
      <c r="F7440" s="119"/>
    </row>
    <row r="7441" spans="6:6" s="115" customFormat="1" x14ac:dyDescent="0.25">
      <c r="F7441" s="119"/>
    </row>
    <row r="7442" spans="6:6" s="115" customFormat="1" x14ac:dyDescent="0.25">
      <c r="F7442" s="119"/>
    </row>
    <row r="7443" spans="6:6" s="115" customFormat="1" x14ac:dyDescent="0.25">
      <c r="F7443" s="119"/>
    </row>
    <row r="7444" spans="6:6" s="115" customFormat="1" x14ac:dyDescent="0.25">
      <c r="F7444" s="119"/>
    </row>
    <row r="7445" spans="6:6" s="115" customFormat="1" x14ac:dyDescent="0.25">
      <c r="F7445" s="119"/>
    </row>
    <row r="7446" spans="6:6" s="115" customFormat="1" x14ac:dyDescent="0.25">
      <c r="F7446" s="119"/>
    </row>
    <row r="7447" spans="6:6" s="115" customFormat="1" x14ac:dyDescent="0.25">
      <c r="F7447" s="119"/>
    </row>
    <row r="7448" spans="6:6" s="115" customFormat="1" x14ac:dyDescent="0.25">
      <c r="F7448" s="119"/>
    </row>
    <row r="7449" spans="6:6" s="115" customFormat="1" x14ac:dyDescent="0.25">
      <c r="F7449" s="119"/>
    </row>
    <row r="7450" spans="6:6" s="115" customFormat="1" x14ac:dyDescent="0.25">
      <c r="F7450" s="119"/>
    </row>
    <row r="7451" spans="6:6" s="115" customFormat="1" x14ac:dyDescent="0.25">
      <c r="F7451" s="119"/>
    </row>
    <row r="7452" spans="6:6" s="115" customFormat="1" x14ac:dyDescent="0.25">
      <c r="F7452" s="119"/>
    </row>
    <row r="7453" spans="6:6" s="115" customFormat="1" x14ac:dyDescent="0.25">
      <c r="F7453" s="119"/>
    </row>
    <row r="7454" spans="6:6" s="115" customFormat="1" x14ac:dyDescent="0.25">
      <c r="F7454" s="119"/>
    </row>
    <row r="7455" spans="6:6" s="115" customFormat="1" x14ac:dyDescent="0.25">
      <c r="F7455" s="119"/>
    </row>
    <row r="7456" spans="6:6" s="115" customFormat="1" x14ac:dyDescent="0.25">
      <c r="F7456" s="119"/>
    </row>
    <row r="7457" spans="6:6" s="115" customFormat="1" x14ac:dyDescent="0.25">
      <c r="F7457" s="119"/>
    </row>
    <row r="7458" spans="6:6" s="115" customFormat="1" x14ac:dyDescent="0.25">
      <c r="F7458" s="119"/>
    </row>
    <row r="7459" spans="6:6" s="115" customFormat="1" x14ac:dyDescent="0.25">
      <c r="F7459" s="119"/>
    </row>
    <row r="7460" spans="6:6" s="115" customFormat="1" x14ac:dyDescent="0.25">
      <c r="F7460" s="119"/>
    </row>
    <row r="7461" spans="6:6" s="115" customFormat="1" x14ac:dyDescent="0.25">
      <c r="F7461" s="119"/>
    </row>
    <row r="7462" spans="6:6" s="115" customFormat="1" x14ac:dyDescent="0.25">
      <c r="F7462" s="119"/>
    </row>
    <row r="7463" spans="6:6" s="115" customFormat="1" x14ac:dyDescent="0.25">
      <c r="F7463" s="119"/>
    </row>
    <row r="7464" spans="6:6" s="115" customFormat="1" x14ac:dyDescent="0.25">
      <c r="F7464" s="119"/>
    </row>
    <row r="7465" spans="6:6" s="115" customFormat="1" x14ac:dyDescent="0.25">
      <c r="F7465" s="119"/>
    </row>
    <row r="7466" spans="6:6" s="115" customFormat="1" x14ac:dyDescent="0.25">
      <c r="F7466" s="119"/>
    </row>
    <row r="7467" spans="6:6" s="115" customFormat="1" x14ac:dyDescent="0.25">
      <c r="F7467" s="119"/>
    </row>
    <row r="7468" spans="6:6" s="115" customFormat="1" x14ac:dyDescent="0.25">
      <c r="F7468" s="119"/>
    </row>
    <row r="7469" spans="6:6" s="115" customFormat="1" x14ac:dyDescent="0.25">
      <c r="F7469" s="119"/>
    </row>
    <row r="7470" spans="6:6" s="115" customFormat="1" x14ac:dyDescent="0.25">
      <c r="F7470" s="119"/>
    </row>
    <row r="7471" spans="6:6" s="115" customFormat="1" x14ac:dyDescent="0.25">
      <c r="F7471" s="119"/>
    </row>
    <row r="7472" spans="6:6" s="115" customFormat="1" x14ac:dyDescent="0.25">
      <c r="F7472" s="119"/>
    </row>
    <row r="7473" spans="6:6" s="115" customFormat="1" x14ac:dyDescent="0.25">
      <c r="F7473" s="119"/>
    </row>
    <row r="7474" spans="6:6" s="115" customFormat="1" x14ac:dyDescent="0.25">
      <c r="F7474" s="119"/>
    </row>
    <row r="7475" spans="6:6" s="115" customFormat="1" x14ac:dyDescent="0.25">
      <c r="F7475" s="119"/>
    </row>
    <row r="7476" spans="6:6" s="115" customFormat="1" x14ac:dyDescent="0.25">
      <c r="F7476" s="119"/>
    </row>
    <row r="7477" spans="6:6" s="115" customFormat="1" x14ac:dyDescent="0.25">
      <c r="F7477" s="119"/>
    </row>
    <row r="7478" spans="6:6" s="115" customFormat="1" x14ac:dyDescent="0.25">
      <c r="F7478" s="119"/>
    </row>
    <row r="7479" spans="6:6" s="115" customFormat="1" x14ac:dyDescent="0.25">
      <c r="F7479" s="119"/>
    </row>
    <row r="7480" spans="6:6" s="115" customFormat="1" x14ac:dyDescent="0.25">
      <c r="F7480" s="119"/>
    </row>
    <row r="7481" spans="6:6" s="115" customFormat="1" x14ac:dyDescent="0.25">
      <c r="F7481" s="119"/>
    </row>
    <row r="7482" spans="6:6" s="115" customFormat="1" x14ac:dyDescent="0.25">
      <c r="F7482" s="119"/>
    </row>
    <row r="7483" spans="6:6" s="115" customFormat="1" x14ac:dyDescent="0.25">
      <c r="F7483" s="119"/>
    </row>
    <row r="7484" spans="6:6" s="115" customFormat="1" x14ac:dyDescent="0.25">
      <c r="F7484" s="119"/>
    </row>
    <row r="7485" spans="6:6" s="115" customFormat="1" x14ac:dyDescent="0.25">
      <c r="F7485" s="119"/>
    </row>
    <row r="7486" spans="6:6" s="115" customFormat="1" x14ac:dyDescent="0.25">
      <c r="F7486" s="119"/>
    </row>
    <row r="7487" spans="6:6" s="115" customFormat="1" x14ac:dyDescent="0.25">
      <c r="F7487" s="119"/>
    </row>
    <row r="7488" spans="6:6" s="115" customFormat="1" x14ac:dyDescent="0.25">
      <c r="F7488" s="119"/>
    </row>
    <row r="7489" spans="6:6" s="115" customFormat="1" x14ac:dyDescent="0.25">
      <c r="F7489" s="119"/>
    </row>
    <row r="7490" spans="6:6" s="115" customFormat="1" x14ac:dyDescent="0.25">
      <c r="F7490" s="119"/>
    </row>
    <row r="7491" spans="6:6" s="115" customFormat="1" x14ac:dyDescent="0.25">
      <c r="F7491" s="119"/>
    </row>
    <row r="7492" spans="6:6" s="115" customFormat="1" x14ac:dyDescent="0.25">
      <c r="F7492" s="119"/>
    </row>
    <row r="7493" spans="6:6" s="115" customFormat="1" x14ac:dyDescent="0.25">
      <c r="F7493" s="119"/>
    </row>
    <row r="7494" spans="6:6" s="115" customFormat="1" x14ac:dyDescent="0.25">
      <c r="F7494" s="119"/>
    </row>
    <row r="7495" spans="6:6" s="115" customFormat="1" x14ac:dyDescent="0.25">
      <c r="F7495" s="119"/>
    </row>
    <row r="7496" spans="6:6" s="115" customFormat="1" x14ac:dyDescent="0.25">
      <c r="F7496" s="119"/>
    </row>
    <row r="7497" spans="6:6" s="115" customFormat="1" x14ac:dyDescent="0.25">
      <c r="F7497" s="119"/>
    </row>
    <row r="7498" spans="6:6" s="115" customFormat="1" x14ac:dyDescent="0.25">
      <c r="F7498" s="119"/>
    </row>
    <row r="7499" spans="6:6" s="115" customFormat="1" x14ac:dyDescent="0.25">
      <c r="F7499" s="119"/>
    </row>
    <row r="7500" spans="6:6" s="115" customFormat="1" x14ac:dyDescent="0.25">
      <c r="F7500" s="119"/>
    </row>
    <row r="7501" spans="6:6" s="115" customFormat="1" x14ac:dyDescent="0.25">
      <c r="F7501" s="119"/>
    </row>
    <row r="7502" spans="6:6" s="115" customFormat="1" x14ac:dyDescent="0.25">
      <c r="F7502" s="119"/>
    </row>
    <row r="7503" spans="6:6" s="115" customFormat="1" x14ac:dyDescent="0.25">
      <c r="F7503" s="119"/>
    </row>
    <row r="7504" spans="6:6" s="115" customFormat="1" x14ac:dyDescent="0.25">
      <c r="F7504" s="119"/>
    </row>
    <row r="7505" spans="6:6" s="115" customFormat="1" x14ac:dyDescent="0.25">
      <c r="F7505" s="119"/>
    </row>
    <row r="7506" spans="6:6" s="115" customFormat="1" x14ac:dyDescent="0.25">
      <c r="F7506" s="119"/>
    </row>
    <row r="7507" spans="6:6" s="115" customFormat="1" x14ac:dyDescent="0.25">
      <c r="F7507" s="119"/>
    </row>
    <row r="7508" spans="6:6" s="115" customFormat="1" x14ac:dyDescent="0.25">
      <c r="F7508" s="119"/>
    </row>
    <row r="7509" spans="6:6" s="115" customFormat="1" x14ac:dyDescent="0.25">
      <c r="F7509" s="119"/>
    </row>
    <row r="7510" spans="6:6" s="115" customFormat="1" x14ac:dyDescent="0.25">
      <c r="F7510" s="119"/>
    </row>
    <row r="7511" spans="6:6" s="115" customFormat="1" x14ac:dyDescent="0.25">
      <c r="F7511" s="119"/>
    </row>
    <row r="7512" spans="6:6" s="115" customFormat="1" x14ac:dyDescent="0.25">
      <c r="F7512" s="119"/>
    </row>
    <row r="7513" spans="6:6" s="115" customFormat="1" x14ac:dyDescent="0.25">
      <c r="F7513" s="119"/>
    </row>
    <row r="7514" spans="6:6" s="115" customFormat="1" x14ac:dyDescent="0.25">
      <c r="F7514" s="119"/>
    </row>
    <row r="7515" spans="6:6" s="115" customFormat="1" x14ac:dyDescent="0.25">
      <c r="F7515" s="119"/>
    </row>
    <row r="7516" spans="6:6" s="115" customFormat="1" x14ac:dyDescent="0.25">
      <c r="F7516" s="119"/>
    </row>
    <row r="7517" spans="6:6" s="115" customFormat="1" x14ac:dyDescent="0.25">
      <c r="F7517" s="119"/>
    </row>
    <row r="7518" spans="6:6" s="115" customFormat="1" x14ac:dyDescent="0.25">
      <c r="F7518" s="119"/>
    </row>
    <row r="7519" spans="6:6" s="115" customFormat="1" x14ac:dyDescent="0.25">
      <c r="F7519" s="119"/>
    </row>
    <row r="7520" spans="6:6" s="115" customFormat="1" x14ac:dyDescent="0.25">
      <c r="F7520" s="119"/>
    </row>
    <row r="7521" spans="6:6" s="115" customFormat="1" x14ac:dyDescent="0.25">
      <c r="F7521" s="119"/>
    </row>
    <row r="7522" spans="6:6" s="115" customFormat="1" x14ac:dyDescent="0.25">
      <c r="F7522" s="119"/>
    </row>
    <row r="7523" spans="6:6" s="115" customFormat="1" x14ac:dyDescent="0.25">
      <c r="F7523" s="119"/>
    </row>
    <row r="7524" spans="6:6" s="115" customFormat="1" x14ac:dyDescent="0.25">
      <c r="F7524" s="119"/>
    </row>
    <row r="7525" spans="6:6" s="115" customFormat="1" x14ac:dyDescent="0.25">
      <c r="F7525" s="119"/>
    </row>
    <row r="7526" spans="6:6" s="115" customFormat="1" x14ac:dyDescent="0.25">
      <c r="F7526" s="119"/>
    </row>
    <row r="7527" spans="6:6" s="115" customFormat="1" x14ac:dyDescent="0.25">
      <c r="F7527" s="119"/>
    </row>
    <row r="7528" spans="6:6" s="115" customFormat="1" x14ac:dyDescent="0.25">
      <c r="F7528" s="119"/>
    </row>
    <row r="7529" spans="6:6" s="115" customFormat="1" x14ac:dyDescent="0.25">
      <c r="F7529" s="119"/>
    </row>
    <row r="7530" spans="6:6" s="115" customFormat="1" x14ac:dyDescent="0.25">
      <c r="F7530" s="119"/>
    </row>
    <row r="7531" spans="6:6" s="115" customFormat="1" x14ac:dyDescent="0.25">
      <c r="F7531" s="119"/>
    </row>
    <row r="7532" spans="6:6" s="115" customFormat="1" x14ac:dyDescent="0.25">
      <c r="F7532" s="119"/>
    </row>
    <row r="7533" spans="6:6" s="115" customFormat="1" x14ac:dyDescent="0.25">
      <c r="F7533" s="119"/>
    </row>
    <row r="7534" spans="6:6" s="115" customFormat="1" x14ac:dyDescent="0.25">
      <c r="F7534" s="119"/>
    </row>
    <row r="7535" spans="6:6" s="115" customFormat="1" x14ac:dyDescent="0.25">
      <c r="F7535" s="119"/>
    </row>
    <row r="7536" spans="6:6" s="115" customFormat="1" x14ac:dyDescent="0.25">
      <c r="F7536" s="119"/>
    </row>
    <row r="7537" spans="6:6" s="115" customFormat="1" x14ac:dyDescent="0.25">
      <c r="F7537" s="119"/>
    </row>
    <row r="7538" spans="6:6" s="115" customFormat="1" x14ac:dyDescent="0.25">
      <c r="F7538" s="119"/>
    </row>
    <row r="7539" spans="6:6" s="115" customFormat="1" x14ac:dyDescent="0.25">
      <c r="F7539" s="119"/>
    </row>
    <row r="7540" spans="6:6" s="115" customFormat="1" x14ac:dyDescent="0.25">
      <c r="F7540" s="119"/>
    </row>
    <row r="7541" spans="6:6" s="115" customFormat="1" x14ac:dyDescent="0.25">
      <c r="F7541" s="119"/>
    </row>
    <row r="7542" spans="6:6" s="115" customFormat="1" x14ac:dyDescent="0.25">
      <c r="F7542" s="119"/>
    </row>
    <row r="7543" spans="6:6" s="115" customFormat="1" x14ac:dyDescent="0.25">
      <c r="F7543" s="119"/>
    </row>
    <row r="7544" spans="6:6" s="115" customFormat="1" x14ac:dyDescent="0.25">
      <c r="F7544" s="119"/>
    </row>
    <row r="7545" spans="6:6" s="115" customFormat="1" x14ac:dyDescent="0.25">
      <c r="F7545" s="119"/>
    </row>
    <row r="7546" spans="6:6" s="115" customFormat="1" x14ac:dyDescent="0.25">
      <c r="F7546" s="119"/>
    </row>
    <row r="7547" spans="6:6" s="115" customFormat="1" x14ac:dyDescent="0.25">
      <c r="F7547" s="119"/>
    </row>
    <row r="7548" spans="6:6" s="115" customFormat="1" x14ac:dyDescent="0.25">
      <c r="F7548" s="119"/>
    </row>
    <row r="7549" spans="6:6" s="115" customFormat="1" x14ac:dyDescent="0.25">
      <c r="F7549" s="119"/>
    </row>
    <row r="7550" spans="6:6" s="115" customFormat="1" x14ac:dyDescent="0.25">
      <c r="F7550" s="119"/>
    </row>
    <row r="7551" spans="6:6" s="115" customFormat="1" x14ac:dyDescent="0.25">
      <c r="F7551" s="119"/>
    </row>
    <row r="7552" spans="6:6" s="115" customFormat="1" x14ac:dyDescent="0.25">
      <c r="F7552" s="119"/>
    </row>
    <row r="7553" spans="6:6" s="115" customFormat="1" x14ac:dyDescent="0.25">
      <c r="F7553" s="119"/>
    </row>
    <row r="7554" spans="6:6" s="115" customFormat="1" x14ac:dyDescent="0.25">
      <c r="F7554" s="119"/>
    </row>
    <row r="7555" spans="6:6" s="115" customFormat="1" x14ac:dyDescent="0.25">
      <c r="F7555" s="119"/>
    </row>
    <row r="7556" spans="6:6" s="115" customFormat="1" x14ac:dyDescent="0.25">
      <c r="F7556" s="119"/>
    </row>
    <row r="7557" spans="6:6" s="115" customFormat="1" x14ac:dyDescent="0.25">
      <c r="F7557" s="119"/>
    </row>
    <row r="7558" spans="6:6" s="115" customFormat="1" x14ac:dyDescent="0.25">
      <c r="F7558" s="119"/>
    </row>
    <row r="7559" spans="6:6" s="115" customFormat="1" x14ac:dyDescent="0.25">
      <c r="F7559" s="119"/>
    </row>
    <row r="7560" spans="6:6" s="115" customFormat="1" x14ac:dyDescent="0.25">
      <c r="F7560" s="119"/>
    </row>
    <row r="7561" spans="6:6" s="115" customFormat="1" x14ac:dyDescent="0.25">
      <c r="F7561" s="119"/>
    </row>
    <row r="7562" spans="6:6" s="115" customFormat="1" x14ac:dyDescent="0.25">
      <c r="F7562" s="119"/>
    </row>
    <row r="7563" spans="6:6" s="115" customFormat="1" x14ac:dyDescent="0.25">
      <c r="F7563" s="119"/>
    </row>
    <row r="7564" spans="6:6" s="115" customFormat="1" x14ac:dyDescent="0.25">
      <c r="F7564" s="119"/>
    </row>
    <row r="7565" spans="6:6" s="115" customFormat="1" x14ac:dyDescent="0.25">
      <c r="F7565" s="119"/>
    </row>
    <row r="7566" spans="6:6" s="115" customFormat="1" x14ac:dyDescent="0.25">
      <c r="F7566" s="119"/>
    </row>
    <row r="7567" spans="6:6" s="115" customFormat="1" x14ac:dyDescent="0.25">
      <c r="F7567" s="119"/>
    </row>
    <row r="7568" spans="6:6" s="115" customFormat="1" x14ac:dyDescent="0.25">
      <c r="F7568" s="119"/>
    </row>
    <row r="7569" spans="6:6" s="115" customFormat="1" x14ac:dyDescent="0.25">
      <c r="F7569" s="119"/>
    </row>
    <row r="7570" spans="6:6" s="115" customFormat="1" x14ac:dyDescent="0.25">
      <c r="F7570" s="119"/>
    </row>
    <row r="7571" spans="6:6" s="115" customFormat="1" x14ac:dyDescent="0.25">
      <c r="F7571" s="119"/>
    </row>
    <row r="7572" spans="6:6" s="115" customFormat="1" x14ac:dyDescent="0.25">
      <c r="F7572" s="119"/>
    </row>
    <row r="7573" spans="6:6" s="115" customFormat="1" x14ac:dyDescent="0.25">
      <c r="F7573" s="119"/>
    </row>
    <row r="7574" spans="6:6" s="115" customFormat="1" x14ac:dyDescent="0.25">
      <c r="F7574" s="119"/>
    </row>
    <row r="7575" spans="6:6" s="115" customFormat="1" x14ac:dyDescent="0.25">
      <c r="F7575" s="119"/>
    </row>
    <row r="7576" spans="6:6" s="115" customFormat="1" x14ac:dyDescent="0.25">
      <c r="F7576" s="119"/>
    </row>
    <row r="7577" spans="6:6" s="115" customFormat="1" x14ac:dyDescent="0.25">
      <c r="F7577" s="119"/>
    </row>
    <row r="7578" spans="6:6" s="115" customFormat="1" x14ac:dyDescent="0.25">
      <c r="F7578" s="119"/>
    </row>
    <row r="7579" spans="6:6" s="115" customFormat="1" x14ac:dyDescent="0.25">
      <c r="F7579" s="119"/>
    </row>
    <row r="7580" spans="6:6" s="115" customFormat="1" x14ac:dyDescent="0.25">
      <c r="F7580" s="119"/>
    </row>
    <row r="7581" spans="6:6" s="115" customFormat="1" x14ac:dyDescent="0.25">
      <c r="F7581" s="119"/>
    </row>
    <row r="7582" spans="6:6" s="115" customFormat="1" x14ac:dyDescent="0.25">
      <c r="F7582" s="119"/>
    </row>
    <row r="7583" spans="6:6" s="115" customFormat="1" x14ac:dyDescent="0.25">
      <c r="F7583" s="119"/>
    </row>
    <row r="7584" spans="6:6" s="115" customFormat="1" x14ac:dyDescent="0.25">
      <c r="F7584" s="119"/>
    </row>
    <row r="7585" spans="6:6" s="115" customFormat="1" x14ac:dyDescent="0.25">
      <c r="F7585" s="119"/>
    </row>
    <row r="7586" spans="6:6" s="115" customFormat="1" x14ac:dyDescent="0.25">
      <c r="F7586" s="119"/>
    </row>
    <row r="7587" spans="6:6" s="115" customFormat="1" x14ac:dyDescent="0.25">
      <c r="F7587" s="119"/>
    </row>
    <row r="7588" spans="6:6" s="115" customFormat="1" x14ac:dyDescent="0.25">
      <c r="F7588" s="119"/>
    </row>
    <row r="7589" spans="6:6" s="115" customFormat="1" x14ac:dyDescent="0.25">
      <c r="F7589" s="119"/>
    </row>
    <row r="7590" spans="6:6" s="115" customFormat="1" x14ac:dyDescent="0.25">
      <c r="F7590" s="119"/>
    </row>
    <row r="7591" spans="6:6" s="115" customFormat="1" x14ac:dyDescent="0.25">
      <c r="F7591" s="119"/>
    </row>
    <row r="7592" spans="6:6" s="115" customFormat="1" x14ac:dyDescent="0.25">
      <c r="F7592" s="119"/>
    </row>
    <row r="7593" spans="6:6" s="115" customFormat="1" x14ac:dyDescent="0.25">
      <c r="F7593" s="119"/>
    </row>
    <row r="7594" spans="6:6" s="115" customFormat="1" x14ac:dyDescent="0.25">
      <c r="F7594" s="119"/>
    </row>
    <row r="7595" spans="6:6" s="115" customFormat="1" x14ac:dyDescent="0.25">
      <c r="F7595" s="119"/>
    </row>
    <row r="7596" spans="6:6" s="115" customFormat="1" x14ac:dyDescent="0.25">
      <c r="F7596" s="119"/>
    </row>
    <row r="7597" spans="6:6" s="115" customFormat="1" x14ac:dyDescent="0.25">
      <c r="F7597" s="119"/>
    </row>
    <row r="7598" spans="6:6" s="115" customFormat="1" x14ac:dyDescent="0.25">
      <c r="F7598" s="119"/>
    </row>
    <row r="7599" spans="6:6" s="115" customFormat="1" x14ac:dyDescent="0.25">
      <c r="F7599" s="119"/>
    </row>
    <row r="7600" spans="6:6" s="115" customFormat="1" x14ac:dyDescent="0.25">
      <c r="F7600" s="119"/>
    </row>
    <row r="7601" spans="6:6" s="115" customFormat="1" x14ac:dyDescent="0.25">
      <c r="F7601" s="119"/>
    </row>
    <row r="7602" spans="6:6" s="115" customFormat="1" x14ac:dyDescent="0.25">
      <c r="F7602" s="119"/>
    </row>
    <row r="7603" spans="6:6" s="115" customFormat="1" x14ac:dyDescent="0.25">
      <c r="F7603" s="119"/>
    </row>
    <row r="7604" spans="6:6" s="115" customFormat="1" x14ac:dyDescent="0.25">
      <c r="F7604" s="119"/>
    </row>
    <row r="7605" spans="6:6" s="115" customFormat="1" x14ac:dyDescent="0.25">
      <c r="F7605" s="119"/>
    </row>
    <row r="7606" spans="6:6" s="115" customFormat="1" x14ac:dyDescent="0.25">
      <c r="F7606" s="119"/>
    </row>
    <row r="7607" spans="6:6" s="115" customFormat="1" x14ac:dyDescent="0.25">
      <c r="F7607" s="119"/>
    </row>
    <row r="7608" spans="6:6" s="115" customFormat="1" x14ac:dyDescent="0.25">
      <c r="F7608" s="119"/>
    </row>
    <row r="7609" spans="6:6" s="115" customFormat="1" x14ac:dyDescent="0.25">
      <c r="F7609" s="119"/>
    </row>
    <row r="7610" spans="6:6" s="115" customFormat="1" x14ac:dyDescent="0.25">
      <c r="F7610" s="119"/>
    </row>
    <row r="7611" spans="6:6" s="115" customFormat="1" x14ac:dyDescent="0.25">
      <c r="F7611" s="119"/>
    </row>
    <row r="7612" spans="6:6" s="115" customFormat="1" x14ac:dyDescent="0.25">
      <c r="F7612" s="119"/>
    </row>
    <row r="7613" spans="6:6" s="115" customFormat="1" x14ac:dyDescent="0.25">
      <c r="F7613" s="119"/>
    </row>
    <row r="7614" spans="6:6" s="115" customFormat="1" x14ac:dyDescent="0.25">
      <c r="F7614" s="119"/>
    </row>
    <row r="7615" spans="6:6" s="115" customFormat="1" x14ac:dyDescent="0.25">
      <c r="F7615" s="119"/>
    </row>
    <row r="7616" spans="6:6" s="115" customFormat="1" x14ac:dyDescent="0.25">
      <c r="F7616" s="119"/>
    </row>
    <row r="7617" spans="6:6" s="115" customFormat="1" x14ac:dyDescent="0.25">
      <c r="F7617" s="119"/>
    </row>
    <row r="7618" spans="6:6" s="115" customFormat="1" x14ac:dyDescent="0.25">
      <c r="F7618" s="119"/>
    </row>
    <row r="7619" spans="6:6" s="115" customFormat="1" x14ac:dyDescent="0.25">
      <c r="F7619" s="119"/>
    </row>
    <row r="7620" spans="6:6" s="115" customFormat="1" x14ac:dyDescent="0.25">
      <c r="F7620" s="119"/>
    </row>
    <row r="7621" spans="6:6" s="115" customFormat="1" x14ac:dyDescent="0.25">
      <c r="F7621" s="119"/>
    </row>
    <row r="7622" spans="6:6" s="115" customFormat="1" x14ac:dyDescent="0.25">
      <c r="F7622" s="119"/>
    </row>
    <row r="7623" spans="6:6" s="115" customFormat="1" x14ac:dyDescent="0.25">
      <c r="F7623" s="119"/>
    </row>
    <row r="7624" spans="6:6" s="115" customFormat="1" x14ac:dyDescent="0.25">
      <c r="F7624" s="119"/>
    </row>
    <row r="7625" spans="6:6" s="115" customFormat="1" x14ac:dyDescent="0.25">
      <c r="F7625" s="119"/>
    </row>
    <row r="7626" spans="6:6" s="115" customFormat="1" x14ac:dyDescent="0.25">
      <c r="F7626" s="119"/>
    </row>
    <row r="7627" spans="6:6" s="115" customFormat="1" x14ac:dyDescent="0.25">
      <c r="F7627" s="119"/>
    </row>
    <row r="7628" spans="6:6" s="115" customFormat="1" x14ac:dyDescent="0.25">
      <c r="F7628" s="119"/>
    </row>
    <row r="7629" spans="6:6" s="115" customFormat="1" x14ac:dyDescent="0.25">
      <c r="F7629" s="119"/>
    </row>
    <row r="7630" spans="6:6" s="115" customFormat="1" x14ac:dyDescent="0.25">
      <c r="F7630" s="119"/>
    </row>
    <row r="7631" spans="6:6" s="115" customFormat="1" x14ac:dyDescent="0.25">
      <c r="F7631" s="119"/>
    </row>
    <row r="7632" spans="6:6" s="115" customFormat="1" x14ac:dyDescent="0.25">
      <c r="F7632" s="119"/>
    </row>
    <row r="7633" spans="6:6" s="115" customFormat="1" x14ac:dyDescent="0.25">
      <c r="F7633" s="119"/>
    </row>
    <row r="7634" spans="6:6" s="115" customFormat="1" x14ac:dyDescent="0.25">
      <c r="F7634" s="119"/>
    </row>
    <row r="7635" spans="6:6" s="115" customFormat="1" x14ac:dyDescent="0.25">
      <c r="F7635" s="119"/>
    </row>
    <row r="7636" spans="6:6" s="115" customFormat="1" x14ac:dyDescent="0.25">
      <c r="F7636" s="119"/>
    </row>
    <row r="7637" spans="6:6" s="115" customFormat="1" x14ac:dyDescent="0.25">
      <c r="F7637" s="119"/>
    </row>
    <row r="7638" spans="6:6" s="115" customFormat="1" x14ac:dyDescent="0.25">
      <c r="F7638" s="119"/>
    </row>
    <row r="7639" spans="6:6" s="115" customFormat="1" x14ac:dyDescent="0.25">
      <c r="F7639" s="119"/>
    </row>
    <row r="7640" spans="6:6" s="115" customFormat="1" x14ac:dyDescent="0.25">
      <c r="F7640" s="119"/>
    </row>
    <row r="7641" spans="6:6" s="115" customFormat="1" x14ac:dyDescent="0.25">
      <c r="F7641" s="119"/>
    </row>
    <row r="7642" spans="6:6" s="115" customFormat="1" x14ac:dyDescent="0.25">
      <c r="F7642" s="119"/>
    </row>
    <row r="7643" spans="6:6" s="115" customFormat="1" x14ac:dyDescent="0.25">
      <c r="F7643" s="119"/>
    </row>
    <row r="7644" spans="6:6" s="115" customFormat="1" x14ac:dyDescent="0.25">
      <c r="F7644" s="119"/>
    </row>
    <row r="7645" spans="6:6" s="115" customFormat="1" x14ac:dyDescent="0.25">
      <c r="F7645" s="119"/>
    </row>
    <row r="7646" spans="6:6" s="115" customFormat="1" x14ac:dyDescent="0.25">
      <c r="F7646" s="119"/>
    </row>
    <row r="7647" spans="6:6" s="115" customFormat="1" x14ac:dyDescent="0.25">
      <c r="F7647" s="119"/>
    </row>
    <row r="7648" spans="6:6" s="115" customFormat="1" x14ac:dyDescent="0.25">
      <c r="F7648" s="119"/>
    </row>
    <row r="7649" spans="6:6" s="115" customFormat="1" x14ac:dyDescent="0.25">
      <c r="F7649" s="119"/>
    </row>
    <row r="7650" spans="6:6" s="115" customFormat="1" x14ac:dyDescent="0.25">
      <c r="F7650" s="119"/>
    </row>
    <row r="7651" spans="6:6" s="115" customFormat="1" x14ac:dyDescent="0.25">
      <c r="F7651" s="119"/>
    </row>
    <row r="7652" spans="6:6" s="115" customFormat="1" x14ac:dyDescent="0.25">
      <c r="F7652" s="119"/>
    </row>
    <row r="7653" spans="6:6" s="115" customFormat="1" x14ac:dyDescent="0.25">
      <c r="F7653" s="119"/>
    </row>
    <row r="7654" spans="6:6" s="115" customFormat="1" x14ac:dyDescent="0.25">
      <c r="F7654" s="119"/>
    </row>
    <row r="7655" spans="6:6" s="115" customFormat="1" x14ac:dyDescent="0.25">
      <c r="F7655" s="119"/>
    </row>
    <row r="7656" spans="6:6" s="115" customFormat="1" x14ac:dyDescent="0.25">
      <c r="F7656" s="119"/>
    </row>
    <row r="7657" spans="6:6" s="115" customFormat="1" x14ac:dyDescent="0.25">
      <c r="F7657" s="119"/>
    </row>
    <row r="7658" spans="6:6" s="115" customFormat="1" x14ac:dyDescent="0.25">
      <c r="F7658" s="119"/>
    </row>
    <row r="7659" spans="6:6" s="115" customFormat="1" x14ac:dyDescent="0.25">
      <c r="F7659" s="119"/>
    </row>
    <row r="7660" spans="6:6" s="115" customFormat="1" x14ac:dyDescent="0.25">
      <c r="F7660" s="119"/>
    </row>
    <row r="7661" spans="6:6" s="115" customFormat="1" x14ac:dyDescent="0.25">
      <c r="F7661" s="119"/>
    </row>
    <row r="7662" spans="6:6" s="115" customFormat="1" x14ac:dyDescent="0.25">
      <c r="F7662" s="119"/>
    </row>
    <row r="7663" spans="6:6" s="115" customFormat="1" x14ac:dyDescent="0.25">
      <c r="F7663" s="119"/>
    </row>
    <row r="7664" spans="6:6" s="115" customFormat="1" x14ac:dyDescent="0.25">
      <c r="F7664" s="119"/>
    </row>
    <row r="7665" spans="6:6" s="115" customFormat="1" x14ac:dyDescent="0.25">
      <c r="F7665" s="119"/>
    </row>
    <row r="7666" spans="6:6" s="115" customFormat="1" x14ac:dyDescent="0.25">
      <c r="F7666" s="119"/>
    </row>
    <row r="7667" spans="6:6" s="115" customFormat="1" x14ac:dyDescent="0.25">
      <c r="F7667" s="119"/>
    </row>
    <row r="7668" spans="6:6" s="115" customFormat="1" x14ac:dyDescent="0.25">
      <c r="F7668" s="119"/>
    </row>
    <row r="7669" spans="6:6" s="115" customFormat="1" x14ac:dyDescent="0.25">
      <c r="F7669" s="119"/>
    </row>
    <row r="7670" spans="6:6" s="115" customFormat="1" x14ac:dyDescent="0.25">
      <c r="F7670" s="119"/>
    </row>
    <row r="7671" spans="6:6" s="115" customFormat="1" x14ac:dyDescent="0.25">
      <c r="F7671" s="119"/>
    </row>
    <row r="7672" spans="6:6" s="115" customFormat="1" x14ac:dyDescent="0.25">
      <c r="F7672" s="119"/>
    </row>
    <row r="7673" spans="6:6" s="115" customFormat="1" x14ac:dyDescent="0.25">
      <c r="F7673" s="119"/>
    </row>
    <row r="7674" spans="6:6" s="115" customFormat="1" x14ac:dyDescent="0.25">
      <c r="F7674" s="119"/>
    </row>
    <row r="7675" spans="6:6" s="115" customFormat="1" x14ac:dyDescent="0.25">
      <c r="F7675" s="119"/>
    </row>
    <row r="7676" spans="6:6" s="115" customFormat="1" x14ac:dyDescent="0.25">
      <c r="F7676" s="119"/>
    </row>
    <row r="7677" spans="6:6" s="115" customFormat="1" x14ac:dyDescent="0.25">
      <c r="F7677" s="119"/>
    </row>
    <row r="7678" spans="6:6" s="115" customFormat="1" x14ac:dyDescent="0.25">
      <c r="F7678" s="119"/>
    </row>
    <row r="7679" spans="6:6" s="115" customFormat="1" x14ac:dyDescent="0.25">
      <c r="F7679" s="119"/>
    </row>
    <row r="7680" spans="6:6" s="115" customFormat="1" x14ac:dyDescent="0.25">
      <c r="F7680" s="119"/>
    </row>
    <row r="7681" spans="6:6" s="115" customFormat="1" x14ac:dyDescent="0.25">
      <c r="F7681" s="119"/>
    </row>
    <row r="7682" spans="6:6" s="115" customFormat="1" x14ac:dyDescent="0.25">
      <c r="F7682" s="119"/>
    </row>
    <row r="7683" spans="6:6" s="115" customFormat="1" x14ac:dyDescent="0.25">
      <c r="F7683" s="119"/>
    </row>
    <row r="7684" spans="6:6" s="115" customFormat="1" x14ac:dyDescent="0.25">
      <c r="F7684" s="119"/>
    </row>
    <row r="7685" spans="6:6" s="115" customFormat="1" x14ac:dyDescent="0.25">
      <c r="F7685" s="119"/>
    </row>
    <row r="7686" spans="6:6" s="115" customFormat="1" x14ac:dyDescent="0.25">
      <c r="F7686" s="119"/>
    </row>
    <row r="7687" spans="6:6" s="115" customFormat="1" x14ac:dyDescent="0.25">
      <c r="F7687" s="119"/>
    </row>
    <row r="7688" spans="6:6" s="115" customFormat="1" x14ac:dyDescent="0.25">
      <c r="F7688" s="119"/>
    </row>
    <row r="7689" spans="6:6" s="115" customFormat="1" x14ac:dyDescent="0.25">
      <c r="F7689" s="119"/>
    </row>
    <row r="7690" spans="6:6" s="115" customFormat="1" x14ac:dyDescent="0.25">
      <c r="F7690" s="119"/>
    </row>
    <row r="7691" spans="6:6" s="115" customFormat="1" x14ac:dyDescent="0.25">
      <c r="F7691" s="119"/>
    </row>
    <row r="7692" spans="6:6" s="115" customFormat="1" x14ac:dyDescent="0.25">
      <c r="F7692" s="119"/>
    </row>
    <row r="7693" spans="6:6" s="115" customFormat="1" x14ac:dyDescent="0.25">
      <c r="F7693" s="119"/>
    </row>
    <row r="7694" spans="6:6" s="115" customFormat="1" x14ac:dyDescent="0.25">
      <c r="F7694" s="119"/>
    </row>
    <row r="7695" spans="6:6" s="115" customFormat="1" x14ac:dyDescent="0.25">
      <c r="F7695" s="119"/>
    </row>
    <row r="7696" spans="6:6" s="115" customFormat="1" x14ac:dyDescent="0.25">
      <c r="F7696" s="119"/>
    </row>
    <row r="7697" spans="6:6" s="115" customFormat="1" x14ac:dyDescent="0.25">
      <c r="F7697" s="119"/>
    </row>
    <row r="7698" spans="6:6" s="115" customFormat="1" x14ac:dyDescent="0.25">
      <c r="F7698" s="119"/>
    </row>
    <row r="7699" spans="6:6" s="115" customFormat="1" x14ac:dyDescent="0.25">
      <c r="F7699" s="119"/>
    </row>
    <row r="7700" spans="6:6" s="115" customFormat="1" x14ac:dyDescent="0.25">
      <c r="F7700" s="119"/>
    </row>
    <row r="7701" spans="6:6" s="115" customFormat="1" x14ac:dyDescent="0.25">
      <c r="F7701" s="119"/>
    </row>
    <row r="7702" spans="6:6" s="115" customFormat="1" x14ac:dyDescent="0.25">
      <c r="F7702" s="119"/>
    </row>
    <row r="7703" spans="6:6" s="115" customFormat="1" x14ac:dyDescent="0.25">
      <c r="F7703" s="119"/>
    </row>
    <row r="7704" spans="6:6" s="115" customFormat="1" x14ac:dyDescent="0.25">
      <c r="F7704" s="119"/>
    </row>
    <row r="7705" spans="6:6" s="115" customFormat="1" x14ac:dyDescent="0.25">
      <c r="F7705" s="119"/>
    </row>
    <row r="7706" spans="6:6" s="115" customFormat="1" x14ac:dyDescent="0.25">
      <c r="F7706" s="119"/>
    </row>
    <row r="7707" spans="6:6" s="115" customFormat="1" x14ac:dyDescent="0.25">
      <c r="F7707" s="119"/>
    </row>
    <row r="7708" spans="6:6" s="115" customFormat="1" x14ac:dyDescent="0.25">
      <c r="F7708" s="119"/>
    </row>
    <row r="7709" spans="6:6" s="115" customFormat="1" x14ac:dyDescent="0.25">
      <c r="F7709" s="119"/>
    </row>
    <row r="7710" spans="6:6" s="115" customFormat="1" x14ac:dyDescent="0.25">
      <c r="F7710" s="119"/>
    </row>
    <row r="7711" spans="6:6" s="115" customFormat="1" x14ac:dyDescent="0.25">
      <c r="F7711" s="119"/>
    </row>
    <row r="7712" spans="6:6" s="115" customFormat="1" x14ac:dyDescent="0.25">
      <c r="F7712" s="119"/>
    </row>
    <row r="7713" spans="6:6" s="115" customFormat="1" x14ac:dyDescent="0.25">
      <c r="F7713" s="119"/>
    </row>
    <row r="7714" spans="6:6" s="115" customFormat="1" x14ac:dyDescent="0.25">
      <c r="F7714" s="119"/>
    </row>
    <row r="7715" spans="6:6" s="115" customFormat="1" x14ac:dyDescent="0.25">
      <c r="F7715" s="119"/>
    </row>
    <row r="7716" spans="6:6" s="115" customFormat="1" x14ac:dyDescent="0.25">
      <c r="F7716" s="119"/>
    </row>
    <row r="7717" spans="6:6" s="115" customFormat="1" x14ac:dyDescent="0.25">
      <c r="F7717" s="119"/>
    </row>
    <row r="7718" spans="6:6" s="115" customFormat="1" x14ac:dyDescent="0.25">
      <c r="F7718" s="119"/>
    </row>
    <row r="7719" spans="6:6" s="115" customFormat="1" x14ac:dyDescent="0.25">
      <c r="F7719" s="119"/>
    </row>
    <row r="7720" spans="6:6" s="115" customFormat="1" x14ac:dyDescent="0.25">
      <c r="F7720" s="119"/>
    </row>
    <row r="7721" spans="6:6" s="115" customFormat="1" x14ac:dyDescent="0.25">
      <c r="F7721" s="119"/>
    </row>
    <row r="7722" spans="6:6" s="115" customFormat="1" x14ac:dyDescent="0.25">
      <c r="F7722" s="119"/>
    </row>
    <row r="7723" spans="6:6" s="115" customFormat="1" x14ac:dyDescent="0.25">
      <c r="F7723" s="119"/>
    </row>
    <row r="7724" spans="6:6" s="115" customFormat="1" x14ac:dyDescent="0.25">
      <c r="F7724" s="119"/>
    </row>
    <row r="7725" spans="6:6" s="115" customFormat="1" x14ac:dyDescent="0.25">
      <c r="F7725" s="119"/>
    </row>
    <row r="7726" spans="6:6" s="115" customFormat="1" x14ac:dyDescent="0.25">
      <c r="F7726" s="119"/>
    </row>
    <row r="7727" spans="6:6" s="115" customFormat="1" x14ac:dyDescent="0.25">
      <c r="F7727" s="119"/>
    </row>
    <row r="7728" spans="6:6" s="115" customFormat="1" x14ac:dyDescent="0.25">
      <c r="F7728" s="119"/>
    </row>
    <row r="7729" spans="6:6" s="115" customFormat="1" x14ac:dyDescent="0.25">
      <c r="F7729" s="119"/>
    </row>
    <row r="7730" spans="6:6" s="115" customFormat="1" x14ac:dyDescent="0.25">
      <c r="F7730" s="119"/>
    </row>
    <row r="7731" spans="6:6" s="115" customFormat="1" x14ac:dyDescent="0.25">
      <c r="F7731" s="119"/>
    </row>
    <row r="7732" spans="6:6" s="115" customFormat="1" x14ac:dyDescent="0.25">
      <c r="F7732" s="119"/>
    </row>
    <row r="7733" spans="6:6" s="115" customFormat="1" x14ac:dyDescent="0.25">
      <c r="F7733" s="119"/>
    </row>
    <row r="7734" spans="6:6" s="115" customFormat="1" x14ac:dyDescent="0.25">
      <c r="F7734" s="119"/>
    </row>
    <row r="7735" spans="6:6" s="115" customFormat="1" x14ac:dyDescent="0.25">
      <c r="F7735" s="119"/>
    </row>
    <row r="7736" spans="6:6" s="115" customFormat="1" x14ac:dyDescent="0.25">
      <c r="F7736" s="119"/>
    </row>
    <row r="7737" spans="6:6" s="115" customFormat="1" x14ac:dyDescent="0.25">
      <c r="F7737" s="119"/>
    </row>
    <row r="7738" spans="6:6" s="115" customFormat="1" x14ac:dyDescent="0.25">
      <c r="F7738" s="119"/>
    </row>
    <row r="7739" spans="6:6" s="115" customFormat="1" x14ac:dyDescent="0.25">
      <c r="F7739" s="119"/>
    </row>
    <row r="7740" spans="6:6" s="115" customFormat="1" x14ac:dyDescent="0.25">
      <c r="F7740" s="119"/>
    </row>
    <row r="7741" spans="6:6" s="115" customFormat="1" x14ac:dyDescent="0.25">
      <c r="F7741" s="119"/>
    </row>
    <row r="7742" spans="6:6" s="115" customFormat="1" x14ac:dyDescent="0.25">
      <c r="F7742" s="119"/>
    </row>
    <row r="7743" spans="6:6" s="115" customFormat="1" x14ac:dyDescent="0.25">
      <c r="F7743" s="119"/>
    </row>
    <row r="7744" spans="6:6" s="115" customFormat="1" x14ac:dyDescent="0.25">
      <c r="F7744" s="119"/>
    </row>
    <row r="7745" spans="6:6" s="115" customFormat="1" x14ac:dyDescent="0.25">
      <c r="F7745" s="119"/>
    </row>
    <row r="7746" spans="6:6" s="115" customFormat="1" x14ac:dyDescent="0.25">
      <c r="F7746" s="119"/>
    </row>
    <row r="7747" spans="6:6" s="115" customFormat="1" x14ac:dyDescent="0.25">
      <c r="F7747" s="119"/>
    </row>
    <row r="7748" spans="6:6" s="115" customFormat="1" x14ac:dyDescent="0.25">
      <c r="F7748" s="119"/>
    </row>
    <row r="7749" spans="6:6" s="115" customFormat="1" x14ac:dyDescent="0.25">
      <c r="F7749" s="119"/>
    </row>
    <row r="7750" spans="6:6" s="115" customFormat="1" x14ac:dyDescent="0.25">
      <c r="F7750" s="119"/>
    </row>
    <row r="7751" spans="6:6" s="115" customFormat="1" x14ac:dyDescent="0.25">
      <c r="F7751" s="119"/>
    </row>
    <row r="7752" spans="6:6" s="115" customFormat="1" x14ac:dyDescent="0.25">
      <c r="F7752" s="119"/>
    </row>
    <row r="7753" spans="6:6" s="115" customFormat="1" x14ac:dyDescent="0.25">
      <c r="F7753" s="119"/>
    </row>
    <row r="7754" spans="6:6" s="115" customFormat="1" x14ac:dyDescent="0.25">
      <c r="F7754" s="119"/>
    </row>
    <row r="7755" spans="6:6" s="115" customFormat="1" x14ac:dyDescent="0.25">
      <c r="F7755" s="119"/>
    </row>
    <row r="7756" spans="6:6" s="115" customFormat="1" x14ac:dyDescent="0.25">
      <c r="F7756" s="119"/>
    </row>
    <row r="7757" spans="6:6" s="115" customFormat="1" x14ac:dyDescent="0.25">
      <c r="F7757" s="119"/>
    </row>
    <row r="7758" spans="6:6" s="115" customFormat="1" x14ac:dyDescent="0.25">
      <c r="F7758" s="119"/>
    </row>
    <row r="7759" spans="6:6" s="115" customFormat="1" x14ac:dyDescent="0.25">
      <c r="F7759" s="119"/>
    </row>
    <row r="7760" spans="6:6" s="115" customFormat="1" x14ac:dyDescent="0.25">
      <c r="F7760" s="119"/>
    </row>
    <row r="7761" spans="6:6" s="115" customFormat="1" x14ac:dyDescent="0.25">
      <c r="F7761" s="119"/>
    </row>
    <row r="7762" spans="6:6" s="115" customFormat="1" x14ac:dyDescent="0.25">
      <c r="F7762" s="119"/>
    </row>
    <row r="7763" spans="6:6" s="115" customFormat="1" x14ac:dyDescent="0.25">
      <c r="F7763" s="119"/>
    </row>
    <row r="7764" spans="6:6" s="115" customFormat="1" x14ac:dyDescent="0.25">
      <c r="F7764" s="119"/>
    </row>
    <row r="7765" spans="6:6" s="115" customFormat="1" x14ac:dyDescent="0.25">
      <c r="F7765" s="119"/>
    </row>
    <row r="7766" spans="6:6" s="115" customFormat="1" x14ac:dyDescent="0.25">
      <c r="F7766" s="119"/>
    </row>
    <row r="7767" spans="6:6" s="115" customFormat="1" x14ac:dyDescent="0.25">
      <c r="F7767" s="119"/>
    </row>
    <row r="7768" spans="6:6" s="115" customFormat="1" x14ac:dyDescent="0.25">
      <c r="F7768" s="119"/>
    </row>
    <row r="7769" spans="6:6" s="115" customFormat="1" x14ac:dyDescent="0.25">
      <c r="F7769" s="119"/>
    </row>
    <row r="7770" spans="6:6" s="115" customFormat="1" x14ac:dyDescent="0.25">
      <c r="F7770" s="119"/>
    </row>
    <row r="7771" spans="6:6" s="115" customFormat="1" x14ac:dyDescent="0.25">
      <c r="F7771" s="119"/>
    </row>
    <row r="7772" spans="6:6" s="115" customFormat="1" x14ac:dyDescent="0.25">
      <c r="F7772" s="119"/>
    </row>
    <row r="7773" spans="6:6" s="115" customFormat="1" x14ac:dyDescent="0.25">
      <c r="F7773" s="119"/>
    </row>
    <row r="7774" spans="6:6" s="115" customFormat="1" x14ac:dyDescent="0.25">
      <c r="F7774" s="119"/>
    </row>
    <row r="7775" spans="6:6" s="115" customFormat="1" x14ac:dyDescent="0.25">
      <c r="F7775" s="119"/>
    </row>
    <row r="7776" spans="6:6" s="115" customFormat="1" x14ac:dyDescent="0.25">
      <c r="F7776" s="119"/>
    </row>
    <row r="7777" spans="6:6" s="115" customFormat="1" x14ac:dyDescent="0.25">
      <c r="F7777" s="119"/>
    </row>
    <row r="7778" spans="6:6" s="115" customFormat="1" x14ac:dyDescent="0.25">
      <c r="F7778" s="119"/>
    </row>
    <row r="7779" spans="6:6" s="115" customFormat="1" x14ac:dyDescent="0.25">
      <c r="F7779" s="119"/>
    </row>
    <row r="7780" spans="6:6" s="115" customFormat="1" x14ac:dyDescent="0.25">
      <c r="F7780" s="119"/>
    </row>
    <row r="7781" spans="6:6" s="115" customFormat="1" x14ac:dyDescent="0.25">
      <c r="F7781" s="119"/>
    </row>
    <row r="7782" spans="6:6" s="115" customFormat="1" x14ac:dyDescent="0.25">
      <c r="F7782" s="119"/>
    </row>
    <row r="7783" spans="6:6" s="115" customFormat="1" x14ac:dyDescent="0.25">
      <c r="F7783" s="119"/>
    </row>
    <row r="7784" spans="6:6" s="115" customFormat="1" x14ac:dyDescent="0.25">
      <c r="F7784" s="119"/>
    </row>
    <row r="7785" spans="6:6" s="115" customFormat="1" x14ac:dyDescent="0.25">
      <c r="F7785" s="119"/>
    </row>
    <row r="7786" spans="6:6" s="115" customFormat="1" x14ac:dyDescent="0.25">
      <c r="F7786" s="119"/>
    </row>
    <row r="7787" spans="6:6" s="115" customFormat="1" x14ac:dyDescent="0.25">
      <c r="F7787" s="119"/>
    </row>
    <row r="7788" spans="6:6" s="115" customFormat="1" x14ac:dyDescent="0.25">
      <c r="F7788" s="119"/>
    </row>
    <row r="7789" spans="6:6" s="115" customFormat="1" x14ac:dyDescent="0.25">
      <c r="F7789" s="119"/>
    </row>
    <row r="7790" spans="6:6" s="115" customFormat="1" x14ac:dyDescent="0.25">
      <c r="F7790" s="119"/>
    </row>
    <row r="7791" spans="6:6" s="115" customFormat="1" x14ac:dyDescent="0.25">
      <c r="F7791" s="119"/>
    </row>
    <row r="7792" spans="6:6" s="115" customFormat="1" x14ac:dyDescent="0.25">
      <c r="F7792" s="119"/>
    </row>
    <row r="7793" spans="6:6" s="115" customFormat="1" x14ac:dyDescent="0.25">
      <c r="F7793" s="119"/>
    </row>
    <row r="7794" spans="6:6" s="115" customFormat="1" x14ac:dyDescent="0.25">
      <c r="F7794" s="119"/>
    </row>
    <row r="7795" spans="6:6" s="115" customFormat="1" x14ac:dyDescent="0.25">
      <c r="F7795" s="119"/>
    </row>
    <row r="7796" spans="6:6" s="115" customFormat="1" x14ac:dyDescent="0.25">
      <c r="F7796" s="119"/>
    </row>
    <row r="7797" spans="6:6" s="115" customFormat="1" x14ac:dyDescent="0.25">
      <c r="F7797" s="119"/>
    </row>
    <row r="7798" spans="6:6" s="115" customFormat="1" x14ac:dyDescent="0.25">
      <c r="F7798" s="119"/>
    </row>
    <row r="7799" spans="6:6" s="115" customFormat="1" x14ac:dyDescent="0.25">
      <c r="F7799" s="119"/>
    </row>
    <row r="7800" spans="6:6" s="115" customFormat="1" x14ac:dyDescent="0.25">
      <c r="F7800" s="119"/>
    </row>
    <row r="7801" spans="6:6" s="115" customFormat="1" x14ac:dyDescent="0.25">
      <c r="F7801" s="119"/>
    </row>
    <row r="7802" spans="6:6" s="115" customFormat="1" x14ac:dyDescent="0.25">
      <c r="F7802" s="119"/>
    </row>
    <row r="7803" spans="6:6" s="115" customFormat="1" x14ac:dyDescent="0.25">
      <c r="F7803" s="119"/>
    </row>
    <row r="7804" spans="6:6" s="115" customFormat="1" x14ac:dyDescent="0.25">
      <c r="F7804" s="119"/>
    </row>
    <row r="7805" spans="6:6" s="115" customFormat="1" x14ac:dyDescent="0.25">
      <c r="F7805" s="119"/>
    </row>
    <row r="7806" spans="6:6" s="115" customFormat="1" x14ac:dyDescent="0.25">
      <c r="F7806" s="119"/>
    </row>
    <row r="7807" spans="6:6" s="115" customFormat="1" x14ac:dyDescent="0.25">
      <c r="F7807" s="119"/>
    </row>
    <row r="7808" spans="6:6" s="115" customFormat="1" x14ac:dyDescent="0.25">
      <c r="F7808" s="119"/>
    </row>
    <row r="7809" spans="6:6" s="115" customFormat="1" x14ac:dyDescent="0.25">
      <c r="F7809" s="119"/>
    </row>
    <row r="7810" spans="6:6" s="115" customFormat="1" x14ac:dyDescent="0.25">
      <c r="F7810" s="119"/>
    </row>
    <row r="7811" spans="6:6" s="115" customFormat="1" x14ac:dyDescent="0.25">
      <c r="F7811" s="119"/>
    </row>
    <row r="7812" spans="6:6" s="115" customFormat="1" x14ac:dyDescent="0.25">
      <c r="F7812" s="119"/>
    </row>
    <row r="7813" spans="6:6" s="115" customFormat="1" x14ac:dyDescent="0.25">
      <c r="F7813" s="119"/>
    </row>
    <row r="7814" spans="6:6" s="115" customFormat="1" x14ac:dyDescent="0.25">
      <c r="F7814" s="119"/>
    </row>
    <row r="7815" spans="6:6" s="115" customFormat="1" x14ac:dyDescent="0.25">
      <c r="F7815" s="119"/>
    </row>
    <row r="7816" spans="6:6" s="115" customFormat="1" x14ac:dyDescent="0.25">
      <c r="F7816" s="119"/>
    </row>
    <row r="7817" spans="6:6" s="115" customFormat="1" x14ac:dyDescent="0.25">
      <c r="F7817" s="119"/>
    </row>
    <row r="7818" spans="6:6" s="115" customFormat="1" x14ac:dyDescent="0.25">
      <c r="F7818" s="119"/>
    </row>
    <row r="7819" spans="6:6" s="115" customFormat="1" x14ac:dyDescent="0.25">
      <c r="F7819" s="119"/>
    </row>
    <row r="7820" spans="6:6" s="115" customFormat="1" x14ac:dyDescent="0.25">
      <c r="F7820" s="119"/>
    </row>
    <row r="7821" spans="6:6" s="115" customFormat="1" x14ac:dyDescent="0.25">
      <c r="F7821" s="119"/>
    </row>
    <row r="7822" spans="6:6" s="115" customFormat="1" x14ac:dyDescent="0.25">
      <c r="F7822" s="119"/>
    </row>
    <row r="7823" spans="6:6" s="115" customFormat="1" x14ac:dyDescent="0.25">
      <c r="F7823" s="119"/>
    </row>
    <row r="7824" spans="6:6" s="115" customFormat="1" x14ac:dyDescent="0.25">
      <c r="F7824" s="119"/>
    </row>
    <row r="7825" spans="6:6" s="115" customFormat="1" x14ac:dyDescent="0.25">
      <c r="F7825" s="119"/>
    </row>
    <row r="7826" spans="6:6" s="115" customFormat="1" x14ac:dyDescent="0.25">
      <c r="F7826" s="119"/>
    </row>
    <row r="7827" spans="6:6" s="115" customFormat="1" x14ac:dyDescent="0.25">
      <c r="F7827" s="119"/>
    </row>
    <row r="7828" spans="6:6" s="115" customFormat="1" x14ac:dyDescent="0.25">
      <c r="F7828" s="119"/>
    </row>
    <row r="7829" spans="6:6" s="115" customFormat="1" x14ac:dyDescent="0.25">
      <c r="F7829" s="119"/>
    </row>
    <row r="7830" spans="6:6" s="115" customFormat="1" x14ac:dyDescent="0.25">
      <c r="F7830" s="119"/>
    </row>
    <row r="7831" spans="6:6" s="115" customFormat="1" x14ac:dyDescent="0.25">
      <c r="F7831" s="119"/>
    </row>
    <row r="7832" spans="6:6" s="115" customFormat="1" x14ac:dyDescent="0.25">
      <c r="F7832" s="119"/>
    </row>
    <row r="7833" spans="6:6" s="115" customFormat="1" x14ac:dyDescent="0.25">
      <c r="F7833" s="119"/>
    </row>
    <row r="7834" spans="6:6" s="115" customFormat="1" x14ac:dyDescent="0.25">
      <c r="F7834" s="119"/>
    </row>
    <row r="7835" spans="6:6" s="115" customFormat="1" x14ac:dyDescent="0.25">
      <c r="F7835" s="119"/>
    </row>
    <row r="7836" spans="6:6" s="115" customFormat="1" x14ac:dyDescent="0.25">
      <c r="F7836" s="119"/>
    </row>
    <row r="7837" spans="6:6" s="115" customFormat="1" x14ac:dyDescent="0.25">
      <c r="F7837" s="119"/>
    </row>
    <row r="7838" spans="6:6" s="115" customFormat="1" x14ac:dyDescent="0.25">
      <c r="F7838" s="119"/>
    </row>
    <row r="7839" spans="6:6" s="115" customFormat="1" x14ac:dyDescent="0.25">
      <c r="F7839" s="119"/>
    </row>
    <row r="7840" spans="6:6" s="115" customFormat="1" x14ac:dyDescent="0.25">
      <c r="F7840" s="119"/>
    </row>
    <row r="7841" spans="6:6" s="115" customFormat="1" x14ac:dyDescent="0.25">
      <c r="F7841" s="119"/>
    </row>
    <row r="7842" spans="6:6" s="115" customFormat="1" x14ac:dyDescent="0.25">
      <c r="F7842" s="119"/>
    </row>
    <row r="7843" spans="6:6" s="115" customFormat="1" x14ac:dyDescent="0.25">
      <c r="F7843" s="119"/>
    </row>
    <row r="7844" spans="6:6" s="115" customFormat="1" x14ac:dyDescent="0.25">
      <c r="F7844" s="119"/>
    </row>
    <row r="7845" spans="6:6" s="115" customFormat="1" x14ac:dyDescent="0.25">
      <c r="F7845" s="119"/>
    </row>
    <row r="7846" spans="6:6" s="115" customFormat="1" x14ac:dyDescent="0.25">
      <c r="F7846" s="119"/>
    </row>
    <row r="7847" spans="6:6" s="115" customFormat="1" x14ac:dyDescent="0.25">
      <c r="F7847" s="119"/>
    </row>
    <row r="7848" spans="6:6" s="115" customFormat="1" x14ac:dyDescent="0.25">
      <c r="F7848" s="119"/>
    </row>
    <row r="7849" spans="6:6" s="115" customFormat="1" x14ac:dyDescent="0.25">
      <c r="F7849" s="119"/>
    </row>
    <row r="7850" spans="6:6" s="115" customFormat="1" x14ac:dyDescent="0.25">
      <c r="F7850" s="119"/>
    </row>
    <row r="7851" spans="6:6" s="115" customFormat="1" x14ac:dyDescent="0.25">
      <c r="F7851" s="119"/>
    </row>
    <row r="7852" spans="6:6" s="115" customFormat="1" x14ac:dyDescent="0.25">
      <c r="F7852" s="119"/>
    </row>
    <row r="7853" spans="6:6" s="115" customFormat="1" x14ac:dyDescent="0.25">
      <c r="F7853" s="119"/>
    </row>
    <row r="7854" spans="6:6" s="115" customFormat="1" x14ac:dyDescent="0.25">
      <c r="F7854" s="119"/>
    </row>
    <row r="7855" spans="6:6" s="115" customFormat="1" x14ac:dyDescent="0.25">
      <c r="F7855" s="119"/>
    </row>
    <row r="7856" spans="6:6" s="115" customFormat="1" x14ac:dyDescent="0.25">
      <c r="F7856" s="119"/>
    </row>
    <row r="7857" spans="6:6" s="115" customFormat="1" x14ac:dyDescent="0.25">
      <c r="F7857" s="119"/>
    </row>
    <row r="7858" spans="6:6" s="115" customFormat="1" x14ac:dyDescent="0.25">
      <c r="F7858" s="119"/>
    </row>
    <row r="7859" spans="6:6" s="115" customFormat="1" x14ac:dyDescent="0.25">
      <c r="F7859" s="119"/>
    </row>
    <row r="7860" spans="6:6" s="115" customFormat="1" x14ac:dyDescent="0.25">
      <c r="F7860" s="119"/>
    </row>
    <row r="7861" spans="6:6" s="115" customFormat="1" x14ac:dyDescent="0.25">
      <c r="F7861" s="119"/>
    </row>
    <row r="7862" spans="6:6" s="115" customFormat="1" x14ac:dyDescent="0.25">
      <c r="F7862" s="119"/>
    </row>
    <row r="7863" spans="6:6" s="115" customFormat="1" x14ac:dyDescent="0.25">
      <c r="F7863" s="119"/>
    </row>
    <row r="7864" spans="6:6" s="115" customFormat="1" x14ac:dyDescent="0.25">
      <c r="F7864" s="119"/>
    </row>
    <row r="7865" spans="6:6" s="115" customFormat="1" x14ac:dyDescent="0.25">
      <c r="F7865" s="119"/>
    </row>
    <row r="7866" spans="6:6" s="115" customFormat="1" x14ac:dyDescent="0.25">
      <c r="F7866" s="119"/>
    </row>
    <row r="7867" spans="6:6" s="115" customFormat="1" x14ac:dyDescent="0.25">
      <c r="F7867" s="119"/>
    </row>
    <row r="7868" spans="6:6" s="115" customFormat="1" x14ac:dyDescent="0.25">
      <c r="F7868" s="119"/>
    </row>
    <row r="7869" spans="6:6" s="115" customFormat="1" x14ac:dyDescent="0.25">
      <c r="F7869" s="119"/>
    </row>
    <row r="7870" spans="6:6" s="115" customFormat="1" x14ac:dyDescent="0.25">
      <c r="F7870" s="119"/>
    </row>
    <row r="7871" spans="6:6" s="115" customFormat="1" x14ac:dyDescent="0.25">
      <c r="F7871" s="119"/>
    </row>
    <row r="7872" spans="6:6" s="115" customFormat="1" x14ac:dyDescent="0.25">
      <c r="F7872" s="119"/>
    </row>
    <row r="7873" spans="6:6" s="115" customFormat="1" x14ac:dyDescent="0.25">
      <c r="F7873" s="119"/>
    </row>
    <row r="7874" spans="6:6" s="115" customFormat="1" x14ac:dyDescent="0.25">
      <c r="F7874" s="119"/>
    </row>
    <row r="7875" spans="6:6" s="115" customFormat="1" x14ac:dyDescent="0.25">
      <c r="F7875" s="119"/>
    </row>
    <row r="7876" spans="6:6" s="115" customFormat="1" x14ac:dyDescent="0.25">
      <c r="F7876" s="119"/>
    </row>
    <row r="7877" spans="6:6" s="115" customFormat="1" x14ac:dyDescent="0.25">
      <c r="F7877" s="119"/>
    </row>
    <row r="7878" spans="6:6" s="115" customFormat="1" x14ac:dyDescent="0.25">
      <c r="F7878" s="119"/>
    </row>
    <row r="7879" spans="6:6" s="115" customFormat="1" x14ac:dyDescent="0.25">
      <c r="F7879" s="119"/>
    </row>
    <row r="7880" spans="6:6" s="115" customFormat="1" x14ac:dyDescent="0.25">
      <c r="F7880" s="119"/>
    </row>
    <row r="7881" spans="6:6" s="115" customFormat="1" x14ac:dyDescent="0.25">
      <c r="F7881" s="119"/>
    </row>
    <row r="7882" spans="6:6" s="115" customFormat="1" x14ac:dyDescent="0.25">
      <c r="F7882" s="119"/>
    </row>
    <row r="7883" spans="6:6" s="115" customFormat="1" x14ac:dyDescent="0.25">
      <c r="F7883" s="119"/>
    </row>
    <row r="7884" spans="6:6" s="115" customFormat="1" x14ac:dyDescent="0.25">
      <c r="F7884" s="119"/>
    </row>
    <row r="7885" spans="6:6" s="115" customFormat="1" x14ac:dyDescent="0.25">
      <c r="F7885" s="119"/>
    </row>
    <row r="7886" spans="6:6" s="115" customFormat="1" x14ac:dyDescent="0.25">
      <c r="F7886" s="119"/>
    </row>
    <row r="7887" spans="6:6" s="115" customFormat="1" x14ac:dyDescent="0.25">
      <c r="F7887" s="119"/>
    </row>
    <row r="7888" spans="6:6" s="115" customFormat="1" x14ac:dyDescent="0.25">
      <c r="F7888" s="119"/>
    </row>
    <row r="7889" spans="6:6" s="115" customFormat="1" x14ac:dyDescent="0.25">
      <c r="F7889" s="119"/>
    </row>
    <row r="7890" spans="6:6" s="115" customFormat="1" x14ac:dyDescent="0.25">
      <c r="F7890" s="119"/>
    </row>
    <row r="7891" spans="6:6" s="115" customFormat="1" x14ac:dyDescent="0.25">
      <c r="F7891" s="119"/>
    </row>
    <row r="7892" spans="6:6" s="115" customFormat="1" x14ac:dyDescent="0.25">
      <c r="F7892" s="119"/>
    </row>
    <row r="7893" spans="6:6" s="115" customFormat="1" x14ac:dyDescent="0.25">
      <c r="F7893" s="119"/>
    </row>
    <row r="7894" spans="6:6" s="115" customFormat="1" x14ac:dyDescent="0.25">
      <c r="F7894" s="119"/>
    </row>
    <row r="7895" spans="6:6" s="115" customFormat="1" x14ac:dyDescent="0.25">
      <c r="F7895" s="119"/>
    </row>
    <row r="7896" spans="6:6" s="115" customFormat="1" x14ac:dyDescent="0.25">
      <c r="F7896" s="119"/>
    </row>
    <row r="7897" spans="6:6" s="115" customFormat="1" x14ac:dyDescent="0.25">
      <c r="F7897" s="119"/>
    </row>
    <row r="7898" spans="6:6" s="115" customFormat="1" x14ac:dyDescent="0.25">
      <c r="F7898" s="119"/>
    </row>
    <row r="7899" spans="6:6" s="115" customFormat="1" x14ac:dyDescent="0.25">
      <c r="F7899" s="119"/>
    </row>
    <row r="7900" spans="6:6" s="115" customFormat="1" x14ac:dyDescent="0.25">
      <c r="F7900" s="119"/>
    </row>
    <row r="7901" spans="6:6" s="115" customFormat="1" x14ac:dyDescent="0.25">
      <c r="F7901" s="119"/>
    </row>
    <row r="7902" spans="6:6" s="115" customFormat="1" x14ac:dyDescent="0.25">
      <c r="F7902" s="119"/>
    </row>
    <row r="7903" spans="6:6" s="115" customFormat="1" x14ac:dyDescent="0.25">
      <c r="F7903" s="119"/>
    </row>
    <row r="7904" spans="6:6" s="115" customFormat="1" x14ac:dyDescent="0.25">
      <c r="F7904" s="119"/>
    </row>
    <row r="7905" spans="6:6" s="115" customFormat="1" x14ac:dyDescent="0.25">
      <c r="F7905" s="119"/>
    </row>
    <row r="7906" spans="6:6" s="115" customFormat="1" x14ac:dyDescent="0.25">
      <c r="F7906" s="119"/>
    </row>
    <row r="7907" spans="6:6" s="115" customFormat="1" x14ac:dyDescent="0.25">
      <c r="F7907" s="119"/>
    </row>
    <row r="7908" spans="6:6" s="115" customFormat="1" x14ac:dyDescent="0.25">
      <c r="F7908" s="119"/>
    </row>
    <row r="7909" spans="6:6" s="115" customFormat="1" x14ac:dyDescent="0.25">
      <c r="F7909" s="119"/>
    </row>
    <row r="7910" spans="6:6" s="115" customFormat="1" x14ac:dyDescent="0.25">
      <c r="F7910" s="119"/>
    </row>
    <row r="7911" spans="6:6" s="115" customFormat="1" x14ac:dyDescent="0.25">
      <c r="F7911" s="119"/>
    </row>
    <row r="7912" spans="6:6" s="115" customFormat="1" x14ac:dyDescent="0.25">
      <c r="F7912" s="119"/>
    </row>
    <row r="7913" spans="6:6" s="115" customFormat="1" x14ac:dyDescent="0.25">
      <c r="F7913" s="119"/>
    </row>
    <row r="7914" spans="6:6" s="115" customFormat="1" x14ac:dyDescent="0.25">
      <c r="F7914" s="119"/>
    </row>
    <row r="7915" spans="6:6" s="115" customFormat="1" x14ac:dyDescent="0.25">
      <c r="F7915" s="119"/>
    </row>
    <row r="7916" spans="6:6" s="115" customFormat="1" x14ac:dyDescent="0.25">
      <c r="F7916" s="119"/>
    </row>
    <row r="7917" spans="6:6" s="115" customFormat="1" x14ac:dyDescent="0.25">
      <c r="F7917" s="119"/>
    </row>
    <row r="7918" spans="6:6" s="115" customFormat="1" x14ac:dyDescent="0.25">
      <c r="F7918" s="119"/>
    </row>
    <row r="7919" spans="6:6" s="115" customFormat="1" x14ac:dyDescent="0.25">
      <c r="F7919" s="119"/>
    </row>
    <row r="7920" spans="6:6" s="115" customFormat="1" x14ac:dyDescent="0.25">
      <c r="F7920" s="119"/>
    </row>
    <row r="7921" spans="6:6" s="115" customFormat="1" x14ac:dyDescent="0.25">
      <c r="F7921" s="119"/>
    </row>
    <row r="7922" spans="6:6" s="115" customFormat="1" x14ac:dyDescent="0.25">
      <c r="F7922" s="119"/>
    </row>
    <row r="7923" spans="6:6" s="115" customFormat="1" x14ac:dyDescent="0.25">
      <c r="F7923" s="119"/>
    </row>
    <row r="7924" spans="6:6" s="115" customFormat="1" x14ac:dyDescent="0.25">
      <c r="F7924" s="119"/>
    </row>
    <row r="7925" spans="6:6" s="115" customFormat="1" x14ac:dyDescent="0.25">
      <c r="F7925" s="119"/>
    </row>
    <row r="7926" spans="6:6" s="115" customFormat="1" x14ac:dyDescent="0.25">
      <c r="F7926" s="119"/>
    </row>
    <row r="7927" spans="6:6" s="115" customFormat="1" x14ac:dyDescent="0.25">
      <c r="F7927" s="119"/>
    </row>
    <row r="7928" spans="6:6" s="115" customFormat="1" x14ac:dyDescent="0.25">
      <c r="F7928" s="119"/>
    </row>
    <row r="7929" spans="6:6" s="115" customFormat="1" x14ac:dyDescent="0.25">
      <c r="F7929" s="119"/>
    </row>
    <row r="7930" spans="6:6" s="115" customFormat="1" x14ac:dyDescent="0.25">
      <c r="F7930" s="119"/>
    </row>
    <row r="7931" spans="6:6" s="115" customFormat="1" x14ac:dyDescent="0.25">
      <c r="F7931" s="119"/>
    </row>
    <row r="7932" spans="6:6" s="115" customFormat="1" x14ac:dyDescent="0.25">
      <c r="F7932" s="119"/>
    </row>
    <row r="7933" spans="6:6" s="115" customFormat="1" x14ac:dyDescent="0.25">
      <c r="F7933" s="119"/>
    </row>
    <row r="7934" spans="6:6" s="115" customFormat="1" x14ac:dyDescent="0.25">
      <c r="F7934" s="119"/>
    </row>
    <row r="7935" spans="6:6" s="115" customFormat="1" x14ac:dyDescent="0.25">
      <c r="F7935" s="119"/>
    </row>
    <row r="7936" spans="6:6" s="115" customFormat="1" x14ac:dyDescent="0.25">
      <c r="F7936" s="119"/>
    </row>
    <row r="7937" spans="6:6" s="115" customFormat="1" x14ac:dyDescent="0.25">
      <c r="F7937" s="119"/>
    </row>
    <row r="7938" spans="6:6" s="115" customFormat="1" x14ac:dyDescent="0.25">
      <c r="F7938" s="119"/>
    </row>
    <row r="7939" spans="6:6" s="115" customFormat="1" x14ac:dyDescent="0.25">
      <c r="F7939" s="119"/>
    </row>
    <row r="7940" spans="6:6" s="115" customFormat="1" x14ac:dyDescent="0.25">
      <c r="F7940" s="119"/>
    </row>
    <row r="7941" spans="6:6" s="115" customFormat="1" x14ac:dyDescent="0.25">
      <c r="F7941" s="119"/>
    </row>
    <row r="7942" spans="6:6" s="115" customFormat="1" x14ac:dyDescent="0.25">
      <c r="F7942" s="119"/>
    </row>
    <row r="7943" spans="6:6" s="115" customFormat="1" x14ac:dyDescent="0.25">
      <c r="F7943" s="119"/>
    </row>
    <row r="7944" spans="6:6" s="115" customFormat="1" x14ac:dyDescent="0.25">
      <c r="F7944" s="119"/>
    </row>
    <row r="7945" spans="6:6" s="115" customFormat="1" x14ac:dyDescent="0.25">
      <c r="F7945" s="119"/>
    </row>
    <row r="7946" spans="6:6" s="115" customFormat="1" x14ac:dyDescent="0.25">
      <c r="F7946" s="119"/>
    </row>
    <row r="7947" spans="6:6" s="115" customFormat="1" x14ac:dyDescent="0.25">
      <c r="F7947" s="119"/>
    </row>
    <row r="7948" spans="6:6" s="115" customFormat="1" x14ac:dyDescent="0.25">
      <c r="F7948" s="119"/>
    </row>
    <row r="7949" spans="6:6" s="115" customFormat="1" x14ac:dyDescent="0.25">
      <c r="F7949" s="119"/>
    </row>
    <row r="7950" spans="6:6" s="115" customFormat="1" x14ac:dyDescent="0.25">
      <c r="F7950" s="119"/>
    </row>
    <row r="7951" spans="6:6" s="115" customFormat="1" x14ac:dyDescent="0.25">
      <c r="F7951" s="119"/>
    </row>
    <row r="7952" spans="6:6" s="115" customFormat="1" x14ac:dyDescent="0.25">
      <c r="F7952" s="119"/>
    </row>
    <row r="7953" spans="6:6" s="115" customFormat="1" x14ac:dyDescent="0.25">
      <c r="F7953" s="119"/>
    </row>
    <row r="7954" spans="6:6" s="115" customFormat="1" x14ac:dyDescent="0.25">
      <c r="F7954" s="119"/>
    </row>
    <row r="7955" spans="6:6" s="115" customFormat="1" x14ac:dyDescent="0.25">
      <c r="F7955" s="119"/>
    </row>
    <row r="7956" spans="6:6" s="115" customFormat="1" x14ac:dyDescent="0.25">
      <c r="F7956" s="119"/>
    </row>
    <row r="7957" spans="6:6" s="115" customFormat="1" x14ac:dyDescent="0.25">
      <c r="F7957" s="119"/>
    </row>
    <row r="7958" spans="6:6" s="115" customFormat="1" x14ac:dyDescent="0.25">
      <c r="F7958" s="119"/>
    </row>
    <row r="7959" spans="6:6" s="115" customFormat="1" x14ac:dyDescent="0.25">
      <c r="F7959" s="119"/>
    </row>
    <row r="7960" spans="6:6" s="115" customFormat="1" x14ac:dyDescent="0.25">
      <c r="F7960" s="119"/>
    </row>
    <row r="7961" spans="6:6" s="115" customFormat="1" x14ac:dyDescent="0.25">
      <c r="F7961" s="119"/>
    </row>
    <row r="7962" spans="6:6" s="115" customFormat="1" x14ac:dyDescent="0.25">
      <c r="F7962" s="119"/>
    </row>
    <row r="7963" spans="6:6" s="115" customFormat="1" x14ac:dyDescent="0.25">
      <c r="F7963" s="119"/>
    </row>
    <row r="7964" spans="6:6" s="115" customFormat="1" x14ac:dyDescent="0.25">
      <c r="F7964" s="119"/>
    </row>
    <row r="7965" spans="6:6" s="115" customFormat="1" x14ac:dyDescent="0.25">
      <c r="F7965" s="119"/>
    </row>
    <row r="7966" spans="6:6" s="115" customFormat="1" x14ac:dyDescent="0.25">
      <c r="F7966" s="119"/>
    </row>
    <row r="7967" spans="6:6" s="115" customFormat="1" x14ac:dyDescent="0.25">
      <c r="F7967" s="119"/>
    </row>
    <row r="7968" spans="6:6" s="115" customFormat="1" x14ac:dyDescent="0.25">
      <c r="F7968" s="119"/>
    </row>
    <row r="7969" spans="6:6" s="115" customFormat="1" x14ac:dyDescent="0.25">
      <c r="F7969" s="119"/>
    </row>
    <row r="7970" spans="6:6" s="115" customFormat="1" x14ac:dyDescent="0.25">
      <c r="F7970" s="119"/>
    </row>
    <row r="7971" spans="6:6" s="115" customFormat="1" x14ac:dyDescent="0.25">
      <c r="F7971" s="119"/>
    </row>
    <row r="7972" spans="6:6" s="115" customFormat="1" x14ac:dyDescent="0.25">
      <c r="F7972" s="119"/>
    </row>
    <row r="7973" spans="6:6" s="115" customFormat="1" x14ac:dyDescent="0.25">
      <c r="F7973" s="119"/>
    </row>
    <row r="7974" spans="6:6" s="115" customFormat="1" x14ac:dyDescent="0.25">
      <c r="F7974" s="119"/>
    </row>
    <row r="7975" spans="6:6" s="115" customFormat="1" x14ac:dyDescent="0.25">
      <c r="F7975" s="119"/>
    </row>
    <row r="7976" spans="6:6" s="115" customFormat="1" x14ac:dyDescent="0.25">
      <c r="F7976" s="119"/>
    </row>
    <row r="7977" spans="6:6" s="115" customFormat="1" x14ac:dyDescent="0.25">
      <c r="F7977" s="119"/>
    </row>
    <row r="7978" spans="6:6" s="115" customFormat="1" x14ac:dyDescent="0.25">
      <c r="F7978" s="119"/>
    </row>
    <row r="7979" spans="6:6" s="115" customFormat="1" x14ac:dyDescent="0.25">
      <c r="F7979" s="119"/>
    </row>
    <row r="7980" spans="6:6" s="115" customFormat="1" x14ac:dyDescent="0.25">
      <c r="F7980" s="119"/>
    </row>
    <row r="7981" spans="6:6" s="115" customFormat="1" x14ac:dyDescent="0.25">
      <c r="F7981" s="119"/>
    </row>
    <row r="7982" spans="6:6" s="115" customFormat="1" x14ac:dyDescent="0.25">
      <c r="F7982" s="119"/>
    </row>
    <row r="7983" spans="6:6" s="115" customFormat="1" x14ac:dyDescent="0.25">
      <c r="F7983" s="119"/>
    </row>
    <row r="7984" spans="6:6" s="115" customFormat="1" x14ac:dyDescent="0.25">
      <c r="F7984" s="119"/>
    </row>
    <row r="7985" spans="6:6" s="115" customFormat="1" x14ac:dyDescent="0.25">
      <c r="F7985" s="119"/>
    </row>
    <row r="7986" spans="6:6" s="115" customFormat="1" x14ac:dyDescent="0.25">
      <c r="F7986" s="119"/>
    </row>
    <row r="7987" spans="6:6" s="115" customFormat="1" x14ac:dyDescent="0.25">
      <c r="F7987" s="119"/>
    </row>
    <row r="7988" spans="6:6" s="115" customFormat="1" x14ac:dyDescent="0.25">
      <c r="F7988" s="119"/>
    </row>
    <row r="7989" spans="6:6" s="115" customFormat="1" x14ac:dyDescent="0.25">
      <c r="F7989" s="119"/>
    </row>
    <row r="7990" spans="6:6" s="115" customFormat="1" x14ac:dyDescent="0.25">
      <c r="F7990" s="119"/>
    </row>
    <row r="7991" spans="6:6" s="115" customFormat="1" x14ac:dyDescent="0.25">
      <c r="F7991" s="119"/>
    </row>
    <row r="7992" spans="6:6" s="115" customFormat="1" x14ac:dyDescent="0.25">
      <c r="F7992" s="119"/>
    </row>
    <row r="7993" spans="6:6" s="115" customFormat="1" x14ac:dyDescent="0.25">
      <c r="F7993" s="119"/>
    </row>
    <row r="7994" spans="6:6" s="115" customFormat="1" x14ac:dyDescent="0.25">
      <c r="F7994" s="119"/>
    </row>
    <row r="7995" spans="6:6" s="115" customFormat="1" x14ac:dyDescent="0.25">
      <c r="F7995" s="119"/>
    </row>
    <row r="7996" spans="6:6" s="115" customFormat="1" x14ac:dyDescent="0.25">
      <c r="F7996" s="119"/>
    </row>
    <row r="7997" spans="6:6" s="115" customFormat="1" x14ac:dyDescent="0.25">
      <c r="F7997" s="119"/>
    </row>
    <row r="7998" spans="6:6" s="115" customFormat="1" x14ac:dyDescent="0.25">
      <c r="F7998" s="119"/>
    </row>
    <row r="7999" spans="6:6" s="115" customFormat="1" x14ac:dyDescent="0.25">
      <c r="F7999" s="119"/>
    </row>
    <row r="8000" spans="6:6" s="115" customFormat="1" x14ac:dyDescent="0.25">
      <c r="F8000" s="119"/>
    </row>
    <row r="8001" spans="6:6" s="115" customFormat="1" x14ac:dyDescent="0.25">
      <c r="F8001" s="119"/>
    </row>
    <row r="8002" spans="6:6" s="115" customFormat="1" x14ac:dyDescent="0.25">
      <c r="F8002" s="119"/>
    </row>
    <row r="8003" spans="6:6" s="115" customFormat="1" x14ac:dyDescent="0.25">
      <c r="F8003" s="119"/>
    </row>
    <row r="8004" spans="6:6" s="115" customFormat="1" x14ac:dyDescent="0.25">
      <c r="F8004" s="119"/>
    </row>
    <row r="8005" spans="6:6" s="115" customFormat="1" x14ac:dyDescent="0.25">
      <c r="F8005" s="119"/>
    </row>
    <row r="8006" spans="6:6" s="115" customFormat="1" x14ac:dyDescent="0.25">
      <c r="F8006" s="119"/>
    </row>
    <row r="8007" spans="6:6" s="115" customFormat="1" x14ac:dyDescent="0.25">
      <c r="F8007" s="119"/>
    </row>
    <row r="8008" spans="6:6" s="115" customFormat="1" x14ac:dyDescent="0.25">
      <c r="F8008" s="119"/>
    </row>
    <row r="8009" spans="6:6" s="115" customFormat="1" x14ac:dyDescent="0.25">
      <c r="F8009" s="119"/>
    </row>
    <row r="8010" spans="6:6" s="115" customFormat="1" x14ac:dyDescent="0.25">
      <c r="F8010" s="119"/>
    </row>
    <row r="8011" spans="6:6" s="115" customFormat="1" x14ac:dyDescent="0.25">
      <c r="F8011" s="119"/>
    </row>
    <row r="8012" spans="6:6" s="115" customFormat="1" x14ac:dyDescent="0.25">
      <c r="F8012" s="119"/>
    </row>
    <row r="8013" spans="6:6" s="115" customFormat="1" x14ac:dyDescent="0.25">
      <c r="F8013" s="119"/>
    </row>
    <row r="8014" spans="6:6" s="115" customFormat="1" x14ac:dyDescent="0.25">
      <c r="F8014" s="119"/>
    </row>
    <row r="8015" spans="6:6" s="115" customFormat="1" x14ac:dyDescent="0.25">
      <c r="F8015" s="119"/>
    </row>
    <row r="8016" spans="6:6" s="115" customFormat="1" x14ac:dyDescent="0.25">
      <c r="F8016" s="119"/>
    </row>
    <row r="8017" spans="6:6" s="115" customFormat="1" x14ac:dyDescent="0.25">
      <c r="F8017" s="119"/>
    </row>
    <row r="8018" spans="6:6" s="115" customFormat="1" x14ac:dyDescent="0.25">
      <c r="F8018" s="119"/>
    </row>
    <row r="8019" spans="6:6" s="115" customFormat="1" x14ac:dyDescent="0.25">
      <c r="F8019" s="119"/>
    </row>
    <row r="8020" spans="6:6" s="115" customFormat="1" x14ac:dyDescent="0.25">
      <c r="F8020" s="119"/>
    </row>
    <row r="8021" spans="6:6" s="115" customFormat="1" x14ac:dyDescent="0.25">
      <c r="F8021" s="119"/>
    </row>
    <row r="8022" spans="6:6" s="115" customFormat="1" x14ac:dyDescent="0.25">
      <c r="F8022" s="119"/>
    </row>
    <row r="8023" spans="6:6" s="115" customFormat="1" x14ac:dyDescent="0.25">
      <c r="F8023" s="119"/>
    </row>
    <row r="8024" spans="6:6" s="115" customFormat="1" x14ac:dyDescent="0.25">
      <c r="F8024" s="119"/>
    </row>
    <row r="8025" spans="6:6" s="115" customFormat="1" x14ac:dyDescent="0.25">
      <c r="F8025" s="119"/>
    </row>
    <row r="8026" spans="6:6" s="115" customFormat="1" x14ac:dyDescent="0.25">
      <c r="F8026" s="119"/>
    </row>
    <row r="8027" spans="6:6" s="115" customFormat="1" x14ac:dyDescent="0.25">
      <c r="F8027" s="119"/>
    </row>
    <row r="8028" spans="6:6" s="115" customFormat="1" x14ac:dyDescent="0.25">
      <c r="F8028" s="119"/>
    </row>
    <row r="8029" spans="6:6" s="115" customFormat="1" x14ac:dyDescent="0.25">
      <c r="F8029" s="119"/>
    </row>
    <row r="8030" spans="6:6" s="115" customFormat="1" x14ac:dyDescent="0.25">
      <c r="F8030" s="119"/>
    </row>
    <row r="8031" spans="6:6" s="115" customFormat="1" x14ac:dyDescent="0.25">
      <c r="F8031" s="119"/>
    </row>
    <row r="8032" spans="6:6" s="115" customFormat="1" x14ac:dyDescent="0.25">
      <c r="F8032" s="119"/>
    </row>
    <row r="8033" spans="6:6" s="115" customFormat="1" x14ac:dyDescent="0.25">
      <c r="F8033" s="119"/>
    </row>
    <row r="8034" spans="6:6" s="115" customFormat="1" x14ac:dyDescent="0.25">
      <c r="F8034" s="119"/>
    </row>
    <row r="8035" spans="6:6" s="115" customFormat="1" x14ac:dyDescent="0.25">
      <c r="F8035" s="119"/>
    </row>
    <row r="8036" spans="6:6" s="115" customFormat="1" x14ac:dyDescent="0.25">
      <c r="F8036" s="119"/>
    </row>
    <row r="8037" spans="6:6" s="115" customFormat="1" x14ac:dyDescent="0.25">
      <c r="F8037" s="119"/>
    </row>
    <row r="8038" spans="6:6" s="115" customFormat="1" x14ac:dyDescent="0.25">
      <c r="F8038" s="119"/>
    </row>
    <row r="8039" spans="6:6" s="115" customFormat="1" x14ac:dyDescent="0.25">
      <c r="F8039" s="119"/>
    </row>
    <row r="8040" spans="6:6" s="115" customFormat="1" x14ac:dyDescent="0.25">
      <c r="F8040" s="119"/>
    </row>
    <row r="8041" spans="6:6" s="115" customFormat="1" x14ac:dyDescent="0.25">
      <c r="F8041" s="119"/>
    </row>
    <row r="8042" spans="6:6" s="115" customFormat="1" x14ac:dyDescent="0.25">
      <c r="F8042" s="119"/>
    </row>
    <row r="8043" spans="6:6" s="115" customFormat="1" x14ac:dyDescent="0.25">
      <c r="F8043" s="119"/>
    </row>
    <row r="8044" spans="6:6" s="115" customFormat="1" x14ac:dyDescent="0.25">
      <c r="F8044" s="119"/>
    </row>
    <row r="8045" spans="6:6" s="115" customFormat="1" x14ac:dyDescent="0.25">
      <c r="F8045" s="119"/>
    </row>
    <row r="8046" spans="6:6" s="115" customFormat="1" x14ac:dyDescent="0.25">
      <c r="F8046" s="119"/>
    </row>
    <row r="8047" spans="6:6" s="115" customFormat="1" x14ac:dyDescent="0.25">
      <c r="F8047" s="119"/>
    </row>
    <row r="8048" spans="6:6" s="115" customFormat="1" x14ac:dyDescent="0.25">
      <c r="F8048" s="119"/>
    </row>
    <row r="8049" spans="6:6" s="115" customFormat="1" x14ac:dyDescent="0.25">
      <c r="F8049" s="119"/>
    </row>
    <row r="8050" spans="6:6" s="115" customFormat="1" x14ac:dyDescent="0.25">
      <c r="F8050" s="119"/>
    </row>
    <row r="8051" spans="6:6" s="115" customFormat="1" x14ac:dyDescent="0.25">
      <c r="F8051" s="119"/>
    </row>
    <row r="8052" spans="6:6" s="115" customFormat="1" x14ac:dyDescent="0.25">
      <c r="F8052" s="119"/>
    </row>
    <row r="8053" spans="6:6" s="115" customFormat="1" x14ac:dyDescent="0.25">
      <c r="F8053" s="119"/>
    </row>
    <row r="8054" spans="6:6" s="115" customFormat="1" x14ac:dyDescent="0.25">
      <c r="F8054" s="119"/>
    </row>
    <row r="8055" spans="6:6" s="115" customFormat="1" x14ac:dyDescent="0.25">
      <c r="F8055" s="119"/>
    </row>
    <row r="8056" spans="6:6" s="115" customFormat="1" x14ac:dyDescent="0.25">
      <c r="F8056" s="119"/>
    </row>
    <row r="8057" spans="6:6" s="115" customFormat="1" x14ac:dyDescent="0.25">
      <c r="F8057" s="119"/>
    </row>
    <row r="8058" spans="6:6" s="115" customFormat="1" x14ac:dyDescent="0.25">
      <c r="F8058" s="119"/>
    </row>
    <row r="8059" spans="6:6" s="115" customFormat="1" x14ac:dyDescent="0.25">
      <c r="F8059" s="119"/>
    </row>
    <row r="8060" spans="6:6" s="115" customFormat="1" x14ac:dyDescent="0.25">
      <c r="F8060" s="119"/>
    </row>
    <row r="8061" spans="6:6" s="115" customFormat="1" x14ac:dyDescent="0.25">
      <c r="F8061" s="119"/>
    </row>
    <row r="8062" spans="6:6" s="115" customFormat="1" x14ac:dyDescent="0.25">
      <c r="F8062" s="119"/>
    </row>
    <row r="8063" spans="6:6" s="115" customFormat="1" x14ac:dyDescent="0.25">
      <c r="F8063" s="119"/>
    </row>
    <row r="8064" spans="6:6" s="115" customFormat="1" x14ac:dyDescent="0.25">
      <c r="F8064" s="119"/>
    </row>
    <row r="8065" spans="6:6" s="115" customFormat="1" x14ac:dyDescent="0.25">
      <c r="F8065" s="119"/>
    </row>
    <row r="8066" spans="6:6" s="115" customFormat="1" x14ac:dyDescent="0.25">
      <c r="F8066" s="119"/>
    </row>
    <row r="8067" spans="6:6" s="115" customFormat="1" x14ac:dyDescent="0.25">
      <c r="F8067" s="119"/>
    </row>
    <row r="8068" spans="6:6" s="115" customFormat="1" x14ac:dyDescent="0.25">
      <c r="F8068" s="119"/>
    </row>
    <row r="8069" spans="6:6" s="115" customFormat="1" x14ac:dyDescent="0.25">
      <c r="F8069" s="119"/>
    </row>
    <row r="8070" spans="6:6" s="115" customFormat="1" x14ac:dyDescent="0.25">
      <c r="F8070" s="119"/>
    </row>
    <row r="8071" spans="6:6" s="115" customFormat="1" x14ac:dyDescent="0.25">
      <c r="F8071" s="119"/>
    </row>
    <row r="8072" spans="6:6" s="115" customFormat="1" x14ac:dyDescent="0.25">
      <c r="F8072" s="119"/>
    </row>
    <row r="8073" spans="6:6" s="115" customFormat="1" x14ac:dyDescent="0.25">
      <c r="F8073" s="119"/>
    </row>
    <row r="8074" spans="6:6" s="115" customFormat="1" x14ac:dyDescent="0.25">
      <c r="F8074" s="119"/>
    </row>
    <row r="8075" spans="6:6" s="115" customFormat="1" x14ac:dyDescent="0.25">
      <c r="F8075" s="119"/>
    </row>
    <row r="8076" spans="6:6" s="115" customFormat="1" x14ac:dyDescent="0.25">
      <c r="F8076" s="119"/>
    </row>
    <row r="8077" spans="6:6" s="115" customFormat="1" x14ac:dyDescent="0.25">
      <c r="F8077" s="119"/>
    </row>
    <row r="8078" spans="6:6" s="115" customFormat="1" x14ac:dyDescent="0.25">
      <c r="F8078" s="119"/>
    </row>
    <row r="8079" spans="6:6" s="115" customFormat="1" x14ac:dyDescent="0.25">
      <c r="F8079" s="119"/>
    </row>
    <row r="8080" spans="6:6" s="115" customFormat="1" x14ac:dyDescent="0.25">
      <c r="F8080" s="119"/>
    </row>
    <row r="8081" spans="6:6" s="115" customFormat="1" x14ac:dyDescent="0.25">
      <c r="F8081" s="119"/>
    </row>
    <row r="8082" spans="6:6" s="115" customFormat="1" x14ac:dyDescent="0.25">
      <c r="F8082" s="119"/>
    </row>
    <row r="8083" spans="6:6" s="115" customFormat="1" x14ac:dyDescent="0.25">
      <c r="F8083" s="119"/>
    </row>
    <row r="8084" spans="6:6" s="115" customFormat="1" x14ac:dyDescent="0.25">
      <c r="F8084" s="119"/>
    </row>
    <row r="8085" spans="6:6" s="115" customFormat="1" x14ac:dyDescent="0.25">
      <c r="F8085" s="119"/>
    </row>
    <row r="8086" spans="6:6" s="115" customFormat="1" x14ac:dyDescent="0.25">
      <c r="F8086" s="119"/>
    </row>
    <row r="8087" spans="6:6" s="115" customFormat="1" x14ac:dyDescent="0.25">
      <c r="F8087" s="119"/>
    </row>
    <row r="8088" spans="6:6" s="115" customFormat="1" x14ac:dyDescent="0.25">
      <c r="F8088" s="119"/>
    </row>
    <row r="8089" spans="6:6" s="115" customFormat="1" x14ac:dyDescent="0.25">
      <c r="F8089" s="119"/>
    </row>
    <row r="8090" spans="6:6" s="115" customFormat="1" x14ac:dyDescent="0.25">
      <c r="F8090" s="119"/>
    </row>
    <row r="8091" spans="6:6" s="115" customFormat="1" x14ac:dyDescent="0.25">
      <c r="F8091" s="119"/>
    </row>
    <row r="8092" spans="6:6" s="115" customFormat="1" x14ac:dyDescent="0.25">
      <c r="F8092" s="119"/>
    </row>
    <row r="8093" spans="6:6" s="115" customFormat="1" x14ac:dyDescent="0.25">
      <c r="F8093" s="119"/>
    </row>
    <row r="8094" spans="6:6" s="115" customFormat="1" x14ac:dyDescent="0.25">
      <c r="F8094" s="119"/>
    </row>
    <row r="8095" spans="6:6" s="115" customFormat="1" x14ac:dyDescent="0.25">
      <c r="F8095" s="119"/>
    </row>
    <row r="8096" spans="6:6" s="115" customFormat="1" x14ac:dyDescent="0.25">
      <c r="F8096" s="119"/>
    </row>
    <row r="8097" spans="6:6" s="115" customFormat="1" x14ac:dyDescent="0.25">
      <c r="F8097" s="119"/>
    </row>
    <row r="8098" spans="6:6" s="115" customFormat="1" x14ac:dyDescent="0.25">
      <c r="F8098" s="119"/>
    </row>
    <row r="8099" spans="6:6" s="115" customFormat="1" x14ac:dyDescent="0.25">
      <c r="F8099" s="119"/>
    </row>
    <row r="8100" spans="6:6" s="115" customFormat="1" x14ac:dyDescent="0.25">
      <c r="F8100" s="119"/>
    </row>
    <row r="8101" spans="6:6" s="115" customFormat="1" x14ac:dyDescent="0.25">
      <c r="F8101" s="119"/>
    </row>
    <row r="8102" spans="6:6" s="115" customFormat="1" x14ac:dyDescent="0.25">
      <c r="F8102" s="119"/>
    </row>
    <row r="8103" spans="6:6" s="115" customFormat="1" x14ac:dyDescent="0.25">
      <c r="F8103" s="119"/>
    </row>
    <row r="8104" spans="6:6" s="115" customFormat="1" x14ac:dyDescent="0.25">
      <c r="F8104" s="119"/>
    </row>
    <row r="8105" spans="6:6" s="115" customFormat="1" x14ac:dyDescent="0.25">
      <c r="F8105" s="119"/>
    </row>
    <row r="8106" spans="6:6" s="115" customFormat="1" x14ac:dyDescent="0.25">
      <c r="F8106" s="119"/>
    </row>
    <row r="8107" spans="6:6" s="115" customFormat="1" x14ac:dyDescent="0.25">
      <c r="F8107" s="119"/>
    </row>
    <row r="8108" spans="6:6" s="115" customFormat="1" x14ac:dyDescent="0.25">
      <c r="F8108" s="119"/>
    </row>
    <row r="8109" spans="6:6" s="115" customFormat="1" x14ac:dyDescent="0.25">
      <c r="F8109" s="119"/>
    </row>
    <row r="8110" spans="6:6" s="115" customFormat="1" x14ac:dyDescent="0.25">
      <c r="F8110" s="119"/>
    </row>
    <row r="8111" spans="6:6" s="115" customFormat="1" x14ac:dyDescent="0.25">
      <c r="F8111" s="119"/>
    </row>
    <row r="8112" spans="6:6" s="115" customFormat="1" x14ac:dyDescent="0.25">
      <c r="F8112" s="119"/>
    </row>
    <row r="8113" spans="6:6" s="115" customFormat="1" x14ac:dyDescent="0.25">
      <c r="F8113" s="119"/>
    </row>
    <row r="8114" spans="6:6" s="115" customFormat="1" x14ac:dyDescent="0.25">
      <c r="F8114" s="119"/>
    </row>
    <row r="8115" spans="6:6" s="115" customFormat="1" x14ac:dyDescent="0.25">
      <c r="F8115" s="119"/>
    </row>
    <row r="8116" spans="6:6" s="115" customFormat="1" x14ac:dyDescent="0.25">
      <c r="F8116" s="119"/>
    </row>
    <row r="8117" spans="6:6" s="115" customFormat="1" x14ac:dyDescent="0.25">
      <c r="F8117" s="119"/>
    </row>
    <row r="8118" spans="6:6" s="115" customFormat="1" x14ac:dyDescent="0.25">
      <c r="F8118" s="119"/>
    </row>
    <row r="8119" spans="6:6" s="115" customFormat="1" x14ac:dyDescent="0.25">
      <c r="F8119" s="119"/>
    </row>
    <row r="8120" spans="6:6" s="115" customFormat="1" x14ac:dyDescent="0.25">
      <c r="F8120" s="119"/>
    </row>
    <row r="8121" spans="6:6" s="115" customFormat="1" x14ac:dyDescent="0.25">
      <c r="F8121" s="119"/>
    </row>
    <row r="8122" spans="6:6" s="115" customFormat="1" x14ac:dyDescent="0.25">
      <c r="F8122" s="119"/>
    </row>
    <row r="8123" spans="6:6" s="115" customFormat="1" x14ac:dyDescent="0.25">
      <c r="F8123" s="119"/>
    </row>
    <row r="8124" spans="6:6" s="115" customFormat="1" x14ac:dyDescent="0.25">
      <c r="F8124" s="119"/>
    </row>
    <row r="8125" spans="6:6" s="115" customFormat="1" x14ac:dyDescent="0.25">
      <c r="F8125" s="119"/>
    </row>
    <row r="8126" spans="6:6" s="115" customFormat="1" x14ac:dyDescent="0.25">
      <c r="F8126" s="119"/>
    </row>
    <row r="8127" spans="6:6" s="115" customFormat="1" x14ac:dyDescent="0.25">
      <c r="F8127" s="119"/>
    </row>
    <row r="8128" spans="6:6" s="115" customFormat="1" x14ac:dyDescent="0.25">
      <c r="F8128" s="119"/>
    </row>
    <row r="8129" spans="6:6" s="115" customFormat="1" x14ac:dyDescent="0.25">
      <c r="F8129" s="119"/>
    </row>
    <row r="8130" spans="6:6" s="115" customFormat="1" x14ac:dyDescent="0.25">
      <c r="F8130" s="119"/>
    </row>
    <row r="8131" spans="6:6" s="115" customFormat="1" x14ac:dyDescent="0.25">
      <c r="F8131" s="119"/>
    </row>
    <row r="8132" spans="6:6" s="115" customFormat="1" x14ac:dyDescent="0.25">
      <c r="F8132" s="119"/>
    </row>
    <row r="8133" spans="6:6" s="115" customFormat="1" x14ac:dyDescent="0.25">
      <c r="F8133" s="119"/>
    </row>
    <row r="8134" spans="6:6" s="115" customFormat="1" x14ac:dyDescent="0.25">
      <c r="F8134" s="119"/>
    </row>
    <row r="8135" spans="6:6" s="115" customFormat="1" x14ac:dyDescent="0.25">
      <c r="F8135" s="119"/>
    </row>
    <row r="8136" spans="6:6" s="115" customFormat="1" x14ac:dyDescent="0.25">
      <c r="F8136" s="119"/>
    </row>
    <row r="8137" spans="6:6" s="115" customFormat="1" x14ac:dyDescent="0.25">
      <c r="F8137" s="119"/>
    </row>
    <row r="8138" spans="6:6" s="115" customFormat="1" x14ac:dyDescent="0.25">
      <c r="F8138" s="119"/>
    </row>
    <row r="8139" spans="6:6" s="115" customFormat="1" x14ac:dyDescent="0.25">
      <c r="F8139" s="119"/>
    </row>
    <row r="8140" spans="6:6" s="115" customFormat="1" x14ac:dyDescent="0.25">
      <c r="F8140" s="119"/>
    </row>
    <row r="8141" spans="6:6" s="115" customFormat="1" x14ac:dyDescent="0.25">
      <c r="F8141" s="119"/>
    </row>
    <row r="8142" spans="6:6" s="115" customFormat="1" x14ac:dyDescent="0.25">
      <c r="F8142" s="119"/>
    </row>
    <row r="8143" spans="6:6" s="115" customFormat="1" x14ac:dyDescent="0.25">
      <c r="F8143" s="119"/>
    </row>
    <row r="8144" spans="6:6" s="115" customFormat="1" x14ac:dyDescent="0.25">
      <c r="F8144" s="119"/>
    </row>
    <row r="8145" spans="6:6" s="115" customFormat="1" x14ac:dyDescent="0.25">
      <c r="F8145" s="119"/>
    </row>
    <row r="8146" spans="6:6" s="115" customFormat="1" x14ac:dyDescent="0.25">
      <c r="F8146" s="119"/>
    </row>
    <row r="8147" spans="6:6" s="115" customFormat="1" x14ac:dyDescent="0.25">
      <c r="F8147" s="119"/>
    </row>
    <row r="8148" spans="6:6" s="115" customFormat="1" x14ac:dyDescent="0.25">
      <c r="F8148" s="119"/>
    </row>
    <row r="8149" spans="6:6" s="115" customFormat="1" x14ac:dyDescent="0.25">
      <c r="F8149" s="119"/>
    </row>
    <row r="8150" spans="6:6" s="115" customFormat="1" x14ac:dyDescent="0.25">
      <c r="F8150" s="119"/>
    </row>
    <row r="8151" spans="6:6" s="115" customFormat="1" x14ac:dyDescent="0.25">
      <c r="F8151" s="119"/>
    </row>
    <row r="8152" spans="6:6" s="115" customFormat="1" x14ac:dyDescent="0.25">
      <c r="F8152" s="119"/>
    </row>
    <row r="8153" spans="6:6" s="115" customFormat="1" x14ac:dyDescent="0.25">
      <c r="F8153" s="119"/>
    </row>
    <row r="8154" spans="6:6" s="115" customFormat="1" x14ac:dyDescent="0.25">
      <c r="F8154" s="119"/>
    </row>
    <row r="8155" spans="6:6" s="115" customFormat="1" x14ac:dyDescent="0.25">
      <c r="F8155" s="119"/>
    </row>
    <row r="8156" spans="6:6" s="115" customFormat="1" x14ac:dyDescent="0.25">
      <c r="F8156" s="119"/>
    </row>
    <row r="8157" spans="6:6" s="115" customFormat="1" x14ac:dyDescent="0.25">
      <c r="F8157" s="119"/>
    </row>
    <row r="8158" spans="6:6" s="115" customFormat="1" x14ac:dyDescent="0.25">
      <c r="F8158" s="119"/>
    </row>
    <row r="8159" spans="6:6" s="115" customFormat="1" x14ac:dyDescent="0.25">
      <c r="F8159" s="119"/>
    </row>
    <row r="8160" spans="6:6" s="115" customFormat="1" x14ac:dyDescent="0.25">
      <c r="F8160" s="119"/>
    </row>
    <row r="8161" spans="6:6" s="115" customFormat="1" x14ac:dyDescent="0.25">
      <c r="F8161" s="119"/>
    </row>
    <row r="8162" spans="6:6" s="115" customFormat="1" x14ac:dyDescent="0.25">
      <c r="F8162" s="119"/>
    </row>
    <row r="8163" spans="6:6" s="115" customFormat="1" x14ac:dyDescent="0.25">
      <c r="F8163" s="119"/>
    </row>
    <row r="8164" spans="6:6" s="115" customFormat="1" x14ac:dyDescent="0.25">
      <c r="F8164" s="119"/>
    </row>
    <row r="8165" spans="6:6" s="115" customFormat="1" x14ac:dyDescent="0.25">
      <c r="F8165" s="119"/>
    </row>
    <row r="8166" spans="6:6" s="115" customFormat="1" x14ac:dyDescent="0.25">
      <c r="F8166" s="119"/>
    </row>
    <row r="8167" spans="6:6" s="115" customFormat="1" x14ac:dyDescent="0.25">
      <c r="F8167" s="119"/>
    </row>
    <row r="8168" spans="6:6" s="115" customFormat="1" x14ac:dyDescent="0.25">
      <c r="F8168" s="119"/>
    </row>
    <row r="8169" spans="6:6" s="115" customFormat="1" x14ac:dyDescent="0.25">
      <c r="F8169" s="119"/>
    </row>
    <row r="8170" spans="6:6" s="115" customFormat="1" x14ac:dyDescent="0.25">
      <c r="F8170" s="119"/>
    </row>
    <row r="8171" spans="6:6" s="115" customFormat="1" x14ac:dyDescent="0.25">
      <c r="F8171" s="119"/>
    </row>
    <row r="8172" spans="6:6" s="115" customFormat="1" x14ac:dyDescent="0.25">
      <c r="F8172" s="119"/>
    </row>
    <row r="8173" spans="6:6" s="115" customFormat="1" x14ac:dyDescent="0.25">
      <c r="F8173" s="119"/>
    </row>
    <row r="8174" spans="6:6" s="115" customFormat="1" x14ac:dyDescent="0.25">
      <c r="F8174" s="119"/>
    </row>
    <row r="8175" spans="6:6" s="115" customFormat="1" x14ac:dyDescent="0.25">
      <c r="F8175" s="119"/>
    </row>
    <row r="8176" spans="6:6" s="115" customFormat="1" x14ac:dyDescent="0.25">
      <c r="F8176" s="119"/>
    </row>
    <row r="8177" spans="6:6" s="115" customFormat="1" x14ac:dyDescent="0.25">
      <c r="F8177" s="119"/>
    </row>
    <row r="8178" spans="6:6" s="115" customFormat="1" x14ac:dyDescent="0.25">
      <c r="F8178" s="119"/>
    </row>
    <row r="8179" spans="6:6" s="115" customFormat="1" x14ac:dyDescent="0.25">
      <c r="F8179" s="119"/>
    </row>
    <row r="8180" spans="6:6" s="115" customFormat="1" x14ac:dyDescent="0.25">
      <c r="F8180" s="119"/>
    </row>
    <row r="8181" spans="6:6" s="115" customFormat="1" x14ac:dyDescent="0.25">
      <c r="F8181" s="119"/>
    </row>
    <row r="8182" spans="6:6" s="115" customFormat="1" x14ac:dyDescent="0.25">
      <c r="F8182" s="119"/>
    </row>
    <row r="8183" spans="6:6" s="115" customFormat="1" x14ac:dyDescent="0.25">
      <c r="F8183" s="119"/>
    </row>
    <row r="8184" spans="6:6" s="115" customFormat="1" x14ac:dyDescent="0.25">
      <c r="F8184" s="119"/>
    </row>
    <row r="8185" spans="6:6" s="115" customFormat="1" x14ac:dyDescent="0.25">
      <c r="F8185" s="119"/>
    </row>
    <row r="8186" spans="6:6" s="115" customFormat="1" x14ac:dyDescent="0.25">
      <c r="F8186" s="119"/>
    </row>
    <row r="8187" spans="6:6" s="115" customFormat="1" x14ac:dyDescent="0.25">
      <c r="F8187" s="119"/>
    </row>
    <row r="8188" spans="6:6" s="115" customFormat="1" x14ac:dyDescent="0.25">
      <c r="F8188" s="119"/>
    </row>
    <row r="8189" spans="6:6" s="115" customFormat="1" x14ac:dyDescent="0.25">
      <c r="F8189" s="119"/>
    </row>
    <row r="8190" spans="6:6" s="115" customFormat="1" x14ac:dyDescent="0.25">
      <c r="F8190" s="119"/>
    </row>
    <row r="8191" spans="6:6" s="115" customFormat="1" x14ac:dyDescent="0.25">
      <c r="F8191" s="119"/>
    </row>
    <row r="8192" spans="6:6" s="115" customFormat="1" x14ac:dyDescent="0.25">
      <c r="F8192" s="119"/>
    </row>
    <row r="8193" spans="6:6" s="115" customFormat="1" x14ac:dyDescent="0.25">
      <c r="F8193" s="119"/>
    </row>
    <row r="8194" spans="6:6" s="115" customFormat="1" x14ac:dyDescent="0.25">
      <c r="F8194" s="119"/>
    </row>
    <row r="8195" spans="6:6" s="115" customFormat="1" x14ac:dyDescent="0.25">
      <c r="F8195" s="119"/>
    </row>
    <row r="8196" spans="6:6" s="115" customFormat="1" x14ac:dyDescent="0.25">
      <c r="F8196" s="119"/>
    </row>
    <row r="8197" spans="6:6" s="115" customFormat="1" x14ac:dyDescent="0.25">
      <c r="F8197" s="119"/>
    </row>
    <row r="8198" spans="6:6" s="115" customFormat="1" x14ac:dyDescent="0.25">
      <c r="F8198" s="119"/>
    </row>
    <row r="8199" spans="6:6" s="115" customFormat="1" x14ac:dyDescent="0.25">
      <c r="F8199" s="119"/>
    </row>
    <row r="8200" spans="6:6" s="115" customFormat="1" x14ac:dyDescent="0.25">
      <c r="F8200" s="119"/>
    </row>
    <row r="8201" spans="6:6" s="115" customFormat="1" x14ac:dyDescent="0.25">
      <c r="F8201" s="119"/>
    </row>
    <row r="8202" spans="6:6" s="115" customFormat="1" x14ac:dyDescent="0.25">
      <c r="F8202" s="119"/>
    </row>
    <row r="8203" spans="6:6" s="115" customFormat="1" x14ac:dyDescent="0.25">
      <c r="F8203" s="119"/>
    </row>
    <row r="8204" spans="6:6" s="115" customFormat="1" x14ac:dyDescent="0.25">
      <c r="F8204" s="119"/>
    </row>
    <row r="8205" spans="6:6" s="115" customFormat="1" x14ac:dyDescent="0.25">
      <c r="F8205" s="119"/>
    </row>
    <row r="8206" spans="6:6" s="115" customFormat="1" x14ac:dyDescent="0.25">
      <c r="F8206" s="119"/>
    </row>
    <row r="8207" spans="6:6" s="115" customFormat="1" x14ac:dyDescent="0.25">
      <c r="F8207" s="119"/>
    </row>
    <row r="8208" spans="6:6" s="115" customFormat="1" x14ac:dyDescent="0.25">
      <c r="F8208" s="119"/>
    </row>
    <row r="8209" spans="6:6" s="115" customFormat="1" x14ac:dyDescent="0.25">
      <c r="F8209" s="119"/>
    </row>
    <row r="8210" spans="6:6" s="115" customFormat="1" x14ac:dyDescent="0.25">
      <c r="F8210" s="119"/>
    </row>
    <row r="8211" spans="6:6" s="115" customFormat="1" x14ac:dyDescent="0.25">
      <c r="F8211" s="119"/>
    </row>
    <row r="8212" spans="6:6" s="115" customFormat="1" x14ac:dyDescent="0.25">
      <c r="F8212" s="119"/>
    </row>
    <row r="8213" spans="6:6" s="115" customFormat="1" x14ac:dyDescent="0.25">
      <c r="F8213" s="119"/>
    </row>
    <row r="8214" spans="6:6" s="115" customFormat="1" x14ac:dyDescent="0.25">
      <c r="F8214" s="119"/>
    </row>
    <row r="8215" spans="6:6" s="115" customFormat="1" x14ac:dyDescent="0.25">
      <c r="F8215" s="119"/>
    </row>
    <row r="8216" spans="6:6" s="115" customFormat="1" x14ac:dyDescent="0.25">
      <c r="F8216" s="119"/>
    </row>
    <row r="8217" spans="6:6" s="115" customFormat="1" x14ac:dyDescent="0.25">
      <c r="F8217" s="119"/>
    </row>
    <row r="8218" spans="6:6" s="115" customFormat="1" x14ac:dyDescent="0.25">
      <c r="F8218" s="119"/>
    </row>
    <row r="8219" spans="6:6" s="115" customFormat="1" x14ac:dyDescent="0.25">
      <c r="F8219" s="119"/>
    </row>
    <row r="8220" spans="6:6" s="115" customFormat="1" x14ac:dyDescent="0.25">
      <c r="F8220" s="119"/>
    </row>
    <row r="8221" spans="6:6" s="115" customFormat="1" x14ac:dyDescent="0.25">
      <c r="F8221" s="119"/>
    </row>
    <row r="8222" spans="6:6" s="115" customFormat="1" x14ac:dyDescent="0.25">
      <c r="F8222" s="119"/>
    </row>
    <row r="8223" spans="6:6" s="115" customFormat="1" x14ac:dyDescent="0.25">
      <c r="F8223" s="119"/>
    </row>
    <row r="8224" spans="6:6" s="115" customFormat="1" x14ac:dyDescent="0.25">
      <c r="F8224" s="119"/>
    </row>
    <row r="8225" spans="6:6" s="115" customFormat="1" x14ac:dyDescent="0.25">
      <c r="F8225" s="119"/>
    </row>
    <row r="8226" spans="6:6" s="115" customFormat="1" x14ac:dyDescent="0.25">
      <c r="F8226" s="119"/>
    </row>
    <row r="8227" spans="6:6" s="115" customFormat="1" x14ac:dyDescent="0.25">
      <c r="F8227" s="119"/>
    </row>
    <row r="8228" spans="6:6" s="115" customFormat="1" x14ac:dyDescent="0.25">
      <c r="F8228" s="119"/>
    </row>
    <row r="8229" spans="6:6" s="115" customFormat="1" x14ac:dyDescent="0.25">
      <c r="F8229" s="119"/>
    </row>
    <row r="8230" spans="6:6" s="115" customFormat="1" x14ac:dyDescent="0.25">
      <c r="F8230" s="119"/>
    </row>
    <row r="8231" spans="6:6" s="115" customFormat="1" x14ac:dyDescent="0.25">
      <c r="F8231" s="119"/>
    </row>
    <row r="8232" spans="6:6" s="115" customFormat="1" x14ac:dyDescent="0.25">
      <c r="F8232" s="119"/>
    </row>
    <row r="8233" spans="6:6" s="115" customFormat="1" x14ac:dyDescent="0.25">
      <c r="F8233" s="119"/>
    </row>
    <row r="8234" spans="6:6" s="115" customFormat="1" x14ac:dyDescent="0.25">
      <c r="F8234" s="119"/>
    </row>
    <row r="8235" spans="6:6" s="115" customFormat="1" x14ac:dyDescent="0.25">
      <c r="F8235" s="119"/>
    </row>
    <row r="8236" spans="6:6" s="115" customFormat="1" x14ac:dyDescent="0.25">
      <c r="F8236" s="119"/>
    </row>
    <row r="8237" spans="6:6" s="115" customFormat="1" x14ac:dyDescent="0.25">
      <c r="F8237" s="119"/>
    </row>
    <row r="8238" spans="6:6" s="115" customFormat="1" x14ac:dyDescent="0.25">
      <c r="F8238" s="119"/>
    </row>
    <row r="8239" spans="6:6" s="115" customFormat="1" x14ac:dyDescent="0.25">
      <c r="F8239" s="119"/>
    </row>
    <row r="8240" spans="6:6" s="115" customFormat="1" x14ac:dyDescent="0.25">
      <c r="F8240" s="119"/>
    </row>
    <row r="8241" spans="6:6" s="115" customFormat="1" x14ac:dyDescent="0.25">
      <c r="F8241" s="119"/>
    </row>
    <row r="8242" spans="6:6" s="115" customFormat="1" x14ac:dyDescent="0.25">
      <c r="F8242" s="119"/>
    </row>
    <row r="8243" spans="6:6" s="115" customFormat="1" x14ac:dyDescent="0.25">
      <c r="F8243" s="119"/>
    </row>
    <row r="8244" spans="6:6" s="115" customFormat="1" x14ac:dyDescent="0.25">
      <c r="F8244" s="119"/>
    </row>
    <row r="8245" spans="6:6" s="115" customFormat="1" x14ac:dyDescent="0.25">
      <c r="F8245" s="119"/>
    </row>
    <row r="8246" spans="6:6" s="115" customFormat="1" x14ac:dyDescent="0.25">
      <c r="F8246" s="119"/>
    </row>
    <row r="8247" spans="6:6" s="115" customFormat="1" x14ac:dyDescent="0.25">
      <c r="F8247" s="119"/>
    </row>
    <row r="8248" spans="6:6" s="115" customFormat="1" x14ac:dyDescent="0.25">
      <c r="F8248" s="119"/>
    </row>
    <row r="8249" spans="6:6" s="115" customFormat="1" x14ac:dyDescent="0.25">
      <c r="F8249" s="119"/>
    </row>
    <row r="8250" spans="6:6" s="115" customFormat="1" x14ac:dyDescent="0.25">
      <c r="F8250" s="119"/>
    </row>
    <row r="8251" spans="6:6" s="115" customFormat="1" x14ac:dyDescent="0.25">
      <c r="F8251" s="119"/>
    </row>
    <row r="8252" spans="6:6" s="115" customFormat="1" x14ac:dyDescent="0.25">
      <c r="F8252" s="119"/>
    </row>
    <row r="8253" spans="6:6" s="115" customFormat="1" x14ac:dyDescent="0.25">
      <c r="F8253" s="119"/>
    </row>
    <row r="8254" spans="6:6" s="115" customFormat="1" x14ac:dyDescent="0.25">
      <c r="F8254" s="119"/>
    </row>
    <row r="8255" spans="6:6" s="115" customFormat="1" x14ac:dyDescent="0.25">
      <c r="F8255" s="119"/>
    </row>
    <row r="8256" spans="6:6" s="115" customFormat="1" x14ac:dyDescent="0.25">
      <c r="F8256" s="119"/>
    </row>
    <row r="8257" spans="6:6" s="115" customFormat="1" x14ac:dyDescent="0.25">
      <c r="F8257" s="119"/>
    </row>
    <row r="8258" spans="6:6" s="115" customFormat="1" x14ac:dyDescent="0.25">
      <c r="F8258" s="119"/>
    </row>
    <row r="8259" spans="6:6" s="115" customFormat="1" x14ac:dyDescent="0.25">
      <c r="F8259" s="119"/>
    </row>
    <row r="8260" spans="6:6" s="115" customFormat="1" x14ac:dyDescent="0.25">
      <c r="F8260" s="119"/>
    </row>
    <row r="8261" spans="6:6" s="115" customFormat="1" x14ac:dyDescent="0.25">
      <c r="F8261" s="119"/>
    </row>
    <row r="8262" spans="6:6" s="115" customFormat="1" x14ac:dyDescent="0.25">
      <c r="F8262" s="119"/>
    </row>
    <row r="8263" spans="6:6" s="115" customFormat="1" x14ac:dyDescent="0.25">
      <c r="F8263" s="119"/>
    </row>
    <row r="8264" spans="6:6" s="115" customFormat="1" x14ac:dyDescent="0.25">
      <c r="F8264" s="119"/>
    </row>
    <row r="8265" spans="6:6" s="115" customFormat="1" x14ac:dyDescent="0.25">
      <c r="F8265" s="119"/>
    </row>
    <row r="8266" spans="6:6" s="115" customFormat="1" x14ac:dyDescent="0.25">
      <c r="F8266" s="119"/>
    </row>
    <row r="8267" spans="6:6" s="115" customFormat="1" x14ac:dyDescent="0.25">
      <c r="F8267" s="119"/>
    </row>
    <row r="8268" spans="6:6" s="115" customFormat="1" x14ac:dyDescent="0.25">
      <c r="F8268" s="119"/>
    </row>
    <row r="8269" spans="6:6" s="115" customFormat="1" x14ac:dyDescent="0.25">
      <c r="F8269" s="119"/>
    </row>
    <row r="8270" spans="6:6" s="115" customFormat="1" x14ac:dyDescent="0.25">
      <c r="F8270" s="119"/>
    </row>
    <row r="8271" spans="6:6" s="115" customFormat="1" x14ac:dyDescent="0.25">
      <c r="F8271" s="119"/>
    </row>
    <row r="8272" spans="6:6" s="115" customFormat="1" x14ac:dyDescent="0.25">
      <c r="F8272" s="119"/>
    </row>
    <row r="8273" spans="6:6" s="115" customFormat="1" x14ac:dyDescent="0.25">
      <c r="F8273" s="119"/>
    </row>
    <row r="8274" spans="6:6" s="115" customFormat="1" x14ac:dyDescent="0.25">
      <c r="F8274" s="119"/>
    </row>
    <row r="8275" spans="6:6" s="115" customFormat="1" x14ac:dyDescent="0.25">
      <c r="F8275" s="119"/>
    </row>
    <row r="8276" spans="6:6" s="115" customFormat="1" x14ac:dyDescent="0.25">
      <c r="F8276" s="119"/>
    </row>
    <row r="8277" spans="6:6" s="115" customFormat="1" x14ac:dyDescent="0.25">
      <c r="F8277" s="119"/>
    </row>
    <row r="8278" spans="6:6" s="115" customFormat="1" x14ac:dyDescent="0.25">
      <c r="F8278" s="119"/>
    </row>
    <row r="8279" spans="6:6" s="115" customFormat="1" x14ac:dyDescent="0.25">
      <c r="F8279" s="119"/>
    </row>
    <row r="8280" spans="6:6" s="115" customFormat="1" x14ac:dyDescent="0.25">
      <c r="F8280" s="119"/>
    </row>
    <row r="8281" spans="6:6" s="115" customFormat="1" x14ac:dyDescent="0.25">
      <c r="F8281" s="119"/>
    </row>
    <row r="8282" spans="6:6" s="115" customFormat="1" x14ac:dyDescent="0.25">
      <c r="F8282" s="119"/>
    </row>
    <row r="8283" spans="6:6" s="115" customFormat="1" x14ac:dyDescent="0.25">
      <c r="F8283" s="119"/>
    </row>
    <row r="8284" spans="6:6" s="115" customFormat="1" x14ac:dyDescent="0.25">
      <c r="F8284" s="119"/>
    </row>
    <row r="8285" spans="6:6" s="115" customFormat="1" x14ac:dyDescent="0.25">
      <c r="F8285" s="119"/>
    </row>
    <row r="8286" spans="6:6" s="115" customFormat="1" x14ac:dyDescent="0.25">
      <c r="F8286" s="119"/>
    </row>
    <row r="8287" spans="6:6" s="115" customFormat="1" x14ac:dyDescent="0.25">
      <c r="F8287" s="119"/>
    </row>
    <row r="8288" spans="6:6" s="115" customFormat="1" x14ac:dyDescent="0.25">
      <c r="F8288" s="119"/>
    </row>
    <row r="8289" spans="6:6" s="115" customFormat="1" x14ac:dyDescent="0.25">
      <c r="F8289" s="119"/>
    </row>
    <row r="8290" spans="6:6" s="115" customFormat="1" x14ac:dyDescent="0.25">
      <c r="F8290" s="119"/>
    </row>
    <row r="8291" spans="6:6" s="115" customFormat="1" x14ac:dyDescent="0.25">
      <c r="F8291" s="119"/>
    </row>
    <row r="8292" spans="6:6" s="115" customFormat="1" x14ac:dyDescent="0.25">
      <c r="F8292" s="119"/>
    </row>
    <row r="8293" spans="6:6" s="115" customFormat="1" x14ac:dyDescent="0.25">
      <c r="F8293" s="119"/>
    </row>
    <row r="8294" spans="6:6" s="115" customFormat="1" x14ac:dyDescent="0.25">
      <c r="F8294" s="119"/>
    </row>
    <row r="8295" spans="6:6" s="115" customFormat="1" x14ac:dyDescent="0.25">
      <c r="F8295" s="119"/>
    </row>
    <row r="8296" spans="6:6" s="115" customFormat="1" x14ac:dyDescent="0.25">
      <c r="F8296" s="119"/>
    </row>
    <row r="8297" spans="6:6" s="115" customFormat="1" x14ac:dyDescent="0.25">
      <c r="F8297" s="119"/>
    </row>
    <row r="8298" spans="6:6" s="115" customFormat="1" x14ac:dyDescent="0.25">
      <c r="F8298" s="119"/>
    </row>
    <row r="8299" spans="6:6" s="115" customFormat="1" x14ac:dyDescent="0.25">
      <c r="F8299" s="119"/>
    </row>
    <row r="8300" spans="6:6" s="115" customFormat="1" x14ac:dyDescent="0.25">
      <c r="F8300" s="119"/>
    </row>
    <row r="8301" spans="6:6" s="115" customFormat="1" x14ac:dyDescent="0.25">
      <c r="F8301" s="119"/>
    </row>
    <row r="8302" spans="6:6" s="115" customFormat="1" x14ac:dyDescent="0.25">
      <c r="F8302" s="119"/>
    </row>
    <row r="8303" spans="6:6" s="115" customFormat="1" x14ac:dyDescent="0.25">
      <c r="F8303" s="119"/>
    </row>
    <row r="8304" spans="6:6" s="115" customFormat="1" x14ac:dyDescent="0.25">
      <c r="F8304" s="119"/>
    </row>
    <row r="8305" spans="6:6" s="115" customFormat="1" x14ac:dyDescent="0.25">
      <c r="F8305" s="119"/>
    </row>
    <row r="8306" spans="6:6" s="115" customFormat="1" x14ac:dyDescent="0.25">
      <c r="F8306" s="119"/>
    </row>
    <row r="8307" spans="6:6" s="115" customFormat="1" x14ac:dyDescent="0.25">
      <c r="F8307" s="119"/>
    </row>
    <row r="8308" spans="6:6" s="115" customFormat="1" x14ac:dyDescent="0.25">
      <c r="F8308" s="119"/>
    </row>
    <row r="8309" spans="6:6" s="115" customFormat="1" x14ac:dyDescent="0.25">
      <c r="F8309" s="119"/>
    </row>
    <row r="8310" spans="6:6" s="115" customFormat="1" x14ac:dyDescent="0.25">
      <c r="F8310" s="119"/>
    </row>
    <row r="8311" spans="6:6" s="115" customFormat="1" x14ac:dyDescent="0.25">
      <c r="F8311" s="119"/>
    </row>
    <row r="8312" spans="6:6" s="115" customFormat="1" x14ac:dyDescent="0.25">
      <c r="F8312" s="119"/>
    </row>
    <row r="8313" spans="6:6" s="115" customFormat="1" x14ac:dyDescent="0.25">
      <c r="F8313" s="119"/>
    </row>
    <row r="8314" spans="6:6" s="115" customFormat="1" x14ac:dyDescent="0.25">
      <c r="F8314" s="119"/>
    </row>
    <row r="8315" spans="6:6" s="115" customFormat="1" x14ac:dyDescent="0.25">
      <c r="F8315" s="119"/>
    </row>
    <row r="8316" spans="6:6" s="115" customFormat="1" x14ac:dyDescent="0.25">
      <c r="F8316" s="119"/>
    </row>
    <row r="8317" spans="6:6" s="115" customFormat="1" x14ac:dyDescent="0.25">
      <c r="F8317" s="119"/>
    </row>
    <row r="8318" spans="6:6" s="115" customFormat="1" x14ac:dyDescent="0.25">
      <c r="F8318" s="119"/>
    </row>
    <row r="8319" spans="6:6" s="115" customFormat="1" x14ac:dyDescent="0.25">
      <c r="F8319" s="119"/>
    </row>
    <row r="8320" spans="6:6" s="115" customFormat="1" x14ac:dyDescent="0.25">
      <c r="F8320" s="119"/>
    </row>
    <row r="8321" spans="6:6" s="115" customFormat="1" x14ac:dyDescent="0.25">
      <c r="F8321" s="119"/>
    </row>
    <row r="8322" spans="6:6" s="115" customFormat="1" x14ac:dyDescent="0.25">
      <c r="F8322" s="119"/>
    </row>
    <row r="8323" spans="6:6" s="115" customFormat="1" x14ac:dyDescent="0.25">
      <c r="F8323" s="119"/>
    </row>
    <row r="8324" spans="6:6" s="115" customFormat="1" x14ac:dyDescent="0.25">
      <c r="F8324" s="119"/>
    </row>
    <row r="8325" spans="6:6" s="115" customFormat="1" x14ac:dyDescent="0.25">
      <c r="F8325" s="119"/>
    </row>
    <row r="8326" spans="6:6" s="115" customFormat="1" x14ac:dyDescent="0.25">
      <c r="F8326" s="119"/>
    </row>
    <row r="8327" spans="6:6" s="115" customFormat="1" x14ac:dyDescent="0.25">
      <c r="F8327" s="119"/>
    </row>
    <row r="8328" spans="6:6" s="115" customFormat="1" x14ac:dyDescent="0.25">
      <c r="F8328" s="119"/>
    </row>
    <row r="8329" spans="6:6" s="115" customFormat="1" x14ac:dyDescent="0.25">
      <c r="F8329" s="119"/>
    </row>
    <row r="8330" spans="6:6" s="115" customFormat="1" x14ac:dyDescent="0.25">
      <c r="F8330" s="119"/>
    </row>
    <row r="8331" spans="6:6" s="115" customFormat="1" x14ac:dyDescent="0.25">
      <c r="F8331" s="119"/>
    </row>
    <row r="8332" spans="6:6" s="115" customFormat="1" x14ac:dyDescent="0.25">
      <c r="F8332" s="119"/>
    </row>
    <row r="8333" spans="6:6" s="115" customFormat="1" x14ac:dyDescent="0.25">
      <c r="F8333" s="119"/>
    </row>
    <row r="8334" spans="6:6" s="115" customFormat="1" x14ac:dyDescent="0.25">
      <c r="F8334" s="119"/>
    </row>
    <row r="8335" spans="6:6" s="115" customFormat="1" x14ac:dyDescent="0.25">
      <c r="F8335" s="119"/>
    </row>
    <row r="8336" spans="6:6" s="115" customFormat="1" x14ac:dyDescent="0.25">
      <c r="F8336" s="119"/>
    </row>
    <row r="8337" spans="6:6" s="115" customFormat="1" x14ac:dyDescent="0.25">
      <c r="F8337" s="119"/>
    </row>
    <row r="8338" spans="6:6" s="115" customFormat="1" x14ac:dyDescent="0.25">
      <c r="F8338" s="119"/>
    </row>
    <row r="8339" spans="6:6" s="115" customFormat="1" x14ac:dyDescent="0.25">
      <c r="F8339" s="119"/>
    </row>
    <row r="8340" spans="6:6" s="115" customFormat="1" x14ac:dyDescent="0.25">
      <c r="F8340" s="119"/>
    </row>
    <row r="8341" spans="6:6" s="115" customFormat="1" x14ac:dyDescent="0.25">
      <c r="F8341" s="119"/>
    </row>
    <row r="8342" spans="6:6" s="115" customFormat="1" x14ac:dyDescent="0.25">
      <c r="F8342" s="119"/>
    </row>
    <row r="8343" spans="6:6" s="115" customFormat="1" x14ac:dyDescent="0.25">
      <c r="F8343" s="119"/>
    </row>
    <row r="8344" spans="6:6" s="115" customFormat="1" x14ac:dyDescent="0.25">
      <c r="F8344" s="119"/>
    </row>
    <row r="8345" spans="6:6" s="115" customFormat="1" x14ac:dyDescent="0.25">
      <c r="F8345" s="119"/>
    </row>
    <row r="8346" spans="6:6" s="115" customFormat="1" x14ac:dyDescent="0.25">
      <c r="F8346" s="119"/>
    </row>
    <row r="8347" spans="6:6" s="115" customFormat="1" x14ac:dyDescent="0.25">
      <c r="F8347" s="119"/>
    </row>
    <row r="8348" spans="6:6" s="115" customFormat="1" x14ac:dyDescent="0.25">
      <c r="F8348" s="119"/>
    </row>
    <row r="8349" spans="6:6" s="115" customFormat="1" x14ac:dyDescent="0.25">
      <c r="F8349" s="119"/>
    </row>
    <row r="8350" spans="6:6" s="115" customFormat="1" x14ac:dyDescent="0.25">
      <c r="F8350" s="119"/>
    </row>
    <row r="8351" spans="6:6" s="115" customFormat="1" x14ac:dyDescent="0.25">
      <c r="F8351" s="119"/>
    </row>
    <row r="8352" spans="6:6" s="115" customFormat="1" x14ac:dyDescent="0.25">
      <c r="F8352" s="119"/>
    </row>
    <row r="8353" spans="6:6" s="115" customFormat="1" x14ac:dyDescent="0.25">
      <c r="F8353" s="119"/>
    </row>
    <row r="8354" spans="6:6" s="115" customFormat="1" x14ac:dyDescent="0.25">
      <c r="F8354" s="119"/>
    </row>
    <row r="8355" spans="6:6" s="115" customFormat="1" x14ac:dyDescent="0.25">
      <c r="F8355" s="119"/>
    </row>
    <row r="8356" spans="6:6" s="115" customFormat="1" x14ac:dyDescent="0.25">
      <c r="F8356" s="119"/>
    </row>
    <row r="8357" spans="6:6" s="115" customFormat="1" x14ac:dyDescent="0.25">
      <c r="F8357" s="119"/>
    </row>
    <row r="8358" spans="6:6" s="115" customFormat="1" x14ac:dyDescent="0.25">
      <c r="F8358" s="119"/>
    </row>
    <row r="8359" spans="6:6" s="115" customFormat="1" x14ac:dyDescent="0.25">
      <c r="F8359" s="119"/>
    </row>
    <row r="8360" spans="6:6" s="115" customFormat="1" x14ac:dyDescent="0.25">
      <c r="F8360" s="119"/>
    </row>
    <row r="8361" spans="6:6" s="115" customFormat="1" x14ac:dyDescent="0.25">
      <c r="F8361" s="119"/>
    </row>
    <row r="8362" spans="6:6" s="115" customFormat="1" x14ac:dyDescent="0.25">
      <c r="F8362" s="119"/>
    </row>
    <row r="8363" spans="6:6" s="115" customFormat="1" x14ac:dyDescent="0.25">
      <c r="F8363" s="119"/>
    </row>
    <row r="8364" spans="6:6" s="115" customFormat="1" x14ac:dyDescent="0.25">
      <c r="F8364" s="119"/>
    </row>
    <row r="8365" spans="6:6" s="115" customFormat="1" x14ac:dyDescent="0.25">
      <c r="F8365" s="119"/>
    </row>
    <row r="8366" spans="6:6" s="115" customFormat="1" x14ac:dyDescent="0.25">
      <c r="F8366" s="119"/>
    </row>
    <row r="8367" spans="6:6" s="115" customFormat="1" x14ac:dyDescent="0.25">
      <c r="F8367" s="119"/>
    </row>
    <row r="8368" spans="6:6" s="115" customFormat="1" x14ac:dyDescent="0.25">
      <c r="F8368" s="119"/>
    </row>
    <row r="8369" spans="6:6" s="115" customFormat="1" x14ac:dyDescent="0.25">
      <c r="F8369" s="119"/>
    </row>
    <row r="8370" spans="6:6" s="115" customFormat="1" x14ac:dyDescent="0.25">
      <c r="F8370" s="119"/>
    </row>
    <row r="8371" spans="6:6" s="115" customFormat="1" x14ac:dyDescent="0.25">
      <c r="F8371" s="119"/>
    </row>
    <row r="8372" spans="6:6" s="115" customFormat="1" x14ac:dyDescent="0.25">
      <c r="F8372" s="119"/>
    </row>
    <row r="8373" spans="6:6" s="115" customFormat="1" x14ac:dyDescent="0.25">
      <c r="F8373" s="119"/>
    </row>
    <row r="8374" spans="6:6" s="115" customFormat="1" x14ac:dyDescent="0.25">
      <c r="F8374" s="119"/>
    </row>
    <row r="8375" spans="6:6" s="115" customFormat="1" x14ac:dyDescent="0.25">
      <c r="F8375" s="119"/>
    </row>
    <row r="8376" spans="6:6" s="115" customFormat="1" x14ac:dyDescent="0.25">
      <c r="F8376" s="119"/>
    </row>
    <row r="8377" spans="6:6" s="115" customFormat="1" x14ac:dyDescent="0.25">
      <c r="F8377" s="119"/>
    </row>
    <row r="8378" spans="6:6" s="115" customFormat="1" x14ac:dyDescent="0.25">
      <c r="F8378" s="119"/>
    </row>
    <row r="8379" spans="6:6" s="115" customFormat="1" x14ac:dyDescent="0.25">
      <c r="F8379" s="119"/>
    </row>
    <row r="8380" spans="6:6" s="115" customFormat="1" x14ac:dyDescent="0.25">
      <c r="F8380" s="119"/>
    </row>
    <row r="8381" spans="6:6" s="115" customFormat="1" x14ac:dyDescent="0.25">
      <c r="F8381" s="119"/>
    </row>
    <row r="8382" spans="6:6" s="115" customFormat="1" x14ac:dyDescent="0.25">
      <c r="F8382" s="119"/>
    </row>
    <row r="8383" spans="6:6" s="115" customFormat="1" x14ac:dyDescent="0.25">
      <c r="F8383" s="119"/>
    </row>
    <row r="8384" spans="6:6" s="115" customFormat="1" x14ac:dyDescent="0.25">
      <c r="F8384" s="119"/>
    </row>
    <row r="8385" spans="6:6" s="115" customFormat="1" x14ac:dyDescent="0.25">
      <c r="F8385" s="119"/>
    </row>
    <row r="8386" spans="6:6" s="115" customFormat="1" x14ac:dyDescent="0.25">
      <c r="F8386" s="119"/>
    </row>
    <row r="8387" spans="6:6" s="115" customFormat="1" x14ac:dyDescent="0.25">
      <c r="F8387" s="119"/>
    </row>
    <row r="8388" spans="6:6" s="115" customFormat="1" x14ac:dyDescent="0.25">
      <c r="F8388" s="119"/>
    </row>
    <row r="8389" spans="6:6" s="115" customFormat="1" x14ac:dyDescent="0.25">
      <c r="F8389" s="119"/>
    </row>
    <row r="8390" spans="6:6" s="115" customFormat="1" x14ac:dyDescent="0.25">
      <c r="F8390" s="119"/>
    </row>
    <row r="8391" spans="6:6" s="115" customFormat="1" x14ac:dyDescent="0.25">
      <c r="F8391" s="119"/>
    </row>
    <row r="8392" spans="6:6" s="115" customFormat="1" x14ac:dyDescent="0.25">
      <c r="F8392" s="119"/>
    </row>
    <row r="8393" spans="6:6" s="115" customFormat="1" x14ac:dyDescent="0.25">
      <c r="F8393" s="119"/>
    </row>
    <row r="8394" spans="6:6" s="115" customFormat="1" x14ac:dyDescent="0.25">
      <c r="F8394" s="119"/>
    </row>
    <row r="8395" spans="6:6" s="115" customFormat="1" x14ac:dyDescent="0.25">
      <c r="F8395" s="119"/>
    </row>
    <row r="8396" spans="6:6" s="115" customFormat="1" x14ac:dyDescent="0.25">
      <c r="F8396" s="119"/>
    </row>
    <row r="8397" spans="6:6" s="115" customFormat="1" x14ac:dyDescent="0.25">
      <c r="F8397" s="119"/>
    </row>
    <row r="8398" spans="6:6" s="115" customFormat="1" x14ac:dyDescent="0.25">
      <c r="F8398" s="119"/>
    </row>
    <row r="8399" spans="6:6" s="115" customFormat="1" x14ac:dyDescent="0.25">
      <c r="F8399" s="119"/>
    </row>
    <row r="8400" spans="6:6" s="115" customFormat="1" x14ac:dyDescent="0.25">
      <c r="F8400" s="119"/>
    </row>
    <row r="8401" spans="6:6" s="115" customFormat="1" x14ac:dyDescent="0.25">
      <c r="F8401" s="119"/>
    </row>
    <row r="8402" spans="6:6" s="115" customFormat="1" x14ac:dyDescent="0.25">
      <c r="F8402" s="119"/>
    </row>
    <row r="8403" spans="6:6" s="115" customFormat="1" x14ac:dyDescent="0.25">
      <c r="F8403" s="119"/>
    </row>
    <row r="8404" spans="6:6" s="115" customFormat="1" x14ac:dyDescent="0.25">
      <c r="F8404" s="119"/>
    </row>
    <row r="8405" spans="6:6" s="115" customFormat="1" x14ac:dyDescent="0.25">
      <c r="F8405" s="119"/>
    </row>
    <row r="8406" spans="6:6" s="115" customFormat="1" x14ac:dyDescent="0.25">
      <c r="F8406" s="119"/>
    </row>
    <row r="8407" spans="6:6" s="115" customFormat="1" x14ac:dyDescent="0.25">
      <c r="F8407" s="119"/>
    </row>
    <row r="8408" spans="6:6" s="115" customFormat="1" x14ac:dyDescent="0.25">
      <c r="F8408" s="119"/>
    </row>
    <row r="8409" spans="6:6" s="115" customFormat="1" x14ac:dyDescent="0.25">
      <c r="F8409" s="119"/>
    </row>
    <row r="8410" spans="6:6" s="115" customFormat="1" x14ac:dyDescent="0.25">
      <c r="F8410" s="119"/>
    </row>
    <row r="8411" spans="6:6" s="115" customFormat="1" x14ac:dyDescent="0.25">
      <c r="F8411" s="119"/>
    </row>
    <row r="8412" spans="6:6" s="115" customFormat="1" x14ac:dyDescent="0.25">
      <c r="F8412" s="119"/>
    </row>
    <row r="8413" spans="6:6" s="115" customFormat="1" x14ac:dyDescent="0.25">
      <c r="F8413" s="119"/>
    </row>
    <row r="8414" spans="6:6" s="115" customFormat="1" x14ac:dyDescent="0.25">
      <c r="F8414" s="119"/>
    </row>
    <row r="8415" spans="6:6" s="115" customFormat="1" x14ac:dyDescent="0.25">
      <c r="F8415" s="119"/>
    </row>
    <row r="8416" spans="6:6" s="115" customFormat="1" x14ac:dyDescent="0.25">
      <c r="F8416" s="119"/>
    </row>
    <row r="8417" spans="6:6" s="115" customFormat="1" x14ac:dyDescent="0.25">
      <c r="F8417" s="119"/>
    </row>
    <row r="8418" spans="6:6" s="115" customFormat="1" x14ac:dyDescent="0.25">
      <c r="F8418" s="119"/>
    </row>
    <row r="8419" spans="6:6" s="115" customFormat="1" x14ac:dyDescent="0.25">
      <c r="F8419" s="119"/>
    </row>
    <row r="8420" spans="6:6" s="115" customFormat="1" x14ac:dyDescent="0.25">
      <c r="F8420" s="119"/>
    </row>
    <row r="8421" spans="6:6" s="115" customFormat="1" x14ac:dyDescent="0.25">
      <c r="F8421" s="119"/>
    </row>
    <row r="8422" spans="6:6" s="115" customFormat="1" x14ac:dyDescent="0.25">
      <c r="F8422" s="119"/>
    </row>
    <row r="8423" spans="6:6" s="115" customFormat="1" x14ac:dyDescent="0.25">
      <c r="F8423" s="119"/>
    </row>
    <row r="8424" spans="6:6" s="115" customFormat="1" x14ac:dyDescent="0.25">
      <c r="F8424" s="119"/>
    </row>
    <row r="8425" spans="6:6" s="115" customFormat="1" x14ac:dyDescent="0.25">
      <c r="F8425" s="119"/>
    </row>
    <row r="8426" spans="6:6" s="115" customFormat="1" x14ac:dyDescent="0.25">
      <c r="F8426" s="119"/>
    </row>
    <row r="8427" spans="6:6" s="115" customFormat="1" x14ac:dyDescent="0.25">
      <c r="F8427" s="119"/>
    </row>
    <row r="8428" spans="6:6" s="115" customFormat="1" x14ac:dyDescent="0.25">
      <c r="F8428" s="119"/>
    </row>
    <row r="8429" spans="6:6" s="115" customFormat="1" x14ac:dyDescent="0.25">
      <c r="F8429" s="119"/>
    </row>
    <row r="8430" spans="6:6" s="115" customFormat="1" x14ac:dyDescent="0.25">
      <c r="F8430" s="119"/>
    </row>
    <row r="8431" spans="6:6" s="115" customFormat="1" x14ac:dyDescent="0.25">
      <c r="F8431" s="119"/>
    </row>
    <row r="8432" spans="6:6" s="115" customFormat="1" x14ac:dyDescent="0.25">
      <c r="F8432" s="119"/>
    </row>
    <row r="8433" spans="6:6" s="115" customFormat="1" x14ac:dyDescent="0.25">
      <c r="F8433" s="119"/>
    </row>
    <row r="8434" spans="6:6" s="115" customFormat="1" x14ac:dyDescent="0.25">
      <c r="F8434" s="119"/>
    </row>
    <row r="8435" spans="6:6" s="115" customFormat="1" x14ac:dyDescent="0.25">
      <c r="F8435" s="119"/>
    </row>
    <row r="8436" spans="6:6" s="115" customFormat="1" x14ac:dyDescent="0.25">
      <c r="F8436" s="119"/>
    </row>
    <row r="8437" spans="6:6" s="115" customFormat="1" x14ac:dyDescent="0.25">
      <c r="F8437" s="119"/>
    </row>
    <row r="8438" spans="6:6" s="115" customFormat="1" x14ac:dyDescent="0.25">
      <c r="F8438" s="119"/>
    </row>
    <row r="8439" spans="6:6" s="115" customFormat="1" x14ac:dyDescent="0.25">
      <c r="F8439" s="119"/>
    </row>
    <row r="8440" spans="6:6" s="115" customFormat="1" x14ac:dyDescent="0.25">
      <c r="F8440" s="119"/>
    </row>
    <row r="8441" spans="6:6" s="115" customFormat="1" x14ac:dyDescent="0.25">
      <c r="F8441" s="119"/>
    </row>
    <row r="8442" spans="6:6" s="115" customFormat="1" x14ac:dyDescent="0.25">
      <c r="F8442" s="119"/>
    </row>
    <row r="8443" spans="6:6" s="115" customFormat="1" x14ac:dyDescent="0.25">
      <c r="F8443" s="119"/>
    </row>
    <row r="8444" spans="6:6" s="115" customFormat="1" x14ac:dyDescent="0.25">
      <c r="F8444" s="119"/>
    </row>
    <row r="8445" spans="6:6" s="115" customFormat="1" x14ac:dyDescent="0.25">
      <c r="F8445" s="119"/>
    </row>
    <row r="8446" spans="6:6" s="115" customFormat="1" x14ac:dyDescent="0.25">
      <c r="F8446" s="119"/>
    </row>
    <row r="8447" spans="6:6" s="115" customFormat="1" x14ac:dyDescent="0.25">
      <c r="F8447" s="119"/>
    </row>
    <row r="8448" spans="6:6" s="115" customFormat="1" x14ac:dyDescent="0.25">
      <c r="F8448" s="119"/>
    </row>
    <row r="8449" spans="6:6" s="115" customFormat="1" x14ac:dyDescent="0.25">
      <c r="F8449" s="119"/>
    </row>
    <row r="8450" spans="6:6" s="115" customFormat="1" x14ac:dyDescent="0.25">
      <c r="F8450" s="119"/>
    </row>
    <row r="8451" spans="6:6" s="115" customFormat="1" x14ac:dyDescent="0.25">
      <c r="F8451" s="119"/>
    </row>
    <row r="8452" spans="6:6" s="115" customFormat="1" x14ac:dyDescent="0.25">
      <c r="F8452" s="119"/>
    </row>
    <row r="8453" spans="6:6" s="115" customFormat="1" x14ac:dyDescent="0.25">
      <c r="F8453" s="119"/>
    </row>
    <row r="8454" spans="6:6" s="115" customFormat="1" x14ac:dyDescent="0.25">
      <c r="F8454" s="119"/>
    </row>
    <row r="8455" spans="6:6" s="115" customFormat="1" x14ac:dyDescent="0.25">
      <c r="F8455" s="119"/>
    </row>
    <row r="8456" spans="6:6" s="115" customFormat="1" x14ac:dyDescent="0.25">
      <c r="F8456" s="119"/>
    </row>
    <row r="8457" spans="6:6" s="115" customFormat="1" x14ac:dyDescent="0.25">
      <c r="F8457" s="119"/>
    </row>
    <row r="8458" spans="6:6" s="115" customFormat="1" x14ac:dyDescent="0.25">
      <c r="F8458" s="119"/>
    </row>
    <row r="8459" spans="6:6" s="115" customFormat="1" x14ac:dyDescent="0.25">
      <c r="F8459" s="119"/>
    </row>
    <row r="8460" spans="6:6" s="115" customFormat="1" x14ac:dyDescent="0.25">
      <c r="F8460" s="119"/>
    </row>
    <row r="8461" spans="6:6" s="115" customFormat="1" x14ac:dyDescent="0.25">
      <c r="F8461" s="119"/>
    </row>
    <row r="8462" spans="6:6" s="115" customFormat="1" x14ac:dyDescent="0.25">
      <c r="F8462" s="119"/>
    </row>
    <row r="8463" spans="6:6" s="115" customFormat="1" x14ac:dyDescent="0.25">
      <c r="F8463" s="119"/>
    </row>
    <row r="8464" spans="6:6" s="115" customFormat="1" x14ac:dyDescent="0.25">
      <c r="F8464" s="119"/>
    </row>
    <row r="8465" spans="6:6" s="115" customFormat="1" x14ac:dyDescent="0.25">
      <c r="F8465" s="119"/>
    </row>
    <row r="8466" spans="6:6" s="115" customFormat="1" x14ac:dyDescent="0.25">
      <c r="F8466" s="119"/>
    </row>
    <row r="8467" spans="6:6" s="115" customFormat="1" x14ac:dyDescent="0.25">
      <c r="F8467" s="119"/>
    </row>
    <row r="8468" spans="6:6" s="115" customFormat="1" x14ac:dyDescent="0.25">
      <c r="F8468" s="119"/>
    </row>
    <row r="8469" spans="6:6" s="115" customFormat="1" x14ac:dyDescent="0.25">
      <c r="F8469" s="119"/>
    </row>
    <row r="8470" spans="6:6" s="115" customFormat="1" x14ac:dyDescent="0.25">
      <c r="F8470" s="119"/>
    </row>
    <row r="8471" spans="6:6" s="115" customFormat="1" x14ac:dyDescent="0.25">
      <c r="F8471" s="119"/>
    </row>
    <row r="8472" spans="6:6" s="115" customFormat="1" x14ac:dyDescent="0.25">
      <c r="F8472" s="119"/>
    </row>
    <row r="8473" spans="6:6" s="115" customFormat="1" x14ac:dyDescent="0.25">
      <c r="F8473" s="119"/>
    </row>
    <row r="8474" spans="6:6" s="115" customFormat="1" x14ac:dyDescent="0.25">
      <c r="F8474" s="119"/>
    </row>
    <row r="8475" spans="6:6" s="115" customFormat="1" x14ac:dyDescent="0.25">
      <c r="F8475" s="119"/>
    </row>
    <row r="8476" spans="6:6" s="115" customFormat="1" x14ac:dyDescent="0.25">
      <c r="F8476" s="119"/>
    </row>
    <row r="8477" spans="6:6" s="115" customFormat="1" x14ac:dyDescent="0.25">
      <c r="F8477" s="119"/>
    </row>
    <row r="8478" spans="6:6" s="115" customFormat="1" x14ac:dyDescent="0.25">
      <c r="F8478" s="119"/>
    </row>
    <row r="8479" spans="6:6" s="115" customFormat="1" x14ac:dyDescent="0.25">
      <c r="F8479" s="119"/>
    </row>
    <row r="8480" spans="6:6" s="115" customFormat="1" x14ac:dyDescent="0.25">
      <c r="F8480" s="119"/>
    </row>
    <row r="8481" spans="6:6" s="115" customFormat="1" x14ac:dyDescent="0.25">
      <c r="F8481" s="119"/>
    </row>
    <row r="8482" spans="6:6" s="115" customFormat="1" x14ac:dyDescent="0.25">
      <c r="F8482" s="119"/>
    </row>
    <row r="8483" spans="6:6" s="115" customFormat="1" x14ac:dyDescent="0.25">
      <c r="F8483" s="119"/>
    </row>
    <row r="8484" spans="6:6" s="115" customFormat="1" x14ac:dyDescent="0.25">
      <c r="F8484" s="119"/>
    </row>
    <row r="8485" spans="6:6" s="115" customFormat="1" x14ac:dyDescent="0.25">
      <c r="F8485" s="119"/>
    </row>
    <row r="8486" spans="6:6" s="115" customFormat="1" x14ac:dyDescent="0.25">
      <c r="F8486" s="119"/>
    </row>
    <row r="8487" spans="6:6" s="115" customFormat="1" x14ac:dyDescent="0.25">
      <c r="F8487" s="119"/>
    </row>
    <row r="8488" spans="6:6" s="115" customFormat="1" x14ac:dyDescent="0.25">
      <c r="F8488" s="119"/>
    </row>
    <row r="8489" spans="6:6" s="115" customFormat="1" x14ac:dyDescent="0.25">
      <c r="F8489" s="119"/>
    </row>
    <row r="8490" spans="6:6" s="115" customFormat="1" x14ac:dyDescent="0.25">
      <c r="F8490" s="119"/>
    </row>
    <row r="8491" spans="6:6" s="115" customFormat="1" x14ac:dyDescent="0.25">
      <c r="F8491" s="119"/>
    </row>
    <row r="8492" spans="6:6" s="115" customFormat="1" x14ac:dyDescent="0.25">
      <c r="F8492" s="119"/>
    </row>
    <row r="8493" spans="6:6" s="115" customFormat="1" x14ac:dyDescent="0.25">
      <c r="F8493" s="119"/>
    </row>
    <row r="8494" spans="6:6" s="115" customFormat="1" x14ac:dyDescent="0.25">
      <c r="F8494" s="119"/>
    </row>
    <row r="8495" spans="6:6" s="115" customFormat="1" x14ac:dyDescent="0.25">
      <c r="F8495" s="119"/>
    </row>
    <row r="8496" spans="6:6" s="115" customFormat="1" x14ac:dyDescent="0.25">
      <c r="F8496" s="119"/>
    </row>
    <row r="8497" spans="6:6" s="115" customFormat="1" x14ac:dyDescent="0.25">
      <c r="F8497" s="119"/>
    </row>
    <row r="8498" spans="6:6" s="115" customFormat="1" x14ac:dyDescent="0.25">
      <c r="F8498" s="119"/>
    </row>
    <row r="8499" spans="6:6" s="115" customFormat="1" x14ac:dyDescent="0.25">
      <c r="F8499" s="119"/>
    </row>
    <row r="8500" spans="6:6" s="115" customFormat="1" x14ac:dyDescent="0.25">
      <c r="F8500" s="119"/>
    </row>
    <row r="8501" spans="6:6" s="115" customFormat="1" x14ac:dyDescent="0.25">
      <c r="F8501" s="119"/>
    </row>
    <row r="8502" spans="6:6" s="115" customFormat="1" x14ac:dyDescent="0.25">
      <c r="F8502" s="119"/>
    </row>
    <row r="8503" spans="6:6" s="115" customFormat="1" x14ac:dyDescent="0.25">
      <c r="F8503" s="119"/>
    </row>
    <row r="8504" spans="6:6" s="115" customFormat="1" x14ac:dyDescent="0.25">
      <c r="F8504" s="119"/>
    </row>
    <row r="8505" spans="6:6" s="115" customFormat="1" x14ac:dyDescent="0.25">
      <c r="F8505" s="119"/>
    </row>
    <row r="8506" spans="6:6" s="115" customFormat="1" x14ac:dyDescent="0.25">
      <c r="F8506" s="119"/>
    </row>
    <row r="8507" spans="6:6" s="115" customFormat="1" x14ac:dyDescent="0.25">
      <c r="F8507" s="119"/>
    </row>
    <row r="8508" spans="6:6" s="115" customFormat="1" x14ac:dyDescent="0.25">
      <c r="F8508" s="119"/>
    </row>
    <row r="8509" spans="6:6" s="115" customFormat="1" x14ac:dyDescent="0.25">
      <c r="F8509" s="119"/>
    </row>
    <row r="8510" spans="6:6" s="115" customFormat="1" x14ac:dyDescent="0.25">
      <c r="F8510" s="119"/>
    </row>
    <row r="8511" spans="6:6" s="115" customFormat="1" x14ac:dyDescent="0.25">
      <c r="F8511" s="119"/>
    </row>
    <row r="8512" spans="6:6" s="115" customFormat="1" x14ac:dyDescent="0.25">
      <c r="F8512" s="119"/>
    </row>
    <row r="8513" spans="6:6" s="115" customFormat="1" x14ac:dyDescent="0.25">
      <c r="F8513" s="119"/>
    </row>
    <row r="8514" spans="6:6" s="115" customFormat="1" x14ac:dyDescent="0.25">
      <c r="F8514" s="119"/>
    </row>
    <row r="8515" spans="6:6" s="115" customFormat="1" x14ac:dyDescent="0.25">
      <c r="F8515" s="119"/>
    </row>
    <row r="8516" spans="6:6" s="115" customFormat="1" x14ac:dyDescent="0.25">
      <c r="F8516" s="119"/>
    </row>
    <row r="8517" spans="6:6" s="115" customFormat="1" x14ac:dyDescent="0.25">
      <c r="F8517" s="119"/>
    </row>
    <row r="8518" spans="6:6" s="115" customFormat="1" x14ac:dyDescent="0.25">
      <c r="F8518" s="119"/>
    </row>
    <row r="8519" spans="6:6" s="115" customFormat="1" x14ac:dyDescent="0.25">
      <c r="F8519" s="119"/>
    </row>
    <row r="8520" spans="6:6" s="115" customFormat="1" x14ac:dyDescent="0.25">
      <c r="F8520" s="119"/>
    </row>
    <row r="8521" spans="6:6" s="115" customFormat="1" x14ac:dyDescent="0.25">
      <c r="F8521" s="119"/>
    </row>
    <row r="8522" spans="6:6" s="115" customFormat="1" x14ac:dyDescent="0.25">
      <c r="F8522" s="119"/>
    </row>
    <row r="8523" spans="6:6" s="115" customFormat="1" x14ac:dyDescent="0.25">
      <c r="F8523" s="119"/>
    </row>
    <row r="8524" spans="6:6" s="115" customFormat="1" x14ac:dyDescent="0.25">
      <c r="F8524" s="119"/>
    </row>
    <row r="8525" spans="6:6" s="115" customFormat="1" x14ac:dyDescent="0.25">
      <c r="F8525" s="119"/>
    </row>
    <row r="8526" spans="6:6" s="115" customFormat="1" x14ac:dyDescent="0.25">
      <c r="F8526" s="119"/>
    </row>
    <row r="8527" spans="6:6" s="115" customFormat="1" x14ac:dyDescent="0.25">
      <c r="F8527" s="119"/>
    </row>
    <row r="8528" spans="6:6" s="115" customFormat="1" x14ac:dyDescent="0.25">
      <c r="F8528" s="119"/>
    </row>
    <row r="8529" spans="6:6" s="115" customFormat="1" x14ac:dyDescent="0.25">
      <c r="F8529" s="119"/>
    </row>
    <row r="8530" spans="6:6" s="115" customFormat="1" x14ac:dyDescent="0.25">
      <c r="F8530" s="119"/>
    </row>
    <row r="8531" spans="6:6" s="115" customFormat="1" x14ac:dyDescent="0.25">
      <c r="F8531" s="119"/>
    </row>
    <row r="8532" spans="6:6" s="115" customFormat="1" x14ac:dyDescent="0.25">
      <c r="F8532" s="119"/>
    </row>
    <row r="8533" spans="6:6" s="115" customFormat="1" x14ac:dyDescent="0.25">
      <c r="F8533" s="119"/>
    </row>
    <row r="8534" spans="6:6" s="115" customFormat="1" x14ac:dyDescent="0.25">
      <c r="F8534" s="119"/>
    </row>
    <row r="8535" spans="6:6" s="115" customFormat="1" x14ac:dyDescent="0.25">
      <c r="F8535" s="119"/>
    </row>
    <row r="8536" spans="6:6" s="115" customFormat="1" x14ac:dyDescent="0.25">
      <c r="F8536" s="119"/>
    </row>
    <row r="8537" spans="6:6" s="115" customFormat="1" x14ac:dyDescent="0.25">
      <c r="F8537" s="119"/>
    </row>
    <row r="8538" spans="6:6" s="115" customFormat="1" x14ac:dyDescent="0.25">
      <c r="F8538" s="119"/>
    </row>
    <row r="8539" spans="6:6" s="115" customFormat="1" x14ac:dyDescent="0.25">
      <c r="F8539" s="119"/>
    </row>
    <row r="8540" spans="6:6" s="115" customFormat="1" x14ac:dyDescent="0.25">
      <c r="F8540" s="119"/>
    </row>
    <row r="8541" spans="6:6" s="115" customFormat="1" x14ac:dyDescent="0.25">
      <c r="F8541" s="119"/>
    </row>
    <row r="8542" spans="6:6" s="115" customFormat="1" x14ac:dyDescent="0.25">
      <c r="F8542" s="119"/>
    </row>
    <row r="8543" spans="6:6" s="115" customFormat="1" x14ac:dyDescent="0.25">
      <c r="F8543" s="119"/>
    </row>
    <row r="8544" spans="6:6" s="115" customFormat="1" x14ac:dyDescent="0.25">
      <c r="F8544" s="119"/>
    </row>
    <row r="8545" spans="6:6" s="115" customFormat="1" x14ac:dyDescent="0.25">
      <c r="F8545" s="119"/>
    </row>
    <row r="8546" spans="6:6" s="115" customFormat="1" x14ac:dyDescent="0.25">
      <c r="F8546" s="119"/>
    </row>
    <row r="8547" spans="6:6" s="115" customFormat="1" x14ac:dyDescent="0.25">
      <c r="F8547" s="119"/>
    </row>
    <row r="8548" spans="6:6" s="115" customFormat="1" x14ac:dyDescent="0.25">
      <c r="F8548" s="119"/>
    </row>
    <row r="8549" spans="6:6" s="115" customFormat="1" x14ac:dyDescent="0.25">
      <c r="F8549" s="119"/>
    </row>
    <row r="8550" spans="6:6" s="115" customFormat="1" x14ac:dyDescent="0.25">
      <c r="F8550" s="119"/>
    </row>
    <row r="8551" spans="6:6" s="115" customFormat="1" x14ac:dyDescent="0.25">
      <c r="F8551" s="119"/>
    </row>
    <row r="8552" spans="6:6" s="115" customFormat="1" x14ac:dyDescent="0.25">
      <c r="F8552" s="119"/>
    </row>
    <row r="8553" spans="6:6" s="115" customFormat="1" x14ac:dyDescent="0.25">
      <c r="F8553" s="119"/>
    </row>
    <row r="8554" spans="6:6" s="115" customFormat="1" x14ac:dyDescent="0.25">
      <c r="F8554" s="119"/>
    </row>
    <row r="8555" spans="6:6" s="115" customFormat="1" x14ac:dyDescent="0.25">
      <c r="F8555" s="119"/>
    </row>
    <row r="8556" spans="6:6" s="115" customFormat="1" x14ac:dyDescent="0.25">
      <c r="F8556" s="119"/>
    </row>
    <row r="8557" spans="6:6" s="115" customFormat="1" x14ac:dyDescent="0.25">
      <c r="F8557" s="119"/>
    </row>
    <row r="8558" spans="6:6" s="115" customFormat="1" x14ac:dyDescent="0.25">
      <c r="F8558" s="119"/>
    </row>
    <row r="8559" spans="6:6" s="115" customFormat="1" x14ac:dyDescent="0.25">
      <c r="F8559" s="119"/>
    </row>
    <row r="8560" spans="6:6" s="115" customFormat="1" x14ac:dyDescent="0.25">
      <c r="F8560" s="119"/>
    </row>
    <row r="8561" spans="6:6" s="115" customFormat="1" x14ac:dyDescent="0.25">
      <c r="F8561" s="119"/>
    </row>
    <row r="8562" spans="6:6" s="115" customFormat="1" x14ac:dyDescent="0.25">
      <c r="F8562" s="119"/>
    </row>
    <row r="8563" spans="6:6" s="115" customFormat="1" x14ac:dyDescent="0.25">
      <c r="F8563" s="119"/>
    </row>
    <row r="8564" spans="6:6" s="115" customFormat="1" x14ac:dyDescent="0.25">
      <c r="F8564" s="119"/>
    </row>
    <row r="8565" spans="6:6" s="115" customFormat="1" x14ac:dyDescent="0.25">
      <c r="F8565" s="119"/>
    </row>
    <row r="8566" spans="6:6" s="115" customFormat="1" x14ac:dyDescent="0.25">
      <c r="F8566" s="119"/>
    </row>
    <row r="8567" spans="6:6" s="115" customFormat="1" x14ac:dyDescent="0.25">
      <c r="F8567" s="119"/>
    </row>
    <row r="8568" spans="6:6" s="115" customFormat="1" x14ac:dyDescent="0.25">
      <c r="F8568" s="119"/>
    </row>
    <row r="8569" spans="6:6" s="115" customFormat="1" x14ac:dyDescent="0.25">
      <c r="F8569" s="119"/>
    </row>
    <row r="8570" spans="6:6" s="115" customFormat="1" x14ac:dyDescent="0.25">
      <c r="F8570" s="119"/>
    </row>
    <row r="8571" spans="6:6" s="115" customFormat="1" x14ac:dyDescent="0.25">
      <c r="F8571" s="119"/>
    </row>
    <row r="8572" spans="6:6" s="115" customFormat="1" x14ac:dyDescent="0.25">
      <c r="F8572" s="119"/>
    </row>
    <row r="8573" spans="6:6" s="115" customFormat="1" x14ac:dyDescent="0.25">
      <c r="F8573" s="119"/>
    </row>
    <row r="8574" spans="6:6" s="115" customFormat="1" x14ac:dyDescent="0.25">
      <c r="F8574" s="119"/>
    </row>
    <row r="8575" spans="6:6" s="115" customFormat="1" x14ac:dyDescent="0.25">
      <c r="F8575" s="119"/>
    </row>
    <row r="8576" spans="6:6" s="115" customFormat="1" x14ac:dyDescent="0.25">
      <c r="F8576" s="119"/>
    </row>
    <row r="8577" spans="6:6" s="115" customFormat="1" x14ac:dyDescent="0.25">
      <c r="F8577" s="119"/>
    </row>
    <row r="8578" spans="6:6" s="115" customFormat="1" x14ac:dyDescent="0.25">
      <c r="F8578" s="119"/>
    </row>
    <row r="8579" spans="6:6" s="115" customFormat="1" x14ac:dyDescent="0.25">
      <c r="F8579" s="119"/>
    </row>
    <row r="8580" spans="6:6" s="115" customFormat="1" x14ac:dyDescent="0.25">
      <c r="F8580" s="119"/>
    </row>
    <row r="8581" spans="6:6" s="115" customFormat="1" x14ac:dyDescent="0.25">
      <c r="F8581" s="119"/>
    </row>
    <row r="8582" spans="6:6" s="115" customFormat="1" x14ac:dyDescent="0.25">
      <c r="F8582" s="119"/>
    </row>
    <row r="8583" spans="6:6" s="115" customFormat="1" x14ac:dyDescent="0.25">
      <c r="F8583" s="119"/>
    </row>
    <row r="8584" spans="6:6" s="115" customFormat="1" x14ac:dyDescent="0.25">
      <c r="F8584" s="119"/>
    </row>
    <row r="8585" spans="6:6" s="115" customFormat="1" x14ac:dyDescent="0.25">
      <c r="F8585" s="119"/>
    </row>
    <row r="8586" spans="6:6" s="115" customFormat="1" x14ac:dyDescent="0.25">
      <c r="F8586" s="119"/>
    </row>
    <row r="8587" spans="6:6" s="115" customFormat="1" x14ac:dyDescent="0.25">
      <c r="F8587" s="119"/>
    </row>
    <row r="8588" spans="6:6" s="115" customFormat="1" x14ac:dyDescent="0.25">
      <c r="F8588" s="119"/>
    </row>
    <row r="8589" spans="6:6" s="115" customFormat="1" x14ac:dyDescent="0.25">
      <c r="F8589" s="119"/>
    </row>
    <row r="8590" spans="6:6" s="115" customFormat="1" x14ac:dyDescent="0.25">
      <c r="F8590" s="119"/>
    </row>
    <row r="8591" spans="6:6" s="115" customFormat="1" x14ac:dyDescent="0.25">
      <c r="F8591" s="119"/>
    </row>
    <row r="8592" spans="6:6" s="115" customFormat="1" x14ac:dyDescent="0.25">
      <c r="F8592" s="119"/>
    </row>
    <row r="8593" spans="6:6" s="115" customFormat="1" x14ac:dyDescent="0.25">
      <c r="F8593" s="119"/>
    </row>
    <row r="8594" spans="6:6" s="115" customFormat="1" x14ac:dyDescent="0.25">
      <c r="F8594" s="119"/>
    </row>
    <row r="8595" spans="6:6" s="115" customFormat="1" x14ac:dyDescent="0.25">
      <c r="F8595" s="119"/>
    </row>
    <row r="8596" spans="6:6" s="115" customFormat="1" x14ac:dyDescent="0.25">
      <c r="F8596" s="119"/>
    </row>
    <row r="8597" spans="6:6" s="115" customFormat="1" x14ac:dyDescent="0.25">
      <c r="F8597" s="119"/>
    </row>
    <row r="8598" spans="6:6" s="115" customFormat="1" x14ac:dyDescent="0.25">
      <c r="F8598" s="119"/>
    </row>
    <row r="8599" spans="6:6" s="115" customFormat="1" x14ac:dyDescent="0.25">
      <c r="F8599" s="119"/>
    </row>
    <row r="8600" spans="6:6" s="115" customFormat="1" x14ac:dyDescent="0.25">
      <c r="F8600" s="119"/>
    </row>
    <row r="8601" spans="6:6" s="115" customFormat="1" x14ac:dyDescent="0.25">
      <c r="F8601" s="119"/>
    </row>
    <row r="8602" spans="6:6" s="115" customFormat="1" x14ac:dyDescent="0.25">
      <c r="F8602" s="119"/>
    </row>
    <row r="8603" spans="6:6" s="115" customFormat="1" x14ac:dyDescent="0.25">
      <c r="F8603" s="119"/>
    </row>
    <row r="8604" spans="6:6" s="115" customFormat="1" x14ac:dyDescent="0.25">
      <c r="F8604" s="119"/>
    </row>
    <row r="8605" spans="6:6" s="115" customFormat="1" x14ac:dyDescent="0.25">
      <c r="F8605" s="119"/>
    </row>
    <row r="8606" spans="6:6" s="115" customFormat="1" x14ac:dyDescent="0.25">
      <c r="F8606" s="119"/>
    </row>
    <row r="8607" spans="6:6" s="115" customFormat="1" x14ac:dyDescent="0.25">
      <c r="F8607" s="119"/>
    </row>
    <row r="8608" spans="6:6" s="115" customFormat="1" x14ac:dyDescent="0.25">
      <c r="F8608" s="119"/>
    </row>
    <row r="8609" spans="6:6" s="115" customFormat="1" x14ac:dyDescent="0.25">
      <c r="F8609" s="119"/>
    </row>
    <row r="8610" spans="6:6" s="115" customFormat="1" x14ac:dyDescent="0.25">
      <c r="F8610" s="119"/>
    </row>
    <row r="8611" spans="6:6" s="115" customFormat="1" x14ac:dyDescent="0.25">
      <c r="F8611" s="119"/>
    </row>
    <row r="8612" spans="6:6" s="115" customFormat="1" x14ac:dyDescent="0.25">
      <c r="F8612" s="119"/>
    </row>
    <row r="8613" spans="6:6" s="115" customFormat="1" x14ac:dyDescent="0.25">
      <c r="F8613" s="119"/>
    </row>
    <row r="8614" spans="6:6" s="115" customFormat="1" x14ac:dyDescent="0.25">
      <c r="F8614" s="119"/>
    </row>
    <row r="8615" spans="6:6" s="115" customFormat="1" x14ac:dyDescent="0.25">
      <c r="F8615" s="119"/>
    </row>
    <row r="8616" spans="6:6" s="115" customFormat="1" x14ac:dyDescent="0.25">
      <c r="F8616" s="119"/>
    </row>
    <row r="8617" spans="6:6" s="115" customFormat="1" x14ac:dyDescent="0.25">
      <c r="F8617" s="119"/>
    </row>
    <row r="8618" spans="6:6" s="115" customFormat="1" x14ac:dyDescent="0.25">
      <c r="F8618" s="119"/>
    </row>
    <row r="8619" spans="6:6" s="115" customFormat="1" x14ac:dyDescent="0.25">
      <c r="F8619" s="119"/>
    </row>
    <row r="8620" spans="6:6" s="115" customFormat="1" x14ac:dyDescent="0.25">
      <c r="F8620" s="119"/>
    </row>
    <row r="8621" spans="6:6" s="115" customFormat="1" x14ac:dyDescent="0.25">
      <c r="F8621" s="119"/>
    </row>
    <row r="8622" spans="6:6" s="115" customFormat="1" x14ac:dyDescent="0.25">
      <c r="F8622" s="119"/>
    </row>
    <row r="8623" spans="6:6" s="115" customFormat="1" x14ac:dyDescent="0.25">
      <c r="F8623" s="119"/>
    </row>
    <row r="8624" spans="6:6" s="115" customFormat="1" x14ac:dyDescent="0.25">
      <c r="F8624" s="119"/>
    </row>
    <row r="8625" spans="6:6" s="115" customFormat="1" x14ac:dyDescent="0.25">
      <c r="F8625" s="119"/>
    </row>
    <row r="8626" spans="6:6" s="115" customFormat="1" x14ac:dyDescent="0.25">
      <c r="F8626" s="119"/>
    </row>
    <row r="8627" spans="6:6" s="115" customFormat="1" x14ac:dyDescent="0.25">
      <c r="F8627" s="119"/>
    </row>
    <row r="8628" spans="6:6" s="115" customFormat="1" x14ac:dyDescent="0.25">
      <c r="F8628" s="119"/>
    </row>
    <row r="8629" spans="6:6" s="115" customFormat="1" x14ac:dyDescent="0.25">
      <c r="F8629" s="119"/>
    </row>
    <row r="8630" spans="6:6" s="115" customFormat="1" x14ac:dyDescent="0.25">
      <c r="F8630" s="119"/>
    </row>
    <row r="8631" spans="6:6" s="115" customFormat="1" x14ac:dyDescent="0.25">
      <c r="F8631" s="119"/>
    </row>
    <row r="8632" spans="6:6" s="115" customFormat="1" x14ac:dyDescent="0.25">
      <c r="F8632" s="119"/>
    </row>
    <row r="8633" spans="6:6" s="115" customFormat="1" x14ac:dyDescent="0.25">
      <c r="F8633" s="119"/>
    </row>
    <row r="8634" spans="6:6" s="115" customFormat="1" x14ac:dyDescent="0.25">
      <c r="F8634" s="119"/>
    </row>
    <row r="8635" spans="6:6" s="115" customFormat="1" x14ac:dyDescent="0.25">
      <c r="F8635" s="119"/>
    </row>
    <row r="8636" spans="6:6" s="115" customFormat="1" x14ac:dyDescent="0.25">
      <c r="F8636" s="119"/>
    </row>
    <row r="8637" spans="6:6" s="115" customFormat="1" x14ac:dyDescent="0.25">
      <c r="F8637" s="119"/>
    </row>
    <row r="8638" spans="6:6" s="115" customFormat="1" x14ac:dyDescent="0.25">
      <c r="F8638" s="119"/>
    </row>
    <row r="8639" spans="6:6" s="115" customFormat="1" x14ac:dyDescent="0.25">
      <c r="F8639" s="119"/>
    </row>
    <row r="8640" spans="6:6" s="115" customFormat="1" x14ac:dyDescent="0.25">
      <c r="F8640" s="119"/>
    </row>
    <row r="8641" spans="6:6" s="115" customFormat="1" x14ac:dyDescent="0.25">
      <c r="F8641" s="119"/>
    </row>
    <row r="8642" spans="6:6" s="115" customFormat="1" x14ac:dyDescent="0.25">
      <c r="F8642" s="119"/>
    </row>
    <row r="8643" spans="6:6" s="115" customFormat="1" x14ac:dyDescent="0.25">
      <c r="F8643" s="119"/>
    </row>
    <row r="8644" spans="6:6" s="115" customFormat="1" x14ac:dyDescent="0.25">
      <c r="F8644" s="119"/>
    </row>
    <row r="8645" spans="6:6" s="115" customFormat="1" x14ac:dyDescent="0.25">
      <c r="F8645" s="119"/>
    </row>
    <row r="8646" spans="6:6" s="115" customFormat="1" x14ac:dyDescent="0.25">
      <c r="F8646" s="119"/>
    </row>
    <row r="8647" spans="6:6" s="115" customFormat="1" x14ac:dyDescent="0.25">
      <c r="F8647" s="119"/>
    </row>
    <row r="8648" spans="6:6" s="115" customFormat="1" x14ac:dyDescent="0.25">
      <c r="F8648" s="119"/>
    </row>
    <row r="8649" spans="6:6" s="115" customFormat="1" x14ac:dyDescent="0.25">
      <c r="F8649" s="119"/>
    </row>
    <row r="8650" spans="6:6" s="115" customFormat="1" x14ac:dyDescent="0.25">
      <c r="F8650" s="119"/>
    </row>
    <row r="8651" spans="6:6" s="115" customFormat="1" x14ac:dyDescent="0.25">
      <c r="F8651" s="119"/>
    </row>
    <row r="8652" spans="6:6" s="115" customFormat="1" x14ac:dyDescent="0.25">
      <c r="F8652" s="119"/>
    </row>
    <row r="8653" spans="6:6" s="115" customFormat="1" x14ac:dyDescent="0.25">
      <c r="F8653" s="119"/>
    </row>
    <row r="8654" spans="6:6" s="115" customFormat="1" x14ac:dyDescent="0.25">
      <c r="F8654" s="119"/>
    </row>
    <row r="8655" spans="6:6" s="115" customFormat="1" x14ac:dyDescent="0.25">
      <c r="F8655" s="119"/>
    </row>
    <row r="8656" spans="6:6" s="115" customFormat="1" x14ac:dyDescent="0.25">
      <c r="F8656" s="119"/>
    </row>
    <row r="8657" spans="6:6" s="115" customFormat="1" x14ac:dyDescent="0.25">
      <c r="F8657" s="119"/>
    </row>
    <row r="8658" spans="6:6" s="115" customFormat="1" x14ac:dyDescent="0.25">
      <c r="F8658" s="119"/>
    </row>
    <row r="8659" spans="6:6" s="115" customFormat="1" x14ac:dyDescent="0.25">
      <c r="F8659" s="119"/>
    </row>
    <row r="8660" spans="6:6" s="115" customFormat="1" x14ac:dyDescent="0.25">
      <c r="F8660" s="119"/>
    </row>
    <row r="8661" spans="6:6" s="115" customFormat="1" x14ac:dyDescent="0.25">
      <c r="F8661" s="119"/>
    </row>
    <row r="8662" spans="6:6" s="115" customFormat="1" x14ac:dyDescent="0.25">
      <c r="F8662" s="119"/>
    </row>
    <row r="8663" spans="6:6" s="115" customFormat="1" x14ac:dyDescent="0.25">
      <c r="F8663" s="119"/>
    </row>
    <row r="8664" spans="6:6" s="115" customFormat="1" x14ac:dyDescent="0.25">
      <c r="F8664" s="119"/>
    </row>
    <row r="8665" spans="6:6" s="115" customFormat="1" x14ac:dyDescent="0.25">
      <c r="F8665" s="119"/>
    </row>
    <row r="8666" spans="6:6" s="115" customFormat="1" x14ac:dyDescent="0.25">
      <c r="F8666" s="119"/>
    </row>
    <row r="8667" spans="6:6" s="115" customFormat="1" x14ac:dyDescent="0.25">
      <c r="F8667" s="119"/>
    </row>
    <row r="8668" spans="6:6" s="115" customFormat="1" x14ac:dyDescent="0.25">
      <c r="F8668" s="119"/>
    </row>
    <row r="8669" spans="6:6" s="115" customFormat="1" x14ac:dyDescent="0.25">
      <c r="F8669" s="119"/>
    </row>
    <row r="8670" spans="6:6" s="115" customFormat="1" x14ac:dyDescent="0.25">
      <c r="F8670" s="119"/>
    </row>
    <row r="8671" spans="6:6" s="115" customFormat="1" x14ac:dyDescent="0.25">
      <c r="F8671" s="119"/>
    </row>
    <row r="8672" spans="6:6" s="115" customFormat="1" x14ac:dyDescent="0.25">
      <c r="F8672" s="119"/>
    </row>
    <row r="8673" spans="6:6" s="115" customFormat="1" x14ac:dyDescent="0.25">
      <c r="F8673" s="119"/>
    </row>
    <row r="8674" spans="6:6" s="115" customFormat="1" x14ac:dyDescent="0.25">
      <c r="F8674" s="119"/>
    </row>
    <row r="8675" spans="6:6" s="115" customFormat="1" x14ac:dyDescent="0.25">
      <c r="F8675" s="119"/>
    </row>
    <row r="8676" spans="6:6" s="115" customFormat="1" x14ac:dyDescent="0.25">
      <c r="F8676" s="119"/>
    </row>
    <row r="8677" spans="6:6" s="115" customFormat="1" x14ac:dyDescent="0.25">
      <c r="F8677" s="119"/>
    </row>
    <row r="8678" spans="6:6" s="115" customFormat="1" x14ac:dyDescent="0.25">
      <c r="F8678" s="119"/>
    </row>
    <row r="8679" spans="6:6" s="115" customFormat="1" x14ac:dyDescent="0.25">
      <c r="F8679" s="119"/>
    </row>
    <row r="8680" spans="6:6" s="115" customFormat="1" x14ac:dyDescent="0.25">
      <c r="F8680" s="119"/>
    </row>
    <row r="8681" spans="6:6" s="115" customFormat="1" x14ac:dyDescent="0.25">
      <c r="F8681" s="119"/>
    </row>
    <row r="8682" spans="6:6" s="115" customFormat="1" x14ac:dyDescent="0.25">
      <c r="F8682" s="119"/>
    </row>
    <row r="8683" spans="6:6" s="115" customFormat="1" x14ac:dyDescent="0.25">
      <c r="F8683" s="119"/>
    </row>
    <row r="8684" spans="6:6" s="115" customFormat="1" x14ac:dyDescent="0.25">
      <c r="F8684" s="119"/>
    </row>
    <row r="8685" spans="6:6" s="115" customFormat="1" x14ac:dyDescent="0.25">
      <c r="F8685" s="119"/>
    </row>
    <row r="8686" spans="6:6" s="115" customFormat="1" x14ac:dyDescent="0.25">
      <c r="F8686" s="119"/>
    </row>
    <row r="8687" spans="6:6" s="115" customFormat="1" x14ac:dyDescent="0.25">
      <c r="F8687" s="119"/>
    </row>
    <row r="8688" spans="6:6" s="115" customFormat="1" x14ac:dyDescent="0.25">
      <c r="F8688" s="119"/>
    </row>
    <row r="8689" spans="6:6" s="115" customFormat="1" x14ac:dyDescent="0.25">
      <c r="F8689" s="119"/>
    </row>
    <row r="8690" spans="6:6" s="115" customFormat="1" x14ac:dyDescent="0.25">
      <c r="F8690" s="119"/>
    </row>
    <row r="8691" spans="6:6" s="115" customFormat="1" x14ac:dyDescent="0.25">
      <c r="F8691" s="119"/>
    </row>
    <row r="8692" spans="6:6" s="115" customFormat="1" x14ac:dyDescent="0.25">
      <c r="F8692" s="119"/>
    </row>
    <row r="8693" spans="6:6" s="115" customFormat="1" x14ac:dyDescent="0.25">
      <c r="F8693" s="119"/>
    </row>
    <row r="8694" spans="6:6" s="115" customFormat="1" x14ac:dyDescent="0.25">
      <c r="F8694" s="119"/>
    </row>
    <row r="8695" spans="6:6" s="115" customFormat="1" x14ac:dyDescent="0.25">
      <c r="F8695" s="119"/>
    </row>
    <row r="8696" spans="6:6" s="115" customFormat="1" x14ac:dyDescent="0.25">
      <c r="F8696" s="119"/>
    </row>
    <row r="8697" spans="6:6" s="115" customFormat="1" x14ac:dyDescent="0.25">
      <c r="F8697" s="119"/>
    </row>
    <row r="8698" spans="6:6" s="115" customFormat="1" x14ac:dyDescent="0.25">
      <c r="F8698" s="119"/>
    </row>
    <row r="8699" spans="6:6" s="115" customFormat="1" x14ac:dyDescent="0.25">
      <c r="F8699" s="119"/>
    </row>
    <row r="8700" spans="6:6" s="115" customFormat="1" x14ac:dyDescent="0.25">
      <c r="F8700" s="119"/>
    </row>
    <row r="8701" spans="6:6" s="115" customFormat="1" x14ac:dyDescent="0.25">
      <c r="F8701" s="119"/>
    </row>
    <row r="8702" spans="6:6" s="115" customFormat="1" x14ac:dyDescent="0.25">
      <c r="F8702" s="119"/>
    </row>
    <row r="8703" spans="6:6" s="115" customFormat="1" x14ac:dyDescent="0.25">
      <c r="F8703" s="119"/>
    </row>
    <row r="8704" spans="6:6" s="115" customFormat="1" x14ac:dyDescent="0.25">
      <c r="F8704" s="119"/>
    </row>
    <row r="8705" spans="6:6" s="115" customFormat="1" x14ac:dyDescent="0.25">
      <c r="F8705" s="119"/>
    </row>
    <row r="8706" spans="6:6" s="115" customFormat="1" x14ac:dyDescent="0.25">
      <c r="F8706" s="119"/>
    </row>
    <row r="8707" spans="6:6" s="115" customFormat="1" x14ac:dyDescent="0.25">
      <c r="F8707" s="119"/>
    </row>
    <row r="8708" spans="6:6" s="115" customFormat="1" x14ac:dyDescent="0.25">
      <c r="F8708" s="119"/>
    </row>
    <row r="8709" spans="6:6" s="115" customFormat="1" x14ac:dyDescent="0.25">
      <c r="F8709" s="119"/>
    </row>
    <row r="8710" spans="6:6" s="115" customFormat="1" x14ac:dyDescent="0.25">
      <c r="F8710" s="119"/>
    </row>
    <row r="8711" spans="6:6" s="115" customFormat="1" x14ac:dyDescent="0.25">
      <c r="F8711" s="119"/>
    </row>
    <row r="8712" spans="6:6" s="115" customFormat="1" x14ac:dyDescent="0.25">
      <c r="F8712" s="119"/>
    </row>
    <row r="8713" spans="6:6" s="115" customFormat="1" x14ac:dyDescent="0.25">
      <c r="F8713" s="119"/>
    </row>
    <row r="8714" spans="6:6" s="115" customFormat="1" x14ac:dyDescent="0.25">
      <c r="F8714" s="119"/>
    </row>
    <row r="8715" spans="6:6" s="115" customFormat="1" x14ac:dyDescent="0.25">
      <c r="F8715" s="119"/>
    </row>
    <row r="8716" spans="6:6" s="115" customFormat="1" x14ac:dyDescent="0.25">
      <c r="F8716" s="119"/>
    </row>
    <row r="8717" spans="6:6" s="115" customFormat="1" x14ac:dyDescent="0.25">
      <c r="F8717" s="119"/>
    </row>
    <row r="8718" spans="6:6" s="115" customFormat="1" x14ac:dyDescent="0.25">
      <c r="F8718" s="119"/>
    </row>
    <row r="8719" spans="6:6" s="115" customFormat="1" x14ac:dyDescent="0.25">
      <c r="F8719" s="119"/>
    </row>
    <row r="8720" spans="6:6" s="115" customFormat="1" x14ac:dyDescent="0.25">
      <c r="F8720" s="119"/>
    </row>
    <row r="8721" spans="6:6" s="115" customFormat="1" x14ac:dyDescent="0.25">
      <c r="F8721" s="119"/>
    </row>
    <row r="8722" spans="6:6" s="115" customFormat="1" x14ac:dyDescent="0.25">
      <c r="F8722" s="119"/>
    </row>
    <row r="8723" spans="6:6" s="115" customFormat="1" x14ac:dyDescent="0.25">
      <c r="F8723" s="119"/>
    </row>
    <row r="8724" spans="6:6" s="115" customFormat="1" x14ac:dyDescent="0.25">
      <c r="F8724" s="119"/>
    </row>
    <row r="8725" spans="6:6" s="115" customFormat="1" x14ac:dyDescent="0.25">
      <c r="F8725" s="119"/>
    </row>
    <row r="8726" spans="6:6" s="115" customFormat="1" x14ac:dyDescent="0.25">
      <c r="F8726" s="119"/>
    </row>
    <row r="8727" spans="6:6" s="115" customFormat="1" x14ac:dyDescent="0.25">
      <c r="F8727" s="119"/>
    </row>
    <row r="8728" spans="6:6" s="115" customFormat="1" x14ac:dyDescent="0.25">
      <c r="F8728" s="119"/>
    </row>
    <row r="8729" spans="6:6" s="115" customFormat="1" x14ac:dyDescent="0.25">
      <c r="F8729" s="119"/>
    </row>
    <row r="8730" spans="6:6" s="115" customFormat="1" x14ac:dyDescent="0.25">
      <c r="F8730" s="119"/>
    </row>
    <row r="8731" spans="6:6" s="115" customFormat="1" x14ac:dyDescent="0.25">
      <c r="F8731" s="119"/>
    </row>
    <row r="8732" spans="6:6" s="115" customFormat="1" x14ac:dyDescent="0.25">
      <c r="F8732" s="119"/>
    </row>
    <row r="8733" spans="6:6" s="115" customFormat="1" x14ac:dyDescent="0.25">
      <c r="F8733" s="119"/>
    </row>
    <row r="8734" spans="6:6" s="115" customFormat="1" x14ac:dyDescent="0.25">
      <c r="F8734" s="119"/>
    </row>
    <row r="8735" spans="6:6" s="115" customFormat="1" x14ac:dyDescent="0.25">
      <c r="F8735" s="119"/>
    </row>
    <row r="8736" spans="6:6" s="115" customFormat="1" x14ac:dyDescent="0.25">
      <c r="F8736" s="119"/>
    </row>
    <row r="8737" spans="6:6" s="115" customFormat="1" x14ac:dyDescent="0.25">
      <c r="F8737" s="119"/>
    </row>
    <row r="8738" spans="6:6" s="115" customFormat="1" x14ac:dyDescent="0.25">
      <c r="F8738" s="119"/>
    </row>
    <row r="8739" spans="6:6" s="115" customFormat="1" x14ac:dyDescent="0.25">
      <c r="F8739" s="119"/>
    </row>
    <row r="8740" spans="6:6" s="115" customFormat="1" x14ac:dyDescent="0.25">
      <c r="F8740" s="119"/>
    </row>
    <row r="8741" spans="6:6" s="115" customFormat="1" x14ac:dyDescent="0.25">
      <c r="F8741" s="119"/>
    </row>
    <row r="8742" spans="6:6" s="115" customFormat="1" x14ac:dyDescent="0.25">
      <c r="F8742" s="119"/>
    </row>
    <row r="8743" spans="6:6" s="115" customFormat="1" x14ac:dyDescent="0.25">
      <c r="F8743" s="119"/>
    </row>
    <row r="8744" spans="6:6" s="115" customFormat="1" x14ac:dyDescent="0.25">
      <c r="F8744" s="119"/>
    </row>
    <row r="8745" spans="6:6" s="115" customFormat="1" x14ac:dyDescent="0.25">
      <c r="F8745" s="119"/>
    </row>
    <row r="8746" spans="6:6" s="115" customFormat="1" x14ac:dyDescent="0.25">
      <c r="F8746" s="119"/>
    </row>
    <row r="8747" spans="6:6" s="115" customFormat="1" x14ac:dyDescent="0.25">
      <c r="F8747" s="119"/>
    </row>
    <row r="8748" spans="6:6" s="115" customFormat="1" x14ac:dyDescent="0.25">
      <c r="F8748" s="119"/>
    </row>
    <row r="8749" spans="6:6" s="115" customFormat="1" x14ac:dyDescent="0.25">
      <c r="F8749" s="119"/>
    </row>
    <row r="8750" spans="6:6" s="115" customFormat="1" x14ac:dyDescent="0.25">
      <c r="F8750" s="119"/>
    </row>
    <row r="8751" spans="6:6" s="115" customFormat="1" x14ac:dyDescent="0.25">
      <c r="F8751" s="119"/>
    </row>
    <row r="8752" spans="6:6" s="115" customFormat="1" x14ac:dyDescent="0.25">
      <c r="F8752" s="119"/>
    </row>
    <row r="8753" spans="6:6" s="115" customFormat="1" x14ac:dyDescent="0.25">
      <c r="F8753" s="119"/>
    </row>
    <row r="8754" spans="6:6" s="115" customFormat="1" x14ac:dyDescent="0.25">
      <c r="F8754" s="119"/>
    </row>
    <row r="8755" spans="6:6" s="115" customFormat="1" x14ac:dyDescent="0.25">
      <c r="F8755" s="119"/>
    </row>
    <row r="8756" spans="6:6" s="115" customFormat="1" x14ac:dyDescent="0.25">
      <c r="F8756" s="119"/>
    </row>
    <row r="8757" spans="6:6" s="115" customFormat="1" x14ac:dyDescent="0.25">
      <c r="F8757" s="119"/>
    </row>
    <row r="8758" spans="6:6" s="115" customFormat="1" x14ac:dyDescent="0.25">
      <c r="F8758" s="119"/>
    </row>
    <row r="8759" spans="6:6" s="115" customFormat="1" x14ac:dyDescent="0.25">
      <c r="F8759" s="119"/>
    </row>
    <row r="8760" spans="6:6" s="115" customFormat="1" x14ac:dyDescent="0.25">
      <c r="F8760" s="119"/>
    </row>
    <row r="8761" spans="6:6" s="115" customFormat="1" x14ac:dyDescent="0.25">
      <c r="F8761" s="119"/>
    </row>
    <row r="8762" spans="6:6" s="115" customFormat="1" x14ac:dyDescent="0.25">
      <c r="F8762" s="119"/>
    </row>
    <row r="8763" spans="6:6" s="115" customFormat="1" x14ac:dyDescent="0.25">
      <c r="F8763" s="119"/>
    </row>
    <row r="8764" spans="6:6" s="115" customFormat="1" x14ac:dyDescent="0.25">
      <c r="F8764" s="119"/>
    </row>
    <row r="8765" spans="6:6" s="115" customFormat="1" x14ac:dyDescent="0.25">
      <c r="F8765" s="119"/>
    </row>
    <row r="8766" spans="6:6" s="115" customFormat="1" x14ac:dyDescent="0.25">
      <c r="F8766" s="119"/>
    </row>
    <row r="8767" spans="6:6" s="115" customFormat="1" x14ac:dyDescent="0.25">
      <c r="F8767" s="119"/>
    </row>
    <row r="8768" spans="6:6" s="115" customFormat="1" x14ac:dyDescent="0.25">
      <c r="F8768" s="119"/>
    </row>
    <row r="8769" spans="6:6" s="115" customFormat="1" x14ac:dyDescent="0.25">
      <c r="F8769" s="119"/>
    </row>
    <row r="8770" spans="6:6" s="115" customFormat="1" x14ac:dyDescent="0.25">
      <c r="F8770" s="119"/>
    </row>
    <row r="8771" spans="6:6" s="115" customFormat="1" x14ac:dyDescent="0.25">
      <c r="F8771" s="119"/>
    </row>
    <row r="8772" spans="6:6" s="115" customFormat="1" x14ac:dyDescent="0.25">
      <c r="F8772" s="119"/>
    </row>
    <row r="8773" spans="6:6" s="115" customFormat="1" x14ac:dyDescent="0.25">
      <c r="F8773" s="119"/>
    </row>
    <row r="8774" spans="6:6" s="115" customFormat="1" x14ac:dyDescent="0.25">
      <c r="F8774" s="119"/>
    </row>
    <row r="8775" spans="6:6" s="115" customFormat="1" x14ac:dyDescent="0.25">
      <c r="F8775" s="119"/>
    </row>
    <row r="8776" spans="6:6" s="115" customFormat="1" x14ac:dyDescent="0.25">
      <c r="F8776" s="119"/>
    </row>
    <row r="8777" spans="6:6" s="115" customFormat="1" x14ac:dyDescent="0.25">
      <c r="F8777" s="119"/>
    </row>
    <row r="8778" spans="6:6" s="115" customFormat="1" x14ac:dyDescent="0.25">
      <c r="F8778" s="119"/>
    </row>
    <row r="8779" spans="6:6" s="115" customFormat="1" x14ac:dyDescent="0.25">
      <c r="F8779" s="119"/>
    </row>
    <row r="8780" spans="6:6" s="115" customFormat="1" x14ac:dyDescent="0.25">
      <c r="F8780" s="119"/>
    </row>
    <row r="8781" spans="6:6" s="115" customFormat="1" x14ac:dyDescent="0.25">
      <c r="F8781" s="119"/>
    </row>
    <row r="8782" spans="6:6" s="115" customFormat="1" x14ac:dyDescent="0.25">
      <c r="F8782" s="119"/>
    </row>
    <row r="8783" spans="6:6" s="115" customFormat="1" x14ac:dyDescent="0.25">
      <c r="F8783" s="119"/>
    </row>
    <row r="8784" spans="6:6" s="115" customFormat="1" x14ac:dyDescent="0.25">
      <c r="F8784" s="119"/>
    </row>
    <row r="8785" spans="6:6" s="115" customFormat="1" x14ac:dyDescent="0.25">
      <c r="F8785" s="119"/>
    </row>
    <row r="8786" spans="6:6" s="115" customFormat="1" x14ac:dyDescent="0.25">
      <c r="F8786" s="119"/>
    </row>
    <row r="8787" spans="6:6" s="115" customFormat="1" x14ac:dyDescent="0.25">
      <c r="F8787" s="119"/>
    </row>
    <row r="8788" spans="6:6" s="115" customFormat="1" x14ac:dyDescent="0.25">
      <c r="F8788" s="119"/>
    </row>
    <row r="8789" spans="6:6" s="115" customFormat="1" x14ac:dyDescent="0.25">
      <c r="F8789" s="119"/>
    </row>
    <row r="8790" spans="6:6" s="115" customFormat="1" x14ac:dyDescent="0.25">
      <c r="F8790" s="119"/>
    </row>
    <row r="8791" spans="6:6" s="115" customFormat="1" x14ac:dyDescent="0.25">
      <c r="F8791" s="119"/>
    </row>
    <row r="8792" spans="6:6" s="115" customFormat="1" x14ac:dyDescent="0.25">
      <c r="F8792" s="119"/>
    </row>
    <row r="8793" spans="6:6" s="115" customFormat="1" x14ac:dyDescent="0.25">
      <c r="F8793" s="119"/>
    </row>
    <row r="8794" spans="6:6" s="115" customFormat="1" x14ac:dyDescent="0.25">
      <c r="F8794" s="119"/>
    </row>
    <row r="8795" spans="6:6" s="115" customFormat="1" x14ac:dyDescent="0.25">
      <c r="F8795" s="119"/>
    </row>
    <row r="8796" spans="6:6" s="115" customFormat="1" x14ac:dyDescent="0.25">
      <c r="F8796" s="119"/>
    </row>
    <row r="8797" spans="6:6" s="115" customFormat="1" x14ac:dyDescent="0.25">
      <c r="F8797" s="119"/>
    </row>
    <row r="8798" spans="6:6" s="115" customFormat="1" x14ac:dyDescent="0.25">
      <c r="F8798" s="119"/>
    </row>
    <row r="8799" spans="6:6" s="115" customFormat="1" x14ac:dyDescent="0.25">
      <c r="F8799" s="119"/>
    </row>
    <row r="8800" spans="6:6" s="115" customFormat="1" x14ac:dyDescent="0.25">
      <c r="F8800" s="119"/>
    </row>
    <row r="8801" spans="6:6" s="115" customFormat="1" x14ac:dyDescent="0.25">
      <c r="F8801" s="119"/>
    </row>
    <row r="8802" spans="6:6" s="115" customFormat="1" x14ac:dyDescent="0.25">
      <c r="F8802" s="119"/>
    </row>
    <row r="8803" spans="6:6" s="115" customFormat="1" x14ac:dyDescent="0.25">
      <c r="F8803" s="119"/>
    </row>
    <row r="8804" spans="6:6" s="115" customFormat="1" x14ac:dyDescent="0.25">
      <c r="F8804" s="119"/>
    </row>
    <row r="8805" spans="6:6" s="115" customFormat="1" x14ac:dyDescent="0.25">
      <c r="F8805" s="119"/>
    </row>
    <row r="8806" spans="6:6" s="115" customFormat="1" x14ac:dyDescent="0.25">
      <c r="F8806" s="119"/>
    </row>
    <row r="8807" spans="6:6" s="115" customFormat="1" x14ac:dyDescent="0.25">
      <c r="F8807" s="119"/>
    </row>
    <row r="8808" spans="6:6" s="115" customFormat="1" x14ac:dyDescent="0.25">
      <c r="F8808" s="119"/>
    </row>
    <row r="8809" spans="6:6" s="115" customFormat="1" x14ac:dyDescent="0.25">
      <c r="F8809" s="119"/>
    </row>
    <row r="8810" spans="6:6" s="115" customFormat="1" x14ac:dyDescent="0.25">
      <c r="F8810" s="119"/>
    </row>
    <row r="8811" spans="6:6" s="115" customFormat="1" x14ac:dyDescent="0.25">
      <c r="F8811" s="119"/>
    </row>
    <row r="8812" spans="6:6" s="115" customFormat="1" x14ac:dyDescent="0.25">
      <c r="F8812" s="119"/>
    </row>
    <row r="8813" spans="6:6" s="115" customFormat="1" x14ac:dyDescent="0.25">
      <c r="F8813" s="119"/>
    </row>
    <row r="8814" spans="6:6" s="115" customFormat="1" x14ac:dyDescent="0.25">
      <c r="F8814" s="119"/>
    </row>
    <row r="8815" spans="6:6" s="115" customFormat="1" x14ac:dyDescent="0.25">
      <c r="F8815" s="119"/>
    </row>
    <row r="8816" spans="6:6" s="115" customFormat="1" x14ac:dyDescent="0.25">
      <c r="F8816" s="119"/>
    </row>
    <row r="8817" spans="6:6" s="115" customFormat="1" x14ac:dyDescent="0.25">
      <c r="F8817" s="119"/>
    </row>
    <row r="8818" spans="6:6" s="115" customFormat="1" x14ac:dyDescent="0.25">
      <c r="F8818" s="119"/>
    </row>
    <row r="8819" spans="6:6" s="115" customFormat="1" x14ac:dyDescent="0.25">
      <c r="F8819" s="119"/>
    </row>
    <row r="8820" spans="6:6" s="115" customFormat="1" x14ac:dyDescent="0.25">
      <c r="F8820" s="119"/>
    </row>
    <row r="8821" spans="6:6" s="115" customFormat="1" x14ac:dyDescent="0.25">
      <c r="F8821" s="119"/>
    </row>
    <row r="8822" spans="6:6" s="115" customFormat="1" x14ac:dyDescent="0.25">
      <c r="F8822" s="119"/>
    </row>
    <row r="8823" spans="6:6" s="115" customFormat="1" x14ac:dyDescent="0.25">
      <c r="F8823" s="119"/>
    </row>
    <row r="8824" spans="6:6" s="115" customFormat="1" x14ac:dyDescent="0.25">
      <c r="F8824" s="119"/>
    </row>
    <row r="8825" spans="6:6" s="115" customFormat="1" x14ac:dyDescent="0.25">
      <c r="F8825" s="119"/>
    </row>
    <row r="8826" spans="6:6" s="115" customFormat="1" x14ac:dyDescent="0.25">
      <c r="F8826" s="119"/>
    </row>
    <row r="8827" spans="6:6" s="115" customFormat="1" x14ac:dyDescent="0.25">
      <c r="F8827" s="119"/>
    </row>
    <row r="8828" spans="6:6" s="115" customFormat="1" x14ac:dyDescent="0.25">
      <c r="F8828" s="119"/>
    </row>
    <row r="8829" spans="6:6" s="115" customFormat="1" x14ac:dyDescent="0.25">
      <c r="F8829" s="119"/>
    </row>
    <row r="8830" spans="6:6" s="115" customFormat="1" x14ac:dyDescent="0.25">
      <c r="F8830" s="119"/>
    </row>
    <row r="8831" spans="6:6" s="115" customFormat="1" x14ac:dyDescent="0.25">
      <c r="F8831" s="119"/>
    </row>
    <row r="8832" spans="6:6" s="115" customFormat="1" x14ac:dyDescent="0.25">
      <c r="F8832" s="119"/>
    </row>
    <row r="8833" spans="6:6" s="115" customFormat="1" x14ac:dyDescent="0.25">
      <c r="F8833" s="119"/>
    </row>
    <row r="8834" spans="6:6" s="115" customFormat="1" x14ac:dyDescent="0.25">
      <c r="F8834" s="119"/>
    </row>
    <row r="8835" spans="6:6" s="115" customFormat="1" x14ac:dyDescent="0.25">
      <c r="F8835" s="119"/>
    </row>
    <row r="8836" spans="6:6" s="115" customFormat="1" x14ac:dyDescent="0.25">
      <c r="F8836" s="119"/>
    </row>
    <row r="8837" spans="6:6" s="115" customFormat="1" x14ac:dyDescent="0.25">
      <c r="F8837" s="119"/>
    </row>
    <row r="8838" spans="6:6" s="115" customFormat="1" x14ac:dyDescent="0.25">
      <c r="F8838" s="119"/>
    </row>
    <row r="8839" spans="6:6" s="115" customFormat="1" x14ac:dyDescent="0.25">
      <c r="F8839" s="119"/>
    </row>
    <row r="8840" spans="6:6" s="115" customFormat="1" x14ac:dyDescent="0.25">
      <c r="F8840" s="119"/>
    </row>
    <row r="8841" spans="6:6" s="115" customFormat="1" x14ac:dyDescent="0.25">
      <c r="F8841" s="119"/>
    </row>
    <row r="8842" spans="6:6" s="115" customFormat="1" x14ac:dyDescent="0.25">
      <c r="F8842" s="119"/>
    </row>
    <row r="8843" spans="6:6" s="115" customFormat="1" x14ac:dyDescent="0.25">
      <c r="F8843" s="119"/>
    </row>
    <row r="8844" spans="6:6" s="115" customFormat="1" x14ac:dyDescent="0.25">
      <c r="F8844" s="119"/>
    </row>
    <row r="8845" spans="6:6" s="115" customFormat="1" x14ac:dyDescent="0.25">
      <c r="F8845" s="119"/>
    </row>
    <row r="8846" spans="6:6" s="115" customFormat="1" x14ac:dyDescent="0.25">
      <c r="F8846" s="119"/>
    </row>
    <row r="8847" spans="6:6" s="115" customFormat="1" x14ac:dyDescent="0.25">
      <c r="F8847" s="119"/>
    </row>
    <row r="8848" spans="6:6" s="115" customFormat="1" x14ac:dyDescent="0.25">
      <c r="F8848" s="119"/>
    </row>
    <row r="8849" spans="6:6" s="115" customFormat="1" x14ac:dyDescent="0.25">
      <c r="F8849" s="119"/>
    </row>
    <row r="8850" spans="6:6" s="115" customFormat="1" x14ac:dyDescent="0.25">
      <c r="F8850" s="119"/>
    </row>
    <row r="8851" spans="6:6" s="115" customFormat="1" x14ac:dyDescent="0.25">
      <c r="F8851" s="119"/>
    </row>
    <row r="8852" spans="6:6" s="115" customFormat="1" x14ac:dyDescent="0.25">
      <c r="F8852" s="119"/>
    </row>
    <row r="8853" spans="6:6" s="115" customFormat="1" x14ac:dyDescent="0.25">
      <c r="F8853" s="119"/>
    </row>
    <row r="8854" spans="6:6" s="115" customFormat="1" x14ac:dyDescent="0.25">
      <c r="F8854" s="119"/>
    </row>
    <row r="8855" spans="6:6" s="115" customFormat="1" x14ac:dyDescent="0.25">
      <c r="F8855" s="119"/>
    </row>
    <row r="8856" spans="6:6" s="115" customFormat="1" x14ac:dyDescent="0.25">
      <c r="F8856" s="119"/>
    </row>
    <row r="8857" spans="6:6" s="115" customFormat="1" x14ac:dyDescent="0.25">
      <c r="F8857" s="119"/>
    </row>
    <row r="8858" spans="6:6" s="115" customFormat="1" x14ac:dyDescent="0.25">
      <c r="F8858" s="119"/>
    </row>
    <row r="8859" spans="6:6" s="115" customFormat="1" x14ac:dyDescent="0.25">
      <c r="F8859" s="119"/>
    </row>
    <row r="8860" spans="6:6" s="115" customFormat="1" x14ac:dyDescent="0.25">
      <c r="F8860" s="119"/>
    </row>
    <row r="8861" spans="6:6" s="115" customFormat="1" x14ac:dyDescent="0.25">
      <c r="F8861" s="119"/>
    </row>
    <row r="8862" spans="6:6" s="115" customFormat="1" x14ac:dyDescent="0.25">
      <c r="F8862" s="119"/>
    </row>
    <row r="8863" spans="6:6" s="115" customFormat="1" x14ac:dyDescent="0.25">
      <c r="F8863" s="119"/>
    </row>
    <row r="8864" spans="6:6" s="115" customFormat="1" x14ac:dyDescent="0.25">
      <c r="F8864" s="119"/>
    </row>
    <row r="8865" spans="6:6" s="115" customFormat="1" x14ac:dyDescent="0.25">
      <c r="F8865" s="119"/>
    </row>
    <row r="8866" spans="6:6" s="115" customFormat="1" x14ac:dyDescent="0.25">
      <c r="F8866" s="119"/>
    </row>
    <row r="8867" spans="6:6" s="115" customFormat="1" x14ac:dyDescent="0.25">
      <c r="F8867" s="119"/>
    </row>
    <row r="8868" spans="6:6" s="115" customFormat="1" x14ac:dyDescent="0.25">
      <c r="F8868" s="119"/>
    </row>
    <row r="8869" spans="6:6" s="115" customFormat="1" x14ac:dyDescent="0.25">
      <c r="F8869" s="119"/>
    </row>
    <row r="8870" spans="6:6" s="115" customFormat="1" x14ac:dyDescent="0.25">
      <c r="F8870" s="119"/>
    </row>
    <row r="8871" spans="6:6" s="115" customFormat="1" x14ac:dyDescent="0.25">
      <c r="F8871" s="119"/>
    </row>
    <row r="8872" spans="6:6" s="115" customFormat="1" x14ac:dyDescent="0.25">
      <c r="F8872" s="119"/>
    </row>
    <row r="8873" spans="6:6" s="115" customFormat="1" x14ac:dyDescent="0.25">
      <c r="F8873" s="119"/>
    </row>
    <row r="8874" spans="6:6" s="115" customFormat="1" x14ac:dyDescent="0.25">
      <c r="F8874" s="119"/>
    </row>
    <row r="8875" spans="6:6" s="115" customFormat="1" x14ac:dyDescent="0.25">
      <c r="F8875" s="119"/>
    </row>
    <row r="8876" spans="6:6" s="115" customFormat="1" x14ac:dyDescent="0.25">
      <c r="F8876" s="119"/>
    </row>
    <row r="8877" spans="6:6" s="115" customFormat="1" x14ac:dyDescent="0.25">
      <c r="F8877" s="119"/>
    </row>
    <row r="8878" spans="6:6" s="115" customFormat="1" x14ac:dyDescent="0.25">
      <c r="F8878" s="119"/>
    </row>
    <row r="8879" spans="6:6" s="115" customFormat="1" x14ac:dyDescent="0.25">
      <c r="F8879" s="119"/>
    </row>
    <row r="8880" spans="6:6" s="115" customFormat="1" x14ac:dyDescent="0.25">
      <c r="F8880" s="119"/>
    </row>
    <row r="8881" spans="6:6" s="115" customFormat="1" x14ac:dyDescent="0.25">
      <c r="F8881" s="119"/>
    </row>
    <row r="8882" spans="6:6" s="115" customFormat="1" x14ac:dyDescent="0.25">
      <c r="F8882" s="119"/>
    </row>
    <row r="8883" spans="6:6" s="115" customFormat="1" x14ac:dyDescent="0.25">
      <c r="F8883" s="119"/>
    </row>
    <row r="8884" spans="6:6" s="115" customFormat="1" x14ac:dyDescent="0.25">
      <c r="F8884" s="119"/>
    </row>
    <row r="8885" spans="6:6" s="115" customFormat="1" x14ac:dyDescent="0.25">
      <c r="F8885" s="119"/>
    </row>
    <row r="8886" spans="6:6" s="115" customFormat="1" x14ac:dyDescent="0.25">
      <c r="F8886" s="119"/>
    </row>
    <row r="8887" spans="6:6" s="115" customFormat="1" x14ac:dyDescent="0.25">
      <c r="F8887" s="119"/>
    </row>
    <row r="8888" spans="6:6" s="115" customFormat="1" x14ac:dyDescent="0.25">
      <c r="F8888" s="119"/>
    </row>
    <row r="8889" spans="6:6" s="115" customFormat="1" x14ac:dyDescent="0.25">
      <c r="F8889" s="119"/>
    </row>
    <row r="8890" spans="6:6" s="115" customFormat="1" x14ac:dyDescent="0.25">
      <c r="F8890" s="119"/>
    </row>
    <row r="8891" spans="6:6" s="115" customFormat="1" x14ac:dyDescent="0.25">
      <c r="F8891" s="119"/>
    </row>
    <row r="8892" spans="6:6" s="115" customFormat="1" x14ac:dyDescent="0.25">
      <c r="F8892" s="119"/>
    </row>
    <row r="8893" spans="6:6" s="115" customFormat="1" x14ac:dyDescent="0.25">
      <c r="F8893" s="119"/>
    </row>
    <row r="8894" spans="6:6" s="115" customFormat="1" x14ac:dyDescent="0.25">
      <c r="F8894" s="119"/>
    </row>
    <row r="8895" spans="6:6" s="115" customFormat="1" x14ac:dyDescent="0.25">
      <c r="F8895" s="119"/>
    </row>
    <row r="8896" spans="6:6" s="115" customFormat="1" x14ac:dyDescent="0.25">
      <c r="F8896" s="119"/>
    </row>
    <row r="8897" spans="6:6" s="115" customFormat="1" x14ac:dyDescent="0.25">
      <c r="F8897" s="119"/>
    </row>
    <row r="8898" spans="6:6" s="115" customFormat="1" x14ac:dyDescent="0.25">
      <c r="F8898" s="119"/>
    </row>
    <row r="8899" spans="6:6" s="115" customFormat="1" x14ac:dyDescent="0.25">
      <c r="F8899" s="119"/>
    </row>
    <row r="8900" spans="6:6" s="115" customFormat="1" x14ac:dyDescent="0.25">
      <c r="F8900" s="119"/>
    </row>
    <row r="8901" spans="6:6" s="115" customFormat="1" x14ac:dyDescent="0.25">
      <c r="F8901" s="119"/>
    </row>
    <row r="8902" spans="6:6" s="115" customFormat="1" x14ac:dyDescent="0.25">
      <c r="F8902" s="119"/>
    </row>
    <row r="8903" spans="6:6" s="115" customFormat="1" x14ac:dyDescent="0.25">
      <c r="F8903" s="119"/>
    </row>
    <row r="8904" spans="6:6" s="115" customFormat="1" x14ac:dyDescent="0.25">
      <c r="F8904" s="119"/>
    </row>
    <row r="8905" spans="6:6" s="115" customFormat="1" x14ac:dyDescent="0.25">
      <c r="F8905" s="119"/>
    </row>
    <row r="8906" spans="6:6" s="115" customFormat="1" x14ac:dyDescent="0.25">
      <c r="F8906" s="119"/>
    </row>
    <row r="8907" spans="6:6" s="115" customFormat="1" x14ac:dyDescent="0.25">
      <c r="F8907" s="119"/>
    </row>
    <row r="8908" spans="6:6" s="115" customFormat="1" x14ac:dyDescent="0.25">
      <c r="F8908" s="119"/>
    </row>
    <row r="8909" spans="6:6" s="115" customFormat="1" x14ac:dyDescent="0.25">
      <c r="F8909" s="119"/>
    </row>
    <row r="8910" spans="6:6" s="115" customFormat="1" x14ac:dyDescent="0.25">
      <c r="F8910" s="119"/>
    </row>
    <row r="8911" spans="6:6" s="115" customFormat="1" x14ac:dyDescent="0.25">
      <c r="F8911" s="119"/>
    </row>
    <row r="8912" spans="6:6" s="115" customFormat="1" x14ac:dyDescent="0.25">
      <c r="F8912" s="119"/>
    </row>
    <row r="8913" spans="6:6" s="115" customFormat="1" x14ac:dyDescent="0.25">
      <c r="F8913" s="119"/>
    </row>
    <row r="8914" spans="6:6" s="115" customFormat="1" x14ac:dyDescent="0.25">
      <c r="F8914" s="119"/>
    </row>
    <row r="8915" spans="6:6" s="115" customFormat="1" x14ac:dyDescent="0.25">
      <c r="F8915" s="119"/>
    </row>
    <row r="8916" spans="6:6" s="115" customFormat="1" x14ac:dyDescent="0.25">
      <c r="F8916" s="119"/>
    </row>
    <row r="8917" spans="6:6" s="115" customFormat="1" x14ac:dyDescent="0.25">
      <c r="F8917" s="119"/>
    </row>
    <row r="8918" spans="6:6" s="115" customFormat="1" x14ac:dyDescent="0.25">
      <c r="F8918" s="119"/>
    </row>
    <row r="8919" spans="6:6" s="115" customFormat="1" x14ac:dyDescent="0.25">
      <c r="F8919" s="119"/>
    </row>
    <row r="8920" spans="6:6" s="115" customFormat="1" x14ac:dyDescent="0.25">
      <c r="F8920" s="119"/>
    </row>
    <row r="8921" spans="6:6" s="115" customFormat="1" x14ac:dyDescent="0.25">
      <c r="F8921" s="119"/>
    </row>
    <row r="8922" spans="6:6" s="115" customFormat="1" x14ac:dyDescent="0.25">
      <c r="F8922" s="119"/>
    </row>
    <row r="8923" spans="6:6" s="115" customFormat="1" x14ac:dyDescent="0.25">
      <c r="F8923" s="119"/>
    </row>
    <row r="8924" spans="6:6" s="115" customFormat="1" x14ac:dyDescent="0.25">
      <c r="F8924" s="119"/>
    </row>
    <row r="8925" spans="6:6" s="115" customFormat="1" x14ac:dyDescent="0.25">
      <c r="F8925" s="119"/>
    </row>
    <row r="8926" spans="6:6" s="115" customFormat="1" x14ac:dyDescent="0.25">
      <c r="F8926" s="119"/>
    </row>
    <row r="8927" spans="6:6" s="115" customFormat="1" x14ac:dyDescent="0.25">
      <c r="F8927" s="119"/>
    </row>
    <row r="8928" spans="6:6" s="115" customFormat="1" x14ac:dyDescent="0.25">
      <c r="F8928" s="119"/>
    </row>
    <row r="8929" spans="6:6" s="115" customFormat="1" x14ac:dyDescent="0.25">
      <c r="F8929" s="119"/>
    </row>
    <row r="8930" spans="6:6" s="115" customFormat="1" x14ac:dyDescent="0.25">
      <c r="F8930" s="119"/>
    </row>
    <row r="8931" spans="6:6" s="115" customFormat="1" x14ac:dyDescent="0.25">
      <c r="F8931" s="119"/>
    </row>
    <row r="8932" spans="6:6" s="115" customFormat="1" x14ac:dyDescent="0.25">
      <c r="F8932" s="119"/>
    </row>
    <row r="8933" spans="6:6" s="115" customFormat="1" x14ac:dyDescent="0.25">
      <c r="F8933" s="119"/>
    </row>
    <row r="8934" spans="6:6" s="115" customFormat="1" x14ac:dyDescent="0.25">
      <c r="F8934" s="119"/>
    </row>
    <row r="8935" spans="6:6" s="115" customFormat="1" x14ac:dyDescent="0.25">
      <c r="F8935" s="119"/>
    </row>
    <row r="8936" spans="6:6" s="115" customFormat="1" x14ac:dyDescent="0.25">
      <c r="F8936" s="119"/>
    </row>
    <row r="8937" spans="6:6" s="115" customFormat="1" x14ac:dyDescent="0.25">
      <c r="F8937" s="119"/>
    </row>
    <row r="8938" spans="6:6" s="115" customFormat="1" x14ac:dyDescent="0.25">
      <c r="F8938" s="119"/>
    </row>
    <row r="8939" spans="6:6" s="115" customFormat="1" x14ac:dyDescent="0.25">
      <c r="F8939" s="119"/>
    </row>
    <row r="8940" spans="6:6" s="115" customFormat="1" x14ac:dyDescent="0.25">
      <c r="F8940" s="119"/>
    </row>
    <row r="8941" spans="6:6" s="115" customFormat="1" x14ac:dyDescent="0.25">
      <c r="F8941" s="119"/>
    </row>
    <row r="8942" spans="6:6" s="115" customFormat="1" x14ac:dyDescent="0.25">
      <c r="F8942" s="119"/>
    </row>
    <row r="8943" spans="6:6" s="115" customFormat="1" x14ac:dyDescent="0.25">
      <c r="F8943" s="119"/>
    </row>
    <row r="8944" spans="6:6" s="115" customFormat="1" x14ac:dyDescent="0.25">
      <c r="F8944" s="119"/>
    </row>
    <row r="8945" spans="6:6" s="115" customFormat="1" x14ac:dyDescent="0.25">
      <c r="F8945" s="119"/>
    </row>
    <row r="8946" spans="6:6" s="115" customFormat="1" x14ac:dyDescent="0.25">
      <c r="F8946" s="119"/>
    </row>
    <row r="8947" spans="6:6" s="115" customFormat="1" x14ac:dyDescent="0.25">
      <c r="F8947" s="119"/>
    </row>
    <row r="8948" spans="6:6" s="115" customFormat="1" x14ac:dyDescent="0.25">
      <c r="F8948" s="119"/>
    </row>
    <row r="8949" spans="6:6" s="115" customFormat="1" x14ac:dyDescent="0.25">
      <c r="F8949" s="119"/>
    </row>
    <row r="8950" spans="6:6" s="115" customFormat="1" x14ac:dyDescent="0.25">
      <c r="F8950" s="119"/>
    </row>
    <row r="8951" spans="6:6" s="115" customFormat="1" x14ac:dyDescent="0.25">
      <c r="F8951" s="119"/>
    </row>
    <row r="8952" spans="6:6" s="115" customFormat="1" x14ac:dyDescent="0.25">
      <c r="F8952" s="119"/>
    </row>
    <row r="8953" spans="6:6" s="115" customFormat="1" x14ac:dyDescent="0.25">
      <c r="F8953" s="119"/>
    </row>
    <row r="8954" spans="6:6" s="115" customFormat="1" x14ac:dyDescent="0.25">
      <c r="F8954" s="119"/>
    </row>
    <row r="8955" spans="6:6" s="115" customFormat="1" x14ac:dyDescent="0.25">
      <c r="F8955" s="119"/>
    </row>
    <row r="8956" spans="6:6" s="115" customFormat="1" x14ac:dyDescent="0.25">
      <c r="F8956" s="119"/>
    </row>
    <row r="8957" spans="6:6" s="115" customFormat="1" x14ac:dyDescent="0.25">
      <c r="F8957" s="119"/>
    </row>
    <row r="8958" spans="6:6" s="115" customFormat="1" x14ac:dyDescent="0.25">
      <c r="F8958" s="119"/>
    </row>
    <row r="8959" spans="6:6" s="115" customFormat="1" x14ac:dyDescent="0.25">
      <c r="F8959" s="119"/>
    </row>
    <row r="8960" spans="6:6" s="115" customFormat="1" x14ac:dyDescent="0.25">
      <c r="F8960" s="119"/>
    </row>
    <row r="8961" spans="6:6" s="115" customFormat="1" x14ac:dyDescent="0.25">
      <c r="F8961" s="119"/>
    </row>
    <row r="8962" spans="6:6" s="115" customFormat="1" x14ac:dyDescent="0.25">
      <c r="F8962" s="119"/>
    </row>
    <row r="8963" spans="6:6" s="115" customFormat="1" x14ac:dyDescent="0.25">
      <c r="F8963" s="119"/>
    </row>
    <row r="8964" spans="6:6" s="115" customFormat="1" x14ac:dyDescent="0.25">
      <c r="F8964" s="119"/>
    </row>
    <row r="8965" spans="6:6" s="115" customFormat="1" x14ac:dyDescent="0.25">
      <c r="F8965" s="119"/>
    </row>
    <row r="8966" spans="6:6" s="115" customFormat="1" x14ac:dyDescent="0.25">
      <c r="F8966" s="119"/>
    </row>
    <row r="8967" spans="6:6" s="115" customFormat="1" x14ac:dyDescent="0.25">
      <c r="F8967" s="119"/>
    </row>
    <row r="8968" spans="6:6" s="115" customFormat="1" x14ac:dyDescent="0.25">
      <c r="F8968" s="119"/>
    </row>
    <row r="8969" spans="6:6" s="115" customFormat="1" x14ac:dyDescent="0.25">
      <c r="F8969" s="119"/>
    </row>
    <row r="8970" spans="6:6" s="115" customFormat="1" x14ac:dyDescent="0.25">
      <c r="F8970" s="119"/>
    </row>
    <row r="8971" spans="6:6" s="115" customFormat="1" x14ac:dyDescent="0.25">
      <c r="F8971" s="119"/>
    </row>
    <row r="8972" spans="6:6" s="115" customFormat="1" x14ac:dyDescent="0.25">
      <c r="F8972" s="119"/>
    </row>
    <row r="8973" spans="6:6" s="115" customFormat="1" x14ac:dyDescent="0.25">
      <c r="F8973" s="119"/>
    </row>
    <row r="8974" spans="6:6" s="115" customFormat="1" x14ac:dyDescent="0.25">
      <c r="F8974" s="119"/>
    </row>
    <row r="8975" spans="6:6" s="115" customFormat="1" x14ac:dyDescent="0.25">
      <c r="F8975" s="119"/>
    </row>
    <row r="8976" spans="6:6" s="115" customFormat="1" x14ac:dyDescent="0.25">
      <c r="F8976" s="119"/>
    </row>
    <row r="8977" spans="6:6" s="115" customFormat="1" x14ac:dyDescent="0.25">
      <c r="F8977" s="119"/>
    </row>
    <row r="8978" spans="6:6" s="115" customFormat="1" x14ac:dyDescent="0.25">
      <c r="F8978" s="119"/>
    </row>
    <row r="8979" spans="6:6" s="115" customFormat="1" x14ac:dyDescent="0.25">
      <c r="F8979" s="119"/>
    </row>
    <row r="8980" spans="6:6" s="115" customFormat="1" x14ac:dyDescent="0.25">
      <c r="F8980" s="119"/>
    </row>
    <row r="8981" spans="6:6" s="115" customFormat="1" x14ac:dyDescent="0.25">
      <c r="F8981" s="119"/>
    </row>
    <row r="8982" spans="6:6" s="115" customFormat="1" x14ac:dyDescent="0.25">
      <c r="F8982" s="119"/>
    </row>
    <row r="8983" spans="6:6" s="115" customFormat="1" x14ac:dyDescent="0.25">
      <c r="F8983" s="119"/>
    </row>
    <row r="8984" spans="6:6" s="115" customFormat="1" x14ac:dyDescent="0.25">
      <c r="F8984" s="119"/>
    </row>
    <row r="8985" spans="6:6" s="115" customFormat="1" x14ac:dyDescent="0.25">
      <c r="F8985" s="119"/>
    </row>
    <row r="8986" spans="6:6" s="115" customFormat="1" x14ac:dyDescent="0.25">
      <c r="F8986" s="119"/>
    </row>
    <row r="8987" spans="6:6" s="115" customFormat="1" x14ac:dyDescent="0.25">
      <c r="F8987" s="119"/>
    </row>
    <row r="8988" spans="6:6" s="115" customFormat="1" x14ac:dyDescent="0.25">
      <c r="F8988" s="119"/>
    </row>
    <row r="8989" spans="6:6" s="115" customFormat="1" x14ac:dyDescent="0.25">
      <c r="F8989" s="119"/>
    </row>
    <row r="8990" spans="6:6" s="115" customFormat="1" x14ac:dyDescent="0.25">
      <c r="F8990" s="119"/>
    </row>
    <row r="8991" spans="6:6" s="115" customFormat="1" x14ac:dyDescent="0.25">
      <c r="F8991" s="119"/>
    </row>
    <row r="8992" spans="6:6" s="115" customFormat="1" x14ac:dyDescent="0.25">
      <c r="F8992" s="119"/>
    </row>
    <row r="8993" spans="6:6" s="115" customFormat="1" x14ac:dyDescent="0.25">
      <c r="F8993" s="119"/>
    </row>
    <row r="8994" spans="6:6" s="115" customFormat="1" x14ac:dyDescent="0.25">
      <c r="F8994" s="119"/>
    </row>
    <row r="8995" spans="6:6" s="115" customFormat="1" x14ac:dyDescent="0.25">
      <c r="F8995" s="119"/>
    </row>
    <row r="8996" spans="6:6" s="115" customFormat="1" x14ac:dyDescent="0.25">
      <c r="F8996" s="119"/>
    </row>
    <row r="8997" spans="6:6" s="115" customFormat="1" x14ac:dyDescent="0.25">
      <c r="F8997" s="119"/>
    </row>
    <row r="8998" spans="6:6" s="115" customFormat="1" x14ac:dyDescent="0.25">
      <c r="F8998" s="119"/>
    </row>
    <row r="8999" spans="6:6" s="115" customFormat="1" x14ac:dyDescent="0.25">
      <c r="F8999" s="119"/>
    </row>
    <row r="9000" spans="6:6" s="115" customFormat="1" x14ac:dyDescent="0.25">
      <c r="F9000" s="119"/>
    </row>
    <row r="9001" spans="6:6" s="115" customFormat="1" x14ac:dyDescent="0.25">
      <c r="F9001" s="119"/>
    </row>
    <row r="9002" spans="6:6" s="115" customFormat="1" x14ac:dyDescent="0.25">
      <c r="F9002" s="119"/>
    </row>
    <row r="9003" spans="6:6" s="115" customFormat="1" x14ac:dyDescent="0.25">
      <c r="F9003" s="119"/>
    </row>
    <row r="9004" spans="6:6" s="115" customFormat="1" x14ac:dyDescent="0.25">
      <c r="F9004" s="119"/>
    </row>
    <row r="9005" spans="6:6" s="115" customFormat="1" x14ac:dyDescent="0.25">
      <c r="F9005" s="119"/>
    </row>
    <row r="9006" spans="6:6" s="115" customFormat="1" x14ac:dyDescent="0.25">
      <c r="F9006" s="119"/>
    </row>
    <row r="9007" spans="6:6" s="115" customFormat="1" x14ac:dyDescent="0.25">
      <c r="F9007" s="119"/>
    </row>
    <row r="9008" spans="6:6" s="115" customFormat="1" x14ac:dyDescent="0.25">
      <c r="F9008" s="119"/>
    </row>
    <row r="9009" spans="6:6" s="115" customFormat="1" x14ac:dyDescent="0.25">
      <c r="F9009" s="119"/>
    </row>
    <row r="9010" spans="6:6" s="115" customFormat="1" x14ac:dyDescent="0.25">
      <c r="F9010" s="119"/>
    </row>
    <row r="9011" spans="6:6" s="115" customFormat="1" x14ac:dyDescent="0.25">
      <c r="F9011" s="119"/>
    </row>
    <row r="9012" spans="6:6" s="115" customFormat="1" x14ac:dyDescent="0.25">
      <c r="F9012" s="119"/>
    </row>
    <row r="9013" spans="6:6" s="115" customFormat="1" x14ac:dyDescent="0.25">
      <c r="F9013" s="119"/>
    </row>
    <row r="9014" spans="6:6" s="115" customFormat="1" x14ac:dyDescent="0.25">
      <c r="F9014" s="119"/>
    </row>
    <row r="9015" spans="6:6" s="115" customFormat="1" x14ac:dyDescent="0.25">
      <c r="F9015" s="119"/>
    </row>
    <row r="9016" spans="6:6" s="115" customFormat="1" x14ac:dyDescent="0.25">
      <c r="F9016" s="119"/>
    </row>
    <row r="9017" spans="6:6" s="115" customFormat="1" x14ac:dyDescent="0.25">
      <c r="F9017" s="119"/>
    </row>
    <row r="9018" spans="6:6" s="115" customFormat="1" x14ac:dyDescent="0.25">
      <c r="F9018" s="119"/>
    </row>
    <row r="9019" spans="6:6" s="115" customFormat="1" x14ac:dyDescent="0.25">
      <c r="F9019" s="119"/>
    </row>
    <row r="9020" spans="6:6" s="115" customFormat="1" x14ac:dyDescent="0.25">
      <c r="F9020" s="119"/>
    </row>
    <row r="9021" spans="6:6" s="115" customFormat="1" x14ac:dyDescent="0.25">
      <c r="F9021" s="119"/>
    </row>
    <row r="9022" spans="6:6" s="115" customFormat="1" x14ac:dyDescent="0.25">
      <c r="F9022" s="119"/>
    </row>
    <row r="9023" spans="6:6" s="115" customFormat="1" x14ac:dyDescent="0.25">
      <c r="F9023" s="119"/>
    </row>
    <row r="9024" spans="6:6" s="115" customFormat="1" x14ac:dyDescent="0.25">
      <c r="F9024" s="119"/>
    </row>
    <row r="9025" spans="6:6" s="115" customFormat="1" x14ac:dyDescent="0.25">
      <c r="F9025" s="119"/>
    </row>
    <row r="9026" spans="6:6" s="115" customFormat="1" x14ac:dyDescent="0.25">
      <c r="F9026" s="119"/>
    </row>
    <row r="9027" spans="6:6" s="115" customFormat="1" x14ac:dyDescent="0.25">
      <c r="F9027" s="119"/>
    </row>
    <row r="9028" spans="6:6" s="115" customFormat="1" x14ac:dyDescent="0.25">
      <c r="F9028" s="119"/>
    </row>
    <row r="9029" spans="6:6" s="115" customFormat="1" x14ac:dyDescent="0.25">
      <c r="F9029" s="119"/>
    </row>
    <row r="9030" spans="6:6" s="115" customFormat="1" x14ac:dyDescent="0.25">
      <c r="F9030" s="119"/>
    </row>
    <row r="9031" spans="6:6" s="115" customFormat="1" x14ac:dyDescent="0.25">
      <c r="F9031" s="119"/>
    </row>
    <row r="9032" spans="6:6" s="115" customFormat="1" x14ac:dyDescent="0.25">
      <c r="F9032" s="119"/>
    </row>
    <row r="9033" spans="6:6" s="115" customFormat="1" x14ac:dyDescent="0.25">
      <c r="F9033" s="119"/>
    </row>
    <row r="9034" spans="6:6" s="115" customFormat="1" x14ac:dyDescent="0.25">
      <c r="F9034" s="119"/>
    </row>
    <row r="9035" spans="6:6" s="115" customFormat="1" x14ac:dyDescent="0.25">
      <c r="F9035" s="119"/>
    </row>
    <row r="9036" spans="6:6" s="115" customFormat="1" x14ac:dyDescent="0.25">
      <c r="F9036" s="119"/>
    </row>
    <row r="9037" spans="6:6" s="115" customFormat="1" x14ac:dyDescent="0.25">
      <c r="F9037" s="119"/>
    </row>
    <row r="9038" spans="6:6" s="115" customFormat="1" x14ac:dyDescent="0.25">
      <c r="F9038" s="119"/>
    </row>
    <row r="9039" spans="6:6" s="115" customFormat="1" x14ac:dyDescent="0.25">
      <c r="F9039" s="119"/>
    </row>
    <row r="9040" spans="6:6" s="115" customFormat="1" x14ac:dyDescent="0.25">
      <c r="F9040" s="119"/>
    </row>
    <row r="9041" spans="6:6" s="115" customFormat="1" x14ac:dyDescent="0.25">
      <c r="F9041" s="119"/>
    </row>
    <row r="9042" spans="6:6" s="115" customFormat="1" x14ac:dyDescent="0.25">
      <c r="F9042" s="119"/>
    </row>
    <row r="9043" spans="6:6" s="115" customFormat="1" x14ac:dyDescent="0.25">
      <c r="F9043" s="119"/>
    </row>
    <row r="9044" spans="6:6" s="115" customFormat="1" x14ac:dyDescent="0.25">
      <c r="F9044" s="119"/>
    </row>
    <row r="9045" spans="6:6" s="115" customFormat="1" x14ac:dyDescent="0.25">
      <c r="F9045" s="119"/>
    </row>
    <row r="9046" spans="6:6" s="115" customFormat="1" x14ac:dyDescent="0.25">
      <c r="F9046" s="119"/>
    </row>
    <row r="9047" spans="6:6" s="115" customFormat="1" x14ac:dyDescent="0.25">
      <c r="F9047" s="119"/>
    </row>
    <row r="9048" spans="6:6" s="115" customFormat="1" x14ac:dyDescent="0.25">
      <c r="F9048" s="119"/>
    </row>
    <row r="9049" spans="6:6" s="115" customFormat="1" x14ac:dyDescent="0.25">
      <c r="F9049" s="119"/>
    </row>
    <row r="9050" spans="6:6" s="115" customFormat="1" x14ac:dyDescent="0.25">
      <c r="F9050" s="119"/>
    </row>
    <row r="9051" spans="6:6" s="115" customFormat="1" x14ac:dyDescent="0.25">
      <c r="F9051" s="119"/>
    </row>
    <row r="9052" spans="6:6" s="115" customFormat="1" x14ac:dyDescent="0.25">
      <c r="F9052" s="119"/>
    </row>
    <row r="9053" spans="6:6" s="115" customFormat="1" x14ac:dyDescent="0.25">
      <c r="F9053" s="119"/>
    </row>
    <row r="9054" spans="6:6" s="115" customFormat="1" x14ac:dyDescent="0.25">
      <c r="F9054" s="119"/>
    </row>
    <row r="9055" spans="6:6" s="115" customFormat="1" x14ac:dyDescent="0.25">
      <c r="F9055" s="119"/>
    </row>
    <row r="9056" spans="6:6" s="115" customFormat="1" x14ac:dyDescent="0.25">
      <c r="F9056" s="119"/>
    </row>
    <row r="9057" spans="6:6" s="115" customFormat="1" x14ac:dyDescent="0.25">
      <c r="F9057" s="119"/>
    </row>
    <row r="9058" spans="6:6" s="115" customFormat="1" x14ac:dyDescent="0.25">
      <c r="F9058" s="119"/>
    </row>
    <row r="9059" spans="6:6" s="115" customFormat="1" x14ac:dyDescent="0.25">
      <c r="F9059" s="119"/>
    </row>
    <row r="9060" spans="6:6" s="115" customFormat="1" x14ac:dyDescent="0.25">
      <c r="F9060" s="119"/>
    </row>
    <row r="9061" spans="6:6" s="115" customFormat="1" x14ac:dyDescent="0.25">
      <c r="F9061" s="119"/>
    </row>
    <row r="9062" spans="6:6" s="115" customFormat="1" x14ac:dyDescent="0.25">
      <c r="F9062" s="119"/>
    </row>
    <row r="9063" spans="6:6" s="115" customFormat="1" x14ac:dyDescent="0.25">
      <c r="F9063" s="119"/>
    </row>
    <row r="9064" spans="6:6" s="115" customFormat="1" x14ac:dyDescent="0.25">
      <c r="F9064" s="119"/>
    </row>
    <row r="9065" spans="6:6" s="115" customFormat="1" x14ac:dyDescent="0.25">
      <c r="F9065" s="119"/>
    </row>
    <row r="9066" spans="6:6" s="115" customFormat="1" x14ac:dyDescent="0.25">
      <c r="F9066" s="119"/>
    </row>
    <row r="9067" spans="6:6" s="115" customFormat="1" x14ac:dyDescent="0.25">
      <c r="F9067" s="119"/>
    </row>
    <row r="9068" spans="6:6" s="115" customFormat="1" x14ac:dyDescent="0.25">
      <c r="F9068" s="119"/>
    </row>
    <row r="9069" spans="6:6" s="115" customFormat="1" x14ac:dyDescent="0.25">
      <c r="F9069" s="119"/>
    </row>
    <row r="9070" spans="6:6" s="115" customFormat="1" x14ac:dyDescent="0.25">
      <c r="F9070" s="119"/>
    </row>
    <row r="9071" spans="6:6" s="115" customFormat="1" x14ac:dyDescent="0.25">
      <c r="F9071" s="119"/>
    </row>
    <row r="9072" spans="6:6" s="115" customFormat="1" x14ac:dyDescent="0.25">
      <c r="F9072" s="119"/>
    </row>
    <row r="9073" spans="6:6" s="115" customFormat="1" x14ac:dyDescent="0.25">
      <c r="F9073" s="119"/>
    </row>
    <row r="9074" spans="6:6" s="115" customFormat="1" x14ac:dyDescent="0.25">
      <c r="F9074" s="119"/>
    </row>
    <row r="9075" spans="6:6" s="115" customFormat="1" x14ac:dyDescent="0.25">
      <c r="F9075" s="119"/>
    </row>
    <row r="9076" spans="6:6" s="115" customFormat="1" x14ac:dyDescent="0.25">
      <c r="F9076" s="119"/>
    </row>
    <row r="9077" spans="6:6" s="115" customFormat="1" x14ac:dyDescent="0.25">
      <c r="F9077" s="119"/>
    </row>
    <row r="9078" spans="6:6" s="115" customFormat="1" x14ac:dyDescent="0.25">
      <c r="F9078" s="119"/>
    </row>
    <row r="9079" spans="6:6" s="115" customFormat="1" x14ac:dyDescent="0.25">
      <c r="F9079" s="119"/>
    </row>
    <row r="9080" spans="6:6" s="115" customFormat="1" x14ac:dyDescent="0.25">
      <c r="F9080" s="119"/>
    </row>
    <row r="9081" spans="6:6" s="115" customFormat="1" x14ac:dyDescent="0.25">
      <c r="F9081" s="119"/>
    </row>
    <row r="9082" spans="6:6" s="115" customFormat="1" x14ac:dyDescent="0.25">
      <c r="F9082" s="119"/>
    </row>
    <row r="9083" spans="6:6" s="115" customFormat="1" x14ac:dyDescent="0.25">
      <c r="F9083" s="119"/>
    </row>
    <row r="9084" spans="6:6" s="115" customFormat="1" x14ac:dyDescent="0.25">
      <c r="F9084" s="119"/>
    </row>
    <row r="9085" spans="6:6" s="115" customFormat="1" x14ac:dyDescent="0.25">
      <c r="F9085" s="119"/>
    </row>
    <row r="9086" spans="6:6" s="115" customFormat="1" x14ac:dyDescent="0.25">
      <c r="F9086" s="119"/>
    </row>
    <row r="9087" spans="6:6" s="115" customFormat="1" x14ac:dyDescent="0.25">
      <c r="F9087" s="119"/>
    </row>
    <row r="9088" spans="6:6" s="115" customFormat="1" x14ac:dyDescent="0.25">
      <c r="F9088" s="119"/>
    </row>
    <row r="9089" spans="6:6" s="115" customFormat="1" x14ac:dyDescent="0.25">
      <c r="F9089" s="119"/>
    </row>
    <row r="9090" spans="6:6" s="115" customFormat="1" x14ac:dyDescent="0.25">
      <c r="F9090" s="119"/>
    </row>
    <row r="9091" spans="6:6" s="115" customFormat="1" x14ac:dyDescent="0.25">
      <c r="F9091" s="119"/>
    </row>
    <row r="9092" spans="6:6" s="115" customFormat="1" x14ac:dyDescent="0.25">
      <c r="F9092" s="119"/>
    </row>
    <row r="9093" spans="6:6" s="115" customFormat="1" x14ac:dyDescent="0.25">
      <c r="F9093" s="119"/>
    </row>
    <row r="9094" spans="6:6" s="115" customFormat="1" x14ac:dyDescent="0.25">
      <c r="F9094" s="119"/>
    </row>
    <row r="9095" spans="6:6" s="115" customFormat="1" x14ac:dyDescent="0.25">
      <c r="F9095" s="119"/>
    </row>
    <row r="9096" spans="6:6" s="115" customFormat="1" x14ac:dyDescent="0.25">
      <c r="F9096" s="119"/>
    </row>
    <row r="9097" spans="6:6" s="115" customFormat="1" x14ac:dyDescent="0.25">
      <c r="F9097" s="119"/>
    </row>
    <row r="9098" spans="6:6" s="115" customFormat="1" x14ac:dyDescent="0.25">
      <c r="F9098" s="119"/>
    </row>
    <row r="9099" spans="6:6" s="115" customFormat="1" x14ac:dyDescent="0.25">
      <c r="F9099" s="119"/>
    </row>
    <row r="9100" spans="6:6" s="115" customFormat="1" x14ac:dyDescent="0.25">
      <c r="F9100" s="119"/>
    </row>
    <row r="9101" spans="6:6" s="115" customFormat="1" x14ac:dyDescent="0.25">
      <c r="F9101" s="119"/>
    </row>
    <row r="9102" spans="6:6" s="115" customFormat="1" x14ac:dyDescent="0.25">
      <c r="F9102" s="119"/>
    </row>
    <row r="9103" spans="6:6" s="115" customFormat="1" x14ac:dyDescent="0.25">
      <c r="F9103" s="119"/>
    </row>
    <row r="9104" spans="6:6" s="115" customFormat="1" x14ac:dyDescent="0.25">
      <c r="F9104" s="119"/>
    </row>
    <row r="9105" spans="6:6" s="115" customFormat="1" x14ac:dyDescent="0.25">
      <c r="F9105" s="119"/>
    </row>
    <row r="9106" spans="6:6" s="115" customFormat="1" x14ac:dyDescent="0.25">
      <c r="F9106" s="119"/>
    </row>
    <row r="9107" spans="6:6" s="115" customFormat="1" x14ac:dyDescent="0.25">
      <c r="F9107" s="119"/>
    </row>
    <row r="9108" spans="6:6" s="115" customFormat="1" x14ac:dyDescent="0.25">
      <c r="F9108" s="119"/>
    </row>
    <row r="9109" spans="6:6" s="115" customFormat="1" x14ac:dyDescent="0.25">
      <c r="F9109" s="119"/>
    </row>
    <row r="9110" spans="6:6" s="115" customFormat="1" x14ac:dyDescent="0.25">
      <c r="F9110" s="119"/>
    </row>
    <row r="9111" spans="6:6" s="115" customFormat="1" x14ac:dyDescent="0.25">
      <c r="F9111" s="119"/>
    </row>
    <row r="9112" spans="6:6" s="115" customFormat="1" x14ac:dyDescent="0.25">
      <c r="F9112" s="119"/>
    </row>
    <row r="9113" spans="6:6" s="115" customFormat="1" x14ac:dyDescent="0.25">
      <c r="F9113" s="119"/>
    </row>
    <row r="9114" spans="6:6" s="115" customFormat="1" x14ac:dyDescent="0.25">
      <c r="F9114" s="119"/>
    </row>
    <row r="9115" spans="6:6" s="115" customFormat="1" x14ac:dyDescent="0.25">
      <c r="F9115" s="119"/>
    </row>
    <row r="9116" spans="6:6" s="115" customFormat="1" x14ac:dyDescent="0.25">
      <c r="F9116" s="119"/>
    </row>
    <row r="9117" spans="6:6" s="115" customFormat="1" x14ac:dyDescent="0.25">
      <c r="F9117" s="119"/>
    </row>
    <row r="9118" spans="6:6" s="115" customFormat="1" x14ac:dyDescent="0.25">
      <c r="F9118" s="119"/>
    </row>
    <row r="9119" spans="6:6" s="115" customFormat="1" x14ac:dyDescent="0.25">
      <c r="F9119" s="119"/>
    </row>
    <row r="9120" spans="6:6" s="115" customFormat="1" x14ac:dyDescent="0.25">
      <c r="F9120" s="119"/>
    </row>
    <row r="9121" spans="6:6" s="115" customFormat="1" x14ac:dyDescent="0.25">
      <c r="F9121" s="119"/>
    </row>
    <row r="9122" spans="6:6" s="115" customFormat="1" x14ac:dyDescent="0.25">
      <c r="F9122" s="119"/>
    </row>
    <row r="9123" spans="6:6" s="115" customFormat="1" x14ac:dyDescent="0.25">
      <c r="F9123" s="119"/>
    </row>
    <row r="9124" spans="6:6" s="115" customFormat="1" x14ac:dyDescent="0.25">
      <c r="F9124" s="119"/>
    </row>
    <row r="9125" spans="6:6" s="115" customFormat="1" x14ac:dyDescent="0.25">
      <c r="F9125" s="119"/>
    </row>
    <row r="9126" spans="6:6" s="115" customFormat="1" x14ac:dyDescent="0.25">
      <c r="F9126" s="119"/>
    </row>
    <row r="9127" spans="6:6" s="115" customFormat="1" x14ac:dyDescent="0.25">
      <c r="F9127" s="119"/>
    </row>
    <row r="9128" spans="6:6" s="115" customFormat="1" x14ac:dyDescent="0.25">
      <c r="F9128" s="119"/>
    </row>
    <row r="9129" spans="6:6" s="115" customFormat="1" x14ac:dyDescent="0.25">
      <c r="F9129" s="119"/>
    </row>
    <row r="9130" spans="6:6" s="115" customFormat="1" x14ac:dyDescent="0.25">
      <c r="F9130" s="119"/>
    </row>
    <row r="9131" spans="6:6" s="115" customFormat="1" x14ac:dyDescent="0.25">
      <c r="F9131" s="119"/>
    </row>
    <row r="9132" spans="6:6" s="115" customFormat="1" x14ac:dyDescent="0.25">
      <c r="F9132" s="119"/>
    </row>
    <row r="9133" spans="6:6" s="115" customFormat="1" x14ac:dyDescent="0.25">
      <c r="F9133" s="119"/>
    </row>
    <row r="9134" spans="6:6" s="115" customFormat="1" x14ac:dyDescent="0.25">
      <c r="F9134" s="119"/>
    </row>
    <row r="9135" spans="6:6" s="115" customFormat="1" x14ac:dyDescent="0.25">
      <c r="F9135" s="119"/>
    </row>
    <row r="9136" spans="6:6" s="115" customFormat="1" x14ac:dyDescent="0.25">
      <c r="F9136" s="119"/>
    </row>
    <row r="9137" spans="6:6" s="115" customFormat="1" x14ac:dyDescent="0.25">
      <c r="F9137" s="119"/>
    </row>
    <row r="9138" spans="6:6" s="115" customFormat="1" x14ac:dyDescent="0.25">
      <c r="F9138" s="119"/>
    </row>
    <row r="9139" spans="6:6" s="115" customFormat="1" x14ac:dyDescent="0.25">
      <c r="F9139" s="119"/>
    </row>
    <row r="9140" spans="6:6" s="115" customFormat="1" x14ac:dyDescent="0.25">
      <c r="F9140" s="119"/>
    </row>
    <row r="9141" spans="6:6" s="115" customFormat="1" x14ac:dyDescent="0.25">
      <c r="F9141" s="119"/>
    </row>
    <row r="9142" spans="6:6" s="115" customFormat="1" x14ac:dyDescent="0.25">
      <c r="F9142" s="119"/>
    </row>
    <row r="9143" spans="6:6" s="115" customFormat="1" x14ac:dyDescent="0.25">
      <c r="F9143" s="119"/>
    </row>
    <row r="9144" spans="6:6" s="115" customFormat="1" x14ac:dyDescent="0.25">
      <c r="F9144" s="119"/>
    </row>
    <row r="9145" spans="6:6" s="115" customFormat="1" x14ac:dyDescent="0.25">
      <c r="F9145" s="119"/>
    </row>
    <row r="9146" spans="6:6" s="115" customFormat="1" x14ac:dyDescent="0.25">
      <c r="F9146" s="119"/>
    </row>
    <row r="9147" spans="6:6" s="115" customFormat="1" x14ac:dyDescent="0.25">
      <c r="F9147" s="119"/>
    </row>
    <row r="9148" spans="6:6" s="115" customFormat="1" x14ac:dyDescent="0.25">
      <c r="F9148" s="119"/>
    </row>
    <row r="9149" spans="6:6" s="115" customFormat="1" x14ac:dyDescent="0.25">
      <c r="F9149" s="119"/>
    </row>
    <row r="9150" spans="6:6" s="115" customFormat="1" x14ac:dyDescent="0.25">
      <c r="F9150" s="119"/>
    </row>
    <row r="9151" spans="6:6" s="115" customFormat="1" x14ac:dyDescent="0.25">
      <c r="F9151" s="119"/>
    </row>
    <row r="9152" spans="6:6" s="115" customFormat="1" x14ac:dyDescent="0.25">
      <c r="F9152" s="119"/>
    </row>
    <row r="9153" spans="6:6" s="115" customFormat="1" x14ac:dyDescent="0.25">
      <c r="F9153" s="119"/>
    </row>
    <row r="9154" spans="6:6" s="115" customFormat="1" x14ac:dyDescent="0.25">
      <c r="F9154" s="119"/>
    </row>
    <row r="9155" spans="6:6" s="115" customFormat="1" x14ac:dyDescent="0.25">
      <c r="F9155" s="119"/>
    </row>
    <row r="9156" spans="6:6" s="115" customFormat="1" x14ac:dyDescent="0.25">
      <c r="F9156" s="119"/>
    </row>
    <row r="9157" spans="6:6" s="115" customFormat="1" x14ac:dyDescent="0.25">
      <c r="F9157" s="119"/>
    </row>
    <row r="9158" spans="6:6" s="115" customFormat="1" x14ac:dyDescent="0.25">
      <c r="F9158" s="119"/>
    </row>
    <row r="9159" spans="6:6" s="115" customFormat="1" x14ac:dyDescent="0.25">
      <c r="F9159" s="119"/>
    </row>
    <row r="9160" spans="6:6" s="115" customFormat="1" x14ac:dyDescent="0.25">
      <c r="F9160" s="119"/>
    </row>
    <row r="9161" spans="6:6" s="115" customFormat="1" x14ac:dyDescent="0.25">
      <c r="F9161" s="119"/>
    </row>
    <row r="9162" spans="6:6" s="115" customFormat="1" x14ac:dyDescent="0.25">
      <c r="F9162" s="119"/>
    </row>
    <row r="9163" spans="6:6" s="115" customFormat="1" x14ac:dyDescent="0.25">
      <c r="F9163" s="119"/>
    </row>
    <row r="9164" spans="6:6" s="115" customFormat="1" x14ac:dyDescent="0.25">
      <c r="F9164" s="119"/>
    </row>
    <row r="9165" spans="6:6" s="115" customFormat="1" x14ac:dyDescent="0.25">
      <c r="F9165" s="119"/>
    </row>
    <row r="9166" spans="6:6" s="115" customFormat="1" x14ac:dyDescent="0.25">
      <c r="F9166" s="119"/>
    </row>
    <row r="9167" spans="6:6" s="115" customFormat="1" x14ac:dyDescent="0.25">
      <c r="F9167" s="119"/>
    </row>
    <row r="9168" spans="6:6" s="115" customFormat="1" x14ac:dyDescent="0.25">
      <c r="F9168" s="119"/>
    </row>
    <row r="9169" spans="6:6" s="115" customFormat="1" x14ac:dyDescent="0.25">
      <c r="F9169" s="119"/>
    </row>
    <row r="9170" spans="6:6" s="115" customFormat="1" x14ac:dyDescent="0.25">
      <c r="F9170" s="119"/>
    </row>
    <row r="9171" spans="6:6" s="115" customFormat="1" x14ac:dyDescent="0.25">
      <c r="F9171" s="119"/>
    </row>
    <row r="9172" spans="6:6" s="115" customFormat="1" x14ac:dyDescent="0.25">
      <c r="F9172" s="119"/>
    </row>
    <row r="9173" spans="6:6" s="115" customFormat="1" x14ac:dyDescent="0.25">
      <c r="F9173" s="119"/>
    </row>
    <row r="9174" spans="6:6" s="115" customFormat="1" x14ac:dyDescent="0.25">
      <c r="F9174" s="119"/>
    </row>
    <row r="9175" spans="6:6" s="115" customFormat="1" x14ac:dyDescent="0.25">
      <c r="F9175" s="119"/>
    </row>
    <row r="9176" spans="6:6" s="115" customFormat="1" x14ac:dyDescent="0.25">
      <c r="F9176" s="119"/>
    </row>
    <row r="9177" spans="6:6" s="115" customFormat="1" x14ac:dyDescent="0.25">
      <c r="F9177" s="119"/>
    </row>
    <row r="9178" spans="6:6" s="115" customFormat="1" x14ac:dyDescent="0.25">
      <c r="F9178" s="119"/>
    </row>
    <row r="9179" spans="6:6" s="115" customFormat="1" x14ac:dyDescent="0.25">
      <c r="F9179" s="119"/>
    </row>
    <row r="9180" spans="6:6" s="115" customFormat="1" x14ac:dyDescent="0.25">
      <c r="F9180" s="119"/>
    </row>
    <row r="9181" spans="6:6" s="115" customFormat="1" x14ac:dyDescent="0.25">
      <c r="F9181" s="119"/>
    </row>
    <row r="9182" spans="6:6" s="115" customFormat="1" x14ac:dyDescent="0.25">
      <c r="F9182" s="119"/>
    </row>
    <row r="9183" spans="6:6" s="115" customFormat="1" x14ac:dyDescent="0.25">
      <c r="F9183" s="119"/>
    </row>
    <row r="9184" spans="6:6" s="115" customFormat="1" x14ac:dyDescent="0.25">
      <c r="F9184" s="119"/>
    </row>
    <row r="9185" spans="6:6" s="115" customFormat="1" x14ac:dyDescent="0.25">
      <c r="F9185" s="119"/>
    </row>
    <row r="9186" spans="6:6" s="115" customFormat="1" x14ac:dyDescent="0.25">
      <c r="F9186" s="119"/>
    </row>
    <row r="9187" spans="6:6" s="115" customFormat="1" x14ac:dyDescent="0.25">
      <c r="F9187" s="119"/>
    </row>
    <row r="9188" spans="6:6" s="115" customFormat="1" x14ac:dyDescent="0.25">
      <c r="F9188" s="119"/>
    </row>
    <row r="9189" spans="6:6" s="115" customFormat="1" x14ac:dyDescent="0.25">
      <c r="F9189" s="119"/>
    </row>
    <row r="9190" spans="6:6" s="115" customFormat="1" x14ac:dyDescent="0.25">
      <c r="F9190" s="119"/>
    </row>
    <row r="9191" spans="6:6" s="115" customFormat="1" x14ac:dyDescent="0.25">
      <c r="F9191" s="119"/>
    </row>
    <row r="9192" spans="6:6" s="115" customFormat="1" x14ac:dyDescent="0.25">
      <c r="F9192" s="119"/>
    </row>
    <row r="9193" spans="6:6" s="115" customFormat="1" x14ac:dyDescent="0.25">
      <c r="F9193" s="119"/>
    </row>
    <row r="9194" spans="6:6" s="115" customFormat="1" x14ac:dyDescent="0.25">
      <c r="F9194" s="119"/>
    </row>
    <row r="9195" spans="6:6" s="115" customFormat="1" x14ac:dyDescent="0.25">
      <c r="F9195" s="119"/>
    </row>
    <row r="9196" spans="6:6" s="115" customFormat="1" x14ac:dyDescent="0.25">
      <c r="F9196" s="119"/>
    </row>
    <row r="9197" spans="6:6" s="115" customFormat="1" x14ac:dyDescent="0.25">
      <c r="F9197" s="119"/>
    </row>
    <row r="9198" spans="6:6" s="115" customFormat="1" x14ac:dyDescent="0.25">
      <c r="F9198" s="119"/>
    </row>
    <row r="9199" spans="6:6" s="115" customFormat="1" x14ac:dyDescent="0.25">
      <c r="F9199" s="119"/>
    </row>
    <row r="9200" spans="6:6" s="115" customFormat="1" x14ac:dyDescent="0.25">
      <c r="F9200" s="119"/>
    </row>
    <row r="9201" spans="6:6" s="115" customFormat="1" x14ac:dyDescent="0.25">
      <c r="F9201" s="119"/>
    </row>
    <row r="9202" spans="6:6" s="115" customFormat="1" x14ac:dyDescent="0.25">
      <c r="F9202" s="119"/>
    </row>
    <row r="9203" spans="6:6" s="115" customFormat="1" x14ac:dyDescent="0.25">
      <c r="F9203" s="119"/>
    </row>
    <row r="9204" spans="6:6" s="115" customFormat="1" x14ac:dyDescent="0.25">
      <c r="F9204" s="119"/>
    </row>
    <row r="9205" spans="6:6" s="115" customFormat="1" x14ac:dyDescent="0.25">
      <c r="F9205" s="119"/>
    </row>
    <row r="9206" spans="6:6" s="115" customFormat="1" x14ac:dyDescent="0.25">
      <c r="F9206" s="119"/>
    </row>
    <row r="9207" spans="6:6" s="115" customFormat="1" x14ac:dyDescent="0.25">
      <c r="F9207" s="119"/>
    </row>
    <row r="9208" spans="6:6" s="115" customFormat="1" x14ac:dyDescent="0.25">
      <c r="F9208" s="119"/>
    </row>
    <row r="9209" spans="6:6" s="115" customFormat="1" x14ac:dyDescent="0.25">
      <c r="F9209" s="119"/>
    </row>
    <row r="9210" spans="6:6" s="115" customFormat="1" x14ac:dyDescent="0.25">
      <c r="F9210" s="119"/>
    </row>
    <row r="9211" spans="6:6" s="115" customFormat="1" x14ac:dyDescent="0.25">
      <c r="F9211" s="119"/>
    </row>
    <row r="9212" spans="6:6" s="115" customFormat="1" x14ac:dyDescent="0.25">
      <c r="F9212" s="119"/>
    </row>
    <row r="9213" spans="6:6" s="115" customFormat="1" x14ac:dyDescent="0.25">
      <c r="F9213" s="119"/>
    </row>
    <row r="9214" spans="6:6" s="115" customFormat="1" x14ac:dyDescent="0.25">
      <c r="F9214" s="119"/>
    </row>
    <row r="9215" spans="6:6" s="115" customFormat="1" x14ac:dyDescent="0.25">
      <c r="F9215" s="119"/>
    </row>
    <row r="9216" spans="6:6" s="115" customFormat="1" x14ac:dyDescent="0.25">
      <c r="F9216" s="119"/>
    </row>
    <row r="9217" spans="6:6" s="115" customFormat="1" x14ac:dyDescent="0.25">
      <c r="F9217" s="119"/>
    </row>
    <row r="9218" spans="6:6" s="115" customFormat="1" x14ac:dyDescent="0.25">
      <c r="F9218" s="119"/>
    </row>
    <row r="9219" spans="6:6" s="115" customFormat="1" x14ac:dyDescent="0.25">
      <c r="F9219" s="119"/>
    </row>
    <row r="9220" spans="6:6" s="115" customFormat="1" x14ac:dyDescent="0.25">
      <c r="F9220" s="119"/>
    </row>
    <row r="9221" spans="6:6" s="115" customFormat="1" x14ac:dyDescent="0.25">
      <c r="F9221" s="119"/>
    </row>
    <row r="9222" spans="6:6" s="115" customFormat="1" x14ac:dyDescent="0.25">
      <c r="F9222" s="119"/>
    </row>
    <row r="9223" spans="6:6" s="115" customFormat="1" x14ac:dyDescent="0.25">
      <c r="F9223" s="119"/>
    </row>
    <row r="9224" spans="6:6" s="115" customFormat="1" x14ac:dyDescent="0.25">
      <c r="F9224" s="119"/>
    </row>
    <row r="9225" spans="6:6" s="115" customFormat="1" x14ac:dyDescent="0.25">
      <c r="F9225" s="119"/>
    </row>
    <row r="9226" spans="6:6" s="115" customFormat="1" x14ac:dyDescent="0.25">
      <c r="F9226" s="119"/>
    </row>
    <row r="9227" spans="6:6" s="115" customFormat="1" x14ac:dyDescent="0.25">
      <c r="F9227" s="119"/>
    </row>
    <row r="9228" spans="6:6" s="115" customFormat="1" x14ac:dyDescent="0.25">
      <c r="F9228" s="119"/>
    </row>
    <row r="9229" spans="6:6" s="115" customFormat="1" x14ac:dyDescent="0.25">
      <c r="F9229" s="119"/>
    </row>
    <row r="9230" spans="6:6" s="115" customFormat="1" x14ac:dyDescent="0.25">
      <c r="F9230" s="119"/>
    </row>
    <row r="9231" spans="6:6" s="115" customFormat="1" x14ac:dyDescent="0.25">
      <c r="F9231" s="119"/>
    </row>
    <row r="9232" spans="6:6" s="115" customFormat="1" x14ac:dyDescent="0.25">
      <c r="F9232" s="119"/>
    </row>
    <row r="9233" spans="6:6" s="115" customFormat="1" x14ac:dyDescent="0.25">
      <c r="F9233" s="119"/>
    </row>
    <row r="9234" spans="6:6" s="115" customFormat="1" x14ac:dyDescent="0.25">
      <c r="F9234" s="119"/>
    </row>
    <row r="9235" spans="6:6" s="115" customFormat="1" x14ac:dyDescent="0.25">
      <c r="F9235" s="119"/>
    </row>
    <row r="9236" spans="6:6" s="115" customFormat="1" x14ac:dyDescent="0.25">
      <c r="F9236" s="119"/>
    </row>
    <row r="9237" spans="6:6" s="115" customFormat="1" x14ac:dyDescent="0.25">
      <c r="F9237" s="119"/>
    </row>
    <row r="9238" spans="6:6" s="115" customFormat="1" x14ac:dyDescent="0.25">
      <c r="F9238" s="119"/>
    </row>
    <row r="9239" spans="6:6" s="115" customFormat="1" x14ac:dyDescent="0.25">
      <c r="F9239" s="119"/>
    </row>
    <row r="9240" spans="6:6" s="115" customFormat="1" x14ac:dyDescent="0.25">
      <c r="F9240" s="119"/>
    </row>
    <row r="9241" spans="6:6" s="115" customFormat="1" x14ac:dyDescent="0.25">
      <c r="F9241" s="119"/>
    </row>
    <row r="9242" spans="6:6" s="115" customFormat="1" x14ac:dyDescent="0.25">
      <c r="F9242" s="119"/>
    </row>
    <row r="9243" spans="6:6" s="115" customFormat="1" x14ac:dyDescent="0.25">
      <c r="F9243" s="119"/>
    </row>
    <row r="9244" spans="6:6" s="115" customFormat="1" x14ac:dyDescent="0.25">
      <c r="F9244" s="119"/>
    </row>
    <row r="9245" spans="6:6" s="115" customFormat="1" x14ac:dyDescent="0.25">
      <c r="F9245" s="119"/>
    </row>
    <row r="9246" spans="6:6" s="115" customFormat="1" x14ac:dyDescent="0.25">
      <c r="F9246" s="119"/>
    </row>
    <row r="9247" spans="6:6" s="115" customFormat="1" x14ac:dyDescent="0.25">
      <c r="F9247" s="119"/>
    </row>
    <row r="9248" spans="6:6" s="115" customFormat="1" x14ac:dyDescent="0.25">
      <c r="F9248" s="119"/>
    </row>
    <row r="9249" spans="6:6" s="115" customFormat="1" x14ac:dyDescent="0.25">
      <c r="F9249" s="119"/>
    </row>
    <row r="9250" spans="6:6" s="115" customFormat="1" x14ac:dyDescent="0.25">
      <c r="F9250" s="119"/>
    </row>
    <row r="9251" spans="6:6" s="115" customFormat="1" x14ac:dyDescent="0.25">
      <c r="F9251" s="119"/>
    </row>
    <row r="9252" spans="6:6" s="115" customFormat="1" x14ac:dyDescent="0.25">
      <c r="F9252" s="119"/>
    </row>
    <row r="9253" spans="6:6" s="115" customFormat="1" x14ac:dyDescent="0.25">
      <c r="F9253" s="119"/>
    </row>
    <row r="9254" spans="6:6" s="115" customFormat="1" x14ac:dyDescent="0.25">
      <c r="F9254" s="119"/>
    </row>
    <row r="9255" spans="6:6" s="115" customFormat="1" x14ac:dyDescent="0.25">
      <c r="F9255" s="119"/>
    </row>
    <row r="9256" spans="6:6" s="115" customFormat="1" x14ac:dyDescent="0.25">
      <c r="F9256" s="119"/>
    </row>
    <row r="9257" spans="6:6" s="115" customFormat="1" x14ac:dyDescent="0.25">
      <c r="F9257" s="119"/>
    </row>
    <row r="9258" spans="6:6" s="115" customFormat="1" x14ac:dyDescent="0.25">
      <c r="F9258" s="119"/>
    </row>
    <row r="9259" spans="6:6" s="115" customFormat="1" x14ac:dyDescent="0.25">
      <c r="F9259" s="119"/>
    </row>
    <row r="9260" spans="6:6" s="115" customFormat="1" x14ac:dyDescent="0.25">
      <c r="F9260" s="119"/>
    </row>
    <row r="9261" spans="6:6" s="115" customFormat="1" x14ac:dyDescent="0.25">
      <c r="F9261" s="119"/>
    </row>
    <row r="9262" spans="6:6" s="115" customFormat="1" x14ac:dyDescent="0.25">
      <c r="F9262" s="119"/>
    </row>
    <row r="9263" spans="6:6" s="115" customFormat="1" x14ac:dyDescent="0.25">
      <c r="F9263" s="119"/>
    </row>
    <row r="9264" spans="6:6" s="115" customFormat="1" x14ac:dyDescent="0.25">
      <c r="F9264" s="119"/>
    </row>
    <row r="9265" spans="6:6" s="115" customFormat="1" x14ac:dyDescent="0.25">
      <c r="F9265" s="119"/>
    </row>
    <row r="9266" spans="6:6" s="115" customFormat="1" x14ac:dyDescent="0.25">
      <c r="F9266" s="119"/>
    </row>
    <row r="9267" spans="6:6" s="115" customFormat="1" x14ac:dyDescent="0.25">
      <c r="F9267" s="119"/>
    </row>
    <row r="9268" spans="6:6" s="115" customFormat="1" x14ac:dyDescent="0.25">
      <c r="F9268" s="119"/>
    </row>
    <row r="9269" spans="6:6" s="115" customFormat="1" x14ac:dyDescent="0.25">
      <c r="F9269" s="119"/>
    </row>
    <row r="9270" spans="6:6" s="115" customFormat="1" x14ac:dyDescent="0.25">
      <c r="F9270" s="119"/>
    </row>
    <row r="9271" spans="6:6" s="115" customFormat="1" x14ac:dyDescent="0.25">
      <c r="F9271" s="119"/>
    </row>
    <row r="9272" spans="6:6" s="115" customFormat="1" x14ac:dyDescent="0.25">
      <c r="F9272" s="119"/>
    </row>
    <row r="9273" spans="6:6" s="115" customFormat="1" x14ac:dyDescent="0.25">
      <c r="F9273" s="119"/>
    </row>
    <row r="9274" spans="6:6" s="115" customFormat="1" x14ac:dyDescent="0.25">
      <c r="F9274" s="119"/>
    </row>
    <row r="9275" spans="6:6" s="115" customFormat="1" x14ac:dyDescent="0.25">
      <c r="F9275" s="119"/>
    </row>
    <row r="9276" spans="6:6" s="115" customFormat="1" x14ac:dyDescent="0.25">
      <c r="F9276" s="119"/>
    </row>
    <row r="9277" spans="6:6" s="115" customFormat="1" x14ac:dyDescent="0.25">
      <c r="F9277" s="119"/>
    </row>
    <row r="9278" spans="6:6" s="115" customFormat="1" x14ac:dyDescent="0.25">
      <c r="F9278" s="119"/>
    </row>
    <row r="9279" spans="6:6" s="115" customFormat="1" x14ac:dyDescent="0.25">
      <c r="F9279" s="119"/>
    </row>
    <row r="9280" spans="6:6" s="115" customFormat="1" x14ac:dyDescent="0.25">
      <c r="F9280" s="119"/>
    </row>
    <row r="9281" spans="6:6" s="115" customFormat="1" x14ac:dyDescent="0.25">
      <c r="F9281" s="119"/>
    </row>
    <row r="9282" spans="6:6" s="115" customFormat="1" x14ac:dyDescent="0.25">
      <c r="F9282" s="119"/>
    </row>
    <row r="9283" spans="6:6" s="115" customFormat="1" x14ac:dyDescent="0.25">
      <c r="F9283" s="119"/>
    </row>
    <row r="9284" spans="6:6" s="115" customFormat="1" x14ac:dyDescent="0.25">
      <c r="F9284" s="119"/>
    </row>
    <row r="9285" spans="6:6" s="115" customFormat="1" x14ac:dyDescent="0.25">
      <c r="F9285" s="119"/>
    </row>
    <row r="9286" spans="6:6" s="115" customFormat="1" x14ac:dyDescent="0.25">
      <c r="F9286" s="119"/>
    </row>
    <row r="9287" spans="6:6" s="115" customFormat="1" x14ac:dyDescent="0.25">
      <c r="F9287" s="119"/>
    </row>
    <row r="9288" spans="6:6" s="115" customFormat="1" x14ac:dyDescent="0.25">
      <c r="F9288" s="119"/>
    </row>
    <row r="9289" spans="6:6" s="115" customFormat="1" x14ac:dyDescent="0.25">
      <c r="F9289" s="119"/>
    </row>
    <row r="9290" spans="6:6" s="115" customFormat="1" x14ac:dyDescent="0.25">
      <c r="F9290" s="119"/>
    </row>
    <row r="9291" spans="6:6" s="115" customFormat="1" x14ac:dyDescent="0.25">
      <c r="F9291" s="119"/>
    </row>
    <row r="9292" spans="6:6" s="115" customFormat="1" x14ac:dyDescent="0.25">
      <c r="F9292" s="119"/>
    </row>
    <row r="9293" spans="6:6" s="115" customFormat="1" x14ac:dyDescent="0.25">
      <c r="F9293" s="119"/>
    </row>
    <row r="9294" spans="6:6" s="115" customFormat="1" x14ac:dyDescent="0.25">
      <c r="F9294" s="119"/>
    </row>
    <row r="9295" spans="6:6" s="115" customFormat="1" x14ac:dyDescent="0.25">
      <c r="F9295" s="119"/>
    </row>
    <row r="9296" spans="6:6" s="115" customFormat="1" x14ac:dyDescent="0.25">
      <c r="F9296" s="119"/>
    </row>
    <row r="9297" spans="6:6" s="115" customFormat="1" x14ac:dyDescent="0.25">
      <c r="F9297" s="119"/>
    </row>
    <row r="9298" spans="6:6" s="115" customFormat="1" x14ac:dyDescent="0.25">
      <c r="F9298" s="119"/>
    </row>
    <row r="9299" spans="6:6" s="115" customFormat="1" x14ac:dyDescent="0.25">
      <c r="F9299" s="119"/>
    </row>
    <row r="9300" spans="6:6" s="115" customFormat="1" x14ac:dyDescent="0.25">
      <c r="F9300" s="119"/>
    </row>
    <row r="9301" spans="6:6" s="115" customFormat="1" x14ac:dyDescent="0.25">
      <c r="F9301" s="119"/>
    </row>
    <row r="9302" spans="6:6" s="115" customFormat="1" x14ac:dyDescent="0.25">
      <c r="F9302" s="119"/>
    </row>
    <row r="9303" spans="6:6" s="115" customFormat="1" x14ac:dyDescent="0.25">
      <c r="F9303" s="119"/>
    </row>
    <row r="9304" spans="6:6" s="115" customFormat="1" x14ac:dyDescent="0.25">
      <c r="F9304" s="119"/>
    </row>
    <row r="9305" spans="6:6" s="115" customFormat="1" x14ac:dyDescent="0.25">
      <c r="F9305" s="119"/>
    </row>
    <row r="9306" spans="6:6" s="115" customFormat="1" x14ac:dyDescent="0.25">
      <c r="F9306" s="119"/>
    </row>
    <row r="9307" spans="6:6" s="115" customFormat="1" x14ac:dyDescent="0.25">
      <c r="F9307" s="119"/>
    </row>
    <row r="9308" spans="6:6" s="115" customFormat="1" x14ac:dyDescent="0.25">
      <c r="F9308" s="119"/>
    </row>
    <row r="9309" spans="6:6" s="115" customFormat="1" x14ac:dyDescent="0.25">
      <c r="F9309" s="119"/>
    </row>
    <row r="9310" spans="6:6" s="115" customFormat="1" x14ac:dyDescent="0.25">
      <c r="F9310" s="119"/>
    </row>
    <row r="9311" spans="6:6" s="115" customFormat="1" x14ac:dyDescent="0.25">
      <c r="F9311" s="119"/>
    </row>
    <row r="9312" spans="6:6" s="115" customFormat="1" x14ac:dyDescent="0.25">
      <c r="F9312" s="119"/>
    </row>
    <row r="9313" spans="6:6" s="115" customFormat="1" x14ac:dyDescent="0.25">
      <c r="F9313" s="119"/>
    </row>
    <row r="9314" spans="6:6" s="115" customFormat="1" x14ac:dyDescent="0.25">
      <c r="F9314" s="119"/>
    </row>
    <row r="9315" spans="6:6" s="115" customFormat="1" x14ac:dyDescent="0.25">
      <c r="F9315" s="119"/>
    </row>
    <row r="9316" spans="6:6" s="115" customFormat="1" x14ac:dyDescent="0.25">
      <c r="F9316" s="119"/>
    </row>
    <row r="9317" spans="6:6" s="115" customFormat="1" x14ac:dyDescent="0.25">
      <c r="F9317" s="119"/>
    </row>
    <row r="9318" spans="6:6" s="115" customFormat="1" x14ac:dyDescent="0.25">
      <c r="F9318" s="119"/>
    </row>
    <row r="9319" spans="6:6" s="115" customFormat="1" x14ac:dyDescent="0.25">
      <c r="F9319" s="119"/>
    </row>
    <row r="9320" spans="6:6" s="115" customFormat="1" x14ac:dyDescent="0.25">
      <c r="F9320" s="119"/>
    </row>
    <row r="9321" spans="6:6" s="115" customFormat="1" x14ac:dyDescent="0.25">
      <c r="F9321" s="119"/>
    </row>
    <row r="9322" spans="6:6" s="115" customFormat="1" x14ac:dyDescent="0.25">
      <c r="F9322" s="119"/>
    </row>
    <row r="9323" spans="6:6" s="115" customFormat="1" x14ac:dyDescent="0.25">
      <c r="F9323" s="119"/>
    </row>
    <row r="9324" spans="6:6" s="115" customFormat="1" x14ac:dyDescent="0.25">
      <c r="F9324" s="119"/>
    </row>
    <row r="9325" spans="6:6" s="115" customFormat="1" x14ac:dyDescent="0.25">
      <c r="F9325" s="119"/>
    </row>
    <row r="9326" spans="6:6" s="115" customFormat="1" x14ac:dyDescent="0.25">
      <c r="F9326" s="119"/>
    </row>
    <row r="9327" spans="6:6" s="115" customFormat="1" x14ac:dyDescent="0.25">
      <c r="F9327" s="119"/>
    </row>
    <row r="9328" spans="6:6" s="115" customFormat="1" x14ac:dyDescent="0.25">
      <c r="F9328" s="119"/>
    </row>
    <row r="9329" spans="6:6" s="115" customFormat="1" x14ac:dyDescent="0.25">
      <c r="F9329" s="119"/>
    </row>
    <row r="9330" spans="6:6" s="115" customFormat="1" x14ac:dyDescent="0.25">
      <c r="F9330" s="119"/>
    </row>
    <row r="9331" spans="6:6" s="115" customFormat="1" x14ac:dyDescent="0.25">
      <c r="F9331" s="119"/>
    </row>
    <row r="9332" spans="6:6" s="115" customFormat="1" x14ac:dyDescent="0.25">
      <c r="F9332" s="119"/>
    </row>
    <row r="9333" spans="6:6" s="115" customFormat="1" x14ac:dyDescent="0.25">
      <c r="F9333" s="119"/>
    </row>
    <row r="9334" spans="6:6" s="115" customFormat="1" x14ac:dyDescent="0.25">
      <c r="F9334" s="119"/>
    </row>
    <row r="9335" spans="6:6" s="115" customFormat="1" x14ac:dyDescent="0.25">
      <c r="F9335" s="119"/>
    </row>
    <row r="9336" spans="6:6" s="115" customFormat="1" x14ac:dyDescent="0.25">
      <c r="F9336" s="119"/>
    </row>
    <row r="9337" spans="6:6" s="115" customFormat="1" x14ac:dyDescent="0.25">
      <c r="F9337" s="119"/>
    </row>
    <row r="9338" spans="6:6" s="115" customFormat="1" x14ac:dyDescent="0.25">
      <c r="F9338" s="119"/>
    </row>
    <row r="9339" spans="6:6" s="115" customFormat="1" x14ac:dyDescent="0.25">
      <c r="F9339" s="119"/>
    </row>
    <row r="9340" spans="6:6" s="115" customFormat="1" x14ac:dyDescent="0.25">
      <c r="F9340" s="119"/>
    </row>
    <row r="9341" spans="6:6" s="115" customFormat="1" x14ac:dyDescent="0.25">
      <c r="F9341" s="119"/>
    </row>
    <row r="9342" spans="6:6" s="115" customFormat="1" x14ac:dyDescent="0.25">
      <c r="F9342" s="119"/>
    </row>
    <row r="9343" spans="6:6" s="115" customFormat="1" x14ac:dyDescent="0.25">
      <c r="F9343" s="119"/>
    </row>
    <row r="9344" spans="6:6" s="115" customFormat="1" x14ac:dyDescent="0.25">
      <c r="F9344" s="119"/>
    </row>
    <row r="9345" spans="6:6" s="115" customFormat="1" x14ac:dyDescent="0.25">
      <c r="F9345" s="119"/>
    </row>
    <row r="9346" spans="6:6" s="115" customFormat="1" x14ac:dyDescent="0.25">
      <c r="F9346" s="119"/>
    </row>
    <row r="9347" spans="6:6" s="115" customFormat="1" x14ac:dyDescent="0.25">
      <c r="F9347" s="119"/>
    </row>
    <row r="9348" spans="6:6" s="115" customFormat="1" x14ac:dyDescent="0.25">
      <c r="F9348" s="119"/>
    </row>
    <row r="9349" spans="6:6" s="115" customFormat="1" x14ac:dyDescent="0.25">
      <c r="F9349" s="119"/>
    </row>
    <row r="9350" spans="6:6" s="115" customFormat="1" x14ac:dyDescent="0.25">
      <c r="F9350" s="119"/>
    </row>
    <row r="9351" spans="6:6" s="115" customFormat="1" x14ac:dyDescent="0.25">
      <c r="F9351" s="119"/>
    </row>
    <row r="9352" spans="6:6" s="115" customFormat="1" x14ac:dyDescent="0.25">
      <c r="F9352" s="119"/>
    </row>
    <row r="9353" spans="6:6" s="115" customFormat="1" x14ac:dyDescent="0.25">
      <c r="F9353" s="119"/>
    </row>
    <row r="9354" spans="6:6" s="115" customFormat="1" x14ac:dyDescent="0.25">
      <c r="F9354" s="119"/>
    </row>
    <row r="9355" spans="6:6" s="115" customFormat="1" x14ac:dyDescent="0.25">
      <c r="F9355" s="119"/>
    </row>
    <row r="9356" spans="6:6" s="115" customFormat="1" x14ac:dyDescent="0.25">
      <c r="F9356" s="119"/>
    </row>
    <row r="9357" spans="6:6" s="115" customFormat="1" x14ac:dyDescent="0.25">
      <c r="F9357" s="119"/>
    </row>
    <row r="9358" spans="6:6" s="115" customFormat="1" x14ac:dyDescent="0.25">
      <c r="F9358" s="119"/>
    </row>
    <row r="9359" spans="6:6" s="115" customFormat="1" x14ac:dyDescent="0.25">
      <c r="F9359" s="119"/>
    </row>
    <row r="9360" spans="6:6" s="115" customFormat="1" x14ac:dyDescent="0.25">
      <c r="F9360" s="119"/>
    </row>
    <row r="9361" spans="6:6" s="115" customFormat="1" x14ac:dyDescent="0.25">
      <c r="F9361" s="119"/>
    </row>
    <row r="9362" spans="6:6" s="115" customFormat="1" x14ac:dyDescent="0.25">
      <c r="F9362" s="119"/>
    </row>
    <row r="9363" spans="6:6" s="115" customFormat="1" x14ac:dyDescent="0.25">
      <c r="F9363" s="119"/>
    </row>
    <row r="9364" spans="6:6" s="115" customFormat="1" x14ac:dyDescent="0.25">
      <c r="F9364" s="119"/>
    </row>
    <row r="9365" spans="6:6" s="115" customFormat="1" x14ac:dyDescent="0.25">
      <c r="F9365" s="119"/>
    </row>
    <row r="9366" spans="6:6" s="115" customFormat="1" x14ac:dyDescent="0.25">
      <c r="F9366" s="119"/>
    </row>
    <row r="9367" spans="6:6" s="115" customFormat="1" x14ac:dyDescent="0.25">
      <c r="F9367" s="119"/>
    </row>
    <row r="9368" spans="6:6" s="115" customFormat="1" x14ac:dyDescent="0.25">
      <c r="F9368" s="119"/>
    </row>
    <row r="9369" spans="6:6" s="115" customFormat="1" x14ac:dyDescent="0.25">
      <c r="F9369" s="119"/>
    </row>
    <row r="9370" spans="6:6" s="115" customFormat="1" x14ac:dyDescent="0.25">
      <c r="F9370" s="119"/>
    </row>
    <row r="9371" spans="6:6" s="115" customFormat="1" x14ac:dyDescent="0.25">
      <c r="F9371" s="119"/>
    </row>
    <row r="9372" spans="6:6" s="115" customFormat="1" x14ac:dyDescent="0.25">
      <c r="F9372" s="119"/>
    </row>
    <row r="9373" spans="6:6" s="115" customFormat="1" x14ac:dyDescent="0.25">
      <c r="F9373" s="119"/>
    </row>
    <row r="9374" spans="6:6" s="115" customFormat="1" x14ac:dyDescent="0.25">
      <c r="F9374" s="119"/>
    </row>
    <row r="9375" spans="6:6" s="115" customFormat="1" x14ac:dyDescent="0.25">
      <c r="F9375" s="119"/>
    </row>
    <row r="9376" spans="6:6" s="115" customFormat="1" x14ac:dyDescent="0.25">
      <c r="F9376" s="119"/>
    </row>
    <row r="9377" spans="6:6" s="115" customFormat="1" x14ac:dyDescent="0.25">
      <c r="F9377" s="119"/>
    </row>
    <row r="9378" spans="6:6" s="115" customFormat="1" x14ac:dyDescent="0.25">
      <c r="F9378" s="119"/>
    </row>
    <row r="9379" spans="6:6" s="115" customFormat="1" x14ac:dyDescent="0.25">
      <c r="F9379" s="119"/>
    </row>
    <row r="9380" spans="6:6" s="115" customFormat="1" x14ac:dyDescent="0.25">
      <c r="F9380" s="119"/>
    </row>
    <row r="9381" spans="6:6" s="115" customFormat="1" x14ac:dyDescent="0.25">
      <c r="F9381" s="119"/>
    </row>
    <row r="9382" spans="6:6" s="115" customFormat="1" x14ac:dyDescent="0.25">
      <c r="F9382" s="119"/>
    </row>
    <row r="9383" spans="6:6" s="115" customFormat="1" x14ac:dyDescent="0.25">
      <c r="F9383" s="119"/>
    </row>
    <row r="9384" spans="6:6" s="115" customFormat="1" x14ac:dyDescent="0.25">
      <c r="F9384" s="119"/>
    </row>
    <row r="9385" spans="6:6" s="115" customFormat="1" x14ac:dyDescent="0.25">
      <c r="F9385" s="119"/>
    </row>
    <row r="9386" spans="6:6" s="115" customFormat="1" x14ac:dyDescent="0.25">
      <c r="F9386" s="119"/>
    </row>
    <row r="9387" spans="6:6" s="115" customFormat="1" x14ac:dyDescent="0.25">
      <c r="F9387" s="119"/>
    </row>
    <row r="9388" spans="6:6" s="115" customFormat="1" x14ac:dyDescent="0.25">
      <c r="F9388" s="119"/>
    </row>
    <row r="9389" spans="6:6" s="115" customFormat="1" x14ac:dyDescent="0.25">
      <c r="F9389" s="119"/>
    </row>
    <row r="9390" spans="6:6" s="115" customFormat="1" x14ac:dyDescent="0.25">
      <c r="F9390" s="119"/>
    </row>
    <row r="9391" spans="6:6" s="115" customFormat="1" x14ac:dyDescent="0.25">
      <c r="F9391" s="119"/>
    </row>
    <row r="9392" spans="6:6" s="115" customFormat="1" x14ac:dyDescent="0.25">
      <c r="F9392" s="119"/>
    </row>
    <row r="9393" spans="6:6" s="115" customFormat="1" x14ac:dyDescent="0.25">
      <c r="F9393" s="119"/>
    </row>
    <row r="9394" spans="6:6" s="115" customFormat="1" x14ac:dyDescent="0.25">
      <c r="F9394" s="119"/>
    </row>
    <row r="9395" spans="6:6" s="115" customFormat="1" x14ac:dyDescent="0.25">
      <c r="F9395" s="119"/>
    </row>
    <row r="9396" spans="6:6" s="115" customFormat="1" x14ac:dyDescent="0.25">
      <c r="F9396" s="119"/>
    </row>
    <row r="9397" spans="6:6" s="115" customFormat="1" x14ac:dyDescent="0.25">
      <c r="F9397" s="119"/>
    </row>
    <row r="9398" spans="6:6" s="115" customFormat="1" x14ac:dyDescent="0.25">
      <c r="F9398" s="119"/>
    </row>
    <row r="9399" spans="6:6" s="115" customFormat="1" x14ac:dyDescent="0.25">
      <c r="F9399" s="119"/>
    </row>
    <row r="9400" spans="6:6" s="115" customFormat="1" x14ac:dyDescent="0.25">
      <c r="F9400" s="119"/>
    </row>
    <row r="9401" spans="6:6" s="115" customFormat="1" x14ac:dyDescent="0.25">
      <c r="F9401" s="119"/>
    </row>
    <row r="9402" spans="6:6" s="115" customFormat="1" x14ac:dyDescent="0.25">
      <c r="F9402" s="119"/>
    </row>
    <row r="9403" spans="6:6" s="115" customFormat="1" x14ac:dyDescent="0.25">
      <c r="F9403" s="119"/>
    </row>
    <row r="9404" spans="6:6" s="115" customFormat="1" x14ac:dyDescent="0.25">
      <c r="F9404" s="119"/>
    </row>
    <row r="9405" spans="6:6" s="115" customFormat="1" x14ac:dyDescent="0.25">
      <c r="F9405" s="119"/>
    </row>
    <row r="9406" spans="6:6" s="115" customFormat="1" x14ac:dyDescent="0.25">
      <c r="F9406" s="119"/>
    </row>
    <row r="9407" spans="6:6" s="115" customFormat="1" x14ac:dyDescent="0.25">
      <c r="F9407" s="119"/>
    </row>
    <row r="9408" spans="6:6" s="115" customFormat="1" x14ac:dyDescent="0.25">
      <c r="F9408" s="119"/>
    </row>
    <row r="9409" spans="6:6" s="115" customFormat="1" x14ac:dyDescent="0.25">
      <c r="F9409" s="119"/>
    </row>
    <row r="9410" spans="6:6" s="115" customFormat="1" x14ac:dyDescent="0.25">
      <c r="F9410" s="119"/>
    </row>
    <row r="9411" spans="6:6" s="115" customFormat="1" x14ac:dyDescent="0.25">
      <c r="F9411" s="119"/>
    </row>
    <row r="9412" spans="6:6" s="115" customFormat="1" x14ac:dyDescent="0.25">
      <c r="F9412" s="119"/>
    </row>
    <row r="9413" spans="6:6" s="115" customFormat="1" x14ac:dyDescent="0.25">
      <c r="F9413" s="119"/>
    </row>
    <row r="9414" spans="6:6" s="115" customFormat="1" x14ac:dyDescent="0.25">
      <c r="F9414" s="119"/>
    </row>
    <row r="9415" spans="6:6" s="115" customFormat="1" x14ac:dyDescent="0.25">
      <c r="F9415" s="119"/>
    </row>
    <row r="9416" spans="6:6" s="115" customFormat="1" x14ac:dyDescent="0.25">
      <c r="F9416" s="119"/>
    </row>
    <row r="9417" spans="6:6" s="115" customFormat="1" x14ac:dyDescent="0.25">
      <c r="F9417" s="119"/>
    </row>
    <row r="9418" spans="6:6" s="115" customFormat="1" x14ac:dyDescent="0.25">
      <c r="F9418" s="119"/>
    </row>
    <row r="9419" spans="6:6" s="115" customFormat="1" x14ac:dyDescent="0.25">
      <c r="F9419" s="119"/>
    </row>
    <row r="9420" spans="6:6" s="115" customFormat="1" x14ac:dyDescent="0.25">
      <c r="F9420" s="119"/>
    </row>
    <row r="9421" spans="6:6" s="115" customFormat="1" x14ac:dyDescent="0.25">
      <c r="F9421" s="119"/>
    </row>
    <row r="9422" spans="6:6" s="115" customFormat="1" x14ac:dyDescent="0.25">
      <c r="F9422" s="119"/>
    </row>
    <row r="9423" spans="6:6" s="115" customFormat="1" x14ac:dyDescent="0.25">
      <c r="F9423" s="119"/>
    </row>
    <row r="9424" spans="6:6" s="115" customFormat="1" x14ac:dyDescent="0.25">
      <c r="F9424" s="119"/>
    </row>
    <row r="9425" spans="6:6" s="115" customFormat="1" x14ac:dyDescent="0.25">
      <c r="F9425" s="119"/>
    </row>
    <row r="9426" spans="6:6" s="115" customFormat="1" x14ac:dyDescent="0.25">
      <c r="F9426" s="119"/>
    </row>
    <row r="9427" spans="6:6" s="115" customFormat="1" x14ac:dyDescent="0.25">
      <c r="F9427" s="119"/>
    </row>
    <row r="9428" spans="6:6" s="115" customFormat="1" x14ac:dyDescent="0.25">
      <c r="F9428" s="119"/>
    </row>
    <row r="9429" spans="6:6" s="115" customFormat="1" x14ac:dyDescent="0.25">
      <c r="F9429" s="119"/>
    </row>
    <row r="9430" spans="6:6" s="115" customFormat="1" x14ac:dyDescent="0.25">
      <c r="F9430" s="119"/>
    </row>
    <row r="9431" spans="6:6" s="115" customFormat="1" x14ac:dyDescent="0.25">
      <c r="F9431" s="119"/>
    </row>
    <row r="9432" spans="6:6" s="115" customFormat="1" x14ac:dyDescent="0.25">
      <c r="F9432" s="119"/>
    </row>
    <row r="9433" spans="6:6" s="115" customFormat="1" x14ac:dyDescent="0.25">
      <c r="F9433" s="119"/>
    </row>
    <row r="9434" spans="6:6" s="115" customFormat="1" x14ac:dyDescent="0.25">
      <c r="F9434" s="119"/>
    </row>
    <row r="9435" spans="6:6" s="115" customFormat="1" x14ac:dyDescent="0.25">
      <c r="F9435" s="119"/>
    </row>
    <row r="9436" spans="6:6" s="115" customFormat="1" x14ac:dyDescent="0.25">
      <c r="F9436" s="119"/>
    </row>
    <row r="9437" spans="6:6" s="115" customFormat="1" x14ac:dyDescent="0.25">
      <c r="F9437" s="119"/>
    </row>
    <row r="9438" spans="6:6" s="115" customFormat="1" x14ac:dyDescent="0.25">
      <c r="F9438" s="119"/>
    </row>
    <row r="9439" spans="6:6" s="115" customFormat="1" x14ac:dyDescent="0.25">
      <c r="F9439" s="119"/>
    </row>
    <row r="9440" spans="6:6" s="115" customFormat="1" x14ac:dyDescent="0.25">
      <c r="F9440" s="119"/>
    </row>
    <row r="9441" spans="6:6" s="115" customFormat="1" x14ac:dyDescent="0.25">
      <c r="F9441" s="119"/>
    </row>
    <row r="9442" spans="6:6" s="115" customFormat="1" x14ac:dyDescent="0.25">
      <c r="F9442" s="119"/>
    </row>
    <row r="9443" spans="6:6" s="115" customFormat="1" x14ac:dyDescent="0.25">
      <c r="F9443" s="119"/>
    </row>
    <row r="9444" spans="6:6" s="115" customFormat="1" x14ac:dyDescent="0.25">
      <c r="F9444" s="119"/>
    </row>
    <row r="9445" spans="6:6" s="115" customFormat="1" x14ac:dyDescent="0.25">
      <c r="F9445" s="119"/>
    </row>
    <row r="9446" spans="6:6" s="115" customFormat="1" x14ac:dyDescent="0.25">
      <c r="F9446" s="119"/>
    </row>
    <row r="9447" spans="6:6" s="115" customFormat="1" x14ac:dyDescent="0.25">
      <c r="F9447" s="119"/>
    </row>
    <row r="9448" spans="6:6" s="115" customFormat="1" x14ac:dyDescent="0.25">
      <c r="F9448" s="119"/>
    </row>
    <row r="9449" spans="6:6" s="115" customFormat="1" x14ac:dyDescent="0.25">
      <c r="F9449" s="119"/>
    </row>
    <row r="9450" spans="6:6" s="115" customFormat="1" x14ac:dyDescent="0.25">
      <c r="F9450" s="119"/>
    </row>
    <row r="9451" spans="6:6" s="115" customFormat="1" x14ac:dyDescent="0.25">
      <c r="F9451" s="119"/>
    </row>
    <row r="9452" spans="6:6" s="115" customFormat="1" x14ac:dyDescent="0.25">
      <c r="F9452" s="119"/>
    </row>
    <row r="9453" spans="6:6" s="115" customFormat="1" x14ac:dyDescent="0.25">
      <c r="F9453" s="119"/>
    </row>
    <row r="9454" spans="6:6" s="115" customFormat="1" x14ac:dyDescent="0.25">
      <c r="F9454" s="119"/>
    </row>
    <row r="9455" spans="6:6" s="115" customFormat="1" x14ac:dyDescent="0.25">
      <c r="F9455" s="119"/>
    </row>
    <row r="9456" spans="6:6" s="115" customFormat="1" x14ac:dyDescent="0.25">
      <c r="F9456" s="119"/>
    </row>
    <row r="9457" spans="6:6" s="115" customFormat="1" x14ac:dyDescent="0.25">
      <c r="F9457" s="119"/>
    </row>
    <row r="9458" spans="6:6" s="115" customFormat="1" x14ac:dyDescent="0.25">
      <c r="F9458" s="119"/>
    </row>
    <row r="9459" spans="6:6" s="115" customFormat="1" x14ac:dyDescent="0.25">
      <c r="F9459" s="119"/>
    </row>
    <row r="9460" spans="6:6" s="115" customFormat="1" x14ac:dyDescent="0.25">
      <c r="F9460" s="119"/>
    </row>
    <row r="9461" spans="6:6" s="115" customFormat="1" x14ac:dyDescent="0.25">
      <c r="F9461" s="119"/>
    </row>
    <row r="9462" spans="6:6" s="115" customFormat="1" x14ac:dyDescent="0.25">
      <c r="F9462" s="119"/>
    </row>
    <row r="9463" spans="6:6" s="115" customFormat="1" x14ac:dyDescent="0.25">
      <c r="F9463" s="119"/>
    </row>
    <row r="9464" spans="6:6" s="115" customFormat="1" x14ac:dyDescent="0.25">
      <c r="F9464" s="119"/>
    </row>
    <row r="9465" spans="6:6" s="115" customFormat="1" x14ac:dyDescent="0.25">
      <c r="F9465" s="119"/>
    </row>
    <row r="9466" spans="6:6" s="115" customFormat="1" x14ac:dyDescent="0.25">
      <c r="F9466" s="119"/>
    </row>
    <row r="9467" spans="6:6" s="115" customFormat="1" x14ac:dyDescent="0.25">
      <c r="F9467" s="119"/>
    </row>
    <row r="9468" spans="6:6" s="115" customFormat="1" x14ac:dyDescent="0.25">
      <c r="F9468" s="119"/>
    </row>
    <row r="9469" spans="6:6" s="115" customFormat="1" x14ac:dyDescent="0.25">
      <c r="F9469" s="119"/>
    </row>
    <row r="9470" spans="6:6" s="115" customFormat="1" x14ac:dyDescent="0.25">
      <c r="F9470" s="119"/>
    </row>
    <row r="9471" spans="6:6" s="115" customFormat="1" x14ac:dyDescent="0.25">
      <c r="F9471" s="119"/>
    </row>
    <row r="9472" spans="6:6" s="115" customFormat="1" x14ac:dyDescent="0.25">
      <c r="F9472" s="119"/>
    </row>
    <row r="9473" spans="6:6" s="115" customFormat="1" x14ac:dyDescent="0.25">
      <c r="F9473" s="119"/>
    </row>
    <row r="9474" spans="6:6" s="115" customFormat="1" x14ac:dyDescent="0.25">
      <c r="F9474" s="119"/>
    </row>
    <row r="9475" spans="6:6" s="115" customFormat="1" x14ac:dyDescent="0.25">
      <c r="F9475" s="119"/>
    </row>
    <row r="9476" spans="6:6" s="115" customFormat="1" x14ac:dyDescent="0.25">
      <c r="F9476" s="119"/>
    </row>
    <row r="9477" spans="6:6" s="115" customFormat="1" x14ac:dyDescent="0.25">
      <c r="F9477" s="119"/>
    </row>
    <row r="9478" spans="6:6" s="115" customFormat="1" x14ac:dyDescent="0.25">
      <c r="F9478" s="119"/>
    </row>
    <row r="9479" spans="6:6" s="115" customFormat="1" x14ac:dyDescent="0.25">
      <c r="F9479" s="119"/>
    </row>
    <row r="9480" spans="6:6" s="115" customFormat="1" x14ac:dyDescent="0.25">
      <c r="F9480" s="119"/>
    </row>
    <row r="9481" spans="6:6" s="115" customFormat="1" x14ac:dyDescent="0.25">
      <c r="F9481" s="119"/>
    </row>
    <row r="9482" spans="6:6" s="115" customFormat="1" x14ac:dyDescent="0.25">
      <c r="F9482" s="119"/>
    </row>
    <row r="9483" spans="6:6" s="115" customFormat="1" x14ac:dyDescent="0.25">
      <c r="F9483" s="119"/>
    </row>
    <row r="9484" spans="6:6" s="115" customFormat="1" x14ac:dyDescent="0.25">
      <c r="F9484" s="119"/>
    </row>
    <row r="9485" spans="6:6" s="115" customFormat="1" x14ac:dyDescent="0.25">
      <c r="F9485" s="119"/>
    </row>
    <row r="9486" spans="6:6" s="115" customFormat="1" x14ac:dyDescent="0.25">
      <c r="F9486" s="119"/>
    </row>
    <row r="9487" spans="6:6" s="115" customFormat="1" x14ac:dyDescent="0.25">
      <c r="F9487" s="119"/>
    </row>
    <row r="9488" spans="6:6" s="115" customFormat="1" x14ac:dyDescent="0.25">
      <c r="F9488" s="119"/>
    </row>
    <row r="9489" spans="6:6" s="115" customFormat="1" x14ac:dyDescent="0.25">
      <c r="F9489" s="119"/>
    </row>
    <row r="9490" spans="6:6" s="115" customFormat="1" x14ac:dyDescent="0.25">
      <c r="F9490" s="119"/>
    </row>
    <row r="9491" spans="6:6" s="115" customFormat="1" x14ac:dyDescent="0.25">
      <c r="F9491" s="119"/>
    </row>
    <row r="9492" spans="6:6" s="115" customFormat="1" x14ac:dyDescent="0.25">
      <c r="F9492" s="119"/>
    </row>
    <row r="9493" spans="6:6" s="115" customFormat="1" x14ac:dyDescent="0.25">
      <c r="F9493" s="119"/>
    </row>
    <row r="9494" spans="6:6" s="115" customFormat="1" x14ac:dyDescent="0.25">
      <c r="F9494" s="119"/>
    </row>
    <row r="9495" spans="6:6" s="115" customFormat="1" x14ac:dyDescent="0.25">
      <c r="F9495" s="119"/>
    </row>
    <row r="9496" spans="6:6" s="115" customFormat="1" x14ac:dyDescent="0.25">
      <c r="F9496" s="119"/>
    </row>
    <row r="9497" spans="6:6" s="115" customFormat="1" x14ac:dyDescent="0.25">
      <c r="F9497" s="119"/>
    </row>
    <row r="9498" spans="6:6" s="115" customFormat="1" x14ac:dyDescent="0.25">
      <c r="F9498" s="119"/>
    </row>
    <row r="9499" spans="6:6" s="115" customFormat="1" x14ac:dyDescent="0.25">
      <c r="F9499" s="119"/>
    </row>
    <row r="9500" spans="6:6" s="115" customFormat="1" x14ac:dyDescent="0.25">
      <c r="F9500" s="119"/>
    </row>
    <row r="9501" spans="6:6" s="115" customFormat="1" x14ac:dyDescent="0.25">
      <c r="F9501" s="119"/>
    </row>
    <row r="9502" spans="6:6" s="115" customFormat="1" x14ac:dyDescent="0.25">
      <c r="F9502" s="119"/>
    </row>
    <row r="9503" spans="6:6" s="115" customFormat="1" x14ac:dyDescent="0.25">
      <c r="F9503" s="119"/>
    </row>
    <row r="9504" spans="6:6" s="115" customFormat="1" x14ac:dyDescent="0.25">
      <c r="F9504" s="119"/>
    </row>
    <row r="9505" spans="6:6" s="115" customFormat="1" x14ac:dyDescent="0.25">
      <c r="F9505" s="119"/>
    </row>
    <row r="9506" spans="6:6" s="115" customFormat="1" x14ac:dyDescent="0.25">
      <c r="F9506" s="119"/>
    </row>
    <row r="9507" spans="6:6" s="115" customFormat="1" x14ac:dyDescent="0.25">
      <c r="F9507" s="119"/>
    </row>
    <row r="9508" spans="6:6" s="115" customFormat="1" x14ac:dyDescent="0.25">
      <c r="F9508" s="119"/>
    </row>
    <row r="9509" spans="6:6" s="115" customFormat="1" x14ac:dyDescent="0.25">
      <c r="F9509" s="119"/>
    </row>
    <row r="9510" spans="6:6" s="115" customFormat="1" x14ac:dyDescent="0.25">
      <c r="F9510" s="119"/>
    </row>
    <row r="9511" spans="6:6" s="115" customFormat="1" x14ac:dyDescent="0.25">
      <c r="F9511" s="119"/>
    </row>
    <row r="9512" spans="6:6" s="115" customFormat="1" x14ac:dyDescent="0.25">
      <c r="F9512" s="119"/>
    </row>
    <row r="9513" spans="6:6" s="115" customFormat="1" x14ac:dyDescent="0.25">
      <c r="F9513" s="119"/>
    </row>
    <row r="9514" spans="6:6" s="115" customFormat="1" x14ac:dyDescent="0.25">
      <c r="F9514" s="119"/>
    </row>
    <row r="9515" spans="6:6" s="115" customFormat="1" x14ac:dyDescent="0.25">
      <c r="F9515" s="119"/>
    </row>
    <row r="9516" spans="6:6" s="115" customFormat="1" x14ac:dyDescent="0.25">
      <c r="F9516" s="119"/>
    </row>
    <row r="9517" spans="6:6" s="115" customFormat="1" x14ac:dyDescent="0.25">
      <c r="F9517" s="119"/>
    </row>
    <row r="9518" spans="6:6" s="115" customFormat="1" x14ac:dyDescent="0.25">
      <c r="F9518" s="119"/>
    </row>
    <row r="9519" spans="6:6" s="115" customFormat="1" x14ac:dyDescent="0.25">
      <c r="F9519" s="119"/>
    </row>
    <row r="9520" spans="6:6" s="115" customFormat="1" x14ac:dyDescent="0.25">
      <c r="F9520" s="119"/>
    </row>
    <row r="9521" spans="6:6" s="115" customFormat="1" x14ac:dyDescent="0.25">
      <c r="F9521" s="119"/>
    </row>
    <row r="9522" spans="6:6" s="115" customFormat="1" x14ac:dyDescent="0.25">
      <c r="F9522" s="119"/>
    </row>
    <row r="9523" spans="6:6" s="115" customFormat="1" x14ac:dyDescent="0.25">
      <c r="F9523" s="119"/>
    </row>
    <row r="9524" spans="6:6" s="115" customFormat="1" x14ac:dyDescent="0.25">
      <c r="F9524" s="119"/>
    </row>
    <row r="9525" spans="6:6" s="115" customFormat="1" x14ac:dyDescent="0.25">
      <c r="F9525" s="119"/>
    </row>
    <row r="9526" spans="6:6" s="115" customFormat="1" x14ac:dyDescent="0.25">
      <c r="F9526" s="119"/>
    </row>
    <row r="9527" spans="6:6" s="115" customFormat="1" x14ac:dyDescent="0.25">
      <c r="F9527" s="119"/>
    </row>
    <row r="9528" spans="6:6" s="115" customFormat="1" x14ac:dyDescent="0.25">
      <c r="F9528" s="119"/>
    </row>
    <row r="9529" spans="6:6" s="115" customFormat="1" x14ac:dyDescent="0.25">
      <c r="F9529" s="119"/>
    </row>
    <row r="9530" spans="6:6" s="115" customFormat="1" x14ac:dyDescent="0.25">
      <c r="F9530" s="119"/>
    </row>
    <row r="9531" spans="6:6" s="115" customFormat="1" x14ac:dyDescent="0.25">
      <c r="F9531" s="119"/>
    </row>
    <row r="9532" spans="6:6" s="115" customFormat="1" x14ac:dyDescent="0.25">
      <c r="F9532" s="119"/>
    </row>
    <row r="9533" spans="6:6" s="115" customFormat="1" x14ac:dyDescent="0.25">
      <c r="F9533" s="119"/>
    </row>
    <row r="9534" spans="6:6" s="115" customFormat="1" x14ac:dyDescent="0.25">
      <c r="F9534" s="119"/>
    </row>
    <row r="9535" spans="6:6" s="115" customFormat="1" x14ac:dyDescent="0.25">
      <c r="F9535" s="119"/>
    </row>
    <row r="9536" spans="6:6" s="115" customFormat="1" x14ac:dyDescent="0.25">
      <c r="F9536" s="119"/>
    </row>
    <row r="9537" spans="6:6" s="115" customFormat="1" x14ac:dyDescent="0.25">
      <c r="F9537" s="119"/>
    </row>
    <row r="9538" spans="6:6" s="115" customFormat="1" x14ac:dyDescent="0.25">
      <c r="F9538" s="119"/>
    </row>
    <row r="9539" spans="6:6" s="115" customFormat="1" x14ac:dyDescent="0.25">
      <c r="F9539" s="119"/>
    </row>
    <row r="9540" spans="6:6" s="115" customFormat="1" x14ac:dyDescent="0.25">
      <c r="F9540" s="119"/>
    </row>
    <row r="9541" spans="6:6" s="115" customFormat="1" x14ac:dyDescent="0.25">
      <c r="F9541" s="119"/>
    </row>
    <row r="9542" spans="6:6" s="115" customFormat="1" x14ac:dyDescent="0.25">
      <c r="F9542" s="119"/>
    </row>
    <row r="9543" spans="6:6" s="115" customFormat="1" x14ac:dyDescent="0.25">
      <c r="F9543" s="119"/>
    </row>
    <row r="9544" spans="6:6" s="115" customFormat="1" x14ac:dyDescent="0.25">
      <c r="F9544" s="119"/>
    </row>
    <row r="9545" spans="6:6" s="115" customFormat="1" x14ac:dyDescent="0.25">
      <c r="F9545" s="119"/>
    </row>
    <row r="9546" spans="6:6" s="115" customFormat="1" x14ac:dyDescent="0.25">
      <c r="F9546" s="119"/>
    </row>
    <row r="9547" spans="6:6" s="115" customFormat="1" x14ac:dyDescent="0.25">
      <c r="F9547" s="119"/>
    </row>
    <row r="9548" spans="6:6" s="115" customFormat="1" x14ac:dyDescent="0.25">
      <c r="F9548" s="119"/>
    </row>
    <row r="9549" spans="6:6" s="115" customFormat="1" x14ac:dyDescent="0.25">
      <c r="F9549" s="119"/>
    </row>
    <row r="9550" spans="6:6" s="115" customFormat="1" x14ac:dyDescent="0.25">
      <c r="F9550" s="119"/>
    </row>
    <row r="9551" spans="6:6" s="115" customFormat="1" x14ac:dyDescent="0.25">
      <c r="F9551" s="119"/>
    </row>
    <row r="9552" spans="6:6" s="115" customFormat="1" x14ac:dyDescent="0.25">
      <c r="F9552" s="119"/>
    </row>
    <row r="9553" spans="6:6" s="115" customFormat="1" x14ac:dyDescent="0.25">
      <c r="F9553" s="119"/>
    </row>
    <row r="9554" spans="6:6" s="115" customFormat="1" x14ac:dyDescent="0.25">
      <c r="F9554" s="119"/>
    </row>
    <row r="9555" spans="6:6" s="115" customFormat="1" x14ac:dyDescent="0.25">
      <c r="F9555" s="119"/>
    </row>
    <row r="9556" spans="6:6" s="115" customFormat="1" x14ac:dyDescent="0.25">
      <c r="F9556" s="119"/>
    </row>
    <row r="9557" spans="6:6" s="115" customFormat="1" x14ac:dyDescent="0.25">
      <c r="F9557" s="119"/>
    </row>
    <row r="9558" spans="6:6" s="115" customFormat="1" x14ac:dyDescent="0.25">
      <c r="F9558" s="119"/>
    </row>
    <row r="9559" spans="6:6" s="115" customFormat="1" x14ac:dyDescent="0.25">
      <c r="F9559" s="119"/>
    </row>
    <row r="9560" spans="6:6" s="115" customFormat="1" x14ac:dyDescent="0.25">
      <c r="F9560" s="119"/>
    </row>
    <row r="9561" spans="6:6" s="115" customFormat="1" x14ac:dyDescent="0.25">
      <c r="F9561" s="119"/>
    </row>
    <row r="9562" spans="6:6" s="115" customFormat="1" x14ac:dyDescent="0.25">
      <c r="F9562" s="119"/>
    </row>
    <row r="9563" spans="6:6" s="115" customFormat="1" x14ac:dyDescent="0.25">
      <c r="F9563" s="119"/>
    </row>
    <row r="9564" spans="6:6" s="115" customFormat="1" x14ac:dyDescent="0.25">
      <c r="F9564" s="119"/>
    </row>
    <row r="9565" spans="6:6" s="115" customFormat="1" x14ac:dyDescent="0.25">
      <c r="F9565" s="119"/>
    </row>
    <row r="9566" spans="6:6" s="115" customFormat="1" x14ac:dyDescent="0.25">
      <c r="F9566" s="119"/>
    </row>
    <row r="9567" spans="6:6" s="115" customFormat="1" x14ac:dyDescent="0.25">
      <c r="F9567" s="119"/>
    </row>
    <row r="9568" spans="6:6" s="115" customFormat="1" x14ac:dyDescent="0.25">
      <c r="F9568" s="119"/>
    </row>
    <row r="9569" spans="6:6" s="115" customFormat="1" x14ac:dyDescent="0.25">
      <c r="F9569" s="119"/>
    </row>
    <row r="9570" spans="6:6" s="115" customFormat="1" x14ac:dyDescent="0.25">
      <c r="F9570" s="119"/>
    </row>
    <row r="9571" spans="6:6" s="115" customFormat="1" x14ac:dyDescent="0.25">
      <c r="F9571" s="119"/>
    </row>
    <row r="9572" spans="6:6" s="115" customFormat="1" x14ac:dyDescent="0.25">
      <c r="F9572" s="119"/>
    </row>
    <row r="9573" spans="6:6" s="115" customFormat="1" x14ac:dyDescent="0.25">
      <c r="F9573" s="119"/>
    </row>
    <row r="9574" spans="6:6" s="115" customFormat="1" x14ac:dyDescent="0.25">
      <c r="F9574" s="119"/>
    </row>
    <row r="9575" spans="6:6" s="115" customFormat="1" x14ac:dyDescent="0.25">
      <c r="F9575" s="119"/>
    </row>
    <row r="9576" spans="6:6" s="115" customFormat="1" x14ac:dyDescent="0.25">
      <c r="F9576" s="119"/>
    </row>
    <row r="9577" spans="6:6" s="115" customFormat="1" x14ac:dyDescent="0.25">
      <c r="F9577" s="119"/>
    </row>
    <row r="9578" spans="6:6" s="115" customFormat="1" x14ac:dyDescent="0.25">
      <c r="F9578" s="119"/>
    </row>
    <row r="9579" spans="6:6" s="115" customFormat="1" x14ac:dyDescent="0.25">
      <c r="F9579" s="119"/>
    </row>
    <row r="9580" spans="6:6" s="115" customFormat="1" x14ac:dyDescent="0.25">
      <c r="F9580" s="119"/>
    </row>
    <row r="9581" spans="6:6" s="115" customFormat="1" x14ac:dyDescent="0.25">
      <c r="F9581" s="119"/>
    </row>
    <row r="9582" spans="6:6" s="115" customFormat="1" x14ac:dyDescent="0.25">
      <c r="F9582" s="119"/>
    </row>
    <row r="9583" spans="6:6" s="115" customFormat="1" x14ac:dyDescent="0.25">
      <c r="F9583" s="119"/>
    </row>
    <row r="9584" spans="6:6" s="115" customFormat="1" x14ac:dyDescent="0.25">
      <c r="F9584" s="119"/>
    </row>
    <row r="9585" spans="6:6" s="115" customFormat="1" x14ac:dyDescent="0.25">
      <c r="F9585" s="119"/>
    </row>
    <row r="9586" spans="6:6" s="115" customFormat="1" x14ac:dyDescent="0.25">
      <c r="F9586" s="119"/>
    </row>
    <row r="9587" spans="6:6" s="115" customFormat="1" x14ac:dyDescent="0.25">
      <c r="F9587" s="119"/>
    </row>
    <row r="9588" spans="6:6" s="115" customFormat="1" x14ac:dyDescent="0.25">
      <c r="F9588" s="119"/>
    </row>
    <row r="9589" spans="6:6" s="115" customFormat="1" x14ac:dyDescent="0.25">
      <c r="F9589" s="119"/>
    </row>
    <row r="9590" spans="6:6" s="115" customFormat="1" x14ac:dyDescent="0.25">
      <c r="F9590" s="119"/>
    </row>
    <row r="9591" spans="6:6" s="115" customFormat="1" x14ac:dyDescent="0.25">
      <c r="F9591" s="119"/>
    </row>
    <row r="9592" spans="6:6" s="115" customFormat="1" x14ac:dyDescent="0.25">
      <c r="F9592" s="119"/>
    </row>
    <row r="9593" spans="6:6" s="115" customFormat="1" x14ac:dyDescent="0.25">
      <c r="F9593" s="119"/>
    </row>
    <row r="9594" spans="6:6" s="115" customFormat="1" x14ac:dyDescent="0.25">
      <c r="F9594" s="119"/>
    </row>
    <row r="9595" spans="6:6" s="115" customFormat="1" x14ac:dyDescent="0.25">
      <c r="F9595" s="119"/>
    </row>
    <row r="9596" spans="6:6" s="115" customFormat="1" x14ac:dyDescent="0.25">
      <c r="F9596" s="119"/>
    </row>
    <row r="9597" spans="6:6" s="115" customFormat="1" x14ac:dyDescent="0.25">
      <c r="F9597" s="119"/>
    </row>
    <row r="9598" spans="6:6" s="115" customFormat="1" x14ac:dyDescent="0.25">
      <c r="F9598" s="119"/>
    </row>
    <row r="9599" spans="6:6" s="115" customFormat="1" x14ac:dyDescent="0.25">
      <c r="F9599" s="119"/>
    </row>
    <row r="9600" spans="6:6" s="115" customFormat="1" x14ac:dyDescent="0.25">
      <c r="F9600" s="119"/>
    </row>
    <row r="9601" spans="6:6" s="115" customFormat="1" x14ac:dyDescent="0.25">
      <c r="F9601" s="119"/>
    </row>
    <row r="9602" spans="6:6" s="115" customFormat="1" x14ac:dyDescent="0.25">
      <c r="F9602" s="119"/>
    </row>
    <row r="9603" spans="6:6" s="115" customFormat="1" x14ac:dyDescent="0.25">
      <c r="F9603" s="119"/>
    </row>
    <row r="9604" spans="6:6" s="115" customFormat="1" x14ac:dyDescent="0.25">
      <c r="F9604" s="119"/>
    </row>
    <row r="9605" spans="6:6" s="115" customFormat="1" x14ac:dyDescent="0.25">
      <c r="F9605" s="119"/>
    </row>
    <row r="9606" spans="6:6" s="115" customFormat="1" x14ac:dyDescent="0.25">
      <c r="F9606" s="119"/>
    </row>
    <row r="9607" spans="6:6" s="115" customFormat="1" x14ac:dyDescent="0.25">
      <c r="F9607" s="119"/>
    </row>
    <row r="9608" spans="6:6" s="115" customFormat="1" x14ac:dyDescent="0.25">
      <c r="F9608" s="119"/>
    </row>
    <row r="9609" spans="6:6" s="115" customFormat="1" x14ac:dyDescent="0.25">
      <c r="F9609" s="119"/>
    </row>
    <row r="9610" spans="6:6" s="115" customFormat="1" x14ac:dyDescent="0.25">
      <c r="F9610" s="119"/>
    </row>
    <row r="9611" spans="6:6" s="115" customFormat="1" x14ac:dyDescent="0.25">
      <c r="F9611" s="119"/>
    </row>
    <row r="9612" spans="6:6" s="115" customFormat="1" x14ac:dyDescent="0.25">
      <c r="F9612" s="119"/>
    </row>
    <row r="9613" spans="6:6" s="115" customFormat="1" x14ac:dyDescent="0.25">
      <c r="F9613" s="119"/>
    </row>
    <row r="9614" spans="6:6" s="115" customFormat="1" x14ac:dyDescent="0.25">
      <c r="F9614" s="119"/>
    </row>
    <row r="9615" spans="6:6" s="115" customFormat="1" x14ac:dyDescent="0.25">
      <c r="F9615" s="119"/>
    </row>
    <row r="9616" spans="6:6" s="115" customFormat="1" x14ac:dyDescent="0.25">
      <c r="F9616" s="119"/>
    </row>
    <row r="9617" spans="6:6" s="115" customFormat="1" x14ac:dyDescent="0.25">
      <c r="F9617" s="119"/>
    </row>
    <row r="9618" spans="6:6" s="115" customFormat="1" x14ac:dyDescent="0.25">
      <c r="F9618" s="119"/>
    </row>
    <row r="9619" spans="6:6" s="115" customFormat="1" x14ac:dyDescent="0.25">
      <c r="F9619" s="119"/>
    </row>
    <row r="9620" spans="6:6" s="115" customFormat="1" x14ac:dyDescent="0.25">
      <c r="F9620" s="119"/>
    </row>
    <row r="9621" spans="6:6" s="115" customFormat="1" x14ac:dyDescent="0.25">
      <c r="F9621" s="119"/>
    </row>
    <row r="9622" spans="6:6" s="115" customFormat="1" x14ac:dyDescent="0.25">
      <c r="F9622" s="119"/>
    </row>
    <row r="9623" spans="6:6" s="115" customFormat="1" x14ac:dyDescent="0.25">
      <c r="F9623" s="119"/>
    </row>
    <row r="9624" spans="6:6" s="115" customFormat="1" x14ac:dyDescent="0.25">
      <c r="F9624" s="119"/>
    </row>
    <row r="9625" spans="6:6" s="115" customFormat="1" x14ac:dyDescent="0.25">
      <c r="F9625" s="119"/>
    </row>
    <row r="9626" spans="6:6" s="115" customFormat="1" x14ac:dyDescent="0.25">
      <c r="F9626" s="119"/>
    </row>
    <row r="9627" spans="6:6" s="115" customFormat="1" x14ac:dyDescent="0.25">
      <c r="F9627" s="119"/>
    </row>
    <row r="9628" spans="6:6" s="115" customFormat="1" x14ac:dyDescent="0.25">
      <c r="F9628" s="119"/>
    </row>
    <row r="9629" spans="6:6" s="115" customFormat="1" x14ac:dyDescent="0.25">
      <c r="F9629" s="119"/>
    </row>
    <row r="9630" spans="6:6" s="115" customFormat="1" x14ac:dyDescent="0.25">
      <c r="F9630" s="119"/>
    </row>
    <row r="9631" spans="6:6" s="115" customFormat="1" x14ac:dyDescent="0.25">
      <c r="F9631" s="119"/>
    </row>
    <row r="9632" spans="6:6" s="115" customFormat="1" x14ac:dyDescent="0.25">
      <c r="F9632" s="119"/>
    </row>
    <row r="9633" spans="6:6" s="115" customFormat="1" x14ac:dyDescent="0.25">
      <c r="F9633" s="119"/>
    </row>
    <row r="9634" spans="6:6" s="115" customFormat="1" x14ac:dyDescent="0.25">
      <c r="F9634" s="119"/>
    </row>
    <row r="9635" spans="6:6" s="115" customFormat="1" x14ac:dyDescent="0.25">
      <c r="F9635" s="119"/>
    </row>
    <row r="9636" spans="6:6" s="115" customFormat="1" x14ac:dyDescent="0.25">
      <c r="F9636" s="119"/>
    </row>
    <row r="9637" spans="6:6" s="115" customFormat="1" x14ac:dyDescent="0.25">
      <c r="F9637" s="119"/>
    </row>
    <row r="9638" spans="6:6" s="115" customFormat="1" x14ac:dyDescent="0.25">
      <c r="F9638" s="119"/>
    </row>
    <row r="9639" spans="6:6" s="115" customFormat="1" x14ac:dyDescent="0.25">
      <c r="F9639" s="119"/>
    </row>
    <row r="9640" spans="6:6" s="115" customFormat="1" x14ac:dyDescent="0.25">
      <c r="F9640" s="119"/>
    </row>
    <row r="9641" spans="6:6" s="115" customFormat="1" x14ac:dyDescent="0.25">
      <c r="F9641" s="119"/>
    </row>
    <row r="9642" spans="6:6" s="115" customFormat="1" x14ac:dyDescent="0.25">
      <c r="F9642" s="119"/>
    </row>
    <row r="9643" spans="6:6" s="115" customFormat="1" x14ac:dyDescent="0.25">
      <c r="F9643" s="119"/>
    </row>
    <row r="9644" spans="6:6" s="115" customFormat="1" x14ac:dyDescent="0.25">
      <c r="F9644" s="119"/>
    </row>
    <row r="9645" spans="6:6" s="115" customFormat="1" x14ac:dyDescent="0.25">
      <c r="F9645" s="119"/>
    </row>
    <row r="9646" spans="6:6" s="115" customFormat="1" x14ac:dyDescent="0.25">
      <c r="F9646" s="119"/>
    </row>
    <row r="9647" spans="6:6" s="115" customFormat="1" x14ac:dyDescent="0.25">
      <c r="F9647" s="119"/>
    </row>
    <row r="9648" spans="6:6" s="115" customFormat="1" x14ac:dyDescent="0.25">
      <c r="F9648" s="119"/>
    </row>
    <row r="9649" spans="6:6" s="115" customFormat="1" x14ac:dyDescent="0.25">
      <c r="F9649" s="119"/>
    </row>
    <row r="9650" spans="6:6" s="115" customFormat="1" x14ac:dyDescent="0.25">
      <c r="F9650" s="119"/>
    </row>
    <row r="9651" spans="6:6" s="115" customFormat="1" x14ac:dyDescent="0.25">
      <c r="F9651" s="119"/>
    </row>
    <row r="9652" spans="6:6" s="115" customFormat="1" x14ac:dyDescent="0.25">
      <c r="F9652" s="119"/>
    </row>
    <row r="9653" spans="6:6" s="115" customFormat="1" x14ac:dyDescent="0.25">
      <c r="F9653" s="119"/>
    </row>
    <row r="9654" spans="6:6" s="115" customFormat="1" x14ac:dyDescent="0.25">
      <c r="F9654" s="119"/>
    </row>
    <row r="9655" spans="6:6" s="115" customFormat="1" x14ac:dyDescent="0.25">
      <c r="F9655" s="119"/>
    </row>
    <row r="9656" spans="6:6" s="115" customFormat="1" x14ac:dyDescent="0.25">
      <c r="F9656" s="119"/>
    </row>
    <row r="9657" spans="6:6" s="115" customFormat="1" x14ac:dyDescent="0.25">
      <c r="F9657" s="119"/>
    </row>
    <row r="9658" spans="6:6" s="115" customFormat="1" x14ac:dyDescent="0.25">
      <c r="F9658" s="119"/>
    </row>
    <row r="9659" spans="6:6" s="115" customFormat="1" x14ac:dyDescent="0.25">
      <c r="F9659" s="119"/>
    </row>
    <row r="9660" spans="6:6" s="115" customFormat="1" x14ac:dyDescent="0.25">
      <c r="F9660" s="119"/>
    </row>
    <row r="9661" spans="6:6" s="115" customFormat="1" x14ac:dyDescent="0.25">
      <c r="F9661" s="119"/>
    </row>
    <row r="9662" spans="6:6" s="115" customFormat="1" x14ac:dyDescent="0.25">
      <c r="F9662" s="119"/>
    </row>
    <row r="9663" spans="6:6" s="115" customFormat="1" x14ac:dyDescent="0.25">
      <c r="F9663" s="119"/>
    </row>
    <row r="9664" spans="6:6" s="115" customFormat="1" x14ac:dyDescent="0.25">
      <c r="F9664" s="119"/>
    </row>
    <row r="9665" spans="6:6" s="115" customFormat="1" x14ac:dyDescent="0.25">
      <c r="F9665" s="119"/>
    </row>
    <row r="9666" spans="6:6" s="115" customFormat="1" x14ac:dyDescent="0.25">
      <c r="F9666" s="119"/>
    </row>
    <row r="9667" spans="6:6" s="115" customFormat="1" x14ac:dyDescent="0.25">
      <c r="F9667" s="119"/>
    </row>
    <row r="9668" spans="6:6" s="115" customFormat="1" x14ac:dyDescent="0.25">
      <c r="F9668" s="119"/>
    </row>
    <row r="9669" spans="6:6" s="115" customFormat="1" x14ac:dyDescent="0.25">
      <c r="F9669" s="119"/>
    </row>
    <row r="9670" spans="6:6" s="115" customFormat="1" x14ac:dyDescent="0.25">
      <c r="F9670" s="119"/>
    </row>
    <row r="9671" spans="6:6" s="115" customFormat="1" x14ac:dyDescent="0.25">
      <c r="F9671" s="119"/>
    </row>
    <row r="9672" spans="6:6" s="115" customFormat="1" x14ac:dyDescent="0.25">
      <c r="F9672" s="119"/>
    </row>
    <row r="9673" spans="6:6" s="115" customFormat="1" x14ac:dyDescent="0.25">
      <c r="F9673" s="119"/>
    </row>
    <row r="9674" spans="6:6" s="115" customFormat="1" x14ac:dyDescent="0.25">
      <c r="F9674" s="119"/>
    </row>
    <row r="9675" spans="6:6" s="115" customFormat="1" x14ac:dyDescent="0.25">
      <c r="F9675" s="119"/>
    </row>
    <row r="9676" spans="6:6" s="115" customFormat="1" x14ac:dyDescent="0.25">
      <c r="F9676" s="119"/>
    </row>
    <row r="9677" spans="6:6" s="115" customFormat="1" x14ac:dyDescent="0.25">
      <c r="F9677" s="119"/>
    </row>
    <row r="9678" spans="6:6" s="115" customFormat="1" x14ac:dyDescent="0.25">
      <c r="F9678" s="119"/>
    </row>
    <row r="9679" spans="6:6" s="115" customFormat="1" x14ac:dyDescent="0.25">
      <c r="F9679" s="119"/>
    </row>
    <row r="9680" spans="6:6" s="115" customFormat="1" x14ac:dyDescent="0.25">
      <c r="F9680" s="119"/>
    </row>
    <row r="9681" spans="6:6" s="115" customFormat="1" x14ac:dyDescent="0.25">
      <c r="F9681" s="119"/>
    </row>
    <row r="9682" spans="6:6" s="115" customFormat="1" x14ac:dyDescent="0.25">
      <c r="F9682" s="119"/>
    </row>
    <row r="9683" spans="6:6" s="115" customFormat="1" x14ac:dyDescent="0.25">
      <c r="F9683" s="119"/>
    </row>
    <row r="9684" spans="6:6" s="115" customFormat="1" x14ac:dyDescent="0.25">
      <c r="F9684" s="119"/>
    </row>
    <row r="9685" spans="6:6" s="115" customFormat="1" x14ac:dyDescent="0.25">
      <c r="F9685" s="119"/>
    </row>
    <row r="9686" spans="6:6" s="115" customFormat="1" x14ac:dyDescent="0.25">
      <c r="F9686" s="119"/>
    </row>
    <row r="9687" spans="6:6" s="115" customFormat="1" x14ac:dyDescent="0.25">
      <c r="F9687" s="119"/>
    </row>
    <row r="9688" spans="6:6" s="115" customFormat="1" x14ac:dyDescent="0.25">
      <c r="F9688" s="119"/>
    </row>
    <row r="9689" spans="6:6" s="115" customFormat="1" x14ac:dyDescent="0.25">
      <c r="F9689" s="119"/>
    </row>
    <row r="9690" spans="6:6" s="115" customFormat="1" x14ac:dyDescent="0.25">
      <c r="F9690" s="119"/>
    </row>
    <row r="9691" spans="6:6" s="115" customFormat="1" x14ac:dyDescent="0.25">
      <c r="F9691" s="119"/>
    </row>
    <row r="9692" spans="6:6" s="115" customFormat="1" x14ac:dyDescent="0.25">
      <c r="F9692" s="119"/>
    </row>
    <row r="9693" spans="6:6" s="115" customFormat="1" x14ac:dyDescent="0.25">
      <c r="F9693" s="119"/>
    </row>
    <row r="9694" spans="6:6" s="115" customFormat="1" x14ac:dyDescent="0.25">
      <c r="F9694" s="119"/>
    </row>
    <row r="9695" spans="6:6" s="115" customFormat="1" x14ac:dyDescent="0.25">
      <c r="F9695" s="119"/>
    </row>
    <row r="9696" spans="6:6" s="115" customFormat="1" x14ac:dyDescent="0.25">
      <c r="F9696" s="119"/>
    </row>
    <row r="9697" spans="6:6" s="115" customFormat="1" x14ac:dyDescent="0.25">
      <c r="F9697" s="119"/>
    </row>
    <row r="9698" spans="6:6" s="115" customFormat="1" x14ac:dyDescent="0.25">
      <c r="F9698" s="119"/>
    </row>
    <row r="9699" spans="6:6" s="115" customFormat="1" x14ac:dyDescent="0.25">
      <c r="F9699" s="119"/>
    </row>
    <row r="9700" spans="6:6" s="115" customFormat="1" x14ac:dyDescent="0.25">
      <c r="F9700" s="119"/>
    </row>
    <row r="9701" spans="6:6" s="115" customFormat="1" x14ac:dyDescent="0.25">
      <c r="F9701" s="119"/>
    </row>
    <row r="9702" spans="6:6" s="115" customFormat="1" x14ac:dyDescent="0.25">
      <c r="F9702" s="119"/>
    </row>
    <row r="9703" spans="6:6" s="115" customFormat="1" x14ac:dyDescent="0.25">
      <c r="F9703" s="119"/>
    </row>
    <row r="9704" spans="6:6" s="115" customFormat="1" x14ac:dyDescent="0.25">
      <c r="F9704" s="119"/>
    </row>
    <row r="9705" spans="6:6" s="115" customFormat="1" x14ac:dyDescent="0.25">
      <c r="F9705" s="119"/>
    </row>
    <row r="9706" spans="6:6" s="115" customFormat="1" x14ac:dyDescent="0.25">
      <c r="F9706" s="119"/>
    </row>
    <row r="9707" spans="6:6" s="115" customFormat="1" x14ac:dyDescent="0.25">
      <c r="F9707" s="119"/>
    </row>
    <row r="9708" spans="6:6" s="115" customFormat="1" x14ac:dyDescent="0.25">
      <c r="F9708" s="119"/>
    </row>
    <row r="9709" spans="6:6" s="115" customFormat="1" x14ac:dyDescent="0.25">
      <c r="F9709" s="119"/>
    </row>
    <row r="9710" spans="6:6" s="115" customFormat="1" x14ac:dyDescent="0.25">
      <c r="F9710" s="119"/>
    </row>
    <row r="9711" spans="6:6" s="115" customFormat="1" x14ac:dyDescent="0.25">
      <c r="F9711" s="119"/>
    </row>
    <row r="9712" spans="6:6" s="115" customFormat="1" x14ac:dyDescent="0.25">
      <c r="F9712" s="119"/>
    </row>
    <row r="9713" spans="6:6" s="115" customFormat="1" x14ac:dyDescent="0.25">
      <c r="F9713" s="119"/>
    </row>
    <row r="9714" spans="6:6" s="115" customFormat="1" x14ac:dyDescent="0.25">
      <c r="F9714" s="119"/>
    </row>
    <row r="9715" spans="6:6" s="115" customFormat="1" x14ac:dyDescent="0.25">
      <c r="F9715" s="119"/>
    </row>
    <row r="9716" spans="6:6" s="115" customFormat="1" x14ac:dyDescent="0.25">
      <c r="F9716" s="119"/>
    </row>
    <row r="9717" spans="6:6" s="115" customFormat="1" x14ac:dyDescent="0.25">
      <c r="F9717" s="119"/>
    </row>
    <row r="9718" spans="6:6" s="115" customFormat="1" x14ac:dyDescent="0.25">
      <c r="F9718" s="119"/>
    </row>
    <row r="9719" spans="6:6" s="115" customFormat="1" x14ac:dyDescent="0.25">
      <c r="F9719" s="119"/>
    </row>
    <row r="9720" spans="6:6" s="115" customFormat="1" x14ac:dyDescent="0.25">
      <c r="F9720" s="119"/>
    </row>
    <row r="9721" spans="6:6" s="115" customFormat="1" x14ac:dyDescent="0.25">
      <c r="F9721" s="119"/>
    </row>
    <row r="9722" spans="6:6" s="115" customFormat="1" x14ac:dyDescent="0.25">
      <c r="F9722" s="119"/>
    </row>
    <row r="9723" spans="6:6" s="115" customFormat="1" x14ac:dyDescent="0.25">
      <c r="F9723" s="119"/>
    </row>
    <row r="9724" spans="6:6" s="115" customFormat="1" x14ac:dyDescent="0.25">
      <c r="F9724" s="119"/>
    </row>
    <row r="9725" spans="6:6" s="115" customFormat="1" x14ac:dyDescent="0.25">
      <c r="F9725" s="119"/>
    </row>
    <row r="9726" spans="6:6" s="115" customFormat="1" x14ac:dyDescent="0.25">
      <c r="F9726" s="119"/>
    </row>
    <row r="9727" spans="6:6" s="115" customFormat="1" x14ac:dyDescent="0.25">
      <c r="F9727" s="119"/>
    </row>
    <row r="9728" spans="6:6" s="115" customFormat="1" x14ac:dyDescent="0.25">
      <c r="F9728" s="119"/>
    </row>
    <row r="9729" spans="6:6" s="115" customFormat="1" x14ac:dyDescent="0.25">
      <c r="F9729" s="119"/>
    </row>
    <row r="9730" spans="6:6" s="115" customFormat="1" x14ac:dyDescent="0.25">
      <c r="F9730" s="119"/>
    </row>
    <row r="9731" spans="6:6" s="115" customFormat="1" x14ac:dyDescent="0.25">
      <c r="F9731" s="119"/>
    </row>
    <row r="9732" spans="6:6" s="115" customFormat="1" x14ac:dyDescent="0.25">
      <c r="F9732" s="119"/>
    </row>
    <row r="9733" spans="6:6" s="115" customFormat="1" x14ac:dyDescent="0.25">
      <c r="F9733" s="119"/>
    </row>
    <row r="9734" spans="6:6" s="115" customFormat="1" x14ac:dyDescent="0.25">
      <c r="F9734" s="119"/>
    </row>
    <row r="9735" spans="6:6" s="115" customFormat="1" x14ac:dyDescent="0.25">
      <c r="F9735" s="119"/>
    </row>
    <row r="9736" spans="6:6" s="115" customFormat="1" x14ac:dyDescent="0.25">
      <c r="F9736" s="119"/>
    </row>
    <row r="9737" spans="6:6" s="115" customFormat="1" x14ac:dyDescent="0.25">
      <c r="F9737" s="119"/>
    </row>
    <row r="9738" spans="6:6" s="115" customFormat="1" x14ac:dyDescent="0.25">
      <c r="F9738" s="119"/>
    </row>
    <row r="9739" spans="6:6" s="115" customFormat="1" x14ac:dyDescent="0.25">
      <c r="F9739" s="119"/>
    </row>
    <row r="9740" spans="6:6" s="115" customFormat="1" x14ac:dyDescent="0.25">
      <c r="F9740" s="119"/>
    </row>
    <row r="9741" spans="6:6" s="115" customFormat="1" x14ac:dyDescent="0.25">
      <c r="F9741" s="119"/>
    </row>
    <row r="9742" spans="6:6" s="115" customFormat="1" x14ac:dyDescent="0.25">
      <c r="F9742" s="119"/>
    </row>
    <row r="9743" spans="6:6" s="115" customFormat="1" x14ac:dyDescent="0.25">
      <c r="F9743" s="119"/>
    </row>
    <row r="9744" spans="6:6" s="115" customFormat="1" x14ac:dyDescent="0.25">
      <c r="F9744" s="119"/>
    </row>
    <row r="9745" spans="6:6" s="115" customFormat="1" x14ac:dyDescent="0.25">
      <c r="F9745" s="119"/>
    </row>
    <row r="9746" spans="6:6" s="115" customFormat="1" x14ac:dyDescent="0.25">
      <c r="F9746" s="119"/>
    </row>
    <row r="9747" spans="6:6" s="115" customFormat="1" x14ac:dyDescent="0.25">
      <c r="F9747" s="119"/>
    </row>
    <row r="9748" spans="6:6" s="115" customFormat="1" x14ac:dyDescent="0.25">
      <c r="F9748" s="119"/>
    </row>
    <row r="9749" spans="6:6" s="115" customFormat="1" x14ac:dyDescent="0.25">
      <c r="F9749" s="119"/>
    </row>
    <row r="9750" spans="6:6" s="115" customFormat="1" x14ac:dyDescent="0.25">
      <c r="F9750" s="119"/>
    </row>
    <row r="9751" spans="6:6" s="115" customFormat="1" x14ac:dyDescent="0.25">
      <c r="F9751" s="119"/>
    </row>
    <row r="9752" spans="6:6" s="115" customFormat="1" x14ac:dyDescent="0.25">
      <c r="F9752" s="119"/>
    </row>
    <row r="9753" spans="6:6" s="115" customFormat="1" x14ac:dyDescent="0.25">
      <c r="F9753" s="119"/>
    </row>
    <row r="9754" spans="6:6" s="115" customFormat="1" x14ac:dyDescent="0.25">
      <c r="F9754" s="119"/>
    </row>
    <row r="9755" spans="6:6" s="115" customFormat="1" x14ac:dyDescent="0.25">
      <c r="F9755" s="119"/>
    </row>
    <row r="9756" spans="6:6" s="115" customFormat="1" x14ac:dyDescent="0.25">
      <c r="F9756" s="119"/>
    </row>
    <row r="9757" spans="6:6" s="115" customFormat="1" x14ac:dyDescent="0.25">
      <c r="F9757" s="119"/>
    </row>
    <row r="9758" spans="6:6" s="115" customFormat="1" x14ac:dyDescent="0.25">
      <c r="F9758" s="119"/>
    </row>
    <row r="9759" spans="6:6" s="115" customFormat="1" x14ac:dyDescent="0.25">
      <c r="F9759" s="119"/>
    </row>
    <row r="9760" spans="6:6" s="115" customFormat="1" x14ac:dyDescent="0.25">
      <c r="F9760" s="119"/>
    </row>
    <row r="9761" spans="6:6" s="115" customFormat="1" x14ac:dyDescent="0.25">
      <c r="F9761" s="119"/>
    </row>
    <row r="9762" spans="6:6" s="115" customFormat="1" x14ac:dyDescent="0.25">
      <c r="F9762" s="119"/>
    </row>
    <row r="9763" spans="6:6" s="115" customFormat="1" x14ac:dyDescent="0.25">
      <c r="F9763" s="119"/>
    </row>
    <row r="9764" spans="6:6" s="115" customFormat="1" x14ac:dyDescent="0.25">
      <c r="F9764" s="119"/>
    </row>
    <row r="9765" spans="6:6" s="115" customFormat="1" x14ac:dyDescent="0.25">
      <c r="F9765" s="119"/>
    </row>
    <row r="9766" spans="6:6" s="115" customFormat="1" x14ac:dyDescent="0.25">
      <c r="F9766" s="119"/>
    </row>
    <row r="9767" spans="6:6" s="115" customFormat="1" x14ac:dyDescent="0.25">
      <c r="F9767" s="119"/>
    </row>
    <row r="9768" spans="6:6" s="115" customFormat="1" x14ac:dyDescent="0.25">
      <c r="F9768" s="119"/>
    </row>
    <row r="9769" spans="6:6" s="115" customFormat="1" x14ac:dyDescent="0.25">
      <c r="F9769" s="119"/>
    </row>
    <row r="9770" spans="6:6" s="115" customFormat="1" x14ac:dyDescent="0.25">
      <c r="F9770" s="119"/>
    </row>
    <row r="9771" spans="6:6" s="115" customFormat="1" x14ac:dyDescent="0.25">
      <c r="F9771" s="119"/>
    </row>
    <row r="9772" spans="6:6" s="115" customFormat="1" x14ac:dyDescent="0.25">
      <c r="F9772" s="119"/>
    </row>
    <row r="9773" spans="6:6" s="115" customFormat="1" x14ac:dyDescent="0.25">
      <c r="F9773" s="119"/>
    </row>
    <row r="9774" spans="6:6" s="115" customFormat="1" x14ac:dyDescent="0.25">
      <c r="F9774" s="119"/>
    </row>
    <row r="9775" spans="6:6" s="115" customFormat="1" x14ac:dyDescent="0.25">
      <c r="F9775" s="119"/>
    </row>
    <row r="9776" spans="6:6" s="115" customFormat="1" x14ac:dyDescent="0.25">
      <c r="F9776" s="119"/>
    </row>
    <row r="9777" spans="6:6" s="115" customFormat="1" x14ac:dyDescent="0.25">
      <c r="F9777" s="119"/>
    </row>
    <row r="9778" spans="6:6" s="115" customFormat="1" x14ac:dyDescent="0.25">
      <c r="F9778" s="119"/>
    </row>
    <row r="9779" spans="6:6" s="115" customFormat="1" x14ac:dyDescent="0.25">
      <c r="F9779" s="119"/>
    </row>
    <row r="9780" spans="6:6" s="115" customFormat="1" x14ac:dyDescent="0.25">
      <c r="F9780" s="119"/>
    </row>
    <row r="9781" spans="6:6" s="115" customFormat="1" x14ac:dyDescent="0.25">
      <c r="F9781" s="119"/>
    </row>
    <row r="9782" spans="6:6" s="115" customFormat="1" x14ac:dyDescent="0.25">
      <c r="F9782" s="119"/>
    </row>
    <row r="9783" spans="6:6" s="115" customFormat="1" x14ac:dyDescent="0.25">
      <c r="F9783" s="119"/>
    </row>
    <row r="9784" spans="6:6" s="115" customFormat="1" x14ac:dyDescent="0.25">
      <c r="F9784" s="119"/>
    </row>
    <row r="9785" spans="6:6" s="115" customFormat="1" x14ac:dyDescent="0.25">
      <c r="F9785" s="119"/>
    </row>
    <row r="9786" spans="6:6" s="115" customFormat="1" x14ac:dyDescent="0.25">
      <c r="F9786" s="119"/>
    </row>
    <row r="9787" spans="6:6" s="115" customFormat="1" x14ac:dyDescent="0.25">
      <c r="F9787" s="119"/>
    </row>
    <row r="9788" spans="6:6" s="115" customFormat="1" x14ac:dyDescent="0.25">
      <c r="F9788" s="119"/>
    </row>
    <row r="9789" spans="6:6" s="115" customFormat="1" x14ac:dyDescent="0.25">
      <c r="F9789" s="119"/>
    </row>
    <row r="9790" spans="6:6" s="115" customFormat="1" x14ac:dyDescent="0.25">
      <c r="F9790" s="119"/>
    </row>
    <row r="9791" spans="6:6" s="115" customFormat="1" x14ac:dyDescent="0.25">
      <c r="F9791" s="119"/>
    </row>
    <row r="9792" spans="6:6" s="115" customFormat="1" x14ac:dyDescent="0.25">
      <c r="F9792" s="119"/>
    </row>
    <row r="9793" spans="6:6" s="115" customFormat="1" x14ac:dyDescent="0.25">
      <c r="F9793" s="119"/>
    </row>
    <row r="9794" spans="6:6" s="115" customFormat="1" x14ac:dyDescent="0.25">
      <c r="F9794" s="119"/>
    </row>
    <row r="9795" spans="6:6" s="115" customFormat="1" x14ac:dyDescent="0.25">
      <c r="F9795" s="119"/>
    </row>
    <row r="9796" spans="6:6" s="115" customFormat="1" x14ac:dyDescent="0.25">
      <c r="F9796" s="119"/>
    </row>
    <row r="9797" spans="6:6" s="115" customFormat="1" x14ac:dyDescent="0.25">
      <c r="F9797" s="119"/>
    </row>
    <row r="9798" spans="6:6" s="115" customFormat="1" x14ac:dyDescent="0.25">
      <c r="F9798" s="119"/>
    </row>
    <row r="9799" spans="6:6" s="115" customFormat="1" x14ac:dyDescent="0.25">
      <c r="F9799" s="119"/>
    </row>
    <row r="9800" spans="6:6" s="115" customFormat="1" x14ac:dyDescent="0.25">
      <c r="F9800" s="119"/>
    </row>
    <row r="9801" spans="6:6" s="115" customFormat="1" x14ac:dyDescent="0.25">
      <c r="F9801" s="119"/>
    </row>
    <row r="9802" spans="6:6" s="115" customFormat="1" x14ac:dyDescent="0.25">
      <c r="F9802" s="119"/>
    </row>
    <row r="9803" spans="6:6" s="115" customFormat="1" x14ac:dyDescent="0.25">
      <c r="F9803" s="119"/>
    </row>
    <row r="9804" spans="6:6" s="115" customFormat="1" x14ac:dyDescent="0.25">
      <c r="F9804" s="119"/>
    </row>
    <row r="9805" spans="6:6" s="115" customFormat="1" x14ac:dyDescent="0.25">
      <c r="F9805" s="119"/>
    </row>
    <row r="9806" spans="6:6" s="115" customFormat="1" x14ac:dyDescent="0.25">
      <c r="F9806" s="119"/>
    </row>
    <row r="9807" spans="6:6" s="115" customFormat="1" x14ac:dyDescent="0.25">
      <c r="F9807" s="119"/>
    </row>
    <row r="9808" spans="6:6" s="115" customFormat="1" x14ac:dyDescent="0.25">
      <c r="F9808" s="119"/>
    </row>
    <row r="9809" spans="6:6" s="115" customFormat="1" x14ac:dyDescent="0.25">
      <c r="F9809" s="119"/>
    </row>
    <row r="9810" spans="6:6" s="115" customFormat="1" x14ac:dyDescent="0.25">
      <c r="F9810" s="119"/>
    </row>
    <row r="9811" spans="6:6" s="115" customFormat="1" x14ac:dyDescent="0.25">
      <c r="F9811" s="119"/>
    </row>
    <row r="9812" spans="6:6" s="115" customFormat="1" x14ac:dyDescent="0.25">
      <c r="F9812" s="119"/>
    </row>
    <row r="9813" spans="6:6" s="115" customFormat="1" x14ac:dyDescent="0.25">
      <c r="F9813" s="119"/>
    </row>
    <row r="9814" spans="6:6" s="115" customFormat="1" x14ac:dyDescent="0.25">
      <c r="F9814" s="119"/>
    </row>
    <row r="9815" spans="6:6" s="115" customFormat="1" x14ac:dyDescent="0.25">
      <c r="F9815" s="119"/>
    </row>
    <row r="9816" spans="6:6" s="115" customFormat="1" x14ac:dyDescent="0.25">
      <c r="F9816" s="119"/>
    </row>
    <row r="9817" spans="6:6" s="115" customFormat="1" x14ac:dyDescent="0.25">
      <c r="F9817" s="119"/>
    </row>
    <row r="9818" spans="6:6" s="115" customFormat="1" x14ac:dyDescent="0.25">
      <c r="F9818" s="119"/>
    </row>
    <row r="9819" spans="6:6" s="115" customFormat="1" x14ac:dyDescent="0.25">
      <c r="F9819" s="119"/>
    </row>
    <row r="9820" spans="6:6" s="115" customFormat="1" x14ac:dyDescent="0.25">
      <c r="F9820" s="119"/>
    </row>
    <row r="9821" spans="6:6" s="115" customFormat="1" x14ac:dyDescent="0.25">
      <c r="F9821" s="119"/>
    </row>
    <row r="9822" spans="6:6" s="115" customFormat="1" x14ac:dyDescent="0.25">
      <c r="F9822" s="119"/>
    </row>
    <row r="9823" spans="6:6" s="115" customFormat="1" x14ac:dyDescent="0.25">
      <c r="F9823" s="119"/>
    </row>
    <row r="9824" spans="6:6" s="115" customFormat="1" x14ac:dyDescent="0.25">
      <c r="F9824" s="119"/>
    </row>
    <row r="9825" spans="6:6" s="115" customFormat="1" x14ac:dyDescent="0.25">
      <c r="F9825" s="119"/>
    </row>
    <row r="9826" spans="6:6" s="115" customFormat="1" x14ac:dyDescent="0.25">
      <c r="F9826" s="119"/>
    </row>
    <row r="9827" spans="6:6" s="115" customFormat="1" x14ac:dyDescent="0.25">
      <c r="F9827" s="119"/>
    </row>
    <row r="9828" spans="6:6" s="115" customFormat="1" x14ac:dyDescent="0.25">
      <c r="F9828" s="119"/>
    </row>
    <row r="9829" spans="6:6" s="115" customFormat="1" x14ac:dyDescent="0.25">
      <c r="F9829" s="119"/>
    </row>
    <row r="9830" spans="6:6" s="115" customFormat="1" x14ac:dyDescent="0.25">
      <c r="F9830" s="119"/>
    </row>
    <row r="9831" spans="6:6" s="115" customFormat="1" x14ac:dyDescent="0.25">
      <c r="F9831" s="119"/>
    </row>
    <row r="9832" spans="6:6" s="115" customFormat="1" x14ac:dyDescent="0.25">
      <c r="F9832" s="119"/>
    </row>
    <row r="9833" spans="6:6" s="115" customFormat="1" x14ac:dyDescent="0.25">
      <c r="F9833" s="119"/>
    </row>
    <row r="9834" spans="6:6" s="115" customFormat="1" x14ac:dyDescent="0.25">
      <c r="F9834" s="119"/>
    </row>
    <row r="9835" spans="6:6" s="115" customFormat="1" x14ac:dyDescent="0.25">
      <c r="F9835" s="119"/>
    </row>
    <row r="9836" spans="6:6" s="115" customFormat="1" x14ac:dyDescent="0.25">
      <c r="F9836" s="119"/>
    </row>
    <row r="9837" spans="6:6" s="115" customFormat="1" x14ac:dyDescent="0.25">
      <c r="F9837" s="119"/>
    </row>
    <row r="9838" spans="6:6" s="115" customFormat="1" x14ac:dyDescent="0.25">
      <c r="F9838" s="119"/>
    </row>
    <row r="9839" spans="6:6" s="115" customFormat="1" x14ac:dyDescent="0.25">
      <c r="F9839" s="119"/>
    </row>
    <row r="9840" spans="6:6" s="115" customFormat="1" x14ac:dyDescent="0.25">
      <c r="F9840" s="119"/>
    </row>
    <row r="9841" spans="6:6" s="115" customFormat="1" x14ac:dyDescent="0.25">
      <c r="F9841" s="119"/>
    </row>
    <row r="9842" spans="6:6" s="115" customFormat="1" x14ac:dyDescent="0.25">
      <c r="F9842" s="119"/>
    </row>
    <row r="9843" spans="6:6" s="115" customFormat="1" x14ac:dyDescent="0.25">
      <c r="F9843" s="119"/>
    </row>
    <row r="9844" spans="6:6" s="115" customFormat="1" x14ac:dyDescent="0.25">
      <c r="F9844" s="119"/>
    </row>
    <row r="9845" spans="6:6" s="115" customFormat="1" x14ac:dyDescent="0.25">
      <c r="F9845" s="119"/>
    </row>
    <row r="9846" spans="6:6" s="115" customFormat="1" x14ac:dyDescent="0.25">
      <c r="F9846" s="119"/>
    </row>
    <row r="9847" spans="6:6" s="115" customFormat="1" x14ac:dyDescent="0.25">
      <c r="F9847" s="119"/>
    </row>
    <row r="9848" spans="6:6" s="115" customFormat="1" x14ac:dyDescent="0.25">
      <c r="F9848" s="119"/>
    </row>
    <row r="9849" spans="6:6" s="115" customFormat="1" x14ac:dyDescent="0.25">
      <c r="F9849" s="119"/>
    </row>
    <row r="9850" spans="6:6" s="115" customFormat="1" x14ac:dyDescent="0.25">
      <c r="F9850" s="119"/>
    </row>
    <row r="9851" spans="6:6" s="115" customFormat="1" x14ac:dyDescent="0.25">
      <c r="F9851" s="119"/>
    </row>
    <row r="9852" spans="6:6" s="115" customFormat="1" x14ac:dyDescent="0.25">
      <c r="F9852" s="119"/>
    </row>
    <row r="9853" spans="6:6" s="115" customFormat="1" x14ac:dyDescent="0.25">
      <c r="F9853" s="119"/>
    </row>
    <row r="9854" spans="6:6" s="115" customFormat="1" x14ac:dyDescent="0.25">
      <c r="F9854" s="119"/>
    </row>
    <row r="9855" spans="6:6" s="115" customFormat="1" x14ac:dyDescent="0.25">
      <c r="F9855" s="119"/>
    </row>
    <row r="9856" spans="6:6" s="115" customFormat="1" x14ac:dyDescent="0.25">
      <c r="F9856" s="119"/>
    </row>
    <row r="9857" spans="6:6" s="115" customFormat="1" x14ac:dyDescent="0.25">
      <c r="F9857" s="119"/>
    </row>
    <row r="9858" spans="6:6" s="115" customFormat="1" x14ac:dyDescent="0.25">
      <c r="F9858" s="119"/>
    </row>
    <row r="9859" spans="6:6" s="115" customFormat="1" x14ac:dyDescent="0.25">
      <c r="F9859" s="119"/>
    </row>
    <row r="9860" spans="6:6" s="115" customFormat="1" x14ac:dyDescent="0.25">
      <c r="F9860" s="119"/>
    </row>
    <row r="9861" spans="6:6" s="115" customFormat="1" x14ac:dyDescent="0.25">
      <c r="F9861" s="119"/>
    </row>
    <row r="9862" spans="6:6" s="115" customFormat="1" x14ac:dyDescent="0.25">
      <c r="F9862" s="119"/>
    </row>
    <row r="9863" spans="6:6" s="115" customFormat="1" x14ac:dyDescent="0.25">
      <c r="F9863" s="119"/>
    </row>
    <row r="9864" spans="6:6" s="115" customFormat="1" x14ac:dyDescent="0.25">
      <c r="F9864" s="119"/>
    </row>
    <row r="9865" spans="6:6" s="115" customFormat="1" x14ac:dyDescent="0.25">
      <c r="F9865" s="119"/>
    </row>
    <row r="9866" spans="6:6" s="115" customFormat="1" x14ac:dyDescent="0.25">
      <c r="F9866" s="119"/>
    </row>
    <row r="9867" spans="6:6" s="115" customFormat="1" x14ac:dyDescent="0.25">
      <c r="F9867" s="119"/>
    </row>
    <row r="9868" spans="6:6" s="115" customFormat="1" x14ac:dyDescent="0.25">
      <c r="F9868" s="119"/>
    </row>
    <row r="9869" spans="6:6" s="115" customFormat="1" x14ac:dyDescent="0.25">
      <c r="F9869" s="119"/>
    </row>
    <row r="9870" spans="6:6" s="115" customFormat="1" x14ac:dyDescent="0.25">
      <c r="F9870" s="119"/>
    </row>
    <row r="9871" spans="6:6" s="115" customFormat="1" x14ac:dyDescent="0.25">
      <c r="F9871" s="119"/>
    </row>
    <row r="9872" spans="6:6" s="115" customFormat="1" x14ac:dyDescent="0.25">
      <c r="F9872" s="119"/>
    </row>
    <row r="9873" spans="6:6" s="115" customFormat="1" x14ac:dyDescent="0.25">
      <c r="F9873" s="119"/>
    </row>
    <row r="9874" spans="6:6" s="115" customFormat="1" x14ac:dyDescent="0.25">
      <c r="F9874" s="119"/>
    </row>
    <row r="9875" spans="6:6" s="115" customFormat="1" x14ac:dyDescent="0.25">
      <c r="F9875" s="119"/>
    </row>
    <row r="9876" spans="6:6" s="115" customFormat="1" x14ac:dyDescent="0.25">
      <c r="F9876" s="119"/>
    </row>
    <row r="9877" spans="6:6" s="115" customFormat="1" x14ac:dyDescent="0.25">
      <c r="F9877" s="119"/>
    </row>
    <row r="9878" spans="6:6" s="115" customFormat="1" x14ac:dyDescent="0.25">
      <c r="F9878" s="119"/>
    </row>
    <row r="9879" spans="6:6" s="115" customFormat="1" x14ac:dyDescent="0.25">
      <c r="F9879" s="119"/>
    </row>
    <row r="9880" spans="6:6" s="115" customFormat="1" x14ac:dyDescent="0.25">
      <c r="F9880" s="119"/>
    </row>
    <row r="9881" spans="6:6" s="115" customFormat="1" x14ac:dyDescent="0.25">
      <c r="F9881" s="119"/>
    </row>
    <row r="9882" spans="6:6" s="115" customFormat="1" x14ac:dyDescent="0.25">
      <c r="F9882" s="119"/>
    </row>
    <row r="9883" spans="6:6" s="115" customFormat="1" x14ac:dyDescent="0.25">
      <c r="F9883" s="119"/>
    </row>
    <row r="9884" spans="6:6" s="115" customFormat="1" x14ac:dyDescent="0.25">
      <c r="F9884" s="119"/>
    </row>
    <row r="9885" spans="6:6" s="115" customFormat="1" x14ac:dyDescent="0.25">
      <c r="F9885" s="119"/>
    </row>
    <row r="9886" spans="6:6" s="115" customFormat="1" x14ac:dyDescent="0.25">
      <c r="F9886" s="119"/>
    </row>
    <row r="9887" spans="6:6" s="115" customFormat="1" x14ac:dyDescent="0.25">
      <c r="F9887" s="119"/>
    </row>
    <row r="9888" spans="6:6" s="115" customFormat="1" x14ac:dyDescent="0.25">
      <c r="F9888" s="119"/>
    </row>
    <row r="9889" spans="6:6" s="115" customFormat="1" x14ac:dyDescent="0.25">
      <c r="F9889" s="119"/>
    </row>
    <row r="9890" spans="6:6" s="115" customFormat="1" x14ac:dyDescent="0.25">
      <c r="F9890" s="119"/>
    </row>
    <row r="9891" spans="6:6" s="115" customFormat="1" x14ac:dyDescent="0.25">
      <c r="F9891" s="119"/>
    </row>
    <row r="9892" spans="6:6" s="115" customFormat="1" x14ac:dyDescent="0.25">
      <c r="F9892" s="119"/>
    </row>
    <row r="9893" spans="6:6" s="115" customFormat="1" x14ac:dyDescent="0.25">
      <c r="F9893" s="119"/>
    </row>
    <row r="9894" spans="6:6" s="115" customFormat="1" x14ac:dyDescent="0.25">
      <c r="F9894" s="119"/>
    </row>
    <row r="9895" spans="6:6" s="115" customFormat="1" x14ac:dyDescent="0.25">
      <c r="F9895" s="119"/>
    </row>
    <row r="9896" spans="6:6" s="115" customFormat="1" x14ac:dyDescent="0.25">
      <c r="F9896" s="119"/>
    </row>
    <row r="9897" spans="6:6" s="115" customFormat="1" x14ac:dyDescent="0.25">
      <c r="F9897" s="119"/>
    </row>
    <row r="9898" spans="6:6" s="115" customFormat="1" x14ac:dyDescent="0.25">
      <c r="F9898" s="119"/>
    </row>
    <row r="9899" spans="6:6" s="115" customFormat="1" x14ac:dyDescent="0.25">
      <c r="F9899" s="119"/>
    </row>
    <row r="9900" spans="6:6" s="115" customFormat="1" x14ac:dyDescent="0.25">
      <c r="F9900" s="119"/>
    </row>
    <row r="9901" spans="6:6" s="115" customFormat="1" x14ac:dyDescent="0.25">
      <c r="F9901" s="119"/>
    </row>
    <row r="9902" spans="6:6" s="115" customFormat="1" x14ac:dyDescent="0.25">
      <c r="F9902" s="119"/>
    </row>
    <row r="9903" spans="6:6" s="115" customFormat="1" x14ac:dyDescent="0.25">
      <c r="F9903" s="119"/>
    </row>
    <row r="9904" spans="6:6" s="115" customFormat="1" x14ac:dyDescent="0.25">
      <c r="F9904" s="119"/>
    </row>
    <row r="9905" spans="6:6" s="115" customFormat="1" x14ac:dyDescent="0.25">
      <c r="F9905" s="119"/>
    </row>
    <row r="9906" spans="6:6" s="115" customFormat="1" x14ac:dyDescent="0.25">
      <c r="F9906" s="119"/>
    </row>
    <row r="9907" spans="6:6" s="115" customFormat="1" x14ac:dyDescent="0.25">
      <c r="F9907" s="119"/>
    </row>
    <row r="9908" spans="6:6" s="115" customFormat="1" x14ac:dyDescent="0.25">
      <c r="F9908" s="119"/>
    </row>
    <row r="9909" spans="6:6" s="115" customFormat="1" x14ac:dyDescent="0.25">
      <c r="F9909" s="119"/>
    </row>
    <row r="9910" spans="6:6" s="115" customFormat="1" x14ac:dyDescent="0.25">
      <c r="F9910" s="119"/>
    </row>
    <row r="9911" spans="6:6" s="115" customFormat="1" x14ac:dyDescent="0.25">
      <c r="F9911" s="119"/>
    </row>
    <row r="9912" spans="6:6" s="115" customFormat="1" x14ac:dyDescent="0.25">
      <c r="F9912" s="119"/>
    </row>
    <row r="9913" spans="6:6" s="115" customFormat="1" x14ac:dyDescent="0.25">
      <c r="F9913" s="119"/>
    </row>
    <row r="9914" spans="6:6" s="115" customFormat="1" x14ac:dyDescent="0.25">
      <c r="F9914" s="119"/>
    </row>
    <row r="9915" spans="6:6" s="115" customFormat="1" x14ac:dyDescent="0.25">
      <c r="F9915" s="119"/>
    </row>
    <row r="9916" spans="6:6" s="115" customFormat="1" x14ac:dyDescent="0.25">
      <c r="F9916" s="119"/>
    </row>
    <row r="9917" spans="6:6" s="115" customFormat="1" x14ac:dyDescent="0.25">
      <c r="F9917" s="119"/>
    </row>
    <row r="9918" spans="6:6" s="115" customFormat="1" x14ac:dyDescent="0.25">
      <c r="F9918" s="119"/>
    </row>
    <row r="9919" spans="6:6" s="115" customFormat="1" x14ac:dyDescent="0.25">
      <c r="F9919" s="119"/>
    </row>
    <row r="9920" spans="6:6" s="115" customFormat="1" x14ac:dyDescent="0.25">
      <c r="F9920" s="119"/>
    </row>
    <row r="9921" spans="6:6" s="115" customFormat="1" x14ac:dyDescent="0.25">
      <c r="F9921" s="119"/>
    </row>
    <row r="9922" spans="6:6" s="115" customFormat="1" x14ac:dyDescent="0.25">
      <c r="F9922" s="119"/>
    </row>
    <row r="9923" spans="6:6" s="115" customFormat="1" x14ac:dyDescent="0.25">
      <c r="F9923" s="119"/>
    </row>
    <row r="9924" spans="6:6" s="115" customFormat="1" x14ac:dyDescent="0.25">
      <c r="F9924" s="119"/>
    </row>
    <row r="9925" spans="6:6" s="115" customFormat="1" x14ac:dyDescent="0.25">
      <c r="F9925" s="119"/>
    </row>
    <row r="9926" spans="6:6" s="115" customFormat="1" x14ac:dyDescent="0.25">
      <c r="F9926" s="119"/>
    </row>
    <row r="9927" spans="6:6" s="115" customFormat="1" x14ac:dyDescent="0.25">
      <c r="F9927" s="119"/>
    </row>
    <row r="9928" spans="6:6" s="115" customFormat="1" x14ac:dyDescent="0.25">
      <c r="F9928" s="119"/>
    </row>
    <row r="9929" spans="6:6" s="115" customFormat="1" x14ac:dyDescent="0.25">
      <c r="F9929" s="119"/>
    </row>
    <row r="9930" spans="6:6" s="115" customFormat="1" x14ac:dyDescent="0.25">
      <c r="F9930" s="119"/>
    </row>
    <row r="9931" spans="6:6" s="115" customFormat="1" x14ac:dyDescent="0.25">
      <c r="F9931" s="119"/>
    </row>
    <row r="9932" spans="6:6" s="115" customFormat="1" x14ac:dyDescent="0.25">
      <c r="F9932" s="119"/>
    </row>
    <row r="9933" spans="6:6" s="115" customFormat="1" x14ac:dyDescent="0.25">
      <c r="F9933" s="119"/>
    </row>
    <row r="9934" spans="6:6" s="115" customFormat="1" x14ac:dyDescent="0.25">
      <c r="F9934" s="119"/>
    </row>
    <row r="9935" spans="6:6" s="115" customFormat="1" x14ac:dyDescent="0.25">
      <c r="F9935" s="119"/>
    </row>
    <row r="9936" spans="6:6" s="115" customFormat="1" x14ac:dyDescent="0.25">
      <c r="F9936" s="119"/>
    </row>
    <row r="9937" spans="6:6" s="115" customFormat="1" x14ac:dyDescent="0.25">
      <c r="F9937" s="119"/>
    </row>
    <row r="9938" spans="6:6" s="115" customFormat="1" x14ac:dyDescent="0.25">
      <c r="F9938" s="119"/>
    </row>
    <row r="9939" spans="6:6" s="115" customFormat="1" x14ac:dyDescent="0.25">
      <c r="F9939" s="119"/>
    </row>
    <row r="9940" spans="6:6" s="115" customFormat="1" x14ac:dyDescent="0.25">
      <c r="F9940" s="119"/>
    </row>
    <row r="9941" spans="6:6" s="115" customFormat="1" x14ac:dyDescent="0.25">
      <c r="F9941" s="119"/>
    </row>
    <row r="9942" spans="6:6" s="115" customFormat="1" x14ac:dyDescent="0.25">
      <c r="F9942" s="119"/>
    </row>
    <row r="9943" spans="6:6" s="115" customFormat="1" x14ac:dyDescent="0.25">
      <c r="F9943" s="119"/>
    </row>
    <row r="9944" spans="6:6" s="115" customFormat="1" x14ac:dyDescent="0.25">
      <c r="F9944" s="119"/>
    </row>
    <row r="9945" spans="6:6" s="115" customFormat="1" x14ac:dyDescent="0.25">
      <c r="F9945" s="119"/>
    </row>
    <row r="9946" spans="6:6" s="115" customFormat="1" x14ac:dyDescent="0.25">
      <c r="F9946" s="119"/>
    </row>
    <row r="9947" spans="6:6" s="115" customFormat="1" x14ac:dyDescent="0.25">
      <c r="F9947" s="119"/>
    </row>
    <row r="9948" spans="6:6" s="115" customFormat="1" x14ac:dyDescent="0.25">
      <c r="F9948" s="119"/>
    </row>
    <row r="9949" spans="6:6" s="115" customFormat="1" x14ac:dyDescent="0.25">
      <c r="F9949" s="119"/>
    </row>
    <row r="9950" spans="6:6" s="115" customFormat="1" x14ac:dyDescent="0.25">
      <c r="F9950" s="119"/>
    </row>
    <row r="9951" spans="6:6" s="115" customFormat="1" x14ac:dyDescent="0.25">
      <c r="F9951" s="119"/>
    </row>
    <row r="9952" spans="6:6" s="115" customFormat="1" x14ac:dyDescent="0.25">
      <c r="F9952" s="119"/>
    </row>
    <row r="9953" spans="6:6" s="115" customFormat="1" x14ac:dyDescent="0.25">
      <c r="F9953" s="119"/>
    </row>
    <row r="9954" spans="6:6" s="115" customFormat="1" x14ac:dyDescent="0.25">
      <c r="F9954" s="119"/>
    </row>
    <row r="9955" spans="6:6" s="115" customFormat="1" x14ac:dyDescent="0.25">
      <c r="F9955" s="119"/>
    </row>
    <row r="9956" spans="6:6" s="115" customFormat="1" x14ac:dyDescent="0.25">
      <c r="F9956" s="119"/>
    </row>
    <row r="9957" spans="6:6" s="115" customFormat="1" x14ac:dyDescent="0.25">
      <c r="F9957" s="119"/>
    </row>
    <row r="9958" spans="6:6" s="115" customFormat="1" x14ac:dyDescent="0.25">
      <c r="F9958" s="119"/>
    </row>
    <row r="9959" spans="6:6" s="115" customFormat="1" x14ac:dyDescent="0.25">
      <c r="F9959" s="119"/>
    </row>
    <row r="9960" spans="6:6" s="115" customFormat="1" x14ac:dyDescent="0.25">
      <c r="F9960" s="119"/>
    </row>
    <row r="9961" spans="6:6" s="115" customFormat="1" x14ac:dyDescent="0.25">
      <c r="F9961" s="119"/>
    </row>
    <row r="9962" spans="6:6" s="115" customFormat="1" x14ac:dyDescent="0.25">
      <c r="F9962" s="119"/>
    </row>
    <row r="9963" spans="6:6" s="115" customFormat="1" x14ac:dyDescent="0.25">
      <c r="F9963" s="119"/>
    </row>
    <row r="9964" spans="6:6" s="115" customFormat="1" x14ac:dyDescent="0.25">
      <c r="F9964" s="119"/>
    </row>
    <row r="9965" spans="6:6" s="115" customFormat="1" x14ac:dyDescent="0.25">
      <c r="F9965" s="119"/>
    </row>
    <row r="9966" spans="6:6" s="115" customFormat="1" x14ac:dyDescent="0.25">
      <c r="F9966" s="119"/>
    </row>
    <row r="9967" spans="6:6" s="115" customFormat="1" x14ac:dyDescent="0.25">
      <c r="F9967" s="119"/>
    </row>
    <row r="9968" spans="6:6" s="115" customFormat="1" x14ac:dyDescent="0.25">
      <c r="F9968" s="119"/>
    </row>
    <row r="9969" spans="6:6" s="115" customFormat="1" x14ac:dyDescent="0.25">
      <c r="F9969" s="119"/>
    </row>
    <row r="9970" spans="6:6" s="115" customFormat="1" x14ac:dyDescent="0.25">
      <c r="F9970" s="119"/>
    </row>
    <row r="9971" spans="6:6" s="115" customFormat="1" x14ac:dyDescent="0.25">
      <c r="F9971" s="119"/>
    </row>
    <row r="9972" spans="6:6" s="115" customFormat="1" x14ac:dyDescent="0.25">
      <c r="F9972" s="119"/>
    </row>
    <row r="9973" spans="6:6" s="115" customFormat="1" x14ac:dyDescent="0.25">
      <c r="F9973" s="119"/>
    </row>
    <row r="9974" spans="6:6" s="115" customFormat="1" x14ac:dyDescent="0.25">
      <c r="F9974" s="119"/>
    </row>
    <row r="9975" spans="6:6" s="115" customFormat="1" x14ac:dyDescent="0.25">
      <c r="F9975" s="119"/>
    </row>
    <row r="9976" spans="6:6" s="115" customFormat="1" x14ac:dyDescent="0.25">
      <c r="F9976" s="119"/>
    </row>
    <row r="9977" spans="6:6" s="115" customFormat="1" x14ac:dyDescent="0.25">
      <c r="F9977" s="119"/>
    </row>
    <row r="9978" spans="6:6" s="115" customFormat="1" x14ac:dyDescent="0.25">
      <c r="F9978" s="119"/>
    </row>
    <row r="9979" spans="6:6" s="115" customFormat="1" x14ac:dyDescent="0.25">
      <c r="F9979" s="119"/>
    </row>
    <row r="9980" spans="6:6" s="115" customFormat="1" x14ac:dyDescent="0.25">
      <c r="F9980" s="119"/>
    </row>
    <row r="9981" spans="6:6" s="115" customFormat="1" x14ac:dyDescent="0.25">
      <c r="F9981" s="119"/>
    </row>
    <row r="9982" spans="6:6" s="115" customFormat="1" x14ac:dyDescent="0.25">
      <c r="F9982" s="119"/>
    </row>
    <row r="9983" spans="6:6" s="115" customFormat="1" x14ac:dyDescent="0.25">
      <c r="F9983" s="119"/>
    </row>
    <row r="9984" spans="6:6" s="115" customFormat="1" x14ac:dyDescent="0.25">
      <c r="F9984" s="119"/>
    </row>
    <row r="9985" spans="6:6" s="115" customFormat="1" x14ac:dyDescent="0.25">
      <c r="F9985" s="119"/>
    </row>
    <row r="9986" spans="6:6" s="115" customFormat="1" x14ac:dyDescent="0.25">
      <c r="F9986" s="119"/>
    </row>
    <row r="9987" spans="6:6" s="115" customFormat="1" x14ac:dyDescent="0.25">
      <c r="F9987" s="119"/>
    </row>
    <row r="9988" spans="6:6" s="115" customFormat="1" x14ac:dyDescent="0.25">
      <c r="F9988" s="119"/>
    </row>
    <row r="9989" spans="6:6" s="115" customFormat="1" x14ac:dyDescent="0.25">
      <c r="F9989" s="119"/>
    </row>
    <row r="9990" spans="6:6" s="115" customFormat="1" x14ac:dyDescent="0.25">
      <c r="F9990" s="119"/>
    </row>
    <row r="9991" spans="6:6" s="115" customFormat="1" x14ac:dyDescent="0.25">
      <c r="F9991" s="119"/>
    </row>
    <row r="9992" spans="6:6" s="115" customFormat="1" x14ac:dyDescent="0.25">
      <c r="F9992" s="119"/>
    </row>
    <row r="9993" spans="6:6" s="115" customFormat="1" x14ac:dyDescent="0.25">
      <c r="F9993" s="119"/>
    </row>
    <row r="9994" spans="6:6" s="115" customFormat="1" x14ac:dyDescent="0.25">
      <c r="F9994" s="119"/>
    </row>
    <row r="9995" spans="6:6" s="115" customFormat="1" x14ac:dyDescent="0.25">
      <c r="F9995" s="119"/>
    </row>
    <row r="9996" spans="6:6" s="115" customFormat="1" x14ac:dyDescent="0.25">
      <c r="F9996" s="119"/>
    </row>
    <row r="9997" spans="6:6" s="115" customFormat="1" x14ac:dyDescent="0.25">
      <c r="F9997" s="119"/>
    </row>
    <row r="9998" spans="6:6" s="115" customFormat="1" x14ac:dyDescent="0.25">
      <c r="F9998" s="119"/>
    </row>
    <row r="9999" spans="6:6" s="115" customFormat="1" x14ac:dyDescent="0.25">
      <c r="F9999" s="119"/>
    </row>
    <row r="10000" spans="6:6" s="115" customFormat="1" x14ac:dyDescent="0.25">
      <c r="F10000" s="119"/>
    </row>
  </sheetData>
  <sheetProtection sheet="1" objects="1" scenarios="1" selectLockedCells="1"/>
  <sortState ref="E11:I47">
    <sortCondition ref="G11"/>
    <sortCondition ref="H11"/>
  </sortState>
  <mergeCells count="3">
    <mergeCell ref="B4:C4"/>
    <mergeCell ref="B22:C22"/>
    <mergeCell ref="B25:C25"/>
  </mergeCells>
  <pageMargins left="0.7" right="0.7" top="0.75" bottom="0.75" header="0.3" footer="0.3"/>
  <pageSetup paperSize="0" orientation="portrait" r:id="rId1"/>
  <customProperties>
    <customPr name="ORB_SHEETNAME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97121" r:id="rId5" name="condFormDropDown">
              <controlPr defaultSize="0" autoLine="0" autoPict="0">
                <anchor moveWithCells="1">
                  <from>
                    <xdr:col>1</xdr:col>
                    <xdr:colOff>790575</xdr:colOff>
                    <xdr:row>26</xdr:row>
                    <xdr:rowOff>123825</xdr:rowOff>
                  </from>
                  <to>
                    <xdr:col>2</xdr:col>
                    <xdr:colOff>1790700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22" r:id="rId6" name="drmfl_1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21</xdr:row>
                    <xdr:rowOff>38100</xdr:rowOff>
                  </from>
                  <to>
                    <xdr:col>16</xdr:col>
                    <xdr:colOff>85725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23" r:id="rId7" name="compareDatesDD">
              <controlPr defaultSize="0" autoLine="0" autoPict="0" macro="[0]!comparisonDatesChange">
                <anchor moveWithCells="1">
                  <from>
                    <xdr:col>2</xdr:col>
                    <xdr:colOff>0</xdr:colOff>
                    <xdr:row>13</xdr:row>
                    <xdr:rowOff>171450</xdr:rowOff>
                  </from>
                  <to>
                    <xdr:col>2</xdr:col>
                    <xdr:colOff>2047875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24" r:id="rId8" name="drmfl_2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22</xdr:row>
                    <xdr:rowOff>142875</xdr:rowOff>
                  </from>
                  <to>
                    <xdr:col>16</xdr:col>
                    <xdr:colOff>85725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25" r:id="rId9" name="drmfl_3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24</xdr:row>
                    <xdr:rowOff>66675</xdr:rowOff>
                  </from>
                  <to>
                    <xdr:col>16</xdr:col>
                    <xdr:colOff>85725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26" r:id="rId10" name="createChartsCB">
              <controlPr defaultSize="0" autoFill="0" autoLine="0" autoPict="0">
                <anchor moveWithCells="1">
                  <from>
                    <xdr:col>1</xdr:col>
                    <xdr:colOff>628650</xdr:colOff>
                    <xdr:row>22</xdr:row>
                    <xdr:rowOff>123825</xdr:rowOff>
                  </from>
                  <to>
                    <xdr:col>2</xdr:col>
                    <xdr:colOff>1495425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27" r:id="rId11" name="drmfl_4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25</xdr:row>
                    <xdr:rowOff>171450</xdr:rowOff>
                  </from>
                  <to>
                    <xdr:col>16</xdr:col>
                    <xdr:colOff>85725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28" r:id="rId12" name="drmfl_5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27</xdr:row>
                    <xdr:rowOff>85725</xdr:rowOff>
                  </from>
                  <to>
                    <xdr:col>16</xdr:col>
                    <xdr:colOff>85725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29" r:id="rId13" name="drmfl_6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29</xdr:row>
                    <xdr:rowOff>9525</xdr:rowOff>
                  </from>
                  <to>
                    <xdr:col>16</xdr:col>
                    <xdr:colOff>85725</xdr:colOff>
                    <xdr:row>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0" r:id="rId14" name="drmfl_7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30</xdr:row>
                    <xdr:rowOff>114300</xdr:rowOff>
                  </from>
                  <to>
                    <xdr:col>16</xdr:col>
                    <xdr:colOff>85725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1" r:id="rId15" name="drsdfl_1">
              <controlPr defaultSize="0" autoLine="0" autoPict="0" macro="[0]!updateVisibilitydrsdfl">
                <anchor moveWithCells="1">
                  <from>
                    <xdr:col>13</xdr:col>
                    <xdr:colOff>704850</xdr:colOff>
                    <xdr:row>15</xdr:row>
                    <xdr:rowOff>19050</xdr:rowOff>
                  </from>
                  <to>
                    <xdr:col>15</xdr:col>
                    <xdr:colOff>1295400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2" r:id="rId16" name="drdfl_1">
              <controlPr defaultSize="0" autoLine="0" autoPict="0" macro="[0]!updateVisibilitydrdfl">
                <anchor moveWithCells="1">
                  <from>
                    <xdr:col>10</xdr:col>
                    <xdr:colOff>390525</xdr:colOff>
                    <xdr:row>20</xdr:row>
                    <xdr:rowOff>171450</xdr:rowOff>
                  </from>
                  <to>
                    <xdr:col>13</xdr:col>
                    <xdr:colOff>304800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3" r:id="rId17" name="drdfl_2">
              <controlPr defaultSize="0" autoLine="0" autoPict="0" macro="[0]!updateVisibilitydrdfl">
                <anchor moveWithCells="1">
                  <from>
                    <xdr:col>10</xdr:col>
                    <xdr:colOff>390525</xdr:colOff>
                    <xdr:row>22</xdr:row>
                    <xdr:rowOff>104775</xdr:rowOff>
                  </from>
                  <to>
                    <xdr:col>13</xdr:col>
                    <xdr:colOff>304800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4" r:id="rId18" name="drdfl_3">
              <controlPr defaultSize="0" autoLine="0" autoPict="0" macro="[0]!updateVisibilitydrdfl">
                <anchor moveWithCells="1">
                  <from>
                    <xdr:col>10</xdr:col>
                    <xdr:colOff>390525</xdr:colOff>
                    <xdr:row>24</xdr:row>
                    <xdr:rowOff>47625</xdr:rowOff>
                  </from>
                  <to>
                    <xdr:col>13</xdr:col>
                    <xdr:colOff>304800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5" r:id="rId19" name="drdfl_4">
              <controlPr defaultSize="0" autoLine="0" autoPict="0" macro="[0]!updateVisibilitydrdfl">
                <anchor moveWithCells="1">
                  <from>
                    <xdr:col>10</xdr:col>
                    <xdr:colOff>390525</xdr:colOff>
                    <xdr:row>25</xdr:row>
                    <xdr:rowOff>171450</xdr:rowOff>
                  </from>
                  <to>
                    <xdr:col>13</xdr:col>
                    <xdr:colOff>304800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6" r:id="rId20" name="drdfl_5">
              <controlPr defaultSize="0" autoLine="0" autoPict="0" macro="[0]!updateVisibilitydrdfl">
                <anchor moveWithCells="1">
                  <from>
                    <xdr:col>10</xdr:col>
                    <xdr:colOff>390525</xdr:colOff>
                    <xdr:row>27</xdr:row>
                    <xdr:rowOff>104775</xdr:rowOff>
                  </from>
                  <to>
                    <xdr:col>13</xdr:col>
                    <xdr:colOff>304800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7" r:id="rId21" name="sdCategoriesDropdown">
              <controlPr defaultSize="0" autoLine="0" autoPict="0">
                <anchor moveWithCells="1">
                  <from>
                    <xdr:col>16</xdr:col>
                    <xdr:colOff>276225</xdr:colOff>
                    <xdr:row>16</xdr:row>
                    <xdr:rowOff>133350</xdr:rowOff>
                  </from>
                  <to>
                    <xdr:col>17</xdr:col>
                    <xdr:colOff>95250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8" r:id="rId22" name="drsdfl_2">
              <controlPr defaultSize="0" autoLine="0" autoPict="0" macro="[0]!updateVisibilitydrsdfl">
                <anchor moveWithCells="1">
                  <from>
                    <xdr:col>13</xdr:col>
                    <xdr:colOff>704850</xdr:colOff>
                    <xdr:row>16</xdr:row>
                    <xdr:rowOff>142875</xdr:rowOff>
                  </from>
                  <to>
                    <xdr:col>15</xdr:col>
                    <xdr:colOff>1295400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39" r:id="rId23" name="drdfl_6">
              <controlPr defaultSize="0" autoLine="0" autoPict="0" macro="[0]!updateVisibilitydrdfl">
                <anchor moveWithCells="1">
                  <from>
                    <xdr:col>10</xdr:col>
                    <xdr:colOff>390525</xdr:colOff>
                    <xdr:row>29</xdr:row>
                    <xdr:rowOff>47625</xdr:rowOff>
                  </from>
                  <to>
                    <xdr:col>13</xdr:col>
                    <xdr:colOff>304800</xdr:colOff>
                    <xdr:row>30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0" r:id="rId24" name="drmfl_8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32</xdr:row>
                    <xdr:rowOff>28575</xdr:rowOff>
                  </from>
                  <to>
                    <xdr:col>16</xdr:col>
                    <xdr:colOff>85725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1" r:id="rId25" name="drmfl_9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33</xdr:row>
                    <xdr:rowOff>142875</xdr:rowOff>
                  </from>
                  <to>
                    <xdr:col>16</xdr:col>
                    <xdr:colOff>85725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2" r:id="rId26" name="drmfl_10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35</xdr:row>
                    <xdr:rowOff>57150</xdr:rowOff>
                  </from>
                  <to>
                    <xdr:col>16</xdr:col>
                    <xdr:colOff>85725</xdr:colOff>
                    <xdr:row>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3" r:id="rId27" name="drmfl_11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36</xdr:row>
                    <xdr:rowOff>161925</xdr:rowOff>
                  </from>
                  <to>
                    <xdr:col>16</xdr:col>
                    <xdr:colOff>85725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4" r:id="rId28" name="drmfl_12">
              <controlPr defaultSize="0" autoLine="0" autoPict="0" macro="[0]!updateVisibilitydrmfl">
                <anchor moveWithCells="1">
                  <from>
                    <xdr:col>13</xdr:col>
                    <xdr:colOff>876300</xdr:colOff>
                    <xdr:row>38</xdr:row>
                    <xdr:rowOff>85725</xdr:rowOff>
                  </from>
                  <to>
                    <xdr:col>16</xdr:col>
                    <xdr:colOff>85725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5" r:id="rId29" name="groupingDD">
              <controlPr defaultSize="0" autoLine="0" autoPict="0">
                <anchor moveWithCells="1">
                  <from>
                    <xdr:col>1</xdr:col>
                    <xdr:colOff>800100</xdr:colOff>
                    <xdr:row>29</xdr:row>
                    <xdr:rowOff>133350</xdr:rowOff>
                  </from>
                  <to>
                    <xdr:col>2</xdr:col>
                    <xdr:colOff>1800225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6" r:id="rId30" name="dateRangeTypeDD">
              <controlPr defaultSize="0" autoLine="0" autoPict="0" macro="[0]!dateRangeTypeChangeFL">
                <anchor moveWithCells="1">
                  <from>
                    <xdr:col>1</xdr:col>
                    <xdr:colOff>104775</xdr:colOff>
                    <xdr:row>7</xdr:row>
                    <xdr:rowOff>142875</xdr:rowOff>
                  </from>
                  <to>
                    <xdr:col>2</xdr:col>
                    <xdr:colOff>2047875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7" r:id="rId31" name="includeCurrentCB">
              <controlPr defaultSize="0" autoFill="0" autoLine="0" autoPict="0" macro="[0]!dateRangeTypeChange">
                <anchor moveWithCells="1">
                  <from>
                    <xdr:col>2</xdr:col>
                    <xdr:colOff>714375</xdr:colOff>
                    <xdr:row>9</xdr:row>
                    <xdr:rowOff>66675</xdr:rowOff>
                  </from>
                  <to>
                    <xdr:col>2</xdr:col>
                    <xdr:colOff>1619250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8" r:id="rId32" name="comparisonValueTypeDD">
              <controlPr defaultSize="0" autoLine="0" autoPict="0" macro="[0]!comparisonDatesChange">
                <anchor moveWithCells="1">
                  <from>
                    <xdr:col>1</xdr:col>
                    <xdr:colOff>1019175</xdr:colOff>
                    <xdr:row>15</xdr:row>
                    <xdr:rowOff>57150</xdr:rowOff>
                  </from>
                  <to>
                    <xdr:col>2</xdr:col>
                    <xdr:colOff>2038350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49" r:id="rId33" name="rawDataReportOB">
              <controlPr defaultSize="0" autoFill="0" autoLine="0" autoPict="0" macro="[0]!checkReportFormattingOptionsVisibility">
                <anchor moveWithCells="1">
                  <from>
                    <xdr:col>1</xdr:col>
                    <xdr:colOff>371475</xdr:colOff>
                    <xdr:row>19</xdr:row>
                    <xdr:rowOff>123825</xdr:rowOff>
                  </from>
                  <to>
                    <xdr:col>2</xdr:col>
                    <xdr:colOff>1104900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50" r:id="rId34" name="formattedReportOB">
              <controlPr defaultSize="0" autoFill="0" autoLine="0" autoPict="0" macro="[0]!checkReportFormattingOptionsVisibility">
                <anchor moveWithCells="1">
                  <from>
                    <xdr:col>1</xdr:col>
                    <xdr:colOff>371475</xdr:colOff>
                    <xdr:row>21</xdr:row>
                    <xdr:rowOff>28575</xdr:rowOff>
                  </from>
                  <to>
                    <xdr:col>2</xdr:col>
                    <xdr:colOff>1104900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151" r:id="rId35" name="videoLinksCB">
              <controlPr defaultSize="0" autoFill="0" autoLine="0" autoPict="0">
                <anchor moveWithCells="1">
                  <from>
                    <xdr:col>1</xdr:col>
                    <xdr:colOff>628650</xdr:colOff>
                    <xdr:row>23</xdr:row>
                    <xdr:rowOff>171450</xdr:rowOff>
                  </from>
                  <to>
                    <xdr:col>2</xdr:col>
                    <xdr:colOff>1457325</xdr:colOff>
                    <xdr:row>25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"/>
  <sheetViews>
    <sheetView workbookViewId="0">
      <selection activeCell="B15" sqref="B15"/>
    </sheetView>
  </sheetViews>
  <sheetFormatPr defaultRowHeight="15" x14ac:dyDescent="0.25"/>
  <cols>
    <col min="1" max="1" width="46.5703125" bestFit="1" customWidth="1"/>
    <col min="2" max="2" width="12.5703125" style="112" bestFit="1" customWidth="1"/>
    <col min="3" max="5" width="10.7109375" style="112" bestFit="1" customWidth="1"/>
    <col min="6" max="6" width="42.85546875" style="112" bestFit="1" customWidth="1"/>
    <col min="7" max="7" width="13.140625" style="112" bestFit="1" customWidth="1"/>
    <col min="8" max="8" width="12.42578125" style="112" customWidth="1"/>
    <col min="9" max="9" width="10.85546875" style="112" customWidth="1"/>
    <col min="10" max="11" width="14.5703125" customWidth="1"/>
    <col min="12" max="12" width="14.28515625" bestFit="1" customWidth="1"/>
  </cols>
  <sheetData>
    <row r="1" spans="1:12" x14ac:dyDescent="0.25">
      <c r="A1" s="299" t="s">
        <v>2468</v>
      </c>
      <c r="B1" s="299"/>
      <c r="C1" s="299"/>
      <c r="D1" s="299"/>
      <c r="E1" s="299"/>
      <c r="F1" s="299"/>
      <c r="G1" s="299"/>
      <c r="H1" s="299"/>
      <c r="K1" s="262"/>
      <c r="L1" s="263"/>
    </row>
    <row r="2" spans="1:12" x14ac:dyDescent="0.25">
      <c r="A2" s="249" t="s">
        <v>2469</v>
      </c>
      <c r="B2" s="265">
        <v>41609</v>
      </c>
      <c r="C2" s="302" t="s">
        <v>2493</v>
      </c>
      <c r="D2" s="302"/>
      <c r="E2" s="302"/>
      <c r="F2" s="302"/>
      <c r="G2" s="265"/>
      <c r="H2" s="266"/>
      <c r="K2" s="251"/>
      <c r="L2" s="251"/>
    </row>
    <row r="3" spans="1:12" x14ac:dyDescent="0.25">
      <c r="A3" s="252" t="s">
        <v>2471</v>
      </c>
      <c r="B3" s="267">
        <f>IF(WEEKDAY($B$2)=1,$B$2-7,$B$2-WEEKDAY($B$2)+1)</f>
        <v>41602</v>
      </c>
      <c r="C3" s="267">
        <f>B3+1</f>
        <v>41603</v>
      </c>
      <c r="D3" s="267">
        <f t="shared" ref="D3:G5" si="0">C3+1</f>
        <v>41604</v>
      </c>
      <c r="E3" s="267">
        <f t="shared" si="0"/>
        <v>41605</v>
      </c>
      <c r="F3" s="267">
        <f t="shared" si="0"/>
        <v>41606</v>
      </c>
      <c r="G3" s="267">
        <f t="shared" si="0"/>
        <v>41607</v>
      </c>
      <c r="H3" s="268">
        <f>B3+6</f>
        <v>41608</v>
      </c>
      <c r="K3" s="251"/>
      <c r="L3" s="251"/>
    </row>
    <row r="4" spans="1:12" x14ac:dyDescent="0.25">
      <c r="A4" s="252" t="s">
        <v>2473</v>
      </c>
      <c r="B4" s="267">
        <f>B3-7</f>
        <v>41595</v>
      </c>
      <c r="C4" s="267">
        <f>B4+1</f>
        <v>41596</v>
      </c>
      <c r="D4" s="267">
        <f t="shared" si="0"/>
        <v>41597</v>
      </c>
      <c r="E4" s="267">
        <f t="shared" si="0"/>
        <v>41598</v>
      </c>
      <c r="F4" s="267">
        <f t="shared" si="0"/>
        <v>41599</v>
      </c>
      <c r="G4" s="267">
        <f t="shared" si="0"/>
        <v>41600</v>
      </c>
      <c r="H4" s="268">
        <f>H3-7</f>
        <v>41601</v>
      </c>
      <c r="K4" s="251"/>
      <c r="L4" s="251"/>
    </row>
    <row r="5" spans="1:12" x14ac:dyDescent="0.25">
      <c r="A5" s="254" t="s">
        <v>2475</v>
      </c>
      <c r="B5" s="269">
        <f>B3-364</f>
        <v>41238</v>
      </c>
      <c r="C5" s="269">
        <f>B5+1</f>
        <v>41239</v>
      </c>
      <c r="D5" s="269">
        <f t="shared" si="0"/>
        <v>41240</v>
      </c>
      <c r="E5" s="269">
        <f t="shared" si="0"/>
        <v>41241</v>
      </c>
      <c r="F5" s="269">
        <f t="shared" si="0"/>
        <v>41242</v>
      </c>
      <c r="G5" s="269">
        <f t="shared" si="0"/>
        <v>41243</v>
      </c>
      <c r="H5" s="270">
        <f>B5+6</f>
        <v>41244</v>
      </c>
      <c r="K5" s="251"/>
      <c r="L5" s="251"/>
    </row>
    <row r="6" spans="1:12" s="104" customFormat="1" x14ac:dyDescent="0.25">
      <c r="A6" s="300" t="s">
        <v>2500</v>
      </c>
      <c r="B6" s="301"/>
      <c r="C6" s="267"/>
      <c r="D6" s="267"/>
      <c r="E6" s="267"/>
      <c r="F6" s="267"/>
      <c r="G6" s="267"/>
      <c r="H6" s="267"/>
      <c r="I6" s="271"/>
      <c r="J6" s="251"/>
      <c r="K6" s="251"/>
      <c r="L6" s="251"/>
    </row>
    <row r="7" spans="1:12" s="104" customFormat="1" x14ac:dyDescent="0.25">
      <c r="A7" s="250" t="s">
        <v>2470</v>
      </c>
      <c r="B7" s="291">
        <f ca="1">MONTH((TODAY()))</f>
        <v>7</v>
      </c>
      <c r="C7" s="267"/>
      <c r="D7" s="267"/>
      <c r="E7" s="267"/>
      <c r="F7" s="267"/>
      <c r="G7" s="267"/>
      <c r="H7" s="267"/>
      <c r="I7" s="271"/>
      <c r="J7" s="251"/>
      <c r="K7" s="251"/>
      <c r="L7" s="251"/>
    </row>
    <row r="8" spans="1:12" s="104" customFormat="1" x14ac:dyDescent="0.25">
      <c r="A8" s="250" t="s">
        <v>2472</v>
      </c>
      <c r="B8" s="291">
        <f ca="1">MONTH(EOMONTH(TODAY(),-2)+1)</f>
        <v>6</v>
      </c>
      <c r="C8" s="267"/>
      <c r="D8" s="267"/>
      <c r="E8" s="267"/>
      <c r="F8" s="267"/>
      <c r="G8" s="267"/>
      <c r="H8" s="267"/>
      <c r="I8" s="271"/>
      <c r="J8" s="251"/>
      <c r="K8" s="251"/>
      <c r="L8" s="251"/>
    </row>
    <row r="9" spans="1:12" s="104" customFormat="1" x14ac:dyDescent="0.25">
      <c r="A9" s="253" t="s">
        <v>2474</v>
      </c>
      <c r="B9" s="292">
        <f ca="1">YEAR(TODAY())</f>
        <v>2014</v>
      </c>
      <c r="C9" s="267"/>
      <c r="D9" s="267"/>
      <c r="E9" s="267"/>
      <c r="F9" s="267"/>
      <c r="G9" s="267"/>
      <c r="H9" s="267"/>
      <c r="I9" s="271"/>
      <c r="J9" s="251"/>
      <c r="K9" s="251"/>
      <c r="L9" s="251"/>
    </row>
    <row r="10" spans="1:12" s="104" customFormat="1" x14ac:dyDescent="0.25">
      <c r="A10" s="255" t="s">
        <v>2476</v>
      </c>
      <c r="B10" s="293">
        <f ca="1">YEAR(TODAY())-1</f>
        <v>2013</v>
      </c>
      <c r="C10" s="267"/>
      <c r="D10" s="267"/>
      <c r="E10" s="267"/>
      <c r="F10" s="267"/>
      <c r="G10" s="267"/>
      <c r="H10" s="267"/>
      <c r="I10" s="271"/>
      <c r="J10" s="251"/>
      <c r="K10" s="251"/>
      <c r="L10" s="251"/>
    </row>
    <row r="11" spans="1:12" s="104" customFormat="1" x14ac:dyDescent="0.25">
      <c r="A11" s="257"/>
      <c r="B11" s="272"/>
      <c r="C11" s="267"/>
      <c r="D11" s="267"/>
      <c r="E11" s="267"/>
      <c r="F11" s="267"/>
      <c r="G11" s="267"/>
      <c r="H11" s="267"/>
      <c r="I11" s="271"/>
      <c r="J11" s="251"/>
      <c r="K11" s="251"/>
      <c r="L11" s="251"/>
    </row>
    <row r="12" spans="1:12" s="104" customFormat="1" ht="30" x14ac:dyDescent="0.25">
      <c r="A12" s="256" t="s">
        <v>2494</v>
      </c>
      <c r="B12" s="264" t="s">
        <v>2405</v>
      </c>
      <c r="C12" s="264" t="s">
        <v>2479</v>
      </c>
      <c r="D12" s="273" t="s">
        <v>2480</v>
      </c>
      <c r="E12" s="267"/>
      <c r="F12" s="274" t="s">
        <v>2495</v>
      </c>
      <c r="G12" s="264" t="s">
        <v>2484</v>
      </c>
      <c r="H12" s="285" t="s">
        <v>2482</v>
      </c>
      <c r="I12" s="287" t="s">
        <v>2483</v>
      </c>
      <c r="J12" s="286" t="s">
        <v>2489</v>
      </c>
      <c r="K12" s="251"/>
      <c r="L12" s="251"/>
    </row>
    <row r="13" spans="1:12" s="104" customFormat="1" x14ac:dyDescent="0.25">
      <c r="A13" s="250" t="str">
        <f>"Visits, All Sources, Week Ending "&amp;TEXT($H$3,"mm/dd/yyyy")</f>
        <v>Visits, All Sources, Week Ending 11/30/2013</v>
      </c>
      <c r="B13" s="275">
        <f>SUM(VLOOKUP($B$3,Total_Visits_PVs,2,FALSE)+VLOOKUP($C$3,Total_Visits_PVs,2,FALSE)+VLOOKUP($D$3,Total_Visits_PVs,2,FALSE)+VLOOKUP($E$3,Total_Visits_PVs,2,FALSE)+VLOOKUP($F$3,Total_Visits_PVs,2,FALSE)+VLOOKUP($G$3,Total_Visits_PVs,2,FALSE)+VLOOKUP($H$3,Total_Visits_PVs,2,FALSE))</f>
        <v>47970042</v>
      </c>
      <c r="C13" s="276">
        <f>B13/B14-1</f>
        <v>-8.5469502521661189E-3</v>
      </c>
      <c r="D13" s="277">
        <f>B13/B15-1</f>
        <v>0.40636489645929696</v>
      </c>
      <c r="E13" s="267"/>
      <c r="F13" s="278" t="str">
        <f>"Organic Visits, Week Ending "&amp;TEXT(H3,"mm/dd/yyyy")</f>
        <v>Organic Visits, Week Ending 11/30/2013</v>
      </c>
      <c r="G13" s="275">
        <f>SUM(VLOOKUP($B$3,Organic_Visits,2,FALSE)+VLOOKUP($C$3,Organic_Visits,2,FALSE)+VLOOKUP($D$3,Organic_Visits,2,FALSE)+VLOOKUP($E$3,Organic_Visits,2,FALSE)+VLOOKUP($F$3,Organic_Visits,2,FALSE)+VLOOKUP($G$3,Organic_Visits,2,FALSE)+VLOOKUP($H$3,Organic_Visits,2,FALSE))</f>
        <v>16523096</v>
      </c>
      <c r="H13" s="276">
        <f>G13/G14-1</f>
        <v>-8.4603775743574694E-4</v>
      </c>
      <c r="I13" s="276">
        <f>G13/G15-1</f>
        <v>0.74060436744520941</v>
      </c>
      <c r="J13" s="277">
        <f>G13/B13</f>
        <v>0.34444614411636332</v>
      </c>
      <c r="K13" s="251"/>
      <c r="L13" s="251"/>
    </row>
    <row r="14" spans="1:12" s="104" customFormat="1" x14ac:dyDescent="0.25">
      <c r="A14" s="250" t="str">
        <f>"Visits, All Sources, Week Ending "&amp;TEXT($H$4,"mm/dd/yyyy")</f>
        <v>Visits, All Sources, Week Ending 11/23/2013</v>
      </c>
      <c r="B14" s="275">
        <f>SUM(VLOOKUP($B$4,Total_Visits_PVs,2,FALSE)+VLOOKUP($C$4,Total_Visits_PVs,2,FALSE)+VLOOKUP($D$4,Total_Visits_PVs,2,FALSE)+VLOOKUP($E$4,Total_Visits_PVs,2,FALSE)+VLOOKUP($F$4,Total_Visits_PVs,2,FALSE)+VLOOKUP($G$4,Total_Visits_PVs,2,FALSE)+VLOOKUP($H$4,Total_Visits_PVs,2,FALSE))</f>
        <v>48383574</v>
      </c>
      <c r="C14" s="271"/>
      <c r="D14" s="279"/>
      <c r="E14" s="267"/>
      <c r="F14" s="278" t="str">
        <f>"Organic Visits, Week Ending "&amp;TEXT(H4,"mm/dd/yyyy")</f>
        <v>Organic Visits, Week Ending 11/23/2013</v>
      </c>
      <c r="G14" s="275">
        <f>SUM(VLOOKUP($B$4,Organic_Visits,2,FALSE)+VLOOKUP($C$4,Organic_Visits,2,FALSE)+VLOOKUP($D$4,Organic_Visits,2,FALSE)+VLOOKUP($E$4,Organic_Visits,2,FALSE)+VLOOKUP($F$4,Organic_Visits,2,FALSE)+VLOOKUP($G$4,Organic_Visits,2,FALSE)+VLOOKUP($H$4,Organic_Visits,2,FALSE))</f>
        <v>16537087</v>
      </c>
      <c r="H14" s="271"/>
      <c r="I14" s="271"/>
      <c r="J14" s="277">
        <f t="shared" ref="J14:J15" si="1">G14/B14</f>
        <v>0.34179134844399878</v>
      </c>
      <c r="K14" s="251"/>
      <c r="L14" s="251"/>
    </row>
    <row r="15" spans="1:12" s="104" customFormat="1" x14ac:dyDescent="0.25">
      <c r="A15" s="255" t="str">
        <f>"Visits, All Sources, Week Ending "&amp;TEXT($H$5,"mm/dd/yyyy")</f>
        <v>Visits, All Sources, Week Ending 12/01/2012</v>
      </c>
      <c r="B15" s="280">
        <f>SUM(VLOOKUP($B$5,Total_Visits_PVs,2,FALSE)+VLOOKUP($C$5,Total_Visits_PVs,2,FALSE)+VLOOKUP($D$5,Total_Visits_PVs,2,FALSE)+VLOOKUP($E$5,Total_Visits_PVs,2,FALSE)+VLOOKUP($F$5,Total_Visits_PVs,2,FALSE)+VLOOKUP($G$5,Total_Visits_PVs,2,FALSE)+VLOOKUP($H$5,Total_Visits_PVs,2,FALSE))</f>
        <v>34109243</v>
      </c>
      <c r="C15" s="281"/>
      <c r="D15" s="282"/>
      <c r="E15" s="267"/>
      <c r="F15" s="283" t="str">
        <f>"Organic Visits, Week Ending "&amp;TEXT(H5,"mm/dd/yyyy")</f>
        <v>Organic Visits, Week Ending 12/01/2012</v>
      </c>
      <c r="G15" s="280">
        <f>SUM(VLOOKUP($B$5,Organic_Visits,2,FALSE)+VLOOKUP($C$5,Organic_Visits,2,FALSE)+VLOOKUP($D$5,Organic_Visits,2,FALSE)+VLOOKUP($E$5,Organic_Visits,2,FALSE)+VLOOKUP($F$5,Organic_Visits,2,FALSE)+VLOOKUP($G$5,Organic_Visits,2,FALSE)+VLOOKUP($H$5,Organic_Visits,2,FALSE))</f>
        <v>9492735</v>
      </c>
      <c r="H15" s="281"/>
      <c r="I15" s="281"/>
      <c r="J15" s="284">
        <f t="shared" si="1"/>
        <v>0.27830388965243236</v>
      </c>
      <c r="K15" s="251"/>
      <c r="L15" s="251"/>
    </row>
    <row r="16" spans="1:12" s="104" customFormat="1" x14ac:dyDescent="0.25">
      <c r="A16" s="257"/>
      <c r="B16" s="272"/>
      <c r="C16" s="267"/>
      <c r="D16" s="267"/>
      <c r="E16" s="267"/>
      <c r="F16" s="267"/>
      <c r="G16" s="267"/>
      <c r="H16" s="267"/>
      <c r="I16" s="271"/>
      <c r="J16" s="251"/>
      <c r="K16" s="251"/>
      <c r="L16" s="251"/>
    </row>
    <row r="17" spans="1:12" s="104" customFormat="1" x14ac:dyDescent="0.25">
      <c r="A17" s="257"/>
      <c r="B17" s="272"/>
      <c r="C17" s="267"/>
      <c r="D17" s="267"/>
      <c r="E17" s="267"/>
      <c r="F17" s="267"/>
      <c r="G17" s="267"/>
      <c r="H17" s="267"/>
      <c r="I17" s="271"/>
      <c r="J17" s="251"/>
      <c r="K17" s="251"/>
      <c r="L17" s="251"/>
    </row>
    <row r="18" spans="1:12" s="104" customFormat="1" x14ac:dyDescent="0.25">
      <c r="A18" s="257"/>
      <c r="B18" s="272"/>
      <c r="C18" s="267"/>
      <c r="D18" s="267"/>
      <c r="E18" s="267"/>
      <c r="F18" s="267"/>
      <c r="G18" s="267"/>
      <c r="H18" s="267"/>
      <c r="I18" s="271"/>
      <c r="J18" s="251"/>
      <c r="K18" s="251"/>
      <c r="L18" s="251"/>
    </row>
    <row r="19" spans="1:12" s="104" customFormat="1" x14ac:dyDescent="0.25">
      <c r="A19" s="257"/>
      <c r="B19" s="272"/>
      <c r="C19" s="267"/>
      <c r="D19" s="267"/>
      <c r="E19" s="267"/>
      <c r="F19" s="267"/>
      <c r="G19" s="267"/>
      <c r="H19" s="267"/>
      <c r="I19" s="271"/>
      <c r="J19" s="251"/>
      <c r="K19" s="251"/>
      <c r="L19" s="251"/>
    </row>
    <row r="20" spans="1:12" s="104" customFormat="1" x14ac:dyDescent="0.25">
      <c r="A20" s="257"/>
      <c r="B20" s="272"/>
      <c r="C20" s="267"/>
      <c r="D20" s="267"/>
      <c r="E20" s="267"/>
      <c r="F20" s="267"/>
      <c r="G20" s="267"/>
      <c r="H20" s="267"/>
      <c r="I20" s="271"/>
      <c r="J20" s="251"/>
      <c r="K20" s="251"/>
      <c r="L20" s="251"/>
    </row>
    <row r="21" spans="1:12" s="104" customFormat="1" x14ac:dyDescent="0.25">
      <c r="A21" s="257"/>
      <c r="B21" s="272"/>
      <c r="C21" s="267"/>
      <c r="D21" s="267"/>
      <c r="E21" s="267"/>
      <c r="F21" s="267"/>
      <c r="G21" s="267"/>
      <c r="H21" s="267"/>
      <c r="I21" s="271"/>
      <c r="J21" s="251"/>
      <c r="K21" s="251"/>
      <c r="L21" s="251"/>
    </row>
    <row r="22" spans="1:12" s="104" customFormat="1" x14ac:dyDescent="0.25">
      <c r="A22" s="257"/>
      <c r="B22" s="272"/>
      <c r="C22" s="267"/>
      <c r="D22" s="267"/>
      <c r="E22" s="267"/>
      <c r="F22" s="267"/>
      <c r="G22" s="267"/>
      <c r="H22" s="267"/>
      <c r="I22" s="271"/>
      <c r="J22" s="251"/>
      <c r="K22" s="251"/>
      <c r="L22" s="251"/>
    </row>
    <row r="23" spans="1:12" s="104" customFormat="1" x14ac:dyDescent="0.25">
      <c r="A23" s="257"/>
      <c r="B23" s="272"/>
      <c r="C23" s="267"/>
      <c r="D23" s="267"/>
      <c r="E23" s="267"/>
      <c r="F23" s="267"/>
      <c r="G23" s="267"/>
      <c r="H23" s="267"/>
      <c r="I23" s="271"/>
      <c r="J23" s="251"/>
      <c r="K23" s="251"/>
      <c r="L23" s="251"/>
    </row>
    <row r="24" spans="1:12" s="104" customFormat="1" x14ac:dyDescent="0.25">
      <c r="A24" s="257"/>
      <c r="B24" s="272"/>
      <c r="C24" s="267"/>
      <c r="D24" s="267"/>
      <c r="E24" s="267"/>
      <c r="F24" s="267"/>
      <c r="G24" s="267"/>
      <c r="H24" s="267"/>
      <c r="I24" s="271"/>
      <c r="J24" s="251"/>
      <c r="K24" s="251"/>
      <c r="L24" s="251"/>
    </row>
    <row r="25" spans="1:12" s="104" customFormat="1" x14ac:dyDescent="0.25">
      <c r="A25" s="257"/>
      <c r="B25" s="272"/>
      <c r="C25" s="267"/>
      <c r="D25" s="267"/>
      <c r="E25" s="267"/>
      <c r="F25" s="267"/>
      <c r="G25" s="267"/>
      <c r="H25" s="267"/>
      <c r="I25" s="271"/>
      <c r="J25" s="251"/>
      <c r="K25" s="251"/>
      <c r="L25" s="251"/>
    </row>
    <row r="26" spans="1:12" s="104" customFormat="1" x14ac:dyDescent="0.25">
      <c r="A26" s="257"/>
      <c r="B26" s="272"/>
      <c r="C26" s="267"/>
      <c r="D26" s="267"/>
      <c r="E26" s="267"/>
      <c r="F26" s="267"/>
      <c r="G26" s="267"/>
      <c r="H26" s="267"/>
      <c r="I26" s="271"/>
      <c r="J26" s="251"/>
      <c r="K26" s="251"/>
      <c r="L26" s="251"/>
    </row>
    <row r="27" spans="1:12" x14ac:dyDescent="0.25">
      <c r="A27" s="257"/>
      <c r="B27" s="272"/>
      <c r="C27" s="267"/>
      <c r="D27" s="267"/>
      <c r="E27" s="267"/>
      <c r="F27" s="267"/>
      <c r="G27" s="267"/>
      <c r="H27" s="267"/>
      <c r="I27" s="271"/>
      <c r="J27" s="251"/>
      <c r="K27" s="104"/>
    </row>
    <row r="28" spans="1:12" x14ac:dyDescent="0.25">
      <c r="A28" s="257"/>
      <c r="B28" s="272"/>
      <c r="C28" s="267"/>
      <c r="D28" s="267"/>
      <c r="E28" s="267"/>
      <c r="F28" s="267"/>
      <c r="G28" s="267"/>
      <c r="H28" s="267"/>
      <c r="I28" s="271"/>
      <c r="J28" s="251"/>
      <c r="K28" s="104"/>
    </row>
    <row r="29" spans="1:12" x14ac:dyDescent="0.25">
      <c r="A29" s="257"/>
      <c r="B29" s="272"/>
      <c r="C29" s="267"/>
      <c r="D29" s="267"/>
      <c r="E29" s="267"/>
      <c r="F29" s="267"/>
      <c r="G29" s="267"/>
      <c r="H29" s="267"/>
      <c r="I29" s="271"/>
      <c r="J29" s="251"/>
      <c r="K29" s="104"/>
    </row>
    <row r="30" spans="1:12" x14ac:dyDescent="0.25">
      <c r="A30" s="257"/>
      <c r="B30" s="272"/>
      <c r="C30" s="267"/>
      <c r="D30" s="267"/>
      <c r="E30" s="267"/>
      <c r="F30" s="267"/>
      <c r="G30" s="267"/>
      <c r="H30" s="267"/>
      <c r="I30" s="271"/>
      <c r="J30" s="251"/>
      <c r="K30" s="104"/>
      <c r="L30" s="104"/>
    </row>
    <row r="31" spans="1:12" x14ac:dyDescent="0.25">
      <c r="A31" s="256" t="s">
        <v>2496</v>
      </c>
      <c r="B31" s="264" t="s">
        <v>328</v>
      </c>
      <c r="C31" s="264" t="s">
        <v>2477</v>
      </c>
      <c r="D31" s="273" t="s">
        <v>2478</v>
      </c>
      <c r="F31" s="274" t="s">
        <v>2497</v>
      </c>
      <c r="G31" s="264" t="s">
        <v>328</v>
      </c>
      <c r="H31" s="264" t="s">
        <v>2477</v>
      </c>
      <c r="I31" s="273" t="s">
        <v>2478</v>
      </c>
      <c r="J31" s="104"/>
    </row>
    <row r="32" spans="1:12" x14ac:dyDescent="0.25">
      <c r="A32" s="250" t="str">
        <f>"Desktop HP PVs, Week Ending "&amp;TEXT($H$3,"mm/dd/yyyy")</f>
        <v>Desktop HP PVs, Week Ending 11/30/2013</v>
      </c>
      <c r="B32" s="275">
        <f>SUM(VLOOKUP($B$3,Desktop_HP_PVs,2,FALSE)+VLOOKUP($C$3,Desktop_HP_PVs,2,FALSE)+VLOOKUP($D$3,Desktop_HP_PVs,2,FALSE)+VLOOKUP($E$3,Desktop_HP_PVs,2,FALSE)+VLOOKUP($F$3,Desktop_HP_PVs,2,FALSE)+VLOOKUP($G$3,Desktop_HP_PVs,2,FALSE)+VLOOKUP($H$3,Desktop_HP_PVs,2,FALSE))</f>
        <v>3112996</v>
      </c>
      <c r="C32" s="276">
        <f>B32/B33-1</f>
        <v>-6.4876281441059613E-2</v>
      </c>
      <c r="D32" s="277">
        <f>B32/B34-1</f>
        <v>-0.34785771087497375</v>
      </c>
      <c r="F32" s="278" t="str">
        <f>"Mobile HP PVs, Week Ending "&amp;TEXT($H$3,"mm/dd/yyyy")</f>
        <v>Mobile HP PVs, Week Ending 11/30/2013</v>
      </c>
      <c r="G32" s="275">
        <f>SUM(VLOOKUP($B$3,Mobile_HP_PVs,2,FALSE)+VLOOKUP($C$3,Mobile_HP_PVs,2,FALSE)+VLOOKUP($D$3,Mobile_HP_PVs,2,FALSE)+VLOOKUP($E$3,Mobile_HP_PVs,2,FALSE)+VLOOKUP($F$3,Mobile_HP_PVs,2,FALSE)+VLOOKUP($G$3,Mobile_HP_PVs,2,FALSE)+VLOOKUP($H$3,Mobile_HP_PVs,2,FALSE))</f>
        <v>1185263</v>
      </c>
      <c r="H32" s="276">
        <f>G32/G33-1</f>
        <v>-3.2520504381668869E-2</v>
      </c>
      <c r="I32" s="277">
        <f>G32/G34-1</f>
        <v>-9.3594473147289969E-2</v>
      </c>
      <c r="J32" s="104"/>
    </row>
    <row r="33" spans="1:10" x14ac:dyDescent="0.25">
      <c r="A33" s="250" t="str">
        <f>"Desktop HP PVs, Week Ending "&amp;TEXT($H$4,"mm/dd/yyyy")</f>
        <v>Desktop HP PVs, Week Ending 11/23/2013</v>
      </c>
      <c r="B33" s="275">
        <f>SUM(VLOOKUP($B$4,Desktop_HP_PVs,2,FALSE)+VLOOKUP($C$4,Desktop_HP_PVs,2,FALSE)+VLOOKUP($D$4,Desktop_HP_PVs,2,FALSE)+VLOOKUP($E$4,Desktop_HP_PVs,2,FALSE)+VLOOKUP($F$4,Desktop_HP_PVs,2,FALSE)+VLOOKUP($G$4,Desktop_HP_PVs,2,FALSE)+VLOOKUP($H$4,Desktop_HP_PVs,2,FALSE))</f>
        <v>3328967</v>
      </c>
      <c r="C33" s="271"/>
      <c r="D33" s="279"/>
      <c r="F33" s="278" t="str">
        <f>"Mobile HP PVs, Week Ending "&amp;TEXT($H$4,"mm/dd/yyyy")</f>
        <v>Mobile HP PVs, Week Ending 11/23/2013</v>
      </c>
      <c r="G33" s="275">
        <f>SUM(VLOOKUP($B$4,Mobile_HP_PVs,2,FALSE)+VLOOKUP($C$4,Mobile_HP_PVs,2,FALSE)+VLOOKUP($D$4,Mobile_HP_PVs,2,FALSE)+VLOOKUP($E$4,Mobile_HP_PVs,2,FALSE)+VLOOKUP($F$4,Mobile_HP_PVs,2,FALSE)+VLOOKUP($G$4,Mobile_HP_PVs,2,FALSE)+VLOOKUP($H$4,Mobile_HP_PVs,2,FALSE))</f>
        <v>1225104</v>
      </c>
      <c r="H33" s="271"/>
      <c r="I33" s="279"/>
      <c r="J33" s="104"/>
    </row>
    <row r="34" spans="1:10" s="104" customFormat="1" x14ac:dyDescent="0.25">
      <c r="A34" s="255" t="str">
        <f>"Desktop HP PVs, Week Ending "&amp;TEXT($H$5,"mm/dd/yyyy")</f>
        <v>Desktop HP PVs, Week Ending 12/01/2012</v>
      </c>
      <c r="B34" s="280">
        <f>SUM(VLOOKUP($B$5,Desktop_HP_PVs,2,FALSE)+VLOOKUP($C$5,Desktop_HP_PVs,2,FALSE)+VLOOKUP($D$5,Desktop_HP_PVs,2,FALSE)+VLOOKUP($E$5,Desktop_HP_PVs,2,FALSE)+VLOOKUP($F$5,Desktop_HP_PVs,2,FALSE)+VLOOKUP($G$5,Desktop_HP_PVs,2,FALSE)+VLOOKUP($H$5,Desktop_HP_PVs,2,FALSE))</f>
        <v>4773492</v>
      </c>
      <c r="C34" s="281"/>
      <c r="D34" s="282"/>
      <c r="E34" s="112"/>
      <c r="F34" s="283" t="str">
        <f>"Mobile HP PVs, Week Ending "&amp;TEXT($H$5,"mm/dd/yyyy")</f>
        <v>Mobile HP PVs, Week Ending 12/01/2012</v>
      </c>
      <c r="G34" s="280">
        <f>SUM(VLOOKUP($B$5,Mobile_HP_PVs,2,FALSE)+VLOOKUP($C$5,Mobile_HP_PVs,2,FALSE)+VLOOKUP($D$5,Mobile_HP_PVs,2,FALSE)+VLOOKUP($E$5,Mobile_HP_PVs,2,FALSE)+VLOOKUP($F$5,Mobile_HP_PVs,2,FALSE)+VLOOKUP($G$5,Mobile_HP_PVs,2,FALSE)+VLOOKUP($H$5,Mobile_HP_PVs,2,FALSE))</f>
        <v>1307652</v>
      </c>
      <c r="H34" s="281"/>
      <c r="I34" s="282"/>
    </row>
    <row r="35" spans="1:10" s="104" customFormat="1" x14ac:dyDescent="0.25">
      <c r="A35"/>
      <c r="B35" s="112"/>
      <c r="C35" s="112"/>
      <c r="D35" s="112"/>
      <c r="E35" s="112"/>
      <c r="F35" s="112"/>
      <c r="G35" s="112"/>
      <c r="H35" s="112"/>
      <c r="I35" s="112"/>
      <c r="J35"/>
    </row>
    <row r="36" spans="1:10" s="104" customFormat="1" x14ac:dyDescent="0.25">
      <c r="B36" s="112"/>
      <c r="C36" s="112"/>
      <c r="D36" s="112"/>
      <c r="E36" s="112"/>
      <c r="F36" s="112"/>
      <c r="G36" s="112"/>
      <c r="H36" s="112"/>
      <c r="I36" s="112"/>
    </row>
    <row r="37" spans="1:10" s="104" customFormat="1" x14ac:dyDescent="0.25">
      <c r="B37" s="112"/>
      <c r="C37" s="112"/>
      <c r="D37" s="112"/>
      <c r="E37" s="112"/>
      <c r="F37" s="112"/>
      <c r="G37" s="112"/>
      <c r="H37" s="112"/>
      <c r="I37" s="112"/>
    </row>
    <row r="38" spans="1:10" s="104" customFormat="1" x14ac:dyDescent="0.25">
      <c r="B38" s="112"/>
      <c r="C38" s="112"/>
      <c r="D38" s="112"/>
      <c r="E38" s="112"/>
      <c r="F38" s="112"/>
      <c r="G38" s="112"/>
      <c r="H38" s="112"/>
      <c r="I38" s="112"/>
    </row>
    <row r="39" spans="1:10" s="104" customFormat="1" x14ac:dyDescent="0.25">
      <c r="B39" s="112"/>
      <c r="C39" s="112"/>
      <c r="D39" s="112"/>
      <c r="E39" s="112"/>
      <c r="F39" s="112"/>
      <c r="G39" s="112"/>
      <c r="H39" s="112"/>
      <c r="I39" s="112"/>
    </row>
    <row r="40" spans="1:10" s="104" customFormat="1" x14ac:dyDescent="0.25">
      <c r="B40" s="112"/>
      <c r="C40" s="112"/>
      <c r="D40" s="112"/>
      <c r="E40" s="112"/>
      <c r="F40" s="112"/>
      <c r="G40" s="112"/>
      <c r="H40" s="112"/>
      <c r="I40" s="112"/>
    </row>
    <row r="41" spans="1:10" s="104" customFormat="1" x14ac:dyDescent="0.25">
      <c r="B41" s="112"/>
      <c r="C41" s="112"/>
      <c r="D41" s="112"/>
      <c r="E41" s="112"/>
      <c r="F41" s="112"/>
      <c r="G41" s="112"/>
      <c r="H41" s="112"/>
      <c r="I41" s="112"/>
    </row>
    <row r="42" spans="1:10" s="104" customFormat="1" x14ac:dyDescent="0.25">
      <c r="B42" s="112"/>
      <c r="C42" s="112"/>
      <c r="D42" s="112"/>
      <c r="E42" s="112"/>
      <c r="F42" s="112"/>
      <c r="G42" s="112"/>
      <c r="H42" s="112"/>
      <c r="I42" s="112"/>
    </row>
    <row r="43" spans="1:10" s="104" customFormat="1" x14ac:dyDescent="0.25">
      <c r="B43" s="112"/>
      <c r="C43" s="112"/>
      <c r="D43" s="112"/>
      <c r="E43" s="112"/>
      <c r="F43" s="112"/>
      <c r="G43" s="112"/>
      <c r="H43" s="112"/>
      <c r="I43" s="112"/>
    </row>
    <row r="44" spans="1:10" s="104" customFormat="1" x14ac:dyDescent="0.25">
      <c r="B44" s="112"/>
      <c r="C44" s="112"/>
      <c r="D44" s="112"/>
      <c r="E44" s="112"/>
      <c r="F44" s="112"/>
      <c r="G44" s="112"/>
      <c r="H44" s="112"/>
      <c r="I44" s="112"/>
    </row>
    <row r="45" spans="1:10" s="104" customFormat="1" x14ac:dyDescent="0.25">
      <c r="B45" s="112"/>
      <c r="C45" s="112"/>
      <c r="D45" s="112"/>
      <c r="E45" s="112"/>
      <c r="F45" s="112"/>
      <c r="G45" s="112"/>
      <c r="H45" s="112"/>
      <c r="I45" s="112"/>
    </row>
    <row r="46" spans="1:10" s="104" customFormat="1" x14ac:dyDescent="0.25">
      <c r="B46" s="112"/>
      <c r="C46" s="112"/>
      <c r="D46" s="112"/>
      <c r="E46" s="112"/>
      <c r="F46" s="112"/>
      <c r="G46" s="112"/>
      <c r="H46" s="112"/>
      <c r="I46" s="112"/>
    </row>
    <row r="47" spans="1:10" s="104" customFormat="1" x14ac:dyDescent="0.25">
      <c r="B47" s="112"/>
      <c r="C47" s="112"/>
      <c r="D47" s="112"/>
      <c r="E47" s="112"/>
      <c r="F47" s="112"/>
      <c r="G47" s="112"/>
      <c r="H47" s="112"/>
      <c r="I47" s="112"/>
    </row>
    <row r="48" spans="1:10" s="104" customFormat="1" x14ac:dyDescent="0.25">
      <c r="B48" s="112"/>
      <c r="C48" s="112"/>
      <c r="D48" s="112"/>
      <c r="E48" s="112"/>
      <c r="F48" s="112"/>
      <c r="G48" s="112"/>
      <c r="H48" s="112"/>
      <c r="I48" s="112"/>
    </row>
    <row r="49" spans="1:10" s="104" customFormat="1" x14ac:dyDescent="0.25">
      <c r="B49" s="112"/>
      <c r="C49" s="112"/>
      <c r="D49" s="112"/>
      <c r="E49" s="112"/>
      <c r="F49" s="112"/>
      <c r="G49" s="112"/>
      <c r="H49" s="112"/>
      <c r="I49" s="112"/>
    </row>
    <row r="50" spans="1:10" s="104" customFormat="1" ht="30" x14ac:dyDescent="0.25">
      <c r="A50" s="256" t="s">
        <v>2498</v>
      </c>
      <c r="B50" s="264" t="s">
        <v>314</v>
      </c>
      <c r="C50" s="264" t="s">
        <v>2479</v>
      </c>
      <c r="D50" s="273" t="s">
        <v>2480</v>
      </c>
      <c r="E50" s="112"/>
      <c r="F50" s="274" t="s">
        <v>2499</v>
      </c>
      <c r="G50" s="264" t="s">
        <v>314</v>
      </c>
      <c r="H50" s="264" t="s">
        <v>2479</v>
      </c>
      <c r="I50" s="273" t="s">
        <v>2480</v>
      </c>
      <c r="J50"/>
    </row>
    <row r="51" spans="1:10" s="104" customFormat="1" x14ac:dyDescent="0.25">
      <c r="A51" s="250" t="str">
        <f>"Mobile Phone Visits, Week Ending "&amp;TEXT($H$3,"mm/dd/yyyy")</f>
        <v>Mobile Phone Visits, Week Ending 11/30/2013</v>
      </c>
      <c r="B51" s="275">
        <f>SUM(VLOOKUP($B$3,Mobile_Visits,2,FALSE)+VLOOKUP($C$3,Mobile_Visits,2,FALSE)+VLOOKUP($D$3,Mobile_Visits,2,FALSE)+VLOOKUP($E$3,Mobile_Visits,2,FALSE)+VLOOKUP($F$3,Mobile_Visits,2,FALSE)+VLOOKUP($G$3,Mobile_Visits,2,FALSE)+VLOOKUP($H$3,Mobile_Visits,2,FALSE))</f>
        <v>20349572</v>
      </c>
      <c r="C51" s="276">
        <f>B51/B52-1</f>
        <v>2.7576662189559009E-3</v>
      </c>
      <c r="D51" s="277">
        <f>B51/B53-1</f>
        <v>1.5607391795168772</v>
      </c>
      <c r="E51" s="112"/>
      <c r="F51" s="278" t="str">
        <f>"Tablet Visits, Week Ending "&amp;TEXT($H$3,"mm/dd/yyyy")</f>
        <v>Tablet Visits, Week Ending 11/30/2013</v>
      </c>
      <c r="G51" s="275">
        <f>SUM(VLOOKUP($B$3,Tablet_Visits,2,FALSE)+VLOOKUP($C$3,Tablet_Visits,2,FALSE)+VLOOKUP($D$3,Tablet_Visits,2,FALSE)+VLOOKUP($E$3,Tablet_Visits,2,FALSE)+VLOOKUP($F$3,Tablet_Visits,2,FALSE)+VLOOKUP($G$3,Tablet_Visits,2,FALSE)+VLOOKUP($H$3,Tablet_Visits,2,FALSE))</f>
        <v>4288170</v>
      </c>
      <c r="H51" s="276">
        <f>G51/G52-1</f>
        <v>-2.2328689730708784E-2</v>
      </c>
      <c r="I51" s="277">
        <f>G51/G53-1</f>
        <v>1.5648529783832377</v>
      </c>
      <c r="J51"/>
    </row>
    <row r="52" spans="1:10" s="104" customFormat="1" ht="18.75" customHeight="1" x14ac:dyDescent="0.25">
      <c r="A52" s="250" t="str">
        <f>"Mobile Phone Visits, Week Ending "&amp;TEXT($H$4,"mm/dd/yyyy")</f>
        <v>Mobile Phone Visits, Week Ending 11/23/2013</v>
      </c>
      <c r="B52" s="275">
        <f>SUM(VLOOKUP($B$4,Mobile_Visits,2,FALSE)+VLOOKUP($C$4,Mobile_Visits,2,FALSE)+VLOOKUP($D$4,Mobile_Visits,2,FALSE)+VLOOKUP($E$4,Mobile_Visits,2,FALSE)+VLOOKUP($F$4,Mobile_Visits,2,FALSE)+VLOOKUP($G$4,Mobile_Visits,2,FALSE)+VLOOKUP($H$4,Mobile_Visits,2,FALSE))</f>
        <v>20293609</v>
      </c>
      <c r="C52" s="271"/>
      <c r="D52" s="279"/>
      <c r="E52" s="112"/>
      <c r="F52" s="278" t="str">
        <f>"Tablet Visits, Week Ending "&amp;TEXT($H$4,"mm/dd/yyyy")</f>
        <v>Tablet Visits, Week Ending 11/23/2013</v>
      </c>
      <c r="G52" s="275">
        <f>SUM(VLOOKUP($B$4,Tablet_Visits,2,FALSE)+VLOOKUP($C$4,Tablet_Visits,2,FALSE)+VLOOKUP($D$4,Tablet_Visits,2,FALSE)+VLOOKUP($E$4,Tablet_Visits,2,FALSE)+VLOOKUP($F$4,Tablet_Visits,2,FALSE)+VLOOKUP($G$4,Tablet_Visits,2,FALSE)+VLOOKUP($H$4,Tablet_Visits,2,FALSE))</f>
        <v>4386106</v>
      </c>
      <c r="H52" s="271"/>
      <c r="I52" s="279"/>
    </row>
    <row r="53" spans="1:10" s="104" customFormat="1" ht="17.25" customHeight="1" x14ac:dyDescent="0.25">
      <c r="A53" s="255" t="str">
        <f>"Mobile Phone Visits, Week Ending "&amp;TEXT($H$5,"mm/dd/yyyy")</f>
        <v>Mobile Phone Visits, Week Ending 12/01/2012</v>
      </c>
      <c r="B53" s="280">
        <f>SUM(VLOOKUP($B$5,Mobile_Visits,2,FALSE)+VLOOKUP($C$5,Mobile_Visits,2,FALSE)+VLOOKUP($D$5,Mobile_Visits,2,FALSE)+VLOOKUP($E$5,Mobile_Visits,2,FALSE)+VLOOKUP($F$5,Mobile_Visits,2,FALSE)+VLOOKUP($G$5,Mobile_Visits,2,FALSE)+VLOOKUP($H$5,Mobile_Visits,2,FALSE))</f>
        <v>7946757</v>
      </c>
      <c r="C53" s="281"/>
      <c r="D53" s="282"/>
      <c r="E53" s="112"/>
      <c r="F53" s="283" t="str">
        <f>"Tablet Visits, Week Ending "&amp;TEXT($H$5,"mm/dd/yyyy")</f>
        <v>Tablet Visits, Week Ending 12/01/2012</v>
      </c>
      <c r="G53" s="280">
        <f>SUM(VLOOKUP($B$5,Tablet_Visits,2,FALSE)+VLOOKUP($C$5,Tablet_Visits,2,FALSE)+VLOOKUP($D$5,Tablet_Visits,2,FALSE)+VLOOKUP($E$5,Tablet_Visits,2,FALSE)+VLOOKUP($F$5,Tablet_Visits,2,FALSE)+VLOOKUP($G$5,Tablet_Visits,2,FALSE)+VLOOKUP($H$5,Tablet_Visits,2,FALSE))</f>
        <v>1671897</v>
      </c>
      <c r="H53" s="281"/>
      <c r="I53" s="282"/>
    </row>
    <row r="54" spans="1:10" s="104" customFormat="1" ht="16.5" customHeight="1" x14ac:dyDescent="0.25">
      <c r="B54" s="112"/>
      <c r="C54" s="112"/>
      <c r="D54" s="112"/>
      <c r="E54" s="112"/>
      <c r="F54" s="112"/>
      <c r="G54" s="112"/>
      <c r="H54" s="112"/>
      <c r="I54" s="112"/>
    </row>
    <row r="55" spans="1:10" s="104" customFormat="1" ht="16.5" customHeight="1" x14ac:dyDescent="0.25">
      <c r="B55" s="112"/>
      <c r="C55" s="112"/>
      <c r="D55" s="112"/>
      <c r="E55" s="112"/>
      <c r="F55" s="112"/>
      <c r="G55" s="112"/>
      <c r="H55" s="112"/>
      <c r="I55" s="112"/>
    </row>
    <row r="56" spans="1:10" s="104" customFormat="1" ht="16.5" customHeight="1" x14ac:dyDescent="0.25">
      <c r="B56" s="112"/>
      <c r="C56" s="112"/>
      <c r="D56" s="112"/>
      <c r="E56" s="112"/>
      <c r="F56" s="112"/>
      <c r="G56" s="112"/>
      <c r="H56" s="112"/>
      <c r="I56" s="112"/>
    </row>
    <row r="57" spans="1:10" s="104" customFormat="1" ht="16.5" customHeight="1" x14ac:dyDescent="0.25">
      <c r="B57" s="112"/>
      <c r="C57" s="112"/>
      <c r="D57" s="112"/>
      <c r="E57" s="112"/>
      <c r="F57" s="112"/>
      <c r="G57" s="112"/>
      <c r="H57" s="112"/>
      <c r="I57" s="112"/>
    </row>
    <row r="58" spans="1:10" s="104" customFormat="1" ht="16.5" customHeight="1" x14ac:dyDescent="0.25">
      <c r="B58" s="112"/>
      <c r="C58" s="112"/>
      <c r="D58" s="112"/>
      <c r="E58" s="112"/>
      <c r="F58" s="112"/>
      <c r="G58" s="112"/>
      <c r="H58" s="112"/>
      <c r="I58" s="112"/>
    </row>
    <row r="59" spans="1:10" s="104" customFormat="1" ht="16.5" customHeight="1" x14ac:dyDescent="0.25">
      <c r="B59" s="112"/>
      <c r="C59" s="112"/>
      <c r="D59" s="112"/>
      <c r="E59" s="112"/>
      <c r="F59" s="112"/>
      <c r="G59" s="112"/>
      <c r="H59" s="112"/>
      <c r="I59" s="112"/>
    </row>
    <row r="60" spans="1:10" s="104" customFormat="1" ht="16.5" customHeight="1" x14ac:dyDescent="0.25">
      <c r="B60" s="112"/>
      <c r="C60" s="112"/>
      <c r="D60" s="112"/>
      <c r="E60" s="112"/>
      <c r="F60" s="112"/>
      <c r="G60" s="112"/>
      <c r="H60" s="112"/>
      <c r="I60" s="112"/>
    </row>
    <row r="61" spans="1:10" s="104" customFormat="1" ht="16.5" customHeight="1" x14ac:dyDescent="0.25">
      <c r="B61" s="112"/>
      <c r="C61" s="112"/>
      <c r="D61" s="112"/>
      <c r="E61" s="112"/>
      <c r="F61" s="112"/>
      <c r="G61" s="112"/>
      <c r="H61" s="112"/>
      <c r="I61" s="112"/>
    </row>
    <row r="62" spans="1:10" s="104" customFormat="1" ht="16.5" customHeight="1" x14ac:dyDescent="0.25">
      <c r="B62" s="112"/>
      <c r="C62" s="112"/>
      <c r="D62" s="112"/>
      <c r="E62" s="112"/>
      <c r="F62" s="112"/>
      <c r="G62" s="112"/>
      <c r="H62" s="112"/>
      <c r="I62" s="112"/>
    </row>
    <row r="63" spans="1:10" s="104" customFormat="1" ht="16.5" customHeight="1" x14ac:dyDescent="0.25">
      <c r="B63" s="112"/>
      <c r="C63" s="112"/>
      <c r="D63" s="112"/>
      <c r="E63" s="112"/>
      <c r="F63" s="112"/>
      <c r="G63" s="112"/>
      <c r="H63" s="112"/>
      <c r="I63" s="112"/>
    </row>
    <row r="64" spans="1:10" s="104" customFormat="1" ht="16.5" customHeight="1" x14ac:dyDescent="0.25">
      <c r="B64" s="112"/>
      <c r="C64" s="112"/>
      <c r="D64" s="112"/>
      <c r="E64" s="112"/>
      <c r="F64" s="112"/>
      <c r="G64" s="112"/>
      <c r="H64" s="112"/>
      <c r="I64" s="112"/>
    </row>
    <row r="65" spans="1:10" s="104" customFormat="1" ht="16.5" customHeight="1" x14ac:dyDescent="0.25">
      <c r="B65" s="112"/>
      <c r="C65" s="112"/>
      <c r="D65" s="112"/>
      <c r="E65" s="112"/>
      <c r="F65" s="112"/>
      <c r="G65" s="112"/>
      <c r="H65" s="112"/>
      <c r="I65" s="112"/>
    </row>
    <row r="66" spans="1:10" s="104" customFormat="1" ht="16.5" customHeight="1" x14ac:dyDescent="0.25">
      <c r="B66" s="112"/>
      <c r="C66" s="112"/>
      <c r="D66" s="112"/>
      <c r="E66" s="112"/>
      <c r="F66" s="112"/>
      <c r="G66" s="112"/>
      <c r="H66" s="112"/>
      <c r="I66" s="112"/>
    </row>
    <row r="67" spans="1:10" s="104" customFormat="1" ht="16.5" customHeight="1" x14ac:dyDescent="0.25">
      <c r="B67" s="112"/>
      <c r="C67" s="112"/>
      <c r="D67" s="112"/>
      <c r="E67" s="112"/>
      <c r="F67" s="112"/>
      <c r="G67" s="112"/>
      <c r="H67" s="112"/>
      <c r="I67" s="112"/>
    </row>
    <row r="68" spans="1:10" s="104" customFormat="1" ht="16.5" customHeight="1" x14ac:dyDescent="0.25">
      <c r="B68" s="112"/>
      <c r="C68" s="112"/>
      <c r="D68" s="112"/>
      <c r="E68" s="112"/>
      <c r="F68" s="112"/>
      <c r="G68" s="112"/>
      <c r="H68" s="112"/>
      <c r="I68" s="112"/>
    </row>
    <row r="69" spans="1:10" x14ac:dyDescent="0.25">
      <c r="A69" s="104"/>
      <c r="F69" s="104"/>
      <c r="I69" s="104"/>
      <c r="J69" s="112"/>
    </row>
    <row r="70" spans="1:10" x14ac:dyDescent="0.25">
      <c r="A70" s="104"/>
      <c r="F70" s="104"/>
      <c r="I70" s="104"/>
      <c r="J70" s="112"/>
    </row>
    <row r="71" spans="1:10" x14ac:dyDescent="0.25">
      <c r="A71" s="104"/>
      <c r="F71" s="104"/>
      <c r="I71" s="104"/>
      <c r="J71" s="112"/>
    </row>
    <row r="72" spans="1:10" x14ac:dyDescent="0.25">
      <c r="A72" s="104"/>
      <c r="F72" s="104"/>
      <c r="I72" s="104"/>
      <c r="J72" s="112"/>
    </row>
    <row r="73" spans="1:10" x14ac:dyDescent="0.25">
      <c r="A73" s="104"/>
    </row>
  </sheetData>
  <mergeCells count="3">
    <mergeCell ref="A1:H1"/>
    <mergeCell ref="A6:B6"/>
    <mergeCell ref="C2:F2"/>
  </mergeCells>
  <conditionalFormatting sqref="C13:D13 H13:I13">
    <cfRule type="cellIs" dxfId="9" priority="17" operator="lessThan">
      <formula>-0.05</formula>
    </cfRule>
    <cfRule type="cellIs" dxfId="8" priority="18" operator="greaterThan">
      <formula>0.1</formula>
    </cfRule>
  </conditionalFormatting>
  <conditionalFormatting sqref="C32:D32">
    <cfRule type="cellIs" dxfId="7" priority="15" operator="lessThan">
      <formula>-0.05</formula>
    </cfRule>
    <cfRule type="cellIs" dxfId="6" priority="16" operator="greaterThan">
      <formula>0.1</formula>
    </cfRule>
  </conditionalFormatting>
  <conditionalFormatting sqref="H32:I32">
    <cfRule type="cellIs" dxfId="5" priority="13" operator="lessThan">
      <formula>-0.05</formula>
    </cfRule>
    <cfRule type="cellIs" dxfId="4" priority="14" operator="greaterThan">
      <formula>0.1</formula>
    </cfRule>
  </conditionalFormatting>
  <conditionalFormatting sqref="C51:D51">
    <cfRule type="cellIs" dxfId="3" priority="11" operator="lessThan">
      <formula>-0.05</formula>
    </cfRule>
    <cfRule type="cellIs" dxfId="2" priority="12" operator="greaterThan">
      <formula>0.1</formula>
    </cfRule>
  </conditionalFormatting>
  <conditionalFormatting sqref="H51:I51">
    <cfRule type="cellIs" dxfId="1" priority="9" operator="lessThan">
      <formula>-0.05</formula>
    </cfRule>
    <cfRule type="cellIs" dxfId="0" priority="10" operator="greaterThan">
      <formula>0.1</formula>
    </cfRule>
  </conditionalFormatting>
  <pageMargins left="0.7" right="0.7" top="0.75" bottom="0.75" header="0.3" footer="0.3"/>
  <customProperties>
    <customPr name="ORB_SHEETNAME" r:id="rId1"/>
  </customPropertie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7"/>
  <sheetViews>
    <sheetView tabSelected="1" topLeftCell="D1" workbookViewId="0">
      <pane ySplit="2" topLeftCell="A177" activePane="bottomLeft" state="frozen"/>
      <selection pane="bottomLeft" activeCell="X189" sqref="X189"/>
    </sheetView>
  </sheetViews>
  <sheetFormatPr defaultRowHeight="15" x14ac:dyDescent="0.25"/>
  <cols>
    <col min="1" max="4" width="9.140625" style="104"/>
    <col min="6" max="7" width="11.7109375" bestFit="1" customWidth="1"/>
  </cols>
  <sheetData>
    <row r="1" spans="1:23" s="104" customFormat="1" ht="15" customHeight="1" x14ac:dyDescent="0.25">
      <c r="A1" s="303" t="s">
        <v>2485</v>
      </c>
      <c r="B1" s="303"/>
      <c r="C1" s="303"/>
      <c r="E1" s="303" t="s">
        <v>2458</v>
      </c>
      <c r="F1" s="303"/>
      <c r="G1" s="303"/>
      <c r="I1" s="303" t="s">
        <v>2486</v>
      </c>
      <c r="J1" s="303"/>
      <c r="K1" s="303"/>
      <c r="M1" s="303" t="s">
        <v>2487</v>
      </c>
      <c r="N1" s="303"/>
      <c r="O1" s="303"/>
      <c r="Q1" s="303" t="s">
        <v>2488</v>
      </c>
      <c r="R1" s="303"/>
      <c r="S1" s="303"/>
      <c r="U1" s="303" t="s">
        <v>2464</v>
      </c>
      <c r="V1" s="303"/>
      <c r="W1" s="303"/>
    </row>
    <row r="2" spans="1:23" x14ac:dyDescent="0.25">
      <c r="A2" s="289"/>
      <c r="B2" s="290">
        <v>40909</v>
      </c>
      <c r="C2" s="290">
        <v>41275</v>
      </c>
      <c r="E2" s="289"/>
      <c r="F2" s="290">
        <v>40909</v>
      </c>
      <c r="G2" s="290">
        <v>41275</v>
      </c>
      <c r="I2" s="289"/>
      <c r="J2" s="290">
        <v>40909</v>
      </c>
      <c r="K2" s="290">
        <v>41275</v>
      </c>
      <c r="M2" s="289"/>
      <c r="N2" s="290">
        <v>40909</v>
      </c>
      <c r="O2" s="290">
        <v>41275</v>
      </c>
      <c r="Q2" s="289"/>
      <c r="R2" s="290">
        <v>40909</v>
      </c>
      <c r="S2" s="290">
        <v>41275</v>
      </c>
      <c r="U2" s="289"/>
      <c r="V2" s="290">
        <v>40909</v>
      </c>
      <c r="W2" s="290">
        <v>41275</v>
      </c>
    </row>
    <row r="3" spans="1:23" x14ac:dyDescent="0.25">
      <c r="A3" s="288">
        <v>41275</v>
      </c>
      <c r="B3" s="159">
        <f>'Total Visits and PVs'!S6</f>
        <v>3021426</v>
      </c>
      <c r="C3" s="159">
        <f t="shared" ref="C3:C66" si="0">VLOOKUP(A3,Total_Visits_PVs,2,FALSE)</f>
        <v>2725971</v>
      </c>
      <c r="E3" s="288">
        <v>41275</v>
      </c>
      <c r="F3" s="159">
        <f>'Daily Organic Visits'!S6</f>
        <v>692543</v>
      </c>
      <c r="G3" s="159">
        <f t="shared" ref="G3:G66" si="1">VLOOKUP(E3,Organic_Visits,2,FALSE)</f>
        <v>1063298</v>
      </c>
      <c r="I3" s="288">
        <v>41275</v>
      </c>
      <c r="J3" s="159">
        <f>'Desktop HP PVs'!S6</f>
        <v>495820</v>
      </c>
      <c r="K3" s="159">
        <f t="shared" ref="K3:K66" si="2">VLOOKUP(I3,Desktop_HP_PVs,2,FALSE)</f>
        <v>443652</v>
      </c>
      <c r="M3" s="288">
        <v>41275</v>
      </c>
      <c r="N3" s="159">
        <f>'Mobile HP PVs'!S6</f>
        <v>54968</v>
      </c>
      <c r="O3" s="159">
        <f t="shared" ref="O3:O66" si="3">VLOOKUP(M3,Mobile_HP_PVs,2,FALSE)</f>
        <v>0</v>
      </c>
      <c r="Q3" s="288">
        <v>41275</v>
      </c>
      <c r="R3" s="159">
        <f>'Mobile Visits'!S6</f>
        <v>1126257</v>
      </c>
      <c r="S3" s="159">
        <f t="shared" ref="S3:S66" si="4">VLOOKUP(Q3,Mobile_Visits,2,FALSE)</f>
        <v>405732</v>
      </c>
      <c r="U3" s="288">
        <v>41275</v>
      </c>
      <c r="V3" s="159">
        <f>'Tablet Visits'!S6</f>
        <v>132912</v>
      </c>
      <c r="W3" s="159">
        <f t="shared" ref="W3:W66" si="5">VLOOKUP(U3,Tablet_Visits,2,FALSE)</f>
        <v>321788</v>
      </c>
    </row>
    <row r="4" spans="1:23" x14ac:dyDescent="0.25">
      <c r="A4" s="288">
        <v>41276</v>
      </c>
      <c r="B4" s="159">
        <f>'Total Visits and PVs'!S7</f>
        <v>3920322</v>
      </c>
      <c r="C4" s="159">
        <f t="shared" si="0"/>
        <v>3610601</v>
      </c>
      <c r="E4" s="288">
        <v>41276</v>
      </c>
      <c r="F4" s="159">
        <f>'Daily Organic Visits'!S7</f>
        <v>804469</v>
      </c>
      <c r="G4" s="159">
        <f t="shared" si="1"/>
        <v>993345</v>
      </c>
      <c r="I4" s="288">
        <v>41276</v>
      </c>
      <c r="J4" s="159">
        <f>'Desktop HP PVs'!S7</f>
        <v>679377</v>
      </c>
      <c r="K4" s="159">
        <f t="shared" si="2"/>
        <v>613879</v>
      </c>
      <c r="M4" s="288">
        <v>41276</v>
      </c>
      <c r="N4" s="159">
        <f>'Mobile HP PVs'!S7</f>
        <v>57922</v>
      </c>
      <c r="O4" s="159">
        <f t="shared" si="3"/>
        <v>0</v>
      </c>
      <c r="Q4" s="288">
        <v>41276</v>
      </c>
      <c r="R4" s="159">
        <f>'Mobile Visits'!S7</f>
        <v>1021326</v>
      </c>
      <c r="S4" s="159">
        <f t="shared" si="4"/>
        <v>370755</v>
      </c>
      <c r="U4" s="288">
        <v>41276</v>
      </c>
      <c r="V4" s="159">
        <f>'Tablet Visits'!S7</f>
        <v>118922</v>
      </c>
      <c r="W4" s="159">
        <f t="shared" si="5"/>
        <v>314792</v>
      </c>
    </row>
    <row r="5" spans="1:23" x14ac:dyDescent="0.25">
      <c r="A5" s="288">
        <v>41277</v>
      </c>
      <c r="B5" s="159">
        <f>'Total Visits and PVs'!S8</f>
        <v>4139386</v>
      </c>
      <c r="C5" s="159">
        <f t="shared" si="0"/>
        <v>4122684</v>
      </c>
      <c r="E5" s="288">
        <v>41277</v>
      </c>
      <c r="F5" s="159">
        <f>'Daily Organic Visits'!S8</f>
        <v>930386</v>
      </c>
      <c r="G5" s="159">
        <f t="shared" si="1"/>
        <v>1238183</v>
      </c>
      <c r="I5" s="288">
        <v>41277</v>
      </c>
      <c r="J5" s="159">
        <f>'Desktop HP PVs'!S8</f>
        <v>748673</v>
      </c>
      <c r="K5" s="159">
        <f t="shared" si="2"/>
        <v>641570</v>
      </c>
      <c r="M5" s="288">
        <v>41277</v>
      </c>
      <c r="N5" s="159">
        <f>'Mobile HP PVs'!S8</f>
        <v>57736</v>
      </c>
      <c r="O5" s="159">
        <f t="shared" si="3"/>
        <v>73984</v>
      </c>
      <c r="Q5" s="288">
        <v>41277</v>
      </c>
      <c r="R5" s="159">
        <f>'Mobile Visits'!S8</f>
        <v>1182220</v>
      </c>
      <c r="S5" s="159">
        <f t="shared" si="4"/>
        <v>797474</v>
      </c>
      <c r="U5" s="288">
        <v>41277</v>
      </c>
      <c r="V5" s="159">
        <f>'Tablet Visits'!S8</f>
        <v>146903</v>
      </c>
      <c r="W5" s="159">
        <f t="shared" si="5"/>
        <v>258829</v>
      </c>
    </row>
    <row r="6" spans="1:23" x14ac:dyDescent="0.25">
      <c r="A6" s="288">
        <v>41278</v>
      </c>
      <c r="B6" s="159">
        <f>'Total Visits and PVs'!S9</f>
        <v>4114750</v>
      </c>
      <c r="C6" s="159">
        <f t="shared" si="0"/>
        <v>4637757</v>
      </c>
      <c r="E6" s="288">
        <v>41278</v>
      </c>
      <c r="F6" s="159">
        <f>'Daily Organic Visits'!S9</f>
        <v>797474</v>
      </c>
      <c r="G6" s="159">
        <f t="shared" si="1"/>
        <v>1273160</v>
      </c>
      <c r="I6" s="288">
        <v>41278</v>
      </c>
      <c r="J6" s="159">
        <f>'Desktop HP PVs'!S9</f>
        <v>755420</v>
      </c>
      <c r="K6" s="159">
        <f t="shared" si="2"/>
        <v>610507</v>
      </c>
      <c r="M6" s="288">
        <v>41278</v>
      </c>
      <c r="N6" s="159">
        <f>'Mobile HP PVs'!S9</f>
        <v>56980</v>
      </c>
      <c r="O6" s="159">
        <f t="shared" si="3"/>
        <v>201429</v>
      </c>
      <c r="Q6" s="288">
        <v>41278</v>
      </c>
      <c r="R6" s="159">
        <f>'Mobile Visits'!S9</f>
        <v>1154238</v>
      </c>
      <c r="S6" s="159">
        <f t="shared" si="4"/>
        <v>1364100</v>
      </c>
      <c r="U6" s="288">
        <v>41278</v>
      </c>
      <c r="V6" s="159">
        <f>'Tablet Visits'!S9</f>
        <v>104931</v>
      </c>
      <c r="W6" s="159">
        <f t="shared" si="5"/>
        <v>342774</v>
      </c>
    </row>
    <row r="7" spans="1:23" x14ac:dyDescent="0.25">
      <c r="A7" s="288">
        <v>41279</v>
      </c>
      <c r="B7" s="159">
        <f>'Total Visits and PVs'!S10</f>
        <v>4119119</v>
      </c>
      <c r="C7" s="159">
        <f t="shared" si="0"/>
        <v>4017190</v>
      </c>
      <c r="E7" s="288">
        <v>41279</v>
      </c>
      <c r="F7" s="159">
        <f>'Daily Organic Visits'!S10</f>
        <v>937381</v>
      </c>
      <c r="G7" s="159">
        <f t="shared" si="1"/>
        <v>1259169</v>
      </c>
      <c r="I7" s="288">
        <v>41279</v>
      </c>
      <c r="J7" s="159">
        <f>'Desktop HP PVs'!S10</f>
        <v>746006</v>
      </c>
      <c r="K7" s="159">
        <f t="shared" si="2"/>
        <v>499367</v>
      </c>
      <c r="M7" s="288">
        <v>41279</v>
      </c>
      <c r="N7" s="159">
        <f>'Mobile HP PVs'!S10</f>
        <v>56315</v>
      </c>
      <c r="O7" s="159">
        <f t="shared" si="3"/>
        <v>207167</v>
      </c>
      <c r="Q7" s="288">
        <v>41279</v>
      </c>
      <c r="R7" s="159">
        <f>'Mobile Visits'!S10</f>
        <v>916395</v>
      </c>
      <c r="S7" s="159">
        <f t="shared" si="4"/>
        <v>1196211</v>
      </c>
      <c r="U7" s="288">
        <v>41279</v>
      </c>
      <c r="V7" s="159">
        <f>'Tablet Visits'!S10</f>
        <v>195871</v>
      </c>
      <c r="W7" s="159">
        <f t="shared" si="5"/>
        <v>286811</v>
      </c>
    </row>
    <row r="8" spans="1:23" x14ac:dyDescent="0.25">
      <c r="A8" s="288">
        <v>41280</v>
      </c>
      <c r="B8" s="159">
        <f>'Total Visits and PVs'!S11</f>
        <v>3930621</v>
      </c>
      <c r="C8" s="159">
        <f t="shared" si="0"/>
        <v>4152584</v>
      </c>
      <c r="E8" s="288">
        <v>41280</v>
      </c>
      <c r="F8" s="159">
        <f>'Daily Organic Visits'!S11</f>
        <v>713529</v>
      </c>
      <c r="G8" s="159">
        <f t="shared" si="1"/>
        <v>1147243</v>
      </c>
      <c r="I8" s="288">
        <v>41280</v>
      </c>
      <c r="J8" s="159">
        <f>'Desktop HP PVs'!S11</f>
        <v>711989</v>
      </c>
      <c r="K8" s="159">
        <f t="shared" si="2"/>
        <v>532655</v>
      </c>
      <c r="M8" s="288">
        <v>41280</v>
      </c>
      <c r="N8" s="159">
        <f>'Mobile HP PVs'!S11</f>
        <v>58667</v>
      </c>
      <c r="O8" s="159">
        <f t="shared" si="3"/>
        <v>207385</v>
      </c>
      <c r="Q8" s="288">
        <v>41280</v>
      </c>
      <c r="R8" s="159">
        <f>'Mobile Visits'!S11</f>
        <v>1042312</v>
      </c>
      <c r="S8" s="159">
        <f t="shared" si="4"/>
        <v>1406072</v>
      </c>
      <c r="U8" s="288">
        <v>41280</v>
      </c>
      <c r="V8" s="159">
        <f>'Tablet Visits'!S11</f>
        <v>160894</v>
      </c>
      <c r="W8" s="159">
        <f t="shared" si="5"/>
        <v>454700</v>
      </c>
    </row>
    <row r="9" spans="1:23" x14ac:dyDescent="0.25">
      <c r="A9" s="288">
        <v>41281</v>
      </c>
      <c r="B9" s="159">
        <f>'Total Visits and PVs'!S12</f>
        <v>3301093</v>
      </c>
      <c r="C9" s="159">
        <f t="shared" si="0"/>
        <v>4863461</v>
      </c>
      <c r="E9" s="288">
        <v>41281</v>
      </c>
      <c r="F9" s="159">
        <f>'Daily Organic Visits'!S12</f>
        <v>650571</v>
      </c>
      <c r="G9" s="159">
        <f t="shared" si="1"/>
        <v>1252174</v>
      </c>
      <c r="I9" s="288">
        <v>41281</v>
      </c>
      <c r="J9" s="159">
        <f>'Desktop HP PVs'!S12</f>
        <v>590635</v>
      </c>
      <c r="K9" s="159">
        <f t="shared" si="2"/>
        <v>688198</v>
      </c>
      <c r="M9" s="288">
        <v>41281</v>
      </c>
      <c r="N9" s="159">
        <f>'Mobile HP PVs'!S12</f>
        <v>57842</v>
      </c>
      <c r="O9" s="159">
        <f t="shared" si="3"/>
        <v>197881</v>
      </c>
      <c r="Q9" s="288">
        <v>41281</v>
      </c>
      <c r="R9" s="159">
        <f>'Mobile Visits'!S12</f>
        <v>881418</v>
      </c>
      <c r="S9" s="159">
        <f t="shared" si="4"/>
        <v>1245178</v>
      </c>
      <c r="U9" s="288">
        <v>41281</v>
      </c>
      <c r="V9" s="159">
        <f>'Tablet Visits'!S12</f>
        <v>167889</v>
      </c>
      <c r="W9" s="159">
        <f t="shared" si="5"/>
        <v>265825</v>
      </c>
    </row>
    <row r="10" spans="1:23" x14ac:dyDescent="0.25">
      <c r="A10" s="288">
        <v>41282</v>
      </c>
      <c r="B10" s="159">
        <f>'Total Visits and PVs'!S13</f>
        <v>3552410</v>
      </c>
      <c r="C10" s="159">
        <f t="shared" si="0"/>
        <v>4961665</v>
      </c>
      <c r="E10" s="288">
        <v>41282</v>
      </c>
      <c r="F10" s="159">
        <f>'Daily Organic Visits'!S13</f>
        <v>741511</v>
      </c>
      <c r="G10" s="159">
        <f t="shared" si="1"/>
        <v>1343114</v>
      </c>
      <c r="I10" s="288">
        <v>41282</v>
      </c>
      <c r="J10" s="159">
        <f>'Desktop HP PVs'!S13</f>
        <v>643083</v>
      </c>
      <c r="K10" s="159">
        <f t="shared" si="2"/>
        <v>705738</v>
      </c>
      <c r="M10" s="288">
        <v>41282</v>
      </c>
      <c r="N10" s="159">
        <f>'Mobile HP PVs'!S13</f>
        <v>60432</v>
      </c>
      <c r="O10" s="159">
        <f t="shared" si="3"/>
        <v>198857</v>
      </c>
      <c r="Q10" s="288">
        <v>41282</v>
      </c>
      <c r="R10" s="159">
        <f>'Mobile Visits'!S13</f>
        <v>916395</v>
      </c>
      <c r="S10" s="159">
        <f t="shared" si="4"/>
        <v>1420063</v>
      </c>
      <c r="U10" s="288">
        <v>41282</v>
      </c>
      <c r="V10" s="159">
        <f>'Tablet Visits'!S13</f>
        <v>132912</v>
      </c>
      <c r="W10" s="159">
        <f t="shared" si="5"/>
        <v>286811</v>
      </c>
    </row>
    <row r="11" spans="1:23" x14ac:dyDescent="0.25">
      <c r="A11" s="288">
        <v>41283</v>
      </c>
      <c r="B11" s="159">
        <f>'Total Visits and PVs'!S14</f>
        <v>4221930</v>
      </c>
      <c r="C11" s="159">
        <f t="shared" si="0"/>
        <v>5113628</v>
      </c>
      <c r="E11" s="288">
        <v>41283</v>
      </c>
      <c r="F11" s="159">
        <f>'Daily Organic Visits'!S14</f>
        <v>839446</v>
      </c>
      <c r="G11" s="159">
        <f t="shared" si="1"/>
        <v>1364100</v>
      </c>
      <c r="I11" s="288">
        <v>41283</v>
      </c>
      <c r="J11" s="159">
        <f>'Desktop HP PVs'!S14</f>
        <v>821617</v>
      </c>
      <c r="K11" s="159">
        <f t="shared" si="2"/>
        <v>702133</v>
      </c>
      <c r="M11" s="288">
        <v>41283</v>
      </c>
      <c r="N11" s="159">
        <f>'Mobile HP PVs'!S14</f>
        <v>59670</v>
      </c>
      <c r="O11" s="159">
        <f t="shared" si="3"/>
        <v>198983</v>
      </c>
      <c r="Q11" s="288">
        <v>41283</v>
      </c>
      <c r="R11" s="159">
        <f>'Mobile Visits'!S14</f>
        <v>909400</v>
      </c>
      <c r="S11" s="159">
        <f t="shared" si="4"/>
        <v>1259169</v>
      </c>
      <c r="U11" s="288">
        <v>41283</v>
      </c>
      <c r="V11" s="159">
        <f>'Tablet Visits'!S14</f>
        <v>160894</v>
      </c>
      <c r="W11" s="159">
        <f t="shared" si="5"/>
        <v>258829</v>
      </c>
    </row>
    <row r="12" spans="1:23" x14ac:dyDescent="0.25">
      <c r="A12" s="288">
        <v>41284</v>
      </c>
      <c r="B12" s="159">
        <f>'Total Visits and PVs'!S15</f>
        <v>4455811</v>
      </c>
      <c r="C12" s="159">
        <f t="shared" si="0"/>
        <v>5060873</v>
      </c>
      <c r="E12" s="288">
        <v>41284</v>
      </c>
      <c r="F12" s="159">
        <f>'Daily Organic Visits'!S15</f>
        <v>769492</v>
      </c>
      <c r="G12" s="159">
        <f t="shared" si="1"/>
        <v>1573961</v>
      </c>
      <c r="I12" s="288">
        <v>41284</v>
      </c>
      <c r="J12" s="159">
        <f>'Desktop HP PVs'!S15</f>
        <v>823384</v>
      </c>
      <c r="K12" s="159">
        <f t="shared" si="2"/>
        <v>704982</v>
      </c>
      <c r="M12" s="288">
        <v>41284</v>
      </c>
      <c r="N12" s="159">
        <f>'Mobile HP PVs'!S15</f>
        <v>59050</v>
      </c>
      <c r="O12" s="159">
        <f t="shared" si="3"/>
        <v>205227</v>
      </c>
      <c r="Q12" s="288">
        <v>41284</v>
      </c>
      <c r="R12" s="159">
        <f>'Mobile Visits'!S15</f>
        <v>1035317</v>
      </c>
      <c r="S12" s="159">
        <f t="shared" si="4"/>
        <v>1245178</v>
      </c>
      <c r="U12" s="288">
        <v>41284</v>
      </c>
      <c r="V12" s="159">
        <f>'Tablet Visits'!S15</f>
        <v>160894</v>
      </c>
      <c r="W12" s="159">
        <f t="shared" si="5"/>
        <v>272820</v>
      </c>
    </row>
    <row r="13" spans="1:23" x14ac:dyDescent="0.25">
      <c r="A13" s="288">
        <v>41285</v>
      </c>
      <c r="B13" s="159">
        <f>'Total Visits and PVs'!S16</f>
        <v>4589014</v>
      </c>
      <c r="C13" s="159">
        <f t="shared" si="0"/>
        <v>4772802</v>
      </c>
      <c r="E13" s="288">
        <v>41285</v>
      </c>
      <c r="F13" s="159">
        <f>'Daily Organic Visits'!S16</f>
        <v>965363</v>
      </c>
      <c r="G13" s="159">
        <f t="shared" si="1"/>
        <v>1259169</v>
      </c>
      <c r="I13" s="288">
        <v>41285</v>
      </c>
      <c r="J13" s="159">
        <f>'Desktop HP PVs'!S16</f>
        <v>823841</v>
      </c>
      <c r="K13" s="159">
        <f t="shared" si="2"/>
        <v>658904</v>
      </c>
      <c r="M13" s="288">
        <v>41285</v>
      </c>
      <c r="N13" s="159">
        <f>'Mobile HP PVs'!S16</f>
        <v>60901</v>
      </c>
      <c r="O13" s="159">
        <f t="shared" si="3"/>
        <v>202444</v>
      </c>
      <c r="Q13" s="288">
        <v>41285</v>
      </c>
      <c r="R13" s="159">
        <f>'Mobile Visits'!S16</f>
        <v>1322128</v>
      </c>
      <c r="S13" s="159">
        <f t="shared" si="4"/>
        <v>1399077</v>
      </c>
      <c r="U13" s="288">
        <v>41285</v>
      </c>
      <c r="V13" s="159">
        <f>'Tablet Visits'!S16</f>
        <v>230848</v>
      </c>
      <c r="W13" s="159">
        <f t="shared" si="5"/>
        <v>391742</v>
      </c>
    </row>
    <row r="14" spans="1:23" x14ac:dyDescent="0.25">
      <c r="A14" s="288">
        <v>41286</v>
      </c>
      <c r="B14" s="159">
        <f>'Total Visits and PVs'!S17</f>
        <v>4644088</v>
      </c>
      <c r="C14" s="159">
        <f t="shared" si="0"/>
        <v>4582929</v>
      </c>
      <c r="E14" s="288">
        <v>41286</v>
      </c>
      <c r="F14" s="159">
        <f>'Daily Organic Visits'!S17</f>
        <v>783483</v>
      </c>
      <c r="G14" s="159">
        <f t="shared" si="1"/>
        <v>1105271</v>
      </c>
      <c r="I14" s="288">
        <v>41286</v>
      </c>
      <c r="J14" s="159">
        <f>'Desktop HP PVs'!S17</f>
        <v>822691</v>
      </c>
      <c r="K14" s="159">
        <f t="shared" si="2"/>
        <v>517446</v>
      </c>
      <c r="M14" s="288">
        <v>41286</v>
      </c>
      <c r="N14" s="159">
        <f>'Mobile HP PVs'!S17</f>
        <v>60968</v>
      </c>
      <c r="O14" s="159">
        <f t="shared" si="3"/>
        <v>214541</v>
      </c>
      <c r="Q14" s="288">
        <v>41286</v>
      </c>
      <c r="R14" s="159">
        <f>'Mobile Visits'!S17</f>
        <v>1280155</v>
      </c>
      <c r="S14" s="159">
        <f t="shared" si="4"/>
        <v>1538985</v>
      </c>
      <c r="U14" s="288">
        <v>41286</v>
      </c>
      <c r="V14" s="159">
        <f>'Tablet Visits'!S17</f>
        <v>209862</v>
      </c>
      <c r="W14" s="159">
        <f t="shared" si="5"/>
        <v>412728</v>
      </c>
    </row>
    <row r="15" spans="1:23" x14ac:dyDescent="0.25">
      <c r="A15" s="288">
        <v>41287</v>
      </c>
      <c r="B15" s="159">
        <f>'Total Visits and PVs'!S18</f>
        <v>4146030</v>
      </c>
      <c r="C15" s="159">
        <f t="shared" si="0"/>
        <v>4343193</v>
      </c>
      <c r="E15" s="288">
        <v>41287</v>
      </c>
      <c r="F15" s="159">
        <f>'Daily Organic Visits'!S18</f>
        <v>860432</v>
      </c>
      <c r="G15" s="159">
        <f t="shared" si="1"/>
        <v>1161234</v>
      </c>
      <c r="I15" s="288">
        <v>41287</v>
      </c>
      <c r="J15" s="159">
        <f>'Desktop HP PVs'!S18</f>
        <v>759770</v>
      </c>
      <c r="K15" s="159">
        <f t="shared" si="2"/>
        <v>559412</v>
      </c>
      <c r="M15" s="288">
        <v>41287</v>
      </c>
      <c r="N15" s="159">
        <f>'Mobile HP PVs'!S18</f>
        <v>63076</v>
      </c>
      <c r="O15" s="159">
        <f t="shared" si="3"/>
        <v>220530</v>
      </c>
      <c r="Q15" s="288">
        <v>41287</v>
      </c>
      <c r="R15" s="159">
        <f>'Mobile Visits'!S18</f>
        <v>1070294</v>
      </c>
      <c r="S15" s="159">
        <f t="shared" si="4"/>
        <v>1287151</v>
      </c>
      <c r="U15" s="288">
        <v>41287</v>
      </c>
      <c r="V15" s="159">
        <f>'Tablet Visits'!S18</f>
        <v>237843</v>
      </c>
      <c r="W15" s="159">
        <f t="shared" si="5"/>
        <v>251834</v>
      </c>
    </row>
    <row r="16" spans="1:23" x14ac:dyDescent="0.25">
      <c r="A16" s="288">
        <v>41288</v>
      </c>
      <c r="B16" s="159">
        <f>'Total Visits and PVs'!S19</f>
        <v>3331843</v>
      </c>
      <c r="C16" s="159">
        <f t="shared" si="0"/>
        <v>5043809</v>
      </c>
      <c r="E16" s="288">
        <v>41288</v>
      </c>
      <c r="F16" s="159">
        <f>'Daily Organic Visits'!S19</f>
        <v>888414</v>
      </c>
      <c r="G16" s="159">
        <f t="shared" si="1"/>
        <v>1392081</v>
      </c>
      <c r="I16" s="288">
        <v>41288</v>
      </c>
      <c r="J16" s="159">
        <f>'Desktop HP PVs'!S19</f>
        <v>603779</v>
      </c>
      <c r="K16" s="159">
        <f t="shared" si="2"/>
        <v>743886</v>
      </c>
      <c r="M16" s="288">
        <v>41288</v>
      </c>
      <c r="N16" s="159">
        <f>'Mobile HP PVs'!S19</f>
        <v>63234</v>
      </c>
      <c r="O16" s="159">
        <f t="shared" si="3"/>
        <v>202757</v>
      </c>
      <c r="Q16" s="288">
        <v>41288</v>
      </c>
      <c r="R16" s="159">
        <f>'Mobile Visits'!S19</f>
        <v>804469</v>
      </c>
      <c r="S16" s="159">
        <f t="shared" si="4"/>
        <v>1287151</v>
      </c>
      <c r="U16" s="288">
        <v>41288</v>
      </c>
      <c r="V16" s="159">
        <f>'Tablet Visits'!S19</f>
        <v>153898</v>
      </c>
      <c r="W16" s="159">
        <f t="shared" si="5"/>
        <v>321788</v>
      </c>
    </row>
    <row r="17" spans="1:23" x14ac:dyDescent="0.25">
      <c r="A17" s="288">
        <v>41289</v>
      </c>
      <c r="B17" s="159">
        <f>'Total Visits and PVs'!S20</f>
        <v>3553332</v>
      </c>
      <c r="C17" s="159">
        <f t="shared" si="0"/>
        <v>5133647</v>
      </c>
      <c r="E17" s="288">
        <v>41289</v>
      </c>
      <c r="F17" s="159">
        <f>'Daily Organic Visits'!S20</f>
        <v>783483</v>
      </c>
      <c r="G17" s="159">
        <f t="shared" si="1"/>
        <v>1364100</v>
      </c>
      <c r="I17" s="288">
        <v>41289</v>
      </c>
      <c r="J17" s="159">
        <f>'Desktop HP PVs'!S20</f>
        <v>658220</v>
      </c>
      <c r="K17" s="159">
        <f t="shared" si="2"/>
        <v>735800</v>
      </c>
      <c r="M17" s="288">
        <v>41289</v>
      </c>
      <c r="N17" s="159">
        <f>'Mobile HP PVs'!S20</f>
        <v>62113</v>
      </c>
      <c r="O17" s="159">
        <f t="shared" si="3"/>
        <v>222683</v>
      </c>
      <c r="Q17" s="288">
        <v>41289</v>
      </c>
      <c r="R17" s="159">
        <f>'Mobile Visits'!S20</f>
        <v>902405</v>
      </c>
      <c r="S17" s="159">
        <f t="shared" si="4"/>
        <v>1399077</v>
      </c>
      <c r="U17" s="288">
        <v>41289</v>
      </c>
      <c r="V17" s="159">
        <f>'Tablet Visits'!S20</f>
        <v>181880</v>
      </c>
      <c r="W17" s="159">
        <f t="shared" si="5"/>
        <v>209862</v>
      </c>
    </row>
    <row r="18" spans="1:23" x14ac:dyDescent="0.25">
      <c r="A18" s="288">
        <v>41290</v>
      </c>
      <c r="B18" s="159">
        <f>'Total Visits and PVs'!S21</f>
        <v>4422805</v>
      </c>
      <c r="C18" s="159">
        <f t="shared" si="0"/>
        <v>4345481</v>
      </c>
      <c r="E18" s="288">
        <v>41290</v>
      </c>
      <c r="F18" s="159">
        <f>'Daily Organic Visits'!S21</f>
        <v>909400</v>
      </c>
      <c r="G18" s="159">
        <f t="shared" si="1"/>
        <v>1049308</v>
      </c>
      <c r="I18" s="288">
        <v>41290</v>
      </c>
      <c r="J18" s="159">
        <f>'Desktop HP PVs'!S21</f>
        <v>818870</v>
      </c>
      <c r="K18" s="159">
        <f t="shared" si="2"/>
        <v>672300</v>
      </c>
      <c r="M18" s="288">
        <v>41290</v>
      </c>
      <c r="N18" s="159">
        <f>'Mobile HP PVs'!S21</f>
        <v>59182</v>
      </c>
      <c r="O18" s="159">
        <f t="shared" si="3"/>
        <v>208807</v>
      </c>
      <c r="Q18" s="288">
        <v>41290</v>
      </c>
      <c r="R18" s="159">
        <f>'Mobile Visits'!S21</f>
        <v>1070294</v>
      </c>
      <c r="S18" s="159">
        <f t="shared" si="4"/>
        <v>1217197</v>
      </c>
      <c r="U18" s="288">
        <v>41290</v>
      </c>
      <c r="V18" s="159">
        <f>'Tablet Visits'!S21</f>
        <v>181880</v>
      </c>
      <c r="W18" s="159">
        <f t="shared" si="5"/>
        <v>209862</v>
      </c>
    </row>
    <row r="19" spans="1:23" x14ac:dyDescent="0.25">
      <c r="A19" s="288">
        <v>41291</v>
      </c>
      <c r="B19" s="159">
        <f>'Total Visits and PVs'!S22</f>
        <v>5041831</v>
      </c>
      <c r="C19" s="159">
        <f t="shared" si="0"/>
        <v>5013645</v>
      </c>
      <c r="E19" s="288">
        <v>41291</v>
      </c>
      <c r="F19" s="159">
        <f>'Daily Organic Visits'!S22</f>
        <v>937381</v>
      </c>
      <c r="G19" s="159">
        <f t="shared" si="1"/>
        <v>1385086</v>
      </c>
      <c r="I19" s="288">
        <v>41291</v>
      </c>
      <c r="J19" s="159">
        <f>'Desktop HP PVs'!S22</f>
        <v>861892</v>
      </c>
      <c r="K19" s="159">
        <f t="shared" si="2"/>
        <v>738190</v>
      </c>
      <c r="M19" s="288">
        <v>41291</v>
      </c>
      <c r="N19" s="159">
        <f>'Mobile HP PVs'!S22</f>
        <v>59837</v>
      </c>
      <c r="O19" s="159">
        <f t="shared" si="3"/>
        <v>230270</v>
      </c>
      <c r="Q19" s="288">
        <v>41291</v>
      </c>
      <c r="R19" s="159">
        <f>'Mobile Visits'!S22</f>
        <v>1175225</v>
      </c>
      <c r="S19" s="159">
        <f t="shared" si="4"/>
        <v>1301141</v>
      </c>
      <c r="U19" s="288">
        <v>41291</v>
      </c>
      <c r="V19" s="159">
        <f>'Tablet Visits'!S22</f>
        <v>202866</v>
      </c>
      <c r="W19" s="159">
        <f t="shared" si="5"/>
        <v>237843</v>
      </c>
    </row>
    <row r="20" spans="1:23" x14ac:dyDescent="0.25">
      <c r="A20" s="288">
        <v>41292</v>
      </c>
      <c r="B20" s="159">
        <f>'Total Visits and PVs'!S23</f>
        <v>4976315</v>
      </c>
      <c r="C20" s="159">
        <f t="shared" si="0"/>
        <v>4804429</v>
      </c>
      <c r="E20" s="288">
        <v>41292</v>
      </c>
      <c r="F20" s="159">
        <f>'Daily Organic Visits'!S23</f>
        <v>748506</v>
      </c>
      <c r="G20" s="159">
        <f t="shared" si="1"/>
        <v>1587952</v>
      </c>
      <c r="I20" s="288">
        <v>41292</v>
      </c>
      <c r="J20" s="159">
        <f>'Desktop HP PVs'!S23</f>
        <v>880985</v>
      </c>
      <c r="K20" s="159">
        <f t="shared" si="2"/>
        <v>680647</v>
      </c>
      <c r="M20" s="288">
        <v>41292</v>
      </c>
      <c r="N20" s="159">
        <f>'Mobile HP PVs'!S23</f>
        <v>60209</v>
      </c>
      <c r="O20" s="159">
        <f t="shared" si="3"/>
        <v>243172</v>
      </c>
      <c r="Q20" s="288">
        <v>41292</v>
      </c>
      <c r="R20" s="159">
        <f>'Mobile Visits'!S23</f>
        <v>1294146</v>
      </c>
      <c r="S20" s="159">
        <f t="shared" si="4"/>
        <v>1266165</v>
      </c>
      <c r="U20" s="288">
        <v>41292</v>
      </c>
      <c r="V20" s="159">
        <f>'Tablet Visits'!S23</f>
        <v>279815</v>
      </c>
      <c r="W20" s="159">
        <f t="shared" si="5"/>
        <v>314792</v>
      </c>
    </row>
    <row r="21" spans="1:23" x14ac:dyDescent="0.25">
      <c r="A21" s="288">
        <v>41293</v>
      </c>
      <c r="B21" s="159">
        <f>'Total Visits and PVs'!S24</f>
        <v>4570912</v>
      </c>
      <c r="C21" s="159">
        <f t="shared" si="0"/>
        <v>4337123</v>
      </c>
      <c r="E21" s="288">
        <v>41293</v>
      </c>
      <c r="F21" s="159">
        <f>'Daily Organic Visits'!S24</f>
        <v>944377</v>
      </c>
      <c r="G21" s="159">
        <f t="shared" si="1"/>
        <v>1245178</v>
      </c>
      <c r="I21" s="288">
        <v>41293</v>
      </c>
      <c r="J21" s="159">
        <f>'Desktop HP PVs'!S24</f>
        <v>831682</v>
      </c>
      <c r="K21" s="159">
        <f t="shared" si="2"/>
        <v>547007</v>
      </c>
      <c r="M21" s="288">
        <v>41293</v>
      </c>
      <c r="N21" s="159">
        <f>'Mobile HP PVs'!S24</f>
        <v>57487</v>
      </c>
      <c r="O21" s="159">
        <f t="shared" si="3"/>
        <v>259642</v>
      </c>
      <c r="Q21" s="288">
        <v>41293</v>
      </c>
      <c r="R21" s="159">
        <f>'Mobile Visits'!S24</f>
        <v>1063298</v>
      </c>
      <c r="S21" s="159">
        <f t="shared" si="4"/>
        <v>1483021</v>
      </c>
      <c r="U21" s="288">
        <v>41293</v>
      </c>
      <c r="V21" s="159">
        <f>'Tablet Visits'!S24</f>
        <v>195871</v>
      </c>
      <c r="W21" s="159">
        <f t="shared" si="5"/>
        <v>349769</v>
      </c>
    </row>
    <row r="22" spans="1:23" x14ac:dyDescent="0.25">
      <c r="A22" s="288">
        <v>41294</v>
      </c>
      <c r="B22" s="159">
        <f>'Total Visits and PVs'!S25</f>
        <v>4106113</v>
      </c>
      <c r="C22" s="159">
        <f t="shared" si="0"/>
        <v>4502254</v>
      </c>
      <c r="E22" s="288">
        <v>41294</v>
      </c>
      <c r="F22" s="159">
        <f>'Daily Organic Visits'!S25</f>
        <v>846441</v>
      </c>
      <c r="G22" s="159">
        <f t="shared" si="1"/>
        <v>1413068</v>
      </c>
      <c r="I22" s="288">
        <v>41294</v>
      </c>
      <c r="J22" s="159">
        <f>'Desktop HP PVs'!S25</f>
        <v>785860</v>
      </c>
      <c r="K22" s="159">
        <f t="shared" si="2"/>
        <v>571134</v>
      </c>
      <c r="M22" s="288">
        <v>41294</v>
      </c>
      <c r="N22" s="159">
        <f>'Mobile HP PVs'!S25</f>
        <v>56344</v>
      </c>
      <c r="O22" s="159">
        <f t="shared" si="3"/>
        <v>254512</v>
      </c>
      <c r="Q22" s="288">
        <v>41294</v>
      </c>
      <c r="R22" s="159">
        <f>'Mobile Visits'!S25</f>
        <v>1028321</v>
      </c>
      <c r="S22" s="159">
        <f t="shared" si="4"/>
        <v>1413068</v>
      </c>
      <c r="U22" s="288">
        <v>41294</v>
      </c>
      <c r="V22" s="159">
        <f>'Tablet Visits'!S25</f>
        <v>188875</v>
      </c>
      <c r="W22" s="159">
        <f t="shared" si="5"/>
        <v>370755</v>
      </c>
    </row>
    <row r="23" spans="1:23" x14ac:dyDescent="0.25">
      <c r="A23" s="288">
        <v>41295</v>
      </c>
      <c r="B23" s="159">
        <f>'Total Visits and PVs'!S26</f>
        <v>3367879</v>
      </c>
      <c r="C23" s="159">
        <f t="shared" si="0"/>
        <v>5246810</v>
      </c>
      <c r="E23" s="288">
        <v>41295</v>
      </c>
      <c r="F23" s="159">
        <f>'Daily Organic Visits'!S26</f>
        <v>881418</v>
      </c>
      <c r="G23" s="159">
        <f t="shared" si="1"/>
        <v>1336118</v>
      </c>
      <c r="I23" s="288">
        <v>41295</v>
      </c>
      <c r="J23" s="159">
        <f>'Desktop HP PVs'!S26</f>
        <v>638489</v>
      </c>
      <c r="K23" s="159">
        <f t="shared" si="2"/>
        <v>725168</v>
      </c>
      <c r="M23" s="288">
        <v>41295</v>
      </c>
      <c r="N23" s="159">
        <f>'Mobile HP PVs'!S26</f>
        <v>56840</v>
      </c>
      <c r="O23" s="159">
        <f t="shared" si="3"/>
        <v>241032</v>
      </c>
      <c r="Q23" s="288">
        <v>41295</v>
      </c>
      <c r="R23" s="159">
        <f>'Mobile Visits'!S26</f>
        <v>678552</v>
      </c>
      <c r="S23" s="159">
        <f t="shared" si="4"/>
        <v>1483021</v>
      </c>
      <c r="U23" s="288">
        <v>41295</v>
      </c>
      <c r="V23" s="159">
        <f>'Tablet Visits'!S26</f>
        <v>132912</v>
      </c>
      <c r="W23" s="159">
        <f t="shared" si="5"/>
        <v>356765</v>
      </c>
    </row>
    <row r="24" spans="1:23" x14ac:dyDescent="0.25">
      <c r="A24" s="288">
        <v>41296</v>
      </c>
      <c r="B24" s="159">
        <f>'Total Visits and PVs'!S27</f>
        <v>3513331</v>
      </c>
      <c r="C24" s="159">
        <f t="shared" si="0"/>
        <v>5527701</v>
      </c>
      <c r="E24" s="288">
        <v>41296</v>
      </c>
      <c r="F24" s="159">
        <f>'Daily Organic Visits'!S27</f>
        <v>1000340</v>
      </c>
      <c r="G24" s="159">
        <f t="shared" si="1"/>
        <v>1371095</v>
      </c>
      <c r="I24" s="288">
        <v>41296</v>
      </c>
      <c r="J24" s="159">
        <f>'Desktop HP PVs'!S27</f>
        <v>679085</v>
      </c>
      <c r="K24" s="159">
        <f t="shared" si="2"/>
        <v>759894</v>
      </c>
      <c r="M24" s="288">
        <v>41296</v>
      </c>
      <c r="N24" s="159">
        <f>'Mobile HP PVs'!S27</f>
        <v>55359</v>
      </c>
      <c r="O24" s="159">
        <f t="shared" si="3"/>
        <v>238760</v>
      </c>
      <c r="Q24" s="288">
        <v>41296</v>
      </c>
      <c r="R24" s="159">
        <f>'Mobile Visits'!S27</f>
        <v>811465</v>
      </c>
      <c r="S24" s="159">
        <f t="shared" si="4"/>
        <v>1545980</v>
      </c>
      <c r="U24" s="288">
        <v>41296</v>
      </c>
      <c r="V24" s="159">
        <f>'Tablet Visits'!S27</f>
        <v>167889</v>
      </c>
      <c r="W24" s="159">
        <f t="shared" si="5"/>
        <v>293806</v>
      </c>
    </row>
    <row r="25" spans="1:23" x14ac:dyDescent="0.25">
      <c r="A25" s="288">
        <v>41297</v>
      </c>
      <c r="B25" s="159">
        <f>'Total Visits and PVs'!S28</f>
        <v>4351056</v>
      </c>
      <c r="C25" s="159">
        <f t="shared" si="0"/>
        <v>5363718</v>
      </c>
      <c r="E25" s="288">
        <v>41297</v>
      </c>
      <c r="F25" s="159">
        <f>'Daily Organic Visits'!S28</f>
        <v>867428</v>
      </c>
      <c r="G25" s="159">
        <f t="shared" si="1"/>
        <v>1336118</v>
      </c>
      <c r="I25" s="288">
        <v>41297</v>
      </c>
      <c r="J25" s="159">
        <f>'Desktop HP PVs'!S28</f>
        <v>873789</v>
      </c>
      <c r="K25" s="159">
        <f t="shared" si="2"/>
        <v>746685</v>
      </c>
      <c r="M25" s="288">
        <v>41297</v>
      </c>
      <c r="N25" s="159">
        <f>'Mobile HP PVs'!S28</f>
        <v>54077</v>
      </c>
      <c r="O25" s="159">
        <f t="shared" si="3"/>
        <v>238196</v>
      </c>
      <c r="Q25" s="288">
        <v>41297</v>
      </c>
      <c r="R25" s="159">
        <f>'Mobile Visits'!S28</f>
        <v>902405</v>
      </c>
      <c r="S25" s="159">
        <f t="shared" si="4"/>
        <v>1678892</v>
      </c>
      <c r="U25" s="288">
        <v>41297</v>
      </c>
      <c r="V25" s="159">
        <f>'Tablet Visits'!S28</f>
        <v>132912</v>
      </c>
      <c r="W25" s="159">
        <f t="shared" si="5"/>
        <v>349769</v>
      </c>
    </row>
    <row r="26" spans="1:23" x14ac:dyDescent="0.25">
      <c r="A26" s="288">
        <v>41298</v>
      </c>
      <c r="B26" s="159">
        <f>'Total Visits and PVs'!S29</f>
        <v>4242973</v>
      </c>
      <c r="C26" s="159">
        <f t="shared" si="0"/>
        <v>5190968</v>
      </c>
      <c r="E26" s="288">
        <v>41298</v>
      </c>
      <c r="F26" s="159">
        <f>'Daily Organic Visits'!S29</f>
        <v>937381</v>
      </c>
      <c r="G26" s="159">
        <f t="shared" si="1"/>
        <v>1357105</v>
      </c>
      <c r="I26" s="288">
        <v>41298</v>
      </c>
      <c r="J26" s="159">
        <f>'Desktop HP PVs'!S29</f>
        <v>915248</v>
      </c>
      <c r="K26" s="159">
        <f t="shared" si="2"/>
        <v>740009</v>
      </c>
      <c r="M26" s="288">
        <v>41298</v>
      </c>
      <c r="N26" s="159">
        <f>'Mobile HP PVs'!S29</f>
        <v>56721</v>
      </c>
      <c r="O26" s="159">
        <f t="shared" si="3"/>
        <v>240113</v>
      </c>
      <c r="Q26" s="288">
        <v>41298</v>
      </c>
      <c r="R26" s="159">
        <f>'Mobile Visits'!S29</f>
        <v>825455</v>
      </c>
      <c r="S26" s="159">
        <f t="shared" si="4"/>
        <v>1671897</v>
      </c>
      <c r="U26" s="288">
        <v>41298</v>
      </c>
      <c r="V26" s="159">
        <f>'Tablet Visits'!S29</f>
        <v>146903</v>
      </c>
      <c r="W26" s="159">
        <f t="shared" si="5"/>
        <v>468691</v>
      </c>
    </row>
    <row r="27" spans="1:23" x14ac:dyDescent="0.25">
      <c r="A27" s="288">
        <v>41299</v>
      </c>
      <c r="B27" s="159">
        <f>'Total Visits and PVs'!S30</f>
        <v>4137771</v>
      </c>
      <c r="C27" s="159">
        <f t="shared" si="0"/>
        <v>5101141</v>
      </c>
      <c r="E27" s="288">
        <v>41299</v>
      </c>
      <c r="F27" s="159">
        <f>'Daily Organic Visits'!S30</f>
        <v>804469</v>
      </c>
      <c r="G27" s="159">
        <f t="shared" si="1"/>
        <v>1287151</v>
      </c>
      <c r="I27" s="288">
        <v>41299</v>
      </c>
      <c r="J27" s="159">
        <f>'Desktop HP PVs'!S30</f>
        <v>875050</v>
      </c>
      <c r="K27" s="159">
        <f t="shared" si="2"/>
        <v>686026</v>
      </c>
      <c r="M27" s="288">
        <v>41299</v>
      </c>
      <c r="N27" s="159">
        <f>'Mobile HP PVs'!S30</f>
        <v>56396</v>
      </c>
      <c r="O27" s="159">
        <f t="shared" si="3"/>
        <v>238492</v>
      </c>
      <c r="Q27" s="288">
        <v>41299</v>
      </c>
      <c r="R27" s="159">
        <f>'Mobile Visits'!S30</f>
        <v>804469</v>
      </c>
      <c r="S27" s="159">
        <f t="shared" si="4"/>
        <v>1615934</v>
      </c>
      <c r="U27" s="288">
        <v>41299</v>
      </c>
      <c r="V27" s="159">
        <f>'Tablet Visits'!S30</f>
        <v>104931</v>
      </c>
      <c r="W27" s="159">
        <f t="shared" si="5"/>
        <v>426718</v>
      </c>
    </row>
    <row r="28" spans="1:23" x14ac:dyDescent="0.25">
      <c r="A28" s="288">
        <v>41300</v>
      </c>
      <c r="B28" s="159">
        <f>'Total Visits and PVs'!S31</f>
        <v>4092903</v>
      </c>
      <c r="C28" s="159">
        <f t="shared" si="0"/>
        <v>4695901</v>
      </c>
      <c r="E28" s="288">
        <v>41300</v>
      </c>
      <c r="F28" s="159">
        <f>'Daily Organic Visits'!S31</f>
        <v>1035317</v>
      </c>
      <c r="G28" s="159">
        <f t="shared" si="1"/>
        <v>1175225</v>
      </c>
      <c r="I28" s="288">
        <v>41300</v>
      </c>
      <c r="J28" s="159">
        <f>'Desktop HP PVs'!S31</f>
        <v>854301</v>
      </c>
      <c r="K28" s="159">
        <f t="shared" si="2"/>
        <v>537617</v>
      </c>
      <c r="M28" s="288">
        <v>41300</v>
      </c>
      <c r="N28" s="159">
        <f>'Mobile HP PVs'!S31</f>
        <v>56231</v>
      </c>
      <c r="O28" s="159">
        <f t="shared" si="3"/>
        <v>247447</v>
      </c>
      <c r="Q28" s="288">
        <v>41300</v>
      </c>
      <c r="R28" s="159">
        <f>'Mobile Visits'!S31</f>
        <v>720525</v>
      </c>
      <c r="S28" s="159">
        <f t="shared" si="4"/>
        <v>1650911</v>
      </c>
      <c r="U28" s="288">
        <v>41300</v>
      </c>
      <c r="V28" s="159">
        <f>'Tablet Visits'!S31</f>
        <v>118922</v>
      </c>
      <c r="W28" s="159">
        <f t="shared" si="5"/>
        <v>377751</v>
      </c>
    </row>
    <row r="29" spans="1:23" x14ac:dyDescent="0.25">
      <c r="A29" s="288">
        <v>41301</v>
      </c>
      <c r="B29" s="159">
        <f>'Total Visits and PVs'!S32</f>
        <v>3920802</v>
      </c>
      <c r="C29" s="159">
        <f t="shared" si="0"/>
        <v>4715216</v>
      </c>
      <c r="E29" s="288">
        <v>41301</v>
      </c>
      <c r="F29" s="159">
        <f>'Daily Organic Visits'!S32</f>
        <v>748506</v>
      </c>
      <c r="G29" s="159">
        <f t="shared" si="1"/>
        <v>1399077</v>
      </c>
      <c r="I29" s="288">
        <v>41301</v>
      </c>
      <c r="J29" s="159">
        <f>'Desktop HP PVs'!S32</f>
        <v>807278</v>
      </c>
      <c r="K29" s="159">
        <f t="shared" si="2"/>
        <v>589716</v>
      </c>
      <c r="M29" s="288">
        <v>41301</v>
      </c>
      <c r="N29" s="159">
        <f>'Mobile HP PVs'!S32</f>
        <v>56072</v>
      </c>
      <c r="O29" s="159">
        <f t="shared" si="3"/>
        <v>240895</v>
      </c>
      <c r="Q29" s="288">
        <v>41301</v>
      </c>
      <c r="R29" s="159">
        <f>'Mobile Visits'!S32</f>
        <v>832451</v>
      </c>
      <c r="S29" s="159">
        <f t="shared" si="4"/>
        <v>1517998</v>
      </c>
      <c r="U29" s="288">
        <v>41301</v>
      </c>
      <c r="V29" s="159">
        <f>'Tablet Visits'!S32</f>
        <v>139908</v>
      </c>
      <c r="W29" s="159">
        <f t="shared" si="5"/>
        <v>398737</v>
      </c>
    </row>
    <row r="30" spans="1:23" x14ac:dyDescent="0.25">
      <c r="A30" s="288">
        <v>41302</v>
      </c>
      <c r="B30" s="159">
        <f>'Total Visits and PVs'!S33</f>
        <v>3333682</v>
      </c>
      <c r="C30" s="159">
        <f t="shared" si="0"/>
        <v>5551915</v>
      </c>
      <c r="E30" s="288">
        <v>41302</v>
      </c>
      <c r="F30" s="159">
        <f>'Daily Organic Visits'!S33</f>
        <v>790478</v>
      </c>
      <c r="G30" s="159">
        <f t="shared" si="1"/>
        <v>1378091</v>
      </c>
      <c r="I30" s="288">
        <v>41302</v>
      </c>
      <c r="J30" s="159">
        <f>'Desktop HP PVs'!S33</f>
        <v>636616</v>
      </c>
      <c r="K30" s="159">
        <f t="shared" si="2"/>
        <v>788703</v>
      </c>
      <c r="M30" s="288">
        <v>41302</v>
      </c>
      <c r="N30" s="159">
        <f>'Mobile HP PVs'!S33</f>
        <v>58394</v>
      </c>
      <c r="O30" s="159">
        <f t="shared" si="3"/>
        <v>223358</v>
      </c>
      <c r="Q30" s="288">
        <v>41302</v>
      </c>
      <c r="R30" s="159">
        <f>'Mobile Visits'!S33</f>
        <v>678552</v>
      </c>
      <c r="S30" s="159">
        <f t="shared" si="4"/>
        <v>1783823</v>
      </c>
      <c r="U30" s="288">
        <v>41302</v>
      </c>
      <c r="V30" s="159">
        <f>'Tablet Visits'!S33</f>
        <v>160894</v>
      </c>
      <c r="W30" s="159">
        <f t="shared" si="5"/>
        <v>405732</v>
      </c>
    </row>
    <row r="31" spans="1:23" x14ac:dyDescent="0.25">
      <c r="A31" s="288">
        <v>41303</v>
      </c>
      <c r="B31" s="159">
        <f>'Total Visits and PVs'!S34</f>
        <v>3480106</v>
      </c>
      <c r="C31" s="159">
        <f t="shared" si="0"/>
        <v>5467301</v>
      </c>
      <c r="E31" s="288">
        <v>41303</v>
      </c>
      <c r="F31" s="159">
        <f>'Daily Organic Visits'!S34</f>
        <v>839446</v>
      </c>
      <c r="G31" s="159">
        <f t="shared" si="1"/>
        <v>1252174</v>
      </c>
      <c r="I31" s="288">
        <v>41303</v>
      </c>
      <c r="J31" s="159">
        <f>'Desktop HP PVs'!S34</f>
        <v>696230</v>
      </c>
      <c r="K31" s="159">
        <f t="shared" si="2"/>
        <v>784072</v>
      </c>
      <c r="M31" s="288">
        <v>41303</v>
      </c>
      <c r="N31" s="159">
        <f>'Mobile HP PVs'!S34</f>
        <v>57352</v>
      </c>
      <c r="O31" s="159">
        <f t="shared" si="3"/>
        <v>227145</v>
      </c>
      <c r="Q31" s="288">
        <v>41303</v>
      </c>
      <c r="R31" s="159">
        <f>'Mobile Visits'!S34</f>
        <v>818460</v>
      </c>
      <c r="S31" s="159">
        <f t="shared" si="4"/>
        <v>1552975</v>
      </c>
      <c r="U31" s="288">
        <v>41303</v>
      </c>
      <c r="V31" s="159">
        <f>'Tablet Visits'!S34</f>
        <v>139908</v>
      </c>
      <c r="W31" s="159">
        <f t="shared" si="5"/>
        <v>440709</v>
      </c>
    </row>
    <row r="32" spans="1:23" x14ac:dyDescent="0.25">
      <c r="A32" s="288">
        <v>41304</v>
      </c>
      <c r="B32" s="159">
        <f>'Total Visits and PVs'!S35</f>
        <v>4171838</v>
      </c>
      <c r="C32" s="159">
        <f t="shared" si="0"/>
        <v>5566753</v>
      </c>
      <c r="E32" s="288">
        <v>41304</v>
      </c>
      <c r="F32" s="159">
        <f>'Daily Organic Visits'!S35</f>
        <v>958368</v>
      </c>
      <c r="G32" s="159">
        <f t="shared" si="1"/>
        <v>1490017</v>
      </c>
      <c r="I32" s="288">
        <v>41304</v>
      </c>
      <c r="J32" s="159">
        <f>'Desktop HP PVs'!S35</f>
        <v>899632</v>
      </c>
      <c r="K32" s="159">
        <f t="shared" si="2"/>
        <v>777195</v>
      </c>
      <c r="M32" s="288">
        <v>41304</v>
      </c>
      <c r="N32" s="159">
        <f>'Mobile HP PVs'!S35</f>
        <v>58746</v>
      </c>
      <c r="O32" s="159">
        <f t="shared" si="3"/>
        <v>222837</v>
      </c>
      <c r="Q32" s="288">
        <v>41304</v>
      </c>
      <c r="R32" s="159">
        <f>'Mobile Visits'!S35</f>
        <v>734515</v>
      </c>
      <c r="S32" s="159">
        <f t="shared" si="4"/>
        <v>1483021</v>
      </c>
      <c r="U32" s="288">
        <v>41304</v>
      </c>
      <c r="V32" s="159">
        <f>'Tablet Visits'!S35</f>
        <v>174885</v>
      </c>
      <c r="W32" s="159">
        <f t="shared" si="5"/>
        <v>419723</v>
      </c>
    </row>
    <row r="33" spans="1:23" x14ac:dyDescent="0.25">
      <c r="A33" s="288">
        <v>41305</v>
      </c>
      <c r="B33" s="159">
        <f>'Total Visits and PVs'!S36</f>
        <v>4146135</v>
      </c>
      <c r="C33" s="159">
        <f t="shared" si="0"/>
        <v>5329175</v>
      </c>
      <c r="E33" s="288">
        <v>41305</v>
      </c>
      <c r="F33" s="159">
        <f>'Daily Organic Visits'!S36</f>
        <v>923391</v>
      </c>
      <c r="G33" s="159">
        <f t="shared" si="1"/>
        <v>1301141</v>
      </c>
      <c r="I33" s="288">
        <v>41305</v>
      </c>
      <c r="J33" s="159">
        <f>'Desktop HP PVs'!S36</f>
        <v>887619</v>
      </c>
      <c r="K33" s="159">
        <f t="shared" si="2"/>
        <v>756846</v>
      </c>
      <c r="M33" s="288">
        <v>41305</v>
      </c>
      <c r="N33" s="159">
        <f>'Mobile HP PVs'!S36</f>
        <v>57178</v>
      </c>
      <c r="O33" s="159">
        <f t="shared" si="3"/>
        <v>211924</v>
      </c>
      <c r="Q33" s="288">
        <v>41305</v>
      </c>
      <c r="R33" s="159">
        <f>'Mobile Visits'!S36</f>
        <v>839446</v>
      </c>
      <c r="S33" s="159">
        <f t="shared" si="4"/>
        <v>1608938</v>
      </c>
      <c r="U33" s="288">
        <v>41305</v>
      </c>
      <c r="V33" s="159">
        <f>'Tablet Visits'!S36</f>
        <v>104931</v>
      </c>
      <c r="W33" s="159">
        <f t="shared" si="5"/>
        <v>454700</v>
      </c>
    </row>
    <row r="34" spans="1:23" x14ac:dyDescent="0.25">
      <c r="A34" s="288">
        <v>41306</v>
      </c>
      <c r="B34" s="159">
        <f>'Total Visits and PVs'!S37</f>
        <v>4102663</v>
      </c>
      <c r="C34" s="159">
        <f t="shared" si="0"/>
        <v>5085444</v>
      </c>
      <c r="E34" s="288">
        <v>41306</v>
      </c>
      <c r="F34" s="159">
        <f>'Daily Organic Visits'!S37</f>
        <v>818460</v>
      </c>
      <c r="G34" s="159">
        <f t="shared" si="1"/>
        <v>1252174</v>
      </c>
      <c r="I34" s="288">
        <v>41306</v>
      </c>
      <c r="J34" s="159">
        <f>'Desktop HP PVs'!S37</f>
        <v>875374</v>
      </c>
      <c r="K34" s="159">
        <f t="shared" si="2"/>
        <v>705877</v>
      </c>
      <c r="M34" s="288">
        <v>41306</v>
      </c>
      <c r="N34" s="159">
        <f>'Mobile HP PVs'!S37</f>
        <v>56758</v>
      </c>
      <c r="O34" s="159">
        <f t="shared" si="3"/>
        <v>213795</v>
      </c>
      <c r="Q34" s="288">
        <v>41306</v>
      </c>
      <c r="R34" s="159">
        <f>'Mobile Visits'!S37</f>
        <v>748506</v>
      </c>
      <c r="S34" s="159">
        <f t="shared" si="4"/>
        <v>1490017</v>
      </c>
      <c r="U34" s="288">
        <v>41306</v>
      </c>
      <c r="V34" s="159">
        <f>'Tablet Visits'!S37</f>
        <v>125917</v>
      </c>
      <c r="W34" s="159">
        <f t="shared" si="5"/>
        <v>321788</v>
      </c>
    </row>
    <row r="35" spans="1:23" x14ac:dyDescent="0.25">
      <c r="A35" s="288">
        <v>41307</v>
      </c>
      <c r="B35" s="159">
        <f>'Total Visits and PVs'!S38</f>
        <v>4064379</v>
      </c>
      <c r="C35" s="159">
        <f t="shared" si="0"/>
        <v>4341277</v>
      </c>
      <c r="E35" s="288">
        <v>41307</v>
      </c>
      <c r="F35" s="159">
        <f>'Daily Organic Visits'!S38</f>
        <v>790478</v>
      </c>
      <c r="G35" s="159">
        <f t="shared" si="1"/>
        <v>1343114</v>
      </c>
      <c r="I35" s="288">
        <v>41307</v>
      </c>
      <c r="J35" s="159">
        <f>'Desktop HP PVs'!S38</f>
        <v>881823</v>
      </c>
      <c r="K35" s="159">
        <f t="shared" si="2"/>
        <v>547199</v>
      </c>
      <c r="M35" s="288">
        <v>41307</v>
      </c>
      <c r="N35" s="159">
        <f>'Mobile HP PVs'!S38</f>
        <v>59696</v>
      </c>
      <c r="O35" s="159">
        <f t="shared" si="3"/>
        <v>216385</v>
      </c>
      <c r="Q35" s="288">
        <v>41307</v>
      </c>
      <c r="R35" s="159">
        <f>'Mobile Visits'!S38</f>
        <v>825455</v>
      </c>
      <c r="S35" s="159">
        <f t="shared" si="4"/>
        <v>1476026</v>
      </c>
      <c r="U35" s="288">
        <v>41307</v>
      </c>
      <c r="V35" s="159">
        <f>'Tablet Visits'!S38</f>
        <v>188875</v>
      </c>
      <c r="W35" s="159">
        <f t="shared" si="5"/>
        <v>370755</v>
      </c>
    </row>
    <row r="36" spans="1:23" x14ac:dyDescent="0.25">
      <c r="A36" s="288">
        <v>41308</v>
      </c>
      <c r="B36" s="159">
        <f>'Total Visits and PVs'!S39</f>
        <v>3966989</v>
      </c>
      <c r="C36" s="159">
        <f t="shared" si="0"/>
        <v>4381070</v>
      </c>
      <c r="E36" s="288">
        <v>41308</v>
      </c>
      <c r="F36" s="159">
        <f>'Daily Organic Visits'!S39</f>
        <v>916395</v>
      </c>
      <c r="G36" s="159">
        <f t="shared" si="1"/>
        <v>1280155</v>
      </c>
      <c r="I36" s="288">
        <v>41308</v>
      </c>
      <c r="J36" s="159">
        <f>'Desktop HP PVs'!S39</f>
        <v>806298</v>
      </c>
      <c r="K36" s="159">
        <f t="shared" si="2"/>
        <v>584769</v>
      </c>
      <c r="M36" s="288">
        <v>41308</v>
      </c>
      <c r="N36" s="159">
        <f>'Mobile HP PVs'!S39</f>
        <v>62690</v>
      </c>
      <c r="O36" s="159">
        <f t="shared" si="3"/>
        <v>205345</v>
      </c>
      <c r="Q36" s="288">
        <v>41308</v>
      </c>
      <c r="R36" s="159">
        <f>'Mobile Visits'!S39</f>
        <v>790478</v>
      </c>
      <c r="S36" s="159">
        <f t="shared" si="4"/>
        <v>1252174</v>
      </c>
      <c r="U36" s="288">
        <v>41308</v>
      </c>
      <c r="V36" s="159">
        <f>'Tablet Visits'!S39</f>
        <v>90940</v>
      </c>
      <c r="W36" s="159">
        <f t="shared" si="5"/>
        <v>286811</v>
      </c>
    </row>
    <row r="37" spans="1:23" x14ac:dyDescent="0.25">
      <c r="A37" s="288">
        <v>41309</v>
      </c>
      <c r="B37" s="159">
        <f>'Total Visits and PVs'!S40</f>
        <v>3247198</v>
      </c>
      <c r="C37" s="159">
        <f t="shared" si="0"/>
        <v>5359163</v>
      </c>
      <c r="E37" s="288">
        <v>41309</v>
      </c>
      <c r="F37" s="159">
        <f>'Daily Organic Visits'!S40</f>
        <v>825455</v>
      </c>
      <c r="G37" s="159">
        <f t="shared" si="1"/>
        <v>1357105</v>
      </c>
      <c r="I37" s="288">
        <v>41309</v>
      </c>
      <c r="J37" s="159">
        <f>'Desktop HP PVs'!S40</f>
        <v>642002</v>
      </c>
      <c r="K37" s="159">
        <f t="shared" si="2"/>
        <v>782854</v>
      </c>
      <c r="M37" s="288">
        <v>41309</v>
      </c>
      <c r="N37" s="159">
        <f>'Mobile HP PVs'!S40</f>
        <v>64095</v>
      </c>
      <c r="O37" s="159">
        <f t="shared" si="3"/>
        <v>189152</v>
      </c>
      <c r="Q37" s="288">
        <v>41309</v>
      </c>
      <c r="R37" s="159">
        <f>'Mobile Visits'!S40</f>
        <v>657566</v>
      </c>
      <c r="S37" s="159">
        <f t="shared" si="4"/>
        <v>1427058</v>
      </c>
      <c r="U37" s="288">
        <v>41309</v>
      </c>
      <c r="V37" s="159">
        <f>'Tablet Visits'!S40</f>
        <v>174885</v>
      </c>
      <c r="W37" s="159">
        <f t="shared" si="5"/>
        <v>363760</v>
      </c>
    </row>
    <row r="38" spans="1:23" x14ac:dyDescent="0.25">
      <c r="A38" s="288">
        <v>41310</v>
      </c>
      <c r="B38" s="159">
        <f>'Total Visits and PVs'!S41</f>
        <v>3413459</v>
      </c>
      <c r="C38" s="159">
        <f t="shared" si="0"/>
        <v>5440421</v>
      </c>
      <c r="E38" s="288">
        <v>41310</v>
      </c>
      <c r="F38" s="159">
        <f>'Daily Organic Visits'!S41</f>
        <v>839446</v>
      </c>
      <c r="G38" s="159">
        <f t="shared" si="1"/>
        <v>1566966</v>
      </c>
      <c r="I38" s="288">
        <v>41310</v>
      </c>
      <c r="J38" s="159">
        <f>'Desktop HP PVs'!S41</f>
        <v>681564</v>
      </c>
      <c r="K38" s="159">
        <f t="shared" si="2"/>
        <v>778186</v>
      </c>
      <c r="M38" s="288">
        <v>41310</v>
      </c>
      <c r="N38" s="159">
        <f>'Mobile HP PVs'!S41</f>
        <v>64662</v>
      </c>
      <c r="O38" s="159">
        <f t="shared" si="3"/>
        <v>196220</v>
      </c>
      <c r="Q38" s="288">
        <v>41310</v>
      </c>
      <c r="R38" s="159">
        <f>'Mobile Visits'!S41</f>
        <v>762497</v>
      </c>
      <c r="S38" s="159">
        <f t="shared" si="4"/>
        <v>1622929</v>
      </c>
      <c r="U38" s="288">
        <v>41310</v>
      </c>
      <c r="V38" s="159">
        <f>'Tablet Visits'!S41</f>
        <v>125917</v>
      </c>
      <c r="W38" s="159">
        <f t="shared" si="5"/>
        <v>391742</v>
      </c>
    </row>
    <row r="39" spans="1:23" x14ac:dyDescent="0.25">
      <c r="A39" s="288">
        <v>41311</v>
      </c>
      <c r="B39" s="159">
        <f>'Total Visits and PVs'!S42</f>
        <v>4315030</v>
      </c>
      <c r="C39" s="159">
        <f t="shared" si="0"/>
        <v>5421812</v>
      </c>
      <c r="E39" s="288">
        <v>41311</v>
      </c>
      <c r="F39" s="159">
        <f>'Daily Organic Visits'!S42</f>
        <v>923391</v>
      </c>
      <c r="G39" s="159">
        <f t="shared" si="1"/>
        <v>1364100</v>
      </c>
      <c r="I39" s="288">
        <v>41311</v>
      </c>
      <c r="J39" s="159">
        <f>'Desktop HP PVs'!S42</f>
        <v>886937</v>
      </c>
      <c r="K39" s="159">
        <f t="shared" si="2"/>
        <v>762508</v>
      </c>
      <c r="M39" s="288">
        <v>41311</v>
      </c>
      <c r="N39" s="159">
        <f>'Mobile HP PVs'!S42</f>
        <v>61893</v>
      </c>
      <c r="O39" s="159">
        <f t="shared" si="3"/>
        <v>205392</v>
      </c>
      <c r="Q39" s="288">
        <v>41311</v>
      </c>
      <c r="R39" s="159">
        <f>'Mobile Visits'!S42</f>
        <v>825455</v>
      </c>
      <c r="S39" s="159">
        <f t="shared" si="4"/>
        <v>1559971</v>
      </c>
      <c r="U39" s="288">
        <v>41311</v>
      </c>
      <c r="V39" s="159">
        <f>'Tablet Visits'!S42</f>
        <v>160894</v>
      </c>
      <c r="W39" s="159">
        <f t="shared" si="5"/>
        <v>307797</v>
      </c>
    </row>
    <row r="40" spans="1:23" x14ac:dyDescent="0.25">
      <c r="A40" s="288">
        <v>41312</v>
      </c>
      <c r="B40" s="159">
        <f>'Total Visits and PVs'!S43</f>
        <v>4343666</v>
      </c>
      <c r="C40" s="159">
        <f t="shared" si="0"/>
        <v>5296100</v>
      </c>
      <c r="E40" s="288">
        <v>41312</v>
      </c>
      <c r="F40" s="159">
        <f>'Daily Organic Visits'!S43</f>
        <v>832451</v>
      </c>
      <c r="G40" s="159">
        <f t="shared" si="1"/>
        <v>1301141</v>
      </c>
      <c r="I40" s="288">
        <v>41312</v>
      </c>
      <c r="J40" s="159">
        <f>'Desktop HP PVs'!S43</f>
        <v>935802</v>
      </c>
      <c r="K40" s="159">
        <f t="shared" si="2"/>
        <v>748334</v>
      </c>
      <c r="M40" s="288">
        <v>41312</v>
      </c>
      <c r="N40" s="159">
        <f>'Mobile HP PVs'!S43</f>
        <v>62171</v>
      </c>
      <c r="O40" s="159">
        <f t="shared" si="3"/>
        <v>210619</v>
      </c>
      <c r="Q40" s="288">
        <v>41312</v>
      </c>
      <c r="R40" s="159">
        <f>'Mobile Visits'!S43</f>
        <v>909400</v>
      </c>
      <c r="S40" s="159">
        <f t="shared" si="4"/>
        <v>1671897</v>
      </c>
      <c r="U40" s="288">
        <v>41312</v>
      </c>
      <c r="V40" s="159">
        <f>'Tablet Visits'!S43</f>
        <v>97935</v>
      </c>
      <c r="W40" s="159">
        <f t="shared" si="5"/>
        <v>342774</v>
      </c>
    </row>
    <row r="41" spans="1:23" x14ac:dyDescent="0.25">
      <c r="A41" s="288">
        <v>41313</v>
      </c>
      <c r="B41" s="159">
        <f>'Total Visits and PVs'!S44</f>
        <v>4257941</v>
      </c>
      <c r="C41" s="159">
        <f t="shared" si="0"/>
        <v>5007306</v>
      </c>
      <c r="E41" s="288">
        <v>41313</v>
      </c>
      <c r="F41" s="159">
        <f>'Daily Organic Visits'!S44</f>
        <v>1147243</v>
      </c>
      <c r="G41" s="159">
        <f t="shared" si="1"/>
        <v>1343114</v>
      </c>
      <c r="I41" s="288">
        <v>41313</v>
      </c>
      <c r="J41" s="159">
        <f>'Desktop HP PVs'!S44</f>
        <v>955063</v>
      </c>
      <c r="K41" s="159">
        <f t="shared" si="2"/>
        <v>689481</v>
      </c>
      <c r="M41" s="288">
        <v>41313</v>
      </c>
      <c r="N41" s="159">
        <f>'Mobile HP PVs'!S44</f>
        <v>61402</v>
      </c>
      <c r="O41" s="159">
        <f t="shared" si="3"/>
        <v>210285</v>
      </c>
      <c r="Q41" s="288">
        <v>41313</v>
      </c>
      <c r="R41" s="159">
        <f>'Mobile Visits'!S44</f>
        <v>881418</v>
      </c>
      <c r="S41" s="159">
        <f t="shared" si="4"/>
        <v>1615934</v>
      </c>
      <c r="U41" s="288">
        <v>41313</v>
      </c>
      <c r="V41" s="159">
        <f>'Tablet Visits'!S44</f>
        <v>125917</v>
      </c>
      <c r="W41" s="159">
        <f t="shared" si="5"/>
        <v>454700</v>
      </c>
    </row>
    <row r="42" spans="1:23" x14ac:dyDescent="0.25">
      <c r="A42" s="288">
        <v>41314</v>
      </c>
      <c r="B42" s="159">
        <f>'Total Visits and PVs'!S45</f>
        <v>4099033</v>
      </c>
      <c r="C42" s="159">
        <f t="shared" si="0"/>
        <v>4443166</v>
      </c>
      <c r="E42" s="288">
        <v>41314</v>
      </c>
      <c r="F42" s="159">
        <f>'Daily Organic Visits'!S45</f>
        <v>1161234</v>
      </c>
      <c r="G42" s="159">
        <f t="shared" si="1"/>
        <v>1273160</v>
      </c>
      <c r="I42" s="288">
        <v>41314</v>
      </c>
      <c r="J42" s="159">
        <f>'Desktop HP PVs'!S45</f>
        <v>914704</v>
      </c>
      <c r="K42" s="159">
        <f t="shared" si="2"/>
        <v>527265</v>
      </c>
      <c r="M42" s="288">
        <v>41314</v>
      </c>
      <c r="N42" s="159">
        <f>'Mobile HP PVs'!S45</f>
        <v>61580</v>
      </c>
      <c r="O42" s="159">
        <f t="shared" si="3"/>
        <v>218077</v>
      </c>
      <c r="Q42" s="288">
        <v>41314</v>
      </c>
      <c r="R42" s="159">
        <f>'Mobile Visits'!S45</f>
        <v>776488</v>
      </c>
      <c r="S42" s="159">
        <f t="shared" si="4"/>
        <v>1357105</v>
      </c>
      <c r="U42" s="288">
        <v>41314</v>
      </c>
      <c r="V42" s="159">
        <f>'Tablet Visits'!S45</f>
        <v>174885</v>
      </c>
      <c r="W42" s="159">
        <f t="shared" si="5"/>
        <v>293806</v>
      </c>
    </row>
    <row r="43" spans="1:23" x14ac:dyDescent="0.25">
      <c r="A43" s="288">
        <v>41315</v>
      </c>
      <c r="B43" s="159">
        <f>'Total Visits and PVs'!S46</f>
        <v>3894049</v>
      </c>
      <c r="C43" s="159">
        <f t="shared" si="0"/>
        <v>4567351</v>
      </c>
      <c r="E43" s="288">
        <v>41315</v>
      </c>
      <c r="F43" s="159">
        <f>'Daily Organic Visits'!S46</f>
        <v>811465</v>
      </c>
      <c r="G43" s="159">
        <f t="shared" si="1"/>
        <v>1210201</v>
      </c>
      <c r="I43" s="288">
        <v>41315</v>
      </c>
      <c r="J43" s="159">
        <f>'Desktop HP PVs'!S46</f>
        <v>850323</v>
      </c>
      <c r="K43" s="159">
        <f t="shared" si="2"/>
        <v>571366</v>
      </c>
      <c r="M43" s="288">
        <v>41315</v>
      </c>
      <c r="N43" s="159">
        <f>'Mobile HP PVs'!S46</f>
        <v>62381</v>
      </c>
      <c r="O43" s="159">
        <f t="shared" si="3"/>
        <v>216823</v>
      </c>
      <c r="Q43" s="288">
        <v>41315</v>
      </c>
      <c r="R43" s="159">
        <f>'Mobile Visits'!S46</f>
        <v>874423</v>
      </c>
      <c r="S43" s="159">
        <f t="shared" si="4"/>
        <v>1608938</v>
      </c>
      <c r="U43" s="288">
        <v>41315</v>
      </c>
      <c r="V43" s="159">
        <f>'Tablet Visits'!S46</f>
        <v>153898</v>
      </c>
      <c r="W43" s="159">
        <f t="shared" si="5"/>
        <v>419723</v>
      </c>
    </row>
    <row r="44" spans="1:23" x14ac:dyDescent="0.25">
      <c r="A44" s="288">
        <v>41316</v>
      </c>
      <c r="B44" s="159">
        <f>'Total Visits and PVs'!S47</f>
        <v>3317972</v>
      </c>
      <c r="C44" s="159">
        <f t="shared" si="0"/>
        <v>5485743</v>
      </c>
      <c r="E44" s="288">
        <v>41316</v>
      </c>
      <c r="F44" s="159">
        <f>'Daily Organic Visits'!S47</f>
        <v>853437</v>
      </c>
      <c r="G44" s="159">
        <f t="shared" si="1"/>
        <v>1448045</v>
      </c>
      <c r="I44" s="288">
        <v>41316</v>
      </c>
      <c r="J44" s="159">
        <f>'Desktop HP PVs'!S47</f>
        <v>667549</v>
      </c>
      <c r="K44" s="159">
        <f t="shared" si="2"/>
        <v>772346</v>
      </c>
      <c r="M44" s="288">
        <v>41316</v>
      </c>
      <c r="N44" s="159">
        <f>'Mobile HP PVs'!S47</f>
        <v>63379</v>
      </c>
      <c r="O44" s="159">
        <f t="shared" si="3"/>
        <v>213957</v>
      </c>
      <c r="Q44" s="288">
        <v>41316</v>
      </c>
      <c r="R44" s="159">
        <f>'Mobile Visits'!S47</f>
        <v>769492</v>
      </c>
      <c r="S44" s="159">
        <f t="shared" si="4"/>
        <v>1706874</v>
      </c>
      <c r="U44" s="288">
        <v>41316</v>
      </c>
      <c r="V44" s="159">
        <f>'Tablet Visits'!S47</f>
        <v>111926</v>
      </c>
      <c r="W44" s="159">
        <f t="shared" si="5"/>
        <v>335778</v>
      </c>
    </row>
    <row r="45" spans="1:23" x14ac:dyDescent="0.25">
      <c r="A45" s="288">
        <v>41317</v>
      </c>
      <c r="B45" s="159">
        <f>'Total Visits and PVs'!S48</f>
        <v>3630869</v>
      </c>
      <c r="C45" s="159">
        <f t="shared" si="0"/>
        <v>5337733</v>
      </c>
      <c r="E45" s="288">
        <v>41317</v>
      </c>
      <c r="F45" s="159">
        <f>'Daily Organic Visits'!S48</f>
        <v>909400</v>
      </c>
      <c r="G45" s="159">
        <f t="shared" si="1"/>
        <v>1357105</v>
      </c>
      <c r="I45" s="288">
        <v>41317</v>
      </c>
      <c r="J45" s="159">
        <f>'Desktop HP PVs'!S48</f>
        <v>722449</v>
      </c>
      <c r="K45" s="159">
        <f t="shared" si="2"/>
        <v>768710</v>
      </c>
      <c r="M45" s="288">
        <v>41317</v>
      </c>
      <c r="N45" s="159">
        <f>'Mobile HP PVs'!S48</f>
        <v>61739</v>
      </c>
      <c r="O45" s="159">
        <f t="shared" si="3"/>
        <v>207573</v>
      </c>
      <c r="Q45" s="288">
        <v>41317</v>
      </c>
      <c r="R45" s="159">
        <f>'Mobile Visits'!S48</f>
        <v>937381</v>
      </c>
      <c r="S45" s="159">
        <f t="shared" si="4"/>
        <v>1657906</v>
      </c>
      <c r="U45" s="288">
        <v>41317</v>
      </c>
      <c r="V45" s="159">
        <f>'Tablet Visits'!S48</f>
        <v>202866</v>
      </c>
      <c r="W45" s="159">
        <f t="shared" si="5"/>
        <v>314792</v>
      </c>
    </row>
    <row r="46" spans="1:23" x14ac:dyDescent="0.25">
      <c r="A46" s="288">
        <v>41318</v>
      </c>
      <c r="B46" s="159">
        <f>'Total Visits and PVs'!S49</f>
        <v>4261673</v>
      </c>
      <c r="C46" s="159">
        <f t="shared" si="0"/>
        <v>5305197</v>
      </c>
      <c r="E46" s="288">
        <v>41318</v>
      </c>
      <c r="F46" s="159">
        <f>'Daily Organic Visits'!S49</f>
        <v>1084285</v>
      </c>
      <c r="G46" s="159">
        <f t="shared" si="1"/>
        <v>1413068</v>
      </c>
      <c r="I46" s="288">
        <v>41318</v>
      </c>
      <c r="J46" s="159">
        <f>'Desktop HP PVs'!S49</f>
        <v>930402</v>
      </c>
      <c r="K46" s="159">
        <f t="shared" si="2"/>
        <v>749957</v>
      </c>
      <c r="M46" s="288">
        <v>41318</v>
      </c>
      <c r="N46" s="159">
        <f>'Mobile HP PVs'!S49</f>
        <v>59349</v>
      </c>
      <c r="O46" s="159">
        <f t="shared" si="3"/>
        <v>199995</v>
      </c>
      <c r="Q46" s="288">
        <v>41318</v>
      </c>
      <c r="R46" s="159">
        <f>'Mobile Visits'!S49</f>
        <v>895409</v>
      </c>
      <c r="S46" s="159">
        <f t="shared" si="4"/>
        <v>1483021</v>
      </c>
      <c r="U46" s="288">
        <v>41318</v>
      </c>
      <c r="V46" s="159">
        <f>'Tablet Visits'!S49</f>
        <v>153898</v>
      </c>
      <c r="W46" s="159">
        <f t="shared" si="5"/>
        <v>377751</v>
      </c>
    </row>
    <row r="47" spans="1:23" x14ac:dyDescent="0.25">
      <c r="A47" s="288">
        <v>41319</v>
      </c>
      <c r="B47" s="159">
        <f>'Total Visits and PVs'!S50</f>
        <v>4270045</v>
      </c>
      <c r="C47" s="159">
        <f t="shared" si="0"/>
        <v>5036078</v>
      </c>
      <c r="E47" s="288">
        <v>41319</v>
      </c>
      <c r="F47" s="159">
        <f>'Daily Organic Visits'!S50</f>
        <v>972358</v>
      </c>
      <c r="G47" s="159">
        <f t="shared" si="1"/>
        <v>1399077</v>
      </c>
      <c r="I47" s="288">
        <v>41319</v>
      </c>
      <c r="J47" s="159">
        <f>'Desktop HP PVs'!S50</f>
        <v>910763</v>
      </c>
      <c r="K47" s="159">
        <f t="shared" si="2"/>
        <v>748331</v>
      </c>
      <c r="M47" s="288">
        <v>41319</v>
      </c>
      <c r="N47" s="159">
        <f>'Mobile HP PVs'!S50</f>
        <v>60182</v>
      </c>
      <c r="O47" s="159">
        <f t="shared" si="3"/>
        <v>205064</v>
      </c>
      <c r="Q47" s="288">
        <v>41319</v>
      </c>
      <c r="R47" s="159">
        <f>'Mobile Visits'!S50</f>
        <v>1028321</v>
      </c>
      <c r="S47" s="159">
        <f t="shared" si="4"/>
        <v>1462035</v>
      </c>
      <c r="U47" s="288">
        <v>41319</v>
      </c>
      <c r="V47" s="159">
        <f>'Tablet Visits'!S50</f>
        <v>202866</v>
      </c>
      <c r="W47" s="159">
        <f t="shared" si="5"/>
        <v>363760</v>
      </c>
    </row>
    <row r="48" spans="1:23" x14ac:dyDescent="0.25">
      <c r="A48" s="288">
        <v>41320</v>
      </c>
      <c r="B48" s="159">
        <f>'Total Visits and PVs'!S51</f>
        <v>4180322</v>
      </c>
      <c r="C48" s="159">
        <f t="shared" si="0"/>
        <v>4981112</v>
      </c>
      <c r="E48" s="288">
        <v>41320</v>
      </c>
      <c r="F48" s="159">
        <f>'Daily Organic Visits'!S51</f>
        <v>1035317</v>
      </c>
      <c r="G48" s="159">
        <f t="shared" si="1"/>
        <v>1406072</v>
      </c>
      <c r="I48" s="288">
        <v>41320</v>
      </c>
      <c r="J48" s="159">
        <f>'Desktop HP PVs'!S51</f>
        <v>897923</v>
      </c>
      <c r="K48" s="159">
        <f t="shared" si="2"/>
        <v>672790</v>
      </c>
      <c r="M48" s="288">
        <v>41320</v>
      </c>
      <c r="N48" s="159">
        <f>'Mobile HP PVs'!S51</f>
        <v>60054</v>
      </c>
      <c r="O48" s="159">
        <f t="shared" si="3"/>
        <v>246467</v>
      </c>
      <c r="Q48" s="288">
        <v>41320</v>
      </c>
      <c r="R48" s="159">
        <f>'Mobile Visits'!S51</f>
        <v>797474</v>
      </c>
      <c r="S48" s="159">
        <f t="shared" si="4"/>
        <v>1678892</v>
      </c>
      <c r="U48" s="288">
        <v>41320</v>
      </c>
      <c r="V48" s="159">
        <f>'Tablet Visits'!S51</f>
        <v>90940</v>
      </c>
      <c r="W48" s="159">
        <f t="shared" si="5"/>
        <v>342774</v>
      </c>
    </row>
    <row r="49" spans="1:23" x14ac:dyDescent="0.25">
      <c r="A49" s="288">
        <v>41321</v>
      </c>
      <c r="B49" s="159">
        <f>'Total Visits and PVs'!S52</f>
        <v>4264429</v>
      </c>
      <c r="C49" s="159">
        <f t="shared" si="0"/>
        <v>4515850</v>
      </c>
      <c r="E49" s="288">
        <v>41321</v>
      </c>
      <c r="F49" s="159">
        <f>'Daily Organic Visits'!S52</f>
        <v>1112266</v>
      </c>
      <c r="G49" s="159">
        <f t="shared" si="1"/>
        <v>1259169</v>
      </c>
      <c r="I49" s="288">
        <v>41321</v>
      </c>
      <c r="J49" s="159">
        <f>'Desktop HP PVs'!S52</f>
        <v>888537</v>
      </c>
      <c r="K49" s="159">
        <f t="shared" si="2"/>
        <v>532556</v>
      </c>
      <c r="M49" s="288">
        <v>41321</v>
      </c>
      <c r="N49" s="159">
        <f>'Mobile HP PVs'!S52</f>
        <v>60863</v>
      </c>
      <c r="O49" s="159">
        <f t="shared" si="3"/>
        <v>217001</v>
      </c>
      <c r="Q49" s="288">
        <v>41321</v>
      </c>
      <c r="R49" s="159">
        <f>'Mobile Visits'!S52</f>
        <v>664561</v>
      </c>
      <c r="S49" s="159">
        <f t="shared" si="4"/>
        <v>1671897</v>
      </c>
      <c r="U49" s="288">
        <v>41321</v>
      </c>
      <c r="V49" s="159">
        <f>'Tablet Visits'!S52</f>
        <v>118922</v>
      </c>
      <c r="W49" s="159">
        <f t="shared" si="5"/>
        <v>468691</v>
      </c>
    </row>
    <row r="50" spans="1:23" x14ac:dyDescent="0.25">
      <c r="A50" s="288">
        <v>41322</v>
      </c>
      <c r="B50" s="159">
        <f>'Total Visits and PVs'!S53</f>
        <v>4158816</v>
      </c>
      <c r="C50" s="159">
        <f t="shared" si="0"/>
        <v>4714240</v>
      </c>
      <c r="E50" s="288">
        <v>41322</v>
      </c>
      <c r="F50" s="159">
        <f>'Daily Organic Visits'!S53</f>
        <v>972358</v>
      </c>
      <c r="G50" s="159">
        <f t="shared" si="1"/>
        <v>1329123</v>
      </c>
      <c r="I50" s="288">
        <v>41322</v>
      </c>
      <c r="J50" s="159">
        <f>'Desktop HP PVs'!S53</f>
        <v>1571905</v>
      </c>
      <c r="K50" s="159">
        <f t="shared" si="2"/>
        <v>575096</v>
      </c>
      <c r="M50" s="288">
        <v>41322</v>
      </c>
      <c r="N50" s="159">
        <f>'Mobile HP PVs'!S53</f>
        <v>76525</v>
      </c>
      <c r="O50" s="159">
        <f t="shared" si="3"/>
        <v>204137</v>
      </c>
      <c r="Q50" s="288">
        <v>41322</v>
      </c>
      <c r="R50" s="159">
        <f>'Mobile Visits'!S53</f>
        <v>909400</v>
      </c>
      <c r="S50" s="159">
        <f t="shared" si="4"/>
        <v>1755841</v>
      </c>
      <c r="U50" s="288">
        <v>41322</v>
      </c>
      <c r="V50" s="159">
        <f>'Tablet Visits'!S53</f>
        <v>174885</v>
      </c>
      <c r="W50" s="159">
        <f t="shared" si="5"/>
        <v>454700</v>
      </c>
    </row>
    <row r="51" spans="1:23" x14ac:dyDescent="0.25">
      <c r="A51" s="288">
        <v>41323</v>
      </c>
      <c r="B51" s="159">
        <f>'Total Visits and PVs'!S54</f>
        <v>3250965</v>
      </c>
      <c r="C51" s="159">
        <f t="shared" si="0"/>
        <v>5471052</v>
      </c>
      <c r="E51" s="288">
        <v>41323</v>
      </c>
      <c r="F51" s="159">
        <f>'Daily Organic Visits'!S54</f>
        <v>825455</v>
      </c>
      <c r="G51" s="159">
        <f t="shared" si="1"/>
        <v>1455040</v>
      </c>
      <c r="I51" s="288">
        <v>41323</v>
      </c>
      <c r="J51" s="159">
        <f>'Desktop HP PVs'!S54</f>
        <v>647011</v>
      </c>
      <c r="K51" s="159">
        <f t="shared" si="2"/>
        <v>738451</v>
      </c>
      <c r="M51" s="288">
        <v>41323</v>
      </c>
      <c r="N51" s="159">
        <f>'Mobile HP PVs'!S54</f>
        <v>63455</v>
      </c>
      <c r="O51" s="159">
        <f t="shared" si="3"/>
        <v>200246</v>
      </c>
      <c r="Q51" s="288">
        <v>41323</v>
      </c>
      <c r="R51" s="159">
        <f>'Mobile Visits'!S54</f>
        <v>720525</v>
      </c>
      <c r="S51" s="159">
        <f t="shared" si="4"/>
        <v>1804809</v>
      </c>
      <c r="U51" s="288">
        <v>41323</v>
      </c>
      <c r="V51" s="159">
        <f>'Tablet Visits'!S54</f>
        <v>174885</v>
      </c>
      <c r="W51" s="159">
        <f t="shared" si="5"/>
        <v>363760</v>
      </c>
    </row>
    <row r="52" spans="1:23" x14ac:dyDescent="0.25">
      <c r="A52" s="288">
        <v>41324</v>
      </c>
      <c r="B52" s="159">
        <f>'Total Visits and PVs'!S55</f>
        <v>3524371</v>
      </c>
      <c r="C52" s="159">
        <f t="shared" si="0"/>
        <v>5596429</v>
      </c>
      <c r="E52" s="288">
        <v>41324</v>
      </c>
      <c r="F52" s="159">
        <f>'Daily Organic Visits'!S55</f>
        <v>888414</v>
      </c>
      <c r="G52" s="159">
        <f t="shared" si="1"/>
        <v>1671897</v>
      </c>
      <c r="I52" s="288">
        <v>41324</v>
      </c>
      <c r="J52" s="159">
        <f>'Desktop HP PVs'!S55</f>
        <v>698598</v>
      </c>
      <c r="K52" s="159">
        <f t="shared" si="2"/>
        <v>766022</v>
      </c>
      <c r="M52" s="288">
        <v>41324</v>
      </c>
      <c r="N52" s="159">
        <f>'Mobile HP PVs'!S55</f>
        <v>63356</v>
      </c>
      <c r="O52" s="159">
        <f t="shared" si="3"/>
        <v>197655</v>
      </c>
      <c r="Q52" s="288">
        <v>41324</v>
      </c>
      <c r="R52" s="159">
        <f>'Mobile Visits'!S55</f>
        <v>783483</v>
      </c>
      <c r="S52" s="159">
        <f t="shared" si="4"/>
        <v>1776828</v>
      </c>
      <c r="U52" s="288">
        <v>41324</v>
      </c>
      <c r="V52" s="159">
        <f>'Tablet Visits'!S55</f>
        <v>188875</v>
      </c>
      <c r="W52" s="159">
        <f t="shared" si="5"/>
        <v>426718</v>
      </c>
    </row>
    <row r="53" spans="1:23" x14ac:dyDescent="0.25">
      <c r="A53" s="288">
        <v>41325</v>
      </c>
      <c r="B53" s="159">
        <f>'Total Visits and PVs'!S56</f>
        <v>4355579</v>
      </c>
      <c r="C53" s="159">
        <f t="shared" si="0"/>
        <v>5292333</v>
      </c>
      <c r="E53" s="288">
        <v>41325</v>
      </c>
      <c r="F53" s="159">
        <f>'Daily Organic Visits'!S56</f>
        <v>986349</v>
      </c>
      <c r="G53" s="159">
        <f t="shared" si="1"/>
        <v>1378091</v>
      </c>
      <c r="I53" s="288">
        <v>41325</v>
      </c>
      <c r="J53" s="159">
        <f>'Desktop HP PVs'!S56</f>
        <v>866587</v>
      </c>
      <c r="K53" s="159">
        <f t="shared" si="2"/>
        <v>726781</v>
      </c>
      <c r="M53" s="288">
        <v>41325</v>
      </c>
      <c r="N53" s="159">
        <f>'Mobile HP PVs'!S56</f>
        <v>61836</v>
      </c>
      <c r="O53" s="159">
        <f t="shared" si="3"/>
        <v>203581</v>
      </c>
      <c r="Q53" s="288">
        <v>41325</v>
      </c>
      <c r="R53" s="159">
        <f>'Mobile Visits'!S56</f>
        <v>853437</v>
      </c>
      <c r="S53" s="159">
        <f t="shared" si="4"/>
        <v>1629924</v>
      </c>
      <c r="U53" s="288">
        <v>41325</v>
      </c>
      <c r="V53" s="159">
        <f>'Tablet Visits'!S56</f>
        <v>209862</v>
      </c>
      <c r="W53" s="159">
        <f t="shared" si="5"/>
        <v>328783</v>
      </c>
    </row>
    <row r="54" spans="1:23" x14ac:dyDescent="0.25">
      <c r="A54" s="288">
        <v>41326</v>
      </c>
      <c r="B54" s="159">
        <f>'Total Visits and PVs'!S57</f>
        <v>4631359</v>
      </c>
      <c r="C54" s="159">
        <f t="shared" si="0"/>
        <v>5526823</v>
      </c>
      <c r="E54" s="288">
        <v>41326</v>
      </c>
      <c r="F54" s="159">
        <f>'Daily Organic Visits'!S57</f>
        <v>1000340</v>
      </c>
      <c r="G54" s="159">
        <f t="shared" si="1"/>
        <v>1573961</v>
      </c>
      <c r="I54" s="288">
        <v>41326</v>
      </c>
      <c r="J54" s="159">
        <f>'Desktop HP PVs'!S57</f>
        <v>893845</v>
      </c>
      <c r="K54" s="159">
        <f t="shared" si="2"/>
        <v>753662</v>
      </c>
      <c r="M54" s="288">
        <v>41326</v>
      </c>
      <c r="N54" s="159">
        <f>'Mobile HP PVs'!S57</f>
        <v>61616</v>
      </c>
      <c r="O54" s="159">
        <f t="shared" si="3"/>
        <v>205014</v>
      </c>
      <c r="Q54" s="288">
        <v>41326</v>
      </c>
      <c r="R54" s="159">
        <f>'Mobile Visits'!S57</f>
        <v>1000340</v>
      </c>
      <c r="S54" s="159">
        <f t="shared" si="4"/>
        <v>1860772</v>
      </c>
      <c r="U54" s="288">
        <v>41326</v>
      </c>
      <c r="V54" s="159">
        <f>'Tablet Visits'!S57</f>
        <v>174885</v>
      </c>
      <c r="W54" s="159">
        <f t="shared" si="5"/>
        <v>412728</v>
      </c>
    </row>
    <row r="55" spans="1:23" x14ac:dyDescent="0.25">
      <c r="A55" s="288">
        <v>41327</v>
      </c>
      <c r="B55" s="159">
        <f>'Total Visits and PVs'!S58</f>
        <v>4314642</v>
      </c>
      <c r="C55" s="159">
        <f t="shared" si="0"/>
        <v>5263949</v>
      </c>
      <c r="E55" s="288">
        <v>41327</v>
      </c>
      <c r="F55" s="159">
        <f>'Daily Organic Visits'!S58</f>
        <v>993345</v>
      </c>
      <c r="G55" s="159">
        <f t="shared" si="1"/>
        <v>1378091</v>
      </c>
      <c r="I55" s="288">
        <v>41327</v>
      </c>
      <c r="J55" s="159">
        <f>'Desktop HP PVs'!S58</f>
        <v>877491</v>
      </c>
      <c r="K55" s="159">
        <f t="shared" si="2"/>
        <v>702072</v>
      </c>
      <c r="M55" s="288">
        <v>41327</v>
      </c>
      <c r="N55" s="159">
        <f>'Mobile HP PVs'!S58</f>
        <v>60148</v>
      </c>
      <c r="O55" s="159">
        <f t="shared" si="3"/>
        <v>203907</v>
      </c>
      <c r="Q55" s="288">
        <v>41327</v>
      </c>
      <c r="R55" s="159">
        <f>'Mobile Visits'!S58</f>
        <v>867428</v>
      </c>
      <c r="S55" s="159">
        <f t="shared" si="4"/>
        <v>1629924</v>
      </c>
      <c r="U55" s="288">
        <v>41327</v>
      </c>
      <c r="V55" s="159">
        <f>'Tablet Visits'!S58</f>
        <v>146903</v>
      </c>
      <c r="W55" s="159">
        <f t="shared" si="5"/>
        <v>363760</v>
      </c>
    </row>
    <row r="56" spans="1:23" x14ac:dyDescent="0.25">
      <c r="A56" s="288">
        <v>41328</v>
      </c>
      <c r="B56" s="159">
        <f>'Total Visits and PVs'!S59</f>
        <v>4270493</v>
      </c>
      <c r="C56" s="159">
        <f t="shared" si="0"/>
        <v>4634863</v>
      </c>
      <c r="E56" s="288">
        <v>41328</v>
      </c>
      <c r="F56" s="159">
        <f>'Daily Organic Visits'!S59</f>
        <v>1028321</v>
      </c>
      <c r="G56" s="159">
        <f t="shared" si="1"/>
        <v>1343114</v>
      </c>
      <c r="I56" s="288">
        <v>41328</v>
      </c>
      <c r="J56" s="159">
        <f>'Desktop HP PVs'!S59</f>
        <v>858392</v>
      </c>
      <c r="K56" s="159">
        <f t="shared" si="2"/>
        <v>549097</v>
      </c>
      <c r="M56" s="288">
        <v>41328</v>
      </c>
      <c r="N56" s="159">
        <f>'Mobile HP PVs'!S59</f>
        <v>69878</v>
      </c>
      <c r="O56" s="159">
        <f t="shared" si="3"/>
        <v>218953</v>
      </c>
      <c r="Q56" s="288">
        <v>41328</v>
      </c>
      <c r="R56" s="159">
        <f>'Mobile Visits'!S59</f>
        <v>846441</v>
      </c>
      <c r="S56" s="159">
        <f t="shared" si="4"/>
        <v>1818800</v>
      </c>
      <c r="U56" s="288">
        <v>41328</v>
      </c>
      <c r="V56" s="159">
        <f>'Tablet Visits'!S59</f>
        <v>97935</v>
      </c>
      <c r="W56" s="159">
        <f t="shared" si="5"/>
        <v>433714</v>
      </c>
    </row>
    <row r="57" spans="1:23" x14ac:dyDescent="0.25">
      <c r="A57" s="288">
        <v>41329</v>
      </c>
      <c r="B57" s="159">
        <f>'Total Visits and PVs'!S60</f>
        <v>4125206</v>
      </c>
      <c r="C57" s="159">
        <f t="shared" si="0"/>
        <v>4756074</v>
      </c>
      <c r="E57" s="288">
        <v>41329</v>
      </c>
      <c r="F57" s="159">
        <f>'Daily Organic Visits'!S60</f>
        <v>902405</v>
      </c>
      <c r="G57" s="159">
        <f t="shared" si="1"/>
        <v>1406072</v>
      </c>
      <c r="I57" s="288">
        <v>41329</v>
      </c>
      <c r="J57" s="159">
        <f>'Desktop HP PVs'!S60</f>
        <v>809941</v>
      </c>
      <c r="K57" s="159">
        <f t="shared" si="2"/>
        <v>589882</v>
      </c>
      <c r="M57" s="288">
        <v>41329</v>
      </c>
      <c r="N57" s="159">
        <f>'Mobile HP PVs'!S60</f>
        <v>141959</v>
      </c>
      <c r="O57" s="159">
        <f t="shared" si="3"/>
        <v>208124</v>
      </c>
      <c r="Q57" s="288">
        <v>41329</v>
      </c>
      <c r="R57" s="159">
        <f>'Mobile Visits'!S60</f>
        <v>937381</v>
      </c>
      <c r="S57" s="159">
        <f t="shared" si="4"/>
        <v>1671897</v>
      </c>
      <c r="U57" s="288">
        <v>41329</v>
      </c>
      <c r="V57" s="159">
        <f>'Tablet Visits'!S60</f>
        <v>90940</v>
      </c>
      <c r="W57" s="159">
        <f t="shared" si="5"/>
        <v>419723</v>
      </c>
    </row>
    <row r="58" spans="1:23" x14ac:dyDescent="0.25">
      <c r="A58" s="288">
        <v>41330</v>
      </c>
      <c r="B58" s="159">
        <f>'Total Visits and PVs'!S61</f>
        <v>3698008</v>
      </c>
      <c r="C58" s="159">
        <f t="shared" si="0"/>
        <v>5588509</v>
      </c>
      <c r="E58" s="288">
        <v>41330</v>
      </c>
      <c r="F58" s="159">
        <f>'Daily Organic Visits'!S61</f>
        <v>727520</v>
      </c>
      <c r="G58" s="159">
        <f t="shared" si="1"/>
        <v>1573961</v>
      </c>
      <c r="I58" s="288">
        <v>41330</v>
      </c>
      <c r="J58" s="159">
        <f>'Desktop HP PVs'!S61</f>
        <v>638598</v>
      </c>
      <c r="K58" s="159">
        <f t="shared" si="2"/>
        <v>765528</v>
      </c>
      <c r="M58" s="288">
        <v>41330</v>
      </c>
      <c r="N58" s="159">
        <f>'Mobile HP PVs'!S61</f>
        <v>301403</v>
      </c>
      <c r="O58" s="159">
        <f t="shared" si="3"/>
        <v>189311</v>
      </c>
      <c r="Q58" s="288">
        <v>41330</v>
      </c>
      <c r="R58" s="159">
        <f>'Mobile Visits'!S61</f>
        <v>944377</v>
      </c>
      <c r="S58" s="159">
        <f t="shared" si="4"/>
        <v>1636920</v>
      </c>
      <c r="U58" s="288">
        <v>41330</v>
      </c>
      <c r="V58" s="159">
        <f>'Tablet Visits'!S61</f>
        <v>167889</v>
      </c>
      <c r="W58" s="159">
        <f t="shared" si="5"/>
        <v>307797</v>
      </c>
    </row>
    <row r="59" spans="1:23" x14ac:dyDescent="0.25">
      <c r="A59" s="288">
        <v>41331</v>
      </c>
      <c r="B59" s="159">
        <f>'Total Visits and PVs'!S62</f>
        <v>3652759</v>
      </c>
      <c r="C59" s="159">
        <f t="shared" si="0"/>
        <v>5566841</v>
      </c>
      <c r="E59" s="288">
        <v>41331</v>
      </c>
      <c r="F59" s="159">
        <f>'Daily Organic Visits'!S62</f>
        <v>790478</v>
      </c>
      <c r="G59" s="159">
        <f t="shared" si="1"/>
        <v>1531989</v>
      </c>
      <c r="I59" s="288">
        <v>41331</v>
      </c>
      <c r="J59" s="159">
        <f>'Desktop HP PVs'!S62</f>
        <v>686550</v>
      </c>
      <c r="K59" s="159">
        <f t="shared" si="2"/>
        <v>779578</v>
      </c>
      <c r="M59" s="288">
        <v>41331</v>
      </c>
      <c r="N59" s="159">
        <f>'Mobile HP PVs'!S62</f>
        <v>341037</v>
      </c>
      <c r="O59" s="159">
        <f t="shared" si="3"/>
        <v>188768</v>
      </c>
      <c r="Q59" s="288">
        <v>41331</v>
      </c>
      <c r="R59" s="159">
        <f>'Mobile Visits'!S62</f>
        <v>902405</v>
      </c>
      <c r="S59" s="159">
        <f t="shared" si="4"/>
        <v>1650911</v>
      </c>
      <c r="U59" s="288">
        <v>41331</v>
      </c>
      <c r="V59" s="159">
        <f>'Tablet Visits'!S62</f>
        <v>69954</v>
      </c>
      <c r="W59" s="159">
        <f t="shared" si="5"/>
        <v>328783</v>
      </c>
    </row>
    <row r="60" spans="1:23" x14ac:dyDescent="0.25">
      <c r="A60" s="288">
        <v>41332</v>
      </c>
      <c r="B60" s="159">
        <f>'Total Visits and PVs'!S63</f>
        <v>4457860</v>
      </c>
      <c r="C60" s="159">
        <f t="shared" si="0"/>
        <v>5373340</v>
      </c>
      <c r="E60" s="288">
        <v>41332</v>
      </c>
      <c r="F60" s="159">
        <f>'Daily Organic Visits'!S63</f>
        <v>1070294</v>
      </c>
      <c r="G60" s="159">
        <f t="shared" si="1"/>
        <v>1399077</v>
      </c>
      <c r="I60" s="288">
        <v>41332</v>
      </c>
      <c r="J60" s="159">
        <f>'Desktop HP PVs'!S63</f>
        <v>899595</v>
      </c>
      <c r="K60" s="159">
        <f t="shared" si="2"/>
        <v>764028</v>
      </c>
      <c r="M60" s="288">
        <v>41332</v>
      </c>
      <c r="N60" s="159">
        <f>'Mobile HP PVs'!S63</f>
        <v>296737</v>
      </c>
      <c r="O60" s="159">
        <f t="shared" si="3"/>
        <v>191900</v>
      </c>
      <c r="Q60" s="288">
        <v>41332</v>
      </c>
      <c r="R60" s="159">
        <f>'Mobile Visits'!S63</f>
        <v>1014331</v>
      </c>
      <c r="S60" s="159">
        <f t="shared" si="4"/>
        <v>1636920</v>
      </c>
      <c r="U60" s="288">
        <v>41332</v>
      </c>
      <c r="V60" s="159">
        <f>'Tablet Visits'!S63</f>
        <v>160894</v>
      </c>
      <c r="W60" s="159">
        <f t="shared" si="5"/>
        <v>377751</v>
      </c>
    </row>
    <row r="61" spans="1:23" x14ac:dyDescent="0.25">
      <c r="A61" s="288">
        <v>41333</v>
      </c>
      <c r="B61" s="159">
        <f>'Total Visits and PVs'!S64</f>
        <v>4594593</v>
      </c>
      <c r="C61" s="159">
        <f t="shared" si="0"/>
        <v>5555573</v>
      </c>
      <c r="E61" s="288">
        <v>41333</v>
      </c>
      <c r="F61" s="159">
        <f>'Daily Organic Visits'!S64</f>
        <v>881418</v>
      </c>
      <c r="G61" s="159">
        <f t="shared" si="1"/>
        <v>1406072</v>
      </c>
      <c r="I61" s="288">
        <v>41333</v>
      </c>
      <c r="J61" s="159">
        <f>'Desktop HP PVs'!S64</f>
        <v>904699</v>
      </c>
      <c r="K61" s="159">
        <f t="shared" si="2"/>
        <v>753444</v>
      </c>
      <c r="M61" s="288">
        <v>41333</v>
      </c>
      <c r="N61" s="159">
        <f>'Mobile HP PVs'!S64</f>
        <v>284571</v>
      </c>
      <c r="O61" s="159">
        <f t="shared" si="3"/>
        <v>192597</v>
      </c>
      <c r="Q61" s="288">
        <v>41333</v>
      </c>
      <c r="R61" s="159">
        <f>'Mobile Visits'!S64</f>
        <v>1119261</v>
      </c>
      <c r="S61" s="159">
        <f t="shared" si="4"/>
        <v>1664901</v>
      </c>
      <c r="U61" s="288">
        <v>41333</v>
      </c>
      <c r="V61" s="159">
        <f>'Tablet Visits'!S64</f>
        <v>146903</v>
      </c>
      <c r="W61" s="159">
        <f t="shared" si="5"/>
        <v>370755</v>
      </c>
    </row>
    <row r="62" spans="1:23" x14ac:dyDescent="0.25">
      <c r="A62" s="288">
        <v>41334</v>
      </c>
      <c r="B62" s="159">
        <f>'Total Visits and PVs'!S65</f>
        <v>4279668</v>
      </c>
      <c r="C62" s="159">
        <f t="shared" si="0"/>
        <v>5073368</v>
      </c>
      <c r="E62" s="288">
        <v>41334</v>
      </c>
      <c r="F62" s="159">
        <f>'Daily Organic Visits'!S65</f>
        <v>790478</v>
      </c>
      <c r="G62" s="159">
        <f t="shared" si="1"/>
        <v>1287151</v>
      </c>
      <c r="I62" s="288">
        <v>41334</v>
      </c>
      <c r="J62" s="159">
        <f>'Desktop HP PVs'!S65</f>
        <v>872847</v>
      </c>
      <c r="K62" s="159">
        <f t="shared" si="2"/>
        <v>699059</v>
      </c>
      <c r="M62" s="288">
        <v>41334</v>
      </c>
      <c r="N62" s="159">
        <f>'Mobile HP PVs'!S65</f>
        <v>278486</v>
      </c>
      <c r="O62" s="159">
        <f t="shared" si="3"/>
        <v>192659</v>
      </c>
      <c r="Q62" s="288">
        <v>41334</v>
      </c>
      <c r="R62" s="159">
        <f>'Mobile Visits'!S65</f>
        <v>902405</v>
      </c>
      <c r="S62" s="159">
        <f t="shared" si="4"/>
        <v>1608938</v>
      </c>
      <c r="U62" s="288">
        <v>41334</v>
      </c>
      <c r="V62" s="159">
        <f>'Tablet Visits'!S65</f>
        <v>83945</v>
      </c>
      <c r="W62" s="159">
        <f t="shared" si="5"/>
        <v>391742</v>
      </c>
    </row>
    <row r="63" spans="1:23" x14ac:dyDescent="0.25">
      <c r="A63" s="288">
        <v>41335</v>
      </c>
      <c r="B63" s="159">
        <f>'Total Visits and PVs'!S66</f>
        <v>4196734</v>
      </c>
      <c r="C63" s="159">
        <f t="shared" si="0"/>
        <v>4401768</v>
      </c>
      <c r="E63" s="288">
        <v>41335</v>
      </c>
      <c r="F63" s="159">
        <f>'Daily Organic Visits'!S66</f>
        <v>902405</v>
      </c>
      <c r="G63" s="159">
        <f t="shared" si="1"/>
        <v>1301141</v>
      </c>
      <c r="I63" s="288">
        <v>41335</v>
      </c>
      <c r="J63" s="159">
        <f>'Desktop HP PVs'!S66</f>
        <v>858023</v>
      </c>
      <c r="K63" s="159">
        <f t="shared" si="2"/>
        <v>532503</v>
      </c>
      <c r="M63" s="288">
        <v>41335</v>
      </c>
      <c r="N63" s="159">
        <f>'Mobile HP PVs'!S66</f>
        <v>264199</v>
      </c>
      <c r="O63" s="159">
        <f t="shared" si="3"/>
        <v>201935</v>
      </c>
      <c r="Q63" s="288">
        <v>41335</v>
      </c>
      <c r="R63" s="159">
        <f>'Mobile Visits'!S66</f>
        <v>1070294</v>
      </c>
      <c r="S63" s="159">
        <f t="shared" si="4"/>
        <v>1580957</v>
      </c>
      <c r="U63" s="288">
        <v>41335</v>
      </c>
      <c r="V63" s="159">
        <f>'Tablet Visits'!S66</f>
        <v>111926</v>
      </c>
      <c r="W63" s="159">
        <f t="shared" si="5"/>
        <v>286811</v>
      </c>
    </row>
    <row r="64" spans="1:23" x14ac:dyDescent="0.25">
      <c r="A64" s="288">
        <v>41336</v>
      </c>
      <c r="B64" s="159">
        <f>'Total Visits and PVs'!S67</f>
        <v>3994327</v>
      </c>
      <c r="C64" s="159">
        <f t="shared" si="0"/>
        <v>4670796</v>
      </c>
      <c r="E64" s="288">
        <v>41336</v>
      </c>
      <c r="F64" s="159">
        <f>'Daily Organic Visits'!S67</f>
        <v>769492</v>
      </c>
      <c r="G64" s="159">
        <f t="shared" si="1"/>
        <v>1462035</v>
      </c>
      <c r="I64" s="288">
        <v>41336</v>
      </c>
      <c r="J64" s="159">
        <f>'Desktop HP PVs'!S67</f>
        <v>801603</v>
      </c>
      <c r="K64" s="159">
        <f t="shared" si="2"/>
        <v>582232</v>
      </c>
      <c r="M64" s="288">
        <v>41336</v>
      </c>
      <c r="N64" s="159">
        <f>'Mobile HP PVs'!S67</f>
        <v>231456</v>
      </c>
      <c r="O64" s="159">
        <f t="shared" si="3"/>
        <v>198399</v>
      </c>
      <c r="Q64" s="288">
        <v>41336</v>
      </c>
      <c r="R64" s="159">
        <f>'Mobile Visits'!S67</f>
        <v>797474</v>
      </c>
      <c r="S64" s="159">
        <f t="shared" si="4"/>
        <v>1343114</v>
      </c>
      <c r="U64" s="288">
        <v>41336</v>
      </c>
      <c r="V64" s="159">
        <f>'Tablet Visits'!S67</f>
        <v>104931</v>
      </c>
      <c r="W64" s="159">
        <f t="shared" si="5"/>
        <v>307797</v>
      </c>
    </row>
    <row r="65" spans="1:23" x14ac:dyDescent="0.25">
      <c r="A65" s="288">
        <v>41337</v>
      </c>
      <c r="B65" s="159">
        <f>'Total Visits and PVs'!S68</f>
        <v>3286717</v>
      </c>
      <c r="C65" s="159">
        <f t="shared" si="0"/>
        <v>5489479</v>
      </c>
      <c r="E65" s="288">
        <v>41337</v>
      </c>
      <c r="F65" s="159">
        <f>'Daily Organic Visits'!S68</f>
        <v>860432</v>
      </c>
      <c r="G65" s="159">
        <f t="shared" si="1"/>
        <v>1434054</v>
      </c>
      <c r="I65" s="288">
        <v>41337</v>
      </c>
      <c r="J65" s="159">
        <f>'Desktop HP PVs'!S68</f>
        <v>625923</v>
      </c>
      <c r="K65" s="159">
        <f t="shared" si="2"/>
        <v>806230</v>
      </c>
      <c r="M65" s="288">
        <v>41337</v>
      </c>
      <c r="N65" s="159">
        <f>'Mobile HP PVs'!S68</f>
        <v>225128</v>
      </c>
      <c r="O65" s="159">
        <f t="shared" si="3"/>
        <v>179384</v>
      </c>
      <c r="Q65" s="288">
        <v>41337</v>
      </c>
      <c r="R65" s="159">
        <f>'Mobile Visits'!S68</f>
        <v>832451</v>
      </c>
      <c r="S65" s="159">
        <f t="shared" si="4"/>
        <v>1783823</v>
      </c>
      <c r="U65" s="288">
        <v>41337</v>
      </c>
      <c r="V65" s="159">
        <f>'Tablet Visits'!S68</f>
        <v>125917</v>
      </c>
      <c r="W65" s="159">
        <f t="shared" si="5"/>
        <v>426718</v>
      </c>
    </row>
    <row r="66" spans="1:23" x14ac:dyDescent="0.25">
      <c r="A66" s="288">
        <v>41338</v>
      </c>
      <c r="B66" s="159">
        <f>'Total Visits and PVs'!S69</f>
        <v>3577769</v>
      </c>
      <c r="C66" s="159">
        <f t="shared" si="0"/>
        <v>5611464</v>
      </c>
      <c r="E66" s="288">
        <v>41338</v>
      </c>
      <c r="F66" s="159">
        <f>'Daily Organic Visits'!S69</f>
        <v>741511</v>
      </c>
      <c r="G66" s="159">
        <f t="shared" si="1"/>
        <v>1455040</v>
      </c>
      <c r="I66" s="288">
        <v>41338</v>
      </c>
      <c r="J66" s="159">
        <f>'Desktop HP PVs'!S69</f>
        <v>689425</v>
      </c>
      <c r="K66" s="159">
        <f t="shared" si="2"/>
        <v>829200</v>
      </c>
      <c r="M66" s="288">
        <v>41338</v>
      </c>
      <c r="N66" s="159">
        <f>'Mobile HP PVs'!S69</f>
        <v>220837</v>
      </c>
      <c r="O66" s="159">
        <f t="shared" si="3"/>
        <v>178363</v>
      </c>
      <c r="Q66" s="288">
        <v>41338</v>
      </c>
      <c r="R66" s="159">
        <f>'Mobile Visits'!S69</f>
        <v>860432</v>
      </c>
      <c r="S66" s="159">
        <f t="shared" si="4"/>
        <v>1692883</v>
      </c>
      <c r="U66" s="288">
        <v>41338</v>
      </c>
      <c r="V66" s="159">
        <f>'Tablet Visits'!S69</f>
        <v>118922</v>
      </c>
      <c r="W66" s="159">
        <f t="shared" si="5"/>
        <v>328783</v>
      </c>
    </row>
    <row r="67" spans="1:23" x14ac:dyDescent="0.25">
      <c r="A67" s="288">
        <v>41339</v>
      </c>
      <c r="B67" s="159">
        <f>'Total Visits and PVs'!S70</f>
        <v>4330297</v>
      </c>
      <c r="C67" s="159">
        <f t="shared" ref="C67:C130" si="6">VLOOKUP(A67,Total_Visits_PVs,2,FALSE)</f>
        <v>5581390</v>
      </c>
      <c r="E67" s="288">
        <v>41339</v>
      </c>
      <c r="F67" s="159">
        <f>'Daily Organic Visits'!S70</f>
        <v>811465</v>
      </c>
      <c r="G67" s="159">
        <f t="shared" ref="G67:G130" si="7">VLOOKUP(E67,Organic_Visits,2,FALSE)</f>
        <v>1573961</v>
      </c>
      <c r="I67" s="288">
        <v>41339</v>
      </c>
      <c r="J67" s="159">
        <f>'Desktop HP PVs'!S70</f>
        <v>890403</v>
      </c>
      <c r="K67" s="159">
        <f t="shared" ref="K67:K130" si="8">VLOOKUP(I67,Desktop_HP_PVs,2,FALSE)</f>
        <v>787121</v>
      </c>
      <c r="M67" s="288">
        <v>41339</v>
      </c>
      <c r="N67" s="159">
        <f>'Mobile HP PVs'!S70</f>
        <v>219494</v>
      </c>
      <c r="O67" s="159">
        <f t="shared" ref="O67:O130" si="9">VLOOKUP(M67,Mobile_HP_PVs,2,FALSE)</f>
        <v>170223</v>
      </c>
      <c r="Q67" s="288">
        <v>41339</v>
      </c>
      <c r="R67" s="159">
        <f>'Mobile Visits'!S70</f>
        <v>1007335</v>
      </c>
      <c r="S67" s="159">
        <f t="shared" ref="S67:S130" si="10">VLOOKUP(Q67,Mobile_Visits,2,FALSE)</f>
        <v>1517998</v>
      </c>
      <c r="U67" s="288">
        <v>41339</v>
      </c>
      <c r="V67" s="159">
        <f>'Tablet Visits'!S70</f>
        <v>118922</v>
      </c>
      <c r="W67" s="159">
        <f t="shared" ref="W67:W130" si="11">VLOOKUP(U67,Tablet_Visits,2,FALSE)</f>
        <v>272820</v>
      </c>
    </row>
    <row r="68" spans="1:23" x14ac:dyDescent="0.25">
      <c r="A68" s="288">
        <v>41340</v>
      </c>
      <c r="B68" s="159">
        <f>'Total Visits and PVs'!S71</f>
        <v>5920250</v>
      </c>
      <c r="C68" s="159">
        <f t="shared" si="6"/>
        <v>5474477</v>
      </c>
      <c r="E68" s="288">
        <v>41340</v>
      </c>
      <c r="F68" s="159">
        <f>'Daily Organic Visits'!S71</f>
        <v>979354</v>
      </c>
      <c r="G68" s="159">
        <f t="shared" si="7"/>
        <v>1559971</v>
      </c>
      <c r="I68" s="288">
        <v>41340</v>
      </c>
      <c r="J68" s="159">
        <f>'Desktop HP PVs'!S71</f>
        <v>887052</v>
      </c>
      <c r="K68" s="159">
        <f t="shared" si="8"/>
        <v>759165</v>
      </c>
      <c r="M68" s="288">
        <v>41340</v>
      </c>
      <c r="N68" s="159">
        <f>'Mobile HP PVs'!S71</f>
        <v>227634</v>
      </c>
      <c r="O68" s="159">
        <f t="shared" si="9"/>
        <v>171659</v>
      </c>
      <c r="Q68" s="288">
        <v>41340</v>
      </c>
      <c r="R68" s="159">
        <f>'Mobile Visits'!S71</f>
        <v>1930726</v>
      </c>
      <c r="S68" s="159">
        <f t="shared" si="10"/>
        <v>1448045</v>
      </c>
      <c r="U68" s="288">
        <v>41340</v>
      </c>
      <c r="V68" s="159">
        <f>'Tablet Visits'!S71</f>
        <v>139908</v>
      </c>
      <c r="W68" s="159">
        <f t="shared" si="11"/>
        <v>321788</v>
      </c>
    </row>
    <row r="69" spans="1:23" x14ac:dyDescent="0.25">
      <c r="A69" s="288">
        <v>41341</v>
      </c>
      <c r="B69" s="159">
        <f>'Total Visits and PVs'!S72</f>
        <v>10806559</v>
      </c>
      <c r="C69" s="159">
        <f t="shared" si="6"/>
        <v>5263729</v>
      </c>
      <c r="E69" s="288">
        <v>41341</v>
      </c>
      <c r="F69" s="159">
        <f>'Daily Organic Visits'!S72</f>
        <v>1049308</v>
      </c>
      <c r="G69" s="159">
        <f t="shared" si="7"/>
        <v>1615934</v>
      </c>
      <c r="I69" s="288">
        <v>41341</v>
      </c>
      <c r="J69" s="159">
        <f>'Desktop HP PVs'!S72</f>
        <v>925015</v>
      </c>
      <c r="K69" s="159">
        <f t="shared" si="8"/>
        <v>699504</v>
      </c>
      <c r="M69" s="288">
        <v>41341</v>
      </c>
      <c r="N69" s="159">
        <f>'Mobile HP PVs'!S72</f>
        <v>242742</v>
      </c>
      <c r="O69" s="159">
        <f t="shared" si="9"/>
        <v>170516</v>
      </c>
      <c r="Q69" s="288">
        <v>41341</v>
      </c>
      <c r="R69" s="159">
        <f>'Mobile Visits'!S72</f>
        <v>4917755</v>
      </c>
      <c r="S69" s="159">
        <f t="shared" si="10"/>
        <v>1552975</v>
      </c>
      <c r="U69" s="288">
        <v>41341</v>
      </c>
      <c r="V69" s="159">
        <f>'Tablet Visits'!S72</f>
        <v>447705</v>
      </c>
      <c r="W69" s="159">
        <f t="shared" si="11"/>
        <v>363760</v>
      </c>
    </row>
    <row r="70" spans="1:23" x14ac:dyDescent="0.25">
      <c r="A70" s="288">
        <v>41342</v>
      </c>
      <c r="B70" s="159">
        <f>'Total Visits and PVs'!S73</f>
        <v>6345753</v>
      </c>
      <c r="C70" s="159">
        <f t="shared" si="6"/>
        <v>4536106</v>
      </c>
      <c r="E70" s="288">
        <v>41342</v>
      </c>
      <c r="F70" s="159">
        <f>'Daily Organic Visits'!S73</f>
        <v>937381</v>
      </c>
      <c r="G70" s="159">
        <f t="shared" si="7"/>
        <v>1259169</v>
      </c>
      <c r="I70" s="288">
        <v>41342</v>
      </c>
      <c r="J70" s="159">
        <f>'Desktop HP PVs'!S73</f>
        <v>883396</v>
      </c>
      <c r="K70" s="159">
        <f t="shared" si="8"/>
        <v>538141</v>
      </c>
      <c r="M70" s="288">
        <v>41342</v>
      </c>
      <c r="N70" s="159">
        <f>'Mobile HP PVs'!S73</f>
        <v>225855</v>
      </c>
      <c r="O70" s="159">
        <f t="shared" si="9"/>
        <v>182977</v>
      </c>
      <c r="Q70" s="288">
        <v>41342</v>
      </c>
      <c r="R70" s="159">
        <f>'Mobile Visits'!S73</f>
        <v>2224532</v>
      </c>
      <c r="S70" s="159">
        <f t="shared" si="10"/>
        <v>1713869</v>
      </c>
      <c r="U70" s="288">
        <v>41342</v>
      </c>
      <c r="V70" s="159">
        <f>'Tablet Visits'!S73</f>
        <v>244838</v>
      </c>
      <c r="W70" s="159">
        <f t="shared" si="11"/>
        <v>475686</v>
      </c>
    </row>
    <row r="71" spans="1:23" x14ac:dyDescent="0.25">
      <c r="A71" s="288">
        <v>41343</v>
      </c>
      <c r="B71" s="159">
        <f>'Total Visits and PVs'!S74</f>
        <v>4620318</v>
      </c>
      <c r="C71" s="159">
        <f t="shared" si="6"/>
        <v>4658809</v>
      </c>
      <c r="E71" s="288">
        <v>41343</v>
      </c>
      <c r="F71" s="159">
        <f>'Daily Organic Visits'!S74</f>
        <v>986349</v>
      </c>
      <c r="G71" s="159">
        <f t="shared" si="7"/>
        <v>1315132</v>
      </c>
      <c r="I71" s="288">
        <v>41343</v>
      </c>
      <c r="J71" s="159">
        <f>'Desktop HP PVs'!S74</f>
        <v>813110</v>
      </c>
      <c r="K71" s="159">
        <f t="shared" si="8"/>
        <v>567833</v>
      </c>
      <c r="M71" s="288">
        <v>41343</v>
      </c>
      <c r="N71" s="159">
        <f>'Mobile HP PVs'!S74</f>
        <v>221387</v>
      </c>
      <c r="O71" s="159">
        <f t="shared" si="9"/>
        <v>181899</v>
      </c>
      <c r="Q71" s="288">
        <v>41343</v>
      </c>
      <c r="R71" s="159">
        <f>'Mobile Visits'!S74</f>
        <v>1147243</v>
      </c>
      <c r="S71" s="159">
        <f t="shared" si="10"/>
        <v>1671897</v>
      </c>
      <c r="U71" s="288">
        <v>41343</v>
      </c>
      <c r="V71" s="159">
        <f>'Tablet Visits'!S74</f>
        <v>146903</v>
      </c>
      <c r="W71" s="159">
        <f t="shared" si="11"/>
        <v>468691</v>
      </c>
    </row>
    <row r="72" spans="1:23" x14ac:dyDescent="0.25">
      <c r="A72" s="288">
        <v>41344</v>
      </c>
      <c r="B72" s="159">
        <f>'Total Visits and PVs'!S75</f>
        <v>3661669</v>
      </c>
      <c r="C72" s="159">
        <f t="shared" si="6"/>
        <v>5768921</v>
      </c>
      <c r="E72" s="288">
        <v>41344</v>
      </c>
      <c r="F72" s="159">
        <f>'Daily Organic Visits'!S75</f>
        <v>804469</v>
      </c>
      <c r="G72" s="159">
        <f t="shared" si="7"/>
        <v>1580957</v>
      </c>
      <c r="I72" s="288">
        <v>41344</v>
      </c>
      <c r="J72" s="159">
        <f>'Desktop HP PVs'!S75</f>
        <v>636773</v>
      </c>
      <c r="K72" s="159">
        <f t="shared" si="8"/>
        <v>772092</v>
      </c>
      <c r="M72" s="288">
        <v>41344</v>
      </c>
      <c r="N72" s="159">
        <f>'Mobile HP PVs'!S75</f>
        <v>220340</v>
      </c>
      <c r="O72" s="159">
        <f t="shared" si="9"/>
        <v>177081</v>
      </c>
      <c r="Q72" s="288">
        <v>41344</v>
      </c>
      <c r="R72" s="159">
        <f>'Mobile Visits'!S75</f>
        <v>986349</v>
      </c>
      <c r="S72" s="159">
        <f t="shared" si="10"/>
        <v>1524994</v>
      </c>
      <c r="U72" s="288">
        <v>41344</v>
      </c>
      <c r="V72" s="159">
        <f>'Tablet Visits'!S75</f>
        <v>153898</v>
      </c>
      <c r="W72" s="159">
        <f t="shared" si="11"/>
        <v>363760</v>
      </c>
    </row>
    <row r="73" spans="1:23" x14ac:dyDescent="0.25">
      <c r="A73" s="288">
        <v>41345</v>
      </c>
      <c r="B73" s="159">
        <f>'Total Visits and PVs'!S76</f>
        <v>3828780</v>
      </c>
      <c r="C73" s="159">
        <f t="shared" si="6"/>
        <v>6552749</v>
      </c>
      <c r="E73" s="288">
        <v>41345</v>
      </c>
      <c r="F73" s="159">
        <f>'Daily Organic Visits'!S76</f>
        <v>650571</v>
      </c>
      <c r="G73" s="159">
        <f t="shared" si="7"/>
        <v>1420063</v>
      </c>
      <c r="I73" s="288">
        <v>41345</v>
      </c>
      <c r="J73" s="159">
        <f>'Desktop HP PVs'!S76</f>
        <v>662448</v>
      </c>
      <c r="K73" s="159">
        <f t="shared" si="8"/>
        <v>778666</v>
      </c>
      <c r="M73" s="288">
        <v>41345</v>
      </c>
      <c r="N73" s="159">
        <f>'Mobile HP PVs'!S76</f>
        <v>205742</v>
      </c>
      <c r="O73" s="159">
        <f t="shared" si="9"/>
        <v>180904</v>
      </c>
      <c r="Q73" s="288">
        <v>41345</v>
      </c>
      <c r="R73" s="159">
        <f>'Mobile Visits'!S76</f>
        <v>1000340</v>
      </c>
      <c r="S73" s="159">
        <f t="shared" si="10"/>
        <v>1720864</v>
      </c>
      <c r="U73" s="288">
        <v>41345</v>
      </c>
      <c r="V73" s="159">
        <f>'Tablet Visits'!S76</f>
        <v>188875</v>
      </c>
      <c r="W73" s="159">
        <f t="shared" si="11"/>
        <v>419723</v>
      </c>
    </row>
    <row r="74" spans="1:23" x14ac:dyDescent="0.25">
      <c r="A74" s="288">
        <v>41346</v>
      </c>
      <c r="B74" s="159">
        <f>'Total Visits and PVs'!S77</f>
        <v>4414083</v>
      </c>
      <c r="C74" s="159">
        <f t="shared" si="6"/>
        <v>7459159</v>
      </c>
      <c r="E74" s="288">
        <v>41346</v>
      </c>
      <c r="F74" s="159">
        <f>'Daily Organic Visits'!S77</f>
        <v>972358</v>
      </c>
      <c r="G74" s="159">
        <f t="shared" si="7"/>
        <v>1511003</v>
      </c>
      <c r="I74" s="288">
        <v>41346</v>
      </c>
      <c r="J74" s="159">
        <f>'Desktop HP PVs'!S77</f>
        <v>875441</v>
      </c>
      <c r="K74" s="159">
        <f t="shared" si="8"/>
        <v>765976</v>
      </c>
      <c r="M74" s="288">
        <v>41346</v>
      </c>
      <c r="N74" s="159">
        <f>'Mobile HP PVs'!S77</f>
        <v>203210</v>
      </c>
      <c r="O74" s="159">
        <f t="shared" si="9"/>
        <v>185218</v>
      </c>
      <c r="Q74" s="288">
        <v>41346</v>
      </c>
      <c r="R74" s="159">
        <f>'Mobile Visits'!S77</f>
        <v>818460</v>
      </c>
      <c r="S74" s="159">
        <f t="shared" si="10"/>
        <v>2028661</v>
      </c>
      <c r="U74" s="288">
        <v>41346</v>
      </c>
      <c r="V74" s="159">
        <f>'Tablet Visits'!S77</f>
        <v>97935</v>
      </c>
      <c r="W74" s="159">
        <f t="shared" si="11"/>
        <v>524654</v>
      </c>
    </row>
    <row r="75" spans="1:23" x14ac:dyDescent="0.25">
      <c r="A75" s="288">
        <v>41347</v>
      </c>
      <c r="B75" s="159">
        <f>'Total Visits and PVs'!S78</f>
        <v>4290013</v>
      </c>
      <c r="C75" s="159">
        <f t="shared" si="6"/>
        <v>7689605</v>
      </c>
      <c r="E75" s="288">
        <v>41347</v>
      </c>
      <c r="F75" s="159">
        <f>'Daily Organic Visits'!S78</f>
        <v>832451</v>
      </c>
      <c r="G75" s="159">
        <f t="shared" si="7"/>
        <v>1406072</v>
      </c>
      <c r="I75" s="288">
        <v>41347</v>
      </c>
      <c r="J75" s="159">
        <f>'Desktop HP PVs'!S78</f>
        <v>875641</v>
      </c>
      <c r="K75" s="159">
        <f t="shared" si="8"/>
        <v>746215</v>
      </c>
      <c r="M75" s="288">
        <v>41347</v>
      </c>
      <c r="N75" s="159">
        <f>'Mobile HP PVs'!S78</f>
        <v>204201</v>
      </c>
      <c r="O75" s="159">
        <f t="shared" si="9"/>
        <v>171512</v>
      </c>
      <c r="Q75" s="288">
        <v>41347</v>
      </c>
      <c r="R75" s="159">
        <f>'Mobile Visits'!S78</f>
        <v>881418</v>
      </c>
      <c r="S75" s="159">
        <f t="shared" si="10"/>
        <v>2049648</v>
      </c>
      <c r="U75" s="288">
        <v>41347</v>
      </c>
      <c r="V75" s="159">
        <f>'Tablet Visits'!S78</f>
        <v>125917</v>
      </c>
      <c r="W75" s="159">
        <f t="shared" si="11"/>
        <v>594608</v>
      </c>
    </row>
    <row r="76" spans="1:23" x14ac:dyDescent="0.25">
      <c r="A76" s="288">
        <v>41348</v>
      </c>
      <c r="B76" s="159">
        <f>'Total Visits and PVs'!S79</f>
        <v>4151617</v>
      </c>
      <c r="C76" s="159">
        <f t="shared" si="6"/>
        <v>7291692</v>
      </c>
      <c r="E76" s="288">
        <v>41348</v>
      </c>
      <c r="F76" s="159">
        <f>'Daily Organic Visits'!S79</f>
        <v>727520</v>
      </c>
      <c r="G76" s="159">
        <f t="shared" si="7"/>
        <v>1455040</v>
      </c>
      <c r="I76" s="288">
        <v>41348</v>
      </c>
      <c r="J76" s="159">
        <f>'Desktop HP PVs'!S79</f>
        <v>844022</v>
      </c>
      <c r="K76" s="159">
        <f t="shared" si="8"/>
        <v>691155</v>
      </c>
      <c r="M76" s="288">
        <v>41348</v>
      </c>
      <c r="N76" s="159">
        <f>'Mobile HP PVs'!S79</f>
        <v>212571</v>
      </c>
      <c r="O76" s="159">
        <f t="shared" si="9"/>
        <v>190932</v>
      </c>
      <c r="Q76" s="288">
        <v>41348</v>
      </c>
      <c r="R76" s="159">
        <f>'Mobile Visits'!S79</f>
        <v>825455</v>
      </c>
      <c r="S76" s="159">
        <f t="shared" si="10"/>
        <v>2014671</v>
      </c>
      <c r="U76" s="288">
        <v>41348</v>
      </c>
      <c r="V76" s="159">
        <f>'Tablet Visits'!S79</f>
        <v>111926</v>
      </c>
      <c r="W76" s="159">
        <f t="shared" si="11"/>
        <v>552635</v>
      </c>
    </row>
    <row r="77" spans="1:23" x14ac:dyDescent="0.25">
      <c r="A77" s="288">
        <v>41349</v>
      </c>
      <c r="B77" s="159">
        <f>'Total Visits and PVs'!S80</f>
        <v>4090500</v>
      </c>
      <c r="C77" s="159">
        <f t="shared" si="6"/>
        <v>5758238</v>
      </c>
      <c r="E77" s="288">
        <v>41349</v>
      </c>
      <c r="F77" s="159">
        <f>'Daily Organic Visits'!S80</f>
        <v>1007335</v>
      </c>
      <c r="G77" s="159">
        <f t="shared" si="7"/>
        <v>1469031</v>
      </c>
      <c r="I77" s="288">
        <v>41349</v>
      </c>
      <c r="J77" s="159">
        <f>'Desktop HP PVs'!S80</f>
        <v>844158</v>
      </c>
      <c r="K77" s="159">
        <f t="shared" si="8"/>
        <v>533383</v>
      </c>
      <c r="M77" s="288">
        <v>41349</v>
      </c>
      <c r="N77" s="159">
        <f>'Mobile HP PVs'!S80</f>
        <v>220528</v>
      </c>
      <c r="O77" s="159">
        <f t="shared" si="9"/>
        <v>191085</v>
      </c>
      <c r="Q77" s="288">
        <v>41349</v>
      </c>
      <c r="R77" s="159">
        <f>'Mobile Visits'!S80</f>
        <v>1021326</v>
      </c>
      <c r="S77" s="159">
        <f t="shared" si="10"/>
        <v>1783823</v>
      </c>
      <c r="U77" s="288">
        <v>41349</v>
      </c>
      <c r="V77" s="159">
        <f>'Tablet Visits'!S80</f>
        <v>181880</v>
      </c>
      <c r="W77" s="159">
        <f t="shared" si="11"/>
        <v>461695</v>
      </c>
    </row>
    <row r="78" spans="1:23" x14ac:dyDescent="0.25">
      <c r="A78" s="288">
        <v>41350</v>
      </c>
      <c r="B78" s="159">
        <f>'Total Visits and PVs'!S81</f>
        <v>3813721</v>
      </c>
      <c r="C78" s="159">
        <f t="shared" si="6"/>
        <v>5953385</v>
      </c>
      <c r="E78" s="288">
        <v>41350</v>
      </c>
      <c r="F78" s="159">
        <f>'Daily Organic Visits'!S81</f>
        <v>874423</v>
      </c>
      <c r="G78" s="159">
        <f t="shared" si="7"/>
        <v>1434054</v>
      </c>
      <c r="I78" s="288">
        <v>41350</v>
      </c>
      <c r="J78" s="159">
        <f>'Desktop HP PVs'!S81</f>
        <v>777823</v>
      </c>
      <c r="K78" s="159">
        <f t="shared" si="8"/>
        <v>578470</v>
      </c>
      <c r="M78" s="288">
        <v>41350</v>
      </c>
      <c r="N78" s="159">
        <f>'Mobile HP PVs'!S81</f>
        <v>220209</v>
      </c>
      <c r="O78" s="159">
        <f t="shared" si="9"/>
        <v>196520</v>
      </c>
      <c r="Q78" s="288">
        <v>41350</v>
      </c>
      <c r="R78" s="159">
        <f>'Mobile Visits'!S81</f>
        <v>846441</v>
      </c>
      <c r="S78" s="159">
        <f t="shared" si="10"/>
        <v>1783823</v>
      </c>
      <c r="U78" s="288">
        <v>41350</v>
      </c>
      <c r="V78" s="159">
        <f>'Tablet Visits'!S81</f>
        <v>62958</v>
      </c>
      <c r="W78" s="159">
        <f t="shared" si="11"/>
        <v>503668</v>
      </c>
    </row>
    <row r="79" spans="1:23" x14ac:dyDescent="0.25">
      <c r="A79" s="288">
        <v>41351</v>
      </c>
      <c r="B79" s="159">
        <f>'Total Visits and PVs'!S82</f>
        <v>3258518</v>
      </c>
      <c r="C79" s="159">
        <f t="shared" si="6"/>
        <v>7344299</v>
      </c>
      <c r="E79" s="288">
        <v>41351</v>
      </c>
      <c r="F79" s="159">
        <f>'Daily Organic Visits'!S82</f>
        <v>643575</v>
      </c>
      <c r="G79" s="159">
        <f t="shared" si="7"/>
        <v>1476026</v>
      </c>
      <c r="I79" s="288">
        <v>41351</v>
      </c>
      <c r="J79" s="159">
        <f>'Desktop HP PVs'!S82</f>
        <v>607467</v>
      </c>
      <c r="K79" s="159">
        <f t="shared" si="8"/>
        <v>773372</v>
      </c>
      <c r="M79" s="288">
        <v>41351</v>
      </c>
      <c r="N79" s="159">
        <f>'Mobile HP PVs'!S82</f>
        <v>224269</v>
      </c>
      <c r="O79" s="159">
        <f t="shared" si="9"/>
        <v>183128</v>
      </c>
      <c r="Q79" s="288">
        <v>41351</v>
      </c>
      <c r="R79" s="159">
        <f>'Mobile Visits'!S82</f>
        <v>965363</v>
      </c>
      <c r="S79" s="159">
        <f t="shared" si="10"/>
        <v>1895749</v>
      </c>
      <c r="U79" s="288">
        <v>41351</v>
      </c>
      <c r="V79" s="159">
        <f>'Tablet Visits'!S82</f>
        <v>118922</v>
      </c>
      <c r="W79" s="159">
        <f t="shared" si="11"/>
        <v>510663</v>
      </c>
    </row>
    <row r="80" spans="1:23" x14ac:dyDescent="0.25">
      <c r="A80" s="288">
        <v>41352</v>
      </c>
      <c r="B80" s="159">
        <f>'Total Visits and PVs'!S83</f>
        <v>3530668</v>
      </c>
      <c r="C80" s="159">
        <f t="shared" si="6"/>
        <v>7732709</v>
      </c>
      <c r="E80" s="288">
        <v>41352</v>
      </c>
      <c r="F80" s="159">
        <f>'Daily Organic Visits'!S83</f>
        <v>755501</v>
      </c>
      <c r="G80" s="159">
        <f t="shared" si="7"/>
        <v>1538985</v>
      </c>
      <c r="I80" s="288">
        <v>41352</v>
      </c>
      <c r="J80" s="159">
        <f>'Desktop HP PVs'!S83</f>
        <v>678955</v>
      </c>
      <c r="K80" s="159">
        <f t="shared" si="8"/>
        <v>790677</v>
      </c>
      <c r="M80" s="288">
        <v>41352</v>
      </c>
      <c r="N80" s="159">
        <f>'Mobile HP PVs'!S83</f>
        <v>226373</v>
      </c>
      <c r="O80" s="159">
        <f t="shared" si="9"/>
        <v>186621</v>
      </c>
      <c r="Q80" s="288">
        <v>41352</v>
      </c>
      <c r="R80" s="159">
        <f>'Mobile Visits'!S83</f>
        <v>979354</v>
      </c>
      <c r="S80" s="159">
        <f t="shared" si="10"/>
        <v>2455380</v>
      </c>
      <c r="U80" s="288">
        <v>41352</v>
      </c>
      <c r="V80" s="159">
        <f>'Tablet Visits'!S83</f>
        <v>160894</v>
      </c>
      <c r="W80" s="159">
        <f t="shared" si="11"/>
        <v>559631</v>
      </c>
    </row>
    <row r="81" spans="1:23" x14ac:dyDescent="0.25">
      <c r="A81" s="288">
        <v>41353</v>
      </c>
      <c r="B81" s="159">
        <f>'Total Visits and PVs'!S84</f>
        <v>4223274</v>
      </c>
      <c r="C81" s="159">
        <f t="shared" si="6"/>
        <v>7475232</v>
      </c>
      <c r="E81" s="288">
        <v>41353</v>
      </c>
      <c r="F81" s="159">
        <f>'Daily Organic Visits'!S84</f>
        <v>965363</v>
      </c>
      <c r="G81" s="159">
        <f t="shared" si="7"/>
        <v>1573961</v>
      </c>
      <c r="I81" s="288">
        <v>41353</v>
      </c>
      <c r="J81" s="159">
        <f>'Desktop HP PVs'!S84</f>
        <v>902601</v>
      </c>
      <c r="K81" s="159">
        <f t="shared" si="8"/>
        <v>799228</v>
      </c>
      <c r="M81" s="288">
        <v>41353</v>
      </c>
      <c r="N81" s="159">
        <f>'Mobile HP PVs'!S84</f>
        <v>216429</v>
      </c>
      <c r="O81" s="159">
        <f t="shared" si="9"/>
        <v>196197</v>
      </c>
      <c r="Q81" s="288">
        <v>41353</v>
      </c>
      <c r="R81" s="159">
        <f>'Mobile Visits'!S84</f>
        <v>930386</v>
      </c>
      <c r="S81" s="159">
        <f t="shared" si="10"/>
        <v>2329463</v>
      </c>
      <c r="U81" s="288">
        <v>41353</v>
      </c>
      <c r="V81" s="159">
        <f>'Tablet Visits'!S84</f>
        <v>237843</v>
      </c>
      <c r="W81" s="159">
        <f t="shared" si="11"/>
        <v>573621</v>
      </c>
    </row>
    <row r="82" spans="1:23" x14ac:dyDescent="0.25">
      <c r="A82" s="288">
        <v>41354</v>
      </c>
      <c r="B82" s="159">
        <f>'Total Visits and PVs'!S85</f>
        <v>4240038</v>
      </c>
      <c r="C82" s="159">
        <f t="shared" si="6"/>
        <v>6697828</v>
      </c>
      <c r="E82" s="288">
        <v>41354</v>
      </c>
      <c r="F82" s="159">
        <f>'Daily Organic Visits'!S85</f>
        <v>1042312</v>
      </c>
      <c r="G82" s="159">
        <f t="shared" si="7"/>
        <v>1469031</v>
      </c>
      <c r="I82" s="288">
        <v>41354</v>
      </c>
      <c r="J82" s="159">
        <f>'Desktop HP PVs'!S85</f>
        <v>877454</v>
      </c>
      <c r="K82" s="159">
        <f t="shared" si="8"/>
        <v>738250</v>
      </c>
      <c r="M82" s="288">
        <v>41354</v>
      </c>
      <c r="N82" s="159">
        <f>'Mobile HP PVs'!S85</f>
        <v>217551</v>
      </c>
      <c r="O82" s="159">
        <f t="shared" si="9"/>
        <v>189537</v>
      </c>
      <c r="Q82" s="288">
        <v>41354</v>
      </c>
      <c r="R82" s="159">
        <f>'Mobile Visits'!S85</f>
        <v>874423</v>
      </c>
      <c r="S82" s="159">
        <f t="shared" si="10"/>
        <v>1916735</v>
      </c>
      <c r="U82" s="288">
        <v>41354</v>
      </c>
      <c r="V82" s="159">
        <f>'Tablet Visits'!S85</f>
        <v>160894</v>
      </c>
      <c r="W82" s="159">
        <f t="shared" si="11"/>
        <v>454700</v>
      </c>
    </row>
    <row r="83" spans="1:23" x14ac:dyDescent="0.25">
      <c r="A83" s="288">
        <v>41355</v>
      </c>
      <c r="B83" s="159">
        <f>'Total Visits and PVs'!S86</f>
        <v>4056805</v>
      </c>
      <c r="C83" s="159">
        <f t="shared" si="6"/>
        <v>5874167</v>
      </c>
      <c r="E83" s="288">
        <v>41355</v>
      </c>
      <c r="F83" s="159">
        <f>'Daily Organic Visits'!S86</f>
        <v>965363</v>
      </c>
      <c r="G83" s="159">
        <f t="shared" si="7"/>
        <v>1294146</v>
      </c>
      <c r="I83" s="288">
        <v>41355</v>
      </c>
      <c r="J83" s="159">
        <f>'Desktop HP PVs'!S86</f>
        <v>857154</v>
      </c>
      <c r="K83" s="159">
        <f t="shared" si="8"/>
        <v>612959</v>
      </c>
      <c r="M83" s="288">
        <v>41355</v>
      </c>
      <c r="N83" s="159">
        <f>'Mobile HP PVs'!S86</f>
        <v>223563</v>
      </c>
      <c r="O83" s="159">
        <f t="shared" si="9"/>
        <v>194612</v>
      </c>
      <c r="Q83" s="288">
        <v>41355</v>
      </c>
      <c r="R83" s="159">
        <f>'Mobile Visits'!S86</f>
        <v>1049308</v>
      </c>
      <c r="S83" s="159">
        <f t="shared" si="10"/>
        <v>1958708</v>
      </c>
      <c r="U83" s="288">
        <v>41355</v>
      </c>
      <c r="V83" s="159">
        <f>'Tablet Visits'!S86</f>
        <v>167889</v>
      </c>
      <c r="W83" s="159">
        <f t="shared" si="11"/>
        <v>440709</v>
      </c>
    </row>
    <row r="84" spans="1:23" x14ac:dyDescent="0.25">
      <c r="A84" s="288">
        <v>41356</v>
      </c>
      <c r="B84" s="159">
        <f>'Total Visits and PVs'!S87</f>
        <v>4146693</v>
      </c>
      <c r="C84" s="159">
        <f t="shared" si="6"/>
        <v>5329690</v>
      </c>
      <c r="E84" s="288">
        <v>41356</v>
      </c>
      <c r="F84" s="159">
        <f>'Daily Organic Visits'!S87</f>
        <v>923391</v>
      </c>
      <c r="G84" s="159">
        <f t="shared" si="7"/>
        <v>1238183</v>
      </c>
      <c r="I84" s="288">
        <v>41356</v>
      </c>
      <c r="J84" s="159">
        <f>'Desktop HP PVs'!S87</f>
        <v>839789</v>
      </c>
      <c r="K84" s="159">
        <f t="shared" si="8"/>
        <v>472490</v>
      </c>
      <c r="M84" s="288">
        <v>41356</v>
      </c>
      <c r="N84" s="159">
        <f>'Mobile HP PVs'!S87</f>
        <v>226241</v>
      </c>
      <c r="O84" s="159">
        <f t="shared" si="9"/>
        <v>195049</v>
      </c>
      <c r="Q84" s="288">
        <v>41356</v>
      </c>
      <c r="R84" s="159">
        <f>'Mobile Visits'!S87</f>
        <v>1189215</v>
      </c>
      <c r="S84" s="159">
        <f t="shared" si="10"/>
        <v>1776828</v>
      </c>
      <c r="U84" s="288">
        <v>41356</v>
      </c>
      <c r="V84" s="159">
        <f>'Tablet Visits'!S87</f>
        <v>237843</v>
      </c>
      <c r="W84" s="159">
        <f t="shared" si="11"/>
        <v>447705</v>
      </c>
    </row>
    <row r="85" spans="1:23" x14ac:dyDescent="0.25">
      <c r="A85" s="288">
        <v>41357</v>
      </c>
      <c r="B85" s="159">
        <f>'Total Visits and PVs'!S88</f>
        <v>3888804</v>
      </c>
      <c r="C85" s="159">
        <f t="shared" si="6"/>
        <v>5237546</v>
      </c>
      <c r="E85" s="288">
        <v>41357</v>
      </c>
      <c r="F85" s="159">
        <f>'Daily Organic Visits'!S88</f>
        <v>916395</v>
      </c>
      <c r="G85" s="159">
        <f t="shared" si="7"/>
        <v>1280155</v>
      </c>
      <c r="I85" s="288">
        <v>41357</v>
      </c>
      <c r="J85" s="159">
        <f>'Desktop HP PVs'!S88</f>
        <v>768188</v>
      </c>
      <c r="K85" s="159">
        <f t="shared" si="8"/>
        <v>501354</v>
      </c>
      <c r="M85" s="288">
        <v>41357</v>
      </c>
      <c r="N85" s="159">
        <f>'Mobile HP PVs'!S88</f>
        <v>230900</v>
      </c>
      <c r="O85" s="159">
        <f t="shared" si="9"/>
        <v>193294</v>
      </c>
      <c r="Q85" s="288">
        <v>41357</v>
      </c>
      <c r="R85" s="159">
        <f>'Mobile Visits'!S88</f>
        <v>1091280</v>
      </c>
      <c r="S85" s="159">
        <f t="shared" si="10"/>
        <v>1804809</v>
      </c>
      <c r="U85" s="288">
        <v>41357</v>
      </c>
      <c r="V85" s="159">
        <f>'Tablet Visits'!S88</f>
        <v>216857</v>
      </c>
      <c r="W85" s="159">
        <f t="shared" si="11"/>
        <v>377751</v>
      </c>
    </row>
    <row r="86" spans="1:23" x14ac:dyDescent="0.25">
      <c r="A86" s="288">
        <v>41358</v>
      </c>
      <c r="B86" s="159">
        <f>'Total Visits and PVs'!S89</f>
        <v>3342932</v>
      </c>
      <c r="C86" s="159">
        <f t="shared" si="6"/>
        <v>6242351</v>
      </c>
      <c r="E86" s="288">
        <v>41358</v>
      </c>
      <c r="F86" s="159">
        <f>'Daily Organic Visits'!S89</f>
        <v>867428</v>
      </c>
      <c r="G86" s="159">
        <f t="shared" si="7"/>
        <v>1322128</v>
      </c>
      <c r="I86" s="288">
        <v>41358</v>
      </c>
      <c r="J86" s="159">
        <f>'Desktop HP PVs'!S89</f>
        <v>593959</v>
      </c>
      <c r="K86" s="159">
        <f t="shared" si="8"/>
        <v>673715</v>
      </c>
      <c r="M86" s="288">
        <v>41358</v>
      </c>
      <c r="N86" s="159">
        <f>'Mobile HP PVs'!S89</f>
        <v>241094</v>
      </c>
      <c r="O86" s="159">
        <f t="shared" si="9"/>
        <v>182472</v>
      </c>
      <c r="Q86" s="288">
        <v>41358</v>
      </c>
      <c r="R86" s="159">
        <f>'Mobile Visits'!S89</f>
        <v>916395</v>
      </c>
      <c r="S86" s="159">
        <f t="shared" si="10"/>
        <v>1986689</v>
      </c>
      <c r="U86" s="288">
        <v>41358</v>
      </c>
      <c r="V86" s="159">
        <f>'Tablet Visits'!S89</f>
        <v>167889</v>
      </c>
      <c r="W86" s="159">
        <f t="shared" si="11"/>
        <v>475686</v>
      </c>
    </row>
    <row r="87" spans="1:23" x14ac:dyDescent="0.25">
      <c r="A87" s="288">
        <v>41359</v>
      </c>
      <c r="B87" s="159">
        <f>'Total Visits and PVs'!S90</f>
        <v>3739695</v>
      </c>
      <c r="C87" s="159">
        <f t="shared" si="6"/>
        <v>5984782</v>
      </c>
      <c r="E87" s="288">
        <v>41359</v>
      </c>
      <c r="F87" s="159">
        <f>'Daily Organic Visits'!S90</f>
        <v>1042312</v>
      </c>
      <c r="G87" s="159">
        <f t="shared" si="7"/>
        <v>1455040</v>
      </c>
      <c r="I87" s="288">
        <v>41359</v>
      </c>
      <c r="J87" s="159">
        <f>'Desktop HP PVs'!S90</f>
        <v>644157</v>
      </c>
      <c r="K87" s="159">
        <f t="shared" si="8"/>
        <v>667012</v>
      </c>
      <c r="M87" s="288">
        <v>41359</v>
      </c>
      <c r="N87" s="159">
        <f>'Mobile HP PVs'!S90</f>
        <v>237695</v>
      </c>
      <c r="O87" s="159">
        <f t="shared" si="9"/>
        <v>178018</v>
      </c>
      <c r="Q87" s="288">
        <v>41359</v>
      </c>
      <c r="R87" s="159">
        <f>'Mobile Visits'!S90</f>
        <v>930386</v>
      </c>
      <c r="S87" s="159">
        <f t="shared" si="10"/>
        <v>2014671</v>
      </c>
      <c r="U87" s="288">
        <v>41359</v>
      </c>
      <c r="V87" s="159">
        <f>'Tablet Visits'!S90</f>
        <v>160894</v>
      </c>
      <c r="W87" s="159">
        <f t="shared" si="11"/>
        <v>433714</v>
      </c>
    </row>
    <row r="88" spans="1:23" x14ac:dyDescent="0.25">
      <c r="A88" s="288">
        <v>41360</v>
      </c>
      <c r="B88" s="159">
        <f>'Total Visits and PVs'!S91</f>
        <v>4594298</v>
      </c>
      <c r="C88" s="159">
        <f t="shared" si="6"/>
        <v>5696769</v>
      </c>
      <c r="E88" s="288">
        <v>41360</v>
      </c>
      <c r="F88" s="159">
        <f>'Daily Organic Visits'!S91</f>
        <v>1308137</v>
      </c>
      <c r="G88" s="159">
        <f t="shared" si="7"/>
        <v>1434054</v>
      </c>
      <c r="I88" s="288">
        <v>41360</v>
      </c>
      <c r="J88" s="159">
        <f>'Desktop HP PVs'!S91</f>
        <v>858404</v>
      </c>
      <c r="K88" s="159">
        <f t="shared" si="8"/>
        <v>635341</v>
      </c>
      <c r="M88" s="288">
        <v>41360</v>
      </c>
      <c r="N88" s="159">
        <f>'Mobile HP PVs'!S91</f>
        <v>227718</v>
      </c>
      <c r="O88" s="159">
        <f t="shared" si="9"/>
        <v>181597</v>
      </c>
      <c r="Q88" s="288">
        <v>41360</v>
      </c>
      <c r="R88" s="159">
        <f>'Mobile Visits'!S91</f>
        <v>1000340</v>
      </c>
      <c r="S88" s="159">
        <f t="shared" si="10"/>
        <v>1867768</v>
      </c>
      <c r="U88" s="288">
        <v>41360</v>
      </c>
      <c r="V88" s="159">
        <f>'Tablet Visits'!S91</f>
        <v>167889</v>
      </c>
      <c r="W88" s="159">
        <f t="shared" si="11"/>
        <v>475686</v>
      </c>
    </row>
    <row r="89" spans="1:23" x14ac:dyDescent="0.25">
      <c r="A89" s="288">
        <v>41361</v>
      </c>
      <c r="B89" s="159">
        <f>'Total Visits and PVs'!S92</f>
        <v>4701416</v>
      </c>
      <c r="C89" s="159">
        <f t="shared" si="6"/>
        <v>5568681</v>
      </c>
      <c r="E89" s="288">
        <v>41361</v>
      </c>
      <c r="F89" s="159">
        <f>'Daily Organic Visits'!S92</f>
        <v>1329123</v>
      </c>
      <c r="G89" s="159">
        <f t="shared" si="7"/>
        <v>1406072</v>
      </c>
      <c r="I89" s="288">
        <v>41361</v>
      </c>
      <c r="J89" s="159">
        <f>'Desktop HP PVs'!S92</f>
        <v>857062</v>
      </c>
      <c r="K89" s="159">
        <f t="shared" si="8"/>
        <v>600041</v>
      </c>
      <c r="M89" s="288">
        <v>41361</v>
      </c>
      <c r="N89" s="159">
        <f>'Mobile HP PVs'!S92</f>
        <v>230985</v>
      </c>
      <c r="O89" s="159">
        <f t="shared" si="9"/>
        <v>185593</v>
      </c>
      <c r="Q89" s="288">
        <v>41361</v>
      </c>
      <c r="R89" s="159">
        <f>'Mobile Visits'!S92</f>
        <v>1105271</v>
      </c>
      <c r="S89" s="159">
        <f t="shared" si="10"/>
        <v>1993684</v>
      </c>
      <c r="U89" s="288">
        <v>41361</v>
      </c>
      <c r="V89" s="159">
        <f>'Tablet Visits'!S92</f>
        <v>181880</v>
      </c>
      <c r="W89" s="159">
        <f t="shared" si="11"/>
        <v>468691</v>
      </c>
    </row>
    <row r="90" spans="1:23" x14ac:dyDescent="0.25">
      <c r="A90" s="288">
        <v>41362</v>
      </c>
      <c r="B90" s="159">
        <f>'Total Visits and PVs'!S93</f>
        <v>4447326</v>
      </c>
      <c r="C90" s="159">
        <f t="shared" si="6"/>
        <v>5009188</v>
      </c>
      <c r="E90" s="288">
        <v>41362</v>
      </c>
      <c r="F90" s="159">
        <f>'Daily Organic Visits'!S93</f>
        <v>1322128</v>
      </c>
      <c r="G90" s="159">
        <f t="shared" si="7"/>
        <v>1364100</v>
      </c>
      <c r="I90" s="288">
        <v>41362</v>
      </c>
      <c r="J90" s="159">
        <f>'Desktop HP PVs'!S93</f>
        <v>835728</v>
      </c>
      <c r="K90" s="159">
        <f t="shared" si="8"/>
        <v>518499</v>
      </c>
      <c r="M90" s="288">
        <v>41362</v>
      </c>
      <c r="N90" s="159">
        <f>'Mobile HP PVs'!S93</f>
        <v>234286</v>
      </c>
      <c r="O90" s="159">
        <f t="shared" si="9"/>
        <v>187795</v>
      </c>
      <c r="Q90" s="288">
        <v>41362</v>
      </c>
      <c r="R90" s="159">
        <f>'Mobile Visits'!S93</f>
        <v>888414</v>
      </c>
      <c r="S90" s="159">
        <f t="shared" si="10"/>
        <v>1678892</v>
      </c>
      <c r="U90" s="288">
        <v>41362</v>
      </c>
      <c r="V90" s="159">
        <f>'Tablet Visits'!S93</f>
        <v>181880</v>
      </c>
      <c r="W90" s="159">
        <f t="shared" si="11"/>
        <v>398737</v>
      </c>
    </row>
    <row r="91" spans="1:23" x14ac:dyDescent="0.25">
      <c r="A91" s="288">
        <v>41363</v>
      </c>
      <c r="B91" s="159">
        <f>'Total Visits and PVs'!S94</f>
        <v>4402452</v>
      </c>
      <c r="C91" s="159">
        <f t="shared" si="6"/>
        <v>4423311</v>
      </c>
      <c r="E91" s="288">
        <v>41363</v>
      </c>
      <c r="F91" s="159">
        <f>'Daily Organic Visits'!S94</f>
        <v>1273160</v>
      </c>
      <c r="G91" s="159">
        <f t="shared" si="7"/>
        <v>1266165</v>
      </c>
      <c r="I91" s="288">
        <v>41363</v>
      </c>
      <c r="J91" s="159">
        <f>'Desktop HP PVs'!S94</f>
        <v>846078</v>
      </c>
      <c r="K91" s="159">
        <f t="shared" si="8"/>
        <v>426423</v>
      </c>
      <c r="M91" s="288">
        <v>41363</v>
      </c>
      <c r="N91" s="159">
        <f>'Mobile HP PVs'!S94</f>
        <v>236011</v>
      </c>
      <c r="O91" s="159">
        <f t="shared" si="9"/>
        <v>184968</v>
      </c>
      <c r="Q91" s="288">
        <v>41363</v>
      </c>
      <c r="R91" s="159">
        <f>'Mobile Visits'!S94</f>
        <v>853437</v>
      </c>
      <c r="S91" s="159">
        <f t="shared" si="10"/>
        <v>1720864</v>
      </c>
      <c r="U91" s="288">
        <v>41363</v>
      </c>
      <c r="V91" s="159">
        <f>'Tablet Visits'!S94</f>
        <v>167889</v>
      </c>
      <c r="W91" s="159">
        <f t="shared" si="11"/>
        <v>482682</v>
      </c>
    </row>
    <row r="92" spans="1:23" x14ac:dyDescent="0.25">
      <c r="A92" s="288">
        <v>41364</v>
      </c>
      <c r="B92" s="159">
        <f>'Total Visits and PVs'!S95</f>
        <v>4139567</v>
      </c>
      <c r="C92" s="159">
        <f t="shared" si="6"/>
        <v>4608128</v>
      </c>
      <c r="E92" s="288">
        <v>41364</v>
      </c>
      <c r="F92" s="159">
        <f>'Daily Organic Visits'!S95</f>
        <v>1399077</v>
      </c>
      <c r="G92" s="159">
        <f t="shared" si="7"/>
        <v>1329123</v>
      </c>
      <c r="I92" s="288">
        <v>41364</v>
      </c>
      <c r="J92" s="159">
        <f>'Desktop HP PVs'!S95</f>
        <v>795730</v>
      </c>
      <c r="K92" s="159">
        <f t="shared" si="8"/>
        <v>452827</v>
      </c>
      <c r="M92" s="288">
        <v>41364</v>
      </c>
      <c r="N92" s="159">
        <f>'Mobile HP PVs'!S95</f>
        <v>244672</v>
      </c>
      <c r="O92" s="159">
        <f t="shared" si="9"/>
        <v>180349</v>
      </c>
      <c r="Q92" s="288">
        <v>41364</v>
      </c>
      <c r="R92" s="159">
        <f>'Mobile Visits'!S95</f>
        <v>762497</v>
      </c>
      <c r="S92" s="159">
        <f t="shared" si="10"/>
        <v>1636920</v>
      </c>
      <c r="U92" s="288">
        <v>41364</v>
      </c>
      <c r="V92" s="159">
        <f>'Tablet Visits'!S95</f>
        <v>146903</v>
      </c>
      <c r="W92" s="159">
        <f t="shared" si="11"/>
        <v>496672</v>
      </c>
    </row>
    <row r="93" spans="1:23" x14ac:dyDescent="0.25">
      <c r="A93" s="288">
        <v>41365</v>
      </c>
      <c r="B93" s="159">
        <f>'Total Visits and PVs'!S96</f>
        <v>3613078</v>
      </c>
      <c r="C93" s="159">
        <f t="shared" si="6"/>
        <v>3335934</v>
      </c>
      <c r="E93" s="288">
        <v>41365</v>
      </c>
      <c r="F93" s="159">
        <f>'Daily Organic Visits'!S96</f>
        <v>1280155</v>
      </c>
      <c r="G93" s="159">
        <f t="shared" si="7"/>
        <v>356765</v>
      </c>
      <c r="I93" s="288">
        <v>41365</v>
      </c>
      <c r="J93" s="159">
        <f>'Desktop HP PVs'!S96</f>
        <v>615750</v>
      </c>
      <c r="K93" s="159">
        <f t="shared" si="8"/>
        <v>296953</v>
      </c>
      <c r="M93" s="288">
        <v>41365</v>
      </c>
      <c r="N93" s="159">
        <f>'Mobile HP PVs'!S96</f>
        <v>251503</v>
      </c>
      <c r="O93" s="159">
        <f t="shared" si="9"/>
        <v>173971</v>
      </c>
      <c r="Q93" s="288">
        <v>41365</v>
      </c>
      <c r="R93" s="159">
        <f>'Mobile Visits'!S96</f>
        <v>902405</v>
      </c>
      <c r="S93" s="159">
        <f t="shared" si="10"/>
        <v>846441</v>
      </c>
      <c r="U93" s="288">
        <v>41365</v>
      </c>
      <c r="V93" s="159">
        <f>'Tablet Visits'!S96</f>
        <v>216857</v>
      </c>
      <c r="W93" s="159">
        <f t="shared" si="11"/>
        <v>111926</v>
      </c>
    </row>
    <row r="94" spans="1:23" x14ac:dyDescent="0.25">
      <c r="A94" s="288">
        <v>41366</v>
      </c>
      <c r="B94" s="159">
        <f>'Total Visits and PVs'!S97</f>
        <v>3783723</v>
      </c>
      <c r="C94" s="159">
        <f t="shared" si="6"/>
        <v>2886166</v>
      </c>
      <c r="E94" s="288">
        <v>41366</v>
      </c>
      <c r="F94" s="159">
        <f>'Daily Organic Visits'!S97</f>
        <v>1427058</v>
      </c>
      <c r="G94" s="159">
        <f t="shared" si="7"/>
        <v>265825</v>
      </c>
      <c r="I94" s="288">
        <v>41366</v>
      </c>
      <c r="J94" s="159">
        <f>'Desktop HP PVs'!S97</f>
        <v>654452</v>
      </c>
      <c r="K94" s="159">
        <f t="shared" si="8"/>
        <v>213915</v>
      </c>
      <c r="M94" s="288">
        <v>41366</v>
      </c>
      <c r="N94" s="159">
        <f>'Mobile HP PVs'!S97</f>
        <v>249223</v>
      </c>
      <c r="O94" s="159">
        <f t="shared" si="9"/>
        <v>214963</v>
      </c>
      <c r="Q94" s="288">
        <v>41366</v>
      </c>
      <c r="R94" s="159">
        <f>'Mobile Visits'!S97</f>
        <v>762497</v>
      </c>
      <c r="S94" s="159">
        <f t="shared" si="10"/>
        <v>909400</v>
      </c>
      <c r="U94" s="288">
        <v>41366</v>
      </c>
      <c r="V94" s="159">
        <f>'Tablet Visits'!S97</f>
        <v>132912</v>
      </c>
      <c r="W94" s="159">
        <f t="shared" si="11"/>
        <v>69954</v>
      </c>
    </row>
    <row r="95" spans="1:23" x14ac:dyDescent="0.25">
      <c r="A95" s="288">
        <v>41367</v>
      </c>
      <c r="B95" s="159">
        <f>'Total Visits and PVs'!S98</f>
        <v>4476784</v>
      </c>
      <c r="C95" s="159">
        <f t="shared" si="6"/>
        <v>5803730</v>
      </c>
      <c r="E95" s="288">
        <v>41367</v>
      </c>
      <c r="F95" s="159">
        <f>'Daily Organic Visits'!S98</f>
        <v>1420063</v>
      </c>
      <c r="G95" s="159">
        <f t="shared" si="7"/>
        <v>1573961</v>
      </c>
      <c r="I95" s="288">
        <v>41367</v>
      </c>
      <c r="J95" s="159">
        <f>'Desktop HP PVs'!S98</f>
        <v>854742</v>
      </c>
      <c r="K95" s="159">
        <f t="shared" si="8"/>
        <v>637060</v>
      </c>
      <c r="M95" s="288">
        <v>41367</v>
      </c>
      <c r="N95" s="159">
        <f>'Mobile HP PVs'!S98</f>
        <v>240478</v>
      </c>
      <c r="O95" s="159">
        <f t="shared" si="9"/>
        <v>283091</v>
      </c>
      <c r="Q95" s="288">
        <v>41367</v>
      </c>
      <c r="R95" s="159">
        <f>'Mobile Visits'!S98</f>
        <v>832451</v>
      </c>
      <c r="S95" s="159">
        <f t="shared" si="10"/>
        <v>1734855</v>
      </c>
      <c r="U95" s="288">
        <v>41367</v>
      </c>
      <c r="V95" s="159">
        <f>'Tablet Visits'!S98</f>
        <v>132912</v>
      </c>
      <c r="W95" s="159">
        <f t="shared" si="11"/>
        <v>419723</v>
      </c>
    </row>
    <row r="96" spans="1:23" x14ac:dyDescent="0.25">
      <c r="A96" s="288">
        <v>41368</v>
      </c>
      <c r="B96" s="159">
        <f>'Total Visits and PVs'!S99</f>
        <v>4486603</v>
      </c>
      <c r="C96" s="159">
        <f t="shared" si="6"/>
        <v>5685155</v>
      </c>
      <c r="E96" s="288">
        <v>41368</v>
      </c>
      <c r="F96" s="159">
        <f>'Daily Organic Visits'!S99</f>
        <v>1427058</v>
      </c>
      <c r="G96" s="159">
        <f t="shared" si="7"/>
        <v>1364100</v>
      </c>
      <c r="I96" s="288">
        <v>41368</v>
      </c>
      <c r="J96" s="159">
        <f>'Desktop HP PVs'!S99</f>
        <v>841545</v>
      </c>
      <c r="K96" s="159">
        <f t="shared" si="8"/>
        <v>624710</v>
      </c>
      <c r="M96" s="288">
        <v>41368</v>
      </c>
      <c r="N96" s="159">
        <f>'Mobile HP PVs'!S99</f>
        <v>245106</v>
      </c>
      <c r="O96" s="159">
        <f t="shared" si="9"/>
        <v>282977</v>
      </c>
      <c r="Q96" s="288">
        <v>41368</v>
      </c>
      <c r="R96" s="159">
        <f>'Mobile Visits'!S99</f>
        <v>909400</v>
      </c>
      <c r="S96" s="159">
        <f t="shared" si="10"/>
        <v>1818800</v>
      </c>
      <c r="U96" s="288">
        <v>41368</v>
      </c>
      <c r="V96" s="159">
        <f>'Tablet Visits'!S99</f>
        <v>160894</v>
      </c>
      <c r="W96" s="159">
        <f t="shared" si="11"/>
        <v>426718</v>
      </c>
    </row>
    <row r="97" spans="1:23" x14ac:dyDescent="0.25">
      <c r="A97" s="288">
        <v>41369</v>
      </c>
      <c r="B97" s="159">
        <f>'Total Visits and PVs'!S100</f>
        <v>4341720</v>
      </c>
      <c r="C97" s="159">
        <f t="shared" si="6"/>
        <v>5528718</v>
      </c>
      <c r="E97" s="288">
        <v>41369</v>
      </c>
      <c r="F97" s="159">
        <f>'Daily Organic Visits'!S100</f>
        <v>1063298</v>
      </c>
      <c r="G97" s="159">
        <f t="shared" si="7"/>
        <v>1378091</v>
      </c>
      <c r="I97" s="288">
        <v>41369</v>
      </c>
      <c r="J97" s="159">
        <f>'Desktop HP PVs'!S100</f>
        <v>837637</v>
      </c>
      <c r="K97" s="159">
        <f t="shared" si="8"/>
        <v>589233</v>
      </c>
      <c r="M97" s="288">
        <v>41369</v>
      </c>
      <c r="N97" s="159">
        <f>'Mobile HP PVs'!S100</f>
        <v>256981</v>
      </c>
      <c r="O97" s="159">
        <f t="shared" si="9"/>
        <v>280075</v>
      </c>
      <c r="Q97" s="288">
        <v>41369</v>
      </c>
      <c r="R97" s="159">
        <f>'Mobile Visits'!S100</f>
        <v>937381</v>
      </c>
      <c r="S97" s="159">
        <f t="shared" si="10"/>
        <v>1685888</v>
      </c>
      <c r="U97" s="288">
        <v>41369</v>
      </c>
      <c r="V97" s="159">
        <f>'Tablet Visits'!S100</f>
        <v>146903</v>
      </c>
      <c r="W97" s="159">
        <f t="shared" si="11"/>
        <v>328783</v>
      </c>
    </row>
    <row r="98" spans="1:23" x14ac:dyDescent="0.25">
      <c r="A98" s="288">
        <v>41370</v>
      </c>
      <c r="B98" s="159">
        <f>'Total Visits and PVs'!S101</f>
        <v>4228704</v>
      </c>
      <c r="C98" s="159">
        <f t="shared" si="6"/>
        <v>4706197</v>
      </c>
      <c r="E98" s="288">
        <v>41370</v>
      </c>
      <c r="F98" s="159">
        <f>'Daily Organic Visits'!S101</f>
        <v>1196211</v>
      </c>
      <c r="G98" s="159">
        <f t="shared" si="7"/>
        <v>1364100</v>
      </c>
      <c r="I98" s="288">
        <v>41370</v>
      </c>
      <c r="J98" s="159">
        <f>'Desktop HP PVs'!S101</f>
        <v>791745</v>
      </c>
      <c r="K98" s="159">
        <f t="shared" si="8"/>
        <v>456125</v>
      </c>
      <c r="M98" s="288">
        <v>41370</v>
      </c>
      <c r="N98" s="159">
        <f>'Mobile HP PVs'!S101</f>
        <v>272219</v>
      </c>
      <c r="O98" s="159">
        <f t="shared" si="9"/>
        <v>281689</v>
      </c>
      <c r="Q98" s="288">
        <v>41370</v>
      </c>
      <c r="R98" s="159">
        <f>'Mobile Visits'!S101</f>
        <v>811465</v>
      </c>
      <c r="S98" s="159">
        <f t="shared" si="10"/>
        <v>1706874</v>
      </c>
      <c r="U98" s="288">
        <v>41370</v>
      </c>
      <c r="V98" s="159">
        <f>'Tablet Visits'!S101</f>
        <v>97935</v>
      </c>
      <c r="W98" s="159">
        <f t="shared" si="11"/>
        <v>405732</v>
      </c>
    </row>
    <row r="99" spans="1:23" x14ac:dyDescent="0.25">
      <c r="A99" s="288">
        <v>41371</v>
      </c>
      <c r="B99" s="159">
        <f>'Total Visits and PVs'!S102</f>
        <v>3924468</v>
      </c>
      <c r="C99" s="159">
        <f t="shared" si="6"/>
        <v>4776210</v>
      </c>
      <c r="E99" s="288">
        <v>41371</v>
      </c>
      <c r="F99" s="159">
        <f>'Daily Organic Visits'!S102</f>
        <v>1077289</v>
      </c>
      <c r="G99" s="159">
        <f t="shared" si="7"/>
        <v>1252174</v>
      </c>
      <c r="I99" s="288">
        <v>41371</v>
      </c>
      <c r="J99" s="159">
        <f>'Desktop HP PVs'!S102</f>
        <v>681791</v>
      </c>
      <c r="K99" s="159">
        <f t="shared" si="8"/>
        <v>492692</v>
      </c>
      <c r="M99" s="288">
        <v>41371</v>
      </c>
      <c r="N99" s="159">
        <f>'Mobile HP PVs'!S102</f>
        <v>275714</v>
      </c>
      <c r="O99" s="159">
        <f t="shared" si="9"/>
        <v>279554</v>
      </c>
      <c r="Q99" s="288">
        <v>41371</v>
      </c>
      <c r="R99" s="159">
        <f>'Mobile Visits'!S102</f>
        <v>923391</v>
      </c>
      <c r="S99" s="159">
        <f t="shared" si="10"/>
        <v>1720864</v>
      </c>
      <c r="U99" s="288">
        <v>41371</v>
      </c>
      <c r="V99" s="159">
        <f>'Tablet Visits'!S102</f>
        <v>139908</v>
      </c>
      <c r="W99" s="159">
        <f t="shared" si="11"/>
        <v>356765</v>
      </c>
    </row>
    <row r="100" spans="1:23" x14ac:dyDescent="0.25">
      <c r="A100" s="288">
        <v>41372</v>
      </c>
      <c r="B100" s="159">
        <f>'Total Visits and PVs'!S103</f>
        <v>3891627</v>
      </c>
      <c r="C100" s="159">
        <f t="shared" si="6"/>
        <v>5565291</v>
      </c>
      <c r="E100" s="288">
        <v>41372</v>
      </c>
      <c r="F100" s="159">
        <f>'Daily Organic Visits'!S103</f>
        <v>1035317</v>
      </c>
      <c r="G100" s="159">
        <f t="shared" si="7"/>
        <v>1336118</v>
      </c>
      <c r="I100" s="288">
        <v>41372</v>
      </c>
      <c r="J100" s="159">
        <f>'Desktop HP PVs'!S103</f>
        <v>587990</v>
      </c>
      <c r="K100" s="159">
        <f t="shared" si="8"/>
        <v>645856</v>
      </c>
      <c r="M100" s="288">
        <v>41372</v>
      </c>
      <c r="N100" s="159">
        <f>'Mobile HP PVs'!S103</f>
        <v>259282</v>
      </c>
      <c r="O100" s="159">
        <f t="shared" si="9"/>
        <v>269804</v>
      </c>
      <c r="Q100" s="288">
        <v>41372</v>
      </c>
      <c r="R100" s="159">
        <f>'Mobile Visits'!S103</f>
        <v>1070294</v>
      </c>
      <c r="S100" s="159">
        <f t="shared" si="10"/>
        <v>1608938</v>
      </c>
      <c r="U100" s="288">
        <v>41372</v>
      </c>
      <c r="V100" s="159">
        <f>'Tablet Visits'!S103</f>
        <v>139908</v>
      </c>
      <c r="W100" s="159">
        <f t="shared" si="11"/>
        <v>384746</v>
      </c>
    </row>
    <row r="101" spans="1:23" x14ac:dyDescent="0.25">
      <c r="A101" s="288">
        <v>41373</v>
      </c>
      <c r="B101" s="159">
        <f>'Total Visits and PVs'!S104</f>
        <v>3522140</v>
      </c>
      <c r="C101" s="159">
        <f t="shared" si="6"/>
        <v>5587260</v>
      </c>
      <c r="E101" s="288">
        <v>41373</v>
      </c>
      <c r="F101" s="159">
        <f>'Daily Organic Visits'!S104</f>
        <v>1070294</v>
      </c>
      <c r="G101" s="159">
        <f t="shared" si="7"/>
        <v>1441049</v>
      </c>
      <c r="I101" s="288">
        <v>41373</v>
      </c>
      <c r="J101" s="159">
        <f>'Desktop HP PVs'!S104</f>
        <v>610380</v>
      </c>
      <c r="K101" s="159">
        <f t="shared" si="8"/>
        <v>644223</v>
      </c>
      <c r="M101" s="288">
        <v>41373</v>
      </c>
      <c r="N101" s="159">
        <f>'Mobile HP PVs'!S104</f>
        <v>257872</v>
      </c>
      <c r="O101" s="159">
        <f t="shared" si="9"/>
        <v>288431</v>
      </c>
      <c r="Q101" s="288">
        <v>41373</v>
      </c>
      <c r="R101" s="159">
        <f>'Mobile Visits'!S104</f>
        <v>881418</v>
      </c>
      <c r="S101" s="159">
        <f t="shared" si="10"/>
        <v>1622929</v>
      </c>
      <c r="U101" s="288">
        <v>41373</v>
      </c>
      <c r="V101" s="159">
        <f>'Tablet Visits'!S104</f>
        <v>160894</v>
      </c>
      <c r="W101" s="159">
        <f t="shared" si="11"/>
        <v>342774</v>
      </c>
    </row>
    <row r="102" spans="1:23" x14ac:dyDescent="0.25">
      <c r="A102" s="288">
        <v>41374</v>
      </c>
      <c r="B102" s="159">
        <f>'Total Visits and PVs'!S105</f>
        <v>4221088</v>
      </c>
      <c r="C102" s="159">
        <f t="shared" si="6"/>
        <v>5678412</v>
      </c>
      <c r="E102" s="288">
        <v>41374</v>
      </c>
      <c r="F102" s="159">
        <f>'Daily Organic Visits'!S105</f>
        <v>1126257</v>
      </c>
      <c r="G102" s="159">
        <f t="shared" si="7"/>
        <v>1497012</v>
      </c>
      <c r="I102" s="288">
        <v>41374</v>
      </c>
      <c r="J102" s="159">
        <f>'Desktop HP PVs'!S105</f>
        <v>808235</v>
      </c>
      <c r="K102" s="159">
        <f t="shared" si="8"/>
        <v>635553</v>
      </c>
      <c r="M102" s="288">
        <v>41374</v>
      </c>
      <c r="N102" s="159">
        <f>'Mobile HP PVs'!S105</f>
        <v>247262</v>
      </c>
      <c r="O102" s="159">
        <f t="shared" si="9"/>
        <v>301848</v>
      </c>
      <c r="Q102" s="288">
        <v>41374</v>
      </c>
      <c r="R102" s="159">
        <f>'Mobile Visits'!S105</f>
        <v>1035317</v>
      </c>
      <c r="S102" s="159">
        <f t="shared" si="10"/>
        <v>1909740</v>
      </c>
      <c r="U102" s="288">
        <v>41374</v>
      </c>
      <c r="V102" s="159">
        <f>'Tablet Visits'!S105</f>
        <v>125917</v>
      </c>
      <c r="W102" s="159">
        <f t="shared" si="11"/>
        <v>398737</v>
      </c>
    </row>
    <row r="103" spans="1:23" x14ac:dyDescent="0.25">
      <c r="A103" s="288">
        <v>41375</v>
      </c>
      <c r="B103" s="159">
        <f>'Total Visits and PVs'!S106</f>
        <v>4571754</v>
      </c>
      <c r="C103" s="159">
        <f t="shared" si="6"/>
        <v>5507257</v>
      </c>
      <c r="E103" s="288">
        <v>41375</v>
      </c>
      <c r="F103" s="159">
        <f>'Daily Organic Visits'!S106</f>
        <v>1336118</v>
      </c>
      <c r="G103" s="159">
        <f t="shared" si="7"/>
        <v>1434054</v>
      </c>
      <c r="I103" s="288">
        <v>41375</v>
      </c>
      <c r="J103" s="159">
        <f>'Desktop HP PVs'!S106</f>
        <v>863728</v>
      </c>
      <c r="K103" s="159">
        <f t="shared" si="8"/>
        <v>623683</v>
      </c>
      <c r="M103" s="288">
        <v>41375</v>
      </c>
      <c r="N103" s="159">
        <f>'Mobile HP PVs'!S106</f>
        <v>244229</v>
      </c>
      <c r="O103" s="159">
        <f t="shared" si="9"/>
        <v>312166</v>
      </c>
      <c r="Q103" s="288">
        <v>41375</v>
      </c>
      <c r="R103" s="159">
        <f>'Mobile Visits'!S106</f>
        <v>1028321</v>
      </c>
      <c r="S103" s="159">
        <f t="shared" si="10"/>
        <v>1706874</v>
      </c>
      <c r="U103" s="288">
        <v>41375</v>
      </c>
      <c r="V103" s="159">
        <f>'Tablet Visits'!S106</f>
        <v>167889</v>
      </c>
      <c r="W103" s="159">
        <f t="shared" si="11"/>
        <v>335778</v>
      </c>
    </row>
    <row r="104" spans="1:23" x14ac:dyDescent="0.25">
      <c r="A104" s="288">
        <v>41376</v>
      </c>
      <c r="B104" s="159">
        <f>'Total Visits and PVs'!S107</f>
        <v>4639781</v>
      </c>
      <c r="C104" s="159">
        <f t="shared" si="6"/>
        <v>5262060</v>
      </c>
      <c r="E104" s="288">
        <v>41376</v>
      </c>
      <c r="F104" s="159">
        <f>'Daily Organic Visits'!S107</f>
        <v>1182220</v>
      </c>
      <c r="G104" s="159">
        <f t="shared" si="7"/>
        <v>1399077</v>
      </c>
      <c r="I104" s="288">
        <v>41376</v>
      </c>
      <c r="J104" s="159">
        <f>'Desktop HP PVs'!S107</f>
        <v>853861</v>
      </c>
      <c r="K104" s="159">
        <f t="shared" si="8"/>
        <v>582095</v>
      </c>
      <c r="M104" s="288">
        <v>41376</v>
      </c>
      <c r="N104" s="159">
        <f>'Mobile HP PVs'!S107</f>
        <v>250785</v>
      </c>
      <c r="O104" s="159">
        <f t="shared" si="9"/>
        <v>297616</v>
      </c>
      <c r="Q104" s="288">
        <v>41376</v>
      </c>
      <c r="R104" s="159">
        <f>'Mobile Visits'!S107</f>
        <v>1077289</v>
      </c>
      <c r="S104" s="159">
        <f t="shared" si="10"/>
        <v>1545980</v>
      </c>
      <c r="U104" s="288">
        <v>41376</v>
      </c>
      <c r="V104" s="159">
        <f>'Tablet Visits'!S107</f>
        <v>174885</v>
      </c>
      <c r="W104" s="159">
        <f t="shared" si="11"/>
        <v>405732</v>
      </c>
    </row>
    <row r="105" spans="1:23" x14ac:dyDescent="0.25">
      <c r="A105" s="288">
        <v>41377</v>
      </c>
      <c r="B105" s="159">
        <f>'Total Visits and PVs'!S108</f>
        <v>4417584</v>
      </c>
      <c r="C105" s="159">
        <f t="shared" si="6"/>
        <v>4535967</v>
      </c>
      <c r="E105" s="288">
        <v>41377</v>
      </c>
      <c r="F105" s="159">
        <f>'Daily Organic Visits'!S108</f>
        <v>1154238</v>
      </c>
      <c r="G105" s="159">
        <f t="shared" si="7"/>
        <v>1308137</v>
      </c>
      <c r="I105" s="288">
        <v>41377</v>
      </c>
      <c r="J105" s="159">
        <f>'Desktop HP PVs'!S108</f>
        <v>832801</v>
      </c>
      <c r="K105" s="159">
        <f t="shared" si="8"/>
        <v>432941</v>
      </c>
      <c r="M105" s="288">
        <v>41377</v>
      </c>
      <c r="N105" s="159">
        <f>'Mobile HP PVs'!S108</f>
        <v>263773</v>
      </c>
      <c r="O105" s="159">
        <f t="shared" si="9"/>
        <v>301925</v>
      </c>
      <c r="Q105" s="288">
        <v>41377</v>
      </c>
      <c r="R105" s="159">
        <f>'Mobile Visits'!S108</f>
        <v>1042312</v>
      </c>
      <c r="S105" s="159">
        <f t="shared" si="10"/>
        <v>1497012</v>
      </c>
      <c r="U105" s="288">
        <v>41377</v>
      </c>
      <c r="V105" s="159">
        <f>'Tablet Visits'!S108</f>
        <v>167889</v>
      </c>
      <c r="W105" s="159">
        <f t="shared" si="11"/>
        <v>342774</v>
      </c>
    </row>
    <row r="106" spans="1:23" x14ac:dyDescent="0.25">
      <c r="A106" s="288">
        <v>41378</v>
      </c>
      <c r="B106" s="159">
        <f>'Total Visits and PVs'!S109</f>
        <v>4097239</v>
      </c>
      <c r="C106" s="159">
        <f t="shared" si="6"/>
        <v>4559771</v>
      </c>
      <c r="E106" s="288">
        <v>41378</v>
      </c>
      <c r="F106" s="159">
        <f>'Daily Organic Visits'!S109</f>
        <v>1070294</v>
      </c>
      <c r="G106" s="159">
        <f t="shared" si="7"/>
        <v>1294146</v>
      </c>
      <c r="I106" s="288">
        <v>41378</v>
      </c>
      <c r="J106" s="159">
        <f>'Desktop HP PVs'!S109</f>
        <v>771452</v>
      </c>
      <c r="K106" s="159">
        <f t="shared" si="8"/>
        <v>454112</v>
      </c>
      <c r="M106" s="288">
        <v>41378</v>
      </c>
      <c r="N106" s="159">
        <f>'Mobile HP PVs'!S109</f>
        <v>260794</v>
      </c>
      <c r="O106" s="159">
        <f t="shared" si="9"/>
        <v>296442</v>
      </c>
      <c r="Q106" s="288">
        <v>41378</v>
      </c>
      <c r="R106" s="159">
        <f>'Mobile Visits'!S109</f>
        <v>902405</v>
      </c>
      <c r="S106" s="159">
        <f t="shared" si="10"/>
        <v>1524994</v>
      </c>
      <c r="U106" s="288">
        <v>41378</v>
      </c>
      <c r="V106" s="159">
        <f>'Tablet Visits'!S109</f>
        <v>160894</v>
      </c>
      <c r="W106" s="159">
        <f t="shared" si="11"/>
        <v>328783</v>
      </c>
    </row>
    <row r="107" spans="1:23" x14ac:dyDescent="0.25">
      <c r="A107" s="288">
        <v>41379</v>
      </c>
      <c r="B107" s="159">
        <f>'Total Visits and PVs'!S110</f>
        <v>3842746</v>
      </c>
      <c r="C107" s="159">
        <f t="shared" si="6"/>
        <v>6203156</v>
      </c>
      <c r="E107" s="288">
        <v>41379</v>
      </c>
      <c r="F107" s="159">
        <f>'Daily Organic Visits'!S110</f>
        <v>804469</v>
      </c>
      <c r="G107" s="159">
        <f t="shared" si="7"/>
        <v>1531989</v>
      </c>
      <c r="I107" s="288">
        <v>41379</v>
      </c>
      <c r="J107" s="159">
        <f>'Desktop HP PVs'!S110</f>
        <v>599682</v>
      </c>
      <c r="K107" s="159">
        <f t="shared" si="8"/>
        <v>621033</v>
      </c>
      <c r="M107" s="288">
        <v>41379</v>
      </c>
      <c r="N107" s="159">
        <f>'Mobile HP PVs'!S110</f>
        <v>263456</v>
      </c>
      <c r="O107" s="159">
        <f t="shared" si="9"/>
        <v>273857</v>
      </c>
      <c r="Q107" s="288">
        <v>41379</v>
      </c>
      <c r="R107" s="159">
        <f>'Mobile Visits'!S110</f>
        <v>1189215</v>
      </c>
      <c r="S107" s="159">
        <f t="shared" si="10"/>
        <v>1979694</v>
      </c>
      <c r="U107" s="288">
        <v>41379</v>
      </c>
      <c r="V107" s="159">
        <f>'Tablet Visits'!S110</f>
        <v>314792</v>
      </c>
      <c r="W107" s="159">
        <f t="shared" si="11"/>
        <v>405732</v>
      </c>
    </row>
    <row r="108" spans="1:23" x14ac:dyDescent="0.25">
      <c r="A108" s="288">
        <v>41380</v>
      </c>
      <c r="B108" s="159">
        <f>'Total Visits and PVs'!S111</f>
        <v>3770955</v>
      </c>
      <c r="C108" s="159">
        <f t="shared" si="6"/>
        <v>6228726</v>
      </c>
      <c r="E108" s="288">
        <v>41380</v>
      </c>
      <c r="F108" s="159">
        <f>'Daily Organic Visits'!S111</f>
        <v>986349</v>
      </c>
      <c r="G108" s="159">
        <f t="shared" si="7"/>
        <v>1490017</v>
      </c>
      <c r="I108" s="288">
        <v>41380</v>
      </c>
      <c r="J108" s="159">
        <f>'Desktop HP PVs'!S111</f>
        <v>657583</v>
      </c>
      <c r="K108" s="159">
        <f t="shared" si="8"/>
        <v>624378</v>
      </c>
      <c r="M108" s="288">
        <v>41380</v>
      </c>
      <c r="N108" s="159">
        <f>'Mobile HP PVs'!S111</f>
        <v>266644</v>
      </c>
      <c r="O108" s="159">
        <f t="shared" si="9"/>
        <v>258364</v>
      </c>
      <c r="Q108" s="288">
        <v>41380</v>
      </c>
      <c r="R108" s="159">
        <f>'Mobile Visits'!S111</f>
        <v>972358</v>
      </c>
      <c r="S108" s="159">
        <f t="shared" si="10"/>
        <v>2084624</v>
      </c>
      <c r="U108" s="288">
        <v>41380</v>
      </c>
      <c r="V108" s="159">
        <f>'Tablet Visits'!S111</f>
        <v>202866</v>
      </c>
      <c r="W108" s="159">
        <f t="shared" si="11"/>
        <v>496672</v>
      </c>
    </row>
    <row r="109" spans="1:23" x14ac:dyDescent="0.25">
      <c r="A109" s="288">
        <v>41381</v>
      </c>
      <c r="B109" s="159">
        <f>'Total Visits and PVs'!S112</f>
        <v>4653603</v>
      </c>
      <c r="C109" s="159">
        <f t="shared" si="6"/>
        <v>5439904</v>
      </c>
      <c r="E109" s="288">
        <v>41381</v>
      </c>
      <c r="F109" s="159">
        <f>'Daily Organic Visits'!S112</f>
        <v>1441049</v>
      </c>
      <c r="G109" s="159">
        <f t="shared" si="7"/>
        <v>1448045</v>
      </c>
      <c r="I109" s="288">
        <v>41381</v>
      </c>
      <c r="J109" s="159">
        <f>'Desktop HP PVs'!S112</f>
        <v>859942</v>
      </c>
      <c r="K109" s="159">
        <f t="shared" si="8"/>
        <v>610534</v>
      </c>
      <c r="M109" s="288">
        <v>41381</v>
      </c>
      <c r="N109" s="159">
        <f>'Mobile HP PVs'!S112</f>
        <v>252740</v>
      </c>
      <c r="O109" s="159">
        <f t="shared" si="9"/>
        <v>246501</v>
      </c>
      <c r="Q109" s="288">
        <v>41381</v>
      </c>
      <c r="R109" s="159">
        <f>'Mobile Visits'!S112</f>
        <v>972358</v>
      </c>
      <c r="S109" s="159">
        <f t="shared" si="10"/>
        <v>1692883</v>
      </c>
      <c r="U109" s="288">
        <v>41381</v>
      </c>
      <c r="V109" s="159">
        <f>'Tablet Visits'!S112</f>
        <v>216857</v>
      </c>
      <c r="W109" s="159">
        <f t="shared" si="11"/>
        <v>342774</v>
      </c>
    </row>
    <row r="110" spans="1:23" x14ac:dyDescent="0.25">
      <c r="A110" s="288">
        <v>41382</v>
      </c>
      <c r="B110" s="159">
        <f>'Total Visits and PVs'!S113</f>
        <v>4741354</v>
      </c>
      <c r="C110" s="159">
        <f t="shared" si="6"/>
        <v>5490663</v>
      </c>
      <c r="E110" s="288">
        <v>41382</v>
      </c>
      <c r="F110" s="159">
        <f>'Daily Organic Visits'!S113</f>
        <v>1420063</v>
      </c>
      <c r="G110" s="159">
        <f t="shared" si="7"/>
        <v>1378091</v>
      </c>
      <c r="I110" s="288">
        <v>41382</v>
      </c>
      <c r="J110" s="159">
        <f>'Desktop HP PVs'!S113</f>
        <v>859536</v>
      </c>
      <c r="K110" s="159">
        <f t="shared" si="8"/>
        <v>609236</v>
      </c>
      <c r="M110" s="288">
        <v>41382</v>
      </c>
      <c r="N110" s="159">
        <f>'Mobile HP PVs'!S113</f>
        <v>255760</v>
      </c>
      <c r="O110" s="159">
        <f t="shared" si="9"/>
        <v>249122</v>
      </c>
      <c r="Q110" s="288">
        <v>41382</v>
      </c>
      <c r="R110" s="159">
        <f>'Mobile Visits'!S113</f>
        <v>1098275</v>
      </c>
      <c r="S110" s="159">
        <f t="shared" si="10"/>
        <v>1769832</v>
      </c>
      <c r="U110" s="288">
        <v>41382</v>
      </c>
      <c r="V110" s="159">
        <f>'Tablet Visits'!S113</f>
        <v>216857</v>
      </c>
      <c r="W110" s="159">
        <f t="shared" si="11"/>
        <v>286811</v>
      </c>
    </row>
    <row r="111" spans="1:23" x14ac:dyDescent="0.25">
      <c r="A111" s="288">
        <v>41383</v>
      </c>
      <c r="B111" s="159">
        <f>'Total Visits and PVs'!S114</f>
        <v>4843845</v>
      </c>
      <c r="C111" s="159">
        <f t="shared" si="6"/>
        <v>5194141</v>
      </c>
      <c r="E111" s="288">
        <v>41383</v>
      </c>
      <c r="F111" s="159">
        <f>'Daily Organic Visits'!S114</f>
        <v>1392081</v>
      </c>
      <c r="G111" s="159">
        <f t="shared" si="7"/>
        <v>1406072</v>
      </c>
      <c r="I111" s="288">
        <v>41383</v>
      </c>
      <c r="J111" s="159">
        <f>'Desktop HP PVs'!S114</f>
        <v>860803</v>
      </c>
      <c r="K111" s="159">
        <f t="shared" si="8"/>
        <v>574377</v>
      </c>
      <c r="M111" s="288">
        <v>41383</v>
      </c>
      <c r="N111" s="159">
        <f>'Mobile HP PVs'!S114</f>
        <v>269458</v>
      </c>
      <c r="O111" s="159">
        <f t="shared" si="9"/>
        <v>249769</v>
      </c>
      <c r="Q111" s="288">
        <v>41383</v>
      </c>
      <c r="R111" s="159">
        <f>'Mobile Visits'!S114</f>
        <v>951372</v>
      </c>
      <c r="S111" s="159">
        <f t="shared" si="10"/>
        <v>1601943</v>
      </c>
      <c r="U111" s="288">
        <v>41383</v>
      </c>
      <c r="V111" s="159">
        <f>'Tablet Visits'!S114</f>
        <v>230848</v>
      </c>
      <c r="W111" s="159">
        <f t="shared" si="11"/>
        <v>398737</v>
      </c>
    </row>
    <row r="112" spans="1:23" x14ac:dyDescent="0.25">
      <c r="A112" s="288">
        <v>41384</v>
      </c>
      <c r="B112" s="159">
        <f>'Total Visits and PVs'!S115</f>
        <v>4820227</v>
      </c>
      <c r="C112" s="159">
        <f t="shared" si="6"/>
        <v>4428491</v>
      </c>
      <c r="E112" s="288">
        <v>41384</v>
      </c>
      <c r="F112" s="159">
        <f>'Daily Organic Visits'!S115</f>
        <v>1538985</v>
      </c>
      <c r="G112" s="159">
        <f t="shared" si="7"/>
        <v>1189215</v>
      </c>
      <c r="I112" s="288">
        <v>41384</v>
      </c>
      <c r="J112" s="159">
        <f>'Desktop HP PVs'!S115</f>
        <v>847094</v>
      </c>
      <c r="K112" s="159">
        <f t="shared" si="8"/>
        <v>430257</v>
      </c>
      <c r="M112" s="288">
        <v>41384</v>
      </c>
      <c r="N112" s="159">
        <f>'Mobile HP PVs'!S115</f>
        <v>278363</v>
      </c>
      <c r="O112" s="159">
        <f t="shared" si="9"/>
        <v>257570</v>
      </c>
      <c r="Q112" s="288">
        <v>41384</v>
      </c>
      <c r="R112" s="159">
        <f>'Mobile Visits'!S115</f>
        <v>1007335</v>
      </c>
      <c r="S112" s="159">
        <f t="shared" si="10"/>
        <v>1406072</v>
      </c>
      <c r="U112" s="288">
        <v>41384</v>
      </c>
      <c r="V112" s="159">
        <f>'Tablet Visits'!S115</f>
        <v>195871</v>
      </c>
      <c r="W112" s="159">
        <f t="shared" si="11"/>
        <v>328783</v>
      </c>
    </row>
    <row r="113" spans="1:23" x14ac:dyDescent="0.25">
      <c r="A113" s="288">
        <v>41385</v>
      </c>
      <c r="B113" s="159">
        <f>'Total Visits and PVs'!S116</f>
        <v>4582775</v>
      </c>
      <c r="C113" s="159">
        <f t="shared" si="6"/>
        <v>4652130</v>
      </c>
      <c r="E113" s="288">
        <v>41385</v>
      </c>
      <c r="F113" s="159">
        <f>'Daily Organic Visits'!S116</f>
        <v>1441049</v>
      </c>
      <c r="G113" s="159">
        <f t="shared" si="7"/>
        <v>1427058</v>
      </c>
      <c r="I113" s="288">
        <v>41385</v>
      </c>
      <c r="J113" s="159">
        <f>'Desktop HP PVs'!S116</f>
        <v>789513</v>
      </c>
      <c r="K113" s="159">
        <f t="shared" si="8"/>
        <v>461926</v>
      </c>
      <c r="M113" s="288">
        <v>41385</v>
      </c>
      <c r="N113" s="159">
        <f>'Mobile HP PVs'!S116</f>
        <v>276265</v>
      </c>
      <c r="O113" s="159">
        <f t="shared" si="9"/>
        <v>253440</v>
      </c>
      <c r="Q113" s="288">
        <v>41385</v>
      </c>
      <c r="R113" s="159">
        <f>'Mobile Visits'!S116</f>
        <v>1007335</v>
      </c>
      <c r="S113" s="159">
        <f t="shared" si="10"/>
        <v>1545980</v>
      </c>
      <c r="U113" s="288">
        <v>41385</v>
      </c>
      <c r="V113" s="159">
        <f>'Tablet Visits'!S116</f>
        <v>202866</v>
      </c>
      <c r="W113" s="159">
        <f t="shared" si="11"/>
        <v>321788</v>
      </c>
    </row>
    <row r="114" spans="1:23" x14ac:dyDescent="0.25">
      <c r="A114" s="288">
        <v>41386</v>
      </c>
      <c r="B114" s="159">
        <f>'Total Visits and PVs'!S117</f>
        <v>3892194</v>
      </c>
      <c r="C114" s="159">
        <f t="shared" si="6"/>
        <v>5730194</v>
      </c>
      <c r="E114" s="288">
        <v>41386</v>
      </c>
      <c r="F114" s="159">
        <f>'Daily Organic Visits'!S117</f>
        <v>1357105</v>
      </c>
      <c r="G114" s="159">
        <f t="shared" si="7"/>
        <v>1476026</v>
      </c>
      <c r="I114" s="288">
        <v>41386</v>
      </c>
      <c r="J114" s="159">
        <f>'Desktop HP PVs'!S117</f>
        <v>595593</v>
      </c>
      <c r="K114" s="159">
        <f t="shared" si="8"/>
        <v>633394</v>
      </c>
      <c r="M114" s="288">
        <v>41386</v>
      </c>
      <c r="N114" s="159">
        <f>'Mobile HP PVs'!S117</f>
        <v>283554</v>
      </c>
      <c r="O114" s="159">
        <f t="shared" si="9"/>
        <v>251250</v>
      </c>
      <c r="Q114" s="288">
        <v>41386</v>
      </c>
      <c r="R114" s="159">
        <f>'Mobile Visits'!S117</f>
        <v>888414</v>
      </c>
      <c r="S114" s="159">
        <f t="shared" si="10"/>
        <v>1713869</v>
      </c>
      <c r="U114" s="288">
        <v>41386</v>
      </c>
      <c r="V114" s="159">
        <f>'Tablet Visits'!S117</f>
        <v>125917</v>
      </c>
      <c r="W114" s="159">
        <f t="shared" si="11"/>
        <v>363760</v>
      </c>
    </row>
    <row r="115" spans="1:23" x14ac:dyDescent="0.25">
      <c r="A115" s="288">
        <v>41387</v>
      </c>
      <c r="B115" s="159">
        <f>'Total Visits and PVs'!S118</f>
        <v>4386431</v>
      </c>
      <c r="C115" s="159">
        <f t="shared" si="6"/>
        <v>5577953</v>
      </c>
      <c r="E115" s="288">
        <v>41387</v>
      </c>
      <c r="F115" s="159">
        <f>'Daily Organic Visits'!S118</f>
        <v>1371095</v>
      </c>
      <c r="G115" s="159">
        <f t="shared" si="7"/>
        <v>1371095</v>
      </c>
      <c r="I115" s="288">
        <v>41387</v>
      </c>
      <c r="J115" s="159">
        <f>'Desktop HP PVs'!S118</f>
        <v>664967</v>
      </c>
      <c r="K115" s="159">
        <f t="shared" si="8"/>
        <v>629324</v>
      </c>
      <c r="M115" s="288">
        <v>41387</v>
      </c>
      <c r="N115" s="159">
        <f>'Mobile HP PVs'!S118</f>
        <v>283395</v>
      </c>
      <c r="O115" s="159">
        <f t="shared" si="9"/>
        <v>245888</v>
      </c>
      <c r="Q115" s="288">
        <v>41387</v>
      </c>
      <c r="R115" s="159">
        <f>'Mobile Visits'!S118</f>
        <v>1042312</v>
      </c>
      <c r="S115" s="159">
        <f t="shared" si="10"/>
        <v>1839786</v>
      </c>
      <c r="U115" s="288">
        <v>41387</v>
      </c>
      <c r="V115" s="159">
        <f>'Tablet Visits'!S118</f>
        <v>167889</v>
      </c>
      <c r="W115" s="159">
        <f t="shared" si="11"/>
        <v>405732</v>
      </c>
    </row>
    <row r="116" spans="1:23" x14ac:dyDescent="0.25">
      <c r="A116" s="288">
        <v>41388</v>
      </c>
      <c r="B116" s="159">
        <f>'Total Visits and PVs'!S119</f>
        <v>5094833</v>
      </c>
      <c r="C116" s="159">
        <f t="shared" si="6"/>
        <v>5437959</v>
      </c>
      <c r="E116" s="288">
        <v>41388</v>
      </c>
      <c r="F116" s="159">
        <f>'Daily Organic Visits'!S119</f>
        <v>1406072</v>
      </c>
      <c r="G116" s="159">
        <f t="shared" si="7"/>
        <v>1406072</v>
      </c>
      <c r="I116" s="288">
        <v>41388</v>
      </c>
      <c r="J116" s="159">
        <f>'Desktop HP PVs'!S119</f>
        <v>950453</v>
      </c>
      <c r="K116" s="159">
        <f t="shared" si="8"/>
        <v>611573</v>
      </c>
      <c r="M116" s="288">
        <v>41388</v>
      </c>
      <c r="N116" s="159">
        <f>'Mobile HP PVs'!S119</f>
        <v>265278</v>
      </c>
      <c r="O116" s="159">
        <f t="shared" si="9"/>
        <v>248435</v>
      </c>
      <c r="Q116" s="288">
        <v>41388</v>
      </c>
      <c r="R116" s="159">
        <f>'Mobile Visits'!S119</f>
        <v>1084285</v>
      </c>
      <c r="S116" s="159">
        <f t="shared" si="10"/>
        <v>1713869</v>
      </c>
      <c r="U116" s="288">
        <v>41388</v>
      </c>
      <c r="V116" s="159">
        <f>'Tablet Visits'!S119</f>
        <v>167889</v>
      </c>
      <c r="W116" s="159">
        <f t="shared" si="11"/>
        <v>391742</v>
      </c>
    </row>
    <row r="117" spans="1:23" x14ac:dyDescent="0.25">
      <c r="A117" s="288">
        <v>41389</v>
      </c>
      <c r="B117" s="159">
        <f>'Total Visits and PVs'!S120</f>
        <v>5287580</v>
      </c>
      <c r="C117" s="159">
        <f t="shared" si="6"/>
        <v>5382997</v>
      </c>
      <c r="E117" s="288">
        <v>41389</v>
      </c>
      <c r="F117" s="159">
        <f>'Daily Organic Visits'!S120</f>
        <v>1455040</v>
      </c>
      <c r="G117" s="159">
        <f t="shared" si="7"/>
        <v>1427058</v>
      </c>
      <c r="I117" s="288">
        <v>41389</v>
      </c>
      <c r="J117" s="159">
        <f>'Desktop HP PVs'!S120</f>
        <v>942846</v>
      </c>
      <c r="K117" s="159">
        <f t="shared" si="8"/>
        <v>606927</v>
      </c>
      <c r="M117" s="288">
        <v>41389</v>
      </c>
      <c r="N117" s="159">
        <f>'Mobile HP PVs'!S120</f>
        <v>266822</v>
      </c>
      <c r="O117" s="159">
        <f t="shared" si="9"/>
        <v>250803</v>
      </c>
      <c r="Q117" s="288">
        <v>41389</v>
      </c>
      <c r="R117" s="159">
        <f>'Mobile Visits'!S120</f>
        <v>1112266</v>
      </c>
      <c r="S117" s="159">
        <f t="shared" si="10"/>
        <v>1517998</v>
      </c>
      <c r="U117" s="288">
        <v>41389</v>
      </c>
      <c r="V117" s="159">
        <f>'Tablet Visits'!S120</f>
        <v>181880</v>
      </c>
      <c r="W117" s="159">
        <f t="shared" si="11"/>
        <v>286811</v>
      </c>
    </row>
    <row r="118" spans="1:23" x14ac:dyDescent="0.25">
      <c r="A118" s="288">
        <v>41390</v>
      </c>
      <c r="B118" s="159">
        <f>'Total Visits and PVs'!S121</f>
        <v>5192327</v>
      </c>
      <c r="C118" s="159">
        <f t="shared" si="6"/>
        <v>5334842</v>
      </c>
      <c r="E118" s="288">
        <v>41390</v>
      </c>
      <c r="F118" s="159">
        <f>'Daily Organic Visits'!S121</f>
        <v>1448045</v>
      </c>
      <c r="G118" s="159">
        <f t="shared" si="7"/>
        <v>1343114</v>
      </c>
      <c r="I118" s="288">
        <v>41390</v>
      </c>
      <c r="J118" s="159">
        <f>'Desktop HP PVs'!S121</f>
        <v>893082</v>
      </c>
      <c r="K118" s="159">
        <f t="shared" si="8"/>
        <v>562475</v>
      </c>
      <c r="M118" s="288">
        <v>41390</v>
      </c>
      <c r="N118" s="159">
        <f>'Mobile HP PVs'!S121</f>
        <v>278260</v>
      </c>
      <c r="O118" s="159">
        <f t="shared" si="9"/>
        <v>250406</v>
      </c>
      <c r="Q118" s="288">
        <v>41390</v>
      </c>
      <c r="R118" s="159">
        <f>'Mobile Visits'!S121</f>
        <v>1112266</v>
      </c>
      <c r="S118" s="159">
        <f t="shared" si="10"/>
        <v>1462035</v>
      </c>
      <c r="U118" s="288">
        <v>41390</v>
      </c>
      <c r="V118" s="159">
        <f>'Tablet Visits'!S121</f>
        <v>160894</v>
      </c>
      <c r="W118" s="159">
        <f t="shared" si="11"/>
        <v>300802</v>
      </c>
    </row>
    <row r="119" spans="1:23" x14ac:dyDescent="0.25">
      <c r="A119" s="288">
        <v>41391</v>
      </c>
      <c r="B119" s="159">
        <f>'Total Visits and PVs'!S122</f>
        <v>4675765</v>
      </c>
      <c r="C119" s="159">
        <f t="shared" si="6"/>
        <v>4615769</v>
      </c>
      <c r="E119" s="288">
        <v>41391</v>
      </c>
      <c r="F119" s="159">
        <f>'Daily Organic Visits'!S122</f>
        <v>1427058</v>
      </c>
      <c r="G119" s="159">
        <f t="shared" si="7"/>
        <v>1210201</v>
      </c>
      <c r="I119" s="288">
        <v>41391</v>
      </c>
      <c r="J119" s="159">
        <f>'Desktop HP PVs'!S122</f>
        <v>874470</v>
      </c>
      <c r="K119" s="159">
        <f t="shared" si="8"/>
        <v>419317</v>
      </c>
      <c r="M119" s="288">
        <v>41391</v>
      </c>
      <c r="N119" s="159">
        <f>'Mobile HP PVs'!S122</f>
        <v>292174</v>
      </c>
      <c r="O119" s="159">
        <f t="shared" si="9"/>
        <v>262273</v>
      </c>
      <c r="Q119" s="288">
        <v>41391</v>
      </c>
      <c r="R119" s="159">
        <f>'Mobile Visits'!S122</f>
        <v>937381</v>
      </c>
      <c r="S119" s="159">
        <f t="shared" si="10"/>
        <v>1441049</v>
      </c>
      <c r="U119" s="288">
        <v>41391</v>
      </c>
      <c r="V119" s="159">
        <f>'Tablet Visits'!S122</f>
        <v>202866</v>
      </c>
      <c r="W119" s="159">
        <f t="shared" si="11"/>
        <v>258829</v>
      </c>
    </row>
    <row r="120" spans="1:23" x14ac:dyDescent="0.25">
      <c r="A120" s="288">
        <v>41392</v>
      </c>
      <c r="B120" s="159">
        <f>'Total Visits and PVs'!S123</f>
        <v>4164764</v>
      </c>
      <c r="C120" s="159">
        <f t="shared" si="6"/>
        <v>4784338</v>
      </c>
      <c r="E120" s="288">
        <v>41392</v>
      </c>
      <c r="F120" s="159">
        <f>'Daily Organic Visits'!S123</f>
        <v>1231188</v>
      </c>
      <c r="G120" s="159">
        <f t="shared" si="7"/>
        <v>1301141</v>
      </c>
      <c r="I120" s="288">
        <v>41392</v>
      </c>
      <c r="J120" s="159">
        <f>'Desktop HP PVs'!S123</f>
        <v>790571</v>
      </c>
      <c r="K120" s="159">
        <f t="shared" si="8"/>
        <v>469422</v>
      </c>
      <c r="M120" s="288">
        <v>41392</v>
      </c>
      <c r="N120" s="159">
        <f>'Mobile HP PVs'!S123</f>
        <v>287691</v>
      </c>
      <c r="O120" s="159">
        <f t="shared" si="9"/>
        <v>263341</v>
      </c>
      <c r="Q120" s="288">
        <v>41392</v>
      </c>
      <c r="R120" s="159">
        <f>'Mobile Visits'!S123</f>
        <v>937381</v>
      </c>
      <c r="S120" s="159">
        <f t="shared" si="10"/>
        <v>1797814</v>
      </c>
      <c r="U120" s="288">
        <v>41392</v>
      </c>
      <c r="V120" s="159">
        <f>'Tablet Visits'!S123</f>
        <v>195871</v>
      </c>
      <c r="W120" s="159">
        <f t="shared" si="11"/>
        <v>454700</v>
      </c>
    </row>
    <row r="121" spans="1:23" x14ac:dyDescent="0.25">
      <c r="A121" s="288">
        <v>41393</v>
      </c>
      <c r="B121" s="159">
        <f>'Total Visits and PVs'!S124</f>
        <v>3475013</v>
      </c>
      <c r="C121" s="159">
        <f t="shared" si="6"/>
        <v>5524027</v>
      </c>
      <c r="E121" s="288">
        <v>41393</v>
      </c>
      <c r="F121" s="159">
        <f>'Daily Organic Visits'!S124</f>
        <v>1182220</v>
      </c>
      <c r="G121" s="159">
        <f t="shared" si="7"/>
        <v>1385086</v>
      </c>
      <c r="I121" s="288">
        <v>41393</v>
      </c>
      <c r="J121" s="159">
        <f>'Desktop HP PVs'!S124</f>
        <v>598656</v>
      </c>
      <c r="K121" s="159">
        <f t="shared" si="8"/>
        <v>656385</v>
      </c>
      <c r="M121" s="288">
        <v>41393</v>
      </c>
      <c r="N121" s="159">
        <f>'Mobile HP PVs'!S124</f>
        <v>298858</v>
      </c>
      <c r="O121" s="159">
        <f t="shared" si="9"/>
        <v>252027</v>
      </c>
      <c r="Q121" s="288">
        <v>41393</v>
      </c>
      <c r="R121" s="159">
        <f>'Mobile Visits'!S124</f>
        <v>867428</v>
      </c>
      <c r="S121" s="159">
        <f t="shared" si="10"/>
        <v>1629924</v>
      </c>
      <c r="U121" s="288">
        <v>41393</v>
      </c>
      <c r="V121" s="159">
        <f>'Tablet Visits'!S124</f>
        <v>146903</v>
      </c>
      <c r="W121" s="159">
        <f t="shared" si="11"/>
        <v>328783</v>
      </c>
    </row>
    <row r="122" spans="1:23" x14ac:dyDescent="0.25">
      <c r="A122" s="288">
        <v>41394</v>
      </c>
      <c r="B122" s="159">
        <f>'Total Visits and PVs'!S125</f>
        <v>3570526</v>
      </c>
      <c r="C122" s="159">
        <f t="shared" si="6"/>
        <v>5327671</v>
      </c>
      <c r="E122" s="288">
        <v>41394</v>
      </c>
      <c r="F122" s="159">
        <f>'Daily Organic Visits'!S125</f>
        <v>1042312</v>
      </c>
      <c r="G122" s="159">
        <f t="shared" si="7"/>
        <v>1434054</v>
      </c>
      <c r="I122" s="288">
        <v>41394</v>
      </c>
      <c r="J122" s="159">
        <f>'Desktop HP PVs'!S125</f>
        <v>646473</v>
      </c>
      <c r="K122" s="159">
        <f t="shared" si="8"/>
        <v>596173</v>
      </c>
      <c r="M122" s="288">
        <v>41394</v>
      </c>
      <c r="N122" s="159">
        <f>'Mobile HP PVs'!S125</f>
        <v>295006</v>
      </c>
      <c r="O122" s="159">
        <f t="shared" si="9"/>
        <v>246546</v>
      </c>
      <c r="Q122" s="288">
        <v>41394</v>
      </c>
      <c r="R122" s="159">
        <f>'Mobile Visits'!S125</f>
        <v>1014331</v>
      </c>
      <c r="S122" s="159">
        <f t="shared" si="10"/>
        <v>1748846</v>
      </c>
      <c r="U122" s="288">
        <v>41394</v>
      </c>
      <c r="V122" s="159">
        <f>'Tablet Visits'!S125</f>
        <v>216857</v>
      </c>
      <c r="W122" s="159">
        <f t="shared" si="11"/>
        <v>307797</v>
      </c>
    </row>
    <row r="123" spans="1:23" x14ac:dyDescent="0.25">
      <c r="A123" s="288">
        <v>41395</v>
      </c>
      <c r="B123" s="159">
        <f>'Total Visits and PVs'!S126</f>
        <v>4193107</v>
      </c>
      <c r="C123" s="159">
        <f t="shared" si="6"/>
        <v>5544425</v>
      </c>
      <c r="E123" s="288">
        <v>41395</v>
      </c>
      <c r="F123" s="159">
        <f>'Daily Organic Visits'!S126</f>
        <v>937381</v>
      </c>
      <c r="G123" s="159">
        <f t="shared" si="7"/>
        <v>1392081</v>
      </c>
      <c r="I123" s="288">
        <v>41395</v>
      </c>
      <c r="J123" s="159">
        <f>'Desktop HP PVs'!S126</f>
        <v>835149</v>
      </c>
      <c r="K123" s="159">
        <f t="shared" si="8"/>
        <v>557757</v>
      </c>
      <c r="M123" s="288">
        <v>41395</v>
      </c>
      <c r="N123" s="159">
        <f>'Mobile HP PVs'!S126</f>
        <v>276649</v>
      </c>
      <c r="O123" s="159">
        <f t="shared" si="9"/>
        <v>250643</v>
      </c>
      <c r="Q123" s="288">
        <v>41395</v>
      </c>
      <c r="R123" s="159">
        <f>'Mobile Visits'!S126</f>
        <v>972358</v>
      </c>
      <c r="S123" s="159">
        <f t="shared" si="10"/>
        <v>1818800</v>
      </c>
      <c r="U123" s="288">
        <v>41395</v>
      </c>
      <c r="V123" s="159">
        <f>'Tablet Visits'!S126</f>
        <v>111926</v>
      </c>
      <c r="W123" s="159">
        <f t="shared" si="11"/>
        <v>405732</v>
      </c>
    </row>
    <row r="124" spans="1:23" x14ac:dyDescent="0.25">
      <c r="A124" s="288">
        <v>41396</v>
      </c>
      <c r="B124" s="159">
        <f>'Total Visits and PVs'!S127</f>
        <v>4171420</v>
      </c>
      <c r="C124" s="159">
        <f t="shared" si="6"/>
        <v>5958140</v>
      </c>
      <c r="E124" s="288">
        <v>41396</v>
      </c>
      <c r="F124" s="159">
        <f>'Daily Organic Visits'!S127</f>
        <v>1098275</v>
      </c>
      <c r="G124" s="159">
        <f t="shared" si="7"/>
        <v>1587952</v>
      </c>
      <c r="I124" s="288">
        <v>41396</v>
      </c>
      <c r="J124" s="159">
        <f>'Desktop HP PVs'!S127</f>
        <v>803008</v>
      </c>
      <c r="K124" s="159">
        <f t="shared" si="8"/>
        <v>608544</v>
      </c>
      <c r="M124" s="288">
        <v>41396</v>
      </c>
      <c r="N124" s="159">
        <f>'Mobile HP PVs'!S127</f>
        <v>283189</v>
      </c>
      <c r="O124" s="159">
        <f t="shared" si="9"/>
        <v>253632</v>
      </c>
      <c r="Q124" s="288">
        <v>41396</v>
      </c>
      <c r="R124" s="159">
        <f>'Mobile Visits'!S127</f>
        <v>902405</v>
      </c>
      <c r="S124" s="159">
        <f t="shared" si="10"/>
        <v>1867768</v>
      </c>
      <c r="U124" s="288">
        <v>41396</v>
      </c>
      <c r="V124" s="159">
        <f>'Tablet Visits'!S127</f>
        <v>118922</v>
      </c>
      <c r="W124" s="159">
        <f t="shared" si="11"/>
        <v>342774</v>
      </c>
    </row>
    <row r="125" spans="1:23" x14ac:dyDescent="0.25">
      <c r="A125" s="288">
        <v>41397</v>
      </c>
      <c r="B125" s="159">
        <f>'Total Visits and PVs'!S128</f>
        <v>4658853</v>
      </c>
      <c r="C125" s="159">
        <f t="shared" si="6"/>
        <v>5770053</v>
      </c>
      <c r="E125" s="288">
        <v>41397</v>
      </c>
      <c r="F125" s="159">
        <f>'Daily Organic Visits'!S128</f>
        <v>1196211</v>
      </c>
      <c r="G125" s="159">
        <f t="shared" si="7"/>
        <v>1517998</v>
      </c>
      <c r="I125" s="288">
        <v>41397</v>
      </c>
      <c r="J125" s="159">
        <f>'Desktop HP PVs'!S128</f>
        <v>852536</v>
      </c>
      <c r="K125" s="159">
        <f t="shared" si="8"/>
        <v>578738</v>
      </c>
      <c r="M125" s="288">
        <v>41397</v>
      </c>
      <c r="N125" s="159">
        <f>'Mobile HP PVs'!S128</f>
        <v>295307</v>
      </c>
      <c r="O125" s="159">
        <f t="shared" si="9"/>
        <v>258964</v>
      </c>
      <c r="Q125" s="288">
        <v>41397</v>
      </c>
      <c r="R125" s="159">
        <f>'Mobile Visits'!S128</f>
        <v>1035317</v>
      </c>
      <c r="S125" s="159">
        <f t="shared" si="10"/>
        <v>1993684</v>
      </c>
      <c r="U125" s="288">
        <v>41397</v>
      </c>
      <c r="V125" s="159">
        <f>'Tablet Visits'!S128</f>
        <v>174885</v>
      </c>
      <c r="W125" s="159">
        <f t="shared" si="11"/>
        <v>405732</v>
      </c>
    </row>
    <row r="126" spans="1:23" x14ac:dyDescent="0.25">
      <c r="A126" s="288">
        <v>41398</v>
      </c>
      <c r="B126" s="159">
        <f>'Total Visits and PVs'!S129</f>
        <v>4480685</v>
      </c>
      <c r="C126" s="159">
        <f t="shared" si="6"/>
        <v>4821520</v>
      </c>
      <c r="E126" s="288">
        <v>41398</v>
      </c>
      <c r="F126" s="159">
        <f>'Daily Organic Visits'!S129</f>
        <v>1231188</v>
      </c>
      <c r="G126" s="159">
        <f t="shared" si="7"/>
        <v>1217197</v>
      </c>
      <c r="I126" s="288">
        <v>41398</v>
      </c>
      <c r="J126" s="159">
        <f>'Desktop HP PVs'!S129</f>
        <v>837576</v>
      </c>
      <c r="K126" s="159">
        <f t="shared" si="8"/>
        <v>410635</v>
      </c>
      <c r="M126" s="288">
        <v>41398</v>
      </c>
      <c r="N126" s="159">
        <f>'Mobile HP PVs'!S129</f>
        <v>304157</v>
      </c>
      <c r="O126" s="159">
        <f t="shared" si="9"/>
        <v>265791</v>
      </c>
      <c r="Q126" s="288">
        <v>41398</v>
      </c>
      <c r="R126" s="159">
        <f>'Mobile Visits'!S129</f>
        <v>909400</v>
      </c>
      <c r="S126" s="159">
        <f t="shared" si="10"/>
        <v>2035657</v>
      </c>
      <c r="U126" s="288">
        <v>41398</v>
      </c>
      <c r="V126" s="159">
        <f>'Tablet Visits'!S129</f>
        <v>132912</v>
      </c>
      <c r="W126" s="159">
        <f t="shared" si="11"/>
        <v>447705</v>
      </c>
    </row>
    <row r="127" spans="1:23" x14ac:dyDescent="0.25">
      <c r="A127" s="288">
        <v>41399</v>
      </c>
      <c r="B127" s="159">
        <f>'Total Visits and PVs'!S130</f>
        <v>4114129</v>
      </c>
      <c r="C127" s="159">
        <f t="shared" si="6"/>
        <v>4818959</v>
      </c>
      <c r="E127" s="288">
        <v>41399</v>
      </c>
      <c r="F127" s="159">
        <f>'Daily Organic Visits'!S130</f>
        <v>1224192</v>
      </c>
      <c r="G127" s="159">
        <f t="shared" si="7"/>
        <v>1399077</v>
      </c>
      <c r="I127" s="288">
        <v>41399</v>
      </c>
      <c r="J127" s="159">
        <f>'Desktop HP PVs'!S130</f>
        <v>759152</v>
      </c>
      <c r="K127" s="159">
        <f t="shared" si="8"/>
        <v>426504</v>
      </c>
      <c r="M127" s="288">
        <v>41399</v>
      </c>
      <c r="N127" s="159">
        <f>'Mobile HP PVs'!S130</f>
        <v>301000</v>
      </c>
      <c r="O127" s="159">
        <f t="shared" si="9"/>
        <v>256700</v>
      </c>
      <c r="Q127" s="288">
        <v>41399</v>
      </c>
      <c r="R127" s="159">
        <f>'Mobile Visits'!S130</f>
        <v>678552</v>
      </c>
      <c r="S127" s="159">
        <f t="shared" si="10"/>
        <v>1706874</v>
      </c>
      <c r="U127" s="288">
        <v>41399</v>
      </c>
      <c r="V127" s="159">
        <f>'Tablet Visits'!S130</f>
        <v>139908</v>
      </c>
      <c r="W127" s="159">
        <f t="shared" si="11"/>
        <v>384746</v>
      </c>
    </row>
    <row r="128" spans="1:23" x14ac:dyDescent="0.25">
      <c r="A128" s="288">
        <v>41400</v>
      </c>
      <c r="B128" s="159">
        <f>'Total Visits and PVs'!S131</f>
        <v>3458564</v>
      </c>
      <c r="C128" s="159">
        <f t="shared" si="6"/>
        <v>5598898</v>
      </c>
      <c r="E128" s="288">
        <v>41400</v>
      </c>
      <c r="F128" s="159">
        <f>'Daily Organic Visits'!S131</f>
        <v>916395</v>
      </c>
      <c r="G128" s="159">
        <f t="shared" si="7"/>
        <v>1455040</v>
      </c>
      <c r="I128" s="288">
        <v>41400</v>
      </c>
      <c r="J128" s="159">
        <f>'Desktop HP PVs'!S131</f>
        <v>571459</v>
      </c>
      <c r="K128" s="159">
        <f t="shared" si="8"/>
        <v>593742</v>
      </c>
      <c r="M128" s="288">
        <v>41400</v>
      </c>
      <c r="N128" s="159">
        <f>'Mobile HP PVs'!S131</f>
        <v>307849</v>
      </c>
      <c r="O128" s="159">
        <f t="shared" si="9"/>
        <v>246704</v>
      </c>
      <c r="Q128" s="288">
        <v>41400</v>
      </c>
      <c r="R128" s="159">
        <f>'Mobile Visits'!S131</f>
        <v>727520</v>
      </c>
      <c r="S128" s="159">
        <f t="shared" si="10"/>
        <v>1762837</v>
      </c>
      <c r="U128" s="288">
        <v>41400</v>
      </c>
      <c r="V128" s="159">
        <f>'Tablet Visits'!S131</f>
        <v>132912</v>
      </c>
      <c r="W128" s="159">
        <f t="shared" si="11"/>
        <v>307797</v>
      </c>
    </row>
    <row r="129" spans="1:23" x14ac:dyDescent="0.25">
      <c r="A129" s="288">
        <v>41401</v>
      </c>
      <c r="B129" s="159">
        <f>'Total Visits and PVs'!S132</f>
        <v>3536191</v>
      </c>
      <c r="C129" s="159">
        <f t="shared" si="6"/>
        <v>5564671</v>
      </c>
      <c r="E129" s="288">
        <v>41401</v>
      </c>
      <c r="F129" s="159">
        <f>'Daily Organic Visits'!S132</f>
        <v>1070294</v>
      </c>
      <c r="G129" s="159">
        <f t="shared" si="7"/>
        <v>1545980</v>
      </c>
      <c r="I129" s="288">
        <v>41401</v>
      </c>
      <c r="J129" s="159">
        <f>'Desktop HP PVs'!S132</f>
        <v>617447</v>
      </c>
      <c r="K129" s="159">
        <f t="shared" si="8"/>
        <v>611801</v>
      </c>
      <c r="M129" s="288">
        <v>41401</v>
      </c>
      <c r="N129" s="159">
        <f>'Mobile HP PVs'!S132</f>
        <v>306722</v>
      </c>
      <c r="O129" s="159">
        <f t="shared" si="9"/>
        <v>243728</v>
      </c>
      <c r="Q129" s="288">
        <v>41401</v>
      </c>
      <c r="R129" s="159">
        <f>'Mobile Visits'!S132</f>
        <v>804469</v>
      </c>
      <c r="S129" s="159">
        <f t="shared" si="10"/>
        <v>1643915</v>
      </c>
      <c r="U129" s="288">
        <v>41401</v>
      </c>
      <c r="V129" s="159">
        <f>'Tablet Visits'!S132</f>
        <v>167889</v>
      </c>
      <c r="W129" s="159">
        <f t="shared" si="11"/>
        <v>377751</v>
      </c>
    </row>
    <row r="130" spans="1:23" x14ac:dyDescent="0.25">
      <c r="A130" s="288">
        <v>41402</v>
      </c>
      <c r="B130" s="159">
        <f>'Total Visits and PVs'!S133</f>
        <v>4299451</v>
      </c>
      <c r="C130" s="159">
        <f t="shared" si="6"/>
        <v>5359482</v>
      </c>
      <c r="E130" s="288">
        <v>41402</v>
      </c>
      <c r="F130" s="159">
        <f>'Daily Organic Visits'!S133</f>
        <v>1357105</v>
      </c>
      <c r="G130" s="159">
        <f t="shared" si="7"/>
        <v>1545980</v>
      </c>
      <c r="I130" s="288">
        <v>41402</v>
      </c>
      <c r="J130" s="159">
        <f>'Desktop HP PVs'!S133</f>
        <v>823565</v>
      </c>
      <c r="K130" s="159">
        <f t="shared" si="8"/>
        <v>618206</v>
      </c>
      <c r="M130" s="288">
        <v>41402</v>
      </c>
      <c r="N130" s="159">
        <f>'Mobile HP PVs'!S133</f>
        <v>288983</v>
      </c>
      <c r="O130" s="159">
        <f t="shared" si="9"/>
        <v>247846</v>
      </c>
      <c r="Q130" s="288">
        <v>41402</v>
      </c>
      <c r="R130" s="159">
        <f>'Mobile Visits'!S133</f>
        <v>804469</v>
      </c>
      <c r="S130" s="159">
        <f t="shared" si="10"/>
        <v>1580957</v>
      </c>
      <c r="U130" s="288">
        <v>41402</v>
      </c>
      <c r="V130" s="159">
        <f>'Tablet Visits'!S133</f>
        <v>118922</v>
      </c>
      <c r="W130" s="159">
        <f t="shared" si="11"/>
        <v>300802</v>
      </c>
    </row>
    <row r="131" spans="1:23" x14ac:dyDescent="0.25">
      <c r="A131" s="288">
        <v>41403</v>
      </c>
      <c r="B131" s="159">
        <f>'Total Visits and PVs'!S134</f>
        <v>4430677</v>
      </c>
      <c r="C131" s="159">
        <f t="shared" ref="C131:C194" si="12">VLOOKUP(A131,Total_Visits_PVs,2,FALSE)</f>
        <v>5455326</v>
      </c>
      <c r="E131" s="288">
        <v>41403</v>
      </c>
      <c r="F131" s="159">
        <f>'Daily Organic Visits'!S134</f>
        <v>1035317</v>
      </c>
      <c r="G131" s="159">
        <f t="shared" ref="G131:G194" si="13">VLOOKUP(E131,Organic_Visits,2,FALSE)</f>
        <v>1664901</v>
      </c>
      <c r="I131" s="288">
        <v>41403</v>
      </c>
      <c r="J131" s="159">
        <f>'Desktop HP PVs'!S134</f>
        <v>833069</v>
      </c>
      <c r="K131" s="159">
        <f t="shared" ref="K131:K194" si="14">VLOOKUP(I131,Desktop_HP_PVs,2,FALSE)</f>
        <v>577856</v>
      </c>
      <c r="M131" s="288">
        <v>41403</v>
      </c>
      <c r="N131" s="159">
        <f>'Mobile HP PVs'!S134</f>
        <v>294159</v>
      </c>
      <c r="O131" s="159">
        <f t="shared" ref="O131:O194" si="15">VLOOKUP(M131,Mobile_HP_PVs,2,FALSE)</f>
        <v>260086</v>
      </c>
      <c r="Q131" s="288">
        <v>41403</v>
      </c>
      <c r="R131" s="159">
        <f>'Mobile Visits'!S134</f>
        <v>944377</v>
      </c>
      <c r="S131" s="159">
        <f t="shared" ref="S131:S194" si="16">VLOOKUP(Q131,Mobile_Visits,2,FALSE)</f>
        <v>1587952</v>
      </c>
      <c r="U131" s="288">
        <v>41403</v>
      </c>
      <c r="V131" s="159">
        <f>'Tablet Visits'!S134</f>
        <v>174885</v>
      </c>
      <c r="W131" s="159">
        <f t="shared" ref="W131:W194" si="17">VLOOKUP(U131,Tablet_Visits,2,FALSE)</f>
        <v>251834</v>
      </c>
    </row>
    <row r="132" spans="1:23" x14ac:dyDescent="0.25">
      <c r="A132" s="288">
        <v>41404</v>
      </c>
      <c r="B132" s="159">
        <f>'Total Visits and PVs'!S135</f>
        <v>4342622</v>
      </c>
      <c r="C132" s="159">
        <f t="shared" si="12"/>
        <v>5554855</v>
      </c>
      <c r="E132" s="288">
        <v>41404</v>
      </c>
      <c r="F132" s="159">
        <f>'Daily Organic Visits'!S135</f>
        <v>1252174</v>
      </c>
      <c r="G132" s="159">
        <f t="shared" si="13"/>
        <v>1469031</v>
      </c>
      <c r="I132" s="288">
        <v>41404</v>
      </c>
      <c r="J132" s="159">
        <f>'Desktop HP PVs'!S135</f>
        <v>814886</v>
      </c>
      <c r="K132" s="159">
        <f t="shared" si="14"/>
        <v>551647</v>
      </c>
      <c r="M132" s="288">
        <v>41404</v>
      </c>
      <c r="N132" s="159">
        <f>'Mobile HP PVs'!S135</f>
        <v>300078</v>
      </c>
      <c r="O132" s="159">
        <f t="shared" si="15"/>
        <v>255394</v>
      </c>
      <c r="Q132" s="288">
        <v>41404</v>
      </c>
      <c r="R132" s="159">
        <f>'Mobile Visits'!S135</f>
        <v>895409</v>
      </c>
      <c r="S132" s="159">
        <f t="shared" si="16"/>
        <v>1867768</v>
      </c>
      <c r="U132" s="288">
        <v>41404</v>
      </c>
      <c r="V132" s="159">
        <f>'Tablet Visits'!S135</f>
        <v>153898</v>
      </c>
      <c r="W132" s="159">
        <f t="shared" si="17"/>
        <v>384746</v>
      </c>
    </row>
    <row r="133" spans="1:23" x14ac:dyDescent="0.25">
      <c r="A133" s="288">
        <v>41405</v>
      </c>
      <c r="B133" s="159">
        <f>'Total Visits and PVs'!S136</f>
        <v>4215580</v>
      </c>
      <c r="C133" s="159">
        <f t="shared" si="12"/>
        <v>4649163</v>
      </c>
      <c r="E133" s="288">
        <v>41405</v>
      </c>
      <c r="F133" s="159">
        <f>'Daily Organic Visits'!S136</f>
        <v>1126257</v>
      </c>
      <c r="G133" s="159">
        <f t="shared" si="13"/>
        <v>1322128</v>
      </c>
      <c r="I133" s="288">
        <v>41405</v>
      </c>
      <c r="J133" s="159">
        <f>'Desktop HP PVs'!S136</f>
        <v>793438</v>
      </c>
      <c r="K133" s="159">
        <f t="shared" si="14"/>
        <v>411856</v>
      </c>
      <c r="M133" s="288">
        <v>41405</v>
      </c>
      <c r="N133" s="159">
        <f>'Mobile HP PVs'!S136</f>
        <v>311408</v>
      </c>
      <c r="O133" s="159">
        <f t="shared" si="15"/>
        <v>260484</v>
      </c>
      <c r="Q133" s="288">
        <v>41405</v>
      </c>
      <c r="R133" s="159">
        <f>'Mobile Visits'!S136</f>
        <v>993345</v>
      </c>
      <c r="S133" s="159">
        <f t="shared" si="16"/>
        <v>1594948</v>
      </c>
      <c r="U133" s="288">
        <v>41405</v>
      </c>
      <c r="V133" s="159">
        <f>'Tablet Visits'!S136</f>
        <v>188875</v>
      </c>
      <c r="W133" s="159">
        <f t="shared" si="17"/>
        <v>377751</v>
      </c>
    </row>
    <row r="134" spans="1:23" x14ac:dyDescent="0.25">
      <c r="A134" s="288">
        <v>41406</v>
      </c>
      <c r="B134" s="159">
        <f>'Total Visits and PVs'!S137</f>
        <v>3878221</v>
      </c>
      <c r="C134" s="159">
        <f t="shared" si="12"/>
        <v>4876396</v>
      </c>
      <c r="E134" s="288">
        <v>41406</v>
      </c>
      <c r="F134" s="159">
        <f>'Daily Organic Visits'!S137</f>
        <v>1070294</v>
      </c>
      <c r="G134" s="159">
        <f t="shared" si="13"/>
        <v>1441049</v>
      </c>
      <c r="I134" s="288">
        <v>41406</v>
      </c>
      <c r="J134" s="159">
        <f>'Desktop HP PVs'!S137</f>
        <v>730083</v>
      </c>
      <c r="K134" s="159">
        <f t="shared" si="14"/>
        <v>434426</v>
      </c>
      <c r="M134" s="288">
        <v>41406</v>
      </c>
      <c r="N134" s="159">
        <f>'Mobile HP PVs'!S137</f>
        <v>305172</v>
      </c>
      <c r="O134" s="159">
        <f t="shared" si="15"/>
        <v>261498</v>
      </c>
      <c r="Q134" s="288">
        <v>41406</v>
      </c>
      <c r="R134" s="159">
        <f>'Mobile Visits'!S137</f>
        <v>874423</v>
      </c>
      <c r="S134" s="159">
        <f t="shared" si="16"/>
        <v>1706874</v>
      </c>
      <c r="U134" s="288">
        <v>41406</v>
      </c>
      <c r="V134" s="159">
        <f>'Tablet Visits'!S137</f>
        <v>195871</v>
      </c>
      <c r="W134" s="159">
        <f t="shared" si="17"/>
        <v>314792</v>
      </c>
    </row>
    <row r="135" spans="1:23" x14ac:dyDescent="0.25">
      <c r="A135" s="288">
        <v>41407</v>
      </c>
      <c r="B135" s="159">
        <f>'Total Visits and PVs'!S138</f>
        <v>3293588</v>
      </c>
      <c r="C135" s="159">
        <f t="shared" si="12"/>
        <v>5780019</v>
      </c>
      <c r="E135" s="288">
        <v>41407</v>
      </c>
      <c r="F135" s="159">
        <f>'Daily Organic Visits'!S138</f>
        <v>1028321</v>
      </c>
      <c r="G135" s="159">
        <f t="shared" si="13"/>
        <v>1434054</v>
      </c>
      <c r="I135" s="288">
        <v>41407</v>
      </c>
      <c r="J135" s="159">
        <f>'Desktop HP PVs'!S138</f>
        <v>551227</v>
      </c>
      <c r="K135" s="159">
        <f t="shared" si="14"/>
        <v>604566</v>
      </c>
      <c r="M135" s="288">
        <v>41407</v>
      </c>
      <c r="N135" s="159">
        <f>'Mobile HP PVs'!S138</f>
        <v>317927</v>
      </c>
      <c r="O135" s="159">
        <f t="shared" si="15"/>
        <v>252816</v>
      </c>
      <c r="Q135" s="288">
        <v>41407</v>
      </c>
      <c r="R135" s="159">
        <f>'Mobile Visits'!S138</f>
        <v>909400</v>
      </c>
      <c r="S135" s="159">
        <f t="shared" si="16"/>
        <v>1944717</v>
      </c>
      <c r="U135" s="288">
        <v>41407</v>
      </c>
      <c r="V135" s="159">
        <f>'Tablet Visits'!S138</f>
        <v>223852</v>
      </c>
      <c r="W135" s="159">
        <f t="shared" si="17"/>
        <v>356765</v>
      </c>
    </row>
    <row r="136" spans="1:23" x14ac:dyDescent="0.25">
      <c r="A136" s="288">
        <v>41408</v>
      </c>
      <c r="B136" s="159">
        <f>'Total Visits and PVs'!S139</f>
        <v>3495992</v>
      </c>
      <c r="C136" s="159">
        <f t="shared" si="12"/>
        <v>5944991</v>
      </c>
      <c r="E136" s="288">
        <v>41408</v>
      </c>
      <c r="F136" s="159">
        <f>'Daily Organic Visits'!S139</f>
        <v>1035317</v>
      </c>
      <c r="G136" s="159">
        <f t="shared" si="13"/>
        <v>1636920</v>
      </c>
      <c r="I136" s="288">
        <v>41408</v>
      </c>
      <c r="J136" s="159">
        <f>'Desktop HP PVs'!S139</f>
        <v>600084</v>
      </c>
      <c r="K136" s="159">
        <f t="shared" si="14"/>
        <v>603583</v>
      </c>
      <c r="M136" s="288">
        <v>41408</v>
      </c>
      <c r="N136" s="159">
        <f>'Mobile HP PVs'!S139</f>
        <v>327274</v>
      </c>
      <c r="O136" s="159">
        <f t="shared" si="15"/>
        <v>251046</v>
      </c>
      <c r="Q136" s="288">
        <v>41408</v>
      </c>
      <c r="R136" s="159">
        <f>'Mobile Visits'!S139</f>
        <v>888414</v>
      </c>
      <c r="S136" s="159">
        <f t="shared" si="16"/>
        <v>1944717</v>
      </c>
      <c r="U136" s="288">
        <v>41408</v>
      </c>
      <c r="V136" s="159">
        <f>'Tablet Visits'!S139</f>
        <v>195871</v>
      </c>
      <c r="W136" s="159">
        <f t="shared" si="17"/>
        <v>300802</v>
      </c>
    </row>
    <row r="137" spans="1:23" x14ac:dyDescent="0.25">
      <c r="A137" s="288">
        <v>41409</v>
      </c>
      <c r="B137" s="159">
        <f>'Total Visits and PVs'!S140</f>
        <v>4362896</v>
      </c>
      <c r="C137" s="159">
        <f t="shared" si="12"/>
        <v>5747940</v>
      </c>
      <c r="E137" s="288">
        <v>41409</v>
      </c>
      <c r="F137" s="159">
        <f>'Daily Organic Visits'!S140</f>
        <v>1119261</v>
      </c>
      <c r="G137" s="159">
        <f t="shared" si="13"/>
        <v>1538985</v>
      </c>
      <c r="I137" s="288">
        <v>41409</v>
      </c>
      <c r="J137" s="159">
        <f>'Desktop HP PVs'!S140</f>
        <v>834474</v>
      </c>
      <c r="K137" s="159">
        <f t="shared" si="14"/>
        <v>589360</v>
      </c>
      <c r="M137" s="288">
        <v>41409</v>
      </c>
      <c r="N137" s="159">
        <f>'Mobile HP PVs'!S140</f>
        <v>304724</v>
      </c>
      <c r="O137" s="159">
        <f t="shared" si="15"/>
        <v>252852</v>
      </c>
      <c r="Q137" s="288">
        <v>41409</v>
      </c>
      <c r="R137" s="159">
        <f>'Mobile Visits'!S140</f>
        <v>1000340</v>
      </c>
      <c r="S137" s="159">
        <f t="shared" si="16"/>
        <v>1972698</v>
      </c>
      <c r="U137" s="288">
        <v>41409</v>
      </c>
      <c r="V137" s="159">
        <f>'Tablet Visits'!S140</f>
        <v>202866</v>
      </c>
      <c r="W137" s="159">
        <f t="shared" si="17"/>
        <v>419723</v>
      </c>
    </row>
    <row r="138" spans="1:23" x14ac:dyDescent="0.25">
      <c r="A138" s="288">
        <v>41410</v>
      </c>
      <c r="B138" s="159">
        <f>'Total Visits and PVs'!S141</f>
        <v>4263563</v>
      </c>
      <c r="C138" s="159">
        <f t="shared" si="12"/>
        <v>5492463</v>
      </c>
      <c r="E138" s="288">
        <v>41410</v>
      </c>
      <c r="F138" s="159">
        <f>'Daily Organic Visits'!S141</f>
        <v>1077289</v>
      </c>
      <c r="G138" s="159">
        <f t="shared" si="13"/>
        <v>1497012</v>
      </c>
      <c r="I138" s="288">
        <v>41410</v>
      </c>
      <c r="J138" s="159">
        <f>'Desktop HP PVs'!S141</f>
        <v>815675</v>
      </c>
      <c r="K138" s="159">
        <f t="shared" si="14"/>
        <v>569550</v>
      </c>
      <c r="M138" s="288">
        <v>41410</v>
      </c>
      <c r="N138" s="159">
        <f>'Mobile HP PVs'!S141</f>
        <v>307451</v>
      </c>
      <c r="O138" s="159">
        <f t="shared" si="15"/>
        <v>257168</v>
      </c>
      <c r="Q138" s="288">
        <v>41410</v>
      </c>
      <c r="R138" s="159">
        <f>'Mobile Visits'!S141</f>
        <v>979354</v>
      </c>
      <c r="S138" s="159">
        <f t="shared" si="16"/>
        <v>1797814</v>
      </c>
      <c r="U138" s="288">
        <v>41410</v>
      </c>
      <c r="V138" s="159">
        <f>'Tablet Visits'!S141</f>
        <v>160894</v>
      </c>
      <c r="W138" s="159">
        <f t="shared" si="17"/>
        <v>363760</v>
      </c>
    </row>
    <row r="139" spans="1:23" x14ac:dyDescent="0.25">
      <c r="A139" s="288">
        <v>41411</v>
      </c>
      <c r="B139" s="159">
        <f>'Total Visits and PVs'!S142</f>
        <v>4164715</v>
      </c>
      <c r="C139" s="159">
        <f t="shared" si="12"/>
        <v>5149402</v>
      </c>
      <c r="E139" s="288">
        <v>41411</v>
      </c>
      <c r="F139" s="159">
        <f>'Daily Organic Visits'!S142</f>
        <v>944377</v>
      </c>
      <c r="G139" s="159">
        <f t="shared" si="13"/>
        <v>1476026</v>
      </c>
      <c r="I139" s="288">
        <v>41411</v>
      </c>
      <c r="J139" s="159">
        <f>'Desktop HP PVs'!S142</f>
        <v>793034</v>
      </c>
      <c r="K139" s="159">
        <f t="shared" si="14"/>
        <v>522637</v>
      </c>
      <c r="M139" s="288">
        <v>41411</v>
      </c>
      <c r="N139" s="159">
        <f>'Mobile HP PVs'!S142</f>
        <v>318584</v>
      </c>
      <c r="O139" s="159">
        <f t="shared" si="15"/>
        <v>257025</v>
      </c>
      <c r="Q139" s="288">
        <v>41411</v>
      </c>
      <c r="R139" s="159">
        <f>'Mobile Visits'!S142</f>
        <v>986349</v>
      </c>
      <c r="S139" s="159">
        <f t="shared" si="16"/>
        <v>1804809</v>
      </c>
      <c r="U139" s="288">
        <v>41411</v>
      </c>
      <c r="V139" s="159">
        <f>'Tablet Visits'!S142</f>
        <v>195871</v>
      </c>
      <c r="W139" s="159">
        <f t="shared" si="17"/>
        <v>419723</v>
      </c>
    </row>
    <row r="140" spans="1:23" x14ac:dyDescent="0.25">
      <c r="A140" s="288">
        <v>41412</v>
      </c>
      <c r="B140" s="159">
        <f>'Total Visits and PVs'!S143</f>
        <v>3939199</v>
      </c>
      <c r="C140" s="159">
        <f t="shared" si="12"/>
        <v>4375600</v>
      </c>
      <c r="E140" s="288">
        <v>41412</v>
      </c>
      <c r="F140" s="159">
        <f>'Daily Organic Visits'!S143</f>
        <v>1105271</v>
      </c>
      <c r="G140" s="159">
        <f t="shared" si="13"/>
        <v>1266165</v>
      </c>
      <c r="I140" s="288">
        <v>41412</v>
      </c>
      <c r="J140" s="159">
        <f>'Desktop HP PVs'!S143</f>
        <v>754514</v>
      </c>
      <c r="K140" s="159">
        <f t="shared" si="14"/>
        <v>382223</v>
      </c>
      <c r="M140" s="288">
        <v>41412</v>
      </c>
      <c r="N140" s="159">
        <f>'Mobile HP PVs'!S143</f>
        <v>328282</v>
      </c>
      <c r="O140" s="159">
        <f t="shared" si="15"/>
        <v>272347</v>
      </c>
      <c r="Q140" s="288">
        <v>41412</v>
      </c>
      <c r="R140" s="159">
        <f>'Mobile Visits'!S143</f>
        <v>853437</v>
      </c>
      <c r="S140" s="159">
        <f t="shared" si="16"/>
        <v>1552975</v>
      </c>
      <c r="U140" s="288">
        <v>41412</v>
      </c>
      <c r="V140" s="159">
        <f>'Tablet Visits'!S143</f>
        <v>181880</v>
      </c>
      <c r="W140" s="159">
        <f t="shared" si="17"/>
        <v>405732</v>
      </c>
    </row>
    <row r="141" spans="1:23" x14ac:dyDescent="0.25">
      <c r="A141" s="288">
        <v>41413</v>
      </c>
      <c r="B141" s="159">
        <f>'Total Visits and PVs'!S144</f>
        <v>3683046</v>
      </c>
      <c r="C141" s="159">
        <f t="shared" si="12"/>
        <v>4554287</v>
      </c>
      <c r="E141" s="288">
        <v>41413</v>
      </c>
      <c r="F141" s="159">
        <f>'Daily Organic Visits'!S144</f>
        <v>944377</v>
      </c>
      <c r="G141" s="159">
        <f t="shared" si="13"/>
        <v>1322128</v>
      </c>
      <c r="I141" s="288">
        <v>41413</v>
      </c>
      <c r="J141" s="159">
        <f>'Desktop HP PVs'!S144</f>
        <v>715263</v>
      </c>
      <c r="K141" s="159">
        <f t="shared" si="14"/>
        <v>412989</v>
      </c>
      <c r="M141" s="288">
        <v>41413</v>
      </c>
      <c r="N141" s="159">
        <f>'Mobile HP PVs'!S144</f>
        <v>311251</v>
      </c>
      <c r="O141" s="159">
        <f t="shared" si="15"/>
        <v>269051</v>
      </c>
      <c r="Q141" s="288">
        <v>41413</v>
      </c>
      <c r="R141" s="159">
        <f>'Mobile Visits'!S144</f>
        <v>769492</v>
      </c>
      <c r="S141" s="159">
        <f t="shared" si="16"/>
        <v>1678892</v>
      </c>
      <c r="U141" s="288">
        <v>41413</v>
      </c>
      <c r="V141" s="159">
        <f>'Tablet Visits'!S144</f>
        <v>118922</v>
      </c>
      <c r="W141" s="159">
        <f t="shared" si="17"/>
        <v>391742</v>
      </c>
    </row>
    <row r="142" spans="1:23" x14ac:dyDescent="0.25">
      <c r="A142" s="288">
        <v>41414</v>
      </c>
      <c r="B142" s="159">
        <f>'Total Visits and PVs'!S145</f>
        <v>2983175</v>
      </c>
      <c r="C142" s="159">
        <f t="shared" si="12"/>
        <v>5537737</v>
      </c>
      <c r="E142" s="288">
        <v>41414</v>
      </c>
      <c r="F142" s="159">
        <f>'Daily Organic Visits'!S145</f>
        <v>895409</v>
      </c>
      <c r="G142" s="159">
        <f t="shared" si="13"/>
        <v>1524994</v>
      </c>
      <c r="I142" s="288">
        <v>41414</v>
      </c>
      <c r="J142" s="159">
        <f>'Desktop HP PVs'!S145</f>
        <v>508307</v>
      </c>
      <c r="K142" s="159">
        <f t="shared" si="14"/>
        <v>575190</v>
      </c>
      <c r="M142" s="288">
        <v>41414</v>
      </c>
      <c r="N142" s="159">
        <f>'Mobile HP PVs'!S145</f>
        <v>332865</v>
      </c>
      <c r="O142" s="159">
        <f t="shared" si="15"/>
        <v>257712</v>
      </c>
      <c r="Q142" s="288">
        <v>41414</v>
      </c>
      <c r="R142" s="159">
        <f>'Mobile Visits'!S145</f>
        <v>811465</v>
      </c>
      <c r="S142" s="159">
        <f t="shared" si="16"/>
        <v>1853777</v>
      </c>
      <c r="U142" s="288">
        <v>41414</v>
      </c>
      <c r="V142" s="159">
        <f>'Tablet Visits'!S145</f>
        <v>181880</v>
      </c>
      <c r="W142" s="159">
        <f t="shared" si="17"/>
        <v>426718</v>
      </c>
    </row>
    <row r="143" spans="1:23" x14ac:dyDescent="0.25">
      <c r="A143" s="288">
        <v>41415</v>
      </c>
      <c r="B143" s="159">
        <f>'Total Visits and PVs'!S146</f>
        <v>3311468</v>
      </c>
      <c r="C143" s="159">
        <f t="shared" si="12"/>
        <v>5499297</v>
      </c>
      <c r="E143" s="288">
        <v>41415</v>
      </c>
      <c r="F143" s="159">
        <f>'Daily Organic Visits'!S146</f>
        <v>993345</v>
      </c>
      <c r="G143" s="159">
        <f t="shared" si="13"/>
        <v>1517998</v>
      </c>
      <c r="I143" s="288">
        <v>41415</v>
      </c>
      <c r="J143" s="159">
        <f>'Desktop HP PVs'!S146</f>
        <v>555720</v>
      </c>
      <c r="K143" s="159">
        <f t="shared" si="14"/>
        <v>593949</v>
      </c>
      <c r="M143" s="288">
        <v>41415</v>
      </c>
      <c r="N143" s="159">
        <f>'Mobile HP PVs'!S146</f>
        <v>337175</v>
      </c>
      <c r="O143" s="159">
        <f t="shared" si="15"/>
        <v>265280</v>
      </c>
      <c r="Q143" s="288">
        <v>41415</v>
      </c>
      <c r="R143" s="159">
        <f>'Mobile Visits'!S146</f>
        <v>804469</v>
      </c>
      <c r="S143" s="159">
        <f t="shared" si="16"/>
        <v>1748846</v>
      </c>
      <c r="U143" s="288">
        <v>41415</v>
      </c>
      <c r="V143" s="159">
        <f>'Tablet Visits'!S146</f>
        <v>223852</v>
      </c>
      <c r="W143" s="159">
        <f t="shared" si="17"/>
        <v>349769</v>
      </c>
    </row>
    <row r="144" spans="1:23" x14ac:dyDescent="0.25">
      <c r="A144" s="288">
        <v>41416</v>
      </c>
      <c r="B144" s="159">
        <f>'Total Visits and PVs'!S147</f>
        <v>3985968</v>
      </c>
      <c r="C144" s="159">
        <f t="shared" si="12"/>
        <v>5720686</v>
      </c>
      <c r="E144" s="288">
        <v>41416</v>
      </c>
      <c r="F144" s="159">
        <f>'Daily Organic Visits'!S147</f>
        <v>930386</v>
      </c>
      <c r="G144" s="159">
        <f t="shared" si="13"/>
        <v>1545980</v>
      </c>
      <c r="I144" s="288">
        <v>41416</v>
      </c>
      <c r="J144" s="159">
        <f>'Desktop HP PVs'!S147</f>
        <v>755790</v>
      </c>
      <c r="K144" s="159">
        <f t="shared" si="14"/>
        <v>588448</v>
      </c>
      <c r="M144" s="288">
        <v>41416</v>
      </c>
      <c r="N144" s="159">
        <f>'Mobile HP PVs'!S147</f>
        <v>322949</v>
      </c>
      <c r="O144" s="159">
        <f t="shared" si="15"/>
        <v>270497</v>
      </c>
      <c r="Q144" s="288">
        <v>41416</v>
      </c>
      <c r="R144" s="159">
        <f>'Mobile Visits'!S147</f>
        <v>734515</v>
      </c>
      <c r="S144" s="159">
        <f t="shared" si="16"/>
        <v>1790818</v>
      </c>
      <c r="U144" s="288">
        <v>41416</v>
      </c>
      <c r="V144" s="159">
        <f>'Tablet Visits'!S147</f>
        <v>146903</v>
      </c>
      <c r="W144" s="159">
        <f t="shared" si="17"/>
        <v>468691</v>
      </c>
    </row>
    <row r="145" spans="1:23" x14ac:dyDescent="0.25">
      <c r="A145" s="288">
        <v>41417</v>
      </c>
      <c r="B145" s="159">
        <f>'Total Visits and PVs'!S148</f>
        <v>4375192</v>
      </c>
      <c r="C145" s="159">
        <f t="shared" si="12"/>
        <v>5604591</v>
      </c>
      <c r="E145" s="288">
        <v>41417</v>
      </c>
      <c r="F145" s="159">
        <f>'Daily Organic Visits'!S148</f>
        <v>1091280</v>
      </c>
      <c r="G145" s="159">
        <f t="shared" si="13"/>
        <v>1497012</v>
      </c>
      <c r="I145" s="288">
        <v>41417</v>
      </c>
      <c r="J145" s="159">
        <f>'Desktop HP PVs'!S148</f>
        <v>789361</v>
      </c>
      <c r="K145" s="159">
        <f t="shared" si="14"/>
        <v>565571</v>
      </c>
      <c r="M145" s="288">
        <v>41417</v>
      </c>
      <c r="N145" s="159">
        <f>'Mobile HP PVs'!S148</f>
        <v>304268</v>
      </c>
      <c r="O145" s="159">
        <f t="shared" si="15"/>
        <v>267128</v>
      </c>
      <c r="Q145" s="288">
        <v>41417</v>
      </c>
      <c r="R145" s="159">
        <f>'Mobile Visits'!S148</f>
        <v>811465</v>
      </c>
      <c r="S145" s="159">
        <f t="shared" si="16"/>
        <v>1853777</v>
      </c>
      <c r="U145" s="288">
        <v>41417</v>
      </c>
      <c r="V145" s="159">
        <f>'Tablet Visits'!S148</f>
        <v>195871</v>
      </c>
      <c r="W145" s="159">
        <f t="shared" si="17"/>
        <v>426718</v>
      </c>
    </row>
    <row r="146" spans="1:23" x14ac:dyDescent="0.25">
      <c r="A146" s="288">
        <v>41418</v>
      </c>
      <c r="B146" s="159">
        <f>'Total Visits and PVs'!S149</f>
        <v>4141774</v>
      </c>
      <c r="C146" s="159">
        <f t="shared" si="12"/>
        <v>5393113</v>
      </c>
      <c r="E146" s="288">
        <v>41418</v>
      </c>
      <c r="F146" s="159">
        <f>'Daily Organic Visits'!S149</f>
        <v>1035317</v>
      </c>
      <c r="G146" s="159">
        <f t="shared" si="13"/>
        <v>1476026</v>
      </c>
      <c r="I146" s="288">
        <v>41418</v>
      </c>
      <c r="J146" s="159">
        <f>'Desktop HP PVs'!S149</f>
        <v>760315</v>
      </c>
      <c r="K146" s="159">
        <f t="shared" si="14"/>
        <v>518287</v>
      </c>
      <c r="M146" s="288">
        <v>41418</v>
      </c>
      <c r="N146" s="159">
        <f>'Mobile HP PVs'!S149</f>
        <v>318048</v>
      </c>
      <c r="O146" s="159">
        <f t="shared" si="15"/>
        <v>268644</v>
      </c>
      <c r="Q146" s="288">
        <v>41418</v>
      </c>
      <c r="R146" s="159">
        <f>'Mobile Visits'!S149</f>
        <v>846441</v>
      </c>
      <c r="S146" s="159">
        <f t="shared" si="16"/>
        <v>1930726</v>
      </c>
      <c r="U146" s="288">
        <v>41418</v>
      </c>
      <c r="V146" s="159">
        <f>'Tablet Visits'!S149</f>
        <v>167889</v>
      </c>
      <c r="W146" s="159">
        <f t="shared" si="17"/>
        <v>482682</v>
      </c>
    </row>
    <row r="147" spans="1:23" x14ac:dyDescent="0.25">
      <c r="A147" s="288">
        <v>41419</v>
      </c>
      <c r="B147" s="159">
        <f>'Total Visits and PVs'!S150</f>
        <v>4066947</v>
      </c>
      <c r="C147" s="159">
        <f t="shared" si="12"/>
        <v>4448982</v>
      </c>
      <c r="E147" s="288">
        <v>41419</v>
      </c>
      <c r="F147" s="159">
        <f>'Daily Organic Visits'!S150</f>
        <v>972358</v>
      </c>
      <c r="G147" s="159">
        <f t="shared" si="13"/>
        <v>1154238</v>
      </c>
      <c r="I147" s="288">
        <v>41419</v>
      </c>
      <c r="J147" s="159">
        <f>'Desktop HP PVs'!S150</f>
        <v>730753</v>
      </c>
      <c r="K147" s="159">
        <f t="shared" si="14"/>
        <v>374650</v>
      </c>
      <c r="M147" s="288">
        <v>41419</v>
      </c>
      <c r="N147" s="159">
        <f>'Mobile HP PVs'!S150</f>
        <v>328501</v>
      </c>
      <c r="O147" s="159">
        <f t="shared" si="15"/>
        <v>269542</v>
      </c>
      <c r="Q147" s="288">
        <v>41419</v>
      </c>
      <c r="R147" s="159">
        <f>'Mobile Visits'!S150</f>
        <v>783483</v>
      </c>
      <c r="S147" s="159">
        <f t="shared" si="16"/>
        <v>1671897</v>
      </c>
      <c r="U147" s="288">
        <v>41419</v>
      </c>
      <c r="V147" s="159">
        <f>'Tablet Visits'!S150</f>
        <v>104931</v>
      </c>
      <c r="W147" s="159">
        <f t="shared" si="17"/>
        <v>349769</v>
      </c>
    </row>
    <row r="148" spans="1:23" x14ac:dyDescent="0.25">
      <c r="A148" s="288">
        <v>41420</v>
      </c>
      <c r="B148" s="159">
        <f>'Total Visits and PVs'!S151</f>
        <v>4196156</v>
      </c>
      <c r="C148" s="159">
        <f t="shared" si="12"/>
        <v>4595357</v>
      </c>
      <c r="E148" s="288">
        <v>41420</v>
      </c>
      <c r="F148" s="159">
        <f>'Daily Organic Visits'!S151</f>
        <v>958368</v>
      </c>
      <c r="G148" s="159">
        <f t="shared" si="13"/>
        <v>1280155</v>
      </c>
      <c r="I148" s="288">
        <v>41420</v>
      </c>
      <c r="J148" s="159">
        <f>'Desktop HP PVs'!S151</f>
        <v>659441</v>
      </c>
      <c r="K148" s="159">
        <f t="shared" si="14"/>
        <v>397051</v>
      </c>
      <c r="M148" s="288">
        <v>41420</v>
      </c>
      <c r="N148" s="159">
        <f>'Mobile HP PVs'!S151</f>
        <v>325014</v>
      </c>
      <c r="O148" s="159">
        <f t="shared" si="15"/>
        <v>266078</v>
      </c>
      <c r="Q148" s="288">
        <v>41420</v>
      </c>
      <c r="R148" s="159">
        <f>'Mobile Visits'!S151</f>
        <v>867428</v>
      </c>
      <c r="S148" s="159">
        <f t="shared" si="16"/>
        <v>1622929</v>
      </c>
      <c r="U148" s="288">
        <v>41420</v>
      </c>
      <c r="V148" s="159">
        <f>'Tablet Visits'!S151</f>
        <v>181880</v>
      </c>
      <c r="W148" s="159">
        <f t="shared" si="17"/>
        <v>426718</v>
      </c>
    </row>
    <row r="149" spans="1:23" x14ac:dyDescent="0.25">
      <c r="A149" s="288">
        <v>41421</v>
      </c>
      <c r="B149" s="159">
        <f>'Total Visits and PVs'!S152</f>
        <v>3298929</v>
      </c>
      <c r="C149" s="159">
        <f t="shared" si="12"/>
        <v>5385193</v>
      </c>
      <c r="E149" s="288">
        <v>41421</v>
      </c>
      <c r="F149" s="159">
        <f>'Daily Organic Visits'!S152</f>
        <v>748506</v>
      </c>
      <c r="G149" s="159">
        <f t="shared" si="13"/>
        <v>1364100</v>
      </c>
      <c r="I149" s="288">
        <v>41421</v>
      </c>
      <c r="J149" s="159">
        <f>'Desktop HP PVs'!S152</f>
        <v>482196</v>
      </c>
      <c r="K149" s="159">
        <f t="shared" si="14"/>
        <v>495885</v>
      </c>
      <c r="M149" s="288">
        <v>41421</v>
      </c>
      <c r="N149" s="159">
        <f>'Mobile HP PVs'!S152</f>
        <v>330316</v>
      </c>
      <c r="O149" s="159">
        <f t="shared" si="15"/>
        <v>266206</v>
      </c>
      <c r="Q149" s="288">
        <v>41421</v>
      </c>
      <c r="R149" s="159">
        <f>'Mobile Visits'!S152</f>
        <v>986349</v>
      </c>
      <c r="S149" s="159">
        <f t="shared" si="16"/>
        <v>1846781</v>
      </c>
      <c r="U149" s="288">
        <v>41421</v>
      </c>
      <c r="V149" s="159">
        <f>'Tablet Visits'!S152</f>
        <v>195871</v>
      </c>
      <c r="W149" s="159">
        <f t="shared" si="17"/>
        <v>531649</v>
      </c>
    </row>
    <row r="150" spans="1:23" x14ac:dyDescent="0.25">
      <c r="A150" s="288">
        <v>41422</v>
      </c>
      <c r="B150" s="159">
        <f>'Total Visits and PVs'!S153</f>
        <v>3213312</v>
      </c>
      <c r="C150" s="159">
        <f t="shared" si="12"/>
        <v>5833295</v>
      </c>
      <c r="E150" s="288">
        <v>41422</v>
      </c>
      <c r="F150" s="159">
        <f>'Daily Organic Visits'!S153</f>
        <v>902405</v>
      </c>
      <c r="G150" s="159">
        <f t="shared" si="13"/>
        <v>1308137</v>
      </c>
      <c r="I150" s="288">
        <v>41422</v>
      </c>
      <c r="J150" s="159">
        <f>'Desktop HP PVs'!S153</f>
        <v>513388</v>
      </c>
      <c r="K150" s="159">
        <f t="shared" si="14"/>
        <v>566700</v>
      </c>
      <c r="M150" s="288">
        <v>41422</v>
      </c>
      <c r="N150" s="159">
        <f>'Mobile HP PVs'!S153</f>
        <v>324428</v>
      </c>
      <c r="O150" s="159">
        <f t="shared" si="15"/>
        <v>261268</v>
      </c>
      <c r="Q150" s="288">
        <v>41422</v>
      </c>
      <c r="R150" s="159">
        <f>'Mobile Visits'!S153</f>
        <v>867428</v>
      </c>
      <c r="S150" s="159">
        <f t="shared" si="16"/>
        <v>2126597</v>
      </c>
      <c r="U150" s="288">
        <v>41422</v>
      </c>
      <c r="V150" s="159">
        <f>'Tablet Visits'!S153</f>
        <v>153898</v>
      </c>
      <c r="W150" s="159">
        <f t="shared" si="17"/>
        <v>433714</v>
      </c>
    </row>
    <row r="151" spans="1:23" x14ac:dyDescent="0.25">
      <c r="A151" s="288">
        <v>41423</v>
      </c>
      <c r="B151" s="159">
        <f>'Total Visits and PVs'!S154</f>
        <v>3821577</v>
      </c>
      <c r="C151" s="159">
        <f t="shared" si="12"/>
        <v>5779089</v>
      </c>
      <c r="E151" s="288">
        <v>41423</v>
      </c>
      <c r="F151" s="159">
        <f>'Daily Organic Visits'!S154</f>
        <v>881418</v>
      </c>
      <c r="G151" s="159">
        <f t="shared" si="13"/>
        <v>1531989</v>
      </c>
      <c r="I151" s="288">
        <v>41423</v>
      </c>
      <c r="J151" s="159">
        <f>'Desktop HP PVs'!S154</f>
        <v>657004</v>
      </c>
      <c r="K151" s="159">
        <f t="shared" si="14"/>
        <v>560775</v>
      </c>
      <c r="M151" s="288">
        <v>41423</v>
      </c>
      <c r="N151" s="159">
        <f>'Mobile HP PVs'!S154</f>
        <v>329498</v>
      </c>
      <c r="O151" s="159">
        <f t="shared" si="15"/>
        <v>264655</v>
      </c>
      <c r="Q151" s="288">
        <v>41423</v>
      </c>
      <c r="R151" s="159">
        <f>'Mobile Visits'!S154</f>
        <v>874423</v>
      </c>
      <c r="S151" s="159">
        <f t="shared" si="16"/>
        <v>1951712</v>
      </c>
      <c r="U151" s="288">
        <v>41423</v>
      </c>
      <c r="V151" s="159">
        <f>'Tablet Visits'!S154</f>
        <v>188875</v>
      </c>
      <c r="W151" s="159">
        <f t="shared" si="17"/>
        <v>482682</v>
      </c>
    </row>
    <row r="152" spans="1:23" x14ac:dyDescent="0.25">
      <c r="A152" s="288">
        <v>41424</v>
      </c>
      <c r="B152" s="159">
        <f>'Total Visits and PVs'!S155</f>
        <v>4354832</v>
      </c>
      <c r="C152" s="159">
        <f t="shared" si="12"/>
        <v>5584503</v>
      </c>
      <c r="E152" s="288">
        <v>41424</v>
      </c>
      <c r="F152" s="159">
        <f>'Daily Organic Visits'!S155</f>
        <v>1224192</v>
      </c>
      <c r="G152" s="159">
        <f t="shared" si="13"/>
        <v>1434054</v>
      </c>
      <c r="I152" s="288">
        <v>41424</v>
      </c>
      <c r="J152" s="159">
        <f>'Desktop HP PVs'!S155</f>
        <v>762184</v>
      </c>
      <c r="K152" s="159">
        <f t="shared" si="14"/>
        <v>549055</v>
      </c>
      <c r="M152" s="288">
        <v>41424</v>
      </c>
      <c r="N152" s="159">
        <f>'Mobile HP PVs'!S155</f>
        <v>326375</v>
      </c>
      <c r="O152" s="159">
        <f t="shared" si="15"/>
        <v>272420</v>
      </c>
      <c r="Q152" s="288">
        <v>41424</v>
      </c>
      <c r="R152" s="159">
        <f>'Mobile Visits'!S155</f>
        <v>818460</v>
      </c>
      <c r="S152" s="159">
        <f t="shared" si="16"/>
        <v>1755841</v>
      </c>
      <c r="U152" s="288">
        <v>41424</v>
      </c>
      <c r="V152" s="159">
        <f>'Tablet Visits'!S155</f>
        <v>181880</v>
      </c>
      <c r="W152" s="159">
        <f t="shared" si="17"/>
        <v>384746</v>
      </c>
    </row>
    <row r="153" spans="1:23" x14ac:dyDescent="0.25">
      <c r="A153" s="288">
        <v>41425</v>
      </c>
      <c r="B153" s="159">
        <f>'Total Visits and PVs'!S156</f>
        <v>4391083</v>
      </c>
      <c r="C153" s="159">
        <f t="shared" si="12"/>
        <v>5274848</v>
      </c>
      <c r="E153" s="288">
        <v>41425</v>
      </c>
      <c r="F153" s="159">
        <f>'Daily Organic Visits'!S156</f>
        <v>1196211</v>
      </c>
      <c r="G153" s="159">
        <f t="shared" si="13"/>
        <v>1448045</v>
      </c>
      <c r="I153" s="288">
        <v>41425</v>
      </c>
      <c r="J153" s="159">
        <f>'Desktop HP PVs'!S156</f>
        <v>755754</v>
      </c>
      <c r="K153" s="159">
        <f t="shared" si="14"/>
        <v>500445</v>
      </c>
      <c r="M153" s="288">
        <v>41425</v>
      </c>
      <c r="N153" s="159">
        <f>'Mobile HP PVs'!S156</f>
        <v>338681</v>
      </c>
      <c r="O153" s="159">
        <f t="shared" si="15"/>
        <v>265263</v>
      </c>
      <c r="Q153" s="288">
        <v>41425</v>
      </c>
      <c r="R153" s="159">
        <f>'Mobile Visits'!S156</f>
        <v>972358</v>
      </c>
      <c r="S153" s="159">
        <f t="shared" si="16"/>
        <v>1916735</v>
      </c>
      <c r="U153" s="288">
        <v>41425</v>
      </c>
      <c r="V153" s="159">
        <f>'Tablet Visits'!S156</f>
        <v>230848</v>
      </c>
      <c r="W153" s="159">
        <f t="shared" si="17"/>
        <v>433714</v>
      </c>
    </row>
    <row r="154" spans="1:23" x14ac:dyDescent="0.25">
      <c r="A154" s="288">
        <v>41426</v>
      </c>
      <c r="B154" s="159">
        <f>'Total Visits and PVs'!S157</f>
        <v>4205338</v>
      </c>
      <c r="C154" s="159">
        <f t="shared" si="12"/>
        <v>5055657</v>
      </c>
      <c r="E154" s="288">
        <v>41426</v>
      </c>
      <c r="F154" s="159">
        <f>'Daily Organic Visits'!S157</f>
        <v>944377</v>
      </c>
      <c r="G154" s="159">
        <f t="shared" si="13"/>
        <v>1490017</v>
      </c>
      <c r="I154" s="288">
        <v>41426</v>
      </c>
      <c r="J154" s="159">
        <f>'Desktop HP PVs'!S157</f>
        <v>744796</v>
      </c>
      <c r="K154" s="159">
        <f t="shared" si="14"/>
        <v>370747</v>
      </c>
      <c r="M154" s="288">
        <v>41426</v>
      </c>
      <c r="N154" s="159">
        <f>'Mobile HP PVs'!S157</f>
        <v>333234</v>
      </c>
      <c r="O154" s="159">
        <f t="shared" si="15"/>
        <v>271958</v>
      </c>
      <c r="Q154" s="288">
        <v>41426</v>
      </c>
      <c r="R154" s="159">
        <f>'Mobile Visits'!S157</f>
        <v>1000340</v>
      </c>
      <c r="S154" s="159">
        <f t="shared" si="16"/>
        <v>1846781</v>
      </c>
      <c r="U154" s="288">
        <v>41426</v>
      </c>
      <c r="V154" s="159">
        <f>'Tablet Visits'!S157</f>
        <v>244838</v>
      </c>
      <c r="W154" s="159">
        <f t="shared" si="17"/>
        <v>489677</v>
      </c>
    </row>
    <row r="155" spans="1:23" x14ac:dyDescent="0.25">
      <c r="A155" s="288">
        <v>41427</v>
      </c>
      <c r="B155" s="159">
        <f>'Total Visits and PVs'!S158</f>
        <v>3950582</v>
      </c>
      <c r="C155" s="159">
        <f t="shared" si="12"/>
        <v>4864352</v>
      </c>
      <c r="E155" s="288">
        <v>41427</v>
      </c>
      <c r="F155" s="159">
        <f>'Daily Organic Visits'!S158</f>
        <v>944377</v>
      </c>
      <c r="G155" s="159">
        <f t="shared" si="13"/>
        <v>1392081</v>
      </c>
      <c r="I155" s="288">
        <v>41427</v>
      </c>
      <c r="J155" s="159">
        <f>'Desktop HP PVs'!S158</f>
        <v>672466</v>
      </c>
      <c r="K155" s="159">
        <f t="shared" si="14"/>
        <v>396669</v>
      </c>
      <c r="M155" s="288">
        <v>41427</v>
      </c>
      <c r="N155" s="159">
        <f>'Mobile HP PVs'!S158</f>
        <v>336208</v>
      </c>
      <c r="O155" s="159">
        <f t="shared" si="15"/>
        <v>268926</v>
      </c>
      <c r="Q155" s="288">
        <v>41427</v>
      </c>
      <c r="R155" s="159">
        <f>'Mobile Visits'!S158</f>
        <v>930386</v>
      </c>
      <c r="S155" s="159">
        <f t="shared" si="16"/>
        <v>1699878</v>
      </c>
      <c r="U155" s="288">
        <v>41427</v>
      </c>
      <c r="V155" s="159">
        <f>'Tablet Visits'!S158</f>
        <v>174885</v>
      </c>
      <c r="W155" s="159">
        <f t="shared" si="17"/>
        <v>405732</v>
      </c>
    </row>
    <row r="156" spans="1:23" x14ac:dyDescent="0.25">
      <c r="A156" s="288">
        <v>41428</v>
      </c>
      <c r="B156" s="159">
        <f>'Total Visits and PVs'!S159</f>
        <v>3260895</v>
      </c>
      <c r="C156" s="159">
        <f t="shared" si="12"/>
        <v>5655419</v>
      </c>
      <c r="E156" s="288">
        <v>41428</v>
      </c>
      <c r="F156" s="159">
        <f>'Daily Organic Visits'!S159</f>
        <v>797474</v>
      </c>
      <c r="G156" s="159">
        <f t="shared" si="13"/>
        <v>1490017</v>
      </c>
      <c r="I156" s="288">
        <v>41428</v>
      </c>
      <c r="J156" s="159">
        <f>'Desktop HP PVs'!S159</f>
        <v>509950</v>
      </c>
      <c r="K156" s="159">
        <f t="shared" si="14"/>
        <v>378218</v>
      </c>
      <c r="M156" s="288">
        <v>41428</v>
      </c>
      <c r="N156" s="159">
        <f>'Mobile HP PVs'!S159</f>
        <v>341384</v>
      </c>
      <c r="O156" s="159">
        <f t="shared" si="15"/>
        <v>262873</v>
      </c>
      <c r="Q156" s="288">
        <v>41428</v>
      </c>
      <c r="R156" s="159">
        <f>'Mobile Visits'!S159</f>
        <v>825455</v>
      </c>
      <c r="S156" s="159">
        <f t="shared" si="16"/>
        <v>1853777</v>
      </c>
      <c r="U156" s="288">
        <v>41428</v>
      </c>
      <c r="V156" s="159">
        <f>'Tablet Visits'!S159</f>
        <v>167889</v>
      </c>
      <c r="W156" s="159">
        <f t="shared" si="17"/>
        <v>405732</v>
      </c>
    </row>
    <row r="157" spans="1:23" x14ac:dyDescent="0.25">
      <c r="A157" s="288">
        <v>41429</v>
      </c>
      <c r="B157" s="159">
        <f>'Total Visits and PVs'!S160</f>
        <v>3490751</v>
      </c>
      <c r="C157" s="159">
        <f t="shared" si="12"/>
        <v>5098296</v>
      </c>
      <c r="E157" s="288">
        <v>41429</v>
      </c>
      <c r="F157" s="159">
        <f>'Daily Organic Visits'!S160</f>
        <v>888414</v>
      </c>
      <c r="G157" s="159">
        <f t="shared" si="13"/>
        <v>1042312</v>
      </c>
      <c r="I157" s="288">
        <v>41429</v>
      </c>
      <c r="J157" s="159">
        <f>'Desktop HP PVs'!S160</f>
        <v>562377</v>
      </c>
      <c r="K157" s="159">
        <f t="shared" si="14"/>
        <v>1387</v>
      </c>
      <c r="M157" s="288">
        <v>41429</v>
      </c>
      <c r="N157" s="159">
        <f>'Mobile HP PVs'!S160</f>
        <v>348100</v>
      </c>
      <c r="O157" s="159">
        <f t="shared" si="15"/>
        <v>263427</v>
      </c>
      <c r="Q157" s="288">
        <v>41429</v>
      </c>
      <c r="R157" s="159">
        <f>'Mobile Visits'!S160</f>
        <v>790478</v>
      </c>
      <c r="S157" s="159">
        <f t="shared" si="16"/>
        <v>1504008</v>
      </c>
      <c r="U157" s="288">
        <v>41429</v>
      </c>
      <c r="V157" s="159">
        <f>'Tablet Visits'!S160</f>
        <v>167889</v>
      </c>
      <c r="W157" s="159">
        <f t="shared" si="17"/>
        <v>314792</v>
      </c>
    </row>
    <row r="158" spans="1:23" x14ac:dyDescent="0.25">
      <c r="A158" s="288">
        <v>41430</v>
      </c>
      <c r="B158" s="159">
        <f>'Total Visits and PVs'!S161</f>
        <v>4190813</v>
      </c>
      <c r="C158" s="159">
        <f t="shared" si="12"/>
        <v>5213376</v>
      </c>
      <c r="E158" s="288">
        <v>41430</v>
      </c>
      <c r="F158" s="159">
        <f>'Daily Organic Visits'!S161</f>
        <v>972358</v>
      </c>
      <c r="G158" s="159">
        <f t="shared" si="13"/>
        <v>1119261</v>
      </c>
      <c r="I158" s="288">
        <v>41430</v>
      </c>
      <c r="J158" s="159">
        <f>'Desktop HP PVs'!S161</f>
        <v>742292</v>
      </c>
      <c r="K158" s="159">
        <f t="shared" si="14"/>
        <v>87388</v>
      </c>
      <c r="M158" s="288">
        <v>41430</v>
      </c>
      <c r="N158" s="159">
        <f>'Mobile HP PVs'!S161</f>
        <v>339549</v>
      </c>
      <c r="O158" s="159">
        <f t="shared" si="15"/>
        <v>266155</v>
      </c>
      <c r="Q158" s="288">
        <v>41430</v>
      </c>
      <c r="R158" s="159">
        <f>'Mobile Visits'!S161</f>
        <v>909400</v>
      </c>
      <c r="S158" s="159">
        <f t="shared" si="16"/>
        <v>1748846</v>
      </c>
      <c r="U158" s="288">
        <v>41430</v>
      </c>
      <c r="V158" s="159">
        <f>'Tablet Visits'!S161</f>
        <v>181880</v>
      </c>
      <c r="W158" s="159">
        <f t="shared" si="17"/>
        <v>356765</v>
      </c>
    </row>
    <row r="159" spans="1:23" x14ac:dyDescent="0.25">
      <c r="A159" s="288">
        <v>41431</v>
      </c>
      <c r="B159" s="159">
        <f>'Total Visits and PVs'!S162</f>
        <v>4193750</v>
      </c>
      <c r="C159" s="159">
        <f t="shared" si="12"/>
        <v>5736917</v>
      </c>
      <c r="E159" s="288">
        <v>41431</v>
      </c>
      <c r="F159" s="159">
        <f>'Daily Organic Visits'!S162</f>
        <v>993345</v>
      </c>
      <c r="G159" s="159">
        <f t="shared" si="13"/>
        <v>1671897</v>
      </c>
      <c r="I159" s="288">
        <v>41431</v>
      </c>
      <c r="J159" s="159">
        <f>'Desktop HP PVs'!S162</f>
        <v>734226</v>
      </c>
      <c r="K159" s="159">
        <f t="shared" si="14"/>
        <v>506395</v>
      </c>
      <c r="M159" s="288">
        <v>41431</v>
      </c>
      <c r="N159" s="159">
        <f>'Mobile HP PVs'!S162</f>
        <v>349610</v>
      </c>
      <c r="O159" s="159">
        <f t="shared" si="15"/>
        <v>266571</v>
      </c>
      <c r="Q159" s="288">
        <v>41431</v>
      </c>
      <c r="R159" s="159">
        <f>'Mobile Visits'!S162</f>
        <v>853437</v>
      </c>
      <c r="S159" s="159">
        <f t="shared" si="16"/>
        <v>1797814</v>
      </c>
      <c r="U159" s="288">
        <v>41431</v>
      </c>
      <c r="V159" s="159">
        <f>'Tablet Visits'!S162</f>
        <v>146903</v>
      </c>
      <c r="W159" s="159">
        <f t="shared" si="17"/>
        <v>349769</v>
      </c>
    </row>
    <row r="160" spans="1:23" x14ac:dyDescent="0.25">
      <c r="A160" s="288">
        <v>41432</v>
      </c>
      <c r="B160" s="159">
        <f>'Total Visits and PVs'!S163</f>
        <v>4329087</v>
      </c>
      <c r="C160" s="159">
        <f t="shared" si="12"/>
        <v>5670622</v>
      </c>
      <c r="E160" s="288">
        <v>41432</v>
      </c>
      <c r="F160" s="159">
        <f>'Daily Organic Visits'!S163</f>
        <v>1077289</v>
      </c>
      <c r="G160" s="159">
        <f t="shared" si="13"/>
        <v>1622929</v>
      </c>
      <c r="I160" s="288">
        <v>41432</v>
      </c>
      <c r="J160" s="159">
        <f>'Desktop HP PVs'!S163</f>
        <v>737215</v>
      </c>
      <c r="K160" s="159">
        <f t="shared" si="14"/>
        <v>470707</v>
      </c>
      <c r="M160" s="288">
        <v>41432</v>
      </c>
      <c r="N160" s="159">
        <f>'Mobile HP PVs'!S163</f>
        <v>360528</v>
      </c>
      <c r="O160" s="159">
        <f t="shared" si="15"/>
        <v>268778</v>
      </c>
      <c r="Q160" s="288">
        <v>41432</v>
      </c>
      <c r="R160" s="159">
        <f>'Mobile Visits'!S163</f>
        <v>1042312</v>
      </c>
      <c r="S160" s="159">
        <f t="shared" si="16"/>
        <v>2112606</v>
      </c>
      <c r="U160" s="288">
        <v>41432</v>
      </c>
      <c r="V160" s="159">
        <f>'Tablet Visits'!S163</f>
        <v>209862</v>
      </c>
      <c r="W160" s="159">
        <f t="shared" si="17"/>
        <v>475686</v>
      </c>
    </row>
    <row r="161" spans="1:23" x14ac:dyDescent="0.25">
      <c r="A161" s="288">
        <v>41433</v>
      </c>
      <c r="B161" s="159">
        <f>'Total Visits and PVs'!S164</f>
        <v>4331599</v>
      </c>
      <c r="C161" s="159">
        <f t="shared" si="12"/>
        <v>4768475</v>
      </c>
      <c r="E161" s="288">
        <v>41433</v>
      </c>
      <c r="F161" s="159">
        <f>'Daily Organic Visits'!S164</f>
        <v>1105271</v>
      </c>
      <c r="G161" s="159">
        <f t="shared" si="13"/>
        <v>1378091</v>
      </c>
      <c r="I161" s="288">
        <v>41433</v>
      </c>
      <c r="J161" s="159">
        <f>'Desktop HP PVs'!S164</f>
        <v>709145</v>
      </c>
      <c r="K161" s="159">
        <f t="shared" si="14"/>
        <v>357716</v>
      </c>
      <c r="M161" s="288">
        <v>41433</v>
      </c>
      <c r="N161" s="159">
        <f>'Mobile HP PVs'!S164</f>
        <v>371506</v>
      </c>
      <c r="O161" s="159">
        <f t="shared" si="15"/>
        <v>275385</v>
      </c>
      <c r="Q161" s="288">
        <v>41433</v>
      </c>
      <c r="R161" s="159">
        <f>'Mobile Visits'!S164</f>
        <v>1091280</v>
      </c>
      <c r="S161" s="159">
        <f t="shared" si="16"/>
        <v>1839786</v>
      </c>
      <c r="U161" s="288">
        <v>41433</v>
      </c>
      <c r="V161" s="159">
        <f>'Tablet Visits'!S164</f>
        <v>181880</v>
      </c>
      <c r="W161" s="159">
        <f t="shared" si="17"/>
        <v>594608</v>
      </c>
    </row>
    <row r="162" spans="1:23" x14ac:dyDescent="0.25">
      <c r="A162" s="288">
        <v>41434</v>
      </c>
      <c r="B162" s="159">
        <f>'Total Visits and PVs'!S165</f>
        <v>4281226</v>
      </c>
      <c r="C162" s="159">
        <f t="shared" si="12"/>
        <v>5103142</v>
      </c>
      <c r="E162" s="288">
        <v>41434</v>
      </c>
      <c r="F162" s="159">
        <f>'Daily Organic Visits'!S165</f>
        <v>1252174</v>
      </c>
      <c r="G162" s="159">
        <f t="shared" si="13"/>
        <v>1615934</v>
      </c>
      <c r="I162" s="288">
        <v>41434</v>
      </c>
      <c r="J162" s="159">
        <f>'Desktop HP PVs'!S165</f>
        <v>658659</v>
      </c>
      <c r="K162" s="159">
        <f t="shared" si="14"/>
        <v>388111</v>
      </c>
      <c r="M162" s="288">
        <v>41434</v>
      </c>
      <c r="N162" s="159">
        <f>'Mobile HP PVs'!S165</f>
        <v>379469</v>
      </c>
      <c r="O162" s="159">
        <f t="shared" si="15"/>
        <v>271539</v>
      </c>
      <c r="Q162" s="288">
        <v>41434</v>
      </c>
      <c r="R162" s="159">
        <f>'Mobile Visits'!S165</f>
        <v>965363</v>
      </c>
      <c r="S162" s="159">
        <f t="shared" si="16"/>
        <v>1720864</v>
      </c>
      <c r="U162" s="288">
        <v>41434</v>
      </c>
      <c r="V162" s="159">
        <f>'Tablet Visits'!S165</f>
        <v>139908</v>
      </c>
      <c r="W162" s="159">
        <f t="shared" si="17"/>
        <v>370755</v>
      </c>
    </row>
    <row r="163" spans="1:23" x14ac:dyDescent="0.25">
      <c r="A163" s="288">
        <v>41435</v>
      </c>
      <c r="B163" s="159">
        <f>'Total Visits and PVs'!S166</f>
        <v>3253146</v>
      </c>
      <c r="C163" s="159">
        <f t="shared" si="12"/>
        <v>6152946</v>
      </c>
      <c r="E163" s="288">
        <v>41435</v>
      </c>
      <c r="F163" s="159">
        <f>'Daily Organic Visits'!S166</f>
        <v>783483</v>
      </c>
      <c r="G163" s="159">
        <f t="shared" si="13"/>
        <v>1993684</v>
      </c>
      <c r="I163" s="288">
        <v>41435</v>
      </c>
      <c r="J163" s="159">
        <f>'Desktop HP PVs'!S166</f>
        <v>489319</v>
      </c>
      <c r="K163" s="159">
        <f t="shared" si="14"/>
        <v>543030</v>
      </c>
      <c r="M163" s="288">
        <v>41435</v>
      </c>
      <c r="N163" s="159">
        <f>'Mobile HP PVs'!S166</f>
        <v>381842</v>
      </c>
      <c r="O163" s="159">
        <f t="shared" si="15"/>
        <v>267412</v>
      </c>
      <c r="Q163" s="288">
        <v>41435</v>
      </c>
      <c r="R163" s="159">
        <f>'Mobile Visits'!S166</f>
        <v>986349</v>
      </c>
      <c r="S163" s="159">
        <f t="shared" si="16"/>
        <v>1993684</v>
      </c>
      <c r="U163" s="288">
        <v>41435</v>
      </c>
      <c r="V163" s="159">
        <f>'Tablet Visits'!S166</f>
        <v>188875</v>
      </c>
      <c r="W163" s="159">
        <f t="shared" si="17"/>
        <v>454700</v>
      </c>
    </row>
    <row r="164" spans="1:23" x14ac:dyDescent="0.25">
      <c r="A164" s="288">
        <v>41436</v>
      </c>
      <c r="B164" s="159">
        <f>'Total Visits and PVs'!S167</f>
        <v>3361350</v>
      </c>
      <c r="C164" s="159">
        <f t="shared" si="12"/>
        <v>5972930</v>
      </c>
      <c r="E164" s="288">
        <v>41436</v>
      </c>
      <c r="F164" s="159">
        <f>'Daily Organic Visits'!S167</f>
        <v>979354</v>
      </c>
      <c r="G164" s="159">
        <f t="shared" si="13"/>
        <v>1497012</v>
      </c>
      <c r="I164" s="288">
        <v>41436</v>
      </c>
      <c r="J164" s="159">
        <f>'Desktop HP PVs'!S167</f>
        <v>535503</v>
      </c>
      <c r="K164" s="159">
        <f t="shared" si="14"/>
        <v>535275</v>
      </c>
      <c r="M164" s="288">
        <v>41436</v>
      </c>
      <c r="N164" s="159">
        <f>'Mobile HP PVs'!S167</f>
        <v>382065</v>
      </c>
      <c r="O164" s="159">
        <f t="shared" si="15"/>
        <v>267235</v>
      </c>
      <c r="Q164" s="288">
        <v>41436</v>
      </c>
      <c r="R164" s="159">
        <f>'Mobile Visits'!S167</f>
        <v>1000340</v>
      </c>
      <c r="S164" s="159">
        <f t="shared" si="16"/>
        <v>1839786</v>
      </c>
      <c r="U164" s="288">
        <v>41436</v>
      </c>
      <c r="V164" s="159">
        <f>'Tablet Visits'!S167</f>
        <v>279815</v>
      </c>
      <c r="W164" s="159">
        <f t="shared" si="17"/>
        <v>370755</v>
      </c>
    </row>
    <row r="165" spans="1:23" x14ac:dyDescent="0.25">
      <c r="A165" s="288">
        <v>41437</v>
      </c>
      <c r="B165" s="159">
        <f>'Total Visits and PVs'!S168</f>
        <v>4184062</v>
      </c>
      <c r="C165" s="159">
        <f t="shared" si="12"/>
        <v>6020304</v>
      </c>
      <c r="E165" s="288">
        <v>41437</v>
      </c>
      <c r="F165" s="159">
        <f>'Daily Organic Visits'!S168</f>
        <v>1049308</v>
      </c>
      <c r="G165" s="159">
        <f t="shared" si="13"/>
        <v>1608938</v>
      </c>
      <c r="I165" s="288">
        <v>41437</v>
      </c>
      <c r="J165" s="159">
        <f>'Desktop HP PVs'!S168</f>
        <v>737372</v>
      </c>
      <c r="K165" s="159">
        <f t="shared" si="14"/>
        <v>514732</v>
      </c>
      <c r="M165" s="288">
        <v>41437</v>
      </c>
      <c r="N165" s="159">
        <f>'Mobile HP PVs'!S168</f>
        <v>373086</v>
      </c>
      <c r="O165" s="159">
        <f t="shared" si="15"/>
        <v>262152</v>
      </c>
      <c r="Q165" s="288">
        <v>41437</v>
      </c>
      <c r="R165" s="159">
        <f>'Mobile Visits'!S168</f>
        <v>1021326</v>
      </c>
      <c r="S165" s="159">
        <f t="shared" si="16"/>
        <v>2182560</v>
      </c>
      <c r="U165" s="288">
        <v>41437</v>
      </c>
      <c r="V165" s="159">
        <f>'Tablet Visits'!S168</f>
        <v>202866</v>
      </c>
      <c r="W165" s="159">
        <f t="shared" si="17"/>
        <v>461695</v>
      </c>
    </row>
    <row r="166" spans="1:23" x14ac:dyDescent="0.25">
      <c r="A166" s="288">
        <v>41438</v>
      </c>
      <c r="B166" s="159">
        <f>'Total Visits and PVs'!S169</f>
        <v>4598450</v>
      </c>
      <c r="C166" s="159">
        <f t="shared" si="12"/>
        <v>5912045</v>
      </c>
      <c r="E166" s="288">
        <v>41438</v>
      </c>
      <c r="F166" s="159">
        <f>'Daily Organic Visits'!S169</f>
        <v>1224192</v>
      </c>
      <c r="G166" s="159">
        <f t="shared" si="13"/>
        <v>1713869</v>
      </c>
      <c r="I166" s="288">
        <v>41438</v>
      </c>
      <c r="J166" s="159">
        <f>'Desktop HP PVs'!S169</f>
        <v>742671</v>
      </c>
      <c r="K166" s="159">
        <f t="shared" si="14"/>
        <v>503413</v>
      </c>
      <c r="M166" s="288">
        <v>41438</v>
      </c>
      <c r="N166" s="159">
        <f>'Mobile HP PVs'!S169</f>
        <v>377571</v>
      </c>
      <c r="O166" s="159">
        <f t="shared" si="15"/>
        <v>260647</v>
      </c>
      <c r="Q166" s="288">
        <v>41438</v>
      </c>
      <c r="R166" s="159">
        <f>'Mobile Visits'!S169</f>
        <v>1133252</v>
      </c>
      <c r="S166" s="159">
        <f t="shared" si="16"/>
        <v>1895749</v>
      </c>
      <c r="U166" s="288">
        <v>41438</v>
      </c>
      <c r="V166" s="159">
        <f>'Tablet Visits'!S169</f>
        <v>223852</v>
      </c>
      <c r="W166" s="159">
        <f t="shared" si="17"/>
        <v>321788</v>
      </c>
    </row>
    <row r="167" spans="1:23" x14ac:dyDescent="0.25">
      <c r="A167" s="288">
        <v>41439</v>
      </c>
      <c r="B167" s="159">
        <f>'Total Visits and PVs'!S170</f>
        <v>4182934</v>
      </c>
      <c r="C167" s="159">
        <f t="shared" si="12"/>
        <v>5550160</v>
      </c>
      <c r="E167" s="288">
        <v>41439</v>
      </c>
      <c r="F167" s="159">
        <f>'Daily Organic Visits'!S170</f>
        <v>1000340</v>
      </c>
      <c r="G167" s="159">
        <f t="shared" si="13"/>
        <v>1580957</v>
      </c>
      <c r="I167" s="288">
        <v>41439</v>
      </c>
      <c r="J167" s="159">
        <f>'Desktop HP PVs'!S170</f>
        <v>711896</v>
      </c>
      <c r="K167" s="159">
        <f t="shared" si="14"/>
        <v>460718</v>
      </c>
      <c r="M167" s="288">
        <v>41439</v>
      </c>
      <c r="N167" s="159">
        <f>'Mobile HP PVs'!S170</f>
        <v>385449</v>
      </c>
      <c r="O167" s="159">
        <f t="shared" si="15"/>
        <v>259681</v>
      </c>
      <c r="Q167" s="288">
        <v>41439</v>
      </c>
      <c r="R167" s="159">
        <f>'Mobile Visits'!S170</f>
        <v>1035317</v>
      </c>
      <c r="S167" s="159">
        <f t="shared" si="16"/>
        <v>1979694</v>
      </c>
      <c r="U167" s="288">
        <v>41439</v>
      </c>
      <c r="V167" s="159">
        <f>'Tablet Visits'!S170</f>
        <v>188875</v>
      </c>
      <c r="W167" s="159">
        <f t="shared" si="17"/>
        <v>384746</v>
      </c>
    </row>
    <row r="168" spans="1:23" x14ac:dyDescent="0.25">
      <c r="A168" s="288">
        <v>41440</v>
      </c>
      <c r="B168" s="159">
        <f>'Total Visits and PVs'!S171</f>
        <v>4047030</v>
      </c>
      <c r="C168" s="159">
        <f t="shared" si="12"/>
        <v>4562549</v>
      </c>
      <c r="E168" s="288">
        <v>41440</v>
      </c>
      <c r="F168" s="159">
        <f>'Daily Organic Visits'!S171</f>
        <v>1014331</v>
      </c>
      <c r="G168" s="159">
        <f t="shared" si="13"/>
        <v>1266165</v>
      </c>
      <c r="I168" s="288">
        <v>41440</v>
      </c>
      <c r="J168" s="159">
        <f>'Desktop HP PVs'!S171</f>
        <v>700987</v>
      </c>
      <c r="K168" s="159">
        <f t="shared" si="14"/>
        <v>354033</v>
      </c>
      <c r="M168" s="288">
        <v>41440</v>
      </c>
      <c r="N168" s="159">
        <f>'Mobile HP PVs'!S171</f>
        <v>393588</v>
      </c>
      <c r="O168" s="159">
        <f t="shared" si="15"/>
        <v>262485</v>
      </c>
      <c r="Q168" s="288">
        <v>41440</v>
      </c>
      <c r="R168" s="159">
        <f>'Mobile Visits'!S171</f>
        <v>1168229</v>
      </c>
      <c r="S168" s="159">
        <f t="shared" si="16"/>
        <v>1818800</v>
      </c>
      <c r="U168" s="288">
        <v>41440</v>
      </c>
      <c r="V168" s="159">
        <f>'Tablet Visits'!S171</f>
        <v>160894</v>
      </c>
      <c r="W168" s="159">
        <f t="shared" si="17"/>
        <v>419723</v>
      </c>
    </row>
    <row r="169" spans="1:23" x14ac:dyDescent="0.25">
      <c r="A169" s="288">
        <v>41441</v>
      </c>
      <c r="B169" s="159">
        <f>'Total Visits and PVs'!S172</f>
        <v>3869025</v>
      </c>
      <c r="C169" s="159">
        <f t="shared" si="12"/>
        <v>4994544</v>
      </c>
      <c r="E169" s="288">
        <v>41441</v>
      </c>
      <c r="F169" s="159">
        <f>'Daily Organic Visits'!S172</f>
        <v>930386</v>
      </c>
      <c r="G169" s="159">
        <f t="shared" si="13"/>
        <v>1294146</v>
      </c>
      <c r="I169" s="288">
        <v>41441</v>
      </c>
      <c r="J169" s="159">
        <f>'Desktop HP PVs'!S172</f>
        <v>647052</v>
      </c>
      <c r="K169" s="159">
        <f t="shared" si="14"/>
        <v>378053</v>
      </c>
      <c r="M169" s="288">
        <v>41441</v>
      </c>
      <c r="N169" s="159">
        <f>'Mobile HP PVs'!S172</f>
        <v>396876</v>
      </c>
      <c r="O169" s="159">
        <f t="shared" si="15"/>
        <v>258654</v>
      </c>
      <c r="Q169" s="288">
        <v>41441</v>
      </c>
      <c r="R169" s="159">
        <f>'Mobile Visits'!S172</f>
        <v>965363</v>
      </c>
      <c r="S169" s="159">
        <f t="shared" si="16"/>
        <v>1965703</v>
      </c>
      <c r="U169" s="288">
        <v>41441</v>
      </c>
      <c r="V169" s="159">
        <f>'Tablet Visits'!S172</f>
        <v>146903</v>
      </c>
      <c r="W169" s="159">
        <f t="shared" si="17"/>
        <v>524654</v>
      </c>
    </row>
    <row r="170" spans="1:23" x14ac:dyDescent="0.25">
      <c r="A170" s="288">
        <v>41442</v>
      </c>
      <c r="B170" s="159">
        <f>'Total Visits and PVs'!S173</f>
        <v>3178844</v>
      </c>
      <c r="C170" s="159">
        <f t="shared" si="12"/>
        <v>6025424</v>
      </c>
      <c r="E170" s="288">
        <v>41442</v>
      </c>
      <c r="F170" s="159">
        <f>'Daily Organic Visits'!S173</f>
        <v>993345</v>
      </c>
      <c r="G170" s="159">
        <f t="shared" si="13"/>
        <v>1685888</v>
      </c>
      <c r="I170" s="288">
        <v>41442</v>
      </c>
      <c r="J170" s="159">
        <f>'Desktop HP PVs'!S173</f>
        <v>493916</v>
      </c>
      <c r="K170" s="159">
        <f t="shared" si="14"/>
        <v>518047</v>
      </c>
      <c r="M170" s="288">
        <v>41442</v>
      </c>
      <c r="N170" s="159">
        <f>'Mobile HP PVs'!S173</f>
        <v>396522</v>
      </c>
      <c r="O170" s="159">
        <f t="shared" si="15"/>
        <v>257069</v>
      </c>
      <c r="Q170" s="288">
        <v>41442</v>
      </c>
      <c r="R170" s="159">
        <f>'Mobile Visits'!S173</f>
        <v>1014331</v>
      </c>
      <c r="S170" s="159">
        <f t="shared" si="16"/>
        <v>1965703</v>
      </c>
      <c r="U170" s="288">
        <v>41442</v>
      </c>
      <c r="V170" s="159">
        <f>'Tablet Visits'!S173</f>
        <v>153898</v>
      </c>
      <c r="W170" s="159">
        <f t="shared" si="17"/>
        <v>412728</v>
      </c>
    </row>
    <row r="171" spans="1:23" x14ac:dyDescent="0.25">
      <c r="A171" s="288">
        <v>41443</v>
      </c>
      <c r="B171" s="159">
        <f>'Total Visits and PVs'!S174</f>
        <v>3258357</v>
      </c>
      <c r="C171" s="159">
        <f t="shared" si="12"/>
        <v>5930452</v>
      </c>
      <c r="E171" s="288">
        <v>41443</v>
      </c>
      <c r="F171" s="159">
        <f>'Daily Organic Visits'!S174</f>
        <v>832451</v>
      </c>
      <c r="G171" s="159">
        <f t="shared" si="13"/>
        <v>1517998</v>
      </c>
      <c r="I171" s="288">
        <v>41443</v>
      </c>
      <c r="J171" s="159">
        <f>'Desktop HP PVs'!S174</f>
        <v>526306</v>
      </c>
      <c r="K171" s="159">
        <f t="shared" si="14"/>
        <v>518472</v>
      </c>
      <c r="M171" s="288">
        <v>41443</v>
      </c>
      <c r="N171" s="159">
        <f>'Mobile HP PVs'!S174</f>
        <v>392824</v>
      </c>
      <c r="O171" s="159">
        <f t="shared" si="15"/>
        <v>257216</v>
      </c>
      <c r="Q171" s="288">
        <v>41443</v>
      </c>
      <c r="R171" s="159">
        <f>'Mobile Visits'!S174</f>
        <v>986349</v>
      </c>
      <c r="S171" s="159">
        <f t="shared" si="16"/>
        <v>2231528</v>
      </c>
      <c r="U171" s="288">
        <v>41443</v>
      </c>
      <c r="V171" s="159">
        <f>'Tablet Visits'!S174</f>
        <v>216857</v>
      </c>
      <c r="W171" s="159">
        <f t="shared" si="17"/>
        <v>433714</v>
      </c>
    </row>
    <row r="172" spans="1:23" x14ac:dyDescent="0.25">
      <c r="A172" s="288">
        <v>41444</v>
      </c>
      <c r="B172" s="159">
        <f>'Total Visits and PVs'!S175</f>
        <v>4199218</v>
      </c>
      <c r="C172" s="159">
        <f t="shared" si="12"/>
        <v>5739784</v>
      </c>
      <c r="E172" s="288">
        <v>41444</v>
      </c>
      <c r="F172" s="159">
        <f>'Daily Organic Visits'!S175</f>
        <v>881418</v>
      </c>
      <c r="G172" s="159">
        <f t="shared" si="13"/>
        <v>1469031</v>
      </c>
      <c r="I172" s="288">
        <v>41444</v>
      </c>
      <c r="J172" s="159">
        <f>'Desktop HP PVs'!S175</f>
        <v>728988</v>
      </c>
      <c r="K172" s="159">
        <f t="shared" si="14"/>
        <v>511310</v>
      </c>
      <c r="M172" s="288">
        <v>41444</v>
      </c>
      <c r="N172" s="159">
        <f>'Mobile HP PVs'!S175</f>
        <v>395126</v>
      </c>
      <c r="O172" s="159">
        <f t="shared" si="15"/>
        <v>255927</v>
      </c>
      <c r="Q172" s="288">
        <v>41444</v>
      </c>
      <c r="R172" s="159">
        <f>'Mobile Visits'!S175</f>
        <v>937381</v>
      </c>
      <c r="S172" s="159">
        <f t="shared" si="16"/>
        <v>1937721</v>
      </c>
      <c r="U172" s="288">
        <v>41444</v>
      </c>
      <c r="V172" s="159">
        <f>'Tablet Visits'!S175</f>
        <v>174885</v>
      </c>
      <c r="W172" s="159">
        <f t="shared" si="17"/>
        <v>363760</v>
      </c>
    </row>
    <row r="173" spans="1:23" x14ac:dyDescent="0.25">
      <c r="A173" s="288">
        <v>41445</v>
      </c>
      <c r="B173" s="159">
        <f>'Total Visits and PVs'!S176</f>
        <v>4637894</v>
      </c>
      <c r="C173" s="159">
        <f t="shared" si="12"/>
        <v>5945293</v>
      </c>
      <c r="E173" s="288">
        <v>41445</v>
      </c>
      <c r="F173" s="159">
        <f>'Daily Organic Visits'!S176</f>
        <v>1084285</v>
      </c>
      <c r="G173" s="159">
        <f t="shared" si="13"/>
        <v>1643915</v>
      </c>
      <c r="I173" s="288">
        <v>41445</v>
      </c>
      <c r="J173" s="159">
        <f>'Desktop HP PVs'!S176</f>
        <v>731230</v>
      </c>
      <c r="K173" s="159">
        <f t="shared" si="14"/>
        <v>508974</v>
      </c>
      <c r="M173" s="288">
        <v>41445</v>
      </c>
      <c r="N173" s="159">
        <f>'Mobile HP PVs'!S176</f>
        <v>403093</v>
      </c>
      <c r="O173" s="159">
        <f t="shared" si="15"/>
        <v>261018</v>
      </c>
      <c r="Q173" s="288">
        <v>41445</v>
      </c>
      <c r="R173" s="159">
        <f>'Mobile Visits'!S176</f>
        <v>1056303</v>
      </c>
      <c r="S173" s="159">
        <f t="shared" si="16"/>
        <v>2140588</v>
      </c>
      <c r="U173" s="288">
        <v>41445</v>
      </c>
      <c r="V173" s="159">
        <f>'Tablet Visits'!S176</f>
        <v>223852</v>
      </c>
      <c r="W173" s="159">
        <f t="shared" si="17"/>
        <v>447705</v>
      </c>
    </row>
    <row r="174" spans="1:23" x14ac:dyDescent="0.25">
      <c r="A174" s="288">
        <v>41446</v>
      </c>
      <c r="B174" s="159">
        <f>'Total Visits and PVs'!S177</f>
        <v>4322699</v>
      </c>
      <c r="C174" s="159">
        <f t="shared" si="12"/>
        <v>5566251</v>
      </c>
      <c r="E174" s="288">
        <v>41446</v>
      </c>
      <c r="F174" s="159">
        <f>'Daily Organic Visits'!S177</f>
        <v>1021326</v>
      </c>
      <c r="G174" s="159">
        <f t="shared" si="13"/>
        <v>1308137</v>
      </c>
      <c r="I174" s="288">
        <v>41446</v>
      </c>
      <c r="J174" s="159">
        <f>'Desktop HP PVs'!S177</f>
        <v>717802</v>
      </c>
      <c r="K174" s="159">
        <f t="shared" si="14"/>
        <v>471504</v>
      </c>
      <c r="M174" s="288">
        <v>41446</v>
      </c>
      <c r="N174" s="159">
        <f>'Mobile HP PVs'!S177</f>
        <v>410107</v>
      </c>
      <c r="O174" s="159">
        <f t="shared" si="15"/>
        <v>260281</v>
      </c>
      <c r="Q174" s="288">
        <v>41446</v>
      </c>
      <c r="R174" s="159">
        <f>'Mobile Visits'!S177</f>
        <v>1000340</v>
      </c>
      <c r="S174" s="159">
        <f t="shared" si="16"/>
        <v>1888754</v>
      </c>
      <c r="U174" s="288">
        <v>41446</v>
      </c>
      <c r="V174" s="159">
        <f>'Tablet Visits'!S177</f>
        <v>174885</v>
      </c>
      <c r="W174" s="159">
        <f t="shared" si="17"/>
        <v>363760</v>
      </c>
    </row>
    <row r="175" spans="1:23" x14ac:dyDescent="0.25">
      <c r="A175" s="288">
        <v>41447</v>
      </c>
      <c r="B175" s="159">
        <f>'Total Visits and PVs'!S178</f>
        <v>4152996</v>
      </c>
      <c r="C175" s="159">
        <f t="shared" si="12"/>
        <v>4650396</v>
      </c>
      <c r="E175" s="288">
        <v>41447</v>
      </c>
      <c r="F175" s="159">
        <f>'Daily Organic Visits'!S178</f>
        <v>937381</v>
      </c>
      <c r="G175" s="159">
        <f t="shared" si="13"/>
        <v>1077289</v>
      </c>
      <c r="I175" s="288">
        <v>41447</v>
      </c>
      <c r="J175" s="159">
        <f>'Desktop HP PVs'!S178</f>
        <v>708604</v>
      </c>
      <c r="K175" s="159">
        <f t="shared" si="14"/>
        <v>366973</v>
      </c>
      <c r="M175" s="288">
        <v>41447</v>
      </c>
      <c r="N175" s="159">
        <f>'Mobile HP PVs'!S178</f>
        <v>416218</v>
      </c>
      <c r="O175" s="159">
        <f t="shared" si="15"/>
        <v>260957</v>
      </c>
      <c r="Q175" s="288">
        <v>41447</v>
      </c>
      <c r="R175" s="159">
        <f>'Mobile Visits'!S178</f>
        <v>1049308</v>
      </c>
      <c r="S175" s="159">
        <f t="shared" si="16"/>
        <v>1839786</v>
      </c>
      <c r="U175" s="288">
        <v>41447</v>
      </c>
      <c r="V175" s="159">
        <f>'Tablet Visits'!S178</f>
        <v>251834</v>
      </c>
      <c r="W175" s="159">
        <f t="shared" si="17"/>
        <v>419723</v>
      </c>
    </row>
    <row r="176" spans="1:23" x14ac:dyDescent="0.25">
      <c r="A176" s="288">
        <v>41448</v>
      </c>
      <c r="B176" s="159">
        <f>'Total Visits and PVs'!S179</f>
        <v>4023570</v>
      </c>
      <c r="C176" s="159">
        <f t="shared" si="12"/>
        <v>4771937</v>
      </c>
      <c r="E176" s="288">
        <v>41448</v>
      </c>
      <c r="F176" s="159">
        <f>'Daily Organic Visits'!S179</f>
        <v>972358</v>
      </c>
      <c r="G176" s="159">
        <f t="shared" si="13"/>
        <v>1545980</v>
      </c>
      <c r="I176" s="288">
        <v>41448</v>
      </c>
      <c r="J176" s="159">
        <f>'Desktop HP PVs'!S179</f>
        <v>686230</v>
      </c>
      <c r="K176" s="159">
        <f t="shared" si="14"/>
        <v>393025</v>
      </c>
      <c r="M176" s="288">
        <v>41448</v>
      </c>
      <c r="N176" s="159">
        <f>'Mobile HP PVs'!S179</f>
        <v>427010</v>
      </c>
      <c r="O176" s="159">
        <f t="shared" si="15"/>
        <v>255356</v>
      </c>
      <c r="Q176" s="288">
        <v>41448</v>
      </c>
      <c r="R176" s="159">
        <f>'Mobile Visits'!S179</f>
        <v>1000340</v>
      </c>
      <c r="S176" s="159">
        <f t="shared" si="16"/>
        <v>1734855</v>
      </c>
      <c r="U176" s="288">
        <v>41448</v>
      </c>
      <c r="V176" s="159">
        <f>'Tablet Visits'!S179</f>
        <v>209862</v>
      </c>
      <c r="W176" s="159">
        <f t="shared" si="17"/>
        <v>461695</v>
      </c>
    </row>
    <row r="177" spans="1:23" x14ac:dyDescent="0.25">
      <c r="A177" s="288">
        <v>41449</v>
      </c>
      <c r="B177" s="159">
        <f>'Total Visits and PVs'!S180</f>
        <v>3213493</v>
      </c>
      <c r="C177" s="159">
        <f t="shared" si="12"/>
        <v>5714005</v>
      </c>
      <c r="E177" s="288">
        <v>41449</v>
      </c>
      <c r="F177" s="159">
        <f>'Daily Organic Visits'!S180</f>
        <v>881418</v>
      </c>
      <c r="G177" s="159">
        <f t="shared" si="13"/>
        <v>1615934</v>
      </c>
      <c r="I177" s="288">
        <v>41449</v>
      </c>
      <c r="J177" s="159">
        <f>'Desktop HP PVs'!S180</f>
        <v>494251</v>
      </c>
      <c r="K177" s="159">
        <f t="shared" si="14"/>
        <v>520082</v>
      </c>
      <c r="M177" s="288">
        <v>41449</v>
      </c>
      <c r="N177" s="159">
        <f>'Mobile HP PVs'!S180</f>
        <v>422855</v>
      </c>
      <c r="O177" s="159">
        <f t="shared" si="15"/>
        <v>253893</v>
      </c>
      <c r="Q177" s="288">
        <v>41449</v>
      </c>
      <c r="R177" s="159">
        <f>'Mobile Visits'!S180</f>
        <v>923391</v>
      </c>
      <c r="S177" s="159">
        <f t="shared" si="16"/>
        <v>1979694</v>
      </c>
      <c r="U177" s="288">
        <v>41449</v>
      </c>
      <c r="V177" s="159">
        <f>'Tablet Visits'!S180</f>
        <v>146903</v>
      </c>
      <c r="W177" s="159">
        <f t="shared" si="17"/>
        <v>370755</v>
      </c>
    </row>
    <row r="178" spans="1:23" x14ac:dyDescent="0.25">
      <c r="A178" s="288">
        <v>41450</v>
      </c>
      <c r="B178" s="159">
        <f>'Total Visits and PVs'!S181</f>
        <v>3405888</v>
      </c>
      <c r="C178" s="159">
        <f t="shared" si="12"/>
        <v>5786838</v>
      </c>
      <c r="E178" s="288">
        <v>41450</v>
      </c>
      <c r="F178" s="159">
        <f>'Daily Organic Visits'!S181</f>
        <v>860432</v>
      </c>
      <c r="G178" s="159">
        <f t="shared" si="13"/>
        <v>1538985</v>
      </c>
      <c r="I178" s="288">
        <v>41450</v>
      </c>
      <c r="J178" s="159">
        <f>'Desktop HP PVs'!S181</f>
        <v>535072</v>
      </c>
      <c r="K178" s="159">
        <f t="shared" si="14"/>
        <v>520756</v>
      </c>
      <c r="M178" s="288">
        <v>41450</v>
      </c>
      <c r="N178" s="159">
        <f>'Mobile HP PVs'!S181</f>
        <v>414589</v>
      </c>
      <c r="O178" s="159">
        <f t="shared" si="15"/>
        <v>254236</v>
      </c>
      <c r="Q178" s="288">
        <v>41450</v>
      </c>
      <c r="R178" s="159">
        <f>'Mobile Visits'!S181</f>
        <v>1014331</v>
      </c>
      <c r="S178" s="159">
        <f t="shared" si="16"/>
        <v>1881758</v>
      </c>
      <c r="U178" s="288">
        <v>41450</v>
      </c>
      <c r="V178" s="159">
        <f>'Tablet Visits'!S181</f>
        <v>174885</v>
      </c>
      <c r="W178" s="159">
        <f t="shared" si="17"/>
        <v>405732</v>
      </c>
    </row>
    <row r="179" spans="1:23" x14ac:dyDescent="0.25">
      <c r="A179" s="288">
        <v>41451</v>
      </c>
      <c r="B179" s="159">
        <f>'Total Visits and PVs'!S182</f>
        <v>4478898</v>
      </c>
      <c r="C179" s="159">
        <f t="shared" si="12"/>
        <v>5667798</v>
      </c>
      <c r="E179" s="288">
        <v>41451</v>
      </c>
      <c r="F179" s="159">
        <f>'Daily Organic Visits'!S182</f>
        <v>1161234</v>
      </c>
      <c r="G179" s="159">
        <f t="shared" si="13"/>
        <v>1566966</v>
      </c>
      <c r="I179" s="288">
        <v>41451</v>
      </c>
      <c r="J179" s="159">
        <f>'Desktop HP PVs'!S182</f>
        <v>742028</v>
      </c>
      <c r="K179" s="159">
        <f t="shared" si="14"/>
        <v>498578</v>
      </c>
      <c r="M179" s="288">
        <v>41451</v>
      </c>
      <c r="N179" s="159">
        <f>'Mobile HP PVs'!S182</f>
        <v>415774</v>
      </c>
      <c r="O179" s="159">
        <f t="shared" si="15"/>
        <v>253402</v>
      </c>
      <c r="Q179" s="288">
        <v>41451</v>
      </c>
      <c r="R179" s="159">
        <f>'Mobile Visits'!S182</f>
        <v>1133252</v>
      </c>
      <c r="S179" s="159">
        <f t="shared" si="16"/>
        <v>1888754</v>
      </c>
      <c r="U179" s="288">
        <v>41451</v>
      </c>
      <c r="V179" s="159">
        <f>'Tablet Visits'!S182</f>
        <v>223852</v>
      </c>
      <c r="W179" s="159">
        <f t="shared" si="17"/>
        <v>433714</v>
      </c>
    </row>
    <row r="180" spans="1:23" x14ac:dyDescent="0.25">
      <c r="A180" s="288">
        <v>41452</v>
      </c>
      <c r="B180" s="159">
        <f>'Total Visits and PVs'!S183</f>
        <v>4358081</v>
      </c>
      <c r="C180" s="159">
        <f t="shared" si="12"/>
        <v>5601886</v>
      </c>
      <c r="E180" s="288">
        <v>41452</v>
      </c>
      <c r="F180" s="159">
        <f>'Daily Organic Visits'!S183</f>
        <v>1182220</v>
      </c>
      <c r="G180" s="159">
        <f t="shared" si="13"/>
        <v>1538985</v>
      </c>
      <c r="I180" s="288">
        <v>41452</v>
      </c>
      <c r="J180" s="159">
        <f>'Desktop HP PVs'!S183</f>
        <v>744497</v>
      </c>
      <c r="K180" s="159">
        <f t="shared" si="14"/>
        <v>492991</v>
      </c>
      <c r="M180" s="288">
        <v>41452</v>
      </c>
      <c r="N180" s="159">
        <f>'Mobile HP PVs'!S183</f>
        <v>418152</v>
      </c>
      <c r="O180" s="159">
        <f t="shared" si="15"/>
        <v>254773</v>
      </c>
      <c r="Q180" s="288">
        <v>41452</v>
      </c>
      <c r="R180" s="159">
        <f>'Mobile Visits'!S183</f>
        <v>1112266</v>
      </c>
      <c r="S180" s="159">
        <f t="shared" si="16"/>
        <v>1790818</v>
      </c>
      <c r="U180" s="288">
        <v>41452</v>
      </c>
      <c r="V180" s="159">
        <f>'Tablet Visits'!S183</f>
        <v>202866</v>
      </c>
      <c r="W180" s="159">
        <f t="shared" si="17"/>
        <v>405732</v>
      </c>
    </row>
    <row r="181" spans="1:23" x14ac:dyDescent="0.25">
      <c r="A181" s="288">
        <v>41453</v>
      </c>
      <c r="B181" s="159">
        <f>'Total Visits and PVs'!S184</f>
        <v>4647154</v>
      </c>
      <c r="C181" s="159">
        <f t="shared" si="12"/>
        <v>5229838</v>
      </c>
      <c r="E181" s="288">
        <v>41453</v>
      </c>
      <c r="F181" s="159">
        <f>'Daily Organic Visits'!S184</f>
        <v>1133252</v>
      </c>
      <c r="G181" s="159">
        <f t="shared" si="13"/>
        <v>1441049</v>
      </c>
      <c r="I181" s="288">
        <v>41453</v>
      </c>
      <c r="J181" s="159">
        <f>'Desktop HP PVs'!S184</f>
        <v>722930</v>
      </c>
      <c r="K181" s="159">
        <f t="shared" si="14"/>
        <v>462238</v>
      </c>
      <c r="M181" s="288">
        <v>41453</v>
      </c>
      <c r="N181" s="159">
        <f>'Mobile HP PVs'!S184</f>
        <v>416777</v>
      </c>
      <c r="O181" s="159">
        <f t="shared" si="15"/>
        <v>257643</v>
      </c>
      <c r="Q181" s="288">
        <v>41453</v>
      </c>
      <c r="R181" s="159">
        <f>'Mobile Visits'!S184</f>
        <v>1119261</v>
      </c>
      <c r="S181" s="159">
        <f t="shared" si="16"/>
        <v>1902744</v>
      </c>
      <c r="U181" s="288">
        <v>41453</v>
      </c>
      <c r="V181" s="159">
        <f>'Tablet Visits'!S184</f>
        <v>209862</v>
      </c>
      <c r="W181" s="159">
        <f t="shared" si="17"/>
        <v>349769</v>
      </c>
    </row>
    <row r="182" spans="1:23" x14ac:dyDescent="0.25">
      <c r="A182" s="288">
        <v>41454</v>
      </c>
      <c r="B182" s="159">
        <f>'Total Visits and PVs'!S185</f>
        <v>4184310</v>
      </c>
      <c r="C182" s="159">
        <f t="shared" si="12"/>
        <v>4376172</v>
      </c>
      <c r="E182" s="288">
        <v>41454</v>
      </c>
      <c r="F182" s="159">
        <f>'Daily Organic Visits'!S185</f>
        <v>1105271</v>
      </c>
      <c r="G182" s="159">
        <f t="shared" si="13"/>
        <v>1308137</v>
      </c>
      <c r="I182" s="288">
        <v>41454</v>
      </c>
      <c r="J182" s="159">
        <f>'Desktop HP PVs'!S185</f>
        <v>681526</v>
      </c>
      <c r="K182" s="159">
        <f t="shared" si="14"/>
        <v>355929</v>
      </c>
      <c r="M182" s="288">
        <v>41454</v>
      </c>
      <c r="N182" s="159">
        <f>'Mobile HP PVs'!S185</f>
        <v>410905</v>
      </c>
      <c r="O182" s="159">
        <f t="shared" si="15"/>
        <v>260163</v>
      </c>
      <c r="Q182" s="288">
        <v>41454</v>
      </c>
      <c r="R182" s="159">
        <f>'Mobile Visits'!S185</f>
        <v>1042312</v>
      </c>
      <c r="S182" s="159">
        <f t="shared" si="16"/>
        <v>1776828</v>
      </c>
      <c r="U182" s="288">
        <v>41454</v>
      </c>
      <c r="V182" s="159">
        <f>'Tablet Visits'!S185</f>
        <v>111926</v>
      </c>
      <c r="W182" s="159">
        <f t="shared" si="17"/>
        <v>510663</v>
      </c>
    </row>
    <row r="183" spans="1:23" x14ac:dyDescent="0.25">
      <c r="A183" s="288">
        <v>41455</v>
      </c>
      <c r="B183" s="159">
        <f>'Total Visits and PVs'!S186</f>
        <v>3858268</v>
      </c>
      <c r="C183" s="159">
        <f t="shared" si="12"/>
        <v>4511361</v>
      </c>
      <c r="E183" s="288">
        <v>41455</v>
      </c>
      <c r="F183" s="159">
        <f>'Daily Organic Visits'!S186</f>
        <v>972358</v>
      </c>
      <c r="G183" s="159">
        <f t="shared" si="13"/>
        <v>1497012</v>
      </c>
      <c r="I183" s="288">
        <v>41455</v>
      </c>
      <c r="J183" s="159">
        <f>'Desktop HP PVs'!S186</f>
        <v>631949</v>
      </c>
      <c r="K183" s="159">
        <f t="shared" si="14"/>
        <v>369452</v>
      </c>
      <c r="M183" s="288">
        <v>41455</v>
      </c>
      <c r="N183" s="159">
        <f>'Mobile HP PVs'!S186</f>
        <v>419150</v>
      </c>
      <c r="O183" s="159">
        <f t="shared" si="15"/>
        <v>256221</v>
      </c>
      <c r="Q183" s="288">
        <v>41455</v>
      </c>
      <c r="R183" s="159">
        <f>'Mobile Visits'!S186</f>
        <v>1077289</v>
      </c>
      <c r="S183" s="159">
        <f t="shared" si="16"/>
        <v>1643915</v>
      </c>
      <c r="U183" s="288">
        <v>41455</v>
      </c>
      <c r="V183" s="159">
        <f>'Tablet Visits'!S186</f>
        <v>223852</v>
      </c>
      <c r="W183" s="159">
        <f t="shared" si="17"/>
        <v>461695</v>
      </c>
    </row>
    <row r="184" spans="1:23" x14ac:dyDescent="0.25">
      <c r="A184" s="288">
        <v>41456</v>
      </c>
      <c r="B184" s="159">
        <f>'Total Visits and PVs'!S187</f>
        <v>3058210</v>
      </c>
      <c r="C184" s="159">
        <f t="shared" si="12"/>
        <v>5464740</v>
      </c>
      <c r="E184" s="288">
        <v>41456</v>
      </c>
      <c r="F184" s="159">
        <f>'Daily Organic Visits'!S187</f>
        <v>902405</v>
      </c>
      <c r="G184" s="159">
        <f t="shared" si="13"/>
        <v>1517998</v>
      </c>
      <c r="I184" s="288">
        <v>41456</v>
      </c>
      <c r="J184" s="159">
        <f>'Desktop HP PVs'!S187</f>
        <v>475467</v>
      </c>
      <c r="K184" s="159">
        <f t="shared" si="14"/>
        <v>495018</v>
      </c>
      <c r="M184" s="288">
        <v>41456</v>
      </c>
      <c r="N184" s="159">
        <f>'Mobile HP PVs'!S187</f>
        <v>410181</v>
      </c>
      <c r="O184" s="159">
        <f t="shared" si="15"/>
        <v>259692</v>
      </c>
      <c r="Q184" s="288">
        <v>41456</v>
      </c>
      <c r="R184" s="159">
        <f>'Mobile Visits'!S187</f>
        <v>811465</v>
      </c>
      <c r="S184" s="159">
        <f t="shared" si="16"/>
        <v>1839786</v>
      </c>
      <c r="U184" s="288">
        <v>41456</v>
      </c>
      <c r="V184" s="159">
        <f>'Tablet Visits'!S187</f>
        <v>132912</v>
      </c>
      <c r="W184" s="159">
        <f t="shared" si="17"/>
        <v>426718</v>
      </c>
    </row>
    <row r="185" spans="1:23" x14ac:dyDescent="0.25">
      <c r="A185" s="288">
        <v>41457</v>
      </c>
      <c r="B185" s="159">
        <f>'Total Visits and PVs'!S188</f>
        <v>3237704</v>
      </c>
      <c r="C185" s="159">
        <f t="shared" si="12"/>
        <v>5654857</v>
      </c>
      <c r="E185" s="288">
        <v>41457</v>
      </c>
      <c r="F185" s="159">
        <f>'Daily Organic Visits'!S188</f>
        <v>846441</v>
      </c>
      <c r="G185" s="159">
        <f t="shared" si="13"/>
        <v>1552975</v>
      </c>
      <c r="I185" s="288">
        <v>41457</v>
      </c>
      <c r="J185" s="159">
        <f>'Desktop HP PVs'!S188</f>
        <v>505513</v>
      </c>
      <c r="K185" s="159">
        <f t="shared" si="14"/>
        <v>501700</v>
      </c>
      <c r="M185" s="288">
        <v>41457</v>
      </c>
      <c r="N185" s="159">
        <f>'Mobile HP PVs'!S188</f>
        <v>415025</v>
      </c>
      <c r="O185" s="159">
        <f t="shared" si="15"/>
        <v>272969</v>
      </c>
      <c r="Q185" s="288">
        <v>41457</v>
      </c>
      <c r="R185" s="159">
        <f>'Mobile Visits'!S188</f>
        <v>937381</v>
      </c>
      <c r="S185" s="159">
        <f t="shared" si="16"/>
        <v>1860772</v>
      </c>
      <c r="U185" s="288">
        <v>41457</v>
      </c>
      <c r="V185" s="159">
        <f>'Tablet Visits'!S188</f>
        <v>188875</v>
      </c>
      <c r="W185" s="159">
        <f t="shared" si="17"/>
        <v>377751</v>
      </c>
    </row>
    <row r="186" spans="1:23" x14ac:dyDescent="0.25">
      <c r="A186" s="288">
        <v>41458</v>
      </c>
      <c r="B186" s="159">
        <f>'Total Visits and PVs'!S189</f>
        <v>4116431</v>
      </c>
      <c r="C186" s="159">
        <f t="shared" si="12"/>
        <v>5457517</v>
      </c>
      <c r="E186" s="288">
        <v>41458</v>
      </c>
      <c r="F186" s="159">
        <f>'Daily Organic Visits'!S189</f>
        <v>1210201</v>
      </c>
      <c r="G186" s="159">
        <f t="shared" si="13"/>
        <v>1399077</v>
      </c>
      <c r="I186" s="288">
        <v>41458</v>
      </c>
      <c r="J186" s="159">
        <f>'Desktop HP PVs'!S189</f>
        <v>686887</v>
      </c>
      <c r="K186" s="159">
        <f t="shared" si="14"/>
        <v>488715</v>
      </c>
      <c r="M186" s="288">
        <v>41458</v>
      </c>
      <c r="N186" s="159">
        <f>'Mobile HP PVs'!S189</f>
        <v>430075</v>
      </c>
      <c r="O186" s="159">
        <f t="shared" si="15"/>
        <v>274550</v>
      </c>
      <c r="Q186" s="288">
        <v>41458</v>
      </c>
      <c r="R186" s="159">
        <f>'Mobile Visits'!S189</f>
        <v>944377</v>
      </c>
      <c r="S186" s="159">
        <f t="shared" si="16"/>
        <v>1909740</v>
      </c>
      <c r="U186" s="288">
        <v>41458</v>
      </c>
      <c r="V186" s="159">
        <f>'Tablet Visits'!S189</f>
        <v>160894</v>
      </c>
      <c r="W186" s="159">
        <f t="shared" si="17"/>
        <v>482682</v>
      </c>
    </row>
    <row r="187" spans="1:23" x14ac:dyDescent="0.25">
      <c r="A187" s="288">
        <v>41459</v>
      </c>
      <c r="B187" s="159">
        <f>'Total Visits and PVs'!S190</f>
        <v>4362772</v>
      </c>
      <c r="C187" s="159">
        <f t="shared" si="12"/>
        <v>4977175</v>
      </c>
      <c r="E187" s="288">
        <v>41459</v>
      </c>
      <c r="F187" s="159">
        <f>'Daily Organic Visits'!S190</f>
        <v>1105271</v>
      </c>
      <c r="G187" s="159">
        <f t="shared" si="13"/>
        <v>1413068</v>
      </c>
      <c r="I187" s="288">
        <v>41459</v>
      </c>
      <c r="J187" s="159">
        <f>'Desktop HP PVs'!S190</f>
        <v>690852</v>
      </c>
      <c r="K187" s="159">
        <f t="shared" si="14"/>
        <v>435567</v>
      </c>
      <c r="M187" s="288">
        <v>41459</v>
      </c>
      <c r="N187" s="159">
        <f>'Mobile HP PVs'!S190</f>
        <v>423932</v>
      </c>
      <c r="O187" s="159">
        <f t="shared" si="15"/>
        <v>269713</v>
      </c>
      <c r="Q187" s="288">
        <v>41459</v>
      </c>
      <c r="R187" s="159">
        <f>'Mobile Visits'!S190</f>
        <v>1126257</v>
      </c>
      <c r="S187" s="159">
        <f t="shared" si="16"/>
        <v>1678892</v>
      </c>
      <c r="U187" s="288">
        <v>41459</v>
      </c>
      <c r="V187" s="159">
        <f>'Tablet Visits'!S190</f>
        <v>181880</v>
      </c>
      <c r="W187" s="159">
        <f t="shared" si="17"/>
        <v>377751</v>
      </c>
    </row>
    <row r="188" spans="1:23" x14ac:dyDescent="0.25">
      <c r="A188" s="288">
        <v>41460</v>
      </c>
      <c r="B188" s="159">
        <f>'Total Visits and PVs'!S191</f>
        <v>3999249</v>
      </c>
      <c r="C188" s="159">
        <f t="shared" si="12"/>
        <v>4773262</v>
      </c>
      <c r="E188" s="288">
        <v>41460</v>
      </c>
      <c r="F188" s="159">
        <f>'Daily Organic Visits'!S191</f>
        <v>1042312</v>
      </c>
      <c r="G188" s="159">
        <f t="shared" si="13"/>
        <v>1371095</v>
      </c>
      <c r="I188" s="288">
        <v>41460</v>
      </c>
      <c r="J188" s="159">
        <f>'Desktop HP PVs'!S191</f>
        <v>612627</v>
      </c>
      <c r="K188" s="159">
        <f t="shared" si="14"/>
        <v>421550</v>
      </c>
      <c r="M188" s="288">
        <v>41460</v>
      </c>
      <c r="N188" s="159">
        <f>'Mobile HP PVs'!S191</f>
        <v>377663</v>
      </c>
      <c r="O188" s="159">
        <f t="shared" si="15"/>
        <v>268934</v>
      </c>
      <c r="Q188" s="288">
        <v>41460</v>
      </c>
      <c r="R188" s="159">
        <f>'Mobile Visits'!S191</f>
        <v>993345</v>
      </c>
      <c r="S188" s="159">
        <f t="shared" si="16"/>
        <v>1650911</v>
      </c>
      <c r="U188" s="288">
        <v>41460</v>
      </c>
      <c r="V188" s="159">
        <f>'Tablet Visits'!S191</f>
        <v>265825</v>
      </c>
      <c r="W188" s="159">
        <f t="shared" si="17"/>
        <v>279815</v>
      </c>
    </row>
    <row r="189" spans="1:23" x14ac:dyDescent="0.25">
      <c r="A189" s="288">
        <v>41461</v>
      </c>
      <c r="B189" s="159">
        <f>'Total Visits and PVs'!S192</f>
        <v>4202184</v>
      </c>
      <c r="C189" s="159">
        <f t="shared" si="12"/>
        <v>4151303</v>
      </c>
      <c r="E189" s="288">
        <v>41461</v>
      </c>
      <c r="F189" s="159">
        <f>'Daily Organic Visits'!S192</f>
        <v>1007335</v>
      </c>
      <c r="G189" s="159">
        <f t="shared" si="13"/>
        <v>1315132</v>
      </c>
      <c r="I189" s="288">
        <v>41461</v>
      </c>
      <c r="J189" s="159">
        <f>'Desktop HP PVs'!S192</f>
        <v>661362</v>
      </c>
      <c r="K189" s="159">
        <f t="shared" si="14"/>
        <v>332184</v>
      </c>
      <c r="M189" s="288">
        <v>41461</v>
      </c>
      <c r="N189" s="159">
        <f>'Mobile HP PVs'!S192</f>
        <v>375368</v>
      </c>
      <c r="O189" s="159">
        <f t="shared" si="15"/>
        <v>271707</v>
      </c>
      <c r="Q189" s="288">
        <v>41461</v>
      </c>
      <c r="R189" s="159">
        <f>'Mobile Visits'!S192</f>
        <v>1049308</v>
      </c>
      <c r="S189" s="159">
        <f t="shared" si="16"/>
        <v>1615934</v>
      </c>
      <c r="U189" s="288">
        <v>41461</v>
      </c>
      <c r="V189" s="159">
        <f>'Tablet Visits'!S192</f>
        <v>174885</v>
      </c>
      <c r="W189" s="159">
        <f t="shared" si="17"/>
        <v>405732</v>
      </c>
    </row>
    <row r="190" spans="1:23" x14ac:dyDescent="0.25">
      <c r="A190" s="288">
        <v>41462</v>
      </c>
      <c r="B190" s="159">
        <f>'Total Visits and PVs'!S193</f>
        <v>3884653</v>
      </c>
      <c r="C190" s="159">
        <f t="shared" si="12"/>
        <v>4428559</v>
      </c>
      <c r="E190" s="288">
        <v>41462</v>
      </c>
      <c r="F190" s="159">
        <f>'Daily Organic Visits'!S193</f>
        <v>1224192</v>
      </c>
      <c r="G190" s="159">
        <f t="shared" si="13"/>
        <v>1322128</v>
      </c>
      <c r="I190" s="288">
        <v>41462</v>
      </c>
      <c r="J190" s="159">
        <f>'Desktop HP PVs'!S193</f>
        <v>621416</v>
      </c>
      <c r="K190" s="159">
        <f t="shared" si="14"/>
        <v>357735</v>
      </c>
      <c r="M190" s="288">
        <v>41462</v>
      </c>
      <c r="N190" s="159">
        <f>'Mobile HP PVs'!S193</f>
        <v>381901</v>
      </c>
      <c r="O190" s="159">
        <f t="shared" si="15"/>
        <v>271246</v>
      </c>
      <c r="Q190" s="288">
        <v>41462</v>
      </c>
      <c r="R190" s="159">
        <f>'Mobile Visits'!S193</f>
        <v>951372</v>
      </c>
      <c r="S190" s="159">
        <f t="shared" si="16"/>
        <v>1832791</v>
      </c>
      <c r="U190" s="288">
        <v>41462</v>
      </c>
      <c r="V190" s="159">
        <f>'Tablet Visits'!S193</f>
        <v>202866</v>
      </c>
      <c r="W190" s="159">
        <f t="shared" si="17"/>
        <v>363760</v>
      </c>
    </row>
    <row r="191" spans="1:23" x14ac:dyDescent="0.25">
      <c r="A191" s="288">
        <v>41463</v>
      </c>
      <c r="B191" s="159">
        <f>'Total Visits and PVs'!S194</f>
        <v>3223589</v>
      </c>
      <c r="C191" s="159">
        <f t="shared" si="12"/>
        <v>5473238</v>
      </c>
      <c r="E191" s="288">
        <v>41463</v>
      </c>
      <c r="F191" s="159">
        <f>'Daily Organic Visits'!S194</f>
        <v>1119261</v>
      </c>
      <c r="G191" s="159">
        <f t="shared" si="13"/>
        <v>1622929</v>
      </c>
      <c r="I191" s="288">
        <v>41463</v>
      </c>
      <c r="J191" s="159">
        <f>'Desktop HP PVs'!S194</f>
        <v>474917</v>
      </c>
      <c r="K191" s="159">
        <f t="shared" si="14"/>
        <v>485678</v>
      </c>
      <c r="M191" s="288">
        <v>41463</v>
      </c>
      <c r="N191" s="159">
        <f>'Mobile HP PVs'!S194</f>
        <v>379915</v>
      </c>
      <c r="O191" s="159">
        <f t="shared" si="15"/>
        <v>269535</v>
      </c>
      <c r="Q191" s="288">
        <v>41463</v>
      </c>
      <c r="R191" s="159">
        <f>'Mobile Visits'!S194</f>
        <v>797474</v>
      </c>
      <c r="S191" s="159">
        <f t="shared" si="16"/>
        <v>1951712</v>
      </c>
      <c r="U191" s="288">
        <v>41463</v>
      </c>
      <c r="V191" s="159">
        <f>'Tablet Visits'!S194</f>
        <v>125917</v>
      </c>
      <c r="W191" s="159">
        <f t="shared" si="17"/>
        <v>356765</v>
      </c>
    </row>
    <row r="192" spans="1:23" x14ac:dyDescent="0.25">
      <c r="A192" s="288">
        <v>41464</v>
      </c>
      <c r="B192" s="159">
        <f>'Total Visits and PVs'!S195</f>
        <v>3435744</v>
      </c>
      <c r="C192" s="159">
        <f t="shared" si="12"/>
        <v>5410786</v>
      </c>
      <c r="E192" s="288">
        <v>41464</v>
      </c>
      <c r="F192" s="159">
        <f>'Daily Organic Visits'!S195</f>
        <v>1084285</v>
      </c>
      <c r="G192" s="159">
        <f t="shared" si="13"/>
        <v>1378091</v>
      </c>
      <c r="I192" s="288">
        <v>41464</v>
      </c>
      <c r="J192" s="159">
        <f>'Desktop HP PVs'!S195</f>
        <v>513969</v>
      </c>
      <c r="K192" s="159">
        <f t="shared" si="14"/>
        <v>485504</v>
      </c>
      <c r="M192" s="288">
        <v>41464</v>
      </c>
      <c r="N192" s="159">
        <f>'Mobile HP PVs'!S195</f>
        <v>397118</v>
      </c>
      <c r="O192" s="159">
        <f t="shared" si="15"/>
        <v>262474</v>
      </c>
      <c r="Q192" s="288">
        <v>41464</v>
      </c>
      <c r="R192" s="159">
        <f>'Mobile Visits'!S195</f>
        <v>951372</v>
      </c>
      <c r="S192" s="159">
        <f t="shared" si="16"/>
        <v>1895749</v>
      </c>
      <c r="U192" s="288">
        <v>41464</v>
      </c>
      <c r="V192" s="159">
        <f>'Tablet Visits'!S195</f>
        <v>223852</v>
      </c>
      <c r="W192" s="159">
        <f t="shared" si="17"/>
        <v>370755</v>
      </c>
    </row>
    <row r="193" spans="1:23" x14ac:dyDescent="0.25">
      <c r="A193" s="288">
        <v>41465</v>
      </c>
      <c r="B193" s="159">
        <f>'Total Visits and PVs'!S196</f>
        <v>4195379</v>
      </c>
      <c r="C193" s="159">
        <f t="shared" si="12"/>
        <v>5304630</v>
      </c>
      <c r="E193" s="288">
        <v>41465</v>
      </c>
      <c r="F193" s="159">
        <f>'Daily Organic Visits'!S196</f>
        <v>1301141</v>
      </c>
      <c r="G193" s="159">
        <f t="shared" si="13"/>
        <v>1559971</v>
      </c>
      <c r="I193" s="288">
        <v>41465</v>
      </c>
      <c r="J193" s="159">
        <f>'Desktop HP PVs'!S196</f>
        <v>694738</v>
      </c>
      <c r="K193" s="159">
        <f t="shared" si="14"/>
        <v>477975</v>
      </c>
      <c r="M193" s="288">
        <v>41465</v>
      </c>
      <c r="N193" s="159">
        <f>'Mobile HP PVs'!S196</f>
        <v>391191</v>
      </c>
      <c r="O193" s="159">
        <f t="shared" si="15"/>
        <v>247307</v>
      </c>
      <c r="Q193" s="288">
        <v>41465</v>
      </c>
      <c r="R193" s="159">
        <f>'Mobile Visits'!S196</f>
        <v>1028321</v>
      </c>
      <c r="S193" s="159">
        <f t="shared" si="16"/>
        <v>1811804</v>
      </c>
      <c r="U193" s="288">
        <v>41465</v>
      </c>
      <c r="V193" s="159">
        <f>'Tablet Visits'!S196</f>
        <v>195871</v>
      </c>
      <c r="W193" s="159">
        <f t="shared" si="17"/>
        <v>370755</v>
      </c>
    </row>
    <row r="194" spans="1:23" x14ac:dyDescent="0.25">
      <c r="A194" s="288">
        <v>41466</v>
      </c>
      <c r="B194" s="159">
        <f>'Total Visits and PVs'!S197</f>
        <v>4204150</v>
      </c>
      <c r="C194" s="159">
        <f t="shared" si="12"/>
        <v>5565474</v>
      </c>
      <c r="E194" s="288">
        <v>41466</v>
      </c>
      <c r="F194" s="159">
        <f>'Daily Organic Visits'!S197</f>
        <v>1224192</v>
      </c>
      <c r="G194" s="159">
        <f t="shared" si="13"/>
        <v>1664901</v>
      </c>
      <c r="I194" s="288">
        <v>41466</v>
      </c>
      <c r="J194" s="159">
        <f>'Desktop HP PVs'!S197</f>
        <v>701220</v>
      </c>
      <c r="K194" s="159">
        <f t="shared" si="14"/>
        <v>478568</v>
      </c>
      <c r="M194" s="288">
        <v>41466</v>
      </c>
      <c r="N194" s="159">
        <f>'Mobile HP PVs'!S197</f>
        <v>364832</v>
      </c>
      <c r="O194" s="159">
        <f t="shared" si="15"/>
        <v>250767</v>
      </c>
      <c r="Q194" s="288">
        <v>41466</v>
      </c>
      <c r="R194" s="159">
        <f>'Mobile Visits'!S197</f>
        <v>825455</v>
      </c>
      <c r="S194" s="159">
        <f t="shared" si="16"/>
        <v>1790818</v>
      </c>
      <c r="U194" s="288">
        <v>41466</v>
      </c>
      <c r="V194" s="159">
        <f>'Tablet Visits'!S197</f>
        <v>139908</v>
      </c>
      <c r="W194" s="159">
        <f t="shared" si="17"/>
        <v>342774</v>
      </c>
    </row>
    <row r="195" spans="1:23" x14ac:dyDescent="0.25">
      <c r="A195" s="288">
        <v>41467</v>
      </c>
      <c r="B195" s="159">
        <f>'Total Visits and PVs'!S198</f>
        <v>4093941</v>
      </c>
      <c r="C195" s="159">
        <f t="shared" ref="C195:C258" si="18">VLOOKUP(A195,Total_Visits_PVs,2,FALSE)</f>
        <v>5458334</v>
      </c>
      <c r="E195" s="288">
        <v>41467</v>
      </c>
      <c r="F195" s="159">
        <f>'Daily Organic Visits'!S198</f>
        <v>1119261</v>
      </c>
      <c r="G195" s="159">
        <f t="shared" ref="G195:G258" si="19">VLOOKUP(E195,Organic_Visits,2,FALSE)</f>
        <v>1643915</v>
      </c>
      <c r="I195" s="288">
        <v>41467</v>
      </c>
      <c r="J195" s="159">
        <f>'Desktop HP PVs'!S198</f>
        <v>685060</v>
      </c>
      <c r="K195" s="159">
        <f t="shared" ref="K195:K258" si="20">VLOOKUP(I195,Desktop_HP_PVs,2,FALSE)</f>
        <v>449353</v>
      </c>
      <c r="M195" s="288">
        <v>41467</v>
      </c>
      <c r="N195" s="159">
        <f>'Mobile HP PVs'!S198</f>
        <v>350688</v>
      </c>
      <c r="O195" s="159">
        <f t="shared" ref="O195:O258" si="21">VLOOKUP(M195,Mobile_HP_PVs,2,FALSE)</f>
        <v>253950</v>
      </c>
      <c r="Q195" s="288">
        <v>41467</v>
      </c>
      <c r="R195" s="159">
        <f>'Mobile Visits'!S198</f>
        <v>979354</v>
      </c>
      <c r="S195" s="159">
        <f t="shared" ref="S195:S258" si="22">VLOOKUP(Q195,Mobile_Visits,2,FALSE)</f>
        <v>1972698</v>
      </c>
      <c r="U195" s="288">
        <v>41467</v>
      </c>
      <c r="V195" s="159">
        <f>'Tablet Visits'!S198</f>
        <v>146903</v>
      </c>
      <c r="W195" s="159">
        <f t="shared" ref="W195:W258" si="23">VLOOKUP(U195,Tablet_Visits,2,FALSE)</f>
        <v>447705</v>
      </c>
    </row>
    <row r="196" spans="1:23" x14ac:dyDescent="0.25">
      <c r="A196" s="288">
        <v>41468</v>
      </c>
      <c r="B196" s="159">
        <f>'Total Visits and PVs'!S199</f>
        <v>4189898</v>
      </c>
      <c r="C196" s="159">
        <f t="shared" si="18"/>
        <v>4396629</v>
      </c>
      <c r="E196" s="288">
        <v>41468</v>
      </c>
      <c r="F196" s="159">
        <f>'Daily Organic Visits'!S199</f>
        <v>1280155</v>
      </c>
      <c r="G196" s="159">
        <f t="shared" si="19"/>
        <v>1420063</v>
      </c>
      <c r="I196" s="288">
        <v>41468</v>
      </c>
      <c r="J196" s="159">
        <f>'Desktop HP PVs'!S199</f>
        <v>668585</v>
      </c>
      <c r="K196" s="159">
        <f t="shared" si="20"/>
        <v>339646</v>
      </c>
      <c r="M196" s="288">
        <v>41468</v>
      </c>
      <c r="N196" s="159">
        <f>'Mobile HP PVs'!S199</f>
        <v>345741</v>
      </c>
      <c r="O196" s="159">
        <f t="shared" si="21"/>
        <v>257259</v>
      </c>
      <c r="Q196" s="288">
        <v>41468</v>
      </c>
      <c r="R196" s="159">
        <f>'Mobile Visits'!S199</f>
        <v>1014331</v>
      </c>
      <c r="S196" s="159">
        <f t="shared" si="22"/>
        <v>1769832</v>
      </c>
      <c r="U196" s="288">
        <v>41468</v>
      </c>
      <c r="V196" s="159">
        <f>'Tablet Visits'!S199</f>
        <v>153898</v>
      </c>
      <c r="W196" s="159">
        <f t="shared" si="23"/>
        <v>377751</v>
      </c>
    </row>
    <row r="197" spans="1:23" x14ac:dyDescent="0.25">
      <c r="A197" s="288">
        <v>41469</v>
      </c>
      <c r="B197" s="159">
        <f>'Total Visits and PVs'!S200</f>
        <v>3842843</v>
      </c>
      <c r="C197" s="159">
        <f t="shared" si="18"/>
        <v>4613235</v>
      </c>
      <c r="E197" s="288">
        <v>41469</v>
      </c>
      <c r="F197" s="159">
        <f>'Daily Organic Visits'!S200</f>
        <v>1133252</v>
      </c>
      <c r="G197" s="159">
        <f t="shared" si="19"/>
        <v>1259169</v>
      </c>
      <c r="I197" s="288">
        <v>41469</v>
      </c>
      <c r="J197" s="159">
        <f>'Desktop HP PVs'!S200</f>
        <v>622604</v>
      </c>
      <c r="K197" s="159">
        <f t="shared" si="20"/>
        <v>360875</v>
      </c>
      <c r="M197" s="288">
        <v>41469</v>
      </c>
      <c r="N197" s="159">
        <f>'Mobile HP PVs'!S200</f>
        <v>365729</v>
      </c>
      <c r="O197" s="159">
        <f t="shared" si="21"/>
        <v>250121</v>
      </c>
      <c r="Q197" s="288">
        <v>41469</v>
      </c>
      <c r="R197" s="159">
        <f>'Mobile Visits'!S200</f>
        <v>1007335</v>
      </c>
      <c r="S197" s="159">
        <f t="shared" si="22"/>
        <v>1867768</v>
      </c>
      <c r="U197" s="288">
        <v>41469</v>
      </c>
      <c r="V197" s="159">
        <f>'Tablet Visits'!S200</f>
        <v>202866</v>
      </c>
      <c r="W197" s="159">
        <f t="shared" si="23"/>
        <v>426718</v>
      </c>
    </row>
    <row r="198" spans="1:23" x14ac:dyDescent="0.25">
      <c r="A198" s="288">
        <v>41470</v>
      </c>
      <c r="B198" s="159">
        <f>'Total Visits and PVs'!S201</f>
        <v>3172421</v>
      </c>
      <c r="C198" s="159">
        <f t="shared" si="18"/>
        <v>5501154</v>
      </c>
      <c r="E198" s="288">
        <v>41470</v>
      </c>
      <c r="F198" s="159">
        <f>'Daily Organic Visits'!S201</f>
        <v>1014331</v>
      </c>
      <c r="G198" s="159">
        <f t="shared" si="19"/>
        <v>1545980</v>
      </c>
      <c r="I198" s="288">
        <v>41470</v>
      </c>
      <c r="J198" s="159">
        <f>'Desktop HP PVs'!S201</f>
        <v>468220</v>
      </c>
      <c r="K198" s="159">
        <f t="shared" si="20"/>
        <v>491712</v>
      </c>
      <c r="M198" s="288">
        <v>41470</v>
      </c>
      <c r="N198" s="159">
        <f>'Mobile HP PVs'!S201</f>
        <v>387801</v>
      </c>
      <c r="O198" s="159">
        <f t="shared" si="21"/>
        <v>254003</v>
      </c>
      <c r="Q198" s="288">
        <v>41470</v>
      </c>
      <c r="R198" s="159">
        <f>'Mobile Visits'!S201</f>
        <v>867428</v>
      </c>
      <c r="S198" s="159">
        <f t="shared" si="22"/>
        <v>1965703</v>
      </c>
      <c r="U198" s="288">
        <v>41470</v>
      </c>
      <c r="V198" s="159">
        <f>'Tablet Visits'!S201</f>
        <v>90940</v>
      </c>
      <c r="W198" s="159">
        <f t="shared" si="23"/>
        <v>461695</v>
      </c>
    </row>
    <row r="199" spans="1:23" x14ac:dyDescent="0.25">
      <c r="A199" s="288">
        <v>41471</v>
      </c>
      <c r="B199" s="159">
        <f>'Total Visits and PVs'!S202</f>
        <v>3397047</v>
      </c>
      <c r="C199" s="159">
        <f t="shared" si="18"/>
        <v>5346894</v>
      </c>
      <c r="E199" s="288">
        <v>41471</v>
      </c>
      <c r="F199" s="159">
        <f>'Daily Organic Visits'!S202</f>
        <v>1154238</v>
      </c>
      <c r="G199" s="159">
        <f t="shared" si="19"/>
        <v>1594948</v>
      </c>
      <c r="I199" s="288">
        <v>41471</v>
      </c>
      <c r="J199" s="159">
        <f>'Desktop HP PVs'!S202</f>
        <v>514747</v>
      </c>
      <c r="K199" s="159">
        <f t="shared" si="20"/>
        <v>457904</v>
      </c>
      <c r="M199" s="288">
        <v>41471</v>
      </c>
      <c r="N199" s="159">
        <f>'Mobile HP PVs'!S202</f>
        <v>388007</v>
      </c>
      <c r="O199" s="159">
        <f t="shared" si="21"/>
        <v>253577</v>
      </c>
      <c r="Q199" s="288">
        <v>41471</v>
      </c>
      <c r="R199" s="159">
        <f>'Mobile Visits'!S202</f>
        <v>986349</v>
      </c>
      <c r="S199" s="159">
        <f t="shared" si="22"/>
        <v>2035657</v>
      </c>
      <c r="U199" s="288">
        <v>41471</v>
      </c>
      <c r="V199" s="159">
        <f>'Tablet Visits'!S202</f>
        <v>230848</v>
      </c>
      <c r="W199" s="159">
        <f t="shared" si="23"/>
        <v>475686</v>
      </c>
    </row>
    <row r="200" spans="1:23" x14ac:dyDescent="0.25">
      <c r="A200" s="288">
        <v>41472</v>
      </c>
      <c r="B200" s="159">
        <f>'Total Visits and PVs'!S203</f>
        <v>4204320</v>
      </c>
      <c r="C200" s="159">
        <f t="shared" si="18"/>
        <v>5330330</v>
      </c>
      <c r="E200" s="288">
        <v>41472</v>
      </c>
      <c r="F200" s="159">
        <f>'Daily Organic Visits'!S203</f>
        <v>1056303</v>
      </c>
      <c r="G200" s="159">
        <f t="shared" si="19"/>
        <v>1531989</v>
      </c>
      <c r="I200" s="288">
        <v>41472</v>
      </c>
      <c r="J200" s="159">
        <f>'Desktop HP PVs'!S203</f>
        <v>695623</v>
      </c>
      <c r="K200" s="159">
        <f t="shared" si="20"/>
        <v>454162</v>
      </c>
      <c r="M200" s="288">
        <v>41472</v>
      </c>
      <c r="N200" s="159">
        <f>'Mobile HP PVs'!S203</f>
        <v>391935</v>
      </c>
      <c r="O200" s="159">
        <f t="shared" si="21"/>
        <v>255347</v>
      </c>
      <c r="Q200" s="288">
        <v>41472</v>
      </c>
      <c r="R200" s="159">
        <f>'Mobile Visits'!S203</f>
        <v>972358</v>
      </c>
      <c r="S200" s="159">
        <f t="shared" si="22"/>
        <v>1755841</v>
      </c>
      <c r="U200" s="288">
        <v>41472</v>
      </c>
      <c r="V200" s="159">
        <f>'Tablet Visits'!S203</f>
        <v>188875</v>
      </c>
      <c r="W200" s="159">
        <f t="shared" si="23"/>
        <v>307797</v>
      </c>
    </row>
    <row r="201" spans="1:23" x14ac:dyDescent="0.25">
      <c r="A201" s="288">
        <v>41473</v>
      </c>
      <c r="B201" s="159">
        <f>'Total Visits and PVs'!S204</f>
        <v>4223436</v>
      </c>
      <c r="C201" s="159">
        <f t="shared" si="18"/>
        <v>5200345</v>
      </c>
      <c r="E201" s="288">
        <v>41473</v>
      </c>
      <c r="F201" s="159">
        <f>'Daily Organic Visits'!S204</f>
        <v>1070294</v>
      </c>
      <c r="G201" s="159">
        <f t="shared" si="19"/>
        <v>1545980</v>
      </c>
      <c r="I201" s="288">
        <v>41473</v>
      </c>
      <c r="J201" s="159">
        <f>'Desktop HP PVs'!S204</f>
        <v>700848</v>
      </c>
      <c r="K201" s="159">
        <f t="shared" si="20"/>
        <v>446738</v>
      </c>
      <c r="M201" s="288">
        <v>41473</v>
      </c>
      <c r="N201" s="159">
        <f>'Mobile HP PVs'!S204</f>
        <v>390916</v>
      </c>
      <c r="O201" s="159">
        <f t="shared" si="21"/>
        <v>258902</v>
      </c>
      <c r="Q201" s="288">
        <v>41473</v>
      </c>
      <c r="R201" s="159">
        <f>'Mobile Visits'!S204</f>
        <v>1126257</v>
      </c>
      <c r="S201" s="159">
        <f t="shared" si="22"/>
        <v>1825795</v>
      </c>
      <c r="U201" s="288">
        <v>41473</v>
      </c>
      <c r="V201" s="159">
        <f>'Tablet Visits'!S204</f>
        <v>209862</v>
      </c>
      <c r="W201" s="159">
        <f t="shared" si="23"/>
        <v>370755</v>
      </c>
    </row>
    <row r="202" spans="1:23" x14ac:dyDescent="0.25">
      <c r="A202" s="288">
        <v>41474</v>
      </c>
      <c r="B202" s="159">
        <f>'Total Visits and PVs'!S205</f>
        <v>4151565</v>
      </c>
      <c r="C202" s="159">
        <f t="shared" si="18"/>
        <v>4967359</v>
      </c>
      <c r="E202" s="288">
        <v>41474</v>
      </c>
      <c r="F202" s="159">
        <f>'Daily Organic Visits'!S205</f>
        <v>1182220</v>
      </c>
      <c r="G202" s="159">
        <f t="shared" si="19"/>
        <v>1427058</v>
      </c>
      <c r="I202" s="288">
        <v>41474</v>
      </c>
      <c r="J202" s="159">
        <f>'Desktop HP PVs'!S205</f>
        <v>685939</v>
      </c>
      <c r="K202" s="159">
        <f t="shared" si="20"/>
        <v>417486</v>
      </c>
      <c r="M202" s="288">
        <v>41474</v>
      </c>
      <c r="N202" s="159">
        <f>'Mobile HP PVs'!S205</f>
        <v>391492</v>
      </c>
      <c r="O202" s="159">
        <f t="shared" si="21"/>
        <v>262297</v>
      </c>
      <c r="Q202" s="288">
        <v>41474</v>
      </c>
      <c r="R202" s="159">
        <f>'Mobile Visits'!S205</f>
        <v>965363</v>
      </c>
      <c r="S202" s="159">
        <f t="shared" si="22"/>
        <v>1923731</v>
      </c>
      <c r="U202" s="288">
        <v>41474</v>
      </c>
      <c r="V202" s="159">
        <f>'Tablet Visits'!S205</f>
        <v>167889</v>
      </c>
      <c r="W202" s="159">
        <f t="shared" si="23"/>
        <v>377751</v>
      </c>
    </row>
    <row r="203" spans="1:23" x14ac:dyDescent="0.25">
      <c r="A203" s="288">
        <v>41475</v>
      </c>
      <c r="B203" s="159">
        <f>'Total Visits and PVs'!S206</f>
        <v>4433575</v>
      </c>
      <c r="C203" s="159">
        <f t="shared" si="18"/>
        <v>4199325</v>
      </c>
      <c r="E203" s="288">
        <v>41475</v>
      </c>
      <c r="F203" s="159">
        <f>'Daily Organic Visits'!S206</f>
        <v>1175225</v>
      </c>
      <c r="G203" s="159">
        <f t="shared" si="19"/>
        <v>1126257</v>
      </c>
      <c r="I203" s="288">
        <v>41475</v>
      </c>
      <c r="J203" s="159">
        <f>'Desktop HP PVs'!S206</f>
        <v>667537</v>
      </c>
      <c r="K203" s="159">
        <f t="shared" si="20"/>
        <v>319225</v>
      </c>
      <c r="M203" s="288">
        <v>41475</v>
      </c>
      <c r="N203" s="159">
        <f>'Mobile HP PVs'!S206</f>
        <v>373851</v>
      </c>
      <c r="O203" s="159">
        <f t="shared" si="21"/>
        <v>260867</v>
      </c>
      <c r="Q203" s="288">
        <v>41475</v>
      </c>
      <c r="R203" s="159">
        <f>'Mobile Visits'!S206</f>
        <v>1105271</v>
      </c>
      <c r="S203" s="159">
        <f t="shared" si="22"/>
        <v>1531989</v>
      </c>
      <c r="U203" s="288">
        <v>41475</v>
      </c>
      <c r="V203" s="159">
        <f>'Tablet Visits'!S206</f>
        <v>237843</v>
      </c>
      <c r="W203" s="159">
        <f t="shared" si="23"/>
        <v>419723</v>
      </c>
    </row>
    <row r="204" spans="1:23" x14ac:dyDescent="0.25">
      <c r="A204" s="288">
        <v>41476</v>
      </c>
      <c r="B204" s="159">
        <f>'Total Visits and PVs'!S207</f>
        <v>4015249</v>
      </c>
      <c r="C204" s="159">
        <f t="shared" si="18"/>
        <v>4380414</v>
      </c>
      <c r="E204" s="288">
        <v>41476</v>
      </c>
      <c r="F204" s="159">
        <f>'Daily Organic Visits'!S207</f>
        <v>937381</v>
      </c>
      <c r="G204" s="159">
        <f t="shared" si="19"/>
        <v>1322128</v>
      </c>
      <c r="I204" s="288">
        <v>41476</v>
      </c>
      <c r="J204" s="159">
        <f>'Desktop HP PVs'!S207</f>
        <v>586949</v>
      </c>
      <c r="K204" s="159">
        <f t="shared" si="20"/>
        <v>332446</v>
      </c>
      <c r="M204" s="288">
        <v>41476</v>
      </c>
      <c r="N204" s="159">
        <f>'Mobile HP PVs'!S207</f>
        <v>354285</v>
      </c>
      <c r="O204" s="159">
        <f t="shared" si="21"/>
        <v>257572</v>
      </c>
      <c r="Q204" s="288">
        <v>41476</v>
      </c>
      <c r="R204" s="159">
        <f>'Mobile Visits'!S207</f>
        <v>1210201</v>
      </c>
      <c r="S204" s="159">
        <f t="shared" si="22"/>
        <v>1685888</v>
      </c>
      <c r="U204" s="288">
        <v>41476</v>
      </c>
      <c r="V204" s="159">
        <f>'Tablet Visits'!S207</f>
        <v>230848</v>
      </c>
      <c r="W204" s="159">
        <f t="shared" si="23"/>
        <v>370755</v>
      </c>
    </row>
    <row r="205" spans="1:23" x14ac:dyDescent="0.25">
      <c r="A205" s="288">
        <v>41477</v>
      </c>
      <c r="B205" s="159">
        <f>'Total Visits and PVs'!S208</f>
        <v>3392762</v>
      </c>
      <c r="C205" s="159">
        <f t="shared" si="18"/>
        <v>5416565</v>
      </c>
      <c r="E205" s="288">
        <v>41477</v>
      </c>
      <c r="F205" s="159">
        <f>'Daily Organic Visits'!S208</f>
        <v>1007335</v>
      </c>
      <c r="G205" s="159">
        <f t="shared" si="19"/>
        <v>1622929</v>
      </c>
      <c r="I205" s="288">
        <v>41477</v>
      </c>
      <c r="J205" s="159">
        <f>'Desktop HP PVs'!S208</f>
        <v>444488</v>
      </c>
      <c r="K205" s="159">
        <f t="shared" si="20"/>
        <v>459297</v>
      </c>
      <c r="M205" s="288">
        <v>41477</v>
      </c>
      <c r="N205" s="159">
        <f>'Mobile HP PVs'!S208</f>
        <v>356140</v>
      </c>
      <c r="O205" s="159">
        <f t="shared" si="21"/>
        <v>263516</v>
      </c>
      <c r="Q205" s="288">
        <v>41477</v>
      </c>
      <c r="R205" s="159">
        <f>'Mobile Visits'!S208</f>
        <v>895409</v>
      </c>
      <c r="S205" s="159">
        <f t="shared" si="22"/>
        <v>1804809</v>
      </c>
      <c r="U205" s="288">
        <v>41477</v>
      </c>
      <c r="V205" s="159">
        <f>'Tablet Visits'!S208</f>
        <v>118922</v>
      </c>
      <c r="W205" s="159">
        <f t="shared" si="23"/>
        <v>342774</v>
      </c>
    </row>
    <row r="206" spans="1:23" x14ac:dyDescent="0.25">
      <c r="A206" s="288">
        <v>41478</v>
      </c>
      <c r="B206" s="159">
        <f>'Total Visits and PVs'!S209</f>
        <v>3686477</v>
      </c>
      <c r="C206" s="159">
        <f t="shared" si="18"/>
        <v>5505641</v>
      </c>
      <c r="E206" s="288">
        <v>41478</v>
      </c>
      <c r="F206" s="159">
        <f>'Daily Organic Visits'!S209</f>
        <v>972358</v>
      </c>
      <c r="G206" s="159">
        <f t="shared" si="19"/>
        <v>1385086</v>
      </c>
      <c r="I206" s="288">
        <v>41478</v>
      </c>
      <c r="J206" s="159">
        <f>'Desktop HP PVs'!S209</f>
        <v>477269</v>
      </c>
      <c r="K206" s="159">
        <f t="shared" si="20"/>
        <v>459749</v>
      </c>
      <c r="M206" s="288">
        <v>41478</v>
      </c>
      <c r="N206" s="159">
        <f>'Mobile HP PVs'!S209</f>
        <v>352361</v>
      </c>
      <c r="O206" s="159">
        <f t="shared" si="21"/>
        <v>264387</v>
      </c>
      <c r="Q206" s="288">
        <v>41478</v>
      </c>
      <c r="R206" s="159">
        <f>'Mobile Visits'!S209</f>
        <v>986349</v>
      </c>
      <c r="S206" s="159">
        <f t="shared" si="22"/>
        <v>2077629</v>
      </c>
      <c r="U206" s="288">
        <v>41478</v>
      </c>
      <c r="V206" s="159">
        <f>'Tablet Visits'!S209</f>
        <v>195871</v>
      </c>
      <c r="W206" s="159">
        <f t="shared" si="23"/>
        <v>363760</v>
      </c>
    </row>
    <row r="207" spans="1:23" x14ac:dyDescent="0.25">
      <c r="A207" s="288">
        <v>41479</v>
      </c>
      <c r="B207" s="159">
        <f>'Total Visits and PVs'!S210</f>
        <v>4517328</v>
      </c>
      <c r="C207" s="159">
        <f t="shared" si="18"/>
        <v>5493791</v>
      </c>
      <c r="E207" s="288">
        <v>41479</v>
      </c>
      <c r="F207" s="159">
        <f>'Daily Organic Visits'!S210</f>
        <v>1056303</v>
      </c>
      <c r="G207" s="159">
        <f t="shared" si="19"/>
        <v>1462035</v>
      </c>
      <c r="I207" s="288">
        <v>41479</v>
      </c>
      <c r="J207" s="159">
        <f>'Desktop HP PVs'!S210</f>
        <v>648143</v>
      </c>
      <c r="K207" s="159">
        <f t="shared" si="20"/>
        <v>450418</v>
      </c>
      <c r="M207" s="288">
        <v>41479</v>
      </c>
      <c r="N207" s="159">
        <f>'Mobile HP PVs'!S210</f>
        <v>360948</v>
      </c>
      <c r="O207" s="159">
        <f t="shared" si="21"/>
        <v>264138</v>
      </c>
      <c r="Q207" s="288">
        <v>41479</v>
      </c>
      <c r="R207" s="159">
        <f>'Mobile Visits'!S210</f>
        <v>1126257</v>
      </c>
      <c r="S207" s="159">
        <f t="shared" si="22"/>
        <v>1986689</v>
      </c>
      <c r="U207" s="288">
        <v>41479</v>
      </c>
      <c r="V207" s="159">
        <f>'Tablet Visits'!S210</f>
        <v>202866</v>
      </c>
      <c r="W207" s="159">
        <f t="shared" si="23"/>
        <v>433714</v>
      </c>
    </row>
    <row r="208" spans="1:23" x14ac:dyDescent="0.25">
      <c r="A208" s="288">
        <v>41480</v>
      </c>
      <c r="B208" s="159">
        <f>'Total Visits and PVs'!S211</f>
        <v>4247734</v>
      </c>
      <c r="C208" s="159">
        <f t="shared" si="18"/>
        <v>5328886</v>
      </c>
      <c r="E208" s="288">
        <v>41480</v>
      </c>
      <c r="F208" s="159">
        <f>'Daily Organic Visits'!S211</f>
        <v>1042312</v>
      </c>
      <c r="G208" s="159">
        <f t="shared" si="19"/>
        <v>1573961</v>
      </c>
      <c r="I208" s="288">
        <v>41480</v>
      </c>
      <c r="J208" s="159">
        <f>'Desktop HP PVs'!S211</f>
        <v>648121</v>
      </c>
      <c r="K208" s="159">
        <f t="shared" si="20"/>
        <v>439147</v>
      </c>
      <c r="M208" s="288">
        <v>41480</v>
      </c>
      <c r="N208" s="159">
        <f>'Mobile HP PVs'!S211</f>
        <v>365991</v>
      </c>
      <c r="O208" s="159">
        <f t="shared" si="21"/>
        <v>267711</v>
      </c>
      <c r="Q208" s="288">
        <v>41480</v>
      </c>
      <c r="R208" s="159">
        <f>'Mobile Visits'!S211</f>
        <v>909400</v>
      </c>
      <c r="S208" s="159">
        <f t="shared" si="22"/>
        <v>1874763</v>
      </c>
      <c r="U208" s="288">
        <v>41480</v>
      </c>
      <c r="V208" s="159">
        <f>'Tablet Visits'!S211</f>
        <v>160894</v>
      </c>
      <c r="W208" s="159">
        <f t="shared" si="23"/>
        <v>356765</v>
      </c>
    </row>
    <row r="209" spans="1:23" x14ac:dyDescent="0.25">
      <c r="A209" s="288">
        <v>41481</v>
      </c>
      <c r="B209" s="159">
        <f>'Total Visits and PVs'!S212</f>
        <v>4207035</v>
      </c>
      <c r="C209" s="159">
        <f t="shared" si="18"/>
        <v>5039315</v>
      </c>
      <c r="E209" s="288">
        <v>41481</v>
      </c>
      <c r="F209" s="159">
        <f>'Daily Organic Visits'!S212</f>
        <v>1042312</v>
      </c>
      <c r="G209" s="159">
        <f t="shared" si="19"/>
        <v>1385086</v>
      </c>
      <c r="I209" s="288">
        <v>41481</v>
      </c>
      <c r="J209" s="159">
        <f>'Desktop HP PVs'!S212</f>
        <v>646357</v>
      </c>
      <c r="K209" s="159">
        <f t="shared" si="20"/>
        <v>407913</v>
      </c>
      <c r="M209" s="288">
        <v>41481</v>
      </c>
      <c r="N209" s="159">
        <f>'Mobile HP PVs'!S212</f>
        <v>366321</v>
      </c>
      <c r="O209" s="159">
        <f t="shared" si="21"/>
        <v>273395</v>
      </c>
      <c r="Q209" s="288">
        <v>41481</v>
      </c>
      <c r="R209" s="159">
        <f>'Mobile Visits'!S212</f>
        <v>923391</v>
      </c>
      <c r="S209" s="159">
        <f t="shared" si="22"/>
        <v>1881758</v>
      </c>
      <c r="U209" s="288">
        <v>41481</v>
      </c>
      <c r="V209" s="159">
        <f>'Tablet Visits'!S212</f>
        <v>160894</v>
      </c>
      <c r="W209" s="159">
        <f t="shared" si="23"/>
        <v>391742</v>
      </c>
    </row>
    <row r="210" spans="1:23" x14ac:dyDescent="0.25">
      <c r="A210" s="288">
        <v>41482</v>
      </c>
      <c r="B210" s="159">
        <f>'Total Visits and PVs'!S213</f>
        <v>4078449</v>
      </c>
      <c r="C210" s="159">
        <f t="shared" si="18"/>
        <v>4201605</v>
      </c>
      <c r="E210" s="288">
        <v>41482</v>
      </c>
      <c r="F210" s="159">
        <f>'Daily Organic Visits'!S213</f>
        <v>1042312</v>
      </c>
      <c r="G210" s="159">
        <f t="shared" si="19"/>
        <v>1231188</v>
      </c>
      <c r="I210" s="288">
        <v>41482</v>
      </c>
      <c r="J210" s="159">
        <f>'Desktop HP PVs'!S213</f>
        <v>642997</v>
      </c>
      <c r="K210" s="159">
        <f t="shared" si="20"/>
        <v>311917</v>
      </c>
      <c r="M210" s="288">
        <v>41482</v>
      </c>
      <c r="N210" s="159">
        <f>'Mobile HP PVs'!S213</f>
        <v>368138</v>
      </c>
      <c r="O210" s="159">
        <f t="shared" si="21"/>
        <v>273155</v>
      </c>
      <c r="Q210" s="288">
        <v>41482</v>
      </c>
      <c r="R210" s="159">
        <f>'Mobile Visits'!S213</f>
        <v>1098275</v>
      </c>
      <c r="S210" s="159">
        <f t="shared" si="22"/>
        <v>1720864</v>
      </c>
      <c r="U210" s="288">
        <v>41482</v>
      </c>
      <c r="V210" s="159">
        <f>'Tablet Visits'!S213</f>
        <v>188875</v>
      </c>
      <c r="W210" s="159">
        <f t="shared" si="23"/>
        <v>440709</v>
      </c>
    </row>
    <row r="211" spans="1:23" x14ac:dyDescent="0.25">
      <c r="A211" s="288">
        <v>41483</v>
      </c>
      <c r="B211" s="159">
        <f>'Total Visits and PVs'!S214</f>
        <v>3809766</v>
      </c>
      <c r="C211" s="159">
        <f t="shared" si="18"/>
        <v>4412454</v>
      </c>
      <c r="E211" s="288">
        <v>41483</v>
      </c>
      <c r="F211" s="159">
        <f>'Daily Organic Visits'!S214</f>
        <v>1133252</v>
      </c>
      <c r="G211" s="159">
        <f t="shared" si="19"/>
        <v>1217197</v>
      </c>
      <c r="I211" s="288">
        <v>41483</v>
      </c>
      <c r="J211" s="159">
        <f>'Desktop HP PVs'!S214</f>
        <v>577451</v>
      </c>
      <c r="K211" s="159">
        <f t="shared" si="20"/>
        <v>338793</v>
      </c>
      <c r="M211" s="288">
        <v>41483</v>
      </c>
      <c r="N211" s="159">
        <f>'Mobile HP PVs'!S214</f>
        <v>371760</v>
      </c>
      <c r="O211" s="159">
        <f t="shared" si="21"/>
        <v>270883</v>
      </c>
      <c r="Q211" s="288">
        <v>41483</v>
      </c>
      <c r="R211" s="159">
        <f>'Mobile Visits'!S214</f>
        <v>888414</v>
      </c>
      <c r="S211" s="159">
        <f t="shared" si="22"/>
        <v>1923731</v>
      </c>
      <c r="U211" s="288">
        <v>41483</v>
      </c>
      <c r="V211" s="159">
        <f>'Tablet Visits'!S214</f>
        <v>90940</v>
      </c>
      <c r="W211" s="159">
        <f t="shared" si="23"/>
        <v>454700</v>
      </c>
    </row>
    <row r="212" spans="1:23" x14ac:dyDescent="0.25">
      <c r="A212" s="288">
        <v>41484</v>
      </c>
      <c r="B212" s="159">
        <f>'Total Visits and PVs'!S215</f>
        <v>3252339</v>
      </c>
      <c r="C212" s="159">
        <f t="shared" si="18"/>
        <v>5419283</v>
      </c>
      <c r="E212" s="288">
        <v>41484</v>
      </c>
      <c r="F212" s="159">
        <f>'Daily Organic Visits'!S215</f>
        <v>979354</v>
      </c>
      <c r="G212" s="159">
        <f t="shared" si="19"/>
        <v>1420063</v>
      </c>
      <c r="I212" s="288">
        <v>41484</v>
      </c>
      <c r="J212" s="159">
        <f>'Desktop HP PVs'!S215</f>
        <v>451138</v>
      </c>
      <c r="K212" s="159">
        <f t="shared" si="20"/>
        <v>456798</v>
      </c>
      <c r="M212" s="288">
        <v>41484</v>
      </c>
      <c r="N212" s="159">
        <f>'Mobile HP PVs'!S215</f>
        <v>364037</v>
      </c>
      <c r="O212" s="159">
        <f t="shared" si="21"/>
        <v>276851</v>
      </c>
      <c r="Q212" s="288">
        <v>41484</v>
      </c>
      <c r="R212" s="159">
        <f>'Mobile Visits'!S215</f>
        <v>1035317</v>
      </c>
      <c r="S212" s="159">
        <f t="shared" si="22"/>
        <v>1923731</v>
      </c>
      <c r="U212" s="288">
        <v>41484</v>
      </c>
      <c r="V212" s="159">
        <f>'Tablet Visits'!S215</f>
        <v>132912</v>
      </c>
      <c r="W212" s="159">
        <f t="shared" si="23"/>
        <v>510663</v>
      </c>
    </row>
    <row r="213" spans="1:23" x14ac:dyDescent="0.25">
      <c r="A213" s="288">
        <v>41485</v>
      </c>
      <c r="B213" s="159">
        <f>'Total Visits and PVs'!S216</f>
        <v>3412293</v>
      </c>
      <c r="C213" s="159">
        <f t="shared" si="18"/>
        <v>5456392</v>
      </c>
      <c r="E213" s="288">
        <v>41485</v>
      </c>
      <c r="F213" s="159">
        <f>'Daily Organic Visits'!S216</f>
        <v>1084285</v>
      </c>
      <c r="G213" s="159">
        <f t="shared" si="19"/>
        <v>1504008</v>
      </c>
      <c r="I213" s="288">
        <v>41485</v>
      </c>
      <c r="J213" s="159">
        <f>'Desktop HP PVs'!S216</f>
        <v>487929</v>
      </c>
      <c r="K213" s="159">
        <f t="shared" si="20"/>
        <v>459553</v>
      </c>
      <c r="M213" s="288">
        <v>41485</v>
      </c>
      <c r="N213" s="159">
        <f>'Mobile HP PVs'!S216</f>
        <v>363244</v>
      </c>
      <c r="O213" s="159">
        <f t="shared" si="21"/>
        <v>276551</v>
      </c>
      <c r="Q213" s="288">
        <v>41485</v>
      </c>
      <c r="R213" s="159">
        <f>'Mobile Visits'!S216</f>
        <v>1007335</v>
      </c>
      <c r="S213" s="159">
        <f t="shared" si="22"/>
        <v>1916735</v>
      </c>
      <c r="U213" s="288">
        <v>41485</v>
      </c>
      <c r="V213" s="159">
        <f>'Tablet Visits'!S216</f>
        <v>237843</v>
      </c>
      <c r="W213" s="159">
        <f t="shared" si="23"/>
        <v>433714</v>
      </c>
    </row>
    <row r="214" spans="1:23" x14ac:dyDescent="0.25">
      <c r="A214" s="288">
        <v>41486</v>
      </c>
      <c r="B214" s="159">
        <f>'Total Visits and PVs'!S217</f>
        <v>4348144</v>
      </c>
      <c r="C214" s="159">
        <f t="shared" si="18"/>
        <v>5296640</v>
      </c>
      <c r="E214" s="288">
        <v>41486</v>
      </c>
      <c r="F214" s="159">
        <f>'Daily Organic Visits'!S217</f>
        <v>1245178</v>
      </c>
      <c r="G214" s="159">
        <f t="shared" si="19"/>
        <v>1476026</v>
      </c>
      <c r="I214" s="288">
        <v>41486</v>
      </c>
      <c r="J214" s="159">
        <f>'Desktop HP PVs'!S217</f>
        <v>652619</v>
      </c>
      <c r="K214" s="159">
        <f t="shared" si="20"/>
        <v>448328</v>
      </c>
      <c r="M214" s="288">
        <v>41486</v>
      </c>
      <c r="N214" s="159">
        <f>'Mobile HP PVs'!S217</f>
        <v>369156</v>
      </c>
      <c r="O214" s="159">
        <f t="shared" si="21"/>
        <v>273345</v>
      </c>
      <c r="Q214" s="288">
        <v>41486</v>
      </c>
      <c r="R214" s="159">
        <f>'Mobile Visits'!S217</f>
        <v>937381</v>
      </c>
      <c r="S214" s="159">
        <f t="shared" si="22"/>
        <v>1874763</v>
      </c>
      <c r="U214" s="288">
        <v>41486</v>
      </c>
      <c r="V214" s="159">
        <f>'Tablet Visits'!S217</f>
        <v>139908</v>
      </c>
      <c r="W214" s="159">
        <f t="shared" si="23"/>
        <v>426718</v>
      </c>
    </row>
    <row r="215" spans="1:23" x14ac:dyDescent="0.25">
      <c r="A215" s="288">
        <v>41487</v>
      </c>
      <c r="B215" s="159">
        <f>'Total Visits and PVs'!S218</f>
        <v>4228015</v>
      </c>
      <c r="C215" s="159">
        <f t="shared" si="18"/>
        <v>5218548</v>
      </c>
      <c r="E215" s="288">
        <v>41487</v>
      </c>
      <c r="F215" s="159">
        <f>'Daily Organic Visits'!S218</f>
        <v>1301141</v>
      </c>
      <c r="G215" s="159">
        <f t="shared" si="19"/>
        <v>1364100</v>
      </c>
      <c r="I215" s="288">
        <v>41487</v>
      </c>
      <c r="J215" s="159">
        <f>'Desktop HP PVs'!S218</f>
        <v>654689</v>
      </c>
      <c r="K215" s="159">
        <f t="shared" si="20"/>
        <v>435303</v>
      </c>
      <c r="M215" s="288">
        <v>41487</v>
      </c>
      <c r="N215" s="159">
        <f>'Mobile HP PVs'!S218</f>
        <v>376195</v>
      </c>
      <c r="O215" s="159">
        <f t="shared" si="21"/>
        <v>276545</v>
      </c>
      <c r="Q215" s="288">
        <v>41487</v>
      </c>
      <c r="R215" s="159">
        <f>'Mobile Visits'!S218</f>
        <v>937381</v>
      </c>
      <c r="S215" s="159">
        <f t="shared" si="22"/>
        <v>1566966</v>
      </c>
      <c r="U215" s="288">
        <v>41487</v>
      </c>
      <c r="V215" s="159">
        <f>'Tablet Visits'!S218</f>
        <v>118922</v>
      </c>
      <c r="W215" s="159">
        <f t="shared" si="23"/>
        <v>349769</v>
      </c>
    </row>
    <row r="216" spans="1:23" x14ac:dyDescent="0.25">
      <c r="A216" s="288">
        <v>41488</v>
      </c>
      <c r="B216" s="159">
        <f>'Total Visits and PVs'!S219</f>
        <v>4111381</v>
      </c>
      <c r="C216" s="159">
        <f t="shared" si="18"/>
        <v>5032490</v>
      </c>
      <c r="E216" s="288">
        <v>41488</v>
      </c>
      <c r="F216" s="159">
        <f>'Daily Organic Visits'!S219</f>
        <v>1091280</v>
      </c>
      <c r="G216" s="159">
        <f t="shared" si="19"/>
        <v>1203206</v>
      </c>
      <c r="I216" s="288">
        <v>41488</v>
      </c>
      <c r="J216" s="159">
        <f>'Desktop HP PVs'!S219</f>
        <v>640921</v>
      </c>
      <c r="K216" s="159">
        <f t="shared" si="20"/>
        <v>405236</v>
      </c>
      <c r="M216" s="288">
        <v>41488</v>
      </c>
      <c r="N216" s="159">
        <f>'Mobile HP PVs'!S219</f>
        <v>376033</v>
      </c>
      <c r="O216" s="159">
        <f t="shared" si="21"/>
        <v>277232</v>
      </c>
      <c r="Q216" s="288">
        <v>41488</v>
      </c>
      <c r="R216" s="159">
        <f>'Mobile Visits'!S219</f>
        <v>993345</v>
      </c>
      <c r="S216" s="159">
        <f t="shared" si="22"/>
        <v>1944717</v>
      </c>
      <c r="U216" s="288">
        <v>41488</v>
      </c>
      <c r="V216" s="159">
        <f>'Tablet Visits'!S219</f>
        <v>174885</v>
      </c>
      <c r="W216" s="159">
        <f t="shared" si="23"/>
        <v>419723</v>
      </c>
    </row>
    <row r="217" spans="1:23" x14ac:dyDescent="0.25">
      <c r="A217" s="288">
        <v>41489</v>
      </c>
      <c r="B217" s="159">
        <f>'Total Visits and PVs'!S220</f>
        <v>4105534</v>
      </c>
      <c r="C217" s="159">
        <f t="shared" si="18"/>
        <v>4922181</v>
      </c>
      <c r="E217" s="288">
        <v>41489</v>
      </c>
      <c r="F217" s="159">
        <f>'Daily Organic Visits'!S220</f>
        <v>1168229</v>
      </c>
      <c r="G217" s="159">
        <f t="shared" si="19"/>
        <v>1413068</v>
      </c>
      <c r="I217" s="288">
        <v>41489</v>
      </c>
      <c r="J217" s="159">
        <f>'Desktop HP PVs'!S220</f>
        <v>627307</v>
      </c>
      <c r="K217" s="159">
        <f t="shared" si="20"/>
        <v>316660</v>
      </c>
      <c r="M217" s="288">
        <v>41489</v>
      </c>
      <c r="N217" s="159">
        <f>'Mobile HP PVs'!S220</f>
        <v>377499</v>
      </c>
      <c r="O217" s="159">
        <f t="shared" si="21"/>
        <v>275122</v>
      </c>
      <c r="Q217" s="288">
        <v>41489</v>
      </c>
      <c r="R217" s="159">
        <f>'Mobile Visits'!S220</f>
        <v>1105271</v>
      </c>
      <c r="S217" s="159">
        <f t="shared" si="22"/>
        <v>1930726</v>
      </c>
      <c r="U217" s="288">
        <v>41489</v>
      </c>
      <c r="V217" s="159">
        <f>'Tablet Visits'!S220</f>
        <v>209862</v>
      </c>
      <c r="W217" s="159">
        <f t="shared" si="23"/>
        <v>496672</v>
      </c>
    </row>
    <row r="218" spans="1:23" x14ac:dyDescent="0.25">
      <c r="A218" s="288">
        <v>41490</v>
      </c>
      <c r="B218" s="159">
        <f>'Total Visits and PVs'!S221</f>
        <v>3776321</v>
      </c>
      <c r="C218" s="159">
        <f t="shared" si="18"/>
        <v>4787094</v>
      </c>
      <c r="E218" s="288">
        <v>41490</v>
      </c>
      <c r="F218" s="159">
        <f>'Daily Organic Visits'!S221</f>
        <v>1098275</v>
      </c>
      <c r="G218" s="159">
        <f t="shared" si="19"/>
        <v>1224192</v>
      </c>
      <c r="I218" s="288">
        <v>41490</v>
      </c>
      <c r="J218" s="159">
        <f>'Desktop HP PVs'!S221</f>
        <v>579325</v>
      </c>
      <c r="K218" s="159">
        <f t="shared" si="20"/>
        <v>331641</v>
      </c>
      <c r="M218" s="288">
        <v>41490</v>
      </c>
      <c r="N218" s="159">
        <f>'Mobile HP PVs'!S221</f>
        <v>383186</v>
      </c>
      <c r="O218" s="159">
        <f t="shared" si="21"/>
        <v>269482</v>
      </c>
      <c r="Q218" s="288">
        <v>41490</v>
      </c>
      <c r="R218" s="159">
        <f>'Mobile Visits'!S221</f>
        <v>846441</v>
      </c>
      <c r="S218" s="159">
        <f t="shared" si="22"/>
        <v>2000680</v>
      </c>
      <c r="U218" s="288">
        <v>41490</v>
      </c>
      <c r="V218" s="159">
        <f>'Tablet Visits'!S221</f>
        <v>118922</v>
      </c>
      <c r="W218" s="159">
        <f t="shared" si="23"/>
        <v>545640</v>
      </c>
    </row>
    <row r="219" spans="1:23" x14ac:dyDescent="0.25">
      <c r="A219" s="288">
        <v>41491</v>
      </c>
      <c r="B219" s="159">
        <f>'Total Visits and PVs'!S222</f>
        <v>3202491</v>
      </c>
      <c r="C219" s="159">
        <f t="shared" si="18"/>
        <v>5413909</v>
      </c>
      <c r="E219" s="288">
        <v>41491</v>
      </c>
      <c r="F219" s="159">
        <f>'Daily Organic Visits'!S222</f>
        <v>993345</v>
      </c>
      <c r="G219" s="159">
        <f t="shared" si="19"/>
        <v>1608938</v>
      </c>
      <c r="I219" s="288">
        <v>41491</v>
      </c>
      <c r="J219" s="159">
        <f>'Desktop HP PVs'!S222</f>
        <v>437050</v>
      </c>
      <c r="K219" s="159">
        <f t="shared" si="20"/>
        <v>443684</v>
      </c>
      <c r="M219" s="288">
        <v>41491</v>
      </c>
      <c r="N219" s="159">
        <f>'Mobile HP PVs'!S222</f>
        <v>377759</v>
      </c>
      <c r="O219" s="159">
        <f t="shared" si="21"/>
        <v>276207</v>
      </c>
      <c r="Q219" s="288">
        <v>41491</v>
      </c>
      <c r="R219" s="159">
        <f>'Mobile Visits'!S222</f>
        <v>783483</v>
      </c>
      <c r="S219" s="159">
        <f t="shared" si="22"/>
        <v>1727860</v>
      </c>
      <c r="U219" s="288">
        <v>41491</v>
      </c>
      <c r="V219" s="159">
        <f>'Tablet Visits'!S222</f>
        <v>146903</v>
      </c>
      <c r="W219" s="159">
        <f t="shared" si="23"/>
        <v>356765</v>
      </c>
    </row>
    <row r="220" spans="1:23" x14ac:dyDescent="0.25">
      <c r="A220" s="288">
        <v>41492</v>
      </c>
      <c r="B220" s="159">
        <f>'Total Visits and PVs'!S223</f>
        <v>3532843</v>
      </c>
      <c r="C220" s="159">
        <f t="shared" si="18"/>
        <v>5514573</v>
      </c>
      <c r="E220" s="288">
        <v>41492</v>
      </c>
      <c r="F220" s="159">
        <f>'Daily Organic Visits'!S223</f>
        <v>1126257</v>
      </c>
      <c r="G220" s="159">
        <f t="shared" si="19"/>
        <v>1538985</v>
      </c>
      <c r="I220" s="288">
        <v>41492</v>
      </c>
      <c r="J220" s="159">
        <f>'Desktop HP PVs'!S223</f>
        <v>478195</v>
      </c>
      <c r="K220" s="159">
        <f t="shared" si="20"/>
        <v>452439</v>
      </c>
      <c r="M220" s="288">
        <v>41492</v>
      </c>
      <c r="N220" s="159">
        <f>'Mobile HP PVs'!S223</f>
        <v>377699</v>
      </c>
      <c r="O220" s="159">
        <f t="shared" si="21"/>
        <v>275444</v>
      </c>
      <c r="Q220" s="288">
        <v>41492</v>
      </c>
      <c r="R220" s="159">
        <f>'Mobile Visits'!S223</f>
        <v>979354</v>
      </c>
      <c r="S220" s="159">
        <f t="shared" si="22"/>
        <v>1853777</v>
      </c>
      <c r="U220" s="288">
        <v>41492</v>
      </c>
      <c r="V220" s="159">
        <f>'Tablet Visits'!S223</f>
        <v>293806</v>
      </c>
      <c r="W220" s="159">
        <f t="shared" si="23"/>
        <v>440709</v>
      </c>
    </row>
    <row r="221" spans="1:23" x14ac:dyDescent="0.25">
      <c r="A221" s="288">
        <v>41493</v>
      </c>
      <c r="B221" s="159">
        <f>'Total Visits and PVs'!S224</f>
        <v>4218117</v>
      </c>
      <c r="C221" s="159">
        <f t="shared" si="18"/>
        <v>5729172</v>
      </c>
      <c r="E221" s="288">
        <v>41493</v>
      </c>
      <c r="F221" s="159">
        <f>'Daily Organic Visits'!S224</f>
        <v>1063298</v>
      </c>
      <c r="G221" s="159">
        <f t="shared" si="19"/>
        <v>1692883</v>
      </c>
      <c r="I221" s="288">
        <v>41493</v>
      </c>
      <c r="J221" s="159">
        <f>'Desktop HP PVs'!S224</f>
        <v>648933</v>
      </c>
      <c r="K221" s="159">
        <f t="shared" si="20"/>
        <v>442085</v>
      </c>
      <c r="M221" s="288">
        <v>41493</v>
      </c>
      <c r="N221" s="159">
        <f>'Mobile HP PVs'!S224</f>
        <v>375117</v>
      </c>
      <c r="O221" s="159">
        <f t="shared" si="21"/>
        <v>275973</v>
      </c>
      <c r="Q221" s="288">
        <v>41493</v>
      </c>
      <c r="R221" s="159">
        <f>'Mobile Visits'!S224</f>
        <v>958368</v>
      </c>
      <c r="S221" s="159">
        <f t="shared" si="22"/>
        <v>2070634</v>
      </c>
      <c r="U221" s="288">
        <v>41493</v>
      </c>
      <c r="V221" s="159">
        <f>'Tablet Visits'!S224</f>
        <v>153898</v>
      </c>
      <c r="W221" s="159">
        <f t="shared" si="23"/>
        <v>398737</v>
      </c>
    </row>
    <row r="222" spans="1:23" x14ac:dyDescent="0.25">
      <c r="A222" s="288">
        <v>41494</v>
      </c>
      <c r="B222" s="159">
        <f>'Total Visits and PVs'!S225</f>
        <v>4299646</v>
      </c>
      <c r="C222" s="159">
        <f t="shared" si="18"/>
        <v>6634524</v>
      </c>
      <c r="E222" s="288">
        <v>41494</v>
      </c>
      <c r="F222" s="159">
        <f>'Daily Organic Visits'!S225</f>
        <v>1238183</v>
      </c>
      <c r="G222" s="159">
        <f t="shared" si="19"/>
        <v>1629924</v>
      </c>
      <c r="I222" s="288">
        <v>41494</v>
      </c>
      <c r="J222" s="159">
        <f>'Desktop HP PVs'!S225</f>
        <v>669060</v>
      </c>
      <c r="K222" s="159">
        <f t="shared" si="20"/>
        <v>447457</v>
      </c>
      <c r="M222" s="288">
        <v>41494</v>
      </c>
      <c r="N222" s="159">
        <f>'Mobile HP PVs'!S225</f>
        <v>373861</v>
      </c>
      <c r="O222" s="159">
        <f t="shared" si="21"/>
        <v>295652</v>
      </c>
      <c r="Q222" s="288">
        <v>41494</v>
      </c>
      <c r="R222" s="159">
        <f>'Mobile Visits'!S225</f>
        <v>923391</v>
      </c>
      <c r="S222" s="159">
        <f t="shared" si="22"/>
        <v>2490357</v>
      </c>
      <c r="U222" s="288">
        <v>41494</v>
      </c>
      <c r="V222" s="159">
        <f>'Tablet Visits'!S225</f>
        <v>160894</v>
      </c>
      <c r="W222" s="159">
        <f t="shared" si="23"/>
        <v>489677</v>
      </c>
    </row>
    <row r="223" spans="1:23" x14ac:dyDescent="0.25">
      <c r="A223" s="288">
        <v>41495</v>
      </c>
      <c r="B223" s="159">
        <f>'Total Visits and PVs'!S226</f>
        <v>4230652</v>
      </c>
      <c r="C223" s="159">
        <f t="shared" si="18"/>
        <v>5756820</v>
      </c>
      <c r="E223" s="288">
        <v>41495</v>
      </c>
      <c r="F223" s="159">
        <f>'Daily Organic Visits'!S226</f>
        <v>1231188</v>
      </c>
      <c r="G223" s="159">
        <f t="shared" si="19"/>
        <v>1629924</v>
      </c>
      <c r="I223" s="288">
        <v>41495</v>
      </c>
      <c r="J223" s="159">
        <f>'Desktop HP PVs'!S226</f>
        <v>650764</v>
      </c>
      <c r="K223" s="159">
        <f t="shared" si="20"/>
        <v>416462</v>
      </c>
      <c r="M223" s="288">
        <v>41495</v>
      </c>
      <c r="N223" s="159">
        <f>'Mobile HP PVs'!S226</f>
        <v>369737</v>
      </c>
      <c r="O223" s="159">
        <f t="shared" si="21"/>
        <v>304797</v>
      </c>
      <c r="Q223" s="288">
        <v>41495</v>
      </c>
      <c r="R223" s="159">
        <f>'Mobile Visits'!S226</f>
        <v>1028321</v>
      </c>
      <c r="S223" s="159">
        <f t="shared" si="22"/>
        <v>2028661</v>
      </c>
      <c r="U223" s="288">
        <v>41495</v>
      </c>
      <c r="V223" s="159">
        <f>'Tablet Visits'!S226</f>
        <v>209862</v>
      </c>
      <c r="W223" s="159">
        <f t="shared" si="23"/>
        <v>461695</v>
      </c>
    </row>
    <row r="224" spans="1:23" x14ac:dyDescent="0.25">
      <c r="A224" s="288">
        <v>41496</v>
      </c>
      <c r="B224" s="159">
        <f>'Total Visits and PVs'!S227</f>
        <v>4233955</v>
      </c>
      <c r="C224" s="159">
        <f t="shared" si="18"/>
        <v>4498464</v>
      </c>
      <c r="E224" s="288">
        <v>41496</v>
      </c>
      <c r="F224" s="159">
        <f>'Daily Organic Visits'!S227</f>
        <v>1154238</v>
      </c>
      <c r="G224" s="159">
        <f t="shared" si="19"/>
        <v>1336118</v>
      </c>
      <c r="I224" s="288">
        <v>41496</v>
      </c>
      <c r="J224" s="159">
        <f>'Desktop HP PVs'!S227</f>
        <v>620724</v>
      </c>
      <c r="K224" s="159">
        <f t="shared" si="20"/>
        <v>318067</v>
      </c>
      <c r="M224" s="288">
        <v>41496</v>
      </c>
      <c r="N224" s="159">
        <f>'Mobile HP PVs'!S227</f>
        <v>374128</v>
      </c>
      <c r="O224" s="159">
        <f t="shared" si="21"/>
        <v>296357</v>
      </c>
      <c r="Q224" s="288">
        <v>41496</v>
      </c>
      <c r="R224" s="159">
        <f>'Mobile Visits'!S227</f>
        <v>1091280</v>
      </c>
      <c r="S224" s="159">
        <f t="shared" si="22"/>
        <v>1881758</v>
      </c>
      <c r="U224" s="288">
        <v>41496</v>
      </c>
      <c r="V224" s="159">
        <f>'Tablet Visits'!S227</f>
        <v>174885</v>
      </c>
      <c r="W224" s="159">
        <f t="shared" si="23"/>
        <v>489677</v>
      </c>
    </row>
    <row r="225" spans="1:23" x14ac:dyDescent="0.25">
      <c r="A225" s="288">
        <v>41497</v>
      </c>
      <c r="B225" s="159">
        <f>'Total Visits and PVs'!S228</f>
        <v>4012848</v>
      </c>
      <c r="C225" s="159">
        <f t="shared" si="18"/>
        <v>4710768</v>
      </c>
      <c r="E225" s="288">
        <v>41497</v>
      </c>
      <c r="F225" s="159">
        <f>'Daily Organic Visits'!S228</f>
        <v>1028321</v>
      </c>
      <c r="G225" s="159">
        <f t="shared" si="19"/>
        <v>1420063</v>
      </c>
      <c r="I225" s="288">
        <v>41497</v>
      </c>
      <c r="J225" s="159">
        <f>'Desktop HP PVs'!S228</f>
        <v>571113</v>
      </c>
      <c r="K225" s="159">
        <f t="shared" si="20"/>
        <v>337990</v>
      </c>
      <c r="M225" s="288">
        <v>41497</v>
      </c>
      <c r="N225" s="159">
        <f>'Mobile HP PVs'!S228</f>
        <v>381937</v>
      </c>
      <c r="O225" s="159">
        <f t="shared" si="21"/>
        <v>290994</v>
      </c>
      <c r="Q225" s="288">
        <v>41497</v>
      </c>
      <c r="R225" s="159">
        <f>'Mobile Visits'!S228</f>
        <v>965363</v>
      </c>
      <c r="S225" s="159">
        <f t="shared" si="22"/>
        <v>1986689</v>
      </c>
      <c r="U225" s="288">
        <v>41497</v>
      </c>
      <c r="V225" s="159">
        <f>'Tablet Visits'!S228</f>
        <v>167889</v>
      </c>
      <c r="W225" s="159">
        <f t="shared" si="23"/>
        <v>475686</v>
      </c>
    </row>
    <row r="226" spans="1:23" x14ac:dyDescent="0.25">
      <c r="A226" s="288">
        <v>41498</v>
      </c>
      <c r="B226" s="159">
        <f>'Total Visits and PVs'!S229</f>
        <v>3370817</v>
      </c>
      <c r="C226" s="159">
        <f t="shared" si="18"/>
        <v>5566076</v>
      </c>
      <c r="E226" s="288">
        <v>41498</v>
      </c>
      <c r="F226" s="159">
        <f>'Daily Organic Visits'!S229</f>
        <v>1098275</v>
      </c>
      <c r="G226" s="159">
        <f t="shared" si="19"/>
        <v>1601943</v>
      </c>
      <c r="I226" s="288">
        <v>41498</v>
      </c>
      <c r="J226" s="159">
        <f>'Desktop HP PVs'!S229</f>
        <v>441100</v>
      </c>
      <c r="K226" s="159">
        <f t="shared" si="20"/>
        <v>448825</v>
      </c>
      <c r="M226" s="288">
        <v>41498</v>
      </c>
      <c r="N226" s="159">
        <f>'Mobile HP PVs'!S229</f>
        <v>381109</v>
      </c>
      <c r="O226" s="159">
        <f t="shared" si="21"/>
        <v>291882</v>
      </c>
      <c r="Q226" s="288">
        <v>41498</v>
      </c>
      <c r="R226" s="159">
        <f>'Mobile Visits'!S229</f>
        <v>818460</v>
      </c>
      <c r="S226" s="159">
        <f t="shared" si="22"/>
        <v>2091620</v>
      </c>
      <c r="U226" s="288">
        <v>41498</v>
      </c>
      <c r="V226" s="159">
        <f>'Tablet Visits'!S229</f>
        <v>132912</v>
      </c>
      <c r="W226" s="159">
        <f t="shared" si="23"/>
        <v>475686</v>
      </c>
    </row>
    <row r="227" spans="1:23" x14ac:dyDescent="0.25">
      <c r="A227" s="288">
        <v>41499</v>
      </c>
      <c r="B227" s="159">
        <f>'Total Visits and PVs'!S230</f>
        <v>3670728</v>
      </c>
      <c r="C227" s="159">
        <f t="shared" si="18"/>
        <v>5677143</v>
      </c>
      <c r="E227" s="288">
        <v>41499</v>
      </c>
      <c r="F227" s="159">
        <f>'Daily Organic Visits'!S230</f>
        <v>1294146</v>
      </c>
      <c r="G227" s="159">
        <f t="shared" si="19"/>
        <v>1678892</v>
      </c>
      <c r="I227" s="288">
        <v>41499</v>
      </c>
      <c r="J227" s="159">
        <f>'Desktop HP PVs'!S230</f>
        <v>473293</v>
      </c>
      <c r="K227" s="159">
        <f t="shared" si="20"/>
        <v>452693</v>
      </c>
      <c r="M227" s="288">
        <v>41499</v>
      </c>
      <c r="N227" s="159">
        <f>'Mobile HP PVs'!S230</f>
        <v>379337</v>
      </c>
      <c r="O227" s="159">
        <f t="shared" si="21"/>
        <v>293068</v>
      </c>
      <c r="Q227" s="288">
        <v>41499</v>
      </c>
      <c r="R227" s="159">
        <f>'Mobile Visits'!S230</f>
        <v>1007335</v>
      </c>
      <c r="S227" s="159">
        <f t="shared" si="22"/>
        <v>2007675</v>
      </c>
      <c r="U227" s="288">
        <v>41499</v>
      </c>
      <c r="V227" s="159">
        <f>'Tablet Visits'!S230</f>
        <v>188875</v>
      </c>
      <c r="W227" s="159">
        <f t="shared" si="23"/>
        <v>412728</v>
      </c>
    </row>
    <row r="228" spans="1:23" x14ac:dyDescent="0.25">
      <c r="A228" s="288">
        <v>41500</v>
      </c>
      <c r="B228" s="159">
        <f>'Total Visits and PVs'!S231</f>
        <v>4932895</v>
      </c>
      <c r="C228" s="159">
        <f t="shared" si="18"/>
        <v>5632136</v>
      </c>
      <c r="E228" s="288">
        <v>41500</v>
      </c>
      <c r="F228" s="159">
        <f>'Daily Organic Visits'!S231</f>
        <v>1469031</v>
      </c>
      <c r="G228" s="159">
        <f t="shared" si="19"/>
        <v>1650911</v>
      </c>
      <c r="I228" s="288">
        <v>41500</v>
      </c>
      <c r="J228" s="159">
        <f>'Desktop HP PVs'!S231</f>
        <v>661888</v>
      </c>
      <c r="K228" s="159">
        <f t="shared" si="20"/>
        <v>436594</v>
      </c>
      <c r="M228" s="288">
        <v>41500</v>
      </c>
      <c r="N228" s="159">
        <f>'Mobile HP PVs'!S231</f>
        <v>383123</v>
      </c>
      <c r="O228" s="159">
        <f t="shared" si="21"/>
        <v>288210</v>
      </c>
      <c r="Q228" s="288">
        <v>41500</v>
      </c>
      <c r="R228" s="159">
        <f>'Mobile Visits'!S231</f>
        <v>1189215</v>
      </c>
      <c r="S228" s="159">
        <f t="shared" si="22"/>
        <v>2063638</v>
      </c>
      <c r="U228" s="288">
        <v>41500</v>
      </c>
      <c r="V228" s="159">
        <f>'Tablet Visits'!S231</f>
        <v>258829</v>
      </c>
      <c r="W228" s="159">
        <f t="shared" si="23"/>
        <v>454700</v>
      </c>
    </row>
    <row r="229" spans="1:23" x14ac:dyDescent="0.25">
      <c r="A229" s="288">
        <v>41501</v>
      </c>
      <c r="B229" s="159">
        <f>'Total Visits and PVs'!S232</f>
        <v>4725190</v>
      </c>
      <c r="C229" s="159">
        <f t="shared" si="18"/>
        <v>5368494</v>
      </c>
      <c r="E229" s="288">
        <v>41501</v>
      </c>
      <c r="F229" s="159">
        <f>'Daily Organic Visits'!S232</f>
        <v>1147243</v>
      </c>
      <c r="G229" s="159">
        <f t="shared" si="19"/>
        <v>1818800</v>
      </c>
      <c r="I229" s="288">
        <v>41501</v>
      </c>
      <c r="J229" s="159">
        <f>'Desktop HP PVs'!S232</f>
        <v>657231</v>
      </c>
      <c r="K229" s="159">
        <f t="shared" si="20"/>
        <v>417814</v>
      </c>
      <c r="M229" s="288">
        <v>41501</v>
      </c>
      <c r="N229" s="159">
        <f>'Mobile HP PVs'!S232</f>
        <v>383440</v>
      </c>
      <c r="O229" s="159">
        <f t="shared" si="21"/>
        <v>283452</v>
      </c>
      <c r="Q229" s="288">
        <v>41501</v>
      </c>
      <c r="R229" s="159">
        <f>'Mobile Visits'!S232</f>
        <v>1140248</v>
      </c>
      <c r="S229" s="159">
        <f t="shared" si="22"/>
        <v>2042652</v>
      </c>
      <c r="U229" s="288">
        <v>41501</v>
      </c>
      <c r="V229" s="159">
        <f>'Tablet Visits'!S232</f>
        <v>265825</v>
      </c>
      <c r="W229" s="159">
        <f t="shared" si="23"/>
        <v>405732</v>
      </c>
    </row>
    <row r="230" spans="1:23" x14ac:dyDescent="0.25">
      <c r="A230" s="288">
        <v>41502</v>
      </c>
      <c r="B230" s="159">
        <f>'Total Visits and PVs'!S233</f>
        <v>4388091</v>
      </c>
      <c r="C230" s="159">
        <f t="shared" si="18"/>
        <v>5217433</v>
      </c>
      <c r="E230" s="288">
        <v>41502</v>
      </c>
      <c r="F230" s="159">
        <f>'Daily Organic Visits'!S233</f>
        <v>1336118</v>
      </c>
      <c r="G230" s="159">
        <f t="shared" si="19"/>
        <v>1538985</v>
      </c>
      <c r="I230" s="288">
        <v>41502</v>
      </c>
      <c r="J230" s="159">
        <f>'Desktop HP PVs'!S233</f>
        <v>628598</v>
      </c>
      <c r="K230" s="159">
        <f t="shared" si="20"/>
        <v>402073</v>
      </c>
      <c r="M230" s="288">
        <v>41502</v>
      </c>
      <c r="N230" s="159">
        <f>'Mobile HP PVs'!S233</f>
        <v>379113</v>
      </c>
      <c r="O230" s="159">
        <f t="shared" si="21"/>
        <v>292978</v>
      </c>
      <c r="Q230" s="288">
        <v>41502</v>
      </c>
      <c r="R230" s="159">
        <f>'Mobile Visits'!S233</f>
        <v>993345</v>
      </c>
      <c r="S230" s="159">
        <f t="shared" si="22"/>
        <v>2021666</v>
      </c>
      <c r="U230" s="288">
        <v>41502</v>
      </c>
      <c r="V230" s="159">
        <f>'Tablet Visits'!S233</f>
        <v>160894</v>
      </c>
      <c r="W230" s="159">
        <f t="shared" si="23"/>
        <v>461695</v>
      </c>
    </row>
    <row r="231" spans="1:23" x14ac:dyDescent="0.25">
      <c r="A231" s="288">
        <v>41503</v>
      </c>
      <c r="B231" s="159">
        <f>'Total Visits and PVs'!S234</f>
        <v>4312876</v>
      </c>
      <c r="C231" s="159">
        <f t="shared" si="18"/>
        <v>4593153</v>
      </c>
      <c r="E231" s="288">
        <v>41503</v>
      </c>
      <c r="F231" s="159">
        <f>'Daily Organic Visits'!S234</f>
        <v>1413068</v>
      </c>
      <c r="G231" s="159">
        <f t="shared" si="19"/>
        <v>1483021</v>
      </c>
      <c r="I231" s="288">
        <v>41503</v>
      </c>
      <c r="J231" s="159">
        <f>'Desktop HP PVs'!S234</f>
        <v>641428</v>
      </c>
      <c r="K231" s="159">
        <f t="shared" si="20"/>
        <v>320152</v>
      </c>
      <c r="M231" s="288">
        <v>41503</v>
      </c>
      <c r="N231" s="159">
        <f>'Mobile HP PVs'!S234</f>
        <v>369376</v>
      </c>
      <c r="O231" s="159">
        <f t="shared" si="21"/>
        <v>297388</v>
      </c>
      <c r="Q231" s="288">
        <v>41503</v>
      </c>
      <c r="R231" s="159">
        <f>'Mobile Visits'!S234</f>
        <v>895409</v>
      </c>
      <c r="S231" s="159">
        <f t="shared" si="22"/>
        <v>1874763</v>
      </c>
      <c r="U231" s="288">
        <v>41503</v>
      </c>
      <c r="V231" s="159">
        <f>'Tablet Visits'!S234</f>
        <v>216857</v>
      </c>
      <c r="W231" s="159">
        <f t="shared" si="23"/>
        <v>475686</v>
      </c>
    </row>
    <row r="232" spans="1:23" x14ac:dyDescent="0.25">
      <c r="A232" s="288">
        <v>41504</v>
      </c>
      <c r="B232" s="159">
        <f>'Total Visits and PVs'!S235</f>
        <v>4077422</v>
      </c>
      <c r="C232" s="159">
        <f t="shared" si="18"/>
        <v>4823554</v>
      </c>
      <c r="E232" s="288">
        <v>41504</v>
      </c>
      <c r="F232" s="159">
        <f>'Daily Organic Visits'!S235</f>
        <v>1287151</v>
      </c>
      <c r="G232" s="159">
        <f t="shared" si="19"/>
        <v>1650911</v>
      </c>
      <c r="I232" s="288">
        <v>41504</v>
      </c>
      <c r="J232" s="159">
        <f>'Desktop HP PVs'!S235</f>
        <v>588989</v>
      </c>
      <c r="K232" s="159">
        <f t="shared" si="20"/>
        <v>341957</v>
      </c>
      <c r="M232" s="288">
        <v>41504</v>
      </c>
      <c r="N232" s="159">
        <f>'Mobile HP PVs'!S235</f>
        <v>379039</v>
      </c>
      <c r="O232" s="159">
        <f t="shared" si="21"/>
        <v>295161</v>
      </c>
      <c r="Q232" s="288">
        <v>41504</v>
      </c>
      <c r="R232" s="159">
        <f>'Mobile Visits'!S235</f>
        <v>1000340</v>
      </c>
      <c r="S232" s="159">
        <f t="shared" si="22"/>
        <v>1902744</v>
      </c>
      <c r="U232" s="288">
        <v>41504</v>
      </c>
      <c r="V232" s="159">
        <f>'Tablet Visits'!S235</f>
        <v>195871</v>
      </c>
      <c r="W232" s="159">
        <f t="shared" si="23"/>
        <v>503668</v>
      </c>
    </row>
    <row r="233" spans="1:23" x14ac:dyDescent="0.25">
      <c r="A233" s="288">
        <v>41505</v>
      </c>
      <c r="B233" s="159">
        <f>'Total Visits and PVs'!S236</f>
        <v>3361756</v>
      </c>
      <c r="C233" s="159">
        <f t="shared" si="18"/>
        <v>5806170</v>
      </c>
      <c r="E233" s="288">
        <v>41505</v>
      </c>
      <c r="F233" s="159">
        <f>'Daily Organic Visits'!S236</f>
        <v>1049308</v>
      </c>
      <c r="G233" s="159">
        <f t="shared" si="19"/>
        <v>1566966</v>
      </c>
      <c r="I233" s="288">
        <v>41505</v>
      </c>
      <c r="J233" s="159">
        <f>'Desktop HP PVs'!S236</f>
        <v>446988</v>
      </c>
      <c r="K233" s="159">
        <f t="shared" si="20"/>
        <v>456559</v>
      </c>
      <c r="M233" s="288">
        <v>41505</v>
      </c>
      <c r="N233" s="159">
        <f>'Mobile HP PVs'!S236</f>
        <v>383057</v>
      </c>
      <c r="O233" s="159">
        <f t="shared" si="21"/>
        <v>288499</v>
      </c>
      <c r="Q233" s="288">
        <v>41505</v>
      </c>
      <c r="R233" s="159">
        <f>'Mobile Visits'!S236</f>
        <v>930386</v>
      </c>
      <c r="S233" s="159">
        <f t="shared" si="22"/>
        <v>1916735</v>
      </c>
      <c r="U233" s="288">
        <v>41505</v>
      </c>
      <c r="V233" s="159">
        <f>'Tablet Visits'!S236</f>
        <v>160894</v>
      </c>
      <c r="W233" s="159">
        <f t="shared" si="23"/>
        <v>391742</v>
      </c>
    </row>
    <row r="234" spans="1:23" x14ac:dyDescent="0.25">
      <c r="A234" s="288">
        <v>41506</v>
      </c>
      <c r="B234" s="159">
        <f>'Total Visits and PVs'!S237</f>
        <v>3580995</v>
      </c>
      <c r="C234" s="159">
        <f t="shared" si="18"/>
        <v>5736415</v>
      </c>
      <c r="E234" s="288">
        <v>41506</v>
      </c>
      <c r="F234" s="159">
        <f>'Daily Organic Visits'!S237</f>
        <v>1000340</v>
      </c>
      <c r="G234" s="159">
        <f t="shared" si="19"/>
        <v>1909740</v>
      </c>
      <c r="I234" s="288">
        <v>41506</v>
      </c>
      <c r="J234" s="159">
        <f>'Desktop HP PVs'!S237</f>
        <v>485290</v>
      </c>
      <c r="K234" s="159">
        <f t="shared" si="20"/>
        <v>457451</v>
      </c>
      <c r="M234" s="288">
        <v>41506</v>
      </c>
      <c r="N234" s="159">
        <f>'Mobile HP PVs'!S237</f>
        <v>374802</v>
      </c>
      <c r="O234" s="159">
        <f t="shared" si="21"/>
        <v>287928</v>
      </c>
      <c r="Q234" s="288">
        <v>41506</v>
      </c>
      <c r="R234" s="159">
        <f>'Mobile Visits'!S237</f>
        <v>937381</v>
      </c>
      <c r="S234" s="159">
        <f t="shared" si="22"/>
        <v>2091620</v>
      </c>
      <c r="U234" s="288">
        <v>41506</v>
      </c>
      <c r="V234" s="159">
        <f>'Tablet Visits'!S237</f>
        <v>160894</v>
      </c>
      <c r="W234" s="159">
        <f t="shared" si="23"/>
        <v>363760</v>
      </c>
    </row>
    <row r="235" spans="1:23" x14ac:dyDescent="0.25">
      <c r="A235" s="288">
        <v>41507</v>
      </c>
      <c r="B235" s="159">
        <f>'Total Visits and PVs'!S238</f>
        <v>4426547</v>
      </c>
      <c r="C235" s="159">
        <f t="shared" si="18"/>
        <v>5610811</v>
      </c>
      <c r="E235" s="288">
        <v>41507</v>
      </c>
      <c r="F235" s="159">
        <f>'Daily Organic Visits'!S238</f>
        <v>1231188</v>
      </c>
      <c r="G235" s="159">
        <f t="shared" si="19"/>
        <v>1699878</v>
      </c>
      <c r="I235" s="288">
        <v>41507</v>
      </c>
      <c r="J235" s="159">
        <f>'Desktop HP PVs'!S238</f>
        <v>664479</v>
      </c>
      <c r="K235" s="159">
        <f t="shared" si="20"/>
        <v>443557</v>
      </c>
      <c r="M235" s="288">
        <v>41507</v>
      </c>
      <c r="N235" s="159">
        <f>'Mobile HP PVs'!S238</f>
        <v>376778</v>
      </c>
      <c r="O235" s="159">
        <f t="shared" si="21"/>
        <v>288588</v>
      </c>
      <c r="Q235" s="288">
        <v>41507</v>
      </c>
      <c r="R235" s="159">
        <f>'Mobile Visits'!S238</f>
        <v>902405</v>
      </c>
      <c r="S235" s="159">
        <f t="shared" si="22"/>
        <v>1993684</v>
      </c>
      <c r="U235" s="288">
        <v>41507</v>
      </c>
      <c r="V235" s="159">
        <f>'Tablet Visits'!S238</f>
        <v>174885</v>
      </c>
      <c r="W235" s="159">
        <f t="shared" si="23"/>
        <v>433714</v>
      </c>
    </row>
    <row r="236" spans="1:23" x14ac:dyDescent="0.25">
      <c r="A236" s="288">
        <v>41508</v>
      </c>
      <c r="B236" s="159">
        <f>'Total Visits and PVs'!S239</f>
        <v>4431658</v>
      </c>
      <c r="C236" s="159">
        <f t="shared" si="18"/>
        <v>5649104</v>
      </c>
      <c r="E236" s="288">
        <v>41508</v>
      </c>
      <c r="F236" s="159">
        <f>'Daily Organic Visits'!S239</f>
        <v>1175225</v>
      </c>
      <c r="G236" s="159">
        <f t="shared" si="19"/>
        <v>1441049</v>
      </c>
      <c r="I236" s="288">
        <v>41508</v>
      </c>
      <c r="J236" s="159">
        <f>'Desktop HP PVs'!S239</f>
        <v>707958</v>
      </c>
      <c r="K236" s="159">
        <f t="shared" si="20"/>
        <v>443285</v>
      </c>
      <c r="M236" s="288">
        <v>41508</v>
      </c>
      <c r="N236" s="159">
        <f>'Mobile HP PVs'!S239</f>
        <v>377146</v>
      </c>
      <c r="O236" s="159">
        <f t="shared" si="21"/>
        <v>293797</v>
      </c>
      <c r="Q236" s="288">
        <v>41508</v>
      </c>
      <c r="R236" s="159">
        <f>'Mobile Visits'!S239</f>
        <v>1147243</v>
      </c>
      <c r="S236" s="159">
        <f t="shared" si="22"/>
        <v>2252514</v>
      </c>
      <c r="U236" s="288">
        <v>41508</v>
      </c>
      <c r="V236" s="159">
        <f>'Tablet Visits'!S239</f>
        <v>188875</v>
      </c>
      <c r="W236" s="159">
        <f t="shared" si="23"/>
        <v>517658</v>
      </c>
    </row>
    <row r="237" spans="1:23" x14ac:dyDescent="0.25">
      <c r="A237" s="288">
        <v>41509</v>
      </c>
      <c r="B237" s="159">
        <f>'Total Visits and PVs'!S240</f>
        <v>4458161</v>
      </c>
      <c r="C237" s="159">
        <f t="shared" si="18"/>
        <v>5931256</v>
      </c>
      <c r="E237" s="288">
        <v>41509</v>
      </c>
      <c r="F237" s="159">
        <f>'Daily Organic Visits'!S240</f>
        <v>1406072</v>
      </c>
      <c r="G237" s="159">
        <f t="shared" si="19"/>
        <v>1601943</v>
      </c>
      <c r="I237" s="288">
        <v>41509</v>
      </c>
      <c r="J237" s="159">
        <f>'Desktop HP PVs'!S240</f>
        <v>668151</v>
      </c>
      <c r="K237" s="159">
        <f t="shared" si="20"/>
        <v>411046</v>
      </c>
      <c r="M237" s="288">
        <v>41509</v>
      </c>
      <c r="N237" s="159">
        <f>'Mobile HP PVs'!S240</f>
        <v>383596</v>
      </c>
      <c r="O237" s="159">
        <f t="shared" si="21"/>
        <v>291064</v>
      </c>
      <c r="Q237" s="288">
        <v>41509</v>
      </c>
      <c r="R237" s="159">
        <f>'Mobile Visits'!S240</f>
        <v>965363</v>
      </c>
      <c r="S237" s="159">
        <f t="shared" si="22"/>
        <v>2189555</v>
      </c>
      <c r="U237" s="288">
        <v>41509</v>
      </c>
      <c r="V237" s="159">
        <f>'Tablet Visits'!S240</f>
        <v>174885</v>
      </c>
      <c r="W237" s="159">
        <f t="shared" si="23"/>
        <v>384746</v>
      </c>
    </row>
    <row r="238" spans="1:23" x14ac:dyDescent="0.25">
      <c r="A238" s="288">
        <v>41510</v>
      </c>
      <c r="B238" s="159">
        <f>'Total Visits and PVs'!S241</f>
        <v>4457474</v>
      </c>
      <c r="C238" s="159">
        <f t="shared" si="18"/>
        <v>5303937</v>
      </c>
      <c r="E238" s="288">
        <v>41510</v>
      </c>
      <c r="F238" s="159">
        <f>'Daily Organic Visits'!S241</f>
        <v>1517998</v>
      </c>
      <c r="G238" s="159">
        <f t="shared" si="19"/>
        <v>1678892</v>
      </c>
      <c r="I238" s="288">
        <v>41510</v>
      </c>
      <c r="J238" s="159">
        <f>'Desktop HP PVs'!S241</f>
        <v>659975</v>
      </c>
      <c r="K238" s="159">
        <f t="shared" si="20"/>
        <v>321415</v>
      </c>
      <c r="M238" s="288">
        <v>41510</v>
      </c>
      <c r="N238" s="159">
        <f>'Mobile HP PVs'!S241</f>
        <v>386798</v>
      </c>
      <c r="O238" s="159">
        <f t="shared" si="21"/>
        <v>298263</v>
      </c>
      <c r="Q238" s="288">
        <v>41510</v>
      </c>
      <c r="R238" s="159">
        <f>'Mobile Visits'!S241</f>
        <v>986349</v>
      </c>
      <c r="S238" s="159">
        <f t="shared" si="22"/>
        <v>2378431</v>
      </c>
      <c r="U238" s="288">
        <v>41510</v>
      </c>
      <c r="V238" s="159">
        <f>'Tablet Visits'!S241</f>
        <v>132912</v>
      </c>
      <c r="W238" s="159">
        <f t="shared" si="23"/>
        <v>608598</v>
      </c>
    </row>
    <row r="239" spans="1:23" x14ac:dyDescent="0.25">
      <c r="A239" s="288">
        <v>41511</v>
      </c>
      <c r="B239" s="159">
        <f>'Total Visits and PVs'!S242</f>
        <v>4178487</v>
      </c>
      <c r="C239" s="159">
        <f t="shared" si="18"/>
        <v>5262048</v>
      </c>
      <c r="E239" s="288">
        <v>41511</v>
      </c>
      <c r="F239" s="159">
        <f>'Daily Organic Visits'!S242</f>
        <v>1189215</v>
      </c>
      <c r="G239" s="159">
        <f t="shared" si="19"/>
        <v>1643915</v>
      </c>
      <c r="I239" s="288">
        <v>41511</v>
      </c>
      <c r="J239" s="159">
        <f>'Desktop HP PVs'!S242</f>
        <v>612626</v>
      </c>
      <c r="K239" s="159">
        <f t="shared" si="20"/>
        <v>347048</v>
      </c>
      <c r="M239" s="288">
        <v>41511</v>
      </c>
      <c r="N239" s="159">
        <f>'Mobile HP PVs'!S242</f>
        <v>394134</v>
      </c>
      <c r="O239" s="159">
        <f t="shared" si="21"/>
        <v>298461</v>
      </c>
      <c r="Q239" s="288">
        <v>41511</v>
      </c>
      <c r="R239" s="159">
        <f>'Mobile Visits'!S242</f>
        <v>951372</v>
      </c>
      <c r="S239" s="159">
        <f t="shared" si="22"/>
        <v>2357444</v>
      </c>
      <c r="U239" s="288">
        <v>41511</v>
      </c>
      <c r="V239" s="159">
        <f>'Tablet Visits'!S242</f>
        <v>146903</v>
      </c>
      <c r="W239" s="159">
        <f t="shared" si="23"/>
        <v>503668</v>
      </c>
    </row>
    <row r="240" spans="1:23" x14ac:dyDescent="0.25">
      <c r="A240" s="288">
        <v>41512</v>
      </c>
      <c r="B240" s="159">
        <f>'Total Visits and PVs'!S243</f>
        <v>3572696</v>
      </c>
      <c r="C240" s="159">
        <f t="shared" si="18"/>
        <v>6058193</v>
      </c>
      <c r="E240" s="288">
        <v>41512</v>
      </c>
      <c r="F240" s="159">
        <f>'Daily Organic Visits'!S243</f>
        <v>1168229</v>
      </c>
      <c r="G240" s="159">
        <f t="shared" si="19"/>
        <v>1825795</v>
      </c>
      <c r="I240" s="288">
        <v>41512</v>
      </c>
      <c r="J240" s="159">
        <f>'Desktop HP PVs'!S243</f>
        <v>475231</v>
      </c>
      <c r="K240" s="159">
        <f t="shared" si="20"/>
        <v>467554</v>
      </c>
      <c r="M240" s="288">
        <v>41512</v>
      </c>
      <c r="N240" s="159">
        <f>'Mobile HP PVs'!S243</f>
        <v>401788</v>
      </c>
      <c r="O240" s="159">
        <f t="shared" si="21"/>
        <v>287421</v>
      </c>
      <c r="Q240" s="288">
        <v>41512</v>
      </c>
      <c r="R240" s="159">
        <f>'Mobile Visits'!S243</f>
        <v>1014331</v>
      </c>
      <c r="S240" s="159">
        <f t="shared" si="22"/>
        <v>2371435</v>
      </c>
      <c r="U240" s="288">
        <v>41512</v>
      </c>
      <c r="V240" s="159">
        <f>'Tablet Visits'!S243</f>
        <v>188875</v>
      </c>
      <c r="W240" s="159">
        <f t="shared" si="23"/>
        <v>566626</v>
      </c>
    </row>
    <row r="241" spans="1:23" x14ac:dyDescent="0.25">
      <c r="A241" s="288">
        <v>41513</v>
      </c>
      <c r="B241" s="159">
        <f>'Total Visits and PVs'!S244</f>
        <v>3768439</v>
      </c>
      <c r="C241" s="159">
        <f t="shared" si="18"/>
        <v>6402377</v>
      </c>
      <c r="E241" s="288">
        <v>41513</v>
      </c>
      <c r="F241" s="159">
        <f>'Daily Organic Visits'!S244</f>
        <v>1133252</v>
      </c>
      <c r="G241" s="159">
        <f t="shared" si="19"/>
        <v>1860772</v>
      </c>
      <c r="I241" s="288">
        <v>41513</v>
      </c>
      <c r="J241" s="159">
        <f>'Desktop HP PVs'!S244</f>
        <v>524867</v>
      </c>
      <c r="K241" s="159">
        <f t="shared" si="20"/>
        <v>472907</v>
      </c>
      <c r="M241" s="288">
        <v>41513</v>
      </c>
      <c r="N241" s="159">
        <f>'Mobile HP PVs'!S244</f>
        <v>399727</v>
      </c>
      <c r="O241" s="159">
        <f t="shared" si="21"/>
        <v>283982</v>
      </c>
      <c r="Q241" s="288">
        <v>41513</v>
      </c>
      <c r="R241" s="159">
        <f>'Mobile Visits'!S244</f>
        <v>1175225</v>
      </c>
      <c r="S241" s="159">
        <f t="shared" si="22"/>
        <v>2406412</v>
      </c>
      <c r="U241" s="288">
        <v>41513</v>
      </c>
      <c r="V241" s="159">
        <f>'Tablet Visits'!S244</f>
        <v>244838</v>
      </c>
      <c r="W241" s="159">
        <f t="shared" si="23"/>
        <v>440709</v>
      </c>
    </row>
    <row r="242" spans="1:23" x14ac:dyDescent="0.25">
      <c r="A242" s="288">
        <v>41514</v>
      </c>
      <c r="B242" s="159">
        <f>'Total Visits and PVs'!S245</f>
        <v>4474898</v>
      </c>
      <c r="C242" s="159">
        <f t="shared" si="18"/>
        <v>6166494</v>
      </c>
      <c r="E242" s="288">
        <v>41514</v>
      </c>
      <c r="F242" s="159">
        <f>'Daily Organic Visits'!S245</f>
        <v>1329123</v>
      </c>
      <c r="G242" s="159">
        <f t="shared" si="19"/>
        <v>1748846</v>
      </c>
      <c r="I242" s="288">
        <v>41514</v>
      </c>
      <c r="J242" s="159">
        <f>'Desktop HP PVs'!S245</f>
        <v>685770</v>
      </c>
      <c r="K242" s="159">
        <f t="shared" si="20"/>
        <v>461613</v>
      </c>
      <c r="M242" s="288">
        <v>41514</v>
      </c>
      <c r="N242" s="159">
        <f>'Mobile HP PVs'!S245</f>
        <v>379372</v>
      </c>
      <c r="O242" s="159">
        <f t="shared" si="21"/>
        <v>284014</v>
      </c>
      <c r="Q242" s="288">
        <v>41514</v>
      </c>
      <c r="R242" s="159">
        <f>'Mobile Visits'!S245</f>
        <v>804469</v>
      </c>
      <c r="S242" s="159">
        <f t="shared" si="22"/>
        <v>2315472</v>
      </c>
      <c r="U242" s="288">
        <v>41514</v>
      </c>
      <c r="V242" s="159">
        <f>'Tablet Visits'!S245</f>
        <v>153898</v>
      </c>
      <c r="W242" s="159">
        <f t="shared" si="23"/>
        <v>496672</v>
      </c>
    </row>
    <row r="243" spans="1:23" x14ac:dyDescent="0.25">
      <c r="A243" s="288">
        <v>41515</v>
      </c>
      <c r="B243" s="159">
        <f>'Total Visits and PVs'!S246</f>
        <v>5289640</v>
      </c>
      <c r="C243" s="159">
        <f t="shared" si="18"/>
        <v>6261851</v>
      </c>
      <c r="E243" s="288">
        <v>41515</v>
      </c>
      <c r="F243" s="159">
        <f>'Daily Organic Visits'!S246</f>
        <v>1350109</v>
      </c>
      <c r="G243" s="159">
        <f t="shared" si="19"/>
        <v>1636920</v>
      </c>
      <c r="I243" s="288">
        <v>41515</v>
      </c>
      <c r="J243" s="159">
        <f>'Desktop HP PVs'!S246</f>
        <v>707223</v>
      </c>
      <c r="K243" s="159">
        <f t="shared" si="20"/>
        <v>460898</v>
      </c>
      <c r="M243" s="288">
        <v>41515</v>
      </c>
      <c r="N243" s="159">
        <f>'Mobile HP PVs'!S246</f>
        <v>377277</v>
      </c>
      <c r="O243" s="159">
        <f t="shared" si="21"/>
        <v>281304</v>
      </c>
      <c r="Q243" s="288">
        <v>41515</v>
      </c>
      <c r="R243" s="159">
        <f>'Mobile Visits'!S246</f>
        <v>1168229</v>
      </c>
      <c r="S243" s="159">
        <f t="shared" si="22"/>
        <v>2420403</v>
      </c>
      <c r="U243" s="288">
        <v>41515</v>
      </c>
      <c r="V243" s="159">
        <f>'Tablet Visits'!S246</f>
        <v>230848</v>
      </c>
      <c r="W243" s="159">
        <f t="shared" si="23"/>
        <v>454700</v>
      </c>
    </row>
    <row r="244" spans="1:23" x14ac:dyDescent="0.25">
      <c r="A244" s="288">
        <v>41516</v>
      </c>
      <c r="B244" s="159">
        <f>'Total Visits and PVs'!S247</f>
        <v>5852954</v>
      </c>
      <c r="C244" s="159">
        <f t="shared" si="18"/>
        <v>6019080</v>
      </c>
      <c r="E244" s="288">
        <v>41516</v>
      </c>
      <c r="F244" s="159">
        <f>'Daily Organic Visits'!S247</f>
        <v>1427058</v>
      </c>
      <c r="G244" s="159">
        <f t="shared" si="19"/>
        <v>1888754</v>
      </c>
      <c r="I244" s="288">
        <v>41516</v>
      </c>
      <c r="J244" s="159">
        <f>'Desktop HP PVs'!S247</f>
        <v>712176</v>
      </c>
      <c r="K244" s="159">
        <f t="shared" si="20"/>
        <v>430777</v>
      </c>
      <c r="M244" s="288">
        <v>41516</v>
      </c>
      <c r="N244" s="159">
        <f>'Mobile HP PVs'!S247</f>
        <v>385399</v>
      </c>
      <c r="O244" s="159">
        <f t="shared" si="21"/>
        <v>280022</v>
      </c>
      <c r="Q244" s="288">
        <v>41516</v>
      </c>
      <c r="R244" s="159">
        <f>'Mobile Visits'!S247</f>
        <v>1217197</v>
      </c>
      <c r="S244" s="159">
        <f t="shared" si="22"/>
        <v>2301481</v>
      </c>
      <c r="U244" s="288">
        <v>41516</v>
      </c>
      <c r="V244" s="159">
        <f>'Tablet Visits'!S247</f>
        <v>300802</v>
      </c>
      <c r="W244" s="159">
        <f t="shared" si="23"/>
        <v>321788</v>
      </c>
    </row>
    <row r="245" spans="1:23" x14ac:dyDescent="0.25">
      <c r="A245" s="288">
        <v>41517</v>
      </c>
      <c r="B245" s="159">
        <f>'Total Visits and PVs'!S248</f>
        <v>5323024</v>
      </c>
      <c r="C245" s="159">
        <f t="shared" si="18"/>
        <v>4881329</v>
      </c>
      <c r="E245" s="288">
        <v>41517</v>
      </c>
      <c r="F245" s="159">
        <f>'Daily Organic Visits'!S248</f>
        <v>1469031</v>
      </c>
      <c r="G245" s="159">
        <f t="shared" si="19"/>
        <v>1671897</v>
      </c>
      <c r="I245" s="288">
        <v>41517</v>
      </c>
      <c r="J245" s="159">
        <f>'Desktop HP PVs'!S248</f>
        <v>675470</v>
      </c>
      <c r="K245" s="159">
        <f t="shared" si="20"/>
        <v>334873</v>
      </c>
      <c r="M245" s="288">
        <v>41517</v>
      </c>
      <c r="N245" s="159">
        <f>'Mobile HP PVs'!S248</f>
        <v>375904</v>
      </c>
      <c r="O245" s="159">
        <f t="shared" si="21"/>
        <v>283783</v>
      </c>
      <c r="Q245" s="288">
        <v>41517</v>
      </c>
      <c r="R245" s="159">
        <f>'Mobile Visits'!S248</f>
        <v>1161234</v>
      </c>
      <c r="S245" s="159">
        <f t="shared" si="22"/>
        <v>2021666</v>
      </c>
      <c r="U245" s="288">
        <v>41517</v>
      </c>
      <c r="V245" s="159">
        <f>'Tablet Visits'!S248</f>
        <v>209862</v>
      </c>
      <c r="W245" s="159">
        <f t="shared" si="23"/>
        <v>412728</v>
      </c>
    </row>
    <row r="246" spans="1:23" x14ac:dyDescent="0.25">
      <c r="A246" s="288">
        <v>41518</v>
      </c>
      <c r="B246" s="159">
        <f>'Total Visits and PVs'!S249</f>
        <v>4663885</v>
      </c>
      <c r="C246" s="159">
        <f t="shared" si="18"/>
        <v>4914670</v>
      </c>
      <c r="E246" s="288">
        <v>41518</v>
      </c>
      <c r="F246" s="159">
        <f>'Daily Organic Visits'!S249</f>
        <v>1427058</v>
      </c>
      <c r="G246" s="159">
        <f t="shared" si="19"/>
        <v>1573961</v>
      </c>
      <c r="I246" s="288">
        <v>41518</v>
      </c>
      <c r="J246" s="159">
        <f>'Desktop HP PVs'!S249</f>
        <v>592256</v>
      </c>
      <c r="K246" s="159">
        <f t="shared" si="20"/>
        <v>349011</v>
      </c>
      <c r="M246" s="288">
        <v>41518</v>
      </c>
      <c r="N246" s="159">
        <f>'Mobile HP PVs'!S249</f>
        <v>360622</v>
      </c>
      <c r="O246" s="159">
        <f t="shared" si="21"/>
        <v>273373</v>
      </c>
      <c r="Q246" s="288">
        <v>41518</v>
      </c>
      <c r="R246" s="159">
        <f>'Mobile Visits'!S249</f>
        <v>930386</v>
      </c>
      <c r="S246" s="159">
        <f t="shared" si="22"/>
        <v>2147583</v>
      </c>
      <c r="U246" s="288">
        <v>41518</v>
      </c>
      <c r="V246" s="159">
        <f>'Tablet Visits'!S249</f>
        <v>237843</v>
      </c>
      <c r="W246" s="159">
        <f t="shared" si="23"/>
        <v>496672</v>
      </c>
    </row>
    <row r="247" spans="1:23" x14ac:dyDescent="0.25">
      <c r="A247" s="288">
        <v>41519</v>
      </c>
      <c r="B247" s="159">
        <f>'Total Visits and PVs'!S250</f>
        <v>3696713</v>
      </c>
      <c r="C247" s="159">
        <f t="shared" si="18"/>
        <v>5763777</v>
      </c>
      <c r="E247" s="288">
        <v>41519</v>
      </c>
      <c r="F247" s="159">
        <f>'Daily Organic Visits'!S250</f>
        <v>1245178</v>
      </c>
      <c r="G247" s="159">
        <f t="shared" si="19"/>
        <v>1741851</v>
      </c>
      <c r="I247" s="288">
        <v>41519</v>
      </c>
      <c r="J247" s="159">
        <f>'Desktop HP PVs'!S250</f>
        <v>457625</v>
      </c>
      <c r="K247" s="159">
        <f t="shared" si="20"/>
        <v>441026</v>
      </c>
      <c r="M247" s="288">
        <v>41519</v>
      </c>
      <c r="N247" s="159">
        <f>'Mobile HP PVs'!S250</f>
        <v>370681</v>
      </c>
      <c r="O247" s="159">
        <f t="shared" si="21"/>
        <v>271725</v>
      </c>
      <c r="Q247" s="288">
        <v>41519</v>
      </c>
      <c r="R247" s="159">
        <f>'Mobile Visits'!S250</f>
        <v>965363</v>
      </c>
      <c r="S247" s="159">
        <f t="shared" si="22"/>
        <v>2329463</v>
      </c>
      <c r="U247" s="288">
        <v>41519</v>
      </c>
      <c r="V247" s="159">
        <f>'Tablet Visits'!S250</f>
        <v>160894</v>
      </c>
      <c r="W247" s="159">
        <f t="shared" si="23"/>
        <v>566626</v>
      </c>
    </row>
    <row r="248" spans="1:23" x14ac:dyDescent="0.25">
      <c r="A248" s="288">
        <v>41520</v>
      </c>
      <c r="B248" s="159">
        <f>'Total Visits and PVs'!S251</f>
        <v>3877421</v>
      </c>
      <c r="C248" s="159">
        <f t="shared" si="18"/>
        <v>6560983</v>
      </c>
      <c r="E248" s="288">
        <v>41520</v>
      </c>
      <c r="F248" s="159">
        <f>'Daily Organic Visits'!S251</f>
        <v>1406072</v>
      </c>
      <c r="G248" s="159">
        <f t="shared" si="19"/>
        <v>2182560</v>
      </c>
      <c r="I248" s="288">
        <v>41520</v>
      </c>
      <c r="J248" s="159">
        <f>'Desktop HP PVs'!S251</f>
        <v>489767</v>
      </c>
      <c r="K248" s="159">
        <f t="shared" si="20"/>
        <v>488285</v>
      </c>
      <c r="M248" s="288">
        <v>41520</v>
      </c>
      <c r="N248" s="159">
        <f>'Mobile HP PVs'!S251</f>
        <v>361315</v>
      </c>
      <c r="O248" s="159">
        <f t="shared" si="21"/>
        <v>282366</v>
      </c>
      <c r="Q248" s="288">
        <v>41520</v>
      </c>
      <c r="R248" s="159">
        <f>'Mobile Visits'!S251</f>
        <v>979354</v>
      </c>
      <c r="S248" s="159">
        <f t="shared" si="22"/>
        <v>2315472</v>
      </c>
      <c r="U248" s="288">
        <v>41520</v>
      </c>
      <c r="V248" s="159">
        <f>'Tablet Visits'!S251</f>
        <v>237843</v>
      </c>
      <c r="W248" s="159">
        <f t="shared" si="23"/>
        <v>538645</v>
      </c>
    </row>
    <row r="249" spans="1:23" x14ac:dyDescent="0.25">
      <c r="A249" s="288">
        <v>41521</v>
      </c>
      <c r="B249" s="159">
        <f>'Total Visits and PVs'!S252</f>
        <v>4541501</v>
      </c>
      <c r="C249" s="159">
        <f t="shared" si="18"/>
        <v>6055700</v>
      </c>
      <c r="E249" s="288">
        <v>41521</v>
      </c>
      <c r="F249" s="159">
        <f>'Daily Organic Visits'!S252</f>
        <v>1427058</v>
      </c>
      <c r="G249" s="159">
        <f t="shared" si="19"/>
        <v>1867768</v>
      </c>
      <c r="I249" s="288">
        <v>41521</v>
      </c>
      <c r="J249" s="159">
        <f>'Desktop HP PVs'!S252</f>
        <v>615472</v>
      </c>
      <c r="K249" s="159">
        <f t="shared" si="20"/>
        <v>482678</v>
      </c>
      <c r="M249" s="288">
        <v>41521</v>
      </c>
      <c r="N249" s="159">
        <f>'Mobile HP PVs'!S252</f>
        <v>358159</v>
      </c>
      <c r="O249" s="159">
        <f t="shared" si="21"/>
        <v>276711</v>
      </c>
      <c r="Q249" s="288">
        <v>41521</v>
      </c>
      <c r="R249" s="159">
        <f>'Mobile Visits'!S252</f>
        <v>1070294</v>
      </c>
      <c r="S249" s="159">
        <f t="shared" si="22"/>
        <v>2105611</v>
      </c>
      <c r="U249" s="288">
        <v>41521</v>
      </c>
      <c r="V249" s="159">
        <f>'Tablet Visits'!S252</f>
        <v>181880</v>
      </c>
      <c r="W249" s="159">
        <f t="shared" si="23"/>
        <v>440709</v>
      </c>
    </row>
    <row r="250" spans="1:23" x14ac:dyDescent="0.25">
      <c r="A250" s="288">
        <v>41522</v>
      </c>
      <c r="B250" s="159">
        <f>'Total Visits and PVs'!S253</f>
        <v>4856528</v>
      </c>
      <c r="C250" s="159">
        <f t="shared" si="18"/>
        <v>5904314</v>
      </c>
      <c r="E250" s="288">
        <v>41522</v>
      </c>
      <c r="F250" s="159">
        <f>'Daily Organic Visits'!S253</f>
        <v>1524994</v>
      </c>
      <c r="G250" s="159">
        <f t="shared" si="19"/>
        <v>1762837</v>
      </c>
      <c r="I250" s="288">
        <v>41522</v>
      </c>
      <c r="J250" s="159">
        <f>'Desktop HP PVs'!S253</f>
        <v>666500</v>
      </c>
      <c r="K250" s="159">
        <f t="shared" si="20"/>
        <v>469753</v>
      </c>
      <c r="M250" s="288">
        <v>41522</v>
      </c>
      <c r="N250" s="159">
        <f>'Mobile HP PVs'!S253</f>
        <v>334378</v>
      </c>
      <c r="O250" s="159">
        <f t="shared" si="21"/>
        <v>279290</v>
      </c>
      <c r="Q250" s="288">
        <v>41522</v>
      </c>
      <c r="R250" s="159">
        <f>'Mobile Visits'!S253</f>
        <v>1098275</v>
      </c>
      <c r="S250" s="159">
        <f t="shared" si="22"/>
        <v>2161574</v>
      </c>
      <c r="U250" s="288">
        <v>41522</v>
      </c>
      <c r="V250" s="159">
        <f>'Tablet Visits'!S253</f>
        <v>188875</v>
      </c>
      <c r="W250" s="159">
        <f t="shared" si="23"/>
        <v>440709</v>
      </c>
    </row>
    <row r="251" spans="1:23" x14ac:dyDescent="0.25">
      <c r="A251" s="288">
        <v>41523</v>
      </c>
      <c r="B251" s="159">
        <f>'Total Visits and PVs'!S254</f>
        <v>4768307</v>
      </c>
      <c r="C251" s="159">
        <f t="shared" si="18"/>
        <v>5538273</v>
      </c>
      <c r="E251" s="288">
        <v>41523</v>
      </c>
      <c r="F251" s="159">
        <f>'Daily Organic Visits'!S254</f>
        <v>1350109</v>
      </c>
      <c r="G251" s="159">
        <f t="shared" si="19"/>
        <v>1790818</v>
      </c>
      <c r="I251" s="288">
        <v>41523</v>
      </c>
      <c r="J251" s="159">
        <f>'Desktop HP PVs'!S254</f>
        <v>660735</v>
      </c>
      <c r="K251" s="159">
        <f t="shared" si="20"/>
        <v>459756</v>
      </c>
      <c r="M251" s="288">
        <v>41523</v>
      </c>
      <c r="N251" s="159">
        <f>'Mobile HP PVs'!S254</f>
        <v>339247</v>
      </c>
      <c r="O251" s="159">
        <f t="shared" si="21"/>
        <v>276324</v>
      </c>
      <c r="Q251" s="288">
        <v>41523</v>
      </c>
      <c r="R251" s="159">
        <f>'Mobile Visits'!S254</f>
        <v>895409</v>
      </c>
      <c r="S251" s="159">
        <f t="shared" si="22"/>
        <v>2210541</v>
      </c>
      <c r="U251" s="288">
        <v>41523</v>
      </c>
      <c r="V251" s="159">
        <f>'Tablet Visits'!S254</f>
        <v>132912</v>
      </c>
      <c r="W251" s="159">
        <f t="shared" si="23"/>
        <v>426718</v>
      </c>
    </row>
    <row r="252" spans="1:23" x14ac:dyDescent="0.25">
      <c r="A252" s="288">
        <v>41524</v>
      </c>
      <c r="B252" s="159">
        <f>'Total Visits and PVs'!S255</f>
        <v>4653889</v>
      </c>
      <c r="C252" s="159">
        <f t="shared" si="18"/>
        <v>4954430</v>
      </c>
      <c r="E252" s="288">
        <v>41524</v>
      </c>
      <c r="F252" s="159">
        <f>'Daily Organic Visits'!S255</f>
        <v>1531989</v>
      </c>
      <c r="G252" s="159">
        <f t="shared" si="19"/>
        <v>1846781</v>
      </c>
      <c r="I252" s="288">
        <v>41524</v>
      </c>
      <c r="J252" s="159">
        <f>'Desktop HP PVs'!S255</f>
        <v>651011</v>
      </c>
      <c r="K252" s="159">
        <f t="shared" si="20"/>
        <v>347718</v>
      </c>
      <c r="M252" s="288">
        <v>41524</v>
      </c>
      <c r="N252" s="159">
        <f>'Mobile HP PVs'!S255</f>
        <v>341426</v>
      </c>
      <c r="O252" s="159">
        <f t="shared" si="21"/>
        <v>284682</v>
      </c>
      <c r="Q252" s="288">
        <v>41524</v>
      </c>
      <c r="R252" s="159">
        <f>'Mobile Visits'!S255</f>
        <v>1105271</v>
      </c>
      <c r="S252" s="159">
        <f t="shared" si="22"/>
        <v>1993684</v>
      </c>
      <c r="U252" s="288">
        <v>41524</v>
      </c>
      <c r="V252" s="159">
        <f>'Tablet Visits'!S255</f>
        <v>174885</v>
      </c>
      <c r="W252" s="159">
        <f t="shared" si="23"/>
        <v>503668</v>
      </c>
    </row>
    <row r="253" spans="1:23" x14ac:dyDescent="0.25">
      <c r="A253" s="288">
        <v>41525</v>
      </c>
      <c r="B253" s="159">
        <f>'Total Visits and PVs'!S256</f>
        <v>4375535</v>
      </c>
      <c r="C253" s="159">
        <f t="shared" si="18"/>
        <v>5200600</v>
      </c>
      <c r="E253" s="288">
        <v>41525</v>
      </c>
      <c r="F253" s="159">
        <f>'Daily Organic Visits'!S256</f>
        <v>1559971</v>
      </c>
      <c r="G253" s="159">
        <f t="shared" si="19"/>
        <v>1538985</v>
      </c>
      <c r="I253" s="288">
        <v>41525</v>
      </c>
      <c r="J253" s="159">
        <f>'Desktop HP PVs'!S256</f>
        <v>601478</v>
      </c>
      <c r="K253" s="159">
        <f t="shared" si="20"/>
        <v>374812</v>
      </c>
      <c r="M253" s="288">
        <v>41525</v>
      </c>
      <c r="N253" s="159">
        <f>'Mobile HP PVs'!S256</f>
        <v>336883</v>
      </c>
      <c r="O253" s="159">
        <f t="shared" si="21"/>
        <v>280519</v>
      </c>
      <c r="Q253" s="288">
        <v>41525</v>
      </c>
      <c r="R253" s="159">
        <f>'Mobile Visits'!S256</f>
        <v>1056303</v>
      </c>
      <c r="S253" s="159">
        <f t="shared" si="22"/>
        <v>2259509</v>
      </c>
      <c r="U253" s="288">
        <v>41525</v>
      </c>
      <c r="V253" s="159">
        <f>'Tablet Visits'!S256</f>
        <v>167889</v>
      </c>
      <c r="W253" s="159">
        <f t="shared" si="23"/>
        <v>594608</v>
      </c>
    </row>
    <row r="254" spans="1:23" x14ac:dyDescent="0.25">
      <c r="A254" s="288">
        <v>41526</v>
      </c>
      <c r="B254" s="159">
        <f>'Total Visits and PVs'!S257</f>
        <v>4011894</v>
      </c>
      <c r="C254" s="159">
        <f t="shared" si="18"/>
        <v>6032068</v>
      </c>
      <c r="E254" s="288">
        <v>41526</v>
      </c>
      <c r="F254" s="159">
        <f>'Daily Organic Visits'!S257</f>
        <v>1266165</v>
      </c>
      <c r="G254" s="159">
        <f t="shared" si="19"/>
        <v>1727860</v>
      </c>
      <c r="I254" s="288">
        <v>41526</v>
      </c>
      <c r="J254" s="159">
        <f>'Desktop HP PVs'!S257</f>
        <v>469583</v>
      </c>
      <c r="K254" s="159">
        <f t="shared" si="20"/>
        <v>499697</v>
      </c>
      <c r="M254" s="288">
        <v>41526</v>
      </c>
      <c r="N254" s="159">
        <f>'Mobile HP PVs'!S257</f>
        <v>359231</v>
      </c>
      <c r="O254" s="159">
        <f t="shared" si="21"/>
        <v>260222</v>
      </c>
      <c r="Q254" s="288">
        <v>41526</v>
      </c>
      <c r="R254" s="159">
        <f>'Mobile Visits'!S257</f>
        <v>1119261</v>
      </c>
      <c r="S254" s="159">
        <f t="shared" si="22"/>
        <v>2217537</v>
      </c>
      <c r="U254" s="288">
        <v>41526</v>
      </c>
      <c r="V254" s="159">
        <f>'Tablet Visits'!S257</f>
        <v>223852</v>
      </c>
      <c r="W254" s="159">
        <f t="shared" si="23"/>
        <v>405732</v>
      </c>
    </row>
    <row r="255" spans="1:23" x14ac:dyDescent="0.25">
      <c r="A255" s="288">
        <v>41527</v>
      </c>
      <c r="B255" s="159">
        <f>'Total Visits and PVs'!S258</f>
        <v>4023629</v>
      </c>
      <c r="C255" s="159">
        <f t="shared" si="18"/>
        <v>6129080</v>
      </c>
      <c r="E255" s="288">
        <v>41527</v>
      </c>
      <c r="F255" s="159">
        <f>'Daily Organic Visits'!S258</f>
        <v>1301141</v>
      </c>
      <c r="G255" s="159">
        <f t="shared" si="19"/>
        <v>1874763</v>
      </c>
      <c r="I255" s="288">
        <v>41527</v>
      </c>
      <c r="J255" s="159">
        <f>'Desktop HP PVs'!S258</f>
        <v>511531</v>
      </c>
      <c r="K255" s="159">
        <f t="shared" si="20"/>
        <v>504892</v>
      </c>
      <c r="M255" s="288">
        <v>41527</v>
      </c>
      <c r="N255" s="159">
        <f>'Mobile HP PVs'!S258</f>
        <v>354592</v>
      </c>
      <c r="O255" s="159">
        <f t="shared" si="21"/>
        <v>265643</v>
      </c>
      <c r="Q255" s="288">
        <v>41527</v>
      </c>
      <c r="R255" s="159">
        <f>'Mobile Visits'!S258</f>
        <v>1042312</v>
      </c>
      <c r="S255" s="159">
        <f t="shared" si="22"/>
        <v>2273500</v>
      </c>
      <c r="U255" s="288">
        <v>41527</v>
      </c>
      <c r="V255" s="159">
        <f>'Tablet Visits'!S258</f>
        <v>272820</v>
      </c>
      <c r="W255" s="159">
        <f t="shared" si="23"/>
        <v>489677</v>
      </c>
    </row>
    <row r="256" spans="1:23" x14ac:dyDescent="0.25">
      <c r="A256" s="288">
        <v>41528</v>
      </c>
      <c r="B256" s="159">
        <f>'Total Visits and PVs'!S259</f>
        <v>4870913</v>
      </c>
      <c r="C256" s="159">
        <f t="shared" si="18"/>
        <v>6305031</v>
      </c>
      <c r="E256" s="288">
        <v>41528</v>
      </c>
      <c r="F256" s="159">
        <f>'Daily Organic Visits'!S259</f>
        <v>1671897</v>
      </c>
      <c r="G256" s="159">
        <f t="shared" si="19"/>
        <v>1895749</v>
      </c>
      <c r="I256" s="288">
        <v>41528</v>
      </c>
      <c r="J256" s="159">
        <f>'Desktop HP PVs'!S259</f>
        <v>694171</v>
      </c>
      <c r="K256" s="159">
        <f t="shared" si="20"/>
        <v>514345</v>
      </c>
      <c r="M256" s="288">
        <v>41528</v>
      </c>
      <c r="N256" s="159">
        <f>'Mobile HP PVs'!S259</f>
        <v>319899</v>
      </c>
      <c r="O256" s="159">
        <f t="shared" si="21"/>
        <v>270204</v>
      </c>
      <c r="Q256" s="288">
        <v>41528</v>
      </c>
      <c r="R256" s="159">
        <f>'Mobile Visits'!S259</f>
        <v>1189215</v>
      </c>
      <c r="S256" s="159">
        <f t="shared" si="22"/>
        <v>2238523</v>
      </c>
      <c r="U256" s="288">
        <v>41528</v>
      </c>
      <c r="V256" s="159">
        <f>'Tablet Visits'!S259</f>
        <v>160894</v>
      </c>
      <c r="W256" s="159">
        <f t="shared" si="23"/>
        <v>601603</v>
      </c>
    </row>
    <row r="257" spans="1:23" x14ac:dyDescent="0.25">
      <c r="A257" s="288">
        <v>41529</v>
      </c>
      <c r="B257" s="159">
        <f>'Total Visits and PVs'!S260</f>
        <v>4897912</v>
      </c>
      <c r="C257" s="159">
        <f t="shared" si="18"/>
        <v>6165790</v>
      </c>
      <c r="E257" s="288">
        <v>41529</v>
      </c>
      <c r="F257" s="159">
        <f>'Daily Organic Visits'!S260</f>
        <v>1427058</v>
      </c>
      <c r="G257" s="159">
        <f t="shared" si="19"/>
        <v>1986689</v>
      </c>
      <c r="I257" s="288">
        <v>41529</v>
      </c>
      <c r="J257" s="159">
        <f>'Desktop HP PVs'!S260</f>
        <v>688045</v>
      </c>
      <c r="K257" s="159">
        <f t="shared" si="20"/>
        <v>505291</v>
      </c>
      <c r="M257" s="288">
        <v>41529</v>
      </c>
      <c r="N257" s="159">
        <f>'Mobile HP PVs'!S260</f>
        <v>323094</v>
      </c>
      <c r="O257" s="159">
        <f t="shared" si="21"/>
        <v>271857</v>
      </c>
      <c r="Q257" s="288">
        <v>41529</v>
      </c>
      <c r="R257" s="159">
        <f>'Mobile Visits'!S260</f>
        <v>986349</v>
      </c>
      <c r="S257" s="159">
        <f t="shared" si="22"/>
        <v>2273500</v>
      </c>
      <c r="U257" s="288">
        <v>41529</v>
      </c>
      <c r="V257" s="159">
        <f>'Tablet Visits'!S260</f>
        <v>174885</v>
      </c>
      <c r="W257" s="159">
        <f t="shared" si="23"/>
        <v>538645</v>
      </c>
    </row>
    <row r="258" spans="1:23" x14ac:dyDescent="0.25">
      <c r="A258" s="288">
        <v>41530</v>
      </c>
      <c r="B258" s="159">
        <f>'Total Visits and PVs'!S261</f>
        <v>4932834</v>
      </c>
      <c r="C258" s="159">
        <f t="shared" si="18"/>
        <v>5719702</v>
      </c>
      <c r="E258" s="288">
        <v>41530</v>
      </c>
      <c r="F258" s="159">
        <f>'Daily Organic Visits'!S261</f>
        <v>1483021</v>
      </c>
      <c r="G258" s="159">
        <f t="shared" si="19"/>
        <v>1937721</v>
      </c>
      <c r="I258" s="288">
        <v>41530</v>
      </c>
      <c r="J258" s="159">
        <f>'Desktop HP PVs'!S261</f>
        <v>686495</v>
      </c>
      <c r="K258" s="159">
        <f t="shared" si="20"/>
        <v>465089</v>
      </c>
      <c r="M258" s="288">
        <v>41530</v>
      </c>
      <c r="N258" s="159">
        <f>'Mobile HP PVs'!S261</f>
        <v>333554</v>
      </c>
      <c r="O258" s="159">
        <f t="shared" si="21"/>
        <v>273139</v>
      </c>
      <c r="Q258" s="288">
        <v>41530</v>
      </c>
      <c r="R258" s="159">
        <f>'Mobile Visits'!S261</f>
        <v>1098275</v>
      </c>
      <c r="S258" s="159">
        <f t="shared" si="22"/>
        <v>2238523</v>
      </c>
      <c r="U258" s="288">
        <v>41530</v>
      </c>
      <c r="V258" s="159">
        <f>'Tablet Visits'!S261</f>
        <v>209862</v>
      </c>
      <c r="W258" s="159">
        <f t="shared" si="23"/>
        <v>524654</v>
      </c>
    </row>
    <row r="259" spans="1:23" x14ac:dyDescent="0.25">
      <c r="A259" s="288">
        <v>41531</v>
      </c>
      <c r="B259" s="159">
        <f>'Total Visits and PVs'!S262</f>
        <v>4781554</v>
      </c>
      <c r="C259" s="159">
        <f t="shared" ref="C259:C322" si="24">VLOOKUP(A259,Total_Visits_PVs,2,FALSE)</f>
        <v>4984922</v>
      </c>
      <c r="E259" s="288">
        <v>41531</v>
      </c>
      <c r="F259" s="159">
        <f>'Daily Organic Visits'!S262</f>
        <v>1266165</v>
      </c>
      <c r="G259" s="159">
        <f t="shared" ref="G259:G322" si="25">VLOOKUP(E259,Organic_Visits,2,FALSE)</f>
        <v>1664901</v>
      </c>
      <c r="I259" s="288">
        <v>41531</v>
      </c>
      <c r="J259" s="159">
        <f>'Desktop HP PVs'!S262</f>
        <v>676707</v>
      </c>
      <c r="K259" s="159">
        <f t="shared" ref="K259:K322" si="26">VLOOKUP(I259,Desktop_HP_PVs,2,FALSE)</f>
        <v>351145</v>
      </c>
      <c r="M259" s="288">
        <v>41531</v>
      </c>
      <c r="N259" s="159">
        <f>'Mobile HP PVs'!S262</f>
        <v>347084</v>
      </c>
      <c r="O259" s="159">
        <f t="shared" ref="O259:O322" si="27">VLOOKUP(M259,Mobile_HP_PVs,2,FALSE)</f>
        <v>284092</v>
      </c>
      <c r="Q259" s="288">
        <v>41531</v>
      </c>
      <c r="R259" s="159">
        <f>'Mobile Visits'!S262</f>
        <v>972358</v>
      </c>
      <c r="S259" s="159">
        <f t="shared" ref="S259:S322" si="28">VLOOKUP(Q259,Mobile_Visits,2,FALSE)</f>
        <v>2084624</v>
      </c>
      <c r="U259" s="288">
        <v>41531</v>
      </c>
      <c r="V259" s="159">
        <f>'Tablet Visits'!S262</f>
        <v>125917</v>
      </c>
      <c r="W259" s="159">
        <f t="shared" ref="W259:W322" si="29">VLOOKUP(U259,Tablet_Visits,2,FALSE)</f>
        <v>454700</v>
      </c>
    </row>
    <row r="260" spans="1:23" x14ac:dyDescent="0.25">
      <c r="A260" s="288">
        <v>41532</v>
      </c>
      <c r="B260" s="159">
        <f>'Total Visits and PVs'!S263</f>
        <v>4571516</v>
      </c>
      <c r="C260" s="159">
        <f t="shared" si="24"/>
        <v>5236894</v>
      </c>
      <c r="E260" s="288">
        <v>41532</v>
      </c>
      <c r="F260" s="159">
        <f>'Daily Organic Visits'!S263</f>
        <v>1455040</v>
      </c>
      <c r="G260" s="159">
        <f t="shared" si="25"/>
        <v>1580957</v>
      </c>
      <c r="I260" s="288">
        <v>41532</v>
      </c>
      <c r="J260" s="159">
        <f>'Desktop HP PVs'!S263</f>
        <v>632357</v>
      </c>
      <c r="K260" s="159">
        <f t="shared" si="26"/>
        <v>375345</v>
      </c>
      <c r="M260" s="288">
        <v>41532</v>
      </c>
      <c r="N260" s="159">
        <f>'Mobile HP PVs'!S263</f>
        <v>339282</v>
      </c>
      <c r="O260" s="159">
        <f t="shared" si="27"/>
        <v>278146</v>
      </c>
      <c r="Q260" s="288">
        <v>41532</v>
      </c>
      <c r="R260" s="159">
        <f>'Mobile Visits'!S263</f>
        <v>1014331</v>
      </c>
      <c r="S260" s="159">
        <f t="shared" si="28"/>
        <v>2154578</v>
      </c>
      <c r="U260" s="288">
        <v>41532</v>
      </c>
      <c r="V260" s="159">
        <f>'Tablet Visits'!S263</f>
        <v>160894</v>
      </c>
      <c r="W260" s="159">
        <f t="shared" si="29"/>
        <v>538645</v>
      </c>
    </row>
    <row r="261" spans="1:23" x14ac:dyDescent="0.25">
      <c r="A261" s="288">
        <v>41533</v>
      </c>
      <c r="B261" s="159">
        <f>'Total Visits and PVs'!S264</f>
        <v>3853677</v>
      </c>
      <c r="C261" s="159">
        <f t="shared" si="24"/>
        <v>5941309</v>
      </c>
      <c r="E261" s="288">
        <v>41533</v>
      </c>
      <c r="F261" s="159">
        <f>'Daily Organic Visits'!S264</f>
        <v>1329123</v>
      </c>
      <c r="G261" s="159">
        <f t="shared" si="25"/>
        <v>1832791</v>
      </c>
      <c r="I261" s="288">
        <v>41533</v>
      </c>
      <c r="J261" s="159">
        <f>'Desktop HP PVs'!S264</f>
        <v>477426</v>
      </c>
      <c r="K261" s="159">
        <f t="shared" si="26"/>
        <v>489386</v>
      </c>
      <c r="M261" s="288">
        <v>41533</v>
      </c>
      <c r="N261" s="159">
        <f>'Mobile HP PVs'!S264</f>
        <v>339313</v>
      </c>
      <c r="O261" s="159">
        <f t="shared" si="27"/>
        <v>268209</v>
      </c>
      <c r="Q261" s="288">
        <v>41533</v>
      </c>
      <c r="R261" s="159">
        <f>'Mobile Visits'!S264</f>
        <v>986349</v>
      </c>
      <c r="S261" s="159">
        <f t="shared" si="28"/>
        <v>2224532</v>
      </c>
      <c r="U261" s="288">
        <v>41533</v>
      </c>
      <c r="V261" s="159">
        <f>'Tablet Visits'!S264</f>
        <v>139908</v>
      </c>
      <c r="W261" s="159">
        <f t="shared" si="29"/>
        <v>475686</v>
      </c>
    </row>
    <row r="262" spans="1:23" x14ac:dyDescent="0.25">
      <c r="A262" s="288">
        <v>41534</v>
      </c>
      <c r="B262" s="159">
        <f>'Total Visits and PVs'!S265</f>
        <v>4093958</v>
      </c>
      <c r="C262" s="159">
        <f t="shared" si="24"/>
        <v>6008824</v>
      </c>
      <c r="E262" s="288">
        <v>41534</v>
      </c>
      <c r="F262" s="159">
        <f>'Daily Organic Visits'!S265</f>
        <v>1504008</v>
      </c>
      <c r="G262" s="159">
        <f t="shared" si="25"/>
        <v>1790818</v>
      </c>
      <c r="I262" s="288">
        <v>41534</v>
      </c>
      <c r="J262" s="159">
        <f>'Desktop HP PVs'!S265</f>
        <v>541450</v>
      </c>
      <c r="K262" s="159">
        <f t="shared" si="26"/>
        <v>483030</v>
      </c>
      <c r="M262" s="288">
        <v>41534</v>
      </c>
      <c r="N262" s="159">
        <f>'Mobile HP PVs'!S265</f>
        <v>322229</v>
      </c>
      <c r="O262" s="159">
        <f t="shared" si="27"/>
        <v>269337</v>
      </c>
      <c r="Q262" s="288">
        <v>41534</v>
      </c>
      <c r="R262" s="159">
        <f>'Mobile Visits'!S265</f>
        <v>923391</v>
      </c>
      <c r="S262" s="159">
        <f t="shared" si="28"/>
        <v>1937721</v>
      </c>
      <c r="U262" s="288">
        <v>41534</v>
      </c>
      <c r="V262" s="159">
        <f>'Tablet Visits'!S265</f>
        <v>174885</v>
      </c>
      <c r="W262" s="159">
        <f t="shared" si="29"/>
        <v>426718</v>
      </c>
    </row>
    <row r="263" spans="1:23" x14ac:dyDescent="0.25">
      <c r="A263" s="288">
        <v>41535</v>
      </c>
      <c r="B263" s="159">
        <f>'Total Visits and PVs'!S266</f>
        <v>4942187</v>
      </c>
      <c r="C263" s="159">
        <f t="shared" si="24"/>
        <v>5782101</v>
      </c>
      <c r="E263" s="288">
        <v>41535</v>
      </c>
      <c r="F263" s="159">
        <f>'Daily Organic Visits'!S266</f>
        <v>1580957</v>
      </c>
      <c r="G263" s="159">
        <f t="shared" si="25"/>
        <v>1832791</v>
      </c>
      <c r="I263" s="288">
        <v>41535</v>
      </c>
      <c r="J263" s="159">
        <f>'Desktop HP PVs'!S266</f>
        <v>712559</v>
      </c>
      <c r="K263" s="159">
        <f t="shared" si="26"/>
        <v>466827</v>
      </c>
      <c r="M263" s="288">
        <v>41535</v>
      </c>
      <c r="N263" s="159">
        <f>'Mobile HP PVs'!S266</f>
        <v>282436</v>
      </c>
      <c r="O263" s="159">
        <f t="shared" si="27"/>
        <v>278624</v>
      </c>
      <c r="Q263" s="288">
        <v>41535</v>
      </c>
      <c r="R263" s="159">
        <f>'Mobile Visits'!S266</f>
        <v>1021326</v>
      </c>
      <c r="S263" s="159">
        <f t="shared" si="28"/>
        <v>2210541</v>
      </c>
      <c r="U263" s="288">
        <v>41535</v>
      </c>
      <c r="V263" s="159">
        <f>'Tablet Visits'!S266</f>
        <v>216857</v>
      </c>
      <c r="W263" s="159">
        <f t="shared" si="29"/>
        <v>531649</v>
      </c>
    </row>
    <row r="264" spans="1:23" x14ac:dyDescent="0.25">
      <c r="A264" s="288">
        <v>41536</v>
      </c>
      <c r="B264" s="159">
        <f>'Total Visits and PVs'!S267</f>
        <v>4969402</v>
      </c>
      <c r="C264" s="159">
        <f t="shared" si="24"/>
        <v>5718636</v>
      </c>
      <c r="E264" s="288">
        <v>41536</v>
      </c>
      <c r="F264" s="159">
        <f>'Daily Organic Visits'!S267</f>
        <v>1490017</v>
      </c>
      <c r="G264" s="159">
        <f t="shared" si="25"/>
        <v>1657906</v>
      </c>
      <c r="I264" s="288">
        <v>41536</v>
      </c>
      <c r="J264" s="159">
        <f>'Desktop HP PVs'!S267</f>
        <v>719195</v>
      </c>
      <c r="K264" s="159">
        <f t="shared" si="26"/>
        <v>471022</v>
      </c>
      <c r="M264" s="288">
        <v>41536</v>
      </c>
      <c r="N264" s="159">
        <f>'Mobile HP PVs'!S267</f>
        <v>270098</v>
      </c>
      <c r="O264" s="159">
        <f t="shared" si="27"/>
        <v>313816</v>
      </c>
      <c r="Q264" s="288">
        <v>41536</v>
      </c>
      <c r="R264" s="159">
        <f>'Mobile Visits'!S267</f>
        <v>1105271</v>
      </c>
      <c r="S264" s="159">
        <f t="shared" si="28"/>
        <v>2119601</v>
      </c>
      <c r="U264" s="288">
        <v>41536</v>
      </c>
      <c r="V264" s="159">
        <f>'Tablet Visits'!S267</f>
        <v>174885</v>
      </c>
      <c r="W264" s="159">
        <f t="shared" si="29"/>
        <v>566626</v>
      </c>
    </row>
    <row r="265" spans="1:23" x14ac:dyDescent="0.25">
      <c r="A265" s="288">
        <v>41537</v>
      </c>
      <c r="B265" s="159">
        <f>'Total Visits and PVs'!S268</f>
        <v>4766871</v>
      </c>
      <c r="C265" s="159">
        <f t="shared" si="24"/>
        <v>5560578</v>
      </c>
      <c r="E265" s="288">
        <v>41537</v>
      </c>
      <c r="F265" s="159">
        <f>'Daily Organic Visits'!S268</f>
        <v>1545980</v>
      </c>
      <c r="G265" s="159">
        <f t="shared" si="25"/>
        <v>1930726</v>
      </c>
      <c r="I265" s="288">
        <v>41537</v>
      </c>
      <c r="J265" s="159">
        <f>'Desktop HP PVs'!S268</f>
        <v>714294</v>
      </c>
      <c r="K265" s="159">
        <f t="shared" si="26"/>
        <v>449451</v>
      </c>
      <c r="M265" s="288">
        <v>41537</v>
      </c>
      <c r="N265" s="159">
        <f>'Mobile HP PVs'!S268</f>
        <v>267585</v>
      </c>
      <c r="O265" s="159">
        <f t="shared" si="27"/>
        <v>315100</v>
      </c>
      <c r="Q265" s="288">
        <v>41537</v>
      </c>
      <c r="R265" s="159">
        <f>'Mobile Visits'!S268</f>
        <v>937381</v>
      </c>
      <c r="S265" s="159">
        <f t="shared" si="28"/>
        <v>2224532</v>
      </c>
      <c r="U265" s="288">
        <v>41537</v>
      </c>
      <c r="V265" s="159">
        <f>'Tablet Visits'!S268</f>
        <v>181880</v>
      </c>
      <c r="W265" s="159">
        <f t="shared" si="29"/>
        <v>468691</v>
      </c>
    </row>
    <row r="266" spans="1:23" x14ac:dyDescent="0.25">
      <c r="A266" s="288">
        <v>41538</v>
      </c>
      <c r="B266" s="159">
        <f>'Total Visits and PVs'!S269</f>
        <v>4738647</v>
      </c>
      <c r="C266" s="159">
        <f t="shared" si="24"/>
        <v>4912133</v>
      </c>
      <c r="E266" s="288">
        <v>41538</v>
      </c>
      <c r="F266" s="159">
        <f>'Daily Organic Visits'!S269</f>
        <v>1545980</v>
      </c>
      <c r="G266" s="159">
        <f t="shared" si="25"/>
        <v>1587952</v>
      </c>
      <c r="I266" s="288">
        <v>41538</v>
      </c>
      <c r="J266" s="159">
        <f>'Desktop HP PVs'!S269</f>
        <v>702977</v>
      </c>
      <c r="K266" s="159">
        <f t="shared" si="26"/>
        <v>351367</v>
      </c>
      <c r="M266" s="288">
        <v>41538</v>
      </c>
      <c r="N266" s="159">
        <f>'Mobile HP PVs'!S269</f>
        <v>277080</v>
      </c>
      <c r="O266" s="159">
        <f t="shared" si="27"/>
        <v>326403</v>
      </c>
      <c r="Q266" s="288">
        <v>41538</v>
      </c>
      <c r="R266" s="159">
        <f>'Mobile Visits'!S269</f>
        <v>1091280</v>
      </c>
      <c r="S266" s="159">
        <f t="shared" si="28"/>
        <v>2021666</v>
      </c>
      <c r="U266" s="288">
        <v>41538</v>
      </c>
      <c r="V266" s="159">
        <f>'Tablet Visits'!S269</f>
        <v>153898</v>
      </c>
      <c r="W266" s="159">
        <f t="shared" si="29"/>
        <v>524654</v>
      </c>
    </row>
    <row r="267" spans="1:23" x14ac:dyDescent="0.25">
      <c r="A267" s="288">
        <v>41539</v>
      </c>
      <c r="B267" s="159">
        <f>'Total Visits and PVs'!S270</f>
        <v>5035496</v>
      </c>
      <c r="C267" s="159">
        <f t="shared" si="24"/>
        <v>4948073</v>
      </c>
      <c r="E267" s="288">
        <v>41539</v>
      </c>
      <c r="F267" s="159">
        <f>'Daily Organic Visits'!S270</f>
        <v>1448045</v>
      </c>
      <c r="G267" s="159">
        <f t="shared" si="25"/>
        <v>1643915</v>
      </c>
      <c r="I267" s="288">
        <v>41539</v>
      </c>
      <c r="J267" s="159">
        <f>'Desktop HP PVs'!S270</f>
        <v>658388</v>
      </c>
      <c r="K267" s="159">
        <f t="shared" si="26"/>
        <v>371587</v>
      </c>
      <c r="M267" s="288">
        <v>41539</v>
      </c>
      <c r="N267" s="159">
        <f>'Mobile HP PVs'!S270</f>
        <v>275777</v>
      </c>
      <c r="O267" s="159">
        <f t="shared" si="27"/>
        <v>307969</v>
      </c>
      <c r="Q267" s="288">
        <v>41539</v>
      </c>
      <c r="R267" s="159">
        <f>'Mobile Visits'!S270</f>
        <v>1294146</v>
      </c>
      <c r="S267" s="159">
        <f t="shared" si="28"/>
        <v>2154578</v>
      </c>
      <c r="U267" s="288">
        <v>41539</v>
      </c>
      <c r="V267" s="159">
        <f>'Tablet Visits'!S270</f>
        <v>174885</v>
      </c>
      <c r="W267" s="159">
        <f t="shared" si="29"/>
        <v>496672</v>
      </c>
    </row>
    <row r="268" spans="1:23" x14ac:dyDescent="0.25">
      <c r="A268" s="288">
        <v>41540</v>
      </c>
      <c r="B268" s="159">
        <f>'Total Visits and PVs'!S271</f>
        <v>3870133</v>
      </c>
      <c r="C268" s="159">
        <f t="shared" si="24"/>
        <v>5742481</v>
      </c>
      <c r="E268" s="288">
        <v>41540</v>
      </c>
      <c r="F268" s="159">
        <f>'Daily Organic Visits'!S271</f>
        <v>1357105</v>
      </c>
      <c r="G268" s="159">
        <f t="shared" si="25"/>
        <v>1762837</v>
      </c>
      <c r="I268" s="288">
        <v>41540</v>
      </c>
      <c r="J268" s="159">
        <f>'Desktop HP PVs'!S271</f>
        <v>489326</v>
      </c>
      <c r="K268" s="159">
        <f t="shared" si="26"/>
        <v>496386</v>
      </c>
      <c r="M268" s="288">
        <v>41540</v>
      </c>
      <c r="N268" s="159">
        <f>'Mobile HP PVs'!S271</f>
        <v>279522</v>
      </c>
      <c r="O268" s="159">
        <f t="shared" si="27"/>
        <v>292962</v>
      </c>
      <c r="Q268" s="288">
        <v>41540</v>
      </c>
      <c r="R268" s="159">
        <f>'Mobile Visits'!S271</f>
        <v>1126257</v>
      </c>
      <c r="S268" s="159">
        <f t="shared" si="28"/>
        <v>2049648</v>
      </c>
      <c r="U268" s="288">
        <v>41540</v>
      </c>
      <c r="V268" s="159">
        <f>'Tablet Visits'!S271</f>
        <v>314792</v>
      </c>
      <c r="W268" s="159">
        <f t="shared" si="29"/>
        <v>440709</v>
      </c>
    </row>
    <row r="269" spans="1:23" x14ac:dyDescent="0.25">
      <c r="A269" s="288">
        <v>41541</v>
      </c>
      <c r="B269" s="159">
        <f>'Total Visits and PVs'!S272</f>
        <v>4027270</v>
      </c>
      <c r="C269" s="159">
        <f t="shared" si="24"/>
        <v>6143636</v>
      </c>
      <c r="E269" s="288">
        <v>41541</v>
      </c>
      <c r="F269" s="159">
        <f>'Daily Organic Visits'!S272</f>
        <v>1252174</v>
      </c>
      <c r="G269" s="159">
        <f t="shared" si="25"/>
        <v>1832791</v>
      </c>
      <c r="I269" s="288">
        <v>41541</v>
      </c>
      <c r="J269" s="159">
        <f>'Desktop HP PVs'!S272</f>
        <v>544482</v>
      </c>
      <c r="K269" s="159">
        <f t="shared" si="26"/>
        <v>504002</v>
      </c>
      <c r="M269" s="288">
        <v>41541</v>
      </c>
      <c r="N269" s="159">
        <f>'Mobile HP PVs'!S272</f>
        <v>256514</v>
      </c>
      <c r="O269" s="159">
        <f t="shared" si="27"/>
        <v>289103</v>
      </c>
      <c r="Q269" s="288">
        <v>41541</v>
      </c>
      <c r="R269" s="159">
        <f>'Mobile Visits'!S272</f>
        <v>1084285</v>
      </c>
      <c r="S269" s="159">
        <f t="shared" si="28"/>
        <v>2245518</v>
      </c>
      <c r="U269" s="288">
        <v>41541</v>
      </c>
      <c r="V269" s="159">
        <f>'Tablet Visits'!S272</f>
        <v>279815</v>
      </c>
      <c r="W269" s="159">
        <f t="shared" si="29"/>
        <v>503668</v>
      </c>
    </row>
    <row r="270" spans="1:23" x14ac:dyDescent="0.25">
      <c r="A270" s="288">
        <v>41542</v>
      </c>
      <c r="B270" s="159">
        <f>'Total Visits and PVs'!S273</f>
        <v>5041375</v>
      </c>
      <c r="C270" s="159">
        <f t="shared" si="24"/>
        <v>6098703</v>
      </c>
      <c r="E270" s="288">
        <v>41542</v>
      </c>
      <c r="F270" s="159">
        <f>'Daily Organic Visits'!S273</f>
        <v>1399077</v>
      </c>
      <c r="G270" s="159">
        <f t="shared" si="25"/>
        <v>1678892</v>
      </c>
      <c r="I270" s="288">
        <v>41542</v>
      </c>
      <c r="J270" s="159">
        <f>'Desktop HP PVs'!S273</f>
        <v>739154</v>
      </c>
      <c r="K270" s="159">
        <f t="shared" si="26"/>
        <v>506478</v>
      </c>
      <c r="M270" s="288">
        <v>41542</v>
      </c>
      <c r="N270" s="159">
        <f>'Mobile HP PVs'!S273</f>
        <v>240922</v>
      </c>
      <c r="O270" s="159">
        <f t="shared" si="27"/>
        <v>290166</v>
      </c>
      <c r="Q270" s="288">
        <v>41542</v>
      </c>
      <c r="R270" s="159">
        <f>'Mobile Visits'!S273</f>
        <v>1126257</v>
      </c>
      <c r="S270" s="159">
        <f t="shared" si="28"/>
        <v>2175564</v>
      </c>
      <c r="U270" s="288">
        <v>41542</v>
      </c>
      <c r="V270" s="159">
        <f>'Tablet Visits'!S273</f>
        <v>202866</v>
      </c>
      <c r="W270" s="159">
        <f t="shared" si="29"/>
        <v>454700</v>
      </c>
    </row>
    <row r="271" spans="1:23" x14ac:dyDescent="0.25">
      <c r="A271" s="288">
        <v>41543</v>
      </c>
      <c r="B271" s="159">
        <f>'Total Visits and PVs'!S274</f>
        <v>4953046</v>
      </c>
      <c r="C271" s="159">
        <f t="shared" si="24"/>
        <v>6044047</v>
      </c>
      <c r="E271" s="288">
        <v>41543</v>
      </c>
      <c r="F271" s="159">
        <f>'Daily Organic Visits'!S274</f>
        <v>1469031</v>
      </c>
      <c r="G271" s="159">
        <f t="shared" si="25"/>
        <v>1678892</v>
      </c>
      <c r="I271" s="288">
        <v>41543</v>
      </c>
      <c r="J271" s="159">
        <f>'Desktop HP PVs'!S274</f>
        <v>772350</v>
      </c>
      <c r="K271" s="159">
        <f t="shared" si="26"/>
        <v>491530</v>
      </c>
      <c r="M271" s="288">
        <v>41543</v>
      </c>
      <c r="N271" s="159">
        <f>'Mobile HP PVs'!S274</f>
        <v>224072</v>
      </c>
      <c r="O271" s="159">
        <f t="shared" si="27"/>
        <v>308572</v>
      </c>
      <c r="Q271" s="288">
        <v>41543</v>
      </c>
      <c r="R271" s="159">
        <f>'Mobile Visits'!S274</f>
        <v>979354</v>
      </c>
      <c r="S271" s="159">
        <f t="shared" si="28"/>
        <v>2280495</v>
      </c>
      <c r="U271" s="288">
        <v>41543</v>
      </c>
      <c r="V271" s="159">
        <f>'Tablet Visits'!S274</f>
        <v>153898</v>
      </c>
      <c r="W271" s="159">
        <f t="shared" si="29"/>
        <v>475686</v>
      </c>
    </row>
    <row r="272" spans="1:23" x14ac:dyDescent="0.25">
      <c r="A272" s="288">
        <v>41544</v>
      </c>
      <c r="B272" s="159">
        <f>'Total Visits and PVs'!S275</f>
        <v>4859312</v>
      </c>
      <c r="C272" s="159">
        <f t="shared" si="24"/>
        <v>5902971</v>
      </c>
      <c r="E272" s="288">
        <v>41544</v>
      </c>
      <c r="F272" s="159">
        <f>'Daily Organic Visits'!S275</f>
        <v>1524994</v>
      </c>
      <c r="G272" s="159">
        <f t="shared" si="25"/>
        <v>1741851</v>
      </c>
      <c r="I272" s="288">
        <v>41544</v>
      </c>
      <c r="J272" s="159">
        <f>'Desktop HP PVs'!S275</f>
        <v>720738</v>
      </c>
      <c r="K272" s="159">
        <f t="shared" si="26"/>
        <v>453480</v>
      </c>
      <c r="M272" s="288">
        <v>41544</v>
      </c>
      <c r="N272" s="159">
        <f>'Mobile HP PVs'!S275</f>
        <v>233305</v>
      </c>
      <c r="O272" s="159">
        <f t="shared" si="27"/>
        <v>312354</v>
      </c>
      <c r="Q272" s="288">
        <v>41544</v>
      </c>
      <c r="R272" s="159">
        <f>'Mobile Visits'!S275</f>
        <v>1168229</v>
      </c>
      <c r="S272" s="159">
        <f t="shared" si="28"/>
        <v>2231528</v>
      </c>
      <c r="U272" s="288">
        <v>41544</v>
      </c>
      <c r="V272" s="159">
        <f>'Tablet Visits'!S275</f>
        <v>202866</v>
      </c>
      <c r="W272" s="159">
        <f t="shared" si="29"/>
        <v>503668</v>
      </c>
    </row>
    <row r="273" spans="1:23" x14ac:dyDescent="0.25">
      <c r="A273" s="288">
        <v>41545</v>
      </c>
      <c r="B273" s="159">
        <f>'Total Visits and PVs'!S276</f>
        <v>4752212</v>
      </c>
      <c r="C273" s="159">
        <f t="shared" si="24"/>
        <v>5104132</v>
      </c>
      <c r="E273" s="288">
        <v>41545</v>
      </c>
      <c r="F273" s="159">
        <f>'Daily Organic Visits'!S276</f>
        <v>1371095</v>
      </c>
      <c r="G273" s="159">
        <f t="shared" si="25"/>
        <v>1552975</v>
      </c>
      <c r="I273" s="288">
        <v>41545</v>
      </c>
      <c r="J273" s="159">
        <f>'Desktop HP PVs'!S276</f>
        <v>715536</v>
      </c>
      <c r="K273" s="159">
        <f t="shared" si="26"/>
        <v>346328</v>
      </c>
      <c r="M273" s="288">
        <v>41545</v>
      </c>
      <c r="N273" s="159">
        <f>'Mobile HP PVs'!S276</f>
        <v>237488</v>
      </c>
      <c r="O273" s="159">
        <f t="shared" si="27"/>
        <v>320930</v>
      </c>
      <c r="Q273" s="288">
        <v>41545</v>
      </c>
      <c r="R273" s="159">
        <f>'Mobile Visits'!S276</f>
        <v>1126257</v>
      </c>
      <c r="S273" s="159">
        <f t="shared" si="28"/>
        <v>2014671</v>
      </c>
      <c r="U273" s="288">
        <v>41545</v>
      </c>
      <c r="V273" s="159">
        <f>'Tablet Visits'!S276</f>
        <v>167889</v>
      </c>
      <c r="W273" s="159">
        <f t="shared" si="29"/>
        <v>433714</v>
      </c>
    </row>
    <row r="274" spans="1:23" x14ac:dyDescent="0.25">
      <c r="A274" s="288">
        <v>41546</v>
      </c>
      <c r="B274" s="159">
        <f>'Total Visits and PVs'!S277</f>
        <v>4407921</v>
      </c>
      <c r="C274" s="159">
        <f t="shared" si="24"/>
        <v>5335552</v>
      </c>
      <c r="E274" s="288">
        <v>41546</v>
      </c>
      <c r="F274" s="159">
        <f>'Daily Organic Visits'!S277</f>
        <v>1420063</v>
      </c>
      <c r="G274" s="159">
        <f t="shared" si="25"/>
        <v>1511003</v>
      </c>
      <c r="I274" s="288">
        <v>41546</v>
      </c>
      <c r="J274" s="159">
        <f>'Desktop HP PVs'!S277</f>
        <v>649750</v>
      </c>
      <c r="K274" s="159">
        <f t="shared" si="26"/>
        <v>371656</v>
      </c>
      <c r="M274" s="288">
        <v>41546</v>
      </c>
      <c r="N274" s="159">
        <f>'Mobile HP PVs'!S277</f>
        <v>230064</v>
      </c>
      <c r="O274" s="159">
        <f t="shared" si="27"/>
        <v>311432</v>
      </c>
      <c r="Q274" s="288">
        <v>41546</v>
      </c>
      <c r="R274" s="159">
        <f>'Mobile Visits'!S277</f>
        <v>916395</v>
      </c>
      <c r="S274" s="159">
        <f t="shared" si="28"/>
        <v>2126597</v>
      </c>
      <c r="U274" s="288">
        <v>41546</v>
      </c>
      <c r="V274" s="159">
        <f>'Tablet Visits'!S277</f>
        <v>160894</v>
      </c>
      <c r="W274" s="159">
        <f t="shared" si="29"/>
        <v>496672</v>
      </c>
    </row>
    <row r="275" spans="1:23" x14ac:dyDescent="0.25">
      <c r="A275" s="288">
        <v>41547</v>
      </c>
      <c r="B275" s="159">
        <f>'Total Visits and PVs'!S278</f>
        <v>3606796</v>
      </c>
      <c r="C275" s="159">
        <f t="shared" si="24"/>
        <v>6048071</v>
      </c>
      <c r="E275" s="288">
        <v>41547</v>
      </c>
      <c r="F275" s="159">
        <f>'Daily Organic Visits'!S278</f>
        <v>1084285</v>
      </c>
      <c r="G275" s="159">
        <f t="shared" si="25"/>
        <v>1818800</v>
      </c>
      <c r="I275" s="288">
        <v>41547</v>
      </c>
      <c r="J275" s="159">
        <f>'Desktop HP PVs'!S278</f>
        <v>482614</v>
      </c>
      <c r="K275" s="159">
        <f t="shared" si="26"/>
        <v>487610</v>
      </c>
      <c r="M275" s="288">
        <v>41547</v>
      </c>
      <c r="N275" s="159">
        <f>'Mobile HP PVs'!S278</f>
        <v>226020</v>
      </c>
      <c r="O275" s="159">
        <f t="shared" si="27"/>
        <v>299863</v>
      </c>
      <c r="Q275" s="288">
        <v>41547</v>
      </c>
      <c r="R275" s="159">
        <f>'Mobile Visits'!S278</f>
        <v>923391</v>
      </c>
      <c r="S275" s="159">
        <f t="shared" si="28"/>
        <v>2343454</v>
      </c>
      <c r="U275" s="288">
        <v>41547</v>
      </c>
      <c r="V275" s="159">
        <f>'Tablet Visits'!S278</f>
        <v>286811</v>
      </c>
      <c r="W275" s="159">
        <f t="shared" si="29"/>
        <v>433714</v>
      </c>
    </row>
    <row r="276" spans="1:23" x14ac:dyDescent="0.25">
      <c r="A276" s="288">
        <v>41548</v>
      </c>
      <c r="B276" s="159">
        <f>'Total Visits and PVs'!S279</f>
        <v>3974935</v>
      </c>
      <c r="C276" s="159">
        <f t="shared" si="24"/>
        <v>6037397</v>
      </c>
      <c r="E276" s="288">
        <v>41548</v>
      </c>
      <c r="F276" s="159">
        <f>'Daily Organic Visits'!S279</f>
        <v>1196211</v>
      </c>
      <c r="G276" s="159">
        <f t="shared" si="25"/>
        <v>1734855</v>
      </c>
      <c r="I276" s="288">
        <v>41548</v>
      </c>
      <c r="J276" s="159">
        <f>'Desktop HP PVs'!S279</f>
        <v>533108</v>
      </c>
      <c r="K276" s="159">
        <f t="shared" si="26"/>
        <v>481099</v>
      </c>
      <c r="M276" s="288">
        <v>41548</v>
      </c>
      <c r="N276" s="159">
        <f>'Mobile HP PVs'!S279</f>
        <v>226198</v>
      </c>
      <c r="O276" s="159">
        <f t="shared" si="27"/>
        <v>307931</v>
      </c>
      <c r="Q276" s="288">
        <v>41548</v>
      </c>
      <c r="R276" s="159">
        <f>'Mobile Visits'!S279</f>
        <v>944377</v>
      </c>
      <c r="S276" s="159">
        <f t="shared" si="28"/>
        <v>2315472</v>
      </c>
      <c r="U276" s="288">
        <v>41548</v>
      </c>
      <c r="V276" s="159">
        <f>'Tablet Visits'!S279</f>
        <v>195871</v>
      </c>
      <c r="W276" s="159">
        <f t="shared" si="29"/>
        <v>475686</v>
      </c>
    </row>
    <row r="277" spans="1:23" x14ac:dyDescent="0.25">
      <c r="A277" s="288">
        <v>41549</v>
      </c>
      <c r="B277" s="159">
        <f>'Total Visits and PVs'!S280</f>
        <v>4723120</v>
      </c>
      <c r="C277" s="159">
        <f t="shared" si="24"/>
        <v>6066311</v>
      </c>
      <c r="E277" s="288">
        <v>41549</v>
      </c>
      <c r="F277" s="159">
        <f>'Daily Organic Visits'!S280</f>
        <v>1420063</v>
      </c>
      <c r="G277" s="159">
        <f t="shared" si="25"/>
        <v>1979694</v>
      </c>
      <c r="I277" s="288">
        <v>41549</v>
      </c>
      <c r="J277" s="159">
        <f>'Desktop HP PVs'!S280</f>
        <v>716119</v>
      </c>
      <c r="K277" s="159">
        <f t="shared" si="26"/>
        <v>477161</v>
      </c>
      <c r="M277" s="288">
        <v>41549</v>
      </c>
      <c r="N277" s="159">
        <f>'Mobile HP PVs'!S280</f>
        <v>209039</v>
      </c>
      <c r="O277" s="159">
        <f t="shared" si="27"/>
        <v>302035</v>
      </c>
      <c r="Q277" s="288">
        <v>41549</v>
      </c>
      <c r="R277" s="159">
        <f>'Mobile Visits'!S280</f>
        <v>944377</v>
      </c>
      <c r="S277" s="159">
        <f t="shared" si="28"/>
        <v>2245518</v>
      </c>
      <c r="U277" s="288">
        <v>41549</v>
      </c>
      <c r="V277" s="159">
        <f>'Tablet Visits'!S280</f>
        <v>251834</v>
      </c>
      <c r="W277" s="159">
        <f t="shared" si="29"/>
        <v>468691</v>
      </c>
    </row>
    <row r="278" spans="1:23" x14ac:dyDescent="0.25">
      <c r="A278" s="288">
        <v>41550</v>
      </c>
      <c r="B278" s="159">
        <f>'Total Visits and PVs'!S281</f>
        <v>5065295</v>
      </c>
      <c r="C278" s="159">
        <f t="shared" si="24"/>
        <v>6128839</v>
      </c>
      <c r="E278" s="288">
        <v>41550</v>
      </c>
      <c r="F278" s="159">
        <f>'Daily Organic Visits'!S281</f>
        <v>1734855</v>
      </c>
      <c r="G278" s="159">
        <f t="shared" si="25"/>
        <v>2077629</v>
      </c>
      <c r="I278" s="288">
        <v>41550</v>
      </c>
      <c r="J278" s="159">
        <f>'Desktop HP PVs'!S281</f>
        <v>722233</v>
      </c>
      <c r="K278" s="159">
        <f t="shared" si="26"/>
        <v>474851</v>
      </c>
      <c r="M278" s="288">
        <v>41550</v>
      </c>
      <c r="N278" s="159">
        <f>'Mobile HP PVs'!S281</f>
        <v>210540</v>
      </c>
      <c r="O278" s="159">
        <f t="shared" si="27"/>
        <v>310670</v>
      </c>
      <c r="Q278" s="288">
        <v>41550</v>
      </c>
      <c r="R278" s="159">
        <f>'Mobile Visits'!S281</f>
        <v>1161234</v>
      </c>
      <c r="S278" s="159">
        <f t="shared" si="28"/>
        <v>2385426</v>
      </c>
      <c r="U278" s="288">
        <v>41550</v>
      </c>
      <c r="V278" s="159">
        <f>'Tablet Visits'!S281</f>
        <v>237843</v>
      </c>
      <c r="W278" s="159">
        <f t="shared" si="29"/>
        <v>482682</v>
      </c>
    </row>
    <row r="279" spans="1:23" x14ac:dyDescent="0.25">
      <c r="A279" s="288">
        <v>41551</v>
      </c>
      <c r="B279" s="159">
        <f>'Total Visits and PVs'!S282</f>
        <v>4904289</v>
      </c>
      <c r="C279" s="159">
        <f t="shared" si="24"/>
        <v>5888648</v>
      </c>
      <c r="E279" s="288">
        <v>41551</v>
      </c>
      <c r="F279" s="159">
        <f>'Daily Organic Visits'!S282</f>
        <v>1483021</v>
      </c>
      <c r="G279" s="159">
        <f t="shared" si="25"/>
        <v>2091620</v>
      </c>
      <c r="I279" s="288">
        <v>41551</v>
      </c>
      <c r="J279" s="159">
        <f>'Desktop HP PVs'!S282</f>
        <v>711529</v>
      </c>
      <c r="K279" s="159">
        <f t="shared" si="26"/>
        <v>465841</v>
      </c>
      <c r="M279" s="288">
        <v>41551</v>
      </c>
      <c r="N279" s="159">
        <f>'Mobile HP PVs'!S282</f>
        <v>212021</v>
      </c>
      <c r="O279" s="159">
        <f t="shared" si="27"/>
        <v>325644</v>
      </c>
      <c r="Q279" s="288">
        <v>41551</v>
      </c>
      <c r="R279" s="159">
        <f>'Mobile Visits'!S282</f>
        <v>1021326</v>
      </c>
      <c r="S279" s="159">
        <f t="shared" si="28"/>
        <v>2462375</v>
      </c>
      <c r="U279" s="288">
        <v>41551</v>
      </c>
      <c r="V279" s="159">
        <f>'Tablet Visits'!S282</f>
        <v>104931</v>
      </c>
      <c r="W279" s="159">
        <f t="shared" si="29"/>
        <v>482682</v>
      </c>
    </row>
    <row r="280" spans="1:23" x14ac:dyDescent="0.25">
      <c r="A280" s="288">
        <v>41552</v>
      </c>
      <c r="B280" s="159">
        <f>'Total Visits and PVs'!S283</f>
        <v>4622104</v>
      </c>
      <c r="C280" s="159">
        <f t="shared" si="24"/>
        <v>5256660</v>
      </c>
      <c r="E280" s="288">
        <v>41552</v>
      </c>
      <c r="F280" s="159">
        <f>'Daily Organic Visits'!S283</f>
        <v>1573961</v>
      </c>
      <c r="G280" s="159">
        <f t="shared" si="25"/>
        <v>1881758</v>
      </c>
      <c r="I280" s="288">
        <v>41552</v>
      </c>
      <c r="J280" s="159">
        <f>'Desktop HP PVs'!S283</f>
        <v>700182</v>
      </c>
      <c r="K280" s="159">
        <f t="shared" si="26"/>
        <v>359876</v>
      </c>
      <c r="M280" s="288">
        <v>41552</v>
      </c>
      <c r="N280" s="159">
        <f>'Mobile HP PVs'!S283</f>
        <v>215546</v>
      </c>
      <c r="O280" s="159">
        <f t="shared" si="27"/>
        <v>333575</v>
      </c>
      <c r="Q280" s="288">
        <v>41552</v>
      </c>
      <c r="R280" s="159">
        <f>'Mobile Visits'!S283</f>
        <v>1084285</v>
      </c>
      <c r="S280" s="159">
        <f t="shared" si="28"/>
        <v>2490357</v>
      </c>
      <c r="U280" s="288">
        <v>41552</v>
      </c>
      <c r="V280" s="159">
        <f>'Tablet Visits'!S283</f>
        <v>251834</v>
      </c>
      <c r="W280" s="159">
        <f t="shared" si="29"/>
        <v>461695</v>
      </c>
    </row>
    <row r="281" spans="1:23" x14ac:dyDescent="0.25">
      <c r="A281" s="288">
        <v>41553</v>
      </c>
      <c r="B281" s="159">
        <f>'Total Visits and PVs'!S284</f>
        <v>4763480</v>
      </c>
      <c r="C281" s="159">
        <f t="shared" si="24"/>
        <v>5477557</v>
      </c>
      <c r="E281" s="288">
        <v>41553</v>
      </c>
      <c r="F281" s="159">
        <f>'Daily Organic Visits'!S284</f>
        <v>1287151</v>
      </c>
      <c r="G281" s="159">
        <f t="shared" si="25"/>
        <v>1986689</v>
      </c>
      <c r="I281" s="288">
        <v>41553</v>
      </c>
      <c r="J281" s="159">
        <f>'Desktop HP PVs'!S284</f>
        <v>656847</v>
      </c>
      <c r="K281" s="159">
        <f t="shared" si="26"/>
        <v>376118</v>
      </c>
      <c r="M281" s="288">
        <v>41553</v>
      </c>
      <c r="N281" s="159">
        <f>'Mobile HP PVs'!S284</f>
        <v>220262</v>
      </c>
      <c r="O281" s="159">
        <f t="shared" si="27"/>
        <v>327430</v>
      </c>
      <c r="Q281" s="288">
        <v>41553</v>
      </c>
      <c r="R281" s="159">
        <f>'Mobile Visits'!S284</f>
        <v>1126257</v>
      </c>
      <c r="S281" s="159">
        <f t="shared" si="28"/>
        <v>2476366</v>
      </c>
      <c r="U281" s="288">
        <v>41553</v>
      </c>
      <c r="V281" s="159">
        <f>'Tablet Visits'!S284</f>
        <v>181880</v>
      </c>
      <c r="W281" s="159">
        <f t="shared" si="29"/>
        <v>580617</v>
      </c>
    </row>
    <row r="282" spans="1:23" x14ac:dyDescent="0.25">
      <c r="A282" s="288">
        <v>41554</v>
      </c>
      <c r="B282" s="159">
        <f>'Total Visits and PVs'!S285</f>
        <v>3838015</v>
      </c>
      <c r="C282" s="159">
        <f t="shared" si="24"/>
        <v>6192715</v>
      </c>
      <c r="E282" s="288">
        <v>41554</v>
      </c>
      <c r="F282" s="159">
        <f>'Daily Organic Visits'!S285</f>
        <v>1315132</v>
      </c>
      <c r="G282" s="159">
        <f t="shared" si="25"/>
        <v>2028661</v>
      </c>
      <c r="I282" s="288">
        <v>41554</v>
      </c>
      <c r="J282" s="159">
        <f>'Desktop HP PVs'!S285</f>
        <v>499609</v>
      </c>
      <c r="K282" s="159">
        <f t="shared" si="26"/>
        <v>496757</v>
      </c>
      <c r="M282" s="288">
        <v>41554</v>
      </c>
      <c r="N282" s="159">
        <f>'Mobile HP PVs'!S285</f>
        <v>225627</v>
      </c>
      <c r="O282" s="159">
        <f t="shared" si="27"/>
        <v>310680</v>
      </c>
      <c r="Q282" s="288">
        <v>41554</v>
      </c>
      <c r="R282" s="159">
        <f>'Mobile Visits'!S285</f>
        <v>986349</v>
      </c>
      <c r="S282" s="159">
        <f t="shared" si="28"/>
        <v>2511343</v>
      </c>
      <c r="U282" s="288">
        <v>41554</v>
      </c>
      <c r="V282" s="159">
        <f>'Tablet Visits'!S285</f>
        <v>167889</v>
      </c>
      <c r="W282" s="159">
        <f t="shared" si="29"/>
        <v>531649</v>
      </c>
    </row>
    <row r="283" spans="1:23" x14ac:dyDescent="0.25">
      <c r="A283" s="288">
        <v>41555</v>
      </c>
      <c r="B283" s="159">
        <f>'Total Visits and PVs'!S286</f>
        <v>3945546</v>
      </c>
      <c r="C283" s="159">
        <f t="shared" si="24"/>
        <v>6297962</v>
      </c>
      <c r="E283" s="288">
        <v>41555</v>
      </c>
      <c r="F283" s="159">
        <f>'Daily Organic Visits'!S286</f>
        <v>1427058</v>
      </c>
      <c r="G283" s="159">
        <f t="shared" si="25"/>
        <v>2098615</v>
      </c>
      <c r="I283" s="288">
        <v>41555</v>
      </c>
      <c r="J283" s="159">
        <f>'Desktop HP PVs'!S286</f>
        <v>541408</v>
      </c>
      <c r="K283" s="159">
        <f t="shared" si="26"/>
        <v>492539</v>
      </c>
      <c r="M283" s="288">
        <v>41555</v>
      </c>
      <c r="N283" s="159">
        <f>'Mobile HP PVs'!S286</f>
        <v>217796</v>
      </c>
      <c r="O283" s="159">
        <f t="shared" si="27"/>
        <v>305767</v>
      </c>
      <c r="Q283" s="288">
        <v>41555</v>
      </c>
      <c r="R283" s="159">
        <f>'Mobile Visits'!S286</f>
        <v>930386</v>
      </c>
      <c r="S283" s="159">
        <f t="shared" si="28"/>
        <v>2616274</v>
      </c>
      <c r="U283" s="288">
        <v>41555</v>
      </c>
      <c r="V283" s="159">
        <f>'Tablet Visits'!S286</f>
        <v>132912</v>
      </c>
      <c r="W283" s="159">
        <f t="shared" si="29"/>
        <v>475686</v>
      </c>
    </row>
    <row r="284" spans="1:23" x14ac:dyDescent="0.25">
      <c r="A284" s="288">
        <v>41556</v>
      </c>
      <c r="B284" s="159">
        <f>'Total Visits and PVs'!S287</f>
        <v>4883508</v>
      </c>
      <c r="C284" s="159">
        <f t="shared" si="24"/>
        <v>6393795</v>
      </c>
      <c r="E284" s="288">
        <v>41556</v>
      </c>
      <c r="F284" s="159">
        <f>'Daily Organic Visits'!S287</f>
        <v>1552975</v>
      </c>
      <c r="G284" s="159">
        <f t="shared" si="25"/>
        <v>1888754</v>
      </c>
      <c r="I284" s="288">
        <v>41556</v>
      </c>
      <c r="J284" s="159">
        <f>'Desktop HP PVs'!S287</f>
        <v>724992</v>
      </c>
      <c r="K284" s="159">
        <f t="shared" si="26"/>
        <v>490844</v>
      </c>
      <c r="M284" s="288">
        <v>41556</v>
      </c>
      <c r="N284" s="159">
        <f>'Mobile HP PVs'!S287</f>
        <v>203260</v>
      </c>
      <c r="O284" s="159">
        <f t="shared" si="27"/>
        <v>310499</v>
      </c>
      <c r="Q284" s="288">
        <v>41556</v>
      </c>
      <c r="R284" s="159">
        <f>'Mobile Visits'!S287</f>
        <v>1049308</v>
      </c>
      <c r="S284" s="159">
        <f t="shared" si="28"/>
        <v>2574301</v>
      </c>
      <c r="U284" s="288">
        <v>41556</v>
      </c>
      <c r="V284" s="159">
        <f>'Tablet Visits'!S287</f>
        <v>230848</v>
      </c>
      <c r="W284" s="159">
        <f t="shared" si="29"/>
        <v>475686</v>
      </c>
    </row>
    <row r="285" spans="1:23" x14ac:dyDescent="0.25">
      <c r="A285" s="288">
        <v>41557</v>
      </c>
      <c r="B285" s="159">
        <f>'Total Visits and PVs'!S288</f>
        <v>5157711</v>
      </c>
      <c r="C285" s="159">
        <f t="shared" si="24"/>
        <v>6742068</v>
      </c>
      <c r="E285" s="288">
        <v>41557</v>
      </c>
      <c r="F285" s="159">
        <f>'Daily Organic Visits'!S288</f>
        <v>1636920</v>
      </c>
      <c r="G285" s="159">
        <f t="shared" si="25"/>
        <v>2266504</v>
      </c>
      <c r="I285" s="288">
        <v>41557</v>
      </c>
      <c r="J285" s="159">
        <f>'Desktop HP PVs'!S288</f>
        <v>737250</v>
      </c>
      <c r="K285" s="159">
        <f t="shared" si="26"/>
        <v>486101</v>
      </c>
      <c r="M285" s="288">
        <v>41557</v>
      </c>
      <c r="N285" s="159">
        <f>'Mobile HP PVs'!S288</f>
        <v>201622</v>
      </c>
      <c r="O285" s="159">
        <f t="shared" si="27"/>
        <v>311837</v>
      </c>
      <c r="Q285" s="288">
        <v>41557</v>
      </c>
      <c r="R285" s="159">
        <f>'Mobile Visits'!S288</f>
        <v>1112266</v>
      </c>
      <c r="S285" s="159">
        <f t="shared" si="28"/>
        <v>2511343</v>
      </c>
      <c r="U285" s="288">
        <v>41557</v>
      </c>
      <c r="V285" s="159">
        <f>'Tablet Visits'!S288</f>
        <v>153898</v>
      </c>
      <c r="W285" s="159">
        <f t="shared" si="29"/>
        <v>524654</v>
      </c>
    </row>
    <row r="286" spans="1:23" x14ac:dyDescent="0.25">
      <c r="A286" s="288">
        <v>41558</v>
      </c>
      <c r="B286" s="159">
        <f>'Total Visits and PVs'!S289</f>
        <v>5171972</v>
      </c>
      <c r="C286" s="159">
        <f t="shared" si="24"/>
        <v>6615296</v>
      </c>
      <c r="E286" s="288">
        <v>41558</v>
      </c>
      <c r="F286" s="159">
        <f>'Daily Organic Visits'!S289</f>
        <v>1413068</v>
      </c>
      <c r="G286" s="159">
        <f t="shared" si="25"/>
        <v>2168569</v>
      </c>
      <c r="I286" s="288">
        <v>41558</v>
      </c>
      <c r="J286" s="159">
        <f>'Desktop HP PVs'!S289</f>
        <v>736132</v>
      </c>
      <c r="K286" s="159">
        <f t="shared" si="26"/>
        <v>454293</v>
      </c>
      <c r="M286" s="288">
        <v>41558</v>
      </c>
      <c r="N286" s="159">
        <f>'Mobile HP PVs'!S289</f>
        <v>205730</v>
      </c>
      <c r="O286" s="159">
        <f t="shared" si="27"/>
        <v>299317</v>
      </c>
      <c r="Q286" s="288">
        <v>41558</v>
      </c>
      <c r="R286" s="159">
        <f>'Mobile Visits'!S289</f>
        <v>1000340</v>
      </c>
      <c r="S286" s="159">
        <f t="shared" si="28"/>
        <v>2742191</v>
      </c>
      <c r="U286" s="288">
        <v>41558</v>
      </c>
      <c r="V286" s="159">
        <f>'Tablet Visits'!S289</f>
        <v>153898</v>
      </c>
      <c r="W286" s="159">
        <f t="shared" si="29"/>
        <v>468691</v>
      </c>
    </row>
    <row r="287" spans="1:23" x14ac:dyDescent="0.25">
      <c r="A287" s="288">
        <v>41559</v>
      </c>
      <c r="B287" s="159">
        <f>'Total Visits and PVs'!S290</f>
        <v>4893890</v>
      </c>
      <c r="C287" s="159">
        <f t="shared" si="24"/>
        <v>5438950</v>
      </c>
      <c r="E287" s="288">
        <v>41559</v>
      </c>
      <c r="F287" s="159">
        <f>'Daily Organic Visits'!S290</f>
        <v>1392081</v>
      </c>
      <c r="G287" s="159">
        <f t="shared" si="25"/>
        <v>1979694</v>
      </c>
      <c r="I287" s="288">
        <v>41559</v>
      </c>
      <c r="J287" s="159">
        <f>'Desktop HP PVs'!S290</f>
        <v>719642</v>
      </c>
      <c r="K287" s="159">
        <f t="shared" si="26"/>
        <v>354902</v>
      </c>
      <c r="M287" s="288">
        <v>41559</v>
      </c>
      <c r="N287" s="159">
        <f>'Mobile HP PVs'!S290</f>
        <v>210055</v>
      </c>
      <c r="O287" s="159">
        <f t="shared" si="27"/>
        <v>301051</v>
      </c>
      <c r="Q287" s="288">
        <v>41559</v>
      </c>
      <c r="R287" s="159">
        <f>'Mobile Visits'!S290</f>
        <v>1070294</v>
      </c>
      <c r="S287" s="159">
        <f t="shared" si="28"/>
        <v>2469371</v>
      </c>
      <c r="U287" s="288">
        <v>41559</v>
      </c>
      <c r="V287" s="159">
        <f>'Tablet Visits'!S290</f>
        <v>258829</v>
      </c>
      <c r="W287" s="159">
        <f t="shared" si="29"/>
        <v>580617</v>
      </c>
    </row>
    <row r="288" spans="1:23" x14ac:dyDescent="0.25">
      <c r="A288" s="288">
        <v>41560</v>
      </c>
      <c r="B288" s="159">
        <f>'Total Visits and PVs'!S291</f>
        <v>4474984</v>
      </c>
      <c r="C288" s="159">
        <f t="shared" si="24"/>
        <v>5446747</v>
      </c>
      <c r="E288" s="288">
        <v>41560</v>
      </c>
      <c r="F288" s="159">
        <f>'Daily Organic Visits'!S291</f>
        <v>1524994</v>
      </c>
      <c r="G288" s="159">
        <f t="shared" si="25"/>
        <v>1972698</v>
      </c>
      <c r="I288" s="288">
        <v>41560</v>
      </c>
      <c r="J288" s="159">
        <f>'Desktop HP PVs'!S291</f>
        <v>652382</v>
      </c>
      <c r="K288" s="159">
        <f t="shared" si="26"/>
        <v>371161</v>
      </c>
      <c r="M288" s="288">
        <v>41560</v>
      </c>
      <c r="N288" s="159">
        <f>'Mobile HP PVs'!S291</f>
        <v>209307</v>
      </c>
      <c r="O288" s="159">
        <f t="shared" si="27"/>
        <v>288287</v>
      </c>
      <c r="Q288" s="288">
        <v>41560</v>
      </c>
      <c r="R288" s="159">
        <f>'Mobile Visits'!S291</f>
        <v>1021326</v>
      </c>
      <c r="S288" s="159">
        <f t="shared" si="28"/>
        <v>2518338</v>
      </c>
      <c r="U288" s="288">
        <v>41560</v>
      </c>
      <c r="V288" s="159">
        <f>'Tablet Visits'!S291</f>
        <v>160894</v>
      </c>
      <c r="W288" s="159">
        <f t="shared" si="29"/>
        <v>706534</v>
      </c>
    </row>
    <row r="289" spans="1:23" x14ac:dyDescent="0.25">
      <c r="A289" s="288">
        <v>41561</v>
      </c>
      <c r="B289" s="159">
        <f>'Total Visits and PVs'!S292</f>
        <v>3855935</v>
      </c>
      <c r="C289" s="159">
        <f t="shared" si="24"/>
        <v>6219308</v>
      </c>
      <c r="E289" s="288">
        <v>41561</v>
      </c>
      <c r="F289" s="159">
        <f>'Daily Organic Visits'!S292</f>
        <v>1364100</v>
      </c>
      <c r="G289" s="159">
        <f t="shared" si="25"/>
        <v>2203546</v>
      </c>
      <c r="I289" s="288">
        <v>41561</v>
      </c>
      <c r="J289" s="159">
        <f>'Desktop HP PVs'!S292</f>
        <v>512772</v>
      </c>
      <c r="K289" s="159">
        <f t="shared" si="26"/>
        <v>481492</v>
      </c>
      <c r="M289" s="288">
        <v>41561</v>
      </c>
      <c r="N289" s="159">
        <f>'Mobile HP PVs'!S292</f>
        <v>213126</v>
      </c>
      <c r="O289" s="159">
        <f t="shared" si="27"/>
        <v>272672</v>
      </c>
      <c r="Q289" s="288">
        <v>41561</v>
      </c>
      <c r="R289" s="159">
        <f>'Mobile Visits'!S292</f>
        <v>1035317</v>
      </c>
      <c r="S289" s="159">
        <f t="shared" si="28"/>
        <v>2385426</v>
      </c>
      <c r="U289" s="288">
        <v>41561</v>
      </c>
      <c r="V289" s="159">
        <f>'Tablet Visits'!S292</f>
        <v>216857</v>
      </c>
      <c r="W289" s="159">
        <f t="shared" si="29"/>
        <v>440709</v>
      </c>
    </row>
    <row r="290" spans="1:23" x14ac:dyDescent="0.25">
      <c r="A290" s="288">
        <v>41562</v>
      </c>
      <c r="B290" s="159">
        <f>'Total Visits and PVs'!S293</f>
        <v>4235606</v>
      </c>
      <c r="C290" s="159">
        <f t="shared" si="24"/>
        <v>6246593</v>
      </c>
      <c r="E290" s="288">
        <v>41562</v>
      </c>
      <c r="F290" s="159">
        <f>'Daily Organic Visits'!S293</f>
        <v>1469031</v>
      </c>
      <c r="G290" s="159">
        <f t="shared" si="25"/>
        <v>2000680</v>
      </c>
      <c r="I290" s="288">
        <v>41562</v>
      </c>
      <c r="J290" s="159">
        <f>'Desktop HP PVs'!S293</f>
        <v>566270</v>
      </c>
      <c r="K290" s="159">
        <f t="shared" si="26"/>
        <v>489382</v>
      </c>
      <c r="M290" s="288">
        <v>41562</v>
      </c>
      <c r="N290" s="159">
        <f>'Mobile HP PVs'!S293</f>
        <v>206114</v>
      </c>
      <c r="O290" s="159">
        <f t="shared" si="27"/>
        <v>263354</v>
      </c>
      <c r="Q290" s="288">
        <v>41562</v>
      </c>
      <c r="R290" s="159">
        <f>'Mobile Visits'!S293</f>
        <v>979354</v>
      </c>
      <c r="S290" s="159">
        <f t="shared" si="28"/>
        <v>2385426</v>
      </c>
      <c r="U290" s="288">
        <v>41562</v>
      </c>
      <c r="V290" s="159">
        <f>'Tablet Visits'!S293</f>
        <v>272820</v>
      </c>
      <c r="W290" s="159">
        <f t="shared" si="29"/>
        <v>517658</v>
      </c>
    </row>
    <row r="291" spans="1:23" x14ac:dyDescent="0.25">
      <c r="A291" s="288">
        <v>41563</v>
      </c>
      <c r="B291" s="159">
        <f>'Total Visits and PVs'!S294</f>
        <v>5254411</v>
      </c>
      <c r="C291" s="159">
        <f t="shared" si="24"/>
        <v>6351535</v>
      </c>
      <c r="E291" s="288">
        <v>41563</v>
      </c>
      <c r="F291" s="159">
        <f>'Daily Organic Visits'!S294</f>
        <v>1643915</v>
      </c>
      <c r="G291" s="159">
        <f t="shared" si="25"/>
        <v>1944717</v>
      </c>
      <c r="I291" s="288">
        <v>41563</v>
      </c>
      <c r="J291" s="159">
        <f>'Desktop HP PVs'!S294</f>
        <v>756091</v>
      </c>
      <c r="K291" s="159">
        <f t="shared" si="26"/>
        <v>499418</v>
      </c>
      <c r="M291" s="288">
        <v>41563</v>
      </c>
      <c r="N291" s="159">
        <f>'Mobile HP PVs'!S294</f>
        <v>196782</v>
      </c>
      <c r="O291" s="159">
        <f t="shared" si="27"/>
        <v>260252</v>
      </c>
      <c r="Q291" s="288">
        <v>41563</v>
      </c>
      <c r="R291" s="159">
        <f>'Mobile Visits'!S294</f>
        <v>1077289</v>
      </c>
      <c r="S291" s="159">
        <f t="shared" si="28"/>
        <v>2504348</v>
      </c>
      <c r="U291" s="288">
        <v>41563</v>
      </c>
      <c r="V291" s="159">
        <f>'Tablet Visits'!S294</f>
        <v>160894</v>
      </c>
      <c r="W291" s="159">
        <f t="shared" si="29"/>
        <v>475686</v>
      </c>
    </row>
    <row r="292" spans="1:23" x14ac:dyDescent="0.25">
      <c r="A292" s="288">
        <v>41564</v>
      </c>
      <c r="B292" s="159">
        <f>'Total Visits and PVs'!S295</f>
        <v>4939876</v>
      </c>
      <c r="C292" s="159">
        <f t="shared" si="24"/>
        <v>6363401</v>
      </c>
      <c r="E292" s="288">
        <v>41564</v>
      </c>
      <c r="F292" s="159">
        <f>'Daily Organic Visits'!S295</f>
        <v>1552975</v>
      </c>
      <c r="G292" s="159">
        <f t="shared" si="25"/>
        <v>2301481</v>
      </c>
      <c r="I292" s="288">
        <v>41564</v>
      </c>
      <c r="J292" s="159">
        <f>'Desktop HP PVs'!S295</f>
        <v>746544</v>
      </c>
      <c r="K292" s="159">
        <f t="shared" si="26"/>
        <v>493585</v>
      </c>
      <c r="M292" s="288">
        <v>41564</v>
      </c>
      <c r="N292" s="159">
        <f>'Mobile HP PVs'!S295</f>
        <v>196559</v>
      </c>
      <c r="O292" s="159">
        <f t="shared" si="27"/>
        <v>256869</v>
      </c>
      <c r="Q292" s="288">
        <v>41564</v>
      </c>
      <c r="R292" s="159">
        <f>'Mobile Visits'!S295</f>
        <v>958368</v>
      </c>
      <c r="S292" s="159">
        <f t="shared" si="28"/>
        <v>2413408</v>
      </c>
      <c r="U292" s="288">
        <v>41564</v>
      </c>
      <c r="V292" s="159">
        <f>'Tablet Visits'!S295</f>
        <v>195871</v>
      </c>
      <c r="W292" s="159">
        <f t="shared" si="29"/>
        <v>573621</v>
      </c>
    </row>
    <row r="293" spans="1:23" x14ac:dyDescent="0.25">
      <c r="A293" s="288">
        <v>41565</v>
      </c>
      <c r="B293" s="159">
        <f>'Total Visits and PVs'!S296</f>
        <v>4794467</v>
      </c>
      <c r="C293" s="159">
        <f t="shared" si="24"/>
        <v>5966548</v>
      </c>
      <c r="E293" s="288">
        <v>41565</v>
      </c>
      <c r="F293" s="159">
        <f>'Daily Organic Visits'!S296</f>
        <v>1517998</v>
      </c>
      <c r="G293" s="159">
        <f t="shared" si="25"/>
        <v>1881758</v>
      </c>
      <c r="I293" s="288">
        <v>41565</v>
      </c>
      <c r="J293" s="159">
        <f>'Desktop HP PVs'!S296</f>
        <v>738350</v>
      </c>
      <c r="K293" s="159">
        <f t="shared" si="26"/>
        <v>461168</v>
      </c>
      <c r="M293" s="288">
        <v>41565</v>
      </c>
      <c r="N293" s="159">
        <f>'Mobile HP PVs'!S296</f>
        <v>198192</v>
      </c>
      <c r="O293" s="159">
        <f t="shared" si="27"/>
        <v>255349</v>
      </c>
      <c r="Q293" s="288">
        <v>41565</v>
      </c>
      <c r="R293" s="159">
        <f>'Mobile Visits'!S296</f>
        <v>909400</v>
      </c>
      <c r="S293" s="159">
        <f t="shared" si="28"/>
        <v>2364440</v>
      </c>
      <c r="U293" s="288">
        <v>41565</v>
      </c>
      <c r="V293" s="159">
        <f>'Tablet Visits'!S296</f>
        <v>216857</v>
      </c>
      <c r="W293" s="159">
        <f t="shared" si="29"/>
        <v>538645</v>
      </c>
    </row>
    <row r="294" spans="1:23" x14ac:dyDescent="0.25">
      <c r="A294" s="288">
        <v>41566</v>
      </c>
      <c r="B294" s="159">
        <f>'Total Visits and PVs'!S297</f>
        <v>4804432</v>
      </c>
      <c r="C294" s="159">
        <f t="shared" si="24"/>
        <v>5235451</v>
      </c>
      <c r="E294" s="288">
        <v>41566</v>
      </c>
      <c r="F294" s="159">
        <f>'Daily Organic Visits'!S297</f>
        <v>1441049</v>
      </c>
      <c r="G294" s="159">
        <f t="shared" si="25"/>
        <v>2140588</v>
      </c>
      <c r="I294" s="288">
        <v>41566</v>
      </c>
      <c r="J294" s="159">
        <f>'Desktop HP PVs'!S297</f>
        <v>738864</v>
      </c>
      <c r="K294" s="159">
        <f t="shared" si="26"/>
        <v>357857</v>
      </c>
      <c r="M294" s="288">
        <v>41566</v>
      </c>
      <c r="N294" s="159">
        <f>'Mobile HP PVs'!S297</f>
        <v>200746</v>
      </c>
      <c r="O294" s="159">
        <f t="shared" si="27"/>
        <v>261250</v>
      </c>
      <c r="Q294" s="288">
        <v>41566</v>
      </c>
      <c r="R294" s="159">
        <f>'Mobile Visits'!S297</f>
        <v>1126257</v>
      </c>
      <c r="S294" s="159">
        <f t="shared" si="28"/>
        <v>2217537</v>
      </c>
      <c r="U294" s="288">
        <v>41566</v>
      </c>
      <c r="V294" s="159">
        <f>'Tablet Visits'!S297</f>
        <v>237843</v>
      </c>
      <c r="W294" s="159">
        <f t="shared" si="29"/>
        <v>566626</v>
      </c>
    </row>
    <row r="295" spans="1:23" x14ac:dyDescent="0.25">
      <c r="A295" s="288">
        <v>41567</v>
      </c>
      <c r="B295" s="159">
        <f>'Total Visits and PVs'!S298</f>
        <v>4466435</v>
      </c>
      <c r="C295" s="159">
        <f t="shared" si="24"/>
        <v>5634864</v>
      </c>
      <c r="E295" s="288">
        <v>41567</v>
      </c>
      <c r="F295" s="159">
        <f>'Daily Organic Visits'!S298</f>
        <v>1615934</v>
      </c>
      <c r="G295" s="159">
        <f t="shared" si="25"/>
        <v>2056643</v>
      </c>
      <c r="I295" s="288">
        <v>41567</v>
      </c>
      <c r="J295" s="159">
        <f>'Desktop HP PVs'!S298</f>
        <v>669391</v>
      </c>
      <c r="K295" s="159">
        <f t="shared" si="26"/>
        <v>392673</v>
      </c>
      <c r="M295" s="288">
        <v>41567</v>
      </c>
      <c r="N295" s="159">
        <f>'Mobile HP PVs'!S298</f>
        <v>200546</v>
      </c>
      <c r="O295" s="159">
        <f t="shared" si="27"/>
        <v>259755</v>
      </c>
      <c r="Q295" s="288">
        <v>41567</v>
      </c>
      <c r="R295" s="159">
        <f>'Mobile Visits'!S298</f>
        <v>1049308</v>
      </c>
      <c r="S295" s="159">
        <f t="shared" si="28"/>
        <v>2427398</v>
      </c>
      <c r="U295" s="288">
        <v>41567</v>
      </c>
      <c r="V295" s="159">
        <f>'Tablet Visits'!S298</f>
        <v>223852</v>
      </c>
      <c r="W295" s="159">
        <f t="shared" si="29"/>
        <v>643575</v>
      </c>
    </row>
    <row r="296" spans="1:23" x14ac:dyDescent="0.25">
      <c r="A296" s="288">
        <v>41568</v>
      </c>
      <c r="B296" s="159">
        <f>'Total Visits and PVs'!S299</f>
        <v>3786704</v>
      </c>
      <c r="C296" s="159">
        <f t="shared" si="24"/>
        <v>6461559</v>
      </c>
      <c r="E296" s="288">
        <v>41568</v>
      </c>
      <c r="F296" s="159">
        <f>'Daily Organic Visits'!S299</f>
        <v>1343114</v>
      </c>
      <c r="G296" s="159">
        <f t="shared" si="25"/>
        <v>2035657</v>
      </c>
      <c r="I296" s="288">
        <v>41568</v>
      </c>
      <c r="J296" s="159">
        <f>'Desktop HP PVs'!S299</f>
        <v>510650</v>
      </c>
      <c r="K296" s="159">
        <f t="shared" si="26"/>
        <v>513980</v>
      </c>
      <c r="M296" s="288">
        <v>41568</v>
      </c>
      <c r="N296" s="159">
        <f>'Mobile HP PVs'!S299</f>
        <v>208574</v>
      </c>
      <c r="O296" s="159">
        <f t="shared" si="27"/>
        <v>247031</v>
      </c>
      <c r="Q296" s="288">
        <v>41568</v>
      </c>
      <c r="R296" s="159">
        <f>'Mobile Visits'!S299</f>
        <v>972358</v>
      </c>
      <c r="S296" s="159">
        <f t="shared" si="28"/>
        <v>2392421</v>
      </c>
      <c r="U296" s="288">
        <v>41568</v>
      </c>
      <c r="V296" s="159">
        <f>'Tablet Visits'!S299</f>
        <v>279815</v>
      </c>
      <c r="W296" s="159">
        <f t="shared" si="29"/>
        <v>489677</v>
      </c>
    </row>
    <row r="297" spans="1:23" x14ac:dyDescent="0.25">
      <c r="A297" s="288">
        <v>41569</v>
      </c>
      <c r="B297" s="159">
        <f>'Total Visits and PVs'!S300</f>
        <v>4204565</v>
      </c>
      <c r="C297" s="159">
        <f t="shared" si="24"/>
        <v>6621165</v>
      </c>
      <c r="E297" s="288">
        <v>41569</v>
      </c>
      <c r="F297" s="159">
        <f>'Daily Organic Visits'!S300</f>
        <v>1559971</v>
      </c>
      <c r="G297" s="159">
        <f t="shared" si="25"/>
        <v>2126597</v>
      </c>
      <c r="I297" s="288">
        <v>41569</v>
      </c>
      <c r="J297" s="159">
        <f>'Desktop HP PVs'!S300</f>
        <v>567403</v>
      </c>
      <c r="K297" s="159">
        <f t="shared" si="26"/>
        <v>508241</v>
      </c>
      <c r="M297" s="288">
        <v>41569</v>
      </c>
      <c r="N297" s="159">
        <f>'Mobile HP PVs'!S300</f>
        <v>203299</v>
      </c>
      <c r="O297" s="159">
        <f t="shared" si="27"/>
        <v>258585</v>
      </c>
      <c r="Q297" s="288">
        <v>41569</v>
      </c>
      <c r="R297" s="159">
        <f>'Mobile Visits'!S300</f>
        <v>916395</v>
      </c>
      <c r="S297" s="159">
        <f t="shared" si="28"/>
        <v>2518338</v>
      </c>
      <c r="U297" s="288">
        <v>41569</v>
      </c>
      <c r="V297" s="159">
        <f>'Tablet Visits'!S300</f>
        <v>209862</v>
      </c>
      <c r="W297" s="159">
        <f t="shared" si="29"/>
        <v>559631</v>
      </c>
    </row>
    <row r="298" spans="1:23" x14ac:dyDescent="0.25">
      <c r="A298" s="288">
        <v>41570</v>
      </c>
      <c r="B298" s="159">
        <f>'Total Visits and PVs'!S301</f>
        <v>5092298</v>
      </c>
      <c r="C298" s="159">
        <f t="shared" si="24"/>
        <v>6463974</v>
      </c>
      <c r="E298" s="288">
        <v>41570</v>
      </c>
      <c r="F298" s="159">
        <f>'Daily Organic Visits'!S301</f>
        <v>1706874</v>
      </c>
      <c r="G298" s="159">
        <f t="shared" si="25"/>
        <v>2315472</v>
      </c>
      <c r="I298" s="288">
        <v>41570</v>
      </c>
      <c r="J298" s="159">
        <f>'Desktop HP PVs'!S301</f>
        <v>756189</v>
      </c>
      <c r="K298" s="159">
        <f t="shared" si="26"/>
        <v>510574</v>
      </c>
      <c r="M298" s="288">
        <v>41570</v>
      </c>
      <c r="N298" s="159">
        <f>'Mobile HP PVs'!S301</f>
        <v>188507</v>
      </c>
      <c r="O298" s="159">
        <f t="shared" si="27"/>
        <v>255502</v>
      </c>
      <c r="Q298" s="288">
        <v>41570</v>
      </c>
      <c r="R298" s="159">
        <f>'Mobile Visits'!S301</f>
        <v>958368</v>
      </c>
      <c r="S298" s="159">
        <f t="shared" si="28"/>
        <v>2539324</v>
      </c>
      <c r="U298" s="288">
        <v>41570</v>
      </c>
      <c r="V298" s="159">
        <f>'Tablet Visits'!S301</f>
        <v>237843</v>
      </c>
      <c r="W298" s="159">
        <f t="shared" si="29"/>
        <v>503668</v>
      </c>
    </row>
    <row r="299" spans="1:23" x14ac:dyDescent="0.25">
      <c r="A299" s="288">
        <v>41571</v>
      </c>
      <c r="B299" s="159">
        <f>'Total Visits and PVs'!S302</f>
        <v>4977380</v>
      </c>
      <c r="C299" s="159">
        <f t="shared" si="24"/>
        <v>6336992</v>
      </c>
      <c r="E299" s="288">
        <v>41571</v>
      </c>
      <c r="F299" s="159">
        <f>'Daily Organic Visits'!S302</f>
        <v>1706874</v>
      </c>
      <c r="G299" s="159">
        <f t="shared" si="25"/>
        <v>2154578</v>
      </c>
      <c r="I299" s="288">
        <v>41571</v>
      </c>
      <c r="J299" s="159">
        <f>'Desktop HP PVs'!S302</f>
        <v>758717</v>
      </c>
      <c r="K299" s="159">
        <f t="shared" si="26"/>
        <v>499954</v>
      </c>
      <c r="M299" s="288">
        <v>41571</v>
      </c>
      <c r="N299" s="159">
        <f>'Mobile HP PVs'!S302</f>
        <v>189222</v>
      </c>
      <c r="O299" s="159">
        <f t="shared" si="27"/>
        <v>244795</v>
      </c>
      <c r="Q299" s="288">
        <v>41571</v>
      </c>
      <c r="R299" s="159">
        <f>'Mobile Visits'!S302</f>
        <v>1140248</v>
      </c>
      <c r="S299" s="159">
        <f t="shared" si="28"/>
        <v>2532329</v>
      </c>
      <c r="U299" s="288">
        <v>41571</v>
      </c>
      <c r="V299" s="159">
        <f>'Tablet Visits'!S302</f>
        <v>195871</v>
      </c>
      <c r="W299" s="159">
        <f t="shared" si="29"/>
        <v>510663</v>
      </c>
    </row>
    <row r="300" spans="1:23" x14ac:dyDescent="0.25">
      <c r="A300" s="288">
        <v>41572</v>
      </c>
      <c r="B300" s="159">
        <f>'Total Visits and PVs'!S303</f>
        <v>5005651</v>
      </c>
      <c r="C300" s="159">
        <f t="shared" si="24"/>
        <v>5973242</v>
      </c>
      <c r="E300" s="288">
        <v>41572</v>
      </c>
      <c r="F300" s="159">
        <f>'Daily Organic Visits'!S303</f>
        <v>1706874</v>
      </c>
      <c r="G300" s="159">
        <f t="shared" si="25"/>
        <v>2084624</v>
      </c>
      <c r="I300" s="288">
        <v>41572</v>
      </c>
      <c r="J300" s="159">
        <f>'Desktop HP PVs'!S303</f>
        <v>746067</v>
      </c>
      <c r="K300" s="159">
        <f t="shared" si="26"/>
        <v>465471</v>
      </c>
      <c r="M300" s="288">
        <v>41572</v>
      </c>
      <c r="N300" s="159">
        <f>'Mobile HP PVs'!S303</f>
        <v>187637</v>
      </c>
      <c r="O300" s="159">
        <f t="shared" si="27"/>
        <v>235644</v>
      </c>
      <c r="Q300" s="288">
        <v>41572</v>
      </c>
      <c r="R300" s="159">
        <f>'Mobile Visits'!S303</f>
        <v>1154238</v>
      </c>
      <c r="S300" s="159">
        <f t="shared" si="28"/>
        <v>2448384</v>
      </c>
      <c r="U300" s="288">
        <v>41572</v>
      </c>
      <c r="V300" s="159">
        <f>'Tablet Visits'!S303</f>
        <v>244838</v>
      </c>
      <c r="W300" s="159">
        <f t="shared" si="29"/>
        <v>426718</v>
      </c>
    </row>
    <row r="301" spans="1:23" x14ac:dyDescent="0.25">
      <c r="A301" s="288">
        <v>41573</v>
      </c>
      <c r="B301" s="159">
        <f>'Total Visits and PVs'!S304</f>
        <v>4948966</v>
      </c>
      <c r="C301" s="159">
        <f t="shared" si="24"/>
        <v>5173873</v>
      </c>
      <c r="E301" s="288">
        <v>41573</v>
      </c>
      <c r="F301" s="159">
        <f>'Daily Organic Visits'!S304</f>
        <v>1524994</v>
      </c>
      <c r="G301" s="159">
        <f t="shared" si="25"/>
        <v>1958708</v>
      </c>
      <c r="I301" s="288">
        <v>41573</v>
      </c>
      <c r="J301" s="159">
        <f>'Desktop HP PVs'!S304</f>
        <v>734114</v>
      </c>
      <c r="K301" s="159">
        <f t="shared" si="26"/>
        <v>359207</v>
      </c>
      <c r="M301" s="288">
        <v>41573</v>
      </c>
      <c r="N301" s="159">
        <f>'Mobile HP PVs'!S304</f>
        <v>185078</v>
      </c>
      <c r="O301" s="159">
        <f t="shared" si="27"/>
        <v>236067</v>
      </c>
      <c r="Q301" s="288">
        <v>41573</v>
      </c>
      <c r="R301" s="159">
        <f>'Mobile Visits'!S304</f>
        <v>1049308</v>
      </c>
      <c r="S301" s="159">
        <f t="shared" si="28"/>
        <v>2504348</v>
      </c>
      <c r="U301" s="288">
        <v>41573</v>
      </c>
      <c r="V301" s="159">
        <f>'Tablet Visits'!S304</f>
        <v>223852</v>
      </c>
      <c r="W301" s="159">
        <f t="shared" si="29"/>
        <v>517658</v>
      </c>
    </row>
    <row r="302" spans="1:23" x14ac:dyDescent="0.25">
      <c r="A302" s="288">
        <v>41574</v>
      </c>
      <c r="B302" s="159">
        <f>'Total Visits and PVs'!S305</f>
        <v>4715501</v>
      </c>
      <c r="C302" s="159">
        <f t="shared" si="24"/>
        <v>5624129</v>
      </c>
      <c r="E302" s="288">
        <v>41574</v>
      </c>
      <c r="F302" s="159">
        <f>'Daily Organic Visits'!S305</f>
        <v>1566966</v>
      </c>
      <c r="G302" s="159">
        <f t="shared" si="25"/>
        <v>1916735</v>
      </c>
      <c r="I302" s="288">
        <v>41574</v>
      </c>
      <c r="J302" s="159">
        <f>'Desktop HP PVs'!S305</f>
        <v>691644</v>
      </c>
      <c r="K302" s="159">
        <f t="shared" si="26"/>
        <v>391969</v>
      </c>
      <c r="M302" s="288">
        <v>41574</v>
      </c>
      <c r="N302" s="159">
        <f>'Mobile HP PVs'!S305</f>
        <v>177666</v>
      </c>
      <c r="O302" s="159">
        <f t="shared" si="27"/>
        <v>230517</v>
      </c>
      <c r="Q302" s="288">
        <v>41574</v>
      </c>
      <c r="R302" s="159">
        <f>'Mobile Visits'!S305</f>
        <v>1014331</v>
      </c>
      <c r="S302" s="159">
        <f t="shared" si="28"/>
        <v>2301481</v>
      </c>
      <c r="U302" s="288">
        <v>41574</v>
      </c>
      <c r="V302" s="159">
        <f>'Tablet Visits'!S305</f>
        <v>209862</v>
      </c>
      <c r="W302" s="159">
        <f t="shared" si="29"/>
        <v>594608</v>
      </c>
    </row>
    <row r="303" spans="1:23" x14ac:dyDescent="0.25">
      <c r="A303" s="288">
        <v>41575</v>
      </c>
      <c r="B303" s="159">
        <f>'Total Visits and PVs'!S306</f>
        <v>3966192</v>
      </c>
      <c r="C303" s="159">
        <f t="shared" si="24"/>
        <v>6606830</v>
      </c>
      <c r="E303" s="288">
        <v>41575</v>
      </c>
      <c r="F303" s="159">
        <f>'Daily Organic Visits'!S306</f>
        <v>1427058</v>
      </c>
      <c r="G303" s="159">
        <f t="shared" si="25"/>
        <v>2252514</v>
      </c>
      <c r="I303" s="288">
        <v>41575</v>
      </c>
      <c r="J303" s="159">
        <f>'Desktop HP PVs'!S306</f>
        <v>529189</v>
      </c>
      <c r="K303" s="159">
        <f t="shared" si="26"/>
        <v>508644</v>
      </c>
      <c r="M303" s="288">
        <v>41575</v>
      </c>
      <c r="N303" s="159">
        <f>'Mobile HP PVs'!S306</f>
        <v>174257</v>
      </c>
      <c r="O303" s="159">
        <f t="shared" si="27"/>
        <v>218799</v>
      </c>
      <c r="Q303" s="288">
        <v>41575</v>
      </c>
      <c r="R303" s="159">
        <f>'Mobile Visits'!S306</f>
        <v>1000340</v>
      </c>
      <c r="S303" s="159">
        <f t="shared" si="28"/>
        <v>2742191</v>
      </c>
      <c r="U303" s="288">
        <v>41575</v>
      </c>
      <c r="V303" s="159">
        <f>'Tablet Visits'!S306</f>
        <v>265825</v>
      </c>
      <c r="W303" s="159">
        <f t="shared" si="29"/>
        <v>559631</v>
      </c>
    </row>
    <row r="304" spans="1:23" x14ac:dyDescent="0.25">
      <c r="A304" s="288">
        <v>41576</v>
      </c>
      <c r="B304" s="159">
        <f>'Total Visits and PVs'!S307</f>
        <v>4366743</v>
      </c>
      <c r="C304" s="159">
        <f t="shared" si="24"/>
        <v>6731578</v>
      </c>
      <c r="E304" s="288">
        <v>41576</v>
      </c>
      <c r="F304" s="159">
        <f>'Daily Organic Visits'!S307</f>
        <v>1462035</v>
      </c>
      <c r="G304" s="159">
        <f t="shared" si="25"/>
        <v>2224532</v>
      </c>
      <c r="I304" s="288">
        <v>41576</v>
      </c>
      <c r="J304" s="159">
        <f>'Desktop HP PVs'!S307</f>
        <v>583803</v>
      </c>
      <c r="K304" s="159">
        <f t="shared" si="26"/>
        <v>505716</v>
      </c>
      <c r="M304" s="288">
        <v>41576</v>
      </c>
      <c r="N304" s="159">
        <f>'Mobile HP PVs'!S307</f>
        <v>180345</v>
      </c>
      <c r="O304" s="159">
        <f t="shared" si="27"/>
        <v>214561</v>
      </c>
      <c r="Q304" s="288">
        <v>41576</v>
      </c>
      <c r="R304" s="159">
        <f>'Mobile Visits'!S307</f>
        <v>1056303</v>
      </c>
      <c r="S304" s="159">
        <f t="shared" si="28"/>
        <v>2630264</v>
      </c>
      <c r="U304" s="288">
        <v>41576</v>
      </c>
      <c r="V304" s="159">
        <f>'Tablet Visits'!S307</f>
        <v>216857</v>
      </c>
      <c r="W304" s="159">
        <f t="shared" si="29"/>
        <v>503668</v>
      </c>
    </row>
    <row r="305" spans="1:23" x14ac:dyDescent="0.25">
      <c r="A305" s="288">
        <v>41577</v>
      </c>
      <c r="B305" s="159">
        <f>'Total Visits and PVs'!S308</f>
        <v>5100141</v>
      </c>
      <c r="C305" s="159">
        <f t="shared" si="24"/>
        <v>6552505</v>
      </c>
      <c r="E305" s="288">
        <v>41577</v>
      </c>
      <c r="F305" s="159">
        <f>'Daily Organic Visits'!S308</f>
        <v>1755841</v>
      </c>
      <c r="G305" s="159">
        <f t="shared" si="25"/>
        <v>2168569</v>
      </c>
      <c r="I305" s="288">
        <v>41577</v>
      </c>
      <c r="J305" s="159">
        <f>'Desktop HP PVs'!S308</f>
        <v>754602</v>
      </c>
      <c r="K305" s="159">
        <f t="shared" si="26"/>
        <v>498611</v>
      </c>
      <c r="M305" s="288">
        <v>41577</v>
      </c>
      <c r="N305" s="159">
        <f>'Mobile HP PVs'!S308</f>
        <v>170935</v>
      </c>
      <c r="O305" s="159">
        <f t="shared" si="27"/>
        <v>212068</v>
      </c>
      <c r="Q305" s="288">
        <v>41577</v>
      </c>
      <c r="R305" s="159">
        <f>'Mobile Visits'!S308</f>
        <v>944377</v>
      </c>
      <c r="S305" s="159">
        <f t="shared" si="28"/>
        <v>2651251</v>
      </c>
      <c r="U305" s="288">
        <v>41577</v>
      </c>
      <c r="V305" s="159">
        <f>'Tablet Visits'!S308</f>
        <v>272820</v>
      </c>
      <c r="W305" s="159">
        <f t="shared" si="29"/>
        <v>461695</v>
      </c>
    </row>
    <row r="306" spans="1:23" x14ac:dyDescent="0.25">
      <c r="A306" s="288">
        <v>41578</v>
      </c>
      <c r="B306" s="159">
        <f>'Total Visits and PVs'!S309</f>
        <v>5415112</v>
      </c>
      <c r="C306" s="159">
        <f t="shared" si="24"/>
        <v>6234613</v>
      </c>
      <c r="E306" s="288">
        <v>41578</v>
      </c>
      <c r="F306" s="159">
        <f>'Daily Organic Visits'!S309</f>
        <v>1811804</v>
      </c>
      <c r="G306" s="159">
        <f t="shared" si="25"/>
        <v>1972698</v>
      </c>
      <c r="I306" s="288">
        <v>41578</v>
      </c>
      <c r="J306" s="159">
        <f>'Desktop HP PVs'!S309</f>
        <v>755192</v>
      </c>
      <c r="K306" s="159">
        <f t="shared" si="26"/>
        <v>470225</v>
      </c>
      <c r="M306" s="288">
        <v>41578</v>
      </c>
      <c r="N306" s="159">
        <f>'Mobile HP PVs'!S309</f>
        <v>170720</v>
      </c>
      <c r="O306" s="159">
        <f t="shared" si="27"/>
        <v>212556</v>
      </c>
      <c r="Q306" s="288">
        <v>41578</v>
      </c>
      <c r="R306" s="159">
        <f>'Mobile Visits'!S309</f>
        <v>888414</v>
      </c>
      <c r="S306" s="159">
        <f t="shared" si="28"/>
        <v>2224532</v>
      </c>
      <c r="U306" s="288">
        <v>41578</v>
      </c>
      <c r="V306" s="159">
        <f>'Tablet Visits'!S309</f>
        <v>181880</v>
      </c>
      <c r="W306" s="159">
        <f t="shared" si="29"/>
        <v>335778</v>
      </c>
    </row>
    <row r="307" spans="1:23" x14ac:dyDescent="0.25">
      <c r="A307" s="288">
        <v>41579</v>
      </c>
      <c r="B307" s="159">
        <f>'Total Visits and PVs'!S310</f>
        <v>4989729</v>
      </c>
      <c r="C307" s="159">
        <f t="shared" si="24"/>
        <v>6253782</v>
      </c>
      <c r="E307" s="288">
        <v>41579</v>
      </c>
      <c r="F307" s="159">
        <f>'Daily Organic Visits'!S310</f>
        <v>1504008</v>
      </c>
      <c r="G307" s="159">
        <f t="shared" si="25"/>
        <v>2112606</v>
      </c>
      <c r="I307" s="288">
        <v>41579</v>
      </c>
      <c r="J307" s="159">
        <f>'Desktop HP PVs'!S310</f>
        <v>708397</v>
      </c>
      <c r="K307" s="159">
        <f t="shared" si="26"/>
        <v>440715</v>
      </c>
      <c r="M307" s="288">
        <v>41579</v>
      </c>
      <c r="N307" s="159">
        <f>'Mobile HP PVs'!S310</f>
        <v>167254</v>
      </c>
      <c r="O307" s="159">
        <f t="shared" si="27"/>
        <v>232591</v>
      </c>
      <c r="Q307" s="288">
        <v>41579</v>
      </c>
      <c r="R307" s="159">
        <f>'Mobile Visits'!S310</f>
        <v>1000340</v>
      </c>
      <c r="S307" s="159">
        <f t="shared" si="28"/>
        <v>2448384</v>
      </c>
      <c r="U307" s="288">
        <v>41579</v>
      </c>
      <c r="V307" s="159">
        <f>'Tablet Visits'!S310</f>
        <v>279815</v>
      </c>
      <c r="W307" s="159">
        <f t="shared" si="29"/>
        <v>468691</v>
      </c>
    </row>
    <row r="308" spans="1:23" x14ac:dyDescent="0.25">
      <c r="A308" s="288">
        <v>41580</v>
      </c>
      <c r="B308" s="159">
        <f>'Total Visits and PVs'!S311</f>
        <v>4878083</v>
      </c>
      <c r="C308" s="159">
        <f t="shared" si="24"/>
        <v>6006637</v>
      </c>
      <c r="E308" s="288">
        <v>41580</v>
      </c>
      <c r="F308" s="159">
        <f>'Daily Organic Visits'!S311</f>
        <v>1511003</v>
      </c>
      <c r="G308" s="159">
        <f t="shared" si="25"/>
        <v>2098615</v>
      </c>
      <c r="I308" s="288">
        <v>41580</v>
      </c>
      <c r="J308" s="159">
        <f>'Desktop HP PVs'!S311</f>
        <v>688907</v>
      </c>
      <c r="K308" s="159">
        <f t="shared" si="26"/>
        <v>365414</v>
      </c>
      <c r="M308" s="288">
        <v>41580</v>
      </c>
      <c r="N308" s="159">
        <f>'Mobile HP PVs'!S311</f>
        <v>170973</v>
      </c>
      <c r="O308" s="159">
        <f t="shared" si="27"/>
        <v>239721</v>
      </c>
      <c r="Q308" s="288">
        <v>41580</v>
      </c>
      <c r="R308" s="159">
        <f>'Mobile Visits'!S311</f>
        <v>1035317</v>
      </c>
      <c r="S308" s="159">
        <f t="shared" si="28"/>
        <v>2875103</v>
      </c>
      <c r="U308" s="288">
        <v>41580</v>
      </c>
      <c r="V308" s="159">
        <f>'Tablet Visits'!S311</f>
        <v>251834</v>
      </c>
      <c r="W308" s="159">
        <f t="shared" si="29"/>
        <v>510663</v>
      </c>
    </row>
    <row r="309" spans="1:23" x14ac:dyDescent="0.25">
      <c r="A309" s="288">
        <v>41581</v>
      </c>
      <c r="B309" s="159">
        <f>'Total Visits and PVs'!S312</f>
        <v>4563511</v>
      </c>
      <c r="C309" s="159">
        <f t="shared" si="24"/>
        <v>6834603</v>
      </c>
      <c r="E309" s="288">
        <v>41581</v>
      </c>
      <c r="F309" s="159">
        <f>'Daily Organic Visits'!S312</f>
        <v>1392081</v>
      </c>
      <c r="G309" s="159">
        <f t="shared" si="25"/>
        <v>2336458</v>
      </c>
      <c r="I309" s="288">
        <v>41581</v>
      </c>
      <c r="J309" s="159">
        <f>'Desktop HP PVs'!S312</f>
        <v>660933</v>
      </c>
      <c r="K309" s="159">
        <f t="shared" si="26"/>
        <v>402153</v>
      </c>
      <c r="M309" s="288">
        <v>41581</v>
      </c>
      <c r="N309" s="159">
        <f>'Mobile HP PVs'!S312</f>
        <v>171354</v>
      </c>
      <c r="O309" s="159">
        <f t="shared" si="27"/>
        <v>236144</v>
      </c>
      <c r="Q309" s="288">
        <v>41581</v>
      </c>
      <c r="R309" s="159">
        <f>'Mobile Visits'!S312</f>
        <v>1049308</v>
      </c>
      <c r="S309" s="159">
        <f t="shared" si="28"/>
        <v>3001020</v>
      </c>
      <c r="U309" s="288">
        <v>41581</v>
      </c>
      <c r="V309" s="159">
        <f>'Tablet Visits'!S312</f>
        <v>300802</v>
      </c>
      <c r="W309" s="159">
        <f t="shared" si="29"/>
        <v>629585</v>
      </c>
    </row>
    <row r="310" spans="1:23" x14ac:dyDescent="0.25">
      <c r="A310" s="288">
        <v>41582</v>
      </c>
      <c r="B310" s="159">
        <f>'Total Visits and PVs'!S313</f>
        <v>4015594</v>
      </c>
      <c r="C310" s="159">
        <f t="shared" si="24"/>
        <v>6806118</v>
      </c>
      <c r="E310" s="288">
        <v>41582</v>
      </c>
      <c r="F310" s="159">
        <f>'Daily Organic Visits'!S313</f>
        <v>1420063</v>
      </c>
      <c r="G310" s="159">
        <f t="shared" si="25"/>
        <v>2413408</v>
      </c>
      <c r="I310" s="288">
        <v>41582</v>
      </c>
      <c r="J310" s="159">
        <f>'Desktop HP PVs'!S313</f>
        <v>534731</v>
      </c>
      <c r="K310" s="159">
        <f t="shared" si="26"/>
        <v>515531</v>
      </c>
      <c r="M310" s="288">
        <v>41582</v>
      </c>
      <c r="N310" s="159">
        <f>'Mobile HP PVs'!S313</f>
        <v>179287</v>
      </c>
      <c r="O310" s="159">
        <f t="shared" si="27"/>
        <v>195497</v>
      </c>
      <c r="Q310" s="288">
        <v>41582</v>
      </c>
      <c r="R310" s="159">
        <f>'Mobile Visits'!S313</f>
        <v>1014331</v>
      </c>
      <c r="S310" s="159">
        <f t="shared" si="28"/>
        <v>2756181</v>
      </c>
      <c r="U310" s="288">
        <v>41582</v>
      </c>
      <c r="V310" s="159">
        <f>'Tablet Visits'!S313</f>
        <v>244838</v>
      </c>
      <c r="W310" s="159">
        <f t="shared" si="29"/>
        <v>559631</v>
      </c>
    </row>
    <row r="311" spans="1:23" x14ac:dyDescent="0.25">
      <c r="A311" s="288">
        <v>41583</v>
      </c>
      <c r="B311" s="159">
        <f>'Total Visits and PVs'!S314</f>
        <v>4555521</v>
      </c>
      <c r="C311" s="159">
        <f t="shared" si="24"/>
        <v>6864124</v>
      </c>
      <c r="E311" s="288">
        <v>41583</v>
      </c>
      <c r="F311" s="159">
        <f>'Daily Organic Visits'!S314</f>
        <v>1476026</v>
      </c>
      <c r="G311" s="159">
        <f t="shared" si="25"/>
        <v>2091620</v>
      </c>
      <c r="I311" s="288">
        <v>41583</v>
      </c>
      <c r="J311" s="159">
        <f>'Desktop HP PVs'!S314</f>
        <v>595405</v>
      </c>
      <c r="K311" s="159">
        <f t="shared" si="26"/>
        <v>512123</v>
      </c>
      <c r="M311" s="288">
        <v>41583</v>
      </c>
      <c r="N311" s="159">
        <f>'Mobile HP PVs'!S314</f>
        <v>182438</v>
      </c>
      <c r="O311" s="159">
        <f t="shared" si="27"/>
        <v>184612</v>
      </c>
      <c r="Q311" s="288">
        <v>41583</v>
      </c>
      <c r="R311" s="159">
        <f>'Mobile Visits'!S314</f>
        <v>1399077</v>
      </c>
      <c r="S311" s="159">
        <f t="shared" si="28"/>
        <v>2693223</v>
      </c>
      <c r="U311" s="288">
        <v>41583</v>
      </c>
      <c r="V311" s="159">
        <f>'Tablet Visits'!S314</f>
        <v>405732</v>
      </c>
      <c r="W311" s="159">
        <f t="shared" si="29"/>
        <v>524654</v>
      </c>
    </row>
    <row r="312" spans="1:23" x14ac:dyDescent="0.25">
      <c r="A312" s="288">
        <v>41584</v>
      </c>
      <c r="B312" s="159">
        <f>'Total Visits and PVs'!S315</f>
        <v>5179357</v>
      </c>
      <c r="C312" s="159">
        <f t="shared" si="24"/>
        <v>6797468</v>
      </c>
      <c r="E312" s="288">
        <v>41584</v>
      </c>
      <c r="F312" s="159">
        <f>'Daily Organic Visits'!S315</f>
        <v>1720864</v>
      </c>
      <c r="G312" s="159">
        <f t="shared" si="25"/>
        <v>2294486</v>
      </c>
      <c r="I312" s="288">
        <v>41584</v>
      </c>
      <c r="J312" s="159">
        <f>'Desktop HP PVs'!S315</f>
        <v>777100</v>
      </c>
      <c r="K312" s="159">
        <f t="shared" si="26"/>
        <v>512016</v>
      </c>
      <c r="M312" s="288">
        <v>41584</v>
      </c>
      <c r="N312" s="159">
        <f>'Mobile HP PVs'!S315</f>
        <v>164153</v>
      </c>
      <c r="O312" s="159">
        <f t="shared" si="27"/>
        <v>188549</v>
      </c>
      <c r="Q312" s="288">
        <v>41584</v>
      </c>
      <c r="R312" s="159">
        <f>'Mobile Visits'!S315</f>
        <v>1175225</v>
      </c>
      <c r="S312" s="159">
        <f t="shared" si="28"/>
        <v>2602283</v>
      </c>
      <c r="U312" s="288">
        <v>41584</v>
      </c>
      <c r="V312" s="159">
        <f>'Tablet Visits'!S315</f>
        <v>328783</v>
      </c>
      <c r="W312" s="159">
        <f t="shared" si="29"/>
        <v>545640</v>
      </c>
    </row>
    <row r="313" spans="1:23" x14ac:dyDescent="0.25">
      <c r="A313" s="288">
        <v>41585</v>
      </c>
      <c r="B313" s="159">
        <f>'Total Visits and PVs'!S316</f>
        <v>5193891</v>
      </c>
      <c r="C313" s="159">
        <f t="shared" si="24"/>
        <v>6729916</v>
      </c>
      <c r="E313" s="288">
        <v>41585</v>
      </c>
      <c r="F313" s="159">
        <f>'Daily Organic Visits'!S316</f>
        <v>1350109</v>
      </c>
      <c r="G313" s="159">
        <f t="shared" si="25"/>
        <v>2406412</v>
      </c>
      <c r="I313" s="288">
        <v>41585</v>
      </c>
      <c r="J313" s="159">
        <f>'Desktop HP PVs'!S316</f>
        <v>740960</v>
      </c>
      <c r="K313" s="159">
        <f t="shared" si="26"/>
        <v>507640</v>
      </c>
      <c r="M313" s="288">
        <v>41585</v>
      </c>
      <c r="N313" s="159">
        <f>'Mobile HP PVs'!S316</f>
        <v>165632</v>
      </c>
      <c r="O313" s="159">
        <f t="shared" si="27"/>
        <v>190012</v>
      </c>
      <c r="Q313" s="288">
        <v>41585</v>
      </c>
      <c r="R313" s="159">
        <f>'Mobile Visits'!S316</f>
        <v>1049308</v>
      </c>
      <c r="S313" s="159">
        <f t="shared" si="28"/>
        <v>2700218</v>
      </c>
      <c r="U313" s="288">
        <v>41585</v>
      </c>
      <c r="V313" s="159">
        <f>'Tablet Visits'!S316</f>
        <v>230848</v>
      </c>
      <c r="W313" s="159">
        <f t="shared" si="29"/>
        <v>503668</v>
      </c>
    </row>
    <row r="314" spans="1:23" x14ac:dyDescent="0.25">
      <c r="A314" s="288">
        <v>41586</v>
      </c>
      <c r="B314" s="159">
        <f>'Total Visits and PVs'!S317</f>
        <v>4778453</v>
      </c>
      <c r="C314" s="159">
        <f t="shared" si="24"/>
        <v>6580411</v>
      </c>
      <c r="E314" s="288">
        <v>41586</v>
      </c>
      <c r="F314" s="159">
        <f>'Daily Organic Visits'!S317</f>
        <v>1371095</v>
      </c>
      <c r="G314" s="159">
        <f t="shared" si="25"/>
        <v>2245518</v>
      </c>
      <c r="I314" s="288">
        <v>41586</v>
      </c>
      <c r="J314" s="159">
        <f>'Desktop HP PVs'!S317</f>
        <v>731557</v>
      </c>
      <c r="K314" s="159">
        <f t="shared" si="26"/>
        <v>480261</v>
      </c>
      <c r="M314" s="288">
        <v>41586</v>
      </c>
      <c r="N314" s="159">
        <f>'Mobile HP PVs'!S317</f>
        <v>165125</v>
      </c>
      <c r="O314" s="159">
        <f t="shared" si="27"/>
        <v>189496</v>
      </c>
      <c r="Q314" s="288">
        <v>41586</v>
      </c>
      <c r="R314" s="159">
        <f>'Mobile Visits'!S317</f>
        <v>1049308</v>
      </c>
      <c r="S314" s="159">
        <f t="shared" si="28"/>
        <v>2749186</v>
      </c>
      <c r="U314" s="288">
        <v>41586</v>
      </c>
      <c r="V314" s="159">
        <f>'Tablet Visits'!S317</f>
        <v>230848</v>
      </c>
      <c r="W314" s="159">
        <f t="shared" si="29"/>
        <v>510663</v>
      </c>
    </row>
    <row r="315" spans="1:23" x14ac:dyDescent="0.25">
      <c r="A315" s="288">
        <v>41587</v>
      </c>
      <c r="B315" s="159">
        <f>'Total Visits and PVs'!S318</f>
        <v>4655002</v>
      </c>
      <c r="C315" s="159">
        <f t="shared" si="24"/>
        <v>5863527</v>
      </c>
      <c r="E315" s="288">
        <v>41587</v>
      </c>
      <c r="F315" s="159">
        <f>'Daily Organic Visits'!S318</f>
        <v>1357105</v>
      </c>
      <c r="G315" s="159">
        <f t="shared" si="25"/>
        <v>2231528</v>
      </c>
      <c r="I315" s="288">
        <v>41587</v>
      </c>
      <c r="J315" s="159">
        <f>'Desktop HP PVs'!S318</f>
        <v>710520</v>
      </c>
      <c r="K315" s="159">
        <f t="shared" si="26"/>
        <v>383249</v>
      </c>
      <c r="M315" s="288">
        <v>41587</v>
      </c>
      <c r="N315" s="159">
        <f>'Mobile HP PVs'!S318</f>
        <v>174284</v>
      </c>
      <c r="O315" s="159">
        <f t="shared" si="27"/>
        <v>186802</v>
      </c>
      <c r="Q315" s="288">
        <v>41587</v>
      </c>
      <c r="R315" s="159">
        <f>'Mobile Visits'!S318</f>
        <v>979354</v>
      </c>
      <c r="S315" s="159">
        <f t="shared" si="28"/>
        <v>2420403</v>
      </c>
      <c r="U315" s="288">
        <v>41587</v>
      </c>
      <c r="V315" s="159">
        <f>'Tablet Visits'!S318</f>
        <v>279815</v>
      </c>
      <c r="W315" s="159">
        <f t="shared" si="29"/>
        <v>440709</v>
      </c>
    </row>
    <row r="316" spans="1:23" x14ac:dyDescent="0.25">
      <c r="A316" s="288">
        <v>41588</v>
      </c>
      <c r="B316" s="159">
        <f>'Total Visits and PVs'!S319</f>
        <v>4652069</v>
      </c>
      <c r="C316" s="159">
        <f t="shared" si="24"/>
        <v>6080560</v>
      </c>
      <c r="E316" s="288">
        <v>41588</v>
      </c>
      <c r="F316" s="159">
        <f>'Daily Organic Visits'!S319</f>
        <v>1385086</v>
      </c>
      <c r="G316" s="159">
        <f t="shared" si="25"/>
        <v>2154578</v>
      </c>
      <c r="I316" s="288">
        <v>41588</v>
      </c>
      <c r="J316" s="159">
        <f>'Desktop HP PVs'!S319</f>
        <v>677266</v>
      </c>
      <c r="K316" s="159">
        <f t="shared" si="26"/>
        <v>405946</v>
      </c>
      <c r="M316" s="288">
        <v>41588</v>
      </c>
      <c r="N316" s="159">
        <f>'Mobile HP PVs'!S319</f>
        <v>175249</v>
      </c>
      <c r="O316" s="159">
        <f t="shared" si="27"/>
        <v>184076</v>
      </c>
      <c r="Q316" s="288">
        <v>41588</v>
      </c>
      <c r="R316" s="159">
        <f>'Mobile Visits'!S319</f>
        <v>1210201</v>
      </c>
      <c r="S316" s="159">
        <f t="shared" si="28"/>
        <v>2588292</v>
      </c>
      <c r="U316" s="288">
        <v>41588</v>
      </c>
      <c r="V316" s="159">
        <f>'Tablet Visits'!S319</f>
        <v>230848</v>
      </c>
      <c r="W316" s="159">
        <f t="shared" si="29"/>
        <v>566626</v>
      </c>
    </row>
    <row r="317" spans="1:23" x14ac:dyDescent="0.25">
      <c r="A317" s="288">
        <v>41589</v>
      </c>
      <c r="B317" s="159">
        <f>'Total Visits and PVs'!S320</f>
        <v>4292100</v>
      </c>
      <c r="C317" s="159">
        <f t="shared" si="24"/>
        <v>7084252</v>
      </c>
      <c r="E317" s="288">
        <v>41589</v>
      </c>
      <c r="F317" s="159">
        <f>'Daily Organic Visits'!S320</f>
        <v>1119261</v>
      </c>
      <c r="G317" s="159">
        <f t="shared" si="25"/>
        <v>2329463</v>
      </c>
      <c r="I317" s="288">
        <v>41589</v>
      </c>
      <c r="J317" s="159">
        <f>'Desktop HP PVs'!S320</f>
        <v>548276</v>
      </c>
      <c r="K317" s="159">
        <f t="shared" si="26"/>
        <v>526455</v>
      </c>
      <c r="M317" s="288">
        <v>41589</v>
      </c>
      <c r="N317" s="159">
        <f>'Mobile HP PVs'!S320</f>
        <v>188472</v>
      </c>
      <c r="O317" s="159">
        <f t="shared" si="27"/>
        <v>180094</v>
      </c>
      <c r="Q317" s="288">
        <v>41589</v>
      </c>
      <c r="R317" s="159">
        <f>'Mobile Visits'!S320</f>
        <v>1280155</v>
      </c>
      <c r="S317" s="159">
        <f t="shared" si="28"/>
        <v>2896089</v>
      </c>
      <c r="U317" s="288">
        <v>41589</v>
      </c>
      <c r="V317" s="159">
        <f>'Tablet Visits'!S320</f>
        <v>314792</v>
      </c>
      <c r="W317" s="159">
        <f t="shared" si="29"/>
        <v>650571</v>
      </c>
    </row>
    <row r="318" spans="1:23" x14ac:dyDescent="0.25">
      <c r="A318" s="288">
        <v>41590</v>
      </c>
      <c r="B318" s="159">
        <f>'Total Visits and PVs'!S321</f>
        <v>4331867</v>
      </c>
      <c r="C318" s="159">
        <f t="shared" si="24"/>
        <v>7147765</v>
      </c>
      <c r="E318" s="288">
        <v>41590</v>
      </c>
      <c r="F318" s="159">
        <f>'Daily Organic Visits'!S321</f>
        <v>1266165</v>
      </c>
      <c r="G318" s="159">
        <f t="shared" si="25"/>
        <v>2455380</v>
      </c>
      <c r="I318" s="288">
        <v>41590</v>
      </c>
      <c r="J318" s="159">
        <f>'Desktop HP PVs'!S321</f>
        <v>586843</v>
      </c>
      <c r="K318" s="159">
        <f t="shared" si="26"/>
        <v>536487</v>
      </c>
      <c r="M318" s="288">
        <v>41590</v>
      </c>
      <c r="N318" s="159">
        <f>'Mobile HP PVs'!S321</f>
        <v>189270</v>
      </c>
      <c r="O318" s="159">
        <f t="shared" si="27"/>
        <v>175619</v>
      </c>
      <c r="Q318" s="288">
        <v>41590</v>
      </c>
      <c r="R318" s="159">
        <f>'Mobile Visits'!S321</f>
        <v>1224192</v>
      </c>
      <c r="S318" s="159">
        <f t="shared" si="28"/>
        <v>2910080</v>
      </c>
      <c r="U318" s="288">
        <v>41590</v>
      </c>
      <c r="V318" s="159">
        <f>'Tablet Visits'!S321</f>
        <v>230848</v>
      </c>
      <c r="W318" s="159">
        <f t="shared" si="29"/>
        <v>790478</v>
      </c>
    </row>
    <row r="319" spans="1:23" x14ac:dyDescent="0.25">
      <c r="A319" s="288">
        <v>41591</v>
      </c>
      <c r="B319" s="159">
        <f>'Total Visits and PVs'!S322</f>
        <v>5216428</v>
      </c>
      <c r="C319" s="159">
        <f t="shared" si="24"/>
        <v>7001528</v>
      </c>
      <c r="E319" s="288">
        <v>41591</v>
      </c>
      <c r="F319" s="159">
        <f>'Daily Organic Visits'!S322</f>
        <v>1490017</v>
      </c>
      <c r="G319" s="159">
        <f t="shared" si="25"/>
        <v>2490357</v>
      </c>
      <c r="I319" s="288">
        <v>41591</v>
      </c>
      <c r="J319" s="159">
        <f>'Desktop HP PVs'!S322</f>
        <v>753460</v>
      </c>
      <c r="K319" s="159">
        <f t="shared" si="26"/>
        <v>520559</v>
      </c>
      <c r="M319" s="288">
        <v>41591</v>
      </c>
      <c r="N319" s="159">
        <f>'Mobile HP PVs'!S322</f>
        <v>179956</v>
      </c>
      <c r="O319" s="159">
        <f t="shared" si="27"/>
        <v>175285</v>
      </c>
      <c r="Q319" s="288">
        <v>41591</v>
      </c>
      <c r="R319" s="159">
        <f>'Mobile Visits'!S322</f>
        <v>1126257</v>
      </c>
      <c r="S319" s="159">
        <f t="shared" si="28"/>
        <v>2637260</v>
      </c>
      <c r="U319" s="288">
        <v>41591</v>
      </c>
      <c r="V319" s="159">
        <f>'Tablet Visits'!S322</f>
        <v>209862</v>
      </c>
      <c r="W319" s="159">
        <f t="shared" si="29"/>
        <v>615594</v>
      </c>
    </row>
    <row r="320" spans="1:23" x14ac:dyDescent="0.25">
      <c r="A320" s="288">
        <v>41592</v>
      </c>
      <c r="B320" s="159">
        <f>'Total Visits and PVs'!S323</f>
        <v>5173421</v>
      </c>
      <c r="C320" s="159">
        <f t="shared" si="24"/>
        <v>6817246</v>
      </c>
      <c r="E320" s="288">
        <v>41592</v>
      </c>
      <c r="F320" s="159">
        <f>'Daily Organic Visits'!S323</f>
        <v>1511003</v>
      </c>
      <c r="G320" s="159">
        <f t="shared" si="25"/>
        <v>2434394</v>
      </c>
      <c r="I320" s="288">
        <v>41592</v>
      </c>
      <c r="J320" s="159">
        <f>'Desktop HP PVs'!S323</f>
        <v>749002</v>
      </c>
      <c r="K320" s="159">
        <f t="shared" si="26"/>
        <v>513125</v>
      </c>
      <c r="M320" s="288">
        <v>41592</v>
      </c>
      <c r="N320" s="159">
        <f>'Mobile HP PVs'!S323</f>
        <v>183872</v>
      </c>
      <c r="O320" s="159">
        <f t="shared" si="27"/>
        <v>180318</v>
      </c>
      <c r="Q320" s="288">
        <v>41592</v>
      </c>
      <c r="R320" s="159">
        <f>'Mobile Visits'!S323</f>
        <v>1070294</v>
      </c>
      <c r="S320" s="159">
        <f t="shared" si="28"/>
        <v>2637260</v>
      </c>
      <c r="U320" s="288">
        <v>41592</v>
      </c>
      <c r="V320" s="159">
        <f>'Tablet Visits'!S323</f>
        <v>265825</v>
      </c>
      <c r="W320" s="159">
        <f t="shared" si="29"/>
        <v>566626</v>
      </c>
    </row>
    <row r="321" spans="1:23" x14ac:dyDescent="0.25">
      <c r="A321" s="288">
        <v>41593</v>
      </c>
      <c r="B321" s="159">
        <f>'Total Visits and PVs'!S324</f>
        <v>5036381</v>
      </c>
      <c r="C321" s="159">
        <f t="shared" si="24"/>
        <v>6364124</v>
      </c>
      <c r="E321" s="288">
        <v>41593</v>
      </c>
      <c r="F321" s="159">
        <f>'Daily Organic Visits'!S324</f>
        <v>1741851</v>
      </c>
      <c r="G321" s="159">
        <f t="shared" si="25"/>
        <v>2434394</v>
      </c>
      <c r="I321" s="288">
        <v>41593</v>
      </c>
      <c r="J321" s="159">
        <f>'Desktop HP PVs'!S324</f>
        <v>741503</v>
      </c>
      <c r="K321" s="159">
        <f t="shared" si="26"/>
        <v>473631</v>
      </c>
      <c r="M321" s="288">
        <v>41593</v>
      </c>
      <c r="N321" s="159">
        <f>'Mobile HP PVs'!S324</f>
        <v>190542</v>
      </c>
      <c r="O321" s="159">
        <f t="shared" si="27"/>
        <v>180742</v>
      </c>
      <c r="Q321" s="288">
        <v>41593</v>
      </c>
      <c r="R321" s="159">
        <f>'Mobile Visits'!S324</f>
        <v>1063298</v>
      </c>
      <c r="S321" s="159">
        <f t="shared" si="28"/>
        <v>2469371</v>
      </c>
      <c r="U321" s="288">
        <v>41593</v>
      </c>
      <c r="V321" s="159">
        <f>'Tablet Visits'!S324</f>
        <v>230848</v>
      </c>
      <c r="W321" s="159">
        <f t="shared" si="29"/>
        <v>517658</v>
      </c>
    </row>
    <row r="322" spans="1:23" x14ac:dyDescent="0.25">
      <c r="A322" s="288">
        <v>41594</v>
      </c>
      <c r="B322" s="159">
        <f>'Total Visits and PVs'!S325</f>
        <v>4911584</v>
      </c>
      <c r="C322" s="159">
        <f t="shared" si="24"/>
        <v>5908277</v>
      </c>
      <c r="E322" s="288">
        <v>41594</v>
      </c>
      <c r="F322" s="159">
        <f>'Daily Organic Visits'!S325</f>
        <v>1524994</v>
      </c>
      <c r="G322" s="159">
        <f t="shared" si="25"/>
        <v>2238523</v>
      </c>
      <c r="I322" s="288">
        <v>41594</v>
      </c>
      <c r="J322" s="159">
        <f>'Desktop HP PVs'!S325</f>
        <v>721824</v>
      </c>
      <c r="K322" s="159">
        <f t="shared" si="26"/>
        <v>377462</v>
      </c>
      <c r="M322" s="288">
        <v>41594</v>
      </c>
      <c r="N322" s="159">
        <f>'Mobile HP PVs'!S325</f>
        <v>194294</v>
      </c>
      <c r="O322" s="159">
        <f t="shared" si="27"/>
        <v>182402</v>
      </c>
      <c r="Q322" s="288">
        <v>41594</v>
      </c>
      <c r="R322" s="159">
        <f>'Mobile Visits'!S325</f>
        <v>1098275</v>
      </c>
      <c r="S322" s="159">
        <f t="shared" si="28"/>
        <v>2693223</v>
      </c>
      <c r="U322" s="288">
        <v>41594</v>
      </c>
      <c r="V322" s="159">
        <f>'Tablet Visits'!S325</f>
        <v>244838</v>
      </c>
      <c r="W322" s="159">
        <f t="shared" si="29"/>
        <v>496672</v>
      </c>
    </row>
    <row r="323" spans="1:23" x14ac:dyDescent="0.25">
      <c r="A323" s="288">
        <v>41595</v>
      </c>
      <c r="B323" s="159">
        <f>'Total Visits and PVs'!S326</f>
        <v>4619077</v>
      </c>
      <c r="C323" s="159">
        <f t="shared" ref="C323:C337" si="30">VLOOKUP(A323,Total_Visits_PVs,2,FALSE)</f>
        <v>6235482</v>
      </c>
      <c r="E323" s="288">
        <v>41595</v>
      </c>
      <c r="F323" s="159">
        <f>'Daily Organic Visits'!S326</f>
        <v>1441049</v>
      </c>
      <c r="G323" s="159">
        <f t="shared" ref="G323:G337" si="31">VLOOKUP(E323,Organic_Visits,2,FALSE)</f>
        <v>2357444</v>
      </c>
      <c r="I323" s="288">
        <v>41595</v>
      </c>
      <c r="J323" s="159">
        <f>'Desktop HP PVs'!S326</f>
        <v>670288</v>
      </c>
      <c r="K323" s="159">
        <f t="shared" ref="K323:K337" si="32">VLOOKUP(I323,Desktop_HP_PVs,2,FALSE)</f>
        <v>405662</v>
      </c>
      <c r="M323" s="288">
        <v>41595</v>
      </c>
      <c r="N323" s="159">
        <f>'Mobile HP PVs'!S326</f>
        <v>190397</v>
      </c>
      <c r="O323" s="159">
        <f t="shared" ref="O323:O337" si="33">VLOOKUP(M323,Mobile_HP_PVs,2,FALSE)</f>
        <v>180319</v>
      </c>
      <c r="Q323" s="288">
        <v>41595</v>
      </c>
      <c r="R323" s="159">
        <f>'Mobile Visits'!S326</f>
        <v>1049308</v>
      </c>
      <c r="S323" s="159">
        <f t="shared" ref="S323:S337" si="34">VLOOKUP(Q323,Mobile_Visits,2,FALSE)</f>
        <v>2875103</v>
      </c>
      <c r="U323" s="288">
        <v>41595</v>
      </c>
      <c r="V323" s="159">
        <f>'Tablet Visits'!S326</f>
        <v>258829</v>
      </c>
      <c r="W323" s="159">
        <f t="shared" ref="W323:W337" si="35">VLOOKUP(U323,Tablet_Visits,2,FALSE)</f>
        <v>692543</v>
      </c>
    </row>
    <row r="324" spans="1:23" x14ac:dyDescent="0.25">
      <c r="A324" s="288">
        <v>41596</v>
      </c>
      <c r="B324" s="159">
        <f>'Total Visits and PVs'!S327</f>
        <v>4147664</v>
      </c>
      <c r="C324" s="159">
        <f t="shared" si="30"/>
        <v>7223593</v>
      </c>
      <c r="E324" s="288">
        <v>41596</v>
      </c>
      <c r="F324" s="159">
        <f>'Daily Organic Visits'!S327</f>
        <v>1231188</v>
      </c>
      <c r="G324" s="159">
        <f t="shared" si="31"/>
        <v>2357444</v>
      </c>
      <c r="I324" s="288">
        <v>41596</v>
      </c>
      <c r="J324" s="159">
        <f>'Desktop HP PVs'!S327</f>
        <v>516051</v>
      </c>
      <c r="K324" s="159">
        <f t="shared" si="32"/>
        <v>547104</v>
      </c>
      <c r="M324" s="288">
        <v>41596</v>
      </c>
      <c r="N324" s="159">
        <f>'Mobile HP PVs'!S327</f>
        <v>196731</v>
      </c>
      <c r="O324" s="159">
        <f t="shared" si="33"/>
        <v>175297</v>
      </c>
      <c r="Q324" s="288">
        <v>41596</v>
      </c>
      <c r="R324" s="159">
        <f>'Mobile Visits'!S327</f>
        <v>1231188</v>
      </c>
      <c r="S324" s="159">
        <f t="shared" si="34"/>
        <v>3008015</v>
      </c>
      <c r="U324" s="288">
        <v>41596</v>
      </c>
      <c r="V324" s="159">
        <f>'Tablet Visits'!S327</f>
        <v>300802</v>
      </c>
      <c r="W324" s="159">
        <f t="shared" si="35"/>
        <v>594608</v>
      </c>
    </row>
    <row r="325" spans="1:23" x14ac:dyDescent="0.25">
      <c r="A325" s="288">
        <v>41597</v>
      </c>
      <c r="B325" s="159">
        <f>'Total Visits and PVs'!S328</f>
        <v>4306100</v>
      </c>
      <c r="C325" s="159">
        <f t="shared" si="30"/>
        <v>6922332</v>
      </c>
      <c r="E325" s="288">
        <v>41597</v>
      </c>
      <c r="F325" s="159">
        <f>'Daily Organic Visits'!S328</f>
        <v>1245178</v>
      </c>
      <c r="G325" s="159">
        <f t="shared" si="31"/>
        <v>2399417</v>
      </c>
      <c r="I325" s="288">
        <v>41597</v>
      </c>
      <c r="J325" s="159">
        <f>'Desktop HP PVs'!S328</f>
        <v>567161</v>
      </c>
      <c r="K325" s="159">
        <f t="shared" si="32"/>
        <v>512857</v>
      </c>
      <c r="M325" s="288">
        <v>41597</v>
      </c>
      <c r="N325" s="159">
        <f>'Mobile HP PVs'!S328</f>
        <v>190648</v>
      </c>
      <c r="O325" s="159">
        <f t="shared" si="33"/>
        <v>172338</v>
      </c>
      <c r="Q325" s="288">
        <v>41597</v>
      </c>
      <c r="R325" s="159">
        <f>'Mobile Visits'!S328</f>
        <v>1196211</v>
      </c>
      <c r="S325" s="159">
        <f t="shared" si="34"/>
        <v>2581297</v>
      </c>
      <c r="U325" s="288">
        <v>41597</v>
      </c>
      <c r="V325" s="159">
        <f>'Tablet Visits'!S328</f>
        <v>258829</v>
      </c>
      <c r="W325" s="159">
        <f t="shared" si="35"/>
        <v>559631</v>
      </c>
    </row>
    <row r="326" spans="1:23" x14ac:dyDescent="0.25">
      <c r="A326" s="288">
        <v>41598</v>
      </c>
      <c r="B326" s="159">
        <f>'Total Visits and PVs'!S329</f>
        <v>5242508</v>
      </c>
      <c r="C326" s="159">
        <f t="shared" si="30"/>
        <v>7275225</v>
      </c>
      <c r="E326" s="288">
        <v>41598</v>
      </c>
      <c r="F326" s="159">
        <f>'Daily Organic Visits'!S329</f>
        <v>1511003</v>
      </c>
      <c r="G326" s="159">
        <f t="shared" si="31"/>
        <v>2266504</v>
      </c>
      <c r="I326" s="288">
        <v>41598</v>
      </c>
      <c r="J326" s="159">
        <f>'Desktop HP PVs'!S329</f>
        <v>736340</v>
      </c>
      <c r="K326" s="159">
        <f t="shared" si="32"/>
        <v>506669</v>
      </c>
      <c r="M326" s="288">
        <v>41598</v>
      </c>
      <c r="N326" s="159">
        <f>'Mobile HP PVs'!S329</f>
        <v>174649</v>
      </c>
      <c r="O326" s="159">
        <f t="shared" si="33"/>
        <v>171760</v>
      </c>
      <c r="Q326" s="288">
        <v>41598</v>
      </c>
      <c r="R326" s="159">
        <f>'Mobile Visits'!S329</f>
        <v>1161234</v>
      </c>
      <c r="S326" s="159">
        <f t="shared" si="34"/>
        <v>2931066</v>
      </c>
      <c r="U326" s="288">
        <v>41598</v>
      </c>
      <c r="V326" s="159">
        <f>'Tablet Visits'!S329</f>
        <v>181880</v>
      </c>
      <c r="W326" s="159">
        <f t="shared" si="35"/>
        <v>685548</v>
      </c>
    </row>
    <row r="327" spans="1:23" x14ac:dyDescent="0.25">
      <c r="A327" s="288">
        <v>41599</v>
      </c>
      <c r="B327" s="159">
        <f>'Total Visits and PVs'!S330</f>
        <v>5049998</v>
      </c>
      <c r="C327" s="159">
        <f t="shared" si="30"/>
        <v>7201578</v>
      </c>
      <c r="E327" s="288">
        <v>41599</v>
      </c>
      <c r="F327" s="159">
        <f>'Daily Organic Visits'!S330</f>
        <v>1364100</v>
      </c>
      <c r="G327" s="159">
        <f t="shared" si="31"/>
        <v>2196551</v>
      </c>
      <c r="I327" s="288">
        <v>41599</v>
      </c>
      <c r="J327" s="159">
        <f>'Desktop HP PVs'!S330</f>
        <v>727219</v>
      </c>
      <c r="K327" s="159">
        <f t="shared" si="32"/>
        <v>502457</v>
      </c>
      <c r="M327" s="288">
        <v>41599</v>
      </c>
      <c r="N327" s="159">
        <f>'Mobile HP PVs'!S330</f>
        <v>177923</v>
      </c>
      <c r="O327" s="159">
        <f t="shared" si="33"/>
        <v>170424</v>
      </c>
      <c r="Q327" s="288">
        <v>41599</v>
      </c>
      <c r="R327" s="159">
        <f>'Mobile Visits'!S330</f>
        <v>1308137</v>
      </c>
      <c r="S327" s="159">
        <f t="shared" si="34"/>
        <v>3091960</v>
      </c>
      <c r="U327" s="288">
        <v>41599</v>
      </c>
      <c r="V327" s="159">
        <f>'Tablet Visits'!S330</f>
        <v>230848</v>
      </c>
      <c r="W327" s="159">
        <f t="shared" si="35"/>
        <v>566626</v>
      </c>
    </row>
    <row r="328" spans="1:23" x14ac:dyDescent="0.25">
      <c r="A328" s="288">
        <v>41600</v>
      </c>
      <c r="B328" s="159">
        <f>'Total Visits and PVs'!S331</f>
        <v>4848611</v>
      </c>
      <c r="C328" s="159">
        <f t="shared" si="30"/>
        <v>7119612</v>
      </c>
      <c r="E328" s="288">
        <v>41600</v>
      </c>
      <c r="F328" s="159">
        <f>'Daily Organic Visits'!S331</f>
        <v>1322128</v>
      </c>
      <c r="G328" s="159">
        <f t="shared" si="31"/>
        <v>2441389</v>
      </c>
      <c r="I328" s="288">
        <v>41600</v>
      </c>
      <c r="J328" s="159">
        <f>'Desktop HP PVs'!S331</f>
        <v>682768</v>
      </c>
      <c r="K328" s="159">
        <f t="shared" si="32"/>
        <v>474367</v>
      </c>
      <c r="M328" s="288">
        <v>41600</v>
      </c>
      <c r="N328" s="159">
        <f>'Mobile HP PVs'!S331</f>
        <v>188925</v>
      </c>
      <c r="O328" s="159">
        <f t="shared" si="33"/>
        <v>175279</v>
      </c>
      <c r="Q328" s="288">
        <v>41600</v>
      </c>
      <c r="R328" s="159">
        <f>'Mobile Visits'!S331</f>
        <v>1182220</v>
      </c>
      <c r="S328" s="159">
        <f t="shared" si="34"/>
        <v>2903084</v>
      </c>
      <c r="U328" s="288">
        <v>41600</v>
      </c>
      <c r="V328" s="159">
        <f>'Tablet Visits'!S331</f>
        <v>202866</v>
      </c>
      <c r="W328" s="159">
        <f t="shared" si="35"/>
        <v>608598</v>
      </c>
    </row>
    <row r="329" spans="1:23" x14ac:dyDescent="0.25">
      <c r="A329" s="288">
        <v>41601</v>
      </c>
      <c r="B329" s="159">
        <f>'Total Visits and PVs'!S332</f>
        <v>4442231</v>
      </c>
      <c r="C329" s="159">
        <f t="shared" si="30"/>
        <v>6405752</v>
      </c>
      <c r="E329" s="288">
        <v>41601</v>
      </c>
      <c r="F329" s="159">
        <f>'Daily Organic Visits'!S332</f>
        <v>1189215</v>
      </c>
      <c r="G329" s="159">
        <f t="shared" si="31"/>
        <v>2518338</v>
      </c>
      <c r="I329" s="288">
        <v>41601</v>
      </c>
      <c r="J329" s="159">
        <f>'Desktop HP PVs'!S332</f>
        <v>608081</v>
      </c>
      <c r="K329" s="159">
        <f t="shared" si="32"/>
        <v>379851</v>
      </c>
      <c r="M329" s="288">
        <v>41601</v>
      </c>
      <c r="N329" s="159">
        <f>'Mobile HP PVs'!S332</f>
        <v>201237</v>
      </c>
      <c r="O329" s="159">
        <f t="shared" si="33"/>
        <v>179687</v>
      </c>
      <c r="Q329" s="288">
        <v>41601</v>
      </c>
      <c r="R329" s="159">
        <f>'Mobile Visits'!S332</f>
        <v>1182220</v>
      </c>
      <c r="S329" s="159">
        <f t="shared" si="34"/>
        <v>2903084</v>
      </c>
      <c r="U329" s="288">
        <v>41601</v>
      </c>
      <c r="V329" s="159">
        <f>'Tablet Visits'!S332</f>
        <v>272820</v>
      </c>
      <c r="W329" s="159">
        <f t="shared" si="35"/>
        <v>678552</v>
      </c>
    </row>
    <row r="330" spans="1:23" x14ac:dyDescent="0.25">
      <c r="A330" s="288">
        <v>41602</v>
      </c>
      <c r="B330" s="159">
        <f>'Total Visits and PVs'!S333</f>
        <v>4452193</v>
      </c>
      <c r="C330" s="159">
        <f t="shared" si="30"/>
        <v>6412798</v>
      </c>
      <c r="E330" s="288">
        <v>41602</v>
      </c>
      <c r="F330" s="159">
        <f>'Daily Organic Visits'!S333</f>
        <v>1301141</v>
      </c>
      <c r="G330" s="159">
        <f t="shared" si="31"/>
        <v>2343454</v>
      </c>
      <c r="I330" s="288">
        <v>41602</v>
      </c>
      <c r="J330" s="159">
        <f>'Desktop HP PVs'!S333</f>
        <v>580142</v>
      </c>
      <c r="K330" s="159">
        <f t="shared" si="32"/>
        <v>396926</v>
      </c>
      <c r="M330" s="288">
        <v>41602</v>
      </c>
      <c r="N330" s="159">
        <f>'Mobile HP PVs'!S333</f>
        <v>194087</v>
      </c>
      <c r="O330" s="159">
        <f t="shared" si="33"/>
        <v>171882</v>
      </c>
      <c r="Q330" s="288">
        <v>41602</v>
      </c>
      <c r="R330" s="159">
        <f>'Mobile Visits'!S333</f>
        <v>1189215</v>
      </c>
      <c r="S330" s="159">
        <f t="shared" si="34"/>
        <v>2735195</v>
      </c>
      <c r="U330" s="288">
        <v>41602</v>
      </c>
      <c r="V330" s="159">
        <f>'Tablet Visits'!S333</f>
        <v>342774</v>
      </c>
      <c r="W330" s="159">
        <f t="shared" si="35"/>
        <v>671557</v>
      </c>
    </row>
    <row r="331" spans="1:23" x14ac:dyDescent="0.25">
      <c r="A331" s="288">
        <v>41603</v>
      </c>
      <c r="B331" s="159">
        <f>'Total Visits and PVs'!S334</f>
        <v>4020821</v>
      </c>
      <c r="C331" s="159">
        <f t="shared" si="30"/>
        <v>7591774</v>
      </c>
      <c r="E331" s="288">
        <v>41603</v>
      </c>
      <c r="F331" s="159">
        <f>'Daily Organic Visits'!S334</f>
        <v>1252174</v>
      </c>
      <c r="G331" s="159">
        <f t="shared" si="31"/>
        <v>2462375</v>
      </c>
      <c r="I331" s="288">
        <v>41603</v>
      </c>
      <c r="J331" s="159">
        <f>'Desktop HP PVs'!S334</f>
        <v>500972</v>
      </c>
      <c r="K331" s="159">
        <f t="shared" si="32"/>
        <v>513734</v>
      </c>
      <c r="M331" s="288">
        <v>41603</v>
      </c>
      <c r="N331" s="159">
        <f>'Mobile HP PVs'!S334</f>
        <v>191026</v>
      </c>
      <c r="O331" s="159">
        <f t="shared" si="33"/>
        <v>166665</v>
      </c>
      <c r="Q331" s="288">
        <v>41603</v>
      </c>
      <c r="R331" s="159">
        <f>'Mobile Visits'!S334</f>
        <v>1035317</v>
      </c>
      <c r="S331" s="159">
        <f t="shared" si="34"/>
        <v>3175904</v>
      </c>
      <c r="U331" s="288">
        <v>41603</v>
      </c>
      <c r="V331" s="159">
        <f>'Tablet Visits'!S334</f>
        <v>244838</v>
      </c>
      <c r="W331" s="159">
        <f t="shared" si="35"/>
        <v>580617</v>
      </c>
    </row>
    <row r="332" spans="1:23" x14ac:dyDescent="0.25">
      <c r="A332" s="288">
        <v>41604</v>
      </c>
      <c r="B332" s="159">
        <f>'Total Visits and PVs'!S335</f>
        <v>4406324</v>
      </c>
      <c r="C332" s="159">
        <f t="shared" si="30"/>
        <v>7716460</v>
      </c>
      <c r="E332" s="288">
        <v>41604</v>
      </c>
      <c r="F332" s="159">
        <f>'Daily Organic Visits'!S335</f>
        <v>1154238</v>
      </c>
      <c r="G332" s="159">
        <f t="shared" si="31"/>
        <v>2427398</v>
      </c>
      <c r="I332" s="288">
        <v>41604</v>
      </c>
      <c r="J332" s="159">
        <f>'Desktop HP PVs'!S335</f>
        <v>556968</v>
      </c>
      <c r="K332" s="159">
        <f t="shared" si="32"/>
        <v>521182</v>
      </c>
      <c r="M332" s="288">
        <v>41604</v>
      </c>
      <c r="N332" s="159">
        <f>'Mobile HP PVs'!S335</f>
        <v>183465</v>
      </c>
      <c r="O332" s="159">
        <f t="shared" si="33"/>
        <v>170625</v>
      </c>
      <c r="Q332" s="288">
        <v>41604</v>
      </c>
      <c r="R332" s="159">
        <f>'Mobile Visits'!S335</f>
        <v>1154238</v>
      </c>
      <c r="S332" s="159">
        <f t="shared" si="34"/>
        <v>3119941</v>
      </c>
      <c r="U332" s="288">
        <v>41604</v>
      </c>
      <c r="V332" s="159">
        <f>'Tablet Visits'!S335</f>
        <v>314792</v>
      </c>
      <c r="W332" s="159">
        <f t="shared" si="35"/>
        <v>615594</v>
      </c>
    </row>
    <row r="333" spans="1:23" x14ac:dyDescent="0.25">
      <c r="A333" s="288">
        <v>41605</v>
      </c>
      <c r="B333" s="159">
        <f>'Total Visits and PVs'!S336</f>
        <v>5001914</v>
      </c>
      <c r="C333" s="159">
        <f t="shared" si="30"/>
        <v>7878595</v>
      </c>
      <c r="E333" s="288">
        <v>41605</v>
      </c>
      <c r="F333" s="159">
        <f>'Daily Organic Visits'!S336</f>
        <v>1406072</v>
      </c>
      <c r="G333" s="159">
        <f t="shared" si="31"/>
        <v>2392421</v>
      </c>
      <c r="I333" s="288">
        <v>41605</v>
      </c>
      <c r="J333" s="159">
        <f>'Desktop HP PVs'!S336</f>
        <v>740440</v>
      </c>
      <c r="K333" s="159">
        <f t="shared" si="32"/>
        <v>488888</v>
      </c>
      <c r="M333" s="288">
        <v>41605</v>
      </c>
      <c r="N333" s="159">
        <f>'Mobile HP PVs'!S336</f>
        <v>177663</v>
      </c>
      <c r="O333" s="159">
        <f t="shared" si="33"/>
        <v>174097</v>
      </c>
      <c r="Q333" s="288">
        <v>41605</v>
      </c>
      <c r="R333" s="159">
        <f>'Mobile Visits'!S336</f>
        <v>993345</v>
      </c>
      <c r="S333" s="159">
        <f t="shared" si="34"/>
        <v>3364780</v>
      </c>
      <c r="U333" s="288">
        <v>41605</v>
      </c>
      <c r="V333" s="159">
        <f>'Tablet Visits'!S336</f>
        <v>223852</v>
      </c>
      <c r="W333" s="159">
        <f t="shared" si="35"/>
        <v>615594</v>
      </c>
    </row>
    <row r="334" spans="1:23" x14ac:dyDescent="0.25">
      <c r="A334" s="288">
        <v>41606</v>
      </c>
      <c r="B334" s="159">
        <f>'Total Visits and PVs'!S337</f>
        <v>5185891</v>
      </c>
      <c r="C334" s="159">
        <f t="shared" si="30"/>
        <v>6412391</v>
      </c>
      <c r="E334" s="288">
        <v>41606</v>
      </c>
      <c r="F334" s="159">
        <f>'Daily Organic Visits'!S337</f>
        <v>1545980</v>
      </c>
      <c r="G334" s="159">
        <f t="shared" si="31"/>
        <v>2336458</v>
      </c>
      <c r="I334" s="288">
        <v>41606</v>
      </c>
      <c r="J334" s="159">
        <f>'Desktop HP PVs'!S337</f>
        <v>746646</v>
      </c>
      <c r="K334" s="159">
        <f t="shared" si="32"/>
        <v>427775</v>
      </c>
      <c r="M334" s="288">
        <v>41606</v>
      </c>
      <c r="N334" s="159">
        <f>'Mobile HP PVs'!S337</f>
        <v>179646</v>
      </c>
      <c r="O334" s="159">
        <f t="shared" si="33"/>
        <v>166647</v>
      </c>
      <c r="Q334" s="288">
        <v>41606</v>
      </c>
      <c r="R334" s="159">
        <f>'Mobile Visits'!S337</f>
        <v>1014331</v>
      </c>
      <c r="S334" s="159">
        <f t="shared" si="34"/>
        <v>2945057</v>
      </c>
      <c r="U334" s="288">
        <v>41606</v>
      </c>
      <c r="V334" s="159">
        <f>'Tablet Visits'!S337</f>
        <v>209862</v>
      </c>
      <c r="W334" s="159">
        <f t="shared" si="35"/>
        <v>755501</v>
      </c>
    </row>
    <row r="335" spans="1:23" x14ac:dyDescent="0.25">
      <c r="A335" s="288">
        <v>41607</v>
      </c>
      <c r="B335" s="159">
        <f>'Total Visits and PVs'!S338</f>
        <v>5199565</v>
      </c>
      <c r="C335" s="159">
        <f t="shared" si="30"/>
        <v>6208499</v>
      </c>
      <c r="E335" s="288">
        <v>41607</v>
      </c>
      <c r="F335" s="159">
        <f>'Daily Organic Visits'!S338</f>
        <v>1483021</v>
      </c>
      <c r="G335" s="159">
        <f t="shared" si="31"/>
        <v>2385426</v>
      </c>
      <c r="I335" s="288">
        <v>41607</v>
      </c>
      <c r="J335" s="159">
        <f>'Desktop HP PVs'!S338</f>
        <v>745002</v>
      </c>
      <c r="K335" s="159">
        <f t="shared" si="32"/>
        <v>410547</v>
      </c>
      <c r="M335" s="288">
        <v>41607</v>
      </c>
      <c r="N335" s="159">
        <f>'Mobile HP PVs'!S338</f>
        <v>189188</v>
      </c>
      <c r="O335" s="159">
        <f t="shared" si="33"/>
        <v>166305</v>
      </c>
      <c r="Q335" s="288">
        <v>41607</v>
      </c>
      <c r="R335" s="159">
        <f>'Mobile Visits'!S338</f>
        <v>1301141</v>
      </c>
      <c r="S335" s="159">
        <f t="shared" si="34"/>
        <v>2518338</v>
      </c>
      <c r="U335" s="288">
        <v>41607</v>
      </c>
      <c r="V335" s="159">
        <f>'Tablet Visits'!S338</f>
        <v>230848</v>
      </c>
      <c r="W335" s="159">
        <f t="shared" si="35"/>
        <v>426718</v>
      </c>
    </row>
    <row r="336" spans="1:23" x14ac:dyDescent="0.25">
      <c r="A336" s="288">
        <v>41608</v>
      </c>
      <c r="B336" s="159">
        <f>'Total Visits and PVs'!S339</f>
        <v>5218485</v>
      </c>
      <c r="C336" s="159">
        <f t="shared" si="30"/>
        <v>5749525</v>
      </c>
      <c r="E336" s="288">
        <v>41608</v>
      </c>
      <c r="F336" s="159">
        <f>'Daily Organic Visits'!S339</f>
        <v>1490017</v>
      </c>
      <c r="G336" s="159">
        <f t="shared" si="31"/>
        <v>2175564</v>
      </c>
      <c r="I336" s="288">
        <v>41608</v>
      </c>
      <c r="J336" s="159">
        <f>'Desktop HP PVs'!S339</f>
        <v>741304</v>
      </c>
      <c r="K336" s="159">
        <f t="shared" si="32"/>
        <v>353944</v>
      </c>
      <c r="M336" s="288">
        <v>41608</v>
      </c>
      <c r="N336" s="159">
        <f>'Mobile HP PVs'!S339</f>
        <v>191425</v>
      </c>
      <c r="O336" s="159">
        <f t="shared" si="33"/>
        <v>169042</v>
      </c>
      <c r="Q336" s="288">
        <v>41608</v>
      </c>
      <c r="R336" s="159">
        <f>'Mobile Visits'!S339</f>
        <v>1126257</v>
      </c>
      <c r="S336" s="159">
        <f t="shared" si="34"/>
        <v>2490357</v>
      </c>
      <c r="U336" s="288">
        <v>41608</v>
      </c>
      <c r="V336" s="159">
        <f>'Tablet Visits'!S339</f>
        <v>230848</v>
      </c>
      <c r="W336" s="159">
        <f t="shared" si="35"/>
        <v>622589</v>
      </c>
    </row>
    <row r="337" spans="1:23" x14ac:dyDescent="0.25">
      <c r="A337" s="288">
        <v>41609</v>
      </c>
      <c r="B337" s="159">
        <f>'Total Visits and PVs'!S340</f>
        <v>4861956</v>
      </c>
      <c r="C337" s="159">
        <f t="shared" si="30"/>
        <v>6034588</v>
      </c>
      <c r="E337" s="288">
        <v>41609</v>
      </c>
      <c r="F337" s="159">
        <f>'Daily Organic Visits'!S340</f>
        <v>1280155</v>
      </c>
      <c r="G337" s="159">
        <f t="shared" si="31"/>
        <v>2294486</v>
      </c>
      <c r="I337" s="288">
        <v>41609</v>
      </c>
      <c r="J337" s="159">
        <f>'Desktop HP PVs'!S340</f>
        <v>721793</v>
      </c>
      <c r="K337" s="159">
        <f t="shared" si="32"/>
        <v>377104</v>
      </c>
      <c r="M337" s="288">
        <v>41609</v>
      </c>
      <c r="N337" s="159">
        <f>'Mobile HP PVs'!S340</f>
        <v>190588</v>
      </c>
      <c r="O337" s="159">
        <f t="shared" si="33"/>
        <v>162641</v>
      </c>
      <c r="Q337" s="288">
        <v>41609</v>
      </c>
      <c r="R337" s="159">
        <f>'Mobile Visits'!S340</f>
        <v>1126257</v>
      </c>
      <c r="S337" s="159">
        <f t="shared" si="34"/>
        <v>2630264</v>
      </c>
      <c r="U337" s="288">
        <v>41609</v>
      </c>
      <c r="V337" s="159">
        <f>'Tablet Visits'!S340</f>
        <v>244838</v>
      </c>
      <c r="W337" s="159">
        <f t="shared" si="35"/>
        <v>573621</v>
      </c>
    </row>
  </sheetData>
  <mergeCells count="6">
    <mergeCell ref="E1:G1"/>
    <mergeCell ref="A1:C1"/>
    <mergeCell ref="I1:K1"/>
    <mergeCell ref="M1:O1"/>
    <mergeCell ref="Q1:S1"/>
    <mergeCell ref="U1:W1"/>
  </mergeCells>
  <pageMargins left="0.7" right="0.7" top="0.75" bottom="0.75" header="0.3" footer="0.3"/>
  <customProperties>
    <customPr name="ORB_SHEETNAME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customProperties>
    <customPr name="ORB_SHEETNAME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</sheetPr>
  <dimension ref="A1:T1100"/>
  <sheetViews>
    <sheetView topLeftCell="C1" workbookViewId="0">
      <pane ySplit="5" topLeftCell="A685" activePane="bottomLeft" state="frozen"/>
      <selection activeCell="C1" sqref="C1"/>
      <selection pane="bottomLeft" activeCell="W705" sqref="W705"/>
    </sheetView>
  </sheetViews>
  <sheetFormatPr defaultRowHeight="15" x14ac:dyDescent="0.25"/>
  <cols>
    <col min="1" max="2" width="0" style="221" hidden="1" customWidth="1"/>
    <col min="3" max="4" width="9.140625" style="221"/>
    <col min="5" max="6" width="10.7109375" style="221" bestFit="1" customWidth="1"/>
    <col min="7" max="16" width="9.140625" style="221"/>
    <col min="17" max="17" width="7.5703125" style="242" bestFit="1" customWidth="1"/>
    <col min="18" max="18" width="10.7109375" style="242" bestFit="1" customWidth="1"/>
    <col min="19" max="19" width="10.7109375" style="243" customWidth="1"/>
    <col min="20" max="20" width="9.140625" style="244" hidden="1" customWidth="1"/>
    <col min="21" max="16384" width="9.140625" style="221"/>
  </cols>
  <sheetData>
    <row r="1" spans="1:20" ht="5.0999999999999996" customHeight="1" x14ac:dyDescent="0.25">
      <c r="A1" s="221" t="s">
        <v>2438</v>
      </c>
      <c r="C1" s="222"/>
      <c r="D1" s="222"/>
      <c r="E1" s="222"/>
      <c r="F1" s="222"/>
      <c r="G1" s="227"/>
      <c r="H1" s="228"/>
      <c r="I1" s="228"/>
      <c r="J1" s="228"/>
      <c r="Q1" s="232"/>
      <c r="R1" s="232"/>
      <c r="S1" s="230"/>
    </row>
    <row r="2" spans="1:20" x14ac:dyDescent="0.25">
      <c r="A2" s="221" t="s">
        <v>2411</v>
      </c>
      <c r="B2" s="221" t="s">
        <v>2438</v>
      </c>
      <c r="C2" s="222"/>
      <c r="D2" s="223" t="s">
        <v>2408</v>
      </c>
      <c r="E2" s="223"/>
      <c r="F2" s="223"/>
      <c r="G2" s="222"/>
      <c r="Q2" s="232"/>
      <c r="R2" s="232" t="s">
        <v>2422</v>
      </c>
      <c r="S2" s="231"/>
    </row>
    <row r="3" spans="1:20" x14ac:dyDescent="0.25">
      <c r="A3" s="221" t="s">
        <v>2412</v>
      </c>
      <c r="B3" s="229" t="s">
        <v>2385</v>
      </c>
      <c r="C3" s="222"/>
      <c r="D3" s="241" t="s">
        <v>2409</v>
      </c>
      <c r="E3" s="224">
        <v>41610.53292824074</v>
      </c>
      <c r="F3" s="225">
        <v>41610.53292824074</v>
      </c>
      <c r="G3" s="222"/>
      <c r="Q3" s="232"/>
      <c r="R3" s="232" t="s">
        <v>6</v>
      </c>
      <c r="S3" s="240"/>
    </row>
    <row r="4" spans="1:20" x14ac:dyDescent="0.25">
      <c r="A4" s="221" t="s">
        <v>2413</v>
      </c>
      <c r="B4" s="221">
        <v>18</v>
      </c>
      <c r="C4" s="222"/>
      <c r="D4" s="241" t="s">
        <v>2410</v>
      </c>
      <c r="E4" s="226">
        <v>40909</v>
      </c>
      <c r="F4" s="226">
        <v>41609</v>
      </c>
      <c r="G4" s="222"/>
      <c r="Q4" s="232"/>
      <c r="R4" s="232" t="s">
        <v>7</v>
      </c>
      <c r="S4" s="240"/>
    </row>
    <row r="5" spans="1:20" x14ac:dyDescent="0.25">
      <c r="A5" s="221" t="s">
        <v>2414</v>
      </c>
      <c r="B5" s="221">
        <v>1</v>
      </c>
      <c r="C5" s="222"/>
      <c r="D5" s="241" t="s">
        <v>2439</v>
      </c>
      <c r="E5" s="222"/>
      <c r="F5" s="222"/>
      <c r="G5" s="222"/>
      <c r="Q5" s="232"/>
      <c r="R5" s="232" t="s">
        <v>29</v>
      </c>
      <c r="S5" s="239" t="s">
        <v>314</v>
      </c>
      <c r="T5" s="244" t="s">
        <v>2421</v>
      </c>
    </row>
    <row r="6" spans="1:20" x14ac:dyDescent="0.25">
      <c r="A6" s="221" t="s">
        <v>2415</v>
      </c>
      <c r="B6" s="221" t="b">
        <v>0</v>
      </c>
      <c r="C6" s="222"/>
      <c r="D6" s="241" t="s">
        <v>2462</v>
      </c>
      <c r="E6" s="222"/>
      <c r="F6" s="222"/>
      <c r="G6" s="222"/>
      <c r="Q6" s="232" t="s">
        <v>2431</v>
      </c>
      <c r="R6" s="232">
        <v>40909</v>
      </c>
      <c r="S6" s="230">
        <v>692543</v>
      </c>
      <c r="T6" s="244">
        <v>692543</v>
      </c>
    </row>
    <row r="7" spans="1:20" x14ac:dyDescent="0.25">
      <c r="A7" s="221" t="s">
        <v>2416</v>
      </c>
      <c r="B7" s="221">
        <v>1</v>
      </c>
      <c r="C7" s="222"/>
      <c r="D7" s="241" t="s">
        <v>2441</v>
      </c>
      <c r="E7" s="222"/>
      <c r="F7" s="222"/>
      <c r="G7" s="222"/>
      <c r="Q7" s="232"/>
      <c r="R7" s="232">
        <v>40910</v>
      </c>
      <c r="S7" s="230">
        <v>804469</v>
      </c>
      <c r="T7" s="244">
        <v>804469</v>
      </c>
    </row>
    <row r="8" spans="1:20" x14ac:dyDescent="0.25">
      <c r="A8" s="221" t="s">
        <v>2417</v>
      </c>
      <c r="B8" s="221">
        <v>1</v>
      </c>
      <c r="C8" s="222"/>
      <c r="D8" s="241"/>
      <c r="E8" s="222"/>
      <c r="F8" s="222"/>
      <c r="G8" s="222"/>
      <c r="Q8" s="232"/>
      <c r="R8" s="233">
        <v>40911</v>
      </c>
      <c r="S8" s="234">
        <v>930386</v>
      </c>
      <c r="T8" s="244">
        <v>930386</v>
      </c>
    </row>
    <row r="9" spans="1:20" x14ac:dyDescent="0.25">
      <c r="A9" s="221" t="s">
        <v>2418</v>
      </c>
      <c r="B9" s="221" t="s">
        <v>42</v>
      </c>
      <c r="C9" s="222"/>
      <c r="D9" s="241"/>
      <c r="E9" s="222"/>
      <c r="F9" s="222"/>
      <c r="G9" s="222"/>
      <c r="Q9" s="232"/>
      <c r="R9" s="235">
        <v>40912</v>
      </c>
      <c r="S9" s="236">
        <v>797474</v>
      </c>
      <c r="T9" s="244">
        <v>797474</v>
      </c>
    </row>
    <row r="10" spans="1:20" x14ac:dyDescent="0.25">
      <c r="A10" s="221" t="s">
        <v>2153</v>
      </c>
      <c r="B10" s="221" t="s">
        <v>315</v>
      </c>
      <c r="C10" s="222"/>
      <c r="D10" s="241"/>
      <c r="E10" s="222"/>
      <c r="F10" s="222"/>
      <c r="G10" s="222"/>
      <c r="Q10" s="232"/>
      <c r="R10" s="235">
        <v>40913</v>
      </c>
      <c r="S10" s="236">
        <v>937381</v>
      </c>
      <c r="T10" s="244">
        <v>937381</v>
      </c>
    </row>
    <row r="11" spans="1:20" x14ac:dyDescent="0.25">
      <c r="A11" s="221" t="s">
        <v>2419</v>
      </c>
      <c r="B11" s="221" t="s">
        <v>314</v>
      </c>
      <c r="D11" s="229"/>
      <c r="Q11" s="232"/>
      <c r="R11" s="237">
        <v>40914</v>
      </c>
      <c r="S11" s="238">
        <v>713529</v>
      </c>
      <c r="T11" s="244">
        <v>713529</v>
      </c>
    </row>
    <row r="12" spans="1:20" x14ac:dyDescent="0.25">
      <c r="A12" s="221" t="s">
        <v>2420</v>
      </c>
      <c r="B12" s="221" t="s">
        <v>314</v>
      </c>
      <c r="D12" s="229"/>
      <c r="Q12" s="232"/>
      <c r="R12" s="232">
        <v>40915</v>
      </c>
      <c r="S12" s="230">
        <v>650571</v>
      </c>
      <c r="T12" s="244">
        <v>650571</v>
      </c>
    </row>
    <row r="13" spans="1:20" x14ac:dyDescent="0.25">
      <c r="A13" s="221" t="s">
        <v>2423</v>
      </c>
      <c r="B13" s="221">
        <v>6</v>
      </c>
      <c r="D13" s="229"/>
      <c r="Q13" s="232"/>
      <c r="R13" s="232">
        <v>40916</v>
      </c>
      <c r="S13" s="230">
        <v>741511</v>
      </c>
      <c r="T13" s="244">
        <v>741511</v>
      </c>
    </row>
    <row r="14" spans="1:20" x14ac:dyDescent="0.25">
      <c r="A14" s="221" t="s">
        <v>2424</v>
      </c>
      <c r="B14" s="221">
        <v>706</v>
      </c>
      <c r="D14" s="229"/>
      <c r="Q14" s="232"/>
      <c r="R14" s="233">
        <v>40917</v>
      </c>
      <c r="S14" s="234">
        <v>839446</v>
      </c>
      <c r="T14" s="244">
        <v>839446</v>
      </c>
    </row>
    <row r="15" spans="1:20" x14ac:dyDescent="0.25">
      <c r="A15" s="221" t="s">
        <v>2425</v>
      </c>
      <c r="B15" s="221">
        <v>1</v>
      </c>
      <c r="D15" s="229"/>
      <c r="Q15" s="232"/>
      <c r="R15" s="235">
        <v>40918</v>
      </c>
      <c r="S15" s="236">
        <v>769492</v>
      </c>
      <c r="T15" s="244">
        <v>769492</v>
      </c>
    </row>
    <row r="16" spans="1:20" x14ac:dyDescent="0.25">
      <c r="A16" s="221" t="s">
        <v>2426</v>
      </c>
      <c r="B16" s="221">
        <v>18</v>
      </c>
      <c r="D16" s="229"/>
      <c r="Q16" s="232"/>
      <c r="R16" s="235">
        <v>40919</v>
      </c>
      <c r="S16" s="236">
        <v>965363</v>
      </c>
      <c r="T16" s="244">
        <v>965363</v>
      </c>
    </row>
    <row r="17" spans="1:20" x14ac:dyDescent="0.25">
      <c r="A17" s="221" t="s">
        <v>2427</v>
      </c>
      <c r="B17" s="221">
        <v>20</v>
      </c>
      <c r="D17" s="229"/>
      <c r="Q17" s="232"/>
      <c r="R17" s="237">
        <v>40920</v>
      </c>
      <c r="S17" s="238">
        <v>783483</v>
      </c>
      <c r="T17" s="244">
        <v>783483</v>
      </c>
    </row>
    <row r="18" spans="1:20" x14ac:dyDescent="0.25">
      <c r="A18" s="221" t="s">
        <v>2428</v>
      </c>
      <c r="B18" s="221">
        <v>20</v>
      </c>
      <c r="D18" s="229"/>
      <c r="Q18" s="232"/>
      <c r="R18" s="232">
        <v>40921</v>
      </c>
      <c r="S18" s="230">
        <v>860432</v>
      </c>
      <c r="T18" s="244">
        <v>860432</v>
      </c>
    </row>
    <row r="19" spans="1:20" x14ac:dyDescent="0.25">
      <c r="A19" s="221" t="s">
        <v>2429</v>
      </c>
      <c r="B19" s="221" t="s">
        <v>57</v>
      </c>
      <c r="D19" s="229"/>
      <c r="Q19" s="232"/>
      <c r="R19" s="232">
        <v>40922</v>
      </c>
      <c r="S19" s="230">
        <v>888414</v>
      </c>
      <c r="T19" s="244">
        <v>888414</v>
      </c>
    </row>
    <row r="20" spans="1:20" x14ac:dyDescent="0.25">
      <c r="A20" s="221" t="s">
        <v>2430</v>
      </c>
      <c r="B20" s="221" t="s">
        <v>2461</v>
      </c>
      <c r="D20" s="229"/>
      <c r="Q20" s="232"/>
      <c r="R20" s="233">
        <v>40923</v>
      </c>
      <c r="S20" s="234">
        <v>783483</v>
      </c>
      <c r="T20" s="244">
        <v>783483</v>
      </c>
    </row>
    <row r="21" spans="1:20" x14ac:dyDescent="0.25">
      <c r="A21" s="221" t="s">
        <v>2440</v>
      </c>
      <c r="B21" s="221" t="s">
        <v>2433</v>
      </c>
      <c r="Q21" s="232"/>
      <c r="R21" s="235">
        <v>40924</v>
      </c>
      <c r="S21" s="236">
        <v>909400</v>
      </c>
      <c r="T21" s="244">
        <v>909400</v>
      </c>
    </row>
    <row r="22" spans="1:20" x14ac:dyDescent="0.25">
      <c r="A22" s="221" t="s">
        <v>2434</v>
      </c>
      <c r="B22" s="221" t="b">
        <v>0</v>
      </c>
      <c r="Q22" s="232"/>
      <c r="R22" s="235">
        <v>40925</v>
      </c>
      <c r="S22" s="236">
        <v>937381</v>
      </c>
      <c r="T22" s="244">
        <v>937381</v>
      </c>
    </row>
    <row r="23" spans="1:20" x14ac:dyDescent="0.25">
      <c r="A23" s="221" t="s">
        <v>2435</v>
      </c>
      <c r="B23" s="221">
        <v>51</v>
      </c>
      <c r="Q23" s="232"/>
      <c r="R23" s="237">
        <v>40926</v>
      </c>
      <c r="S23" s="238">
        <v>748506</v>
      </c>
      <c r="T23" s="244">
        <v>748506</v>
      </c>
    </row>
    <row r="24" spans="1:20" x14ac:dyDescent="0.25">
      <c r="A24" s="221" t="s">
        <v>2436</v>
      </c>
      <c r="B24" s="221">
        <v>0</v>
      </c>
      <c r="Q24" s="232"/>
      <c r="R24" s="232">
        <v>40927</v>
      </c>
      <c r="S24" s="230">
        <v>944377</v>
      </c>
      <c r="T24" s="244">
        <v>944377</v>
      </c>
    </row>
    <row r="25" spans="1:20" x14ac:dyDescent="0.25">
      <c r="Q25" s="232"/>
      <c r="R25" s="232">
        <v>40928</v>
      </c>
      <c r="S25" s="230">
        <v>846441</v>
      </c>
      <c r="T25" s="244">
        <v>846441</v>
      </c>
    </row>
    <row r="26" spans="1:20" x14ac:dyDescent="0.25">
      <c r="Q26" s="232"/>
      <c r="R26" s="233">
        <v>40929</v>
      </c>
      <c r="S26" s="234">
        <v>881418</v>
      </c>
      <c r="T26" s="244">
        <v>881418</v>
      </c>
    </row>
    <row r="27" spans="1:20" x14ac:dyDescent="0.25">
      <c r="Q27" s="232"/>
      <c r="R27" s="235">
        <v>40930</v>
      </c>
      <c r="S27" s="236">
        <v>1000340</v>
      </c>
      <c r="T27" s="244">
        <v>1000340</v>
      </c>
    </row>
    <row r="28" spans="1:20" x14ac:dyDescent="0.25">
      <c r="Q28" s="232"/>
      <c r="R28" s="235">
        <v>40931</v>
      </c>
      <c r="S28" s="236">
        <v>867428</v>
      </c>
      <c r="T28" s="244">
        <v>867428</v>
      </c>
    </row>
    <row r="29" spans="1:20" x14ac:dyDescent="0.25">
      <c r="Q29" s="232"/>
      <c r="R29" s="237">
        <v>40932</v>
      </c>
      <c r="S29" s="238">
        <v>937381</v>
      </c>
      <c r="T29" s="244">
        <v>937381</v>
      </c>
    </row>
    <row r="30" spans="1:20" x14ac:dyDescent="0.25">
      <c r="Q30" s="232"/>
      <c r="R30" s="232">
        <v>40933</v>
      </c>
      <c r="S30" s="230">
        <v>804469</v>
      </c>
      <c r="T30" s="244">
        <v>804469</v>
      </c>
    </row>
    <row r="31" spans="1:20" x14ac:dyDescent="0.25">
      <c r="Q31" s="232"/>
      <c r="R31" s="232">
        <v>40934</v>
      </c>
      <c r="S31" s="230">
        <v>1035317</v>
      </c>
      <c r="T31" s="244">
        <v>1035317</v>
      </c>
    </row>
    <row r="32" spans="1:20" x14ac:dyDescent="0.25">
      <c r="Q32" s="232"/>
      <c r="R32" s="233">
        <v>40935</v>
      </c>
      <c r="S32" s="234">
        <v>748506</v>
      </c>
      <c r="T32" s="244">
        <v>748506</v>
      </c>
    </row>
    <row r="33" spans="17:20" x14ac:dyDescent="0.25">
      <c r="Q33" s="232"/>
      <c r="R33" s="235">
        <v>40936</v>
      </c>
      <c r="S33" s="236">
        <v>790478</v>
      </c>
      <c r="T33" s="244">
        <v>790478</v>
      </c>
    </row>
    <row r="34" spans="17:20" x14ac:dyDescent="0.25">
      <c r="Q34" s="232"/>
      <c r="R34" s="235">
        <v>40937</v>
      </c>
      <c r="S34" s="236">
        <v>839446</v>
      </c>
      <c r="T34" s="244">
        <v>839446</v>
      </c>
    </row>
    <row r="35" spans="17:20" x14ac:dyDescent="0.25">
      <c r="Q35" s="232"/>
      <c r="R35" s="237">
        <v>40938</v>
      </c>
      <c r="S35" s="238">
        <v>958368</v>
      </c>
      <c r="T35" s="244">
        <v>958368</v>
      </c>
    </row>
    <row r="36" spans="17:20" x14ac:dyDescent="0.25">
      <c r="Q36" s="232"/>
      <c r="R36" s="232">
        <v>40939</v>
      </c>
      <c r="S36" s="230">
        <v>923391</v>
      </c>
      <c r="T36" s="244">
        <v>923391</v>
      </c>
    </row>
    <row r="37" spans="17:20" x14ac:dyDescent="0.25">
      <c r="Q37" s="232"/>
      <c r="R37" s="232">
        <v>40940</v>
      </c>
      <c r="S37" s="230">
        <v>818460</v>
      </c>
      <c r="T37" s="244">
        <v>818460</v>
      </c>
    </row>
    <row r="38" spans="17:20" x14ac:dyDescent="0.25">
      <c r="Q38" s="232"/>
      <c r="R38" s="233">
        <v>40941</v>
      </c>
      <c r="S38" s="234">
        <v>790478</v>
      </c>
      <c r="T38" s="244">
        <v>790478</v>
      </c>
    </row>
    <row r="39" spans="17:20" x14ac:dyDescent="0.25">
      <c r="Q39" s="232"/>
      <c r="R39" s="235">
        <v>40942</v>
      </c>
      <c r="S39" s="236">
        <v>916395</v>
      </c>
      <c r="T39" s="244">
        <v>916395</v>
      </c>
    </row>
    <row r="40" spans="17:20" x14ac:dyDescent="0.25">
      <c r="Q40" s="232"/>
      <c r="R40" s="235">
        <v>40943</v>
      </c>
      <c r="S40" s="236">
        <v>825455</v>
      </c>
      <c r="T40" s="244">
        <v>825455</v>
      </c>
    </row>
    <row r="41" spans="17:20" x14ac:dyDescent="0.25">
      <c r="Q41" s="232"/>
      <c r="R41" s="237">
        <v>40944</v>
      </c>
      <c r="S41" s="238">
        <v>839446</v>
      </c>
      <c r="T41" s="244">
        <v>839446</v>
      </c>
    </row>
    <row r="42" spans="17:20" x14ac:dyDescent="0.25">
      <c r="Q42" s="232"/>
      <c r="R42" s="232">
        <v>40945</v>
      </c>
      <c r="S42" s="230">
        <v>923391</v>
      </c>
      <c r="T42" s="244">
        <v>923391</v>
      </c>
    </row>
    <row r="43" spans="17:20" x14ac:dyDescent="0.25">
      <c r="Q43" s="232"/>
      <c r="R43" s="232">
        <v>40946</v>
      </c>
      <c r="S43" s="230">
        <v>832451</v>
      </c>
      <c r="T43" s="244">
        <v>832451</v>
      </c>
    </row>
    <row r="44" spans="17:20" x14ac:dyDescent="0.25">
      <c r="Q44" s="232"/>
      <c r="R44" s="233">
        <v>40947</v>
      </c>
      <c r="S44" s="234">
        <v>1147243</v>
      </c>
      <c r="T44" s="244">
        <v>1147243</v>
      </c>
    </row>
    <row r="45" spans="17:20" x14ac:dyDescent="0.25">
      <c r="Q45" s="232"/>
      <c r="R45" s="235">
        <v>40948</v>
      </c>
      <c r="S45" s="236">
        <v>1161234</v>
      </c>
      <c r="T45" s="244">
        <v>1161234</v>
      </c>
    </row>
    <row r="46" spans="17:20" x14ac:dyDescent="0.25">
      <c r="Q46" s="232"/>
      <c r="R46" s="235">
        <v>40949</v>
      </c>
      <c r="S46" s="236">
        <v>811465</v>
      </c>
      <c r="T46" s="244">
        <v>811465</v>
      </c>
    </row>
    <row r="47" spans="17:20" x14ac:dyDescent="0.25">
      <c r="Q47" s="232"/>
      <c r="R47" s="237">
        <v>40950</v>
      </c>
      <c r="S47" s="238">
        <v>853437</v>
      </c>
      <c r="T47" s="244">
        <v>853437</v>
      </c>
    </row>
    <row r="48" spans="17:20" x14ac:dyDescent="0.25">
      <c r="Q48" s="232"/>
      <c r="R48" s="232">
        <v>40951</v>
      </c>
      <c r="S48" s="230">
        <v>909400</v>
      </c>
      <c r="T48" s="244">
        <v>909400</v>
      </c>
    </row>
    <row r="49" spans="17:20" x14ac:dyDescent="0.25">
      <c r="Q49" s="232"/>
      <c r="R49" s="232">
        <v>40952</v>
      </c>
      <c r="S49" s="230">
        <v>1084285</v>
      </c>
      <c r="T49" s="244">
        <v>1084285</v>
      </c>
    </row>
    <row r="50" spans="17:20" x14ac:dyDescent="0.25">
      <c r="Q50" s="232"/>
      <c r="R50" s="233">
        <v>40953</v>
      </c>
      <c r="S50" s="234">
        <v>972358</v>
      </c>
      <c r="T50" s="244">
        <v>972358</v>
      </c>
    </row>
    <row r="51" spans="17:20" x14ac:dyDescent="0.25">
      <c r="Q51" s="232"/>
      <c r="R51" s="235">
        <v>40954</v>
      </c>
      <c r="S51" s="236">
        <v>1035317</v>
      </c>
      <c r="T51" s="244">
        <v>1035317</v>
      </c>
    </row>
    <row r="52" spans="17:20" x14ac:dyDescent="0.25">
      <c r="Q52" s="232"/>
      <c r="R52" s="235">
        <v>40955</v>
      </c>
      <c r="S52" s="236">
        <v>1112266</v>
      </c>
      <c r="T52" s="244">
        <v>1112266</v>
      </c>
    </row>
    <row r="53" spans="17:20" x14ac:dyDescent="0.25">
      <c r="Q53" s="232"/>
      <c r="R53" s="237">
        <v>40956</v>
      </c>
      <c r="S53" s="238">
        <v>972358</v>
      </c>
      <c r="T53" s="244">
        <v>972358</v>
      </c>
    </row>
    <row r="54" spans="17:20" x14ac:dyDescent="0.25">
      <c r="Q54" s="232"/>
      <c r="R54" s="232">
        <v>40957</v>
      </c>
      <c r="S54" s="230">
        <v>825455</v>
      </c>
      <c r="T54" s="244">
        <v>825455</v>
      </c>
    </row>
    <row r="55" spans="17:20" x14ac:dyDescent="0.25">
      <c r="Q55" s="232"/>
      <c r="R55" s="232">
        <v>40958</v>
      </c>
      <c r="S55" s="230">
        <v>888414</v>
      </c>
      <c r="T55" s="244">
        <v>888414</v>
      </c>
    </row>
    <row r="56" spans="17:20" x14ac:dyDescent="0.25">
      <c r="Q56" s="232"/>
      <c r="R56" s="233">
        <v>40959</v>
      </c>
      <c r="S56" s="234">
        <v>986349</v>
      </c>
      <c r="T56" s="244">
        <v>986349</v>
      </c>
    </row>
    <row r="57" spans="17:20" x14ac:dyDescent="0.25">
      <c r="Q57" s="232"/>
      <c r="R57" s="235">
        <v>40960</v>
      </c>
      <c r="S57" s="236">
        <v>1000340</v>
      </c>
      <c r="T57" s="244">
        <v>1000340</v>
      </c>
    </row>
    <row r="58" spans="17:20" x14ac:dyDescent="0.25">
      <c r="Q58" s="232"/>
      <c r="R58" s="235">
        <v>40961</v>
      </c>
      <c r="S58" s="236">
        <v>993345</v>
      </c>
      <c r="T58" s="244">
        <v>993345</v>
      </c>
    </row>
    <row r="59" spans="17:20" x14ac:dyDescent="0.25">
      <c r="Q59" s="232"/>
      <c r="R59" s="237">
        <v>40962</v>
      </c>
      <c r="S59" s="238">
        <v>1028321</v>
      </c>
      <c r="T59" s="244">
        <v>1028321</v>
      </c>
    </row>
    <row r="60" spans="17:20" x14ac:dyDescent="0.25">
      <c r="Q60" s="232"/>
      <c r="R60" s="232">
        <v>40963</v>
      </c>
      <c r="S60" s="230">
        <v>902405</v>
      </c>
      <c r="T60" s="244">
        <v>902405</v>
      </c>
    </row>
    <row r="61" spans="17:20" x14ac:dyDescent="0.25">
      <c r="Q61" s="232"/>
      <c r="R61" s="232">
        <v>40964</v>
      </c>
      <c r="S61" s="230">
        <v>727520</v>
      </c>
      <c r="T61" s="244">
        <v>727520</v>
      </c>
    </row>
    <row r="62" spans="17:20" x14ac:dyDescent="0.25">
      <c r="Q62" s="232"/>
      <c r="R62" s="233">
        <v>40965</v>
      </c>
      <c r="S62" s="234">
        <v>790478</v>
      </c>
      <c r="T62" s="244">
        <v>790478</v>
      </c>
    </row>
    <row r="63" spans="17:20" x14ac:dyDescent="0.25">
      <c r="Q63" s="232"/>
      <c r="R63" s="235">
        <v>40966</v>
      </c>
      <c r="S63" s="236">
        <v>1070294</v>
      </c>
      <c r="T63" s="244">
        <v>1070294</v>
      </c>
    </row>
    <row r="64" spans="17:20" x14ac:dyDescent="0.25">
      <c r="Q64" s="232"/>
      <c r="R64" s="235">
        <v>40967</v>
      </c>
      <c r="S64" s="236">
        <v>881418</v>
      </c>
      <c r="T64" s="244">
        <v>881418</v>
      </c>
    </row>
    <row r="65" spans="17:20" x14ac:dyDescent="0.25">
      <c r="Q65" s="232"/>
      <c r="R65" s="237">
        <v>40968</v>
      </c>
      <c r="S65" s="238">
        <v>790478</v>
      </c>
      <c r="T65" s="244">
        <v>790478</v>
      </c>
    </row>
    <row r="66" spans="17:20" x14ac:dyDescent="0.25">
      <c r="Q66" s="232"/>
      <c r="R66" s="232">
        <v>40969</v>
      </c>
      <c r="S66" s="230">
        <v>902405</v>
      </c>
      <c r="T66" s="244">
        <v>902405</v>
      </c>
    </row>
    <row r="67" spans="17:20" x14ac:dyDescent="0.25">
      <c r="Q67" s="232"/>
      <c r="R67" s="232">
        <v>40970</v>
      </c>
      <c r="S67" s="230">
        <v>769492</v>
      </c>
      <c r="T67" s="244">
        <v>769492</v>
      </c>
    </row>
    <row r="68" spans="17:20" x14ac:dyDescent="0.25">
      <c r="Q68" s="232"/>
      <c r="R68" s="233">
        <v>40971</v>
      </c>
      <c r="S68" s="234">
        <v>860432</v>
      </c>
      <c r="T68" s="244">
        <v>860432</v>
      </c>
    </row>
    <row r="69" spans="17:20" x14ac:dyDescent="0.25">
      <c r="Q69" s="232"/>
      <c r="R69" s="235">
        <v>40972</v>
      </c>
      <c r="S69" s="236">
        <v>741511</v>
      </c>
      <c r="T69" s="244">
        <v>741511</v>
      </c>
    </row>
    <row r="70" spans="17:20" x14ac:dyDescent="0.25">
      <c r="Q70" s="232"/>
      <c r="R70" s="235">
        <v>40973</v>
      </c>
      <c r="S70" s="236">
        <v>811465</v>
      </c>
      <c r="T70" s="244">
        <v>811465</v>
      </c>
    </row>
    <row r="71" spans="17:20" x14ac:dyDescent="0.25">
      <c r="Q71" s="232"/>
      <c r="R71" s="237">
        <v>40974</v>
      </c>
      <c r="S71" s="238">
        <v>979354</v>
      </c>
      <c r="T71" s="244">
        <v>979354</v>
      </c>
    </row>
    <row r="72" spans="17:20" x14ac:dyDescent="0.25">
      <c r="Q72" s="232"/>
      <c r="R72" s="232">
        <v>40975</v>
      </c>
      <c r="S72" s="230">
        <v>1049308</v>
      </c>
      <c r="T72" s="244">
        <v>1049308</v>
      </c>
    </row>
    <row r="73" spans="17:20" x14ac:dyDescent="0.25">
      <c r="Q73" s="232"/>
      <c r="R73" s="232">
        <v>40976</v>
      </c>
      <c r="S73" s="230">
        <v>937381</v>
      </c>
      <c r="T73" s="244">
        <v>937381</v>
      </c>
    </row>
    <row r="74" spans="17:20" x14ac:dyDescent="0.25">
      <c r="Q74" s="232"/>
      <c r="R74" s="233">
        <v>40977</v>
      </c>
      <c r="S74" s="234">
        <v>986349</v>
      </c>
      <c r="T74" s="244">
        <v>986349</v>
      </c>
    </row>
    <row r="75" spans="17:20" x14ac:dyDescent="0.25">
      <c r="Q75" s="232"/>
      <c r="R75" s="235">
        <v>40978</v>
      </c>
      <c r="S75" s="236">
        <v>804469</v>
      </c>
      <c r="T75" s="244">
        <v>804469</v>
      </c>
    </row>
    <row r="76" spans="17:20" x14ac:dyDescent="0.25">
      <c r="Q76" s="232"/>
      <c r="R76" s="235">
        <v>40979</v>
      </c>
      <c r="S76" s="236">
        <v>650571</v>
      </c>
      <c r="T76" s="244">
        <v>650571</v>
      </c>
    </row>
    <row r="77" spans="17:20" x14ac:dyDescent="0.25">
      <c r="Q77" s="232"/>
      <c r="R77" s="237">
        <v>40980</v>
      </c>
      <c r="S77" s="238">
        <v>972358</v>
      </c>
      <c r="T77" s="244">
        <v>972358</v>
      </c>
    </row>
    <row r="78" spans="17:20" x14ac:dyDescent="0.25">
      <c r="Q78" s="232"/>
      <c r="R78" s="232">
        <v>40981</v>
      </c>
      <c r="S78" s="230">
        <v>832451</v>
      </c>
      <c r="T78" s="244">
        <v>832451</v>
      </c>
    </row>
    <row r="79" spans="17:20" x14ac:dyDescent="0.25">
      <c r="Q79" s="232"/>
      <c r="R79" s="232">
        <v>40982</v>
      </c>
      <c r="S79" s="230">
        <v>727520</v>
      </c>
      <c r="T79" s="244">
        <v>727520</v>
      </c>
    </row>
    <row r="80" spans="17:20" x14ac:dyDescent="0.25">
      <c r="Q80" s="232"/>
      <c r="R80" s="233">
        <v>40983</v>
      </c>
      <c r="S80" s="234">
        <v>1007335</v>
      </c>
      <c r="T80" s="244">
        <v>1007335</v>
      </c>
    </row>
    <row r="81" spans="17:20" x14ac:dyDescent="0.25">
      <c r="Q81" s="232"/>
      <c r="R81" s="235">
        <v>40984</v>
      </c>
      <c r="S81" s="236">
        <v>874423</v>
      </c>
      <c r="T81" s="244">
        <v>874423</v>
      </c>
    </row>
    <row r="82" spans="17:20" x14ac:dyDescent="0.25">
      <c r="Q82" s="232"/>
      <c r="R82" s="235">
        <v>40985</v>
      </c>
      <c r="S82" s="236">
        <v>643575</v>
      </c>
      <c r="T82" s="244">
        <v>643575</v>
      </c>
    </row>
    <row r="83" spans="17:20" x14ac:dyDescent="0.25">
      <c r="Q83" s="232"/>
      <c r="R83" s="237">
        <v>40986</v>
      </c>
      <c r="S83" s="238">
        <v>755501</v>
      </c>
      <c r="T83" s="244">
        <v>755501</v>
      </c>
    </row>
    <row r="84" spans="17:20" x14ac:dyDescent="0.25">
      <c r="Q84" s="232"/>
      <c r="R84" s="232">
        <v>40987</v>
      </c>
      <c r="S84" s="230">
        <v>965363</v>
      </c>
      <c r="T84" s="244">
        <v>965363</v>
      </c>
    </row>
    <row r="85" spans="17:20" x14ac:dyDescent="0.25">
      <c r="Q85" s="232"/>
      <c r="R85" s="232">
        <v>40988</v>
      </c>
      <c r="S85" s="230">
        <v>1042312</v>
      </c>
      <c r="T85" s="244">
        <v>1042312</v>
      </c>
    </row>
    <row r="86" spans="17:20" x14ac:dyDescent="0.25">
      <c r="Q86" s="232"/>
      <c r="R86" s="233">
        <v>40989</v>
      </c>
      <c r="S86" s="234">
        <v>965363</v>
      </c>
      <c r="T86" s="244">
        <v>965363</v>
      </c>
    </row>
    <row r="87" spans="17:20" x14ac:dyDescent="0.25">
      <c r="Q87" s="232"/>
      <c r="R87" s="235">
        <v>40990</v>
      </c>
      <c r="S87" s="236">
        <v>923391</v>
      </c>
      <c r="T87" s="244">
        <v>923391</v>
      </c>
    </row>
    <row r="88" spans="17:20" x14ac:dyDescent="0.25">
      <c r="Q88" s="232"/>
      <c r="R88" s="235">
        <v>40991</v>
      </c>
      <c r="S88" s="236">
        <v>916395</v>
      </c>
      <c r="T88" s="244">
        <v>916395</v>
      </c>
    </row>
    <row r="89" spans="17:20" x14ac:dyDescent="0.25">
      <c r="Q89" s="232"/>
      <c r="R89" s="237">
        <v>40992</v>
      </c>
      <c r="S89" s="238">
        <v>867428</v>
      </c>
      <c r="T89" s="244">
        <v>867428</v>
      </c>
    </row>
    <row r="90" spans="17:20" x14ac:dyDescent="0.25">
      <c r="Q90" s="232"/>
      <c r="R90" s="232">
        <v>40993</v>
      </c>
      <c r="S90" s="230">
        <v>1042312</v>
      </c>
      <c r="T90" s="244">
        <v>1042312</v>
      </c>
    </row>
    <row r="91" spans="17:20" x14ac:dyDescent="0.25">
      <c r="Q91" s="232"/>
      <c r="R91" s="232">
        <v>40994</v>
      </c>
      <c r="S91" s="230">
        <v>1308137</v>
      </c>
      <c r="T91" s="244">
        <v>1308137</v>
      </c>
    </row>
    <row r="92" spans="17:20" x14ac:dyDescent="0.25">
      <c r="Q92" s="232"/>
      <c r="R92" s="233">
        <v>40995</v>
      </c>
      <c r="S92" s="234">
        <v>1329123</v>
      </c>
      <c r="T92" s="244">
        <v>1329123</v>
      </c>
    </row>
    <row r="93" spans="17:20" x14ac:dyDescent="0.25">
      <c r="Q93" s="232"/>
      <c r="R93" s="235">
        <v>40996</v>
      </c>
      <c r="S93" s="236">
        <v>1322128</v>
      </c>
      <c r="T93" s="244">
        <v>1322128</v>
      </c>
    </row>
    <row r="94" spans="17:20" x14ac:dyDescent="0.25">
      <c r="Q94" s="232"/>
      <c r="R94" s="235">
        <v>40997</v>
      </c>
      <c r="S94" s="236">
        <v>1273160</v>
      </c>
      <c r="T94" s="244">
        <v>1273160</v>
      </c>
    </row>
    <row r="95" spans="17:20" x14ac:dyDescent="0.25">
      <c r="Q95" s="232"/>
      <c r="R95" s="237">
        <v>40998</v>
      </c>
      <c r="S95" s="238">
        <v>1399077</v>
      </c>
      <c r="T95" s="244">
        <v>1399077</v>
      </c>
    </row>
    <row r="96" spans="17:20" x14ac:dyDescent="0.25">
      <c r="Q96" s="232"/>
      <c r="R96" s="232">
        <v>40999</v>
      </c>
      <c r="S96" s="230">
        <v>1280155</v>
      </c>
      <c r="T96" s="244">
        <v>1280155</v>
      </c>
    </row>
    <row r="97" spans="17:20" x14ac:dyDescent="0.25">
      <c r="Q97" s="232"/>
      <c r="R97" s="232">
        <v>41000</v>
      </c>
      <c r="S97" s="230">
        <v>1427058</v>
      </c>
      <c r="T97" s="244">
        <v>1427058</v>
      </c>
    </row>
    <row r="98" spans="17:20" x14ac:dyDescent="0.25">
      <c r="Q98" s="232"/>
      <c r="R98" s="233">
        <v>41001</v>
      </c>
      <c r="S98" s="234">
        <v>1420063</v>
      </c>
      <c r="T98" s="244">
        <v>1420063</v>
      </c>
    </row>
    <row r="99" spans="17:20" x14ac:dyDescent="0.25">
      <c r="Q99" s="232"/>
      <c r="R99" s="235">
        <v>41002</v>
      </c>
      <c r="S99" s="236">
        <v>1427058</v>
      </c>
      <c r="T99" s="244">
        <v>1427058</v>
      </c>
    </row>
    <row r="100" spans="17:20" x14ac:dyDescent="0.25">
      <c r="Q100" s="232"/>
      <c r="R100" s="235">
        <v>41003</v>
      </c>
      <c r="S100" s="236">
        <v>1063298</v>
      </c>
      <c r="T100" s="244">
        <v>1063298</v>
      </c>
    </row>
    <row r="101" spans="17:20" x14ac:dyDescent="0.25">
      <c r="Q101" s="232"/>
      <c r="R101" s="237">
        <v>41004</v>
      </c>
      <c r="S101" s="238">
        <v>1196211</v>
      </c>
      <c r="T101" s="244">
        <v>1196211</v>
      </c>
    </row>
    <row r="102" spans="17:20" x14ac:dyDescent="0.25">
      <c r="Q102" s="232"/>
      <c r="R102" s="232">
        <v>41005</v>
      </c>
      <c r="S102" s="230">
        <v>1077289</v>
      </c>
      <c r="T102" s="244">
        <v>1077289</v>
      </c>
    </row>
    <row r="103" spans="17:20" x14ac:dyDescent="0.25">
      <c r="Q103" s="232"/>
      <c r="R103" s="232">
        <v>41006</v>
      </c>
      <c r="S103" s="230">
        <v>1035317</v>
      </c>
      <c r="T103" s="244">
        <v>1035317</v>
      </c>
    </row>
    <row r="104" spans="17:20" x14ac:dyDescent="0.25">
      <c r="Q104" s="232"/>
      <c r="R104" s="233">
        <v>41007</v>
      </c>
      <c r="S104" s="234">
        <v>1070294</v>
      </c>
      <c r="T104" s="244">
        <v>1070294</v>
      </c>
    </row>
    <row r="105" spans="17:20" x14ac:dyDescent="0.25">
      <c r="Q105" s="232"/>
      <c r="R105" s="235">
        <v>41008</v>
      </c>
      <c r="S105" s="236">
        <v>1126257</v>
      </c>
      <c r="T105" s="244">
        <v>1126257</v>
      </c>
    </row>
    <row r="106" spans="17:20" x14ac:dyDescent="0.25">
      <c r="Q106" s="232"/>
      <c r="R106" s="235">
        <v>41009</v>
      </c>
      <c r="S106" s="236">
        <v>1336118</v>
      </c>
      <c r="T106" s="244">
        <v>1336118</v>
      </c>
    </row>
    <row r="107" spans="17:20" x14ac:dyDescent="0.25">
      <c r="Q107" s="232"/>
      <c r="R107" s="237">
        <v>41010</v>
      </c>
      <c r="S107" s="238">
        <v>1182220</v>
      </c>
      <c r="T107" s="244">
        <v>1182220</v>
      </c>
    </row>
    <row r="108" spans="17:20" x14ac:dyDescent="0.25">
      <c r="Q108" s="232"/>
      <c r="R108" s="232">
        <v>41011</v>
      </c>
      <c r="S108" s="230">
        <v>1154238</v>
      </c>
      <c r="T108" s="244">
        <v>1154238</v>
      </c>
    </row>
    <row r="109" spans="17:20" x14ac:dyDescent="0.25">
      <c r="Q109" s="232"/>
      <c r="R109" s="232">
        <v>41012</v>
      </c>
      <c r="S109" s="230">
        <v>1070294</v>
      </c>
      <c r="T109" s="244">
        <v>1070294</v>
      </c>
    </row>
    <row r="110" spans="17:20" x14ac:dyDescent="0.25">
      <c r="Q110" s="232"/>
      <c r="R110" s="233">
        <v>41013</v>
      </c>
      <c r="S110" s="234">
        <v>804469</v>
      </c>
      <c r="T110" s="244">
        <v>804469</v>
      </c>
    </row>
    <row r="111" spans="17:20" x14ac:dyDescent="0.25">
      <c r="Q111" s="232"/>
      <c r="R111" s="235">
        <v>41014</v>
      </c>
      <c r="S111" s="236">
        <v>986349</v>
      </c>
      <c r="T111" s="244">
        <v>986349</v>
      </c>
    </row>
    <row r="112" spans="17:20" x14ac:dyDescent="0.25">
      <c r="Q112" s="232"/>
      <c r="R112" s="235">
        <v>41015</v>
      </c>
      <c r="S112" s="236">
        <v>1441049</v>
      </c>
      <c r="T112" s="244">
        <v>1441049</v>
      </c>
    </row>
    <row r="113" spans="17:20" x14ac:dyDescent="0.25">
      <c r="Q113" s="232"/>
      <c r="R113" s="237">
        <v>41016</v>
      </c>
      <c r="S113" s="238">
        <v>1420063</v>
      </c>
      <c r="T113" s="244">
        <v>1420063</v>
      </c>
    </row>
    <row r="114" spans="17:20" x14ac:dyDescent="0.25">
      <c r="Q114" s="232"/>
      <c r="R114" s="232">
        <v>41017</v>
      </c>
      <c r="S114" s="230">
        <v>1392081</v>
      </c>
      <c r="T114" s="244">
        <v>1392081</v>
      </c>
    </row>
    <row r="115" spans="17:20" x14ac:dyDescent="0.25">
      <c r="Q115" s="232"/>
      <c r="R115" s="232">
        <v>41018</v>
      </c>
      <c r="S115" s="230">
        <v>1538985</v>
      </c>
      <c r="T115" s="244">
        <v>1538985</v>
      </c>
    </row>
    <row r="116" spans="17:20" x14ac:dyDescent="0.25">
      <c r="Q116" s="232"/>
      <c r="R116" s="233">
        <v>41019</v>
      </c>
      <c r="S116" s="234">
        <v>1441049</v>
      </c>
      <c r="T116" s="244">
        <v>1441049</v>
      </c>
    </row>
    <row r="117" spans="17:20" x14ac:dyDescent="0.25">
      <c r="Q117" s="232"/>
      <c r="R117" s="235">
        <v>41020</v>
      </c>
      <c r="S117" s="236">
        <v>1357105</v>
      </c>
      <c r="T117" s="244">
        <v>1357105</v>
      </c>
    </row>
    <row r="118" spans="17:20" x14ac:dyDescent="0.25">
      <c r="Q118" s="232"/>
      <c r="R118" s="235">
        <v>41021</v>
      </c>
      <c r="S118" s="236">
        <v>1371095</v>
      </c>
      <c r="T118" s="244">
        <v>1371095</v>
      </c>
    </row>
    <row r="119" spans="17:20" x14ac:dyDescent="0.25">
      <c r="Q119" s="232"/>
      <c r="R119" s="237">
        <v>41022</v>
      </c>
      <c r="S119" s="238">
        <v>1406072</v>
      </c>
      <c r="T119" s="244">
        <v>1406072</v>
      </c>
    </row>
    <row r="120" spans="17:20" x14ac:dyDescent="0.25">
      <c r="Q120" s="232"/>
      <c r="R120" s="232">
        <v>41023</v>
      </c>
      <c r="S120" s="230">
        <v>1455040</v>
      </c>
      <c r="T120" s="244">
        <v>1455040</v>
      </c>
    </row>
    <row r="121" spans="17:20" x14ac:dyDescent="0.25">
      <c r="Q121" s="232"/>
      <c r="R121" s="232">
        <v>41024</v>
      </c>
      <c r="S121" s="230">
        <v>1448045</v>
      </c>
      <c r="T121" s="244">
        <v>1448045</v>
      </c>
    </row>
    <row r="122" spans="17:20" x14ac:dyDescent="0.25">
      <c r="Q122" s="232"/>
      <c r="R122" s="233">
        <v>41025</v>
      </c>
      <c r="S122" s="234">
        <v>1427058</v>
      </c>
      <c r="T122" s="244">
        <v>1427058</v>
      </c>
    </row>
    <row r="123" spans="17:20" x14ac:dyDescent="0.25">
      <c r="Q123" s="232"/>
      <c r="R123" s="235">
        <v>41026</v>
      </c>
      <c r="S123" s="236">
        <v>1231188</v>
      </c>
      <c r="T123" s="244">
        <v>1231188</v>
      </c>
    </row>
    <row r="124" spans="17:20" x14ac:dyDescent="0.25">
      <c r="Q124" s="232"/>
      <c r="R124" s="235">
        <v>41027</v>
      </c>
      <c r="S124" s="236">
        <v>1182220</v>
      </c>
      <c r="T124" s="244">
        <v>1182220</v>
      </c>
    </row>
    <row r="125" spans="17:20" x14ac:dyDescent="0.25">
      <c r="Q125" s="232"/>
      <c r="R125" s="237">
        <v>41028</v>
      </c>
      <c r="S125" s="238">
        <v>1042312</v>
      </c>
      <c r="T125" s="244">
        <v>1042312</v>
      </c>
    </row>
    <row r="126" spans="17:20" x14ac:dyDescent="0.25">
      <c r="Q126" s="232"/>
      <c r="R126" s="232">
        <v>41029</v>
      </c>
      <c r="S126" s="230">
        <v>937381</v>
      </c>
      <c r="T126" s="244">
        <v>937381</v>
      </c>
    </row>
    <row r="127" spans="17:20" x14ac:dyDescent="0.25">
      <c r="Q127" s="232"/>
      <c r="R127" s="232">
        <v>41030</v>
      </c>
      <c r="S127" s="230">
        <v>1098275</v>
      </c>
      <c r="T127" s="244">
        <v>1098275</v>
      </c>
    </row>
    <row r="128" spans="17:20" x14ac:dyDescent="0.25">
      <c r="Q128" s="232"/>
      <c r="R128" s="233">
        <v>41031</v>
      </c>
      <c r="S128" s="234">
        <v>1196211</v>
      </c>
      <c r="T128" s="244">
        <v>1196211</v>
      </c>
    </row>
    <row r="129" spans="17:20" x14ac:dyDescent="0.25">
      <c r="Q129" s="232"/>
      <c r="R129" s="235">
        <v>41032</v>
      </c>
      <c r="S129" s="236">
        <v>1231188</v>
      </c>
      <c r="T129" s="244">
        <v>1231188</v>
      </c>
    </row>
    <row r="130" spans="17:20" x14ac:dyDescent="0.25">
      <c r="Q130" s="232"/>
      <c r="R130" s="235">
        <v>41033</v>
      </c>
      <c r="S130" s="236">
        <v>1224192</v>
      </c>
      <c r="T130" s="244">
        <v>1224192</v>
      </c>
    </row>
    <row r="131" spans="17:20" x14ac:dyDescent="0.25">
      <c r="Q131" s="232"/>
      <c r="R131" s="237">
        <v>41034</v>
      </c>
      <c r="S131" s="238">
        <v>916395</v>
      </c>
      <c r="T131" s="244">
        <v>916395</v>
      </c>
    </row>
    <row r="132" spans="17:20" x14ac:dyDescent="0.25">
      <c r="Q132" s="232"/>
      <c r="R132" s="232">
        <v>41035</v>
      </c>
      <c r="S132" s="230">
        <v>1070294</v>
      </c>
      <c r="T132" s="244">
        <v>1070294</v>
      </c>
    </row>
    <row r="133" spans="17:20" x14ac:dyDescent="0.25">
      <c r="Q133" s="232"/>
      <c r="R133" s="232">
        <v>41036</v>
      </c>
      <c r="S133" s="230">
        <v>1357105</v>
      </c>
      <c r="T133" s="244">
        <v>1357105</v>
      </c>
    </row>
    <row r="134" spans="17:20" x14ac:dyDescent="0.25">
      <c r="Q134" s="232"/>
      <c r="R134" s="233">
        <v>41037</v>
      </c>
      <c r="S134" s="234">
        <v>1035317</v>
      </c>
      <c r="T134" s="244">
        <v>1035317</v>
      </c>
    </row>
    <row r="135" spans="17:20" x14ac:dyDescent="0.25">
      <c r="Q135" s="232"/>
      <c r="R135" s="235">
        <v>41038</v>
      </c>
      <c r="S135" s="236">
        <v>1252174</v>
      </c>
      <c r="T135" s="244">
        <v>1252174</v>
      </c>
    </row>
    <row r="136" spans="17:20" x14ac:dyDescent="0.25">
      <c r="Q136" s="232"/>
      <c r="R136" s="235">
        <v>41039</v>
      </c>
      <c r="S136" s="236">
        <v>1126257</v>
      </c>
      <c r="T136" s="244">
        <v>1126257</v>
      </c>
    </row>
    <row r="137" spans="17:20" x14ac:dyDescent="0.25">
      <c r="Q137" s="232"/>
      <c r="R137" s="237">
        <v>41040</v>
      </c>
      <c r="S137" s="238">
        <v>1070294</v>
      </c>
      <c r="T137" s="244">
        <v>1070294</v>
      </c>
    </row>
    <row r="138" spans="17:20" x14ac:dyDescent="0.25">
      <c r="Q138" s="232"/>
      <c r="R138" s="232">
        <v>41041</v>
      </c>
      <c r="S138" s="230">
        <v>1028321</v>
      </c>
      <c r="T138" s="244">
        <v>1028321</v>
      </c>
    </row>
    <row r="139" spans="17:20" x14ac:dyDescent="0.25">
      <c r="Q139" s="232"/>
      <c r="R139" s="232">
        <v>41042</v>
      </c>
      <c r="S139" s="230">
        <v>1035317</v>
      </c>
      <c r="T139" s="244">
        <v>1035317</v>
      </c>
    </row>
    <row r="140" spans="17:20" x14ac:dyDescent="0.25">
      <c r="Q140" s="232"/>
      <c r="R140" s="233">
        <v>41043</v>
      </c>
      <c r="S140" s="234">
        <v>1119261</v>
      </c>
      <c r="T140" s="244">
        <v>1119261</v>
      </c>
    </row>
    <row r="141" spans="17:20" x14ac:dyDescent="0.25">
      <c r="Q141" s="232"/>
      <c r="R141" s="235">
        <v>41044</v>
      </c>
      <c r="S141" s="236">
        <v>1077289</v>
      </c>
      <c r="T141" s="244">
        <v>1077289</v>
      </c>
    </row>
    <row r="142" spans="17:20" x14ac:dyDescent="0.25">
      <c r="Q142" s="232"/>
      <c r="R142" s="235">
        <v>41045</v>
      </c>
      <c r="S142" s="236">
        <v>944377</v>
      </c>
      <c r="T142" s="244">
        <v>944377</v>
      </c>
    </row>
    <row r="143" spans="17:20" x14ac:dyDescent="0.25">
      <c r="Q143" s="232"/>
      <c r="R143" s="237">
        <v>41046</v>
      </c>
      <c r="S143" s="238">
        <v>1105271</v>
      </c>
      <c r="T143" s="244">
        <v>1105271</v>
      </c>
    </row>
    <row r="144" spans="17:20" x14ac:dyDescent="0.25">
      <c r="Q144" s="232"/>
      <c r="R144" s="232">
        <v>41047</v>
      </c>
      <c r="S144" s="230">
        <v>944377</v>
      </c>
      <c r="T144" s="244">
        <v>944377</v>
      </c>
    </row>
    <row r="145" spans="17:20" x14ac:dyDescent="0.25">
      <c r="Q145" s="232"/>
      <c r="R145" s="232">
        <v>41048</v>
      </c>
      <c r="S145" s="230">
        <v>895409</v>
      </c>
      <c r="T145" s="244">
        <v>895409</v>
      </c>
    </row>
    <row r="146" spans="17:20" x14ac:dyDescent="0.25">
      <c r="Q146" s="232"/>
      <c r="R146" s="233">
        <v>41049</v>
      </c>
      <c r="S146" s="234">
        <v>993345</v>
      </c>
      <c r="T146" s="244">
        <v>993345</v>
      </c>
    </row>
    <row r="147" spans="17:20" x14ac:dyDescent="0.25">
      <c r="Q147" s="232"/>
      <c r="R147" s="235">
        <v>41050</v>
      </c>
      <c r="S147" s="236">
        <v>930386</v>
      </c>
      <c r="T147" s="244">
        <v>930386</v>
      </c>
    </row>
    <row r="148" spans="17:20" x14ac:dyDescent="0.25">
      <c r="Q148" s="232"/>
      <c r="R148" s="235">
        <v>41051</v>
      </c>
      <c r="S148" s="236">
        <v>1091280</v>
      </c>
      <c r="T148" s="244">
        <v>1091280</v>
      </c>
    </row>
    <row r="149" spans="17:20" x14ac:dyDescent="0.25">
      <c r="Q149" s="232"/>
      <c r="R149" s="237">
        <v>41052</v>
      </c>
      <c r="S149" s="238">
        <v>1035317</v>
      </c>
      <c r="T149" s="244">
        <v>1035317</v>
      </c>
    </row>
    <row r="150" spans="17:20" x14ac:dyDescent="0.25">
      <c r="Q150" s="232"/>
      <c r="R150" s="232">
        <v>41053</v>
      </c>
      <c r="S150" s="230">
        <v>972358</v>
      </c>
      <c r="T150" s="244">
        <v>972358</v>
      </c>
    </row>
    <row r="151" spans="17:20" x14ac:dyDescent="0.25">
      <c r="Q151" s="232"/>
      <c r="R151" s="232">
        <v>41054</v>
      </c>
      <c r="S151" s="230">
        <v>958368</v>
      </c>
      <c r="T151" s="244">
        <v>958368</v>
      </c>
    </row>
    <row r="152" spans="17:20" x14ac:dyDescent="0.25">
      <c r="Q152" s="232"/>
      <c r="R152" s="233">
        <v>41055</v>
      </c>
      <c r="S152" s="234">
        <v>748506</v>
      </c>
      <c r="T152" s="244">
        <v>748506</v>
      </c>
    </row>
    <row r="153" spans="17:20" x14ac:dyDescent="0.25">
      <c r="Q153" s="232"/>
      <c r="R153" s="235">
        <v>41056</v>
      </c>
      <c r="S153" s="236">
        <v>902405</v>
      </c>
      <c r="T153" s="244">
        <v>902405</v>
      </c>
    </row>
    <row r="154" spans="17:20" x14ac:dyDescent="0.25">
      <c r="Q154" s="232"/>
      <c r="R154" s="235">
        <v>41057</v>
      </c>
      <c r="S154" s="236">
        <v>881418</v>
      </c>
      <c r="T154" s="244">
        <v>881418</v>
      </c>
    </row>
    <row r="155" spans="17:20" x14ac:dyDescent="0.25">
      <c r="Q155" s="232"/>
      <c r="R155" s="237">
        <v>41058</v>
      </c>
      <c r="S155" s="238">
        <v>1224192</v>
      </c>
      <c r="T155" s="244">
        <v>1224192</v>
      </c>
    </row>
    <row r="156" spans="17:20" x14ac:dyDescent="0.25">
      <c r="Q156" s="232"/>
      <c r="R156" s="232">
        <v>41059</v>
      </c>
      <c r="S156" s="230">
        <v>1196211</v>
      </c>
      <c r="T156" s="244">
        <v>1196211</v>
      </c>
    </row>
    <row r="157" spans="17:20" x14ac:dyDescent="0.25">
      <c r="Q157" s="232"/>
      <c r="R157" s="232">
        <v>41060</v>
      </c>
      <c r="S157" s="230">
        <v>944377</v>
      </c>
      <c r="T157" s="244">
        <v>944377</v>
      </c>
    </row>
    <row r="158" spans="17:20" x14ac:dyDescent="0.25">
      <c r="Q158" s="232"/>
      <c r="R158" s="233">
        <v>41061</v>
      </c>
      <c r="S158" s="234">
        <v>944377</v>
      </c>
      <c r="T158" s="244">
        <v>944377</v>
      </c>
    </row>
    <row r="159" spans="17:20" x14ac:dyDescent="0.25">
      <c r="Q159" s="232"/>
      <c r="R159" s="235">
        <v>41062</v>
      </c>
      <c r="S159" s="236">
        <v>797474</v>
      </c>
      <c r="T159" s="244">
        <v>797474</v>
      </c>
    </row>
    <row r="160" spans="17:20" x14ac:dyDescent="0.25">
      <c r="Q160" s="232"/>
      <c r="R160" s="235">
        <v>41063</v>
      </c>
      <c r="S160" s="236">
        <v>888414</v>
      </c>
      <c r="T160" s="244">
        <v>888414</v>
      </c>
    </row>
    <row r="161" spans="17:20" x14ac:dyDescent="0.25">
      <c r="Q161" s="232"/>
      <c r="R161" s="237">
        <v>41064</v>
      </c>
      <c r="S161" s="238">
        <v>972358</v>
      </c>
      <c r="T161" s="244">
        <v>972358</v>
      </c>
    </row>
    <row r="162" spans="17:20" x14ac:dyDescent="0.25">
      <c r="Q162" s="232"/>
      <c r="R162" s="232">
        <v>41065</v>
      </c>
      <c r="S162" s="230">
        <v>993345</v>
      </c>
      <c r="T162" s="244">
        <v>993345</v>
      </c>
    </row>
    <row r="163" spans="17:20" x14ac:dyDescent="0.25">
      <c r="Q163" s="232"/>
      <c r="R163" s="232">
        <v>41066</v>
      </c>
      <c r="S163" s="230">
        <v>1077289</v>
      </c>
      <c r="T163" s="244">
        <v>1077289</v>
      </c>
    </row>
    <row r="164" spans="17:20" x14ac:dyDescent="0.25">
      <c r="Q164" s="232"/>
      <c r="R164" s="233">
        <v>41067</v>
      </c>
      <c r="S164" s="234">
        <v>1105271</v>
      </c>
      <c r="T164" s="244">
        <v>1105271</v>
      </c>
    </row>
    <row r="165" spans="17:20" x14ac:dyDescent="0.25">
      <c r="Q165" s="232"/>
      <c r="R165" s="235">
        <v>41068</v>
      </c>
      <c r="S165" s="236">
        <v>1252174</v>
      </c>
      <c r="T165" s="244">
        <v>1252174</v>
      </c>
    </row>
    <row r="166" spans="17:20" x14ac:dyDescent="0.25">
      <c r="Q166" s="232"/>
      <c r="R166" s="235">
        <v>41069</v>
      </c>
      <c r="S166" s="236">
        <v>783483</v>
      </c>
      <c r="T166" s="244">
        <v>783483</v>
      </c>
    </row>
    <row r="167" spans="17:20" x14ac:dyDescent="0.25">
      <c r="Q167" s="232"/>
      <c r="R167" s="237">
        <v>41070</v>
      </c>
      <c r="S167" s="238">
        <v>979354</v>
      </c>
      <c r="T167" s="244">
        <v>979354</v>
      </c>
    </row>
    <row r="168" spans="17:20" x14ac:dyDescent="0.25">
      <c r="Q168" s="232"/>
      <c r="R168" s="232">
        <v>41071</v>
      </c>
      <c r="S168" s="230">
        <v>1049308</v>
      </c>
      <c r="T168" s="244">
        <v>1049308</v>
      </c>
    </row>
    <row r="169" spans="17:20" x14ac:dyDescent="0.25">
      <c r="Q169" s="232"/>
      <c r="R169" s="232">
        <v>41072</v>
      </c>
      <c r="S169" s="230">
        <v>1224192</v>
      </c>
      <c r="T169" s="244">
        <v>1224192</v>
      </c>
    </row>
    <row r="170" spans="17:20" x14ac:dyDescent="0.25">
      <c r="Q170" s="232"/>
      <c r="R170" s="233">
        <v>41073</v>
      </c>
      <c r="S170" s="234">
        <v>1000340</v>
      </c>
      <c r="T170" s="244">
        <v>1000340</v>
      </c>
    </row>
    <row r="171" spans="17:20" x14ac:dyDescent="0.25">
      <c r="Q171" s="232"/>
      <c r="R171" s="235">
        <v>41074</v>
      </c>
      <c r="S171" s="236">
        <v>1014331</v>
      </c>
      <c r="T171" s="244">
        <v>1014331</v>
      </c>
    </row>
    <row r="172" spans="17:20" x14ac:dyDescent="0.25">
      <c r="Q172" s="232"/>
      <c r="R172" s="235">
        <v>41075</v>
      </c>
      <c r="S172" s="236">
        <v>930386</v>
      </c>
      <c r="T172" s="244">
        <v>930386</v>
      </c>
    </row>
    <row r="173" spans="17:20" x14ac:dyDescent="0.25">
      <c r="Q173" s="232"/>
      <c r="R173" s="237">
        <v>41076</v>
      </c>
      <c r="S173" s="238">
        <v>993345</v>
      </c>
      <c r="T173" s="244">
        <v>993345</v>
      </c>
    </row>
    <row r="174" spans="17:20" x14ac:dyDescent="0.25">
      <c r="Q174" s="232"/>
      <c r="R174" s="232">
        <v>41077</v>
      </c>
      <c r="S174" s="230">
        <v>832451</v>
      </c>
      <c r="T174" s="244">
        <v>832451</v>
      </c>
    </row>
    <row r="175" spans="17:20" x14ac:dyDescent="0.25">
      <c r="Q175" s="232"/>
      <c r="R175" s="232">
        <v>41078</v>
      </c>
      <c r="S175" s="230">
        <v>881418</v>
      </c>
      <c r="T175" s="244">
        <v>881418</v>
      </c>
    </row>
    <row r="176" spans="17:20" x14ac:dyDescent="0.25">
      <c r="Q176" s="232"/>
      <c r="R176" s="233">
        <v>41079</v>
      </c>
      <c r="S176" s="234">
        <v>1084285</v>
      </c>
      <c r="T176" s="244">
        <v>1084285</v>
      </c>
    </row>
    <row r="177" spans="17:20" x14ac:dyDescent="0.25">
      <c r="Q177" s="232"/>
      <c r="R177" s="235">
        <v>41080</v>
      </c>
      <c r="S177" s="236">
        <v>1021326</v>
      </c>
      <c r="T177" s="244">
        <v>1021326</v>
      </c>
    </row>
    <row r="178" spans="17:20" x14ac:dyDescent="0.25">
      <c r="Q178" s="232"/>
      <c r="R178" s="235">
        <v>41081</v>
      </c>
      <c r="S178" s="236">
        <v>937381</v>
      </c>
      <c r="T178" s="244">
        <v>937381</v>
      </c>
    </row>
    <row r="179" spans="17:20" x14ac:dyDescent="0.25">
      <c r="Q179" s="232"/>
      <c r="R179" s="237">
        <v>41082</v>
      </c>
      <c r="S179" s="238">
        <v>972358</v>
      </c>
      <c r="T179" s="244">
        <v>972358</v>
      </c>
    </row>
    <row r="180" spans="17:20" x14ac:dyDescent="0.25">
      <c r="Q180" s="232"/>
      <c r="R180" s="232">
        <v>41083</v>
      </c>
      <c r="S180" s="230">
        <v>881418</v>
      </c>
      <c r="T180" s="244">
        <v>881418</v>
      </c>
    </row>
    <row r="181" spans="17:20" x14ac:dyDescent="0.25">
      <c r="Q181" s="232"/>
      <c r="R181" s="232">
        <v>41084</v>
      </c>
      <c r="S181" s="230">
        <v>860432</v>
      </c>
      <c r="T181" s="244">
        <v>860432</v>
      </c>
    </row>
    <row r="182" spans="17:20" x14ac:dyDescent="0.25">
      <c r="Q182" s="232"/>
      <c r="R182" s="233">
        <v>41085</v>
      </c>
      <c r="S182" s="234">
        <v>1161234</v>
      </c>
      <c r="T182" s="244">
        <v>1161234</v>
      </c>
    </row>
    <row r="183" spans="17:20" x14ac:dyDescent="0.25">
      <c r="Q183" s="232"/>
      <c r="R183" s="235">
        <v>41086</v>
      </c>
      <c r="S183" s="236">
        <v>1182220</v>
      </c>
      <c r="T183" s="244">
        <v>1182220</v>
      </c>
    </row>
    <row r="184" spans="17:20" x14ac:dyDescent="0.25">
      <c r="Q184" s="232"/>
      <c r="R184" s="235">
        <v>41087</v>
      </c>
      <c r="S184" s="236">
        <v>1133252</v>
      </c>
      <c r="T184" s="244">
        <v>1133252</v>
      </c>
    </row>
    <row r="185" spans="17:20" x14ac:dyDescent="0.25">
      <c r="Q185" s="232"/>
      <c r="R185" s="237">
        <v>41088</v>
      </c>
      <c r="S185" s="238">
        <v>1105271</v>
      </c>
      <c r="T185" s="244">
        <v>1105271</v>
      </c>
    </row>
    <row r="186" spans="17:20" x14ac:dyDescent="0.25">
      <c r="Q186" s="232"/>
      <c r="R186" s="232">
        <v>41089</v>
      </c>
      <c r="S186" s="230">
        <v>972358</v>
      </c>
      <c r="T186" s="244">
        <v>972358</v>
      </c>
    </row>
    <row r="187" spans="17:20" x14ac:dyDescent="0.25">
      <c r="Q187" s="232"/>
      <c r="R187" s="232">
        <v>41090</v>
      </c>
      <c r="S187" s="230">
        <v>902405</v>
      </c>
      <c r="T187" s="244">
        <v>902405</v>
      </c>
    </row>
    <row r="188" spans="17:20" x14ac:dyDescent="0.25">
      <c r="Q188" s="232"/>
      <c r="R188" s="233">
        <v>41091</v>
      </c>
      <c r="S188" s="234">
        <v>846441</v>
      </c>
      <c r="T188" s="244">
        <v>846441</v>
      </c>
    </row>
    <row r="189" spans="17:20" x14ac:dyDescent="0.25">
      <c r="Q189" s="232"/>
      <c r="R189" s="235">
        <v>41092</v>
      </c>
      <c r="S189" s="236">
        <v>1210201</v>
      </c>
      <c r="T189" s="244">
        <v>1210201</v>
      </c>
    </row>
    <row r="190" spans="17:20" x14ac:dyDescent="0.25">
      <c r="Q190" s="232"/>
      <c r="R190" s="235">
        <v>41093</v>
      </c>
      <c r="S190" s="236">
        <v>1105271</v>
      </c>
      <c r="T190" s="244">
        <v>1105271</v>
      </c>
    </row>
    <row r="191" spans="17:20" x14ac:dyDescent="0.25">
      <c r="Q191" s="232"/>
      <c r="R191" s="237">
        <v>41094</v>
      </c>
      <c r="S191" s="238">
        <v>1042312</v>
      </c>
      <c r="T191" s="244">
        <v>1042312</v>
      </c>
    </row>
    <row r="192" spans="17:20" x14ac:dyDescent="0.25">
      <c r="Q192" s="232"/>
      <c r="R192" s="232">
        <v>41095</v>
      </c>
      <c r="S192" s="230">
        <v>1007335</v>
      </c>
      <c r="T192" s="244">
        <v>1007335</v>
      </c>
    </row>
    <row r="193" spans="17:20" x14ac:dyDescent="0.25">
      <c r="Q193" s="232"/>
      <c r="R193" s="232">
        <v>41096</v>
      </c>
      <c r="S193" s="230">
        <v>1224192</v>
      </c>
      <c r="T193" s="244">
        <v>1224192</v>
      </c>
    </row>
    <row r="194" spans="17:20" x14ac:dyDescent="0.25">
      <c r="Q194" s="232"/>
      <c r="R194" s="233">
        <v>41097</v>
      </c>
      <c r="S194" s="234">
        <v>1119261</v>
      </c>
      <c r="T194" s="244">
        <v>1119261</v>
      </c>
    </row>
    <row r="195" spans="17:20" x14ac:dyDescent="0.25">
      <c r="Q195" s="232"/>
      <c r="R195" s="235">
        <v>41098</v>
      </c>
      <c r="S195" s="236">
        <v>1084285</v>
      </c>
      <c r="T195" s="244">
        <v>1084285</v>
      </c>
    </row>
    <row r="196" spans="17:20" x14ac:dyDescent="0.25">
      <c r="Q196" s="232"/>
      <c r="R196" s="235">
        <v>41099</v>
      </c>
      <c r="S196" s="236">
        <v>1301141</v>
      </c>
      <c r="T196" s="244">
        <v>1301141</v>
      </c>
    </row>
    <row r="197" spans="17:20" x14ac:dyDescent="0.25">
      <c r="Q197" s="232"/>
      <c r="R197" s="237">
        <v>41100</v>
      </c>
      <c r="S197" s="238">
        <v>1224192</v>
      </c>
      <c r="T197" s="244">
        <v>1224192</v>
      </c>
    </row>
    <row r="198" spans="17:20" x14ac:dyDescent="0.25">
      <c r="Q198" s="232"/>
      <c r="R198" s="232">
        <v>41101</v>
      </c>
      <c r="S198" s="230">
        <v>1119261</v>
      </c>
      <c r="T198" s="244">
        <v>1119261</v>
      </c>
    </row>
    <row r="199" spans="17:20" x14ac:dyDescent="0.25">
      <c r="Q199" s="232"/>
      <c r="R199" s="232">
        <v>41102</v>
      </c>
      <c r="S199" s="230">
        <v>1280155</v>
      </c>
      <c r="T199" s="244">
        <v>1280155</v>
      </c>
    </row>
    <row r="200" spans="17:20" x14ac:dyDescent="0.25">
      <c r="Q200" s="232"/>
      <c r="R200" s="233">
        <v>41103</v>
      </c>
      <c r="S200" s="234">
        <v>1133252</v>
      </c>
      <c r="T200" s="244">
        <v>1133252</v>
      </c>
    </row>
    <row r="201" spans="17:20" x14ac:dyDescent="0.25">
      <c r="Q201" s="232"/>
      <c r="R201" s="235">
        <v>41104</v>
      </c>
      <c r="S201" s="236">
        <v>1014331</v>
      </c>
      <c r="T201" s="244">
        <v>1014331</v>
      </c>
    </row>
    <row r="202" spans="17:20" x14ac:dyDescent="0.25">
      <c r="Q202" s="232"/>
      <c r="R202" s="235">
        <v>41105</v>
      </c>
      <c r="S202" s="236">
        <v>1154238</v>
      </c>
      <c r="T202" s="244">
        <v>1154238</v>
      </c>
    </row>
    <row r="203" spans="17:20" x14ac:dyDescent="0.25">
      <c r="Q203" s="232"/>
      <c r="R203" s="237">
        <v>41106</v>
      </c>
      <c r="S203" s="238">
        <v>1056303</v>
      </c>
      <c r="T203" s="244">
        <v>1056303</v>
      </c>
    </row>
    <row r="204" spans="17:20" x14ac:dyDescent="0.25">
      <c r="Q204" s="232"/>
      <c r="R204" s="232">
        <v>41107</v>
      </c>
      <c r="S204" s="230">
        <v>1070294</v>
      </c>
      <c r="T204" s="244">
        <v>1070294</v>
      </c>
    </row>
    <row r="205" spans="17:20" x14ac:dyDescent="0.25">
      <c r="Q205" s="232"/>
      <c r="R205" s="232">
        <v>41108</v>
      </c>
      <c r="S205" s="230">
        <v>1182220</v>
      </c>
      <c r="T205" s="244">
        <v>1182220</v>
      </c>
    </row>
    <row r="206" spans="17:20" x14ac:dyDescent="0.25">
      <c r="Q206" s="232"/>
      <c r="R206" s="233">
        <v>41109</v>
      </c>
      <c r="S206" s="234">
        <v>1175225</v>
      </c>
      <c r="T206" s="244">
        <v>1175225</v>
      </c>
    </row>
    <row r="207" spans="17:20" x14ac:dyDescent="0.25">
      <c r="Q207" s="232"/>
      <c r="R207" s="235">
        <v>41110</v>
      </c>
      <c r="S207" s="236">
        <v>937381</v>
      </c>
      <c r="T207" s="244">
        <v>937381</v>
      </c>
    </row>
    <row r="208" spans="17:20" x14ac:dyDescent="0.25">
      <c r="Q208" s="232"/>
      <c r="R208" s="235">
        <v>41111</v>
      </c>
      <c r="S208" s="236">
        <v>1007335</v>
      </c>
      <c r="T208" s="244">
        <v>1007335</v>
      </c>
    </row>
    <row r="209" spans="17:20" x14ac:dyDescent="0.25">
      <c r="Q209" s="232"/>
      <c r="R209" s="237">
        <v>41112</v>
      </c>
      <c r="S209" s="238">
        <v>972358</v>
      </c>
      <c r="T209" s="244">
        <v>972358</v>
      </c>
    </row>
    <row r="210" spans="17:20" x14ac:dyDescent="0.25">
      <c r="Q210" s="232"/>
      <c r="R210" s="232">
        <v>41113</v>
      </c>
      <c r="S210" s="230">
        <v>1056303</v>
      </c>
      <c r="T210" s="244">
        <v>1056303</v>
      </c>
    </row>
    <row r="211" spans="17:20" x14ac:dyDescent="0.25">
      <c r="Q211" s="232"/>
      <c r="R211" s="232">
        <v>41114</v>
      </c>
      <c r="S211" s="230">
        <v>1042312</v>
      </c>
      <c r="T211" s="244">
        <v>1042312</v>
      </c>
    </row>
    <row r="212" spans="17:20" x14ac:dyDescent="0.25">
      <c r="Q212" s="232"/>
      <c r="R212" s="233">
        <v>41115</v>
      </c>
      <c r="S212" s="234">
        <v>1042312</v>
      </c>
      <c r="T212" s="244">
        <v>1042312</v>
      </c>
    </row>
    <row r="213" spans="17:20" x14ac:dyDescent="0.25">
      <c r="Q213" s="232"/>
      <c r="R213" s="235">
        <v>41116</v>
      </c>
      <c r="S213" s="236">
        <v>1042312</v>
      </c>
      <c r="T213" s="244">
        <v>1042312</v>
      </c>
    </row>
    <row r="214" spans="17:20" x14ac:dyDescent="0.25">
      <c r="Q214" s="232"/>
      <c r="R214" s="235">
        <v>41117</v>
      </c>
      <c r="S214" s="236">
        <v>1133252</v>
      </c>
      <c r="T214" s="244">
        <v>1133252</v>
      </c>
    </row>
    <row r="215" spans="17:20" x14ac:dyDescent="0.25">
      <c r="Q215" s="232"/>
      <c r="R215" s="237">
        <v>41118</v>
      </c>
      <c r="S215" s="238">
        <v>979354</v>
      </c>
      <c r="T215" s="244">
        <v>979354</v>
      </c>
    </row>
    <row r="216" spans="17:20" x14ac:dyDescent="0.25">
      <c r="Q216" s="232"/>
      <c r="R216" s="232">
        <v>41119</v>
      </c>
      <c r="S216" s="230">
        <v>1084285</v>
      </c>
      <c r="T216" s="244">
        <v>1084285</v>
      </c>
    </row>
    <row r="217" spans="17:20" x14ac:dyDescent="0.25">
      <c r="Q217" s="232"/>
      <c r="R217" s="232">
        <v>41120</v>
      </c>
      <c r="S217" s="230">
        <v>1245178</v>
      </c>
      <c r="T217" s="244">
        <v>1245178</v>
      </c>
    </row>
    <row r="218" spans="17:20" x14ac:dyDescent="0.25">
      <c r="Q218" s="232"/>
      <c r="R218" s="233">
        <v>41121</v>
      </c>
      <c r="S218" s="234">
        <v>1301141</v>
      </c>
      <c r="T218" s="244">
        <v>1301141</v>
      </c>
    </row>
    <row r="219" spans="17:20" x14ac:dyDescent="0.25">
      <c r="Q219" s="232"/>
      <c r="R219" s="235">
        <v>41122</v>
      </c>
      <c r="S219" s="236">
        <v>1091280</v>
      </c>
      <c r="T219" s="244">
        <v>1091280</v>
      </c>
    </row>
    <row r="220" spans="17:20" x14ac:dyDescent="0.25">
      <c r="Q220" s="232"/>
      <c r="R220" s="235">
        <v>41123</v>
      </c>
      <c r="S220" s="236">
        <v>1168229</v>
      </c>
      <c r="T220" s="244">
        <v>1168229</v>
      </c>
    </row>
    <row r="221" spans="17:20" x14ac:dyDescent="0.25">
      <c r="Q221" s="232"/>
      <c r="R221" s="237">
        <v>41124</v>
      </c>
      <c r="S221" s="238">
        <v>1098275</v>
      </c>
      <c r="T221" s="244">
        <v>1098275</v>
      </c>
    </row>
    <row r="222" spans="17:20" x14ac:dyDescent="0.25">
      <c r="Q222" s="232"/>
      <c r="R222" s="232">
        <v>41125</v>
      </c>
      <c r="S222" s="230">
        <v>993345</v>
      </c>
      <c r="T222" s="244">
        <v>993345</v>
      </c>
    </row>
    <row r="223" spans="17:20" x14ac:dyDescent="0.25">
      <c r="Q223" s="232"/>
      <c r="R223" s="232">
        <v>41126</v>
      </c>
      <c r="S223" s="230">
        <v>1126257</v>
      </c>
      <c r="T223" s="244">
        <v>1126257</v>
      </c>
    </row>
    <row r="224" spans="17:20" x14ac:dyDescent="0.25">
      <c r="Q224" s="232"/>
      <c r="R224" s="233">
        <v>41127</v>
      </c>
      <c r="S224" s="234">
        <v>1063298</v>
      </c>
      <c r="T224" s="244">
        <v>1063298</v>
      </c>
    </row>
    <row r="225" spans="17:20" x14ac:dyDescent="0.25">
      <c r="Q225" s="232"/>
      <c r="R225" s="235">
        <v>41128</v>
      </c>
      <c r="S225" s="236">
        <v>1238183</v>
      </c>
      <c r="T225" s="244">
        <v>1238183</v>
      </c>
    </row>
    <row r="226" spans="17:20" x14ac:dyDescent="0.25">
      <c r="Q226" s="232"/>
      <c r="R226" s="235">
        <v>41129</v>
      </c>
      <c r="S226" s="236">
        <v>1231188</v>
      </c>
      <c r="T226" s="244">
        <v>1231188</v>
      </c>
    </row>
    <row r="227" spans="17:20" x14ac:dyDescent="0.25">
      <c r="Q227" s="232"/>
      <c r="R227" s="237">
        <v>41130</v>
      </c>
      <c r="S227" s="238">
        <v>1154238</v>
      </c>
      <c r="T227" s="244">
        <v>1154238</v>
      </c>
    </row>
    <row r="228" spans="17:20" x14ac:dyDescent="0.25">
      <c r="Q228" s="232"/>
      <c r="R228" s="232">
        <v>41131</v>
      </c>
      <c r="S228" s="230">
        <v>1028321</v>
      </c>
      <c r="T228" s="244">
        <v>1028321</v>
      </c>
    </row>
    <row r="229" spans="17:20" x14ac:dyDescent="0.25">
      <c r="Q229" s="232"/>
      <c r="R229" s="232">
        <v>41132</v>
      </c>
      <c r="S229" s="230">
        <v>1098275</v>
      </c>
      <c r="T229" s="244">
        <v>1098275</v>
      </c>
    </row>
    <row r="230" spans="17:20" x14ac:dyDescent="0.25">
      <c r="Q230" s="232"/>
      <c r="R230" s="233">
        <v>41133</v>
      </c>
      <c r="S230" s="234">
        <v>1294146</v>
      </c>
      <c r="T230" s="244">
        <v>1294146</v>
      </c>
    </row>
    <row r="231" spans="17:20" x14ac:dyDescent="0.25">
      <c r="Q231" s="232"/>
      <c r="R231" s="235">
        <v>41134</v>
      </c>
      <c r="S231" s="236">
        <v>1469031</v>
      </c>
      <c r="T231" s="244">
        <v>1469031</v>
      </c>
    </row>
    <row r="232" spans="17:20" x14ac:dyDescent="0.25">
      <c r="Q232" s="232"/>
      <c r="R232" s="235">
        <v>41135</v>
      </c>
      <c r="S232" s="236">
        <v>1147243</v>
      </c>
      <c r="T232" s="244">
        <v>1147243</v>
      </c>
    </row>
    <row r="233" spans="17:20" x14ac:dyDescent="0.25">
      <c r="Q233" s="232"/>
      <c r="R233" s="237">
        <v>41136</v>
      </c>
      <c r="S233" s="238">
        <v>1336118</v>
      </c>
      <c r="T233" s="244">
        <v>1336118</v>
      </c>
    </row>
    <row r="234" spans="17:20" x14ac:dyDescent="0.25">
      <c r="Q234" s="232"/>
      <c r="R234" s="232">
        <v>41137</v>
      </c>
      <c r="S234" s="230">
        <v>1413068</v>
      </c>
      <c r="T234" s="244">
        <v>1413068</v>
      </c>
    </row>
    <row r="235" spans="17:20" x14ac:dyDescent="0.25">
      <c r="Q235" s="232"/>
      <c r="R235" s="232">
        <v>41138</v>
      </c>
      <c r="S235" s="230">
        <v>1287151</v>
      </c>
      <c r="T235" s="244">
        <v>1287151</v>
      </c>
    </row>
    <row r="236" spans="17:20" x14ac:dyDescent="0.25">
      <c r="Q236" s="232"/>
      <c r="R236" s="233">
        <v>41139</v>
      </c>
      <c r="S236" s="234">
        <v>1049308</v>
      </c>
      <c r="T236" s="244">
        <v>1049308</v>
      </c>
    </row>
    <row r="237" spans="17:20" x14ac:dyDescent="0.25">
      <c r="Q237" s="232"/>
      <c r="R237" s="235">
        <v>41140</v>
      </c>
      <c r="S237" s="236">
        <v>1000340</v>
      </c>
      <c r="T237" s="244">
        <v>1000340</v>
      </c>
    </row>
    <row r="238" spans="17:20" x14ac:dyDescent="0.25">
      <c r="Q238" s="232"/>
      <c r="R238" s="235">
        <v>41141</v>
      </c>
      <c r="S238" s="236">
        <v>1231188</v>
      </c>
      <c r="T238" s="244">
        <v>1231188</v>
      </c>
    </row>
    <row r="239" spans="17:20" x14ac:dyDescent="0.25">
      <c r="Q239" s="232"/>
      <c r="R239" s="237">
        <v>41142</v>
      </c>
      <c r="S239" s="238">
        <v>1175225</v>
      </c>
      <c r="T239" s="244">
        <v>1175225</v>
      </c>
    </row>
    <row r="240" spans="17:20" x14ac:dyDescent="0.25">
      <c r="Q240" s="232"/>
      <c r="R240" s="232">
        <v>41143</v>
      </c>
      <c r="S240" s="230">
        <v>1406072</v>
      </c>
      <c r="T240" s="244">
        <v>1406072</v>
      </c>
    </row>
    <row r="241" spans="17:20" x14ac:dyDescent="0.25">
      <c r="Q241" s="232"/>
      <c r="R241" s="232">
        <v>41144</v>
      </c>
      <c r="S241" s="230">
        <v>1517998</v>
      </c>
      <c r="T241" s="244">
        <v>1517998</v>
      </c>
    </row>
    <row r="242" spans="17:20" x14ac:dyDescent="0.25">
      <c r="Q242" s="232"/>
      <c r="R242" s="233">
        <v>41145</v>
      </c>
      <c r="S242" s="234">
        <v>1189215</v>
      </c>
      <c r="T242" s="244">
        <v>1189215</v>
      </c>
    </row>
    <row r="243" spans="17:20" x14ac:dyDescent="0.25">
      <c r="Q243" s="232"/>
      <c r="R243" s="235">
        <v>41146</v>
      </c>
      <c r="S243" s="236">
        <v>1168229</v>
      </c>
      <c r="T243" s="244">
        <v>1168229</v>
      </c>
    </row>
    <row r="244" spans="17:20" x14ac:dyDescent="0.25">
      <c r="Q244" s="232"/>
      <c r="R244" s="235">
        <v>41147</v>
      </c>
      <c r="S244" s="236">
        <v>1133252</v>
      </c>
      <c r="T244" s="244">
        <v>1133252</v>
      </c>
    </row>
    <row r="245" spans="17:20" x14ac:dyDescent="0.25">
      <c r="Q245" s="232"/>
      <c r="R245" s="237">
        <v>41148</v>
      </c>
      <c r="S245" s="238">
        <v>1329123</v>
      </c>
      <c r="T245" s="244">
        <v>1329123</v>
      </c>
    </row>
    <row r="246" spans="17:20" x14ac:dyDescent="0.25">
      <c r="Q246" s="232"/>
      <c r="R246" s="232">
        <v>41149</v>
      </c>
      <c r="S246" s="230">
        <v>1350109</v>
      </c>
      <c r="T246" s="244">
        <v>1350109</v>
      </c>
    </row>
    <row r="247" spans="17:20" x14ac:dyDescent="0.25">
      <c r="Q247" s="232"/>
      <c r="R247" s="232">
        <v>41150</v>
      </c>
      <c r="S247" s="230">
        <v>1427058</v>
      </c>
      <c r="T247" s="244">
        <v>1427058</v>
      </c>
    </row>
    <row r="248" spans="17:20" x14ac:dyDescent="0.25">
      <c r="Q248" s="232"/>
      <c r="R248" s="233">
        <v>41151</v>
      </c>
      <c r="S248" s="234">
        <v>1469031</v>
      </c>
      <c r="T248" s="244">
        <v>1469031</v>
      </c>
    </row>
    <row r="249" spans="17:20" x14ac:dyDescent="0.25">
      <c r="Q249" s="232"/>
      <c r="R249" s="235">
        <v>41152</v>
      </c>
      <c r="S249" s="236">
        <v>1427058</v>
      </c>
      <c r="T249" s="244">
        <v>1427058</v>
      </c>
    </row>
    <row r="250" spans="17:20" x14ac:dyDescent="0.25">
      <c r="Q250" s="232"/>
      <c r="R250" s="235">
        <v>41153</v>
      </c>
      <c r="S250" s="236">
        <v>1245178</v>
      </c>
      <c r="T250" s="244">
        <v>1245178</v>
      </c>
    </row>
    <row r="251" spans="17:20" x14ac:dyDescent="0.25">
      <c r="Q251" s="232"/>
      <c r="R251" s="237">
        <v>41154</v>
      </c>
      <c r="S251" s="238">
        <v>1406072</v>
      </c>
      <c r="T251" s="244">
        <v>1406072</v>
      </c>
    </row>
    <row r="252" spans="17:20" x14ac:dyDescent="0.25">
      <c r="Q252" s="232"/>
      <c r="R252" s="232">
        <v>41155</v>
      </c>
      <c r="S252" s="230">
        <v>1427058</v>
      </c>
      <c r="T252" s="244">
        <v>1427058</v>
      </c>
    </row>
    <row r="253" spans="17:20" x14ac:dyDescent="0.25">
      <c r="Q253" s="232"/>
      <c r="R253" s="232">
        <v>41156</v>
      </c>
      <c r="S253" s="230">
        <v>1524994</v>
      </c>
      <c r="T253" s="244">
        <v>1524994</v>
      </c>
    </row>
    <row r="254" spans="17:20" x14ac:dyDescent="0.25">
      <c r="Q254" s="232"/>
      <c r="R254" s="233">
        <v>41157</v>
      </c>
      <c r="S254" s="234">
        <v>1350109</v>
      </c>
      <c r="T254" s="244">
        <v>1350109</v>
      </c>
    </row>
    <row r="255" spans="17:20" x14ac:dyDescent="0.25">
      <c r="Q255" s="232"/>
      <c r="R255" s="235">
        <v>41158</v>
      </c>
      <c r="S255" s="236">
        <v>1531989</v>
      </c>
      <c r="T255" s="244">
        <v>1531989</v>
      </c>
    </row>
    <row r="256" spans="17:20" x14ac:dyDescent="0.25">
      <c r="Q256" s="232"/>
      <c r="R256" s="235">
        <v>41159</v>
      </c>
      <c r="S256" s="236">
        <v>1559971</v>
      </c>
      <c r="T256" s="244">
        <v>1559971</v>
      </c>
    </row>
    <row r="257" spans="17:20" x14ac:dyDescent="0.25">
      <c r="Q257" s="232"/>
      <c r="R257" s="237">
        <v>41160</v>
      </c>
      <c r="S257" s="238">
        <v>1266165</v>
      </c>
      <c r="T257" s="244">
        <v>1266165</v>
      </c>
    </row>
    <row r="258" spans="17:20" x14ac:dyDescent="0.25">
      <c r="Q258" s="232"/>
      <c r="R258" s="232">
        <v>41161</v>
      </c>
      <c r="S258" s="230">
        <v>1301141</v>
      </c>
      <c r="T258" s="244">
        <v>1301141</v>
      </c>
    </row>
    <row r="259" spans="17:20" x14ac:dyDescent="0.25">
      <c r="Q259" s="232"/>
      <c r="R259" s="232">
        <v>41162</v>
      </c>
      <c r="S259" s="230">
        <v>1671897</v>
      </c>
      <c r="T259" s="244">
        <v>1671897</v>
      </c>
    </row>
    <row r="260" spans="17:20" x14ac:dyDescent="0.25">
      <c r="Q260" s="232"/>
      <c r="R260" s="233">
        <v>41163</v>
      </c>
      <c r="S260" s="234">
        <v>1427058</v>
      </c>
      <c r="T260" s="244">
        <v>1427058</v>
      </c>
    </row>
    <row r="261" spans="17:20" x14ac:dyDescent="0.25">
      <c r="Q261" s="232"/>
      <c r="R261" s="235">
        <v>41164</v>
      </c>
      <c r="S261" s="236">
        <v>1483021</v>
      </c>
      <c r="T261" s="244">
        <v>1483021</v>
      </c>
    </row>
    <row r="262" spans="17:20" x14ac:dyDescent="0.25">
      <c r="Q262" s="232"/>
      <c r="R262" s="235">
        <v>41165</v>
      </c>
      <c r="S262" s="236">
        <v>1266165</v>
      </c>
      <c r="T262" s="244">
        <v>1266165</v>
      </c>
    </row>
    <row r="263" spans="17:20" x14ac:dyDescent="0.25">
      <c r="Q263" s="232"/>
      <c r="R263" s="237">
        <v>41166</v>
      </c>
      <c r="S263" s="238">
        <v>1455040</v>
      </c>
      <c r="T263" s="244">
        <v>1455040</v>
      </c>
    </row>
    <row r="264" spans="17:20" x14ac:dyDescent="0.25">
      <c r="Q264" s="232"/>
      <c r="R264" s="232">
        <v>41167</v>
      </c>
      <c r="S264" s="230">
        <v>1329123</v>
      </c>
      <c r="T264" s="244">
        <v>1329123</v>
      </c>
    </row>
    <row r="265" spans="17:20" x14ac:dyDescent="0.25">
      <c r="Q265" s="232"/>
      <c r="R265" s="232">
        <v>41168</v>
      </c>
      <c r="S265" s="230">
        <v>1504008</v>
      </c>
      <c r="T265" s="244">
        <v>1504008</v>
      </c>
    </row>
    <row r="266" spans="17:20" x14ac:dyDescent="0.25">
      <c r="Q266" s="232"/>
      <c r="R266" s="233">
        <v>41169</v>
      </c>
      <c r="S266" s="234">
        <v>1580957</v>
      </c>
      <c r="T266" s="244">
        <v>1580957</v>
      </c>
    </row>
    <row r="267" spans="17:20" x14ac:dyDescent="0.25">
      <c r="Q267" s="232"/>
      <c r="R267" s="235">
        <v>41170</v>
      </c>
      <c r="S267" s="236">
        <v>1490017</v>
      </c>
      <c r="T267" s="244">
        <v>1490017</v>
      </c>
    </row>
    <row r="268" spans="17:20" x14ac:dyDescent="0.25">
      <c r="Q268" s="232"/>
      <c r="R268" s="235">
        <v>41171</v>
      </c>
      <c r="S268" s="236">
        <v>1545980</v>
      </c>
      <c r="T268" s="244">
        <v>1545980</v>
      </c>
    </row>
    <row r="269" spans="17:20" x14ac:dyDescent="0.25">
      <c r="Q269" s="232"/>
      <c r="R269" s="237">
        <v>41172</v>
      </c>
      <c r="S269" s="238">
        <v>1545980</v>
      </c>
      <c r="T269" s="244">
        <v>1545980</v>
      </c>
    </row>
    <row r="270" spans="17:20" x14ac:dyDescent="0.25">
      <c r="Q270" s="232"/>
      <c r="R270" s="232">
        <v>41173</v>
      </c>
      <c r="S270" s="230">
        <v>1448045</v>
      </c>
      <c r="T270" s="244">
        <v>1448045</v>
      </c>
    </row>
    <row r="271" spans="17:20" x14ac:dyDescent="0.25">
      <c r="Q271" s="232"/>
      <c r="R271" s="232">
        <v>41174</v>
      </c>
      <c r="S271" s="230">
        <v>1357105</v>
      </c>
      <c r="T271" s="244">
        <v>1357105</v>
      </c>
    </row>
    <row r="272" spans="17:20" x14ac:dyDescent="0.25">
      <c r="Q272" s="232"/>
      <c r="R272" s="233">
        <v>41175</v>
      </c>
      <c r="S272" s="234">
        <v>1252174</v>
      </c>
      <c r="T272" s="244">
        <v>1252174</v>
      </c>
    </row>
    <row r="273" spans="17:20" x14ac:dyDescent="0.25">
      <c r="Q273" s="232"/>
      <c r="R273" s="235">
        <v>41176</v>
      </c>
      <c r="S273" s="236">
        <v>1399077</v>
      </c>
      <c r="T273" s="244">
        <v>1399077</v>
      </c>
    </row>
    <row r="274" spans="17:20" x14ac:dyDescent="0.25">
      <c r="Q274" s="232"/>
      <c r="R274" s="235">
        <v>41177</v>
      </c>
      <c r="S274" s="236">
        <v>1469031</v>
      </c>
      <c r="T274" s="244">
        <v>1469031</v>
      </c>
    </row>
    <row r="275" spans="17:20" x14ac:dyDescent="0.25">
      <c r="Q275" s="232"/>
      <c r="R275" s="237">
        <v>41178</v>
      </c>
      <c r="S275" s="238">
        <v>1524994</v>
      </c>
      <c r="T275" s="244">
        <v>1524994</v>
      </c>
    </row>
    <row r="276" spans="17:20" x14ac:dyDescent="0.25">
      <c r="Q276" s="232"/>
      <c r="R276" s="232">
        <v>41179</v>
      </c>
      <c r="S276" s="230">
        <v>1371095</v>
      </c>
      <c r="T276" s="244">
        <v>1371095</v>
      </c>
    </row>
    <row r="277" spans="17:20" x14ac:dyDescent="0.25">
      <c r="Q277" s="232"/>
      <c r="R277" s="232">
        <v>41180</v>
      </c>
      <c r="S277" s="230">
        <v>1420063</v>
      </c>
      <c r="T277" s="244">
        <v>1420063</v>
      </c>
    </row>
    <row r="278" spans="17:20" x14ac:dyDescent="0.25">
      <c r="Q278" s="232"/>
      <c r="R278" s="233">
        <v>41181</v>
      </c>
      <c r="S278" s="234">
        <v>1084285</v>
      </c>
      <c r="T278" s="244">
        <v>1084285</v>
      </c>
    </row>
    <row r="279" spans="17:20" x14ac:dyDescent="0.25">
      <c r="Q279" s="232"/>
      <c r="R279" s="235">
        <v>41182</v>
      </c>
      <c r="S279" s="236">
        <v>1196211</v>
      </c>
      <c r="T279" s="244">
        <v>1196211</v>
      </c>
    </row>
    <row r="280" spans="17:20" x14ac:dyDescent="0.25">
      <c r="Q280" s="232"/>
      <c r="R280" s="235">
        <v>41183</v>
      </c>
      <c r="S280" s="236">
        <v>1420063</v>
      </c>
      <c r="T280" s="244">
        <v>1420063</v>
      </c>
    </row>
    <row r="281" spans="17:20" x14ac:dyDescent="0.25">
      <c r="Q281" s="232"/>
      <c r="R281" s="237">
        <v>41184</v>
      </c>
      <c r="S281" s="238">
        <v>1734855</v>
      </c>
      <c r="T281" s="244">
        <v>1734855</v>
      </c>
    </row>
    <row r="282" spans="17:20" x14ac:dyDescent="0.25">
      <c r="Q282" s="232"/>
      <c r="R282" s="232">
        <v>41185</v>
      </c>
      <c r="S282" s="230">
        <v>1483021</v>
      </c>
      <c r="T282" s="244">
        <v>1483021</v>
      </c>
    </row>
    <row r="283" spans="17:20" x14ac:dyDescent="0.25">
      <c r="Q283" s="232"/>
      <c r="R283" s="232">
        <v>41186</v>
      </c>
      <c r="S283" s="230">
        <v>1573961</v>
      </c>
      <c r="T283" s="244">
        <v>1573961</v>
      </c>
    </row>
    <row r="284" spans="17:20" x14ac:dyDescent="0.25">
      <c r="Q284" s="232"/>
      <c r="R284" s="233">
        <v>41187</v>
      </c>
      <c r="S284" s="234">
        <v>1287151</v>
      </c>
      <c r="T284" s="244">
        <v>1287151</v>
      </c>
    </row>
    <row r="285" spans="17:20" x14ac:dyDescent="0.25">
      <c r="Q285" s="232"/>
      <c r="R285" s="235">
        <v>41188</v>
      </c>
      <c r="S285" s="236">
        <v>1315132</v>
      </c>
      <c r="T285" s="244">
        <v>1315132</v>
      </c>
    </row>
    <row r="286" spans="17:20" x14ac:dyDescent="0.25">
      <c r="Q286" s="232"/>
      <c r="R286" s="235">
        <v>41189</v>
      </c>
      <c r="S286" s="236">
        <v>1427058</v>
      </c>
      <c r="T286" s="244">
        <v>1427058</v>
      </c>
    </row>
    <row r="287" spans="17:20" x14ac:dyDescent="0.25">
      <c r="Q287" s="232"/>
      <c r="R287" s="237">
        <v>41190</v>
      </c>
      <c r="S287" s="238">
        <v>1552975</v>
      </c>
      <c r="T287" s="244">
        <v>1552975</v>
      </c>
    </row>
    <row r="288" spans="17:20" x14ac:dyDescent="0.25">
      <c r="Q288" s="232"/>
      <c r="R288" s="232">
        <v>41191</v>
      </c>
      <c r="S288" s="230">
        <v>1636920</v>
      </c>
      <c r="T288" s="244">
        <v>1636920</v>
      </c>
    </row>
    <row r="289" spans="17:20" x14ac:dyDescent="0.25">
      <c r="Q289" s="232"/>
      <c r="R289" s="232">
        <v>41192</v>
      </c>
      <c r="S289" s="230">
        <v>1413068</v>
      </c>
      <c r="T289" s="244">
        <v>1413068</v>
      </c>
    </row>
    <row r="290" spans="17:20" x14ac:dyDescent="0.25">
      <c r="Q290" s="232"/>
      <c r="R290" s="233">
        <v>41193</v>
      </c>
      <c r="S290" s="234">
        <v>1392081</v>
      </c>
      <c r="T290" s="244">
        <v>1392081</v>
      </c>
    </row>
    <row r="291" spans="17:20" x14ac:dyDescent="0.25">
      <c r="Q291" s="232"/>
      <c r="R291" s="235">
        <v>41194</v>
      </c>
      <c r="S291" s="236">
        <v>1524994</v>
      </c>
      <c r="T291" s="244">
        <v>1524994</v>
      </c>
    </row>
    <row r="292" spans="17:20" x14ac:dyDescent="0.25">
      <c r="Q292" s="232"/>
      <c r="R292" s="235">
        <v>41195</v>
      </c>
      <c r="S292" s="236">
        <v>1364100</v>
      </c>
      <c r="T292" s="244">
        <v>1364100</v>
      </c>
    </row>
    <row r="293" spans="17:20" x14ac:dyDescent="0.25">
      <c r="Q293" s="232"/>
      <c r="R293" s="237">
        <v>41196</v>
      </c>
      <c r="S293" s="238">
        <v>1469031</v>
      </c>
      <c r="T293" s="244">
        <v>1469031</v>
      </c>
    </row>
    <row r="294" spans="17:20" x14ac:dyDescent="0.25">
      <c r="Q294" s="232"/>
      <c r="R294" s="232">
        <v>41197</v>
      </c>
      <c r="S294" s="230">
        <v>1643915</v>
      </c>
      <c r="T294" s="244">
        <v>1643915</v>
      </c>
    </row>
    <row r="295" spans="17:20" x14ac:dyDescent="0.25">
      <c r="Q295" s="232"/>
      <c r="R295" s="232">
        <v>41198</v>
      </c>
      <c r="S295" s="230">
        <v>1552975</v>
      </c>
      <c r="T295" s="244">
        <v>1552975</v>
      </c>
    </row>
    <row r="296" spans="17:20" x14ac:dyDescent="0.25">
      <c r="Q296" s="232"/>
      <c r="R296" s="233">
        <v>41199</v>
      </c>
      <c r="S296" s="234">
        <v>1517998</v>
      </c>
      <c r="T296" s="244">
        <v>1517998</v>
      </c>
    </row>
    <row r="297" spans="17:20" x14ac:dyDescent="0.25">
      <c r="Q297" s="232"/>
      <c r="R297" s="235">
        <v>41200</v>
      </c>
      <c r="S297" s="236">
        <v>1441049</v>
      </c>
      <c r="T297" s="244">
        <v>1441049</v>
      </c>
    </row>
    <row r="298" spans="17:20" x14ac:dyDescent="0.25">
      <c r="Q298" s="232"/>
      <c r="R298" s="235">
        <v>41201</v>
      </c>
      <c r="S298" s="236">
        <v>1615934</v>
      </c>
      <c r="T298" s="244">
        <v>1615934</v>
      </c>
    </row>
    <row r="299" spans="17:20" x14ac:dyDescent="0.25">
      <c r="Q299" s="232"/>
      <c r="R299" s="237">
        <v>41202</v>
      </c>
      <c r="S299" s="238">
        <v>1343114</v>
      </c>
      <c r="T299" s="244">
        <v>1343114</v>
      </c>
    </row>
    <row r="300" spans="17:20" x14ac:dyDescent="0.25">
      <c r="Q300" s="232"/>
      <c r="R300" s="232">
        <v>41203</v>
      </c>
      <c r="S300" s="230">
        <v>1559971</v>
      </c>
      <c r="T300" s="244">
        <v>1559971</v>
      </c>
    </row>
    <row r="301" spans="17:20" x14ac:dyDescent="0.25">
      <c r="Q301" s="232"/>
      <c r="R301" s="232">
        <v>41204</v>
      </c>
      <c r="S301" s="230">
        <v>1706874</v>
      </c>
      <c r="T301" s="244">
        <v>1706874</v>
      </c>
    </row>
    <row r="302" spans="17:20" x14ac:dyDescent="0.25">
      <c r="Q302" s="232"/>
      <c r="R302" s="233">
        <v>41205</v>
      </c>
      <c r="S302" s="234">
        <v>1706874</v>
      </c>
      <c r="T302" s="244">
        <v>1706874</v>
      </c>
    </row>
    <row r="303" spans="17:20" x14ac:dyDescent="0.25">
      <c r="Q303" s="232"/>
      <c r="R303" s="235">
        <v>41206</v>
      </c>
      <c r="S303" s="236">
        <v>1706874</v>
      </c>
      <c r="T303" s="244">
        <v>1706874</v>
      </c>
    </row>
    <row r="304" spans="17:20" x14ac:dyDescent="0.25">
      <c r="Q304" s="232"/>
      <c r="R304" s="235">
        <v>41207</v>
      </c>
      <c r="S304" s="236">
        <v>1524994</v>
      </c>
      <c r="T304" s="244">
        <v>1524994</v>
      </c>
    </row>
    <row r="305" spans="17:20" x14ac:dyDescent="0.25">
      <c r="Q305" s="232"/>
      <c r="R305" s="237">
        <v>41208</v>
      </c>
      <c r="S305" s="238">
        <v>1566966</v>
      </c>
      <c r="T305" s="244">
        <v>1566966</v>
      </c>
    </row>
    <row r="306" spans="17:20" x14ac:dyDescent="0.25">
      <c r="Q306" s="232"/>
      <c r="R306" s="232">
        <v>41209</v>
      </c>
      <c r="S306" s="230">
        <v>1427058</v>
      </c>
      <c r="T306" s="244">
        <v>1427058</v>
      </c>
    </row>
    <row r="307" spans="17:20" x14ac:dyDescent="0.25">
      <c r="Q307" s="232"/>
      <c r="R307" s="232">
        <v>41210</v>
      </c>
      <c r="S307" s="230">
        <v>1462035</v>
      </c>
      <c r="T307" s="244">
        <v>1462035</v>
      </c>
    </row>
    <row r="308" spans="17:20" x14ac:dyDescent="0.25">
      <c r="Q308" s="232"/>
      <c r="R308" s="233">
        <v>41211</v>
      </c>
      <c r="S308" s="234">
        <v>1755841</v>
      </c>
      <c r="T308" s="244">
        <v>1755841</v>
      </c>
    </row>
    <row r="309" spans="17:20" x14ac:dyDescent="0.25">
      <c r="Q309" s="232"/>
      <c r="R309" s="235">
        <v>41212</v>
      </c>
      <c r="S309" s="236">
        <v>1811804</v>
      </c>
      <c r="T309" s="244">
        <v>1811804</v>
      </c>
    </row>
    <row r="310" spans="17:20" x14ac:dyDescent="0.25">
      <c r="Q310" s="232"/>
      <c r="R310" s="235">
        <v>41213</v>
      </c>
      <c r="S310" s="236">
        <v>1504008</v>
      </c>
      <c r="T310" s="244">
        <v>1504008</v>
      </c>
    </row>
    <row r="311" spans="17:20" x14ac:dyDescent="0.25">
      <c r="Q311" s="232"/>
      <c r="R311" s="237">
        <v>41214</v>
      </c>
      <c r="S311" s="238">
        <v>1511003</v>
      </c>
      <c r="T311" s="244">
        <v>1511003</v>
      </c>
    </row>
    <row r="312" spans="17:20" x14ac:dyDescent="0.25">
      <c r="Q312" s="232"/>
      <c r="R312" s="232">
        <v>41215</v>
      </c>
      <c r="S312" s="230">
        <v>1392081</v>
      </c>
      <c r="T312" s="244">
        <v>1392081</v>
      </c>
    </row>
    <row r="313" spans="17:20" x14ac:dyDescent="0.25">
      <c r="Q313" s="232"/>
      <c r="R313" s="232">
        <v>41216</v>
      </c>
      <c r="S313" s="230">
        <v>1420063</v>
      </c>
      <c r="T313" s="244">
        <v>1420063</v>
      </c>
    </row>
    <row r="314" spans="17:20" x14ac:dyDescent="0.25">
      <c r="Q314" s="232"/>
      <c r="R314" s="233">
        <v>41217</v>
      </c>
      <c r="S314" s="234">
        <v>1476026</v>
      </c>
      <c r="T314" s="244">
        <v>1476026</v>
      </c>
    </row>
    <row r="315" spans="17:20" x14ac:dyDescent="0.25">
      <c r="Q315" s="232"/>
      <c r="R315" s="235">
        <v>41218</v>
      </c>
      <c r="S315" s="236">
        <v>1720864</v>
      </c>
      <c r="T315" s="244">
        <v>1720864</v>
      </c>
    </row>
    <row r="316" spans="17:20" x14ac:dyDescent="0.25">
      <c r="Q316" s="232"/>
      <c r="R316" s="235">
        <v>41219</v>
      </c>
      <c r="S316" s="236">
        <v>1350109</v>
      </c>
      <c r="T316" s="244">
        <v>1350109</v>
      </c>
    </row>
    <row r="317" spans="17:20" x14ac:dyDescent="0.25">
      <c r="Q317" s="232"/>
      <c r="R317" s="237">
        <v>41220</v>
      </c>
      <c r="S317" s="238">
        <v>1371095</v>
      </c>
      <c r="T317" s="244">
        <v>1371095</v>
      </c>
    </row>
    <row r="318" spans="17:20" x14ac:dyDescent="0.25">
      <c r="Q318" s="232"/>
      <c r="R318" s="232">
        <v>41221</v>
      </c>
      <c r="S318" s="230">
        <v>1357105</v>
      </c>
      <c r="T318" s="244">
        <v>1357105</v>
      </c>
    </row>
    <row r="319" spans="17:20" x14ac:dyDescent="0.25">
      <c r="Q319" s="232"/>
      <c r="R319" s="232">
        <v>41222</v>
      </c>
      <c r="S319" s="230">
        <v>1385086</v>
      </c>
      <c r="T319" s="244">
        <v>1385086</v>
      </c>
    </row>
    <row r="320" spans="17:20" x14ac:dyDescent="0.25">
      <c r="Q320" s="232"/>
      <c r="R320" s="233">
        <v>41223</v>
      </c>
      <c r="S320" s="234">
        <v>1119261</v>
      </c>
      <c r="T320" s="244">
        <v>1119261</v>
      </c>
    </row>
    <row r="321" spans="17:20" x14ac:dyDescent="0.25">
      <c r="Q321" s="232"/>
      <c r="R321" s="235">
        <v>41224</v>
      </c>
      <c r="S321" s="236">
        <v>1266165</v>
      </c>
      <c r="T321" s="244">
        <v>1266165</v>
      </c>
    </row>
    <row r="322" spans="17:20" x14ac:dyDescent="0.25">
      <c r="Q322" s="232"/>
      <c r="R322" s="235">
        <v>41225</v>
      </c>
      <c r="S322" s="236">
        <v>1490017</v>
      </c>
      <c r="T322" s="244">
        <v>1490017</v>
      </c>
    </row>
    <row r="323" spans="17:20" x14ac:dyDescent="0.25">
      <c r="Q323" s="232"/>
      <c r="R323" s="237">
        <v>41226</v>
      </c>
      <c r="S323" s="238">
        <v>1511003</v>
      </c>
      <c r="T323" s="244">
        <v>1511003</v>
      </c>
    </row>
    <row r="324" spans="17:20" x14ac:dyDescent="0.25">
      <c r="Q324" s="232"/>
      <c r="R324" s="232">
        <v>41227</v>
      </c>
      <c r="S324" s="230">
        <v>1741851</v>
      </c>
      <c r="T324" s="244">
        <v>1741851</v>
      </c>
    </row>
    <row r="325" spans="17:20" x14ac:dyDescent="0.25">
      <c r="Q325" s="232"/>
      <c r="R325" s="232">
        <v>41228</v>
      </c>
      <c r="S325" s="230">
        <v>1524994</v>
      </c>
      <c r="T325" s="244">
        <v>1524994</v>
      </c>
    </row>
    <row r="326" spans="17:20" x14ac:dyDescent="0.25">
      <c r="Q326" s="232"/>
      <c r="R326" s="233">
        <v>41229</v>
      </c>
      <c r="S326" s="234">
        <v>1441049</v>
      </c>
      <c r="T326" s="244">
        <v>1441049</v>
      </c>
    </row>
    <row r="327" spans="17:20" x14ac:dyDescent="0.25">
      <c r="Q327" s="232"/>
      <c r="R327" s="235">
        <v>41230</v>
      </c>
      <c r="S327" s="236">
        <v>1231188</v>
      </c>
      <c r="T327" s="244">
        <v>1231188</v>
      </c>
    </row>
    <row r="328" spans="17:20" x14ac:dyDescent="0.25">
      <c r="Q328" s="232"/>
      <c r="R328" s="235">
        <v>41231</v>
      </c>
      <c r="S328" s="236">
        <v>1245178</v>
      </c>
      <c r="T328" s="244">
        <v>1245178</v>
      </c>
    </row>
    <row r="329" spans="17:20" x14ac:dyDescent="0.25">
      <c r="Q329" s="232"/>
      <c r="R329" s="237">
        <v>41232</v>
      </c>
      <c r="S329" s="238">
        <v>1511003</v>
      </c>
      <c r="T329" s="244">
        <v>1511003</v>
      </c>
    </row>
    <row r="330" spans="17:20" x14ac:dyDescent="0.25">
      <c r="Q330" s="232"/>
      <c r="R330" s="232">
        <v>41233</v>
      </c>
      <c r="S330" s="230">
        <v>1364100</v>
      </c>
      <c r="T330" s="244">
        <v>1364100</v>
      </c>
    </row>
    <row r="331" spans="17:20" x14ac:dyDescent="0.25">
      <c r="Q331" s="232"/>
      <c r="R331" s="232">
        <v>41234</v>
      </c>
      <c r="S331" s="230">
        <v>1322128</v>
      </c>
      <c r="T331" s="244">
        <v>1322128</v>
      </c>
    </row>
    <row r="332" spans="17:20" x14ac:dyDescent="0.25">
      <c r="Q332" s="232"/>
      <c r="R332" s="233">
        <v>41235</v>
      </c>
      <c r="S332" s="234">
        <v>1189215</v>
      </c>
      <c r="T332" s="244">
        <v>1189215</v>
      </c>
    </row>
    <row r="333" spans="17:20" x14ac:dyDescent="0.25">
      <c r="Q333" s="232"/>
      <c r="R333" s="235">
        <v>41236</v>
      </c>
      <c r="S333" s="236">
        <v>1301141</v>
      </c>
      <c r="T333" s="244">
        <v>1301141</v>
      </c>
    </row>
    <row r="334" spans="17:20" x14ac:dyDescent="0.25">
      <c r="Q334" s="232"/>
      <c r="R334" s="235">
        <v>41237</v>
      </c>
      <c r="S334" s="236">
        <v>1252174</v>
      </c>
      <c r="T334" s="244">
        <v>1252174</v>
      </c>
    </row>
    <row r="335" spans="17:20" x14ac:dyDescent="0.25">
      <c r="Q335" s="232"/>
      <c r="R335" s="237">
        <v>41238</v>
      </c>
      <c r="S335" s="238">
        <v>1154238</v>
      </c>
      <c r="T335" s="244">
        <v>1154238</v>
      </c>
    </row>
    <row r="336" spans="17:20" x14ac:dyDescent="0.25">
      <c r="Q336" s="232"/>
      <c r="R336" s="232">
        <v>41239</v>
      </c>
      <c r="S336" s="230">
        <v>1406072</v>
      </c>
      <c r="T336" s="244">
        <v>1406072</v>
      </c>
    </row>
    <row r="337" spans="17:20" x14ac:dyDescent="0.25">
      <c r="Q337" s="232"/>
      <c r="R337" s="232">
        <v>41240</v>
      </c>
      <c r="S337" s="230">
        <v>1545980</v>
      </c>
      <c r="T337" s="244">
        <v>1545980</v>
      </c>
    </row>
    <row r="338" spans="17:20" x14ac:dyDescent="0.25">
      <c r="Q338" s="232"/>
      <c r="R338" s="233">
        <v>41241</v>
      </c>
      <c r="S338" s="234">
        <v>1483021</v>
      </c>
      <c r="T338" s="244">
        <v>1483021</v>
      </c>
    </row>
    <row r="339" spans="17:20" x14ac:dyDescent="0.25">
      <c r="Q339" s="232"/>
      <c r="R339" s="235">
        <v>41242</v>
      </c>
      <c r="S339" s="236">
        <v>1490017</v>
      </c>
      <c r="T339" s="244">
        <v>1490017</v>
      </c>
    </row>
    <row r="340" spans="17:20" x14ac:dyDescent="0.25">
      <c r="Q340" s="232"/>
      <c r="R340" s="235">
        <v>41243</v>
      </c>
      <c r="S340" s="236">
        <v>1280155</v>
      </c>
      <c r="T340" s="244">
        <v>1280155</v>
      </c>
    </row>
    <row r="341" spans="17:20" x14ac:dyDescent="0.25">
      <c r="Q341" s="232"/>
      <c r="R341" s="237">
        <v>41244</v>
      </c>
      <c r="S341" s="238">
        <v>1133252</v>
      </c>
      <c r="T341" s="244">
        <v>1133252</v>
      </c>
    </row>
    <row r="342" spans="17:20" x14ac:dyDescent="0.25">
      <c r="Q342" s="232"/>
      <c r="R342" s="232">
        <v>41245</v>
      </c>
      <c r="S342" s="230">
        <v>1343114</v>
      </c>
      <c r="T342" s="244">
        <v>1343114</v>
      </c>
    </row>
    <row r="343" spans="17:20" x14ac:dyDescent="0.25">
      <c r="Q343" s="232"/>
      <c r="R343" s="232">
        <v>41246</v>
      </c>
      <c r="S343" s="230">
        <v>1462035</v>
      </c>
      <c r="T343" s="244">
        <v>1462035</v>
      </c>
    </row>
    <row r="344" spans="17:20" x14ac:dyDescent="0.25">
      <c r="Q344" s="232"/>
      <c r="R344" s="233">
        <v>41247</v>
      </c>
      <c r="S344" s="234">
        <v>1420063</v>
      </c>
      <c r="T344" s="244">
        <v>1420063</v>
      </c>
    </row>
    <row r="345" spans="17:20" x14ac:dyDescent="0.25">
      <c r="Q345" s="232"/>
      <c r="R345" s="235">
        <v>41248</v>
      </c>
      <c r="S345" s="236">
        <v>1538985</v>
      </c>
      <c r="T345" s="244">
        <v>1538985</v>
      </c>
    </row>
    <row r="346" spans="17:20" x14ac:dyDescent="0.25">
      <c r="Q346" s="232"/>
      <c r="R346" s="235">
        <v>41249</v>
      </c>
      <c r="S346" s="236">
        <v>1427058</v>
      </c>
      <c r="T346" s="244">
        <v>1427058</v>
      </c>
    </row>
    <row r="347" spans="17:20" x14ac:dyDescent="0.25">
      <c r="Q347" s="232"/>
      <c r="R347" s="237">
        <v>41250</v>
      </c>
      <c r="S347" s="238">
        <v>1357105</v>
      </c>
      <c r="T347" s="244">
        <v>1357105</v>
      </c>
    </row>
    <row r="348" spans="17:20" x14ac:dyDescent="0.25">
      <c r="Q348" s="232"/>
      <c r="R348" s="232">
        <v>41251</v>
      </c>
      <c r="S348" s="230">
        <v>1245178</v>
      </c>
      <c r="T348" s="244">
        <v>1245178</v>
      </c>
    </row>
    <row r="349" spans="17:20" x14ac:dyDescent="0.25">
      <c r="Q349" s="232"/>
      <c r="R349" s="232">
        <v>41252</v>
      </c>
      <c r="S349" s="230">
        <v>1231188</v>
      </c>
      <c r="T349" s="244">
        <v>1231188</v>
      </c>
    </row>
    <row r="350" spans="17:20" x14ac:dyDescent="0.25">
      <c r="Q350" s="232"/>
      <c r="R350" s="233">
        <v>41253</v>
      </c>
      <c r="S350" s="234">
        <v>1322128</v>
      </c>
      <c r="T350" s="244">
        <v>1322128</v>
      </c>
    </row>
    <row r="351" spans="17:20" x14ac:dyDescent="0.25">
      <c r="Q351" s="232"/>
      <c r="R351" s="235">
        <v>41254</v>
      </c>
      <c r="S351" s="236">
        <v>1476026</v>
      </c>
      <c r="T351" s="244">
        <v>1476026</v>
      </c>
    </row>
    <row r="352" spans="17:20" x14ac:dyDescent="0.25">
      <c r="Q352" s="232"/>
      <c r="R352" s="235">
        <v>41255</v>
      </c>
      <c r="S352" s="236">
        <v>1357105</v>
      </c>
      <c r="T352" s="244">
        <v>1357105</v>
      </c>
    </row>
    <row r="353" spans="17:20" x14ac:dyDescent="0.25">
      <c r="Q353" s="232"/>
      <c r="R353" s="237">
        <v>41256</v>
      </c>
      <c r="S353" s="238">
        <v>1392081</v>
      </c>
      <c r="T353" s="244">
        <v>1392081</v>
      </c>
    </row>
    <row r="354" spans="17:20" x14ac:dyDescent="0.25">
      <c r="Q354" s="232"/>
      <c r="R354" s="232">
        <v>41257</v>
      </c>
      <c r="S354" s="230">
        <v>1217197</v>
      </c>
      <c r="T354" s="244">
        <v>1217197</v>
      </c>
    </row>
    <row r="355" spans="17:20" x14ac:dyDescent="0.25">
      <c r="Q355" s="232"/>
      <c r="R355" s="232">
        <v>41258</v>
      </c>
      <c r="S355" s="230">
        <v>1161234</v>
      </c>
      <c r="T355" s="244">
        <v>1161234</v>
      </c>
    </row>
    <row r="356" spans="17:20" x14ac:dyDescent="0.25">
      <c r="Q356" s="232"/>
      <c r="R356" s="233">
        <v>41259</v>
      </c>
      <c r="S356" s="234">
        <v>1063298</v>
      </c>
      <c r="T356" s="244">
        <v>1063298</v>
      </c>
    </row>
    <row r="357" spans="17:20" x14ac:dyDescent="0.25">
      <c r="Q357" s="232"/>
      <c r="R357" s="235">
        <v>41260</v>
      </c>
      <c r="S357" s="236">
        <v>1343114</v>
      </c>
      <c r="T357" s="244">
        <v>1343114</v>
      </c>
    </row>
    <row r="358" spans="17:20" x14ac:dyDescent="0.25">
      <c r="Q358" s="232"/>
      <c r="R358" s="235">
        <v>41261</v>
      </c>
      <c r="S358" s="236">
        <v>1133252</v>
      </c>
      <c r="T358" s="244">
        <v>1133252</v>
      </c>
    </row>
    <row r="359" spans="17:20" x14ac:dyDescent="0.25">
      <c r="Q359" s="232"/>
      <c r="R359" s="237">
        <v>41262</v>
      </c>
      <c r="S359" s="238">
        <v>1077289</v>
      </c>
      <c r="T359" s="244">
        <v>1077289</v>
      </c>
    </row>
    <row r="360" spans="17:20" x14ac:dyDescent="0.25">
      <c r="Q360" s="232"/>
      <c r="R360" s="232">
        <v>41263</v>
      </c>
      <c r="S360" s="230">
        <v>1203206</v>
      </c>
      <c r="T360" s="244">
        <v>1203206</v>
      </c>
    </row>
    <row r="361" spans="17:20" x14ac:dyDescent="0.25">
      <c r="Q361" s="232"/>
      <c r="R361" s="232">
        <v>41264</v>
      </c>
      <c r="S361" s="230">
        <v>1042312</v>
      </c>
      <c r="T361" s="244">
        <v>1042312</v>
      </c>
    </row>
    <row r="362" spans="17:20" x14ac:dyDescent="0.25">
      <c r="Q362" s="232"/>
      <c r="R362" s="233">
        <v>41265</v>
      </c>
      <c r="S362" s="234">
        <v>944377</v>
      </c>
      <c r="T362" s="244">
        <v>944377</v>
      </c>
    </row>
    <row r="363" spans="17:20" x14ac:dyDescent="0.25">
      <c r="Q363" s="232"/>
      <c r="R363" s="235">
        <v>41266</v>
      </c>
      <c r="S363" s="236">
        <v>944377</v>
      </c>
      <c r="T363" s="244">
        <v>944377</v>
      </c>
    </row>
    <row r="364" spans="17:20" x14ac:dyDescent="0.25">
      <c r="Q364" s="232"/>
      <c r="R364" s="235">
        <v>41267</v>
      </c>
      <c r="S364" s="236">
        <v>923391</v>
      </c>
      <c r="T364" s="244">
        <v>923391</v>
      </c>
    </row>
    <row r="365" spans="17:20" x14ac:dyDescent="0.25">
      <c r="Q365" s="232"/>
      <c r="R365" s="237">
        <v>41268</v>
      </c>
      <c r="S365" s="238">
        <v>839446</v>
      </c>
      <c r="T365" s="244">
        <v>839446</v>
      </c>
    </row>
    <row r="366" spans="17:20" x14ac:dyDescent="0.25">
      <c r="Q366" s="232"/>
      <c r="R366" s="232">
        <v>41269</v>
      </c>
      <c r="S366" s="230">
        <v>1035317</v>
      </c>
      <c r="T366" s="244">
        <v>1035317</v>
      </c>
    </row>
    <row r="367" spans="17:20" x14ac:dyDescent="0.25">
      <c r="Q367" s="232"/>
      <c r="R367" s="232">
        <v>41270</v>
      </c>
      <c r="S367" s="230">
        <v>993345</v>
      </c>
      <c r="T367" s="244">
        <v>993345</v>
      </c>
    </row>
    <row r="368" spans="17:20" x14ac:dyDescent="0.25">
      <c r="Q368" s="232"/>
      <c r="R368" s="233">
        <v>41271</v>
      </c>
      <c r="S368" s="234">
        <v>902405</v>
      </c>
      <c r="T368" s="244">
        <v>902405</v>
      </c>
    </row>
    <row r="369" spans="17:20" x14ac:dyDescent="0.25">
      <c r="Q369" s="232"/>
      <c r="R369" s="235">
        <v>41272</v>
      </c>
      <c r="S369" s="236">
        <v>1056303</v>
      </c>
      <c r="T369" s="244">
        <v>1056303</v>
      </c>
    </row>
    <row r="370" spans="17:20" x14ac:dyDescent="0.25">
      <c r="Q370" s="232"/>
      <c r="R370" s="235">
        <v>41273</v>
      </c>
      <c r="S370" s="236">
        <v>867428</v>
      </c>
      <c r="T370" s="244">
        <v>867428</v>
      </c>
    </row>
    <row r="371" spans="17:20" x14ac:dyDescent="0.25">
      <c r="Q371" s="232"/>
      <c r="R371" s="237">
        <v>41274</v>
      </c>
      <c r="S371" s="238">
        <v>797474</v>
      </c>
      <c r="T371" s="244">
        <v>797474</v>
      </c>
    </row>
    <row r="372" spans="17:20" x14ac:dyDescent="0.25">
      <c r="Q372" s="232"/>
      <c r="R372" s="232">
        <v>41275</v>
      </c>
      <c r="S372" s="230">
        <v>1063298</v>
      </c>
      <c r="T372" s="244">
        <v>1063298</v>
      </c>
    </row>
    <row r="373" spans="17:20" x14ac:dyDescent="0.25">
      <c r="Q373" s="232"/>
      <c r="R373" s="232">
        <v>41276</v>
      </c>
      <c r="S373" s="230">
        <v>993345</v>
      </c>
      <c r="T373" s="244">
        <v>993345</v>
      </c>
    </row>
    <row r="374" spans="17:20" x14ac:dyDescent="0.25">
      <c r="Q374" s="232"/>
      <c r="R374" s="233">
        <v>41277</v>
      </c>
      <c r="S374" s="234">
        <v>1238183</v>
      </c>
      <c r="T374" s="244">
        <v>1238183</v>
      </c>
    </row>
    <row r="375" spans="17:20" x14ac:dyDescent="0.25">
      <c r="Q375" s="232"/>
      <c r="R375" s="235">
        <v>41278</v>
      </c>
      <c r="S375" s="236">
        <v>1273160</v>
      </c>
      <c r="T375" s="244">
        <v>1273160</v>
      </c>
    </row>
    <row r="376" spans="17:20" x14ac:dyDescent="0.25">
      <c r="Q376" s="232"/>
      <c r="R376" s="235">
        <v>41279</v>
      </c>
      <c r="S376" s="236">
        <v>1259169</v>
      </c>
      <c r="T376" s="244">
        <v>1259169</v>
      </c>
    </row>
    <row r="377" spans="17:20" x14ac:dyDescent="0.25">
      <c r="Q377" s="232"/>
      <c r="R377" s="237">
        <v>41280</v>
      </c>
      <c r="S377" s="238">
        <v>1147243</v>
      </c>
      <c r="T377" s="244">
        <v>1147243</v>
      </c>
    </row>
    <row r="378" spans="17:20" x14ac:dyDescent="0.25">
      <c r="Q378" s="232"/>
      <c r="R378" s="232">
        <v>41281</v>
      </c>
      <c r="S378" s="230">
        <v>1252174</v>
      </c>
      <c r="T378" s="244">
        <v>1252174</v>
      </c>
    </row>
    <row r="379" spans="17:20" x14ac:dyDescent="0.25">
      <c r="Q379" s="232"/>
      <c r="R379" s="232">
        <v>41282</v>
      </c>
      <c r="S379" s="230">
        <v>1343114</v>
      </c>
      <c r="T379" s="244">
        <v>1343114</v>
      </c>
    </row>
    <row r="380" spans="17:20" x14ac:dyDescent="0.25">
      <c r="Q380" s="232"/>
      <c r="R380" s="233">
        <v>41283</v>
      </c>
      <c r="S380" s="234">
        <v>1364100</v>
      </c>
      <c r="T380" s="244">
        <v>1364100</v>
      </c>
    </row>
    <row r="381" spans="17:20" x14ac:dyDescent="0.25">
      <c r="Q381" s="232"/>
      <c r="R381" s="235">
        <v>41284</v>
      </c>
      <c r="S381" s="236">
        <v>1573961</v>
      </c>
      <c r="T381" s="244">
        <v>1573961</v>
      </c>
    </row>
    <row r="382" spans="17:20" x14ac:dyDescent="0.25">
      <c r="Q382" s="232"/>
      <c r="R382" s="235">
        <v>41285</v>
      </c>
      <c r="S382" s="236">
        <v>1259169</v>
      </c>
      <c r="T382" s="244">
        <v>1259169</v>
      </c>
    </row>
    <row r="383" spans="17:20" x14ac:dyDescent="0.25">
      <c r="Q383" s="232"/>
      <c r="R383" s="237">
        <v>41286</v>
      </c>
      <c r="S383" s="238">
        <v>1105271</v>
      </c>
      <c r="T383" s="244">
        <v>1105271</v>
      </c>
    </row>
    <row r="384" spans="17:20" x14ac:dyDescent="0.25">
      <c r="Q384" s="232"/>
      <c r="R384" s="232">
        <v>41287</v>
      </c>
      <c r="S384" s="230">
        <v>1161234</v>
      </c>
      <c r="T384" s="244">
        <v>1161234</v>
      </c>
    </row>
    <row r="385" spans="17:20" x14ac:dyDescent="0.25">
      <c r="Q385" s="232"/>
      <c r="R385" s="232">
        <v>41288</v>
      </c>
      <c r="S385" s="230">
        <v>1392081</v>
      </c>
      <c r="T385" s="244">
        <v>1392081</v>
      </c>
    </row>
    <row r="386" spans="17:20" x14ac:dyDescent="0.25">
      <c r="Q386" s="232"/>
      <c r="R386" s="233">
        <v>41289</v>
      </c>
      <c r="S386" s="234">
        <v>1364100</v>
      </c>
      <c r="T386" s="244">
        <v>1364100</v>
      </c>
    </row>
    <row r="387" spans="17:20" x14ac:dyDescent="0.25">
      <c r="Q387" s="232"/>
      <c r="R387" s="235">
        <v>41290</v>
      </c>
      <c r="S387" s="236">
        <v>1049308</v>
      </c>
      <c r="T387" s="244">
        <v>1049308</v>
      </c>
    </row>
    <row r="388" spans="17:20" x14ac:dyDescent="0.25">
      <c r="Q388" s="232"/>
      <c r="R388" s="235">
        <v>41291</v>
      </c>
      <c r="S388" s="236">
        <v>1385086</v>
      </c>
      <c r="T388" s="244">
        <v>1385086</v>
      </c>
    </row>
    <row r="389" spans="17:20" x14ac:dyDescent="0.25">
      <c r="Q389" s="232"/>
      <c r="R389" s="237">
        <v>41292</v>
      </c>
      <c r="S389" s="238">
        <v>1587952</v>
      </c>
      <c r="T389" s="244">
        <v>1587952</v>
      </c>
    </row>
    <row r="390" spans="17:20" x14ac:dyDescent="0.25">
      <c r="Q390" s="232"/>
      <c r="R390" s="232">
        <v>41293</v>
      </c>
      <c r="S390" s="230">
        <v>1245178</v>
      </c>
      <c r="T390" s="244">
        <v>1245178</v>
      </c>
    </row>
    <row r="391" spans="17:20" x14ac:dyDescent="0.25">
      <c r="Q391" s="232"/>
      <c r="R391" s="232">
        <v>41294</v>
      </c>
      <c r="S391" s="230">
        <v>1413068</v>
      </c>
      <c r="T391" s="244">
        <v>1413068</v>
      </c>
    </row>
    <row r="392" spans="17:20" x14ac:dyDescent="0.25">
      <c r="Q392" s="232"/>
      <c r="R392" s="233">
        <v>41295</v>
      </c>
      <c r="S392" s="234">
        <v>1336118</v>
      </c>
      <c r="T392" s="244">
        <v>1336118</v>
      </c>
    </row>
    <row r="393" spans="17:20" x14ac:dyDescent="0.25">
      <c r="Q393" s="232"/>
      <c r="R393" s="235">
        <v>41296</v>
      </c>
      <c r="S393" s="236">
        <v>1371095</v>
      </c>
      <c r="T393" s="244">
        <v>1371095</v>
      </c>
    </row>
    <row r="394" spans="17:20" x14ac:dyDescent="0.25">
      <c r="Q394" s="232"/>
      <c r="R394" s="235">
        <v>41297</v>
      </c>
      <c r="S394" s="236">
        <v>1336118</v>
      </c>
      <c r="T394" s="244">
        <v>1336118</v>
      </c>
    </row>
    <row r="395" spans="17:20" x14ac:dyDescent="0.25">
      <c r="Q395" s="232"/>
      <c r="R395" s="237">
        <v>41298</v>
      </c>
      <c r="S395" s="238">
        <v>1357105</v>
      </c>
      <c r="T395" s="244">
        <v>1357105</v>
      </c>
    </row>
    <row r="396" spans="17:20" x14ac:dyDescent="0.25">
      <c r="Q396" s="232"/>
      <c r="R396" s="232">
        <v>41299</v>
      </c>
      <c r="S396" s="230">
        <v>1287151</v>
      </c>
      <c r="T396" s="244">
        <v>1287151</v>
      </c>
    </row>
    <row r="397" spans="17:20" x14ac:dyDescent="0.25">
      <c r="Q397" s="232"/>
      <c r="R397" s="232">
        <v>41300</v>
      </c>
      <c r="S397" s="230">
        <v>1175225</v>
      </c>
      <c r="T397" s="244">
        <v>1175225</v>
      </c>
    </row>
    <row r="398" spans="17:20" x14ac:dyDescent="0.25">
      <c r="Q398" s="232"/>
      <c r="R398" s="233">
        <v>41301</v>
      </c>
      <c r="S398" s="234">
        <v>1399077</v>
      </c>
      <c r="T398" s="244">
        <v>1399077</v>
      </c>
    </row>
    <row r="399" spans="17:20" x14ac:dyDescent="0.25">
      <c r="Q399" s="232"/>
      <c r="R399" s="235">
        <v>41302</v>
      </c>
      <c r="S399" s="236">
        <v>1378091</v>
      </c>
      <c r="T399" s="244">
        <v>1378091</v>
      </c>
    </row>
    <row r="400" spans="17:20" x14ac:dyDescent="0.25">
      <c r="Q400" s="232"/>
      <c r="R400" s="235">
        <v>41303</v>
      </c>
      <c r="S400" s="236">
        <v>1252174</v>
      </c>
      <c r="T400" s="244">
        <v>1252174</v>
      </c>
    </row>
    <row r="401" spans="17:20" x14ac:dyDescent="0.25">
      <c r="Q401" s="232"/>
      <c r="R401" s="237">
        <v>41304</v>
      </c>
      <c r="S401" s="238">
        <v>1490017</v>
      </c>
      <c r="T401" s="244">
        <v>1490017</v>
      </c>
    </row>
    <row r="402" spans="17:20" x14ac:dyDescent="0.25">
      <c r="Q402" s="232"/>
      <c r="R402" s="232">
        <v>41305</v>
      </c>
      <c r="S402" s="230">
        <v>1301141</v>
      </c>
      <c r="T402" s="244">
        <v>1301141</v>
      </c>
    </row>
    <row r="403" spans="17:20" x14ac:dyDescent="0.25">
      <c r="Q403" s="232"/>
      <c r="R403" s="232">
        <v>41306</v>
      </c>
      <c r="S403" s="230">
        <v>1252174</v>
      </c>
      <c r="T403" s="244">
        <v>1252174</v>
      </c>
    </row>
    <row r="404" spans="17:20" x14ac:dyDescent="0.25">
      <c r="Q404" s="232"/>
      <c r="R404" s="233">
        <v>41307</v>
      </c>
      <c r="S404" s="234">
        <v>1343114</v>
      </c>
      <c r="T404" s="244">
        <v>1343114</v>
      </c>
    </row>
    <row r="405" spans="17:20" x14ac:dyDescent="0.25">
      <c r="Q405" s="232"/>
      <c r="R405" s="235">
        <v>41308</v>
      </c>
      <c r="S405" s="236">
        <v>1280155</v>
      </c>
      <c r="T405" s="244">
        <v>1280155</v>
      </c>
    </row>
    <row r="406" spans="17:20" x14ac:dyDescent="0.25">
      <c r="Q406" s="232"/>
      <c r="R406" s="235">
        <v>41309</v>
      </c>
      <c r="S406" s="236">
        <v>1357105</v>
      </c>
      <c r="T406" s="244">
        <v>1357105</v>
      </c>
    </row>
    <row r="407" spans="17:20" x14ac:dyDescent="0.25">
      <c r="Q407" s="232"/>
      <c r="R407" s="237">
        <v>41310</v>
      </c>
      <c r="S407" s="238">
        <v>1566966</v>
      </c>
      <c r="T407" s="244">
        <v>1566966</v>
      </c>
    </row>
    <row r="408" spans="17:20" x14ac:dyDescent="0.25">
      <c r="Q408" s="232"/>
      <c r="R408" s="232">
        <v>41311</v>
      </c>
      <c r="S408" s="230">
        <v>1364100</v>
      </c>
      <c r="T408" s="244">
        <v>1364100</v>
      </c>
    </row>
    <row r="409" spans="17:20" x14ac:dyDescent="0.25">
      <c r="Q409" s="232"/>
      <c r="R409" s="232">
        <v>41312</v>
      </c>
      <c r="S409" s="230">
        <v>1301141</v>
      </c>
      <c r="T409" s="244">
        <v>1301141</v>
      </c>
    </row>
    <row r="410" spans="17:20" x14ac:dyDescent="0.25">
      <c r="Q410" s="232"/>
      <c r="R410" s="233">
        <v>41313</v>
      </c>
      <c r="S410" s="234">
        <v>1343114</v>
      </c>
      <c r="T410" s="244">
        <v>1343114</v>
      </c>
    </row>
    <row r="411" spans="17:20" x14ac:dyDescent="0.25">
      <c r="Q411" s="232"/>
      <c r="R411" s="235">
        <v>41314</v>
      </c>
      <c r="S411" s="236">
        <v>1273160</v>
      </c>
      <c r="T411" s="244">
        <v>1273160</v>
      </c>
    </row>
    <row r="412" spans="17:20" x14ac:dyDescent="0.25">
      <c r="Q412" s="232"/>
      <c r="R412" s="235">
        <v>41315</v>
      </c>
      <c r="S412" s="236">
        <v>1210201</v>
      </c>
      <c r="T412" s="244">
        <v>1210201</v>
      </c>
    </row>
    <row r="413" spans="17:20" x14ac:dyDescent="0.25">
      <c r="Q413" s="232"/>
      <c r="R413" s="237">
        <v>41316</v>
      </c>
      <c r="S413" s="238">
        <v>1448045</v>
      </c>
      <c r="T413" s="244">
        <v>1448045</v>
      </c>
    </row>
    <row r="414" spans="17:20" x14ac:dyDescent="0.25">
      <c r="Q414" s="232"/>
      <c r="R414" s="232">
        <v>41317</v>
      </c>
      <c r="S414" s="230">
        <v>1357105</v>
      </c>
      <c r="T414" s="244">
        <v>1357105</v>
      </c>
    </row>
    <row r="415" spans="17:20" x14ac:dyDescent="0.25">
      <c r="Q415" s="232"/>
      <c r="R415" s="232">
        <v>41318</v>
      </c>
      <c r="S415" s="230">
        <v>1413068</v>
      </c>
      <c r="T415" s="244">
        <v>1413068</v>
      </c>
    </row>
    <row r="416" spans="17:20" x14ac:dyDescent="0.25">
      <c r="Q416" s="232"/>
      <c r="R416" s="233">
        <v>41319</v>
      </c>
      <c r="S416" s="234">
        <v>1399077</v>
      </c>
      <c r="T416" s="244">
        <v>1399077</v>
      </c>
    </row>
    <row r="417" spans="17:20" x14ac:dyDescent="0.25">
      <c r="Q417" s="232"/>
      <c r="R417" s="235">
        <v>41320</v>
      </c>
      <c r="S417" s="236">
        <v>1406072</v>
      </c>
      <c r="T417" s="244">
        <v>1406072</v>
      </c>
    </row>
    <row r="418" spans="17:20" x14ac:dyDescent="0.25">
      <c r="Q418" s="232"/>
      <c r="R418" s="235">
        <v>41321</v>
      </c>
      <c r="S418" s="236">
        <v>1259169</v>
      </c>
      <c r="T418" s="244">
        <v>1259169</v>
      </c>
    </row>
    <row r="419" spans="17:20" x14ac:dyDescent="0.25">
      <c r="Q419" s="232"/>
      <c r="R419" s="237">
        <v>41322</v>
      </c>
      <c r="S419" s="238">
        <v>1329123</v>
      </c>
      <c r="T419" s="244">
        <v>1329123</v>
      </c>
    </row>
    <row r="420" spans="17:20" x14ac:dyDescent="0.25">
      <c r="Q420" s="232"/>
      <c r="R420" s="232">
        <v>41323</v>
      </c>
      <c r="S420" s="230">
        <v>1455040</v>
      </c>
      <c r="T420" s="244">
        <v>1455040</v>
      </c>
    </row>
    <row r="421" spans="17:20" x14ac:dyDescent="0.25">
      <c r="Q421" s="232"/>
      <c r="R421" s="232">
        <v>41324</v>
      </c>
      <c r="S421" s="230">
        <v>1671897</v>
      </c>
      <c r="T421" s="244">
        <v>1671897</v>
      </c>
    </row>
    <row r="422" spans="17:20" x14ac:dyDescent="0.25">
      <c r="Q422" s="232"/>
      <c r="R422" s="233">
        <v>41325</v>
      </c>
      <c r="S422" s="234">
        <v>1378091</v>
      </c>
      <c r="T422" s="244">
        <v>1378091</v>
      </c>
    </row>
    <row r="423" spans="17:20" x14ac:dyDescent="0.25">
      <c r="Q423" s="232"/>
      <c r="R423" s="235">
        <v>41326</v>
      </c>
      <c r="S423" s="236">
        <v>1573961</v>
      </c>
      <c r="T423" s="244">
        <v>1573961</v>
      </c>
    </row>
    <row r="424" spans="17:20" x14ac:dyDescent="0.25">
      <c r="Q424" s="232"/>
      <c r="R424" s="235">
        <v>41327</v>
      </c>
      <c r="S424" s="236">
        <v>1378091</v>
      </c>
      <c r="T424" s="244">
        <v>1378091</v>
      </c>
    </row>
    <row r="425" spans="17:20" x14ac:dyDescent="0.25">
      <c r="Q425" s="232"/>
      <c r="R425" s="237">
        <v>41328</v>
      </c>
      <c r="S425" s="238">
        <v>1343114</v>
      </c>
      <c r="T425" s="244">
        <v>1343114</v>
      </c>
    </row>
    <row r="426" spans="17:20" x14ac:dyDescent="0.25">
      <c r="Q426" s="232"/>
      <c r="R426" s="232">
        <v>41329</v>
      </c>
      <c r="S426" s="230">
        <v>1406072</v>
      </c>
      <c r="T426" s="244">
        <v>1406072</v>
      </c>
    </row>
    <row r="427" spans="17:20" x14ac:dyDescent="0.25">
      <c r="Q427" s="232"/>
      <c r="R427" s="232">
        <v>41330</v>
      </c>
      <c r="S427" s="230">
        <v>1573961</v>
      </c>
      <c r="T427" s="244">
        <v>1573961</v>
      </c>
    </row>
    <row r="428" spans="17:20" x14ac:dyDescent="0.25">
      <c r="Q428" s="232"/>
      <c r="R428" s="233">
        <v>41331</v>
      </c>
      <c r="S428" s="234">
        <v>1531989</v>
      </c>
      <c r="T428" s="244">
        <v>1531989</v>
      </c>
    </row>
    <row r="429" spans="17:20" x14ac:dyDescent="0.25">
      <c r="Q429" s="232"/>
      <c r="R429" s="235">
        <v>41332</v>
      </c>
      <c r="S429" s="236">
        <v>1399077</v>
      </c>
      <c r="T429" s="244">
        <v>1399077</v>
      </c>
    </row>
    <row r="430" spans="17:20" x14ac:dyDescent="0.25">
      <c r="Q430" s="232"/>
      <c r="R430" s="235">
        <v>41333</v>
      </c>
      <c r="S430" s="236">
        <v>1406072</v>
      </c>
      <c r="T430" s="244">
        <v>1406072</v>
      </c>
    </row>
    <row r="431" spans="17:20" x14ac:dyDescent="0.25">
      <c r="Q431" s="232"/>
      <c r="R431" s="237">
        <v>41334</v>
      </c>
      <c r="S431" s="238">
        <v>1287151</v>
      </c>
      <c r="T431" s="244">
        <v>1287151</v>
      </c>
    </row>
    <row r="432" spans="17:20" x14ac:dyDescent="0.25">
      <c r="Q432" s="232"/>
      <c r="R432" s="232">
        <v>41335</v>
      </c>
      <c r="S432" s="230">
        <v>1301141</v>
      </c>
      <c r="T432" s="244">
        <v>1301141</v>
      </c>
    </row>
    <row r="433" spans="17:20" x14ac:dyDescent="0.25">
      <c r="Q433" s="232"/>
      <c r="R433" s="232">
        <v>41336</v>
      </c>
      <c r="S433" s="230">
        <v>1462035</v>
      </c>
      <c r="T433" s="244">
        <v>1462035</v>
      </c>
    </row>
    <row r="434" spans="17:20" x14ac:dyDescent="0.25">
      <c r="Q434" s="232"/>
      <c r="R434" s="233">
        <v>41337</v>
      </c>
      <c r="S434" s="234">
        <v>1434054</v>
      </c>
      <c r="T434" s="244">
        <v>1434054</v>
      </c>
    </row>
    <row r="435" spans="17:20" x14ac:dyDescent="0.25">
      <c r="Q435" s="232"/>
      <c r="R435" s="235">
        <v>41338</v>
      </c>
      <c r="S435" s="236">
        <v>1455040</v>
      </c>
      <c r="T435" s="244">
        <v>1455040</v>
      </c>
    </row>
    <row r="436" spans="17:20" x14ac:dyDescent="0.25">
      <c r="Q436" s="232"/>
      <c r="R436" s="235">
        <v>41339</v>
      </c>
      <c r="S436" s="236">
        <v>1573961</v>
      </c>
      <c r="T436" s="244">
        <v>1573961</v>
      </c>
    </row>
    <row r="437" spans="17:20" x14ac:dyDescent="0.25">
      <c r="Q437" s="232"/>
      <c r="R437" s="237">
        <v>41340</v>
      </c>
      <c r="S437" s="238">
        <v>1559971</v>
      </c>
      <c r="T437" s="244">
        <v>1559971</v>
      </c>
    </row>
    <row r="438" spans="17:20" x14ac:dyDescent="0.25">
      <c r="Q438" s="232"/>
      <c r="R438" s="232">
        <v>41341</v>
      </c>
      <c r="S438" s="230">
        <v>1615934</v>
      </c>
      <c r="T438" s="244">
        <v>1615934</v>
      </c>
    </row>
    <row r="439" spans="17:20" x14ac:dyDescent="0.25">
      <c r="Q439" s="232"/>
      <c r="R439" s="232">
        <v>41342</v>
      </c>
      <c r="S439" s="230">
        <v>1259169</v>
      </c>
      <c r="T439" s="244">
        <v>1259169</v>
      </c>
    </row>
    <row r="440" spans="17:20" x14ac:dyDescent="0.25">
      <c r="Q440" s="232"/>
      <c r="R440" s="233">
        <v>41343</v>
      </c>
      <c r="S440" s="234">
        <v>1315132</v>
      </c>
      <c r="T440" s="244">
        <v>1315132</v>
      </c>
    </row>
    <row r="441" spans="17:20" x14ac:dyDescent="0.25">
      <c r="Q441" s="232"/>
      <c r="R441" s="235">
        <v>41344</v>
      </c>
      <c r="S441" s="236">
        <v>1580957</v>
      </c>
      <c r="T441" s="244">
        <v>1580957</v>
      </c>
    </row>
    <row r="442" spans="17:20" x14ac:dyDescent="0.25">
      <c r="Q442" s="232"/>
      <c r="R442" s="235">
        <v>41345</v>
      </c>
      <c r="S442" s="236">
        <v>1420063</v>
      </c>
      <c r="T442" s="244">
        <v>1420063</v>
      </c>
    </row>
    <row r="443" spans="17:20" x14ac:dyDescent="0.25">
      <c r="Q443" s="232"/>
      <c r="R443" s="237">
        <v>41346</v>
      </c>
      <c r="S443" s="238">
        <v>1511003</v>
      </c>
      <c r="T443" s="244">
        <v>1511003</v>
      </c>
    </row>
    <row r="444" spans="17:20" x14ac:dyDescent="0.25">
      <c r="Q444" s="232"/>
      <c r="R444" s="232">
        <v>41347</v>
      </c>
      <c r="S444" s="230">
        <v>1406072</v>
      </c>
      <c r="T444" s="244">
        <v>1406072</v>
      </c>
    </row>
    <row r="445" spans="17:20" x14ac:dyDescent="0.25">
      <c r="Q445" s="232"/>
      <c r="R445" s="232">
        <v>41348</v>
      </c>
      <c r="S445" s="230">
        <v>1455040</v>
      </c>
      <c r="T445" s="244">
        <v>1455040</v>
      </c>
    </row>
    <row r="446" spans="17:20" x14ac:dyDescent="0.25">
      <c r="Q446" s="232"/>
      <c r="R446" s="233">
        <v>41349</v>
      </c>
      <c r="S446" s="234">
        <v>1469031</v>
      </c>
      <c r="T446" s="244">
        <v>1469031</v>
      </c>
    </row>
    <row r="447" spans="17:20" x14ac:dyDescent="0.25">
      <c r="Q447" s="232"/>
      <c r="R447" s="235">
        <v>41350</v>
      </c>
      <c r="S447" s="236">
        <v>1434054</v>
      </c>
      <c r="T447" s="244">
        <v>1434054</v>
      </c>
    </row>
    <row r="448" spans="17:20" x14ac:dyDescent="0.25">
      <c r="Q448" s="232"/>
      <c r="R448" s="235">
        <v>41351</v>
      </c>
      <c r="S448" s="236">
        <v>1476026</v>
      </c>
      <c r="T448" s="244">
        <v>1476026</v>
      </c>
    </row>
    <row r="449" spans="17:20" x14ac:dyDescent="0.25">
      <c r="Q449" s="232"/>
      <c r="R449" s="237">
        <v>41352</v>
      </c>
      <c r="S449" s="238">
        <v>1538985</v>
      </c>
      <c r="T449" s="244">
        <v>1538985</v>
      </c>
    </row>
    <row r="450" spans="17:20" x14ac:dyDescent="0.25">
      <c r="Q450" s="232"/>
      <c r="R450" s="232">
        <v>41353</v>
      </c>
      <c r="S450" s="230">
        <v>1573961</v>
      </c>
      <c r="T450" s="244">
        <v>1573961</v>
      </c>
    </row>
    <row r="451" spans="17:20" x14ac:dyDescent="0.25">
      <c r="Q451" s="232"/>
      <c r="R451" s="232">
        <v>41354</v>
      </c>
      <c r="S451" s="230">
        <v>1469031</v>
      </c>
      <c r="T451" s="244">
        <v>1469031</v>
      </c>
    </row>
    <row r="452" spans="17:20" x14ac:dyDescent="0.25">
      <c r="Q452" s="232"/>
      <c r="R452" s="233">
        <v>41355</v>
      </c>
      <c r="S452" s="234">
        <v>1294146</v>
      </c>
      <c r="T452" s="244">
        <v>1294146</v>
      </c>
    </row>
    <row r="453" spans="17:20" x14ac:dyDescent="0.25">
      <c r="Q453" s="232"/>
      <c r="R453" s="235">
        <v>41356</v>
      </c>
      <c r="S453" s="236">
        <v>1238183</v>
      </c>
      <c r="T453" s="244">
        <v>1238183</v>
      </c>
    </row>
    <row r="454" spans="17:20" x14ac:dyDescent="0.25">
      <c r="Q454" s="232"/>
      <c r="R454" s="235">
        <v>41357</v>
      </c>
      <c r="S454" s="236">
        <v>1280155</v>
      </c>
      <c r="T454" s="244">
        <v>1280155</v>
      </c>
    </row>
    <row r="455" spans="17:20" x14ac:dyDescent="0.25">
      <c r="Q455" s="232"/>
      <c r="R455" s="237">
        <v>41358</v>
      </c>
      <c r="S455" s="238">
        <v>1322128</v>
      </c>
      <c r="T455" s="244">
        <v>1322128</v>
      </c>
    </row>
    <row r="456" spans="17:20" x14ac:dyDescent="0.25">
      <c r="Q456" s="232"/>
      <c r="R456" s="232">
        <v>41359</v>
      </c>
      <c r="S456" s="230">
        <v>1455040</v>
      </c>
      <c r="T456" s="244">
        <v>1455040</v>
      </c>
    </row>
    <row r="457" spans="17:20" x14ac:dyDescent="0.25">
      <c r="Q457" s="232"/>
      <c r="R457" s="232">
        <v>41360</v>
      </c>
      <c r="S457" s="230">
        <v>1434054</v>
      </c>
      <c r="T457" s="244">
        <v>1434054</v>
      </c>
    </row>
    <row r="458" spans="17:20" x14ac:dyDescent="0.25">
      <c r="Q458" s="232"/>
      <c r="R458" s="233">
        <v>41361</v>
      </c>
      <c r="S458" s="234">
        <v>1406072</v>
      </c>
      <c r="T458" s="244">
        <v>1406072</v>
      </c>
    </row>
    <row r="459" spans="17:20" x14ac:dyDescent="0.25">
      <c r="Q459" s="232"/>
      <c r="R459" s="235">
        <v>41362</v>
      </c>
      <c r="S459" s="236">
        <v>1364100</v>
      </c>
      <c r="T459" s="244">
        <v>1364100</v>
      </c>
    </row>
    <row r="460" spans="17:20" x14ac:dyDescent="0.25">
      <c r="Q460" s="232"/>
      <c r="R460" s="235">
        <v>41363</v>
      </c>
      <c r="S460" s="236">
        <v>1266165</v>
      </c>
      <c r="T460" s="244">
        <v>1266165</v>
      </c>
    </row>
    <row r="461" spans="17:20" x14ac:dyDescent="0.25">
      <c r="Q461" s="232"/>
      <c r="R461" s="237">
        <v>41364</v>
      </c>
      <c r="S461" s="238">
        <v>1329123</v>
      </c>
      <c r="T461" s="244">
        <v>1329123</v>
      </c>
    </row>
    <row r="462" spans="17:20" x14ac:dyDescent="0.25">
      <c r="Q462" s="232"/>
      <c r="R462" s="232">
        <v>41365</v>
      </c>
      <c r="S462" s="230">
        <v>356765</v>
      </c>
      <c r="T462" s="244">
        <v>356765</v>
      </c>
    </row>
    <row r="463" spans="17:20" x14ac:dyDescent="0.25">
      <c r="Q463" s="232"/>
      <c r="R463" s="232">
        <v>41366</v>
      </c>
      <c r="S463" s="230">
        <v>265825</v>
      </c>
      <c r="T463" s="244">
        <v>265825</v>
      </c>
    </row>
    <row r="464" spans="17:20" x14ac:dyDescent="0.25">
      <c r="Q464" s="232"/>
      <c r="R464" s="233">
        <v>41367</v>
      </c>
      <c r="S464" s="234">
        <v>1573961</v>
      </c>
      <c r="T464" s="244">
        <v>1573961</v>
      </c>
    </row>
    <row r="465" spans="17:20" x14ac:dyDescent="0.25">
      <c r="Q465" s="232"/>
      <c r="R465" s="235">
        <v>41368</v>
      </c>
      <c r="S465" s="236">
        <v>1364100</v>
      </c>
      <c r="T465" s="244">
        <v>1364100</v>
      </c>
    </row>
    <row r="466" spans="17:20" x14ac:dyDescent="0.25">
      <c r="Q466" s="232"/>
      <c r="R466" s="235">
        <v>41369</v>
      </c>
      <c r="S466" s="236">
        <v>1378091</v>
      </c>
      <c r="T466" s="244">
        <v>1378091</v>
      </c>
    </row>
    <row r="467" spans="17:20" x14ac:dyDescent="0.25">
      <c r="Q467" s="232"/>
      <c r="R467" s="237">
        <v>41370</v>
      </c>
      <c r="S467" s="238">
        <v>1364100</v>
      </c>
      <c r="T467" s="244">
        <v>1364100</v>
      </c>
    </row>
    <row r="468" spans="17:20" x14ac:dyDescent="0.25">
      <c r="Q468" s="232"/>
      <c r="R468" s="232">
        <v>41371</v>
      </c>
      <c r="S468" s="230">
        <v>1252174</v>
      </c>
      <c r="T468" s="244">
        <v>1252174</v>
      </c>
    </row>
    <row r="469" spans="17:20" x14ac:dyDescent="0.25">
      <c r="Q469" s="232"/>
      <c r="R469" s="232">
        <v>41372</v>
      </c>
      <c r="S469" s="230">
        <v>1336118</v>
      </c>
      <c r="T469" s="244">
        <v>1336118</v>
      </c>
    </row>
    <row r="470" spans="17:20" x14ac:dyDescent="0.25">
      <c r="Q470" s="232"/>
      <c r="R470" s="233">
        <v>41373</v>
      </c>
      <c r="S470" s="234">
        <v>1441049</v>
      </c>
      <c r="T470" s="244">
        <v>1441049</v>
      </c>
    </row>
    <row r="471" spans="17:20" x14ac:dyDescent="0.25">
      <c r="Q471" s="232"/>
      <c r="R471" s="235">
        <v>41374</v>
      </c>
      <c r="S471" s="236">
        <v>1497012</v>
      </c>
      <c r="T471" s="244">
        <v>1497012</v>
      </c>
    </row>
    <row r="472" spans="17:20" x14ac:dyDescent="0.25">
      <c r="Q472" s="232"/>
      <c r="R472" s="235">
        <v>41375</v>
      </c>
      <c r="S472" s="236">
        <v>1434054</v>
      </c>
      <c r="T472" s="244">
        <v>1434054</v>
      </c>
    </row>
    <row r="473" spans="17:20" x14ac:dyDescent="0.25">
      <c r="Q473" s="232"/>
      <c r="R473" s="237">
        <v>41376</v>
      </c>
      <c r="S473" s="238">
        <v>1399077</v>
      </c>
      <c r="T473" s="244">
        <v>1399077</v>
      </c>
    </row>
    <row r="474" spans="17:20" x14ac:dyDescent="0.25">
      <c r="Q474" s="232"/>
      <c r="R474" s="232">
        <v>41377</v>
      </c>
      <c r="S474" s="230">
        <v>1308137</v>
      </c>
      <c r="T474" s="244">
        <v>1308137</v>
      </c>
    </row>
    <row r="475" spans="17:20" x14ac:dyDescent="0.25">
      <c r="Q475" s="232"/>
      <c r="R475" s="232">
        <v>41378</v>
      </c>
      <c r="S475" s="230">
        <v>1294146</v>
      </c>
      <c r="T475" s="244">
        <v>1294146</v>
      </c>
    </row>
    <row r="476" spans="17:20" x14ac:dyDescent="0.25">
      <c r="Q476" s="232"/>
      <c r="R476" s="233">
        <v>41379</v>
      </c>
      <c r="S476" s="234">
        <v>1531989</v>
      </c>
      <c r="T476" s="244">
        <v>1531989</v>
      </c>
    </row>
    <row r="477" spans="17:20" x14ac:dyDescent="0.25">
      <c r="Q477" s="232"/>
      <c r="R477" s="235">
        <v>41380</v>
      </c>
      <c r="S477" s="236">
        <v>1490017</v>
      </c>
      <c r="T477" s="244">
        <v>1490017</v>
      </c>
    </row>
    <row r="478" spans="17:20" x14ac:dyDescent="0.25">
      <c r="Q478" s="232"/>
      <c r="R478" s="235">
        <v>41381</v>
      </c>
      <c r="S478" s="236">
        <v>1448045</v>
      </c>
      <c r="T478" s="244">
        <v>1448045</v>
      </c>
    </row>
    <row r="479" spans="17:20" x14ac:dyDescent="0.25">
      <c r="Q479" s="232"/>
      <c r="R479" s="237">
        <v>41382</v>
      </c>
      <c r="S479" s="238">
        <v>1378091</v>
      </c>
      <c r="T479" s="244">
        <v>1378091</v>
      </c>
    </row>
    <row r="480" spans="17:20" x14ac:dyDescent="0.25">
      <c r="Q480" s="232"/>
      <c r="R480" s="232">
        <v>41383</v>
      </c>
      <c r="S480" s="230">
        <v>1406072</v>
      </c>
      <c r="T480" s="244">
        <v>1406072</v>
      </c>
    </row>
    <row r="481" spans="17:20" x14ac:dyDescent="0.25">
      <c r="Q481" s="232"/>
      <c r="R481" s="232">
        <v>41384</v>
      </c>
      <c r="S481" s="230">
        <v>1189215</v>
      </c>
      <c r="T481" s="244">
        <v>1189215</v>
      </c>
    </row>
    <row r="482" spans="17:20" x14ac:dyDescent="0.25">
      <c r="Q482" s="232"/>
      <c r="R482" s="233">
        <v>41385</v>
      </c>
      <c r="S482" s="234">
        <v>1427058</v>
      </c>
      <c r="T482" s="244">
        <v>1427058</v>
      </c>
    </row>
    <row r="483" spans="17:20" x14ac:dyDescent="0.25">
      <c r="Q483" s="232"/>
      <c r="R483" s="235">
        <v>41386</v>
      </c>
      <c r="S483" s="236">
        <v>1476026</v>
      </c>
      <c r="T483" s="244">
        <v>1476026</v>
      </c>
    </row>
    <row r="484" spans="17:20" x14ac:dyDescent="0.25">
      <c r="Q484" s="232"/>
      <c r="R484" s="235">
        <v>41387</v>
      </c>
      <c r="S484" s="236">
        <v>1371095</v>
      </c>
      <c r="T484" s="244">
        <v>1371095</v>
      </c>
    </row>
    <row r="485" spans="17:20" x14ac:dyDescent="0.25">
      <c r="Q485" s="232"/>
      <c r="R485" s="237">
        <v>41388</v>
      </c>
      <c r="S485" s="238">
        <v>1406072</v>
      </c>
      <c r="T485" s="244">
        <v>1406072</v>
      </c>
    </row>
    <row r="486" spans="17:20" x14ac:dyDescent="0.25">
      <c r="Q486" s="232"/>
      <c r="R486" s="232">
        <v>41389</v>
      </c>
      <c r="S486" s="230">
        <v>1427058</v>
      </c>
      <c r="T486" s="244">
        <v>1427058</v>
      </c>
    </row>
    <row r="487" spans="17:20" x14ac:dyDescent="0.25">
      <c r="Q487" s="232"/>
      <c r="R487" s="232">
        <v>41390</v>
      </c>
      <c r="S487" s="230">
        <v>1343114</v>
      </c>
      <c r="T487" s="244">
        <v>1343114</v>
      </c>
    </row>
    <row r="488" spans="17:20" x14ac:dyDescent="0.25">
      <c r="Q488" s="232"/>
      <c r="R488" s="233">
        <v>41391</v>
      </c>
      <c r="S488" s="234">
        <v>1210201</v>
      </c>
      <c r="T488" s="244">
        <v>1210201</v>
      </c>
    </row>
    <row r="489" spans="17:20" x14ac:dyDescent="0.25">
      <c r="Q489" s="232"/>
      <c r="R489" s="235">
        <v>41392</v>
      </c>
      <c r="S489" s="236">
        <v>1301141</v>
      </c>
      <c r="T489" s="244">
        <v>1301141</v>
      </c>
    </row>
    <row r="490" spans="17:20" x14ac:dyDescent="0.25">
      <c r="Q490" s="232"/>
      <c r="R490" s="235">
        <v>41393</v>
      </c>
      <c r="S490" s="236">
        <v>1385086</v>
      </c>
      <c r="T490" s="244">
        <v>1385086</v>
      </c>
    </row>
    <row r="491" spans="17:20" x14ac:dyDescent="0.25">
      <c r="Q491" s="232"/>
      <c r="R491" s="237">
        <v>41394</v>
      </c>
      <c r="S491" s="238">
        <v>1434054</v>
      </c>
      <c r="T491" s="244">
        <v>1434054</v>
      </c>
    </row>
    <row r="492" spans="17:20" x14ac:dyDescent="0.25">
      <c r="Q492" s="232"/>
      <c r="R492" s="232">
        <v>41395</v>
      </c>
      <c r="S492" s="230">
        <v>1392081</v>
      </c>
      <c r="T492" s="244">
        <v>1392081</v>
      </c>
    </row>
    <row r="493" spans="17:20" x14ac:dyDescent="0.25">
      <c r="Q493" s="232"/>
      <c r="R493" s="232">
        <v>41396</v>
      </c>
      <c r="S493" s="230">
        <v>1587952</v>
      </c>
      <c r="T493" s="244">
        <v>1587952</v>
      </c>
    </row>
    <row r="494" spans="17:20" x14ac:dyDescent="0.25">
      <c r="Q494" s="232"/>
      <c r="R494" s="233">
        <v>41397</v>
      </c>
      <c r="S494" s="234">
        <v>1517998</v>
      </c>
      <c r="T494" s="244">
        <v>1517998</v>
      </c>
    </row>
    <row r="495" spans="17:20" x14ac:dyDescent="0.25">
      <c r="Q495" s="232"/>
      <c r="R495" s="235">
        <v>41398</v>
      </c>
      <c r="S495" s="236">
        <v>1217197</v>
      </c>
      <c r="T495" s="244">
        <v>1217197</v>
      </c>
    </row>
    <row r="496" spans="17:20" x14ac:dyDescent="0.25">
      <c r="Q496" s="232"/>
      <c r="R496" s="235">
        <v>41399</v>
      </c>
      <c r="S496" s="236">
        <v>1399077</v>
      </c>
      <c r="T496" s="244">
        <v>1399077</v>
      </c>
    </row>
    <row r="497" spans="17:20" x14ac:dyDescent="0.25">
      <c r="Q497" s="232"/>
      <c r="R497" s="237">
        <v>41400</v>
      </c>
      <c r="S497" s="238">
        <v>1455040</v>
      </c>
      <c r="T497" s="244">
        <v>1455040</v>
      </c>
    </row>
    <row r="498" spans="17:20" x14ac:dyDescent="0.25">
      <c r="Q498" s="232"/>
      <c r="R498" s="232">
        <v>41401</v>
      </c>
      <c r="S498" s="230">
        <v>1545980</v>
      </c>
      <c r="T498" s="244">
        <v>1545980</v>
      </c>
    </row>
    <row r="499" spans="17:20" x14ac:dyDescent="0.25">
      <c r="Q499" s="232"/>
      <c r="R499" s="232">
        <v>41402</v>
      </c>
      <c r="S499" s="230">
        <v>1545980</v>
      </c>
      <c r="T499" s="244">
        <v>1545980</v>
      </c>
    </row>
    <row r="500" spans="17:20" x14ac:dyDescent="0.25">
      <c r="Q500" s="232"/>
      <c r="R500" s="233">
        <v>41403</v>
      </c>
      <c r="S500" s="234">
        <v>1664901</v>
      </c>
      <c r="T500" s="244">
        <v>1664901</v>
      </c>
    </row>
    <row r="501" spans="17:20" x14ac:dyDescent="0.25">
      <c r="Q501" s="232"/>
      <c r="R501" s="235">
        <v>41404</v>
      </c>
      <c r="S501" s="236">
        <v>1469031</v>
      </c>
      <c r="T501" s="244">
        <v>1469031</v>
      </c>
    </row>
    <row r="502" spans="17:20" x14ac:dyDescent="0.25">
      <c r="Q502" s="232"/>
      <c r="R502" s="235">
        <v>41405</v>
      </c>
      <c r="S502" s="236">
        <v>1322128</v>
      </c>
      <c r="T502" s="244">
        <v>1322128</v>
      </c>
    </row>
    <row r="503" spans="17:20" x14ac:dyDescent="0.25">
      <c r="Q503" s="232"/>
      <c r="R503" s="237">
        <v>41406</v>
      </c>
      <c r="S503" s="238">
        <v>1441049</v>
      </c>
      <c r="T503" s="244">
        <v>1441049</v>
      </c>
    </row>
    <row r="504" spans="17:20" x14ac:dyDescent="0.25">
      <c r="Q504" s="232"/>
      <c r="R504" s="232">
        <v>41407</v>
      </c>
      <c r="S504" s="230">
        <v>1434054</v>
      </c>
      <c r="T504" s="244">
        <v>1434054</v>
      </c>
    </row>
    <row r="505" spans="17:20" x14ac:dyDescent="0.25">
      <c r="Q505" s="232"/>
      <c r="R505" s="232">
        <v>41408</v>
      </c>
      <c r="S505" s="230">
        <v>1636920</v>
      </c>
      <c r="T505" s="244">
        <v>1636920</v>
      </c>
    </row>
    <row r="506" spans="17:20" x14ac:dyDescent="0.25">
      <c r="Q506" s="232"/>
      <c r="R506" s="233">
        <v>41409</v>
      </c>
      <c r="S506" s="234">
        <v>1538985</v>
      </c>
      <c r="T506" s="244">
        <v>1538985</v>
      </c>
    </row>
    <row r="507" spans="17:20" x14ac:dyDescent="0.25">
      <c r="Q507" s="232"/>
      <c r="R507" s="235">
        <v>41410</v>
      </c>
      <c r="S507" s="236">
        <v>1497012</v>
      </c>
      <c r="T507" s="244">
        <v>1497012</v>
      </c>
    </row>
    <row r="508" spans="17:20" x14ac:dyDescent="0.25">
      <c r="Q508" s="232"/>
      <c r="R508" s="235">
        <v>41411</v>
      </c>
      <c r="S508" s="236">
        <v>1476026</v>
      </c>
      <c r="T508" s="244">
        <v>1476026</v>
      </c>
    </row>
    <row r="509" spans="17:20" x14ac:dyDescent="0.25">
      <c r="Q509" s="232"/>
      <c r="R509" s="237">
        <v>41412</v>
      </c>
      <c r="S509" s="238">
        <v>1266165</v>
      </c>
      <c r="T509" s="244">
        <v>1266165</v>
      </c>
    </row>
    <row r="510" spans="17:20" x14ac:dyDescent="0.25">
      <c r="Q510" s="232"/>
      <c r="R510" s="232">
        <v>41413</v>
      </c>
      <c r="S510" s="230">
        <v>1322128</v>
      </c>
      <c r="T510" s="244">
        <v>1322128</v>
      </c>
    </row>
    <row r="511" spans="17:20" x14ac:dyDescent="0.25">
      <c r="Q511" s="232"/>
      <c r="R511" s="232">
        <v>41414</v>
      </c>
      <c r="S511" s="230">
        <v>1524994</v>
      </c>
      <c r="T511" s="244">
        <v>1524994</v>
      </c>
    </row>
    <row r="512" spans="17:20" x14ac:dyDescent="0.25">
      <c r="Q512" s="232"/>
      <c r="R512" s="233">
        <v>41415</v>
      </c>
      <c r="S512" s="234">
        <v>1517998</v>
      </c>
      <c r="T512" s="244">
        <v>1517998</v>
      </c>
    </row>
    <row r="513" spans="17:20" x14ac:dyDescent="0.25">
      <c r="Q513" s="232"/>
      <c r="R513" s="235">
        <v>41416</v>
      </c>
      <c r="S513" s="236">
        <v>1545980</v>
      </c>
      <c r="T513" s="244">
        <v>1545980</v>
      </c>
    </row>
    <row r="514" spans="17:20" x14ac:dyDescent="0.25">
      <c r="Q514" s="232"/>
      <c r="R514" s="235">
        <v>41417</v>
      </c>
      <c r="S514" s="236">
        <v>1497012</v>
      </c>
      <c r="T514" s="244">
        <v>1497012</v>
      </c>
    </row>
    <row r="515" spans="17:20" x14ac:dyDescent="0.25">
      <c r="Q515" s="232"/>
      <c r="R515" s="237">
        <v>41418</v>
      </c>
      <c r="S515" s="238">
        <v>1476026</v>
      </c>
      <c r="T515" s="244">
        <v>1476026</v>
      </c>
    </row>
    <row r="516" spans="17:20" x14ac:dyDescent="0.25">
      <c r="Q516" s="232"/>
      <c r="R516" s="232">
        <v>41419</v>
      </c>
      <c r="S516" s="230">
        <v>1154238</v>
      </c>
      <c r="T516" s="244">
        <v>1154238</v>
      </c>
    </row>
    <row r="517" spans="17:20" x14ac:dyDescent="0.25">
      <c r="Q517" s="232"/>
      <c r="R517" s="232">
        <v>41420</v>
      </c>
      <c r="S517" s="230">
        <v>1280155</v>
      </c>
      <c r="T517" s="244">
        <v>1280155</v>
      </c>
    </row>
    <row r="518" spans="17:20" x14ac:dyDescent="0.25">
      <c r="Q518" s="232"/>
      <c r="R518" s="233">
        <v>41421</v>
      </c>
      <c r="S518" s="234">
        <v>1364100</v>
      </c>
      <c r="T518" s="244">
        <v>1364100</v>
      </c>
    </row>
    <row r="519" spans="17:20" x14ac:dyDescent="0.25">
      <c r="Q519" s="232"/>
      <c r="R519" s="235">
        <v>41422</v>
      </c>
      <c r="S519" s="236">
        <v>1308137</v>
      </c>
      <c r="T519" s="244">
        <v>1308137</v>
      </c>
    </row>
    <row r="520" spans="17:20" x14ac:dyDescent="0.25">
      <c r="Q520" s="232"/>
      <c r="R520" s="235">
        <v>41423</v>
      </c>
      <c r="S520" s="236">
        <v>1531989</v>
      </c>
      <c r="T520" s="244">
        <v>1531989</v>
      </c>
    </row>
    <row r="521" spans="17:20" x14ac:dyDescent="0.25">
      <c r="Q521" s="232"/>
      <c r="R521" s="237">
        <v>41424</v>
      </c>
      <c r="S521" s="238">
        <v>1434054</v>
      </c>
      <c r="T521" s="244">
        <v>1434054</v>
      </c>
    </row>
    <row r="522" spans="17:20" x14ac:dyDescent="0.25">
      <c r="Q522" s="232"/>
      <c r="R522" s="232">
        <v>41425</v>
      </c>
      <c r="S522" s="230">
        <v>1448045</v>
      </c>
      <c r="T522" s="244">
        <v>1448045</v>
      </c>
    </row>
    <row r="523" spans="17:20" x14ac:dyDescent="0.25">
      <c r="Q523" s="232"/>
      <c r="R523" s="232">
        <v>41426</v>
      </c>
      <c r="S523" s="230">
        <v>1490017</v>
      </c>
      <c r="T523" s="244">
        <v>1490017</v>
      </c>
    </row>
    <row r="524" spans="17:20" x14ac:dyDescent="0.25">
      <c r="Q524" s="232"/>
      <c r="R524" s="233">
        <v>41427</v>
      </c>
      <c r="S524" s="234">
        <v>1392081</v>
      </c>
      <c r="T524" s="244">
        <v>1392081</v>
      </c>
    </row>
    <row r="525" spans="17:20" x14ac:dyDescent="0.25">
      <c r="Q525" s="232"/>
      <c r="R525" s="235">
        <v>41428</v>
      </c>
      <c r="S525" s="236">
        <v>1490017</v>
      </c>
      <c r="T525" s="244">
        <v>1490017</v>
      </c>
    </row>
    <row r="526" spans="17:20" x14ac:dyDescent="0.25">
      <c r="Q526" s="232"/>
      <c r="R526" s="235">
        <v>41429</v>
      </c>
      <c r="S526" s="236">
        <v>1042312</v>
      </c>
      <c r="T526" s="244">
        <v>1042312</v>
      </c>
    </row>
    <row r="527" spans="17:20" x14ac:dyDescent="0.25">
      <c r="Q527" s="232"/>
      <c r="R527" s="237">
        <v>41430</v>
      </c>
      <c r="S527" s="238">
        <v>1119261</v>
      </c>
      <c r="T527" s="244">
        <v>1119261</v>
      </c>
    </row>
    <row r="528" spans="17:20" x14ac:dyDescent="0.25">
      <c r="Q528" s="232"/>
      <c r="R528" s="232">
        <v>41431</v>
      </c>
      <c r="S528" s="230">
        <v>1671897</v>
      </c>
      <c r="T528" s="244">
        <v>1671897</v>
      </c>
    </row>
    <row r="529" spans="17:20" x14ac:dyDescent="0.25">
      <c r="Q529" s="232"/>
      <c r="R529" s="232">
        <v>41432</v>
      </c>
      <c r="S529" s="230">
        <v>1622929</v>
      </c>
      <c r="T529" s="244">
        <v>1622929</v>
      </c>
    </row>
    <row r="530" spans="17:20" x14ac:dyDescent="0.25">
      <c r="Q530" s="232"/>
      <c r="R530" s="233">
        <v>41433</v>
      </c>
      <c r="S530" s="234">
        <v>1378091</v>
      </c>
      <c r="T530" s="244">
        <v>1378091</v>
      </c>
    </row>
    <row r="531" spans="17:20" x14ac:dyDescent="0.25">
      <c r="Q531" s="232"/>
      <c r="R531" s="235">
        <v>41434</v>
      </c>
      <c r="S531" s="236">
        <v>1615934</v>
      </c>
      <c r="T531" s="244">
        <v>1615934</v>
      </c>
    </row>
    <row r="532" spans="17:20" x14ac:dyDescent="0.25">
      <c r="Q532" s="232"/>
      <c r="R532" s="235">
        <v>41435</v>
      </c>
      <c r="S532" s="236">
        <v>1993684</v>
      </c>
      <c r="T532" s="244">
        <v>1993684</v>
      </c>
    </row>
    <row r="533" spans="17:20" x14ac:dyDescent="0.25">
      <c r="Q533" s="232"/>
      <c r="R533" s="237">
        <v>41436</v>
      </c>
      <c r="S533" s="238">
        <v>1497012</v>
      </c>
      <c r="T533" s="244">
        <v>1497012</v>
      </c>
    </row>
    <row r="534" spans="17:20" x14ac:dyDescent="0.25">
      <c r="Q534" s="232"/>
      <c r="R534" s="232">
        <v>41437</v>
      </c>
      <c r="S534" s="230">
        <v>1608938</v>
      </c>
      <c r="T534" s="244">
        <v>1608938</v>
      </c>
    </row>
    <row r="535" spans="17:20" x14ac:dyDescent="0.25">
      <c r="Q535" s="232"/>
      <c r="R535" s="232">
        <v>41438</v>
      </c>
      <c r="S535" s="230">
        <v>1713869</v>
      </c>
      <c r="T535" s="244">
        <v>1713869</v>
      </c>
    </row>
    <row r="536" spans="17:20" x14ac:dyDescent="0.25">
      <c r="Q536" s="232"/>
      <c r="R536" s="233">
        <v>41439</v>
      </c>
      <c r="S536" s="234">
        <v>1580957</v>
      </c>
      <c r="T536" s="244">
        <v>1580957</v>
      </c>
    </row>
    <row r="537" spans="17:20" x14ac:dyDescent="0.25">
      <c r="Q537" s="232"/>
      <c r="R537" s="235">
        <v>41440</v>
      </c>
      <c r="S537" s="236">
        <v>1266165</v>
      </c>
      <c r="T537" s="244">
        <v>1266165</v>
      </c>
    </row>
    <row r="538" spans="17:20" x14ac:dyDescent="0.25">
      <c r="Q538" s="232"/>
      <c r="R538" s="235">
        <v>41441</v>
      </c>
      <c r="S538" s="236">
        <v>1294146</v>
      </c>
      <c r="T538" s="244">
        <v>1294146</v>
      </c>
    </row>
    <row r="539" spans="17:20" x14ac:dyDescent="0.25">
      <c r="Q539" s="232"/>
      <c r="R539" s="237">
        <v>41442</v>
      </c>
      <c r="S539" s="238">
        <v>1685888</v>
      </c>
      <c r="T539" s="244">
        <v>1685888</v>
      </c>
    </row>
    <row r="540" spans="17:20" x14ac:dyDescent="0.25">
      <c r="Q540" s="232"/>
      <c r="R540" s="232">
        <v>41443</v>
      </c>
      <c r="S540" s="230">
        <v>1517998</v>
      </c>
      <c r="T540" s="244">
        <v>1517998</v>
      </c>
    </row>
    <row r="541" spans="17:20" x14ac:dyDescent="0.25">
      <c r="Q541" s="232"/>
      <c r="R541" s="232">
        <v>41444</v>
      </c>
      <c r="S541" s="230">
        <v>1469031</v>
      </c>
      <c r="T541" s="244">
        <v>1469031</v>
      </c>
    </row>
    <row r="542" spans="17:20" x14ac:dyDescent="0.25">
      <c r="Q542" s="232"/>
      <c r="R542" s="233">
        <v>41445</v>
      </c>
      <c r="S542" s="234">
        <v>1643915</v>
      </c>
      <c r="T542" s="244">
        <v>1643915</v>
      </c>
    </row>
    <row r="543" spans="17:20" x14ac:dyDescent="0.25">
      <c r="Q543" s="232"/>
      <c r="R543" s="235">
        <v>41446</v>
      </c>
      <c r="S543" s="236">
        <v>1308137</v>
      </c>
      <c r="T543" s="244">
        <v>1308137</v>
      </c>
    </row>
    <row r="544" spans="17:20" x14ac:dyDescent="0.25">
      <c r="Q544" s="232"/>
      <c r="R544" s="235">
        <v>41447</v>
      </c>
      <c r="S544" s="236">
        <v>1077289</v>
      </c>
      <c r="T544" s="244">
        <v>1077289</v>
      </c>
    </row>
    <row r="545" spans="17:20" x14ac:dyDescent="0.25">
      <c r="Q545" s="232"/>
      <c r="R545" s="237">
        <v>41448</v>
      </c>
      <c r="S545" s="238">
        <v>1545980</v>
      </c>
      <c r="T545" s="244">
        <v>1545980</v>
      </c>
    </row>
    <row r="546" spans="17:20" x14ac:dyDescent="0.25">
      <c r="Q546" s="232"/>
      <c r="R546" s="232">
        <v>41449</v>
      </c>
      <c r="S546" s="230">
        <v>1615934</v>
      </c>
      <c r="T546" s="244">
        <v>1615934</v>
      </c>
    </row>
    <row r="547" spans="17:20" x14ac:dyDescent="0.25">
      <c r="Q547" s="232"/>
      <c r="R547" s="232">
        <v>41450</v>
      </c>
      <c r="S547" s="230">
        <v>1538985</v>
      </c>
      <c r="T547" s="244">
        <v>1538985</v>
      </c>
    </row>
    <row r="548" spans="17:20" x14ac:dyDescent="0.25">
      <c r="Q548" s="232"/>
      <c r="R548" s="233">
        <v>41451</v>
      </c>
      <c r="S548" s="234">
        <v>1566966</v>
      </c>
      <c r="T548" s="244">
        <v>1566966</v>
      </c>
    </row>
    <row r="549" spans="17:20" x14ac:dyDescent="0.25">
      <c r="Q549" s="232"/>
      <c r="R549" s="235">
        <v>41452</v>
      </c>
      <c r="S549" s="236">
        <v>1538985</v>
      </c>
      <c r="T549" s="244">
        <v>1538985</v>
      </c>
    </row>
    <row r="550" spans="17:20" x14ac:dyDescent="0.25">
      <c r="Q550" s="232"/>
      <c r="R550" s="235">
        <v>41453</v>
      </c>
      <c r="S550" s="236">
        <v>1441049</v>
      </c>
      <c r="T550" s="244">
        <v>1441049</v>
      </c>
    </row>
    <row r="551" spans="17:20" x14ac:dyDescent="0.25">
      <c r="Q551" s="232"/>
      <c r="R551" s="237">
        <v>41454</v>
      </c>
      <c r="S551" s="238">
        <v>1308137</v>
      </c>
      <c r="T551" s="244">
        <v>1308137</v>
      </c>
    </row>
    <row r="552" spans="17:20" x14ac:dyDescent="0.25">
      <c r="Q552" s="232"/>
      <c r="R552" s="232">
        <v>41455</v>
      </c>
      <c r="S552" s="230">
        <v>1497012</v>
      </c>
      <c r="T552" s="244">
        <v>1497012</v>
      </c>
    </row>
    <row r="553" spans="17:20" x14ac:dyDescent="0.25">
      <c r="Q553" s="232"/>
      <c r="R553" s="232">
        <v>41456</v>
      </c>
      <c r="S553" s="230">
        <v>1517998</v>
      </c>
      <c r="T553" s="244">
        <v>1517998</v>
      </c>
    </row>
    <row r="554" spans="17:20" x14ac:dyDescent="0.25">
      <c r="Q554" s="232"/>
      <c r="R554" s="233">
        <v>41457</v>
      </c>
      <c r="S554" s="234">
        <v>1552975</v>
      </c>
      <c r="T554" s="244">
        <v>1552975</v>
      </c>
    </row>
    <row r="555" spans="17:20" x14ac:dyDescent="0.25">
      <c r="Q555" s="232"/>
      <c r="R555" s="235">
        <v>41458</v>
      </c>
      <c r="S555" s="236">
        <v>1399077</v>
      </c>
      <c r="T555" s="244">
        <v>1399077</v>
      </c>
    </row>
    <row r="556" spans="17:20" x14ac:dyDescent="0.25">
      <c r="Q556" s="232"/>
      <c r="R556" s="235">
        <v>41459</v>
      </c>
      <c r="S556" s="236">
        <v>1413068</v>
      </c>
      <c r="T556" s="244">
        <v>1413068</v>
      </c>
    </row>
    <row r="557" spans="17:20" x14ac:dyDescent="0.25">
      <c r="Q557" s="232"/>
      <c r="R557" s="237">
        <v>41460</v>
      </c>
      <c r="S557" s="238">
        <v>1371095</v>
      </c>
      <c r="T557" s="244">
        <v>1371095</v>
      </c>
    </row>
    <row r="558" spans="17:20" x14ac:dyDescent="0.25">
      <c r="Q558" s="232"/>
      <c r="R558" s="232">
        <v>41461</v>
      </c>
      <c r="S558" s="230">
        <v>1315132</v>
      </c>
      <c r="T558" s="244">
        <v>1315132</v>
      </c>
    </row>
    <row r="559" spans="17:20" x14ac:dyDescent="0.25">
      <c r="Q559" s="232"/>
      <c r="R559" s="232">
        <v>41462</v>
      </c>
      <c r="S559" s="230">
        <v>1322128</v>
      </c>
      <c r="T559" s="244">
        <v>1322128</v>
      </c>
    </row>
    <row r="560" spans="17:20" x14ac:dyDescent="0.25">
      <c r="Q560" s="232"/>
      <c r="R560" s="233">
        <v>41463</v>
      </c>
      <c r="S560" s="234">
        <v>1622929</v>
      </c>
      <c r="T560" s="244">
        <v>1622929</v>
      </c>
    </row>
    <row r="561" spans="17:20" x14ac:dyDescent="0.25">
      <c r="Q561" s="232"/>
      <c r="R561" s="235">
        <v>41464</v>
      </c>
      <c r="S561" s="236">
        <v>1378091</v>
      </c>
      <c r="T561" s="244">
        <v>1378091</v>
      </c>
    </row>
    <row r="562" spans="17:20" x14ac:dyDescent="0.25">
      <c r="Q562" s="232"/>
      <c r="R562" s="235">
        <v>41465</v>
      </c>
      <c r="S562" s="236">
        <v>1559971</v>
      </c>
      <c r="T562" s="244">
        <v>1559971</v>
      </c>
    </row>
    <row r="563" spans="17:20" x14ac:dyDescent="0.25">
      <c r="Q563" s="232"/>
      <c r="R563" s="237">
        <v>41466</v>
      </c>
      <c r="S563" s="238">
        <v>1664901</v>
      </c>
      <c r="T563" s="244">
        <v>1664901</v>
      </c>
    </row>
    <row r="564" spans="17:20" x14ac:dyDescent="0.25">
      <c r="Q564" s="232"/>
      <c r="R564" s="232">
        <v>41467</v>
      </c>
      <c r="S564" s="230">
        <v>1643915</v>
      </c>
      <c r="T564" s="244">
        <v>1643915</v>
      </c>
    </row>
    <row r="565" spans="17:20" x14ac:dyDescent="0.25">
      <c r="Q565" s="232"/>
      <c r="R565" s="232">
        <v>41468</v>
      </c>
      <c r="S565" s="230">
        <v>1420063</v>
      </c>
      <c r="T565" s="244">
        <v>1420063</v>
      </c>
    </row>
    <row r="566" spans="17:20" x14ac:dyDescent="0.25">
      <c r="Q566" s="232"/>
      <c r="R566" s="233">
        <v>41469</v>
      </c>
      <c r="S566" s="234">
        <v>1259169</v>
      </c>
      <c r="T566" s="244">
        <v>1259169</v>
      </c>
    </row>
    <row r="567" spans="17:20" x14ac:dyDescent="0.25">
      <c r="Q567" s="232"/>
      <c r="R567" s="235">
        <v>41470</v>
      </c>
      <c r="S567" s="236">
        <v>1545980</v>
      </c>
      <c r="T567" s="244">
        <v>1545980</v>
      </c>
    </row>
    <row r="568" spans="17:20" x14ac:dyDescent="0.25">
      <c r="Q568" s="232"/>
      <c r="R568" s="235">
        <v>41471</v>
      </c>
      <c r="S568" s="236">
        <v>1594948</v>
      </c>
      <c r="T568" s="244">
        <v>1594948</v>
      </c>
    </row>
    <row r="569" spans="17:20" x14ac:dyDescent="0.25">
      <c r="Q569" s="232"/>
      <c r="R569" s="237">
        <v>41472</v>
      </c>
      <c r="S569" s="238">
        <v>1531989</v>
      </c>
      <c r="T569" s="244">
        <v>1531989</v>
      </c>
    </row>
    <row r="570" spans="17:20" x14ac:dyDescent="0.25">
      <c r="Q570" s="232"/>
      <c r="R570" s="232">
        <v>41473</v>
      </c>
      <c r="S570" s="230">
        <v>1545980</v>
      </c>
      <c r="T570" s="244">
        <v>1545980</v>
      </c>
    </row>
    <row r="571" spans="17:20" x14ac:dyDescent="0.25">
      <c r="Q571" s="232"/>
      <c r="R571" s="232">
        <v>41474</v>
      </c>
      <c r="S571" s="230">
        <v>1427058</v>
      </c>
      <c r="T571" s="244">
        <v>1427058</v>
      </c>
    </row>
    <row r="572" spans="17:20" x14ac:dyDescent="0.25">
      <c r="Q572" s="232"/>
      <c r="R572" s="233">
        <v>41475</v>
      </c>
      <c r="S572" s="234">
        <v>1126257</v>
      </c>
      <c r="T572" s="244">
        <v>1126257</v>
      </c>
    </row>
    <row r="573" spans="17:20" x14ac:dyDescent="0.25">
      <c r="Q573" s="232"/>
      <c r="R573" s="235">
        <v>41476</v>
      </c>
      <c r="S573" s="236">
        <v>1322128</v>
      </c>
      <c r="T573" s="244">
        <v>1322128</v>
      </c>
    </row>
    <row r="574" spans="17:20" x14ac:dyDescent="0.25">
      <c r="Q574" s="232"/>
      <c r="R574" s="235">
        <v>41477</v>
      </c>
      <c r="S574" s="236">
        <v>1622929</v>
      </c>
      <c r="T574" s="244">
        <v>1622929</v>
      </c>
    </row>
    <row r="575" spans="17:20" x14ac:dyDescent="0.25">
      <c r="Q575" s="232"/>
      <c r="R575" s="237">
        <v>41478</v>
      </c>
      <c r="S575" s="238">
        <v>1385086</v>
      </c>
      <c r="T575" s="244">
        <v>1385086</v>
      </c>
    </row>
    <row r="576" spans="17:20" x14ac:dyDescent="0.25">
      <c r="Q576" s="232"/>
      <c r="R576" s="232">
        <v>41479</v>
      </c>
      <c r="S576" s="230">
        <v>1462035</v>
      </c>
      <c r="T576" s="244">
        <v>1462035</v>
      </c>
    </row>
    <row r="577" spans="17:20" x14ac:dyDescent="0.25">
      <c r="Q577" s="232"/>
      <c r="R577" s="232">
        <v>41480</v>
      </c>
      <c r="S577" s="230">
        <v>1573961</v>
      </c>
      <c r="T577" s="244">
        <v>1573961</v>
      </c>
    </row>
    <row r="578" spans="17:20" x14ac:dyDescent="0.25">
      <c r="Q578" s="232"/>
      <c r="R578" s="233">
        <v>41481</v>
      </c>
      <c r="S578" s="234">
        <v>1385086</v>
      </c>
      <c r="T578" s="244">
        <v>1385086</v>
      </c>
    </row>
    <row r="579" spans="17:20" x14ac:dyDescent="0.25">
      <c r="Q579" s="232"/>
      <c r="R579" s="235">
        <v>41482</v>
      </c>
      <c r="S579" s="236">
        <v>1231188</v>
      </c>
      <c r="T579" s="244">
        <v>1231188</v>
      </c>
    </row>
    <row r="580" spans="17:20" x14ac:dyDescent="0.25">
      <c r="Q580" s="232"/>
      <c r="R580" s="235">
        <v>41483</v>
      </c>
      <c r="S580" s="236">
        <v>1217197</v>
      </c>
      <c r="T580" s="244">
        <v>1217197</v>
      </c>
    </row>
    <row r="581" spans="17:20" x14ac:dyDescent="0.25">
      <c r="Q581" s="232"/>
      <c r="R581" s="237">
        <v>41484</v>
      </c>
      <c r="S581" s="238">
        <v>1420063</v>
      </c>
      <c r="T581" s="244">
        <v>1420063</v>
      </c>
    </row>
    <row r="582" spans="17:20" x14ac:dyDescent="0.25">
      <c r="Q582" s="232"/>
      <c r="R582" s="232">
        <v>41485</v>
      </c>
      <c r="S582" s="230">
        <v>1504008</v>
      </c>
      <c r="T582" s="244">
        <v>1504008</v>
      </c>
    </row>
    <row r="583" spans="17:20" x14ac:dyDescent="0.25">
      <c r="Q583" s="232"/>
      <c r="R583" s="232">
        <v>41486</v>
      </c>
      <c r="S583" s="230">
        <v>1476026</v>
      </c>
      <c r="T583" s="244">
        <v>1476026</v>
      </c>
    </row>
    <row r="584" spans="17:20" x14ac:dyDescent="0.25">
      <c r="Q584" s="232"/>
      <c r="R584" s="233">
        <v>41487</v>
      </c>
      <c r="S584" s="234">
        <v>1364100</v>
      </c>
      <c r="T584" s="244">
        <v>1364100</v>
      </c>
    </row>
    <row r="585" spans="17:20" x14ac:dyDescent="0.25">
      <c r="Q585" s="232"/>
      <c r="R585" s="235">
        <v>41488</v>
      </c>
      <c r="S585" s="236">
        <v>1203206</v>
      </c>
      <c r="T585" s="244">
        <v>1203206</v>
      </c>
    </row>
    <row r="586" spans="17:20" x14ac:dyDescent="0.25">
      <c r="Q586" s="232"/>
      <c r="R586" s="235">
        <v>41489</v>
      </c>
      <c r="S586" s="236">
        <v>1413068</v>
      </c>
      <c r="T586" s="244">
        <v>1413068</v>
      </c>
    </row>
    <row r="587" spans="17:20" x14ac:dyDescent="0.25">
      <c r="Q587" s="232"/>
      <c r="R587" s="237">
        <v>41490</v>
      </c>
      <c r="S587" s="238">
        <v>1224192</v>
      </c>
      <c r="T587" s="244">
        <v>1224192</v>
      </c>
    </row>
    <row r="588" spans="17:20" x14ac:dyDescent="0.25">
      <c r="Q588" s="232"/>
      <c r="R588" s="232">
        <v>41491</v>
      </c>
      <c r="S588" s="230">
        <v>1608938</v>
      </c>
      <c r="T588" s="244">
        <v>1608938</v>
      </c>
    </row>
    <row r="589" spans="17:20" x14ac:dyDescent="0.25">
      <c r="Q589" s="232"/>
      <c r="R589" s="232">
        <v>41492</v>
      </c>
      <c r="S589" s="230">
        <v>1538985</v>
      </c>
      <c r="T589" s="244">
        <v>1538985</v>
      </c>
    </row>
    <row r="590" spans="17:20" x14ac:dyDescent="0.25">
      <c r="Q590" s="232"/>
      <c r="R590" s="233">
        <v>41493</v>
      </c>
      <c r="S590" s="234">
        <v>1692883</v>
      </c>
      <c r="T590" s="244">
        <v>1692883</v>
      </c>
    </row>
    <row r="591" spans="17:20" x14ac:dyDescent="0.25">
      <c r="Q591" s="232"/>
      <c r="R591" s="235">
        <v>41494</v>
      </c>
      <c r="S591" s="236">
        <v>1629924</v>
      </c>
      <c r="T591" s="244">
        <v>1629924</v>
      </c>
    </row>
    <row r="592" spans="17:20" x14ac:dyDescent="0.25">
      <c r="Q592" s="232"/>
      <c r="R592" s="235">
        <v>41495</v>
      </c>
      <c r="S592" s="236">
        <v>1629924</v>
      </c>
      <c r="T592" s="244">
        <v>1629924</v>
      </c>
    </row>
    <row r="593" spans="17:20" x14ac:dyDescent="0.25">
      <c r="Q593" s="232"/>
      <c r="R593" s="237">
        <v>41496</v>
      </c>
      <c r="S593" s="238">
        <v>1336118</v>
      </c>
      <c r="T593" s="244">
        <v>1336118</v>
      </c>
    </row>
    <row r="594" spans="17:20" x14ac:dyDescent="0.25">
      <c r="Q594" s="232"/>
      <c r="R594" s="232">
        <v>41497</v>
      </c>
      <c r="S594" s="230">
        <v>1420063</v>
      </c>
      <c r="T594" s="244">
        <v>1420063</v>
      </c>
    </row>
    <row r="595" spans="17:20" x14ac:dyDescent="0.25">
      <c r="Q595" s="232"/>
      <c r="R595" s="232">
        <v>41498</v>
      </c>
      <c r="S595" s="230">
        <v>1601943</v>
      </c>
      <c r="T595" s="244">
        <v>1601943</v>
      </c>
    </row>
    <row r="596" spans="17:20" x14ac:dyDescent="0.25">
      <c r="Q596" s="232"/>
      <c r="R596" s="233">
        <v>41499</v>
      </c>
      <c r="S596" s="234">
        <v>1678892</v>
      </c>
      <c r="T596" s="244">
        <v>1678892</v>
      </c>
    </row>
    <row r="597" spans="17:20" x14ac:dyDescent="0.25">
      <c r="Q597" s="232"/>
      <c r="R597" s="235">
        <v>41500</v>
      </c>
      <c r="S597" s="236">
        <v>1650911</v>
      </c>
      <c r="T597" s="244">
        <v>1650911</v>
      </c>
    </row>
    <row r="598" spans="17:20" x14ac:dyDescent="0.25">
      <c r="Q598" s="232"/>
      <c r="R598" s="235">
        <v>41501</v>
      </c>
      <c r="S598" s="236">
        <v>1818800</v>
      </c>
      <c r="T598" s="244">
        <v>1818800</v>
      </c>
    </row>
    <row r="599" spans="17:20" x14ac:dyDescent="0.25">
      <c r="Q599" s="232"/>
      <c r="R599" s="237">
        <v>41502</v>
      </c>
      <c r="S599" s="238">
        <v>1538985</v>
      </c>
      <c r="T599" s="244">
        <v>1538985</v>
      </c>
    </row>
    <row r="600" spans="17:20" x14ac:dyDescent="0.25">
      <c r="Q600" s="232"/>
      <c r="R600" s="232">
        <v>41503</v>
      </c>
      <c r="S600" s="230">
        <v>1483021</v>
      </c>
      <c r="T600" s="244">
        <v>1483021</v>
      </c>
    </row>
    <row r="601" spans="17:20" x14ac:dyDescent="0.25">
      <c r="Q601" s="232"/>
      <c r="R601" s="232">
        <v>41504</v>
      </c>
      <c r="S601" s="230">
        <v>1650911</v>
      </c>
      <c r="T601" s="244">
        <v>1650911</v>
      </c>
    </row>
    <row r="602" spans="17:20" x14ac:dyDescent="0.25">
      <c r="Q602" s="232"/>
      <c r="R602" s="233">
        <v>41505</v>
      </c>
      <c r="S602" s="234">
        <v>1566966</v>
      </c>
      <c r="T602" s="244">
        <v>1566966</v>
      </c>
    </row>
    <row r="603" spans="17:20" x14ac:dyDescent="0.25">
      <c r="Q603" s="232"/>
      <c r="R603" s="235">
        <v>41506</v>
      </c>
      <c r="S603" s="236">
        <v>1909740</v>
      </c>
      <c r="T603" s="244">
        <v>1909740</v>
      </c>
    </row>
    <row r="604" spans="17:20" x14ac:dyDescent="0.25">
      <c r="Q604" s="232"/>
      <c r="R604" s="235">
        <v>41507</v>
      </c>
      <c r="S604" s="236">
        <v>1699878</v>
      </c>
      <c r="T604" s="244">
        <v>1699878</v>
      </c>
    </row>
    <row r="605" spans="17:20" x14ac:dyDescent="0.25">
      <c r="Q605" s="232"/>
      <c r="R605" s="237">
        <v>41508</v>
      </c>
      <c r="S605" s="238">
        <v>1441049</v>
      </c>
      <c r="T605" s="244">
        <v>1441049</v>
      </c>
    </row>
    <row r="606" spans="17:20" x14ac:dyDescent="0.25">
      <c r="Q606" s="232"/>
      <c r="R606" s="232">
        <v>41509</v>
      </c>
      <c r="S606" s="230">
        <v>1601943</v>
      </c>
      <c r="T606" s="244">
        <v>1601943</v>
      </c>
    </row>
    <row r="607" spans="17:20" x14ac:dyDescent="0.25">
      <c r="Q607" s="232"/>
      <c r="R607" s="232">
        <v>41510</v>
      </c>
      <c r="S607" s="230">
        <v>1678892</v>
      </c>
      <c r="T607" s="244">
        <v>1678892</v>
      </c>
    </row>
    <row r="608" spans="17:20" x14ac:dyDescent="0.25">
      <c r="Q608" s="232"/>
      <c r="R608" s="233">
        <v>41511</v>
      </c>
      <c r="S608" s="234">
        <v>1643915</v>
      </c>
      <c r="T608" s="244">
        <v>1643915</v>
      </c>
    </row>
    <row r="609" spans="17:20" x14ac:dyDescent="0.25">
      <c r="Q609" s="232"/>
      <c r="R609" s="235">
        <v>41512</v>
      </c>
      <c r="S609" s="236">
        <v>1825795</v>
      </c>
      <c r="T609" s="244">
        <v>1825795</v>
      </c>
    </row>
    <row r="610" spans="17:20" x14ac:dyDescent="0.25">
      <c r="Q610" s="232"/>
      <c r="R610" s="235">
        <v>41513</v>
      </c>
      <c r="S610" s="236">
        <v>1860772</v>
      </c>
      <c r="T610" s="244">
        <v>1860772</v>
      </c>
    </row>
    <row r="611" spans="17:20" x14ac:dyDescent="0.25">
      <c r="Q611" s="232"/>
      <c r="R611" s="237">
        <v>41514</v>
      </c>
      <c r="S611" s="238">
        <v>1748846</v>
      </c>
      <c r="T611" s="244">
        <v>1748846</v>
      </c>
    </row>
    <row r="612" spans="17:20" x14ac:dyDescent="0.25">
      <c r="Q612" s="232"/>
      <c r="R612" s="232">
        <v>41515</v>
      </c>
      <c r="S612" s="230">
        <v>1636920</v>
      </c>
      <c r="T612" s="244">
        <v>1636920</v>
      </c>
    </row>
    <row r="613" spans="17:20" x14ac:dyDescent="0.25">
      <c r="Q613" s="232"/>
      <c r="R613" s="232">
        <v>41516</v>
      </c>
      <c r="S613" s="230">
        <v>1888754</v>
      </c>
      <c r="T613" s="244">
        <v>1888754</v>
      </c>
    </row>
    <row r="614" spans="17:20" x14ac:dyDescent="0.25">
      <c r="Q614" s="232"/>
      <c r="R614" s="233">
        <v>41517</v>
      </c>
      <c r="S614" s="234">
        <v>1671897</v>
      </c>
      <c r="T614" s="244">
        <v>1671897</v>
      </c>
    </row>
    <row r="615" spans="17:20" x14ac:dyDescent="0.25">
      <c r="Q615" s="232"/>
      <c r="R615" s="235">
        <v>41518</v>
      </c>
      <c r="S615" s="236">
        <v>1573961</v>
      </c>
      <c r="T615" s="244">
        <v>1573961</v>
      </c>
    </row>
    <row r="616" spans="17:20" x14ac:dyDescent="0.25">
      <c r="Q616" s="232"/>
      <c r="R616" s="235">
        <v>41519</v>
      </c>
      <c r="S616" s="236">
        <v>1741851</v>
      </c>
      <c r="T616" s="244">
        <v>1741851</v>
      </c>
    </row>
    <row r="617" spans="17:20" x14ac:dyDescent="0.25">
      <c r="Q617" s="232"/>
      <c r="R617" s="237">
        <v>41520</v>
      </c>
      <c r="S617" s="238">
        <v>2182560</v>
      </c>
      <c r="T617" s="244">
        <v>2182560</v>
      </c>
    </row>
    <row r="618" spans="17:20" x14ac:dyDescent="0.25">
      <c r="Q618" s="232"/>
      <c r="R618" s="232">
        <v>41521</v>
      </c>
      <c r="S618" s="230">
        <v>1867768</v>
      </c>
      <c r="T618" s="244">
        <v>1867768</v>
      </c>
    </row>
    <row r="619" spans="17:20" x14ac:dyDescent="0.25">
      <c r="Q619" s="232"/>
      <c r="R619" s="232">
        <v>41522</v>
      </c>
      <c r="S619" s="230">
        <v>1762837</v>
      </c>
      <c r="T619" s="244">
        <v>1762837</v>
      </c>
    </row>
    <row r="620" spans="17:20" x14ac:dyDescent="0.25">
      <c r="Q620" s="232"/>
      <c r="R620" s="233">
        <v>41523</v>
      </c>
      <c r="S620" s="234">
        <v>1790818</v>
      </c>
      <c r="T620" s="244">
        <v>1790818</v>
      </c>
    </row>
    <row r="621" spans="17:20" x14ac:dyDescent="0.25">
      <c r="Q621" s="232"/>
      <c r="R621" s="235">
        <v>41524</v>
      </c>
      <c r="S621" s="236">
        <v>1846781</v>
      </c>
      <c r="T621" s="244">
        <v>1846781</v>
      </c>
    </row>
    <row r="622" spans="17:20" x14ac:dyDescent="0.25">
      <c r="Q622" s="232"/>
      <c r="R622" s="235">
        <v>41525</v>
      </c>
      <c r="S622" s="236">
        <v>1538985</v>
      </c>
      <c r="T622" s="244">
        <v>1538985</v>
      </c>
    </row>
    <row r="623" spans="17:20" x14ac:dyDescent="0.25">
      <c r="Q623" s="232"/>
      <c r="R623" s="237">
        <v>41526</v>
      </c>
      <c r="S623" s="238">
        <v>1727860</v>
      </c>
      <c r="T623" s="244">
        <v>1727860</v>
      </c>
    </row>
    <row r="624" spans="17:20" x14ac:dyDescent="0.25">
      <c r="Q624" s="232"/>
      <c r="R624" s="232">
        <v>41527</v>
      </c>
      <c r="S624" s="230">
        <v>1874763</v>
      </c>
      <c r="T624" s="244">
        <v>1874763</v>
      </c>
    </row>
    <row r="625" spans="17:20" x14ac:dyDescent="0.25">
      <c r="Q625" s="232"/>
      <c r="R625" s="232">
        <v>41528</v>
      </c>
      <c r="S625" s="230">
        <v>1895749</v>
      </c>
      <c r="T625" s="244">
        <v>1895749</v>
      </c>
    </row>
    <row r="626" spans="17:20" x14ac:dyDescent="0.25">
      <c r="Q626" s="232"/>
      <c r="R626" s="233">
        <v>41529</v>
      </c>
      <c r="S626" s="234">
        <v>1986689</v>
      </c>
      <c r="T626" s="244">
        <v>1986689</v>
      </c>
    </row>
    <row r="627" spans="17:20" x14ac:dyDescent="0.25">
      <c r="Q627" s="232"/>
      <c r="R627" s="235">
        <v>41530</v>
      </c>
      <c r="S627" s="236">
        <v>1937721</v>
      </c>
      <c r="T627" s="244">
        <v>1937721</v>
      </c>
    </row>
    <row r="628" spans="17:20" x14ac:dyDescent="0.25">
      <c r="Q628" s="232"/>
      <c r="R628" s="235">
        <v>41531</v>
      </c>
      <c r="S628" s="236">
        <v>1664901</v>
      </c>
      <c r="T628" s="244">
        <v>1664901</v>
      </c>
    </row>
    <row r="629" spans="17:20" x14ac:dyDescent="0.25">
      <c r="Q629" s="232"/>
      <c r="R629" s="237">
        <v>41532</v>
      </c>
      <c r="S629" s="238">
        <v>1580957</v>
      </c>
      <c r="T629" s="244">
        <v>1580957</v>
      </c>
    </row>
    <row r="630" spans="17:20" x14ac:dyDescent="0.25">
      <c r="Q630" s="232"/>
      <c r="R630" s="232">
        <v>41533</v>
      </c>
      <c r="S630" s="230">
        <v>1832791</v>
      </c>
      <c r="T630" s="244">
        <v>1832791</v>
      </c>
    </row>
    <row r="631" spans="17:20" x14ac:dyDescent="0.25">
      <c r="Q631" s="232"/>
      <c r="R631" s="232">
        <v>41534</v>
      </c>
      <c r="S631" s="230">
        <v>1790818</v>
      </c>
      <c r="T631" s="244">
        <v>1790818</v>
      </c>
    </row>
    <row r="632" spans="17:20" x14ac:dyDescent="0.25">
      <c r="Q632" s="232"/>
      <c r="R632" s="233">
        <v>41535</v>
      </c>
      <c r="S632" s="234">
        <v>1832791</v>
      </c>
      <c r="T632" s="244">
        <v>1832791</v>
      </c>
    </row>
    <row r="633" spans="17:20" x14ac:dyDescent="0.25">
      <c r="Q633" s="232"/>
      <c r="R633" s="235">
        <v>41536</v>
      </c>
      <c r="S633" s="236">
        <v>1657906</v>
      </c>
      <c r="T633" s="244">
        <v>1657906</v>
      </c>
    </row>
    <row r="634" spans="17:20" x14ac:dyDescent="0.25">
      <c r="Q634" s="232"/>
      <c r="R634" s="235">
        <v>41537</v>
      </c>
      <c r="S634" s="236">
        <v>1930726</v>
      </c>
      <c r="T634" s="244">
        <v>1930726</v>
      </c>
    </row>
    <row r="635" spans="17:20" x14ac:dyDescent="0.25">
      <c r="Q635" s="232"/>
      <c r="R635" s="237">
        <v>41538</v>
      </c>
      <c r="S635" s="238">
        <v>1587952</v>
      </c>
      <c r="T635" s="244">
        <v>1587952</v>
      </c>
    </row>
    <row r="636" spans="17:20" x14ac:dyDescent="0.25">
      <c r="Q636" s="232"/>
      <c r="R636" s="232">
        <v>41539</v>
      </c>
      <c r="S636" s="230">
        <v>1643915</v>
      </c>
      <c r="T636" s="244">
        <v>1643915</v>
      </c>
    </row>
    <row r="637" spans="17:20" x14ac:dyDescent="0.25">
      <c r="Q637" s="232"/>
      <c r="R637" s="232">
        <v>41540</v>
      </c>
      <c r="S637" s="230">
        <v>1762837</v>
      </c>
      <c r="T637" s="244">
        <v>1762837</v>
      </c>
    </row>
    <row r="638" spans="17:20" x14ac:dyDescent="0.25">
      <c r="Q638" s="232"/>
      <c r="R638" s="233">
        <v>41541</v>
      </c>
      <c r="S638" s="234">
        <v>1832791</v>
      </c>
      <c r="T638" s="244">
        <v>1832791</v>
      </c>
    </row>
    <row r="639" spans="17:20" x14ac:dyDescent="0.25">
      <c r="Q639" s="232"/>
      <c r="R639" s="235">
        <v>41542</v>
      </c>
      <c r="S639" s="236">
        <v>1678892</v>
      </c>
      <c r="T639" s="244">
        <v>1678892</v>
      </c>
    </row>
    <row r="640" spans="17:20" x14ac:dyDescent="0.25">
      <c r="Q640" s="232"/>
      <c r="R640" s="235">
        <v>41543</v>
      </c>
      <c r="S640" s="236">
        <v>1678892</v>
      </c>
      <c r="T640" s="244">
        <v>1678892</v>
      </c>
    </row>
    <row r="641" spans="17:20" x14ac:dyDescent="0.25">
      <c r="Q641" s="232"/>
      <c r="R641" s="237">
        <v>41544</v>
      </c>
      <c r="S641" s="238">
        <v>1741851</v>
      </c>
      <c r="T641" s="244">
        <v>1741851</v>
      </c>
    </row>
    <row r="642" spans="17:20" x14ac:dyDescent="0.25">
      <c r="Q642" s="232"/>
      <c r="R642" s="232">
        <v>41545</v>
      </c>
      <c r="S642" s="230">
        <v>1552975</v>
      </c>
      <c r="T642" s="244">
        <v>1552975</v>
      </c>
    </row>
    <row r="643" spans="17:20" x14ac:dyDescent="0.25">
      <c r="Q643" s="232"/>
      <c r="R643" s="232">
        <v>41546</v>
      </c>
      <c r="S643" s="230">
        <v>1511003</v>
      </c>
      <c r="T643" s="244">
        <v>1511003</v>
      </c>
    </row>
    <row r="644" spans="17:20" x14ac:dyDescent="0.25">
      <c r="Q644" s="232"/>
      <c r="R644" s="233">
        <v>41547</v>
      </c>
      <c r="S644" s="234">
        <v>1818800</v>
      </c>
      <c r="T644" s="244">
        <v>1818800</v>
      </c>
    </row>
    <row r="645" spans="17:20" x14ac:dyDescent="0.25">
      <c r="Q645" s="232"/>
      <c r="R645" s="235">
        <v>41548</v>
      </c>
      <c r="S645" s="236">
        <v>1734855</v>
      </c>
      <c r="T645" s="244">
        <v>1734855</v>
      </c>
    </row>
    <row r="646" spans="17:20" x14ac:dyDescent="0.25">
      <c r="Q646" s="232"/>
      <c r="R646" s="235">
        <v>41549</v>
      </c>
      <c r="S646" s="236">
        <v>1979694</v>
      </c>
      <c r="T646" s="244">
        <v>1979694</v>
      </c>
    </row>
    <row r="647" spans="17:20" x14ac:dyDescent="0.25">
      <c r="Q647" s="232"/>
      <c r="R647" s="237">
        <v>41550</v>
      </c>
      <c r="S647" s="238">
        <v>2077629</v>
      </c>
      <c r="T647" s="244">
        <v>2077629</v>
      </c>
    </row>
    <row r="648" spans="17:20" x14ac:dyDescent="0.25">
      <c r="Q648" s="232"/>
      <c r="R648" s="232">
        <v>41551</v>
      </c>
      <c r="S648" s="230">
        <v>2091620</v>
      </c>
      <c r="T648" s="244">
        <v>2091620</v>
      </c>
    </row>
    <row r="649" spans="17:20" x14ac:dyDescent="0.25">
      <c r="Q649" s="232"/>
      <c r="R649" s="232">
        <v>41552</v>
      </c>
      <c r="S649" s="230">
        <v>1881758</v>
      </c>
      <c r="T649" s="244">
        <v>1881758</v>
      </c>
    </row>
    <row r="650" spans="17:20" x14ac:dyDescent="0.25">
      <c r="Q650" s="232"/>
      <c r="R650" s="233">
        <v>41553</v>
      </c>
      <c r="S650" s="234">
        <v>1986689</v>
      </c>
      <c r="T650" s="244">
        <v>1986689</v>
      </c>
    </row>
    <row r="651" spans="17:20" x14ac:dyDescent="0.25">
      <c r="Q651" s="232"/>
      <c r="R651" s="235">
        <v>41554</v>
      </c>
      <c r="S651" s="236">
        <v>2028661</v>
      </c>
      <c r="T651" s="244">
        <v>2028661</v>
      </c>
    </row>
    <row r="652" spans="17:20" x14ac:dyDescent="0.25">
      <c r="Q652" s="232"/>
      <c r="R652" s="235">
        <v>41555</v>
      </c>
      <c r="S652" s="236">
        <v>2098615</v>
      </c>
      <c r="T652" s="244">
        <v>2098615</v>
      </c>
    </row>
    <row r="653" spans="17:20" x14ac:dyDescent="0.25">
      <c r="Q653" s="232"/>
      <c r="R653" s="237">
        <v>41556</v>
      </c>
      <c r="S653" s="238">
        <v>1888754</v>
      </c>
      <c r="T653" s="244">
        <v>1888754</v>
      </c>
    </row>
    <row r="654" spans="17:20" x14ac:dyDescent="0.25">
      <c r="Q654" s="232"/>
      <c r="R654" s="232">
        <v>41557</v>
      </c>
      <c r="S654" s="230">
        <v>2266504</v>
      </c>
      <c r="T654" s="244">
        <v>2266504</v>
      </c>
    </row>
    <row r="655" spans="17:20" x14ac:dyDescent="0.25">
      <c r="Q655" s="232"/>
      <c r="R655" s="232">
        <v>41558</v>
      </c>
      <c r="S655" s="230">
        <v>2168569</v>
      </c>
      <c r="T655" s="244">
        <v>2168569</v>
      </c>
    </row>
    <row r="656" spans="17:20" x14ac:dyDescent="0.25">
      <c r="Q656" s="232"/>
      <c r="R656" s="233">
        <v>41559</v>
      </c>
      <c r="S656" s="234">
        <v>1979694</v>
      </c>
      <c r="T656" s="244">
        <v>1979694</v>
      </c>
    </row>
    <row r="657" spans="17:20" x14ac:dyDescent="0.25">
      <c r="Q657" s="232"/>
      <c r="R657" s="235">
        <v>41560</v>
      </c>
      <c r="S657" s="236">
        <v>1972698</v>
      </c>
      <c r="T657" s="244">
        <v>1972698</v>
      </c>
    </row>
    <row r="658" spans="17:20" x14ac:dyDescent="0.25">
      <c r="Q658" s="232"/>
      <c r="R658" s="235">
        <v>41561</v>
      </c>
      <c r="S658" s="236">
        <v>2203546</v>
      </c>
      <c r="T658" s="244">
        <v>2203546</v>
      </c>
    </row>
    <row r="659" spans="17:20" x14ac:dyDescent="0.25">
      <c r="Q659" s="232"/>
      <c r="R659" s="237">
        <v>41562</v>
      </c>
      <c r="S659" s="238">
        <v>2000680</v>
      </c>
      <c r="T659" s="244">
        <v>2000680</v>
      </c>
    </row>
    <row r="660" spans="17:20" x14ac:dyDescent="0.25">
      <c r="Q660" s="232"/>
      <c r="R660" s="232">
        <v>41563</v>
      </c>
      <c r="S660" s="230">
        <v>1944717</v>
      </c>
      <c r="T660" s="244">
        <v>1944717</v>
      </c>
    </row>
    <row r="661" spans="17:20" x14ac:dyDescent="0.25">
      <c r="Q661" s="232"/>
      <c r="R661" s="232">
        <v>41564</v>
      </c>
      <c r="S661" s="230">
        <v>2301481</v>
      </c>
      <c r="T661" s="244">
        <v>2301481</v>
      </c>
    </row>
    <row r="662" spans="17:20" x14ac:dyDescent="0.25">
      <c r="Q662" s="232"/>
      <c r="R662" s="233">
        <v>41565</v>
      </c>
      <c r="S662" s="234">
        <v>1881758</v>
      </c>
      <c r="T662" s="244">
        <v>1881758</v>
      </c>
    </row>
    <row r="663" spans="17:20" x14ac:dyDescent="0.25">
      <c r="Q663" s="232"/>
      <c r="R663" s="235">
        <v>41566</v>
      </c>
      <c r="S663" s="236">
        <v>2140588</v>
      </c>
      <c r="T663" s="244">
        <v>2140588</v>
      </c>
    </row>
    <row r="664" spans="17:20" x14ac:dyDescent="0.25">
      <c r="Q664" s="232"/>
      <c r="R664" s="235">
        <v>41567</v>
      </c>
      <c r="S664" s="236">
        <v>2056643</v>
      </c>
      <c r="T664" s="244">
        <v>2056643</v>
      </c>
    </row>
    <row r="665" spans="17:20" x14ac:dyDescent="0.25">
      <c r="Q665" s="232"/>
      <c r="R665" s="237">
        <v>41568</v>
      </c>
      <c r="S665" s="238">
        <v>2035657</v>
      </c>
      <c r="T665" s="244">
        <v>2035657</v>
      </c>
    </row>
    <row r="666" spans="17:20" x14ac:dyDescent="0.25">
      <c r="Q666" s="232"/>
      <c r="R666" s="232">
        <v>41569</v>
      </c>
      <c r="S666" s="230">
        <v>2126597</v>
      </c>
      <c r="T666" s="244">
        <v>2126597</v>
      </c>
    </row>
    <row r="667" spans="17:20" x14ac:dyDescent="0.25">
      <c r="Q667" s="232"/>
      <c r="R667" s="232">
        <v>41570</v>
      </c>
      <c r="S667" s="230">
        <v>2315472</v>
      </c>
      <c r="T667" s="244">
        <v>2315472</v>
      </c>
    </row>
    <row r="668" spans="17:20" x14ac:dyDescent="0.25">
      <c r="Q668" s="232"/>
      <c r="R668" s="233">
        <v>41571</v>
      </c>
      <c r="S668" s="234">
        <v>2154578</v>
      </c>
      <c r="T668" s="244">
        <v>2154578</v>
      </c>
    </row>
    <row r="669" spans="17:20" x14ac:dyDescent="0.25">
      <c r="Q669" s="232"/>
      <c r="R669" s="235">
        <v>41572</v>
      </c>
      <c r="S669" s="236">
        <v>2084624</v>
      </c>
      <c r="T669" s="244">
        <v>2084624</v>
      </c>
    </row>
    <row r="670" spans="17:20" x14ac:dyDescent="0.25">
      <c r="Q670" s="232"/>
      <c r="R670" s="235">
        <v>41573</v>
      </c>
      <c r="S670" s="236">
        <v>1958708</v>
      </c>
      <c r="T670" s="244">
        <v>1958708</v>
      </c>
    </row>
    <row r="671" spans="17:20" x14ac:dyDescent="0.25">
      <c r="Q671" s="232"/>
      <c r="R671" s="237">
        <v>41574</v>
      </c>
      <c r="S671" s="238">
        <v>1916735</v>
      </c>
      <c r="T671" s="244">
        <v>1916735</v>
      </c>
    </row>
    <row r="672" spans="17:20" x14ac:dyDescent="0.25">
      <c r="Q672" s="232"/>
      <c r="R672" s="232">
        <v>41575</v>
      </c>
      <c r="S672" s="230">
        <v>2252514</v>
      </c>
      <c r="T672" s="244">
        <v>2252514</v>
      </c>
    </row>
    <row r="673" spans="17:20" x14ac:dyDescent="0.25">
      <c r="Q673" s="232"/>
      <c r="R673" s="232">
        <v>41576</v>
      </c>
      <c r="S673" s="230">
        <v>2224532</v>
      </c>
      <c r="T673" s="244">
        <v>2224532</v>
      </c>
    </row>
    <row r="674" spans="17:20" x14ac:dyDescent="0.25">
      <c r="Q674" s="232"/>
      <c r="R674" s="233">
        <v>41577</v>
      </c>
      <c r="S674" s="234">
        <v>2168569</v>
      </c>
      <c r="T674" s="244">
        <v>2168569</v>
      </c>
    </row>
    <row r="675" spans="17:20" x14ac:dyDescent="0.25">
      <c r="Q675" s="232"/>
      <c r="R675" s="235">
        <v>41578</v>
      </c>
      <c r="S675" s="236">
        <v>1972698</v>
      </c>
      <c r="T675" s="244">
        <v>1972698</v>
      </c>
    </row>
    <row r="676" spans="17:20" x14ac:dyDescent="0.25">
      <c r="Q676" s="232"/>
      <c r="R676" s="235">
        <v>41579</v>
      </c>
      <c r="S676" s="236">
        <v>2112606</v>
      </c>
      <c r="T676" s="244">
        <v>2112606</v>
      </c>
    </row>
    <row r="677" spans="17:20" x14ac:dyDescent="0.25">
      <c r="Q677" s="232"/>
      <c r="R677" s="237">
        <v>41580</v>
      </c>
      <c r="S677" s="238">
        <v>2098615</v>
      </c>
      <c r="T677" s="244">
        <v>2098615</v>
      </c>
    </row>
    <row r="678" spans="17:20" x14ac:dyDescent="0.25">
      <c r="Q678" s="232"/>
      <c r="R678" s="232">
        <v>41581</v>
      </c>
      <c r="S678" s="230">
        <v>2336458</v>
      </c>
      <c r="T678" s="244">
        <v>2336458</v>
      </c>
    </row>
    <row r="679" spans="17:20" x14ac:dyDescent="0.25">
      <c r="Q679" s="232"/>
      <c r="R679" s="232">
        <v>41582</v>
      </c>
      <c r="S679" s="230">
        <v>2413408</v>
      </c>
      <c r="T679" s="244">
        <v>2413408</v>
      </c>
    </row>
    <row r="680" spans="17:20" x14ac:dyDescent="0.25">
      <c r="Q680" s="232"/>
      <c r="R680" s="233">
        <v>41583</v>
      </c>
      <c r="S680" s="234">
        <v>2091620</v>
      </c>
      <c r="T680" s="244">
        <v>2091620</v>
      </c>
    </row>
    <row r="681" spans="17:20" x14ac:dyDescent="0.25">
      <c r="Q681" s="232"/>
      <c r="R681" s="235">
        <v>41584</v>
      </c>
      <c r="S681" s="236">
        <v>2294486</v>
      </c>
      <c r="T681" s="244">
        <v>2294486</v>
      </c>
    </row>
    <row r="682" spans="17:20" x14ac:dyDescent="0.25">
      <c r="Q682" s="232"/>
      <c r="R682" s="235">
        <v>41585</v>
      </c>
      <c r="S682" s="236">
        <v>2406412</v>
      </c>
      <c r="T682" s="244">
        <v>2406412</v>
      </c>
    </row>
    <row r="683" spans="17:20" x14ac:dyDescent="0.25">
      <c r="Q683" s="232"/>
      <c r="R683" s="237">
        <v>41586</v>
      </c>
      <c r="S683" s="238">
        <v>2245518</v>
      </c>
      <c r="T683" s="244">
        <v>2245518</v>
      </c>
    </row>
    <row r="684" spans="17:20" x14ac:dyDescent="0.25">
      <c r="Q684" s="232"/>
      <c r="R684" s="232">
        <v>41587</v>
      </c>
      <c r="S684" s="230">
        <v>2231528</v>
      </c>
      <c r="T684" s="244">
        <v>2231528</v>
      </c>
    </row>
    <row r="685" spans="17:20" x14ac:dyDescent="0.25">
      <c r="Q685" s="232"/>
      <c r="R685" s="232">
        <v>41588</v>
      </c>
      <c r="S685" s="230">
        <v>2154578</v>
      </c>
      <c r="T685" s="244">
        <v>2154578</v>
      </c>
    </row>
    <row r="686" spans="17:20" x14ac:dyDescent="0.25">
      <c r="Q686" s="232"/>
      <c r="R686" s="233">
        <v>41589</v>
      </c>
      <c r="S686" s="234">
        <v>2329463</v>
      </c>
      <c r="T686" s="244">
        <v>2329463</v>
      </c>
    </row>
    <row r="687" spans="17:20" x14ac:dyDescent="0.25">
      <c r="Q687" s="232"/>
      <c r="R687" s="235">
        <v>41590</v>
      </c>
      <c r="S687" s="236">
        <v>2455380</v>
      </c>
      <c r="T687" s="244">
        <v>2455380</v>
      </c>
    </row>
    <row r="688" spans="17:20" x14ac:dyDescent="0.25">
      <c r="Q688" s="232"/>
      <c r="R688" s="235">
        <v>41591</v>
      </c>
      <c r="S688" s="236">
        <v>2490357</v>
      </c>
      <c r="T688" s="244">
        <v>2490357</v>
      </c>
    </row>
    <row r="689" spans="17:20" x14ac:dyDescent="0.25">
      <c r="Q689" s="232"/>
      <c r="R689" s="237">
        <v>41592</v>
      </c>
      <c r="S689" s="238">
        <v>2434394</v>
      </c>
      <c r="T689" s="244">
        <v>2434394</v>
      </c>
    </row>
    <row r="690" spans="17:20" x14ac:dyDescent="0.25">
      <c r="Q690" s="232"/>
      <c r="R690" s="232">
        <v>41593</v>
      </c>
      <c r="S690" s="230">
        <v>2434394</v>
      </c>
      <c r="T690" s="244">
        <v>2434394</v>
      </c>
    </row>
    <row r="691" spans="17:20" x14ac:dyDescent="0.25">
      <c r="Q691" s="232"/>
      <c r="R691" s="232">
        <v>41594</v>
      </c>
      <c r="S691" s="230">
        <v>2238523</v>
      </c>
      <c r="T691" s="244">
        <v>2238523</v>
      </c>
    </row>
    <row r="692" spans="17:20" x14ac:dyDescent="0.25">
      <c r="Q692" s="232"/>
      <c r="R692" s="233">
        <v>41595</v>
      </c>
      <c r="S692" s="234">
        <v>2357444</v>
      </c>
      <c r="T692" s="244">
        <v>2357444</v>
      </c>
    </row>
    <row r="693" spans="17:20" x14ac:dyDescent="0.25">
      <c r="Q693" s="232"/>
      <c r="R693" s="235">
        <v>41596</v>
      </c>
      <c r="S693" s="236">
        <v>2357444</v>
      </c>
      <c r="T693" s="244">
        <v>2357444</v>
      </c>
    </row>
    <row r="694" spans="17:20" x14ac:dyDescent="0.25">
      <c r="Q694" s="232"/>
      <c r="R694" s="235">
        <v>41597</v>
      </c>
      <c r="S694" s="236">
        <v>2399417</v>
      </c>
      <c r="T694" s="244">
        <v>2399417</v>
      </c>
    </row>
    <row r="695" spans="17:20" x14ac:dyDescent="0.25">
      <c r="R695" s="237">
        <v>41598</v>
      </c>
      <c r="S695" s="238">
        <v>2266504</v>
      </c>
      <c r="T695" s="244">
        <v>2266504</v>
      </c>
    </row>
    <row r="696" spans="17:20" x14ac:dyDescent="0.25">
      <c r="R696" s="242">
        <v>41599</v>
      </c>
      <c r="S696" s="243">
        <v>2196551</v>
      </c>
      <c r="T696" s="244">
        <v>2196551</v>
      </c>
    </row>
    <row r="697" spans="17:20" x14ac:dyDescent="0.25">
      <c r="R697" s="242">
        <v>41600</v>
      </c>
      <c r="S697" s="243">
        <v>2441389</v>
      </c>
      <c r="T697" s="244">
        <v>2441389</v>
      </c>
    </row>
    <row r="698" spans="17:20" x14ac:dyDescent="0.25">
      <c r="R698" s="233">
        <v>41601</v>
      </c>
      <c r="S698" s="234">
        <v>2518338</v>
      </c>
      <c r="T698" s="244">
        <v>2518338</v>
      </c>
    </row>
    <row r="699" spans="17:20" x14ac:dyDescent="0.25">
      <c r="R699" s="245">
        <v>41602</v>
      </c>
      <c r="S699" s="246">
        <v>2343454</v>
      </c>
      <c r="T699" s="244">
        <v>2343454</v>
      </c>
    </row>
    <row r="700" spans="17:20" x14ac:dyDescent="0.25">
      <c r="R700" s="245">
        <v>41603</v>
      </c>
      <c r="S700" s="246">
        <v>2462375</v>
      </c>
      <c r="T700" s="244">
        <v>2462375</v>
      </c>
    </row>
    <row r="701" spans="17:20" x14ac:dyDescent="0.25">
      <c r="R701" s="237">
        <v>41604</v>
      </c>
      <c r="S701" s="238">
        <v>2427398</v>
      </c>
      <c r="T701" s="244">
        <v>2427398</v>
      </c>
    </row>
    <row r="702" spans="17:20" x14ac:dyDescent="0.25">
      <c r="R702" s="242">
        <v>41605</v>
      </c>
      <c r="S702" s="243">
        <v>2392421</v>
      </c>
      <c r="T702" s="244">
        <v>2392421</v>
      </c>
    </row>
    <row r="703" spans="17:20" x14ac:dyDescent="0.25">
      <c r="R703" s="242">
        <v>41606</v>
      </c>
      <c r="S703" s="243">
        <v>2336458</v>
      </c>
      <c r="T703" s="244">
        <v>2336458</v>
      </c>
    </row>
    <row r="704" spans="17:20" x14ac:dyDescent="0.25">
      <c r="R704" s="233">
        <v>41607</v>
      </c>
      <c r="S704" s="234">
        <v>2385426</v>
      </c>
      <c r="T704" s="244">
        <v>2385426</v>
      </c>
    </row>
    <row r="705" spans="17:20" x14ac:dyDescent="0.25">
      <c r="R705" s="245">
        <v>41608</v>
      </c>
      <c r="S705" s="246">
        <v>2175564</v>
      </c>
      <c r="T705" s="244">
        <v>2175564</v>
      </c>
    </row>
    <row r="706" spans="17:20" x14ac:dyDescent="0.25">
      <c r="R706" s="245">
        <v>41609</v>
      </c>
      <c r="S706" s="246">
        <v>2294486</v>
      </c>
      <c r="T706" s="244">
        <v>2294486</v>
      </c>
    </row>
    <row r="708" spans="17:20" x14ac:dyDescent="0.25">
      <c r="Q708" s="247" t="s">
        <v>1997</v>
      </c>
      <c r="R708" s="247"/>
      <c r="S708" s="248">
        <f>SUBTOTAL(109,$S$6:$S$706)</f>
        <v>958766361</v>
      </c>
    </row>
    <row r="709" spans="17:20" x14ac:dyDescent="0.25">
      <c r="Q709" s="247" t="s">
        <v>2432</v>
      </c>
      <c r="R709" s="247"/>
      <c r="S709" s="248">
        <f>SUBTOTAL(101,$S$6:$S$706)</f>
        <v>1367712.3552068474</v>
      </c>
    </row>
    <row r="1100" spans="19:19" x14ac:dyDescent="0.25">
      <c r="S1100" s="243" t="s">
        <v>2481</v>
      </c>
    </row>
  </sheetData>
  <autoFilter ref="R5:S5"/>
  <sortState ref="Q6:T706">
    <sortCondition ref="R7"/>
  </sortState>
  <conditionalFormatting sqref="S6:S706">
    <cfRule type="colorScale" priority="1">
      <colorScale>
        <cfvo type="min"/>
        <cfvo type="percentile" val="50"/>
        <cfvo type="max"/>
        <color rgb="FFE51B00"/>
        <color rgb="FFFFFFFF"/>
        <color rgb="FFADEA00"/>
      </colorScale>
    </cfRule>
  </conditionalFormatting>
  <pageMargins left="0.7" right="0.7" top="0.75" bottom="0.75" header="0.3" footer="0.3"/>
  <customProperties>
    <customPr name="ORB_SHEETNAME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okensSh"/>
  <dimension ref="A1:AD4919"/>
  <sheetViews>
    <sheetView workbookViewId="0">
      <selection activeCell="D2" sqref="D2"/>
    </sheetView>
  </sheetViews>
  <sheetFormatPr defaultRowHeight="15" x14ac:dyDescent="0.25"/>
  <cols>
    <col min="1" max="1" width="12.85546875" style="3" customWidth="1"/>
    <col min="2" max="2" width="50.140625" style="3" customWidth="1"/>
    <col min="3" max="3" width="44.28515625" style="3" customWidth="1"/>
    <col min="4" max="4" width="32.140625" style="129" customWidth="1"/>
    <col min="5" max="20" width="9.140625" style="3"/>
    <col min="21" max="21" width="19.140625" style="3" customWidth="1"/>
    <col min="22" max="22" width="30.7109375" style="3" customWidth="1"/>
    <col min="23" max="16384" width="9.140625" style="3"/>
  </cols>
  <sheetData>
    <row r="1" spans="1:30" x14ac:dyDescent="0.25">
      <c r="A1" s="4"/>
      <c r="B1" s="66"/>
      <c r="S1"/>
      <c r="T1"/>
      <c r="U1"/>
      <c r="V1"/>
      <c r="W1"/>
      <c r="X1"/>
    </row>
    <row r="2" spans="1:30" x14ac:dyDescent="0.25">
      <c r="A2" s="104"/>
      <c r="B2" s="112"/>
      <c r="C2" s="104"/>
      <c r="D2" s="130"/>
      <c r="E2" s="106"/>
      <c r="F2"/>
      <c r="G2" s="106"/>
      <c r="H2" s="113"/>
      <c r="I2" s="106"/>
      <c r="J2" s="4"/>
      <c r="K2" s="112"/>
      <c r="L2" s="4"/>
      <c r="M2" s="106"/>
      <c r="N2" s="106"/>
      <c r="O2" s="106"/>
      <c r="P2" s="4"/>
      <c r="Q2" s="106"/>
      <c r="S2" s="104"/>
      <c r="T2" s="104"/>
      <c r="U2" s="104"/>
      <c r="V2"/>
      <c r="W2" s="104"/>
      <c r="X2"/>
      <c r="Y2"/>
      <c r="Z2"/>
      <c r="AA2"/>
      <c r="AB2"/>
      <c r="AC2"/>
      <c r="AD2"/>
    </row>
    <row r="3" spans="1:30" x14ac:dyDescent="0.25">
      <c r="A3" s="104"/>
      <c r="B3" s="112"/>
      <c r="C3" s="104"/>
      <c r="D3" s="130"/>
      <c r="E3" s="106"/>
      <c r="F3"/>
      <c r="G3"/>
      <c r="H3" s="67"/>
      <c r="J3" s="4"/>
      <c r="K3" s="66"/>
      <c r="L3" s="4"/>
      <c r="P3" s="4"/>
      <c r="S3" s="104"/>
      <c r="T3" s="104"/>
      <c r="U3" s="104"/>
      <c r="V3"/>
      <c r="W3" s="104"/>
      <c r="X3"/>
      <c r="Y3"/>
      <c r="Z3"/>
      <c r="AA3"/>
      <c r="AB3"/>
      <c r="AC3"/>
      <c r="AD3"/>
    </row>
    <row r="4" spans="1:30" x14ac:dyDescent="0.25">
      <c r="A4" s="104"/>
      <c r="B4" s="112"/>
      <c r="C4" s="104"/>
      <c r="D4" s="130"/>
      <c r="E4" s="106"/>
      <c r="F4"/>
      <c r="H4" s="66"/>
      <c r="I4"/>
      <c r="J4" s="6"/>
      <c r="K4" s="66"/>
      <c r="L4"/>
      <c r="P4" s="4"/>
      <c r="S4" s="104"/>
      <c r="T4" s="104"/>
      <c r="U4" s="104"/>
      <c r="V4"/>
      <c r="W4" s="104"/>
      <c r="X4"/>
      <c r="Y4"/>
      <c r="Z4"/>
      <c r="AA4"/>
      <c r="AB4"/>
      <c r="AC4"/>
      <c r="AD4"/>
    </row>
    <row r="5" spans="1:30" x14ac:dyDescent="0.25">
      <c r="A5" s="104"/>
      <c r="B5" s="112"/>
      <c r="C5" s="104"/>
      <c r="D5" s="130"/>
      <c r="E5" s="106"/>
      <c r="F5"/>
      <c r="H5" s="66"/>
      <c r="J5" s="4"/>
      <c r="K5" s="66"/>
      <c r="P5" s="4"/>
      <c r="S5" s="104"/>
      <c r="T5" s="104"/>
      <c r="U5" s="104"/>
      <c r="V5"/>
      <c r="W5" s="104"/>
      <c r="X5"/>
      <c r="Y5"/>
      <c r="Z5"/>
      <c r="AA5"/>
      <c r="AB5"/>
      <c r="AC5"/>
      <c r="AD5"/>
    </row>
    <row r="6" spans="1:30" x14ac:dyDescent="0.25">
      <c r="A6" s="104"/>
      <c r="B6" s="112"/>
      <c r="C6" s="104"/>
      <c r="D6" s="130"/>
      <c r="E6" s="106"/>
      <c r="F6"/>
      <c r="H6" s="66"/>
      <c r="J6" s="4"/>
      <c r="K6" s="66"/>
      <c r="S6" s="104"/>
      <c r="T6" s="104"/>
      <c r="U6" s="104"/>
      <c r="V6"/>
      <c r="W6" s="104"/>
      <c r="X6"/>
      <c r="Y6"/>
      <c r="Z6"/>
      <c r="AA6"/>
      <c r="AB6"/>
      <c r="AC6"/>
      <c r="AD6"/>
    </row>
    <row r="7" spans="1:30" x14ac:dyDescent="0.25">
      <c r="A7" s="104"/>
      <c r="B7" s="112"/>
      <c r="C7" s="104"/>
      <c r="D7" s="130"/>
      <c r="E7" s="106"/>
      <c r="F7"/>
      <c r="H7" s="66"/>
      <c r="J7" s="4"/>
      <c r="K7" s="66"/>
      <c r="S7" s="104"/>
      <c r="T7" s="104"/>
      <c r="U7" s="104"/>
      <c r="V7"/>
      <c r="W7" s="104"/>
      <c r="X7"/>
      <c r="Y7"/>
      <c r="Z7"/>
      <c r="AA7"/>
      <c r="AB7"/>
      <c r="AC7"/>
      <c r="AD7"/>
    </row>
    <row r="8" spans="1:30" x14ac:dyDescent="0.25">
      <c r="A8" s="104"/>
      <c r="B8" s="112"/>
      <c r="C8" s="104"/>
      <c r="D8" s="130"/>
      <c r="E8" s="106"/>
      <c r="F8"/>
      <c r="H8" s="66"/>
      <c r="J8" s="4"/>
      <c r="K8" s="66"/>
      <c r="S8" s="104"/>
      <c r="T8" s="104"/>
      <c r="U8" s="104"/>
      <c r="V8"/>
      <c r="W8" s="104"/>
      <c r="X8"/>
      <c r="Y8"/>
      <c r="Z8"/>
      <c r="AA8"/>
      <c r="AB8"/>
      <c r="AC8"/>
      <c r="AD8"/>
    </row>
    <row r="9" spans="1:30" x14ac:dyDescent="0.25">
      <c r="A9" s="104"/>
      <c r="B9" s="112"/>
      <c r="C9" s="104"/>
      <c r="D9" s="130"/>
      <c r="E9" s="106"/>
      <c r="F9"/>
      <c r="H9" s="66"/>
      <c r="J9" s="4"/>
      <c r="K9" s="66"/>
      <c r="S9" s="104"/>
      <c r="T9" s="104"/>
      <c r="U9" s="104"/>
      <c r="V9"/>
      <c r="W9" s="104"/>
      <c r="X9"/>
      <c r="Y9"/>
      <c r="Z9"/>
      <c r="AA9"/>
      <c r="AB9"/>
      <c r="AC9"/>
      <c r="AD9"/>
    </row>
    <row r="10" spans="1:30" x14ac:dyDescent="0.25">
      <c r="A10" s="104"/>
      <c r="B10" s="112"/>
      <c r="C10" s="104"/>
      <c r="D10" s="130"/>
      <c r="E10" s="106"/>
      <c r="F10"/>
      <c r="H10" s="66"/>
      <c r="J10" s="4"/>
      <c r="K10" s="66"/>
      <c r="S10"/>
      <c r="T10"/>
      <c r="U10"/>
      <c r="V10"/>
      <c r="W10"/>
      <c r="X10"/>
      <c r="Y10"/>
      <c r="Z10"/>
      <c r="AA10"/>
      <c r="AB10"/>
      <c r="AC10"/>
      <c r="AD10"/>
    </row>
    <row r="11" spans="1:30" x14ac:dyDescent="0.25">
      <c r="A11" s="104"/>
      <c r="B11" s="112"/>
      <c r="C11" s="104"/>
      <c r="D11" s="130"/>
      <c r="E11" s="106"/>
      <c r="F11"/>
      <c r="H11" s="66"/>
      <c r="J11" s="4"/>
      <c r="K11" s="66"/>
      <c r="S11"/>
      <c r="T11"/>
      <c r="U11"/>
      <c r="V11"/>
      <c r="W11"/>
      <c r="X11"/>
      <c r="Y11"/>
      <c r="Z11"/>
      <c r="AA11"/>
      <c r="AB11"/>
      <c r="AC11"/>
      <c r="AD11"/>
    </row>
    <row r="12" spans="1:30" x14ac:dyDescent="0.25">
      <c r="A12" s="104"/>
      <c r="B12" s="112"/>
      <c r="C12" s="104"/>
      <c r="D12" s="130"/>
      <c r="E12" s="106"/>
      <c r="F12"/>
      <c r="H12" s="66"/>
      <c r="J12" s="4"/>
      <c r="K12" s="66"/>
      <c r="S12"/>
      <c r="T12"/>
      <c r="U12"/>
      <c r="V12"/>
      <c r="W12"/>
      <c r="X12"/>
    </row>
    <row r="13" spans="1:30" x14ac:dyDescent="0.25">
      <c r="A13" s="104"/>
      <c r="B13" s="112"/>
      <c r="C13" s="104"/>
      <c r="D13" s="130"/>
      <c r="E13" s="106"/>
      <c r="F13"/>
      <c r="H13" s="66"/>
      <c r="J13" s="4"/>
      <c r="K13" s="66"/>
      <c r="S13"/>
      <c r="T13"/>
      <c r="U13"/>
      <c r="V13"/>
      <c r="W13"/>
      <c r="X13"/>
      <c r="Y13"/>
      <c r="Z13"/>
      <c r="AA13"/>
      <c r="AB13"/>
      <c r="AC13"/>
      <c r="AD13"/>
    </row>
    <row r="14" spans="1:30" x14ac:dyDescent="0.25">
      <c r="A14" s="104"/>
      <c r="B14" s="112"/>
      <c r="C14" s="104"/>
      <c r="D14" s="130"/>
      <c r="E14" s="106"/>
      <c r="F14"/>
      <c r="H14" s="66"/>
      <c r="J14" s="4"/>
      <c r="K14" s="66"/>
      <c r="S14"/>
      <c r="T14"/>
      <c r="U14"/>
      <c r="V14"/>
      <c r="W14"/>
      <c r="X14"/>
      <c r="Y14"/>
      <c r="Z14"/>
      <c r="AA14"/>
      <c r="AB14"/>
      <c r="AC14"/>
      <c r="AD14"/>
    </row>
    <row r="15" spans="1:30" x14ac:dyDescent="0.25">
      <c r="A15" s="104"/>
      <c r="B15" s="112"/>
      <c r="C15" s="104"/>
      <c r="D15" s="130"/>
      <c r="E15" s="106"/>
      <c r="F15"/>
      <c r="H15" s="66"/>
      <c r="J15" s="4"/>
      <c r="K15" s="66"/>
      <c r="S15"/>
      <c r="T15"/>
      <c r="U15"/>
      <c r="V15"/>
      <c r="W15"/>
      <c r="X15"/>
      <c r="Y15"/>
      <c r="Z15"/>
      <c r="AA15"/>
      <c r="AB15"/>
      <c r="AC15"/>
      <c r="AD15"/>
    </row>
    <row r="16" spans="1:30" x14ac:dyDescent="0.25">
      <c r="A16" s="104"/>
      <c r="B16" s="112"/>
      <c r="C16" s="104"/>
      <c r="D16" s="130"/>
      <c r="E16" s="106"/>
      <c r="F16"/>
      <c r="H16" s="66"/>
      <c r="J16" s="4"/>
      <c r="K16" s="66"/>
      <c r="S16"/>
      <c r="T16"/>
      <c r="U16"/>
      <c r="V16"/>
      <c r="W16"/>
      <c r="X16"/>
      <c r="Y16"/>
      <c r="Z16"/>
      <c r="AA16"/>
      <c r="AB16"/>
      <c r="AC16"/>
      <c r="AD16"/>
    </row>
    <row r="17" spans="1:30" x14ac:dyDescent="0.25">
      <c r="A17" s="104"/>
      <c r="B17" s="112"/>
      <c r="C17" s="104"/>
      <c r="D17" s="130"/>
      <c r="E17" s="106"/>
      <c r="F17"/>
      <c r="H17" s="66"/>
      <c r="J17" s="4"/>
      <c r="K17" s="66"/>
      <c r="S17"/>
      <c r="T17"/>
      <c r="U17"/>
      <c r="V17"/>
      <c r="W17"/>
      <c r="X17"/>
      <c r="Y17"/>
      <c r="Z17"/>
      <c r="AA17"/>
      <c r="AB17"/>
      <c r="AC17"/>
      <c r="AD17"/>
    </row>
    <row r="18" spans="1:30" x14ac:dyDescent="0.25">
      <c r="A18" s="104"/>
      <c r="B18" s="112"/>
      <c r="C18" s="104"/>
      <c r="D18" s="130"/>
      <c r="E18" s="106"/>
      <c r="F18"/>
      <c r="H18" s="66"/>
      <c r="J18" s="4"/>
      <c r="K18" s="66"/>
      <c r="S18"/>
      <c r="T18"/>
      <c r="U18"/>
      <c r="V18"/>
      <c r="W18"/>
      <c r="X18"/>
      <c r="Y18"/>
      <c r="Z18"/>
      <c r="AA18"/>
      <c r="AB18"/>
      <c r="AC18"/>
      <c r="AD18"/>
    </row>
    <row r="19" spans="1:30" x14ac:dyDescent="0.25">
      <c r="A19" s="104"/>
      <c r="B19" s="112"/>
      <c r="C19" s="104"/>
      <c r="D19" s="130"/>
      <c r="E19" s="106"/>
      <c r="F19"/>
      <c r="H19" s="66"/>
      <c r="J19" s="4"/>
      <c r="K19" s="66"/>
      <c r="S19"/>
      <c r="T19"/>
      <c r="U19"/>
      <c r="V19"/>
      <c r="W19"/>
      <c r="X19"/>
      <c r="Y19"/>
      <c r="Z19"/>
      <c r="AA19"/>
      <c r="AB19"/>
      <c r="AC19"/>
      <c r="AD19"/>
    </row>
    <row r="20" spans="1:30" x14ac:dyDescent="0.25">
      <c r="A20" s="104"/>
      <c r="B20" s="112"/>
      <c r="C20" s="104"/>
      <c r="D20" s="130"/>
      <c r="E20" s="106"/>
      <c r="F20"/>
      <c r="H20" s="66"/>
      <c r="J20" s="4"/>
      <c r="K20" s="66"/>
      <c r="S20"/>
      <c r="T20"/>
      <c r="U20"/>
      <c r="V20"/>
      <c r="W20"/>
      <c r="X20"/>
      <c r="Y20"/>
      <c r="Z20"/>
      <c r="AA20"/>
      <c r="AB20"/>
      <c r="AC20"/>
      <c r="AD20"/>
    </row>
    <row r="21" spans="1:30" x14ac:dyDescent="0.25">
      <c r="A21" s="104"/>
      <c r="B21" s="112"/>
      <c r="C21" s="104"/>
      <c r="D21" s="130"/>
      <c r="E21" s="106"/>
      <c r="F21"/>
      <c r="H21" s="66"/>
      <c r="J21" s="4"/>
      <c r="K21" s="66"/>
      <c r="S21"/>
      <c r="T21"/>
      <c r="U21"/>
      <c r="V21"/>
      <c r="W21"/>
      <c r="X21"/>
      <c r="Y21"/>
      <c r="Z21"/>
      <c r="AA21"/>
      <c r="AB21"/>
      <c r="AC21"/>
      <c r="AD21"/>
    </row>
    <row r="22" spans="1:30" x14ac:dyDescent="0.25">
      <c r="A22" s="104"/>
      <c r="B22" s="112"/>
      <c r="C22" s="104"/>
      <c r="D22" s="130"/>
      <c r="E22" s="106"/>
      <c r="F22"/>
      <c r="H22" s="66"/>
      <c r="J22" s="4"/>
      <c r="K22" s="66"/>
      <c r="S22"/>
      <c r="T22"/>
      <c r="U22"/>
      <c r="V22"/>
      <c r="W22"/>
      <c r="X22"/>
      <c r="Y22"/>
      <c r="Z22"/>
      <c r="AA22"/>
      <c r="AB22"/>
      <c r="AC22"/>
      <c r="AD22"/>
    </row>
    <row r="23" spans="1:30" x14ac:dyDescent="0.25">
      <c r="A23" s="104"/>
      <c r="B23" s="112"/>
      <c r="C23" s="104"/>
      <c r="D23" s="130"/>
      <c r="E23" s="106"/>
      <c r="F23"/>
      <c r="H23" s="66"/>
      <c r="J23" s="4"/>
      <c r="K23" s="66"/>
      <c r="S23"/>
      <c r="T23"/>
      <c r="U23"/>
      <c r="V23"/>
      <c r="W23"/>
      <c r="X23"/>
    </row>
    <row r="24" spans="1:30" x14ac:dyDescent="0.25">
      <c r="A24" s="104"/>
      <c r="B24" s="112"/>
      <c r="C24" s="104"/>
      <c r="D24" s="130"/>
      <c r="E24" s="106"/>
      <c r="F24"/>
      <c r="H24" s="66"/>
      <c r="J24" s="4"/>
      <c r="K24" s="66"/>
      <c r="S24"/>
      <c r="T24"/>
      <c r="U24"/>
      <c r="V24"/>
      <c r="W24"/>
      <c r="X24"/>
    </row>
    <row r="25" spans="1:30" x14ac:dyDescent="0.25">
      <c r="A25" s="104"/>
      <c r="B25" s="112"/>
      <c r="C25" s="104"/>
      <c r="D25" s="130"/>
      <c r="E25" s="106"/>
      <c r="F25"/>
      <c r="H25" s="66"/>
      <c r="J25" s="4"/>
      <c r="K25" s="66"/>
      <c r="S25"/>
      <c r="T25"/>
      <c r="U25"/>
      <c r="V25"/>
      <c r="W25"/>
      <c r="X25"/>
    </row>
    <row r="26" spans="1:30" x14ac:dyDescent="0.25">
      <c r="A26" s="104"/>
      <c r="B26" s="112"/>
      <c r="C26" s="104"/>
      <c r="D26" s="130"/>
      <c r="E26" s="106"/>
      <c r="F26"/>
      <c r="H26" s="66"/>
      <c r="J26" s="4"/>
      <c r="K26" s="66"/>
      <c r="S26"/>
      <c r="T26"/>
      <c r="U26"/>
      <c r="V26"/>
      <c r="W26"/>
      <c r="X26"/>
    </row>
    <row r="27" spans="1:30" x14ac:dyDescent="0.25">
      <c r="A27" s="104"/>
      <c r="B27" s="112"/>
      <c r="C27" s="104"/>
      <c r="D27" s="130"/>
      <c r="E27" s="106"/>
      <c r="F27"/>
      <c r="H27" s="66"/>
      <c r="J27" s="4"/>
      <c r="K27" s="66"/>
      <c r="S27"/>
      <c r="T27"/>
      <c r="U27"/>
      <c r="V27"/>
      <c r="W27"/>
      <c r="X27"/>
    </row>
    <row r="28" spans="1:30" x14ac:dyDescent="0.25">
      <c r="A28" s="104"/>
      <c r="B28" s="112"/>
      <c r="C28" s="104"/>
      <c r="D28" s="130"/>
      <c r="E28" s="106"/>
      <c r="F28"/>
      <c r="H28" s="66"/>
      <c r="J28" s="4"/>
      <c r="K28" s="66"/>
      <c r="S28"/>
      <c r="T28"/>
      <c r="U28"/>
      <c r="V28"/>
      <c r="W28"/>
      <c r="X28"/>
    </row>
    <row r="29" spans="1:30" x14ac:dyDescent="0.25">
      <c r="A29" s="104"/>
      <c r="B29" s="112"/>
      <c r="C29" s="104"/>
      <c r="D29" s="130"/>
      <c r="E29" s="106"/>
      <c r="F29"/>
      <c r="H29" s="66"/>
      <c r="J29" s="4"/>
      <c r="K29" s="66"/>
      <c r="S29"/>
      <c r="T29"/>
      <c r="U29"/>
      <c r="V29"/>
      <c r="W29"/>
      <c r="X29"/>
    </row>
    <row r="30" spans="1:30" x14ac:dyDescent="0.25">
      <c r="A30" s="104"/>
      <c r="B30" s="112"/>
      <c r="C30" s="104"/>
      <c r="D30" s="130"/>
      <c r="E30" s="106"/>
      <c r="F30"/>
      <c r="H30" s="66"/>
      <c r="J30" s="4"/>
      <c r="K30" s="66"/>
      <c r="S30"/>
      <c r="T30"/>
      <c r="U30"/>
      <c r="V30"/>
      <c r="W30"/>
      <c r="X30"/>
    </row>
    <row r="31" spans="1:30" x14ac:dyDescent="0.25">
      <c r="A31" s="104"/>
      <c r="B31" s="112"/>
      <c r="C31" s="104"/>
      <c r="D31" s="130"/>
      <c r="E31" s="106"/>
      <c r="F31"/>
      <c r="H31" s="66"/>
      <c r="J31" s="4"/>
      <c r="K31" s="66"/>
      <c r="S31"/>
      <c r="T31"/>
      <c r="U31"/>
      <c r="V31"/>
      <c r="W31"/>
      <c r="X31"/>
    </row>
    <row r="32" spans="1:30" x14ac:dyDescent="0.25">
      <c r="A32" s="104"/>
      <c r="B32" s="112"/>
      <c r="C32" s="104"/>
      <c r="D32" s="130"/>
      <c r="E32" s="106"/>
      <c r="F32"/>
      <c r="H32" s="66"/>
      <c r="J32" s="4"/>
      <c r="K32" s="66"/>
      <c r="S32"/>
      <c r="T32"/>
      <c r="U32"/>
      <c r="V32"/>
      <c r="W32"/>
      <c r="X32"/>
    </row>
    <row r="33" spans="1:24" x14ac:dyDescent="0.25">
      <c r="A33" s="104"/>
      <c r="B33" s="112"/>
      <c r="C33" s="104"/>
      <c r="D33" s="130"/>
      <c r="E33" s="106"/>
      <c r="F33"/>
      <c r="H33" s="66"/>
      <c r="J33" s="4"/>
      <c r="K33" s="66"/>
      <c r="S33"/>
      <c r="T33"/>
      <c r="U33"/>
      <c r="V33"/>
      <c r="W33"/>
      <c r="X33"/>
    </row>
    <row r="34" spans="1:24" x14ac:dyDescent="0.25">
      <c r="A34" s="104"/>
      <c r="B34" s="112"/>
      <c r="C34" s="104"/>
      <c r="D34" s="130"/>
      <c r="E34" s="106"/>
      <c r="F34"/>
      <c r="H34" s="66"/>
      <c r="J34" s="4"/>
      <c r="K34" s="66"/>
      <c r="S34"/>
      <c r="T34"/>
      <c r="U34"/>
      <c r="V34"/>
      <c r="W34"/>
      <c r="X34"/>
    </row>
    <row r="35" spans="1:24" x14ac:dyDescent="0.25">
      <c r="A35" s="104"/>
      <c r="B35" s="112"/>
      <c r="C35" s="104"/>
      <c r="D35" s="130"/>
      <c r="E35" s="106"/>
      <c r="F35"/>
      <c r="H35" s="66"/>
      <c r="J35" s="4"/>
      <c r="K35" s="66"/>
      <c r="S35"/>
      <c r="T35"/>
      <c r="U35"/>
      <c r="V35"/>
      <c r="W35"/>
      <c r="X35"/>
    </row>
    <row r="36" spans="1:24" x14ac:dyDescent="0.25">
      <c r="A36" s="104"/>
      <c r="B36" s="112"/>
      <c r="C36" s="104"/>
      <c r="D36" s="130"/>
      <c r="E36" s="106"/>
      <c r="F36"/>
      <c r="H36" s="66"/>
      <c r="J36" s="4"/>
      <c r="K36" s="66"/>
      <c r="S36"/>
      <c r="T36"/>
      <c r="U36"/>
      <c r="V36"/>
      <c r="W36"/>
      <c r="X36"/>
    </row>
    <row r="37" spans="1:24" x14ac:dyDescent="0.25">
      <c r="A37" s="104"/>
      <c r="B37" s="112"/>
      <c r="C37" s="104"/>
      <c r="D37" s="130"/>
      <c r="E37" s="106"/>
      <c r="F37"/>
      <c r="H37" s="66"/>
      <c r="J37" s="4"/>
      <c r="K37" s="66"/>
      <c r="S37"/>
      <c r="T37"/>
      <c r="U37"/>
      <c r="V37"/>
      <c r="W37"/>
      <c r="X37"/>
    </row>
    <row r="38" spans="1:24" x14ac:dyDescent="0.25">
      <c r="A38" s="104"/>
      <c r="B38" s="112"/>
      <c r="C38" s="104"/>
      <c r="D38" s="130"/>
      <c r="E38" s="106"/>
      <c r="F38"/>
      <c r="H38" s="66"/>
      <c r="J38" s="4"/>
      <c r="K38" s="66"/>
      <c r="S38"/>
      <c r="T38"/>
      <c r="U38"/>
      <c r="V38"/>
      <c r="W38"/>
      <c r="X38"/>
    </row>
    <row r="39" spans="1:24" x14ac:dyDescent="0.25">
      <c r="A39" s="104"/>
      <c r="B39" s="112"/>
      <c r="C39" s="104"/>
      <c r="D39" s="130"/>
      <c r="E39" s="106"/>
      <c r="F39"/>
      <c r="H39" s="66"/>
      <c r="J39" s="4"/>
      <c r="K39" s="66"/>
      <c r="S39"/>
      <c r="T39"/>
      <c r="U39"/>
      <c r="V39"/>
      <c r="W39"/>
      <c r="X39"/>
    </row>
    <row r="40" spans="1:24" x14ac:dyDescent="0.25">
      <c r="A40" s="104"/>
      <c r="B40" s="112"/>
      <c r="C40" s="104"/>
      <c r="D40" s="130"/>
      <c r="E40" s="106"/>
      <c r="F40"/>
      <c r="H40" s="66"/>
      <c r="J40" s="4"/>
      <c r="K40" s="66"/>
    </row>
    <row r="41" spans="1:24" x14ac:dyDescent="0.25">
      <c r="A41" s="106"/>
      <c r="B41" s="112"/>
      <c r="C41" s="106"/>
      <c r="E41" s="106"/>
      <c r="H41" s="66"/>
      <c r="J41" s="4"/>
      <c r="K41" s="66"/>
    </row>
    <row r="42" spans="1:24" x14ac:dyDescent="0.25">
      <c r="A42" s="106"/>
      <c r="B42" s="112"/>
      <c r="C42" s="106"/>
      <c r="E42" s="106"/>
      <c r="H42" s="66"/>
      <c r="J42" s="4"/>
      <c r="K42" s="66"/>
    </row>
    <row r="43" spans="1:24" x14ac:dyDescent="0.25">
      <c r="A43" s="106"/>
      <c r="B43" s="112"/>
      <c r="C43" s="106"/>
      <c r="E43" s="106"/>
      <c r="H43" s="66"/>
      <c r="J43" s="4"/>
      <c r="K43" s="66"/>
    </row>
    <row r="44" spans="1:24" x14ac:dyDescent="0.25">
      <c r="A44" s="106"/>
      <c r="B44" s="112"/>
      <c r="C44" s="106"/>
      <c r="E44" s="106"/>
      <c r="H44" s="66"/>
      <c r="J44" s="4"/>
      <c r="K44" s="66"/>
    </row>
    <row r="45" spans="1:24" x14ac:dyDescent="0.25">
      <c r="A45" s="106"/>
      <c r="B45" s="112"/>
      <c r="C45" s="106"/>
      <c r="E45" s="106"/>
      <c r="H45" s="66"/>
      <c r="J45" s="4"/>
      <c r="K45" s="66"/>
    </row>
    <row r="46" spans="1:24" x14ac:dyDescent="0.25">
      <c r="A46" s="106"/>
      <c r="B46" s="112"/>
      <c r="C46" s="106"/>
      <c r="E46" s="106"/>
      <c r="H46" s="66"/>
      <c r="J46" s="4"/>
      <c r="K46" s="66"/>
    </row>
    <row r="47" spans="1:24" x14ac:dyDescent="0.25">
      <c r="A47" s="106"/>
      <c r="B47" s="112"/>
      <c r="C47" s="106"/>
      <c r="E47" s="106"/>
      <c r="H47" s="66"/>
      <c r="J47" s="4"/>
      <c r="K47" s="66"/>
    </row>
    <row r="48" spans="1:24" x14ac:dyDescent="0.25">
      <c r="A48" s="106"/>
      <c r="B48" s="112"/>
      <c r="C48" s="106"/>
      <c r="E48" s="106"/>
      <c r="H48" s="66"/>
      <c r="J48" s="4"/>
      <c r="K48" s="66"/>
    </row>
    <row r="49" spans="1:11" x14ac:dyDescent="0.25">
      <c r="A49" s="106"/>
      <c r="B49" s="112"/>
      <c r="C49" s="106"/>
      <c r="E49" s="106"/>
      <c r="H49" s="66"/>
      <c r="J49" s="4"/>
      <c r="K49" s="66"/>
    </row>
    <row r="50" spans="1:11" x14ac:dyDescent="0.25">
      <c r="A50" s="106"/>
      <c r="B50" s="112"/>
      <c r="C50" s="106"/>
      <c r="E50" s="106"/>
      <c r="H50" s="66"/>
      <c r="J50" s="4"/>
      <c r="K50" s="66"/>
    </row>
    <row r="51" spans="1:11" x14ac:dyDescent="0.25">
      <c r="A51" s="106"/>
      <c r="B51" s="112"/>
      <c r="C51" s="106"/>
      <c r="E51" s="106"/>
      <c r="H51" s="66"/>
      <c r="J51" s="4"/>
      <c r="K51" s="66"/>
    </row>
    <row r="52" spans="1:11" x14ac:dyDescent="0.25">
      <c r="A52" s="106"/>
      <c r="B52" s="112"/>
      <c r="C52" s="106"/>
      <c r="E52" s="106"/>
      <c r="H52" s="66"/>
      <c r="J52" s="4"/>
      <c r="K52" s="66"/>
    </row>
    <row r="53" spans="1:11" x14ac:dyDescent="0.25">
      <c r="A53" s="106"/>
      <c r="B53" s="112"/>
      <c r="C53" s="106"/>
      <c r="E53" s="106"/>
      <c r="H53" s="66"/>
      <c r="J53" s="4"/>
      <c r="K53" s="66"/>
    </row>
    <row r="54" spans="1:11" x14ac:dyDescent="0.25">
      <c r="A54" s="106"/>
      <c r="B54" s="112"/>
      <c r="C54" s="106"/>
      <c r="E54" s="106"/>
      <c r="H54" s="66"/>
      <c r="J54" s="4"/>
      <c r="K54" s="66"/>
    </row>
    <row r="55" spans="1:11" x14ac:dyDescent="0.25">
      <c r="A55" s="106"/>
      <c r="B55" s="112"/>
      <c r="C55" s="106"/>
      <c r="E55" s="106"/>
      <c r="H55" s="66"/>
      <c r="J55" s="4"/>
      <c r="K55" s="66"/>
    </row>
    <row r="56" spans="1:11" x14ac:dyDescent="0.25">
      <c r="A56" s="106"/>
      <c r="B56" s="112"/>
      <c r="C56" s="106"/>
      <c r="E56" s="106"/>
      <c r="H56" s="66"/>
      <c r="J56" s="4"/>
      <c r="K56" s="66"/>
    </row>
    <row r="57" spans="1:11" x14ac:dyDescent="0.25">
      <c r="A57" s="106"/>
      <c r="B57" s="112"/>
      <c r="C57" s="106"/>
      <c r="E57" s="106"/>
      <c r="H57" s="66"/>
      <c r="J57" s="4"/>
      <c r="K57" s="66"/>
    </row>
    <row r="58" spans="1:11" x14ac:dyDescent="0.25">
      <c r="A58" s="106"/>
      <c r="B58" s="112"/>
      <c r="C58" s="106"/>
      <c r="E58" s="106"/>
      <c r="H58" s="66"/>
      <c r="J58" s="4"/>
      <c r="K58" s="66"/>
    </row>
    <row r="59" spans="1:11" x14ac:dyDescent="0.25">
      <c r="A59" s="106"/>
      <c r="B59" s="112"/>
      <c r="C59" s="106"/>
      <c r="E59" s="106"/>
      <c r="H59" s="66"/>
      <c r="J59" s="4"/>
      <c r="K59" s="66"/>
    </row>
    <row r="60" spans="1:11" x14ac:dyDescent="0.25">
      <c r="A60" s="106"/>
      <c r="B60" s="112"/>
      <c r="C60" s="106"/>
      <c r="E60" s="106"/>
      <c r="H60" s="66"/>
      <c r="J60" s="4"/>
      <c r="K60" s="66"/>
    </row>
    <row r="61" spans="1:11" x14ac:dyDescent="0.25">
      <c r="A61" s="106"/>
      <c r="B61" s="112"/>
      <c r="C61" s="106"/>
      <c r="E61" s="106"/>
      <c r="H61" s="66"/>
      <c r="J61" s="4"/>
      <c r="K61" s="66"/>
    </row>
    <row r="62" spans="1:11" x14ac:dyDescent="0.25">
      <c r="A62" s="106"/>
      <c r="B62" s="112"/>
      <c r="C62" s="106"/>
      <c r="E62" s="106"/>
      <c r="H62" s="66"/>
      <c r="J62" s="4"/>
      <c r="K62" s="66"/>
    </row>
    <row r="63" spans="1:11" x14ac:dyDescent="0.25">
      <c r="A63" s="106"/>
      <c r="B63" s="112"/>
      <c r="C63" s="106"/>
      <c r="E63" s="106"/>
      <c r="H63" s="66"/>
      <c r="J63" s="4"/>
      <c r="K63" s="66"/>
    </row>
    <row r="64" spans="1:11" x14ac:dyDescent="0.25">
      <c r="A64" s="106"/>
      <c r="B64" s="112"/>
      <c r="C64" s="106"/>
      <c r="E64" s="106"/>
      <c r="H64" s="66"/>
      <c r="J64" s="4"/>
      <c r="K64" s="66"/>
    </row>
    <row r="65" spans="1:11" x14ac:dyDescent="0.25">
      <c r="A65" s="106"/>
      <c r="B65" s="112"/>
      <c r="C65" s="106"/>
      <c r="E65" s="106"/>
      <c r="H65" s="66"/>
      <c r="J65" s="4"/>
      <c r="K65" s="66"/>
    </row>
    <row r="66" spans="1:11" x14ac:dyDescent="0.25">
      <c r="A66" s="106"/>
      <c r="B66" s="112"/>
      <c r="C66" s="106"/>
      <c r="E66" s="106"/>
      <c r="H66" s="66"/>
      <c r="J66" s="4"/>
      <c r="K66" s="66"/>
    </row>
    <row r="67" spans="1:11" x14ac:dyDescent="0.25">
      <c r="A67" s="106"/>
      <c r="B67" s="112"/>
      <c r="C67" s="106"/>
      <c r="E67" s="106"/>
      <c r="H67" s="66"/>
      <c r="J67" s="4"/>
      <c r="K67" s="66"/>
    </row>
    <row r="68" spans="1:11" x14ac:dyDescent="0.25">
      <c r="A68" s="106"/>
      <c r="B68" s="112"/>
      <c r="C68" s="106"/>
      <c r="E68" s="106"/>
      <c r="H68" s="66"/>
      <c r="J68" s="4"/>
      <c r="K68" s="66"/>
    </row>
    <row r="69" spans="1:11" x14ac:dyDescent="0.25">
      <c r="A69" s="106"/>
      <c r="B69" s="112"/>
      <c r="C69" s="106"/>
      <c r="E69" s="106"/>
      <c r="H69" s="66"/>
      <c r="J69" s="4"/>
      <c r="K69" s="66"/>
    </row>
    <row r="70" spans="1:11" x14ac:dyDescent="0.25">
      <c r="A70" s="106"/>
      <c r="B70" s="112"/>
      <c r="C70" s="106"/>
      <c r="E70" s="106"/>
      <c r="H70" s="66"/>
      <c r="J70" s="4"/>
      <c r="K70" s="66"/>
    </row>
    <row r="71" spans="1:11" x14ac:dyDescent="0.25">
      <c r="A71" s="106"/>
      <c r="B71" s="112"/>
      <c r="C71" s="106"/>
      <c r="E71" s="106"/>
      <c r="H71" s="66"/>
      <c r="J71" s="4"/>
      <c r="K71" s="66"/>
    </row>
    <row r="72" spans="1:11" x14ac:dyDescent="0.25">
      <c r="A72" s="106"/>
      <c r="B72" s="112"/>
      <c r="C72" s="106"/>
      <c r="E72" s="106"/>
      <c r="H72" s="66"/>
      <c r="J72" s="4"/>
      <c r="K72" s="66"/>
    </row>
    <row r="73" spans="1:11" x14ac:dyDescent="0.25">
      <c r="A73" s="106"/>
      <c r="B73" s="112"/>
      <c r="C73" s="106"/>
      <c r="E73" s="106"/>
      <c r="H73" s="66"/>
      <c r="J73" s="4"/>
      <c r="K73" s="66"/>
    </row>
    <row r="74" spans="1:11" x14ac:dyDescent="0.25">
      <c r="A74" s="106"/>
      <c r="B74" s="112"/>
      <c r="C74" s="106"/>
      <c r="E74" s="106"/>
      <c r="H74" s="66"/>
      <c r="J74" s="4"/>
      <c r="K74" s="66"/>
    </row>
    <row r="75" spans="1:11" x14ac:dyDescent="0.25">
      <c r="A75"/>
      <c r="B75"/>
      <c r="C75"/>
      <c r="D75"/>
      <c r="E75"/>
      <c r="F75"/>
      <c r="H75" s="66"/>
      <c r="J75" s="4"/>
      <c r="K75" s="66"/>
    </row>
    <row r="76" spans="1:11" x14ac:dyDescent="0.25">
      <c r="A76"/>
      <c r="B76"/>
      <c r="C76"/>
      <c r="D76"/>
      <c r="E76"/>
      <c r="F76"/>
      <c r="H76" s="66"/>
      <c r="J76" s="4"/>
      <c r="K76" s="66"/>
    </row>
    <row r="77" spans="1:11" x14ac:dyDescent="0.25">
      <c r="A77"/>
      <c r="B77"/>
      <c r="C77"/>
      <c r="D77"/>
      <c r="E77"/>
      <c r="F77"/>
      <c r="H77" s="66"/>
      <c r="J77" s="4"/>
      <c r="K77" s="66"/>
    </row>
    <row r="78" spans="1:11" x14ac:dyDescent="0.25">
      <c r="A78"/>
      <c r="B78"/>
      <c r="C78"/>
      <c r="D78"/>
      <c r="E78"/>
      <c r="F78"/>
      <c r="H78" s="66"/>
      <c r="J78" s="4"/>
      <c r="K78" s="66"/>
    </row>
    <row r="79" spans="1:11" x14ac:dyDescent="0.25">
      <c r="A79"/>
      <c r="B79"/>
      <c r="C79"/>
      <c r="D79"/>
      <c r="E79"/>
      <c r="F79"/>
      <c r="H79" s="66"/>
      <c r="J79" s="4"/>
      <c r="K79" s="66"/>
    </row>
    <row r="80" spans="1:11" x14ac:dyDescent="0.25">
      <c r="A80"/>
      <c r="B80"/>
      <c r="C80"/>
      <c r="D80"/>
      <c r="E80"/>
      <c r="F80"/>
      <c r="H80" s="66"/>
      <c r="J80" s="4"/>
      <c r="K80" s="66"/>
    </row>
    <row r="81" spans="1:11" x14ac:dyDescent="0.25">
      <c r="A81"/>
      <c r="B81"/>
      <c r="C81"/>
      <c r="D81"/>
      <c r="E81"/>
      <c r="F81"/>
      <c r="H81" s="66"/>
      <c r="J81" s="4"/>
      <c r="K81" s="66"/>
    </row>
    <row r="82" spans="1:11" x14ac:dyDescent="0.25">
      <c r="A82"/>
      <c r="B82"/>
      <c r="C82"/>
      <c r="D82"/>
      <c r="E82"/>
      <c r="F82"/>
      <c r="H82" s="66"/>
      <c r="J82" s="4"/>
      <c r="K82" s="66"/>
    </row>
    <row r="83" spans="1:11" x14ac:dyDescent="0.25">
      <c r="A83"/>
      <c r="B83"/>
      <c r="C83"/>
      <c r="D83"/>
      <c r="E83"/>
      <c r="F83"/>
      <c r="H83" s="66"/>
      <c r="J83" s="4"/>
      <c r="K83" s="66"/>
    </row>
    <row r="84" spans="1:11" x14ac:dyDescent="0.25">
      <c r="A84"/>
      <c r="B84"/>
      <c r="C84"/>
      <c r="D84"/>
      <c r="E84"/>
      <c r="F84"/>
      <c r="H84" s="66"/>
      <c r="J84" s="4"/>
      <c r="K84" s="66"/>
    </row>
    <row r="85" spans="1:11" x14ac:dyDescent="0.25">
      <c r="A85"/>
      <c r="B85"/>
      <c r="C85"/>
      <c r="D85"/>
      <c r="E85"/>
      <c r="F85"/>
      <c r="H85" s="66"/>
      <c r="J85" s="4"/>
      <c r="K85" s="66"/>
    </row>
    <row r="86" spans="1:11" x14ac:dyDescent="0.25">
      <c r="A86"/>
      <c r="B86"/>
      <c r="C86"/>
      <c r="D86"/>
      <c r="E86"/>
      <c r="F86"/>
      <c r="H86" s="66"/>
      <c r="J86" s="4"/>
      <c r="K86" s="66"/>
    </row>
    <row r="87" spans="1:11" x14ac:dyDescent="0.25">
      <c r="A87"/>
      <c r="B87"/>
      <c r="C87"/>
      <c r="D87"/>
      <c r="E87"/>
      <c r="F87"/>
      <c r="H87" s="66"/>
      <c r="J87" s="4"/>
      <c r="K87" s="66"/>
    </row>
    <row r="88" spans="1:11" x14ac:dyDescent="0.25">
      <c r="A88"/>
      <c r="B88"/>
      <c r="C88"/>
      <c r="D88"/>
      <c r="E88"/>
      <c r="F88"/>
      <c r="H88" s="66"/>
      <c r="J88" s="4"/>
      <c r="K88" s="66"/>
    </row>
    <row r="89" spans="1:11" x14ac:dyDescent="0.25">
      <c r="A89"/>
      <c r="B89"/>
      <c r="C89"/>
      <c r="D89"/>
      <c r="E89"/>
      <c r="F89"/>
      <c r="H89" s="66"/>
      <c r="J89" s="4"/>
      <c r="K89" s="66"/>
    </row>
    <row r="90" spans="1:11" x14ac:dyDescent="0.25">
      <c r="A90"/>
      <c r="B90"/>
      <c r="C90"/>
      <c r="D90"/>
      <c r="E90"/>
      <c r="F90"/>
      <c r="H90" s="66"/>
      <c r="J90" s="4"/>
      <c r="K90" s="66"/>
    </row>
    <row r="91" spans="1:11" x14ac:dyDescent="0.25">
      <c r="A91"/>
      <c r="B91"/>
      <c r="C91"/>
      <c r="D91"/>
      <c r="E91"/>
      <c r="F91"/>
      <c r="H91" s="66"/>
      <c r="J91" s="4"/>
      <c r="K91" s="66"/>
    </row>
    <row r="92" spans="1:11" x14ac:dyDescent="0.25">
      <c r="A92"/>
      <c r="B92"/>
      <c r="C92"/>
      <c r="D92"/>
      <c r="E92"/>
      <c r="F92"/>
      <c r="H92" s="66"/>
      <c r="J92" s="4"/>
      <c r="K92" s="66"/>
    </row>
    <row r="93" spans="1:11" x14ac:dyDescent="0.25">
      <c r="A93"/>
      <c r="B93"/>
      <c r="C93"/>
      <c r="D93"/>
      <c r="E93"/>
      <c r="F93"/>
      <c r="H93" s="66"/>
      <c r="J93" s="4"/>
      <c r="K93" s="66"/>
    </row>
    <row r="94" spans="1:11" x14ac:dyDescent="0.25">
      <c r="A94"/>
      <c r="B94"/>
      <c r="C94"/>
      <c r="D94"/>
      <c r="E94"/>
      <c r="F94"/>
      <c r="H94" s="66"/>
      <c r="J94" s="4"/>
      <c r="K94" s="66"/>
    </row>
    <row r="95" spans="1:11" x14ac:dyDescent="0.25">
      <c r="A95"/>
      <c r="B95"/>
      <c r="C95"/>
      <c r="D95"/>
      <c r="E95"/>
      <c r="F95"/>
      <c r="H95" s="66"/>
      <c r="J95" s="4"/>
      <c r="K95" s="66"/>
    </row>
    <row r="96" spans="1:11" x14ac:dyDescent="0.25">
      <c r="A96"/>
      <c r="B96"/>
      <c r="C96"/>
      <c r="D96"/>
      <c r="E96"/>
      <c r="F96"/>
      <c r="H96" s="66"/>
      <c r="J96" s="4"/>
      <c r="K96" s="66"/>
    </row>
    <row r="97" spans="1:11" x14ac:dyDescent="0.25">
      <c r="A97"/>
      <c r="B97"/>
      <c r="C97"/>
      <c r="D97"/>
      <c r="E97"/>
      <c r="F97"/>
      <c r="H97" s="66"/>
      <c r="J97" s="4"/>
      <c r="K97" s="66"/>
    </row>
    <row r="98" spans="1:11" x14ac:dyDescent="0.25">
      <c r="A98"/>
      <c r="B98"/>
      <c r="C98"/>
      <c r="D98"/>
      <c r="E98"/>
      <c r="F98"/>
      <c r="H98" s="66"/>
      <c r="J98" s="4"/>
      <c r="K98" s="66"/>
    </row>
    <row r="99" spans="1:11" x14ac:dyDescent="0.25">
      <c r="A99"/>
      <c r="B99"/>
      <c r="C99"/>
      <c r="D99"/>
      <c r="E99"/>
      <c r="F99"/>
      <c r="H99" s="66"/>
      <c r="J99" s="4"/>
      <c r="K99" s="66"/>
    </row>
    <row r="100" spans="1:11" x14ac:dyDescent="0.25">
      <c r="A100"/>
      <c r="B100"/>
      <c r="C100"/>
      <c r="D100"/>
      <c r="E100"/>
      <c r="F100"/>
      <c r="H100" s="66"/>
      <c r="J100" s="4"/>
      <c r="K100" s="66"/>
    </row>
    <row r="101" spans="1:11" x14ac:dyDescent="0.25">
      <c r="A101"/>
      <c r="B101"/>
      <c r="C101"/>
      <c r="D101"/>
      <c r="E101"/>
      <c r="F101"/>
      <c r="H101" s="66"/>
      <c r="J101" s="4"/>
      <c r="K101" s="66"/>
    </row>
    <row r="102" spans="1:11" x14ac:dyDescent="0.25">
      <c r="A102"/>
      <c r="B102"/>
      <c r="C102"/>
      <c r="D102"/>
      <c r="E102"/>
      <c r="F102"/>
      <c r="H102" s="66"/>
      <c r="J102" s="4"/>
      <c r="K102" s="66"/>
    </row>
    <row r="103" spans="1:11" x14ac:dyDescent="0.25">
      <c r="A103"/>
      <c r="B103"/>
      <c r="C103"/>
      <c r="D103"/>
      <c r="E103"/>
      <c r="F103"/>
      <c r="H103" s="66"/>
      <c r="J103" s="4"/>
      <c r="K103" s="66"/>
    </row>
    <row r="104" spans="1:11" x14ac:dyDescent="0.25">
      <c r="A104"/>
      <c r="B104"/>
      <c r="C104"/>
      <c r="D104"/>
      <c r="E104"/>
      <c r="F104"/>
      <c r="H104" s="66"/>
      <c r="J104" s="4"/>
      <c r="K104" s="66"/>
    </row>
    <row r="105" spans="1:11" x14ac:dyDescent="0.25">
      <c r="A105"/>
      <c r="B105"/>
      <c r="C105"/>
      <c r="D105"/>
      <c r="E105"/>
      <c r="F105"/>
      <c r="H105" s="66"/>
      <c r="J105" s="4"/>
      <c r="K105" s="66"/>
    </row>
    <row r="106" spans="1:11" x14ac:dyDescent="0.25">
      <c r="A106"/>
      <c r="B106"/>
      <c r="C106"/>
      <c r="D106"/>
      <c r="E106"/>
      <c r="F106"/>
      <c r="H106" s="66"/>
      <c r="J106" s="4"/>
      <c r="K106" s="66"/>
    </row>
    <row r="107" spans="1:11" x14ac:dyDescent="0.25">
      <c r="A107"/>
      <c r="B107"/>
      <c r="C107"/>
      <c r="D107"/>
      <c r="E107"/>
      <c r="F107"/>
      <c r="H107" s="66"/>
      <c r="J107" s="4"/>
      <c r="K107" s="66"/>
    </row>
    <row r="108" spans="1:11" x14ac:dyDescent="0.25">
      <c r="A108"/>
      <c r="B108"/>
      <c r="C108"/>
      <c r="D108"/>
      <c r="E108"/>
      <c r="F108"/>
      <c r="H108" s="66"/>
      <c r="J108" s="4"/>
      <c r="K108" s="66"/>
    </row>
    <row r="109" spans="1:11" x14ac:dyDescent="0.25">
      <c r="A109"/>
      <c r="B109"/>
      <c r="C109"/>
      <c r="D109"/>
      <c r="E109"/>
      <c r="F109"/>
      <c r="H109" s="66"/>
      <c r="J109" s="4"/>
      <c r="K109" s="66"/>
    </row>
    <row r="110" spans="1:11" x14ac:dyDescent="0.25">
      <c r="A110"/>
      <c r="B110"/>
      <c r="C110"/>
      <c r="D110"/>
      <c r="E110"/>
      <c r="F110"/>
      <c r="H110" s="66"/>
      <c r="J110" s="4"/>
      <c r="K110" s="66"/>
    </row>
    <row r="111" spans="1:11" x14ac:dyDescent="0.25">
      <c r="A111"/>
      <c r="B111"/>
      <c r="C111"/>
      <c r="D111"/>
      <c r="E111"/>
      <c r="F111"/>
      <c r="H111" s="66"/>
      <c r="J111" s="4"/>
      <c r="K111" s="66"/>
    </row>
    <row r="112" spans="1:11" x14ac:dyDescent="0.25">
      <c r="A112"/>
      <c r="B112"/>
      <c r="C112"/>
      <c r="D112"/>
      <c r="E112"/>
      <c r="F112"/>
      <c r="H112" s="66"/>
      <c r="J112" s="4"/>
      <c r="K112" s="66"/>
    </row>
    <row r="113" spans="1:11" x14ac:dyDescent="0.25">
      <c r="A113"/>
      <c r="B113"/>
      <c r="C113"/>
      <c r="D113"/>
      <c r="E113"/>
      <c r="F113"/>
      <c r="H113" s="66"/>
      <c r="J113" s="4"/>
      <c r="K113" s="66"/>
    </row>
    <row r="114" spans="1:11" x14ac:dyDescent="0.25">
      <c r="A114"/>
      <c r="B114"/>
      <c r="C114"/>
      <c r="D114"/>
      <c r="E114"/>
      <c r="F114"/>
      <c r="H114" s="66"/>
      <c r="J114" s="4"/>
      <c r="K114" s="66"/>
    </row>
    <row r="115" spans="1:11" x14ac:dyDescent="0.25">
      <c r="A115"/>
      <c r="B115"/>
      <c r="C115"/>
      <c r="D115"/>
      <c r="E115"/>
      <c r="F115"/>
      <c r="H115" s="66"/>
      <c r="J115" s="4"/>
      <c r="K115" s="66"/>
    </row>
    <row r="116" spans="1:11" x14ac:dyDescent="0.25">
      <c r="A116"/>
      <c r="B116"/>
      <c r="C116"/>
      <c r="D116"/>
      <c r="E116"/>
      <c r="F116"/>
      <c r="H116" s="66"/>
      <c r="J116" s="4"/>
      <c r="K116" s="66"/>
    </row>
    <row r="117" spans="1:11" x14ac:dyDescent="0.25">
      <c r="A117"/>
      <c r="B117"/>
      <c r="C117"/>
      <c r="D117"/>
      <c r="E117"/>
      <c r="F117"/>
      <c r="H117" s="66"/>
      <c r="J117" s="4"/>
      <c r="K117" s="66"/>
    </row>
    <row r="118" spans="1:11" x14ac:dyDescent="0.25">
      <c r="A118"/>
      <c r="B118"/>
      <c r="C118"/>
      <c r="D118"/>
      <c r="E118"/>
      <c r="F118"/>
      <c r="H118" s="66"/>
      <c r="J118" s="4"/>
      <c r="K118" s="66"/>
    </row>
    <row r="119" spans="1:11" x14ac:dyDescent="0.25">
      <c r="A119"/>
      <c r="B119"/>
      <c r="C119"/>
      <c r="D119"/>
      <c r="E119"/>
      <c r="F119"/>
      <c r="H119" s="66"/>
      <c r="J119" s="4"/>
      <c r="K119" s="66"/>
    </row>
    <row r="120" spans="1:11" x14ac:dyDescent="0.25">
      <c r="A120"/>
      <c r="B120"/>
      <c r="C120"/>
      <c r="D120"/>
      <c r="E120"/>
      <c r="F120"/>
      <c r="H120" s="66"/>
      <c r="J120" s="4"/>
      <c r="K120" s="66"/>
    </row>
    <row r="121" spans="1:11" x14ac:dyDescent="0.25">
      <c r="A121"/>
      <c r="B121"/>
      <c r="C121"/>
      <c r="D121"/>
      <c r="E121"/>
      <c r="F121"/>
      <c r="H121" s="66"/>
      <c r="J121" s="4"/>
      <c r="K121" s="66"/>
    </row>
    <row r="122" spans="1:11" x14ac:dyDescent="0.25">
      <c r="A122"/>
      <c r="B122"/>
      <c r="C122"/>
      <c r="D122"/>
      <c r="E122"/>
      <c r="F122"/>
      <c r="H122" s="66"/>
      <c r="J122" s="4"/>
      <c r="K122" s="66"/>
    </row>
    <row r="123" spans="1:11" x14ac:dyDescent="0.25">
      <c r="A123"/>
      <c r="B123"/>
      <c r="C123"/>
      <c r="D123"/>
      <c r="E123"/>
      <c r="F123"/>
      <c r="H123" s="66"/>
      <c r="J123" s="4"/>
      <c r="K123" s="66"/>
    </row>
    <row r="124" spans="1:11" x14ac:dyDescent="0.25">
      <c r="A124"/>
      <c r="B124"/>
      <c r="C124"/>
      <c r="D124"/>
      <c r="E124"/>
      <c r="F124"/>
      <c r="H124" s="66"/>
      <c r="J124" s="4"/>
      <c r="K124" s="66"/>
    </row>
    <row r="125" spans="1:11" x14ac:dyDescent="0.25">
      <c r="A125"/>
      <c r="B125"/>
      <c r="C125"/>
      <c r="D125"/>
      <c r="E125"/>
      <c r="F125"/>
      <c r="H125" s="66"/>
      <c r="J125" s="4"/>
      <c r="K125" s="66"/>
    </row>
    <row r="126" spans="1:11" x14ac:dyDescent="0.25">
      <c r="A126"/>
      <c r="B126"/>
      <c r="C126"/>
      <c r="D126"/>
      <c r="E126"/>
      <c r="F126"/>
      <c r="H126" s="66"/>
      <c r="J126" s="4"/>
      <c r="K126" s="66"/>
    </row>
    <row r="127" spans="1:11" x14ac:dyDescent="0.25">
      <c r="A127"/>
      <c r="B127"/>
      <c r="C127"/>
      <c r="D127"/>
      <c r="E127"/>
      <c r="F127"/>
      <c r="H127" s="66"/>
      <c r="J127" s="4"/>
      <c r="K127" s="66"/>
    </row>
    <row r="128" spans="1:11" x14ac:dyDescent="0.25">
      <c r="A128"/>
      <c r="B128"/>
      <c r="C128"/>
      <c r="D128"/>
      <c r="E128"/>
      <c r="F128"/>
      <c r="H128" s="66"/>
      <c r="J128" s="4"/>
      <c r="K128" s="66"/>
    </row>
    <row r="129" spans="1:11" x14ac:dyDescent="0.25">
      <c r="A129"/>
      <c r="B129"/>
      <c r="C129"/>
      <c r="D129"/>
      <c r="E129"/>
      <c r="F129"/>
      <c r="H129" s="66"/>
      <c r="J129" s="4"/>
      <c r="K129" s="66"/>
    </row>
    <row r="130" spans="1:11" x14ac:dyDescent="0.25">
      <c r="A130"/>
      <c r="B130"/>
      <c r="C130"/>
      <c r="D130"/>
      <c r="E130"/>
      <c r="F130"/>
      <c r="H130" s="66"/>
      <c r="J130" s="4"/>
      <c r="K130" s="66"/>
    </row>
    <row r="131" spans="1:11" x14ac:dyDescent="0.25">
      <c r="A131"/>
      <c r="B131"/>
      <c r="C131"/>
      <c r="D131"/>
      <c r="E131"/>
      <c r="F131"/>
      <c r="H131" s="66"/>
      <c r="J131" s="4"/>
      <c r="K131" s="66"/>
    </row>
    <row r="132" spans="1:11" x14ac:dyDescent="0.25">
      <c r="A132"/>
      <c r="B132"/>
      <c r="C132"/>
      <c r="D132"/>
      <c r="E132"/>
      <c r="F132"/>
      <c r="H132" s="66"/>
      <c r="J132" s="4"/>
      <c r="K132" s="66"/>
    </row>
    <row r="133" spans="1:11" x14ac:dyDescent="0.25">
      <c r="A133"/>
      <c r="B133"/>
      <c r="C133"/>
      <c r="D133"/>
      <c r="E133"/>
      <c r="F133"/>
      <c r="H133" s="66"/>
      <c r="J133" s="4"/>
      <c r="K133" s="66"/>
    </row>
    <row r="134" spans="1:11" x14ac:dyDescent="0.25">
      <c r="A134"/>
      <c r="B134"/>
      <c r="C134"/>
      <c r="D134"/>
      <c r="E134"/>
      <c r="F134"/>
      <c r="H134" s="66"/>
      <c r="J134" s="4"/>
      <c r="K134" s="66"/>
    </row>
    <row r="135" spans="1:11" x14ac:dyDescent="0.25">
      <c r="A135"/>
      <c r="B135"/>
      <c r="C135"/>
      <c r="D135"/>
      <c r="E135"/>
      <c r="F135"/>
      <c r="H135" s="66"/>
      <c r="J135" s="4"/>
      <c r="K135" s="66"/>
    </row>
    <row r="136" spans="1:11" x14ac:dyDescent="0.25">
      <c r="A136"/>
      <c r="B136"/>
      <c r="C136"/>
      <c r="D136"/>
      <c r="E136"/>
      <c r="F136"/>
      <c r="H136" s="66"/>
      <c r="J136" s="4"/>
      <c r="K136" s="66"/>
    </row>
    <row r="137" spans="1:11" x14ac:dyDescent="0.25">
      <c r="A137"/>
      <c r="B137"/>
      <c r="C137"/>
      <c r="D137"/>
      <c r="E137"/>
      <c r="F137"/>
      <c r="H137" s="66"/>
      <c r="J137" s="4"/>
      <c r="K137" s="66"/>
    </row>
    <row r="138" spans="1:11" x14ac:dyDescent="0.25">
      <c r="A138"/>
      <c r="B138"/>
      <c r="C138"/>
      <c r="D138"/>
      <c r="E138"/>
      <c r="F138"/>
      <c r="H138" s="66"/>
      <c r="J138" s="4"/>
      <c r="K138" s="66"/>
    </row>
    <row r="139" spans="1:11" x14ac:dyDescent="0.25">
      <c r="A139"/>
      <c r="B139"/>
      <c r="C139"/>
      <c r="D139"/>
      <c r="E139"/>
      <c r="F139"/>
      <c r="H139" s="66"/>
      <c r="J139" s="4"/>
      <c r="K139" s="66"/>
    </row>
    <row r="140" spans="1:11" x14ac:dyDescent="0.25">
      <c r="A140"/>
      <c r="B140"/>
      <c r="C140"/>
      <c r="D140"/>
      <c r="E140"/>
      <c r="F140"/>
      <c r="H140" s="66"/>
      <c r="J140" s="4"/>
      <c r="K140" s="66"/>
    </row>
    <row r="141" spans="1:11" x14ac:dyDescent="0.25">
      <c r="A141"/>
      <c r="B141"/>
      <c r="C141"/>
      <c r="D141"/>
      <c r="E141"/>
      <c r="F141"/>
      <c r="H141" s="66"/>
      <c r="J141" s="4"/>
      <c r="K141" s="66"/>
    </row>
    <row r="142" spans="1:11" x14ac:dyDescent="0.25">
      <c r="A142"/>
      <c r="B142"/>
      <c r="C142"/>
      <c r="D142"/>
      <c r="E142"/>
      <c r="F142"/>
      <c r="H142" s="66"/>
      <c r="J142" s="4"/>
      <c r="K142" s="66"/>
    </row>
    <row r="143" spans="1:11" x14ac:dyDescent="0.25">
      <c r="A143"/>
      <c r="B143"/>
      <c r="C143"/>
      <c r="D143"/>
      <c r="E143"/>
      <c r="F143"/>
      <c r="H143" s="66"/>
      <c r="J143" s="4"/>
      <c r="K143" s="66"/>
    </row>
    <row r="144" spans="1:11" x14ac:dyDescent="0.25">
      <c r="A144"/>
      <c r="B144"/>
      <c r="C144"/>
      <c r="D144"/>
      <c r="E144"/>
      <c r="F144"/>
      <c r="H144" s="66"/>
      <c r="J144" s="4"/>
      <c r="K144" s="66"/>
    </row>
    <row r="145" spans="1:11" x14ac:dyDescent="0.25">
      <c r="A145"/>
      <c r="B145"/>
      <c r="C145"/>
      <c r="D145"/>
      <c r="E145"/>
      <c r="F145"/>
      <c r="H145" s="66"/>
      <c r="J145" s="4"/>
      <c r="K145" s="66"/>
    </row>
    <row r="146" spans="1:11" x14ac:dyDescent="0.25">
      <c r="A146"/>
      <c r="B146"/>
      <c r="C146"/>
      <c r="D146"/>
      <c r="E146"/>
      <c r="F146"/>
      <c r="H146" s="66"/>
      <c r="J146" s="4"/>
      <c r="K146" s="66"/>
    </row>
    <row r="147" spans="1:11" x14ac:dyDescent="0.25">
      <c r="A147"/>
      <c r="B147"/>
      <c r="C147"/>
      <c r="D147"/>
      <c r="E147"/>
      <c r="F147"/>
      <c r="H147" s="66"/>
      <c r="J147" s="4"/>
      <c r="K147" s="66"/>
    </row>
    <row r="148" spans="1:11" x14ac:dyDescent="0.25">
      <c r="A148"/>
      <c r="B148"/>
      <c r="C148"/>
      <c r="D148"/>
      <c r="E148"/>
      <c r="F148"/>
      <c r="H148" s="66"/>
      <c r="J148" s="4"/>
      <c r="K148" s="66"/>
    </row>
    <row r="149" spans="1:11" x14ac:dyDescent="0.25">
      <c r="A149"/>
      <c r="B149"/>
      <c r="C149"/>
      <c r="D149"/>
      <c r="E149"/>
      <c r="F149"/>
      <c r="H149" s="66"/>
      <c r="J149" s="4"/>
      <c r="K149" s="66"/>
    </row>
    <row r="150" spans="1:11" x14ac:dyDescent="0.25">
      <c r="A150"/>
      <c r="B150"/>
      <c r="C150"/>
      <c r="D150"/>
      <c r="E150"/>
      <c r="F150"/>
      <c r="H150" s="66"/>
      <c r="J150" s="4"/>
      <c r="K150" s="66"/>
    </row>
    <row r="151" spans="1:11" x14ac:dyDescent="0.25">
      <c r="A151"/>
      <c r="B151"/>
      <c r="C151"/>
      <c r="D151"/>
      <c r="E151"/>
      <c r="F151"/>
      <c r="H151" s="66"/>
      <c r="J151" s="4"/>
      <c r="K151" s="66"/>
    </row>
    <row r="152" spans="1:11" x14ac:dyDescent="0.25">
      <c r="A152"/>
      <c r="B152"/>
      <c r="C152"/>
      <c r="D152"/>
      <c r="E152"/>
      <c r="F152"/>
      <c r="H152" s="66"/>
      <c r="J152" s="4"/>
      <c r="K152" s="66"/>
    </row>
    <row r="153" spans="1:11" x14ac:dyDescent="0.25">
      <c r="A153"/>
      <c r="B153"/>
      <c r="C153"/>
      <c r="D153"/>
      <c r="E153"/>
      <c r="F153"/>
      <c r="H153" s="66"/>
      <c r="J153" s="4"/>
      <c r="K153" s="66"/>
    </row>
    <row r="154" spans="1:11" x14ac:dyDescent="0.25">
      <c r="A154"/>
      <c r="B154"/>
      <c r="C154"/>
      <c r="D154"/>
      <c r="E154"/>
      <c r="F154"/>
      <c r="H154" s="66"/>
      <c r="J154" s="4"/>
      <c r="K154" s="66"/>
    </row>
    <row r="155" spans="1:11" x14ac:dyDescent="0.25">
      <c r="A155"/>
      <c r="B155"/>
      <c r="C155"/>
      <c r="D155"/>
      <c r="E155"/>
      <c r="F155"/>
      <c r="H155" s="66"/>
      <c r="J155" s="4"/>
      <c r="K155" s="66"/>
    </row>
    <row r="156" spans="1:11" x14ac:dyDescent="0.25">
      <c r="A156"/>
      <c r="B156"/>
      <c r="C156"/>
      <c r="D156"/>
      <c r="E156"/>
      <c r="F156"/>
      <c r="H156" s="66"/>
      <c r="J156" s="4"/>
      <c r="K156" s="66"/>
    </row>
    <row r="157" spans="1:11" x14ac:dyDescent="0.25">
      <c r="A157"/>
      <c r="B157"/>
      <c r="C157"/>
      <c r="D157"/>
      <c r="E157"/>
      <c r="F157"/>
      <c r="H157" s="66"/>
      <c r="J157" s="4"/>
      <c r="K157" s="66"/>
    </row>
    <row r="158" spans="1:11" x14ac:dyDescent="0.25">
      <c r="A158"/>
      <c r="B158"/>
      <c r="C158"/>
      <c r="D158"/>
      <c r="E158"/>
      <c r="F158"/>
      <c r="H158" s="66"/>
      <c r="J158" s="4"/>
      <c r="K158" s="66"/>
    </row>
    <row r="159" spans="1:11" x14ac:dyDescent="0.25">
      <c r="A159"/>
      <c r="B159"/>
      <c r="C159"/>
      <c r="D159"/>
      <c r="E159"/>
      <c r="F159"/>
      <c r="H159" s="66"/>
      <c r="J159" s="4"/>
      <c r="K159" s="66"/>
    </row>
    <row r="160" spans="1:11" x14ac:dyDescent="0.25">
      <c r="A160"/>
      <c r="B160"/>
      <c r="C160"/>
      <c r="D160"/>
      <c r="E160"/>
      <c r="F160"/>
      <c r="H160" s="66"/>
      <c r="J160" s="4"/>
      <c r="K160" s="66"/>
    </row>
    <row r="161" spans="1:11" x14ac:dyDescent="0.25">
      <c r="A161"/>
      <c r="B161"/>
      <c r="C161"/>
      <c r="D161"/>
      <c r="E161"/>
      <c r="F161"/>
      <c r="H161" s="66"/>
      <c r="J161" s="4"/>
      <c r="K161" s="66"/>
    </row>
    <row r="162" spans="1:11" x14ac:dyDescent="0.25">
      <c r="A162"/>
      <c r="B162"/>
      <c r="C162"/>
      <c r="D162"/>
      <c r="E162"/>
      <c r="F162"/>
      <c r="H162" s="66"/>
      <c r="J162" s="4"/>
      <c r="K162" s="66"/>
    </row>
    <row r="163" spans="1:11" x14ac:dyDescent="0.25">
      <c r="A163"/>
      <c r="B163"/>
      <c r="C163"/>
      <c r="D163"/>
      <c r="E163"/>
      <c r="F163"/>
      <c r="H163" s="66"/>
      <c r="J163" s="4"/>
      <c r="K163" s="66"/>
    </row>
    <row r="164" spans="1:11" x14ac:dyDescent="0.25">
      <c r="A164"/>
      <c r="B164"/>
      <c r="C164"/>
      <c r="D164"/>
      <c r="E164"/>
      <c r="F164"/>
      <c r="H164" s="66"/>
      <c r="J164" s="4"/>
      <c r="K164" s="66"/>
    </row>
    <row r="165" spans="1:11" x14ac:dyDescent="0.25">
      <c r="A165"/>
      <c r="B165"/>
      <c r="C165"/>
      <c r="D165"/>
      <c r="E165"/>
      <c r="F165"/>
      <c r="H165" s="66"/>
      <c r="J165" s="4"/>
      <c r="K165" s="66"/>
    </row>
    <row r="166" spans="1:11" x14ac:dyDescent="0.25">
      <c r="A166"/>
      <c r="B166"/>
      <c r="C166"/>
      <c r="D166"/>
      <c r="E166"/>
      <c r="F166"/>
      <c r="H166" s="66"/>
      <c r="J166" s="4"/>
      <c r="K166" s="66"/>
    </row>
    <row r="167" spans="1:11" x14ac:dyDescent="0.25">
      <c r="A167"/>
      <c r="B167"/>
      <c r="C167"/>
      <c r="D167"/>
      <c r="E167"/>
      <c r="F167"/>
      <c r="H167" s="66"/>
      <c r="J167" s="4"/>
      <c r="K167" s="66"/>
    </row>
    <row r="168" spans="1:11" x14ac:dyDescent="0.25">
      <c r="A168"/>
      <c r="B168"/>
      <c r="C168"/>
      <c r="D168"/>
      <c r="E168"/>
      <c r="F168"/>
      <c r="H168" s="66"/>
      <c r="J168" s="4"/>
      <c r="K168" s="66"/>
    </row>
    <row r="169" spans="1:11" x14ac:dyDescent="0.25">
      <c r="A169"/>
      <c r="B169"/>
      <c r="C169"/>
      <c r="D169"/>
      <c r="E169"/>
      <c r="F169"/>
      <c r="H169" s="66"/>
      <c r="J169" s="4"/>
      <c r="K169" s="66"/>
    </row>
    <row r="170" spans="1:11" x14ac:dyDescent="0.25">
      <c r="A170"/>
      <c r="B170"/>
      <c r="C170"/>
      <c r="D170"/>
      <c r="E170"/>
      <c r="F170"/>
      <c r="H170" s="66"/>
      <c r="J170" s="4"/>
      <c r="K170" s="66"/>
    </row>
    <row r="171" spans="1:11" x14ac:dyDescent="0.25">
      <c r="A171"/>
      <c r="B171"/>
      <c r="C171"/>
      <c r="D171"/>
      <c r="E171"/>
      <c r="F171"/>
      <c r="H171" s="66"/>
      <c r="J171" s="4"/>
      <c r="K171" s="66"/>
    </row>
    <row r="172" spans="1:11" x14ac:dyDescent="0.25">
      <c r="A172"/>
      <c r="B172"/>
      <c r="C172"/>
      <c r="D172"/>
      <c r="E172"/>
      <c r="F172"/>
      <c r="H172" s="66"/>
      <c r="J172" s="4"/>
      <c r="K172" s="66"/>
    </row>
    <row r="173" spans="1:11" x14ac:dyDescent="0.25">
      <c r="A173"/>
      <c r="B173"/>
      <c r="C173"/>
      <c r="D173"/>
      <c r="E173"/>
      <c r="F173"/>
      <c r="H173" s="66"/>
      <c r="J173" s="4"/>
      <c r="K173" s="66"/>
    </row>
    <row r="174" spans="1:11" x14ac:dyDescent="0.25">
      <c r="A174"/>
      <c r="B174"/>
      <c r="C174"/>
      <c r="D174"/>
      <c r="E174"/>
      <c r="F174"/>
      <c r="H174" s="66"/>
      <c r="J174" s="4"/>
      <c r="K174" s="66"/>
    </row>
    <row r="175" spans="1:11" x14ac:dyDescent="0.25">
      <c r="A175"/>
      <c r="B175"/>
      <c r="C175"/>
      <c r="D175"/>
      <c r="E175"/>
      <c r="F175"/>
      <c r="H175" s="66"/>
      <c r="J175" s="4"/>
      <c r="K175" s="66"/>
    </row>
    <row r="176" spans="1:11" x14ac:dyDescent="0.25">
      <c r="A176"/>
      <c r="B176"/>
      <c r="C176"/>
      <c r="D176"/>
      <c r="E176"/>
      <c r="F176"/>
      <c r="H176" s="66"/>
      <c r="J176" s="4"/>
      <c r="K176" s="66"/>
    </row>
    <row r="177" spans="1:11" x14ac:dyDescent="0.25">
      <c r="A177"/>
      <c r="B177"/>
      <c r="C177"/>
      <c r="D177"/>
      <c r="E177"/>
      <c r="F177"/>
      <c r="H177" s="66"/>
      <c r="J177" s="4"/>
      <c r="K177" s="66"/>
    </row>
    <row r="178" spans="1:11" x14ac:dyDescent="0.25">
      <c r="A178"/>
      <c r="B178"/>
      <c r="C178"/>
      <c r="D178"/>
      <c r="E178"/>
      <c r="F178"/>
      <c r="H178" s="66"/>
      <c r="J178" s="4"/>
      <c r="K178" s="66"/>
    </row>
    <row r="179" spans="1:11" x14ac:dyDescent="0.25">
      <c r="A179"/>
      <c r="B179"/>
      <c r="C179"/>
      <c r="D179"/>
      <c r="E179"/>
      <c r="F179"/>
      <c r="H179" s="66"/>
      <c r="J179" s="4"/>
      <c r="K179" s="66"/>
    </row>
    <row r="180" spans="1:11" x14ac:dyDescent="0.25">
      <c r="A180"/>
      <c r="B180"/>
      <c r="C180"/>
      <c r="D180"/>
      <c r="E180"/>
      <c r="F180"/>
      <c r="H180" s="66"/>
      <c r="J180" s="4"/>
      <c r="K180" s="66"/>
    </row>
    <row r="181" spans="1:11" x14ac:dyDescent="0.25">
      <c r="A181"/>
      <c r="B181"/>
      <c r="C181"/>
      <c r="D181"/>
      <c r="E181"/>
      <c r="F181"/>
      <c r="H181" s="66"/>
      <c r="J181" s="4"/>
      <c r="K181" s="66"/>
    </row>
    <row r="182" spans="1:11" x14ac:dyDescent="0.25">
      <c r="A182"/>
      <c r="B182"/>
      <c r="C182"/>
      <c r="D182"/>
      <c r="E182"/>
      <c r="F182"/>
      <c r="H182" s="66"/>
      <c r="J182" s="4"/>
      <c r="K182" s="66"/>
    </row>
    <row r="183" spans="1:11" x14ac:dyDescent="0.25">
      <c r="A183"/>
      <c r="B183"/>
      <c r="C183"/>
      <c r="D183"/>
      <c r="E183"/>
      <c r="F183"/>
      <c r="H183" s="66"/>
      <c r="J183" s="4"/>
      <c r="K183" s="66"/>
    </row>
    <row r="184" spans="1:11" x14ac:dyDescent="0.25">
      <c r="A184"/>
      <c r="B184"/>
      <c r="C184"/>
      <c r="D184"/>
      <c r="E184"/>
      <c r="F184"/>
      <c r="H184" s="66"/>
      <c r="J184" s="4"/>
      <c r="K184" s="66"/>
    </row>
    <row r="185" spans="1:11" x14ac:dyDescent="0.25">
      <c r="A185"/>
      <c r="B185"/>
      <c r="C185"/>
      <c r="D185"/>
      <c r="E185"/>
      <c r="F185"/>
      <c r="H185" s="66"/>
      <c r="J185" s="4"/>
      <c r="K185" s="66"/>
    </row>
    <row r="186" spans="1:11" x14ac:dyDescent="0.25">
      <c r="A186"/>
      <c r="B186"/>
      <c r="C186"/>
      <c r="D186"/>
      <c r="E186"/>
      <c r="F186"/>
      <c r="H186" s="66"/>
      <c r="J186" s="4"/>
      <c r="K186" s="66"/>
    </row>
    <row r="187" spans="1:11" x14ac:dyDescent="0.25">
      <c r="A187"/>
      <c r="B187"/>
      <c r="C187"/>
      <c r="D187"/>
      <c r="E187"/>
      <c r="F187"/>
      <c r="H187" s="66"/>
      <c r="J187" s="4"/>
      <c r="K187" s="66"/>
    </row>
    <row r="188" spans="1:11" x14ac:dyDescent="0.25">
      <c r="A188"/>
      <c r="B188"/>
      <c r="C188"/>
      <c r="D188"/>
      <c r="E188"/>
      <c r="F188"/>
      <c r="H188" s="66"/>
      <c r="J188" s="4"/>
      <c r="K188" s="66"/>
    </row>
    <row r="189" spans="1:11" x14ac:dyDescent="0.25">
      <c r="A189"/>
      <c r="B189"/>
      <c r="C189"/>
      <c r="D189"/>
      <c r="E189"/>
      <c r="F189"/>
      <c r="H189" s="66"/>
      <c r="J189" s="4"/>
      <c r="K189" s="66"/>
    </row>
    <row r="190" spans="1:11" x14ac:dyDescent="0.25">
      <c r="A190"/>
      <c r="B190"/>
      <c r="C190"/>
      <c r="D190"/>
      <c r="E190"/>
      <c r="F190"/>
      <c r="H190" s="66"/>
      <c r="J190" s="4"/>
      <c r="K190" s="66"/>
    </row>
    <row r="191" spans="1:11" x14ac:dyDescent="0.25">
      <c r="A191"/>
      <c r="B191"/>
      <c r="C191"/>
      <c r="D191"/>
      <c r="E191"/>
      <c r="F191"/>
      <c r="H191" s="66"/>
      <c r="J191" s="4"/>
      <c r="K191" s="66"/>
    </row>
    <row r="192" spans="1:11" x14ac:dyDescent="0.25">
      <c r="A192"/>
      <c r="B192"/>
      <c r="C192"/>
      <c r="D192"/>
      <c r="E192"/>
      <c r="F192"/>
      <c r="H192" s="66"/>
      <c r="J192" s="4"/>
      <c r="K192" s="66"/>
    </row>
    <row r="193" spans="1:11" x14ac:dyDescent="0.25">
      <c r="A193"/>
      <c r="B193"/>
      <c r="C193"/>
      <c r="D193"/>
      <c r="E193"/>
      <c r="F193"/>
      <c r="H193" s="66"/>
      <c r="J193" s="4"/>
      <c r="K193" s="66"/>
    </row>
    <row r="194" spans="1:11" x14ac:dyDescent="0.25">
      <c r="A194"/>
      <c r="B194"/>
      <c r="C194"/>
      <c r="D194"/>
      <c r="E194"/>
      <c r="F194"/>
      <c r="H194" s="66"/>
      <c r="J194" s="4"/>
      <c r="K194" s="66"/>
    </row>
    <row r="195" spans="1:11" x14ac:dyDescent="0.25">
      <c r="A195"/>
      <c r="B195"/>
      <c r="C195"/>
      <c r="D195"/>
      <c r="E195"/>
      <c r="F195"/>
      <c r="H195" s="66"/>
      <c r="J195" s="4"/>
      <c r="K195" s="66"/>
    </row>
    <row r="196" spans="1:11" x14ac:dyDescent="0.25">
      <c r="A196"/>
      <c r="B196"/>
      <c r="C196"/>
      <c r="D196"/>
      <c r="E196"/>
      <c r="F196"/>
      <c r="H196" s="66"/>
      <c r="J196" s="4"/>
      <c r="K196" s="66"/>
    </row>
    <row r="197" spans="1:11" x14ac:dyDescent="0.25">
      <c r="A197"/>
      <c r="B197"/>
      <c r="C197"/>
      <c r="D197"/>
      <c r="E197"/>
      <c r="F197"/>
      <c r="H197" s="66"/>
      <c r="J197" s="4"/>
      <c r="K197" s="66"/>
    </row>
    <row r="198" spans="1:11" x14ac:dyDescent="0.25">
      <c r="A198"/>
      <c r="B198"/>
      <c r="C198"/>
      <c r="D198"/>
      <c r="E198"/>
      <c r="F198"/>
      <c r="H198" s="66"/>
      <c r="J198" s="4"/>
      <c r="K198" s="66"/>
    </row>
    <row r="199" spans="1:11" x14ac:dyDescent="0.25">
      <c r="A199"/>
      <c r="B199"/>
      <c r="C199"/>
      <c r="D199"/>
      <c r="E199"/>
      <c r="F199"/>
      <c r="H199" s="66"/>
      <c r="J199" s="4"/>
      <c r="K199" s="66"/>
    </row>
    <row r="200" spans="1:11" x14ac:dyDescent="0.25">
      <c r="A200"/>
      <c r="B200"/>
      <c r="C200"/>
      <c r="D200"/>
      <c r="E200"/>
      <c r="F200"/>
      <c r="H200" s="66"/>
      <c r="J200" s="4"/>
      <c r="K200" s="66"/>
    </row>
    <row r="201" spans="1:11" x14ac:dyDescent="0.25">
      <c r="A201"/>
      <c r="B201"/>
      <c r="C201"/>
      <c r="D201"/>
      <c r="E201"/>
      <c r="F201"/>
      <c r="H201" s="66"/>
      <c r="J201" s="4"/>
      <c r="K201" s="66"/>
    </row>
    <row r="202" spans="1:11" x14ac:dyDescent="0.25">
      <c r="A202"/>
      <c r="B202"/>
      <c r="C202"/>
      <c r="D202"/>
      <c r="E202"/>
      <c r="F202"/>
      <c r="H202" s="66"/>
      <c r="J202" s="4"/>
      <c r="K202" s="66"/>
    </row>
    <row r="203" spans="1:11" x14ac:dyDescent="0.25">
      <c r="A203"/>
      <c r="B203"/>
      <c r="C203"/>
      <c r="D203"/>
      <c r="E203"/>
      <c r="F203"/>
      <c r="H203" s="66"/>
      <c r="J203" s="4"/>
      <c r="K203" s="66"/>
    </row>
    <row r="204" spans="1:11" x14ac:dyDescent="0.25">
      <c r="A204"/>
      <c r="B204"/>
      <c r="C204"/>
      <c r="D204"/>
      <c r="E204"/>
      <c r="F204"/>
      <c r="H204" s="66"/>
      <c r="J204" s="4"/>
      <c r="K204" s="66"/>
    </row>
    <row r="205" spans="1:11" x14ac:dyDescent="0.25">
      <c r="A205"/>
      <c r="B205"/>
      <c r="C205"/>
      <c r="D205"/>
      <c r="E205"/>
      <c r="F205"/>
      <c r="H205" s="66"/>
      <c r="J205" s="4"/>
      <c r="K205" s="66"/>
    </row>
    <row r="206" spans="1:11" x14ac:dyDescent="0.25">
      <c r="A206"/>
      <c r="B206"/>
      <c r="C206"/>
      <c r="D206"/>
      <c r="E206"/>
      <c r="F206"/>
      <c r="H206" s="66"/>
      <c r="J206" s="4"/>
      <c r="K206" s="66"/>
    </row>
    <row r="207" spans="1:11" x14ac:dyDescent="0.25">
      <c r="A207"/>
      <c r="B207"/>
      <c r="C207"/>
      <c r="D207"/>
      <c r="E207"/>
      <c r="F207"/>
      <c r="H207" s="66"/>
      <c r="J207" s="4"/>
      <c r="K207" s="66"/>
    </row>
    <row r="208" spans="1:11" x14ac:dyDescent="0.25">
      <c r="A208"/>
      <c r="B208"/>
      <c r="C208"/>
      <c r="D208"/>
      <c r="E208"/>
      <c r="F208"/>
      <c r="H208" s="66"/>
      <c r="J208" s="4"/>
      <c r="K208" s="66"/>
    </row>
    <row r="209" spans="1:11" x14ac:dyDescent="0.25">
      <c r="A209"/>
      <c r="B209"/>
      <c r="C209"/>
      <c r="D209"/>
      <c r="E209"/>
      <c r="F209"/>
      <c r="H209" s="66"/>
      <c r="J209" s="4"/>
      <c r="K209" s="66"/>
    </row>
    <row r="210" spans="1:11" x14ac:dyDescent="0.25">
      <c r="A210"/>
      <c r="B210"/>
      <c r="C210"/>
      <c r="D210"/>
      <c r="E210"/>
      <c r="F210"/>
      <c r="H210" s="66"/>
      <c r="J210" s="4"/>
      <c r="K210" s="66"/>
    </row>
    <row r="211" spans="1:11" x14ac:dyDescent="0.25">
      <c r="A211"/>
      <c r="B211"/>
      <c r="C211"/>
      <c r="D211"/>
      <c r="E211"/>
      <c r="F211"/>
      <c r="H211" s="66"/>
      <c r="J211" s="4"/>
      <c r="K211" s="66"/>
    </row>
    <row r="212" spans="1:11" x14ac:dyDescent="0.25">
      <c r="A212"/>
      <c r="B212"/>
      <c r="C212"/>
      <c r="D212"/>
      <c r="E212"/>
      <c r="F212"/>
      <c r="H212" s="66"/>
      <c r="J212" s="4"/>
      <c r="K212" s="66"/>
    </row>
    <row r="213" spans="1:11" x14ac:dyDescent="0.25">
      <c r="A213"/>
      <c r="B213"/>
      <c r="C213"/>
      <c r="D213"/>
      <c r="E213"/>
      <c r="F213"/>
      <c r="H213" s="66"/>
      <c r="J213" s="4"/>
      <c r="K213" s="66"/>
    </row>
    <row r="214" spans="1:11" x14ac:dyDescent="0.25">
      <c r="A214"/>
      <c r="B214"/>
      <c r="C214"/>
      <c r="D214"/>
      <c r="E214"/>
      <c r="F214"/>
      <c r="H214" s="66"/>
      <c r="J214" s="4"/>
      <c r="K214" s="66"/>
    </row>
    <row r="215" spans="1:11" x14ac:dyDescent="0.25">
      <c r="A215"/>
      <c r="B215"/>
      <c r="C215"/>
      <c r="D215"/>
      <c r="E215"/>
      <c r="F215"/>
      <c r="H215" s="66"/>
      <c r="J215" s="4"/>
      <c r="K215" s="66"/>
    </row>
    <row r="216" spans="1:11" x14ac:dyDescent="0.25">
      <c r="A216"/>
      <c r="B216"/>
      <c r="C216"/>
      <c r="D216"/>
      <c r="E216"/>
      <c r="F216"/>
      <c r="H216" s="66"/>
      <c r="J216" s="4"/>
      <c r="K216" s="66"/>
    </row>
    <row r="217" spans="1:11" x14ac:dyDescent="0.25">
      <c r="A217"/>
      <c r="B217"/>
      <c r="C217"/>
      <c r="D217"/>
      <c r="E217"/>
      <c r="F217"/>
      <c r="H217" s="66"/>
      <c r="J217" s="4"/>
      <c r="K217" s="66"/>
    </row>
    <row r="218" spans="1:11" x14ac:dyDescent="0.25">
      <c r="A218"/>
      <c r="B218"/>
      <c r="C218"/>
      <c r="D218"/>
      <c r="E218"/>
      <c r="F218"/>
      <c r="H218" s="66"/>
      <c r="J218" s="4"/>
      <c r="K218" s="66"/>
    </row>
    <row r="219" spans="1:11" x14ac:dyDescent="0.25">
      <c r="A219"/>
      <c r="B219"/>
      <c r="C219"/>
      <c r="D219"/>
      <c r="E219"/>
      <c r="F219"/>
      <c r="H219" s="66"/>
      <c r="J219" s="4"/>
      <c r="K219" s="66"/>
    </row>
    <row r="220" spans="1:11" x14ac:dyDescent="0.25">
      <c r="A220"/>
      <c r="B220"/>
      <c r="C220"/>
      <c r="D220"/>
      <c r="E220"/>
      <c r="F220"/>
      <c r="H220" s="66"/>
      <c r="J220" s="4"/>
      <c r="K220" s="66"/>
    </row>
    <row r="221" spans="1:11" x14ac:dyDescent="0.25">
      <c r="A221"/>
      <c r="B221"/>
      <c r="C221"/>
      <c r="D221"/>
      <c r="E221"/>
      <c r="F221"/>
      <c r="H221" s="66"/>
      <c r="J221" s="4"/>
      <c r="K221" s="66"/>
    </row>
    <row r="222" spans="1:11" x14ac:dyDescent="0.25">
      <c r="A222"/>
      <c r="B222"/>
      <c r="C222"/>
      <c r="D222"/>
      <c r="E222"/>
      <c r="F222"/>
      <c r="H222" s="66"/>
      <c r="J222" s="4"/>
      <c r="K222" s="66"/>
    </row>
    <row r="223" spans="1:11" x14ac:dyDescent="0.25">
      <c r="A223"/>
      <c r="B223"/>
      <c r="C223"/>
      <c r="D223"/>
      <c r="E223"/>
      <c r="F223"/>
      <c r="H223" s="66"/>
      <c r="J223" s="4"/>
      <c r="K223" s="66"/>
    </row>
    <row r="224" spans="1:11" x14ac:dyDescent="0.25">
      <c r="A224"/>
      <c r="B224"/>
      <c r="C224"/>
      <c r="D224"/>
      <c r="E224"/>
      <c r="F224"/>
      <c r="H224" s="66"/>
      <c r="J224" s="4"/>
      <c r="K224" s="66"/>
    </row>
    <row r="225" spans="1:11" x14ac:dyDescent="0.25">
      <c r="A225"/>
      <c r="B225"/>
      <c r="C225"/>
      <c r="D225"/>
      <c r="E225"/>
      <c r="F225"/>
      <c r="H225" s="66"/>
      <c r="J225" s="4"/>
      <c r="K225" s="66"/>
    </row>
    <row r="226" spans="1:11" x14ac:dyDescent="0.25">
      <c r="A226"/>
      <c r="B226"/>
      <c r="C226"/>
      <c r="D226"/>
      <c r="E226"/>
      <c r="F226"/>
      <c r="H226" s="66"/>
      <c r="J226" s="4"/>
      <c r="K226" s="66"/>
    </row>
    <row r="227" spans="1:11" x14ac:dyDescent="0.25">
      <c r="A227"/>
      <c r="B227"/>
      <c r="C227"/>
      <c r="D227"/>
      <c r="E227"/>
      <c r="F227"/>
      <c r="H227" s="66"/>
      <c r="J227" s="4"/>
      <c r="K227" s="66"/>
    </row>
    <row r="228" spans="1:11" x14ac:dyDescent="0.25">
      <c r="A228"/>
      <c r="B228"/>
      <c r="C228"/>
      <c r="D228"/>
      <c r="E228"/>
      <c r="F228"/>
      <c r="H228" s="66"/>
      <c r="J228" s="4"/>
      <c r="K228" s="66"/>
    </row>
    <row r="229" spans="1:11" x14ac:dyDescent="0.25">
      <c r="A229"/>
      <c r="B229"/>
      <c r="C229"/>
      <c r="D229"/>
      <c r="E229"/>
      <c r="F229"/>
      <c r="H229" s="66"/>
      <c r="J229" s="4"/>
      <c r="K229" s="66"/>
    </row>
    <row r="230" spans="1:11" x14ac:dyDescent="0.25">
      <c r="A230"/>
      <c r="B230"/>
      <c r="C230"/>
      <c r="D230"/>
      <c r="E230"/>
      <c r="F230"/>
      <c r="H230" s="66"/>
      <c r="J230" s="4"/>
      <c r="K230" s="66"/>
    </row>
    <row r="231" spans="1:11" x14ac:dyDescent="0.25">
      <c r="A231"/>
      <c r="B231"/>
      <c r="C231"/>
      <c r="D231"/>
      <c r="E231"/>
      <c r="F231"/>
      <c r="H231" s="66"/>
      <c r="J231" s="4"/>
      <c r="K231" s="66"/>
    </row>
    <row r="232" spans="1:11" x14ac:dyDescent="0.25">
      <c r="A232"/>
      <c r="B232"/>
      <c r="C232"/>
      <c r="D232"/>
      <c r="E232"/>
      <c r="F232"/>
      <c r="H232" s="66"/>
      <c r="J232" s="4"/>
      <c r="K232" s="66"/>
    </row>
    <row r="233" spans="1:11" x14ac:dyDescent="0.25">
      <c r="A233"/>
      <c r="B233"/>
      <c r="C233"/>
      <c r="D233"/>
      <c r="E233"/>
      <c r="F233"/>
      <c r="H233" s="66"/>
      <c r="J233" s="4"/>
      <c r="K233" s="66"/>
    </row>
    <row r="234" spans="1:11" x14ac:dyDescent="0.25">
      <c r="A234"/>
      <c r="B234"/>
      <c r="C234"/>
      <c r="D234"/>
      <c r="E234"/>
      <c r="F234"/>
      <c r="H234" s="66"/>
      <c r="J234" s="4"/>
      <c r="K234" s="66"/>
    </row>
    <row r="235" spans="1:11" x14ac:dyDescent="0.25">
      <c r="A235"/>
      <c r="B235"/>
      <c r="C235"/>
      <c r="D235"/>
      <c r="E235"/>
      <c r="F235"/>
      <c r="H235" s="66"/>
      <c r="J235" s="4"/>
      <c r="K235" s="66"/>
    </row>
    <row r="236" spans="1:11" x14ac:dyDescent="0.25">
      <c r="A236"/>
      <c r="B236"/>
      <c r="C236"/>
      <c r="D236"/>
      <c r="E236"/>
      <c r="F236"/>
      <c r="H236" s="66"/>
      <c r="J236" s="4"/>
      <c r="K236" s="66"/>
    </row>
    <row r="237" spans="1:11" x14ac:dyDescent="0.25">
      <c r="A237"/>
      <c r="B237"/>
      <c r="C237"/>
      <c r="D237"/>
      <c r="E237"/>
      <c r="F237"/>
      <c r="H237" s="66"/>
      <c r="J237" s="4"/>
      <c r="K237" s="66"/>
    </row>
    <row r="238" spans="1:11" x14ac:dyDescent="0.25">
      <c r="A238"/>
      <c r="B238"/>
      <c r="C238"/>
      <c r="D238"/>
      <c r="E238"/>
      <c r="F238"/>
      <c r="H238" s="66"/>
      <c r="J238" s="4"/>
      <c r="K238" s="66"/>
    </row>
    <row r="239" spans="1:11" x14ac:dyDescent="0.25">
      <c r="A239"/>
      <c r="B239"/>
      <c r="C239"/>
      <c r="D239"/>
      <c r="E239"/>
      <c r="F239"/>
      <c r="H239" s="66"/>
      <c r="J239" s="4"/>
      <c r="K239" s="66"/>
    </row>
    <row r="240" spans="1:11" x14ac:dyDescent="0.25">
      <c r="A240"/>
      <c r="B240"/>
      <c r="C240"/>
      <c r="D240"/>
      <c r="E240"/>
      <c r="F240"/>
      <c r="H240" s="66"/>
      <c r="J240" s="4"/>
      <c r="K240" s="66"/>
    </row>
    <row r="241" spans="1:11" x14ac:dyDescent="0.25">
      <c r="A241"/>
      <c r="B241"/>
      <c r="C241"/>
      <c r="D241"/>
      <c r="E241"/>
      <c r="F241"/>
      <c r="H241" s="66"/>
      <c r="J241" s="4"/>
      <c r="K241" s="66"/>
    </row>
    <row r="242" spans="1:11" x14ac:dyDescent="0.25">
      <c r="A242"/>
      <c r="B242"/>
      <c r="C242"/>
      <c r="D242"/>
      <c r="E242"/>
      <c r="F242"/>
      <c r="H242" s="66"/>
      <c r="J242" s="4"/>
      <c r="K242" s="66"/>
    </row>
    <row r="243" spans="1:11" x14ac:dyDescent="0.25">
      <c r="A243"/>
      <c r="B243"/>
      <c r="C243"/>
      <c r="D243"/>
      <c r="E243"/>
      <c r="F243"/>
      <c r="H243" s="66"/>
      <c r="J243" s="4"/>
      <c r="K243" s="66"/>
    </row>
    <row r="244" spans="1:11" x14ac:dyDescent="0.25">
      <c r="A244"/>
      <c r="B244"/>
      <c r="C244"/>
      <c r="D244"/>
      <c r="E244"/>
      <c r="F244"/>
      <c r="H244" s="66"/>
      <c r="J244" s="4"/>
      <c r="K244" s="66"/>
    </row>
    <row r="245" spans="1:11" x14ac:dyDescent="0.25">
      <c r="A245"/>
      <c r="B245"/>
      <c r="C245"/>
      <c r="D245"/>
      <c r="E245"/>
      <c r="F245"/>
      <c r="H245" s="66"/>
      <c r="J245" s="4"/>
      <c r="K245" s="66"/>
    </row>
    <row r="246" spans="1:11" x14ac:dyDescent="0.25">
      <c r="A246"/>
      <c r="B246"/>
      <c r="C246"/>
      <c r="D246"/>
      <c r="E246"/>
      <c r="F246"/>
      <c r="H246" s="66"/>
      <c r="J246" s="4"/>
      <c r="K246" s="66"/>
    </row>
    <row r="247" spans="1:11" x14ac:dyDescent="0.25">
      <c r="A247"/>
      <c r="B247"/>
      <c r="C247"/>
      <c r="D247"/>
      <c r="E247"/>
      <c r="F247"/>
      <c r="H247" s="66"/>
      <c r="J247" s="4"/>
      <c r="K247" s="66"/>
    </row>
    <row r="248" spans="1:11" x14ac:dyDescent="0.25">
      <c r="A248"/>
      <c r="B248"/>
      <c r="C248"/>
      <c r="D248"/>
      <c r="E248"/>
      <c r="F248"/>
      <c r="H248" s="66"/>
      <c r="J248" s="4"/>
      <c r="K248" s="66"/>
    </row>
    <row r="249" spans="1:11" x14ac:dyDescent="0.25">
      <c r="A249"/>
      <c r="B249"/>
      <c r="C249"/>
      <c r="D249"/>
      <c r="E249"/>
      <c r="F249"/>
      <c r="H249" s="66"/>
      <c r="J249" s="4"/>
      <c r="K249" s="66"/>
    </row>
    <row r="250" spans="1:11" x14ac:dyDescent="0.25">
      <c r="A250"/>
      <c r="B250"/>
      <c r="C250"/>
      <c r="D250"/>
      <c r="E250"/>
      <c r="F250"/>
      <c r="H250" s="66"/>
      <c r="J250" s="4"/>
      <c r="K250" s="66"/>
    </row>
    <row r="251" spans="1:11" x14ac:dyDescent="0.25">
      <c r="A251"/>
      <c r="B251"/>
      <c r="C251"/>
      <c r="D251"/>
      <c r="E251"/>
      <c r="F251"/>
      <c r="H251" s="66"/>
      <c r="J251" s="4"/>
      <c r="K251" s="66"/>
    </row>
    <row r="252" spans="1:11" x14ac:dyDescent="0.25">
      <c r="A252"/>
      <c r="B252"/>
      <c r="C252"/>
      <c r="D252"/>
      <c r="E252"/>
      <c r="F252"/>
      <c r="H252" s="66"/>
      <c r="J252" s="4"/>
      <c r="K252" s="66"/>
    </row>
    <row r="253" spans="1:11" x14ac:dyDescent="0.25">
      <c r="A253"/>
      <c r="B253"/>
      <c r="C253"/>
      <c r="D253"/>
      <c r="E253"/>
      <c r="F253"/>
      <c r="H253" s="66"/>
      <c r="J253" s="4"/>
      <c r="K253" s="66"/>
    </row>
    <row r="254" spans="1:11" x14ac:dyDescent="0.25">
      <c r="A254"/>
      <c r="B254"/>
      <c r="C254"/>
      <c r="D254"/>
      <c r="E254"/>
      <c r="F254"/>
      <c r="H254" s="66"/>
      <c r="J254" s="4"/>
      <c r="K254" s="66"/>
    </row>
    <row r="255" spans="1:11" x14ac:dyDescent="0.25">
      <c r="A255"/>
      <c r="B255"/>
      <c r="C255"/>
      <c r="D255"/>
      <c r="E255"/>
      <c r="F255"/>
      <c r="H255" s="66"/>
      <c r="J255" s="4"/>
      <c r="K255" s="66"/>
    </row>
    <row r="256" spans="1:11" x14ac:dyDescent="0.25">
      <c r="A256"/>
      <c r="B256"/>
      <c r="C256"/>
      <c r="D256"/>
      <c r="E256"/>
      <c r="F256"/>
      <c r="H256" s="66"/>
      <c r="J256" s="4"/>
      <c r="K256" s="66"/>
    </row>
    <row r="257" spans="1:11" x14ac:dyDescent="0.25">
      <c r="A257"/>
      <c r="B257"/>
      <c r="C257"/>
      <c r="D257"/>
      <c r="E257"/>
      <c r="F257"/>
      <c r="H257" s="66"/>
      <c r="J257" s="4"/>
      <c r="K257" s="66"/>
    </row>
    <row r="258" spans="1:11" x14ac:dyDescent="0.25">
      <c r="A258"/>
      <c r="B258"/>
      <c r="C258"/>
      <c r="D258"/>
      <c r="E258"/>
      <c r="F258"/>
      <c r="H258" s="66"/>
      <c r="J258" s="4"/>
      <c r="K258" s="66"/>
    </row>
    <row r="259" spans="1:11" x14ac:dyDescent="0.25">
      <c r="A259"/>
      <c r="B259"/>
      <c r="C259"/>
      <c r="D259"/>
      <c r="E259"/>
      <c r="F259"/>
      <c r="H259" s="66"/>
      <c r="J259" s="4"/>
      <c r="K259" s="66"/>
    </row>
    <row r="260" spans="1:11" x14ac:dyDescent="0.25">
      <c r="A260"/>
      <c r="B260"/>
      <c r="C260"/>
      <c r="D260"/>
      <c r="E260"/>
      <c r="F260"/>
      <c r="H260" s="66"/>
      <c r="J260" s="4"/>
      <c r="K260" s="66"/>
    </row>
    <row r="261" spans="1:11" x14ac:dyDescent="0.25">
      <c r="A261"/>
      <c r="B261"/>
      <c r="C261"/>
      <c r="D261"/>
      <c r="E261"/>
      <c r="F261"/>
      <c r="H261" s="66"/>
      <c r="J261" s="4"/>
      <c r="K261" s="66"/>
    </row>
    <row r="262" spans="1:11" x14ac:dyDescent="0.25">
      <c r="A262"/>
      <c r="B262"/>
      <c r="C262"/>
      <c r="D262"/>
      <c r="E262"/>
      <c r="F262"/>
      <c r="H262" s="66"/>
      <c r="J262" s="4"/>
      <c r="K262" s="66"/>
    </row>
    <row r="263" spans="1:11" x14ac:dyDescent="0.25">
      <c r="A263"/>
      <c r="B263"/>
      <c r="C263"/>
      <c r="D263"/>
      <c r="E263"/>
      <c r="F263"/>
      <c r="H263" s="66"/>
      <c r="J263" s="4"/>
      <c r="K263" s="66"/>
    </row>
    <row r="264" spans="1:11" x14ac:dyDescent="0.25">
      <c r="A264"/>
      <c r="B264"/>
      <c r="C264"/>
      <c r="D264"/>
      <c r="E264"/>
      <c r="F264"/>
      <c r="H264" s="66"/>
      <c r="J264" s="4"/>
      <c r="K264" s="66"/>
    </row>
    <row r="265" spans="1:11" x14ac:dyDescent="0.25">
      <c r="A265"/>
      <c r="B265"/>
      <c r="C265"/>
      <c r="D265"/>
      <c r="E265"/>
      <c r="F265"/>
      <c r="H265" s="66"/>
      <c r="J265" s="4"/>
      <c r="K265" s="66"/>
    </row>
    <row r="266" spans="1:11" x14ac:dyDescent="0.25">
      <c r="A266"/>
      <c r="B266"/>
      <c r="C266"/>
      <c r="D266"/>
      <c r="E266"/>
      <c r="F266"/>
      <c r="H266" s="66"/>
      <c r="J266" s="4"/>
      <c r="K266" s="66"/>
    </row>
    <row r="267" spans="1:11" x14ac:dyDescent="0.25">
      <c r="A267"/>
      <c r="B267"/>
      <c r="C267"/>
      <c r="D267"/>
      <c r="E267"/>
      <c r="F267"/>
      <c r="H267" s="66"/>
      <c r="J267" s="4"/>
      <c r="K267" s="66"/>
    </row>
    <row r="268" spans="1:11" x14ac:dyDescent="0.25">
      <c r="A268"/>
      <c r="B268"/>
      <c r="C268"/>
      <c r="D268"/>
      <c r="E268"/>
      <c r="F268"/>
      <c r="H268" s="66"/>
      <c r="J268" s="4"/>
      <c r="K268" s="66"/>
    </row>
    <row r="269" spans="1:11" x14ac:dyDescent="0.25">
      <c r="A269"/>
      <c r="B269"/>
      <c r="C269"/>
      <c r="D269"/>
      <c r="E269"/>
      <c r="F269"/>
      <c r="H269" s="66"/>
      <c r="J269" s="4"/>
      <c r="K269" s="66"/>
    </row>
    <row r="270" spans="1:11" x14ac:dyDescent="0.25">
      <c r="A270"/>
      <c r="B270"/>
      <c r="C270"/>
      <c r="D270"/>
      <c r="E270"/>
      <c r="F270"/>
      <c r="H270" s="66"/>
      <c r="J270" s="4"/>
      <c r="K270" s="66"/>
    </row>
    <row r="271" spans="1:11" x14ac:dyDescent="0.25">
      <c r="A271"/>
      <c r="B271"/>
      <c r="C271"/>
      <c r="D271"/>
      <c r="E271"/>
      <c r="F271"/>
      <c r="H271" s="66"/>
      <c r="J271" s="4"/>
      <c r="K271" s="66"/>
    </row>
    <row r="272" spans="1:11" x14ac:dyDescent="0.25">
      <c r="A272"/>
      <c r="B272"/>
      <c r="C272"/>
      <c r="D272"/>
      <c r="E272"/>
      <c r="F272"/>
      <c r="H272" s="66"/>
      <c r="J272" s="4"/>
      <c r="K272" s="66"/>
    </row>
    <row r="273" spans="1:11" x14ac:dyDescent="0.25">
      <c r="A273"/>
      <c r="B273"/>
      <c r="C273"/>
      <c r="D273"/>
      <c r="E273"/>
      <c r="F273"/>
      <c r="H273" s="66"/>
      <c r="J273" s="4"/>
      <c r="K273" s="66"/>
    </row>
    <row r="274" spans="1:11" x14ac:dyDescent="0.25">
      <c r="A274"/>
      <c r="B274"/>
      <c r="C274"/>
      <c r="D274"/>
      <c r="E274"/>
      <c r="F274"/>
      <c r="H274" s="66"/>
      <c r="J274" s="4"/>
      <c r="K274" s="66"/>
    </row>
    <row r="275" spans="1:11" x14ac:dyDescent="0.25">
      <c r="A275"/>
      <c r="B275"/>
      <c r="C275"/>
      <c r="D275"/>
      <c r="E275"/>
      <c r="F275"/>
      <c r="H275" s="66"/>
      <c r="J275" s="4"/>
      <c r="K275" s="66"/>
    </row>
    <row r="276" spans="1:11" x14ac:dyDescent="0.25">
      <c r="A276"/>
      <c r="B276"/>
      <c r="C276"/>
      <c r="D276"/>
      <c r="E276"/>
      <c r="F276"/>
      <c r="H276" s="66"/>
      <c r="J276" s="4"/>
      <c r="K276" s="66"/>
    </row>
    <row r="277" spans="1:11" x14ac:dyDescent="0.25">
      <c r="A277"/>
      <c r="B277"/>
      <c r="C277"/>
      <c r="D277"/>
      <c r="E277"/>
      <c r="F277"/>
      <c r="H277" s="66"/>
      <c r="J277" s="4"/>
      <c r="K277" s="66"/>
    </row>
    <row r="278" spans="1:11" x14ac:dyDescent="0.25">
      <c r="A278"/>
      <c r="B278"/>
      <c r="C278"/>
      <c r="D278"/>
      <c r="E278"/>
      <c r="F278"/>
      <c r="H278" s="66"/>
      <c r="J278" s="4"/>
      <c r="K278" s="66"/>
    </row>
    <row r="279" spans="1:11" x14ac:dyDescent="0.25">
      <c r="A279"/>
      <c r="B279"/>
      <c r="C279"/>
      <c r="D279"/>
      <c r="E279"/>
      <c r="F279"/>
      <c r="H279" s="66"/>
      <c r="J279" s="4"/>
      <c r="K279" s="66"/>
    </row>
    <row r="280" spans="1:11" x14ac:dyDescent="0.25">
      <c r="A280"/>
      <c r="B280"/>
      <c r="C280"/>
      <c r="D280"/>
      <c r="E280"/>
      <c r="F280"/>
      <c r="H280" s="66"/>
      <c r="J280" s="4"/>
      <c r="K280" s="66"/>
    </row>
    <row r="281" spans="1:11" x14ac:dyDescent="0.25">
      <c r="A281"/>
      <c r="B281"/>
      <c r="C281"/>
      <c r="D281"/>
      <c r="E281"/>
      <c r="F281"/>
      <c r="H281" s="66"/>
      <c r="J281" s="4"/>
      <c r="K281" s="66"/>
    </row>
    <row r="282" spans="1:11" x14ac:dyDescent="0.25">
      <c r="A282"/>
      <c r="B282"/>
      <c r="C282"/>
      <c r="D282"/>
      <c r="E282"/>
      <c r="F282"/>
      <c r="H282" s="66"/>
      <c r="J282" s="4"/>
      <c r="K282" s="66"/>
    </row>
    <row r="283" spans="1:11" x14ac:dyDescent="0.25">
      <c r="A283"/>
      <c r="B283"/>
      <c r="C283"/>
      <c r="D283"/>
      <c r="E283"/>
      <c r="F283"/>
      <c r="H283" s="66"/>
      <c r="J283" s="4"/>
      <c r="K283" s="66"/>
    </row>
    <row r="284" spans="1:11" x14ac:dyDescent="0.25">
      <c r="A284"/>
      <c r="B284"/>
      <c r="C284"/>
      <c r="D284"/>
      <c r="E284"/>
      <c r="F284"/>
      <c r="H284" s="66"/>
      <c r="J284" s="4"/>
      <c r="K284" s="66"/>
    </row>
    <row r="285" spans="1:11" x14ac:dyDescent="0.25">
      <c r="A285"/>
      <c r="B285"/>
      <c r="C285"/>
      <c r="D285"/>
      <c r="E285"/>
      <c r="F285"/>
      <c r="H285" s="66"/>
      <c r="J285" s="4"/>
      <c r="K285" s="66"/>
    </row>
    <row r="286" spans="1:11" x14ac:dyDescent="0.25">
      <c r="A286"/>
      <c r="B286"/>
      <c r="C286"/>
      <c r="D286"/>
      <c r="E286"/>
      <c r="F286"/>
      <c r="H286" s="66"/>
      <c r="J286" s="4"/>
      <c r="K286" s="66"/>
    </row>
    <row r="287" spans="1:11" x14ac:dyDescent="0.25">
      <c r="A287"/>
      <c r="B287"/>
      <c r="C287"/>
      <c r="D287"/>
      <c r="E287"/>
      <c r="F287"/>
      <c r="H287" s="66"/>
      <c r="J287" s="4"/>
      <c r="K287" s="66"/>
    </row>
    <row r="288" spans="1:11" x14ac:dyDescent="0.25">
      <c r="A288"/>
      <c r="B288"/>
      <c r="C288"/>
      <c r="D288"/>
      <c r="E288"/>
      <c r="F288"/>
      <c r="H288" s="66"/>
      <c r="J288" s="4"/>
      <c r="K288" s="66"/>
    </row>
    <row r="289" spans="1:11" x14ac:dyDescent="0.25">
      <c r="A289"/>
      <c r="B289"/>
      <c r="C289"/>
      <c r="D289"/>
      <c r="E289"/>
      <c r="F289"/>
      <c r="H289" s="66"/>
      <c r="J289" s="4"/>
      <c r="K289" s="66"/>
    </row>
    <row r="290" spans="1:11" x14ac:dyDescent="0.25">
      <c r="A290"/>
      <c r="B290"/>
      <c r="C290"/>
      <c r="D290"/>
      <c r="E290"/>
      <c r="F290"/>
      <c r="H290" s="66"/>
      <c r="J290" s="4"/>
      <c r="K290" s="66"/>
    </row>
    <row r="291" spans="1:11" x14ac:dyDescent="0.25">
      <c r="A291"/>
      <c r="B291"/>
      <c r="C291"/>
      <c r="D291"/>
      <c r="E291"/>
      <c r="F291"/>
      <c r="H291" s="66"/>
      <c r="J291" s="4"/>
      <c r="K291" s="66"/>
    </row>
    <row r="292" spans="1:11" x14ac:dyDescent="0.25">
      <c r="A292"/>
      <c r="B292"/>
      <c r="C292"/>
      <c r="D292"/>
      <c r="E292"/>
      <c r="F292"/>
      <c r="H292" s="66"/>
      <c r="J292" s="4"/>
      <c r="K292" s="66"/>
    </row>
    <row r="293" spans="1:11" x14ac:dyDescent="0.25">
      <c r="A293"/>
      <c r="B293"/>
      <c r="C293"/>
      <c r="D293"/>
      <c r="E293"/>
      <c r="F293"/>
      <c r="H293" s="66"/>
      <c r="J293" s="4"/>
      <c r="K293" s="66"/>
    </row>
    <row r="294" spans="1:11" x14ac:dyDescent="0.25">
      <c r="A294"/>
      <c r="B294"/>
      <c r="C294"/>
      <c r="D294"/>
      <c r="E294"/>
      <c r="F294"/>
      <c r="H294" s="66"/>
      <c r="J294" s="4"/>
      <c r="K294" s="66"/>
    </row>
    <row r="295" spans="1:11" x14ac:dyDescent="0.25">
      <c r="A295"/>
      <c r="B295"/>
      <c r="C295"/>
      <c r="D295"/>
      <c r="E295"/>
      <c r="F295"/>
      <c r="H295" s="66"/>
      <c r="J295" s="4"/>
      <c r="K295" s="66"/>
    </row>
    <row r="296" spans="1:11" x14ac:dyDescent="0.25">
      <c r="A296"/>
      <c r="B296"/>
      <c r="C296"/>
      <c r="D296"/>
      <c r="E296"/>
      <c r="F296"/>
      <c r="H296" s="66"/>
      <c r="J296" s="4"/>
      <c r="K296" s="66"/>
    </row>
    <row r="297" spans="1:11" x14ac:dyDescent="0.25">
      <c r="A297"/>
      <c r="B297"/>
      <c r="C297"/>
      <c r="D297"/>
      <c r="E297"/>
      <c r="F297"/>
      <c r="H297" s="66"/>
      <c r="J297" s="4"/>
      <c r="K297" s="66"/>
    </row>
    <row r="298" spans="1:11" x14ac:dyDescent="0.25">
      <c r="A298"/>
      <c r="B298"/>
      <c r="C298"/>
      <c r="D298"/>
      <c r="E298"/>
      <c r="F298"/>
      <c r="H298" s="66"/>
      <c r="J298" s="4"/>
      <c r="K298" s="66"/>
    </row>
    <row r="299" spans="1:11" x14ac:dyDescent="0.25">
      <c r="A299"/>
      <c r="B299"/>
      <c r="C299"/>
      <c r="D299"/>
      <c r="E299"/>
      <c r="F299"/>
      <c r="H299" s="66"/>
      <c r="J299" s="4"/>
      <c r="K299" s="66"/>
    </row>
    <row r="300" spans="1:11" x14ac:dyDescent="0.25">
      <c r="A300"/>
      <c r="B300"/>
      <c r="C300"/>
      <c r="D300"/>
      <c r="E300"/>
      <c r="F300"/>
      <c r="H300" s="66"/>
      <c r="J300" s="4"/>
      <c r="K300" s="66"/>
    </row>
    <row r="301" spans="1:11" x14ac:dyDescent="0.25">
      <c r="A301"/>
      <c r="B301"/>
      <c r="C301"/>
      <c r="D301"/>
      <c r="E301"/>
      <c r="F301"/>
      <c r="H301" s="66"/>
      <c r="J301" s="4"/>
      <c r="K301" s="66"/>
    </row>
    <row r="302" spans="1:11" x14ac:dyDescent="0.25">
      <c r="A302"/>
      <c r="B302"/>
      <c r="C302"/>
      <c r="D302"/>
      <c r="E302"/>
      <c r="F302"/>
      <c r="H302" s="66"/>
      <c r="J302" s="4"/>
      <c r="K302" s="66"/>
    </row>
    <row r="303" spans="1:11" x14ac:dyDescent="0.25">
      <c r="A303"/>
      <c r="B303"/>
      <c r="C303"/>
      <c r="D303"/>
      <c r="E303"/>
      <c r="F303"/>
      <c r="H303" s="66"/>
      <c r="J303" s="4"/>
      <c r="K303" s="66"/>
    </row>
    <row r="304" spans="1:11" x14ac:dyDescent="0.25">
      <c r="A304"/>
      <c r="B304"/>
      <c r="C304"/>
      <c r="D304"/>
      <c r="E304"/>
      <c r="F304"/>
      <c r="H304" s="66"/>
      <c r="J304" s="4"/>
      <c r="K304" s="66"/>
    </row>
    <row r="305" spans="1:11" x14ac:dyDescent="0.25">
      <c r="A305"/>
      <c r="B305"/>
      <c r="C305"/>
      <c r="D305"/>
      <c r="E305"/>
      <c r="F305"/>
      <c r="H305" s="66"/>
      <c r="J305" s="4"/>
      <c r="K305" s="66"/>
    </row>
    <row r="306" spans="1:11" x14ac:dyDescent="0.25">
      <c r="A306"/>
      <c r="B306"/>
      <c r="C306"/>
      <c r="D306"/>
      <c r="E306"/>
      <c r="F306"/>
      <c r="H306" s="66"/>
      <c r="J306" s="4"/>
      <c r="K306" s="66"/>
    </row>
    <row r="307" spans="1:11" x14ac:dyDescent="0.25">
      <c r="A307"/>
      <c r="B307"/>
      <c r="C307"/>
      <c r="D307"/>
      <c r="E307"/>
      <c r="F307"/>
      <c r="H307" s="66"/>
      <c r="J307" s="4"/>
      <c r="K307" s="66"/>
    </row>
    <row r="308" spans="1:11" x14ac:dyDescent="0.25">
      <c r="A308"/>
      <c r="B308"/>
      <c r="C308"/>
      <c r="D308"/>
      <c r="E308"/>
      <c r="F308"/>
      <c r="H308" s="66"/>
      <c r="J308" s="4"/>
      <c r="K308" s="66"/>
    </row>
    <row r="309" spans="1:11" x14ac:dyDescent="0.25">
      <c r="A309"/>
      <c r="B309"/>
      <c r="C309"/>
      <c r="D309"/>
      <c r="E309"/>
      <c r="F309"/>
      <c r="H309" s="66"/>
      <c r="J309" s="4"/>
      <c r="K309" s="66"/>
    </row>
    <row r="310" spans="1:11" x14ac:dyDescent="0.25">
      <c r="A310"/>
      <c r="B310"/>
      <c r="C310"/>
      <c r="D310"/>
      <c r="E310"/>
      <c r="F310"/>
      <c r="H310" s="66"/>
      <c r="J310" s="4"/>
      <c r="K310" s="66"/>
    </row>
    <row r="311" spans="1:11" x14ac:dyDescent="0.25">
      <c r="A311"/>
      <c r="B311"/>
      <c r="C311"/>
      <c r="D311"/>
      <c r="E311"/>
      <c r="F311"/>
      <c r="H311" s="66"/>
      <c r="J311" s="4"/>
      <c r="K311" s="66"/>
    </row>
    <row r="312" spans="1:11" x14ac:dyDescent="0.25">
      <c r="A312"/>
      <c r="B312"/>
      <c r="C312"/>
      <c r="D312"/>
      <c r="E312"/>
      <c r="F312"/>
      <c r="H312" s="66"/>
      <c r="J312" s="4"/>
      <c r="K312" s="66"/>
    </row>
    <row r="313" spans="1:11" x14ac:dyDescent="0.25">
      <c r="A313"/>
      <c r="B313"/>
      <c r="C313"/>
      <c r="D313"/>
      <c r="E313"/>
      <c r="F313"/>
      <c r="H313" s="66"/>
      <c r="J313" s="4"/>
      <c r="K313" s="66"/>
    </row>
    <row r="314" spans="1:11" x14ac:dyDescent="0.25">
      <c r="A314"/>
      <c r="B314"/>
      <c r="C314"/>
      <c r="D314"/>
      <c r="E314"/>
      <c r="F314"/>
      <c r="H314" s="66"/>
      <c r="J314" s="4"/>
      <c r="K314" s="66"/>
    </row>
    <row r="315" spans="1:11" x14ac:dyDescent="0.25">
      <c r="A315"/>
      <c r="B315"/>
      <c r="C315"/>
      <c r="D315"/>
      <c r="E315"/>
      <c r="F315"/>
      <c r="H315" s="66"/>
      <c r="J315" s="4"/>
      <c r="K315" s="66"/>
    </row>
    <row r="316" spans="1:11" x14ac:dyDescent="0.25">
      <c r="A316"/>
      <c r="B316"/>
      <c r="C316"/>
      <c r="D316"/>
      <c r="E316"/>
      <c r="F316"/>
      <c r="H316" s="66"/>
      <c r="J316" s="4"/>
      <c r="K316" s="66"/>
    </row>
    <row r="317" spans="1:11" x14ac:dyDescent="0.25">
      <c r="A317"/>
      <c r="B317"/>
      <c r="C317"/>
      <c r="D317"/>
      <c r="E317"/>
      <c r="F317"/>
      <c r="H317" s="66"/>
      <c r="J317" s="4"/>
      <c r="K317" s="66"/>
    </row>
    <row r="318" spans="1:11" x14ac:dyDescent="0.25">
      <c r="A318"/>
      <c r="B318"/>
      <c r="C318"/>
      <c r="D318"/>
      <c r="E318"/>
      <c r="F318"/>
      <c r="H318" s="66"/>
      <c r="J318" s="4"/>
      <c r="K318" s="66"/>
    </row>
    <row r="319" spans="1:11" x14ac:dyDescent="0.25">
      <c r="A319"/>
      <c r="B319"/>
      <c r="C319"/>
      <c r="D319"/>
      <c r="E319"/>
      <c r="F319"/>
      <c r="H319" s="66"/>
      <c r="J319" s="4"/>
      <c r="K319" s="66"/>
    </row>
    <row r="320" spans="1:11" x14ac:dyDescent="0.25">
      <c r="A320"/>
      <c r="B320"/>
      <c r="C320"/>
      <c r="D320"/>
      <c r="E320"/>
      <c r="F320"/>
      <c r="H320" s="66"/>
      <c r="J320" s="4"/>
      <c r="K320" s="66"/>
    </row>
    <row r="321" spans="1:11" x14ac:dyDescent="0.25">
      <c r="A321"/>
      <c r="B321"/>
      <c r="C321"/>
      <c r="D321"/>
      <c r="E321"/>
      <c r="F321"/>
      <c r="H321" s="66"/>
      <c r="J321" s="4"/>
      <c r="K321" s="66"/>
    </row>
    <row r="322" spans="1:11" x14ac:dyDescent="0.25">
      <c r="A322"/>
      <c r="B322"/>
      <c r="C322"/>
      <c r="D322"/>
      <c r="E322"/>
      <c r="F322"/>
      <c r="H322" s="66"/>
      <c r="J322" s="4"/>
      <c r="K322" s="66"/>
    </row>
    <row r="323" spans="1:11" x14ac:dyDescent="0.25">
      <c r="A323"/>
      <c r="B323"/>
      <c r="C323"/>
      <c r="D323"/>
      <c r="E323"/>
      <c r="F323"/>
      <c r="H323" s="66"/>
      <c r="J323" s="4"/>
      <c r="K323" s="66"/>
    </row>
    <row r="324" spans="1:11" x14ac:dyDescent="0.25">
      <c r="A324"/>
      <c r="B324"/>
      <c r="C324"/>
      <c r="D324"/>
      <c r="E324"/>
      <c r="F324"/>
      <c r="H324" s="66"/>
      <c r="J324" s="4"/>
      <c r="K324" s="66"/>
    </row>
    <row r="325" spans="1:11" x14ac:dyDescent="0.25">
      <c r="A325"/>
      <c r="B325"/>
      <c r="C325"/>
      <c r="D325"/>
      <c r="E325"/>
      <c r="F325"/>
      <c r="H325" s="66"/>
      <c r="J325" s="4"/>
      <c r="K325" s="66"/>
    </row>
    <row r="326" spans="1:11" x14ac:dyDescent="0.25">
      <c r="A326"/>
      <c r="B326"/>
      <c r="C326"/>
      <c r="D326"/>
      <c r="E326"/>
      <c r="F326"/>
      <c r="H326" s="66"/>
      <c r="J326" s="4"/>
      <c r="K326" s="66"/>
    </row>
    <row r="327" spans="1:11" x14ac:dyDescent="0.25">
      <c r="A327"/>
      <c r="B327"/>
      <c r="C327"/>
      <c r="D327"/>
      <c r="E327"/>
      <c r="F327"/>
      <c r="H327" s="66"/>
      <c r="J327" s="4"/>
      <c r="K327" s="66"/>
    </row>
    <row r="328" spans="1:11" x14ac:dyDescent="0.25">
      <c r="A328"/>
      <c r="B328"/>
      <c r="C328"/>
      <c r="D328"/>
      <c r="E328"/>
      <c r="F328"/>
      <c r="H328" s="66"/>
      <c r="J328" s="4"/>
      <c r="K328" s="66"/>
    </row>
    <row r="329" spans="1:11" x14ac:dyDescent="0.25">
      <c r="A329"/>
      <c r="B329"/>
      <c r="C329"/>
      <c r="D329"/>
      <c r="E329"/>
      <c r="F329"/>
      <c r="H329" s="66"/>
      <c r="J329" s="4"/>
      <c r="K329" s="66"/>
    </row>
    <row r="330" spans="1:11" x14ac:dyDescent="0.25">
      <c r="A330"/>
      <c r="B330"/>
      <c r="C330"/>
      <c r="D330"/>
      <c r="E330"/>
      <c r="F330"/>
      <c r="H330" s="66"/>
      <c r="J330" s="4"/>
      <c r="K330" s="66"/>
    </row>
    <row r="331" spans="1:11" x14ac:dyDescent="0.25">
      <c r="A331"/>
      <c r="B331"/>
      <c r="C331"/>
      <c r="D331"/>
      <c r="E331"/>
      <c r="F331"/>
      <c r="H331" s="66"/>
      <c r="J331" s="4"/>
      <c r="K331" s="66"/>
    </row>
    <row r="332" spans="1:11" x14ac:dyDescent="0.25">
      <c r="A332"/>
      <c r="B332"/>
      <c r="C332"/>
      <c r="D332"/>
      <c r="E332"/>
      <c r="F332"/>
      <c r="H332" s="66"/>
      <c r="J332" s="4"/>
      <c r="K332" s="66"/>
    </row>
    <row r="333" spans="1:11" x14ac:dyDescent="0.25">
      <c r="A333"/>
      <c r="B333"/>
      <c r="C333"/>
      <c r="D333"/>
      <c r="E333"/>
      <c r="F333"/>
      <c r="H333" s="66"/>
      <c r="J333" s="4"/>
      <c r="K333" s="66"/>
    </row>
    <row r="334" spans="1:11" x14ac:dyDescent="0.25">
      <c r="A334"/>
      <c r="B334"/>
      <c r="C334"/>
      <c r="D334"/>
      <c r="E334"/>
      <c r="F334"/>
      <c r="H334" s="66"/>
      <c r="J334" s="4"/>
      <c r="K334" s="66"/>
    </row>
    <row r="335" spans="1:11" x14ac:dyDescent="0.25">
      <c r="A335"/>
      <c r="B335"/>
      <c r="C335"/>
      <c r="D335"/>
      <c r="E335"/>
      <c r="F335"/>
      <c r="H335" s="66"/>
      <c r="J335" s="4"/>
      <c r="K335" s="66"/>
    </row>
    <row r="336" spans="1:11" x14ac:dyDescent="0.25">
      <c r="A336"/>
      <c r="B336"/>
      <c r="C336"/>
      <c r="D336"/>
      <c r="E336"/>
      <c r="F336"/>
      <c r="H336" s="66"/>
      <c r="J336" s="4"/>
      <c r="K336" s="66"/>
    </row>
    <row r="337" spans="1:11" x14ac:dyDescent="0.25">
      <c r="A337"/>
      <c r="B337"/>
      <c r="C337"/>
      <c r="D337"/>
      <c r="E337"/>
      <c r="F337"/>
      <c r="H337" s="66"/>
      <c r="J337" s="4"/>
      <c r="K337" s="66"/>
    </row>
    <row r="338" spans="1:11" x14ac:dyDescent="0.25">
      <c r="A338"/>
      <c r="B338"/>
      <c r="C338"/>
      <c r="D338"/>
      <c r="E338"/>
      <c r="F338"/>
      <c r="H338" s="66"/>
      <c r="J338" s="4"/>
      <c r="K338" s="66"/>
    </row>
    <row r="339" spans="1:11" x14ac:dyDescent="0.25">
      <c r="A339"/>
      <c r="B339"/>
      <c r="C339"/>
      <c r="D339"/>
      <c r="E339"/>
      <c r="F339"/>
      <c r="H339" s="66"/>
      <c r="J339" s="4"/>
      <c r="K339" s="66"/>
    </row>
    <row r="340" spans="1:11" x14ac:dyDescent="0.25">
      <c r="A340"/>
      <c r="B340"/>
      <c r="C340"/>
      <c r="D340"/>
      <c r="E340"/>
      <c r="F340"/>
    </row>
    <row r="341" spans="1:11" x14ac:dyDescent="0.25">
      <c r="A341"/>
      <c r="B341"/>
      <c r="C341"/>
      <c r="D341"/>
      <c r="E341"/>
      <c r="F341"/>
    </row>
    <row r="342" spans="1:11" x14ac:dyDescent="0.25">
      <c r="A342"/>
      <c r="B342"/>
      <c r="C342"/>
      <c r="D342"/>
      <c r="E342"/>
      <c r="F342"/>
    </row>
    <row r="343" spans="1:11" x14ac:dyDescent="0.25">
      <c r="A343"/>
      <c r="B343"/>
      <c r="C343"/>
      <c r="D343"/>
      <c r="E343"/>
      <c r="F343"/>
    </row>
    <row r="344" spans="1:11" x14ac:dyDescent="0.25">
      <c r="A344"/>
      <c r="B344"/>
      <c r="C344"/>
      <c r="D344"/>
      <c r="E344"/>
      <c r="F344"/>
    </row>
    <row r="345" spans="1:11" x14ac:dyDescent="0.25">
      <c r="A345"/>
      <c r="B345"/>
      <c r="C345"/>
      <c r="D345"/>
      <c r="E345"/>
      <c r="F345"/>
    </row>
    <row r="346" spans="1:11" x14ac:dyDescent="0.25">
      <c r="A346"/>
      <c r="B346"/>
      <c r="C346"/>
      <c r="D346"/>
      <c r="E346"/>
      <c r="F346"/>
    </row>
    <row r="347" spans="1:11" x14ac:dyDescent="0.25">
      <c r="A347"/>
      <c r="B347"/>
      <c r="C347"/>
      <c r="D347"/>
      <c r="E347"/>
      <c r="F347"/>
    </row>
    <row r="348" spans="1:11" x14ac:dyDescent="0.25">
      <c r="A348"/>
      <c r="B348"/>
      <c r="C348"/>
      <c r="D348"/>
      <c r="E348"/>
      <c r="F348"/>
    </row>
    <row r="349" spans="1:11" x14ac:dyDescent="0.25">
      <c r="A349"/>
      <c r="B349"/>
      <c r="C349"/>
      <c r="D349"/>
      <c r="E349"/>
      <c r="F349"/>
    </row>
    <row r="350" spans="1:11" x14ac:dyDescent="0.25">
      <c r="A350"/>
      <c r="B350"/>
      <c r="C350"/>
      <c r="D350"/>
      <c r="E350"/>
      <c r="F350"/>
    </row>
    <row r="351" spans="1:11" x14ac:dyDescent="0.25">
      <c r="A351"/>
      <c r="B351"/>
      <c r="C351"/>
      <c r="D351"/>
      <c r="E351"/>
      <c r="F351"/>
    </row>
    <row r="352" spans="1:11" x14ac:dyDescent="0.25">
      <c r="A352"/>
      <c r="B352"/>
      <c r="C352"/>
      <c r="D352"/>
      <c r="E352"/>
      <c r="F352"/>
    </row>
    <row r="353" spans="1:6" x14ac:dyDescent="0.25">
      <c r="A353"/>
      <c r="B353"/>
      <c r="C353"/>
      <c r="D353"/>
      <c r="E353"/>
      <c r="F353"/>
    </row>
    <row r="354" spans="1:6" x14ac:dyDescent="0.25">
      <c r="A354"/>
      <c r="B354"/>
      <c r="C354"/>
      <c r="D354"/>
      <c r="E354"/>
      <c r="F354"/>
    </row>
    <row r="355" spans="1:6" x14ac:dyDescent="0.25">
      <c r="A355"/>
      <c r="B355"/>
      <c r="C355"/>
      <c r="D355"/>
      <c r="E355"/>
      <c r="F355"/>
    </row>
    <row r="356" spans="1:6" x14ac:dyDescent="0.25">
      <c r="A356"/>
      <c r="B356"/>
      <c r="C356"/>
      <c r="D356"/>
      <c r="E356"/>
      <c r="F356"/>
    </row>
    <row r="357" spans="1:6" x14ac:dyDescent="0.25">
      <c r="A357"/>
      <c r="B357"/>
      <c r="C357"/>
      <c r="D357"/>
      <c r="E357"/>
      <c r="F357"/>
    </row>
    <row r="358" spans="1:6" x14ac:dyDescent="0.25">
      <c r="A358"/>
      <c r="B358"/>
      <c r="C358"/>
      <c r="D358"/>
      <c r="E358"/>
      <c r="F358"/>
    </row>
    <row r="359" spans="1:6" x14ac:dyDescent="0.25">
      <c r="A359"/>
      <c r="B359"/>
      <c r="C359"/>
      <c r="D359"/>
      <c r="E359"/>
      <c r="F359"/>
    </row>
    <row r="360" spans="1:6" x14ac:dyDescent="0.25">
      <c r="A360"/>
      <c r="B360"/>
      <c r="C360"/>
      <c r="D360"/>
      <c r="E360"/>
      <c r="F360"/>
    </row>
    <row r="361" spans="1:6" x14ac:dyDescent="0.25">
      <c r="A361"/>
      <c r="B361"/>
      <c r="C361"/>
      <c r="D361"/>
      <c r="E361"/>
      <c r="F361"/>
    </row>
    <row r="362" spans="1:6" x14ac:dyDescent="0.25">
      <c r="A362"/>
      <c r="B362"/>
      <c r="C362"/>
      <c r="D362"/>
      <c r="E362"/>
      <c r="F362"/>
    </row>
    <row r="363" spans="1:6" x14ac:dyDescent="0.25">
      <c r="A363"/>
      <c r="B363"/>
      <c r="C363"/>
      <c r="D363"/>
      <c r="E363"/>
      <c r="F363"/>
    </row>
    <row r="364" spans="1:6" x14ac:dyDescent="0.25">
      <c r="A364"/>
      <c r="B364"/>
      <c r="C364"/>
      <c r="D364"/>
      <c r="E364"/>
      <c r="F364"/>
    </row>
    <row r="365" spans="1:6" x14ac:dyDescent="0.25">
      <c r="A365"/>
      <c r="B365"/>
      <c r="C365"/>
      <c r="D365"/>
      <c r="E365"/>
      <c r="F365"/>
    </row>
    <row r="366" spans="1:6" x14ac:dyDescent="0.25">
      <c r="A366"/>
      <c r="B366"/>
      <c r="C366"/>
      <c r="D366"/>
      <c r="E366"/>
      <c r="F366"/>
    </row>
    <row r="367" spans="1:6" x14ac:dyDescent="0.25">
      <c r="A367"/>
      <c r="B367"/>
      <c r="C367"/>
      <c r="D367"/>
      <c r="E367"/>
      <c r="F367"/>
    </row>
    <row r="368" spans="1:6" x14ac:dyDescent="0.25">
      <c r="A368"/>
      <c r="B368"/>
      <c r="C368"/>
      <c r="D368"/>
      <c r="E368"/>
      <c r="F368"/>
    </row>
    <row r="369" spans="1:6" x14ac:dyDescent="0.25">
      <c r="A369"/>
      <c r="B369"/>
      <c r="C369"/>
      <c r="D369"/>
      <c r="E369"/>
      <c r="F369"/>
    </row>
    <row r="370" spans="1:6" x14ac:dyDescent="0.25">
      <c r="A370"/>
      <c r="B370"/>
      <c r="C370"/>
      <c r="D370"/>
      <c r="E370"/>
      <c r="F370"/>
    </row>
    <row r="371" spans="1:6" x14ac:dyDescent="0.25">
      <c r="A371"/>
      <c r="B371"/>
      <c r="C371"/>
      <c r="D371"/>
      <c r="E371"/>
      <c r="F371"/>
    </row>
    <row r="372" spans="1:6" x14ac:dyDescent="0.25">
      <c r="A372"/>
      <c r="B372"/>
      <c r="C372"/>
      <c r="D372"/>
      <c r="E372"/>
      <c r="F372"/>
    </row>
    <row r="373" spans="1:6" x14ac:dyDescent="0.25">
      <c r="A373"/>
      <c r="B373"/>
      <c r="C373"/>
      <c r="D373"/>
      <c r="E373"/>
      <c r="F373"/>
    </row>
    <row r="374" spans="1:6" x14ac:dyDescent="0.25">
      <c r="A374"/>
      <c r="B374"/>
      <c r="C374"/>
      <c r="D374"/>
      <c r="E374"/>
      <c r="F374"/>
    </row>
    <row r="375" spans="1:6" x14ac:dyDescent="0.25">
      <c r="A375"/>
      <c r="B375"/>
      <c r="C375"/>
      <c r="D375"/>
      <c r="E375"/>
      <c r="F375"/>
    </row>
    <row r="376" spans="1:6" x14ac:dyDescent="0.25">
      <c r="A376"/>
      <c r="B376"/>
      <c r="C376"/>
      <c r="D376"/>
      <c r="E376"/>
      <c r="F376"/>
    </row>
    <row r="377" spans="1:6" x14ac:dyDescent="0.25">
      <c r="A377"/>
      <c r="B377"/>
      <c r="C377"/>
      <c r="D377"/>
      <c r="E377"/>
      <c r="F377"/>
    </row>
    <row r="378" spans="1:6" x14ac:dyDescent="0.25">
      <c r="A378"/>
      <c r="B378"/>
      <c r="C378"/>
      <c r="D378"/>
      <c r="E378"/>
      <c r="F378"/>
    </row>
    <row r="379" spans="1:6" x14ac:dyDescent="0.25">
      <c r="A379"/>
      <c r="B379"/>
      <c r="C379"/>
      <c r="D379"/>
      <c r="E379"/>
      <c r="F379"/>
    </row>
    <row r="380" spans="1:6" x14ac:dyDescent="0.25">
      <c r="A380"/>
      <c r="B380"/>
      <c r="C380"/>
      <c r="D380"/>
      <c r="E380"/>
      <c r="F380"/>
    </row>
    <row r="381" spans="1:6" x14ac:dyDescent="0.25">
      <c r="A381"/>
      <c r="B381"/>
      <c r="C381"/>
      <c r="D381"/>
      <c r="E381"/>
      <c r="F381"/>
    </row>
    <row r="382" spans="1:6" x14ac:dyDescent="0.25">
      <c r="A382"/>
      <c r="B382"/>
      <c r="C382"/>
      <c r="D382"/>
      <c r="E382"/>
      <c r="F382"/>
    </row>
    <row r="383" spans="1:6" x14ac:dyDescent="0.25">
      <c r="A383"/>
      <c r="B383"/>
      <c r="C383"/>
      <c r="D383"/>
      <c r="E383"/>
      <c r="F383"/>
    </row>
    <row r="384" spans="1:6" x14ac:dyDescent="0.25">
      <c r="A384"/>
      <c r="B384"/>
      <c r="C384"/>
      <c r="D384"/>
      <c r="E384"/>
      <c r="F384"/>
    </row>
    <row r="385" spans="1:6" x14ac:dyDescent="0.25">
      <c r="A385"/>
      <c r="B385"/>
      <c r="C385"/>
      <c r="D385"/>
      <c r="E385"/>
      <c r="F385"/>
    </row>
    <row r="386" spans="1:6" x14ac:dyDescent="0.25">
      <c r="A386"/>
      <c r="B386"/>
      <c r="C386"/>
      <c r="D386"/>
      <c r="E386"/>
      <c r="F386"/>
    </row>
    <row r="387" spans="1:6" x14ac:dyDescent="0.25">
      <c r="A387"/>
      <c r="B387"/>
      <c r="C387"/>
      <c r="D387"/>
      <c r="E387"/>
      <c r="F387"/>
    </row>
    <row r="388" spans="1:6" x14ac:dyDescent="0.25">
      <c r="A388"/>
      <c r="B388"/>
      <c r="C388"/>
      <c r="D388"/>
      <c r="E388"/>
      <c r="F388"/>
    </row>
    <row r="389" spans="1:6" x14ac:dyDescent="0.25">
      <c r="A389"/>
      <c r="B389"/>
      <c r="C389"/>
      <c r="D389"/>
      <c r="E389"/>
      <c r="F389"/>
    </row>
    <row r="390" spans="1:6" x14ac:dyDescent="0.25">
      <c r="A390"/>
      <c r="B390"/>
      <c r="C390"/>
      <c r="D390"/>
      <c r="E390"/>
      <c r="F390"/>
    </row>
    <row r="391" spans="1:6" x14ac:dyDescent="0.25">
      <c r="A391"/>
      <c r="B391"/>
      <c r="C391"/>
      <c r="D391"/>
      <c r="E391"/>
      <c r="F391"/>
    </row>
    <row r="392" spans="1:6" x14ac:dyDescent="0.25">
      <c r="A392"/>
      <c r="B392"/>
      <c r="C392"/>
      <c r="D392"/>
      <c r="E392"/>
      <c r="F392"/>
    </row>
    <row r="393" spans="1:6" x14ac:dyDescent="0.25">
      <c r="A393"/>
      <c r="B393"/>
      <c r="C393"/>
      <c r="D393"/>
      <c r="E393"/>
      <c r="F393"/>
    </row>
    <row r="394" spans="1:6" x14ac:dyDescent="0.25">
      <c r="A394"/>
      <c r="B394"/>
      <c r="C394"/>
      <c r="D394"/>
      <c r="E394"/>
      <c r="F394"/>
    </row>
    <row r="395" spans="1:6" x14ac:dyDescent="0.25">
      <c r="A395"/>
      <c r="B395"/>
      <c r="C395"/>
      <c r="D395"/>
      <c r="E395"/>
      <c r="F395"/>
    </row>
    <row r="396" spans="1:6" x14ac:dyDescent="0.25">
      <c r="A396"/>
      <c r="B396"/>
      <c r="C396"/>
      <c r="D396"/>
      <c r="E396"/>
      <c r="F396"/>
    </row>
    <row r="397" spans="1:6" x14ac:dyDescent="0.25">
      <c r="A397"/>
      <c r="B397"/>
      <c r="C397"/>
      <c r="D397"/>
      <c r="E397"/>
      <c r="F397"/>
    </row>
    <row r="398" spans="1:6" x14ac:dyDescent="0.25">
      <c r="A398"/>
      <c r="B398"/>
      <c r="C398"/>
      <c r="D398"/>
      <c r="E398"/>
      <c r="F398"/>
    </row>
    <row r="399" spans="1:6" x14ac:dyDescent="0.25">
      <c r="A399"/>
      <c r="B399"/>
      <c r="C399"/>
      <c r="D399"/>
      <c r="E399"/>
      <c r="F399"/>
    </row>
    <row r="400" spans="1:6" x14ac:dyDescent="0.25">
      <c r="A400"/>
      <c r="B400"/>
      <c r="C400"/>
      <c r="D400"/>
      <c r="E400"/>
      <c r="F400"/>
    </row>
    <row r="401" spans="1:6" x14ac:dyDescent="0.25">
      <c r="A401"/>
      <c r="B401"/>
      <c r="C401"/>
      <c r="D401"/>
      <c r="E401"/>
      <c r="F401"/>
    </row>
    <row r="402" spans="1:6" x14ac:dyDescent="0.25">
      <c r="A402"/>
      <c r="B402"/>
      <c r="C402"/>
      <c r="D402"/>
      <c r="E402"/>
      <c r="F402"/>
    </row>
    <row r="403" spans="1:6" x14ac:dyDescent="0.25">
      <c r="A403"/>
      <c r="B403"/>
      <c r="C403"/>
      <c r="D403"/>
      <c r="E403"/>
      <c r="F403"/>
    </row>
    <row r="404" spans="1:6" x14ac:dyDescent="0.25">
      <c r="A404"/>
      <c r="B404"/>
      <c r="C404"/>
      <c r="D404"/>
      <c r="E404"/>
      <c r="F404"/>
    </row>
    <row r="405" spans="1:6" x14ac:dyDescent="0.25">
      <c r="A405"/>
      <c r="B405"/>
      <c r="C405"/>
      <c r="D405"/>
      <c r="E405"/>
      <c r="F405"/>
    </row>
    <row r="406" spans="1:6" x14ac:dyDescent="0.25">
      <c r="A406"/>
      <c r="B406"/>
      <c r="C406"/>
      <c r="D406"/>
      <c r="E406"/>
      <c r="F406"/>
    </row>
    <row r="407" spans="1:6" x14ac:dyDescent="0.25">
      <c r="A407"/>
      <c r="B407"/>
      <c r="C407"/>
      <c r="D407"/>
      <c r="E407"/>
      <c r="F407"/>
    </row>
    <row r="408" spans="1:6" x14ac:dyDescent="0.25">
      <c r="A408"/>
      <c r="B408"/>
      <c r="C408"/>
      <c r="D408"/>
      <c r="E408"/>
      <c r="F408"/>
    </row>
    <row r="409" spans="1:6" x14ac:dyDescent="0.25">
      <c r="A409"/>
      <c r="B409"/>
      <c r="C409"/>
      <c r="D409"/>
      <c r="E409"/>
      <c r="F409"/>
    </row>
    <row r="410" spans="1:6" x14ac:dyDescent="0.25">
      <c r="A410"/>
      <c r="B410"/>
      <c r="C410"/>
      <c r="D410"/>
      <c r="E410"/>
      <c r="F410"/>
    </row>
    <row r="411" spans="1:6" x14ac:dyDescent="0.25">
      <c r="A411"/>
      <c r="B411"/>
      <c r="C411"/>
      <c r="D411"/>
      <c r="E411"/>
      <c r="F411"/>
    </row>
    <row r="412" spans="1:6" x14ac:dyDescent="0.25">
      <c r="A412"/>
      <c r="B412"/>
      <c r="C412"/>
      <c r="D412"/>
      <c r="E412"/>
      <c r="F412"/>
    </row>
    <row r="413" spans="1:6" x14ac:dyDescent="0.25">
      <c r="A413"/>
      <c r="B413"/>
      <c r="C413"/>
      <c r="D413"/>
      <c r="E413"/>
      <c r="F413"/>
    </row>
    <row r="414" spans="1:6" x14ac:dyDescent="0.25">
      <c r="A414"/>
      <c r="B414"/>
      <c r="C414"/>
      <c r="D414"/>
      <c r="E414"/>
      <c r="F414"/>
    </row>
    <row r="415" spans="1:6" x14ac:dyDescent="0.25">
      <c r="A415"/>
      <c r="B415"/>
      <c r="C415"/>
      <c r="D415"/>
      <c r="E415"/>
      <c r="F415"/>
    </row>
    <row r="416" spans="1:6" x14ac:dyDescent="0.25">
      <c r="A416"/>
      <c r="B416"/>
      <c r="C416"/>
      <c r="D416"/>
      <c r="E416"/>
      <c r="F416"/>
    </row>
    <row r="417" spans="1:6" x14ac:dyDescent="0.25">
      <c r="A417"/>
      <c r="B417"/>
      <c r="C417"/>
      <c r="D417"/>
      <c r="E417"/>
      <c r="F417"/>
    </row>
    <row r="418" spans="1:6" x14ac:dyDescent="0.25">
      <c r="A418"/>
      <c r="B418"/>
      <c r="C418"/>
      <c r="D418"/>
      <c r="E418"/>
      <c r="F418"/>
    </row>
    <row r="419" spans="1:6" x14ac:dyDescent="0.25">
      <c r="A419"/>
      <c r="B419"/>
      <c r="C419"/>
      <c r="D419"/>
      <c r="E419"/>
      <c r="F419"/>
    </row>
    <row r="420" spans="1:6" x14ac:dyDescent="0.25">
      <c r="A420"/>
      <c r="B420"/>
      <c r="C420"/>
      <c r="D420"/>
      <c r="E420"/>
      <c r="F420"/>
    </row>
    <row r="421" spans="1:6" x14ac:dyDescent="0.25">
      <c r="A421"/>
      <c r="B421"/>
      <c r="C421"/>
      <c r="D421"/>
      <c r="E421"/>
      <c r="F421"/>
    </row>
    <row r="422" spans="1:6" x14ac:dyDescent="0.25">
      <c r="A422"/>
      <c r="B422"/>
      <c r="C422"/>
      <c r="D422"/>
      <c r="E422"/>
      <c r="F422"/>
    </row>
    <row r="423" spans="1:6" x14ac:dyDescent="0.25">
      <c r="A423"/>
      <c r="B423"/>
      <c r="C423"/>
      <c r="D423"/>
      <c r="E423"/>
      <c r="F423"/>
    </row>
    <row r="424" spans="1:6" x14ac:dyDescent="0.25">
      <c r="A424"/>
      <c r="B424"/>
      <c r="C424"/>
      <c r="D424"/>
      <c r="E424"/>
      <c r="F424"/>
    </row>
    <row r="425" spans="1:6" x14ac:dyDescent="0.25">
      <c r="A425"/>
      <c r="B425"/>
      <c r="C425"/>
      <c r="D425"/>
      <c r="E425"/>
      <c r="F425"/>
    </row>
    <row r="426" spans="1:6" x14ac:dyDescent="0.25">
      <c r="A426"/>
      <c r="B426"/>
      <c r="C426"/>
      <c r="D426"/>
      <c r="E426"/>
      <c r="F426"/>
    </row>
    <row r="427" spans="1:6" x14ac:dyDescent="0.25">
      <c r="A427"/>
      <c r="B427"/>
      <c r="C427"/>
      <c r="D427"/>
      <c r="E427"/>
      <c r="F427"/>
    </row>
    <row r="428" spans="1:6" x14ac:dyDescent="0.25">
      <c r="A428"/>
      <c r="B428"/>
      <c r="C428"/>
      <c r="D428"/>
      <c r="E428"/>
      <c r="F428"/>
    </row>
    <row r="429" spans="1:6" x14ac:dyDescent="0.25">
      <c r="A429"/>
      <c r="B429"/>
      <c r="C429"/>
      <c r="D429"/>
      <c r="E429"/>
      <c r="F429"/>
    </row>
    <row r="430" spans="1:6" x14ac:dyDescent="0.25">
      <c r="A430"/>
      <c r="B430"/>
      <c r="C430"/>
      <c r="D430"/>
      <c r="E430"/>
      <c r="F430"/>
    </row>
    <row r="431" spans="1:6" x14ac:dyDescent="0.25">
      <c r="A431"/>
      <c r="B431"/>
      <c r="C431"/>
      <c r="D431"/>
      <c r="E431"/>
      <c r="F431"/>
    </row>
    <row r="432" spans="1:6" x14ac:dyDescent="0.25">
      <c r="A432"/>
      <c r="B432"/>
      <c r="C432"/>
      <c r="D432"/>
      <c r="E432"/>
      <c r="F432"/>
    </row>
    <row r="433" spans="1:6" x14ac:dyDescent="0.25">
      <c r="A433"/>
      <c r="B433"/>
      <c r="C433"/>
      <c r="D433"/>
      <c r="E433"/>
      <c r="F433"/>
    </row>
    <row r="434" spans="1:6" x14ac:dyDescent="0.25">
      <c r="A434"/>
      <c r="B434"/>
      <c r="C434"/>
      <c r="D434"/>
      <c r="E434"/>
      <c r="F434"/>
    </row>
    <row r="435" spans="1:6" x14ac:dyDescent="0.25">
      <c r="A435"/>
      <c r="B435"/>
      <c r="C435"/>
      <c r="D435"/>
      <c r="E435"/>
      <c r="F435"/>
    </row>
    <row r="436" spans="1:6" x14ac:dyDescent="0.25">
      <c r="A436"/>
      <c r="B436"/>
      <c r="C436"/>
      <c r="D436"/>
      <c r="E436"/>
      <c r="F436"/>
    </row>
    <row r="437" spans="1:6" x14ac:dyDescent="0.25">
      <c r="A437"/>
      <c r="B437"/>
      <c r="C437"/>
      <c r="D437"/>
      <c r="E437"/>
      <c r="F437"/>
    </row>
    <row r="438" spans="1:6" x14ac:dyDescent="0.25">
      <c r="A438"/>
      <c r="B438"/>
      <c r="C438"/>
      <c r="D438"/>
      <c r="E438"/>
      <c r="F438"/>
    </row>
    <row r="439" spans="1:6" x14ac:dyDescent="0.25">
      <c r="A439"/>
      <c r="B439"/>
      <c r="C439"/>
      <c r="D439"/>
      <c r="E439"/>
      <c r="F439"/>
    </row>
    <row r="440" spans="1:6" x14ac:dyDescent="0.25">
      <c r="A440"/>
      <c r="B440"/>
      <c r="C440"/>
      <c r="D440"/>
      <c r="E440"/>
      <c r="F440"/>
    </row>
    <row r="441" spans="1:6" x14ac:dyDescent="0.25">
      <c r="A441"/>
      <c r="B441"/>
      <c r="C441"/>
      <c r="D441"/>
      <c r="E441"/>
      <c r="F441"/>
    </row>
    <row r="442" spans="1:6" x14ac:dyDescent="0.25">
      <c r="A442"/>
      <c r="B442"/>
      <c r="C442"/>
      <c r="D442"/>
      <c r="E442"/>
      <c r="F442"/>
    </row>
    <row r="443" spans="1:6" x14ac:dyDescent="0.25">
      <c r="A443"/>
      <c r="B443"/>
      <c r="C443"/>
      <c r="D443"/>
      <c r="E443"/>
      <c r="F443"/>
    </row>
    <row r="444" spans="1:6" x14ac:dyDescent="0.25">
      <c r="A444"/>
      <c r="B444"/>
      <c r="C444"/>
      <c r="D444"/>
      <c r="E444"/>
      <c r="F444"/>
    </row>
    <row r="445" spans="1:6" x14ac:dyDescent="0.25">
      <c r="A445"/>
      <c r="B445"/>
      <c r="C445"/>
      <c r="D445"/>
      <c r="E445"/>
      <c r="F445"/>
    </row>
    <row r="446" spans="1:6" x14ac:dyDescent="0.25">
      <c r="A446"/>
      <c r="B446"/>
      <c r="C446"/>
      <c r="D446"/>
      <c r="E446"/>
      <c r="F446"/>
    </row>
    <row r="447" spans="1:6" x14ac:dyDescent="0.25">
      <c r="A447"/>
      <c r="B447"/>
      <c r="C447"/>
      <c r="D447"/>
      <c r="E447"/>
      <c r="F447"/>
    </row>
    <row r="448" spans="1:6" x14ac:dyDescent="0.25">
      <c r="A448"/>
      <c r="B448"/>
      <c r="C448"/>
      <c r="D448"/>
      <c r="E448"/>
      <c r="F448"/>
    </row>
    <row r="449" spans="1:6" x14ac:dyDescent="0.25">
      <c r="A449"/>
      <c r="B449"/>
      <c r="C449"/>
      <c r="D449"/>
      <c r="E449"/>
      <c r="F449"/>
    </row>
    <row r="450" spans="1:6" x14ac:dyDescent="0.25">
      <c r="A450"/>
      <c r="B450"/>
      <c r="C450"/>
      <c r="D450"/>
      <c r="E450"/>
      <c r="F450"/>
    </row>
    <row r="451" spans="1:6" x14ac:dyDescent="0.25">
      <c r="A451"/>
      <c r="B451"/>
      <c r="C451"/>
      <c r="D451"/>
      <c r="E451"/>
      <c r="F451"/>
    </row>
    <row r="452" spans="1:6" x14ac:dyDescent="0.25">
      <c r="A452"/>
      <c r="B452"/>
      <c r="C452"/>
      <c r="D452"/>
      <c r="E452"/>
      <c r="F452"/>
    </row>
    <row r="453" spans="1:6" x14ac:dyDescent="0.25">
      <c r="A453"/>
      <c r="B453"/>
      <c r="C453"/>
      <c r="D453"/>
      <c r="E453"/>
      <c r="F453"/>
    </row>
    <row r="454" spans="1:6" x14ac:dyDescent="0.25">
      <c r="A454"/>
      <c r="B454"/>
      <c r="C454"/>
      <c r="D454"/>
      <c r="E454"/>
      <c r="F454"/>
    </row>
    <row r="455" spans="1:6" x14ac:dyDescent="0.25">
      <c r="A455"/>
      <c r="B455"/>
      <c r="C455"/>
      <c r="D455"/>
      <c r="E455"/>
      <c r="F455"/>
    </row>
    <row r="456" spans="1:6" x14ac:dyDescent="0.25">
      <c r="A456"/>
      <c r="B456"/>
      <c r="C456"/>
      <c r="D456"/>
      <c r="E456"/>
      <c r="F456"/>
    </row>
    <row r="457" spans="1:6" x14ac:dyDescent="0.25">
      <c r="A457"/>
      <c r="B457"/>
      <c r="C457"/>
      <c r="D457"/>
      <c r="E457"/>
      <c r="F457"/>
    </row>
    <row r="458" spans="1:6" x14ac:dyDescent="0.25">
      <c r="A458"/>
      <c r="B458"/>
      <c r="C458"/>
      <c r="D458"/>
      <c r="E458"/>
      <c r="F458"/>
    </row>
    <row r="459" spans="1:6" x14ac:dyDescent="0.25">
      <c r="A459"/>
      <c r="B459"/>
      <c r="C459"/>
      <c r="D459"/>
      <c r="E459"/>
      <c r="F459"/>
    </row>
    <row r="460" spans="1:6" x14ac:dyDescent="0.25">
      <c r="A460"/>
      <c r="B460"/>
      <c r="C460"/>
      <c r="D460"/>
      <c r="E460"/>
      <c r="F460"/>
    </row>
    <row r="461" spans="1:6" x14ac:dyDescent="0.25">
      <c r="A461"/>
      <c r="B461"/>
      <c r="C461"/>
      <c r="D461"/>
      <c r="E461"/>
      <c r="F461"/>
    </row>
    <row r="462" spans="1:6" x14ac:dyDescent="0.25">
      <c r="A462"/>
      <c r="B462"/>
      <c r="C462"/>
      <c r="D462"/>
      <c r="E462"/>
      <c r="F462"/>
    </row>
    <row r="463" spans="1:6" x14ac:dyDescent="0.25">
      <c r="A463"/>
      <c r="B463"/>
      <c r="C463"/>
      <c r="D463"/>
      <c r="E463"/>
      <c r="F463"/>
    </row>
    <row r="464" spans="1:6" x14ac:dyDescent="0.25">
      <c r="A464"/>
      <c r="B464"/>
      <c r="C464"/>
      <c r="D464"/>
      <c r="E464"/>
      <c r="F464"/>
    </row>
    <row r="465" spans="1:6" x14ac:dyDescent="0.25">
      <c r="A465"/>
      <c r="B465"/>
      <c r="C465"/>
      <c r="D465"/>
      <c r="E465"/>
      <c r="F465"/>
    </row>
    <row r="466" spans="1:6" x14ac:dyDescent="0.25">
      <c r="A466"/>
      <c r="B466"/>
      <c r="C466"/>
      <c r="D466"/>
      <c r="E466"/>
      <c r="F466"/>
    </row>
    <row r="467" spans="1:6" x14ac:dyDescent="0.25">
      <c r="A467"/>
      <c r="B467"/>
      <c r="C467"/>
      <c r="D467"/>
      <c r="E467"/>
      <c r="F467"/>
    </row>
    <row r="468" spans="1:6" x14ac:dyDescent="0.25">
      <c r="A468"/>
      <c r="B468"/>
      <c r="C468"/>
      <c r="D468"/>
      <c r="E468"/>
      <c r="F468"/>
    </row>
    <row r="469" spans="1:6" x14ac:dyDescent="0.25">
      <c r="A469"/>
      <c r="B469"/>
      <c r="C469"/>
      <c r="D469"/>
      <c r="E469"/>
      <c r="F469"/>
    </row>
    <row r="470" spans="1:6" x14ac:dyDescent="0.25">
      <c r="A470"/>
      <c r="B470"/>
      <c r="C470"/>
      <c r="D470"/>
      <c r="E470"/>
      <c r="F470"/>
    </row>
    <row r="471" spans="1:6" x14ac:dyDescent="0.25">
      <c r="A471"/>
      <c r="B471"/>
      <c r="C471"/>
      <c r="D471"/>
      <c r="E471"/>
      <c r="F471"/>
    </row>
    <row r="472" spans="1:6" x14ac:dyDescent="0.25">
      <c r="A472"/>
      <c r="B472"/>
      <c r="C472"/>
      <c r="D472"/>
      <c r="E472"/>
      <c r="F472"/>
    </row>
    <row r="473" spans="1:6" x14ac:dyDescent="0.25">
      <c r="A473"/>
      <c r="B473"/>
      <c r="C473"/>
      <c r="D473"/>
      <c r="E473"/>
      <c r="F473"/>
    </row>
    <row r="474" spans="1:6" x14ac:dyDescent="0.25">
      <c r="A474"/>
      <c r="B474"/>
      <c r="C474"/>
      <c r="D474"/>
      <c r="E474"/>
      <c r="F474"/>
    </row>
    <row r="475" spans="1:6" x14ac:dyDescent="0.25">
      <c r="A475"/>
      <c r="B475"/>
      <c r="C475"/>
      <c r="D475"/>
      <c r="E475"/>
      <c r="F475"/>
    </row>
    <row r="476" spans="1:6" x14ac:dyDescent="0.25">
      <c r="A476"/>
      <c r="B476"/>
      <c r="C476"/>
      <c r="D476"/>
      <c r="E476"/>
      <c r="F476"/>
    </row>
    <row r="477" spans="1:6" x14ac:dyDescent="0.25">
      <c r="A477"/>
      <c r="B477"/>
      <c r="C477"/>
      <c r="D477"/>
      <c r="E477"/>
      <c r="F477"/>
    </row>
    <row r="478" spans="1:6" x14ac:dyDescent="0.25">
      <c r="A478"/>
      <c r="B478"/>
      <c r="C478"/>
      <c r="D478"/>
      <c r="E478"/>
      <c r="F478"/>
    </row>
    <row r="479" spans="1:6" x14ac:dyDescent="0.25">
      <c r="A479"/>
      <c r="B479"/>
      <c r="C479"/>
      <c r="D479"/>
      <c r="E479"/>
      <c r="F479"/>
    </row>
    <row r="480" spans="1:6" x14ac:dyDescent="0.25">
      <c r="A480"/>
      <c r="B480"/>
      <c r="C480"/>
      <c r="D480"/>
      <c r="E480"/>
      <c r="F480"/>
    </row>
    <row r="481" spans="1:6" x14ac:dyDescent="0.25">
      <c r="A481"/>
      <c r="B481"/>
      <c r="C481"/>
      <c r="D481"/>
      <c r="E481"/>
      <c r="F481"/>
    </row>
    <row r="482" spans="1:6" x14ac:dyDescent="0.25">
      <c r="A482"/>
      <c r="B482"/>
      <c r="C482"/>
      <c r="D482"/>
      <c r="E482"/>
      <c r="F482"/>
    </row>
    <row r="483" spans="1:6" x14ac:dyDescent="0.25">
      <c r="A483"/>
      <c r="B483"/>
      <c r="C483"/>
      <c r="D483"/>
      <c r="E483"/>
      <c r="F483"/>
    </row>
    <row r="484" spans="1:6" x14ac:dyDescent="0.25">
      <c r="A484"/>
      <c r="B484"/>
      <c r="C484"/>
      <c r="D484"/>
      <c r="E484"/>
      <c r="F484"/>
    </row>
    <row r="485" spans="1:6" x14ac:dyDescent="0.25">
      <c r="A485"/>
      <c r="B485"/>
      <c r="C485"/>
      <c r="D485"/>
      <c r="E485"/>
      <c r="F485"/>
    </row>
    <row r="486" spans="1:6" x14ac:dyDescent="0.25">
      <c r="A486"/>
      <c r="B486"/>
      <c r="C486"/>
      <c r="D486"/>
      <c r="E486"/>
      <c r="F486"/>
    </row>
    <row r="487" spans="1:6" x14ac:dyDescent="0.25">
      <c r="A487"/>
      <c r="B487"/>
      <c r="C487"/>
      <c r="D487"/>
      <c r="E487"/>
      <c r="F487"/>
    </row>
    <row r="488" spans="1:6" x14ac:dyDescent="0.25">
      <c r="A488"/>
      <c r="B488"/>
      <c r="C488"/>
      <c r="D488"/>
      <c r="E488"/>
      <c r="F488"/>
    </row>
    <row r="489" spans="1:6" x14ac:dyDescent="0.25">
      <c r="A489"/>
      <c r="B489"/>
      <c r="C489"/>
      <c r="D489"/>
      <c r="E489"/>
      <c r="F489"/>
    </row>
    <row r="490" spans="1:6" x14ac:dyDescent="0.25">
      <c r="A490"/>
      <c r="B490"/>
      <c r="C490"/>
      <c r="D490"/>
      <c r="E490"/>
      <c r="F490"/>
    </row>
    <row r="491" spans="1:6" x14ac:dyDescent="0.25">
      <c r="A491"/>
      <c r="B491"/>
      <c r="C491"/>
      <c r="D491"/>
      <c r="E491"/>
      <c r="F491"/>
    </row>
    <row r="492" spans="1:6" x14ac:dyDescent="0.25">
      <c r="A492"/>
      <c r="B492"/>
      <c r="C492"/>
      <c r="D492"/>
      <c r="E492"/>
      <c r="F492"/>
    </row>
    <row r="493" spans="1:6" x14ac:dyDescent="0.25">
      <c r="A493"/>
      <c r="B493"/>
      <c r="C493"/>
      <c r="D493"/>
      <c r="E493"/>
      <c r="F493"/>
    </row>
    <row r="494" spans="1:6" x14ac:dyDescent="0.25">
      <c r="A494"/>
      <c r="B494"/>
      <c r="C494"/>
      <c r="D494"/>
      <c r="E494"/>
      <c r="F494"/>
    </row>
    <row r="495" spans="1:6" x14ac:dyDescent="0.25">
      <c r="A495"/>
      <c r="B495"/>
      <c r="C495"/>
      <c r="D495"/>
      <c r="E495"/>
      <c r="F495"/>
    </row>
    <row r="496" spans="1:6" x14ac:dyDescent="0.25">
      <c r="A496"/>
      <c r="B496"/>
      <c r="C496"/>
      <c r="D496"/>
      <c r="E496"/>
      <c r="F496"/>
    </row>
    <row r="497" spans="1:6" x14ac:dyDescent="0.25">
      <c r="A497"/>
      <c r="B497"/>
      <c r="C497"/>
      <c r="D497"/>
      <c r="E497"/>
      <c r="F497"/>
    </row>
    <row r="498" spans="1:6" x14ac:dyDescent="0.25">
      <c r="A498"/>
      <c r="B498"/>
      <c r="C498"/>
      <c r="D498"/>
      <c r="E498"/>
      <c r="F498"/>
    </row>
    <row r="499" spans="1:6" x14ac:dyDescent="0.25">
      <c r="A499"/>
      <c r="B499"/>
      <c r="C499"/>
      <c r="D499"/>
      <c r="E499"/>
      <c r="F499"/>
    </row>
    <row r="500" spans="1:6" x14ac:dyDescent="0.25">
      <c r="A500"/>
      <c r="B500"/>
      <c r="C500"/>
      <c r="D500"/>
      <c r="E500"/>
      <c r="F500"/>
    </row>
    <row r="501" spans="1:6" x14ac:dyDescent="0.25">
      <c r="A501"/>
      <c r="B501"/>
      <c r="C501"/>
      <c r="D501"/>
      <c r="E501"/>
      <c r="F501"/>
    </row>
    <row r="502" spans="1:6" x14ac:dyDescent="0.25">
      <c r="A502"/>
      <c r="B502"/>
      <c r="C502"/>
      <c r="D502"/>
      <c r="E502"/>
      <c r="F502"/>
    </row>
    <row r="503" spans="1:6" x14ac:dyDescent="0.25">
      <c r="A503"/>
      <c r="B503"/>
      <c r="C503"/>
      <c r="D503"/>
      <c r="E503"/>
      <c r="F503"/>
    </row>
    <row r="504" spans="1:6" x14ac:dyDescent="0.25">
      <c r="A504"/>
      <c r="B504"/>
      <c r="C504"/>
      <c r="D504"/>
      <c r="E504"/>
      <c r="F504"/>
    </row>
    <row r="505" spans="1:6" x14ac:dyDescent="0.25">
      <c r="A505"/>
      <c r="B505"/>
      <c r="C505"/>
      <c r="D505"/>
      <c r="E505"/>
      <c r="F505"/>
    </row>
    <row r="506" spans="1:6" x14ac:dyDescent="0.25">
      <c r="A506"/>
      <c r="B506"/>
      <c r="C506"/>
      <c r="D506"/>
      <c r="E506"/>
      <c r="F506"/>
    </row>
    <row r="507" spans="1:6" x14ac:dyDescent="0.25">
      <c r="A507"/>
      <c r="B507"/>
      <c r="C507"/>
      <c r="D507"/>
      <c r="E507"/>
      <c r="F507"/>
    </row>
    <row r="508" spans="1:6" x14ac:dyDescent="0.25">
      <c r="A508"/>
      <c r="B508"/>
      <c r="C508"/>
      <c r="D508"/>
      <c r="E508"/>
      <c r="F508"/>
    </row>
    <row r="509" spans="1:6" x14ac:dyDescent="0.25">
      <c r="A509"/>
      <c r="B509"/>
      <c r="C509"/>
      <c r="D509"/>
      <c r="E509"/>
      <c r="F509"/>
    </row>
    <row r="510" spans="1:6" x14ac:dyDescent="0.25">
      <c r="A510"/>
      <c r="B510"/>
      <c r="C510"/>
      <c r="D510"/>
      <c r="E510"/>
      <c r="F510"/>
    </row>
    <row r="511" spans="1:6" x14ac:dyDescent="0.25">
      <c r="A511"/>
      <c r="B511"/>
      <c r="C511"/>
      <c r="D511"/>
      <c r="E511"/>
      <c r="F511"/>
    </row>
    <row r="512" spans="1:6" x14ac:dyDescent="0.25">
      <c r="A512"/>
      <c r="B512"/>
      <c r="C512"/>
      <c r="D512"/>
      <c r="E512"/>
      <c r="F512"/>
    </row>
    <row r="513" spans="1:6" x14ac:dyDescent="0.25">
      <c r="A513"/>
      <c r="B513"/>
      <c r="C513"/>
      <c r="D513"/>
      <c r="E513"/>
      <c r="F513"/>
    </row>
    <row r="514" spans="1:6" x14ac:dyDescent="0.25">
      <c r="A514"/>
      <c r="B514"/>
      <c r="C514"/>
      <c r="D514"/>
      <c r="E514"/>
      <c r="F514"/>
    </row>
    <row r="515" spans="1:6" x14ac:dyDescent="0.25">
      <c r="A515"/>
      <c r="B515"/>
      <c r="C515"/>
      <c r="D515"/>
      <c r="E515"/>
      <c r="F515"/>
    </row>
    <row r="516" spans="1:6" x14ac:dyDescent="0.25">
      <c r="A516"/>
      <c r="B516"/>
      <c r="C516"/>
      <c r="D516"/>
      <c r="E516"/>
      <c r="F516"/>
    </row>
    <row r="517" spans="1:6" x14ac:dyDescent="0.25">
      <c r="A517"/>
      <c r="B517"/>
      <c r="C517"/>
      <c r="D517"/>
      <c r="E517"/>
      <c r="F517"/>
    </row>
    <row r="518" spans="1:6" x14ac:dyDescent="0.25">
      <c r="A518"/>
      <c r="B518"/>
      <c r="C518"/>
      <c r="D518"/>
      <c r="E518"/>
      <c r="F518"/>
    </row>
    <row r="519" spans="1:6" x14ac:dyDescent="0.25">
      <c r="A519"/>
      <c r="B519"/>
      <c r="C519"/>
      <c r="D519"/>
      <c r="E519"/>
      <c r="F519"/>
    </row>
    <row r="520" spans="1:6" x14ac:dyDescent="0.25">
      <c r="A520"/>
      <c r="B520"/>
      <c r="C520"/>
      <c r="D520"/>
      <c r="E520"/>
      <c r="F520"/>
    </row>
    <row r="521" spans="1:6" x14ac:dyDescent="0.25">
      <c r="A521"/>
      <c r="B521"/>
      <c r="C521"/>
      <c r="D521"/>
      <c r="E521"/>
      <c r="F521"/>
    </row>
    <row r="522" spans="1:6" x14ac:dyDescent="0.25">
      <c r="A522"/>
      <c r="B522"/>
      <c r="C522"/>
      <c r="D522"/>
      <c r="E522"/>
      <c r="F522"/>
    </row>
    <row r="523" spans="1:6" x14ac:dyDescent="0.25">
      <c r="A523"/>
      <c r="B523"/>
      <c r="C523"/>
      <c r="D523"/>
      <c r="E523"/>
      <c r="F523"/>
    </row>
    <row r="524" spans="1:6" x14ac:dyDescent="0.25">
      <c r="A524"/>
      <c r="B524"/>
      <c r="C524"/>
      <c r="D524"/>
      <c r="E524"/>
      <c r="F524"/>
    </row>
    <row r="525" spans="1:6" x14ac:dyDescent="0.25">
      <c r="A525"/>
      <c r="B525"/>
      <c r="C525"/>
      <c r="D525"/>
      <c r="E525"/>
      <c r="F525"/>
    </row>
    <row r="526" spans="1:6" x14ac:dyDescent="0.25">
      <c r="A526"/>
      <c r="B526"/>
      <c r="C526"/>
      <c r="D526"/>
      <c r="E526"/>
      <c r="F526"/>
    </row>
    <row r="527" spans="1:6" x14ac:dyDescent="0.25">
      <c r="A527"/>
      <c r="B527"/>
      <c r="C527"/>
      <c r="D527"/>
      <c r="E527"/>
      <c r="F527"/>
    </row>
    <row r="528" spans="1:6" x14ac:dyDescent="0.25">
      <c r="A528"/>
      <c r="B528"/>
      <c r="C528"/>
      <c r="D528"/>
      <c r="E528"/>
      <c r="F528"/>
    </row>
    <row r="529" spans="1:6" x14ac:dyDescent="0.25">
      <c r="A529"/>
      <c r="B529"/>
      <c r="C529"/>
      <c r="D529"/>
      <c r="E529"/>
      <c r="F529"/>
    </row>
    <row r="530" spans="1:6" x14ac:dyDescent="0.25">
      <c r="A530"/>
      <c r="B530"/>
      <c r="C530"/>
      <c r="D530"/>
      <c r="E530"/>
      <c r="F530"/>
    </row>
    <row r="531" spans="1:6" x14ac:dyDescent="0.25">
      <c r="A531"/>
      <c r="B531"/>
      <c r="C531"/>
      <c r="D531"/>
      <c r="E531"/>
      <c r="F531"/>
    </row>
    <row r="532" spans="1:6" x14ac:dyDescent="0.25">
      <c r="A532"/>
      <c r="B532"/>
      <c r="C532"/>
      <c r="D532"/>
      <c r="E532"/>
      <c r="F532"/>
    </row>
    <row r="533" spans="1:6" x14ac:dyDescent="0.25">
      <c r="A533"/>
      <c r="B533"/>
      <c r="C533"/>
      <c r="D533"/>
      <c r="E533"/>
      <c r="F533"/>
    </row>
    <row r="534" spans="1:6" x14ac:dyDescent="0.25">
      <c r="A534"/>
      <c r="B534"/>
      <c r="C534"/>
      <c r="D534"/>
      <c r="E534"/>
      <c r="F534"/>
    </row>
    <row r="535" spans="1:6" x14ac:dyDescent="0.25">
      <c r="A535"/>
      <c r="B535"/>
      <c r="C535"/>
      <c r="D535"/>
      <c r="E535"/>
      <c r="F535"/>
    </row>
    <row r="536" spans="1:6" x14ac:dyDescent="0.25">
      <c r="A536"/>
      <c r="B536"/>
      <c r="C536"/>
      <c r="D536"/>
      <c r="E536"/>
      <c r="F536"/>
    </row>
    <row r="537" spans="1:6" x14ac:dyDescent="0.25">
      <c r="A537"/>
      <c r="B537"/>
      <c r="C537"/>
      <c r="D537"/>
      <c r="E537"/>
      <c r="F537"/>
    </row>
    <row r="538" spans="1:6" x14ac:dyDescent="0.25">
      <c r="A538"/>
      <c r="B538"/>
      <c r="C538"/>
      <c r="D538"/>
      <c r="E538"/>
      <c r="F538"/>
    </row>
    <row r="539" spans="1:6" x14ac:dyDescent="0.25">
      <c r="A539"/>
      <c r="B539"/>
      <c r="C539"/>
      <c r="D539"/>
      <c r="E539"/>
      <c r="F539"/>
    </row>
    <row r="540" spans="1:6" x14ac:dyDescent="0.25">
      <c r="A540"/>
      <c r="B540"/>
      <c r="C540"/>
      <c r="D540"/>
      <c r="E540"/>
      <c r="F540"/>
    </row>
    <row r="541" spans="1:6" x14ac:dyDescent="0.25">
      <c r="A541"/>
      <c r="B541"/>
      <c r="C541"/>
      <c r="D541"/>
      <c r="E541"/>
      <c r="F541"/>
    </row>
    <row r="542" spans="1:6" x14ac:dyDescent="0.25">
      <c r="A542"/>
      <c r="B542"/>
      <c r="C542"/>
      <c r="D542"/>
      <c r="E542"/>
      <c r="F542"/>
    </row>
    <row r="543" spans="1:6" x14ac:dyDescent="0.25">
      <c r="A543"/>
      <c r="B543"/>
      <c r="C543"/>
      <c r="D543"/>
      <c r="E543"/>
      <c r="F543"/>
    </row>
    <row r="544" spans="1:6" x14ac:dyDescent="0.25">
      <c r="A544"/>
      <c r="B544"/>
      <c r="C544"/>
      <c r="D544"/>
      <c r="E544"/>
      <c r="F544"/>
    </row>
    <row r="545" spans="1:6" x14ac:dyDescent="0.25">
      <c r="A545"/>
      <c r="B545"/>
      <c r="C545"/>
      <c r="D545"/>
      <c r="E545"/>
      <c r="F545"/>
    </row>
    <row r="546" spans="1:6" x14ac:dyDescent="0.25">
      <c r="A546"/>
      <c r="B546"/>
      <c r="C546"/>
      <c r="D546"/>
      <c r="E546"/>
      <c r="F546"/>
    </row>
    <row r="547" spans="1:6" x14ac:dyDescent="0.25">
      <c r="A547"/>
      <c r="B547"/>
      <c r="C547"/>
      <c r="D547"/>
      <c r="E547"/>
      <c r="F547"/>
    </row>
    <row r="548" spans="1:6" x14ac:dyDescent="0.25">
      <c r="A548"/>
      <c r="B548"/>
      <c r="C548"/>
      <c r="D548"/>
      <c r="E548"/>
      <c r="F548"/>
    </row>
    <row r="549" spans="1:6" x14ac:dyDescent="0.25">
      <c r="A549"/>
      <c r="B549"/>
      <c r="C549"/>
      <c r="D549"/>
      <c r="E549"/>
      <c r="F549"/>
    </row>
    <row r="550" spans="1:6" x14ac:dyDescent="0.25">
      <c r="A550"/>
      <c r="B550"/>
      <c r="C550"/>
      <c r="D550"/>
      <c r="E550"/>
      <c r="F550"/>
    </row>
    <row r="551" spans="1:6" x14ac:dyDescent="0.25">
      <c r="A551"/>
      <c r="B551"/>
      <c r="C551"/>
      <c r="D551"/>
      <c r="E551"/>
      <c r="F551"/>
    </row>
    <row r="552" spans="1:6" x14ac:dyDescent="0.25">
      <c r="A552"/>
      <c r="B552"/>
      <c r="C552"/>
      <c r="D552"/>
      <c r="E552"/>
      <c r="F552"/>
    </row>
    <row r="553" spans="1:6" x14ac:dyDescent="0.25">
      <c r="A553"/>
      <c r="B553"/>
      <c r="C553"/>
      <c r="D553"/>
      <c r="E553"/>
      <c r="F553"/>
    </row>
    <row r="554" spans="1:6" x14ac:dyDescent="0.25">
      <c r="A554"/>
      <c r="B554"/>
      <c r="C554"/>
      <c r="D554"/>
      <c r="E554"/>
      <c r="F554"/>
    </row>
    <row r="555" spans="1:6" x14ac:dyDescent="0.25">
      <c r="A555"/>
      <c r="B555"/>
      <c r="C555"/>
      <c r="D555"/>
      <c r="E555"/>
      <c r="F555"/>
    </row>
    <row r="556" spans="1:6" x14ac:dyDescent="0.25">
      <c r="A556"/>
      <c r="B556"/>
      <c r="C556"/>
      <c r="D556"/>
      <c r="E556"/>
      <c r="F556"/>
    </row>
    <row r="557" spans="1:6" x14ac:dyDescent="0.25">
      <c r="A557"/>
      <c r="B557"/>
      <c r="C557"/>
      <c r="D557"/>
      <c r="E557"/>
      <c r="F557"/>
    </row>
    <row r="558" spans="1:6" x14ac:dyDescent="0.25">
      <c r="A558"/>
      <c r="B558"/>
      <c r="C558"/>
      <c r="D558"/>
      <c r="E558"/>
      <c r="F558"/>
    </row>
    <row r="559" spans="1:6" x14ac:dyDescent="0.25">
      <c r="A559"/>
      <c r="B559"/>
      <c r="C559"/>
      <c r="D559"/>
      <c r="E559"/>
      <c r="F559"/>
    </row>
    <row r="560" spans="1:6" x14ac:dyDescent="0.25">
      <c r="A560"/>
      <c r="B560"/>
      <c r="C560"/>
      <c r="D560"/>
      <c r="E560"/>
      <c r="F560"/>
    </row>
    <row r="561" spans="1:6" x14ac:dyDescent="0.25">
      <c r="A561"/>
      <c r="B561"/>
      <c r="C561"/>
      <c r="D561"/>
      <c r="E561"/>
      <c r="F561"/>
    </row>
    <row r="562" spans="1:6" x14ac:dyDescent="0.25">
      <c r="A562"/>
      <c r="B562"/>
      <c r="C562"/>
      <c r="D562"/>
      <c r="E562"/>
      <c r="F562"/>
    </row>
    <row r="563" spans="1:6" x14ac:dyDescent="0.25">
      <c r="A563"/>
      <c r="B563"/>
      <c r="C563"/>
      <c r="D563"/>
      <c r="E563"/>
      <c r="F563"/>
    </row>
    <row r="564" spans="1:6" x14ac:dyDescent="0.25">
      <c r="A564"/>
      <c r="B564"/>
      <c r="C564"/>
      <c r="D564"/>
      <c r="E564"/>
      <c r="F564"/>
    </row>
    <row r="565" spans="1:6" x14ac:dyDescent="0.25">
      <c r="A565"/>
      <c r="B565"/>
      <c r="C565"/>
      <c r="D565"/>
      <c r="E565"/>
      <c r="F565"/>
    </row>
    <row r="566" spans="1:6" x14ac:dyDescent="0.25">
      <c r="A566"/>
      <c r="B566"/>
      <c r="C566"/>
      <c r="D566"/>
      <c r="E566"/>
      <c r="F566"/>
    </row>
    <row r="567" spans="1:6" x14ac:dyDescent="0.25">
      <c r="A567"/>
      <c r="B567"/>
      <c r="C567"/>
      <c r="D567"/>
      <c r="E567"/>
      <c r="F567"/>
    </row>
    <row r="568" spans="1:6" x14ac:dyDescent="0.25">
      <c r="A568"/>
      <c r="B568"/>
      <c r="C568"/>
      <c r="D568"/>
      <c r="E568"/>
      <c r="F568"/>
    </row>
    <row r="569" spans="1:6" x14ac:dyDescent="0.25">
      <c r="A569"/>
      <c r="B569"/>
      <c r="C569"/>
      <c r="D569"/>
      <c r="E569"/>
      <c r="F569"/>
    </row>
    <row r="570" spans="1:6" x14ac:dyDescent="0.25">
      <c r="A570"/>
      <c r="B570"/>
      <c r="C570"/>
      <c r="D570"/>
      <c r="E570"/>
      <c r="F570"/>
    </row>
    <row r="571" spans="1:6" x14ac:dyDescent="0.25">
      <c r="A571"/>
      <c r="B571"/>
      <c r="C571"/>
      <c r="D571"/>
      <c r="E571"/>
      <c r="F571"/>
    </row>
    <row r="572" spans="1:6" x14ac:dyDescent="0.25">
      <c r="A572"/>
      <c r="B572"/>
      <c r="C572"/>
      <c r="D572"/>
      <c r="E572"/>
      <c r="F572"/>
    </row>
    <row r="573" spans="1:6" x14ac:dyDescent="0.25">
      <c r="A573"/>
      <c r="B573"/>
      <c r="C573"/>
      <c r="D573"/>
      <c r="E573"/>
      <c r="F573"/>
    </row>
    <row r="574" spans="1:6" x14ac:dyDescent="0.25">
      <c r="A574"/>
      <c r="B574"/>
      <c r="C574"/>
      <c r="D574"/>
      <c r="E574"/>
      <c r="F574"/>
    </row>
    <row r="575" spans="1:6" x14ac:dyDescent="0.25">
      <c r="A575"/>
      <c r="B575"/>
      <c r="C575"/>
      <c r="D575"/>
      <c r="E575"/>
      <c r="F575"/>
    </row>
    <row r="576" spans="1:6" x14ac:dyDescent="0.25">
      <c r="A576"/>
      <c r="B576"/>
      <c r="C576"/>
      <c r="D576"/>
      <c r="E576"/>
      <c r="F576"/>
    </row>
    <row r="577" spans="1:6" x14ac:dyDescent="0.25">
      <c r="A577"/>
      <c r="B577"/>
      <c r="C577"/>
      <c r="D577"/>
      <c r="E577"/>
      <c r="F577"/>
    </row>
    <row r="578" spans="1:6" x14ac:dyDescent="0.25">
      <c r="A578"/>
      <c r="B578"/>
      <c r="C578"/>
      <c r="D578"/>
      <c r="E578"/>
      <c r="F578"/>
    </row>
    <row r="579" spans="1:6" x14ac:dyDescent="0.25">
      <c r="A579"/>
      <c r="B579"/>
      <c r="C579"/>
      <c r="D579"/>
      <c r="E579"/>
      <c r="F579"/>
    </row>
    <row r="580" spans="1:6" x14ac:dyDescent="0.25">
      <c r="A580"/>
      <c r="B580"/>
      <c r="C580"/>
      <c r="D580"/>
      <c r="E580"/>
      <c r="F580"/>
    </row>
    <row r="581" spans="1:6" x14ac:dyDescent="0.25">
      <c r="A581"/>
      <c r="B581"/>
      <c r="C581"/>
      <c r="D581"/>
      <c r="E581"/>
      <c r="F581"/>
    </row>
    <row r="582" spans="1:6" x14ac:dyDescent="0.25">
      <c r="A582"/>
      <c r="B582"/>
      <c r="C582"/>
      <c r="D582"/>
      <c r="E582"/>
      <c r="F582"/>
    </row>
    <row r="583" spans="1:6" x14ac:dyDescent="0.25">
      <c r="A583"/>
      <c r="B583"/>
      <c r="C583"/>
      <c r="D583"/>
      <c r="E583"/>
      <c r="F583"/>
    </row>
    <row r="584" spans="1:6" x14ac:dyDescent="0.25">
      <c r="A584"/>
      <c r="B584"/>
      <c r="C584"/>
      <c r="D584"/>
      <c r="E584"/>
      <c r="F584"/>
    </row>
    <row r="585" spans="1:6" x14ac:dyDescent="0.25">
      <c r="A585"/>
      <c r="B585"/>
      <c r="C585"/>
      <c r="D585"/>
      <c r="E585"/>
      <c r="F585"/>
    </row>
    <row r="586" spans="1:6" x14ac:dyDescent="0.25">
      <c r="A586"/>
      <c r="B586"/>
      <c r="C586"/>
      <c r="D586"/>
      <c r="E586"/>
      <c r="F586"/>
    </row>
    <row r="587" spans="1:6" x14ac:dyDescent="0.25">
      <c r="A587"/>
      <c r="B587"/>
      <c r="C587"/>
      <c r="D587"/>
      <c r="E587"/>
      <c r="F587"/>
    </row>
    <row r="588" spans="1:6" x14ac:dyDescent="0.25">
      <c r="A588"/>
      <c r="B588"/>
      <c r="C588"/>
      <c r="D588"/>
      <c r="E588"/>
      <c r="F588"/>
    </row>
    <row r="589" spans="1:6" x14ac:dyDescent="0.25">
      <c r="A589"/>
      <c r="B589"/>
      <c r="C589"/>
      <c r="D589"/>
      <c r="E589"/>
      <c r="F589"/>
    </row>
    <row r="590" spans="1:6" x14ac:dyDescent="0.25">
      <c r="A590"/>
      <c r="B590"/>
      <c r="C590"/>
      <c r="D590"/>
      <c r="E590"/>
      <c r="F590"/>
    </row>
    <row r="591" spans="1:6" x14ac:dyDescent="0.25">
      <c r="A591"/>
      <c r="B591"/>
      <c r="C591"/>
      <c r="D591"/>
      <c r="E591"/>
      <c r="F591"/>
    </row>
    <row r="592" spans="1:6" x14ac:dyDescent="0.25">
      <c r="A592"/>
      <c r="B592"/>
      <c r="C592"/>
      <c r="D592"/>
      <c r="E592"/>
      <c r="F592"/>
    </row>
    <row r="593" spans="1:6" x14ac:dyDescent="0.25">
      <c r="A593"/>
      <c r="B593"/>
      <c r="C593"/>
      <c r="D593"/>
      <c r="E593"/>
      <c r="F593"/>
    </row>
    <row r="594" spans="1:6" x14ac:dyDescent="0.25">
      <c r="A594"/>
      <c r="B594"/>
      <c r="C594"/>
      <c r="D594"/>
      <c r="E594"/>
      <c r="F594"/>
    </row>
    <row r="595" spans="1:6" x14ac:dyDescent="0.25">
      <c r="A595"/>
      <c r="B595"/>
      <c r="C595"/>
      <c r="D595"/>
      <c r="E595"/>
      <c r="F595"/>
    </row>
    <row r="596" spans="1:6" x14ac:dyDescent="0.25">
      <c r="A596"/>
      <c r="B596"/>
      <c r="C596"/>
      <c r="D596"/>
      <c r="E596"/>
      <c r="F596"/>
    </row>
    <row r="597" spans="1:6" x14ac:dyDescent="0.25">
      <c r="A597"/>
      <c r="B597"/>
      <c r="C597"/>
      <c r="D597"/>
      <c r="E597"/>
      <c r="F597"/>
    </row>
    <row r="598" spans="1:6" x14ac:dyDescent="0.25">
      <c r="A598"/>
      <c r="B598"/>
      <c r="C598"/>
      <c r="D598"/>
      <c r="E598"/>
      <c r="F598"/>
    </row>
    <row r="599" spans="1:6" x14ac:dyDescent="0.25">
      <c r="A599"/>
      <c r="B599"/>
      <c r="C599"/>
      <c r="D599"/>
      <c r="E599"/>
      <c r="F599"/>
    </row>
    <row r="600" spans="1:6" x14ac:dyDescent="0.25">
      <c r="A600"/>
      <c r="B600"/>
      <c r="C600"/>
      <c r="D600"/>
      <c r="E600"/>
      <c r="F600"/>
    </row>
    <row r="601" spans="1:6" x14ac:dyDescent="0.25">
      <c r="A601"/>
      <c r="B601"/>
      <c r="C601"/>
      <c r="D601"/>
      <c r="E601"/>
      <c r="F601"/>
    </row>
    <row r="602" spans="1:6" x14ac:dyDescent="0.25">
      <c r="A602"/>
      <c r="B602"/>
      <c r="C602"/>
      <c r="D602"/>
      <c r="E602"/>
      <c r="F602"/>
    </row>
    <row r="603" spans="1:6" x14ac:dyDescent="0.25">
      <c r="A603"/>
      <c r="B603"/>
      <c r="C603"/>
      <c r="D603"/>
      <c r="E603"/>
      <c r="F603"/>
    </row>
    <row r="604" spans="1:6" x14ac:dyDescent="0.25">
      <c r="A604"/>
      <c r="B604"/>
      <c r="C604"/>
      <c r="D604"/>
      <c r="E604"/>
      <c r="F604"/>
    </row>
    <row r="605" spans="1:6" x14ac:dyDescent="0.25">
      <c r="A605"/>
      <c r="B605"/>
      <c r="C605"/>
      <c r="D605"/>
      <c r="E605"/>
      <c r="F605"/>
    </row>
    <row r="606" spans="1:6" x14ac:dyDescent="0.25">
      <c r="A606"/>
      <c r="B606"/>
      <c r="C606"/>
      <c r="D606"/>
      <c r="E606"/>
      <c r="F606"/>
    </row>
    <row r="607" spans="1:6" x14ac:dyDescent="0.25">
      <c r="A607"/>
      <c r="B607"/>
      <c r="C607"/>
      <c r="D607"/>
      <c r="E607"/>
      <c r="F607"/>
    </row>
    <row r="608" spans="1:6" x14ac:dyDescent="0.25">
      <c r="A608"/>
      <c r="B608"/>
      <c r="C608"/>
      <c r="D608"/>
      <c r="E608"/>
      <c r="F608"/>
    </row>
    <row r="609" spans="1:6" x14ac:dyDescent="0.25">
      <c r="A609"/>
      <c r="B609"/>
      <c r="C609"/>
      <c r="D609"/>
      <c r="E609"/>
      <c r="F609"/>
    </row>
    <row r="610" spans="1:6" x14ac:dyDescent="0.25">
      <c r="A610"/>
      <c r="B610"/>
      <c r="C610"/>
      <c r="D610"/>
      <c r="E610"/>
      <c r="F610"/>
    </row>
    <row r="611" spans="1:6" x14ac:dyDescent="0.25">
      <c r="A611"/>
      <c r="B611"/>
      <c r="C611"/>
      <c r="D611"/>
      <c r="E611"/>
      <c r="F611"/>
    </row>
    <row r="612" spans="1:6" x14ac:dyDescent="0.25">
      <c r="A612"/>
      <c r="B612"/>
      <c r="C612"/>
      <c r="D612"/>
      <c r="E612"/>
      <c r="F612"/>
    </row>
    <row r="613" spans="1:6" x14ac:dyDescent="0.25">
      <c r="A613"/>
      <c r="B613"/>
      <c r="C613"/>
      <c r="D613"/>
      <c r="E613"/>
      <c r="F613"/>
    </row>
    <row r="614" spans="1:6" x14ac:dyDescent="0.25">
      <c r="A614"/>
      <c r="B614"/>
      <c r="C614"/>
      <c r="D614"/>
      <c r="E614"/>
      <c r="F614"/>
    </row>
    <row r="615" spans="1:6" x14ac:dyDescent="0.25">
      <c r="A615"/>
      <c r="B615"/>
      <c r="C615"/>
      <c r="D615"/>
      <c r="E615"/>
      <c r="F615"/>
    </row>
    <row r="616" spans="1:6" x14ac:dyDescent="0.25">
      <c r="A616"/>
      <c r="B616"/>
      <c r="C616"/>
      <c r="D616"/>
      <c r="E616"/>
      <c r="F616"/>
    </row>
    <row r="617" spans="1:6" x14ac:dyDescent="0.25">
      <c r="A617"/>
      <c r="B617"/>
      <c r="C617"/>
      <c r="D617"/>
      <c r="E617"/>
      <c r="F617"/>
    </row>
    <row r="618" spans="1:6" x14ac:dyDescent="0.25">
      <c r="A618"/>
      <c r="B618"/>
      <c r="C618"/>
      <c r="D618"/>
      <c r="E618"/>
      <c r="F618"/>
    </row>
    <row r="619" spans="1:6" x14ac:dyDescent="0.25">
      <c r="A619"/>
      <c r="B619"/>
      <c r="C619"/>
      <c r="D619"/>
      <c r="E619"/>
      <c r="F619"/>
    </row>
    <row r="620" spans="1:6" x14ac:dyDescent="0.25">
      <c r="A620"/>
      <c r="B620"/>
      <c r="C620"/>
      <c r="D620"/>
      <c r="E620"/>
      <c r="F620"/>
    </row>
    <row r="621" spans="1:6" x14ac:dyDescent="0.25">
      <c r="A621"/>
      <c r="B621"/>
      <c r="C621"/>
      <c r="D621"/>
      <c r="E621"/>
      <c r="F621"/>
    </row>
    <row r="622" spans="1:6" x14ac:dyDescent="0.25">
      <c r="A622"/>
      <c r="B622"/>
      <c r="C622"/>
      <c r="D622"/>
      <c r="E622"/>
      <c r="F622"/>
    </row>
    <row r="623" spans="1:6" x14ac:dyDescent="0.25">
      <c r="A623"/>
      <c r="B623"/>
      <c r="C623"/>
      <c r="D623"/>
      <c r="E623"/>
      <c r="F623"/>
    </row>
    <row r="624" spans="1:6" x14ac:dyDescent="0.25">
      <c r="A624"/>
      <c r="B624"/>
      <c r="C624"/>
      <c r="D624"/>
      <c r="E624"/>
      <c r="F624"/>
    </row>
    <row r="625" spans="1:6" x14ac:dyDescent="0.25">
      <c r="A625"/>
      <c r="B625"/>
      <c r="C625"/>
      <c r="D625"/>
      <c r="E625"/>
      <c r="F625"/>
    </row>
    <row r="626" spans="1:6" x14ac:dyDescent="0.25">
      <c r="A626"/>
      <c r="B626"/>
      <c r="C626"/>
      <c r="D626"/>
      <c r="E626"/>
      <c r="F626"/>
    </row>
    <row r="627" spans="1:6" x14ac:dyDescent="0.25">
      <c r="A627"/>
      <c r="B627"/>
      <c r="C627"/>
      <c r="D627"/>
      <c r="E627"/>
      <c r="F627"/>
    </row>
    <row r="628" spans="1:6" x14ac:dyDescent="0.25">
      <c r="A628"/>
      <c r="B628"/>
      <c r="C628"/>
      <c r="D628"/>
      <c r="E628"/>
      <c r="F628"/>
    </row>
    <row r="629" spans="1:6" x14ac:dyDescent="0.25">
      <c r="A629"/>
      <c r="B629"/>
      <c r="C629"/>
      <c r="D629"/>
      <c r="E629"/>
      <c r="F629"/>
    </row>
    <row r="630" spans="1:6" x14ac:dyDescent="0.25">
      <c r="A630"/>
      <c r="B630"/>
      <c r="C630"/>
      <c r="D630"/>
      <c r="E630"/>
      <c r="F630"/>
    </row>
    <row r="631" spans="1:6" x14ac:dyDescent="0.25">
      <c r="A631"/>
      <c r="B631"/>
      <c r="C631"/>
      <c r="D631"/>
      <c r="E631"/>
      <c r="F631"/>
    </row>
    <row r="632" spans="1:6" x14ac:dyDescent="0.25">
      <c r="A632"/>
      <c r="B632"/>
      <c r="C632"/>
      <c r="D632"/>
      <c r="E632"/>
      <c r="F632"/>
    </row>
    <row r="633" spans="1:6" x14ac:dyDescent="0.25">
      <c r="A633"/>
      <c r="B633"/>
      <c r="C633"/>
      <c r="D633"/>
      <c r="E633"/>
      <c r="F633"/>
    </row>
    <row r="634" spans="1:6" x14ac:dyDescent="0.25">
      <c r="A634"/>
      <c r="B634"/>
      <c r="C634"/>
      <c r="D634"/>
      <c r="E634"/>
      <c r="F634"/>
    </row>
    <row r="635" spans="1:6" x14ac:dyDescent="0.25">
      <c r="A635"/>
      <c r="B635"/>
      <c r="C635"/>
      <c r="D635"/>
      <c r="E635"/>
      <c r="F635"/>
    </row>
    <row r="636" spans="1:6" x14ac:dyDescent="0.25">
      <c r="A636"/>
      <c r="B636"/>
      <c r="C636"/>
      <c r="D636"/>
      <c r="E636"/>
      <c r="F636"/>
    </row>
    <row r="637" spans="1:6" x14ac:dyDescent="0.25">
      <c r="A637"/>
      <c r="B637"/>
      <c r="C637"/>
      <c r="D637"/>
      <c r="E637"/>
      <c r="F637"/>
    </row>
    <row r="638" spans="1:6" x14ac:dyDescent="0.25">
      <c r="A638"/>
      <c r="B638"/>
      <c r="C638"/>
      <c r="D638"/>
      <c r="E638"/>
      <c r="F638"/>
    </row>
    <row r="639" spans="1:6" x14ac:dyDescent="0.25">
      <c r="A639"/>
      <c r="B639"/>
      <c r="C639"/>
      <c r="D639"/>
      <c r="E639"/>
      <c r="F639"/>
    </row>
    <row r="640" spans="1:6" x14ac:dyDescent="0.25">
      <c r="A640"/>
      <c r="B640"/>
      <c r="C640"/>
      <c r="D640"/>
      <c r="E640"/>
      <c r="F640"/>
    </row>
    <row r="641" spans="1:6" x14ac:dyDescent="0.25">
      <c r="A641"/>
      <c r="B641"/>
      <c r="C641"/>
      <c r="D641"/>
      <c r="E641"/>
      <c r="F641"/>
    </row>
    <row r="642" spans="1:6" x14ac:dyDescent="0.25">
      <c r="A642"/>
      <c r="B642"/>
      <c r="C642"/>
      <c r="D642"/>
      <c r="E642"/>
      <c r="F642"/>
    </row>
    <row r="643" spans="1:6" x14ac:dyDescent="0.25">
      <c r="A643"/>
      <c r="B643"/>
      <c r="C643"/>
      <c r="D643"/>
      <c r="E643"/>
      <c r="F643"/>
    </row>
    <row r="644" spans="1:6" x14ac:dyDescent="0.25">
      <c r="A644"/>
      <c r="B644"/>
      <c r="C644"/>
      <c r="D644"/>
      <c r="E644"/>
      <c r="F644"/>
    </row>
    <row r="645" spans="1:6" x14ac:dyDescent="0.25">
      <c r="A645"/>
      <c r="B645"/>
      <c r="C645"/>
      <c r="D645"/>
      <c r="E645"/>
      <c r="F645"/>
    </row>
    <row r="646" spans="1:6" x14ac:dyDescent="0.25">
      <c r="A646"/>
      <c r="B646"/>
      <c r="C646"/>
      <c r="D646"/>
      <c r="E646"/>
      <c r="F646"/>
    </row>
    <row r="647" spans="1:6" x14ac:dyDescent="0.25">
      <c r="A647"/>
      <c r="B647"/>
      <c r="C647"/>
      <c r="D647"/>
      <c r="E647"/>
      <c r="F647"/>
    </row>
    <row r="648" spans="1:6" x14ac:dyDescent="0.25">
      <c r="A648"/>
      <c r="B648"/>
      <c r="C648"/>
      <c r="D648"/>
      <c r="E648"/>
      <c r="F648"/>
    </row>
    <row r="649" spans="1:6" x14ac:dyDescent="0.25">
      <c r="A649"/>
      <c r="B649"/>
      <c r="C649"/>
      <c r="D649"/>
      <c r="E649"/>
      <c r="F649"/>
    </row>
    <row r="650" spans="1:6" x14ac:dyDescent="0.25">
      <c r="A650"/>
      <c r="B650"/>
      <c r="C650"/>
      <c r="D650"/>
      <c r="E650"/>
      <c r="F650"/>
    </row>
    <row r="651" spans="1:6" x14ac:dyDescent="0.25">
      <c r="A651"/>
      <c r="B651"/>
      <c r="C651"/>
      <c r="D651"/>
      <c r="E651"/>
      <c r="F651"/>
    </row>
    <row r="652" spans="1:6" x14ac:dyDescent="0.25">
      <c r="A652"/>
      <c r="B652"/>
      <c r="C652"/>
      <c r="D652"/>
      <c r="E652"/>
      <c r="F652"/>
    </row>
    <row r="653" spans="1:6" x14ac:dyDescent="0.25">
      <c r="A653"/>
      <c r="B653"/>
      <c r="C653"/>
      <c r="D653"/>
      <c r="E653"/>
      <c r="F653"/>
    </row>
    <row r="654" spans="1:6" x14ac:dyDescent="0.25">
      <c r="A654"/>
      <c r="B654"/>
      <c r="C654"/>
      <c r="D654"/>
      <c r="E654"/>
      <c r="F654"/>
    </row>
    <row r="655" spans="1:6" x14ac:dyDescent="0.25">
      <c r="A655"/>
      <c r="B655"/>
      <c r="C655"/>
      <c r="D655"/>
      <c r="E655"/>
      <c r="F655"/>
    </row>
    <row r="656" spans="1:6" x14ac:dyDescent="0.25">
      <c r="A656"/>
      <c r="B656"/>
      <c r="C656"/>
      <c r="D656"/>
      <c r="E656"/>
      <c r="F656"/>
    </row>
    <row r="657" spans="1:6" x14ac:dyDescent="0.25">
      <c r="A657"/>
      <c r="B657"/>
      <c r="C657"/>
      <c r="D657"/>
      <c r="E657"/>
      <c r="F657"/>
    </row>
    <row r="658" spans="1:6" x14ac:dyDescent="0.25">
      <c r="A658"/>
      <c r="B658"/>
      <c r="C658"/>
      <c r="D658"/>
      <c r="E658"/>
      <c r="F658"/>
    </row>
    <row r="659" spans="1:6" x14ac:dyDescent="0.25">
      <c r="A659"/>
      <c r="B659"/>
      <c r="C659"/>
      <c r="D659"/>
      <c r="E659"/>
      <c r="F659"/>
    </row>
    <row r="660" spans="1:6" x14ac:dyDescent="0.25">
      <c r="A660"/>
      <c r="B660"/>
      <c r="C660"/>
      <c r="D660"/>
      <c r="E660"/>
      <c r="F660"/>
    </row>
    <row r="661" spans="1:6" x14ac:dyDescent="0.25">
      <c r="A661"/>
      <c r="B661"/>
      <c r="C661"/>
      <c r="D661"/>
      <c r="E661"/>
      <c r="F661"/>
    </row>
    <row r="662" spans="1:6" x14ac:dyDescent="0.25">
      <c r="A662"/>
      <c r="B662"/>
      <c r="C662"/>
      <c r="D662"/>
      <c r="E662"/>
      <c r="F662"/>
    </row>
    <row r="663" spans="1:6" x14ac:dyDescent="0.25">
      <c r="A663"/>
      <c r="B663"/>
      <c r="C663"/>
      <c r="D663"/>
      <c r="E663"/>
      <c r="F663"/>
    </row>
    <row r="664" spans="1:6" x14ac:dyDescent="0.25">
      <c r="A664"/>
      <c r="B664"/>
      <c r="C664"/>
      <c r="D664"/>
      <c r="E664"/>
      <c r="F664"/>
    </row>
    <row r="665" spans="1:6" x14ac:dyDescent="0.25">
      <c r="A665"/>
      <c r="B665"/>
      <c r="C665"/>
      <c r="D665"/>
      <c r="E665"/>
      <c r="F665"/>
    </row>
    <row r="666" spans="1:6" x14ac:dyDescent="0.25">
      <c r="A666"/>
      <c r="B666"/>
      <c r="C666"/>
      <c r="D666"/>
      <c r="E666"/>
      <c r="F666"/>
    </row>
    <row r="667" spans="1:6" x14ac:dyDescent="0.25">
      <c r="A667"/>
      <c r="B667"/>
      <c r="C667"/>
      <c r="D667"/>
      <c r="E667"/>
      <c r="F667"/>
    </row>
    <row r="668" spans="1:6" x14ac:dyDescent="0.25">
      <c r="A668"/>
      <c r="B668"/>
      <c r="C668"/>
      <c r="D668"/>
      <c r="E668"/>
      <c r="F668"/>
    </row>
    <row r="669" spans="1:6" x14ac:dyDescent="0.25">
      <c r="A669"/>
      <c r="B669"/>
      <c r="C669"/>
      <c r="D669"/>
      <c r="E669"/>
      <c r="F669"/>
    </row>
    <row r="670" spans="1:6" x14ac:dyDescent="0.25">
      <c r="A670"/>
      <c r="B670"/>
      <c r="C670"/>
      <c r="D670"/>
      <c r="E670"/>
      <c r="F670"/>
    </row>
    <row r="671" spans="1:6" x14ac:dyDescent="0.25">
      <c r="A671"/>
      <c r="B671"/>
      <c r="C671"/>
      <c r="D671"/>
      <c r="E671"/>
      <c r="F671"/>
    </row>
    <row r="672" spans="1:6" x14ac:dyDescent="0.25">
      <c r="A672"/>
      <c r="B672"/>
      <c r="C672"/>
      <c r="D672"/>
      <c r="E672"/>
      <c r="F672"/>
    </row>
    <row r="673" spans="1:6" x14ac:dyDescent="0.25">
      <c r="A673"/>
      <c r="B673"/>
      <c r="C673"/>
      <c r="D673"/>
      <c r="E673"/>
      <c r="F673"/>
    </row>
    <row r="674" spans="1:6" x14ac:dyDescent="0.25">
      <c r="A674"/>
      <c r="B674"/>
      <c r="C674"/>
      <c r="D674"/>
      <c r="E674"/>
      <c r="F674"/>
    </row>
    <row r="675" spans="1:6" x14ac:dyDescent="0.25">
      <c r="A675"/>
      <c r="B675"/>
      <c r="C675"/>
      <c r="D675"/>
      <c r="E675"/>
      <c r="F675"/>
    </row>
    <row r="676" spans="1:6" x14ac:dyDescent="0.25">
      <c r="A676"/>
      <c r="B676"/>
      <c r="C676"/>
      <c r="D676"/>
      <c r="E676"/>
      <c r="F676"/>
    </row>
    <row r="677" spans="1:6" x14ac:dyDescent="0.25">
      <c r="A677"/>
      <c r="B677"/>
      <c r="C677"/>
      <c r="D677"/>
      <c r="E677"/>
      <c r="F677"/>
    </row>
    <row r="678" spans="1:6" x14ac:dyDescent="0.25">
      <c r="A678"/>
      <c r="B678"/>
      <c r="C678"/>
      <c r="D678"/>
      <c r="E678"/>
      <c r="F678"/>
    </row>
    <row r="679" spans="1:6" x14ac:dyDescent="0.25">
      <c r="A679"/>
      <c r="B679"/>
      <c r="C679"/>
      <c r="D679"/>
      <c r="E679"/>
      <c r="F679"/>
    </row>
    <row r="680" spans="1:6" x14ac:dyDescent="0.25">
      <c r="A680"/>
      <c r="B680"/>
      <c r="C680"/>
      <c r="D680"/>
      <c r="E680"/>
      <c r="F680"/>
    </row>
    <row r="681" spans="1:6" x14ac:dyDescent="0.25">
      <c r="A681"/>
      <c r="B681"/>
      <c r="C681"/>
      <c r="D681"/>
      <c r="E681"/>
      <c r="F681"/>
    </row>
    <row r="682" spans="1:6" x14ac:dyDescent="0.25">
      <c r="A682"/>
      <c r="B682"/>
      <c r="C682"/>
      <c r="D682"/>
      <c r="E682"/>
      <c r="F682"/>
    </row>
    <row r="683" spans="1:6" x14ac:dyDescent="0.25">
      <c r="A683"/>
      <c r="B683"/>
      <c r="C683"/>
      <c r="D683"/>
      <c r="E683"/>
      <c r="F683"/>
    </row>
    <row r="684" spans="1:6" x14ac:dyDescent="0.25">
      <c r="A684"/>
      <c r="B684"/>
      <c r="C684"/>
      <c r="D684"/>
      <c r="E684"/>
      <c r="F684"/>
    </row>
    <row r="685" spans="1:6" x14ac:dyDescent="0.25">
      <c r="A685"/>
      <c r="B685"/>
      <c r="C685"/>
      <c r="D685"/>
      <c r="E685"/>
      <c r="F685"/>
    </row>
    <row r="686" spans="1:6" x14ac:dyDescent="0.25">
      <c r="A686"/>
      <c r="B686"/>
      <c r="C686"/>
      <c r="D686"/>
      <c r="E686"/>
      <c r="F686"/>
    </row>
    <row r="687" spans="1:6" x14ac:dyDescent="0.25">
      <c r="A687"/>
      <c r="B687"/>
      <c r="C687"/>
      <c r="D687"/>
      <c r="E687"/>
      <c r="F687"/>
    </row>
    <row r="688" spans="1:6" x14ac:dyDescent="0.25">
      <c r="A688"/>
      <c r="B688"/>
      <c r="C688"/>
      <c r="D688"/>
      <c r="E688"/>
      <c r="F688"/>
    </row>
    <row r="689" spans="1:6" x14ac:dyDescent="0.25">
      <c r="A689"/>
      <c r="B689"/>
      <c r="C689"/>
      <c r="D689"/>
      <c r="E689"/>
      <c r="F689"/>
    </row>
    <row r="690" spans="1:6" x14ac:dyDescent="0.25">
      <c r="A690"/>
      <c r="B690"/>
      <c r="C690"/>
      <c r="D690"/>
      <c r="E690"/>
      <c r="F690"/>
    </row>
    <row r="691" spans="1:6" x14ac:dyDescent="0.25">
      <c r="A691"/>
      <c r="B691"/>
      <c r="C691"/>
      <c r="D691"/>
      <c r="E691"/>
      <c r="F691"/>
    </row>
    <row r="692" spans="1:6" x14ac:dyDescent="0.25">
      <c r="A692"/>
      <c r="B692"/>
      <c r="C692"/>
      <c r="D692"/>
      <c r="E692"/>
      <c r="F692"/>
    </row>
    <row r="693" spans="1:6" x14ac:dyDescent="0.25">
      <c r="A693"/>
      <c r="B693"/>
      <c r="C693"/>
      <c r="D693"/>
      <c r="E693"/>
      <c r="F693"/>
    </row>
    <row r="694" spans="1:6" x14ac:dyDescent="0.25">
      <c r="A694"/>
      <c r="B694"/>
      <c r="C694"/>
      <c r="D694"/>
      <c r="E694"/>
      <c r="F694"/>
    </row>
    <row r="695" spans="1:6" x14ac:dyDescent="0.25">
      <c r="A695"/>
      <c r="B695"/>
      <c r="C695"/>
      <c r="D695"/>
      <c r="E695"/>
      <c r="F695"/>
    </row>
    <row r="696" spans="1:6" x14ac:dyDescent="0.25">
      <c r="A696"/>
      <c r="B696"/>
      <c r="C696"/>
      <c r="D696"/>
      <c r="E696"/>
      <c r="F696"/>
    </row>
    <row r="697" spans="1:6" x14ac:dyDescent="0.25">
      <c r="A697"/>
      <c r="B697"/>
      <c r="C697"/>
      <c r="D697"/>
      <c r="E697"/>
      <c r="F697"/>
    </row>
    <row r="698" spans="1:6" x14ac:dyDescent="0.25">
      <c r="A698"/>
      <c r="B698"/>
      <c r="C698"/>
      <c r="D698"/>
      <c r="E698"/>
      <c r="F698"/>
    </row>
    <row r="699" spans="1:6" x14ac:dyDescent="0.25">
      <c r="A699"/>
      <c r="B699"/>
      <c r="C699"/>
      <c r="D699"/>
      <c r="E699"/>
      <c r="F699"/>
    </row>
    <row r="700" spans="1:6" x14ac:dyDescent="0.25">
      <c r="A700"/>
      <c r="B700"/>
      <c r="C700"/>
      <c r="D700"/>
      <c r="E700"/>
      <c r="F700"/>
    </row>
    <row r="701" spans="1:6" x14ac:dyDescent="0.25">
      <c r="A701"/>
      <c r="B701"/>
      <c r="C701"/>
      <c r="D701"/>
      <c r="E701"/>
      <c r="F701"/>
    </row>
    <row r="702" spans="1:6" x14ac:dyDescent="0.25">
      <c r="A702"/>
      <c r="B702"/>
      <c r="C702"/>
      <c r="D702"/>
      <c r="E702"/>
      <c r="F702"/>
    </row>
    <row r="703" spans="1:6" x14ac:dyDescent="0.25">
      <c r="A703"/>
      <c r="B703"/>
      <c r="C703"/>
      <c r="D703"/>
      <c r="E703"/>
      <c r="F703"/>
    </row>
    <row r="704" spans="1:6" x14ac:dyDescent="0.25">
      <c r="A704"/>
      <c r="B704"/>
      <c r="C704"/>
      <c r="D704"/>
      <c r="E704"/>
      <c r="F704"/>
    </row>
    <row r="705" spans="1:6" x14ac:dyDescent="0.25">
      <c r="A705"/>
      <c r="B705"/>
      <c r="C705"/>
      <c r="D705"/>
      <c r="E705"/>
      <c r="F705"/>
    </row>
    <row r="706" spans="1:6" x14ac:dyDescent="0.25">
      <c r="A706"/>
      <c r="B706"/>
      <c r="C706"/>
      <c r="D706"/>
      <c r="E706"/>
      <c r="F706"/>
    </row>
    <row r="707" spans="1:6" x14ac:dyDescent="0.25">
      <c r="A707"/>
      <c r="B707"/>
      <c r="C707"/>
      <c r="D707"/>
      <c r="E707"/>
      <c r="F707"/>
    </row>
    <row r="708" spans="1:6" x14ac:dyDescent="0.25">
      <c r="A708"/>
      <c r="B708"/>
      <c r="C708"/>
      <c r="D708"/>
      <c r="E708"/>
      <c r="F708"/>
    </row>
    <row r="709" spans="1:6" x14ac:dyDescent="0.25">
      <c r="A709"/>
      <c r="B709"/>
      <c r="C709"/>
      <c r="D709"/>
      <c r="E709"/>
      <c r="F709"/>
    </row>
    <row r="710" spans="1:6" x14ac:dyDescent="0.25">
      <c r="A710"/>
      <c r="B710"/>
      <c r="C710"/>
      <c r="D710"/>
      <c r="E710"/>
      <c r="F710"/>
    </row>
    <row r="711" spans="1:6" x14ac:dyDescent="0.25">
      <c r="A711"/>
      <c r="B711"/>
      <c r="C711"/>
      <c r="D711"/>
      <c r="E711"/>
      <c r="F711"/>
    </row>
    <row r="712" spans="1:6" x14ac:dyDescent="0.25">
      <c r="A712"/>
      <c r="B712"/>
      <c r="C712"/>
      <c r="D712"/>
      <c r="E712"/>
      <c r="F712"/>
    </row>
    <row r="713" spans="1:6" x14ac:dyDescent="0.25">
      <c r="A713"/>
      <c r="B713"/>
      <c r="C713"/>
      <c r="D713"/>
      <c r="E713"/>
      <c r="F713"/>
    </row>
    <row r="714" spans="1:6" x14ac:dyDescent="0.25">
      <c r="A714"/>
      <c r="B714"/>
      <c r="C714"/>
      <c r="D714"/>
      <c r="E714"/>
      <c r="F714"/>
    </row>
    <row r="715" spans="1:6" x14ac:dyDescent="0.25">
      <c r="A715"/>
      <c r="B715"/>
      <c r="C715"/>
      <c r="D715"/>
      <c r="E715"/>
      <c r="F715"/>
    </row>
    <row r="716" spans="1:6" x14ac:dyDescent="0.25">
      <c r="A716"/>
      <c r="B716"/>
      <c r="C716"/>
      <c r="D716"/>
      <c r="E716"/>
      <c r="F716"/>
    </row>
    <row r="717" spans="1:6" x14ac:dyDescent="0.25">
      <c r="A717"/>
      <c r="B717"/>
      <c r="C717"/>
      <c r="D717"/>
      <c r="E717"/>
      <c r="F717"/>
    </row>
    <row r="718" spans="1:6" x14ac:dyDescent="0.25">
      <c r="A718"/>
      <c r="B718"/>
      <c r="C718"/>
      <c r="D718"/>
      <c r="E718"/>
      <c r="F718"/>
    </row>
    <row r="719" spans="1:6" x14ac:dyDescent="0.25">
      <c r="A719"/>
      <c r="B719"/>
      <c r="C719"/>
      <c r="D719"/>
      <c r="E719"/>
      <c r="F719"/>
    </row>
    <row r="720" spans="1:6" x14ac:dyDescent="0.25">
      <c r="A720"/>
      <c r="B720"/>
      <c r="C720"/>
      <c r="D720"/>
      <c r="E720"/>
      <c r="F720"/>
    </row>
    <row r="721" spans="1:6" x14ac:dyDescent="0.25">
      <c r="A721"/>
      <c r="B721"/>
      <c r="C721"/>
      <c r="D721"/>
      <c r="E721"/>
      <c r="F721"/>
    </row>
    <row r="722" spans="1:6" x14ac:dyDescent="0.25">
      <c r="A722"/>
      <c r="B722"/>
      <c r="C722"/>
      <c r="D722"/>
      <c r="E722"/>
      <c r="F722"/>
    </row>
    <row r="723" spans="1:6" x14ac:dyDescent="0.25">
      <c r="A723"/>
      <c r="B723"/>
      <c r="C723"/>
      <c r="D723"/>
      <c r="E723"/>
      <c r="F723"/>
    </row>
    <row r="724" spans="1:6" x14ac:dyDescent="0.25">
      <c r="A724"/>
      <c r="B724"/>
      <c r="C724"/>
      <c r="D724"/>
      <c r="E724"/>
      <c r="F724"/>
    </row>
    <row r="725" spans="1:6" x14ac:dyDescent="0.25">
      <c r="A725"/>
      <c r="B725"/>
      <c r="C725"/>
      <c r="D725"/>
      <c r="E725"/>
      <c r="F725"/>
    </row>
    <row r="726" spans="1:6" x14ac:dyDescent="0.25">
      <c r="A726"/>
      <c r="B726"/>
      <c r="C726"/>
      <c r="D726"/>
      <c r="E726"/>
      <c r="F726"/>
    </row>
    <row r="727" spans="1:6" x14ac:dyDescent="0.25">
      <c r="A727"/>
      <c r="B727"/>
      <c r="C727"/>
      <c r="D727"/>
      <c r="E727"/>
      <c r="F727"/>
    </row>
    <row r="728" spans="1:6" x14ac:dyDescent="0.25">
      <c r="A728"/>
      <c r="B728"/>
      <c r="C728"/>
      <c r="D728"/>
      <c r="E728"/>
      <c r="F728"/>
    </row>
    <row r="729" spans="1:6" x14ac:dyDescent="0.25">
      <c r="A729"/>
      <c r="B729"/>
      <c r="C729"/>
      <c r="D729"/>
      <c r="E729"/>
      <c r="F729"/>
    </row>
    <row r="730" spans="1:6" x14ac:dyDescent="0.25">
      <c r="A730"/>
      <c r="B730"/>
      <c r="C730"/>
      <c r="D730"/>
      <c r="E730"/>
      <c r="F730"/>
    </row>
    <row r="731" spans="1:6" x14ac:dyDescent="0.25">
      <c r="A731"/>
      <c r="B731"/>
      <c r="C731"/>
      <c r="D731"/>
      <c r="E731"/>
      <c r="F731"/>
    </row>
    <row r="732" spans="1:6" x14ac:dyDescent="0.25">
      <c r="A732"/>
      <c r="B732"/>
      <c r="C732"/>
      <c r="D732"/>
      <c r="E732"/>
      <c r="F732"/>
    </row>
    <row r="733" spans="1:6" x14ac:dyDescent="0.25">
      <c r="A733"/>
      <c r="B733"/>
      <c r="C733"/>
      <c r="D733"/>
      <c r="E733"/>
      <c r="F733"/>
    </row>
    <row r="734" spans="1:6" x14ac:dyDescent="0.25">
      <c r="A734"/>
      <c r="B734"/>
      <c r="C734"/>
      <c r="D734"/>
      <c r="E734"/>
      <c r="F734"/>
    </row>
    <row r="735" spans="1:6" x14ac:dyDescent="0.25">
      <c r="A735"/>
      <c r="B735"/>
      <c r="C735"/>
      <c r="D735"/>
      <c r="E735"/>
      <c r="F735"/>
    </row>
    <row r="736" spans="1:6" x14ac:dyDescent="0.25">
      <c r="A736"/>
      <c r="B736"/>
      <c r="C736"/>
      <c r="D736"/>
      <c r="E736"/>
      <c r="F736"/>
    </row>
    <row r="737" spans="1:6" x14ac:dyDescent="0.25">
      <c r="A737"/>
      <c r="B737"/>
      <c r="C737"/>
      <c r="D737"/>
      <c r="E737"/>
      <c r="F737"/>
    </row>
    <row r="738" spans="1:6" x14ac:dyDescent="0.25">
      <c r="A738"/>
      <c r="B738"/>
      <c r="C738"/>
      <c r="D738"/>
      <c r="E738"/>
      <c r="F738"/>
    </row>
    <row r="739" spans="1:6" x14ac:dyDescent="0.25">
      <c r="A739"/>
      <c r="B739"/>
      <c r="C739"/>
      <c r="D739"/>
      <c r="E739"/>
      <c r="F739"/>
    </row>
    <row r="740" spans="1:6" x14ac:dyDescent="0.25">
      <c r="A740"/>
      <c r="B740"/>
      <c r="C740"/>
      <c r="D740"/>
      <c r="E740"/>
      <c r="F740"/>
    </row>
    <row r="741" spans="1:6" x14ac:dyDescent="0.25">
      <c r="A741"/>
      <c r="B741"/>
      <c r="C741"/>
      <c r="D741"/>
      <c r="E741"/>
      <c r="F741"/>
    </row>
    <row r="742" spans="1:6" x14ac:dyDescent="0.25">
      <c r="A742"/>
      <c r="B742"/>
      <c r="C742"/>
      <c r="D742"/>
      <c r="E742"/>
      <c r="F742"/>
    </row>
    <row r="743" spans="1:6" x14ac:dyDescent="0.25">
      <c r="A743"/>
      <c r="B743"/>
      <c r="C743"/>
      <c r="D743"/>
      <c r="E743"/>
      <c r="F743"/>
    </row>
    <row r="744" spans="1:6" x14ac:dyDescent="0.25">
      <c r="A744"/>
      <c r="B744"/>
      <c r="C744"/>
      <c r="D744"/>
      <c r="E744"/>
      <c r="F744"/>
    </row>
    <row r="745" spans="1:6" x14ac:dyDescent="0.25">
      <c r="A745"/>
      <c r="B745"/>
      <c r="C745"/>
      <c r="D745"/>
      <c r="E745"/>
      <c r="F745"/>
    </row>
    <row r="746" spans="1:6" x14ac:dyDescent="0.25">
      <c r="A746"/>
      <c r="B746"/>
      <c r="C746"/>
      <c r="D746"/>
      <c r="E746"/>
      <c r="F746"/>
    </row>
    <row r="747" spans="1:6" x14ac:dyDescent="0.25">
      <c r="A747"/>
      <c r="B747"/>
      <c r="C747"/>
      <c r="D747"/>
      <c r="E747"/>
      <c r="F747"/>
    </row>
    <row r="748" spans="1:6" x14ac:dyDescent="0.25">
      <c r="A748"/>
      <c r="B748"/>
      <c r="C748"/>
      <c r="D748"/>
      <c r="E748"/>
      <c r="F748"/>
    </row>
    <row r="749" spans="1:6" x14ac:dyDescent="0.25">
      <c r="A749"/>
      <c r="B749"/>
      <c r="C749"/>
      <c r="D749"/>
      <c r="E749"/>
      <c r="F749"/>
    </row>
    <row r="750" spans="1:6" x14ac:dyDescent="0.25">
      <c r="A750"/>
      <c r="B750"/>
      <c r="C750"/>
      <c r="D750"/>
      <c r="E750"/>
      <c r="F750"/>
    </row>
    <row r="751" spans="1:6" x14ac:dyDescent="0.25">
      <c r="A751"/>
      <c r="B751"/>
      <c r="C751"/>
      <c r="D751"/>
      <c r="E751"/>
      <c r="F751"/>
    </row>
    <row r="752" spans="1:6" x14ac:dyDescent="0.25">
      <c r="A752"/>
      <c r="B752"/>
      <c r="C752"/>
      <c r="D752"/>
      <c r="E752"/>
      <c r="F752"/>
    </row>
    <row r="753" spans="1:6" x14ac:dyDescent="0.25">
      <c r="A753"/>
      <c r="B753"/>
      <c r="C753"/>
      <c r="D753"/>
      <c r="E753"/>
      <c r="F753"/>
    </row>
    <row r="754" spans="1:6" x14ac:dyDescent="0.25">
      <c r="A754"/>
      <c r="B754"/>
      <c r="C754"/>
      <c r="D754"/>
      <c r="E754"/>
      <c r="F754"/>
    </row>
    <row r="755" spans="1:6" x14ac:dyDescent="0.25">
      <c r="A755"/>
      <c r="B755"/>
      <c r="C755"/>
      <c r="D755"/>
      <c r="E755"/>
      <c r="F755"/>
    </row>
    <row r="756" spans="1:6" x14ac:dyDescent="0.25">
      <c r="A756"/>
      <c r="B756"/>
      <c r="C756"/>
      <c r="D756"/>
      <c r="E756"/>
      <c r="F756"/>
    </row>
    <row r="757" spans="1:6" x14ac:dyDescent="0.25">
      <c r="A757"/>
      <c r="B757"/>
      <c r="C757"/>
      <c r="D757"/>
      <c r="E757"/>
      <c r="F757"/>
    </row>
    <row r="758" spans="1:6" x14ac:dyDescent="0.25">
      <c r="A758"/>
      <c r="B758"/>
      <c r="C758"/>
      <c r="D758"/>
      <c r="E758"/>
      <c r="F758"/>
    </row>
    <row r="759" spans="1:6" x14ac:dyDescent="0.25">
      <c r="A759"/>
      <c r="B759"/>
      <c r="C759"/>
      <c r="D759"/>
      <c r="E759"/>
      <c r="F759"/>
    </row>
    <row r="760" spans="1:6" x14ac:dyDescent="0.25">
      <c r="A760"/>
      <c r="B760"/>
      <c r="C760"/>
      <c r="D760"/>
      <c r="E760"/>
      <c r="F760"/>
    </row>
    <row r="761" spans="1:6" x14ac:dyDescent="0.25">
      <c r="A761"/>
      <c r="B761"/>
      <c r="C761"/>
      <c r="D761"/>
      <c r="E761"/>
      <c r="F761"/>
    </row>
    <row r="762" spans="1:6" x14ac:dyDescent="0.25">
      <c r="A762"/>
      <c r="B762"/>
      <c r="C762"/>
      <c r="D762"/>
      <c r="E762"/>
      <c r="F762"/>
    </row>
    <row r="763" spans="1:6" x14ac:dyDescent="0.25">
      <c r="A763"/>
      <c r="B763"/>
      <c r="C763"/>
      <c r="D763"/>
      <c r="E763"/>
      <c r="F763"/>
    </row>
    <row r="764" spans="1:6" x14ac:dyDescent="0.25">
      <c r="A764"/>
      <c r="B764"/>
      <c r="C764"/>
      <c r="D764"/>
      <c r="E764"/>
      <c r="F764"/>
    </row>
    <row r="765" spans="1:6" x14ac:dyDescent="0.25">
      <c r="A765"/>
      <c r="B765"/>
      <c r="C765"/>
      <c r="D765"/>
      <c r="E765"/>
      <c r="F765"/>
    </row>
    <row r="766" spans="1:6" x14ac:dyDescent="0.25">
      <c r="A766"/>
      <c r="B766"/>
      <c r="C766"/>
      <c r="D766"/>
      <c r="E766"/>
      <c r="F766"/>
    </row>
    <row r="767" spans="1:6" x14ac:dyDescent="0.25">
      <c r="A767"/>
      <c r="B767"/>
      <c r="C767"/>
      <c r="D767"/>
      <c r="E767"/>
      <c r="F767"/>
    </row>
    <row r="768" spans="1:6" x14ac:dyDescent="0.25">
      <c r="A768"/>
      <c r="B768"/>
      <c r="C768"/>
      <c r="D768"/>
      <c r="E768"/>
      <c r="F768"/>
    </row>
    <row r="769" spans="1:6" x14ac:dyDescent="0.25">
      <c r="A769"/>
      <c r="B769"/>
      <c r="C769"/>
      <c r="D769"/>
      <c r="E769"/>
      <c r="F769"/>
    </row>
    <row r="770" spans="1:6" x14ac:dyDescent="0.25">
      <c r="A770"/>
      <c r="B770"/>
      <c r="C770"/>
      <c r="D770"/>
      <c r="E770"/>
      <c r="F770"/>
    </row>
    <row r="771" spans="1:6" x14ac:dyDescent="0.25">
      <c r="A771"/>
      <c r="B771"/>
      <c r="C771"/>
      <c r="D771"/>
      <c r="E771"/>
      <c r="F771"/>
    </row>
    <row r="772" spans="1:6" x14ac:dyDescent="0.25">
      <c r="A772"/>
      <c r="B772"/>
      <c r="C772"/>
      <c r="D772"/>
      <c r="E772"/>
      <c r="F772"/>
    </row>
    <row r="773" spans="1:6" x14ac:dyDescent="0.25">
      <c r="A773"/>
      <c r="B773"/>
      <c r="C773"/>
      <c r="D773"/>
      <c r="E773"/>
      <c r="F773"/>
    </row>
    <row r="774" spans="1:6" x14ac:dyDescent="0.25">
      <c r="A774"/>
      <c r="B774"/>
      <c r="C774"/>
      <c r="D774"/>
      <c r="E774"/>
      <c r="F774"/>
    </row>
    <row r="775" spans="1:6" x14ac:dyDescent="0.25">
      <c r="A775"/>
      <c r="B775"/>
      <c r="C775"/>
      <c r="D775"/>
      <c r="E775"/>
      <c r="F775"/>
    </row>
    <row r="776" spans="1:6" x14ac:dyDescent="0.25">
      <c r="A776"/>
      <c r="B776"/>
      <c r="C776"/>
      <c r="D776"/>
      <c r="E776"/>
      <c r="F776"/>
    </row>
    <row r="777" spans="1:6" x14ac:dyDescent="0.25">
      <c r="A777"/>
      <c r="B777"/>
      <c r="C777"/>
      <c r="D777"/>
      <c r="E777"/>
      <c r="F777"/>
    </row>
    <row r="778" spans="1:6" x14ac:dyDescent="0.25">
      <c r="A778"/>
      <c r="B778"/>
      <c r="C778"/>
      <c r="D778"/>
      <c r="E778"/>
      <c r="F778"/>
    </row>
    <row r="779" spans="1:6" x14ac:dyDescent="0.25">
      <c r="A779"/>
      <c r="B779"/>
      <c r="C779"/>
      <c r="D779"/>
      <c r="E779"/>
      <c r="F779"/>
    </row>
    <row r="780" spans="1:6" x14ac:dyDescent="0.25">
      <c r="A780"/>
      <c r="B780"/>
      <c r="C780"/>
      <c r="D780"/>
      <c r="E780"/>
      <c r="F780"/>
    </row>
    <row r="781" spans="1:6" x14ac:dyDescent="0.25">
      <c r="A781"/>
      <c r="B781"/>
      <c r="C781"/>
      <c r="D781"/>
      <c r="E781"/>
      <c r="F781"/>
    </row>
    <row r="782" spans="1:6" x14ac:dyDescent="0.25">
      <c r="A782"/>
      <c r="B782"/>
      <c r="C782"/>
      <c r="D782"/>
      <c r="E782"/>
      <c r="F782"/>
    </row>
    <row r="783" spans="1:6" x14ac:dyDescent="0.25">
      <c r="A783"/>
      <c r="B783"/>
      <c r="C783"/>
      <c r="D783"/>
      <c r="E783"/>
      <c r="F783"/>
    </row>
    <row r="784" spans="1:6" x14ac:dyDescent="0.25">
      <c r="A784"/>
      <c r="B784"/>
      <c r="C784"/>
      <c r="D784"/>
      <c r="E784"/>
      <c r="F784"/>
    </row>
    <row r="785" spans="1:6" x14ac:dyDescent="0.25">
      <c r="A785"/>
      <c r="B785"/>
      <c r="C785"/>
      <c r="D785"/>
      <c r="E785"/>
      <c r="F785"/>
    </row>
    <row r="786" spans="1:6" x14ac:dyDescent="0.25">
      <c r="A786"/>
      <c r="B786"/>
      <c r="C786"/>
      <c r="D786"/>
      <c r="E786"/>
      <c r="F786"/>
    </row>
    <row r="787" spans="1:6" x14ac:dyDescent="0.25">
      <c r="A787"/>
      <c r="B787"/>
      <c r="C787"/>
      <c r="D787"/>
      <c r="E787"/>
      <c r="F787"/>
    </row>
    <row r="788" spans="1:6" x14ac:dyDescent="0.25">
      <c r="A788"/>
      <c r="B788"/>
      <c r="C788"/>
      <c r="D788"/>
      <c r="E788"/>
      <c r="F788"/>
    </row>
    <row r="789" spans="1:6" x14ac:dyDescent="0.25">
      <c r="A789"/>
      <c r="B789"/>
      <c r="C789"/>
      <c r="D789"/>
      <c r="E789"/>
      <c r="F789"/>
    </row>
    <row r="790" spans="1:6" x14ac:dyDescent="0.25">
      <c r="A790"/>
      <c r="B790"/>
      <c r="C790"/>
      <c r="D790"/>
      <c r="E790"/>
      <c r="F790"/>
    </row>
    <row r="791" spans="1:6" x14ac:dyDescent="0.25">
      <c r="A791"/>
      <c r="B791"/>
      <c r="C791"/>
      <c r="D791"/>
      <c r="E791"/>
      <c r="F791"/>
    </row>
    <row r="792" spans="1:6" x14ac:dyDescent="0.25">
      <c r="A792"/>
      <c r="B792"/>
      <c r="C792"/>
      <c r="D792"/>
      <c r="E792"/>
      <c r="F792"/>
    </row>
    <row r="793" spans="1:6" x14ac:dyDescent="0.25">
      <c r="A793"/>
      <c r="B793"/>
      <c r="C793"/>
      <c r="D793"/>
      <c r="E793"/>
      <c r="F793"/>
    </row>
    <row r="794" spans="1:6" x14ac:dyDescent="0.25">
      <c r="A794"/>
      <c r="B794"/>
      <c r="C794"/>
      <c r="D794"/>
      <c r="E794"/>
      <c r="F794"/>
    </row>
    <row r="795" spans="1:6" x14ac:dyDescent="0.25">
      <c r="A795"/>
      <c r="B795"/>
      <c r="C795"/>
      <c r="D795"/>
      <c r="E795"/>
      <c r="F795"/>
    </row>
    <row r="796" spans="1:6" x14ac:dyDescent="0.25">
      <c r="A796"/>
      <c r="B796"/>
      <c r="C796"/>
      <c r="D796"/>
      <c r="E796"/>
      <c r="F796"/>
    </row>
    <row r="797" spans="1:6" x14ac:dyDescent="0.25">
      <c r="A797"/>
      <c r="B797"/>
      <c r="C797"/>
      <c r="D797"/>
      <c r="E797"/>
      <c r="F797"/>
    </row>
    <row r="798" spans="1:6" x14ac:dyDescent="0.25">
      <c r="A798"/>
      <c r="B798"/>
      <c r="C798"/>
      <c r="D798"/>
      <c r="E798"/>
      <c r="F798"/>
    </row>
    <row r="799" spans="1:6" x14ac:dyDescent="0.25">
      <c r="A799"/>
      <c r="B799"/>
      <c r="C799"/>
      <c r="D799"/>
      <c r="E799"/>
      <c r="F799"/>
    </row>
    <row r="800" spans="1:6" x14ac:dyDescent="0.25">
      <c r="A800"/>
      <c r="B800"/>
      <c r="C800"/>
      <c r="D800"/>
      <c r="E800"/>
      <c r="F800"/>
    </row>
    <row r="801" spans="1:6" x14ac:dyDescent="0.25">
      <c r="A801"/>
      <c r="B801"/>
      <c r="C801"/>
      <c r="D801"/>
      <c r="E801"/>
      <c r="F801"/>
    </row>
    <row r="802" spans="1:6" x14ac:dyDescent="0.25">
      <c r="A802"/>
      <c r="B802"/>
      <c r="C802"/>
      <c r="D802"/>
      <c r="E802"/>
      <c r="F802"/>
    </row>
    <row r="803" spans="1:6" x14ac:dyDescent="0.25">
      <c r="A803"/>
      <c r="B803"/>
      <c r="C803"/>
      <c r="D803"/>
      <c r="E803"/>
      <c r="F803"/>
    </row>
    <row r="804" spans="1:6" x14ac:dyDescent="0.25">
      <c r="A804"/>
      <c r="B804"/>
      <c r="C804"/>
      <c r="D804"/>
      <c r="E804"/>
      <c r="F804"/>
    </row>
    <row r="805" spans="1:6" x14ac:dyDescent="0.25">
      <c r="A805"/>
      <c r="B805"/>
      <c r="C805"/>
      <c r="D805"/>
      <c r="E805"/>
      <c r="F805"/>
    </row>
    <row r="806" spans="1:6" x14ac:dyDescent="0.25">
      <c r="A806"/>
      <c r="B806"/>
      <c r="C806"/>
      <c r="D806"/>
      <c r="E806"/>
      <c r="F806"/>
    </row>
    <row r="807" spans="1:6" x14ac:dyDescent="0.25">
      <c r="A807"/>
      <c r="B807"/>
      <c r="C807"/>
      <c r="D807"/>
      <c r="E807"/>
      <c r="F807"/>
    </row>
    <row r="808" spans="1:6" x14ac:dyDescent="0.25">
      <c r="A808"/>
      <c r="B808"/>
      <c r="C808"/>
      <c r="D808"/>
      <c r="E808"/>
      <c r="F808"/>
    </row>
    <row r="809" spans="1:6" x14ac:dyDescent="0.25">
      <c r="A809"/>
      <c r="B809"/>
      <c r="C809"/>
      <c r="D809"/>
      <c r="E809"/>
      <c r="F809"/>
    </row>
    <row r="810" spans="1:6" x14ac:dyDescent="0.25">
      <c r="A810"/>
      <c r="B810"/>
      <c r="C810"/>
      <c r="D810"/>
      <c r="E810"/>
      <c r="F810"/>
    </row>
    <row r="811" spans="1:6" x14ac:dyDescent="0.25">
      <c r="A811"/>
      <c r="B811"/>
      <c r="C811"/>
      <c r="D811"/>
      <c r="E811"/>
      <c r="F811"/>
    </row>
    <row r="812" spans="1:6" x14ac:dyDescent="0.25">
      <c r="A812"/>
      <c r="B812"/>
      <c r="C812"/>
      <c r="D812"/>
      <c r="E812"/>
      <c r="F812"/>
    </row>
    <row r="813" spans="1:6" x14ac:dyDescent="0.25">
      <c r="A813"/>
      <c r="B813"/>
      <c r="C813"/>
      <c r="D813"/>
      <c r="E813"/>
      <c r="F813"/>
    </row>
    <row r="814" spans="1:6" x14ac:dyDescent="0.25">
      <c r="A814"/>
      <c r="B814"/>
      <c r="C814"/>
      <c r="D814"/>
      <c r="E814"/>
      <c r="F814"/>
    </row>
    <row r="815" spans="1:6" x14ac:dyDescent="0.25">
      <c r="A815"/>
      <c r="B815"/>
      <c r="C815"/>
      <c r="D815"/>
      <c r="E815"/>
      <c r="F815"/>
    </row>
    <row r="816" spans="1:6" x14ac:dyDescent="0.25">
      <c r="A816"/>
      <c r="B816"/>
      <c r="C816"/>
      <c r="D816"/>
      <c r="E816"/>
      <c r="F816"/>
    </row>
    <row r="817" spans="1:6" x14ac:dyDescent="0.25">
      <c r="A817"/>
      <c r="B817"/>
      <c r="C817"/>
      <c r="D817"/>
      <c r="E817"/>
      <c r="F817"/>
    </row>
    <row r="818" spans="1:6" x14ac:dyDescent="0.25">
      <c r="A818"/>
      <c r="B818"/>
      <c r="C818"/>
      <c r="D818"/>
      <c r="E818"/>
      <c r="F818"/>
    </row>
    <row r="819" spans="1:6" x14ac:dyDescent="0.25">
      <c r="A819"/>
      <c r="B819"/>
      <c r="C819"/>
      <c r="D819"/>
      <c r="E819"/>
      <c r="F819"/>
    </row>
    <row r="820" spans="1:6" x14ac:dyDescent="0.25">
      <c r="A820"/>
      <c r="B820"/>
      <c r="C820"/>
      <c r="D820"/>
      <c r="E820"/>
      <c r="F820"/>
    </row>
    <row r="821" spans="1:6" x14ac:dyDescent="0.25">
      <c r="A821"/>
      <c r="B821"/>
      <c r="C821"/>
      <c r="D821"/>
      <c r="E821"/>
      <c r="F821"/>
    </row>
    <row r="822" spans="1:6" x14ac:dyDescent="0.25">
      <c r="A822"/>
      <c r="B822"/>
      <c r="C822"/>
      <c r="D822"/>
      <c r="E822"/>
      <c r="F822"/>
    </row>
    <row r="823" spans="1:6" x14ac:dyDescent="0.25">
      <c r="A823"/>
      <c r="B823"/>
      <c r="C823"/>
      <c r="D823"/>
      <c r="E823"/>
      <c r="F823"/>
    </row>
    <row r="824" spans="1:6" x14ac:dyDescent="0.25">
      <c r="A824"/>
      <c r="B824"/>
      <c r="C824"/>
      <c r="D824"/>
      <c r="E824"/>
      <c r="F824"/>
    </row>
    <row r="825" spans="1:6" x14ac:dyDescent="0.25">
      <c r="A825"/>
      <c r="B825"/>
      <c r="C825"/>
      <c r="D825"/>
      <c r="E825"/>
      <c r="F825"/>
    </row>
    <row r="826" spans="1:6" x14ac:dyDescent="0.25">
      <c r="A826"/>
      <c r="B826"/>
      <c r="C826"/>
      <c r="D826"/>
      <c r="E826"/>
      <c r="F826"/>
    </row>
    <row r="827" spans="1:6" x14ac:dyDescent="0.25">
      <c r="A827"/>
      <c r="B827"/>
      <c r="C827"/>
      <c r="D827"/>
      <c r="E827"/>
      <c r="F827"/>
    </row>
    <row r="828" spans="1:6" x14ac:dyDescent="0.25">
      <c r="A828"/>
      <c r="B828"/>
      <c r="C828"/>
      <c r="D828"/>
      <c r="E828"/>
      <c r="F828"/>
    </row>
    <row r="829" spans="1:6" x14ac:dyDescent="0.25">
      <c r="A829"/>
      <c r="B829"/>
      <c r="C829"/>
      <c r="D829"/>
      <c r="E829"/>
      <c r="F829"/>
    </row>
    <row r="830" spans="1:6" x14ac:dyDescent="0.25">
      <c r="A830"/>
      <c r="B830"/>
      <c r="C830"/>
      <c r="D830"/>
      <c r="E830"/>
      <c r="F830"/>
    </row>
    <row r="831" spans="1:6" x14ac:dyDescent="0.25">
      <c r="A831"/>
      <c r="B831"/>
      <c r="C831"/>
      <c r="D831"/>
      <c r="E831"/>
      <c r="F831"/>
    </row>
    <row r="832" spans="1:6" x14ac:dyDescent="0.25">
      <c r="A832"/>
      <c r="B832"/>
      <c r="C832"/>
      <c r="D832"/>
      <c r="E832"/>
      <c r="F832"/>
    </row>
    <row r="833" spans="1:6" x14ac:dyDescent="0.25">
      <c r="A833"/>
      <c r="B833"/>
      <c r="C833"/>
      <c r="D833"/>
      <c r="E833"/>
      <c r="F833"/>
    </row>
    <row r="834" spans="1:6" x14ac:dyDescent="0.25">
      <c r="A834"/>
      <c r="B834"/>
      <c r="C834"/>
      <c r="D834"/>
      <c r="E834"/>
      <c r="F834"/>
    </row>
    <row r="835" spans="1:6" x14ac:dyDescent="0.25">
      <c r="A835"/>
      <c r="B835"/>
      <c r="C835"/>
      <c r="D835"/>
      <c r="E835"/>
      <c r="F835"/>
    </row>
    <row r="836" spans="1:6" x14ac:dyDescent="0.25">
      <c r="A836"/>
      <c r="B836"/>
      <c r="C836"/>
      <c r="D836"/>
      <c r="E836"/>
      <c r="F836"/>
    </row>
    <row r="837" spans="1:6" x14ac:dyDescent="0.25">
      <c r="A837"/>
      <c r="B837"/>
      <c r="C837"/>
      <c r="D837"/>
      <c r="E837"/>
      <c r="F837"/>
    </row>
    <row r="838" spans="1:6" x14ac:dyDescent="0.25">
      <c r="A838"/>
      <c r="B838"/>
      <c r="C838"/>
      <c r="D838"/>
      <c r="E838"/>
      <c r="F838"/>
    </row>
    <row r="839" spans="1:6" x14ac:dyDescent="0.25">
      <c r="A839"/>
      <c r="B839"/>
      <c r="C839"/>
      <c r="D839"/>
      <c r="E839"/>
      <c r="F839"/>
    </row>
    <row r="840" spans="1:6" x14ac:dyDescent="0.25">
      <c r="A840"/>
      <c r="B840"/>
      <c r="C840"/>
      <c r="D840"/>
      <c r="E840"/>
      <c r="F840"/>
    </row>
    <row r="841" spans="1:6" x14ac:dyDescent="0.25">
      <c r="A841"/>
      <c r="B841"/>
      <c r="C841"/>
      <c r="D841"/>
      <c r="E841"/>
      <c r="F841"/>
    </row>
    <row r="842" spans="1:6" x14ac:dyDescent="0.25">
      <c r="A842"/>
      <c r="B842"/>
      <c r="C842"/>
      <c r="D842"/>
      <c r="E842"/>
      <c r="F842"/>
    </row>
    <row r="843" spans="1:6" x14ac:dyDescent="0.25">
      <c r="A843"/>
      <c r="B843"/>
      <c r="C843"/>
      <c r="D843"/>
      <c r="E843"/>
      <c r="F843"/>
    </row>
    <row r="844" spans="1:6" x14ac:dyDescent="0.25">
      <c r="A844"/>
      <c r="B844"/>
      <c r="C844"/>
      <c r="D844"/>
      <c r="E844"/>
      <c r="F844"/>
    </row>
    <row r="845" spans="1:6" x14ac:dyDescent="0.25">
      <c r="A845"/>
      <c r="B845"/>
      <c r="C845"/>
      <c r="D845"/>
      <c r="E845"/>
      <c r="F845"/>
    </row>
    <row r="846" spans="1:6" x14ac:dyDescent="0.25">
      <c r="A846"/>
      <c r="B846"/>
      <c r="C846"/>
      <c r="D846"/>
      <c r="E846"/>
      <c r="F846"/>
    </row>
    <row r="847" spans="1:6" x14ac:dyDescent="0.25">
      <c r="A847"/>
      <c r="B847"/>
      <c r="C847"/>
      <c r="D847"/>
      <c r="E847"/>
      <c r="F847"/>
    </row>
    <row r="848" spans="1:6" x14ac:dyDescent="0.25">
      <c r="A848"/>
      <c r="B848"/>
      <c r="C848"/>
      <c r="D848"/>
      <c r="E848"/>
      <c r="F848"/>
    </row>
    <row r="849" spans="1:6" x14ac:dyDescent="0.25">
      <c r="A849"/>
      <c r="B849"/>
      <c r="C849"/>
      <c r="D849"/>
      <c r="E849"/>
      <c r="F849"/>
    </row>
    <row r="850" spans="1:6" x14ac:dyDescent="0.25">
      <c r="A850"/>
      <c r="B850"/>
      <c r="C850"/>
      <c r="D850"/>
      <c r="E850"/>
      <c r="F850"/>
    </row>
    <row r="851" spans="1:6" x14ac:dyDescent="0.25">
      <c r="A851"/>
      <c r="B851"/>
      <c r="C851"/>
      <c r="D851"/>
      <c r="E851"/>
      <c r="F851"/>
    </row>
    <row r="852" spans="1:6" x14ac:dyDescent="0.25">
      <c r="A852"/>
      <c r="B852"/>
      <c r="C852"/>
      <c r="D852"/>
      <c r="E852"/>
      <c r="F852"/>
    </row>
    <row r="853" spans="1:6" x14ac:dyDescent="0.25">
      <c r="A853"/>
      <c r="B853"/>
      <c r="C853"/>
      <c r="D853"/>
      <c r="E853"/>
      <c r="F853"/>
    </row>
    <row r="854" spans="1:6" x14ac:dyDescent="0.25">
      <c r="A854"/>
      <c r="B854"/>
      <c r="C854"/>
      <c r="D854"/>
      <c r="E854"/>
      <c r="F854"/>
    </row>
    <row r="855" spans="1:6" x14ac:dyDescent="0.25">
      <c r="A855"/>
      <c r="B855"/>
      <c r="C855"/>
      <c r="D855"/>
      <c r="E855"/>
      <c r="F855"/>
    </row>
    <row r="856" spans="1:6" x14ac:dyDescent="0.25">
      <c r="A856"/>
      <c r="B856"/>
      <c r="C856"/>
      <c r="D856"/>
      <c r="E856"/>
      <c r="F856"/>
    </row>
    <row r="857" spans="1:6" x14ac:dyDescent="0.25">
      <c r="A857"/>
      <c r="B857"/>
      <c r="C857"/>
      <c r="D857"/>
      <c r="E857"/>
      <c r="F857"/>
    </row>
    <row r="858" spans="1:6" x14ac:dyDescent="0.25">
      <c r="A858"/>
      <c r="B858"/>
      <c r="C858"/>
      <c r="D858"/>
      <c r="E858"/>
      <c r="F858"/>
    </row>
    <row r="859" spans="1:6" x14ac:dyDescent="0.25">
      <c r="A859"/>
      <c r="B859"/>
      <c r="C859"/>
      <c r="D859"/>
      <c r="E859"/>
      <c r="F859"/>
    </row>
    <row r="860" spans="1:6" x14ac:dyDescent="0.25">
      <c r="A860"/>
      <c r="B860"/>
      <c r="C860"/>
      <c r="D860"/>
      <c r="E860"/>
      <c r="F860"/>
    </row>
    <row r="861" spans="1:6" x14ac:dyDescent="0.25">
      <c r="A861"/>
      <c r="B861"/>
      <c r="C861"/>
      <c r="D861"/>
      <c r="E861"/>
      <c r="F861"/>
    </row>
    <row r="862" spans="1:6" x14ac:dyDescent="0.25">
      <c r="A862"/>
      <c r="B862"/>
      <c r="C862"/>
      <c r="D862"/>
      <c r="E862"/>
      <c r="F862"/>
    </row>
    <row r="863" spans="1:6" x14ac:dyDescent="0.25">
      <c r="A863"/>
      <c r="B863"/>
      <c r="C863"/>
      <c r="D863"/>
      <c r="E863"/>
      <c r="F863"/>
    </row>
    <row r="864" spans="1:6" x14ac:dyDescent="0.25">
      <c r="A864"/>
      <c r="B864"/>
      <c r="C864"/>
      <c r="D864"/>
      <c r="E864"/>
      <c r="F864"/>
    </row>
    <row r="865" spans="1:6" x14ac:dyDescent="0.25">
      <c r="A865"/>
      <c r="B865"/>
      <c r="C865"/>
      <c r="D865"/>
      <c r="E865"/>
      <c r="F865"/>
    </row>
    <row r="866" spans="1:6" x14ac:dyDescent="0.25">
      <c r="A866"/>
      <c r="B866"/>
      <c r="C866"/>
      <c r="D866"/>
      <c r="E866"/>
      <c r="F866"/>
    </row>
    <row r="867" spans="1:6" x14ac:dyDescent="0.25">
      <c r="A867"/>
      <c r="B867"/>
      <c r="C867"/>
      <c r="D867"/>
      <c r="E867"/>
      <c r="F867"/>
    </row>
    <row r="868" spans="1:6" x14ac:dyDescent="0.25">
      <c r="A868"/>
      <c r="B868"/>
      <c r="C868"/>
      <c r="D868"/>
      <c r="E868"/>
      <c r="F868"/>
    </row>
    <row r="869" spans="1:6" x14ac:dyDescent="0.25">
      <c r="A869"/>
      <c r="B869"/>
      <c r="C869"/>
      <c r="D869"/>
      <c r="E869"/>
      <c r="F869"/>
    </row>
    <row r="870" spans="1:6" x14ac:dyDescent="0.25">
      <c r="A870"/>
      <c r="B870"/>
      <c r="C870"/>
      <c r="D870"/>
      <c r="E870"/>
      <c r="F870"/>
    </row>
    <row r="871" spans="1:6" x14ac:dyDescent="0.25">
      <c r="A871"/>
      <c r="B871"/>
      <c r="C871"/>
      <c r="D871"/>
      <c r="E871"/>
      <c r="F871"/>
    </row>
    <row r="872" spans="1:6" x14ac:dyDescent="0.25">
      <c r="A872"/>
      <c r="B872"/>
      <c r="C872"/>
      <c r="D872"/>
      <c r="E872"/>
      <c r="F872"/>
    </row>
    <row r="873" spans="1:6" x14ac:dyDescent="0.25">
      <c r="A873"/>
      <c r="B873"/>
      <c r="C873"/>
      <c r="D873"/>
      <c r="E873"/>
      <c r="F873"/>
    </row>
    <row r="874" spans="1:6" x14ac:dyDescent="0.25">
      <c r="A874"/>
      <c r="B874"/>
      <c r="C874"/>
      <c r="D874"/>
      <c r="E874"/>
      <c r="F874"/>
    </row>
    <row r="875" spans="1:6" x14ac:dyDescent="0.25">
      <c r="A875"/>
      <c r="B875"/>
      <c r="C875"/>
      <c r="D875"/>
      <c r="E875"/>
      <c r="F875"/>
    </row>
    <row r="876" spans="1:6" x14ac:dyDescent="0.25">
      <c r="A876"/>
      <c r="B876"/>
      <c r="C876"/>
      <c r="D876"/>
      <c r="E876"/>
      <c r="F876"/>
    </row>
    <row r="877" spans="1:6" x14ac:dyDescent="0.25">
      <c r="A877"/>
      <c r="B877"/>
      <c r="C877"/>
      <c r="D877"/>
      <c r="E877"/>
      <c r="F877"/>
    </row>
    <row r="878" spans="1:6" x14ac:dyDescent="0.25">
      <c r="A878"/>
      <c r="B878"/>
      <c r="C878"/>
      <c r="D878"/>
      <c r="E878"/>
      <c r="F878"/>
    </row>
    <row r="879" spans="1:6" x14ac:dyDescent="0.25">
      <c r="A879"/>
      <c r="B879"/>
      <c r="C879"/>
      <c r="D879"/>
      <c r="E879"/>
      <c r="F879"/>
    </row>
    <row r="880" spans="1:6" x14ac:dyDescent="0.25">
      <c r="A880"/>
      <c r="B880"/>
      <c r="C880"/>
      <c r="D880"/>
      <c r="E880"/>
      <c r="F880"/>
    </row>
    <row r="881" spans="1:6" x14ac:dyDescent="0.25">
      <c r="A881"/>
      <c r="B881"/>
      <c r="C881"/>
      <c r="D881"/>
      <c r="E881"/>
      <c r="F881"/>
    </row>
    <row r="882" spans="1:6" x14ac:dyDescent="0.25">
      <c r="A882"/>
      <c r="B882"/>
      <c r="C882"/>
      <c r="D882"/>
      <c r="E882"/>
      <c r="F882"/>
    </row>
    <row r="883" spans="1:6" x14ac:dyDescent="0.25">
      <c r="A883"/>
      <c r="B883"/>
      <c r="C883"/>
      <c r="D883"/>
      <c r="E883"/>
      <c r="F883"/>
    </row>
    <row r="884" spans="1:6" x14ac:dyDescent="0.25">
      <c r="A884"/>
      <c r="B884"/>
      <c r="C884"/>
      <c r="D884"/>
      <c r="E884"/>
      <c r="F884"/>
    </row>
    <row r="885" spans="1:6" x14ac:dyDescent="0.25">
      <c r="A885"/>
      <c r="B885"/>
      <c r="C885"/>
      <c r="D885"/>
      <c r="E885"/>
      <c r="F885"/>
    </row>
    <row r="886" spans="1:6" x14ac:dyDescent="0.25">
      <c r="A886"/>
      <c r="B886"/>
      <c r="C886"/>
      <c r="D886"/>
      <c r="E886"/>
      <c r="F886"/>
    </row>
    <row r="887" spans="1:6" x14ac:dyDescent="0.25">
      <c r="A887"/>
      <c r="B887"/>
      <c r="C887"/>
      <c r="D887"/>
      <c r="E887"/>
      <c r="F887"/>
    </row>
    <row r="888" spans="1:6" x14ac:dyDescent="0.25">
      <c r="A888"/>
      <c r="B888"/>
      <c r="C888"/>
      <c r="D888"/>
      <c r="E888"/>
      <c r="F888"/>
    </row>
    <row r="889" spans="1:6" x14ac:dyDescent="0.25">
      <c r="A889"/>
      <c r="B889"/>
      <c r="C889"/>
      <c r="D889"/>
      <c r="E889"/>
      <c r="F889"/>
    </row>
    <row r="890" spans="1:6" x14ac:dyDescent="0.25">
      <c r="A890"/>
      <c r="B890"/>
      <c r="C890"/>
      <c r="D890"/>
      <c r="E890"/>
      <c r="F890"/>
    </row>
    <row r="891" spans="1:6" x14ac:dyDescent="0.25">
      <c r="A891"/>
      <c r="B891"/>
      <c r="C891"/>
      <c r="D891"/>
      <c r="E891"/>
      <c r="F891"/>
    </row>
    <row r="892" spans="1:6" x14ac:dyDescent="0.25">
      <c r="A892"/>
      <c r="B892"/>
      <c r="C892"/>
      <c r="D892"/>
      <c r="E892"/>
      <c r="F892"/>
    </row>
    <row r="893" spans="1:6" x14ac:dyDescent="0.25">
      <c r="A893"/>
      <c r="B893"/>
      <c r="C893"/>
      <c r="D893"/>
      <c r="E893"/>
      <c r="F893"/>
    </row>
    <row r="894" spans="1:6" x14ac:dyDescent="0.25">
      <c r="A894"/>
      <c r="B894"/>
      <c r="C894"/>
      <c r="D894"/>
      <c r="E894"/>
      <c r="F894"/>
    </row>
    <row r="895" spans="1:6" x14ac:dyDescent="0.25">
      <c r="A895"/>
      <c r="B895"/>
      <c r="C895"/>
      <c r="D895"/>
      <c r="E895"/>
      <c r="F895"/>
    </row>
    <row r="896" spans="1:6" x14ac:dyDescent="0.25">
      <c r="A896"/>
      <c r="B896"/>
      <c r="C896"/>
      <c r="D896"/>
      <c r="E896"/>
      <c r="F896"/>
    </row>
    <row r="897" spans="1:6" x14ac:dyDescent="0.25">
      <c r="A897"/>
      <c r="B897"/>
      <c r="C897"/>
      <c r="D897"/>
      <c r="E897"/>
      <c r="F897"/>
    </row>
    <row r="898" spans="1:6" x14ac:dyDescent="0.25">
      <c r="A898"/>
      <c r="B898"/>
      <c r="C898"/>
      <c r="D898"/>
      <c r="E898"/>
      <c r="F898"/>
    </row>
    <row r="899" spans="1:6" x14ac:dyDescent="0.25">
      <c r="A899"/>
      <c r="B899"/>
      <c r="C899"/>
      <c r="D899"/>
      <c r="E899"/>
      <c r="F899"/>
    </row>
    <row r="900" spans="1:6" x14ac:dyDescent="0.25">
      <c r="A900"/>
      <c r="B900"/>
      <c r="C900"/>
      <c r="D900"/>
      <c r="E900"/>
      <c r="F900"/>
    </row>
    <row r="901" spans="1:6" x14ac:dyDescent="0.25">
      <c r="A901"/>
      <c r="B901"/>
      <c r="C901"/>
      <c r="D901"/>
      <c r="E901"/>
      <c r="F901"/>
    </row>
    <row r="902" spans="1:6" x14ac:dyDescent="0.25">
      <c r="A902"/>
      <c r="B902"/>
      <c r="C902"/>
      <c r="D902"/>
      <c r="E902"/>
      <c r="F902"/>
    </row>
    <row r="903" spans="1:6" x14ac:dyDescent="0.25">
      <c r="A903"/>
      <c r="B903"/>
      <c r="C903"/>
      <c r="D903"/>
      <c r="E903"/>
      <c r="F903"/>
    </row>
    <row r="904" spans="1:6" x14ac:dyDescent="0.25">
      <c r="A904"/>
      <c r="B904"/>
      <c r="C904"/>
      <c r="D904"/>
      <c r="E904"/>
      <c r="F904"/>
    </row>
    <row r="905" spans="1:6" x14ac:dyDescent="0.25">
      <c r="A905"/>
      <c r="B905"/>
      <c r="C905"/>
      <c r="D905"/>
      <c r="E905"/>
      <c r="F905"/>
    </row>
    <row r="906" spans="1:6" x14ac:dyDescent="0.25">
      <c r="A906"/>
      <c r="B906"/>
      <c r="C906"/>
      <c r="D906"/>
      <c r="E906"/>
      <c r="F906"/>
    </row>
    <row r="907" spans="1:6" x14ac:dyDescent="0.25">
      <c r="A907"/>
      <c r="B907"/>
      <c r="C907"/>
      <c r="D907"/>
      <c r="E907"/>
      <c r="F907"/>
    </row>
    <row r="908" spans="1:6" x14ac:dyDescent="0.25">
      <c r="A908"/>
      <c r="B908"/>
      <c r="C908"/>
      <c r="D908"/>
      <c r="E908"/>
      <c r="F908"/>
    </row>
    <row r="909" spans="1:6" x14ac:dyDescent="0.25">
      <c r="A909"/>
      <c r="B909"/>
      <c r="C909"/>
      <c r="D909"/>
      <c r="E909"/>
      <c r="F909"/>
    </row>
    <row r="910" spans="1:6" x14ac:dyDescent="0.25">
      <c r="A910"/>
      <c r="B910"/>
      <c r="C910"/>
      <c r="D910"/>
      <c r="E910"/>
      <c r="F910"/>
    </row>
    <row r="911" spans="1:6" x14ac:dyDescent="0.25">
      <c r="A911"/>
      <c r="B911"/>
      <c r="C911"/>
      <c r="D911"/>
      <c r="E911"/>
      <c r="F911"/>
    </row>
    <row r="912" spans="1:6" x14ac:dyDescent="0.25">
      <c r="A912"/>
      <c r="B912"/>
      <c r="C912"/>
      <c r="D912"/>
      <c r="E912"/>
      <c r="F912"/>
    </row>
    <row r="913" spans="1:6" x14ac:dyDescent="0.25">
      <c r="A913"/>
      <c r="B913"/>
      <c r="C913"/>
      <c r="D913"/>
      <c r="E913"/>
      <c r="F913"/>
    </row>
    <row r="914" spans="1:6" x14ac:dyDescent="0.25">
      <c r="A914"/>
      <c r="B914"/>
      <c r="C914"/>
      <c r="D914"/>
      <c r="E914"/>
      <c r="F914"/>
    </row>
    <row r="915" spans="1:6" x14ac:dyDescent="0.25">
      <c r="A915"/>
      <c r="B915"/>
      <c r="C915"/>
      <c r="D915"/>
      <c r="E915"/>
      <c r="F915"/>
    </row>
    <row r="916" spans="1:6" x14ac:dyDescent="0.25">
      <c r="A916"/>
      <c r="B916"/>
      <c r="C916"/>
      <c r="D916"/>
      <c r="E916"/>
      <c r="F916"/>
    </row>
    <row r="917" spans="1:6" x14ac:dyDescent="0.25">
      <c r="A917"/>
      <c r="B917"/>
      <c r="C917"/>
      <c r="D917"/>
      <c r="E917"/>
      <c r="F917"/>
    </row>
    <row r="918" spans="1:6" x14ac:dyDescent="0.25">
      <c r="A918"/>
      <c r="B918"/>
      <c r="C918"/>
      <c r="D918"/>
      <c r="E918"/>
      <c r="F918"/>
    </row>
    <row r="919" spans="1:6" x14ac:dyDescent="0.25">
      <c r="A919"/>
      <c r="B919"/>
      <c r="C919"/>
      <c r="D919"/>
      <c r="E919"/>
      <c r="F919"/>
    </row>
    <row r="920" spans="1:6" x14ac:dyDescent="0.25">
      <c r="A920"/>
      <c r="B920"/>
      <c r="C920"/>
      <c r="D920"/>
      <c r="E920"/>
      <c r="F920"/>
    </row>
    <row r="921" spans="1:6" x14ac:dyDescent="0.25">
      <c r="A921"/>
      <c r="B921"/>
      <c r="C921"/>
      <c r="D921"/>
      <c r="E921"/>
      <c r="F921"/>
    </row>
    <row r="922" spans="1:6" x14ac:dyDescent="0.25">
      <c r="A922"/>
      <c r="B922"/>
      <c r="C922"/>
      <c r="D922"/>
      <c r="E922"/>
      <c r="F922"/>
    </row>
    <row r="923" spans="1:6" x14ac:dyDescent="0.25">
      <c r="A923"/>
      <c r="B923"/>
      <c r="C923"/>
      <c r="D923"/>
      <c r="E923"/>
      <c r="F923"/>
    </row>
    <row r="924" spans="1:6" x14ac:dyDescent="0.25">
      <c r="A924"/>
      <c r="B924"/>
      <c r="C924"/>
      <c r="D924"/>
      <c r="E924"/>
      <c r="F924"/>
    </row>
    <row r="925" spans="1:6" x14ac:dyDescent="0.25">
      <c r="A925"/>
      <c r="B925"/>
      <c r="C925"/>
      <c r="D925"/>
      <c r="E925"/>
      <c r="F925"/>
    </row>
    <row r="926" spans="1:6" x14ac:dyDescent="0.25">
      <c r="A926"/>
      <c r="B926"/>
      <c r="C926"/>
      <c r="D926"/>
      <c r="E926"/>
      <c r="F926"/>
    </row>
    <row r="927" spans="1:6" x14ac:dyDescent="0.25">
      <c r="A927"/>
      <c r="B927"/>
      <c r="C927"/>
      <c r="D927"/>
      <c r="E927"/>
      <c r="F927"/>
    </row>
    <row r="928" spans="1:6" x14ac:dyDescent="0.25">
      <c r="A928"/>
      <c r="B928"/>
      <c r="C928"/>
      <c r="D928"/>
      <c r="E928"/>
      <c r="F928"/>
    </row>
    <row r="929" spans="1:6" x14ac:dyDescent="0.25">
      <c r="A929"/>
      <c r="B929"/>
      <c r="C929"/>
      <c r="D929"/>
      <c r="E929"/>
      <c r="F929"/>
    </row>
    <row r="930" spans="1:6" x14ac:dyDescent="0.25">
      <c r="A930"/>
      <c r="B930"/>
      <c r="C930"/>
      <c r="D930"/>
      <c r="E930"/>
      <c r="F930"/>
    </row>
    <row r="931" spans="1:6" x14ac:dyDescent="0.25">
      <c r="A931"/>
      <c r="B931"/>
      <c r="C931"/>
      <c r="D931"/>
      <c r="E931"/>
      <c r="F931"/>
    </row>
    <row r="932" spans="1:6" x14ac:dyDescent="0.25">
      <c r="A932"/>
      <c r="B932"/>
      <c r="C932"/>
      <c r="D932"/>
      <c r="E932"/>
      <c r="F932"/>
    </row>
    <row r="933" spans="1:6" x14ac:dyDescent="0.25">
      <c r="A933"/>
      <c r="B933"/>
      <c r="C933"/>
      <c r="D933"/>
      <c r="E933"/>
      <c r="F933"/>
    </row>
    <row r="934" spans="1:6" x14ac:dyDescent="0.25">
      <c r="A934"/>
      <c r="B934"/>
      <c r="C934"/>
      <c r="D934"/>
      <c r="E934"/>
      <c r="F934"/>
    </row>
    <row r="935" spans="1:6" x14ac:dyDescent="0.25">
      <c r="A935"/>
      <c r="B935"/>
      <c r="C935"/>
      <c r="D935"/>
      <c r="E935"/>
      <c r="F935"/>
    </row>
    <row r="936" spans="1:6" x14ac:dyDescent="0.25">
      <c r="A936"/>
      <c r="B936"/>
      <c r="C936"/>
      <c r="D936"/>
      <c r="E936"/>
      <c r="F936"/>
    </row>
    <row r="937" spans="1:6" x14ac:dyDescent="0.25">
      <c r="A937"/>
      <c r="B937"/>
      <c r="C937"/>
      <c r="D937"/>
      <c r="E937"/>
      <c r="F937"/>
    </row>
    <row r="938" spans="1:6" x14ac:dyDescent="0.25">
      <c r="A938"/>
      <c r="B938"/>
      <c r="C938"/>
      <c r="D938"/>
      <c r="E938"/>
      <c r="F938"/>
    </row>
    <row r="939" spans="1:6" x14ac:dyDescent="0.25">
      <c r="A939"/>
      <c r="B939"/>
      <c r="C939"/>
      <c r="D939"/>
      <c r="E939"/>
      <c r="F939"/>
    </row>
    <row r="940" spans="1:6" x14ac:dyDescent="0.25">
      <c r="A940"/>
      <c r="B940"/>
      <c r="C940"/>
      <c r="D940"/>
      <c r="E940"/>
      <c r="F940"/>
    </row>
    <row r="941" spans="1:6" x14ac:dyDescent="0.25">
      <c r="A941"/>
      <c r="B941"/>
      <c r="C941"/>
      <c r="D941"/>
      <c r="E941"/>
      <c r="F941"/>
    </row>
    <row r="942" spans="1:6" x14ac:dyDescent="0.25">
      <c r="A942"/>
      <c r="B942"/>
      <c r="C942"/>
      <c r="D942"/>
      <c r="E942"/>
      <c r="F942"/>
    </row>
    <row r="943" spans="1:6" x14ac:dyDescent="0.25">
      <c r="A943"/>
      <c r="B943"/>
      <c r="C943"/>
      <c r="D943"/>
      <c r="E943"/>
      <c r="F943"/>
    </row>
    <row r="944" spans="1:6" x14ac:dyDescent="0.25">
      <c r="A944"/>
      <c r="B944"/>
      <c r="C944"/>
      <c r="D944"/>
      <c r="E944"/>
      <c r="F944"/>
    </row>
    <row r="945" spans="1:6" x14ac:dyDescent="0.25">
      <c r="A945"/>
      <c r="B945"/>
      <c r="C945"/>
      <c r="D945"/>
      <c r="E945"/>
      <c r="F945"/>
    </row>
    <row r="946" spans="1:6" x14ac:dyDescent="0.25">
      <c r="A946"/>
      <c r="B946"/>
      <c r="C946"/>
      <c r="D946"/>
      <c r="E946"/>
      <c r="F946"/>
    </row>
    <row r="947" spans="1:6" x14ac:dyDescent="0.25">
      <c r="A947"/>
      <c r="B947"/>
      <c r="C947"/>
      <c r="D947"/>
      <c r="E947"/>
      <c r="F947"/>
    </row>
    <row r="948" spans="1:6" x14ac:dyDescent="0.25">
      <c r="A948"/>
      <c r="B948"/>
      <c r="C948"/>
      <c r="D948"/>
      <c r="E948"/>
      <c r="F948"/>
    </row>
    <row r="949" spans="1:6" x14ac:dyDescent="0.25">
      <c r="A949"/>
      <c r="B949"/>
      <c r="C949"/>
      <c r="D949"/>
      <c r="E949"/>
      <c r="F949"/>
    </row>
    <row r="950" spans="1:6" x14ac:dyDescent="0.25">
      <c r="A950"/>
      <c r="B950"/>
      <c r="C950"/>
      <c r="D950"/>
      <c r="E950"/>
      <c r="F950"/>
    </row>
    <row r="951" spans="1:6" x14ac:dyDescent="0.25">
      <c r="A951"/>
      <c r="B951"/>
      <c r="C951"/>
      <c r="D951"/>
      <c r="E951"/>
      <c r="F951"/>
    </row>
    <row r="952" spans="1:6" x14ac:dyDescent="0.25">
      <c r="A952"/>
      <c r="B952"/>
      <c r="C952"/>
      <c r="D952"/>
      <c r="E952"/>
      <c r="F952"/>
    </row>
    <row r="953" spans="1:6" x14ac:dyDescent="0.25">
      <c r="A953"/>
      <c r="B953"/>
      <c r="C953"/>
      <c r="D953"/>
      <c r="E953"/>
      <c r="F953"/>
    </row>
    <row r="954" spans="1:6" x14ac:dyDescent="0.25">
      <c r="A954"/>
      <c r="B954"/>
      <c r="C954"/>
      <c r="D954"/>
      <c r="E954"/>
      <c r="F954"/>
    </row>
    <row r="955" spans="1:6" x14ac:dyDescent="0.25">
      <c r="A955"/>
      <c r="B955"/>
      <c r="C955"/>
      <c r="D955"/>
      <c r="E955"/>
      <c r="F955"/>
    </row>
    <row r="956" spans="1:6" x14ac:dyDescent="0.25">
      <c r="A956"/>
      <c r="B956"/>
      <c r="C956"/>
      <c r="D956"/>
      <c r="E956"/>
      <c r="F956"/>
    </row>
    <row r="957" spans="1:6" x14ac:dyDescent="0.25">
      <c r="A957"/>
      <c r="B957"/>
      <c r="C957"/>
      <c r="D957"/>
      <c r="E957"/>
      <c r="F957"/>
    </row>
    <row r="958" spans="1:6" x14ac:dyDescent="0.25">
      <c r="A958"/>
      <c r="B958"/>
      <c r="C958"/>
      <c r="D958"/>
      <c r="E958"/>
      <c r="F958"/>
    </row>
    <row r="959" spans="1:6" x14ac:dyDescent="0.25">
      <c r="A959"/>
      <c r="B959"/>
      <c r="C959"/>
      <c r="D959"/>
      <c r="E959"/>
      <c r="F959"/>
    </row>
    <row r="960" spans="1:6" x14ac:dyDescent="0.25">
      <c r="A960"/>
      <c r="B960"/>
      <c r="C960"/>
      <c r="D960"/>
      <c r="E960"/>
      <c r="F960"/>
    </row>
    <row r="961" spans="1:6" x14ac:dyDescent="0.25">
      <c r="A961"/>
      <c r="B961"/>
      <c r="C961"/>
      <c r="D961"/>
      <c r="E961"/>
      <c r="F961"/>
    </row>
    <row r="962" spans="1:6" x14ac:dyDescent="0.25">
      <c r="A962"/>
      <c r="B962"/>
      <c r="C962"/>
      <c r="D962"/>
      <c r="E962"/>
      <c r="F962"/>
    </row>
    <row r="963" spans="1:6" x14ac:dyDescent="0.25">
      <c r="A963"/>
      <c r="B963"/>
      <c r="C963"/>
      <c r="D963"/>
      <c r="E963"/>
      <c r="F963"/>
    </row>
    <row r="964" spans="1:6" x14ac:dyDescent="0.25">
      <c r="A964"/>
      <c r="B964"/>
      <c r="C964"/>
      <c r="D964"/>
      <c r="E964"/>
      <c r="F964"/>
    </row>
    <row r="965" spans="1:6" x14ac:dyDescent="0.25">
      <c r="A965"/>
      <c r="B965"/>
      <c r="C965"/>
      <c r="D965"/>
      <c r="E965"/>
      <c r="F965"/>
    </row>
    <row r="966" spans="1:6" x14ac:dyDescent="0.25">
      <c r="A966"/>
      <c r="B966"/>
      <c r="C966"/>
      <c r="D966"/>
      <c r="E966"/>
      <c r="F966"/>
    </row>
    <row r="967" spans="1:6" x14ac:dyDescent="0.25">
      <c r="A967"/>
      <c r="B967"/>
      <c r="C967"/>
      <c r="D967"/>
      <c r="E967"/>
      <c r="F967"/>
    </row>
    <row r="968" spans="1:6" x14ac:dyDescent="0.25">
      <c r="A968"/>
      <c r="B968"/>
      <c r="C968"/>
      <c r="D968"/>
      <c r="E968"/>
      <c r="F968"/>
    </row>
    <row r="969" spans="1:6" x14ac:dyDescent="0.25">
      <c r="A969"/>
      <c r="B969"/>
      <c r="C969"/>
      <c r="D969"/>
      <c r="E969"/>
      <c r="F969"/>
    </row>
    <row r="970" spans="1:6" x14ac:dyDescent="0.25">
      <c r="A970"/>
      <c r="B970"/>
      <c r="C970"/>
      <c r="D970"/>
      <c r="E970"/>
      <c r="F970"/>
    </row>
    <row r="971" spans="1:6" x14ac:dyDescent="0.25">
      <c r="A971"/>
      <c r="B971"/>
      <c r="C971"/>
      <c r="D971"/>
      <c r="E971"/>
      <c r="F971"/>
    </row>
    <row r="972" spans="1:6" x14ac:dyDescent="0.25">
      <c r="A972"/>
      <c r="B972"/>
      <c r="C972"/>
      <c r="D972"/>
      <c r="E972"/>
      <c r="F972"/>
    </row>
    <row r="973" spans="1:6" x14ac:dyDescent="0.25">
      <c r="A973"/>
      <c r="B973"/>
      <c r="C973"/>
      <c r="D973"/>
      <c r="E973"/>
      <c r="F973"/>
    </row>
    <row r="974" spans="1:6" x14ac:dyDescent="0.25">
      <c r="A974"/>
      <c r="B974"/>
      <c r="C974"/>
      <c r="D974"/>
      <c r="E974"/>
      <c r="F974"/>
    </row>
    <row r="975" spans="1:6" x14ac:dyDescent="0.25">
      <c r="A975"/>
      <c r="B975"/>
      <c r="C975"/>
      <c r="D975"/>
      <c r="E975"/>
      <c r="F975"/>
    </row>
    <row r="976" spans="1:6" x14ac:dyDescent="0.25">
      <c r="A976"/>
      <c r="B976"/>
      <c r="C976"/>
      <c r="D976"/>
      <c r="E976"/>
      <c r="F976"/>
    </row>
    <row r="977" spans="1:6" x14ac:dyDescent="0.25">
      <c r="A977"/>
      <c r="B977"/>
      <c r="C977"/>
      <c r="D977"/>
      <c r="E977"/>
      <c r="F977"/>
    </row>
    <row r="978" spans="1:6" x14ac:dyDescent="0.25">
      <c r="A978"/>
      <c r="B978"/>
      <c r="C978"/>
      <c r="D978"/>
      <c r="E978"/>
      <c r="F978"/>
    </row>
    <row r="979" spans="1:6" x14ac:dyDescent="0.25">
      <c r="A979"/>
      <c r="B979"/>
      <c r="C979"/>
      <c r="D979"/>
      <c r="E979"/>
      <c r="F979"/>
    </row>
    <row r="980" spans="1:6" x14ac:dyDescent="0.25">
      <c r="A980"/>
      <c r="B980"/>
      <c r="C980"/>
      <c r="D980"/>
      <c r="E980"/>
      <c r="F980"/>
    </row>
    <row r="981" spans="1:6" x14ac:dyDescent="0.25">
      <c r="A981"/>
      <c r="B981"/>
      <c r="C981"/>
      <c r="D981"/>
      <c r="E981"/>
      <c r="F981"/>
    </row>
    <row r="982" spans="1:6" x14ac:dyDescent="0.25">
      <c r="A982"/>
      <c r="B982"/>
      <c r="C982"/>
      <c r="D982"/>
      <c r="E982"/>
      <c r="F982"/>
    </row>
    <row r="983" spans="1:6" x14ac:dyDescent="0.25">
      <c r="A983"/>
      <c r="B983"/>
      <c r="C983"/>
      <c r="D983"/>
      <c r="E983"/>
      <c r="F983"/>
    </row>
    <row r="984" spans="1:6" x14ac:dyDescent="0.25">
      <c r="A984"/>
      <c r="B984"/>
      <c r="C984"/>
      <c r="D984"/>
      <c r="E984"/>
      <c r="F984"/>
    </row>
    <row r="985" spans="1:6" x14ac:dyDescent="0.25">
      <c r="A985"/>
      <c r="B985"/>
      <c r="C985"/>
      <c r="D985"/>
      <c r="E985"/>
      <c r="F985"/>
    </row>
    <row r="986" spans="1:6" x14ac:dyDescent="0.25">
      <c r="A986"/>
      <c r="B986"/>
      <c r="C986"/>
      <c r="D986"/>
      <c r="E986"/>
      <c r="F986"/>
    </row>
    <row r="987" spans="1:6" x14ac:dyDescent="0.25">
      <c r="A987"/>
      <c r="B987"/>
      <c r="C987"/>
      <c r="D987"/>
      <c r="E987"/>
      <c r="F987"/>
    </row>
    <row r="988" spans="1:6" x14ac:dyDescent="0.25">
      <c r="A988"/>
      <c r="B988"/>
      <c r="C988"/>
      <c r="D988"/>
      <c r="E988"/>
      <c r="F988"/>
    </row>
    <row r="989" spans="1:6" x14ac:dyDescent="0.25">
      <c r="A989"/>
      <c r="B989"/>
      <c r="C989"/>
      <c r="D989"/>
      <c r="E989"/>
      <c r="F989"/>
    </row>
    <row r="990" spans="1:6" x14ac:dyDescent="0.25">
      <c r="A990"/>
      <c r="B990"/>
      <c r="C990"/>
      <c r="D990"/>
      <c r="E990"/>
      <c r="F990"/>
    </row>
    <row r="991" spans="1:6" x14ac:dyDescent="0.25">
      <c r="A991"/>
      <c r="B991"/>
      <c r="C991"/>
      <c r="D991"/>
      <c r="E991"/>
      <c r="F991"/>
    </row>
    <row r="992" spans="1:6" x14ac:dyDescent="0.25">
      <c r="A992"/>
      <c r="B992"/>
      <c r="C992"/>
      <c r="D992"/>
      <c r="E992"/>
      <c r="F992"/>
    </row>
    <row r="993" spans="1:6" x14ac:dyDescent="0.25">
      <c r="A993"/>
      <c r="B993"/>
      <c r="C993"/>
      <c r="D993"/>
      <c r="E993"/>
      <c r="F993"/>
    </row>
    <row r="994" spans="1:6" x14ac:dyDescent="0.25">
      <c r="A994"/>
      <c r="B994"/>
      <c r="C994"/>
      <c r="D994"/>
      <c r="E994"/>
      <c r="F994"/>
    </row>
    <row r="995" spans="1:6" x14ac:dyDescent="0.25">
      <c r="A995"/>
      <c r="B995"/>
      <c r="C995"/>
      <c r="D995"/>
      <c r="E995"/>
      <c r="F995"/>
    </row>
    <row r="996" spans="1:6" x14ac:dyDescent="0.25">
      <c r="A996"/>
      <c r="B996"/>
      <c r="C996"/>
      <c r="D996"/>
      <c r="E996"/>
      <c r="F996"/>
    </row>
    <row r="997" spans="1:6" x14ac:dyDescent="0.25">
      <c r="A997"/>
      <c r="B997"/>
      <c r="C997"/>
      <c r="D997"/>
      <c r="E997"/>
      <c r="F997"/>
    </row>
    <row r="998" spans="1:6" x14ac:dyDescent="0.25">
      <c r="A998"/>
      <c r="B998"/>
      <c r="C998"/>
      <c r="D998"/>
      <c r="E998"/>
      <c r="F998"/>
    </row>
    <row r="999" spans="1:6" x14ac:dyDescent="0.25">
      <c r="A999"/>
      <c r="B999"/>
      <c r="C999"/>
      <c r="D999"/>
      <c r="E999"/>
      <c r="F999"/>
    </row>
    <row r="1000" spans="1:6" x14ac:dyDescent="0.25">
      <c r="A1000"/>
      <c r="B1000"/>
      <c r="C1000"/>
      <c r="D1000"/>
      <c r="E1000"/>
      <c r="F1000"/>
    </row>
    <row r="1001" spans="1:6" x14ac:dyDescent="0.25">
      <c r="A1001"/>
      <c r="B1001"/>
      <c r="C1001"/>
      <c r="D1001"/>
      <c r="E1001"/>
      <c r="F1001"/>
    </row>
    <row r="1002" spans="1:6" x14ac:dyDescent="0.25">
      <c r="A1002"/>
      <c r="B1002"/>
      <c r="C1002"/>
      <c r="D1002"/>
      <c r="E1002"/>
      <c r="F1002"/>
    </row>
    <row r="1003" spans="1:6" x14ac:dyDescent="0.25">
      <c r="A1003"/>
      <c r="B1003"/>
      <c r="C1003"/>
      <c r="D1003"/>
      <c r="E1003"/>
      <c r="F1003"/>
    </row>
    <row r="1004" spans="1:6" x14ac:dyDescent="0.25">
      <c r="A1004"/>
      <c r="B1004"/>
      <c r="C1004"/>
      <c r="D1004"/>
      <c r="E1004"/>
      <c r="F1004"/>
    </row>
    <row r="1005" spans="1:6" x14ac:dyDescent="0.25">
      <c r="A1005"/>
      <c r="B1005"/>
      <c r="C1005"/>
      <c r="D1005"/>
      <c r="E1005"/>
      <c r="F1005"/>
    </row>
    <row r="1006" spans="1:6" x14ac:dyDescent="0.25">
      <c r="A1006"/>
      <c r="B1006"/>
      <c r="C1006"/>
      <c r="D1006"/>
      <c r="E1006"/>
      <c r="F1006"/>
    </row>
    <row r="1007" spans="1:6" x14ac:dyDescent="0.25">
      <c r="A1007"/>
      <c r="B1007"/>
      <c r="C1007"/>
      <c r="D1007"/>
      <c r="E1007"/>
      <c r="F1007"/>
    </row>
    <row r="1008" spans="1:6" x14ac:dyDescent="0.25">
      <c r="A1008"/>
      <c r="B1008"/>
      <c r="C1008"/>
      <c r="D1008"/>
      <c r="E1008"/>
      <c r="F1008"/>
    </row>
    <row r="1009" spans="1:6" x14ac:dyDescent="0.25">
      <c r="A1009"/>
      <c r="B1009"/>
      <c r="C1009"/>
      <c r="D1009"/>
      <c r="E1009"/>
      <c r="F1009"/>
    </row>
    <row r="1010" spans="1:6" x14ac:dyDescent="0.25">
      <c r="A1010"/>
      <c r="B1010"/>
      <c r="C1010"/>
      <c r="D1010"/>
      <c r="E1010"/>
      <c r="F1010"/>
    </row>
    <row r="1011" spans="1:6" x14ac:dyDescent="0.25">
      <c r="A1011"/>
      <c r="B1011"/>
      <c r="C1011"/>
      <c r="D1011"/>
      <c r="E1011"/>
      <c r="F1011"/>
    </row>
    <row r="1012" spans="1:6" x14ac:dyDescent="0.25">
      <c r="A1012"/>
      <c r="B1012"/>
      <c r="C1012"/>
      <c r="D1012"/>
      <c r="E1012"/>
      <c r="F1012"/>
    </row>
    <row r="1013" spans="1:6" x14ac:dyDescent="0.25">
      <c r="A1013"/>
      <c r="B1013"/>
      <c r="C1013"/>
      <c r="D1013"/>
      <c r="E1013"/>
      <c r="F1013"/>
    </row>
    <row r="1014" spans="1:6" x14ac:dyDescent="0.25">
      <c r="A1014"/>
      <c r="B1014"/>
      <c r="C1014"/>
      <c r="D1014"/>
      <c r="E1014"/>
      <c r="F1014"/>
    </row>
    <row r="1015" spans="1:6" x14ac:dyDescent="0.25">
      <c r="A1015"/>
      <c r="B1015"/>
      <c r="C1015"/>
      <c r="D1015"/>
      <c r="E1015"/>
      <c r="F1015"/>
    </row>
    <row r="1016" spans="1:6" x14ac:dyDescent="0.25">
      <c r="A1016"/>
      <c r="B1016"/>
      <c r="C1016"/>
      <c r="D1016"/>
      <c r="E1016"/>
      <c r="F1016"/>
    </row>
    <row r="1017" spans="1:6" x14ac:dyDescent="0.25">
      <c r="A1017"/>
      <c r="B1017"/>
      <c r="C1017"/>
      <c r="D1017"/>
      <c r="E1017"/>
      <c r="F1017"/>
    </row>
    <row r="1018" spans="1:6" x14ac:dyDescent="0.25">
      <c r="A1018"/>
      <c r="B1018"/>
      <c r="C1018"/>
      <c r="D1018"/>
      <c r="E1018"/>
      <c r="F1018"/>
    </row>
    <row r="1019" spans="1:6" x14ac:dyDescent="0.25">
      <c r="A1019"/>
      <c r="B1019"/>
      <c r="C1019"/>
      <c r="D1019"/>
      <c r="E1019"/>
      <c r="F1019"/>
    </row>
    <row r="1020" spans="1:6" x14ac:dyDescent="0.25">
      <c r="A1020"/>
      <c r="B1020"/>
      <c r="C1020"/>
      <c r="D1020"/>
      <c r="E1020"/>
      <c r="F1020"/>
    </row>
    <row r="1021" spans="1:6" x14ac:dyDescent="0.25">
      <c r="A1021"/>
      <c r="B1021"/>
      <c r="C1021"/>
      <c r="D1021"/>
      <c r="E1021"/>
      <c r="F1021"/>
    </row>
    <row r="1022" spans="1:6" x14ac:dyDescent="0.25">
      <c r="A1022"/>
      <c r="B1022"/>
      <c r="C1022"/>
      <c r="D1022"/>
      <c r="E1022"/>
      <c r="F1022"/>
    </row>
    <row r="1023" spans="1:6" x14ac:dyDescent="0.25">
      <c r="A1023"/>
      <c r="B1023"/>
      <c r="C1023"/>
      <c r="D1023"/>
      <c r="E1023"/>
      <c r="F1023"/>
    </row>
    <row r="1024" spans="1:6" x14ac:dyDescent="0.25">
      <c r="A1024"/>
      <c r="B1024"/>
      <c r="C1024"/>
      <c r="D1024"/>
      <c r="E1024"/>
      <c r="F1024"/>
    </row>
    <row r="1025" spans="1:6" x14ac:dyDescent="0.25">
      <c r="A1025"/>
      <c r="B1025"/>
      <c r="C1025"/>
      <c r="D1025"/>
      <c r="E1025"/>
      <c r="F1025"/>
    </row>
    <row r="1026" spans="1:6" x14ac:dyDescent="0.25">
      <c r="A1026"/>
      <c r="B1026"/>
      <c r="C1026"/>
      <c r="D1026"/>
      <c r="E1026"/>
      <c r="F1026"/>
    </row>
    <row r="1027" spans="1:6" x14ac:dyDescent="0.25">
      <c r="A1027"/>
      <c r="B1027"/>
      <c r="C1027"/>
      <c r="D1027"/>
      <c r="E1027"/>
      <c r="F1027"/>
    </row>
    <row r="1028" spans="1:6" x14ac:dyDescent="0.25">
      <c r="A1028"/>
      <c r="B1028"/>
      <c r="C1028"/>
      <c r="D1028"/>
      <c r="E1028"/>
      <c r="F1028"/>
    </row>
    <row r="1029" spans="1:6" x14ac:dyDescent="0.25">
      <c r="A1029"/>
      <c r="B1029"/>
      <c r="C1029"/>
      <c r="D1029"/>
      <c r="E1029"/>
      <c r="F1029"/>
    </row>
    <row r="1030" spans="1:6" x14ac:dyDescent="0.25">
      <c r="A1030"/>
      <c r="B1030"/>
      <c r="C1030"/>
      <c r="D1030"/>
      <c r="E1030"/>
      <c r="F1030"/>
    </row>
    <row r="1031" spans="1:6" x14ac:dyDescent="0.25">
      <c r="A1031"/>
      <c r="B1031"/>
      <c r="C1031"/>
      <c r="D1031"/>
      <c r="E1031"/>
      <c r="F1031"/>
    </row>
    <row r="1032" spans="1:6" x14ac:dyDescent="0.25">
      <c r="A1032"/>
      <c r="B1032"/>
      <c r="C1032"/>
      <c r="D1032"/>
      <c r="E1032"/>
      <c r="F1032"/>
    </row>
    <row r="1033" spans="1:6" x14ac:dyDescent="0.25">
      <c r="A1033"/>
      <c r="B1033"/>
      <c r="C1033"/>
      <c r="D1033"/>
      <c r="E1033"/>
      <c r="F1033"/>
    </row>
    <row r="1034" spans="1:6" x14ac:dyDescent="0.25">
      <c r="A1034"/>
      <c r="B1034"/>
      <c r="C1034"/>
      <c r="D1034"/>
      <c r="E1034"/>
      <c r="F1034"/>
    </row>
    <row r="1035" spans="1:6" x14ac:dyDescent="0.25">
      <c r="A1035"/>
      <c r="B1035"/>
      <c r="C1035"/>
      <c r="D1035"/>
      <c r="E1035"/>
      <c r="F1035"/>
    </row>
    <row r="1036" spans="1:6" x14ac:dyDescent="0.25">
      <c r="A1036"/>
      <c r="B1036"/>
      <c r="C1036"/>
      <c r="D1036"/>
      <c r="E1036"/>
      <c r="F1036"/>
    </row>
    <row r="1037" spans="1:6" x14ac:dyDescent="0.25">
      <c r="A1037"/>
      <c r="B1037"/>
      <c r="C1037"/>
      <c r="D1037"/>
      <c r="E1037"/>
      <c r="F1037"/>
    </row>
    <row r="1038" spans="1:6" x14ac:dyDescent="0.25">
      <c r="A1038"/>
      <c r="B1038"/>
      <c r="C1038"/>
      <c r="D1038"/>
      <c r="E1038"/>
      <c r="F1038"/>
    </row>
    <row r="1039" spans="1:6" x14ac:dyDescent="0.25">
      <c r="A1039"/>
      <c r="B1039"/>
      <c r="C1039"/>
      <c r="D1039"/>
      <c r="E1039"/>
      <c r="F1039"/>
    </row>
    <row r="1040" spans="1:6" x14ac:dyDescent="0.25">
      <c r="A1040"/>
      <c r="B1040"/>
      <c r="C1040"/>
      <c r="D1040"/>
      <c r="E1040"/>
      <c r="F1040"/>
    </row>
    <row r="1041" spans="1:6" x14ac:dyDescent="0.25">
      <c r="A1041"/>
      <c r="B1041"/>
      <c r="C1041"/>
      <c r="D1041"/>
      <c r="E1041"/>
      <c r="F1041"/>
    </row>
    <row r="1042" spans="1:6" x14ac:dyDescent="0.25">
      <c r="A1042"/>
      <c r="B1042"/>
      <c r="C1042"/>
      <c r="D1042"/>
      <c r="E1042"/>
      <c r="F1042"/>
    </row>
    <row r="1043" spans="1:6" x14ac:dyDescent="0.25">
      <c r="A1043"/>
      <c r="B1043"/>
      <c r="C1043"/>
      <c r="D1043"/>
      <c r="E1043"/>
      <c r="F1043"/>
    </row>
    <row r="1044" spans="1:6" x14ac:dyDescent="0.25">
      <c r="A1044"/>
      <c r="B1044"/>
      <c r="C1044"/>
      <c r="D1044"/>
      <c r="E1044"/>
      <c r="F1044"/>
    </row>
    <row r="1045" spans="1:6" x14ac:dyDescent="0.25">
      <c r="A1045"/>
      <c r="B1045"/>
      <c r="C1045"/>
      <c r="D1045"/>
      <c r="E1045"/>
      <c r="F1045"/>
    </row>
    <row r="1046" spans="1:6" x14ac:dyDescent="0.25">
      <c r="A1046"/>
      <c r="B1046"/>
      <c r="C1046"/>
      <c r="D1046"/>
      <c r="E1046"/>
      <c r="F1046"/>
    </row>
    <row r="1047" spans="1:6" x14ac:dyDescent="0.25">
      <c r="A1047"/>
      <c r="B1047"/>
      <c r="C1047"/>
      <c r="D1047"/>
      <c r="E1047"/>
      <c r="F1047"/>
    </row>
    <row r="1048" spans="1:6" x14ac:dyDescent="0.25">
      <c r="A1048"/>
      <c r="B1048"/>
      <c r="C1048"/>
      <c r="D1048"/>
      <c r="E1048"/>
      <c r="F1048"/>
    </row>
    <row r="1049" spans="1:6" x14ac:dyDescent="0.25">
      <c r="A1049"/>
      <c r="B1049"/>
      <c r="C1049"/>
      <c r="D1049"/>
      <c r="E1049"/>
      <c r="F1049"/>
    </row>
    <row r="1050" spans="1:6" x14ac:dyDescent="0.25">
      <c r="A1050"/>
      <c r="B1050"/>
      <c r="C1050"/>
      <c r="D1050"/>
      <c r="E1050"/>
      <c r="F1050"/>
    </row>
    <row r="1051" spans="1:6" x14ac:dyDescent="0.25">
      <c r="A1051"/>
      <c r="B1051"/>
      <c r="C1051"/>
      <c r="D1051"/>
      <c r="E1051"/>
      <c r="F1051"/>
    </row>
    <row r="1052" spans="1:6" x14ac:dyDescent="0.25">
      <c r="A1052"/>
      <c r="B1052"/>
      <c r="C1052"/>
      <c r="D1052"/>
      <c r="E1052"/>
      <c r="F1052"/>
    </row>
    <row r="1053" spans="1:6" x14ac:dyDescent="0.25">
      <c r="A1053"/>
      <c r="B1053"/>
      <c r="C1053"/>
      <c r="D1053"/>
      <c r="E1053"/>
      <c r="F1053"/>
    </row>
    <row r="1054" spans="1:6" x14ac:dyDescent="0.25">
      <c r="A1054"/>
      <c r="B1054"/>
      <c r="C1054"/>
      <c r="D1054"/>
      <c r="E1054"/>
      <c r="F1054"/>
    </row>
    <row r="1055" spans="1:6" x14ac:dyDescent="0.25">
      <c r="A1055"/>
      <c r="B1055"/>
      <c r="C1055"/>
      <c r="D1055"/>
      <c r="E1055"/>
      <c r="F1055"/>
    </row>
    <row r="1056" spans="1:6" x14ac:dyDescent="0.25">
      <c r="A1056"/>
      <c r="B1056"/>
      <c r="C1056"/>
      <c r="D1056"/>
      <c r="E1056"/>
      <c r="F1056"/>
    </row>
    <row r="1057" spans="1:6" x14ac:dyDescent="0.25">
      <c r="A1057"/>
      <c r="B1057"/>
      <c r="C1057"/>
      <c r="D1057"/>
      <c r="E1057"/>
      <c r="F1057"/>
    </row>
    <row r="1058" spans="1:6" x14ac:dyDescent="0.25">
      <c r="A1058"/>
      <c r="B1058"/>
      <c r="C1058"/>
      <c r="D1058"/>
      <c r="E1058"/>
      <c r="F1058"/>
    </row>
    <row r="1059" spans="1:6" x14ac:dyDescent="0.25">
      <c r="A1059"/>
      <c r="B1059"/>
      <c r="C1059"/>
      <c r="D1059"/>
      <c r="E1059"/>
      <c r="F1059"/>
    </row>
    <row r="1060" spans="1:6" x14ac:dyDescent="0.25">
      <c r="A1060"/>
      <c r="B1060"/>
      <c r="C1060"/>
      <c r="D1060"/>
      <c r="E1060"/>
      <c r="F1060"/>
    </row>
    <row r="1061" spans="1:6" x14ac:dyDescent="0.25">
      <c r="A1061"/>
      <c r="B1061"/>
      <c r="C1061"/>
      <c r="D1061"/>
      <c r="E1061"/>
      <c r="F1061"/>
    </row>
    <row r="1062" spans="1:6" x14ac:dyDescent="0.25">
      <c r="A1062"/>
      <c r="B1062"/>
      <c r="C1062"/>
      <c r="D1062"/>
      <c r="E1062"/>
      <c r="F1062"/>
    </row>
    <row r="1063" spans="1:6" x14ac:dyDescent="0.25">
      <c r="A1063"/>
      <c r="B1063"/>
      <c r="C1063"/>
      <c r="D1063"/>
      <c r="E1063"/>
      <c r="F1063"/>
    </row>
    <row r="1064" spans="1:6" x14ac:dyDescent="0.25">
      <c r="A1064"/>
      <c r="B1064"/>
      <c r="C1064"/>
      <c r="D1064"/>
      <c r="E1064"/>
      <c r="F1064"/>
    </row>
    <row r="1065" spans="1:6" x14ac:dyDescent="0.25">
      <c r="A1065"/>
      <c r="B1065"/>
      <c r="C1065"/>
      <c r="D1065"/>
      <c r="E1065"/>
      <c r="F1065"/>
    </row>
    <row r="1066" spans="1:6" x14ac:dyDescent="0.25">
      <c r="A1066"/>
      <c r="B1066"/>
      <c r="C1066"/>
      <c r="D1066"/>
      <c r="E1066"/>
      <c r="F1066"/>
    </row>
    <row r="1067" spans="1:6" x14ac:dyDescent="0.25">
      <c r="A1067"/>
      <c r="B1067"/>
      <c r="C1067"/>
      <c r="D1067"/>
      <c r="E1067"/>
      <c r="F1067"/>
    </row>
    <row r="1068" spans="1:6" x14ac:dyDescent="0.25">
      <c r="A1068"/>
      <c r="B1068"/>
      <c r="C1068"/>
      <c r="D1068"/>
      <c r="E1068"/>
      <c r="F1068"/>
    </row>
    <row r="1069" spans="1:6" x14ac:dyDescent="0.25">
      <c r="A1069"/>
      <c r="B1069"/>
      <c r="C1069"/>
      <c r="D1069"/>
      <c r="E1069"/>
      <c r="F1069"/>
    </row>
    <row r="1070" spans="1:6" x14ac:dyDescent="0.25">
      <c r="A1070"/>
      <c r="B1070"/>
      <c r="C1070"/>
      <c r="D1070"/>
      <c r="E1070"/>
      <c r="F1070"/>
    </row>
    <row r="1071" spans="1:6" x14ac:dyDescent="0.25">
      <c r="A1071"/>
      <c r="B1071"/>
      <c r="C1071"/>
      <c r="D1071"/>
      <c r="E1071"/>
      <c r="F1071"/>
    </row>
    <row r="1072" spans="1:6" x14ac:dyDescent="0.25">
      <c r="A1072"/>
      <c r="B1072"/>
      <c r="C1072"/>
      <c r="D1072"/>
      <c r="E1072"/>
      <c r="F1072"/>
    </row>
    <row r="1073" spans="1:6" x14ac:dyDescent="0.25">
      <c r="A1073"/>
      <c r="B1073"/>
      <c r="C1073"/>
      <c r="D1073"/>
      <c r="E1073"/>
      <c r="F1073"/>
    </row>
    <row r="1074" spans="1:6" x14ac:dyDescent="0.25">
      <c r="A1074"/>
      <c r="B1074"/>
      <c r="C1074"/>
      <c r="D1074"/>
      <c r="E1074"/>
      <c r="F1074"/>
    </row>
    <row r="1075" spans="1:6" x14ac:dyDescent="0.25">
      <c r="A1075"/>
      <c r="B1075"/>
      <c r="C1075"/>
      <c r="D1075"/>
      <c r="E1075"/>
      <c r="F1075"/>
    </row>
    <row r="1076" spans="1:6" x14ac:dyDescent="0.25">
      <c r="A1076"/>
      <c r="B1076"/>
      <c r="C1076"/>
      <c r="D1076"/>
      <c r="E1076"/>
      <c r="F1076"/>
    </row>
    <row r="1077" spans="1:6" x14ac:dyDescent="0.25">
      <c r="A1077"/>
      <c r="B1077"/>
      <c r="C1077"/>
      <c r="D1077"/>
      <c r="E1077"/>
      <c r="F1077"/>
    </row>
    <row r="1078" spans="1:6" x14ac:dyDescent="0.25">
      <c r="A1078"/>
      <c r="B1078"/>
      <c r="C1078"/>
      <c r="D1078"/>
      <c r="E1078"/>
      <c r="F1078"/>
    </row>
    <row r="1079" spans="1:6" x14ac:dyDescent="0.25">
      <c r="A1079"/>
      <c r="B1079"/>
      <c r="C1079"/>
      <c r="D1079"/>
      <c r="E1079"/>
      <c r="F1079"/>
    </row>
    <row r="1080" spans="1:6" x14ac:dyDescent="0.25">
      <c r="A1080"/>
      <c r="B1080"/>
      <c r="C1080"/>
      <c r="D1080"/>
      <c r="E1080"/>
      <c r="F1080"/>
    </row>
    <row r="1081" spans="1:6" x14ac:dyDescent="0.25">
      <c r="A1081"/>
      <c r="B1081"/>
      <c r="C1081"/>
      <c r="D1081"/>
      <c r="E1081"/>
      <c r="F1081"/>
    </row>
    <row r="1082" spans="1:6" x14ac:dyDescent="0.25">
      <c r="A1082"/>
      <c r="B1082"/>
      <c r="C1082"/>
      <c r="D1082"/>
      <c r="E1082"/>
      <c r="F1082"/>
    </row>
    <row r="1083" spans="1:6" x14ac:dyDescent="0.25">
      <c r="A1083"/>
      <c r="B1083"/>
      <c r="C1083"/>
      <c r="D1083"/>
      <c r="E1083"/>
      <c r="F1083"/>
    </row>
    <row r="1084" spans="1:6" x14ac:dyDescent="0.25">
      <c r="A1084"/>
      <c r="B1084"/>
      <c r="C1084"/>
      <c r="D1084"/>
      <c r="E1084"/>
      <c r="F1084"/>
    </row>
    <row r="1085" spans="1:6" x14ac:dyDescent="0.25">
      <c r="A1085"/>
      <c r="B1085"/>
      <c r="C1085"/>
      <c r="D1085"/>
      <c r="E1085"/>
      <c r="F1085"/>
    </row>
    <row r="1086" spans="1:6" x14ac:dyDescent="0.25">
      <c r="A1086"/>
      <c r="B1086"/>
      <c r="C1086"/>
      <c r="D1086"/>
      <c r="E1086"/>
      <c r="F1086"/>
    </row>
    <row r="1087" spans="1:6" x14ac:dyDescent="0.25">
      <c r="A1087"/>
      <c r="B1087"/>
      <c r="C1087"/>
      <c r="D1087"/>
      <c r="E1087"/>
      <c r="F1087"/>
    </row>
    <row r="1088" spans="1:6" x14ac:dyDescent="0.25">
      <c r="A1088"/>
      <c r="B1088"/>
      <c r="C1088"/>
      <c r="D1088"/>
      <c r="E1088"/>
      <c r="F1088"/>
    </row>
    <row r="1089" spans="1:6" x14ac:dyDescent="0.25">
      <c r="A1089"/>
      <c r="B1089"/>
      <c r="C1089"/>
      <c r="D1089"/>
      <c r="E1089"/>
      <c r="F1089"/>
    </row>
    <row r="1090" spans="1:6" x14ac:dyDescent="0.25">
      <c r="A1090"/>
      <c r="B1090"/>
      <c r="C1090"/>
      <c r="D1090"/>
      <c r="E1090"/>
      <c r="F1090"/>
    </row>
    <row r="1091" spans="1:6" x14ac:dyDescent="0.25">
      <c r="A1091"/>
      <c r="B1091"/>
      <c r="C1091"/>
      <c r="D1091"/>
      <c r="E1091"/>
      <c r="F1091"/>
    </row>
    <row r="1092" spans="1:6" x14ac:dyDescent="0.25">
      <c r="A1092"/>
      <c r="B1092"/>
      <c r="C1092"/>
      <c r="D1092"/>
      <c r="E1092"/>
      <c r="F1092"/>
    </row>
    <row r="1093" spans="1:6" x14ac:dyDescent="0.25">
      <c r="A1093"/>
      <c r="B1093"/>
      <c r="C1093"/>
      <c r="D1093"/>
      <c r="E1093"/>
      <c r="F1093"/>
    </row>
    <row r="1094" spans="1:6" x14ac:dyDescent="0.25">
      <c r="A1094"/>
      <c r="B1094"/>
      <c r="C1094"/>
      <c r="D1094"/>
      <c r="E1094"/>
      <c r="F1094"/>
    </row>
    <row r="1095" spans="1:6" x14ac:dyDescent="0.25">
      <c r="A1095"/>
      <c r="B1095"/>
      <c r="C1095"/>
      <c r="D1095"/>
      <c r="E1095"/>
      <c r="F1095"/>
    </row>
    <row r="1096" spans="1:6" x14ac:dyDescent="0.25">
      <c r="A1096"/>
      <c r="B1096"/>
      <c r="C1096"/>
      <c r="D1096"/>
      <c r="E1096"/>
      <c r="F1096"/>
    </row>
    <row r="1097" spans="1:6" x14ac:dyDescent="0.25">
      <c r="A1097"/>
      <c r="B1097"/>
      <c r="C1097"/>
      <c r="D1097"/>
      <c r="E1097"/>
      <c r="F1097"/>
    </row>
    <row r="1098" spans="1:6" x14ac:dyDescent="0.25">
      <c r="A1098"/>
      <c r="B1098"/>
      <c r="C1098"/>
      <c r="D1098"/>
      <c r="E1098"/>
      <c r="F1098"/>
    </row>
    <row r="1099" spans="1:6" x14ac:dyDescent="0.25">
      <c r="A1099"/>
      <c r="B1099"/>
      <c r="C1099"/>
      <c r="D1099"/>
      <c r="E1099"/>
      <c r="F1099"/>
    </row>
    <row r="1100" spans="1:6" x14ac:dyDescent="0.25">
      <c r="A1100"/>
      <c r="B1100"/>
      <c r="C1100"/>
      <c r="D1100"/>
      <c r="E1100"/>
      <c r="F1100"/>
    </row>
    <row r="1101" spans="1:6" x14ac:dyDescent="0.25">
      <c r="A1101"/>
      <c r="B1101"/>
      <c r="C1101"/>
      <c r="D1101"/>
      <c r="E1101"/>
      <c r="F1101"/>
    </row>
    <row r="1102" spans="1:6" x14ac:dyDescent="0.25">
      <c r="A1102"/>
      <c r="B1102"/>
      <c r="C1102"/>
      <c r="D1102"/>
      <c r="E1102"/>
      <c r="F1102"/>
    </row>
    <row r="1103" spans="1:6" x14ac:dyDescent="0.25">
      <c r="A1103"/>
      <c r="B1103"/>
      <c r="C1103"/>
      <c r="D1103"/>
      <c r="E1103"/>
      <c r="F1103"/>
    </row>
    <row r="1104" spans="1:6" x14ac:dyDescent="0.25">
      <c r="A1104"/>
      <c r="B1104"/>
      <c r="C1104"/>
      <c r="D1104"/>
      <c r="E1104"/>
      <c r="F1104"/>
    </row>
    <row r="1105" spans="1:6" x14ac:dyDescent="0.25">
      <c r="A1105"/>
      <c r="B1105"/>
      <c r="C1105"/>
      <c r="D1105"/>
      <c r="E1105"/>
      <c r="F1105"/>
    </row>
    <row r="1106" spans="1:6" x14ac:dyDescent="0.25">
      <c r="A1106"/>
      <c r="B1106"/>
      <c r="C1106"/>
      <c r="D1106"/>
      <c r="E1106"/>
      <c r="F1106"/>
    </row>
    <row r="1107" spans="1:6" x14ac:dyDescent="0.25">
      <c r="A1107"/>
      <c r="B1107"/>
      <c r="C1107"/>
      <c r="D1107"/>
      <c r="E1107"/>
      <c r="F1107"/>
    </row>
    <row r="1108" spans="1:6" x14ac:dyDescent="0.25">
      <c r="A1108"/>
      <c r="B1108"/>
      <c r="C1108"/>
      <c r="D1108"/>
      <c r="E1108"/>
      <c r="F1108"/>
    </row>
    <row r="1109" spans="1:6" x14ac:dyDescent="0.25">
      <c r="A1109"/>
      <c r="B1109"/>
      <c r="C1109"/>
      <c r="D1109"/>
      <c r="E1109"/>
      <c r="F1109"/>
    </row>
    <row r="1110" spans="1:6" x14ac:dyDescent="0.25">
      <c r="A1110"/>
      <c r="B1110"/>
      <c r="C1110"/>
      <c r="D1110"/>
      <c r="E1110"/>
      <c r="F1110"/>
    </row>
    <row r="1111" spans="1:6" x14ac:dyDescent="0.25">
      <c r="A1111"/>
      <c r="B1111"/>
      <c r="C1111"/>
      <c r="D1111"/>
      <c r="E1111"/>
      <c r="F1111"/>
    </row>
    <row r="1112" spans="1:6" x14ac:dyDescent="0.25">
      <c r="A1112"/>
      <c r="B1112"/>
      <c r="C1112"/>
      <c r="D1112"/>
      <c r="E1112"/>
      <c r="F1112"/>
    </row>
    <row r="1113" spans="1:6" x14ac:dyDescent="0.25">
      <c r="A1113"/>
      <c r="B1113"/>
      <c r="C1113"/>
      <c r="D1113"/>
      <c r="E1113"/>
      <c r="F1113"/>
    </row>
    <row r="1114" spans="1:6" x14ac:dyDescent="0.25">
      <c r="A1114"/>
      <c r="B1114"/>
      <c r="C1114"/>
      <c r="D1114"/>
      <c r="E1114"/>
      <c r="F1114"/>
    </row>
    <row r="1115" spans="1:6" x14ac:dyDescent="0.25">
      <c r="A1115"/>
      <c r="B1115"/>
      <c r="C1115"/>
      <c r="D1115"/>
      <c r="E1115"/>
      <c r="F1115"/>
    </row>
    <row r="1116" spans="1:6" x14ac:dyDescent="0.25">
      <c r="A1116"/>
      <c r="B1116"/>
      <c r="C1116"/>
      <c r="D1116"/>
      <c r="E1116"/>
      <c r="F1116"/>
    </row>
    <row r="1117" spans="1:6" x14ac:dyDescent="0.25">
      <c r="A1117"/>
      <c r="B1117"/>
      <c r="C1117"/>
      <c r="D1117"/>
      <c r="E1117"/>
      <c r="F1117"/>
    </row>
    <row r="1118" spans="1:6" x14ac:dyDescent="0.25">
      <c r="A1118"/>
      <c r="B1118"/>
      <c r="C1118"/>
      <c r="D1118"/>
      <c r="E1118"/>
      <c r="F1118"/>
    </row>
    <row r="1119" spans="1:6" x14ac:dyDescent="0.25">
      <c r="A1119"/>
      <c r="B1119"/>
      <c r="C1119"/>
      <c r="D1119"/>
      <c r="E1119"/>
      <c r="F1119"/>
    </row>
    <row r="1120" spans="1:6" x14ac:dyDescent="0.25">
      <c r="A1120"/>
      <c r="B1120"/>
      <c r="C1120"/>
      <c r="D1120"/>
      <c r="E1120"/>
      <c r="F1120"/>
    </row>
    <row r="1121" spans="1:6" x14ac:dyDescent="0.25">
      <c r="A1121"/>
      <c r="B1121"/>
      <c r="C1121"/>
      <c r="D1121"/>
      <c r="E1121"/>
      <c r="F1121"/>
    </row>
    <row r="1122" spans="1:6" x14ac:dyDescent="0.25">
      <c r="A1122"/>
      <c r="B1122"/>
      <c r="C1122"/>
      <c r="D1122"/>
      <c r="E1122"/>
      <c r="F1122"/>
    </row>
    <row r="1123" spans="1:6" x14ac:dyDescent="0.25">
      <c r="A1123"/>
      <c r="B1123"/>
      <c r="C1123"/>
      <c r="D1123"/>
      <c r="E1123"/>
      <c r="F1123"/>
    </row>
    <row r="1124" spans="1:6" x14ac:dyDescent="0.25">
      <c r="A1124"/>
      <c r="B1124"/>
      <c r="C1124"/>
      <c r="D1124"/>
      <c r="E1124"/>
      <c r="F1124"/>
    </row>
    <row r="1125" spans="1:6" x14ac:dyDescent="0.25">
      <c r="A1125"/>
      <c r="B1125"/>
      <c r="C1125"/>
      <c r="D1125"/>
      <c r="E1125"/>
      <c r="F1125"/>
    </row>
    <row r="1126" spans="1:6" x14ac:dyDescent="0.25">
      <c r="A1126"/>
      <c r="B1126"/>
      <c r="C1126"/>
      <c r="D1126"/>
      <c r="E1126"/>
      <c r="F1126"/>
    </row>
    <row r="1127" spans="1:6" x14ac:dyDescent="0.25">
      <c r="A1127"/>
      <c r="B1127"/>
      <c r="C1127"/>
      <c r="D1127"/>
      <c r="E1127"/>
      <c r="F1127"/>
    </row>
    <row r="1128" spans="1:6" x14ac:dyDescent="0.25">
      <c r="A1128"/>
      <c r="B1128"/>
      <c r="C1128"/>
      <c r="D1128"/>
      <c r="E1128"/>
      <c r="F1128"/>
    </row>
    <row r="1129" spans="1:6" x14ac:dyDescent="0.25">
      <c r="A1129"/>
      <c r="B1129"/>
      <c r="C1129"/>
      <c r="D1129"/>
      <c r="E1129"/>
      <c r="F1129"/>
    </row>
    <row r="1130" spans="1:6" x14ac:dyDescent="0.25">
      <c r="A1130"/>
      <c r="B1130"/>
      <c r="C1130"/>
      <c r="D1130"/>
      <c r="E1130"/>
      <c r="F1130"/>
    </row>
    <row r="1131" spans="1:6" x14ac:dyDescent="0.25">
      <c r="A1131"/>
      <c r="B1131"/>
      <c r="C1131"/>
      <c r="D1131"/>
      <c r="E1131"/>
      <c r="F1131"/>
    </row>
    <row r="1132" spans="1:6" x14ac:dyDescent="0.25">
      <c r="A1132"/>
      <c r="B1132"/>
      <c r="C1132"/>
      <c r="D1132"/>
      <c r="E1132"/>
      <c r="F1132"/>
    </row>
    <row r="1133" spans="1:6" x14ac:dyDescent="0.25">
      <c r="A1133"/>
      <c r="B1133"/>
      <c r="C1133"/>
      <c r="D1133"/>
      <c r="E1133"/>
      <c r="F1133"/>
    </row>
    <row r="1134" spans="1:6" x14ac:dyDescent="0.25">
      <c r="A1134"/>
      <c r="B1134"/>
      <c r="C1134"/>
      <c r="D1134"/>
      <c r="E1134"/>
      <c r="F1134"/>
    </row>
    <row r="1135" spans="1:6" x14ac:dyDescent="0.25">
      <c r="A1135"/>
      <c r="B1135"/>
      <c r="C1135"/>
      <c r="D1135"/>
      <c r="E1135"/>
      <c r="F1135"/>
    </row>
    <row r="1136" spans="1:6" x14ac:dyDescent="0.25">
      <c r="A1136"/>
      <c r="B1136"/>
      <c r="C1136"/>
      <c r="D1136"/>
      <c r="E1136"/>
      <c r="F1136"/>
    </row>
    <row r="1137" spans="1:6" x14ac:dyDescent="0.25">
      <c r="A1137"/>
      <c r="B1137"/>
      <c r="C1137"/>
      <c r="D1137"/>
      <c r="E1137"/>
      <c r="F1137"/>
    </row>
    <row r="1138" spans="1:6" x14ac:dyDescent="0.25">
      <c r="A1138"/>
      <c r="B1138"/>
      <c r="C1138"/>
      <c r="D1138"/>
      <c r="E1138"/>
      <c r="F1138"/>
    </row>
    <row r="1139" spans="1:6" x14ac:dyDescent="0.25">
      <c r="A1139"/>
      <c r="B1139"/>
      <c r="C1139"/>
      <c r="D1139"/>
      <c r="E1139"/>
      <c r="F1139"/>
    </row>
    <row r="1140" spans="1:6" x14ac:dyDescent="0.25">
      <c r="A1140"/>
      <c r="B1140"/>
      <c r="C1140"/>
      <c r="D1140"/>
      <c r="E1140"/>
      <c r="F1140"/>
    </row>
    <row r="1141" spans="1:6" x14ac:dyDescent="0.25">
      <c r="A1141"/>
      <c r="B1141"/>
      <c r="C1141"/>
      <c r="D1141"/>
      <c r="E1141"/>
      <c r="F1141"/>
    </row>
    <row r="1142" spans="1:6" x14ac:dyDescent="0.25">
      <c r="A1142"/>
      <c r="B1142"/>
      <c r="C1142"/>
      <c r="D1142"/>
      <c r="E1142"/>
      <c r="F1142"/>
    </row>
    <row r="1143" spans="1:6" x14ac:dyDescent="0.25">
      <c r="A1143"/>
      <c r="B1143"/>
      <c r="C1143"/>
      <c r="D1143"/>
      <c r="E1143"/>
      <c r="F1143"/>
    </row>
    <row r="1144" spans="1:6" x14ac:dyDescent="0.25">
      <c r="A1144"/>
      <c r="B1144"/>
      <c r="C1144"/>
      <c r="D1144"/>
      <c r="E1144"/>
      <c r="F1144"/>
    </row>
    <row r="1145" spans="1:6" x14ac:dyDescent="0.25">
      <c r="A1145"/>
      <c r="B1145"/>
      <c r="C1145"/>
      <c r="D1145"/>
      <c r="E1145"/>
      <c r="F1145"/>
    </row>
    <row r="1146" spans="1:6" x14ac:dyDescent="0.25">
      <c r="A1146"/>
      <c r="B1146"/>
      <c r="C1146"/>
      <c r="D1146"/>
      <c r="E1146"/>
      <c r="F1146"/>
    </row>
    <row r="1147" spans="1:6" x14ac:dyDescent="0.25">
      <c r="A1147"/>
      <c r="B1147"/>
      <c r="C1147"/>
      <c r="D1147"/>
      <c r="E1147"/>
      <c r="F1147"/>
    </row>
    <row r="1148" spans="1:6" x14ac:dyDescent="0.25">
      <c r="A1148"/>
      <c r="B1148"/>
      <c r="C1148"/>
      <c r="D1148"/>
      <c r="E1148"/>
      <c r="F1148"/>
    </row>
    <row r="1149" spans="1:6" x14ac:dyDescent="0.25">
      <c r="A1149"/>
      <c r="B1149"/>
      <c r="C1149"/>
      <c r="D1149"/>
      <c r="E1149"/>
      <c r="F1149"/>
    </row>
    <row r="1150" spans="1:6" x14ac:dyDescent="0.25">
      <c r="A1150"/>
      <c r="B1150"/>
      <c r="C1150"/>
      <c r="D1150"/>
      <c r="E1150"/>
      <c r="F1150"/>
    </row>
    <row r="1151" spans="1:6" x14ac:dyDescent="0.25">
      <c r="A1151"/>
      <c r="B1151"/>
      <c r="C1151"/>
      <c r="D1151"/>
      <c r="E1151"/>
      <c r="F1151"/>
    </row>
    <row r="1152" spans="1:6" x14ac:dyDescent="0.25">
      <c r="A1152"/>
      <c r="B1152"/>
      <c r="C1152"/>
      <c r="D1152"/>
      <c r="E1152"/>
      <c r="F1152"/>
    </row>
    <row r="1153" spans="1:6" x14ac:dyDescent="0.25">
      <c r="A1153"/>
      <c r="B1153"/>
      <c r="C1153"/>
      <c r="D1153"/>
      <c r="E1153"/>
      <c r="F1153"/>
    </row>
    <row r="1154" spans="1:6" x14ac:dyDescent="0.25">
      <c r="A1154"/>
      <c r="B1154"/>
      <c r="C1154"/>
      <c r="D1154"/>
      <c r="E1154"/>
      <c r="F1154"/>
    </row>
    <row r="1155" spans="1:6" x14ac:dyDescent="0.25">
      <c r="A1155"/>
      <c r="B1155"/>
      <c r="C1155"/>
      <c r="D1155"/>
      <c r="E1155"/>
      <c r="F1155"/>
    </row>
    <row r="1156" spans="1:6" x14ac:dyDescent="0.25">
      <c r="A1156"/>
      <c r="B1156"/>
      <c r="C1156"/>
      <c r="D1156"/>
      <c r="E1156"/>
      <c r="F1156"/>
    </row>
    <row r="1157" spans="1:6" x14ac:dyDescent="0.25">
      <c r="A1157"/>
      <c r="B1157"/>
      <c r="C1157"/>
      <c r="D1157"/>
      <c r="E1157"/>
      <c r="F1157"/>
    </row>
    <row r="1158" spans="1:6" x14ac:dyDescent="0.25">
      <c r="A1158"/>
      <c r="B1158"/>
      <c r="C1158"/>
      <c r="D1158"/>
      <c r="E1158"/>
      <c r="F1158"/>
    </row>
    <row r="1159" spans="1:6" x14ac:dyDescent="0.25">
      <c r="A1159"/>
      <c r="B1159"/>
      <c r="C1159"/>
      <c r="D1159"/>
      <c r="E1159"/>
      <c r="F1159"/>
    </row>
    <row r="1160" spans="1:6" x14ac:dyDescent="0.25">
      <c r="A1160"/>
      <c r="B1160"/>
      <c r="C1160"/>
      <c r="D1160"/>
      <c r="E1160"/>
      <c r="F1160"/>
    </row>
    <row r="1161" spans="1:6" x14ac:dyDescent="0.25">
      <c r="A1161"/>
      <c r="B1161"/>
      <c r="C1161"/>
      <c r="D1161"/>
      <c r="E1161"/>
      <c r="F1161"/>
    </row>
    <row r="1162" spans="1:6" x14ac:dyDescent="0.25">
      <c r="A1162"/>
      <c r="B1162"/>
      <c r="C1162"/>
      <c r="D1162"/>
      <c r="E1162"/>
      <c r="F1162"/>
    </row>
    <row r="1163" spans="1:6" x14ac:dyDescent="0.25">
      <c r="A1163"/>
      <c r="B1163"/>
      <c r="C1163"/>
      <c r="D1163"/>
      <c r="E1163"/>
      <c r="F1163"/>
    </row>
    <row r="1164" spans="1:6" x14ac:dyDescent="0.25">
      <c r="A1164"/>
      <c r="B1164"/>
      <c r="C1164"/>
      <c r="D1164"/>
      <c r="E1164"/>
      <c r="F1164"/>
    </row>
    <row r="1165" spans="1:6" x14ac:dyDescent="0.25">
      <c r="A1165"/>
      <c r="B1165"/>
      <c r="C1165"/>
      <c r="D1165"/>
      <c r="E1165"/>
      <c r="F1165"/>
    </row>
    <row r="1166" spans="1:6" x14ac:dyDescent="0.25">
      <c r="A1166"/>
      <c r="B1166"/>
      <c r="C1166"/>
      <c r="D1166"/>
      <c r="E1166"/>
      <c r="F1166"/>
    </row>
    <row r="1167" spans="1:6" x14ac:dyDescent="0.25">
      <c r="A1167"/>
      <c r="B1167"/>
      <c r="C1167"/>
      <c r="D1167"/>
      <c r="E1167"/>
      <c r="F1167"/>
    </row>
    <row r="1168" spans="1:6" x14ac:dyDescent="0.25">
      <c r="A1168"/>
      <c r="B1168"/>
      <c r="C1168"/>
      <c r="D1168"/>
      <c r="E1168"/>
      <c r="F1168"/>
    </row>
    <row r="1169" spans="1:6" x14ac:dyDescent="0.25">
      <c r="A1169"/>
      <c r="B1169"/>
      <c r="C1169"/>
      <c r="D1169"/>
      <c r="E1169"/>
      <c r="F1169"/>
    </row>
    <row r="1170" spans="1:6" x14ac:dyDescent="0.25">
      <c r="A1170"/>
      <c r="B1170"/>
      <c r="C1170"/>
      <c r="D1170"/>
      <c r="E1170"/>
      <c r="F1170"/>
    </row>
    <row r="1171" spans="1:6" x14ac:dyDescent="0.25">
      <c r="A1171"/>
      <c r="B1171"/>
      <c r="C1171"/>
      <c r="D1171"/>
      <c r="E1171"/>
      <c r="F1171"/>
    </row>
    <row r="1172" spans="1:6" x14ac:dyDescent="0.25">
      <c r="A1172"/>
      <c r="B1172"/>
      <c r="C1172"/>
      <c r="D1172"/>
      <c r="E1172"/>
      <c r="F1172"/>
    </row>
    <row r="1173" spans="1:6" x14ac:dyDescent="0.25">
      <c r="A1173"/>
      <c r="B1173"/>
      <c r="C1173"/>
      <c r="D1173"/>
      <c r="E1173"/>
      <c r="F1173"/>
    </row>
    <row r="1174" spans="1:6" x14ac:dyDescent="0.25">
      <c r="A1174"/>
      <c r="B1174"/>
      <c r="C1174"/>
      <c r="D1174"/>
      <c r="E1174"/>
      <c r="F1174"/>
    </row>
    <row r="1175" spans="1:6" x14ac:dyDescent="0.25">
      <c r="A1175"/>
      <c r="B1175"/>
      <c r="C1175"/>
      <c r="D1175"/>
      <c r="E1175"/>
      <c r="F1175"/>
    </row>
    <row r="1176" spans="1:6" x14ac:dyDescent="0.25">
      <c r="A1176"/>
      <c r="B1176"/>
      <c r="C1176"/>
      <c r="D1176"/>
      <c r="E1176"/>
      <c r="F1176"/>
    </row>
    <row r="1177" spans="1:6" x14ac:dyDescent="0.25">
      <c r="A1177"/>
      <c r="B1177"/>
      <c r="C1177"/>
      <c r="D1177"/>
      <c r="E1177"/>
      <c r="F1177"/>
    </row>
    <row r="1178" spans="1:6" x14ac:dyDescent="0.25">
      <c r="A1178"/>
      <c r="B1178"/>
      <c r="C1178"/>
      <c r="D1178"/>
      <c r="E1178"/>
      <c r="F1178"/>
    </row>
    <row r="1179" spans="1:6" x14ac:dyDescent="0.25">
      <c r="A1179"/>
      <c r="B1179"/>
      <c r="C1179"/>
      <c r="D1179"/>
      <c r="E1179"/>
      <c r="F1179"/>
    </row>
    <row r="1180" spans="1:6" x14ac:dyDescent="0.25">
      <c r="A1180"/>
      <c r="B1180"/>
      <c r="C1180"/>
      <c r="D1180"/>
      <c r="E1180"/>
      <c r="F1180"/>
    </row>
    <row r="1181" spans="1:6" x14ac:dyDescent="0.25">
      <c r="A1181"/>
      <c r="B1181"/>
      <c r="C1181"/>
      <c r="D1181"/>
      <c r="E1181"/>
      <c r="F1181"/>
    </row>
    <row r="1182" spans="1:6" x14ac:dyDescent="0.25">
      <c r="A1182"/>
      <c r="B1182"/>
      <c r="C1182"/>
      <c r="D1182"/>
      <c r="E1182"/>
      <c r="F1182"/>
    </row>
    <row r="1183" spans="1:6" x14ac:dyDescent="0.25">
      <c r="A1183"/>
      <c r="B1183"/>
      <c r="C1183"/>
      <c r="D1183"/>
      <c r="E1183"/>
      <c r="F1183"/>
    </row>
    <row r="1184" spans="1:6" x14ac:dyDescent="0.25">
      <c r="A1184"/>
      <c r="B1184"/>
      <c r="C1184"/>
      <c r="D1184"/>
      <c r="E1184"/>
      <c r="F1184"/>
    </row>
    <row r="1185" spans="1:6" x14ac:dyDescent="0.25">
      <c r="A1185"/>
      <c r="B1185"/>
      <c r="C1185"/>
      <c r="D1185"/>
      <c r="E1185"/>
      <c r="F1185"/>
    </row>
    <row r="1186" spans="1:6" x14ac:dyDescent="0.25">
      <c r="A1186"/>
      <c r="B1186"/>
      <c r="C1186"/>
      <c r="D1186"/>
      <c r="E1186"/>
      <c r="F1186"/>
    </row>
    <row r="1187" spans="1:6" x14ac:dyDescent="0.25">
      <c r="A1187"/>
      <c r="B1187"/>
      <c r="C1187"/>
      <c r="D1187"/>
      <c r="E1187"/>
      <c r="F1187"/>
    </row>
    <row r="1188" spans="1:6" x14ac:dyDescent="0.25">
      <c r="A1188"/>
      <c r="B1188"/>
      <c r="C1188"/>
      <c r="D1188"/>
      <c r="E1188"/>
      <c r="F1188"/>
    </row>
    <row r="1189" spans="1:6" x14ac:dyDescent="0.25">
      <c r="A1189"/>
      <c r="B1189"/>
      <c r="C1189"/>
      <c r="D1189"/>
      <c r="E1189"/>
      <c r="F1189"/>
    </row>
    <row r="1190" spans="1:6" x14ac:dyDescent="0.25">
      <c r="A1190"/>
      <c r="B1190"/>
      <c r="C1190"/>
      <c r="D1190"/>
      <c r="E1190"/>
      <c r="F1190"/>
    </row>
    <row r="1191" spans="1:6" x14ac:dyDescent="0.25">
      <c r="A1191"/>
      <c r="B1191"/>
      <c r="C1191"/>
      <c r="D1191"/>
      <c r="E1191"/>
      <c r="F1191"/>
    </row>
    <row r="1192" spans="1:6" x14ac:dyDescent="0.25">
      <c r="A1192"/>
      <c r="B1192"/>
      <c r="C1192"/>
      <c r="D1192"/>
      <c r="E1192"/>
      <c r="F1192"/>
    </row>
    <row r="1193" spans="1:6" x14ac:dyDescent="0.25">
      <c r="A1193"/>
      <c r="B1193"/>
      <c r="C1193"/>
      <c r="D1193"/>
      <c r="E1193"/>
      <c r="F1193"/>
    </row>
    <row r="1194" spans="1:6" x14ac:dyDescent="0.25">
      <c r="A1194"/>
      <c r="B1194"/>
      <c r="C1194"/>
      <c r="D1194"/>
      <c r="E1194"/>
      <c r="F1194"/>
    </row>
    <row r="1195" spans="1:6" x14ac:dyDescent="0.25">
      <c r="A1195"/>
      <c r="B1195"/>
      <c r="C1195"/>
      <c r="D1195"/>
      <c r="E1195"/>
      <c r="F1195"/>
    </row>
    <row r="1196" spans="1:6" x14ac:dyDescent="0.25">
      <c r="A1196"/>
      <c r="B1196"/>
      <c r="C1196"/>
      <c r="D1196"/>
      <c r="E1196"/>
      <c r="F1196"/>
    </row>
    <row r="1197" spans="1:6" x14ac:dyDescent="0.25">
      <c r="A1197"/>
      <c r="B1197"/>
      <c r="C1197"/>
      <c r="D1197"/>
      <c r="E1197"/>
      <c r="F1197"/>
    </row>
    <row r="1198" spans="1:6" x14ac:dyDescent="0.25">
      <c r="A1198"/>
      <c r="B1198"/>
      <c r="C1198"/>
      <c r="D1198"/>
      <c r="E1198"/>
      <c r="F1198"/>
    </row>
    <row r="1199" spans="1:6" x14ac:dyDescent="0.25">
      <c r="A1199"/>
      <c r="B1199"/>
      <c r="C1199"/>
      <c r="D1199"/>
      <c r="E1199"/>
      <c r="F1199"/>
    </row>
    <row r="1200" spans="1:6" x14ac:dyDescent="0.25">
      <c r="A1200"/>
      <c r="B1200"/>
      <c r="C1200"/>
      <c r="D1200"/>
      <c r="E1200"/>
      <c r="F1200"/>
    </row>
    <row r="1201" spans="1:6" x14ac:dyDescent="0.25">
      <c r="A1201"/>
      <c r="B1201"/>
      <c r="C1201"/>
      <c r="D1201"/>
      <c r="E1201"/>
      <c r="F1201"/>
    </row>
    <row r="1202" spans="1:6" x14ac:dyDescent="0.25">
      <c r="A1202"/>
      <c r="B1202"/>
      <c r="C1202"/>
      <c r="D1202"/>
      <c r="E1202"/>
      <c r="F1202"/>
    </row>
    <row r="1203" spans="1:6" x14ac:dyDescent="0.25">
      <c r="A1203"/>
      <c r="B1203"/>
      <c r="C1203"/>
      <c r="D1203"/>
      <c r="E1203"/>
      <c r="F1203"/>
    </row>
    <row r="1204" spans="1:6" x14ac:dyDescent="0.25">
      <c r="A1204"/>
      <c r="B1204"/>
      <c r="C1204"/>
      <c r="D1204"/>
      <c r="E1204"/>
      <c r="F1204"/>
    </row>
    <row r="1205" spans="1:6" x14ac:dyDescent="0.25">
      <c r="A1205"/>
      <c r="B1205"/>
      <c r="C1205"/>
      <c r="D1205"/>
      <c r="E1205"/>
      <c r="F1205"/>
    </row>
    <row r="1206" spans="1:6" x14ac:dyDescent="0.25">
      <c r="A1206"/>
      <c r="B1206"/>
      <c r="C1206"/>
      <c r="D1206"/>
      <c r="E1206"/>
      <c r="F1206"/>
    </row>
    <row r="1207" spans="1:6" x14ac:dyDescent="0.25">
      <c r="A1207"/>
      <c r="B1207"/>
      <c r="C1207"/>
      <c r="D1207"/>
      <c r="E1207"/>
      <c r="F1207"/>
    </row>
    <row r="1208" spans="1:6" x14ac:dyDescent="0.25">
      <c r="A1208"/>
      <c r="B1208"/>
      <c r="C1208"/>
      <c r="D1208"/>
      <c r="E1208"/>
      <c r="F1208"/>
    </row>
    <row r="1209" spans="1:6" x14ac:dyDescent="0.25">
      <c r="A1209"/>
      <c r="B1209"/>
      <c r="C1209"/>
      <c r="D1209"/>
      <c r="E1209"/>
      <c r="F1209"/>
    </row>
    <row r="1210" spans="1:6" x14ac:dyDescent="0.25">
      <c r="A1210"/>
      <c r="B1210"/>
      <c r="C1210"/>
      <c r="D1210"/>
      <c r="E1210"/>
      <c r="F1210"/>
    </row>
    <row r="1211" spans="1:6" x14ac:dyDescent="0.25">
      <c r="A1211"/>
      <c r="B1211"/>
      <c r="C1211"/>
      <c r="D1211"/>
      <c r="E1211"/>
      <c r="F1211"/>
    </row>
    <row r="1212" spans="1:6" x14ac:dyDescent="0.25">
      <c r="A1212"/>
      <c r="B1212"/>
      <c r="C1212"/>
      <c r="D1212"/>
      <c r="E1212"/>
      <c r="F1212"/>
    </row>
    <row r="1213" spans="1:6" x14ac:dyDescent="0.25">
      <c r="A1213"/>
      <c r="B1213"/>
      <c r="C1213"/>
      <c r="D1213"/>
      <c r="E1213"/>
      <c r="F1213"/>
    </row>
    <row r="1214" spans="1:6" x14ac:dyDescent="0.25">
      <c r="A1214"/>
      <c r="B1214"/>
      <c r="C1214"/>
      <c r="D1214"/>
      <c r="E1214"/>
      <c r="F1214"/>
    </row>
    <row r="1215" spans="1:6" x14ac:dyDescent="0.25">
      <c r="A1215"/>
      <c r="B1215"/>
      <c r="C1215"/>
      <c r="D1215"/>
      <c r="E1215"/>
      <c r="F1215"/>
    </row>
    <row r="1216" spans="1:6" x14ac:dyDescent="0.25">
      <c r="A1216"/>
      <c r="B1216"/>
      <c r="C1216"/>
      <c r="D1216"/>
      <c r="E1216"/>
      <c r="F1216"/>
    </row>
    <row r="1217" spans="1:6" x14ac:dyDescent="0.25">
      <c r="A1217"/>
      <c r="B1217"/>
      <c r="C1217"/>
      <c r="D1217"/>
      <c r="E1217"/>
      <c r="F1217"/>
    </row>
    <row r="1218" spans="1:6" x14ac:dyDescent="0.25">
      <c r="A1218"/>
      <c r="B1218"/>
      <c r="C1218"/>
      <c r="D1218"/>
      <c r="E1218"/>
      <c r="F1218"/>
    </row>
    <row r="1219" spans="1:6" x14ac:dyDescent="0.25">
      <c r="A1219"/>
      <c r="B1219"/>
      <c r="C1219"/>
      <c r="D1219"/>
      <c r="E1219"/>
      <c r="F1219"/>
    </row>
    <row r="1220" spans="1:6" x14ac:dyDescent="0.25">
      <c r="A1220"/>
      <c r="B1220"/>
      <c r="C1220"/>
      <c r="D1220"/>
      <c r="E1220"/>
      <c r="F1220"/>
    </row>
    <row r="1221" spans="1:6" x14ac:dyDescent="0.25">
      <c r="A1221"/>
      <c r="B1221"/>
      <c r="C1221"/>
      <c r="D1221"/>
      <c r="E1221"/>
      <c r="F1221"/>
    </row>
    <row r="1222" spans="1:6" x14ac:dyDescent="0.25">
      <c r="A1222"/>
      <c r="B1222"/>
      <c r="C1222"/>
      <c r="D1222"/>
      <c r="E1222"/>
      <c r="F1222"/>
    </row>
    <row r="1223" spans="1:6" x14ac:dyDescent="0.25">
      <c r="A1223"/>
      <c r="B1223"/>
      <c r="C1223"/>
      <c r="D1223"/>
      <c r="E1223"/>
      <c r="F1223"/>
    </row>
    <row r="1224" spans="1:6" x14ac:dyDescent="0.25">
      <c r="A1224"/>
      <c r="B1224"/>
      <c r="C1224"/>
      <c r="D1224"/>
      <c r="E1224"/>
      <c r="F1224"/>
    </row>
    <row r="1225" spans="1:6" x14ac:dyDescent="0.25">
      <c r="A1225"/>
      <c r="B1225"/>
      <c r="C1225"/>
      <c r="D1225"/>
      <c r="E1225"/>
      <c r="F1225"/>
    </row>
    <row r="1226" spans="1:6" x14ac:dyDescent="0.25">
      <c r="A1226"/>
      <c r="B1226"/>
      <c r="C1226"/>
      <c r="D1226"/>
      <c r="E1226"/>
      <c r="F1226"/>
    </row>
    <row r="1227" spans="1:6" x14ac:dyDescent="0.25">
      <c r="A1227"/>
      <c r="B1227"/>
      <c r="C1227"/>
      <c r="D1227"/>
      <c r="E1227"/>
      <c r="F1227"/>
    </row>
    <row r="1228" spans="1:6" x14ac:dyDescent="0.25">
      <c r="A1228"/>
      <c r="B1228"/>
      <c r="C1228"/>
      <c r="D1228"/>
      <c r="E1228"/>
      <c r="F1228"/>
    </row>
    <row r="1229" spans="1:6" x14ac:dyDescent="0.25">
      <c r="A1229"/>
      <c r="B1229"/>
      <c r="C1229"/>
      <c r="D1229"/>
      <c r="E1229"/>
      <c r="F1229"/>
    </row>
    <row r="1230" spans="1:6" x14ac:dyDescent="0.25">
      <c r="A1230"/>
      <c r="B1230"/>
      <c r="C1230"/>
      <c r="D1230"/>
      <c r="E1230"/>
      <c r="F1230"/>
    </row>
    <row r="1231" spans="1:6" x14ac:dyDescent="0.25">
      <c r="A1231"/>
      <c r="B1231"/>
      <c r="C1231"/>
      <c r="D1231"/>
      <c r="E1231"/>
      <c r="F1231"/>
    </row>
    <row r="1232" spans="1:6" x14ac:dyDescent="0.25">
      <c r="A1232"/>
      <c r="B1232"/>
      <c r="C1232"/>
      <c r="D1232"/>
      <c r="E1232"/>
      <c r="F1232"/>
    </row>
    <row r="1233" spans="1:6" x14ac:dyDescent="0.25">
      <c r="A1233"/>
      <c r="B1233"/>
      <c r="C1233"/>
      <c r="D1233"/>
      <c r="E1233"/>
      <c r="F1233"/>
    </row>
    <row r="1234" spans="1:6" x14ac:dyDescent="0.25">
      <c r="A1234"/>
      <c r="B1234"/>
      <c r="C1234"/>
      <c r="D1234"/>
      <c r="E1234"/>
      <c r="F1234"/>
    </row>
    <row r="1235" spans="1:6" x14ac:dyDescent="0.25">
      <c r="A1235"/>
      <c r="B1235"/>
      <c r="C1235"/>
      <c r="D1235"/>
      <c r="E1235"/>
      <c r="F1235"/>
    </row>
    <row r="1236" spans="1:6" x14ac:dyDescent="0.25">
      <c r="A1236"/>
      <c r="B1236"/>
      <c r="C1236"/>
      <c r="D1236"/>
      <c r="E1236"/>
      <c r="F1236"/>
    </row>
    <row r="1237" spans="1:6" x14ac:dyDescent="0.25">
      <c r="A1237"/>
      <c r="B1237"/>
      <c r="C1237"/>
      <c r="D1237"/>
      <c r="E1237"/>
      <c r="F1237"/>
    </row>
    <row r="1238" spans="1:6" x14ac:dyDescent="0.25">
      <c r="A1238"/>
      <c r="B1238"/>
      <c r="C1238"/>
      <c r="D1238"/>
      <c r="E1238"/>
      <c r="F1238"/>
    </row>
    <row r="1239" spans="1:6" x14ac:dyDescent="0.25">
      <c r="A1239"/>
      <c r="B1239"/>
      <c r="C1239"/>
      <c r="D1239"/>
      <c r="E1239"/>
      <c r="F1239"/>
    </row>
    <row r="1240" spans="1:6" x14ac:dyDescent="0.25">
      <c r="A1240"/>
      <c r="B1240"/>
      <c r="C1240"/>
      <c r="D1240"/>
      <c r="E1240"/>
      <c r="F1240"/>
    </row>
    <row r="1241" spans="1:6" x14ac:dyDescent="0.25">
      <c r="A1241"/>
      <c r="B1241"/>
      <c r="C1241"/>
      <c r="D1241"/>
      <c r="E1241"/>
      <c r="F1241"/>
    </row>
    <row r="1242" spans="1:6" x14ac:dyDescent="0.25">
      <c r="A1242"/>
      <c r="B1242"/>
      <c r="C1242"/>
      <c r="D1242"/>
      <c r="E1242"/>
      <c r="F1242"/>
    </row>
    <row r="1243" spans="1:6" x14ac:dyDescent="0.25">
      <c r="A1243"/>
      <c r="B1243"/>
      <c r="C1243"/>
      <c r="D1243"/>
      <c r="E1243"/>
      <c r="F1243"/>
    </row>
    <row r="1244" spans="1:6" x14ac:dyDescent="0.25">
      <c r="A1244"/>
      <c r="B1244"/>
      <c r="C1244"/>
      <c r="D1244"/>
      <c r="E1244"/>
      <c r="F1244"/>
    </row>
    <row r="1245" spans="1:6" x14ac:dyDescent="0.25">
      <c r="A1245"/>
      <c r="B1245"/>
      <c r="C1245"/>
      <c r="D1245"/>
      <c r="E1245"/>
      <c r="F1245"/>
    </row>
    <row r="1246" spans="1:6" x14ac:dyDescent="0.25">
      <c r="A1246"/>
      <c r="B1246"/>
      <c r="C1246"/>
      <c r="D1246"/>
      <c r="E1246"/>
      <c r="F1246"/>
    </row>
    <row r="1247" spans="1:6" x14ac:dyDescent="0.25">
      <c r="A1247"/>
      <c r="B1247"/>
      <c r="C1247"/>
      <c r="D1247"/>
      <c r="E1247"/>
      <c r="F1247"/>
    </row>
    <row r="1248" spans="1:6" x14ac:dyDescent="0.25">
      <c r="A1248"/>
      <c r="B1248"/>
      <c r="C1248"/>
      <c r="D1248"/>
      <c r="E1248"/>
      <c r="F1248"/>
    </row>
    <row r="1249" spans="1:6" x14ac:dyDescent="0.25">
      <c r="A1249"/>
      <c r="B1249"/>
      <c r="C1249"/>
      <c r="D1249"/>
      <c r="E1249"/>
      <c r="F1249"/>
    </row>
    <row r="1250" spans="1:6" x14ac:dyDescent="0.25">
      <c r="A1250"/>
      <c r="B1250"/>
      <c r="C1250"/>
      <c r="D1250"/>
      <c r="E1250"/>
      <c r="F1250"/>
    </row>
    <row r="1251" spans="1:6" x14ac:dyDescent="0.25">
      <c r="A1251"/>
      <c r="B1251"/>
      <c r="C1251"/>
      <c r="D1251"/>
      <c r="E1251"/>
      <c r="F1251"/>
    </row>
    <row r="1252" spans="1:6" x14ac:dyDescent="0.25">
      <c r="A1252"/>
      <c r="B1252"/>
      <c r="C1252"/>
      <c r="D1252"/>
      <c r="E1252"/>
      <c r="F1252"/>
    </row>
    <row r="1253" spans="1:6" x14ac:dyDescent="0.25">
      <c r="A1253"/>
      <c r="B1253"/>
      <c r="C1253"/>
      <c r="D1253"/>
      <c r="E1253"/>
      <c r="F1253"/>
    </row>
    <row r="1254" spans="1:6" x14ac:dyDescent="0.25">
      <c r="A1254"/>
      <c r="B1254"/>
      <c r="C1254"/>
      <c r="D1254"/>
      <c r="E1254"/>
      <c r="F1254"/>
    </row>
    <row r="1255" spans="1:6" x14ac:dyDescent="0.25">
      <c r="A1255"/>
      <c r="B1255"/>
      <c r="C1255"/>
      <c r="D1255"/>
      <c r="E1255"/>
      <c r="F1255"/>
    </row>
    <row r="1256" spans="1:6" x14ac:dyDescent="0.25">
      <c r="A1256"/>
      <c r="B1256"/>
      <c r="C1256"/>
      <c r="D1256"/>
      <c r="E1256"/>
      <c r="F1256"/>
    </row>
    <row r="1257" spans="1:6" x14ac:dyDescent="0.25">
      <c r="A1257"/>
      <c r="B1257"/>
      <c r="C1257"/>
      <c r="D1257"/>
      <c r="E1257"/>
      <c r="F1257"/>
    </row>
    <row r="1258" spans="1:6" x14ac:dyDescent="0.25">
      <c r="A1258"/>
      <c r="B1258"/>
      <c r="C1258"/>
      <c r="D1258"/>
      <c r="E1258"/>
      <c r="F1258"/>
    </row>
    <row r="1259" spans="1:6" x14ac:dyDescent="0.25">
      <c r="A1259"/>
      <c r="B1259"/>
      <c r="C1259"/>
      <c r="D1259"/>
      <c r="E1259"/>
      <c r="F1259"/>
    </row>
    <row r="1260" spans="1:6" x14ac:dyDescent="0.25">
      <c r="A1260"/>
      <c r="B1260"/>
      <c r="C1260"/>
      <c r="D1260"/>
      <c r="E1260"/>
      <c r="F1260"/>
    </row>
    <row r="1261" spans="1:6" x14ac:dyDescent="0.25">
      <c r="A1261"/>
      <c r="B1261"/>
      <c r="C1261"/>
      <c r="D1261"/>
      <c r="E1261"/>
      <c r="F1261"/>
    </row>
    <row r="1262" spans="1:6" x14ac:dyDescent="0.25">
      <c r="A1262"/>
      <c r="B1262"/>
      <c r="C1262"/>
      <c r="D1262"/>
      <c r="E1262"/>
      <c r="F1262"/>
    </row>
    <row r="1263" spans="1:6" x14ac:dyDescent="0.25">
      <c r="A1263"/>
      <c r="B1263"/>
      <c r="C1263"/>
      <c r="D1263"/>
      <c r="E1263"/>
      <c r="F1263"/>
    </row>
    <row r="1264" spans="1:6" x14ac:dyDescent="0.25">
      <c r="A1264"/>
      <c r="B1264"/>
      <c r="C1264"/>
      <c r="D1264"/>
      <c r="E1264"/>
      <c r="F1264"/>
    </row>
    <row r="1265" spans="1:6" x14ac:dyDescent="0.25">
      <c r="A1265"/>
      <c r="B1265"/>
      <c r="C1265"/>
      <c r="D1265"/>
      <c r="E1265"/>
      <c r="F1265"/>
    </row>
    <row r="1266" spans="1:6" x14ac:dyDescent="0.25">
      <c r="A1266"/>
      <c r="B1266"/>
      <c r="C1266"/>
      <c r="D1266"/>
      <c r="E1266"/>
      <c r="F1266"/>
    </row>
    <row r="1267" spans="1:6" x14ac:dyDescent="0.25">
      <c r="A1267"/>
      <c r="B1267"/>
      <c r="C1267"/>
      <c r="D1267"/>
      <c r="E1267"/>
      <c r="F1267"/>
    </row>
    <row r="1268" spans="1:6" x14ac:dyDescent="0.25">
      <c r="A1268"/>
      <c r="B1268"/>
      <c r="C1268"/>
      <c r="D1268"/>
      <c r="E1268"/>
      <c r="F1268"/>
    </row>
    <row r="1269" spans="1:6" x14ac:dyDescent="0.25">
      <c r="A1269"/>
      <c r="B1269"/>
      <c r="C1269"/>
      <c r="D1269"/>
      <c r="E1269"/>
      <c r="F1269"/>
    </row>
    <row r="1270" spans="1:6" x14ac:dyDescent="0.25">
      <c r="A1270"/>
      <c r="B1270"/>
      <c r="C1270"/>
      <c r="D1270"/>
      <c r="E1270"/>
      <c r="F1270"/>
    </row>
    <row r="1271" spans="1:6" x14ac:dyDescent="0.25">
      <c r="A1271"/>
      <c r="B1271"/>
      <c r="C1271"/>
      <c r="D1271"/>
      <c r="E1271"/>
      <c r="F1271"/>
    </row>
    <row r="1272" spans="1:6" x14ac:dyDescent="0.25">
      <c r="A1272"/>
      <c r="B1272"/>
      <c r="C1272"/>
      <c r="D1272"/>
      <c r="E1272"/>
      <c r="F1272"/>
    </row>
    <row r="1273" spans="1:6" x14ac:dyDescent="0.25">
      <c r="A1273"/>
      <c r="B1273"/>
      <c r="C1273"/>
      <c r="D1273"/>
      <c r="E1273"/>
      <c r="F1273"/>
    </row>
    <row r="1274" spans="1:6" x14ac:dyDescent="0.25">
      <c r="A1274"/>
      <c r="B1274"/>
      <c r="C1274"/>
      <c r="D1274"/>
      <c r="E1274"/>
      <c r="F1274"/>
    </row>
    <row r="1275" spans="1:6" x14ac:dyDescent="0.25">
      <c r="A1275"/>
      <c r="B1275"/>
      <c r="C1275"/>
      <c r="D1275"/>
      <c r="E1275"/>
      <c r="F1275"/>
    </row>
    <row r="1276" spans="1:6" x14ac:dyDescent="0.25">
      <c r="A1276"/>
      <c r="B1276"/>
      <c r="C1276"/>
      <c r="D1276"/>
      <c r="E1276"/>
      <c r="F1276"/>
    </row>
    <row r="1277" spans="1:6" x14ac:dyDescent="0.25">
      <c r="A1277"/>
      <c r="B1277"/>
      <c r="C1277"/>
      <c r="D1277"/>
      <c r="E1277"/>
      <c r="F1277"/>
    </row>
    <row r="1278" spans="1:6" x14ac:dyDescent="0.25">
      <c r="A1278"/>
      <c r="B1278"/>
      <c r="C1278"/>
      <c r="D1278"/>
      <c r="E1278"/>
      <c r="F1278"/>
    </row>
    <row r="1279" spans="1:6" x14ac:dyDescent="0.25">
      <c r="A1279"/>
      <c r="B1279"/>
      <c r="C1279"/>
      <c r="D1279"/>
      <c r="E1279"/>
      <c r="F1279"/>
    </row>
    <row r="1280" spans="1:6" x14ac:dyDescent="0.25">
      <c r="A1280"/>
      <c r="B1280"/>
      <c r="C1280"/>
      <c r="D1280"/>
      <c r="E1280"/>
      <c r="F1280"/>
    </row>
    <row r="1281" spans="1:6" x14ac:dyDescent="0.25">
      <c r="A1281"/>
      <c r="B1281"/>
      <c r="C1281"/>
      <c r="D1281"/>
      <c r="E1281"/>
      <c r="F1281"/>
    </row>
    <row r="1282" spans="1:6" x14ac:dyDescent="0.25">
      <c r="A1282"/>
      <c r="B1282"/>
      <c r="C1282"/>
      <c r="D1282"/>
      <c r="E1282"/>
      <c r="F1282"/>
    </row>
    <row r="1283" spans="1:6" x14ac:dyDescent="0.25">
      <c r="A1283"/>
      <c r="B1283"/>
      <c r="C1283"/>
      <c r="D1283"/>
      <c r="E1283"/>
      <c r="F1283"/>
    </row>
    <row r="1284" spans="1:6" x14ac:dyDescent="0.25">
      <c r="A1284"/>
      <c r="B1284"/>
      <c r="C1284"/>
      <c r="D1284"/>
      <c r="E1284"/>
      <c r="F1284"/>
    </row>
    <row r="1285" spans="1:6" x14ac:dyDescent="0.25">
      <c r="A1285"/>
      <c r="B1285"/>
      <c r="C1285"/>
      <c r="D1285"/>
      <c r="E1285"/>
      <c r="F1285"/>
    </row>
    <row r="1286" spans="1:6" x14ac:dyDescent="0.25">
      <c r="A1286"/>
      <c r="B1286"/>
      <c r="C1286"/>
      <c r="D1286"/>
      <c r="E1286"/>
      <c r="F1286"/>
    </row>
    <row r="1287" spans="1:6" x14ac:dyDescent="0.25">
      <c r="A1287"/>
      <c r="B1287"/>
      <c r="C1287"/>
      <c r="D1287"/>
      <c r="E1287"/>
      <c r="F1287"/>
    </row>
    <row r="1288" spans="1:6" x14ac:dyDescent="0.25">
      <c r="A1288"/>
      <c r="B1288"/>
      <c r="C1288"/>
      <c r="D1288"/>
      <c r="E1288"/>
      <c r="F1288"/>
    </row>
    <row r="1289" spans="1:6" x14ac:dyDescent="0.25">
      <c r="A1289"/>
      <c r="B1289"/>
      <c r="C1289"/>
      <c r="D1289"/>
      <c r="E1289"/>
      <c r="F1289"/>
    </row>
    <row r="1290" spans="1:6" x14ac:dyDescent="0.25">
      <c r="A1290"/>
      <c r="B1290"/>
      <c r="C1290"/>
      <c r="D1290"/>
      <c r="E1290"/>
      <c r="F1290"/>
    </row>
    <row r="1291" spans="1:6" x14ac:dyDescent="0.25">
      <c r="A1291"/>
      <c r="B1291"/>
      <c r="C1291"/>
      <c r="D1291"/>
      <c r="E1291"/>
      <c r="F1291"/>
    </row>
    <row r="1292" spans="1:6" x14ac:dyDescent="0.25">
      <c r="A1292"/>
      <c r="B1292"/>
      <c r="C1292"/>
      <c r="D1292"/>
      <c r="E1292"/>
      <c r="F1292"/>
    </row>
    <row r="1293" spans="1:6" x14ac:dyDescent="0.25">
      <c r="A1293"/>
      <c r="B1293"/>
      <c r="C1293"/>
      <c r="D1293"/>
      <c r="E1293"/>
      <c r="F1293"/>
    </row>
    <row r="1294" spans="1:6" x14ac:dyDescent="0.25">
      <c r="A1294"/>
      <c r="B1294"/>
      <c r="C1294"/>
      <c r="D1294"/>
      <c r="E1294"/>
      <c r="F1294"/>
    </row>
    <row r="1295" spans="1:6" x14ac:dyDescent="0.25">
      <c r="A1295"/>
      <c r="B1295"/>
      <c r="C1295"/>
      <c r="D1295"/>
      <c r="E1295"/>
      <c r="F1295"/>
    </row>
    <row r="1296" spans="1:6" x14ac:dyDescent="0.25">
      <c r="A1296"/>
      <c r="B1296"/>
      <c r="C1296"/>
      <c r="D1296"/>
      <c r="E1296"/>
      <c r="F1296"/>
    </row>
    <row r="1297" spans="1:6" x14ac:dyDescent="0.25">
      <c r="A1297"/>
      <c r="B1297"/>
      <c r="C1297"/>
      <c r="D1297"/>
      <c r="E1297"/>
      <c r="F1297"/>
    </row>
    <row r="1298" spans="1:6" x14ac:dyDescent="0.25">
      <c r="A1298"/>
      <c r="B1298"/>
      <c r="C1298"/>
      <c r="D1298"/>
      <c r="E1298"/>
      <c r="F1298"/>
    </row>
    <row r="1299" spans="1:6" x14ac:dyDescent="0.25">
      <c r="A1299"/>
      <c r="B1299"/>
      <c r="C1299"/>
      <c r="D1299"/>
      <c r="E1299"/>
      <c r="F1299"/>
    </row>
    <row r="1300" spans="1:6" x14ac:dyDescent="0.25">
      <c r="A1300"/>
      <c r="B1300"/>
      <c r="C1300"/>
      <c r="D1300"/>
      <c r="E1300"/>
      <c r="F1300"/>
    </row>
    <row r="1301" spans="1:6" x14ac:dyDescent="0.25">
      <c r="A1301"/>
      <c r="B1301"/>
      <c r="C1301"/>
      <c r="D1301"/>
      <c r="E1301"/>
      <c r="F1301"/>
    </row>
    <row r="1302" spans="1:6" x14ac:dyDescent="0.25">
      <c r="A1302"/>
      <c r="B1302"/>
      <c r="C1302"/>
      <c r="D1302"/>
      <c r="E1302"/>
      <c r="F1302"/>
    </row>
    <row r="1303" spans="1:6" x14ac:dyDescent="0.25">
      <c r="A1303"/>
      <c r="B1303"/>
      <c r="C1303"/>
      <c r="D1303"/>
      <c r="E1303"/>
      <c r="F1303"/>
    </row>
    <row r="1304" spans="1:6" x14ac:dyDescent="0.25">
      <c r="A1304"/>
      <c r="B1304"/>
      <c r="C1304"/>
      <c r="D1304"/>
      <c r="E1304"/>
      <c r="F1304"/>
    </row>
    <row r="1305" spans="1:6" x14ac:dyDescent="0.25">
      <c r="A1305"/>
      <c r="B1305"/>
      <c r="C1305"/>
      <c r="D1305"/>
      <c r="E1305"/>
      <c r="F1305"/>
    </row>
    <row r="1306" spans="1:6" x14ac:dyDescent="0.25">
      <c r="A1306"/>
      <c r="B1306"/>
      <c r="C1306"/>
      <c r="D1306"/>
      <c r="E1306"/>
      <c r="F1306"/>
    </row>
    <row r="1307" spans="1:6" x14ac:dyDescent="0.25">
      <c r="A1307"/>
      <c r="B1307"/>
      <c r="C1307"/>
      <c r="D1307"/>
      <c r="E1307"/>
      <c r="F1307"/>
    </row>
    <row r="1308" spans="1:6" x14ac:dyDescent="0.25">
      <c r="A1308"/>
      <c r="B1308"/>
      <c r="C1308"/>
      <c r="D1308"/>
      <c r="E1308"/>
      <c r="F1308"/>
    </row>
    <row r="1309" spans="1:6" x14ac:dyDescent="0.25">
      <c r="A1309"/>
      <c r="B1309"/>
      <c r="C1309"/>
      <c r="D1309"/>
      <c r="E1309"/>
      <c r="F1309"/>
    </row>
    <row r="1310" spans="1:6" x14ac:dyDescent="0.25">
      <c r="A1310"/>
      <c r="B1310"/>
      <c r="C1310"/>
      <c r="D1310"/>
      <c r="E1310"/>
      <c r="F1310"/>
    </row>
    <row r="1311" spans="1:6" x14ac:dyDescent="0.25">
      <c r="A1311"/>
      <c r="B1311"/>
      <c r="C1311"/>
      <c r="D1311"/>
      <c r="E1311"/>
      <c r="F1311"/>
    </row>
    <row r="1312" spans="1:6" x14ac:dyDescent="0.25">
      <c r="A1312"/>
      <c r="B1312"/>
      <c r="C1312"/>
      <c r="D1312"/>
      <c r="E1312"/>
      <c r="F1312"/>
    </row>
    <row r="1313" spans="1:6" x14ac:dyDescent="0.25">
      <c r="A1313"/>
      <c r="B1313"/>
      <c r="C1313"/>
      <c r="D1313"/>
      <c r="E1313"/>
      <c r="F1313"/>
    </row>
    <row r="1314" spans="1:6" x14ac:dyDescent="0.25">
      <c r="A1314"/>
      <c r="B1314"/>
      <c r="C1314"/>
      <c r="D1314"/>
      <c r="E1314"/>
      <c r="F1314"/>
    </row>
    <row r="1315" spans="1:6" x14ac:dyDescent="0.25">
      <c r="A1315"/>
      <c r="B1315"/>
      <c r="C1315"/>
      <c r="D1315"/>
      <c r="E1315"/>
      <c r="F1315"/>
    </row>
    <row r="1316" spans="1:6" x14ac:dyDescent="0.25">
      <c r="A1316"/>
      <c r="B1316"/>
      <c r="C1316"/>
      <c r="D1316"/>
      <c r="E1316"/>
      <c r="F1316"/>
    </row>
    <row r="1317" spans="1:6" x14ac:dyDescent="0.25">
      <c r="A1317"/>
      <c r="B1317"/>
      <c r="C1317"/>
      <c r="D1317"/>
      <c r="E1317"/>
      <c r="F1317"/>
    </row>
    <row r="1318" spans="1:6" x14ac:dyDescent="0.25">
      <c r="A1318"/>
      <c r="B1318"/>
      <c r="C1318"/>
      <c r="D1318"/>
      <c r="E1318"/>
      <c r="F1318"/>
    </row>
    <row r="1319" spans="1:6" x14ac:dyDescent="0.25">
      <c r="A1319"/>
      <c r="B1319"/>
      <c r="C1319"/>
      <c r="D1319"/>
      <c r="E1319"/>
      <c r="F1319"/>
    </row>
    <row r="1320" spans="1:6" x14ac:dyDescent="0.25">
      <c r="A1320"/>
      <c r="B1320"/>
      <c r="C1320"/>
      <c r="D1320"/>
      <c r="E1320"/>
      <c r="F1320"/>
    </row>
    <row r="1321" spans="1:6" x14ac:dyDescent="0.25">
      <c r="A1321"/>
      <c r="B1321"/>
      <c r="C1321"/>
      <c r="D1321"/>
      <c r="E1321"/>
      <c r="F1321"/>
    </row>
    <row r="1322" spans="1:6" x14ac:dyDescent="0.25">
      <c r="A1322"/>
      <c r="B1322"/>
      <c r="C1322"/>
      <c r="D1322"/>
      <c r="E1322"/>
      <c r="F1322"/>
    </row>
    <row r="1323" spans="1:6" x14ac:dyDescent="0.25">
      <c r="A1323"/>
      <c r="B1323"/>
      <c r="C1323"/>
      <c r="D1323"/>
      <c r="E1323"/>
      <c r="F1323"/>
    </row>
    <row r="1324" spans="1:6" x14ac:dyDescent="0.25">
      <c r="A1324"/>
      <c r="B1324"/>
      <c r="C1324"/>
      <c r="D1324"/>
      <c r="E1324"/>
      <c r="F1324"/>
    </row>
    <row r="1325" spans="1:6" x14ac:dyDescent="0.25">
      <c r="A1325"/>
      <c r="B1325"/>
      <c r="C1325"/>
      <c r="D1325"/>
      <c r="E1325"/>
      <c r="F1325"/>
    </row>
    <row r="1326" spans="1:6" x14ac:dyDescent="0.25">
      <c r="A1326"/>
      <c r="B1326"/>
      <c r="C1326"/>
      <c r="D1326"/>
      <c r="E1326"/>
      <c r="F1326"/>
    </row>
    <row r="1327" spans="1:6" x14ac:dyDescent="0.25">
      <c r="A1327"/>
      <c r="B1327"/>
      <c r="C1327"/>
      <c r="D1327"/>
      <c r="E1327"/>
      <c r="F1327"/>
    </row>
    <row r="1328" spans="1:6" x14ac:dyDescent="0.25">
      <c r="A1328"/>
      <c r="B1328"/>
      <c r="C1328"/>
      <c r="D1328"/>
      <c r="E1328"/>
      <c r="F1328"/>
    </row>
    <row r="1329" spans="1:6" x14ac:dyDescent="0.25">
      <c r="A1329"/>
      <c r="B1329"/>
      <c r="C1329"/>
      <c r="D1329"/>
      <c r="E1329"/>
      <c r="F1329"/>
    </row>
    <row r="1330" spans="1:6" x14ac:dyDescent="0.25">
      <c r="A1330"/>
      <c r="B1330"/>
      <c r="C1330"/>
      <c r="D1330"/>
      <c r="E1330"/>
      <c r="F1330"/>
    </row>
    <row r="1331" spans="1:6" x14ac:dyDescent="0.25">
      <c r="A1331"/>
      <c r="B1331"/>
      <c r="C1331"/>
      <c r="D1331"/>
      <c r="E1331"/>
      <c r="F1331"/>
    </row>
    <row r="1332" spans="1:6" x14ac:dyDescent="0.25">
      <c r="A1332"/>
      <c r="B1332"/>
      <c r="C1332"/>
      <c r="D1332"/>
      <c r="E1332"/>
      <c r="F1332"/>
    </row>
    <row r="1333" spans="1:6" x14ac:dyDescent="0.25">
      <c r="A1333"/>
      <c r="B1333"/>
      <c r="C1333"/>
      <c r="D1333"/>
      <c r="E1333"/>
      <c r="F1333"/>
    </row>
    <row r="1334" spans="1:6" x14ac:dyDescent="0.25">
      <c r="A1334"/>
      <c r="B1334"/>
      <c r="C1334"/>
      <c r="D1334"/>
      <c r="E1334"/>
      <c r="F1334"/>
    </row>
    <row r="1335" spans="1:6" x14ac:dyDescent="0.25">
      <c r="A1335"/>
      <c r="B1335"/>
      <c r="C1335"/>
      <c r="D1335"/>
      <c r="E1335"/>
      <c r="F1335"/>
    </row>
    <row r="1336" spans="1:6" x14ac:dyDescent="0.25">
      <c r="A1336"/>
      <c r="B1336"/>
      <c r="C1336"/>
      <c r="D1336"/>
      <c r="E1336"/>
      <c r="F1336"/>
    </row>
    <row r="1337" spans="1:6" x14ac:dyDescent="0.25">
      <c r="A1337"/>
      <c r="B1337"/>
      <c r="C1337"/>
      <c r="D1337"/>
      <c r="E1337"/>
      <c r="F1337"/>
    </row>
    <row r="1338" spans="1:6" x14ac:dyDescent="0.25">
      <c r="A1338"/>
      <c r="B1338"/>
      <c r="C1338"/>
      <c r="D1338"/>
      <c r="E1338"/>
      <c r="F1338"/>
    </row>
    <row r="1339" spans="1:6" x14ac:dyDescent="0.25">
      <c r="A1339"/>
      <c r="B1339"/>
      <c r="C1339"/>
      <c r="D1339"/>
      <c r="E1339"/>
      <c r="F1339"/>
    </row>
    <row r="1340" spans="1:6" x14ac:dyDescent="0.25">
      <c r="A1340"/>
      <c r="B1340"/>
      <c r="C1340"/>
      <c r="D1340"/>
      <c r="E1340"/>
      <c r="F1340"/>
    </row>
    <row r="1341" spans="1:6" x14ac:dyDescent="0.25">
      <c r="A1341"/>
      <c r="B1341"/>
      <c r="C1341"/>
      <c r="D1341"/>
      <c r="E1341"/>
      <c r="F1341"/>
    </row>
    <row r="1342" spans="1:6" x14ac:dyDescent="0.25">
      <c r="A1342"/>
      <c r="B1342"/>
      <c r="C1342"/>
      <c r="D1342"/>
      <c r="E1342"/>
      <c r="F1342"/>
    </row>
    <row r="1343" spans="1:6" x14ac:dyDescent="0.25">
      <c r="A1343"/>
      <c r="B1343"/>
      <c r="C1343"/>
      <c r="D1343"/>
      <c r="E1343"/>
      <c r="F1343"/>
    </row>
    <row r="1344" spans="1:6" x14ac:dyDescent="0.25">
      <c r="A1344"/>
      <c r="B1344"/>
      <c r="C1344"/>
      <c r="D1344"/>
      <c r="E1344"/>
      <c r="F1344"/>
    </row>
    <row r="1345" spans="1:6" x14ac:dyDescent="0.25">
      <c r="A1345"/>
      <c r="B1345"/>
      <c r="C1345"/>
      <c r="D1345"/>
      <c r="E1345"/>
      <c r="F1345"/>
    </row>
    <row r="1346" spans="1:6" x14ac:dyDescent="0.25">
      <c r="A1346"/>
      <c r="B1346"/>
      <c r="C1346"/>
      <c r="D1346"/>
      <c r="E1346"/>
      <c r="F1346"/>
    </row>
    <row r="1347" spans="1:6" x14ac:dyDescent="0.25">
      <c r="A1347"/>
      <c r="B1347"/>
      <c r="C1347"/>
      <c r="D1347"/>
      <c r="E1347"/>
      <c r="F1347"/>
    </row>
    <row r="1348" spans="1:6" x14ac:dyDescent="0.25">
      <c r="A1348"/>
      <c r="B1348"/>
      <c r="C1348"/>
      <c r="D1348"/>
      <c r="E1348"/>
      <c r="F1348"/>
    </row>
    <row r="1349" spans="1:6" x14ac:dyDescent="0.25">
      <c r="A1349"/>
      <c r="B1349"/>
      <c r="C1349"/>
      <c r="D1349"/>
      <c r="E1349"/>
      <c r="F1349"/>
    </row>
    <row r="1350" spans="1:6" x14ac:dyDescent="0.25">
      <c r="A1350"/>
      <c r="B1350"/>
      <c r="C1350"/>
      <c r="D1350"/>
      <c r="E1350"/>
      <c r="F1350"/>
    </row>
    <row r="1351" spans="1:6" x14ac:dyDescent="0.25">
      <c r="A1351"/>
      <c r="B1351"/>
      <c r="C1351"/>
      <c r="D1351"/>
      <c r="E1351"/>
      <c r="F1351"/>
    </row>
    <row r="1352" spans="1:6" x14ac:dyDescent="0.25">
      <c r="A1352"/>
      <c r="B1352"/>
      <c r="C1352"/>
      <c r="D1352"/>
      <c r="E1352"/>
      <c r="F1352"/>
    </row>
    <row r="1353" spans="1:6" x14ac:dyDescent="0.25">
      <c r="A1353"/>
      <c r="B1353"/>
      <c r="C1353"/>
      <c r="D1353"/>
      <c r="E1353"/>
      <c r="F1353"/>
    </row>
    <row r="1354" spans="1:6" x14ac:dyDescent="0.25">
      <c r="A1354"/>
      <c r="B1354"/>
      <c r="C1354"/>
      <c r="D1354"/>
      <c r="E1354"/>
      <c r="F1354"/>
    </row>
    <row r="1355" spans="1:6" x14ac:dyDescent="0.25">
      <c r="A1355"/>
      <c r="B1355"/>
      <c r="C1355"/>
      <c r="D1355"/>
      <c r="E1355"/>
      <c r="F1355"/>
    </row>
    <row r="1356" spans="1:6" x14ac:dyDescent="0.25">
      <c r="A1356"/>
      <c r="B1356"/>
      <c r="C1356"/>
      <c r="D1356"/>
      <c r="E1356"/>
      <c r="F1356"/>
    </row>
    <row r="1357" spans="1:6" x14ac:dyDescent="0.25">
      <c r="A1357"/>
      <c r="B1357"/>
      <c r="C1357"/>
      <c r="D1357"/>
      <c r="E1357"/>
      <c r="F1357"/>
    </row>
    <row r="1358" spans="1:6" x14ac:dyDescent="0.25">
      <c r="A1358"/>
      <c r="B1358"/>
      <c r="C1358"/>
      <c r="D1358"/>
      <c r="E1358"/>
      <c r="F1358"/>
    </row>
    <row r="1359" spans="1:6" x14ac:dyDescent="0.25">
      <c r="A1359"/>
      <c r="B1359"/>
      <c r="C1359"/>
      <c r="D1359"/>
      <c r="E1359"/>
      <c r="F1359"/>
    </row>
    <row r="1360" spans="1:6" x14ac:dyDescent="0.25">
      <c r="A1360"/>
      <c r="B1360"/>
      <c r="C1360"/>
      <c r="D1360"/>
      <c r="E1360"/>
      <c r="F1360"/>
    </row>
    <row r="1361" spans="1:6" x14ac:dyDescent="0.25">
      <c r="A1361"/>
      <c r="B1361"/>
      <c r="C1361"/>
      <c r="D1361"/>
      <c r="E1361"/>
      <c r="F1361"/>
    </row>
    <row r="1362" spans="1:6" x14ac:dyDescent="0.25">
      <c r="A1362"/>
      <c r="B1362"/>
      <c r="C1362"/>
      <c r="D1362"/>
      <c r="E1362"/>
      <c r="F1362"/>
    </row>
    <row r="1363" spans="1:6" x14ac:dyDescent="0.25">
      <c r="A1363"/>
      <c r="B1363"/>
      <c r="C1363"/>
      <c r="D1363"/>
      <c r="E1363"/>
      <c r="F1363"/>
    </row>
    <row r="1364" spans="1:6" x14ac:dyDescent="0.25">
      <c r="A1364"/>
      <c r="B1364"/>
      <c r="C1364"/>
      <c r="D1364"/>
      <c r="E1364"/>
      <c r="F1364"/>
    </row>
    <row r="1365" spans="1:6" x14ac:dyDescent="0.25">
      <c r="A1365"/>
      <c r="B1365"/>
      <c r="C1365"/>
      <c r="D1365"/>
      <c r="E1365"/>
      <c r="F1365"/>
    </row>
    <row r="1366" spans="1:6" x14ac:dyDescent="0.25">
      <c r="A1366"/>
      <c r="B1366"/>
      <c r="C1366"/>
      <c r="D1366"/>
      <c r="E1366"/>
      <c r="F1366"/>
    </row>
    <row r="1367" spans="1:6" x14ac:dyDescent="0.25">
      <c r="A1367"/>
      <c r="B1367"/>
      <c r="C1367"/>
      <c r="D1367"/>
      <c r="E1367"/>
      <c r="F1367"/>
    </row>
    <row r="1368" spans="1:6" x14ac:dyDescent="0.25">
      <c r="A1368"/>
      <c r="B1368"/>
      <c r="C1368"/>
      <c r="D1368"/>
      <c r="E1368"/>
      <c r="F1368"/>
    </row>
    <row r="1369" spans="1:6" x14ac:dyDescent="0.25">
      <c r="A1369"/>
      <c r="B1369"/>
      <c r="C1369"/>
      <c r="D1369"/>
      <c r="E1369"/>
      <c r="F1369"/>
    </row>
    <row r="1370" spans="1:6" x14ac:dyDescent="0.25">
      <c r="A1370"/>
      <c r="B1370"/>
      <c r="C1370"/>
      <c r="D1370"/>
      <c r="E1370"/>
      <c r="F1370"/>
    </row>
    <row r="1371" spans="1:6" x14ac:dyDescent="0.25">
      <c r="A1371"/>
      <c r="B1371"/>
      <c r="C1371"/>
      <c r="D1371"/>
      <c r="E1371"/>
      <c r="F1371"/>
    </row>
    <row r="1372" spans="1:6" x14ac:dyDescent="0.25">
      <c r="A1372"/>
      <c r="B1372"/>
      <c r="C1372"/>
      <c r="D1372"/>
      <c r="E1372"/>
      <c r="F1372"/>
    </row>
    <row r="1373" spans="1:6" x14ac:dyDescent="0.25">
      <c r="A1373"/>
      <c r="B1373"/>
      <c r="C1373"/>
      <c r="D1373"/>
      <c r="E1373"/>
      <c r="F1373"/>
    </row>
    <row r="1374" spans="1:6" x14ac:dyDescent="0.25">
      <c r="A1374"/>
      <c r="B1374"/>
      <c r="C1374"/>
      <c r="D1374"/>
      <c r="E1374"/>
      <c r="F1374"/>
    </row>
    <row r="1375" spans="1:6" x14ac:dyDescent="0.25">
      <c r="A1375"/>
      <c r="B1375"/>
      <c r="C1375"/>
      <c r="D1375"/>
      <c r="E1375"/>
      <c r="F1375"/>
    </row>
    <row r="1376" spans="1:6" x14ac:dyDescent="0.25">
      <c r="A1376"/>
      <c r="B1376"/>
      <c r="C1376"/>
      <c r="D1376"/>
      <c r="E1376"/>
      <c r="F1376"/>
    </row>
    <row r="1377" spans="1:6" x14ac:dyDescent="0.25">
      <c r="A1377"/>
      <c r="B1377"/>
      <c r="C1377"/>
      <c r="D1377"/>
      <c r="E1377"/>
      <c r="F1377"/>
    </row>
    <row r="1378" spans="1:6" x14ac:dyDescent="0.25">
      <c r="A1378"/>
      <c r="B1378"/>
      <c r="C1378"/>
      <c r="D1378"/>
      <c r="E1378"/>
      <c r="F1378"/>
    </row>
    <row r="1379" spans="1:6" x14ac:dyDescent="0.25">
      <c r="A1379"/>
      <c r="B1379"/>
      <c r="C1379"/>
      <c r="D1379"/>
      <c r="E1379"/>
      <c r="F1379"/>
    </row>
    <row r="1380" spans="1:6" x14ac:dyDescent="0.25">
      <c r="A1380"/>
      <c r="B1380"/>
      <c r="C1380"/>
      <c r="D1380"/>
      <c r="E1380"/>
      <c r="F1380"/>
    </row>
    <row r="1381" spans="1:6" x14ac:dyDescent="0.25">
      <c r="A1381"/>
      <c r="B1381"/>
      <c r="C1381"/>
      <c r="D1381"/>
      <c r="E1381"/>
      <c r="F1381"/>
    </row>
    <row r="1382" spans="1:6" x14ac:dyDescent="0.25">
      <c r="A1382"/>
      <c r="B1382"/>
      <c r="C1382"/>
      <c r="D1382"/>
      <c r="E1382"/>
      <c r="F1382"/>
    </row>
    <row r="1383" spans="1:6" x14ac:dyDescent="0.25">
      <c r="A1383"/>
      <c r="B1383"/>
      <c r="C1383"/>
      <c r="D1383"/>
      <c r="E1383"/>
      <c r="F1383"/>
    </row>
    <row r="1384" spans="1:6" x14ac:dyDescent="0.25">
      <c r="A1384"/>
      <c r="B1384"/>
      <c r="C1384"/>
      <c r="D1384"/>
      <c r="E1384"/>
      <c r="F1384"/>
    </row>
    <row r="1385" spans="1:6" x14ac:dyDescent="0.25">
      <c r="A1385"/>
      <c r="B1385"/>
      <c r="C1385"/>
      <c r="D1385"/>
      <c r="E1385"/>
      <c r="F1385"/>
    </row>
    <row r="1386" spans="1:6" x14ac:dyDescent="0.25">
      <c r="A1386"/>
      <c r="B1386"/>
      <c r="C1386"/>
      <c r="D1386"/>
      <c r="E1386"/>
      <c r="F1386"/>
    </row>
    <row r="1387" spans="1:6" x14ac:dyDescent="0.25">
      <c r="A1387"/>
      <c r="B1387"/>
      <c r="C1387"/>
      <c r="D1387"/>
      <c r="E1387"/>
      <c r="F1387"/>
    </row>
    <row r="1388" spans="1:6" x14ac:dyDescent="0.25">
      <c r="A1388"/>
      <c r="B1388"/>
      <c r="C1388"/>
      <c r="D1388"/>
      <c r="E1388"/>
      <c r="F1388"/>
    </row>
    <row r="1389" spans="1:6" x14ac:dyDescent="0.25">
      <c r="A1389"/>
      <c r="B1389"/>
      <c r="C1389"/>
      <c r="D1389"/>
      <c r="E1389"/>
      <c r="F1389"/>
    </row>
    <row r="1390" spans="1:6" x14ac:dyDescent="0.25">
      <c r="A1390"/>
      <c r="B1390"/>
      <c r="C1390"/>
      <c r="D1390"/>
      <c r="E1390"/>
      <c r="F1390"/>
    </row>
    <row r="1391" spans="1:6" x14ac:dyDescent="0.25">
      <c r="A1391"/>
      <c r="B1391"/>
      <c r="C1391"/>
      <c r="D1391"/>
      <c r="E1391"/>
      <c r="F1391"/>
    </row>
    <row r="1392" spans="1:6" x14ac:dyDescent="0.25">
      <c r="A1392"/>
      <c r="B1392"/>
      <c r="C1392"/>
      <c r="D1392"/>
      <c r="E1392"/>
      <c r="F1392"/>
    </row>
    <row r="1393" spans="1:6" x14ac:dyDescent="0.25">
      <c r="A1393"/>
      <c r="B1393"/>
      <c r="C1393"/>
      <c r="D1393"/>
      <c r="E1393"/>
      <c r="F1393"/>
    </row>
    <row r="1394" spans="1:6" x14ac:dyDescent="0.25">
      <c r="A1394"/>
      <c r="B1394"/>
      <c r="C1394"/>
      <c r="D1394"/>
      <c r="E1394"/>
      <c r="F1394"/>
    </row>
    <row r="1395" spans="1:6" x14ac:dyDescent="0.25">
      <c r="A1395"/>
      <c r="B1395"/>
      <c r="C1395"/>
      <c r="D1395"/>
      <c r="E1395"/>
      <c r="F1395"/>
    </row>
    <row r="1396" spans="1:6" x14ac:dyDescent="0.25">
      <c r="A1396"/>
      <c r="B1396"/>
      <c r="C1396"/>
      <c r="D1396"/>
      <c r="E1396"/>
      <c r="F1396"/>
    </row>
    <row r="1397" spans="1:6" x14ac:dyDescent="0.25">
      <c r="A1397"/>
      <c r="B1397"/>
      <c r="C1397"/>
      <c r="D1397"/>
      <c r="E1397"/>
      <c r="F1397"/>
    </row>
    <row r="1398" spans="1:6" x14ac:dyDescent="0.25">
      <c r="A1398"/>
      <c r="B1398"/>
      <c r="C1398"/>
      <c r="D1398"/>
      <c r="E1398"/>
      <c r="F1398"/>
    </row>
    <row r="1399" spans="1:6" x14ac:dyDescent="0.25">
      <c r="A1399"/>
      <c r="B1399"/>
      <c r="C1399"/>
      <c r="D1399"/>
      <c r="E1399"/>
      <c r="F1399"/>
    </row>
    <row r="1400" spans="1:6" x14ac:dyDescent="0.25">
      <c r="A1400"/>
      <c r="B1400"/>
      <c r="C1400"/>
      <c r="D1400"/>
      <c r="E1400"/>
      <c r="F1400"/>
    </row>
    <row r="1401" spans="1:6" x14ac:dyDescent="0.25">
      <c r="A1401"/>
      <c r="B1401"/>
      <c r="C1401"/>
      <c r="D1401"/>
      <c r="E1401"/>
      <c r="F1401"/>
    </row>
    <row r="1402" spans="1:6" x14ac:dyDescent="0.25">
      <c r="A1402"/>
      <c r="B1402"/>
      <c r="C1402"/>
      <c r="D1402"/>
      <c r="E1402"/>
      <c r="F1402"/>
    </row>
    <row r="1403" spans="1:6" x14ac:dyDescent="0.25">
      <c r="A1403"/>
      <c r="B1403"/>
      <c r="C1403"/>
      <c r="D1403"/>
      <c r="E1403"/>
      <c r="F1403"/>
    </row>
    <row r="1404" spans="1:6" x14ac:dyDescent="0.25">
      <c r="A1404"/>
      <c r="B1404"/>
      <c r="C1404"/>
      <c r="D1404"/>
      <c r="E1404"/>
      <c r="F1404"/>
    </row>
    <row r="1405" spans="1:6" x14ac:dyDescent="0.25">
      <c r="A1405"/>
      <c r="B1405"/>
      <c r="C1405"/>
      <c r="D1405"/>
      <c r="E1405"/>
      <c r="F1405"/>
    </row>
    <row r="1406" spans="1:6" x14ac:dyDescent="0.25">
      <c r="A1406"/>
      <c r="B1406"/>
      <c r="C1406"/>
      <c r="D1406"/>
      <c r="E1406"/>
      <c r="F1406"/>
    </row>
    <row r="1407" spans="1:6" x14ac:dyDescent="0.25">
      <c r="A1407"/>
      <c r="B1407"/>
      <c r="C1407"/>
      <c r="D1407"/>
      <c r="E1407"/>
      <c r="F1407"/>
    </row>
    <row r="1408" spans="1:6" x14ac:dyDescent="0.25">
      <c r="A1408"/>
      <c r="B1408"/>
      <c r="C1408"/>
      <c r="D1408"/>
      <c r="E1408"/>
      <c r="F1408"/>
    </row>
    <row r="1409" spans="1:6" x14ac:dyDescent="0.25">
      <c r="A1409"/>
      <c r="B1409"/>
      <c r="C1409"/>
      <c r="D1409"/>
      <c r="E1409"/>
      <c r="F1409"/>
    </row>
    <row r="1410" spans="1:6" x14ac:dyDescent="0.25">
      <c r="A1410"/>
      <c r="B1410"/>
      <c r="C1410"/>
      <c r="D1410"/>
      <c r="E1410"/>
      <c r="F1410"/>
    </row>
    <row r="1411" spans="1:6" x14ac:dyDescent="0.25">
      <c r="A1411"/>
      <c r="B1411"/>
      <c r="C1411"/>
      <c r="D1411"/>
      <c r="E1411"/>
      <c r="F1411"/>
    </row>
    <row r="1412" spans="1:6" x14ac:dyDescent="0.25">
      <c r="A1412"/>
      <c r="B1412"/>
      <c r="C1412"/>
      <c r="D1412"/>
      <c r="E1412"/>
      <c r="F1412"/>
    </row>
    <row r="1413" spans="1:6" x14ac:dyDescent="0.25">
      <c r="A1413"/>
      <c r="B1413"/>
      <c r="C1413"/>
      <c r="D1413"/>
      <c r="E1413"/>
      <c r="F1413"/>
    </row>
    <row r="1414" spans="1:6" x14ac:dyDescent="0.25">
      <c r="A1414"/>
      <c r="B1414"/>
      <c r="C1414"/>
      <c r="D1414"/>
      <c r="E1414"/>
      <c r="F1414"/>
    </row>
    <row r="1415" spans="1:6" x14ac:dyDescent="0.25">
      <c r="A1415"/>
      <c r="B1415"/>
      <c r="C1415"/>
      <c r="D1415"/>
      <c r="E1415"/>
      <c r="F1415"/>
    </row>
    <row r="1416" spans="1:6" x14ac:dyDescent="0.25">
      <c r="A1416"/>
      <c r="B1416"/>
      <c r="C1416"/>
      <c r="D1416"/>
      <c r="E1416"/>
      <c r="F1416"/>
    </row>
    <row r="1417" spans="1:6" x14ac:dyDescent="0.25">
      <c r="A1417"/>
      <c r="B1417"/>
      <c r="C1417"/>
      <c r="D1417"/>
      <c r="E1417"/>
      <c r="F1417"/>
    </row>
    <row r="1418" spans="1:6" x14ac:dyDescent="0.25">
      <c r="A1418"/>
      <c r="B1418"/>
      <c r="C1418"/>
      <c r="D1418"/>
      <c r="E1418"/>
      <c r="F1418"/>
    </row>
    <row r="1419" spans="1:6" x14ac:dyDescent="0.25">
      <c r="A1419"/>
      <c r="B1419"/>
      <c r="C1419"/>
      <c r="D1419"/>
      <c r="E1419"/>
      <c r="F1419"/>
    </row>
    <row r="1420" spans="1:6" x14ac:dyDescent="0.25">
      <c r="A1420"/>
      <c r="B1420"/>
      <c r="C1420"/>
      <c r="D1420"/>
      <c r="E1420"/>
      <c r="F1420"/>
    </row>
    <row r="1421" spans="1:6" x14ac:dyDescent="0.25">
      <c r="A1421"/>
      <c r="B1421"/>
      <c r="C1421"/>
      <c r="D1421"/>
      <c r="E1421"/>
      <c r="F1421"/>
    </row>
    <row r="1422" spans="1:6" x14ac:dyDescent="0.25">
      <c r="A1422"/>
      <c r="B1422"/>
      <c r="C1422"/>
      <c r="D1422"/>
      <c r="E1422"/>
      <c r="F1422"/>
    </row>
    <row r="1423" spans="1:6" x14ac:dyDescent="0.25">
      <c r="A1423"/>
      <c r="B1423"/>
      <c r="C1423"/>
      <c r="D1423"/>
      <c r="E1423"/>
      <c r="F1423"/>
    </row>
    <row r="1424" spans="1:6" x14ac:dyDescent="0.25">
      <c r="A1424"/>
      <c r="B1424"/>
      <c r="C1424"/>
      <c r="D1424"/>
      <c r="E1424"/>
      <c r="F1424"/>
    </row>
    <row r="1425" spans="1:6" x14ac:dyDescent="0.25">
      <c r="A1425"/>
      <c r="B1425"/>
      <c r="C1425"/>
      <c r="D1425"/>
      <c r="E1425"/>
      <c r="F1425"/>
    </row>
    <row r="1426" spans="1:6" x14ac:dyDescent="0.25">
      <c r="A1426"/>
      <c r="B1426"/>
      <c r="C1426"/>
      <c r="D1426"/>
      <c r="E1426"/>
      <c r="F1426"/>
    </row>
    <row r="1427" spans="1:6" x14ac:dyDescent="0.25">
      <c r="A1427"/>
      <c r="B1427"/>
      <c r="C1427"/>
      <c r="D1427"/>
      <c r="E1427"/>
      <c r="F1427"/>
    </row>
    <row r="1428" spans="1:6" x14ac:dyDescent="0.25">
      <c r="A1428"/>
      <c r="B1428"/>
      <c r="C1428"/>
      <c r="D1428"/>
      <c r="E1428"/>
      <c r="F1428"/>
    </row>
    <row r="1429" spans="1:6" x14ac:dyDescent="0.25">
      <c r="A1429"/>
      <c r="B1429"/>
      <c r="C1429"/>
      <c r="D1429"/>
      <c r="E1429"/>
      <c r="F1429"/>
    </row>
    <row r="1430" spans="1:6" x14ac:dyDescent="0.25">
      <c r="A1430"/>
      <c r="B1430"/>
      <c r="C1430"/>
      <c r="D1430"/>
      <c r="E1430"/>
      <c r="F1430"/>
    </row>
    <row r="1431" spans="1:6" x14ac:dyDescent="0.25">
      <c r="A1431"/>
      <c r="B1431"/>
      <c r="C1431"/>
      <c r="D1431"/>
      <c r="E1431"/>
      <c r="F1431"/>
    </row>
    <row r="1432" spans="1:6" x14ac:dyDescent="0.25">
      <c r="A1432"/>
      <c r="B1432"/>
      <c r="C1432"/>
      <c r="D1432"/>
      <c r="E1432"/>
      <c r="F1432"/>
    </row>
    <row r="1433" spans="1:6" x14ac:dyDescent="0.25">
      <c r="A1433"/>
      <c r="B1433"/>
      <c r="C1433"/>
      <c r="D1433"/>
      <c r="E1433"/>
      <c r="F1433"/>
    </row>
    <row r="1434" spans="1:6" x14ac:dyDescent="0.25">
      <c r="A1434"/>
      <c r="B1434"/>
      <c r="C1434"/>
      <c r="D1434"/>
      <c r="E1434"/>
      <c r="F1434"/>
    </row>
    <row r="1435" spans="1:6" x14ac:dyDescent="0.25">
      <c r="A1435"/>
      <c r="B1435"/>
      <c r="C1435"/>
      <c r="D1435"/>
      <c r="E1435"/>
      <c r="F1435"/>
    </row>
    <row r="1436" spans="1:6" x14ac:dyDescent="0.25">
      <c r="A1436"/>
      <c r="B1436"/>
      <c r="C1436"/>
      <c r="D1436"/>
      <c r="E1436"/>
      <c r="F1436"/>
    </row>
    <row r="1437" spans="1:6" x14ac:dyDescent="0.25">
      <c r="A1437"/>
      <c r="B1437"/>
      <c r="C1437"/>
      <c r="D1437"/>
      <c r="E1437"/>
      <c r="F1437"/>
    </row>
    <row r="1438" spans="1:6" x14ac:dyDescent="0.25">
      <c r="A1438"/>
      <c r="B1438"/>
      <c r="C1438"/>
      <c r="D1438"/>
      <c r="E1438"/>
      <c r="F1438"/>
    </row>
    <row r="1439" spans="1:6" x14ac:dyDescent="0.25">
      <c r="A1439"/>
      <c r="B1439"/>
      <c r="C1439"/>
      <c r="D1439"/>
      <c r="E1439"/>
      <c r="F1439"/>
    </row>
    <row r="1440" spans="1:6" x14ac:dyDescent="0.25">
      <c r="A1440"/>
      <c r="B1440"/>
      <c r="C1440"/>
      <c r="D1440"/>
      <c r="E1440"/>
      <c r="F1440"/>
    </row>
    <row r="1441" spans="1:6" x14ac:dyDescent="0.25">
      <c r="A1441"/>
      <c r="B1441"/>
      <c r="C1441"/>
      <c r="D1441"/>
      <c r="E1441"/>
      <c r="F1441"/>
    </row>
    <row r="1442" spans="1:6" x14ac:dyDescent="0.25">
      <c r="A1442"/>
      <c r="B1442"/>
      <c r="C1442"/>
      <c r="D1442"/>
      <c r="E1442"/>
      <c r="F1442"/>
    </row>
    <row r="1443" spans="1:6" x14ac:dyDescent="0.25">
      <c r="A1443"/>
      <c r="B1443"/>
      <c r="C1443"/>
      <c r="D1443"/>
      <c r="E1443"/>
      <c r="F1443"/>
    </row>
    <row r="1444" spans="1:6" x14ac:dyDescent="0.25">
      <c r="A1444"/>
      <c r="B1444"/>
      <c r="C1444"/>
      <c r="D1444"/>
      <c r="E1444"/>
      <c r="F1444"/>
    </row>
    <row r="1445" spans="1:6" x14ac:dyDescent="0.25">
      <c r="A1445"/>
      <c r="B1445"/>
      <c r="C1445"/>
      <c r="D1445"/>
      <c r="E1445"/>
      <c r="F1445"/>
    </row>
    <row r="1446" spans="1:6" x14ac:dyDescent="0.25">
      <c r="A1446"/>
      <c r="B1446"/>
      <c r="C1446"/>
      <c r="D1446"/>
      <c r="E1446"/>
      <c r="F1446"/>
    </row>
    <row r="1447" spans="1:6" x14ac:dyDescent="0.25">
      <c r="A1447"/>
      <c r="B1447"/>
      <c r="C1447"/>
      <c r="D1447"/>
      <c r="E1447"/>
      <c r="F1447"/>
    </row>
    <row r="1448" spans="1:6" x14ac:dyDescent="0.25">
      <c r="A1448"/>
      <c r="B1448"/>
      <c r="C1448"/>
      <c r="D1448"/>
      <c r="E1448"/>
      <c r="F1448"/>
    </row>
    <row r="1449" spans="1:6" x14ac:dyDescent="0.25">
      <c r="A1449"/>
      <c r="B1449"/>
      <c r="C1449"/>
      <c r="D1449"/>
      <c r="E1449"/>
      <c r="F1449"/>
    </row>
    <row r="1450" spans="1:6" x14ac:dyDescent="0.25">
      <c r="A1450"/>
      <c r="B1450"/>
      <c r="C1450"/>
      <c r="D1450"/>
      <c r="E1450"/>
      <c r="F1450"/>
    </row>
    <row r="1451" spans="1:6" x14ac:dyDescent="0.25">
      <c r="A1451"/>
      <c r="B1451"/>
      <c r="C1451"/>
      <c r="D1451"/>
      <c r="E1451"/>
      <c r="F1451"/>
    </row>
    <row r="1452" spans="1:6" x14ac:dyDescent="0.25">
      <c r="A1452"/>
      <c r="B1452"/>
      <c r="C1452"/>
      <c r="D1452"/>
      <c r="E1452"/>
      <c r="F1452"/>
    </row>
    <row r="1453" spans="1:6" x14ac:dyDescent="0.25">
      <c r="A1453"/>
      <c r="B1453"/>
      <c r="C1453"/>
      <c r="D1453"/>
      <c r="E1453"/>
      <c r="F1453"/>
    </row>
    <row r="1454" spans="1:6" x14ac:dyDescent="0.25">
      <c r="A1454"/>
      <c r="B1454"/>
      <c r="C1454"/>
      <c r="D1454"/>
      <c r="E1454"/>
      <c r="F1454"/>
    </row>
    <row r="1455" spans="1:6" x14ac:dyDescent="0.25">
      <c r="A1455"/>
      <c r="B1455"/>
      <c r="C1455"/>
      <c r="D1455"/>
      <c r="E1455"/>
      <c r="F1455"/>
    </row>
    <row r="1456" spans="1:6" x14ac:dyDescent="0.25">
      <c r="A1456"/>
      <c r="B1456"/>
      <c r="C1456"/>
      <c r="D1456"/>
      <c r="E1456"/>
      <c r="F1456"/>
    </row>
    <row r="1457" spans="1:6" x14ac:dyDescent="0.25">
      <c r="A1457"/>
      <c r="B1457"/>
      <c r="C1457"/>
      <c r="D1457"/>
      <c r="E1457"/>
      <c r="F1457"/>
    </row>
    <row r="1458" spans="1:6" x14ac:dyDescent="0.25">
      <c r="A1458"/>
      <c r="B1458"/>
      <c r="C1458"/>
      <c r="D1458"/>
      <c r="E1458"/>
      <c r="F1458"/>
    </row>
    <row r="1459" spans="1:6" x14ac:dyDescent="0.25">
      <c r="A1459"/>
      <c r="B1459"/>
      <c r="C1459"/>
      <c r="D1459"/>
      <c r="E1459"/>
      <c r="F1459"/>
    </row>
    <row r="1460" spans="1:6" x14ac:dyDescent="0.25">
      <c r="A1460"/>
      <c r="B1460"/>
      <c r="C1460"/>
      <c r="D1460"/>
      <c r="E1460"/>
      <c r="F1460"/>
    </row>
    <row r="1461" spans="1:6" x14ac:dyDescent="0.25">
      <c r="A1461"/>
      <c r="B1461"/>
      <c r="C1461"/>
      <c r="D1461"/>
      <c r="E1461"/>
      <c r="F1461"/>
    </row>
    <row r="1462" spans="1:6" x14ac:dyDescent="0.25">
      <c r="A1462"/>
      <c r="B1462"/>
      <c r="C1462"/>
      <c r="D1462"/>
      <c r="E1462"/>
      <c r="F1462"/>
    </row>
    <row r="1463" spans="1:6" x14ac:dyDescent="0.25">
      <c r="A1463"/>
      <c r="B1463"/>
      <c r="C1463"/>
      <c r="D1463"/>
      <c r="E1463"/>
      <c r="F1463"/>
    </row>
    <row r="1464" spans="1:6" x14ac:dyDescent="0.25">
      <c r="A1464"/>
      <c r="B1464"/>
      <c r="C1464"/>
      <c r="D1464"/>
      <c r="E1464"/>
      <c r="F1464"/>
    </row>
    <row r="1465" spans="1:6" x14ac:dyDescent="0.25">
      <c r="A1465"/>
      <c r="B1465"/>
      <c r="C1465"/>
      <c r="D1465"/>
      <c r="E1465"/>
      <c r="F1465"/>
    </row>
    <row r="1466" spans="1:6" x14ac:dyDescent="0.25">
      <c r="A1466"/>
      <c r="B1466"/>
      <c r="C1466"/>
      <c r="D1466"/>
      <c r="E1466"/>
      <c r="F1466"/>
    </row>
    <row r="1467" spans="1:6" x14ac:dyDescent="0.25">
      <c r="A1467"/>
      <c r="B1467"/>
      <c r="C1467"/>
      <c r="D1467"/>
      <c r="E1467"/>
      <c r="F1467"/>
    </row>
    <row r="1468" spans="1:6" x14ac:dyDescent="0.25">
      <c r="A1468"/>
      <c r="B1468"/>
      <c r="C1468"/>
      <c r="D1468"/>
      <c r="E1468"/>
      <c r="F1468"/>
    </row>
    <row r="1469" spans="1:6" x14ac:dyDescent="0.25">
      <c r="A1469"/>
      <c r="B1469"/>
      <c r="C1469"/>
      <c r="D1469"/>
      <c r="E1469"/>
      <c r="F1469"/>
    </row>
    <row r="1470" spans="1:6" x14ac:dyDescent="0.25">
      <c r="A1470"/>
      <c r="B1470"/>
      <c r="C1470"/>
      <c r="D1470"/>
      <c r="E1470"/>
      <c r="F1470"/>
    </row>
    <row r="1471" spans="1:6" x14ac:dyDescent="0.25">
      <c r="A1471"/>
      <c r="B1471"/>
      <c r="C1471"/>
      <c r="D1471"/>
      <c r="E1471"/>
      <c r="F1471"/>
    </row>
    <row r="1472" spans="1:6" x14ac:dyDescent="0.25">
      <c r="A1472"/>
      <c r="B1472"/>
      <c r="C1472"/>
      <c r="D1472"/>
      <c r="E1472"/>
      <c r="F1472"/>
    </row>
    <row r="1473" spans="1:6" x14ac:dyDescent="0.25">
      <c r="A1473"/>
      <c r="B1473"/>
      <c r="C1473"/>
      <c r="D1473"/>
      <c r="E1473"/>
      <c r="F1473"/>
    </row>
    <row r="1474" spans="1:6" x14ac:dyDescent="0.25">
      <c r="A1474"/>
      <c r="B1474"/>
      <c r="C1474"/>
      <c r="D1474"/>
      <c r="E1474"/>
      <c r="F1474"/>
    </row>
    <row r="1475" spans="1:6" x14ac:dyDescent="0.25">
      <c r="A1475"/>
      <c r="B1475"/>
      <c r="C1475"/>
      <c r="D1475"/>
      <c r="E1475"/>
      <c r="F1475"/>
    </row>
    <row r="1476" spans="1:6" x14ac:dyDescent="0.25">
      <c r="A1476"/>
      <c r="B1476"/>
      <c r="C1476"/>
      <c r="D1476"/>
      <c r="E1476"/>
      <c r="F1476"/>
    </row>
    <row r="1477" spans="1:6" x14ac:dyDescent="0.25">
      <c r="A1477"/>
      <c r="B1477"/>
      <c r="C1477"/>
      <c r="D1477"/>
      <c r="E1477"/>
      <c r="F1477"/>
    </row>
    <row r="1478" spans="1:6" x14ac:dyDescent="0.25">
      <c r="A1478"/>
      <c r="B1478"/>
      <c r="C1478"/>
      <c r="D1478"/>
      <c r="E1478"/>
      <c r="F1478"/>
    </row>
    <row r="1479" spans="1:6" x14ac:dyDescent="0.25">
      <c r="A1479"/>
      <c r="B1479"/>
      <c r="C1479"/>
      <c r="D1479"/>
      <c r="E1479"/>
      <c r="F1479"/>
    </row>
    <row r="1480" spans="1:6" x14ac:dyDescent="0.25">
      <c r="A1480"/>
      <c r="B1480"/>
      <c r="C1480"/>
      <c r="D1480"/>
      <c r="E1480"/>
      <c r="F1480"/>
    </row>
    <row r="1481" spans="1:6" x14ac:dyDescent="0.25">
      <c r="A1481"/>
      <c r="B1481"/>
      <c r="C1481"/>
      <c r="D1481"/>
      <c r="E1481"/>
      <c r="F1481"/>
    </row>
    <row r="1482" spans="1:6" x14ac:dyDescent="0.25">
      <c r="A1482"/>
      <c r="B1482"/>
      <c r="C1482"/>
      <c r="D1482"/>
      <c r="E1482"/>
      <c r="F1482"/>
    </row>
    <row r="1483" spans="1:6" x14ac:dyDescent="0.25">
      <c r="A1483"/>
      <c r="B1483"/>
      <c r="C1483"/>
      <c r="D1483"/>
      <c r="E1483"/>
      <c r="F1483"/>
    </row>
    <row r="1484" spans="1:6" x14ac:dyDescent="0.25">
      <c r="A1484"/>
      <c r="B1484"/>
      <c r="C1484"/>
      <c r="D1484"/>
      <c r="E1484"/>
      <c r="F1484"/>
    </row>
    <row r="1485" spans="1:6" x14ac:dyDescent="0.25">
      <c r="A1485"/>
      <c r="B1485"/>
      <c r="C1485"/>
      <c r="D1485"/>
      <c r="E1485"/>
      <c r="F1485"/>
    </row>
    <row r="1486" spans="1:6" x14ac:dyDescent="0.25">
      <c r="A1486"/>
      <c r="B1486"/>
      <c r="C1486"/>
      <c r="D1486"/>
      <c r="E1486"/>
      <c r="F1486"/>
    </row>
    <row r="1487" spans="1:6" x14ac:dyDescent="0.25">
      <c r="A1487"/>
      <c r="B1487"/>
      <c r="C1487"/>
      <c r="D1487"/>
      <c r="E1487"/>
      <c r="F1487"/>
    </row>
    <row r="1488" spans="1:6" x14ac:dyDescent="0.25">
      <c r="A1488"/>
      <c r="B1488"/>
      <c r="C1488"/>
      <c r="D1488"/>
      <c r="E1488"/>
      <c r="F1488"/>
    </row>
    <row r="1489" spans="1:6" x14ac:dyDescent="0.25">
      <c r="A1489"/>
      <c r="B1489"/>
      <c r="C1489"/>
      <c r="D1489"/>
      <c r="E1489"/>
      <c r="F1489"/>
    </row>
    <row r="1490" spans="1:6" x14ac:dyDescent="0.25">
      <c r="A1490"/>
      <c r="B1490"/>
      <c r="C1490"/>
      <c r="D1490"/>
      <c r="E1490"/>
      <c r="F1490"/>
    </row>
    <row r="1491" spans="1:6" x14ac:dyDescent="0.25">
      <c r="A1491"/>
      <c r="B1491"/>
      <c r="C1491"/>
      <c r="D1491"/>
      <c r="E1491"/>
      <c r="F1491"/>
    </row>
    <row r="1492" spans="1:6" x14ac:dyDescent="0.25">
      <c r="A1492"/>
      <c r="B1492"/>
      <c r="C1492"/>
      <c r="D1492"/>
      <c r="E1492"/>
      <c r="F1492"/>
    </row>
    <row r="1493" spans="1:6" x14ac:dyDescent="0.25">
      <c r="A1493"/>
      <c r="B1493"/>
      <c r="C1493"/>
      <c r="D1493"/>
      <c r="E1493"/>
      <c r="F1493"/>
    </row>
    <row r="1494" spans="1:6" x14ac:dyDescent="0.25">
      <c r="A1494"/>
      <c r="B1494"/>
      <c r="C1494"/>
      <c r="D1494"/>
      <c r="E1494"/>
      <c r="F1494"/>
    </row>
    <row r="1495" spans="1:6" x14ac:dyDescent="0.25">
      <c r="A1495"/>
      <c r="B1495"/>
      <c r="C1495"/>
      <c r="D1495"/>
      <c r="E1495"/>
      <c r="F1495"/>
    </row>
    <row r="1496" spans="1:6" x14ac:dyDescent="0.25">
      <c r="A1496"/>
      <c r="B1496"/>
      <c r="C1496"/>
      <c r="D1496"/>
      <c r="E1496"/>
      <c r="F1496"/>
    </row>
    <row r="1497" spans="1:6" x14ac:dyDescent="0.25">
      <c r="A1497"/>
      <c r="B1497"/>
      <c r="C1497"/>
      <c r="D1497"/>
      <c r="E1497"/>
      <c r="F1497"/>
    </row>
    <row r="1498" spans="1:6" x14ac:dyDescent="0.25">
      <c r="A1498"/>
      <c r="B1498"/>
      <c r="C1498"/>
      <c r="D1498"/>
      <c r="E1498"/>
      <c r="F1498"/>
    </row>
    <row r="1499" spans="1:6" x14ac:dyDescent="0.25">
      <c r="A1499"/>
      <c r="B1499"/>
      <c r="C1499"/>
      <c r="D1499"/>
      <c r="E1499"/>
      <c r="F1499"/>
    </row>
    <row r="1500" spans="1:6" x14ac:dyDescent="0.25">
      <c r="A1500"/>
      <c r="B1500"/>
      <c r="C1500"/>
      <c r="D1500"/>
      <c r="E1500"/>
      <c r="F1500"/>
    </row>
    <row r="1501" spans="1:6" x14ac:dyDescent="0.25">
      <c r="A1501"/>
      <c r="B1501"/>
      <c r="C1501"/>
      <c r="D1501"/>
      <c r="E1501"/>
      <c r="F1501"/>
    </row>
    <row r="1502" spans="1:6" x14ac:dyDescent="0.25">
      <c r="A1502"/>
      <c r="B1502"/>
      <c r="C1502"/>
      <c r="D1502"/>
      <c r="E1502"/>
      <c r="F1502"/>
    </row>
    <row r="1503" spans="1:6" x14ac:dyDescent="0.25">
      <c r="A1503"/>
      <c r="B1503"/>
      <c r="C1503"/>
      <c r="D1503"/>
      <c r="E1503"/>
      <c r="F1503"/>
    </row>
    <row r="1504" spans="1:6" x14ac:dyDescent="0.25">
      <c r="A1504"/>
      <c r="B1504"/>
      <c r="C1504"/>
      <c r="D1504"/>
      <c r="E1504"/>
      <c r="F1504"/>
    </row>
    <row r="1505" spans="1:6" x14ac:dyDescent="0.25">
      <c r="A1505"/>
      <c r="B1505"/>
      <c r="C1505"/>
      <c r="D1505"/>
      <c r="E1505"/>
      <c r="F1505"/>
    </row>
    <row r="1506" spans="1:6" x14ac:dyDescent="0.25">
      <c r="A1506"/>
      <c r="B1506"/>
      <c r="C1506"/>
      <c r="D1506"/>
      <c r="E1506"/>
      <c r="F1506"/>
    </row>
    <row r="1507" spans="1:6" x14ac:dyDescent="0.25">
      <c r="A1507"/>
      <c r="B1507"/>
      <c r="C1507"/>
      <c r="D1507"/>
      <c r="E1507"/>
      <c r="F1507"/>
    </row>
    <row r="1508" spans="1:6" x14ac:dyDescent="0.25">
      <c r="A1508"/>
      <c r="B1508"/>
      <c r="C1508"/>
      <c r="D1508"/>
      <c r="E1508"/>
      <c r="F1508"/>
    </row>
    <row r="1509" spans="1:6" x14ac:dyDescent="0.25">
      <c r="A1509"/>
      <c r="B1509"/>
      <c r="C1509"/>
      <c r="D1509"/>
      <c r="E1509"/>
      <c r="F1509"/>
    </row>
    <row r="1510" spans="1:6" x14ac:dyDescent="0.25">
      <c r="A1510"/>
      <c r="B1510"/>
      <c r="C1510"/>
      <c r="D1510"/>
      <c r="E1510"/>
      <c r="F1510"/>
    </row>
    <row r="1511" spans="1:6" x14ac:dyDescent="0.25">
      <c r="A1511"/>
      <c r="B1511"/>
      <c r="C1511"/>
      <c r="D1511"/>
      <c r="E1511"/>
      <c r="F1511"/>
    </row>
    <row r="1512" spans="1:6" x14ac:dyDescent="0.25">
      <c r="A1512"/>
      <c r="B1512"/>
      <c r="C1512"/>
      <c r="D1512"/>
      <c r="E1512"/>
      <c r="F1512"/>
    </row>
    <row r="1513" spans="1:6" x14ac:dyDescent="0.25">
      <c r="A1513"/>
      <c r="B1513"/>
      <c r="C1513"/>
      <c r="D1513"/>
      <c r="E1513"/>
      <c r="F1513"/>
    </row>
    <row r="1514" spans="1:6" x14ac:dyDescent="0.25">
      <c r="A1514"/>
      <c r="B1514"/>
      <c r="C1514"/>
      <c r="D1514"/>
      <c r="E1514"/>
      <c r="F1514"/>
    </row>
    <row r="1515" spans="1:6" x14ac:dyDescent="0.25">
      <c r="A1515"/>
      <c r="B1515"/>
      <c r="C1515"/>
      <c r="D1515"/>
      <c r="E1515"/>
      <c r="F1515"/>
    </row>
    <row r="1516" spans="1:6" x14ac:dyDescent="0.25">
      <c r="A1516"/>
      <c r="B1516"/>
      <c r="C1516"/>
      <c r="D1516"/>
      <c r="E1516"/>
      <c r="F1516"/>
    </row>
    <row r="1517" spans="1:6" x14ac:dyDescent="0.25">
      <c r="A1517"/>
      <c r="B1517"/>
      <c r="C1517"/>
      <c r="D1517"/>
      <c r="E1517"/>
      <c r="F1517"/>
    </row>
    <row r="1518" spans="1:6" x14ac:dyDescent="0.25">
      <c r="A1518"/>
      <c r="B1518"/>
      <c r="C1518"/>
      <c r="D1518"/>
      <c r="E1518"/>
      <c r="F1518"/>
    </row>
    <row r="1519" spans="1:6" x14ac:dyDescent="0.25">
      <c r="A1519"/>
      <c r="B1519"/>
      <c r="C1519"/>
      <c r="D1519"/>
      <c r="E1519"/>
      <c r="F1519"/>
    </row>
    <row r="1520" spans="1:6" x14ac:dyDescent="0.25">
      <c r="A1520"/>
      <c r="B1520"/>
      <c r="C1520"/>
      <c r="D1520"/>
      <c r="E1520"/>
      <c r="F1520"/>
    </row>
    <row r="1521" spans="1:6" x14ac:dyDescent="0.25">
      <c r="A1521"/>
      <c r="B1521"/>
      <c r="C1521"/>
      <c r="D1521"/>
      <c r="E1521"/>
      <c r="F1521"/>
    </row>
    <row r="1522" spans="1:6" x14ac:dyDescent="0.25">
      <c r="A1522"/>
      <c r="B1522"/>
      <c r="C1522"/>
      <c r="D1522"/>
      <c r="E1522"/>
      <c r="F1522"/>
    </row>
    <row r="1523" spans="1:6" x14ac:dyDescent="0.25">
      <c r="A1523"/>
      <c r="B1523"/>
      <c r="C1523"/>
      <c r="D1523"/>
      <c r="E1523"/>
      <c r="F1523"/>
    </row>
    <row r="1524" spans="1:6" x14ac:dyDescent="0.25">
      <c r="A1524"/>
      <c r="B1524"/>
      <c r="C1524"/>
      <c r="D1524"/>
      <c r="E1524"/>
      <c r="F1524"/>
    </row>
    <row r="1525" spans="1:6" x14ac:dyDescent="0.25">
      <c r="A1525"/>
      <c r="B1525"/>
      <c r="C1525"/>
      <c r="D1525"/>
      <c r="E1525"/>
      <c r="F1525"/>
    </row>
    <row r="1526" spans="1:6" x14ac:dyDescent="0.25">
      <c r="A1526"/>
      <c r="B1526"/>
      <c r="C1526"/>
      <c r="D1526"/>
      <c r="E1526"/>
      <c r="F1526"/>
    </row>
    <row r="1527" spans="1:6" x14ac:dyDescent="0.25">
      <c r="A1527"/>
      <c r="B1527"/>
      <c r="C1527"/>
      <c r="D1527"/>
      <c r="E1527"/>
      <c r="F1527"/>
    </row>
    <row r="1528" spans="1:6" x14ac:dyDescent="0.25">
      <c r="A1528"/>
      <c r="B1528"/>
      <c r="C1528"/>
      <c r="D1528"/>
      <c r="E1528"/>
      <c r="F1528"/>
    </row>
    <row r="1529" spans="1:6" x14ac:dyDescent="0.25">
      <c r="A1529"/>
      <c r="B1529"/>
      <c r="C1529"/>
      <c r="D1529"/>
      <c r="E1529"/>
      <c r="F1529"/>
    </row>
    <row r="1530" spans="1:6" x14ac:dyDescent="0.25">
      <c r="A1530"/>
      <c r="B1530"/>
      <c r="C1530"/>
      <c r="D1530"/>
      <c r="E1530"/>
      <c r="F1530"/>
    </row>
    <row r="1531" spans="1:6" x14ac:dyDescent="0.25">
      <c r="A1531"/>
      <c r="B1531"/>
      <c r="C1531"/>
      <c r="D1531"/>
      <c r="E1531"/>
      <c r="F1531"/>
    </row>
    <row r="1532" spans="1:6" x14ac:dyDescent="0.25">
      <c r="A1532"/>
      <c r="B1532"/>
      <c r="C1532"/>
      <c r="D1532"/>
      <c r="E1532"/>
      <c r="F1532"/>
    </row>
    <row r="1533" spans="1:6" x14ac:dyDescent="0.25">
      <c r="A1533"/>
      <c r="B1533"/>
      <c r="C1533"/>
      <c r="D1533"/>
      <c r="E1533"/>
      <c r="F1533"/>
    </row>
    <row r="1534" spans="1:6" x14ac:dyDescent="0.25">
      <c r="A1534"/>
      <c r="B1534"/>
      <c r="C1534"/>
      <c r="D1534"/>
      <c r="E1534"/>
      <c r="F1534"/>
    </row>
    <row r="1535" spans="1:6" x14ac:dyDescent="0.25">
      <c r="A1535"/>
      <c r="B1535"/>
      <c r="C1535"/>
      <c r="D1535"/>
      <c r="E1535"/>
      <c r="F1535"/>
    </row>
    <row r="1536" spans="1:6" x14ac:dyDescent="0.25">
      <c r="A1536"/>
      <c r="B1536"/>
      <c r="C1536"/>
      <c r="D1536"/>
      <c r="E1536"/>
      <c r="F1536"/>
    </row>
    <row r="1537" spans="1:6" x14ac:dyDescent="0.25">
      <c r="A1537"/>
      <c r="B1537"/>
      <c r="C1537"/>
      <c r="D1537"/>
      <c r="E1537"/>
      <c r="F1537"/>
    </row>
    <row r="1538" spans="1:6" x14ac:dyDescent="0.25">
      <c r="A1538"/>
      <c r="B1538"/>
      <c r="C1538"/>
      <c r="D1538"/>
      <c r="E1538"/>
      <c r="F1538"/>
    </row>
    <row r="1539" spans="1:6" x14ac:dyDescent="0.25">
      <c r="A1539"/>
      <c r="B1539"/>
      <c r="C1539"/>
      <c r="D1539"/>
      <c r="E1539"/>
      <c r="F1539"/>
    </row>
    <row r="1540" spans="1:6" x14ac:dyDescent="0.25">
      <c r="A1540"/>
      <c r="B1540"/>
      <c r="C1540"/>
      <c r="D1540"/>
      <c r="E1540"/>
      <c r="F1540"/>
    </row>
    <row r="1541" spans="1:6" x14ac:dyDescent="0.25">
      <c r="A1541"/>
      <c r="B1541"/>
      <c r="C1541"/>
      <c r="D1541"/>
      <c r="E1541"/>
      <c r="F1541"/>
    </row>
    <row r="1542" spans="1:6" x14ac:dyDescent="0.25">
      <c r="A1542"/>
      <c r="B1542"/>
      <c r="C1542"/>
      <c r="D1542"/>
      <c r="E1542"/>
      <c r="F1542"/>
    </row>
    <row r="1543" spans="1:6" x14ac:dyDescent="0.25">
      <c r="A1543"/>
      <c r="B1543"/>
      <c r="C1543"/>
      <c r="D1543"/>
      <c r="E1543"/>
      <c r="F1543"/>
    </row>
    <row r="1544" spans="1:6" x14ac:dyDescent="0.25">
      <c r="A1544"/>
      <c r="B1544"/>
      <c r="C1544"/>
      <c r="D1544"/>
      <c r="E1544"/>
      <c r="F1544"/>
    </row>
    <row r="1545" spans="1:6" x14ac:dyDescent="0.25">
      <c r="A1545"/>
      <c r="B1545"/>
      <c r="C1545"/>
      <c r="D1545"/>
      <c r="E1545"/>
      <c r="F1545"/>
    </row>
    <row r="1546" spans="1:6" x14ac:dyDescent="0.25">
      <c r="A1546"/>
      <c r="B1546"/>
      <c r="C1546"/>
      <c r="D1546"/>
      <c r="E1546"/>
      <c r="F1546"/>
    </row>
    <row r="1547" spans="1:6" x14ac:dyDescent="0.25">
      <c r="A1547"/>
      <c r="B1547"/>
      <c r="C1547"/>
      <c r="D1547"/>
      <c r="E1547"/>
      <c r="F1547"/>
    </row>
    <row r="1548" spans="1:6" x14ac:dyDescent="0.25">
      <c r="A1548"/>
      <c r="B1548"/>
      <c r="C1548"/>
      <c r="D1548"/>
      <c r="E1548"/>
      <c r="F1548"/>
    </row>
    <row r="1549" spans="1:6" x14ac:dyDescent="0.25">
      <c r="A1549"/>
      <c r="B1549"/>
      <c r="C1549"/>
      <c r="D1549"/>
      <c r="E1549"/>
      <c r="F1549"/>
    </row>
    <row r="1550" spans="1:6" x14ac:dyDescent="0.25">
      <c r="A1550"/>
      <c r="B1550"/>
      <c r="C1550"/>
      <c r="D1550"/>
      <c r="E1550"/>
      <c r="F1550"/>
    </row>
    <row r="1551" spans="1:6" x14ac:dyDescent="0.25">
      <c r="A1551"/>
      <c r="B1551"/>
      <c r="C1551"/>
      <c r="D1551"/>
      <c r="E1551"/>
      <c r="F1551"/>
    </row>
    <row r="1552" spans="1:6" x14ac:dyDescent="0.25">
      <c r="A1552"/>
      <c r="B1552"/>
      <c r="C1552"/>
      <c r="D1552"/>
      <c r="E1552"/>
      <c r="F1552"/>
    </row>
    <row r="1553" spans="1:6" x14ac:dyDescent="0.25">
      <c r="A1553"/>
      <c r="B1553"/>
      <c r="C1553"/>
      <c r="D1553"/>
      <c r="E1553"/>
      <c r="F1553"/>
    </row>
    <row r="1554" spans="1:6" x14ac:dyDescent="0.25">
      <c r="A1554"/>
      <c r="B1554"/>
      <c r="C1554"/>
      <c r="D1554"/>
      <c r="E1554"/>
      <c r="F1554"/>
    </row>
    <row r="1555" spans="1:6" x14ac:dyDescent="0.25">
      <c r="A1555"/>
      <c r="B1555"/>
      <c r="C1555"/>
      <c r="D1555"/>
      <c r="E1555"/>
      <c r="F1555"/>
    </row>
    <row r="1556" spans="1:6" x14ac:dyDescent="0.25">
      <c r="A1556"/>
      <c r="B1556"/>
      <c r="C1556"/>
      <c r="D1556"/>
      <c r="E1556"/>
      <c r="F1556"/>
    </row>
    <row r="1557" spans="1:6" x14ac:dyDescent="0.25">
      <c r="A1557"/>
      <c r="B1557"/>
      <c r="C1557"/>
      <c r="D1557"/>
      <c r="E1557"/>
      <c r="F1557"/>
    </row>
    <row r="1558" spans="1:6" x14ac:dyDescent="0.25">
      <c r="A1558"/>
      <c r="B1558"/>
      <c r="C1558"/>
      <c r="D1558"/>
      <c r="E1558"/>
      <c r="F1558"/>
    </row>
    <row r="1559" spans="1:6" x14ac:dyDescent="0.25">
      <c r="A1559"/>
      <c r="B1559"/>
      <c r="C1559"/>
      <c r="D1559"/>
      <c r="E1559"/>
      <c r="F1559"/>
    </row>
    <row r="1560" spans="1:6" x14ac:dyDescent="0.25">
      <c r="A1560"/>
      <c r="B1560"/>
      <c r="C1560"/>
      <c r="D1560"/>
      <c r="E1560"/>
      <c r="F1560"/>
    </row>
    <row r="1561" spans="1:6" x14ac:dyDescent="0.25">
      <c r="A1561"/>
      <c r="B1561"/>
      <c r="C1561"/>
      <c r="D1561"/>
      <c r="E1561"/>
      <c r="F1561"/>
    </row>
    <row r="1562" spans="1:6" x14ac:dyDescent="0.25">
      <c r="A1562"/>
      <c r="B1562"/>
      <c r="C1562"/>
      <c r="D1562"/>
      <c r="E1562"/>
      <c r="F1562"/>
    </row>
    <row r="1563" spans="1:6" x14ac:dyDescent="0.25">
      <c r="A1563"/>
      <c r="B1563"/>
      <c r="C1563"/>
      <c r="D1563"/>
      <c r="E1563"/>
      <c r="F1563"/>
    </row>
    <row r="1564" spans="1:6" x14ac:dyDescent="0.25">
      <c r="A1564"/>
      <c r="B1564"/>
      <c r="C1564"/>
      <c r="D1564"/>
      <c r="E1564"/>
      <c r="F1564"/>
    </row>
    <row r="1565" spans="1:6" x14ac:dyDescent="0.25">
      <c r="A1565"/>
      <c r="B1565"/>
      <c r="C1565"/>
      <c r="D1565"/>
      <c r="E1565"/>
      <c r="F1565"/>
    </row>
    <row r="1566" spans="1:6" x14ac:dyDescent="0.25">
      <c r="A1566"/>
      <c r="B1566"/>
      <c r="C1566"/>
      <c r="D1566"/>
      <c r="E1566"/>
      <c r="F1566"/>
    </row>
    <row r="1567" spans="1:6" x14ac:dyDescent="0.25">
      <c r="A1567"/>
      <c r="B1567"/>
      <c r="C1567"/>
      <c r="D1567"/>
      <c r="E1567"/>
      <c r="F1567"/>
    </row>
    <row r="1568" spans="1:6" x14ac:dyDescent="0.25">
      <c r="A1568"/>
      <c r="B1568"/>
      <c r="C1568"/>
      <c r="D1568"/>
      <c r="E1568"/>
      <c r="F1568"/>
    </row>
    <row r="1569" spans="1:6" x14ac:dyDescent="0.25">
      <c r="A1569"/>
      <c r="B1569"/>
      <c r="C1569"/>
      <c r="D1569"/>
      <c r="E1569"/>
      <c r="F1569"/>
    </row>
    <row r="1570" spans="1:6" x14ac:dyDescent="0.25">
      <c r="A1570"/>
      <c r="B1570"/>
      <c r="C1570"/>
      <c r="D1570"/>
      <c r="E1570"/>
      <c r="F1570"/>
    </row>
    <row r="1571" spans="1:6" x14ac:dyDescent="0.25">
      <c r="A1571"/>
      <c r="B1571"/>
      <c r="C1571"/>
      <c r="D1571"/>
      <c r="E1571"/>
      <c r="F1571"/>
    </row>
    <row r="1572" spans="1:6" x14ac:dyDescent="0.25">
      <c r="A1572"/>
      <c r="B1572"/>
      <c r="C1572"/>
      <c r="D1572"/>
      <c r="E1572"/>
      <c r="F1572"/>
    </row>
    <row r="1573" spans="1:6" x14ac:dyDescent="0.25">
      <c r="A1573"/>
      <c r="B1573"/>
      <c r="C1573"/>
      <c r="D1573"/>
      <c r="E1573"/>
      <c r="F1573"/>
    </row>
    <row r="1574" spans="1:6" x14ac:dyDescent="0.25">
      <c r="A1574"/>
      <c r="B1574"/>
      <c r="C1574"/>
      <c r="D1574"/>
      <c r="E1574"/>
      <c r="F1574"/>
    </row>
    <row r="1575" spans="1:6" x14ac:dyDescent="0.25">
      <c r="A1575"/>
      <c r="B1575"/>
      <c r="C1575"/>
      <c r="D1575"/>
      <c r="E1575"/>
      <c r="F1575"/>
    </row>
    <row r="1576" spans="1:6" x14ac:dyDescent="0.25">
      <c r="A1576"/>
      <c r="B1576"/>
      <c r="C1576"/>
      <c r="D1576"/>
      <c r="E1576"/>
      <c r="F1576"/>
    </row>
    <row r="1577" spans="1:6" x14ac:dyDescent="0.25">
      <c r="A1577"/>
      <c r="B1577"/>
      <c r="C1577"/>
      <c r="D1577"/>
      <c r="E1577"/>
      <c r="F1577"/>
    </row>
    <row r="1578" spans="1:6" x14ac:dyDescent="0.25">
      <c r="A1578"/>
      <c r="B1578"/>
      <c r="C1578"/>
      <c r="D1578"/>
      <c r="E1578"/>
      <c r="F1578"/>
    </row>
    <row r="1579" spans="1:6" x14ac:dyDescent="0.25">
      <c r="A1579"/>
      <c r="B1579"/>
      <c r="C1579"/>
      <c r="D1579"/>
      <c r="E1579"/>
      <c r="F1579"/>
    </row>
    <row r="1580" spans="1:6" x14ac:dyDescent="0.25">
      <c r="A1580"/>
      <c r="B1580"/>
      <c r="C1580"/>
      <c r="D1580"/>
      <c r="E1580"/>
      <c r="F1580"/>
    </row>
    <row r="1581" spans="1:6" x14ac:dyDescent="0.25">
      <c r="A1581"/>
      <c r="B1581"/>
      <c r="C1581"/>
      <c r="D1581"/>
      <c r="E1581"/>
      <c r="F1581"/>
    </row>
    <row r="1582" spans="1:6" x14ac:dyDescent="0.25">
      <c r="A1582"/>
      <c r="B1582"/>
      <c r="C1582"/>
      <c r="D1582"/>
      <c r="E1582"/>
      <c r="F1582"/>
    </row>
    <row r="1583" spans="1:6" x14ac:dyDescent="0.25">
      <c r="A1583"/>
      <c r="B1583"/>
      <c r="C1583"/>
      <c r="D1583"/>
      <c r="E1583"/>
      <c r="F1583"/>
    </row>
    <row r="1584" spans="1:6" x14ac:dyDescent="0.25">
      <c r="A1584"/>
      <c r="B1584"/>
      <c r="C1584"/>
      <c r="D1584"/>
      <c r="E1584"/>
      <c r="F1584"/>
    </row>
    <row r="1585" spans="1:6" x14ac:dyDescent="0.25">
      <c r="A1585"/>
      <c r="B1585"/>
      <c r="C1585"/>
      <c r="D1585"/>
      <c r="E1585"/>
      <c r="F1585"/>
    </row>
    <row r="1586" spans="1:6" x14ac:dyDescent="0.25">
      <c r="A1586"/>
      <c r="B1586"/>
      <c r="C1586"/>
      <c r="D1586"/>
      <c r="E1586"/>
      <c r="F1586"/>
    </row>
    <row r="1587" spans="1:6" x14ac:dyDescent="0.25">
      <c r="A1587"/>
      <c r="B1587"/>
      <c r="C1587"/>
      <c r="D1587"/>
      <c r="E1587"/>
      <c r="F1587"/>
    </row>
    <row r="1588" spans="1:6" x14ac:dyDescent="0.25">
      <c r="A1588"/>
      <c r="B1588"/>
      <c r="C1588"/>
      <c r="D1588"/>
      <c r="E1588"/>
      <c r="F1588"/>
    </row>
    <row r="1589" spans="1:6" x14ac:dyDescent="0.25">
      <c r="A1589"/>
      <c r="B1589"/>
      <c r="C1589"/>
      <c r="D1589"/>
      <c r="E1589"/>
      <c r="F1589"/>
    </row>
    <row r="1590" spans="1:6" x14ac:dyDescent="0.25">
      <c r="A1590"/>
      <c r="B1590"/>
      <c r="C1590"/>
      <c r="D1590"/>
      <c r="E1590"/>
      <c r="F1590"/>
    </row>
    <row r="1591" spans="1:6" x14ac:dyDescent="0.25">
      <c r="A1591"/>
      <c r="B1591"/>
      <c r="C1591"/>
      <c r="D1591"/>
      <c r="E1591"/>
      <c r="F1591"/>
    </row>
    <row r="1592" spans="1:6" x14ac:dyDescent="0.25">
      <c r="A1592"/>
      <c r="B1592"/>
      <c r="C1592"/>
      <c r="D1592"/>
      <c r="E1592"/>
      <c r="F1592"/>
    </row>
    <row r="1593" spans="1:6" x14ac:dyDescent="0.25">
      <c r="A1593"/>
      <c r="B1593"/>
      <c r="C1593"/>
      <c r="D1593"/>
      <c r="E1593"/>
      <c r="F1593"/>
    </row>
    <row r="1594" spans="1:6" x14ac:dyDescent="0.25">
      <c r="A1594"/>
      <c r="B1594"/>
      <c r="C1594"/>
      <c r="D1594"/>
      <c r="E1594"/>
      <c r="F1594"/>
    </row>
    <row r="1595" spans="1:6" x14ac:dyDescent="0.25">
      <c r="A1595"/>
      <c r="B1595"/>
      <c r="C1595"/>
      <c r="D1595"/>
      <c r="E1595"/>
      <c r="F1595"/>
    </row>
    <row r="1596" spans="1:6" x14ac:dyDescent="0.25">
      <c r="A1596"/>
      <c r="B1596"/>
      <c r="C1596"/>
      <c r="D1596"/>
      <c r="E1596"/>
      <c r="F1596"/>
    </row>
    <row r="1597" spans="1:6" x14ac:dyDescent="0.25">
      <c r="A1597"/>
      <c r="B1597"/>
      <c r="C1597"/>
      <c r="D1597"/>
      <c r="E1597"/>
      <c r="F1597"/>
    </row>
    <row r="1598" spans="1:6" x14ac:dyDescent="0.25">
      <c r="A1598"/>
      <c r="B1598"/>
      <c r="C1598"/>
      <c r="D1598"/>
      <c r="E1598"/>
      <c r="F1598"/>
    </row>
    <row r="1599" spans="1:6" x14ac:dyDescent="0.25">
      <c r="A1599"/>
      <c r="B1599"/>
      <c r="C1599"/>
      <c r="D1599"/>
      <c r="E1599"/>
      <c r="F1599"/>
    </row>
    <row r="1600" spans="1:6" x14ac:dyDescent="0.25">
      <c r="A1600"/>
      <c r="B1600"/>
      <c r="C1600"/>
      <c r="D1600"/>
      <c r="E1600"/>
      <c r="F1600"/>
    </row>
    <row r="1601" spans="1:6" x14ac:dyDescent="0.25">
      <c r="A1601"/>
      <c r="B1601"/>
      <c r="C1601"/>
      <c r="D1601"/>
      <c r="E1601"/>
      <c r="F1601"/>
    </row>
    <row r="1602" spans="1:6" x14ac:dyDescent="0.25">
      <c r="A1602"/>
      <c r="B1602"/>
      <c r="C1602"/>
      <c r="D1602"/>
      <c r="E1602"/>
      <c r="F1602"/>
    </row>
    <row r="1603" spans="1:6" x14ac:dyDescent="0.25">
      <c r="A1603"/>
      <c r="B1603"/>
      <c r="C1603"/>
      <c r="D1603"/>
      <c r="E1603"/>
      <c r="F1603"/>
    </row>
    <row r="1604" spans="1:6" x14ac:dyDescent="0.25">
      <c r="A1604"/>
      <c r="B1604"/>
      <c r="C1604"/>
      <c r="D1604"/>
      <c r="E1604"/>
      <c r="F1604"/>
    </row>
    <row r="1605" spans="1:6" x14ac:dyDescent="0.25">
      <c r="A1605"/>
      <c r="B1605"/>
      <c r="C1605"/>
      <c r="D1605"/>
      <c r="E1605"/>
      <c r="F1605"/>
    </row>
    <row r="1606" spans="1:6" x14ac:dyDescent="0.25">
      <c r="A1606"/>
      <c r="B1606"/>
      <c r="C1606"/>
      <c r="D1606"/>
      <c r="E1606"/>
      <c r="F1606"/>
    </row>
    <row r="1607" spans="1:6" x14ac:dyDescent="0.25">
      <c r="A1607"/>
      <c r="B1607"/>
      <c r="C1607"/>
      <c r="D1607"/>
      <c r="E1607"/>
      <c r="F1607"/>
    </row>
    <row r="1608" spans="1:6" x14ac:dyDescent="0.25">
      <c r="A1608"/>
      <c r="B1608"/>
      <c r="C1608"/>
      <c r="D1608"/>
      <c r="E1608"/>
      <c r="F1608"/>
    </row>
    <row r="1609" spans="1:6" x14ac:dyDescent="0.25">
      <c r="A1609"/>
      <c r="B1609"/>
      <c r="C1609"/>
      <c r="D1609"/>
      <c r="E1609"/>
      <c r="F1609"/>
    </row>
    <row r="1610" spans="1:6" x14ac:dyDescent="0.25">
      <c r="A1610"/>
      <c r="B1610"/>
      <c r="C1610"/>
      <c r="D1610"/>
      <c r="E1610"/>
      <c r="F1610"/>
    </row>
    <row r="1611" spans="1:6" x14ac:dyDescent="0.25">
      <c r="A1611"/>
      <c r="B1611"/>
      <c r="C1611"/>
      <c r="D1611"/>
      <c r="E1611"/>
      <c r="F1611"/>
    </row>
    <row r="1612" spans="1:6" x14ac:dyDescent="0.25">
      <c r="A1612"/>
      <c r="B1612"/>
      <c r="C1612"/>
      <c r="D1612"/>
      <c r="E1612"/>
      <c r="F1612"/>
    </row>
    <row r="1613" spans="1:6" x14ac:dyDescent="0.25">
      <c r="A1613"/>
      <c r="B1613"/>
      <c r="C1613"/>
      <c r="D1613"/>
      <c r="E1613"/>
      <c r="F1613"/>
    </row>
    <row r="1614" spans="1:6" x14ac:dyDescent="0.25">
      <c r="A1614"/>
      <c r="B1614"/>
      <c r="C1614"/>
      <c r="D1614"/>
      <c r="E1614"/>
      <c r="F1614"/>
    </row>
    <row r="1615" spans="1:6" x14ac:dyDescent="0.25">
      <c r="A1615"/>
      <c r="B1615"/>
      <c r="C1615"/>
      <c r="D1615"/>
      <c r="E1615"/>
      <c r="F1615"/>
    </row>
    <row r="1616" spans="1:6" x14ac:dyDescent="0.25">
      <c r="A1616"/>
      <c r="B1616"/>
      <c r="C1616"/>
      <c r="D1616"/>
      <c r="E1616"/>
      <c r="F1616"/>
    </row>
    <row r="1617" spans="1:6" x14ac:dyDescent="0.25">
      <c r="A1617"/>
      <c r="B1617"/>
      <c r="C1617"/>
      <c r="D1617"/>
      <c r="E1617"/>
      <c r="F1617"/>
    </row>
    <row r="1618" spans="1:6" x14ac:dyDescent="0.25">
      <c r="A1618"/>
      <c r="B1618"/>
      <c r="C1618"/>
      <c r="D1618"/>
      <c r="E1618"/>
      <c r="F1618"/>
    </row>
    <row r="1619" spans="1:6" x14ac:dyDescent="0.25">
      <c r="A1619"/>
      <c r="B1619"/>
      <c r="C1619"/>
      <c r="D1619"/>
      <c r="E1619"/>
      <c r="F1619"/>
    </row>
    <row r="1620" spans="1:6" x14ac:dyDescent="0.25">
      <c r="A1620"/>
      <c r="B1620"/>
      <c r="C1620"/>
      <c r="D1620"/>
      <c r="E1620"/>
      <c r="F1620"/>
    </row>
    <row r="1621" spans="1:6" x14ac:dyDescent="0.25">
      <c r="A1621"/>
      <c r="B1621"/>
      <c r="C1621"/>
      <c r="D1621"/>
      <c r="E1621"/>
      <c r="F1621"/>
    </row>
    <row r="1622" spans="1:6" x14ac:dyDescent="0.25">
      <c r="A1622"/>
      <c r="B1622"/>
      <c r="C1622"/>
      <c r="D1622"/>
      <c r="E1622"/>
      <c r="F1622"/>
    </row>
    <row r="1623" spans="1:6" x14ac:dyDescent="0.25">
      <c r="A1623"/>
      <c r="B1623"/>
      <c r="C1623"/>
      <c r="D1623"/>
      <c r="E1623"/>
      <c r="F1623"/>
    </row>
    <row r="1624" spans="1:6" x14ac:dyDescent="0.25">
      <c r="A1624"/>
      <c r="B1624"/>
      <c r="C1624"/>
      <c r="D1624"/>
      <c r="E1624"/>
      <c r="F1624"/>
    </row>
    <row r="1625" spans="1:6" x14ac:dyDescent="0.25">
      <c r="A1625"/>
      <c r="B1625"/>
      <c r="C1625"/>
      <c r="D1625"/>
      <c r="E1625"/>
      <c r="F1625"/>
    </row>
    <row r="1626" spans="1:6" x14ac:dyDescent="0.25">
      <c r="A1626"/>
      <c r="B1626"/>
      <c r="C1626"/>
      <c r="D1626"/>
      <c r="E1626"/>
      <c r="F1626"/>
    </row>
    <row r="1627" spans="1:6" x14ac:dyDescent="0.25">
      <c r="A1627"/>
      <c r="B1627"/>
      <c r="C1627"/>
      <c r="D1627"/>
      <c r="E1627"/>
      <c r="F1627"/>
    </row>
    <row r="1628" spans="1:6" x14ac:dyDescent="0.25">
      <c r="A1628"/>
      <c r="B1628"/>
      <c r="C1628"/>
      <c r="D1628"/>
      <c r="E1628"/>
      <c r="F1628"/>
    </row>
    <row r="1629" spans="1:6" x14ac:dyDescent="0.25">
      <c r="A1629"/>
      <c r="B1629"/>
      <c r="C1629"/>
      <c r="D1629"/>
      <c r="E1629"/>
      <c r="F1629"/>
    </row>
    <row r="1630" spans="1:6" x14ac:dyDescent="0.25">
      <c r="A1630"/>
      <c r="B1630"/>
      <c r="C1630"/>
      <c r="D1630"/>
      <c r="E1630"/>
      <c r="F1630"/>
    </row>
    <row r="1631" spans="1:6" x14ac:dyDescent="0.25">
      <c r="A1631"/>
      <c r="B1631"/>
      <c r="C1631"/>
      <c r="D1631"/>
      <c r="E1631"/>
      <c r="F1631"/>
    </row>
    <row r="1632" spans="1:6" x14ac:dyDescent="0.25">
      <c r="A1632"/>
      <c r="B1632"/>
      <c r="C1632"/>
      <c r="D1632"/>
      <c r="E1632"/>
      <c r="F1632"/>
    </row>
    <row r="1633" spans="1:6" x14ac:dyDescent="0.25">
      <c r="A1633"/>
      <c r="B1633"/>
      <c r="C1633"/>
      <c r="D1633"/>
      <c r="E1633"/>
      <c r="F1633"/>
    </row>
    <row r="1634" spans="1:6" x14ac:dyDescent="0.25">
      <c r="A1634"/>
      <c r="B1634"/>
      <c r="C1634"/>
      <c r="D1634"/>
      <c r="E1634"/>
      <c r="F1634"/>
    </row>
    <row r="1635" spans="1:6" x14ac:dyDescent="0.25">
      <c r="A1635"/>
      <c r="B1635"/>
      <c r="C1635"/>
      <c r="D1635"/>
      <c r="E1635"/>
      <c r="F1635"/>
    </row>
    <row r="1636" spans="1:6" x14ac:dyDescent="0.25">
      <c r="A1636"/>
      <c r="B1636"/>
      <c r="C1636"/>
      <c r="D1636"/>
      <c r="E1636"/>
      <c r="F1636"/>
    </row>
    <row r="1637" spans="1:6" x14ac:dyDescent="0.25">
      <c r="A1637"/>
      <c r="B1637"/>
      <c r="C1637"/>
      <c r="D1637"/>
      <c r="E1637"/>
      <c r="F1637"/>
    </row>
    <row r="1638" spans="1:6" x14ac:dyDescent="0.25">
      <c r="A1638"/>
      <c r="B1638"/>
      <c r="C1638"/>
      <c r="D1638"/>
      <c r="E1638"/>
      <c r="F1638"/>
    </row>
    <row r="1639" spans="1:6" x14ac:dyDescent="0.25">
      <c r="A1639"/>
      <c r="B1639"/>
      <c r="C1639"/>
      <c r="D1639"/>
      <c r="E1639"/>
      <c r="F1639"/>
    </row>
    <row r="1640" spans="1:6" x14ac:dyDescent="0.25">
      <c r="A1640"/>
      <c r="B1640"/>
      <c r="C1640"/>
      <c r="D1640"/>
      <c r="E1640"/>
      <c r="F1640"/>
    </row>
    <row r="1641" spans="1:6" x14ac:dyDescent="0.25">
      <c r="A1641"/>
      <c r="B1641"/>
      <c r="C1641"/>
      <c r="D1641"/>
      <c r="E1641"/>
      <c r="F1641"/>
    </row>
    <row r="1642" spans="1:6" x14ac:dyDescent="0.25">
      <c r="A1642"/>
      <c r="B1642"/>
      <c r="C1642"/>
      <c r="D1642"/>
      <c r="E1642"/>
      <c r="F1642"/>
    </row>
    <row r="1643" spans="1:6" x14ac:dyDescent="0.25">
      <c r="A1643"/>
      <c r="B1643"/>
      <c r="C1643"/>
      <c r="D1643"/>
      <c r="E1643"/>
      <c r="F1643"/>
    </row>
    <row r="1644" spans="1:6" x14ac:dyDescent="0.25">
      <c r="A1644"/>
      <c r="B1644"/>
      <c r="C1644"/>
      <c r="D1644"/>
      <c r="E1644"/>
      <c r="F1644"/>
    </row>
    <row r="1645" spans="1:6" x14ac:dyDescent="0.25">
      <c r="A1645"/>
      <c r="B1645"/>
      <c r="C1645"/>
      <c r="D1645"/>
      <c r="E1645"/>
      <c r="F1645"/>
    </row>
    <row r="1646" spans="1:6" x14ac:dyDescent="0.25">
      <c r="A1646"/>
      <c r="B1646"/>
      <c r="C1646"/>
      <c r="D1646"/>
      <c r="E1646"/>
      <c r="F1646"/>
    </row>
    <row r="1647" spans="1:6" x14ac:dyDescent="0.25">
      <c r="A1647"/>
      <c r="B1647"/>
      <c r="C1647"/>
      <c r="D1647"/>
      <c r="E1647"/>
      <c r="F1647"/>
    </row>
    <row r="1648" spans="1:6" x14ac:dyDescent="0.25">
      <c r="A1648"/>
      <c r="B1648"/>
      <c r="C1648"/>
      <c r="D1648"/>
      <c r="E1648"/>
      <c r="F1648"/>
    </row>
    <row r="1649" spans="1:6" x14ac:dyDescent="0.25">
      <c r="A1649"/>
      <c r="B1649"/>
      <c r="C1649"/>
      <c r="D1649"/>
      <c r="E1649"/>
      <c r="F1649"/>
    </row>
    <row r="1650" spans="1:6" x14ac:dyDescent="0.25">
      <c r="A1650"/>
      <c r="B1650"/>
      <c r="C1650"/>
      <c r="D1650"/>
      <c r="E1650"/>
      <c r="F1650"/>
    </row>
    <row r="1651" spans="1:6" x14ac:dyDescent="0.25">
      <c r="A1651"/>
      <c r="B1651"/>
      <c r="C1651"/>
      <c r="D1651"/>
      <c r="E1651"/>
      <c r="F1651"/>
    </row>
    <row r="1652" spans="1:6" x14ac:dyDescent="0.25">
      <c r="A1652"/>
      <c r="B1652"/>
      <c r="C1652"/>
      <c r="D1652"/>
      <c r="E1652"/>
      <c r="F1652"/>
    </row>
    <row r="1653" spans="1:6" x14ac:dyDescent="0.25">
      <c r="A1653"/>
      <c r="B1653"/>
      <c r="C1653"/>
      <c r="D1653"/>
      <c r="E1653"/>
      <c r="F1653"/>
    </row>
    <row r="1654" spans="1:6" x14ac:dyDescent="0.25">
      <c r="A1654"/>
      <c r="B1654"/>
      <c r="C1654"/>
      <c r="D1654"/>
      <c r="E1654"/>
      <c r="F1654"/>
    </row>
    <row r="1655" spans="1:6" x14ac:dyDescent="0.25">
      <c r="A1655"/>
      <c r="B1655"/>
      <c r="C1655"/>
      <c r="D1655"/>
      <c r="E1655"/>
      <c r="F1655"/>
    </row>
    <row r="1656" spans="1:6" x14ac:dyDescent="0.25">
      <c r="A1656"/>
      <c r="B1656"/>
      <c r="C1656"/>
      <c r="D1656"/>
      <c r="E1656"/>
      <c r="F1656"/>
    </row>
    <row r="1657" spans="1:6" x14ac:dyDescent="0.25">
      <c r="A1657"/>
      <c r="B1657"/>
      <c r="C1657"/>
      <c r="D1657"/>
      <c r="E1657"/>
      <c r="F1657"/>
    </row>
    <row r="1658" spans="1:6" x14ac:dyDescent="0.25">
      <c r="A1658"/>
      <c r="B1658"/>
      <c r="C1658"/>
      <c r="D1658"/>
      <c r="E1658"/>
      <c r="F1658"/>
    </row>
    <row r="1659" spans="1:6" x14ac:dyDescent="0.25">
      <c r="A1659"/>
      <c r="B1659"/>
      <c r="C1659"/>
      <c r="D1659"/>
      <c r="E1659"/>
      <c r="F1659"/>
    </row>
    <row r="1660" spans="1:6" x14ac:dyDescent="0.25">
      <c r="A1660"/>
      <c r="B1660"/>
      <c r="C1660"/>
      <c r="D1660"/>
      <c r="E1660"/>
      <c r="F1660"/>
    </row>
    <row r="1661" spans="1:6" x14ac:dyDescent="0.25">
      <c r="A1661"/>
      <c r="B1661"/>
      <c r="C1661"/>
      <c r="D1661"/>
      <c r="E1661"/>
      <c r="F1661"/>
    </row>
    <row r="1662" spans="1:6" x14ac:dyDescent="0.25">
      <c r="A1662"/>
      <c r="B1662"/>
      <c r="C1662"/>
      <c r="D1662"/>
      <c r="E1662"/>
      <c r="F1662"/>
    </row>
    <row r="1663" spans="1:6" x14ac:dyDescent="0.25">
      <c r="A1663"/>
      <c r="B1663"/>
      <c r="C1663"/>
      <c r="D1663"/>
      <c r="E1663"/>
      <c r="F1663"/>
    </row>
    <row r="1664" spans="1:6" x14ac:dyDescent="0.25">
      <c r="A1664"/>
      <c r="B1664"/>
      <c r="C1664"/>
      <c r="D1664"/>
      <c r="E1664"/>
      <c r="F1664"/>
    </row>
    <row r="1665" spans="1:6" x14ac:dyDescent="0.25">
      <c r="A1665"/>
      <c r="B1665"/>
      <c r="C1665"/>
      <c r="D1665"/>
      <c r="E1665"/>
      <c r="F1665"/>
    </row>
    <row r="1666" spans="1:6" x14ac:dyDescent="0.25">
      <c r="A1666"/>
      <c r="B1666"/>
      <c r="C1666"/>
      <c r="D1666"/>
      <c r="E1666"/>
      <c r="F1666"/>
    </row>
    <row r="1667" spans="1:6" x14ac:dyDescent="0.25">
      <c r="A1667"/>
      <c r="B1667"/>
      <c r="C1667"/>
      <c r="D1667"/>
      <c r="E1667"/>
      <c r="F1667"/>
    </row>
    <row r="1668" spans="1:6" x14ac:dyDescent="0.25">
      <c r="A1668"/>
      <c r="B1668"/>
      <c r="C1668"/>
      <c r="D1668"/>
      <c r="E1668"/>
      <c r="F1668"/>
    </row>
    <row r="1669" spans="1:6" x14ac:dyDescent="0.25">
      <c r="A1669"/>
      <c r="B1669"/>
      <c r="C1669"/>
      <c r="D1669"/>
      <c r="E1669"/>
      <c r="F1669"/>
    </row>
    <row r="1670" spans="1:6" x14ac:dyDescent="0.25">
      <c r="A1670"/>
      <c r="B1670"/>
      <c r="C1670"/>
      <c r="D1670"/>
      <c r="E1670"/>
      <c r="F1670"/>
    </row>
    <row r="1671" spans="1:6" x14ac:dyDescent="0.25">
      <c r="A1671"/>
      <c r="B1671"/>
      <c r="C1671"/>
      <c r="D1671"/>
      <c r="E1671"/>
      <c r="F1671"/>
    </row>
    <row r="1672" spans="1:6" x14ac:dyDescent="0.25">
      <c r="A1672"/>
      <c r="B1672"/>
      <c r="C1672"/>
      <c r="D1672"/>
      <c r="E1672"/>
      <c r="F1672"/>
    </row>
    <row r="1673" spans="1:6" x14ac:dyDescent="0.25">
      <c r="A1673"/>
      <c r="B1673"/>
      <c r="C1673"/>
      <c r="D1673"/>
      <c r="E1673"/>
      <c r="F1673"/>
    </row>
    <row r="1674" spans="1:6" x14ac:dyDescent="0.25">
      <c r="A1674"/>
      <c r="B1674"/>
      <c r="C1674"/>
      <c r="D1674"/>
      <c r="E1674"/>
      <c r="F1674"/>
    </row>
    <row r="1675" spans="1:6" x14ac:dyDescent="0.25">
      <c r="A1675"/>
      <c r="B1675"/>
      <c r="C1675"/>
      <c r="D1675"/>
      <c r="E1675"/>
      <c r="F1675"/>
    </row>
    <row r="1676" spans="1:6" x14ac:dyDescent="0.25">
      <c r="A1676"/>
      <c r="B1676"/>
      <c r="C1676"/>
      <c r="D1676"/>
      <c r="E1676"/>
      <c r="F1676"/>
    </row>
    <row r="1677" spans="1:6" x14ac:dyDescent="0.25">
      <c r="A1677"/>
      <c r="B1677"/>
      <c r="C1677"/>
      <c r="D1677"/>
      <c r="E1677"/>
      <c r="F1677"/>
    </row>
    <row r="1678" spans="1:6" x14ac:dyDescent="0.25">
      <c r="A1678"/>
      <c r="B1678"/>
      <c r="C1678"/>
      <c r="D1678"/>
      <c r="E1678"/>
      <c r="F1678"/>
    </row>
    <row r="1679" spans="1:6" x14ac:dyDescent="0.25">
      <c r="A1679"/>
      <c r="B1679"/>
      <c r="C1679"/>
      <c r="D1679"/>
      <c r="E1679"/>
      <c r="F1679"/>
    </row>
    <row r="1680" spans="1:6" x14ac:dyDescent="0.25">
      <c r="A1680"/>
      <c r="B1680"/>
      <c r="C1680"/>
      <c r="D1680"/>
      <c r="E1680"/>
      <c r="F1680"/>
    </row>
    <row r="1681" spans="1:6" x14ac:dyDescent="0.25">
      <c r="A1681"/>
      <c r="B1681"/>
      <c r="C1681"/>
      <c r="D1681"/>
      <c r="E1681"/>
      <c r="F1681"/>
    </row>
    <row r="1682" spans="1:6" x14ac:dyDescent="0.25">
      <c r="A1682"/>
      <c r="B1682"/>
      <c r="C1682"/>
      <c r="D1682"/>
      <c r="E1682"/>
      <c r="F1682"/>
    </row>
    <row r="1683" spans="1:6" x14ac:dyDescent="0.25">
      <c r="A1683"/>
      <c r="B1683"/>
      <c r="C1683"/>
      <c r="D1683"/>
      <c r="E1683"/>
      <c r="F1683"/>
    </row>
    <row r="1684" spans="1:6" x14ac:dyDescent="0.25">
      <c r="A1684"/>
      <c r="B1684"/>
      <c r="C1684"/>
      <c r="D1684"/>
      <c r="E1684"/>
      <c r="F1684"/>
    </row>
    <row r="1685" spans="1:6" x14ac:dyDescent="0.25">
      <c r="A1685"/>
      <c r="B1685"/>
      <c r="C1685"/>
      <c r="D1685"/>
      <c r="E1685"/>
      <c r="F1685"/>
    </row>
    <row r="1686" spans="1:6" x14ac:dyDescent="0.25">
      <c r="A1686"/>
      <c r="B1686"/>
      <c r="C1686"/>
      <c r="D1686"/>
      <c r="E1686"/>
      <c r="F1686"/>
    </row>
    <row r="1687" spans="1:6" x14ac:dyDescent="0.25">
      <c r="A1687"/>
      <c r="B1687"/>
      <c r="C1687"/>
      <c r="D1687"/>
      <c r="E1687"/>
      <c r="F1687"/>
    </row>
    <row r="1688" spans="1:6" x14ac:dyDescent="0.25">
      <c r="A1688"/>
      <c r="B1688"/>
      <c r="C1688"/>
      <c r="D1688"/>
      <c r="E1688"/>
      <c r="F1688"/>
    </row>
    <row r="1689" spans="1:6" x14ac:dyDescent="0.25">
      <c r="A1689"/>
      <c r="B1689"/>
      <c r="C1689"/>
      <c r="D1689"/>
      <c r="E1689"/>
      <c r="F1689"/>
    </row>
    <row r="1690" spans="1:6" x14ac:dyDescent="0.25">
      <c r="A1690"/>
      <c r="B1690"/>
      <c r="C1690"/>
      <c r="D1690"/>
      <c r="E1690"/>
      <c r="F1690"/>
    </row>
    <row r="1691" spans="1:6" x14ac:dyDescent="0.25">
      <c r="A1691"/>
      <c r="B1691"/>
      <c r="C1691"/>
      <c r="D1691"/>
      <c r="E1691"/>
      <c r="F1691"/>
    </row>
    <row r="1692" spans="1:6" x14ac:dyDescent="0.25">
      <c r="A1692"/>
      <c r="B1692"/>
      <c r="C1692"/>
      <c r="D1692"/>
      <c r="E1692"/>
      <c r="F1692"/>
    </row>
    <row r="1693" spans="1:6" x14ac:dyDescent="0.25">
      <c r="A1693"/>
      <c r="B1693"/>
      <c r="C1693"/>
      <c r="D1693"/>
      <c r="E1693"/>
      <c r="F1693"/>
    </row>
    <row r="1694" spans="1:6" x14ac:dyDescent="0.25">
      <c r="A1694"/>
      <c r="B1694"/>
      <c r="C1694"/>
      <c r="D1694"/>
      <c r="E1694"/>
      <c r="F1694"/>
    </row>
    <row r="1695" spans="1:6" x14ac:dyDescent="0.25">
      <c r="A1695"/>
      <c r="B1695"/>
      <c r="C1695"/>
      <c r="D1695"/>
      <c r="E1695"/>
      <c r="F1695"/>
    </row>
    <row r="1696" spans="1:6" x14ac:dyDescent="0.25">
      <c r="A1696"/>
      <c r="B1696"/>
      <c r="C1696"/>
      <c r="D1696"/>
      <c r="E1696"/>
      <c r="F1696"/>
    </row>
    <row r="1697" spans="1:6" x14ac:dyDescent="0.25">
      <c r="A1697"/>
      <c r="B1697"/>
      <c r="C1697"/>
      <c r="D1697"/>
      <c r="E1697"/>
      <c r="F1697"/>
    </row>
    <row r="1698" spans="1:6" x14ac:dyDescent="0.25">
      <c r="A1698"/>
      <c r="B1698"/>
      <c r="C1698"/>
      <c r="D1698"/>
      <c r="E1698"/>
      <c r="F1698"/>
    </row>
    <row r="1699" spans="1:6" x14ac:dyDescent="0.25">
      <c r="A1699"/>
      <c r="B1699"/>
      <c r="C1699"/>
      <c r="D1699"/>
      <c r="E1699"/>
      <c r="F1699"/>
    </row>
    <row r="1700" spans="1:6" x14ac:dyDescent="0.25">
      <c r="A1700"/>
      <c r="B1700"/>
      <c r="C1700"/>
      <c r="D1700"/>
      <c r="E1700"/>
      <c r="F1700"/>
    </row>
    <row r="1701" spans="1:6" x14ac:dyDescent="0.25">
      <c r="A1701"/>
      <c r="B1701"/>
      <c r="C1701"/>
      <c r="D1701"/>
      <c r="E1701"/>
      <c r="F1701"/>
    </row>
    <row r="1702" spans="1:6" x14ac:dyDescent="0.25">
      <c r="A1702"/>
      <c r="B1702"/>
      <c r="C1702"/>
      <c r="D1702"/>
      <c r="E1702"/>
      <c r="F1702"/>
    </row>
    <row r="1703" spans="1:6" x14ac:dyDescent="0.25">
      <c r="A1703"/>
      <c r="B1703"/>
      <c r="C1703"/>
      <c r="D1703"/>
      <c r="E1703"/>
      <c r="F1703"/>
    </row>
    <row r="1704" spans="1:6" x14ac:dyDescent="0.25">
      <c r="A1704"/>
      <c r="B1704"/>
      <c r="C1704"/>
      <c r="D1704"/>
      <c r="E1704"/>
      <c r="F1704"/>
    </row>
    <row r="1705" spans="1:6" x14ac:dyDescent="0.25">
      <c r="A1705"/>
      <c r="B1705"/>
      <c r="C1705"/>
      <c r="D1705"/>
      <c r="E1705"/>
      <c r="F1705"/>
    </row>
    <row r="1706" spans="1:6" x14ac:dyDescent="0.25">
      <c r="A1706"/>
      <c r="B1706"/>
      <c r="C1706"/>
      <c r="D1706"/>
      <c r="E1706"/>
      <c r="F1706"/>
    </row>
    <row r="1707" spans="1:6" x14ac:dyDescent="0.25">
      <c r="A1707"/>
      <c r="B1707"/>
      <c r="C1707"/>
      <c r="D1707"/>
      <c r="E1707"/>
      <c r="F1707"/>
    </row>
    <row r="1708" spans="1:6" x14ac:dyDescent="0.25">
      <c r="A1708"/>
      <c r="B1708"/>
      <c r="C1708"/>
      <c r="D1708"/>
      <c r="E1708"/>
      <c r="F1708"/>
    </row>
    <row r="1709" spans="1:6" x14ac:dyDescent="0.25">
      <c r="A1709"/>
      <c r="B1709"/>
      <c r="C1709"/>
      <c r="D1709"/>
      <c r="E1709"/>
      <c r="F1709"/>
    </row>
    <row r="1710" spans="1:6" x14ac:dyDescent="0.25">
      <c r="A1710"/>
      <c r="B1710"/>
      <c r="C1710"/>
      <c r="D1710"/>
      <c r="E1710"/>
      <c r="F1710"/>
    </row>
    <row r="1711" spans="1:6" x14ac:dyDescent="0.25">
      <c r="A1711"/>
      <c r="B1711"/>
      <c r="C1711"/>
      <c r="D1711"/>
      <c r="E1711"/>
      <c r="F1711"/>
    </row>
    <row r="1712" spans="1:6" x14ac:dyDescent="0.25">
      <c r="A1712"/>
      <c r="B1712"/>
      <c r="C1712"/>
      <c r="D1712"/>
      <c r="E1712"/>
      <c r="F1712"/>
    </row>
    <row r="1713" spans="1:6" x14ac:dyDescent="0.25">
      <c r="A1713"/>
      <c r="B1713"/>
      <c r="C1713"/>
      <c r="D1713"/>
      <c r="E1713"/>
      <c r="F1713"/>
    </row>
    <row r="1714" spans="1:6" x14ac:dyDescent="0.25">
      <c r="A1714"/>
      <c r="B1714"/>
      <c r="C1714"/>
      <c r="D1714"/>
      <c r="E1714"/>
      <c r="F1714"/>
    </row>
    <row r="1715" spans="1:6" x14ac:dyDescent="0.25">
      <c r="A1715"/>
      <c r="B1715"/>
      <c r="C1715"/>
      <c r="D1715"/>
      <c r="E1715"/>
      <c r="F1715"/>
    </row>
    <row r="1716" spans="1:6" x14ac:dyDescent="0.25">
      <c r="A1716"/>
      <c r="B1716"/>
      <c r="C1716"/>
      <c r="D1716"/>
      <c r="E1716"/>
      <c r="F1716"/>
    </row>
    <row r="1717" spans="1:6" x14ac:dyDescent="0.25">
      <c r="A1717"/>
      <c r="B1717"/>
      <c r="C1717"/>
      <c r="D1717"/>
      <c r="E1717"/>
      <c r="F1717"/>
    </row>
    <row r="1718" spans="1:6" x14ac:dyDescent="0.25">
      <c r="A1718"/>
      <c r="B1718"/>
      <c r="C1718"/>
      <c r="D1718"/>
      <c r="E1718"/>
      <c r="F1718"/>
    </row>
    <row r="1719" spans="1:6" x14ac:dyDescent="0.25">
      <c r="A1719"/>
      <c r="B1719"/>
      <c r="C1719"/>
      <c r="D1719"/>
      <c r="E1719"/>
      <c r="F1719"/>
    </row>
    <row r="1720" spans="1:6" x14ac:dyDescent="0.25">
      <c r="A1720"/>
      <c r="B1720"/>
      <c r="C1720"/>
      <c r="D1720"/>
      <c r="E1720"/>
      <c r="F1720"/>
    </row>
    <row r="1721" spans="1:6" x14ac:dyDescent="0.25">
      <c r="A1721"/>
      <c r="B1721"/>
      <c r="C1721"/>
      <c r="D1721"/>
      <c r="E1721"/>
      <c r="F1721"/>
    </row>
    <row r="1722" spans="1:6" x14ac:dyDescent="0.25">
      <c r="A1722"/>
      <c r="B1722"/>
      <c r="C1722"/>
      <c r="D1722"/>
      <c r="E1722"/>
      <c r="F1722"/>
    </row>
    <row r="1723" spans="1:6" x14ac:dyDescent="0.25">
      <c r="A1723"/>
      <c r="B1723"/>
      <c r="C1723"/>
      <c r="D1723"/>
      <c r="E1723"/>
      <c r="F1723"/>
    </row>
    <row r="1724" spans="1:6" x14ac:dyDescent="0.25">
      <c r="A1724"/>
      <c r="B1724"/>
      <c r="C1724"/>
      <c r="D1724"/>
      <c r="E1724"/>
      <c r="F1724"/>
    </row>
    <row r="1725" spans="1:6" x14ac:dyDescent="0.25">
      <c r="A1725"/>
      <c r="B1725"/>
      <c r="C1725"/>
      <c r="D1725"/>
      <c r="E1725"/>
      <c r="F1725"/>
    </row>
    <row r="1726" spans="1:6" x14ac:dyDescent="0.25">
      <c r="A1726"/>
      <c r="B1726"/>
      <c r="C1726"/>
      <c r="D1726"/>
      <c r="E1726"/>
      <c r="F1726"/>
    </row>
    <row r="1727" spans="1:6" x14ac:dyDescent="0.25">
      <c r="A1727"/>
      <c r="B1727"/>
      <c r="C1727"/>
      <c r="D1727"/>
      <c r="E1727"/>
      <c r="F1727"/>
    </row>
    <row r="1728" spans="1:6" x14ac:dyDescent="0.25">
      <c r="A1728"/>
      <c r="B1728"/>
      <c r="C1728"/>
      <c r="D1728"/>
      <c r="E1728"/>
      <c r="F1728"/>
    </row>
    <row r="1729" spans="1:6" x14ac:dyDescent="0.25">
      <c r="A1729"/>
      <c r="B1729"/>
      <c r="C1729"/>
      <c r="D1729"/>
      <c r="E1729"/>
      <c r="F1729"/>
    </row>
    <row r="1730" spans="1:6" x14ac:dyDescent="0.25">
      <c r="A1730"/>
      <c r="B1730"/>
      <c r="C1730"/>
      <c r="D1730"/>
      <c r="E1730"/>
      <c r="F1730"/>
    </row>
    <row r="1731" spans="1:6" x14ac:dyDescent="0.25">
      <c r="A1731"/>
      <c r="B1731"/>
      <c r="C1731"/>
      <c r="D1731"/>
      <c r="E1731"/>
      <c r="F1731"/>
    </row>
    <row r="1732" spans="1:6" x14ac:dyDescent="0.25">
      <c r="A1732"/>
      <c r="B1732"/>
      <c r="C1732"/>
      <c r="D1732"/>
      <c r="E1732"/>
      <c r="F1732"/>
    </row>
    <row r="1733" spans="1:6" x14ac:dyDescent="0.25">
      <c r="A1733"/>
      <c r="B1733"/>
      <c r="C1733"/>
      <c r="D1733"/>
      <c r="E1733"/>
      <c r="F1733"/>
    </row>
    <row r="1734" spans="1:6" x14ac:dyDescent="0.25">
      <c r="A1734"/>
      <c r="B1734"/>
      <c r="C1734"/>
      <c r="D1734"/>
      <c r="E1734"/>
      <c r="F1734"/>
    </row>
    <row r="1735" spans="1:6" x14ac:dyDescent="0.25">
      <c r="A1735"/>
      <c r="B1735"/>
      <c r="C1735"/>
      <c r="D1735"/>
      <c r="E1735"/>
      <c r="F1735"/>
    </row>
    <row r="1736" spans="1:6" x14ac:dyDescent="0.25">
      <c r="A1736"/>
      <c r="B1736"/>
      <c r="C1736"/>
      <c r="D1736"/>
      <c r="E1736"/>
      <c r="F1736"/>
    </row>
    <row r="1737" spans="1:6" x14ac:dyDescent="0.25">
      <c r="A1737"/>
      <c r="B1737"/>
      <c r="C1737"/>
      <c r="D1737"/>
      <c r="E1737"/>
      <c r="F1737"/>
    </row>
    <row r="1738" spans="1:6" x14ac:dyDescent="0.25">
      <c r="A1738"/>
      <c r="B1738"/>
      <c r="C1738"/>
      <c r="D1738"/>
      <c r="E1738"/>
      <c r="F1738"/>
    </row>
    <row r="1739" spans="1:6" x14ac:dyDescent="0.25">
      <c r="A1739"/>
      <c r="B1739"/>
      <c r="C1739"/>
      <c r="D1739"/>
      <c r="E1739"/>
      <c r="F1739"/>
    </row>
    <row r="1740" spans="1:6" x14ac:dyDescent="0.25">
      <c r="A1740"/>
      <c r="B1740"/>
      <c r="C1740"/>
      <c r="D1740"/>
      <c r="E1740"/>
      <c r="F1740"/>
    </row>
    <row r="1741" spans="1:6" x14ac:dyDescent="0.25">
      <c r="A1741"/>
      <c r="B1741"/>
      <c r="C1741"/>
      <c r="D1741"/>
      <c r="E1741"/>
      <c r="F1741"/>
    </row>
    <row r="1742" spans="1:6" x14ac:dyDescent="0.25">
      <c r="A1742"/>
      <c r="B1742"/>
      <c r="C1742"/>
      <c r="D1742"/>
      <c r="E1742"/>
      <c r="F1742"/>
    </row>
    <row r="1743" spans="1:6" x14ac:dyDescent="0.25">
      <c r="A1743"/>
      <c r="B1743"/>
      <c r="C1743"/>
      <c r="D1743"/>
      <c r="E1743"/>
      <c r="F1743"/>
    </row>
    <row r="1744" spans="1:6" x14ac:dyDescent="0.25">
      <c r="A1744"/>
      <c r="B1744"/>
      <c r="C1744"/>
      <c r="D1744"/>
      <c r="E1744"/>
      <c r="F1744"/>
    </row>
    <row r="1745" spans="1:6" x14ac:dyDescent="0.25">
      <c r="A1745"/>
      <c r="B1745"/>
      <c r="C1745"/>
      <c r="D1745"/>
      <c r="E1745"/>
      <c r="F1745"/>
    </row>
    <row r="1746" spans="1:6" x14ac:dyDescent="0.25">
      <c r="A1746"/>
      <c r="B1746"/>
      <c r="C1746"/>
      <c r="D1746"/>
      <c r="E1746"/>
      <c r="F1746"/>
    </row>
    <row r="1747" spans="1:6" x14ac:dyDescent="0.25">
      <c r="A1747"/>
      <c r="B1747"/>
      <c r="C1747"/>
      <c r="D1747"/>
      <c r="E1747"/>
      <c r="F1747"/>
    </row>
    <row r="1748" spans="1:6" x14ac:dyDescent="0.25">
      <c r="A1748"/>
      <c r="B1748"/>
      <c r="C1748"/>
      <c r="D1748"/>
      <c r="E1748"/>
      <c r="F1748"/>
    </row>
    <row r="1749" spans="1:6" x14ac:dyDescent="0.25">
      <c r="A1749"/>
      <c r="B1749"/>
      <c r="C1749"/>
      <c r="D1749"/>
      <c r="E1749"/>
      <c r="F1749"/>
    </row>
    <row r="1750" spans="1:6" x14ac:dyDescent="0.25">
      <c r="A1750"/>
      <c r="B1750"/>
      <c r="C1750"/>
      <c r="D1750"/>
      <c r="E1750"/>
      <c r="F1750"/>
    </row>
    <row r="1751" spans="1:6" x14ac:dyDescent="0.25">
      <c r="A1751"/>
      <c r="B1751"/>
      <c r="C1751"/>
      <c r="D1751"/>
      <c r="E1751"/>
      <c r="F1751"/>
    </row>
    <row r="1752" spans="1:6" x14ac:dyDescent="0.25">
      <c r="A1752"/>
      <c r="B1752"/>
      <c r="C1752"/>
      <c r="D1752"/>
      <c r="E1752"/>
      <c r="F1752"/>
    </row>
    <row r="1753" spans="1:6" x14ac:dyDescent="0.25">
      <c r="A1753"/>
      <c r="B1753"/>
      <c r="C1753"/>
      <c r="D1753"/>
      <c r="E1753"/>
      <c r="F1753"/>
    </row>
    <row r="1754" spans="1:6" x14ac:dyDescent="0.25">
      <c r="A1754"/>
      <c r="B1754"/>
      <c r="C1754"/>
      <c r="D1754"/>
      <c r="E1754"/>
      <c r="F1754"/>
    </row>
    <row r="1755" spans="1:6" x14ac:dyDescent="0.25">
      <c r="A1755"/>
      <c r="B1755"/>
      <c r="C1755"/>
      <c r="D1755"/>
      <c r="E1755"/>
      <c r="F1755"/>
    </row>
    <row r="1756" spans="1:6" x14ac:dyDescent="0.25">
      <c r="A1756"/>
      <c r="B1756"/>
      <c r="C1756"/>
      <c r="D1756"/>
      <c r="E1756"/>
      <c r="F1756"/>
    </row>
    <row r="1757" spans="1:6" x14ac:dyDescent="0.25">
      <c r="A1757"/>
      <c r="B1757"/>
      <c r="C1757"/>
      <c r="D1757"/>
      <c r="E1757"/>
      <c r="F1757"/>
    </row>
    <row r="1758" spans="1:6" x14ac:dyDescent="0.25">
      <c r="A1758"/>
      <c r="B1758"/>
      <c r="C1758"/>
      <c r="D1758"/>
      <c r="E1758"/>
      <c r="F1758"/>
    </row>
    <row r="1759" spans="1:6" x14ac:dyDescent="0.25">
      <c r="A1759"/>
      <c r="B1759"/>
      <c r="C1759"/>
      <c r="D1759"/>
      <c r="E1759"/>
      <c r="F1759"/>
    </row>
    <row r="1760" spans="1:6" x14ac:dyDescent="0.25">
      <c r="A1760"/>
      <c r="B1760"/>
      <c r="C1760"/>
      <c r="D1760"/>
      <c r="E1760"/>
      <c r="F1760"/>
    </row>
    <row r="1761" spans="1:6" x14ac:dyDescent="0.25">
      <c r="A1761"/>
      <c r="B1761"/>
      <c r="C1761"/>
      <c r="D1761"/>
      <c r="E1761"/>
      <c r="F1761"/>
    </row>
    <row r="1762" spans="1:6" x14ac:dyDescent="0.25">
      <c r="A1762"/>
      <c r="B1762"/>
      <c r="C1762"/>
      <c r="D1762"/>
      <c r="E1762"/>
      <c r="F1762"/>
    </row>
    <row r="1763" spans="1:6" x14ac:dyDescent="0.25">
      <c r="A1763"/>
      <c r="B1763"/>
      <c r="C1763"/>
      <c r="D1763"/>
      <c r="E1763"/>
      <c r="F1763"/>
    </row>
    <row r="1764" spans="1:6" x14ac:dyDescent="0.25">
      <c r="A1764"/>
      <c r="B1764"/>
      <c r="C1764"/>
      <c r="D1764"/>
      <c r="E1764"/>
      <c r="F1764"/>
    </row>
    <row r="1765" spans="1:6" x14ac:dyDescent="0.25">
      <c r="A1765"/>
      <c r="B1765"/>
      <c r="C1765"/>
      <c r="D1765"/>
      <c r="E1765"/>
      <c r="F1765"/>
    </row>
    <row r="1766" spans="1:6" x14ac:dyDescent="0.25">
      <c r="A1766"/>
      <c r="B1766"/>
      <c r="C1766"/>
      <c r="D1766"/>
      <c r="E1766"/>
      <c r="F1766"/>
    </row>
    <row r="1767" spans="1:6" x14ac:dyDescent="0.25">
      <c r="A1767"/>
      <c r="B1767"/>
      <c r="C1767"/>
      <c r="D1767"/>
      <c r="E1767"/>
      <c r="F1767"/>
    </row>
    <row r="1768" spans="1:6" x14ac:dyDescent="0.25">
      <c r="A1768"/>
      <c r="B1768"/>
      <c r="C1768"/>
      <c r="D1768"/>
      <c r="E1768"/>
      <c r="F1768"/>
    </row>
    <row r="1769" spans="1:6" x14ac:dyDescent="0.25">
      <c r="A1769"/>
      <c r="B1769"/>
      <c r="C1769"/>
      <c r="D1769"/>
      <c r="E1769"/>
      <c r="F1769"/>
    </row>
    <row r="1770" spans="1:6" x14ac:dyDescent="0.25">
      <c r="A1770"/>
      <c r="B1770"/>
      <c r="C1770"/>
      <c r="D1770"/>
      <c r="E1770"/>
      <c r="F1770"/>
    </row>
    <row r="1771" spans="1:6" x14ac:dyDescent="0.25">
      <c r="A1771"/>
      <c r="B1771"/>
      <c r="C1771"/>
      <c r="D1771"/>
      <c r="E1771"/>
      <c r="F1771"/>
    </row>
    <row r="1772" spans="1:6" x14ac:dyDescent="0.25">
      <c r="A1772"/>
      <c r="B1772"/>
      <c r="C1772"/>
      <c r="D1772"/>
      <c r="E1772"/>
      <c r="F1772"/>
    </row>
    <row r="1773" spans="1:6" x14ac:dyDescent="0.25">
      <c r="A1773"/>
      <c r="B1773"/>
      <c r="C1773"/>
      <c r="D1773"/>
      <c r="E1773"/>
      <c r="F1773"/>
    </row>
    <row r="1774" spans="1:6" x14ac:dyDescent="0.25">
      <c r="A1774"/>
      <c r="B1774"/>
      <c r="C1774"/>
      <c r="D1774"/>
      <c r="E1774"/>
      <c r="F1774"/>
    </row>
    <row r="1775" spans="1:6" x14ac:dyDescent="0.25">
      <c r="A1775"/>
      <c r="B1775"/>
      <c r="C1775"/>
      <c r="D1775"/>
      <c r="E1775"/>
      <c r="F1775"/>
    </row>
    <row r="1776" spans="1:6" x14ac:dyDescent="0.25">
      <c r="A1776"/>
      <c r="B1776"/>
      <c r="C1776"/>
      <c r="D1776"/>
      <c r="E1776"/>
      <c r="F1776"/>
    </row>
    <row r="1777" spans="1:6" x14ac:dyDescent="0.25">
      <c r="A1777"/>
      <c r="B1777"/>
      <c r="C1777"/>
      <c r="D1777"/>
      <c r="E1777"/>
      <c r="F1777"/>
    </row>
    <row r="1778" spans="1:6" x14ac:dyDescent="0.25">
      <c r="A1778"/>
      <c r="B1778"/>
      <c r="C1778"/>
      <c r="D1778"/>
      <c r="E1778"/>
      <c r="F1778"/>
    </row>
    <row r="1779" spans="1:6" x14ac:dyDescent="0.25">
      <c r="A1779"/>
      <c r="B1779"/>
      <c r="C1779"/>
      <c r="D1779"/>
      <c r="E1779"/>
      <c r="F1779"/>
    </row>
    <row r="1780" spans="1:6" x14ac:dyDescent="0.25">
      <c r="A1780"/>
      <c r="B1780"/>
      <c r="C1780"/>
      <c r="D1780"/>
      <c r="E1780"/>
      <c r="F1780"/>
    </row>
    <row r="1781" spans="1:6" x14ac:dyDescent="0.25">
      <c r="A1781"/>
      <c r="B1781"/>
      <c r="C1781"/>
      <c r="D1781"/>
      <c r="E1781"/>
      <c r="F1781"/>
    </row>
    <row r="1782" spans="1:6" x14ac:dyDescent="0.25">
      <c r="A1782"/>
      <c r="B1782"/>
      <c r="C1782"/>
      <c r="D1782"/>
      <c r="E1782"/>
      <c r="F1782"/>
    </row>
    <row r="1783" spans="1:6" x14ac:dyDescent="0.25">
      <c r="A1783"/>
      <c r="B1783"/>
      <c r="C1783"/>
      <c r="D1783"/>
      <c r="E1783"/>
      <c r="F1783"/>
    </row>
    <row r="1784" spans="1:6" x14ac:dyDescent="0.25">
      <c r="A1784"/>
      <c r="B1784"/>
      <c r="C1784"/>
      <c r="D1784"/>
      <c r="E1784"/>
      <c r="F1784"/>
    </row>
    <row r="1785" spans="1:6" x14ac:dyDescent="0.25">
      <c r="A1785"/>
      <c r="B1785"/>
      <c r="C1785"/>
      <c r="D1785"/>
      <c r="E1785"/>
      <c r="F1785"/>
    </row>
    <row r="1786" spans="1:6" x14ac:dyDescent="0.25">
      <c r="A1786"/>
      <c r="B1786"/>
      <c r="C1786"/>
      <c r="D1786"/>
      <c r="E1786"/>
      <c r="F1786"/>
    </row>
    <row r="1787" spans="1:6" x14ac:dyDescent="0.25">
      <c r="A1787"/>
      <c r="B1787"/>
      <c r="C1787"/>
      <c r="D1787"/>
      <c r="E1787"/>
      <c r="F1787"/>
    </row>
    <row r="1788" spans="1:6" x14ac:dyDescent="0.25">
      <c r="A1788"/>
      <c r="B1788"/>
      <c r="C1788"/>
      <c r="D1788"/>
      <c r="E1788"/>
      <c r="F1788"/>
    </row>
    <row r="1789" spans="1:6" x14ac:dyDescent="0.25">
      <c r="A1789"/>
      <c r="B1789"/>
      <c r="C1789"/>
      <c r="D1789"/>
      <c r="E1789"/>
      <c r="F1789"/>
    </row>
    <row r="1790" spans="1:6" x14ac:dyDescent="0.25">
      <c r="A1790"/>
      <c r="B1790"/>
      <c r="C1790"/>
      <c r="D1790"/>
      <c r="E1790"/>
      <c r="F1790"/>
    </row>
    <row r="1791" spans="1:6" x14ac:dyDescent="0.25">
      <c r="A1791"/>
      <c r="B1791"/>
      <c r="C1791"/>
      <c r="D1791"/>
      <c r="E1791"/>
      <c r="F1791"/>
    </row>
    <row r="1792" spans="1:6" x14ac:dyDescent="0.25">
      <c r="A1792"/>
      <c r="B1792"/>
      <c r="C1792"/>
      <c r="D1792"/>
      <c r="E1792"/>
      <c r="F1792"/>
    </row>
    <row r="1793" spans="1:6" x14ac:dyDescent="0.25">
      <c r="A1793"/>
      <c r="B1793"/>
      <c r="C1793"/>
      <c r="D1793"/>
      <c r="E1793"/>
      <c r="F1793"/>
    </row>
    <row r="1794" spans="1:6" x14ac:dyDescent="0.25">
      <c r="A1794"/>
      <c r="B1794"/>
      <c r="C1794"/>
      <c r="D1794"/>
      <c r="E1794"/>
      <c r="F1794"/>
    </row>
    <row r="1795" spans="1:6" x14ac:dyDescent="0.25">
      <c r="A1795"/>
      <c r="B1795"/>
      <c r="C1795"/>
      <c r="D1795"/>
      <c r="E1795"/>
      <c r="F1795"/>
    </row>
    <row r="1796" spans="1:6" x14ac:dyDescent="0.25">
      <c r="A1796"/>
      <c r="B1796"/>
      <c r="C1796"/>
      <c r="D1796"/>
      <c r="E1796"/>
      <c r="F1796"/>
    </row>
    <row r="1797" spans="1:6" x14ac:dyDescent="0.25">
      <c r="A1797"/>
      <c r="B1797"/>
      <c r="C1797"/>
      <c r="D1797"/>
      <c r="E1797"/>
      <c r="F1797"/>
    </row>
    <row r="1798" spans="1:6" x14ac:dyDescent="0.25">
      <c r="A1798"/>
      <c r="B1798"/>
      <c r="C1798"/>
      <c r="D1798"/>
      <c r="E1798"/>
      <c r="F1798"/>
    </row>
    <row r="1799" spans="1:6" x14ac:dyDescent="0.25">
      <c r="A1799"/>
      <c r="B1799"/>
      <c r="C1799"/>
      <c r="D1799"/>
      <c r="E1799"/>
      <c r="F1799"/>
    </row>
    <row r="1800" spans="1:6" x14ac:dyDescent="0.25">
      <c r="A1800"/>
      <c r="B1800"/>
      <c r="C1800"/>
      <c r="D1800"/>
      <c r="E1800"/>
      <c r="F1800"/>
    </row>
    <row r="1801" spans="1:6" x14ac:dyDescent="0.25">
      <c r="A1801"/>
      <c r="B1801"/>
      <c r="C1801"/>
      <c r="D1801"/>
      <c r="E1801"/>
      <c r="F1801"/>
    </row>
    <row r="1802" spans="1:6" x14ac:dyDescent="0.25">
      <c r="A1802"/>
      <c r="B1802"/>
      <c r="C1802"/>
      <c r="D1802"/>
      <c r="E1802"/>
      <c r="F1802"/>
    </row>
    <row r="1803" spans="1:6" x14ac:dyDescent="0.25">
      <c r="A1803"/>
      <c r="B1803"/>
      <c r="C1803"/>
      <c r="D1803"/>
      <c r="E1803"/>
      <c r="F1803"/>
    </row>
    <row r="1804" spans="1:6" x14ac:dyDescent="0.25">
      <c r="A1804"/>
      <c r="B1804"/>
      <c r="C1804"/>
      <c r="D1804"/>
      <c r="E1804"/>
      <c r="F1804"/>
    </row>
    <row r="1805" spans="1:6" x14ac:dyDescent="0.25">
      <c r="A1805"/>
      <c r="B1805"/>
      <c r="C1805"/>
      <c r="D1805"/>
      <c r="E1805"/>
      <c r="F1805"/>
    </row>
    <row r="1806" spans="1:6" x14ac:dyDescent="0.25">
      <c r="A1806"/>
      <c r="B1806"/>
      <c r="C1806"/>
      <c r="D1806"/>
      <c r="E1806"/>
      <c r="F1806"/>
    </row>
    <row r="1807" spans="1:6" x14ac:dyDescent="0.25">
      <c r="A1807"/>
      <c r="B1807"/>
      <c r="C1807"/>
      <c r="D1807"/>
      <c r="E1807"/>
      <c r="F1807"/>
    </row>
    <row r="1808" spans="1:6" x14ac:dyDescent="0.25">
      <c r="A1808"/>
      <c r="B1808"/>
      <c r="C1808"/>
      <c r="D1808"/>
      <c r="E1808"/>
      <c r="F1808"/>
    </row>
    <row r="1809" spans="1:6" x14ac:dyDescent="0.25">
      <c r="A1809"/>
      <c r="B1809"/>
      <c r="C1809"/>
      <c r="D1809"/>
      <c r="E1809"/>
      <c r="F1809"/>
    </row>
    <row r="1810" spans="1:6" x14ac:dyDescent="0.25">
      <c r="A1810"/>
      <c r="B1810"/>
      <c r="C1810"/>
      <c r="D1810"/>
      <c r="E1810"/>
      <c r="F1810"/>
    </row>
    <row r="1811" spans="1:6" x14ac:dyDescent="0.25">
      <c r="A1811"/>
      <c r="B1811"/>
      <c r="C1811"/>
      <c r="D1811"/>
      <c r="E1811"/>
      <c r="F1811"/>
    </row>
    <row r="1812" spans="1:6" x14ac:dyDescent="0.25">
      <c r="A1812"/>
      <c r="B1812"/>
      <c r="C1812"/>
      <c r="D1812"/>
      <c r="E1812"/>
      <c r="F1812"/>
    </row>
    <row r="1813" spans="1:6" x14ac:dyDescent="0.25">
      <c r="A1813"/>
      <c r="B1813"/>
      <c r="C1813"/>
      <c r="D1813"/>
      <c r="E1813"/>
      <c r="F1813"/>
    </row>
    <row r="1814" spans="1:6" x14ac:dyDescent="0.25">
      <c r="A1814"/>
      <c r="B1814"/>
      <c r="C1814"/>
      <c r="D1814"/>
      <c r="E1814"/>
      <c r="F1814"/>
    </row>
    <row r="1815" spans="1:6" x14ac:dyDescent="0.25">
      <c r="A1815"/>
      <c r="B1815"/>
      <c r="C1815"/>
      <c r="D1815"/>
      <c r="E1815"/>
      <c r="F1815"/>
    </row>
    <row r="1816" spans="1:6" x14ac:dyDescent="0.25">
      <c r="A1816"/>
      <c r="B1816"/>
      <c r="C1816"/>
      <c r="D1816"/>
      <c r="E1816"/>
      <c r="F1816"/>
    </row>
    <row r="1817" spans="1:6" x14ac:dyDescent="0.25">
      <c r="A1817"/>
      <c r="B1817"/>
      <c r="C1817"/>
      <c r="D1817"/>
      <c r="E1817"/>
      <c r="F1817"/>
    </row>
    <row r="1818" spans="1:6" x14ac:dyDescent="0.25">
      <c r="A1818"/>
      <c r="B1818"/>
      <c r="C1818"/>
      <c r="D1818"/>
      <c r="E1818"/>
      <c r="F1818"/>
    </row>
    <row r="1819" spans="1:6" x14ac:dyDescent="0.25">
      <c r="A1819"/>
      <c r="B1819"/>
      <c r="C1819"/>
      <c r="D1819"/>
      <c r="E1819"/>
      <c r="F1819"/>
    </row>
    <row r="1820" spans="1:6" x14ac:dyDescent="0.25">
      <c r="A1820"/>
      <c r="B1820"/>
      <c r="C1820"/>
      <c r="D1820"/>
      <c r="E1820"/>
      <c r="F1820"/>
    </row>
    <row r="1821" spans="1:6" x14ac:dyDescent="0.25">
      <c r="A1821"/>
      <c r="B1821"/>
      <c r="C1821"/>
      <c r="D1821"/>
      <c r="E1821"/>
      <c r="F1821"/>
    </row>
    <row r="1822" spans="1:6" x14ac:dyDescent="0.25">
      <c r="A1822"/>
      <c r="B1822"/>
      <c r="C1822"/>
      <c r="D1822"/>
      <c r="E1822"/>
      <c r="F1822"/>
    </row>
    <row r="1823" spans="1:6" x14ac:dyDescent="0.25">
      <c r="A1823"/>
      <c r="B1823"/>
      <c r="C1823"/>
      <c r="D1823"/>
      <c r="E1823"/>
      <c r="F1823"/>
    </row>
    <row r="1824" spans="1:6" x14ac:dyDescent="0.25">
      <c r="A1824"/>
      <c r="B1824"/>
      <c r="C1824"/>
      <c r="D1824"/>
      <c r="E1824"/>
      <c r="F1824"/>
    </row>
    <row r="1825" spans="1:6" x14ac:dyDescent="0.25">
      <c r="A1825"/>
      <c r="B1825"/>
      <c r="C1825"/>
      <c r="D1825"/>
      <c r="E1825"/>
      <c r="F1825"/>
    </row>
    <row r="1826" spans="1:6" x14ac:dyDescent="0.25">
      <c r="A1826"/>
      <c r="B1826"/>
      <c r="C1826"/>
      <c r="D1826"/>
      <c r="E1826"/>
      <c r="F1826"/>
    </row>
    <row r="1827" spans="1:6" x14ac:dyDescent="0.25">
      <c r="A1827"/>
      <c r="B1827"/>
      <c r="C1827"/>
      <c r="D1827"/>
      <c r="E1827"/>
      <c r="F1827"/>
    </row>
    <row r="1828" spans="1:6" x14ac:dyDescent="0.25">
      <c r="A1828"/>
      <c r="B1828"/>
      <c r="C1828"/>
      <c r="D1828"/>
      <c r="E1828"/>
      <c r="F1828"/>
    </row>
    <row r="1829" spans="1:6" x14ac:dyDescent="0.25">
      <c r="A1829"/>
      <c r="B1829"/>
      <c r="C1829"/>
      <c r="D1829"/>
      <c r="E1829"/>
      <c r="F1829"/>
    </row>
    <row r="1830" spans="1:6" x14ac:dyDescent="0.25">
      <c r="A1830"/>
      <c r="B1830"/>
      <c r="C1830"/>
      <c r="D1830"/>
      <c r="E1830"/>
      <c r="F1830"/>
    </row>
    <row r="1831" spans="1:6" x14ac:dyDescent="0.25">
      <c r="A1831"/>
      <c r="B1831"/>
      <c r="C1831"/>
      <c r="D1831"/>
      <c r="E1831"/>
      <c r="F1831"/>
    </row>
    <row r="1832" spans="1:6" x14ac:dyDescent="0.25">
      <c r="A1832"/>
      <c r="B1832"/>
      <c r="C1832"/>
      <c r="D1832"/>
      <c r="E1832"/>
      <c r="F1832"/>
    </row>
    <row r="1833" spans="1:6" x14ac:dyDescent="0.25">
      <c r="A1833"/>
      <c r="B1833"/>
      <c r="C1833"/>
      <c r="D1833"/>
      <c r="E1833"/>
      <c r="F1833"/>
    </row>
    <row r="1834" spans="1:6" x14ac:dyDescent="0.25">
      <c r="A1834"/>
      <c r="B1834"/>
      <c r="C1834"/>
      <c r="D1834"/>
      <c r="E1834"/>
      <c r="F1834"/>
    </row>
    <row r="1835" spans="1:6" x14ac:dyDescent="0.25">
      <c r="A1835"/>
      <c r="B1835"/>
      <c r="C1835"/>
      <c r="D1835"/>
      <c r="E1835"/>
      <c r="F1835"/>
    </row>
    <row r="1836" spans="1:6" x14ac:dyDescent="0.25">
      <c r="A1836"/>
      <c r="B1836"/>
      <c r="C1836"/>
      <c r="D1836"/>
      <c r="E1836"/>
      <c r="F1836"/>
    </row>
    <row r="1837" spans="1:6" x14ac:dyDescent="0.25">
      <c r="A1837"/>
      <c r="B1837"/>
      <c r="C1837"/>
      <c r="D1837"/>
      <c r="E1837"/>
      <c r="F1837"/>
    </row>
    <row r="1838" spans="1:6" x14ac:dyDescent="0.25">
      <c r="A1838"/>
      <c r="B1838"/>
      <c r="C1838"/>
      <c r="D1838"/>
      <c r="E1838"/>
      <c r="F1838"/>
    </row>
    <row r="1839" spans="1:6" x14ac:dyDescent="0.25">
      <c r="A1839"/>
      <c r="B1839"/>
      <c r="C1839"/>
      <c r="D1839"/>
      <c r="E1839"/>
      <c r="F1839"/>
    </row>
    <row r="1840" spans="1:6" x14ac:dyDescent="0.25">
      <c r="A1840"/>
      <c r="B1840"/>
      <c r="C1840"/>
      <c r="D1840"/>
      <c r="E1840"/>
      <c r="F1840"/>
    </row>
    <row r="1841" spans="1:6" x14ac:dyDescent="0.25">
      <c r="A1841"/>
      <c r="B1841"/>
      <c r="C1841"/>
      <c r="D1841"/>
      <c r="E1841"/>
      <c r="F1841"/>
    </row>
    <row r="1842" spans="1:6" x14ac:dyDescent="0.25">
      <c r="A1842"/>
      <c r="B1842"/>
      <c r="C1842"/>
      <c r="D1842"/>
      <c r="E1842"/>
      <c r="F1842"/>
    </row>
    <row r="1843" spans="1:6" x14ac:dyDescent="0.25">
      <c r="A1843"/>
      <c r="B1843"/>
      <c r="C1843"/>
      <c r="D1843"/>
      <c r="E1843"/>
      <c r="F1843"/>
    </row>
    <row r="1844" spans="1:6" x14ac:dyDescent="0.25">
      <c r="A1844"/>
      <c r="B1844"/>
      <c r="C1844"/>
      <c r="D1844"/>
      <c r="E1844"/>
      <c r="F1844"/>
    </row>
    <row r="1845" spans="1:6" x14ac:dyDescent="0.25">
      <c r="A1845"/>
      <c r="B1845"/>
      <c r="C1845"/>
      <c r="D1845"/>
      <c r="E1845"/>
      <c r="F1845"/>
    </row>
    <row r="1846" spans="1:6" x14ac:dyDescent="0.25">
      <c r="A1846"/>
      <c r="B1846"/>
      <c r="C1846"/>
      <c r="D1846"/>
      <c r="E1846"/>
      <c r="F1846"/>
    </row>
    <row r="1847" spans="1:6" x14ac:dyDescent="0.25">
      <c r="A1847"/>
      <c r="B1847"/>
      <c r="C1847"/>
      <c r="D1847"/>
      <c r="E1847"/>
      <c r="F1847"/>
    </row>
    <row r="1848" spans="1:6" x14ac:dyDescent="0.25">
      <c r="A1848"/>
      <c r="B1848"/>
      <c r="C1848"/>
      <c r="D1848"/>
      <c r="E1848"/>
      <c r="F1848"/>
    </row>
    <row r="1849" spans="1:6" x14ac:dyDescent="0.25">
      <c r="A1849"/>
      <c r="B1849"/>
      <c r="C1849"/>
      <c r="D1849"/>
      <c r="E1849"/>
      <c r="F1849"/>
    </row>
    <row r="1850" spans="1:6" x14ac:dyDescent="0.25">
      <c r="A1850"/>
      <c r="B1850"/>
      <c r="C1850"/>
      <c r="D1850"/>
      <c r="E1850"/>
      <c r="F1850"/>
    </row>
    <row r="1851" spans="1:6" x14ac:dyDescent="0.25">
      <c r="A1851"/>
      <c r="B1851"/>
      <c r="C1851"/>
      <c r="D1851"/>
      <c r="E1851"/>
      <c r="F1851"/>
    </row>
    <row r="1852" spans="1:6" x14ac:dyDescent="0.25">
      <c r="A1852"/>
      <c r="B1852"/>
      <c r="C1852"/>
      <c r="D1852"/>
      <c r="E1852"/>
      <c r="F1852"/>
    </row>
    <row r="1853" spans="1:6" x14ac:dyDescent="0.25">
      <c r="A1853"/>
      <c r="B1853"/>
      <c r="C1853"/>
      <c r="D1853"/>
      <c r="E1853"/>
      <c r="F1853"/>
    </row>
    <row r="1854" spans="1:6" x14ac:dyDescent="0.25">
      <c r="A1854"/>
      <c r="B1854"/>
      <c r="C1854"/>
      <c r="D1854"/>
      <c r="E1854"/>
      <c r="F1854"/>
    </row>
    <row r="1855" spans="1:6" x14ac:dyDescent="0.25">
      <c r="A1855"/>
      <c r="B1855"/>
      <c r="C1855"/>
      <c r="D1855"/>
      <c r="E1855"/>
      <c r="F1855"/>
    </row>
    <row r="1856" spans="1:6" x14ac:dyDescent="0.25">
      <c r="A1856"/>
      <c r="B1856"/>
      <c r="C1856"/>
      <c r="D1856"/>
      <c r="E1856"/>
      <c r="F1856"/>
    </row>
    <row r="1857" spans="1:6" x14ac:dyDescent="0.25">
      <c r="A1857"/>
      <c r="B1857"/>
      <c r="C1857"/>
      <c r="D1857"/>
      <c r="E1857"/>
      <c r="F1857"/>
    </row>
    <row r="1858" spans="1:6" x14ac:dyDescent="0.25">
      <c r="A1858"/>
      <c r="B1858"/>
      <c r="C1858"/>
      <c r="D1858"/>
      <c r="E1858"/>
      <c r="F1858"/>
    </row>
    <row r="1859" spans="1:6" x14ac:dyDescent="0.25">
      <c r="A1859"/>
      <c r="B1859"/>
      <c r="C1859"/>
      <c r="D1859"/>
      <c r="E1859"/>
      <c r="F1859"/>
    </row>
    <row r="1860" spans="1:6" x14ac:dyDescent="0.25">
      <c r="A1860"/>
      <c r="B1860"/>
      <c r="C1860"/>
      <c r="D1860"/>
      <c r="E1860"/>
      <c r="F1860"/>
    </row>
    <row r="1861" spans="1:6" x14ac:dyDescent="0.25">
      <c r="A1861"/>
      <c r="B1861"/>
      <c r="C1861"/>
      <c r="D1861"/>
      <c r="E1861"/>
      <c r="F1861"/>
    </row>
    <row r="1862" spans="1:6" x14ac:dyDescent="0.25">
      <c r="A1862"/>
      <c r="B1862"/>
      <c r="C1862"/>
      <c r="D1862"/>
      <c r="E1862"/>
      <c r="F1862"/>
    </row>
    <row r="1863" spans="1:6" x14ac:dyDescent="0.25">
      <c r="A1863"/>
      <c r="B1863"/>
      <c r="C1863"/>
      <c r="D1863"/>
      <c r="E1863"/>
      <c r="F1863"/>
    </row>
    <row r="1864" spans="1:6" x14ac:dyDescent="0.25">
      <c r="A1864"/>
      <c r="B1864"/>
      <c r="C1864"/>
      <c r="D1864"/>
      <c r="E1864"/>
      <c r="F1864"/>
    </row>
    <row r="1865" spans="1:6" x14ac:dyDescent="0.25">
      <c r="A1865"/>
      <c r="B1865"/>
      <c r="C1865"/>
      <c r="D1865"/>
      <c r="E1865"/>
      <c r="F1865"/>
    </row>
    <row r="1866" spans="1:6" x14ac:dyDescent="0.25">
      <c r="A1866"/>
      <c r="B1866"/>
      <c r="C1866"/>
      <c r="D1866"/>
      <c r="E1866"/>
      <c r="F1866"/>
    </row>
    <row r="1867" spans="1:6" x14ac:dyDescent="0.25">
      <c r="A1867"/>
      <c r="B1867"/>
      <c r="C1867"/>
      <c r="D1867"/>
      <c r="E1867"/>
      <c r="F1867"/>
    </row>
    <row r="1868" spans="1:6" x14ac:dyDescent="0.25">
      <c r="A1868"/>
      <c r="B1868"/>
      <c r="C1868"/>
      <c r="D1868"/>
      <c r="E1868"/>
      <c r="F1868"/>
    </row>
    <row r="1869" spans="1:6" x14ac:dyDescent="0.25">
      <c r="A1869"/>
      <c r="B1869"/>
      <c r="C1869"/>
      <c r="D1869"/>
      <c r="E1869"/>
      <c r="F1869"/>
    </row>
    <row r="1870" spans="1:6" x14ac:dyDescent="0.25">
      <c r="A1870"/>
      <c r="B1870"/>
      <c r="C1870"/>
      <c r="D1870"/>
      <c r="E1870"/>
      <c r="F1870"/>
    </row>
    <row r="1871" spans="1:6" x14ac:dyDescent="0.25">
      <c r="A1871"/>
      <c r="B1871"/>
      <c r="C1871"/>
      <c r="D1871"/>
      <c r="E1871"/>
      <c r="F1871"/>
    </row>
    <row r="1872" spans="1:6" x14ac:dyDescent="0.25">
      <c r="A1872"/>
      <c r="B1872"/>
      <c r="C1872"/>
      <c r="D1872"/>
      <c r="E1872"/>
      <c r="F1872"/>
    </row>
    <row r="1873" spans="1:6" x14ac:dyDescent="0.25">
      <c r="A1873"/>
      <c r="B1873"/>
      <c r="C1873"/>
      <c r="D1873"/>
      <c r="E1873"/>
      <c r="F1873"/>
    </row>
    <row r="1874" spans="1:6" x14ac:dyDescent="0.25">
      <c r="A1874"/>
      <c r="B1874"/>
      <c r="C1874"/>
      <c r="D1874"/>
      <c r="E1874"/>
      <c r="F1874"/>
    </row>
    <row r="1875" spans="1:6" x14ac:dyDescent="0.25">
      <c r="A1875"/>
      <c r="B1875"/>
      <c r="C1875"/>
      <c r="D1875"/>
      <c r="E1875"/>
      <c r="F1875"/>
    </row>
    <row r="1876" spans="1:6" x14ac:dyDescent="0.25">
      <c r="A1876"/>
      <c r="B1876"/>
      <c r="C1876"/>
      <c r="D1876"/>
      <c r="E1876"/>
      <c r="F1876"/>
    </row>
    <row r="1877" spans="1:6" x14ac:dyDescent="0.25">
      <c r="A1877"/>
      <c r="B1877"/>
      <c r="C1877"/>
      <c r="D1877"/>
      <c r="E1877"/>
      <c r="F1877"/>
    </row>
    <row r="1878" spans="1:6" x14ac:dyDescent="0.25">
      <c r="A1878"/>
      <c r="B1878"/>
      <c r="C1878"/>
      <c r="D1878"/>
      <c r="E1878"/>
      <c r="F1878"/>
    </row>
    <row r="1879" spans="1:6" x14ac:dyDescent="0.25">
      <c r="A1879"/>
      <c r="B1879"/>
      <c r="C1879"/>
      <c r="D1879"/>
      <c r="E1879"/>
      <c r="F1879"/>
    </row>
    <row r="1880" spans="1:6" x14ac:dyDescent="0.25">
      <c r="A1880"/>
      <c r="B1880"/>
      <c r="C1880"/>
      <c r="D1880"/>
      <c r="E1880"/>
      <c r="F1880"/>
    </row>
    <row r="1881" spans="1:6" x14ac:dyDescent="0.25">
      <c r="A1881"/>
      <c r="B1881"/>
      <c r="C1881"/>
      <c r="D1881"/>
      <c r="E1881"/>
      <c r="F1881"/>
    </row>
    <row r="1882" spans="1:6" x14ac:dyDescent="0.25">
      <c r="A1882"/>
      <c r="B1882"/>
      <c r="C1882"/>
      <c r="D1882"/>
      <c r="E1882"/>
      <c r="F1882"/>
    </row>
    <row r="1883" spans="1:6" x14ac:dyDescent="0.25">
      <c r="A1883"/>
      <c r="B1883"/>
      <c r="C1883"/>
      <c r="D1883"/>
      <c r="E1883"/>
      <c r="F1883"/>
    </row>
    <row r="1884" spans="1:6" x14ac:dyDescent="0.25">
      <c r="A1884"/>
      <c r="B1884"/>
      <c r="C1884"/>
      <c r="D1884"/>
      <c r="E1884"/>
      <c r="F1884"/>
    </row>
    <row r="1885" spans="1:6" x14ac:dyDescent="0.25">
      <c r="A1885"/>
      <c r="B1885"/>
      <c r="C1885"/>
      <c r="D1885"/>
      <c r="E1885"/>
      <c r="F1885"/>
    </row>
    <row r="1886" spans="1:6" x14ac:dyDescent="0.25">
      <c r="A1886"/>
      <c r="B1886"/>
      <c r="C1886"/>
      <c r="D1886"/>
      <c r="E1886"/>
      <c r="F1886"/>
    </row>
    <row r="1887" spans="1:6" x14ac:dyDescent="0.25">
      <c r="A1887"/>
      <c r="B1887"/>
      <c r="C1887"/>
      <c r="D1887"/>
      <c r="E1887"/>
      <c r="F1887"/>
    </row>
    <row r="1888" spans="1:6" x14ac:dyDescent="0.25">
      <c r="A1888"/>
      <c r="B1888"/>
      <c r="C1888"/>
      <c r="D1888"/>
      <c r="E1888"/>
      <c r="F1888"/>
    </row>
    <row r="1889" spans="1:6" x14ac:dyDescent="0.25">
      <c r="A1889"/>
      <c r="B1889"/>
      <c r="C1889"/>
      <c r="D1889"/>
      <c r="E1889"/>
      <c r="F1889"/>
    </row>
    <row r="1890" spans="1:6" x14ac:dyDescent="0.25">
      <c r="A1890"/>
      <c r="B1890"/>
      <c r="C1890"/>
      <c r="D1890"/>
      <c r="E1890"/>
      <c r="F1890"/>
    </row>
    <row r="1891" spans="1:6" x14ac:dyDescent="0.25">
      <c r="A1891"/>
      <c r="B1891"/>
      <c r="C1891"/>
      <c r="D1891"/>
      <c r="E1891"/>
      <c r="F1891"/>
    </row>
    <row r="1892" spans="1:6" x14ac:dyDescent="0.25">
      <c r="A1892"/>
      <c r="B1892"/>
      <c r="C1892"/>
      <c r="D1892"/>
      <c r="E1892"/>
      <c r="F1892"/>
    </row>
    <row r="1893" spans="1:6" x14ac:dyDescent="0.25">
      <c r="A1893"/>
      <c r="B1893"/>
      <c r="C1893"/>
      <c r="D1893"/>
      <c r="E1893"/>
      <c r="F1893"/>
    </row>
    <row r="1894" spans="1:6" x14ac:dyDescent="0.25">
      <c r="A1894"/>
      <c r="B1894"/>
      <c r="C1894"/>
      <c r="D1894"/>
      <c r="E1894"/>
      <c r="F1894"/>
    </row>
    <row r="1895" spans="1:6" x14ac:dyDescent="0.25">
      <c r="A1895"/>
      <c r="B1895"/>
      <c r="C1895"/>
      <c r="D1895"/>
      <c r="E1895"/>
      <c r="F1895"/>
    </row>
    <row r="1896" spans="1:6" x14ac:dyDescent="0.25">
      <c r="A1896"/>
      <c r="B1896"/>
      <c r="C1896"/>
      <c r="D1896"/>
      <c r="E1896"/>
      <c r="F1896"/>
    </row>
    <row r="1897" spans="1:6" x14ac:dyDescent="0.25">
      <c r="A1897"/>
      <c r="B1897"/>
      <c r="C1897"/>
      <c r="D1897"/>
      <c r="E1897"/>
      <c r="F1897"/>
    </row>
    <row r="1898" spans="1:6" x14ac:dyDescent="0.25">
      <c r="A1898"/>
      <c r="B1898"/>
      <c r="C1898"/>
      <c r="D1898"/>
      <c r="E1898"/>
      <c r="F1898"/>
    </row>
    <row r="1899" spans="1:6" x14ac:dyDescent="0.25">
      <c r="A1899"/>
      <c r="B1899"/>
      <c r="C1899"/>
      <c r="D1899"/>
      <c r="E1899"/>
      <c r="F1899"/>
    </row>
    <row r="1900" spans="1:6" x14ac:dyDescent="0.25">
      <c r="A1900"/>
      <c r="B1900"/>
      <c r="C1900"/>
      <c r="D1900"/>
      <c r="E1900"/>
      <c r="F1900"/>
    </row>
    <row r="1901" spans="1:6" x14ac:dyDescent="0.25">
      <c r="A1901"/>
      <c r="B1901"/>
      <c r="C1901"/>
      <c r="D1901"/>
      <c r="E1901"/>
      <c r="F1901"/>
    </row>
    <row r="1902" spans="1:6" x14ac:dyDescent="0.25">
      <c r="A1902"/>
      <c r="B1902"/>
      <c r="C1902"/>
      <c r="D1902"/>
      <c r="E1902"/>
      <c r="F1902"/>
    </row>
    <row r="1903" spans="1:6" x14ac:dyDescent="0.25">
      <c r="A1903"/>
      <c r="B1903"/>
      <c r="C1903"/>
      <c r="D1903"/>
      <c r="E1903"/>
      <c r="F1903"/>
    </row>
    <row r="1904" spans="1:6" x14ac:dyDescent="0.25">
      <c r="A1904"/>
      <c r="B1904"/>
      <c r="C1904"/>
      <c r="D1904"/>
      <c r="E1904"/>
      <c r="F1904"/>
    </row>
    <row r="1905" spans="1:6" x14ac:dyDescent="0.25">
      <c r="A1905"/>
      <c r="B1905"/>
      <c r="C1905"/>
      <c r="D1905"/>
      <c r="E1905"/>
      <c r="F1905"/>
    </row>
    <row r="1906" spans="1:6" x14ac:dyDescent="0.25">
      <c r="A1906"/>
      <c r="B1906"/>
      <c r="C1906"/>
      <c r="D1906"/>
      <c r="E1906"/>
      <c r="F1906"/>
    </row>
    <row r="1907" spans="1:6" x14ac:dyDescent="0.25">
      <c r="A1907"/>
      <c r="B1907"/>
      <c r="C1907"/>
      <c r="D1907"/>
      <c r="E1907"/>
      <c r="F1907"/>
    </row>
    <row r="1908" spans="1:6" x14ac:dyDescent="0.25">
      <c r="A1908"/>
      <c r="B1908"/>
      <c r="C1908"/>
      <c r="D1908"/>
      <c r="E1908"/>
      <c r="F1908"/>
    </row>
    <row r="1909" spans="1:6" x14ac:dyDescent="0.25">
      <c r="A1909"/>
      <c r="B1909"/>
      <c r="C1909"/>
      <c r="D1909"/>
      <c r="E1909"/>
      <c r="F1909"/>
    </row>
    <row r="1910" spans="1:6" x14ac:dyDescent="0.25">
      <c r="A1910"/>
      <c r="B1910"/>
      <c r="C1910"/>
      <c r="D1910"/>
      <c r="E1910"/>
      <c r="F1910"/>
    </row>
    <row r="1911" spans="1:6" x14ac:dyDescent="0.25">
      <c r="A1911"/>
      <c r="B1911"/>
      <c r="C1911"/>
      <c r="D1911"/>
      <c r="E1911"/>
      <c r="F1911"/>
    </row>
    <row r="1912" spans="1:6" x14ac:dyDescent="0.25">
      <c r="A1912"/>
      <c r="B1912"/>
      <c r="C1912"/>
      <c r="D1912"/>
      <c r="E1912"/>
      <c r="F1912"/>
    </row>
    <row r="1913" spans="1:6" x14ac:dyDescent="0.25">
      <c r="A1913"/>
      <c r="B1913"/>
      <c r="C1913"/>
      <c r="D1913"/>
      <c r="E1913"/>
      <c r="F1913"/>
    </row>
    <row r="1914" spans="1:6" x14ac:dyDescent="0.25">
      <c r="A1914"/>
      <c r="B1914"/>
      <c r="C1914"/>
      <c r="D1914"/>
      <c r="E1914"/>
      <c r="F1914"/>
    </row>
    <row r="1915" spans="1:6" x14ac:dyDescent="0.25">
      <c r="A1915"/>
      <c r="B1915"/>
      <c r="C1915"/>
      <c r="D1915"/>
      <c r="E1915"/>
      <c r="F1915"/>
    </row>
    <row r="1916" spans="1:6" x14ac:dyDescent="0.25">
      <c r="A1916"/>
      <c r="B1916"/>
      <c r="C1916"/>
      <c r="D1916"/>
      <c r="E1916"/>
      <c r="F1916"/>
    </row>
    <row r="1917" spans="1:6" x14ac:dyDescent="0.25">
      <c r="A1917"/>
      <c r="B1917"/>
      <c r="C1917"/>
      <c r="D1917"/>
      <c r="E1917"/>
      <c r="F1917"/>
    </row>
    <row r="1918" spans="1:6" x14ac:dyDescent="0.25">
      <c r="A1918"/>
      <c r="B1918"/>
      <c r="C1918"/>
      <c r="D1918"/>
      <c r="E1918"/>
      <c r="F1918"/>
    </row>
    <row r="1919" spans="1:6" x14ac:dyDescent="0.25">
      <c r="A1919"/>
      <c r="B1919"/>
      <c r="C1919"/>
      <c r="D1919"/>
      <c r="E1919"/>
      <c r="F1919"/>
    </row>
    <row r="1920" spans="1:6" x14ac:dyDescent="0.25">
      <c r="A1920"/>
      <c r="B1920"/>
      <c r="C1920"/>
      <c r="D1920"/>
      <c r="E1920"/>
      <c r="F1920"/>
    </row>
    <row r="1921" spans="1:6" x14ac:dyDescent="0.25">
      <c r="A1921"/>
      <c r="B1921"/>
      <c r="C1921"/>
      <c r="D1921"/>
      <c r="E1921"/>
      <c r="F1921"/>
    </row>
    <row r="1922" spans="1:6" x14ac:dyDescent="0.25">
      <c r="A1922"/>
      <c r="B1922"/>
      <c r="C1922"/>
      <c r="D1922"/>
      <c r="E1922"/>
      <c r="F1922"/>
    </row>
    <row r="1923" spans="1:6" x14ac:dyDescent="0.25">
      <c r="A1923"/>
      <c r="B1923"/>
      <c r="C1923"/>
      <c r="D1923"/>
      <c r="E1923"/>
      <c r="F1923"/>
    </row>
    <row r="1924" spans="1:6" x14ac:dyDescent="0.25">
      <c r="A1924"/>
      <c r="B1924"/>
      <c r="C1924"/>
      <c r="D1924"/>
      <c r="E1924"/>
      <c r="F1924"/>
    </row>
    <row r="1925" spans="1:6" x14ac:dyDescent="0.25">
      <c r="A1925"/>
      <c r="B1925"/>
      <c r="C1925"/>
      <c r="D1925"/>
      <c r="E1925"/>
      <c r="F1925"/>
    </row>
    <row r="1926" spans="1:6" x14ac:dyDescent="0.25">
      <c r="A1926"/>
      <c r="B1926"/>
      <c r="C1926"/>
      <c r="D1926"/>
      <c r="E1926"/>
      <c r="F1926"/>
    </row>
    <row r="1927" spans="1:6" x14ac:dyDescent="0.25">
      <c r="A1927"/>
      <c r="B1927"/>
      <c r="C1927"/>
      <c r="D1927"/>
      <c r="E1927"/>
      <c r="F1927"/>
    </row>
    <row r="1928" spans="1:6" x14ac:dyDescent="0.25">
      <c r="A1928"/>
      <c r="B1928"/>
      <c r="C1928"/>
      <c r="D1928"/>
      <c r="E1928"/>
      <c r="F1928"/>
    </row>
    <row r="1929" spans="1:6" x14ac:dyDescent="0.25">
      <c r="A1929"/>
      <c r="B1929"/>
      <c r="C1929"/>
      <c r="D1929"/>
      <c r="E1929"/>
      <c r="F1929"/>
    </row>
    <row r="1930" spans="1:6" x14ac:dyDescent="0.25">
      <c r="A1930"/>
      <c r="B1930"/>
      <c r="C1930"/>
      <c r="D1930"/>
      <c r="E1930"/>
      <c r="F1930"/>
    </row>
    <row r="1931" spans="1:6" x14ac:dyDescent="0.25">
      <c r="A1931"/>
      <c r="B1931"/>
      <c r="C1931"/>
      <c r="D1931"/>
      <c r="E1931"/>
      <c r="F1931"/>
    </row>
    <row r="1932" spans="1:6" x14ac:dyDescent="0.25">
      <c r="A1932"/>
      <c r="B1932"/>
      <c r="C1932"/>
      <c r="D1932"/>
      <c r="E1932"/>
      <c r="F1932"/>
    </row>
    <row r="1933" spans="1:6" x14ac:dyDescent="0.25">
      <c r="A1933"/>
      <c r="B1933"/>
      <c r="C1933"/>
      <c r="D1933"/>
      <c r="E1933"/>
      <c r="F1933"/>
    </row>
    <row r="1934" spans="1:6" x14ac:dyDescent="0.25">
      <c r="A1934"/>
      <c r="B1934"/>
      <c r="C1934"/>
      <c r="D1934"/>
      <c r="E1934"/>
      <c r="F1934"/>
    </row>
    <row r="1935" spans="1:6" x14ac:dyDescent="0.25">
      <c r="A1935"/>
      <c r="B1935"/>
      <c r="C1935"/>
      <c r="D1935"/>
      <c r="E1935"/>
      <c r="F1935"/>
    </row>
    <row r="1936" spans="1:6" x14ac:dyDescent="0.25">
      <c r="A1936"/>
      <c r="B1936"/>
      <c r="C1936"/>
      <c r="D1936"/>
      <c r="E1936"/>
      <c r="F1936"/>
    </row>
    <row r="1937" spans="1:6" x14ac:dyDescent="0.25">
      <c r="A1937"/>
      <c r="B1937"/>
      <c r="C1937"/>
      <c r="D1937"/>
      <c r="E1937"/>
      <c r="F1937"/>
    </row>
    <row r="1938" spans="1:6" x14ac:dyDescent="0.25">
      <c r="A1938"/>
      <c r="B1938"/>
      <c r="C1938"/>
      <c r="D1938"/>
      <c r="E1938"/>
      <c r="F1938"/>
    </row>
    <row r="1939" spans="1:6" x14ac:dyDescent="0.25">
      <c r="A1939"/>
      <c r="B1939"/>
      <c r="C1939"/>
      <c r="D1939"/>
      <c r="E1939"/>
      <c r="F1939"/>
    </row>
    <row r="1940" spans="1:6" x14ac:dyDescent="0.25">
      <c r="A1940"/>
      <c r="B1940"/>
      <c r="C1940"/>
      <c r="D1940"/>
      <c r="E1940"/>
      <c r="F1940"/>
    </row>
    <row r="1941" spans="1:6" x14ac:dyDescent="0.25">
      <c r="A1941"/>
      <c r="B1941"/>
      <c r="C1941"/>
      <c r="D1941"/>
      <c r="E1941"/>
      <c r="F1941"/>
    </row>
    <row r="1942" spans="1:6" x14ac:dyDescent="0.25">
      <c r="A1942"/>
      <c r="B1942"/>
      <c r="C1942"/>
      <c r="D1942"/>
      <c r="E1942"/>
      <c r="F1942"/>
    </row>
    <row r="1943" spans="1:6" x14ac:dyDescent="0.25">
      <c r="A1943"/>
      <c r="B1943"/>
      <c r="C1943"/>
      <c r="D1943"/>
      <c r="E1943"/>
      <c r="F1943"/>
    </row>
    <row r="1944" spans="1:6" x14ac:dyDescent="0.25">
      <c r="A1944"/>
      <c r="B1944"/>
      <c r="C1944"/>
      <c r="D1944"/>
      <c r="E1944"/>
      <c r="F1944"/>
    </row>
    <row r="1945" spans="1:6" x14ac:dyDescent="0.25">
      <c r="A1945"/>
      <c r="B1945"/>
      <c r="C1945"/>
      <c r="D1945"/>
      <c r="E1945"/>
      <c r="F1945"/>
    </row>
    <row r="1946" spans="1:6" x14ac:dyDescent="0.25">
      <c r="A1946"/>
      <c r="B1946"/>
      <c r="C1946"/>
      <c r="D1946"/>
      <c r="E1946"/>
      <c r="F1946"/>
    </row>
    <row r="1947" spans="1:6" x14ac:dyDescent="0.25">
      <c r="A1947"/>
      <c r="B1947"/>
      <c r="C1947"/>
      <c r="D1947"/>
      <c r="E1947"/>
      <c r="F1947"/>
    </row>
    <row r="1948" spans="1:6" x14ac:dyDescent="0.25">
      <c r="A1948"/>
      <c r="B1948"/>
      <c r="C1948"/>
      <c r="D1948"/>
      <c r="E1948"/>
      <c r="F1948"/>
    </row>
    <row r="1949" spans="1:6" x14ac:dyDescent="0.25">
      <c r="A1949"/>
      <c r="B1949"/>
      <c r="C1949"/>
      <c r="D1949"/>
      <c r="E1949"/>
      <c r="F1949"/>
    </row>
    <row r="1950" spans="1:6" x14ac:dyDescent="0.25">
      <c r="A1950"/>
      <c r="B1950"/>
      <c r="C1950"/>
      <c r="D1950"/>
      <c r="E1950"/>
      <c r="F1950"/>
    </row>
    <row r="1951" spans="1:6" x14ac:dyDescent="0.25">
      <c r="A1951"/>
      <c r="B1951"/>
      <c r="C1951"/>
      <c r="D1951"/>
      <c r="E1951"/>
      <c r="F1951"/>
    </row>
    <row r="1952" spans="1:6" x14ac:dyDescent="0.25">
      <c r="A1952"/>
      <c r="B1952"/>
      <c r="C1952"/>
      <c r="D1952"/>
      <c r="E1952"/>
      <c r="F1952"/>
    </row>
    <row r="1953" spans="1:6" x14ac:dyDescent="0.25">
      <c r="A1953"/>
      <c r="B1953"/>
      <c r="C1953"/>
      <c r="D1953"/>
      <c r="E1953"/>
      <c r="F1953"/>
    </row>
    <row r="1954" spans="1:6" x14ac:dyDescent="0.25">
      <c r="A1954"/>
      <c r="B1954"/>
      <c r="C1954"/>
      <c r="D1954"/>
      <c r="E1954"/>
      <c r="F1954"/>
    </row>
    <row r="1955" spans="1:6" x14ac:dyDescent="0.25">
      <c r="A1955"/>
      <c r="B1955"/>
      <c r="C1955"/>
      <c r="D1955"/>
      <c r="E1955"/>
      <c r="F1955"/>
    </row>
    <row r="1956" spans="1:6" x14ac:dyDescent="0.25">
      <c r="A1956"/>
      <c r="B1956"/>
      <c r="C1956"/>
      <c r="D1956"/>
      <c r="E1956"/>
      <c r="F1956"/>
    </row>
    <row r="1957" spans="1:6" x14ac:dyDescent="0.25">
      <c r="A1957"/>
      <c r="B1957"/>
      <c r="C1957"/>
      <c r="D1957"/>
      <c r="E1957"/>
      <c r="F1957"/>
    </row>
    <row r="1958" spans="1:6" x14ac:dyDescent="0.25">
      <c r="A1958"/>
      <c r="B1958"/>
      <c r="C1958"/>
      <c r="D1958"/>
      <c r="E1958"/>
      <c r="F1958"/>
    </row>
    <row r="1959" spans="1:6" x14ac:dyDescent="0.25">
      <c r="A1959"/>
      <c r="B1959"/>
      <c r="C1959"/>
      <c r="D1959"/>
      <c r="E1959"/>
      <c r="F1959"/>
    </row>
    <row r="1960" spans="1:6" x14ac:dyDescent="0.25">
      <c r="A1960"/>
      <c r="B1960"/>
      <c r="C1960"/>
      <c r="D1960"/>
      <c r="E1960"/>
      <c r="F1960"/>
    </row>
    <row r="1961" spans="1:6" x14ac:dyDescent="0.25">
      <c r="A1961"/>
      <c r="B1961"/>
      <c r="C1961"/>
      <c r="D1961"/>
      <c r="E1961"/>
      <c r="F1961"/>
    </row>
    <row r="1962" spans="1:6" x14ac:dyDescent="0.25">
      <c r="A1962"/>
      <c r="B1962"/>
      <c r="C1962"/>
      <c r="D1962"/>
      <c r="E1962"/>
      <c r="F1962"/>
    </row>
    <row r="1963" spans="1:6" x14ac:dyDescent="0.25">
      <c r="A1963"/>
      <c r="B1963"/>
      <c r="C1963"/>
      <c r="D1963"/>
      <c r="E1963"/>
      <c r="F1963"/>
    </row>
    <row r="1964" spans="1:6" x14ac:dyDescent="0.25">
      <c r="A1964"/>
      <c r="B1964"/>
      <c r="C1964"/>
      <c r="D1964"/>
      <c r="E1964"/>
      <c r="F1964"/>
    </row>
    <row r="1965" spans="1:6" x14ac:dyDescent="0.25">
      <c r="A1965"/>
      <c r="B1965"/>
      <c r="C1965"/>
      <c r="D1965"/>
      <c r="E1965"/>
      <c r="F1965"/>
    </row>
    <row r="1966" spans="1:6" x14ac:dyDescent="0.25">
      <c r="A1966"/>
      <c r="B1966"/>
      <c r="C1966"/>
      <c r="D1966"/>
      <c r="E1966"/>
      <c r="F1966"/>
    </row>
    <row r="1967" spans="1:6" x14ac:dyDescent="0.25">
      <c r="A1967"/>
      <c r="B1967"/>
      <c r="C1967"/>
      <c r="D1967"/>
      <c r="E1967"/>
      <c r="F1967"/>
    </row>
    <row r="1968" spans="1:6" x14ac:dyDescent="0.25">
      <c r="A1968"/>
      <c r="B1968"/>
      <c r="C1968"/>
      <c r="D1968"/>
      <c r="E1968"/>
      <c r="F1968"/>
    </row>
    <row r="1969" spans="1:6" x14ac:dyDescent="0.25">
      <c r="A1969"/>
      <c r="B1969"/>
      <c r="C1969"/>
      <c r="D1969"/>
      <c r="E1969"/>
      <c r="F1969"/>
    </row>
    <row r="1970" spans="1:6" x14ac:dyDescent="0.25">
      <c r="A1970"/>
      <c r="B1970"/>
      <c r="C1970"/>
      <c r="D1970"/>
      <c r="E1970"/>
      <c r="F1970"/>
    </row>
    <row r="1971" spans="1:6" x14ac:dyDescent="0.25">
      <c r="A1971"/>
      <c r="B1971"/>
      <c r="C1971"/>
      <c r="D1971"/>
      <c r="E1971"/>
      <c r="F1971"/>
    </row>
    <row r="1972" spans="1:6" x14ac:dyDescent="0.25">
      <c r="A1972"/>
      <c r="B1972"/>
      <c r="C1972"/>
      <c r="D1972"/>
      <c r="E1972"/>
      <c r="F1972"/>
    </row>
    <row r="1973" spans="1:6" x14ac:dyDescent="0.25">
      <c r="A1973"/>
      <c r="B1973"/>
      <c r="C1973"/>
      <c r="D1973"/>
      <c r="E1973"/>
      <c r="F1973"/>
    </row>
    <row r="1974" spans="1:6" x14ac:dyDescent="0.25">
      <c r="A1974"/>
      <c r="B1974"/>
      <c r="C1974"/>
      <c r="D1974"/>
      <c r="E1974"/>
      <c r="F1974"/>
    </row>
    <row r="1975" spans="1:6" x14ac:dyDescent="0.25">
      <c r="A1975"/>
      <c r="B1975"/>
      <c r="C1975"/>
      <c r="D1975"/>
      <c r="E1975"/>
      <c r="F1975"/>
    </row>
    <row r="1976" spans="1:6" x14ac:dyDescent="0.25">
      <c r="A1976"/>
      <c r="B1976"/>
      <c r="C1976"/>
      <c r="D1976"/>
      <c r="E1976"/>
      <c r="F1976"/>
    </row>
    <row r="1977" spans="1:6" x14ac:dyDescent="0.25">
      <c r="A1977"/>
      <c r="B1977"/>
      <c r="C1977"/>
      <c r="D1977"/>
      <c r="E1977"/>
      <c r="F1977"/>
    </row>
    <row r="1978" spans="1:6" x14ac:dyDescent="0.25">
      <c r="A1978"/>
      <c r="B1978"/>
      <c r="C1978"/>
      <c r="D1978"/>
      <c r="E1978"/>
      <c r="F1978"/>
    </row>
    <row r="1979" spans="1:6" x14ac:dyDescent="0.25">
      <c r="A1979"/>
      <c r="B1979"/>
      <c r="C1979"/>
      <c r="D1979"/>
      <c r="E1979"/>
      <c r="F1979"/>
    </row>
    <row r="1980" spans="1:6" x14ac:dyDescent="0.25">
      <c r="A1980"/>
      <c r="B1980"/>
      <c r="C1980"/>
      <c r="D1980"/>
      <c r="E1980"/>
      <c r="F1980"/>
    </row>
    <row r="1981" spans="1:6" x14ac:dyDescent="0.25">
      <c r="A1981"/>
      <c r="B1981"/>
      <c r="C1981"/>
      <c r="D1981"/>
      <c r="E1981"/>
      <c r="F1981"/>
    </row>
    <row r="1982" spans="1:6" x14ac:dyDescent="0.25">
      <c r="A1982"/>
      <c r="B1982"/>
      <c r="C1982"/>
      <c r="D1982"/>
      <c r="E1982"/>
      <c r="F1982"/>
    </row>
    <row r="1983" spans="1:6" x14ac:dyDescent="0.25">
      <c r="A1983"/>
      <c r="B1983"/>
      <c r="C1983"/>
      <c r="D1983"/>
      <c r="E1983"/>
      <c r="F1983"/>
    </row>
    <row r="1984" spans="1:6" x14ac:dyDescent="0.25">
      <c r="A1984"/>
      <c r="B1984"/>
      <c r="C1984"/>
      <c r="D1984"/>
      <c r="E1984"/>
      <c r="F1984"/>
    </row>
    <row r="1985" spans="1:6" x14ac:dyDescent="0.25">
      <c r="A1985"/>
      <c r="B1985"/>
      <c r="C1985"/>
      <c r="D1985"/>
      <c r="E1985"/>
      <c r="F1985"/>
    </row>
    <row r="1986" spans="1:6" x14ac:dyDescent="0.25">
      <c r="A1986"/>
      <c r="B1986"/>
      <c r="C1986"/>
      <c r="D1986"/>
      <c r="E1986"/>
      <c r="F1986"/>
    </row>
    <row r="1987" spans="1:6" x14ac:dyDescent="0.25">
      <c r="A1987"/>
      <c r="B1987"/>
      <c r="C1987"/>
      <c r="D1987"/>
      <c r="E1987"/>
      <c r="F1987"/>
    </row>
    <row r="1988" spans="1:6" x14ac:dyDescent="0.25">
      <c r="A1988"/>
      <c r="B1988"/>
      <c r="C1988"/>
      <c r="D1988"/>
      <c r="E1988"/>
      <c r="F1988"/>
    </row>
    <row r="1989" spans="1:6" x14ac:dyDescent="0.25">
      <c r="A1989"/>
      <c r="B1989"/>
      <c r="C1989"/>
      <c r="D1989"/>
      <c r="E1989"/>
      <c r="F1989"/>
    </row>
    <row r="1990" spans="1:6" x14ac:dyDescent="0.25">
      <c r="A1990"/>
      <c r="B1990"/>
      <c r="C1990"/>
      <c r="D1990"/>
      <c r="E1990"/>
      <c r="F1990"/>
    </row>
    <row r="1991" spans="1:6" x14ac:dyDescent="0.25">
      <c r="A1991"/>
      <c r="B1991"/>
      <c r="C1991"/>
      <c r="D1991"/>
      <c r="E1991"/>
      <c r="F1991"/>
    </row>
    <row r="1992" spans="1:6" x14ac:dyDescent="0.25">
      <c r="A1992"/>
      <c r="B1992"/>
      <c r="C1992"/>
      <c r="D1992"/>
      <c r="E1992"/>
      <c r="F1992"/>
    </row>
    <row r="1993" spans="1:6" x14ac:dyDescent="0.25">
      <c r="A1993"/>
      <c r="B1993"/>
      <c r="C1993"/>
      <c r="D1993"/>
      <c r="E1993"/>
      <c r="F1993"/>
    </row>
    <row r="1994" spans="1:6" x14ac:dyDescent="0.25">
      <c r="A1994"/>
      <c r="B1994"/>
      <c r="C1994"/>
      <c r="D1994"/>
      <c r="E1994"/>
      <c r="F1994"/>
    </row>
    <row r="1995" spans="1:6" x14ac:dyDescent="0.25">
      <c r="A1995"/>
      <c r="B1995"/>
      <c r="C1995"/>
      <c r="D1995"/>
      <c r="E1995"/>
      <c r="F1995"/>
    </row>
    <row r="1996" spans="1:6" x14ac:dyDescent="0.25">
      <c r="A1996"/>
      <c r="B1996"/>
      <c r="C1996"/>
      <c r="D1996"/>
      <c r="E1996"/>
      <c r="F1996"/>
    </row>
    <row r="1997" spans="1:6" x14ac:dyDescent="0.25">
      <c r="A1997"/>
      <c r="B1997"/>
      <c r="C1997"/>
      <c r="D1997"/>
      <c r="E1997"/>
      <c r="F1997"/>
    </row>
    <row r="1998" spans="1:6" x14ac:dyDescent="0.25">
      <c r="A1998"/>
      <c r="B1998"/>
      <c r="C1998"/>
      <c r="D1998"/>
      <c r="E1998"/>
      <c r="F1998"/>
    </row>
    <row r="1999" spans="1:6" x14ac:dyDescent="0.25">
      <c r="A1999"/>
      <c r="B1999"/>
      <c r="C1999"/>
      <c r="D1999"/>
      <c r="E1999"/>
      <c r="F1999"/>
    </row>
    <row r="2000" spans="1:6" x14ac:dyDescent="0.25">
      <c r="A2000"/>
      <c r="B2000"/>
      <c r="C2000"/>
      <c r="D2000"/>
      <c r="E2000"/>
      <c r="F2000"/>
    </row>
    <row r="2001" spans="1:6" x14ac:dyDescent="0.25">
      <c r="A2001"/>
      <c r="B2001"/>
      <c r="C2001"/>
      <c r="D2001"/>
      <c r="E2001"/>
      <c r="F2001"/>
    </row>
    <row r="2002" spans="1:6" x14ac:dyDescent="0.25">
      <c r="A2002"/>
      <c r="B2002"/>
      <c r="C2002"/>
      <c r="D2002"/>
      <c r="E2002"/>
      <c r="F2002"/>
    </row>
    <row r="2003" spans="1:6" x14ac:dyDescent="0.25">
      <c r="A2003"/>
      <c r="B2003"/>
      <c r="C2003"/>
      <c r="D2003"/>
      <c r="E2003"/>
      <c r="F2003"/>
    </row>
    <row r="2004" spans="1:6" x14ac:dyDescent="0.25">
      <c r="A2004"/>
      <c r="B2004"/>
      <c r="C2004"/>
      <c r="D2004"/>
      <c r="E2004"/>
      <c r="F2004"/>
    </row>
    <row r="2005" spans="1:6" x14ac:dyDescent="0.25">
      <c r="A2005"/>
      <c r="B2005"/>
      <c r="C2005"/>
      <c r="D2005"/>
      <c r="E2005"/>
      <c r="F2005"/>
    </row>
    <row r="2006" spans="1:6" x14ac:dyDescent="0.25">
      <c r="A2006"/>
      <c r="B2006"/>
      <c r="C2006"/>
      <c r="D2006"/>
      <c r="E2006"/>
      <c r="F2006"/>
    </row>
    <row r="2007" spans="1:6" x14ac:dyDescent="0.25">
      <c r="A2007"/>
      <c r="B2007"/>
      <c r="C2007"/>
      <c r="D2007"/>
      <c r="E2007"/>
      <c r="F2007"/>
    </row>
    <row r="2008" spans="1:6" x14ac:dyDescent="0.25">
      <c r="A2008"/>
      <c r="B2008"/>
      <c r="C2008"/>
      <c r="D2008"/>
      <c r="E2008"/>
      <c r="F2008"/>
    </row>
    <row r="2009" spans="1:6" x14ac:dyDescent="0.25">
      <c r="A2009"/>
      <c r="B2009"/>
      <c r="C2009"/>
      <c r="D2009"/>
      <c r="E2009"/>
      <c r="F2009"/>
    </row>
    <row r="2010" spans="1:6" x14ac:dyDescent="0.25">
      <c r="A2010"/>
      <c r="B2010"/>
      <c r="C2010"/>
      <c r="D2010"/>
      <c r="E2010"/>
      <c r="F2010"/>
    </row>
    <row r="2011" spans="1:6" x14ac:dyDescent="0.25">
      <c r="A2011"/>
      <c r="B2011"/>
      <c r="C2011"/>
      <c r="D2011"/>
      <c r="E2011"/>
      <c r="F2011"/>
    </row>
    <row r="2012" spans="1:6" x14ac:dyDescent="0.25">
      <c r="A2012"/>
      <c r="B2012"/>
      <c r="C2012"/>
      <c r="D2012"/>
      <c r="E2012"/>
      <c r="F2012"/>
    </row>
    <row r="2013" spans="1:6" x14ac:dyDescent="0.25">
      <c r="A2013"/>
      <c r="B2013"/>
      <c r="C2013"/>
      <c r="D2013"/>
      <c r="E2013"/>
      <c r="F2013"/>
    </row>
    <row r="2014" spans="1:6" x14ac:dyDescent="0.25">
      <c r="A2014"/>
      <c r="B2014"/>
      <c r="C2014"/>
      <c r="D2014"/>
      <c r="E2014"/>
      <c r="F2014"/>
    </row>
    <row r="2015" spans="1:6" x14ac:dyDescent="0.25">
      <c r="A2015"/>
      <c r="B2015"/>
      <c r="C2015"/>
      <c r="D2015"/>
      <c r="E2015"/>
      <c r="F2015"/>
    </row>
    <row r="2016" spans="1:6" x14ac:dyDescent="0.25">
      <c r="A2016"/>
      <c r="B2016"/>
      <c r="C2016"/>
      <c r="D2016"/>
      <c r="E2016"/>
      <c r="F2016"/>
    </row>
    <row r="2017" spans="1:6" x14ac:dyDescent="0.25">
      <c r="A2017"/>
      <c r="B2017"/>
      <c r="C2017"/>
      <c r="D2017"/>
      <c r="E2017"/>
      <c r="F2017"/>
    </row>
    <row r="2018" spans="1:6" x14ac:dyDescent="0.25">
      <c r="A2018"/>
      <c r="B2018"/>
      <c r="C2018"/>
      <c r="D2018"/>
      <c r="E2018"/>
      <c r="F2018"/>
    </row>
    <row r="2019" spans="1:6" x14ac:dyDescent="0.25">
      <c r="A2019"/>
      <c r="B2019"/>
      <c r="C2019"/>
      <c r="D2019"/>
      <c r="E2019"/>
      <c r="F2019"/>
    </row>
    <row r="2020" spans="1:6" x14ac:dyDescent="0.25">
      <c r="A2020"/>
      <c r="B2020"/>
      <c r="C2020"/>
      <c r="D2020"/>
      <c r="E2020"/>
      <c r="F2020"/>
    </row>
    <row r="2021" spans="1:6" x14ac:dyDescent="0.25">
      <c r="A2021"/>
      <c r="B2021"/>
      <c r="C2021"/>
      <c r="D2021"/>
      <c r="E2021"/>
      <c r="F2021"/>
    </row>
    <row r="2022" spans="1:6" x14ac:dyDescent="0.25">
      <c r="A2022"/>
      <c r="B2022"/>
      <c r="C2022"/>
      <c r="D2022"/>
      <c r="E2022"/>
      <c r="F2022"/>
    </row>
    <row r="2023" spans="1:6" x14ac:dyDescent="0.25">
      <c r="A2023"/>
      <c r="B2023"/>
      <c r="C2023"/>
      <c r="D2023"/>
      <c r="E2023"/>
      <c r="F2023"/>
    </row>
    <row r="2024" spans="1:6" x14ac:dyDescent="0.25">
      <c r="A2024"/>
      <c r="B2024"/>
      <c r="C2024"/>
      <c r="D2024"/>
      <c r="E2024"/>
      <c r="F2024"/>
    </row>
    <row r="2025" spans="1:6" x14ac:dyDescent="0.25">
      <c r="A2025"/>
      <c r="B2025"/>
      <c r="C2025"/>
      <c r="D2025"/>
      <c r="E2025"/>
      <c r="F2025"/>
    </row>
    <row r="2026" spans="1:6" x14ac:dyDescent="0.25">
      <c r="A2026"/>
      <c r="B2026"/>
      <c r="C2026"/>
      <c r="D2026"/>
      <c r="E2026"/>
      <c r="F2026"/>
    </row>
    <row r="2027" spans="1:6" x14ac:dyDescent="0.25">
      <c r="A2027"/>
      <c r="B2027"/>
      <c r="C2027"/>
      <c r="D2027"/>
      <c r="E2027"/>
      <c r="F2027"/>
    </row>
    <row r="2028" spans="1:6" x14ac:dyDescent="0.25">
      <c r="A2028"/>
      <c r="B2028"/>
      <c r="C2028"/>
      <c r="D2028"/>
      <c r="E2028"/>
      <c r="F2028"/>
    </row>
    <row r="2029" spans="1:6" x14ac:dyDescent="0.25">
      <c r="A2029"/>
      <c r="B2029"/>
      <c r="C2029"/>
      <c r="D2029"/>
      <c r="E2029"/>
      <c r="F2029"/>
    </row>
    <row r="2030" spans="1:6" x14ac:dyDescent="0.25">
      <c r="A2030"/>
      <c r="B2030"/>
      <c r="C2030"/>
      <c r="D2030"/>
      <c r="E2030"/>
      <c r="F2030"/>
    </row>
    <row r="2031" spans="1:6" x14ac:dyDescent="0.25">
      <c r="A2031"/>
      <c r="B2031"/>
      <c r="C2031"/>
      <c r="D2031"/>
      <c r="E2031"/>
      <c r="F2031"/>
    </row>
    <row r="2032" spans="1:6" x14ac:dyDescent="0.25">
      <c r="A2032"/>
      <c r="B2032"/>
      <c r="C2032"/>
      <c r="D2032"/>
      <c r="E2032"/>
      <c r="F2032"/>
    </row>
    <row r="2033" spans="1:6" x14ac:dyDescent="0.25">
      <c r="A2033"/>
      <c r="B2033"/>
      <c r="C2033"/>
      <c r="D2033"/>
      <c r="E2033"/>
      <c r="F2033"/>
    </row>
    <row r="2034" spans="1:6" x14ac:dyDescent="0.25">
      <c r="A2034"/>
      <c r="B2034"/>
      <c r="C2034"/>
      <c r="D2034"/>
      <c r="E2034"/>
      <c r="F2034"/>
    </row>
    <row r="2035" spans="1:6" x14ac:dyDescent="0.25">
      <c r="A2035"/>
      <c r="B2035"/>
      <c r="C2035"/>
      <c r="D2035"/>
      <c r="E2035"/>
      <c r="F2035"/>
    </row>
    <row r="2036" spans="1:6" x14ac:dyDescent="0.25">
      <c r="A2036"/>
      <c r="B2036"/>
      <c r="C2036"/>
      <c r="D2036"/>
      <c r="E2036"/>
      <c r="F2036"/>
    </row>
    <row r="2037" spans="1:6" x14ac:dyDescent="0.25">
      <c r="A2037"/>
      <c r="B2037"/>
      <c r="C2037"/>
      <c r="D2037"/>
      <c r="E2037"/>
      <c r="F2037"/>
    </row>
    <row r="2038" spans="1:6" x14ac:dyDescent="0.25">
      <c r="A2038"/>
      <c r="B2038"/>
      <c r="C2038"/>
      <c r="D2038"/>
      <c r="E2038"/>
      <c r="F2038"/>
    </row>
    <row r="2039" spans="1:6" x14ac:dyDescent="0.25">
      <c r="A2039"/>
      <c r="B2039"/>
      <c r="C2039"/>
      <c r="D2039"/>
      <c r="E2039"/>
      <c r="F2039"/>
    </row>
    <row r="2040" spans="1:6" x14ac:dyDescent="0.25">
      <c r="A2040"/>
      <c r="B2040"/>
      <c r="C2040"/>
      <c r="D2040"/>
      <c r="E2040"/>
      <c r="F2040"/>
    </row>
    <row r="2041" spans="1:6" x14ac:dyDescent="0.25">
      <c r="A2041"/>
      <c r="B2041"/>
      <c r="C2041"/>
      <c r="D2041"/>
      <c r="E2041"/>
      <c r="F2041"/>
    </row>
    <row r="2042" spans="1:6" x14ac:dyDescent="0.25">
      <c r="A2042"/>
      <c r="B2042"/>
      <c r="C2042"/>
      <c r="D2042"/>
      <c r="E2042"/>
      <c r="F2042"/>
    </row>
    <row r="2043" spans="1:6" x14ac:dyDescent="0.25">
      <c r="A2043"/>
      <c r="B2043"/>
      <c r="C2043"/>
      <c r="D2043"/>
      <c r="E2043"/>
      <c r="F2043"/>
    </row>
    <row r="2044" spans="1:6" x14ac:dyDescent="0.25">
      <c r="A2044"/>
      <c r="B2044"/>
      <c r="C2044"/>
      <c r="D2044"/>
      <c r="E2044"/>
      <c r="F2044"/>
    </row>
    <row r="2045" spans="1:6" x14ac:dyDescent="0.25">
      <c r="A2045"/>
      <c r="B2045"/>
      <c r="C2045"/>
      <c r="D2045"/>
      <c r="E2045"/>
      <c r="F2045"/>
    </row>
    <row r="2046" spans="1:6" x14ac:dyDescent="0.25">
      <c r="A2046"/>
      <c r="B2046"/>
      <c r="C2046"/>
      <c r="D2046"/>
      <c r="E2046"/>
      <c r="F2046"/>
    </row>
    <row r="2047" spans="1:6" x14ac:dyDescent="0.25">
      <c r="A2047"/>
      <c r="B2047"/>
      <c r="C2047"/>
      <c r="D2047"/>
      <c r="E2047"/>
      <c r="F2047"/>
    </row>
    <row r="2048" spans="1:6" x14ac:dyDescent="0.25">
      <c r="A2048"/>
      <c r="B2048"/>
      <c r="C2048"/>
      <c r="D2048"/>
      <c r="E2048"/>
      <c r="F2048"/>
    </row>
    <row r="2049" spans="1:6" x14ac:dyDescent="0.25">
      <c r="A2049"/>
      <c r="B2049"/>
      <c r="C2049"/>
      <c r="D2049"/>
      <c r="E2049"/>
      <c r="F2049"/>
    </row>
    <row r="2050" spans="1:6" x14ac:dyDescent="0.25">
      <c r="A2050"/>
      <c r="B2050"/>
      <c r="C2050"/>
      <c r="D2050"/>
      <c r="E2050"/>
      <c r="F2050"/>
    </row>
    <row r="2051" spans="1:6" x14ac:dyDescent="0.25">
      <c r="A2051"/>
      <c r="B2051"/>
      <c r="C2051"/>
      <c r="D2051"/>
      <c r="E2051"/>
      <c r="F2051"/>
    </row>
    <row r="2052" spans="1:6" x14ac:dyDescent="0.25">
      <c r="A2052"/>
      <c r="B2052"/>
      <c r="C2052"/>
      <c r="D2052"/>
      <c r="E2052"/>
      <c r="F2052"/>
    </row>
    <row r="2053" spans="1:6" x14ac:dyDescent="0.25">
      <c r="A2053"/>
      <c r="B2053"/>
      <c r="C2053"/>
      <c r="D2053"/>
      <c r="E2053"/>
      <c r="F2053"/>
    </row>
    <row r="2054" spans="1:6" x14ac:dyDescent="0.25">
      <c r="A2054"/>
      <c r="B2054"/>
      <c r="C2054"/>
      <c r="D2054"/>
      <c r="E2054"/>
      <c r="F2054"/>
    </row>
    <row r="2055" spans="1:6" x14ac:dyDescent="0.25">
      <c r="A2055"/>
      <c r="B2055"/>
      <c r="C2055"/>
      <c r="D2055"/>
      <c r="E2055"/>
      <c r="F2055"/>
    </row>
    <row r="2056" spans="1:6" x14ac:dyDescent="0.25">
      <c r="A2056"/>
      <c r="B2056"/>
      <c r="C2056"/>
      <c r="D2056"/>
      <c r="E2056"/>
      <c r="F2056"/>
    </row>
    <row r="2057" spans="1:6" x14ac:dyDescent="0.25">
      <c r="A2057"/>
      <c r="B2057"/>
      <c r="C2057"/>
      <c r="D2057"/>
      <c r="E2057"/>
      <c r="F2057"/>
    </row>
    <row r="2058" spans="1:6" x14ac:dyDescent="0.25">
      <c r="A2058"/>
      <c r="B2058"/>
      <c r="C2058"/>
      <c r="D2058"/>
      <c r="E2058"/>
      <c r="F2058"/>
    </row>
    <row r="2059" spans="1:6" x14ac:dyDescent="0.25">
      <c r="A2059"/>
      <c r="B2059"/>
      <c r="C2059"/>
      <c r="D2059"/>
      <c r="E2059"/>
      <c r="F2059"/>
    </row>
    <row r="2060" spans="1:6" x14ac:dyDescent="0.25">
      <c r="A2060"/>
      <c r="B2060"/>
      <c r="C2060"/>
      <c r="D2060"/>
      <c r="E2060"/>
      <c r="F2060"/>
    </row>
    <row r="2061" spans="1:6" x14ac:dyDescent="0.25">
      <c r="A2061"/>
      <c r="B2061"/>
      <c r="C2061"/>
      <c r="D2061"/>
      <c r="E2061"/>
      <c r="F2061"/>
    </row>
    <row r="2062" spans="1:6" x14ac:dyDescent="0.25">
      <c r="A2062"/>
      <c r="B2062"/>
      <c r="C2062"/>
      <c r="D2062"/>
      <c r="E2062"/>
      <c r="F2062"/>
    </row>
    <row r="2063" spans="1:6" x14ac:dyDescent="0.25">
      <c r="A2063"/>
      <c r="B2063"/>
      <c r="C2063"/>
      <c r="D2063"/>
      <c r="E2063"/>
      <c r="F2063"/>
    </row>
    <row r="2064" spans="1:6" x14ac:dyDescent="0.25">
      <c r="A2064"/>
      <c r="B2064"/>
      <c r="C2064"/>
      <c r="D2064"/>
      <c r="E2064"/>
      <c r="F2064"/>
    </row>
    <row r="2065" spans="1:6" x14ac:dyDescent="0.25">
      <c r="A2065"/>
      <c r="B2065"/>
      <c r="C2065"/>
      <c r="D2065"/>
      <c r="E2065"/>
      <c r="F2065"/>
    </row>
    <row r="2066" spans="1:6" x14ac:dyDescent="0.25">
      <c r="A2066"/>
      <c r="B2066"/>
      <c r="C2066"/>
      <c r="D2066"/>
      <c r="E2066"/>
      <c r="F2066"/>
    </row>
    <row r="2067" spans="1:6" x14ac:dyDescent="0.25">
      <c r="A2067"/>
      <c r="B2067"/>
      <c r="C2067"/>
      <c r="D2067"/>
      <c r="E2067"/>
      <c r="F2067"/>
    </row>
    <row r="2068" spans="1:6" x14ac:dyDescent="0.25">
      <c r="A2068"/>
      <c r="B2068"/>
      <c r="C2068"/>
      <c r="D2068"/>
      <c r="E2068"/>
      <c r="F2068"/>
    </row>
    <row r="2069" spans="1:6" x14ac:dyDescent="0.25">
      <c r="A2069"/>
      <c r="B2069"/>
      <c r="C2069"/>
      <c r="D2069"/>
      <c r="E2069"/>
      <c r="F2069"/>
    </row>
    <row r="2070" spans="1:6" x14ac:dyDescent="0.25">
      <c r="A2070"/>
      <c r="B2070"/>
      <c r="C2070"/>
      <c r="D2070"/>
      <c r="E2070"/>
      <c r="F2070"/>
    </row>
    <row r="2071" spans="1:6" x14ac:dyDescent="0.25">
      <c r="A2071"/>
      <c r="B2071"/>
      <c r="C2071"/>
      <c r="D2071"/>
      <c r="E2071"/>
      <c r="F2071"/>
    </row>
    <row r="2072" spans="1:6" x14ac:dyDescent="0.25">
      <c r="A2072"/>
      <c r="B2072"/>
      <c r="C2072"/>
      <c r="D2072"/>
      <c r="E2072"/>
      <c r="F2072"/>
    </row>
    <row r="2073" spans="1:6" x14ac:dyDescent="0.25">
      <c r="A2073"/>
      <c r="B2073"/>
      <c r="C2073"/>
      <c r="D2073"/>
      <c r="E2073"/>
      <c r="F2073"/>
    </row>
    <row r="2074" spans="1:6" x14ac:dyDescent="0.25">
      <c r="A2074"/>
      <c r="B2074"/>
      <c r="C2074"/>
      <c r="D2074"/>
      <c r="E2074"/>
      <c r="F2074"/>
    </row>
    <row r="2075" spans="1:6" x14ac:dyDescent="0.25">
      <c r="A2075"/>
      <c r="B2075"/>
      <c r="C2075"/>
      <c r="D2075"/>
      <c r="E2075"/>
      <c r="F2075"/>
    </row>
    <row r="2076" spans="1:6" x14ac:dyDescent="0.25">
      <c r="A2076"/>
      <c r="B2076"/>
      <c r="C2076"/>
      <c r="D2076"/>
      <c r="E2076"/>
      <c r="F2076"/>
    </row>
    <row r="2077" spans="1:6" x14ac:dyDescent="0.25">
      <c r="A2077"/>
      <c r="B2077"/>
      <c r="C2077"/>
      <c r="D2077"/>
      <c r="E2077"/>
      <c r="F2077"/>
    </row>
    <row r="2078" spans="1:6" x14ac:dyDescent="0.25">
      <c r="A2078"/>
      <c r="B2078"/>
      <c r="C2078"/>
      <c r="D2078"/>
      <c r="E2078"/>
      <c r="F2078"/>
    </row>
    <row r="2079" spans="1:6" x14ac:dyDescent="0.25">
      <c r="A2079"/>
      <c r="B2079"/>
      <c r="C2079"/>
      <c r="D2079"/>
      <c r="E2079"/>
      <c r="F2079"/>
    </row>
    <row r="2080" spans="1:6" x14ac:dyDescent="0.25">
      <c r="A2080"/>
      <c r="B2080"/>
      <c r="C2080"/>
      <c r="D2080"/>
      <c r="E2080"/>
      <c r="F2080"/>
    </row>
    <row r="2081" spans="1:6" x14ac:dyDescent="0.25">
      <c r="A2081"/>
      <c r="B2081"/>
      <c r="C2081"/>
      <c r="D2081"/>
      <c r="E2081"/>
      <c r="F2081"/>
    </row>
    <row r="2082" spans="1:6" x14ac:dyDescent="0.25">
      <c r="A2082"/>
      <c r="B2082"/>
      <c r="C2082"/>
      <c r="D2082"/>
      <c r="E2082"/>
      <c r="F2082"/>
    </row>
    <row r="2083" spans="1:6" x14ac:dyDescent="0.25">
      <c r="A2083"/>
      <c r="B2083"/>
      <c r="C2083"/>
      <c r="D2083"/>
      <c r="E2083"/>
      <c r="F2083"/>
    </row>
    <row r="2084" spans="1:6" x14ac:dyDescent="0.25">
      <c r="A2084"/>
      <c r="B2084"/>
      <c r="C2084"/>
      <c r="D2084"/>
      <c r="E2084"/>
      <c r="F2084"/>
    </row>
    <row r="2085" spans="1:6" x14ac:dyDescent="0.25">
      <c r="A2085"/>
      <c r="B2085"/>
      <c r="C2085"/>
      <c r="D2085"/>
      <c r="E2085"/>
      <c r="F2085"/>
    </row>
    <row r="2086" spans="1:6" x14ac:dyDescent="0.25">
      <c r="A2086"/>
      <c r="B2086"/>
      <c r="C2086"/>
      <c r="D2086"/>
      <c r="E2086"/>
      <c r="F2086"/>
    </row>
    <row r="2087" spans="1:6" x14ac:dyDescent="0.25">
      <c r="A2087"/>
      <c r="B2087"/>
      <c r="C2087"/>
      <c r="D2087"/>
      <c r="E2087"/>
      <c r="F2087"/>
    </row>
    <row r="2088" spans="1:6" x14ac:dyDescent="0.25">
      <c r="A2088"/>
      <c r="B2088"/>
      <c r="C2088"/>
      <c r="D2088"/>
      <c r="E2088"/>
      <c r="F2088"/>
    </row>
    <row r="2089" spans="1:6" x14ac:dyDescent="0.25">
      <c r="A2089"/>
      <c r="B2089"/>
      <c r="C2089"/>
      <c r="D2089"/>
      <c r="E2089"/>
      <c r="F2089"/>
    </row>
    <row r="2090" spans="1:6" x14ac:dyDescent="0.25">
      <c r="A2090"/>
      <c r="B2090"/>
      <c r="C2090"/>
      <c r="D2090"/>
      <c r="E2090"/>
      <c r="F2090"/>
    </row>
    <row r="2091" spans="1:6" x14ac:dyDescent="0.25">
      <c r="A2091"/>
      <c r="B2091"/>
      <c r="C2091"/>
      <c r="D2091"/>
      <c r="E2091"/>
      <c r="F2091"/>
    </row>
    <row r="2092" spans="1:6" x14ac:dyDescent="0.25">
      <c r="A2092"/>
      <c r="B2092"/>
      <c r="C2092"/>
      <c r="D2092"/>
      <c r="E2092"/>
      <c r="F2092"/>
    </row>
    <row r="2093" spans="1:6" x14ac:dyDescent="0.25">
      <c r="A2093"/>
      <c r="B2093"/>
      <c r="C2093"/>
      <c r="D2093"/>
      <c r="E2093"/>
      <c r="F2093"/>
    </row>
    <row r="2094" spans="1:6" x14ac:dyDescent="0.25">
      <c r="A2094"/>
      <c r="B2094"/>
      <c r="C2094"/>
      <c r="D2094"/>
      <c r="E2094"/>
      <c r="F2094"/>
    </row>
    <row r="2095" spans="1:6" x14ac:dyDescent="0.25">
      <c r="A2095"/>
      <c r="B2095"/>
      <c r="C2095"/>
      <c r="D2095"/>
      <c r="E2095"/>
      <c r="F2095"/>
    </row>
    <row r="2096" spans="1:6" x14ac:dyDescent="0.25">
      <c r="A2096"/>
      <c r="B2096"/>
      <c r="C2096"/>
      <c r="D2096"/>
      <c r="E2096"/>
      <c r="F2096"/>
    </row>
    <row r="2097" spans="1:6" x14ac:dyDescent="0.25">
      <c r="A2097"/>
      <c r="B2097"/>
      <c r="C2097"/>
      <c r="D2097"/>
      <c r="E2097"/>
      <c r="F2097"/>
    </row>
    <row r="2098" spans="1:6" x14ac:dyDescent="0.25">
      <c r="A2098"/>
      <c r="B2098"/>
      <c r="C2098"/>
      <c r="D2098"/>
      <c r="E2098"/>
      <c r="F2098"/>
    </row>
    <row r="2099" spans="1:6" x14ac:dyDescent="0.25">
      <c r="A2099"/>
      <c r="B2099"/>
      <c r="C2099"/>
      <c r="D2099"/>
      <c r="E2099"/>
      <c r="F2099"/>
    </row>
    <row r="2100" spans="1:6" x14ac:dyDescent="0.25">
      <c r="A2100"/>
      <c r="B2100"/>
      <c r="C2100"/>
      <c r="D2100"/>
      <c r="E2100"/>
      <c r="F2100"/>
    </row>
    <row r="2101" spans="1:6" x14ac:dyDescent="0.25">
      <c r="A2101"/>
      <c r="B2101"/>
      <c r="C2101"/>
      <c r="D2101"/>
      <c r="E2101"/>
      <c r="F2101"/>
    </row>
    <row r="2102" spans="1:6" x14ac:dyDescent="0.25">
      <c r="A2102"/>
      <c r="B2102"/>
      <c r="C2102"/>
      <c r="D2102"/>
      <c r="E2102"/>
      <c r="F2102"/>
    </row>
    <row r="2103" spans="1:6" x14ac:dyDescent="0.25">
      <c r="A2103"/>
      <c r="B2103"/>
      <c r="C2103"/>
      <c r="D2103"/>
      <c r="E2103"/>
      <c r="F2103"/>
    </row>
    <row r="2104" spans="1:6" x14ac:dyDescent="0.25">
      <c r="A2104"/>
      <c r="B2104"/>
      <c r="C2104"/>
      <c r="D2104"/>
      <c r="E2104"/>
      <c r="F2104"/>
    </row>
    <row r="2105" spans="1:6" x14ac:dyDescent="0.25">
      <c r="A2105"/>
      <c r="B2105"/>
      <c r="C2105"/>
      <c r="D2105"/>
      <c r="E2105"/>
      <c r="F2105"/>
    </row>
    <row r="2106" spans="1:6" x14ac:dyDescent="0.25">
      <c r="A2106"/>
      <c r="B2106"/>
      <c r="C2106"/>
      <c r="D2106"/>
      <c r="E2106"/>
      <c r="F2106"/>
    </row>
    <row r="2107" spans="1:6" x14ac:dyDescent="0.25">
      <c r="A2107"/>
      <c r="B2107"/>
      <c r="C2107"/>
      <c r="D2107"/>
      <c r="E2107"/>
      <c r="F2107"/>
    </row>
    <row r="2108" spans="1:6" x14ac:dyDescent="0.25">
      <c r="A2108"/>
      <c r="B2108"/>
      <c r="C2108"/>
      <c r="D2108"/>
      <c r="E2108"/>
      <c r="F2108"/>
    </row>
    <row r="2109" spans="1:6" x14ac:dyDescent="0.25">
      <c r="A2109"/>
      <c r="B2109"/>
      <c r="C2109"/>
      <c r="D2109"/>
      <c r="E2109"/>
      <c r="F2109"/>
    </row>
    <row r="2110" spans="1:6" x14ac:dyDescent="0.25">
      <c r="A2110"/>
      <c r="B2110"/>
      <c r="C2110"/>
      <c r="D2110"/>
      <c r="E2110"/>
      <c r="F2110"/>
    </row>
    <row r="2111" spans="1:6" x14ac:dyDescent="0.25">
      <c r="A2111"/>
      <c r="B2111"/>
      <c r="C2111"/>
      <c r="D2111"/>
      <c r="E2111"/>
      <c r="F2111"/>
    </row>
    <row r="2112" spans="1:6" x14ac:dyDescent="0.25">
      <c r="A2112"/>
      <c r="B2112"/>
      <c r="C2112"/>
      <c r="D2112"/>
      <c r="E2112"/>
      <c r="F2112"/>
    </row>
    <row r="2113" spans="1:6" x14ac:dyDescent="0.25">
      <c r="A2113"/>
      <c r="B2113"/>
      <c r="C2113"/>
      <c r="D2113"/>
      <c r="E2113"/>
      <c r="F2113"/>
    </row>
    <row r="2114" spans="1:6" x14ac:dyDescent="0.25">
      <c r="A2114"/>
      <c r="B2114"/>
      <c r="C2114"/>
      <c r="D2114"/>
      <c r="E2114"/>
      <c r="F2114"/>
    </row>
    <row r="2115" spans="1:6" x14ac:dyDescent="0.25">
      <c r="A2115"/>
      <c r="B2115"/>
      <c r="C2115"/>
      <c r="D2115"/>
      <c r="E2115"/>
      <c r="F2115"/>
    </row>
    <row r="2116" spans="1:6" x14ac:dyDescent="0.25">
      <c r="A2116"/>
      <c r="B2116"/>
      <c r="C2116"/>
      <c r="D2116"/>
      <c r="E2116"/>
      <c r="F2116"/>
    </row>
    <row r="2117" spans="1:6" x14ac:dyDescent="0.25">
      <c r="A2117"/>
      <c r="B2117"/>
      <c r="C2117"/>
      <c r="D2117"/>
      <c r="E2117"/>
      <c r="F2117"/>
    </row>
    <row r="2118" spans="1:6" x14ac:dyDescent="0.25">
      <c r="A2118"/>
      <c r="B2118"/>
      <c r="C2118"/>
      <c r="D2118"/>
      <c r="E2118"/>
      <c r="F2118"/>
    </row>
    <row r="2119" spans="1:6" x14ac:dyDescent="0.25">
      <c r="A2119"/>
      <c r="B2119"/>
      <c r="C2119"/>
      <c r="D2119"/>
      <c r="E2119"/>
      <c r="F2119"/>
    </row>
    <row r="2120" spans="1:6" x14ac:dyDescent="0.25">
      <c r="A2120"/>
      <c r="B2120"/>
      <c r="C2120"/>
      <c r="D2120"/>
      <c r="E2120"/>
      <c r="F2120"/>
    </row>
    <row r="2121" spans="1:6" x14ac:dyDescent="0.25">
      <c r="A2121"/>
      <c r="B2121"/>
      <c r="C2121"/>
      <c r="D2121"/>
      <c r="E2121"/>
      <c r="F2121"/>
    </row>
    <row r="2122" spans="1:6" x14ac:dyDescent="0.25">
      <c r="A2122"/>
      <c r="B2122"/>
      <c r="C2122"/>
      <c r="D2122"/>
      <c r="E2122"/>
      <c r="F2122"/>
    </row>
    <row r="2123" spans="1:6" x14ac:dyDescent="0.25">
      <c r="A2123"/>
      <c r="B2123"/>
      <c r="C2123"/>
      <c r="D2123"/>
      <c r="E2123"/>
      <c r="F2123"/>
    </row>
    <row r="2124" spans="1:6" x14ac:dyDescent="0.25">
      <c r="A2124"/>
      <c r="B2124"/>
      <c r="C2124"/>
      <c r="D2124"/>
      <c r="E2124"/>
      <c r="F2124"/>
    </row>
    <row r="2125" spans="1:6" x14ac:dyDescent="0.25">
      <c r="A2125"/>
      <c r="B2125"/>
      <c r="C2125"/>
      <c r="D2125"/>
      <c r="E2125"/>
      <c r="F2125"/>
    </row>
    <row r="2126" spans="1:6" x14ac:dyDescent="0.25">
      <c r="A2126"/>
      <c r="B2126"/>
      <c r="C2126"/>
      <c r="D2126"/>
      <c r="E2126"/>
      <c r="F2126"/>
    </row>
    <row r="2127" spans="1:6" x14ac:dyDescent="0.25">
      <c r="A2127"/>
      <c r="B2127"/>
      <c r="C2127"/>
      <c r="D2127"/>
      <c r="E2127"/>
      <c r="F2127"/>
    </row>
    <row r="2128" spans="1:6" x14ac:dyDescent="0.25">
      <c r="A2128"/>
      <c r="B2128"/>
      <c r="C2128"/>
      <c r="D2128"/>
      <c r="E2128"/>
      <c r="F2128"/>
    </row>
    <row r="2129" spans="1:6" x14ac:dyDescent="0.25">
      <c r="A2129"/>
      <c r="B2129"/>
      <c r="C2129"/>
      <c r="D2129"/>
      <c r="E2129"/>
      <c r="F2129"/>
    </row>
    <row r="2130" spans="1:6" x14ac:dyDescent="0.25">
      <c r="A2130"/>
      <c r="B2130"/>
      <c r="C2130"/>
      <c r="D2130"/>
      <c r="E2130"/>
      <c r="F2130"/>
    </row>
    <row r="2131" spans="1:6" x14ac:dyDescent="0.25">
      <c r="A2131"/>
      <c r="B2131"/>
      <c r="C2131"/>
      <c r="D2131"/>
      <c r="E2131"/>
      <c r="F2131"/>
    </row>
    <row r="2132" spans="1:6" x14ac:dyDescent="0.25">
      <c r="A2132"/>
      <c r="B2132"/>
      <c r="C2132"/>
      <c r="D2132"/>
      <c r="E2132"/>
      <c r="F2132"/>
    </row>
    <row r="2133" spans="1:6" x14ac:dyDescent="0.25">
      <c r="A2133"/>
      <c r="B2133"/>
      <c r="C2133"/>
      <c r="D2133"/>
      <c r="E2133"/>
      <c r="F2133"/>
    </row>
    <row r="2134" spans="1:6" x14ac:dyDescent="0.25">
      <c r="A2134"/>
      <c r="B2134"/>
      <c r="C2134"/>
      <c r="D2134"/>
      <c r="E2134"/>
      <c r="F2134"/>
    </row>
    <row r="2135" spans="1:6" x14ac:dyDescent="0.25">
      <c r="A2135"/>
      <c r="B2135"/>
      <c r="C2135"/>
      <c r="D2135"/>
      <c r="E2135"/>
      <c r="F2135"/>
    </row>
    <row r="2136" spans="1:6" x14ac:dyDescent="0.25">
      <c r="A2136"/>
      <c r="B2136"/>
      <c r="C2136"/>
      <c r="D2136"/>
      <c r="E2136"/>
      <c r="F2136"/>
    </row>
    <row r="2137" spans="1:6" x14ac:dyDescent="0.25">
      <c r="A2137"/>
      <c r="B2137"/>
      <c r="C2137"/>
      <c r="D2137"/>
      <c r="E2137"/>
      <c r="F2137"/>
    </row>
    <row r="2138" spans="1:6" x14ac:dyDescent="0.25">
      <c r="A2138"/>
      <c r="B2138"/>
      <c r="C2138"/>
      <c r="D2138"/>
      <c r="E2138"/>
      <c r="F2138"/>
    </row>
    <row r="2139" spans="1:6" x14ac:dyDescent="0.25">
      <c r="A2139"/>
      <c r="B2139"/>
      <c r="C2139"/>
      <c r="D2139"/>
      <c r="E2139"/>
      <c r="F2139"/>
    </row>
    <row r="2140" spans="1:6" x14ac:dyDescent="0.25">
      <c r="A2140"/>
      <c r="B2140"/>
      <c r="C2140"/>
      <c r="D2140"/>
      <c r="E2140"/>
      <c r="F2140"/>
    </row>
    <row r="2141" spans="1:6" x14ac:dyDescent="0.25">
      <c r="A2141"/>
      <c r="B2141"/>
      <c r="C2141"/>
      <c r="D2141"/>
      <c r="E2141"/>
      <c r="F2141"/>
    </row>
    <row r="2142" spans="1:6" x14ac:dyDescent="0.25">
      <c r="A2142"/>
      <c r="B2142"/>
      <c r="C2142"/>
      <c r="D2142"/>
      <c r="E2142"/>
      <c r="F2142"/>
    </row>
    <row r="2143" spans="1:6" x14ac:dyDescent="0.25">
      <c r="A2143"/>
      <c r="B2143"/>
      <c r="C2143"/>
      <c r="D2143"/>
      <c r="E2143"/>
      <c r="F2143"/>
    </row>
    <row r="2144" spans="1:6" x14ac:dyDescent="0.25">
      <c r="A2144"/>
      <c r="B2144"/>
      <c r="C2144"/>
      <c r="D2144"/>
      <c r="E2144"/>
      <c r="F2144"/>
    </row>
    <row r="2145" spans="1:6" x14ac:dyDescent="0.25">
      <c r="A2145"/>
      <c r="B2145"/>
      <c r="C2145"/>
      <c r="D2145"/>
      <c r="E2145"/>
      <c r="F2145"/>
    </row>
    <row r="2146" spans="1:6" x14ac:dyDescent="0.25">
      <c r="A2146"/>
      <c r="B2146"/>
      <c r="C2146"/>
      <c r="D2146"/>
      <c r="E2146"/>
      <c r="F2146"/>
    </row>
    <row r="2147" spans="1:6" x14ac:dyDescent="0.25">
      <c r="A2147"/>
      <c r="B2147"/>
      <c r="C2147"/>
      <c r="D2147"/>
      <c r="E2147"/>
      <c r="F2147"/>
    </row>
    <row r="2148" spans="1:6" x14ac:dyDescent="0.25">
      <c r="A2148"/>
      <c r="B2148"/>
      <c r="C2148"/>
      <c r="D2148"/>
      <c r="E2148"/>
      <c r="F2148"/>
    </row>
    <row r="2149" spans="1:6" x14ac:dyDescent="0.25">
      <c r="A2149"/>
      <c r="B2149"/>
      <c r="C2149"/>
      <c r="D2149"/>
      <c r="E2149"/>
      <c r="F2149"/>
    </row>
    <row r="2150" spans="1:6" x14ac:dyDescent="0.25">
      <c r="A2150"/>
      <c r="B2150"/>
      <c r="C2150"/>
      <c r="D2150"/>
      <c r="E2150"/>
      <c r="F2150"/>
    </row>
    <row r="2151" spans="1:6" x14ac:dyDescent="0.25">
      <c r="A2151"/>
      <c r="B2151"/>
      <c r="C2151"/>
      <c r="D2151"/>
      <c r="E2151"/>
      <c r="F2151"/>
    </row>
    <row r="2152" spans="1:6" x14ac:dyDescent="0.25">
      <c r="A2152"/>
      <c r="B2152"/>
      <c r="C2152"/>
      <c r="D2152"/>
      <c r="E2152"/>
      <c r="F2152"/>
    </row>
    <row r="2153" spans="1:6" x14ac:dyDescent="0.25">
      <c r="A2153"/>
      <c r="B2153"/>
      <c r="C2153"/>
      <c r="D2153"/>
      <c r="E2153"/>
      <c r="F2153"/>
    </row>
    <row r="2154" spans="1:6" x14ac:dyDescent="0.25">
      <c r="A2154"/>
      <c r="B2154"/>
      <c r="C2154"/>
      <c r="D2154"/>
      <c r="E2154"/>
      <c r="F2154"/>
    </row>
    <row r="2155" spans="1:6" x14ac:dyDescent="0.25">
      <c r="A2155"/>
      <c r="B2155"/>
      <c r="C2155"/>
      <c r="D2155"/>
      <c r="E2155"/>
      <c r="F2155"/>
    </row>
    <row r="2156" spans="1:6" x14ac:dyDescent="0.25">
      <c r="A2156"/>
      <c r="B2156"/>
      <c r="C2156"/>
      <c r="D2156"/>
      <c r="E2156"/>
      <c r="F2156"/>
    </row>
    <row r="2157" spans="1:6" x14ac:dyDescent="0.25">
      <c r="A2157"/>
      <c r="B2157"/>
      <c r="C2157"/>
      <c r="D2157"/>
      <c r="E2157"/>
      <c r="F2157"/>
    </row>
    <row r="2158" spans="1:6" x14ac:dyDescent="0.25">
      <c r="A2158"/>
      <c r="B2158"/>
      <c r="C2158"/>
      <c r="D2158"/>
      <c r="E2158"/>
      <c r="F2158"/>
    </row>
    <row r="2159" spans="1:6" x14ac:dyDescent="0.25">
      <c r="A2159"/>
      <c r="B2159"/>
      <c r="C2159"/>
      <c r="D2159"/>
      <c r="E2159"/>
      <c r="F2159"/>
    </row>
    <row r="2160" spans="1:6" x14ac:dyDescent="0.25">
      <c r="A2160"/>
      <c r="B2160"/>
      <c r="C2160"/>
      <c r="D2160"/>
      <c r="E2160"/>
      <c r="F2160"/>
    </row>
    <row r="2161" spans="1:6" x14ac:dyDescent="0.25">
      <c r="A2161"/>
      <c r="B2161"/>
      <c r="C2161"/>
      <c r="D2161"/>
      <c r="E2161"/>
      <c r="F2161"/>
    </row>
    <row r="2162" spans="1:6" x14ac:dyDescent="0.25">
      <c r="A2162"/>
      <c r="B2162"/>
      <c r="C2162"/>
      <c r="D2162"/>
      <c r="E2162"/>
      <c r="F2162"/>
    </row>
    <row r="2163" spans="1:6" x14ac:dyDescent="0.25">
      <c r="A2163"/>
      <c r="B2163"/>
      <c r="C2163"/>
      <c r="D2163"/>
      <c r="E2163"/>
      <c r="F2163"/>
    </row>
    <row r="2164" spans="1:6" x14ac:dyDescent="0.25">
      <c r="A2164"/>
      <c r="B2164"/>
      <c r="C2164"/>
      <c r="D2164"/>
      <c r="E2164"/>
      <c r="F2164"/>
    </row>
    <row r="2165" spans="1:6" x14ac:dyDescent="0.25">
      <c r="A2165"/>
      <c r="B2165"/>
      <c r="C2165"/>
      <c r="D2165"/>
      <c r="E2165"/>
      <c r="F2165"/>
    </row>
    <row r="2166" spans="1:6" x14ac:dyDescent="0.25">
      <c r="A2166"/>
      <c r="B2166"/>
      <c r="C2166"/>
      <c r="D2166"/>
      <c r="E2166"/>
      <c r="F2166"/>
    </row>
    <row r="2167" spans="1:6" x14ac:dyDescent="0.25">
      <c r="A2167"/>
      <c r="B2167"/>
      <c r="C2167"/>
      <c r="D2167"/>
      <c r="E2167"/>
      <c r="F2167"/>
    </row>
    <row r="2168" spans="1:6" x14ac:dyDescent="0.25">
      <c r="A2168"/>
      <c r="B2168"/>
      <c r="C2168"/>
      <c r="D2168"/>
      <c r="E2168"/>
      <c r="F2168"/>
    </row>
    <row r="2169" spans="1:6" x14ac:dyDescent="0.25">
      <c r="A2169"/>
      <c r="B2169"/>
      <c r="C2169"/>
      <c r="D2169"/>
      <c r="E2169"/>
      <c r="F2169"/>
    </row>
    <row r="2170" spans="1:6" x14ac:dyDescent="0.25">
      <c r="A2170"/>
      <c r="B2170"/>
      <c r="C2170"/>
      <c r="D2170"/>
      <c r="E2170"/>
      <c r="F2170"/>
    </row>
    <row r="2171" spans="1:6" x14ac:dyDescent="0.25">
      <c r="A2171"/>
      <c r="B2171"/>
      <c r="C2171"/>
      <c r="D2171"/>
      <c r="E2171"/>
      <c r="F2171"/>
    </row>
    <row r="2172" spans="1:6" x14ac:dyDescent="0.25">
      <c r="A2172"/>
      <c r="B2172"/>
      <c r="C2172"/>
      <c r="D2172"/>
      <c r="E2172"/>
      <c r="F2172"/>
    </row>
    <row r="2173" spans="1:6" x14ac:dyDescent="0.25">
      <c r="A2173"/>
      <c r="B2173"/>
      <c r="C2173"/>
      <c r="D2173"/>
      <c r="E2173"/>
      <c r="F2173"/>
    </row>
    <row r="2174" spans="1:6" x14ac:dyDescent="0.25">
      <c r="A2174"/>
      <c r="B2174"/>
      <c r="C2174"/>
      <c r="D2174"/>
      <c r="E2174"/>
      <c r="F2174"/>
    </row>
    <row r="2175" spans="1:6" x14ac:dyDescent="0.25">
      <c r="A2175"/>
      <c r="B2175"/>
      <c r="C2175"/>
      <c r="D2175"/>
      <c r="E2175"/>
      <c r="F2175"/>
    </row>
    <row r="2176" spans="1:6" x14ac:dyDescent="0.25">
      <c r="A2176"/>
      <c r="B2176"/>
      <c r="C2176"/>
      <c r="D2176"/>
      <c r="E2176"/>
      <c r="F2176"/>
    </row>
    <row r="2177" spans="1:6" x14ac:dyDescent="0.25">
      <c r="A2177"/>
      <c r="B2177"/>
      <c r="C2177"/>
      <c r="D2177"/>
      <c r="E2177"/>
      <c r="F2177"/>
    </row>
    <row r="2178" spans="1:6" x14ac:dyDescent="0.25">
      <c r="A2178"/>
      <c r="B2178"/>
      <c r="C2178"/>
      <c r="D2178"/>
      <c r="E2178"/>
      <c r="F2178"/>
    </row>
    <row r="2179" spans="1:6" x14ac:dyDescent="0.25">
      <c r="A2179"/>
      <c r="B2179"/>
      <c r="C2179"/>
      <c r="D2179"/>
      <c r="E2179"/>
      <c r="F2179"/>
    </row>
    <row r="2180" spans="1:6" x14ac:dyDescent="0.25">
      <c r="A2180"/>
      <c r="B2180"/>
      <c r="C2180"/>
      <c r="D2180"/>
      <c r="E2180"/>
      <c r="F2180"/>
    </row>
    <row r="2181" spans="1:6" x14ac:dyDescent="0.25">
      <c r="A2181"/>
      <c r="B2181"/>
      <c r="C2181"/>
      <c r="D2181"/>
      <c r="E2181"/>
      <c r="F2181"/>
    </row>
    <row r="2182" spans="1:6" x14ac:dyDescent="0.25">
      <c r="A2182"/>
      <c r="B2182"/>
      <c r="C2182"/>
      <c r="D2182"/>
      <c r="E2182"/>
      <c r="F2182"/>
    </row>
    <row r="2183" spans="1:6" x14ac:dyDescent="0.25">
      <c r="A2183"/>
      <c r="B2183"/>
      <c r="C2183"/>
      <c r="D2183"/>
      <c r="E2183"/>
      <c r="F2183"/>
    </row>
    <row r="2184" spans="1:6" x14ac:dyDescent="0.25">
      <c r="A2184"/>
      <c r="B2184"/>
      <c r="C2184"/>
      <c r="D2184"/>
      <c r="E2184"/>
      <c r="F2184"/>
    </row>
    <row r="2185" spans="1:6" x14ac:dyDescent="0.25">
      <c r="A2185"/>
      <c r="B2185"/>
      <c r="C2185"/>
      <c r="D2185"/>
      <c r="E2185"/>
      <c r="F2185"/>
    </row>
    <row r="2186" spans="1:6" x14ac:dyDescent="0.25">
      <c r="A2186"/>
      <c r="B2186"/>
      <c r="C2186"/>
      <c r="D2186"/>
      <c r="E2186"/>
      <c r="F2186"/>
    </row>
    <row r="2187" spans="1:6" x14ac:dyDescent="0.25">
      <c r="A2187"/>
      <c r="B2187"/>
      <c r="C2187"/>
      <c r="D2187"/>
      <c r="E2187"/>
      <c r="F2187"/>
    </row>
    <row r="2188" spans="1:6" x14ac:dyDescent="0.25">
      <c r="A2188"/>
      <c r="B2188"/>
      <c r="C2188"/>
      <c r="D2188"/>
      <c r="E2188"/>
      <c r="F2188"/>
    </row>
    <row r="2189" spans="1:6" x14ac:dyDescent="0.25">
      <c r="A2189"/>
      <c r="B2189"/>
      <c r="C2189"/>
      <c r="D2189"/>
      <c r="E2189"/>
      <c r="F2189"/>
    </row>
    <row r="2190" spans="1:6" x14ac:dyDescent="0.25">
      <c r="A2190"/>
      <c r="B2190"/>
      <c r="C2190"/>
      <c r="D2190"/>
      <c r="E2190"/>
      <c r="F2190"/>
    </row>
    <row r="2191" spans="1:6" x14ac:dyDescent="0.25">
      <c r="A2191"/>
      <c r="B2191"/>
      <c r="C2191"/>
      <c r="D2191"/>
      <c r="E2191"/>
      <c r="F2191"/>
    </row>
    <row r="2192" spans="1:6" x14ac:dyDescent="0.25">
      <c r="A2192"/>
      <c r="B2192"/>
      <c r="C2192"/>
      <c r="D2192"/>
      <c r="E2192"/>
      <c r="F2192"/>
    </row>
    <row r="2193" spans="1:6" x14ac:dyDescent="0.25">
      <c r="A2193"/>
      <c r="B2193"/>
      <c r="C2193"/>
      <c r="D2193"/>
      <c r="E2193"/>
      <c r="F2193"/>
    </row>
    <row r="2194" spans="1:6" x14ac:dyDescent="0.25">
      <c r="A2194"/>
      <c r="B2194"/>
      <c r="C2194"/>
      <c r="D2194"/>
      <c r="E2194"/>
      <c r="F2194"/>
    </row>
    <row r="2195" spans="1:6" x14ac:dyDescent="0.25">
      <c r="A2195"/>
      <c r="B2195"/>
      <c r="C2195"/>
      <c r="D2195"/>
      <c r="E2195"/>
      <c r="F2195"/>
    </row>
    <row r="2196" spans="1:6" x14ac:dyDescent="0.25">
      <c r="A2196"/>
      <c r="B2196"/>
      <c r="C2196"/>
      <c r="D2196"/>
      <c r="E2196"/>
      <c r="F2196"/>
    </row>
    <row r="2197" spans="1:6" x14ac:dyDescent="0.25">
      <c r="A2197"/>
      <c r="B2197"/>
      <c r="C2197"/>
      <c r="D2197"/>
      <c r="E2197"/>
      <c r="F2197"/>
    </row>
    <row r="2198" spans="1:6" x14ac:dyDescent="0.25">
      <c r="A2198"/>
      <c r="B2198"/>
      <c r="C2198"/>
      <c r="D2198"/>
      <c r="E2198"/>
      <c r="F2198"/>
    </row>
    <row r="2199" spans="1:6" x14ac:dyDescent="0.25">
      <c r="A2199"/>
      <c r="B2199"/>
      <c r="C2199"/>
      <c r="D2199"/>
      <c r="E2199"/>
      <c r="F2199"/>
    </row>
    <row r="2200" spans="1:6" x14ac:dyDescent="0.25">
      <c r="A2200"/>
      <c r="B2200"/>
      <c r="C2200"/>
      <c r="D2200"/>
      <c r="E2200"/>
      <c r="F2200"/>
    </row>
    <row r="2201" spans="1:6" x14ac:dyDescent="0.25">
      <c r="A2201"/>
      <c r="B2201"/>
      <c r="C2201"/>
      <c r="D2201"/>
      <c r="E2201"/>
      <c r="F2201"/>
    </row>
    <row r="2202" spans="1:6" x14ac:dyDescent="0.25">
      <c r="A2202"/>
      <c r="B2202"/>
      <c r="C2202"/>
      <c r="D2202"/>
      <c r="E2202"/>
      <c r="F2202"/>
    </row>
    <row r="2203" spans="1:6" x14ac:dyDescent="0.25">
      <c r="A2203"/>
      <c r="B2203"/>
      <c r="C2203"/>
      <c r="D2203"/>
      <c r="E2203"/>
      <c r="F2203"/>
    </row>
    <row r="2204" spans="1:6" x14ac:dyDescent="0.25">
      <c r="A2204"/>
      <c r="B2204"/>
      <c r="C2204"/>
      <c r="D2204"/>
      <c r="E2204"/>
      <c r="F2204"/>
    </row>
    <row r="2205" spans="1:6" x14ac:dyDescent="0.25">
      <c r="A2205"/>
      <c r="B2205"/>
      <c r="C2205"/>
      <c r="D2205"/>
      <c r="E2205"/>
      <c r="F2205"/>
    </row>
    <row r="2206" spans="1:6" x14ac:dyDescent="0.25">
      <c r="A2206"/>
      <c r="B2206"/>
      <c r="C2206"/>
      <c r="D2206"/>
      <c r="E2206"/>
      <c r="F2206"/>
    </row>
    <row r="2207" spans="1:6" x14ac:dyDescent="0.25">
      <c r="A2207"/>
      <c r="B2207"/>
      <c r="C2207"/>
      <c r="D2207"/>
      <c r="E2207"/>
      <c r="F2207"/>
    </row>
    <row r="2208" spans="1:6" x14ac:dyDescent="0.25">
      <c r="A2208"/>
      <c r="B2208"/>
      <c r="C2208"/>
      <c r="D2208"/>
      <c r="E2208"/>
      <c r="F2208"/>
    </row>
    <row r="2209" spans="1:6" x14ac:dyDescent="0.25">
      <c r="A2209"/>
      <c r="B2209"/>
      <c r="C2209"/>
      <c r="D2209"/>
      <c r="E2209"/>
      <c r="F2209"/>
    </row>
    <row r="2210" spans="1:6" x14ac:dyDescent="0.25">
      <c r="A2210"/>
      <c r="B2210"/>
      <c r="C2210"/>
      <c r="D2210"/>
      <c r="E2210"/>
      <c r="F2210"/>
    </row>
    <row r="2211" spans="1:6" x14ac:dyDescent="0.25">
      <c r="A2211"/>
      <c r="B2211"/>
      <c r="C2211"/>
      <c r="D2211"/>
      <c r="E2211"/>
      <c r="F2211"/>
    </row>
    <row r="2212" spans="1:6" x14ac:dyDescent="0.25">
      <c r="A2212"/>
      <c r="B2212"/>
      <c r="C2212"/>
      <c r="D2212"/>
      <c r="E2212"/>
      <c r="F2212"/>
    </row>
    <row r="2213" spans="1:6" x14ac:dyDescent="0.25">
      <c r="A2213"/>
      <c r="B2213"/>
      <c r="C2213"/>
      <c r="D2213"/>
      <c r="E2213"/>
      <c r="F2213"/>
    </row>
    <row r="2214" spans="1:6" x14ac:dyDescent="0.25">
      <c r="A2214"/>
      <c r="B2214"/>
      <c r="C2214"/>
      <c r="D2214"/>
      <c r="E2214"/>
      <c r="F2214"/>
    </row>
    <row r="2215" spans="1:6" x14ac:dyDescent="0.25">
      <c r="A2215"/>
      <c r="B2215"/>
      <c r="C2215"/>
      <c r="D2215"/>
      <c r="E2215"/>
      <c r="F2215"/>
    </row>
    <row r="2216" spans="1:6" x14ac:dyDescent="0.25">
      <c r="A2216"/>
      <c r="B2216"/>
      <c r="C2216"/>
      <c r="D2216"/>
      <c r="E2216"/>
      <c r="F2216"/>
    </row>
    <row r="2217" spans="1:6" x14ac:dyDescent="0.25">
      <c r="A2217"/>
      <c r="B2217"/>
      <c r="C2217"/>
      <c r="D2217"/>
      <c r="E2217"/>
      <c r="F2217"/>
    </row>
    <row r="2218" spans="1:6" x14ac:dyDescent="0.25">
      <c r="A2218"/>
      <c r="B2218"/>
      <c r="C2218"/>
      <c r="D2218"/>
      <c r="E2218"/>
      <c r="F2218"/>
    </row>
    <row r="2219" spans="1:6" x14ac:dyDescent="0.25">
      <c r="A2219"/>
      <c r="B2219"/>
      <c r="C2219"/>
      <c r="D2219"/>
      <c r="E2219"/>
      <c r="F2219"/>
    </row>
    <row r="2220" spans="1:6" x14ac:dyDescent="0.25">
      <c r="A2220"/>
      <c r="B2220"/>
      <c r="C2220"/>
      <c r="D2220"/>
      <c r="E2220"/>
      <c r="F2220"/>
    </row>
    <row r="2221" spans="1:6" x14ac:dyDescent="0.25">
      <c r="A2221"/>
      <c r="B2221"/>
      <c r="C2221"/>
      <c r="D2221"/>
      <c r="E2221"/>
      <c r="F2221"/>
    </row>
    <row r="2222" spans="1:6" x14ac:dyDescent="0.25">
      <c r="A2222"/>
      <c r="B2222"/>
      <c r="C2222"/>
      <c r="D2222"/>
      <c r="E2222"/>
      <c r="F2222"/>
    </row>
    <row r="2223" spans="1:6" x14ac:dyDescent="0.25">
      <c r="A2223"/>
      <c r="B2223"/>
      <c r="C2223"/>
      <c r="D2223"/>
      <c r="E2223"/>
      <c r="F2223"/>
    </row>
    <row r="2224" spans="1:6" x14ac:dyDescent="0.25">
      <c r="A2224"/>
      <c r="B2224"/>
      <c r="C2224"/>
      <c r="D2224"/>
      <c r="E2224"/>
      <c r="F2224"/>
    </row>
    <row r="2225" spans="1:6" x14ac:dyDescent="0.25">
      <c r="A2225"/>
      <c r="B2225"/>
      <c r="C2225"/>
      <c r="D2225"/>
      <c r="E2225"/>
      <c r="F2225"/>
    </row>
    <row r="2226" spans="1:6" x14ac:dyDescent="0.25">
      <c r="A2226"/>
      <c r="B2226"/>
      <c r="C2226"/>
      <c r="D2226"/>
      <c r="E2226"/>
      <c r="F2226"/>
    </row>
    <row r="2227" spans="1:6" x14ac:dyDescent="0.25">
      <c r="A2227"/>
      <c r="B2227"/>
      <c r="C2227"/>
      <c r="D2227"/>
      <c r="E2227"/>
      <c r="F2227"/>
    </row>
    <row r="2228" spans="1:6" x14ac:dyDescent="0.25">
      <c r="A2228"/>
      <c r="B2228"/>
      <c r="C2228"/>
      <c r="D2228"/>
      <c r="E2228"/>
      <c r="F2228"/>
    </row>
    <row r="2229" spans="1:6" x14ac:dyDescent="0.25">
      <c r="A2229"/>
      <c r="B2229"/>
      <c r="C2229"/>
      <c r="D2229"/>
      <c r="E2229"/>
      <c r="F2229"/>
    </row>
    <row r="2230" spans="1:6" x14ac:dyDescent="0.25">
      <c r="A2230"/>
      <c r="B2230"/>
      <c r="C2230"/>
      <c r="D2230"/>
      <c r="E2230"/>
      <c r="F2230"/>
    </row>
    <row r="2231" spans="1:6" x14ac:dyDescent="0.25">
      <c r="A2231"/>
      <c r="B2231"/>
      <c r="C2231"/>
      <c r="D2231"/>
      <c r="E2231"/>
      <c r="F2231"/>
    </row>
    <row r="2232" spans="1:6" x14ac:dyDescent="0.25">
      <c r="A2232"/>
      <c r="B2232"/>
      <c r="C2232"/>
      <c r="D2232"/>
      <c r="E2232"/>
      <c r="F2232"/>
    </row>
    <row r="2233" spans="1:6" x14ac:dyDescent="0.25">
      <c r="A2233"/>
      <c r="B2233"/>
      <c r="C2233"/>
      <c r="D2233"/>
      <c r="E2233"/>
      <c r="F2233"/>
    </row>
    <row r="2234" spans="1:6" x14ac:dyDescent="0.25">
      <c r="A2234"/>
      <c r="B2234"/>
      <c r="C2234"/>
      <c r="D2234"/>
      <c r="E2234"/>
      <c r="F2234"/>
    </row>
    <row r="2235" spans="1:6" x14ac:dyDescent="0.25">
      <c r="A2235"/>
      <c r="B2235"/>
      <c r="C2235"/>
      <c r="D2235"/>
      <c r="E2235"/>
      <c r="F2235"/>
    </row>
    <row r="2236" spans="1:6" x14ac:dyDescent="0.25">
      <c r="A2236"/>
      <c r="B2236"/>
      <c r="C2236"/>
      <c r="D2236"/>
      <c r="E2236"/>
      <c r="F2236"/>
    </row>
    <row r="2237" spans="1:6" x14ac:dyDescent="0.25">
      <c r="A2237"/>
      <c r="B2237"/>
      <c r="C2237"/>
      <c r="D2237"/>
      <c r="E2237"/>
      <c r="F2237"/>
    </row>
    <row r="2238" spans="1:6" x14ac:dyDescent="0.25">
      <c r="A2238"/>
      <c r="B2238"/>
      <c r="C2238"/>
      <c r="D2238"/>
      <c r="E2238"/>
      <c r="F2238"/>
    </row>
    <row r="2239" spans="1:6" x14ac:dyDescent="0.25">
      <c r="A2239"/>
      <c r="B2239"/>
      <c r="C2239"/>
      <c r="D2239"/>
      <c r="E2239"/>
      <c r="F2239"/>
    </row>
    <row r="2240" spans="1:6" x14ac:dyDescent="0.25">
      <c r="A2240"/>
      <c r="B2240"/>
      <c r="C2240"/>
      <c r="D2240"/>
      <c r="E2240"/>
      <c r="F2240"/>
    </row>
    <row r="2241" spans="1:6" x14ac:dyDescent="0.25">
      <c r="A2241"/>
      <c r="B2241"/>
      <c r="C2241"/>
      <c r="D2241"/>
      <c r="E2241"/>
      <c r="F2241"/>
    </row>
    <row r="2242" spans="1:6" x14ac:dyDescent="0.25">
      <c r="A2242"/>
      <c r="B2242"/>
      <c r="C2242"/>
      <c r="D2242"/>
      <c r="E2242"/>
      <c r="F2242"/>
    </row>
    <row r="2243" spans="1:6" x14ac:dyDescent="0.25">
      <c r="A2243"/>
      <c r="B2243"/>
      <c r="C2243"/>
      <c r="D2243"/>
      <c r="E2243"/>
      <c r="F2243"/>
    </row>
    <row r="2244" spans="1:6" x14ac:dyDescent="0.25">
      <c r="A2244"/>
      <c r="B2244"/>
      <c r="C2244"/>
      <c r="D2244"/>
      <c r="E2244"/>
      <c r="F2244"/>
    </row>
    <row r="2245" spans="1:6" x14ac:dyDescent="0.25">
      <c r="A2245"/>
      <c r="B2245"/>
      <c r="C2245"/>
      <c r="D2245"/>
      <c r="E2245"/>
      <c r="F2245"/>
    </row>
    <row r="2246" spans="1:6" x14ac:dyDescent="0.25">
      <c r="A2246"/>
      <c r="B2246"/>
      <c r="C2246"/>
      <c r="D2246"/>
      <c r="E2246"/>
      <c r="F2246"/>
    </row>
    <row r="2247" spans="1:6" x14ac:dyDescent="0.25">
      <c r="A2247"/>
      <c r="B2247"/>
      <c r="C2247"/>
      <c r="D2247"/>
      <c r="E2247"/>
      <c r="F2247"/>
    </row>
    <row r="2248" spans="1:6" x14ac:dyDescent="0.25">
      <c r="A2248"/>
      <c r="B2248"/>
      <c r="C2248"/>
      <c r="D2248"/>
      <c r="E2248"/>
      <c r="F2248"/>
    </row>
    <row r="2249" spans="1:6" x14ac:dyDescent="0.25">
      <c r="A2249"/>
      <c r="B2249"/>
      <c r="C2249"/>
      <c r="D2249"/>
      <c r="E2249"/>
      <c r="F2249"/>
    </row>
    <row r="2250" spans="1:6" x14ac:dyDescent="0.25">
      <c r="A2250"/>
      <c r="B2250"/>
      <c r="C2250"/>
      <c r="D2250"/>
      <c r="E2250"/>
      <c r="F2250"/>
    </row>
    <row r="2251" spans="1:6" x14ac:dyDescent="0.25">
      <c r="A2251"/>
      <c r="B2251"/>
      <c r="C2251"/>
      <c r="D2251"/>
      <c r="E2251"/>
      <c r="F2251"/>
    </row>
    <row r="2252" spans="1:6" x14ac:dyDescent="0.25">
      <c r="A2252"/>
      <c r="B2252"/>
      <c r="C2252"/>
      <c r="D2252"/>
      <c r="E2252"/>
      <c r="F2252"/>
    </row>
    <row r="2253" spans="1:6" x14ac:dyDescent="0.25">
      <c r="A2253"/>
      <c r="B2253"/>
      <c r="C2253"/>
      <c r="D2253"/>
      <c r="E2253"/>
      <c r="F2253"/>
    </row>
    <row r="2254" spans="1:6" x14ac:dyDescent="0.25">
      <c r="A2254"/>
      <c r="B2254"/>
      <c r="C2254"/>
      <c r="D2254"/>
      <c r="E2254"/>
      <c r="F2254"/>
    </row>
    <row r="2255" spans="1:6" x14ac:dyDescent="0.25">
      <c r="A2255"/>
      <c r="B2255"/>
      <c r="C2255"/>
      <c r="D2255"/>
      <c r="E2255"/>
      <c r="F2255"/>
    </row>
    <row r="2256" spans="1:6" x14ac:dyDescent="0.25">
      <c r="A2256"/>
      <c r="B2256"/>
      <c r="C2256"/>
      <c r="D2256"/>
      <c r="E2256"/>
      <c r="F2256"/>
    </row>
    <row r="2257" spans="1:6" x14ac:dyDescent="0.25">
      <c r="A2257"/>
      <c r="B2257"/>
      <c r="C2257"/>
      <c r="D2257"/>
      <c r="E2257"/>
      <c r="F2257"/>
    </row>
    <row r="2258" spans="1:6" x14ac:dyDescent="0.25">
      <c r="A2258"/>
      <c r="B2258"/>
      <c r="C2258"/>
      <c r="D2258"/>
      <c r="E2258"/>
      <c r="F2258"/>
    </row>
    <row r="2259" spans="1:6" x14ac:dyDescent="0.25">
      <c r="A2259"/>
      <c r="B2259"/>
      <c r="C2259"/>
      <c r="D2259"/>
      <c r="E2259"/>
      <c r="F2259"/>
    </row>
    <row r="2260" spans="1:6" x14ac:dyDescent="0.25">
      <c r="A2260"/>
      <c r="B2260"/>
      <c r="C2260"/>
      <c r="D2260"/>
      <c r="E2260"/>
      <c r="F2260"/>
    </row>
    <row r="2261" spans="1:6" x14ac:dyDescent="0.25">
      <c r="A2261"/>
      <c r="B2261"/>
      <c r="C2261"/>
      <c r="D2261"/>
      <c r="E2261"/>
      <c r="F2261"/>
    </row>
    <row r="2262" spans="1:6" x14ac:dyDescent="0.25">
      <c r="A2262"/>
      <c r="B2262"/>
      <c r="C2262"/>
      <c r="D2262"/>
      <c r="E2262"/>
      <c r="F2262"/>
    </row>
    <row r="2263" spans="1:6" x14ac:dyDescent="0.25">
      <c r="A2263"/>
      <c r="B2263"/>
      <c r="C2263"/>
      <c r="D2263"/>
      <c r="E2263"/>
      <c r="F2263"/>
    </row>
    <row r="2264" spans="1:6" x14ac:dyDescent="0.25">
      <c r="A2264"/>
      <c r="B2264"/>
      <c r="C2264"/>
      <c r="D2264"/>
      <c r="E2264"/>
      <c r="F2264"/>
    </row>
    <row r="2265" spans="1:6" x14ac:dyDescent="0.25">
      <c r="A2265"/>
      <c r="B2265"/>
      <c r="C2265"/>
      <c r="D2265"/>
      <c r="E2265"/>
      <c r="F2265"/>
    </row>
    <row r="2266" spans="1:6" x14ac:dyDescent="0.25">
      <c r="A2266"/>
      <c r="B2266"/>
      <c r="C2266"/>
      <c r="D2266"/>
      <c r="E2266"/>
      <c r="F2266"/>
    </row>
    <row r="2267" spans="1:6" x14ac:dyDescent="0.25">
      <c r="A2267"/>
      <c r="B2267"/>
      <c r="C2267"/>
      <c r="D2267"/>
      <c r="E2267"/>
      <c r="F2267"/>
    </row>
    <row r="2268" spans="1:6" x14ac:dyDescent="0.25">
      <c r="A2268"/>
      <c r="B2268"/>
      <c r="C2268"/>
      <c r="D2268"/>
      <c r="E2268"/>
      <c r="F2268"/>
    </row>
    <row r="2269" spans="1:6" x14ac:dyDescent="0.25">
      <c r="A2269"/>
      <c r="B2269"/>
      <c r="C2269"/>
      <c r="D2269"/>
      <c r="E2269"/>
      <c r="F2269"/>
    </row>
    <row r="2270" spans="1:6" x14ac:dyDescent="0.25">
      <c r="A2270"/>
      <c r="B2270"/>
      <c r="C2270"/>
      <c r="D2270"/>
      <c r="E2270"/>
      <c r="F2270"/>
    </row>
    <row r="2271" spans="1:6" x14ac:dyDescent="0.25">
      <c r="A2271"/>
      <c r="B2271"/>
      <c r="C2271"/>
      <c r="D2271"/>
      <c r="E2271"/>
      <c r="F2271"/>
    </row>
    <row r="2272" spans="1:6" x14ac:dyDescent="0.25">
      <c r="A2272"/>
      <c r="B2272"/>
      <c r="C2272"/>
      <c r="D2272"/>
      <c r="E2272"/>
      <c r="F2272"/>
    </row>
    <row r="2273" spans="1:6" x14ac:dyDescent="0.25">
      <c r="A2273"/>
      <c r="B2273"/>
      <c r="C2273"/>
      <c r="D2273"/>
      <c r="E2273"/>
      <c r="F2273"/>
    </row>
    <row r="2274" spans="1:6" x14ac:dyDescent="0.25">
      <c r="A2274"/>
      <c r="B2274"/>
      <c r="C2274"/>
      <c r="D2274"/>
      <c r="E2274"/>
      <c r="F2274"/>
    </row>
    <row r="2275" spans="1:6" x14ac:dyDescent="0.25">
      <c r="A2275"/>
      <c r="B2275"/>
      <c r="C2275"/>
      <c r="D2275"/>
      <c r="E2275"/>
      <c r="F2275"/>
    </row>
    <row r="2276" spans="1:6" x14ac:dyDescent="0.25">
      <c r="A2276"/>
      <c r="B2276"/>
      <c r="C2276"/>
      <c r="D2276"/>
      <c r="E2276"/>
      <c r="F2276"/>
    </row>
    <row r="2277" spans="1:6" x14ac:dyDescent="0.25">
      <c r="A2277"/>
      <c r="B2277"/>
      <c r="C2277"/>
      <c r="D2277"/>
      <c r="E2277"/>
      <c r="F2277"/>
    </row>
    <row r="2278" spans="1:6" x14ac:dyDescent="0.25">
      <c r="A2278"/>
      <c r="B2278"/>
      <c r="C2278"/>
      <c r="D2278"/>
      <c r="E2278"/>
      <c r="F2278"/>
    </row>
    <row r="2279" spans="1:6" x14ac:dyDescent="0.25">
      <c r="A2279"/>
      <c r="B2279"/>
      <c r="C2279"/>
      <c r="D2279"/>
      <c r="E2279"/>
      <c r="F2279"/>
    </row>
    <row r="2280" spans="1:6" x14ac:dyDescent="0.25">
      <c r="A2280"/>
      <c r="B2280"/>
      <c r="C2280"/>
      <c r="D2280"/>
      <c r="E2280"/>
      <c r="F2280"/>
    </row>
    <row r="2281" spans="1:6" x14ac:dyDescent="0.25">
      <c r="A2281"/>
      <c r="B2281"/>
      <c r="C2281"/>
      <c r="D2281"/>
      <c r="E2281"/>
      <c r="F2281"/>
    </row>
    <row r="2282" spans="1:6" x14ac:dyDescent="0.25">
      <c r="A2282"/>
      <c r="B2282"/>
      <c r="C2282"/>
      <c r="D2282"/>
      <c r="E2282"/>
      <c r="F2282"/>
    </row>
    <row r="2283" spans="1:6" x14ac:dyDescent="0.25">
      <c r="A2283"/>
      <c r="B2283"/>
      <c r="C2283"/>
      <c r="D2283"/>
      <c r="E2283"/>
      <c r="F2283"/>
    </row>
    <row r="2284" spans="1:6" x14ac:dyDescent="0.25">
      <c r="A2284"/>
      <c r="B2284"/>
      <c r="C2284"/>
      <c r="D2284"/>
      <c r="E2284"/>
      <c r="F2284"/>
    </row>
    <row r="2285" spans="1:6" x14ac:dyDescent="0.25">
      <c r="A2285"/>
      <c r="B2285"/>
      <c r="C2285"/>
      <c r="D2285"/>
      <c r="E2285"/>
      <c r="F2285"/>
    </row>
    <row r="2286" spans="1:6" x14ac:dyDescent="0.25">
      <c r="A2286"/>
      <c r="B2286"/>
      <c r="C2286"/>
      <c r="D2286"/>
      <c r="E2286"/>
      <c r="F2286"/>
    </row>
    <row r="2287" spans="1:6" x14ac:dyDescent="0.25">
      <c r="A2287"/>
      <c r="B2287"/>
      <c r="C2287"/>
      <c r="D2287"/>
      <c r="E2287"/>
      <c r="F2287"/>
    </row>
    <row r="2288" spans="1:6" x14ac:dyDescent="0.25">
      <c r="A2288"/>
      <c r="B2288"/>
      <c r="C2288"/>
      <c r="D2288"/>
      <c r="E2288"/>
      <c r="F2288"/>
    </row>
    <row r="2289" spans="1:6" x14ac:dyDescent="0.25">
      <c r="A2289"/>
      <c r="B2289"/>
      <c r="C2289"/>
      <c r="D2289"/>
      <c r="E2289"/>
      <c r="F2289"/>
    </row>
    <row r="2290" spans="1:6" x14ac:dyDescent="0.25">
      <c r="A2290"/>
      <c r="B2290"/>
      <c r="C2290"/>
      <c r="D2290"/>
      <c r="E2290"/>
      <c r="F2290"/>
    </row>
    <row r="2291" spans="1:6" x14ac:dyDescent="0.25">
      <c r="A2291"/>
      <c r="B2291"/>
      <c r="C2291"/>
      <c r="D2291"/>
      <c r="E2291"/>
      <c r="F2291"/>
    </row>
    <row r="2292" spans="1:6" x14ac:dyDescent="0.25">
      <c r="A2292"/>
      <c r="B2292"/>
      <c r="C2292"/>
      <c r="D2292"/>
      <c r="E2292"/>
      <c r="F2292"/>
    </row>
    <row r="2293" spans="1:6" x14ac:dyDescent="0.25">
      <c r="A2293"/>
      <c r="B2293"/>
      <c r="C2293"/>
      <c r="D2293"/>
      <c r="E2293"/>
      <c r="F2293"/>
    </row>
    <row r="2294" spans="1:6" x14ac:dyDescent="0.25">
      <c r="A2294"/>
      <c r="B2294"/>
      <c r="C2294"/>
      <c r="D2294"/>
      <c r="E2294"/>
      <c r="F2294"/>
    </row>
    <row r="2295" spans="1:6" x14ac:dyDescent="0.25">
      <c r="A2295"/>
      <c r="B2295"/>
      <c r="C2295"/>
      <c r="D2295"/>
      <c r="E2295"/>
      <c r="F2295"/>
    </row>
    <row r="2296" spans="1:6" x14ac:dyDescent="0.25">
      <c r="A2296"/>
      <c r="B2296"/>
      <c r="C2296"/>
      <c r="D2296"/>
      <c r="E2296"/>
      <c r="F2296"/>
    </row>
    <row r="2297" spans="1:6" x14ac:dyDescent="0.25">
      <c r="A2297"/>
      <c r="B2297"/>
      <c r="C2297"/>
      <c r="D2297"/>
      <c r="E2297"/>
      <c r="F2297"/>
    </row>
    <row r="2298" spans="1:6" x14ac:dyDescent="0.25">
      <c r="A2298"/>
      <c r="B2298"/>
      <c r="C2298"/>
      <c r="D2298"/>
      <c r="E2298"/>
      <c r="F2298"/>
    </row>
    <row r="2299" spans="1:6" x14ac:dyDescent="0.25">
      <c r="A2299"/>
      <c r="B2299"/>
      <c r="C2299"/>
      <c r="D2299"/>
      <c r="E2299"/>
      <c r="F2299"/>
    </row>
    <row r="2300" spans="1:6" x14ac:dyDescent="0.25">
      <c r="A2300"/>
      <c r="B2300"/>
      <c r="C2300"/>
      <c r="D2300"/>
      <c r="E2300"/>
      <c r="F2300"/>
    </row>
    <row r="2301" spans="1:6" x14ac:dyDescent="0.25">
      <c r="A2301"/>
      <c r="B2301"/>
      <c r="C2301"/>
      <c r="D2301"/>
      <c r="E2301"/>
      <c r="F2301"/>
    </row>
    <row r="2302" spans="1:6" x14ac:dyDescent="0.25">
      <c r="A2302"/>
      <c r="B2302"/>
      <c r="C2302"/>
      <c r="D2302"/>
      <c r="E2302"/>
      <c r="F2302"/>
    </row>
    <row r="2303" spans="1:6" x14ac:dyDescent="0.25">
      <c r="A2303"/>
      <c r="B2303"/>
      <c r="C2303"/>
      <c r="D2303"/>
      <c r="E2303"/>
      <c r="F2303"/>
    </row>
    <row r="2304" spans="1:6" x14ac:dyDescent="0.25">
      <c r="A2304"/>
      <c r="B2304"/>
      <c r="C2304"/>
      <c r="D2304"/>
      <c r="E2304"/>
      <c r="F2304"/>
    </row>
    <row r="2305" spans="1:6" x14ac:dyDescent="0.25">
      <c r="A2305"/>
      <c r="B2305"/>
      <c r="C2305"/>
      <c r="D2305"/>
      <c r="E2305"/>
      <c r="F2305"/>
    </row>
    <row r="2306" spans="1:6" x14ac:dyDescent="0.25">
      <c r="A2306"/>
      <c r="B2306"/>
      <c r="C2306"/>
      <c r="D2306"/>
      <c r="E2306"/>
      <c r="F2306"/>
    </row>
    <row r="2307" spans="1:6" x14ac:dyDescent="0.25">
      <c r="A2307"/>
      <c r="B2307"/>
      <c r="C2307"/>
      <c r="D2307"/>
      <c r="E2307"/>
      <c r="F2307"/>
    </row>
    <row r="2308" spans="1:6" x14ac:dyDescent="0.25">
      <c r="A2308"/>
      <c r="B2308"/>
      <c r="C2308"/>
      <c r="D2308"/>
      <c r="E2308"/>
      <c r="F2308"/>
    </row>
    <row r="2309" spans="1:6" x14ac:dyDescent="0.25">
      <c r="A2309"/>
      <c r="B2309"/>
      <c r="C2309"/>
      <c r="D2309"/>
      <c r="E2309"/>
      <c r="F2309"/>
    </row>
    <row r="2310" spans="1:6" x14ac:dyDescent="0.25">
      <c r="A2310"/>
      <c r="B2310"/>
      <c r="C2310"/>
      <c r="D2310"/>
      <c r="E2310"/>
      <c r="F2310"/>
    </row>
    <row r="2311" spans="1:6" x14ac:dyDescent="0.25">
      <c r="A2311"/>
      <c r="B2311"/>
      <c r="C2311"/>
      <c r="D2311"/>
      <c r="E2311"/>
      <c r="F2311"/>
    </row>
    <row r="2312" spans="1:6" x14ac:dyDescent="0.25">
      <c r="A2312"/>
      <c r="B2312"/>
      <c r="C2312"/>
      <c r="D2312"/>
      <c r="E2312"/>
      <c r="F2312"/>
    </row>
    <row r="2313" spans="1:6" x14ac:dyDescent="0.25">
      <c r="A2313"/>
      <c r="B2313"/>
      <c r="C2313"/>
      <c r="D2313"/>
      <c r="E2313"/>
      <c r="F2313"/>
    </row>
    <row r="2314" spans="1:6" x14ac:dyDescent="0.25">
      <c r="A2314"/>
      <c r="B2314"/>
      <c r="C2314"/>
      <c r="D2314"/>
      <c r="E2314"/>
      <c r="F2314"/>
    </row>
    <row r="2315" spans="1:6" x14ac:dyDescent="0.25">
      <c r="A2315"/>
      <c r="B2315"/>
      <c r="C2315"/>
      <c r="D2315"/>
      <c r="E2315"/>
      <c r="F2315"/>
    </row>
    <row r="2316" spans="1:6" x14ac:dyDescent="0.25">
      <c r="A2316"/>
      <c r="B2316"/>
      <c r="C2316"/>
      <c r="D2316"/>
      <c r="E2316"/>
      <c r="F2316"/>
    </row>
    <row r="2317" spans="1:6" x14ac:dyDescent="0.25">
      <c r="A2317"/>
      <c r="B2317"/>
      <c r="C2317"/>
      <c r="D2317"/>
      <c r="E2317"/>
      <c r="F2317"/>
    </row>
    <row r="2318" spans="1:6" x14ac:dyDescent="0.25">
      <c r="A2318"/>
      <c r="B2318"/>
      <c r="C2318"/>
      <c r="D2318"/>
      <c r="E2318"/>
      <c r="F2318"/>
    </row>
    <row r="2319" spans="1:6" x14ac:dyDescent="0.25">
      <c r="A2319"/>
      <c r="B2319"/>
      <c r="C2319"/>
      <c r="D2319"/>
      <c r="E2319"/>
      <c r="F2319"/>
    </row>
    <row r="2320" spans="1:6" x14ac:dyDescent="0.25">
      <c r="A2320"/>
      <c r="B2320"/>
      <c r="C2320"/>
      <c r="D2320"/>
      <c r="E2320"/>
      <c r="F2320"/>
    </row>
    <row r="2321" spans="1:6" x14ac:dyDescent="0.25">
      <c r="A2321"/>
      <c r="B2321"/>
      <c r="C2321"/>
      <c r="D2321"/>
      <c r="E2321"/>
      <c r="F2321"/>
    </row>
    <row r="2322" spans="1:6" x14ac:dyDescent="0.25">
      <c r="A2322"/>
      <c r="B2322"/>
      <c r="C2322"/>
      <c r="D2322"/>
      <c r="E2322"/>
      <c r="F2322"/>
    </row>
    <row r="2323" spans="1:6" x14ac:dyDescent="0.25">
      <c r="A2323"/>
      <c r="B2323"/>
      <c r="C2323"/>
      <c r="D2323"/>
      <c r="E2323"/>
      <c r="F2323"/>
    </row>
    <row r="2324" spans="1:6" x14ac:dyDescent="0.25">
      <c r="A2324"/>
      <c r="B2324"/>
      <c r="C2324"/>
      <c r="D2324"/>
      <c r="E2324"/>
      <c r="F2324"/>
    </row>
    <row r="2325" spans="1:6" x14ac:dyDescent="0.25">
      <c r="A2325"/>
      <c r="B2325"/>
      <c r="C2325"/>
      <c r="D2325"/>
      <c r="E2325"/>
      <c r="F2325"/>
    </row>
    <row r="2326" spans="1:6" x14ac:dyDescent="0.25">
      <c r="A2326"/>
      <c r="B2326"/>
      <c r="C2326"/>
      <c r="D2326"/>
      <c r="E2326"/>
      <c r="F2326"/>
    </row>
    <row r="2327" spans="1:6" x14ac:dyDescent="0.25">
      <c r="A2327"/>
      <c r="B2327"/>
      <c r="C2327"/>
      <c r="D2327"/>
      <c r="E2327"/>
      <c r="F2327"/>
    </row>
    <row r="2328" spans="1:6" x14ac:dyDescent="0.25">
      <c r="A2328"/>
      <c r="B2328"/>
      <c r="C2328"/>
      <c r="D2328"/>
      <c r="E2328"/>
      <c r="F2328"/>
    </row>
    <row r="2329" spans="1:6" x14ac:dyDescent="0.25">
      <c r="A2329"/>
      <c r="B2329"/>
      <c r="C2329"/>
      <c r="D2329"/>
      <c r="E2329"/>
      <c r="F2329"/>
    </row>
    <row r="2330" spans="1:6" x14ac:dyDescent="0.25">
      <c r="A2330"/>
      <c r="B2330"/>
      <c r="C2330"/>
      <c r="D2330"/>
      <c r="E2330"/>
      <c r="F2330"/>
    </row>
    <row r="2331" spans="1:6" x14ac:dyDescent="0.25">
      <c r="A2331"/>
      <c r="B2331"/>
      <c r="C2331"/>
      <c r="D2331"/>
      <c r="E2331"/>
      <c r="F2331"/>
    </row>
    <row r="2332" spans="1:6" x14ac:dyDescent="0.25">
      <c r="A2332"/>
      <c r="B2332"/>
      <c r="C2332"/>
      <c r="D2332"/>
      <c r="E2332"/>
      <c r="F2332"/>
    </row>
    <row r="2333" spans="1:6" x14ac:dyDescent="0.25">
      <c r="A2333"/>
      <c r="B2333"/>
      <c r="C2333"/>
      <c r="D2333"/>
      <c r="E2333"/>
      <c r="F2333"/>
    </row>
    <row r="2334" spans="1:6" x14ac:dyDescent="0.25">
      <c r="A2334"/>
      <c r="B2334"/>
      <c r="C2334"/>
      <c r="D2334"/>
      <c r="E2334"/>
      <c r="F2334"/>
    </row>
    <row r="2335" spans="1:6" x14ac:dyDescent="0.25">
      <c r="A2335"/>
      <c r="B2335"/>
      <c r="C2335"/>
      <c r="D2335"/>
      <c r="E2335"/>
      <c r="F2335"/>
    </row>
    <row r="2336" spans="1:6" x14ac:dyDescent="0.25">
      <c r="A2336"/>
      <c r="B2336"/>
      <c r="C2336"/>
      <c r="D2336"/>
      <c r="E2336"/>
      <c r="F2336"/>
    </row>
    <row r="2337" spans="1:6" x14ac:dyDescent="0.25">
      <c r="A2337"/>
      <c r="B2337"/>
      <c r="C2337"/>
      <c r="D2337"/>
      <c r="E2337"/>
      <c r="F2337"/>
    </row>
    <row r="2338" spans="1:6" x14ac:dyDescent="0.25">
      <c r="A2338"/>
      <c r="B2338"/>
      <c r="C2338"/>
      <c r="D2338"/>
      <c r="E2338"/>
      <c r="F2338"/>
    </row>
    <row r="2339" spans="1:6" x14ac:dyDescent="0.25">
      <c r="A2339"/>
      <c r="B2339"/>
      <c r="C2339"/>
      <c r="D2339"/>
      <c r="E2339"/>
      <c r="F2339"/>
    </row>
    <row r="2340" spans="1:6" x14ac:dyDescent="0.25">
      <c r="A2340"/>
      <c r="B2340"/>
      <c r="C2340"/>
      <c r="D2340"/>
      <c r="E2340"/>
      <c r="F2340"/>
    </row>
    <row r="2341" spans="1:6" x14ac:dyDescent="0.25">
      <c r="A2341"/>
      <c r="B2341"/>
      <c r="C2341"/>
      <c r="D2341"/>
      <c r="E2341"/>
      <c r="F2341"/>
    </row>
    <row r="2342" spans="1:6" x14ac:dyDescent="0.25">
      <c r="A2342"/>
      <c r="B2342"/>
      <c r="C2342"/>
      <c r="D2342"/>
      <c r="E2342"/>
      <c r="F2342"/>
    </row>
    <row r="2343" spans="1:6" x14ac:dyDescent="0.25">
      <c r="A2343"/>
      <c r="B2343"/>
      <c r="C2343"/>
      <c r="D2343"/>
      <c r="E2343"/>
      <c r="F2343"/>
    </row>
    <row r="2344" spans="1:6" x14ac:dyDescent="0.25">
      <c r="A2344"/>
      <c r="B2344"/>
      <c r="C2344"/>
      <c r="D2344"/>
      <c r="E2344"/>
      <c r="F2344"/>
    </row>
    <row r="2345" spans="1:6" x14ac:dyDescent="0.25">
      <c r="A2345"/>
      <c r="B2345"/>
      <c r="C2345"/>
      <c r="D2345"/>
      <c r="E2345"/>
      <c r="F2345"/>
    </row>
    <row r="2346" spans="1:6" x14ac:dyDescent="0.25">
      <c r="A2346"/>
      <c r="B2346"/>
      <c r="C2346"/>
      <c r="D2346"/>
      <c r="E2346"/>
      <c r="F2346"/>
    </row>
    <row r="2347" spans="1:6" x14ac:dyDescent="0.25">
      <c r="A2347"/>
      <c r="B2347"/>
      <c r="C2347"/>
      <c r="D2347"/>
      <c r="E2347"/>
      <c r="F2347"/>
    </row>
    <row r="2348" spans="1:6" x14ac:dyDescent="0.25">
      <c r="A2348"/>
      <c r="B2348"/>
      <c r="C2348"/>
      <c r="D2348"/>
      <c r="E2348"/>
      <c r="F2348"/>
    </row>
    <row r="2349" spans="1:6" x14ac:dyDescent="0.25">
      <c r="A2349"/>
      <c r="B2349"/>
      <c r="C2349"/>
      <c r="D2349"/>
      <c r="E2349"/>
      <c r="F2349"/>
    </row>
    <row r="2350" spans="1:6" x14ac:dyDescent="0.25">
      <c r="A2350"/>
      <c r="B2350"/>
      <c r="C2350"/>
      <c r="D2350"/>
      <c r="E2350"/>
      <c r="F2350"/>
    </row>
    <row r="2351" spans="1:6" x14ac:dyDescent="0.25">
      <c r="A2351"/>
      <c r="B2351"/>
      <c r="C2351"/>
      <c r="D2351"/>
      <c r="E2351"/>
      <c r="F2351"/>
    </row>
    <row r="2352" spans="1:6" x14ac:dyDescent="0.25">
      <c r="A2352"/>
      <c r="B2352"/>
      <c r="C2352"/>
      <c r="D2352"/>
      <c r="E2352"/>
      <c r="F2352"/>
    </row>
    <row r="2353" spans="1:6" x14ac:dyDescent="0.25">
      <c r="A2353"/>
      <c r="B2353"/>
      <c r="C2353"/>
      <c r="D2353"/>
      <c r="E2353"/>
      <c r="F2353"/>
    </row>
    <row r="2354" spans="1:6" x14ac:dyDescent="0.25">
      <c r="A2354"/>
      <c r="B2354"/>
      <c r="C2354"/>
      <c r="D2354"/>
      <c r="E2354"/>
      <c r="F2354"/>
    </row>
    <row r="2355" spans="1:6" x14ac:dyDescent="0.25">
      <c r="A2355"/>
      <c r="B2355"/>
      <c r="C2355"/>
      <c r="D2355"/>
      <c r="E2355"/>
      <c r="F2355"/>
    </row>
    <row r="2356" spans="1:6" x14ac:dyDescent="0.25">
      <c r="A2356"/>
      <c r="B2356"/>
      <c r="C2356"/>
      <c r="D2356"/>
      <c r="E2356"/>
      <c r="F2356"/>
    </row>
    <row r="2357" spans="1:6" x14ac:dyDescent="0.25">
      <c r="A2357"/>
      <c r="B2357"/>
      <c r="C2357"/>
      <c r="D2357"/>
      <c r="E2357"/>
      <c r="F2357"/>
    </row>
    <row r="2358" spans="1:6" x14ac:dyDescent="0.25">
      <c r="A2358"/>
      <c r="B2358"/>
      <c r="C2358"/>
      <c r="D2358"/>
      <c r="E2358"/>
      <c r="F2358"/>
    </row>
    <row r="2359" spans="1:6" x14ac:dyDescent="0.25">
      <c r="A2359"/>
      <c r="B2359"/>
      <c r="C2359"/>
      <c r="D2359"/>
      <c r="E2359"/>
      <c r="F2359"/>
    </row>
    <row r="2360" spans="1:6" x14ac:dyDescent="0.25">
      <c r="A2360"/>
      <c r="B2360"/>
      <c r="C2360"/>
      <c r="D2360"/>
      <c r="E2360"/>
      <c r="F2360"/>
    </row>
    <row r="2361" spans="1:6" x14ac:dyDescent="0.25">
      <c r="A2361"/>
      <c r="B2361"/>
      <c r="C2361"/>
      <c r="D2361"/>
      <c r="E2361"/>
      <c r="F2361"/>
    </row>
    <row r="2362" spans="1:6" x14ac:dyDescent="0.25">
      <c r="A2362"/>
      <c r="B2362"/>
      <c r="C2362"/>
      <c r="D2362"/>
      <c r="E2362"/>
      <c r="F2362"/>
    </row>
    <row r="2363" spans="1:6" x14ac:dyDescent="0.25">
      <c r="A2363"/>
      <c r="B2363"/>
      <c r="C2363"/>
      <c r="D2363"/>
      <c r="E2363"/>
      <c r="F2363"/>
    </row>
    <row r="2364" spans="1:6" x14ac:dyDescent="0.25">
      <c r="A2364"/>
      <c r="B2364"/>
      <c r="C2364"/>
      <c r="D2364"/>
      <c r="E2364"/>
      <c r="F2364"/>
    </row>
    <row r="2365" spans="1:6" x14ac:dyDescent="0.25">
      <c r="A2365"/>
      <c r="B2365"/>
      <c r="C2365"/>
      <c r="D2365"/>
      <c r="E2365"/>
      <c r="F2365"/>
    </row>
    <row r="2366" spans="1:6" x14ac:dyDescent="0.25">
      <c r="A2366"/>
      <c r="B2366"/>
      <c r="C2366"/>
      <c r="D2366"/>
      <c r="E2366"/>
      <c r="F2366"/>
    </row>
    <row r="2367" spans="1:6" x14ac:dyDescent="0.25">
      <c r="A2367"/>
      <c r="B2367"/>
      <c r="C2367"/>
      <c r="D2367"/>
      <c r="E2367"/>
      <c r="F2367"/>
    </row>
    <row r="2368" spans="1:6" x14ac:dyDescent="0.25">
      <c r="A2368"/>
      <c r="B2368"/>
      <c r="C2368"/>
      <c r="D2368"/>
      <c r="E2368"/>
      <c r="F2368"/>
    </row>
    <row r="2369" spans="1:6" x14ac:dyDescent="0.25">
      <c r="A2369"/>
      <c r="B2369"/>
      <c r="C2369"/>
      <c r="D2369"/>
      <c r="E2369"/>
      <c r="F2369"/>
    </row>
    <row r="2370" spans="1:6" x14ac:dyDescent="0.25">
      <c r="A2370"/>
      <c r="B2370"/>
      <c r="C2370"/>
      <c r="D2370"/>
      <c r="E2370"/>
      <c r="F2370"/>
    </row>
    <row r="2371" spans="1:6" x14ac:dyDescent="0.25">
      <c r="A2371"/>
      <c r="B2371"/>
      <c r="C2371"/>
      <c r="D2371"/>
      <c r="E2371"/>
      <c r="F2371"/>
    </row>
    <row r="2372" spans="1:6" x14ac:dyDescent="0.25">
      <c r="A2372"/>
      <c r="B2372"/>
      <c r="C2372"/>
      <c r="D2372"/>
      <c r="E2372"/>
      <c r="F2372"/>
    </row>
    <row r="2373" spans="1:6" x14ac:dyDescent="0.25">
      <c r="A2373"/>
      <c r="B2373"/>
      <c r="C2373"/>
      <c r="D2373"/>
      <c r="E2373"/>
      <c r="F2373"/>
    </row>
    <row r="2374" spans="1:6" x14ac:dyDescent="0.25">
      <c r="A2374"/>
      <c r="B2374"/>
      <c r="C2374"/>
      <c r="D2374"/>
      <c r="E2374"/>
      <c r="F2374"/>
    </row>
    <row r="2375" spans="1:6" x14ac:dyDescent="0.25">
      <c r="A2375"/>
      <c r="B2375"/>
      <c r="C2375"/>
      <c r="D2375"/>
      <c r="E2375"/>
      <c r="F2375"/>
    </row>
    <row r="2376" spans="1:6" x14ac:dyDescent="0.25">
      <c r="A2376"/>
      <c r="B2376"/>
      <c r="C2376"/>
      <c r="D2376"/>
      <c r="E2376"/>
      <c r="F2376"/>
    </row>
    <row r="2377" spans="1:6" x14ac:dyDescent="0.25">
      <c r="A2377"/>
      <c r="B2377"/>
      <c r="C2377"/>
      <c r="D2377"/>
      <c r="E2377"/>
      <c r="F2377"/>
    </row>
    <row r="2378" spans="1:6" x14ac:dyDescent="0.25">
      <c r="A2378"/>
      <c r="B2378"/>
      <c r="C2378"/>
      <c r="D2378"/>
      <c r="E2378"/>
      <c r="F2378"/>
    </row>
    <row r="2379" spans="1:6" x14ac:dyDescent="0.25">
      <c r="A2379"/>
      <c r="B2379"/>
      <c r="C2379"/>
      <c r="D2379"/>
      <c r="E2379"/>
      <c r="F2379"/>
    </row>
    <row r="2380" spans="1:6" x14ac:dyDescent="0.25">
      <c r="A2380"/>
      <c r="B2380"/>
      <c r="C2380"/>
      <c r="D2380"/>
      <c r="E2380"/>
      <c r="F2380"/>
    </row>
    <row r="2381" spans="1:6" x14ac:dyDescent="0.25">
      <c r="A2381"/>
      <c r="B2381"/>
      <c r="C2381"/>
      <c r="D2381"/>
      <c r="E2381"/>
      <c r="F2381"/>
    </row>
    <row r="2382" spans="1:6" x14ac:dyDescent="0.25">
      <c r="A2382"/>
      <c r="B2382"/>
      <c r="C2382"/>
      <c r="D2382"/>
      <c r="E2382"/>
      <c r="F2382"/>
    </row>
    <row r="2383" spans="1:6" x14ac:dyDescent="0.25">
      <c r="A2383"/>
      <c r="B2383"/>
      <c r="C2383"/>
      <c r="D2383"/>
      <c r="E2383"/>
      <c r="F2383"/>
    </row>
    <row r="2384" spans="1:6" x14ac:dyDescent="0.25">
      <c r="A2384"/>
      <c r="B2384"/>
      <c r="C2384"/>
      <c r="D2384"/>
      <c r="E2384"/>
      <c r="F2384"/>
    </row>
    <row r="2385" spans="1:6" x14ac:dyDescent="0.25">
      <c r="A2385"/>
      <c r="B2385"/>
      <c r="C2385"/>
      <c r="D2385"/>
      <c r="E2385"/>
      <c r="F2385"/>
    </row>
    <row r="2386" spans="1:6" x14ac:dyDescent="0.25">
      <c r="A2386"/>
      <c r="B2386"/>
      <c r="C2386"/>
      <c r="D2386"/>
      <c r="E2386"/>
      <c r="F2386"/>
    </row>
    <row r="2387" spans="1:6" x14ac:dyDescent="0.25">
      <c r="A2387"/>
      <c r="B2387"/>
      <c r="C2387"/>
      <c r="D2387"/>
      <c r="E2387"/>
      <c r="F2387"/>
    </row>
    <row r="2388" spans="1:6" x14ac:dyDescent="0.25">
      <c r="A2388"/>
      <c r="B2388"/>
      <c r="C2388"/>
      <c r="D2388"/>
      <c r="E2388"/>
      <c r="F2388"/>
    </row>
    <row r="2389" spans="1:6" x14ac:dyDescent="0.25">
      <c r="A2389"/>
      <c r="B2389"/>
      <c r="C2389"/>
      <c r="D2389"/>
      <c r="E2389"/>
      <c r="F2389"/>
    </row>
    <row r="2390" spans="1:6" x14ac:dyDescent="0.25">
      <c r="A2390"/>
      <c r="B2390"/>
      <c r="C2390"/>
      <c r="D2390"/>
      <c r="E2390"/>
      <c r="F2390"/>
    </row>
    <row r="2391" spans="1:6" x14ac:dyDescent="0.25">
      <c r="A2391"/>
      <c r="B2391"/>
      <c r="C2391"/>
      <c r="D2391"/>
      <c r="E2391"/>
      <c r="F2391"/>
    </row>
    <row r="2392" spans="1:6" x14ac:dyDescent="0.25">
      <c r="A2392"/>
      <c r="B2392"/>
      <c r="C2392"/>
      <c r="D2392"/>
      <c r="E2392"/>
      <c r="F2392"/>
    </row>
    <row r="2393" spans="1:6" x14ac:dyDescent="0.25">
      <c r="A2393"/>
      <c r="B2393"/>
      <c r="C2393"/>
      <c r="D2393"/>
      <c r="E2393"/>
      <c r="F2393"/>
    </row>
    <row r="2394" spans="1:6" x14ac:dyDescent="0.25">
      <c r="A2394"/>
      <c r="B2394"/>
      <c r="C2394"/>
      <c r="D2394"/>
      <c r="E2394"/>
      <c r="F2394"/>
    </row>
    <row r="2395" spans="1:6" x14ac:dyDescent="0.25">
      <c r="A2395"/>
      <c r="B2395"/>
      <c r="C2395"/>
      <c r="D2395"/>
      <c r="E2395"/>
      <c r="F2395"/>
    </row>
    <row r="2396" spans="1:6" x14ac:dyDescent="0.25">
      <c r="A2396"/>
      <c r="B2396"/>
      <c r="C2396"/>
      <c r="D2396"/>
      <c r="E2396"/>
      <c r="F2396"/>
    </row>
    <row r="2397" spans="1:6" x14ac:dyDescent="0.25">
      <c r="A2397"/>
      <c r="B2397"/>
      <c r="C2397"/>
      <c r="D2397"/>
      <c r="E2397"/>
      <c r="F2397"/>
    </row>
    <row r="2398" spans="1:6" x14ac:dyDescent="0.25">
      <c r="A2398"/>
      <c r="B2398"/>
      <c r="C2398"/>
      <c r="D2398"/>
      <c r="E2398"/>
      <c r="F2398"/>
    </row>
    <row r="2399" spans="1:6" x14ac:dyDescent="0.25">
      <c r="A2399"/>
      <c r="B2399"/>
      <c r="C2399"/>
      <c r="D2399"/>
      <c r="E2399"/>
      <c r="F2399"/>
    </row>
    <row r="2400" spans="1:6" x14ac:dyDescent="0.25">
      <c r="A2400"/>
      <c r="B2400"/>
      <c r="C2400"/>
      <c r="D2400"/>
      <c r="E2400"/>
      <c r="F2400"/>
    </row>
    <row r="2401" spans="1:6" x14ac:dyDescent="0.25">
      <c r="A2401"/>
      <c r="B2401"/>
      <c r="C2401"/>
      <c r="D2401"/>
      <c r="E2401"/>
      <c r="F2401"/>
    </row>
    <row r="2402" spans="1:6" x14ac:dyDescent="0.25">
      <c r="A2402"/>
      <c r="B2402"/>
      <c r="C2402"/>
      <c r="D2402"/>
      <c r="E2402"/>
      <c r="F2402"/>
    </row>
    <row r="2403" spans="1:6" x14ac:dyDescent="0.25">
      <c r="A2403"/>
      <c r="B2403"/>
      <c r="C2403"/>
      <c r="D2403"/>
      <c r="E2403"/>
      <c r="F2403"/>
    </row>
    <row r="2404" spans="1:6" x14ac:dyDescent="0.25">
      <c r="A2404"/>
      <c r="B2404"/>
      <c r="C2404"/>
      <c r="D2404"/>
      <c r="E2404"/>
      <c r="F2404"/>
    </row>
    <row r="2405" spans="1:6" x14ac:dyDescent="0.25">
      <c r="A2405"/>
      <c r="B2405"/>
      <c r="C2405"/>
      <c r="D2405"/>
      <c r="E2405"/>
      <c r="F2405"/>
    </row>
    <row r="2406" spans="1:6" x14ac:dyDescent="0.25">
      <c r="A2406"/>
      <c r="B2406"/>
      <c r="C2406"/>
      <c r="D2406"/>
      <c r="E2406"/>
      <c r="F2406"/>
    </row>
    <row r="2407" spans="1:6" x14ac:dyDescent="0.25">
      <c r="A2407"/>
      <c r="B2407"/>
      <c r="C2407"/>
      <c r="D2407"/>
      <c r="E2407"/>
      <c r="F2407"/>
    </row>
    <row r="2408" spans="1:6" x14ac:dyDescent="0.25">
      <c r="A2408"/>
      <c r="B2408"/>
      <c r="C2408"/>
      <c r="D2408"/>
      <c r="E2408"/>
      <c r="F2408"/>
    </row>
    <row r="2409" spans="1:6" x14ac:dyDescent="0.25">
      <c r="A2409"/>
      <c r="B2409"/>
      <c r="C2409"/>
      <c r="D2409"/>
      <c r="E2409"/>
      <c r="F2409"/>
    </row>
    <row r="2410" spans="1:6" x14ac:dyDescent="0.25">
      <c r="A2410"/>
      <c r="B2410"/>
      <c r="C2410"/>
      <c r="D2410"/>
      <c r="E2410"/>
      <c r="F2410"/>
    </row>
    <row r="2411" spans="1:6" x14ac:dyDescent="0.25">
      <c r="A2411"/>
      <c r="B2411"/>
      <c r="C2411"/>
      <c r="D2411"/>
      <c r="E2411"/>
      <c r="F2411"/>
    </row>
    <row r="2412" spans="1:6" x14ac:dyDescent="0.25">
      <c r="A2412"/>
      <c r="B2412"/>
      <c r="C2412"/>
      <c r="D2412"/>
      <c r="E2412"/>
      <c r="F2412"/>
    </row>
    <row r="2413" spans="1:6" x14ac:dyDescent="0.25">
      <c r="A2413"/>
      <c r="B2413"/>
      <c r="C2413"/>
      <c r="D2413"/>
      <c r="E2413"/>
      <c r="F2413"/>
    </row>
    <row r="2414" spans="1:6" x14ac:dyDescent="0.25">
      <c r="A2414"/>
      <c r="B2414"/>
      <c r="C2414"/>
      <c r="D2414"/>
      <c r="E2414"/>
      <c r="F2414"/>
    </row>
    <row r="2415" spans="1:6" x14ac:dyDescent="0.25">
      <c r="A2415"/>
      <c r="B2415"/>
      <c r="C2415"/>
      <c r="D2415"/>
      <c r="E2415"/>
      <c r="F2415"/>
    </row>
    <row r="2416" spans="1:6" x14ac:dyDescent="0.25">
      <c r="A2416"/>
      <c r="B2416"/>
      <c r="C2416"/>
      <c r="D2416"/>
      <c r="E2416"/>
      <c r="F2416"/>
    </row>
    <row r="2417" spans="1:6" x14ac:dyDescent="0.25">
      <c r="A2417"/>
      <c r="B2417"/>
      <c r="C2417"/>
      <c r="D2417"/>
      <c r="E2417"/>
      <c r="F2417"/>
    </row>
    <row r="2418" spans="1:6" x14ac:dyDescent="0.25">
      <c r="A2418"/>
      <c r="B2418"/>
      <c r="C2418"/>
      <c r="D2418"/>
      <c r="E2418"/>
      <c r="F2418"/>
    </row>
    <row r="2419" spans="1:6" x14ac:dyDescent="0.25">
      <c r="A2419"/>
      <c r="B2419"/>
      <c r="C2419"/>
      <c r="D2419"/>
      <c r="E2419"/>
      <c r="F2419"/>
    </row>
    <row r="2420" spans="1:6" x14ac:dyDescent="0.25">
      <c r="A2420"/>
      <c r="B2420"/>
      <c r="C2420"/>
      <c r="D2420"/>
      <c r="E2420"/>
      <c r="F2420"/>
    </row>
    <row r="2421" spans="1:6" x14ac:dyDescent="0.25">
      <c r="A2421"/>
      <c r="B2421"/>
      <c r="C2421"/>
      <c r="D2421"/>
      <c r="E2421"/>
      <c r="F2421"/>
    </row>
    <row r="2422" spans="1:6" x14ac:dyDescent="0.25">
      <c r="A2422"/>
      <c r="B2422"/>
      <c r="C2422"/>
      <c r="D2422"/>
      <c r="E2422"/>
      <c r="F2422"/>
    </row>
    <row r="2423" spans="1:6" x14ac:dyDescent="0.25">
      <c r="A2423"/>
      <c r="B2423"/>
      <c r="C2423"/>
      <c r="D2423"/>
      <c r="E2423"/>
      <c r="F2423"/>
    </row>
    <row r="2424" spans="1:6" x14ac:dyDescent="0.25">
      <c r="A2424"/>
      <c r="B2424"/>
      <c r="C2424"/>
      <c r="D2424"/>
      <c r="E2424"/>
      <c r="F2424"/>
    </row>
    <row r="2425" spans="1:6" x14ac:dyDescent="0.25">
      <c r="A2425"/>
      <c r="B2425"/>
      <c r="C2425"/>
      <c r="D2425"/>
      <c r="E2425"/>
      <c r="F2425"/>
    </row>
    <row r="2426" spans="1:6" x14ac:dyDescent="0.25">
      <c r="A2426"/>
      <c r="B2426"/>
      <c r="C2426"/>
      <c r="D2426"/>
      <c r="E2426"/>
      <c r="F2426"/>
    </row>
    <row r="2427" spans="1:6" x14ac:dyDescent="0.25">
      <c r="A2427"/>
      <c r="B2427"/>
      <c r="C2427"/>
      <c r="D2427"/>
      <c r="E2427"/>
      <c r="F2427"/>
    </row>
    <row r="2428" spans="1:6" x14ac:dyDescent="0.25">
      <c r="A2428"/>
      <c r="B2428"/>
      <c r="C2428"/>
      <c r="D2428"/>
      <c r="E2428"/>
      <c r="F2428"/>
    </row>
    <row r="2429" spans="1:6" x14ac:dyDescent="0.25">
      <c r="A2429"/>
      <c r="B2429"/>
      <c r="C2429"/>
      <c r="D2429"/>
      <c r="E2429"/>
      <c r="F2429"/>
    </row>
    <row r="2430" spans="1:6" x14ac:dyDescent="0.25">
      <c r="A2430"/>
      <c r="B2430"/>
      <c r="C2430"/>
      <c r="D2430"/>
      <c r="E2430"/>
      <c r="F2430"/>
    </row>
    <row r="2431" spans="1:6" x14ac:dyDescent="0.25">
      <c r="A2431"/>
      <c r="B2431"/>
      <c r="C2431"/>
      <c r="D2431"/>
      <c r="E2431"/>
      <c r="F2431"/>
    </row>
    <row r="2432" spans="1:6" x14ac:dyDescent="0.25">
      <c r="A2432"/>
      <c r="B2432"/>
      <c r="C2432"/>
      <c r="D2432"/>
      <c r="E2432"/>
      <c r="F2432"/>
    </row>
    <row r="2433" spans="1:6" x14ac:dyDescent="0.25">
      <c r="A2433"/>
      <c r="B2433"/>
      <c r="C2433"/>
      <c r="D2433"/>
      <c r="E2433"/>
      <c r="F2433"/>
    </row>
    <row r="2434" spans="1:6" x14ac:dyDescent="0.25">
      <c r="A2434"/>
      <c r="B2434"/>
      <c r="C2434"/>
      <c r="D2434"/>
      <c r="E2434"/>
      <c r="F2434"/>
    </row>
    <row r="2435" spans="1:6" x14ac:dyDescent="0.25">
      <c r="A2435"/>
      <c r="B2435"/>
      <c r="C2435"/>
      <c r="D2435"/>
      <c r="E2435"/>
      <c r="F2435"/>
    </row>
    <row r="2436" spans="1:6" x14ac:dyDescent="0.25">
      <c r="A2436"/>
      <c r="B2436"/>
      <c r="C2436"/>
      <c r="D2436"/>
      <c r="E2436"/>
      <c r="F2436"/>
    </row>
    <row r="2437" spans="1:6" x14ac:dyDescent="0.25">
      <c r="A2437"/>
      <c r="B2437"/>
      <c r="C2437"/>
      <c r="D2437"/>
      <c r="E2437"/>
      <c r="F2437"/>
    </row>
    <row r="2438" spans="1:6" x14ac:dyDescent="0.25">
      <c r="A2438"/>
      <c r="B2438"/>
      <c r="C2438"/>
      <c r="D2438"/>
      <c r="E2438"/>
      <c r="F2438"/>
    </row>
    <row r="2439" spans="1:6" x14ac:dyDescent="0.25">
      <c r="A2439"/>
      <c r="B2439"/>
      <c r="C2439"/>
      <c r="D2439"/>
      <c r="E2439"/>
      <c r="F2439"/>
    </row>
    <row r="2440" spans="1:6" x14ac:dyDescent="0.25">
      <c r="A2440"/>
      <c r="B2440"/>
      <c r="C2440"/>
      <c r="D2440"/>
      <c r="E2440"/>
      <c r="F2440"/>
    </row>
    <row r="2441" spans="1:6" x14ac:dyDescent="0.25">
      <c r="A2441"/>
      <c r="B2441"/>
      <c r="C2441"/>
      <c r="D2441"/>
      <c r="E2441"/>
      <c r="F2441"/>
    </row>
    <row r="2442" spans="1:6" x14ac:dyDescent="0.25">
      <c r="A2442"/>
      <c r="B2442"/>
      <c r="C2442"/>
      <c r="D2442"/>
      <c r="E2442"/>
      <c r="F2442"/>
    </row>
    <row r="2443" spans="1:6" x14ac:dyDescent="0.25">
      <c r="A2443"/>
      <c r="B2443"/>
      <c r="C2443"/>
      <c r="D2443"/>
      <c r="E2443"/>
      <c r="F2443"/>
    </row>
    <row r="2444" spans="1:6" x14ac:dyDescent="0.25">
      <c r="A2444"/>
      <c r="B2444"/>
      <c r="C2444"/>
      <c r="D2444"/>
      <c r="E2444"/>
      <c r="F2444"/>
    </row>
    <row r="2445" spans="1:6" x14ac:dyDescent="0.25">
      <c r="A2445"/>
      <c r="B2445"/>
      <c r="C2445"/>
      <c r="D2445"/>
      <c r="E2445"/>
      <c r="F2445"/>
    </row>
    <row r="2446" spans="1:6" x14ac:dyDescent="0.25">
      <c r="A2446"/>
      <c r="B2446"/>
      <c r="C2446"/>
      <c r="D2446"/>
      <c r="E2446"/>
      <c r="F2446"/>
    </row>
    <row r="2447" spans="1:6" x14ac:dyDescent="0.25">
      <c r="A2447"/>
      <c r="B2447"/>
      <c r="C2447"/>
      <c r="D2447"/>
      <c r="E2447"/>
      <c r="F2447"/>
    </row>
    <row r="2448" spans="1:6" x14ac:dyDescent="0.25">
      <c r="A2448"/>
      <c r="B2448"/>
      <c r="C2448"/>
      <c r="D2448"/>
      <c r="E2448"/>
      <c r="F2448"/>
    </row>
    <row r="2449" spans="1:6" x14ac:dyDescent="0.25">
      <c r="A2449"/>
      <c r="B2449"/>
      <c r="C2449"/>
      <c r="D2449"/>
      <c r="E2449"/>
      <c r="F2449"/>
    </row>
    <row r="2450" spans="1:6" x14ac:dyDescent="0.25">
      <c r="A2450"/>
      <c r="B2450"/>
      <c r="C2450"/>
      <c r="D2450"/>
      <c r="E2450"/>
      <c r="F2450"/>
    </row>
    <row r="2451" spans="1:6" x14ac:dyDescent="0.25">
      <c r="A2451"/>
      <c r="B2451"/>
      <c r="C2451"/>
      <c r="D2451"/>
      <c r="E2451"/>
      <c r="F2451"/>
    </row>
    <row r="2452" spans="1:6" x14ac:dyDescent="0.25">
      <c r="A2452"/>
      <c r="B2452"/>
      <c r="C2452"/>
      <c r="D2452"/>
      <c r="E2452"/>
      <c r="F2452"/>
    </row>
    <row r="2453" spans="1:6" x14ac:dyDescent="0.25">
      <c r="A2453"/>
      <c r="B2453"/>
      <c r="C2453"/>
      <c r="D2453"/>
      <c r="E2453"/>
      <c r="F2453"/>
    </row>
    <row r="2454" spans="1:6" x14ac:dyDescent="0.25">
      <c r="A2454"/>
      <c r="B2454"/>
      <c r="C2454"/>
      <c r="D2454"/>
      <c r="E2454"/>
      <c r="F2454"/>
    </row>
    <row r="2455" spans="1:6" x14ac:dyDescent="0.25">
      <c r="A2455"/>
      <c r="B2455"/>
      <c r="C2455"/>
      <c r="D2455"/>
      <c r="E2455"/>
      <c r="F2455"/>
    </row>
    <row r="2456" spans="1:6" x14ac:dyDescent="0.25">
      <c r="A2456"/>
      <c r="B2456"/>
      <c r="C2456"/>
      <c r="D2456"/>
      <c r="E2456"/>
      <c r="F2456"/>
    </row>
    <row r="2457" spans="1:6" x14ac:dyDescent="0.25">
      <c r="A2457"/>
      <c r="B2457"/>
      <c r="C2457"/>
      <c r="D2457"/>
      <c r="E2457"/>
      <c r="F2457"/>
    </row>
    <row r="2458" spans="1:6" x14ac:dyDescent="0.25">
      <c r="A2458"/>
      <c r="B2458"/>
      <c r="C2458"/>
      <c r="D2458"/>
      <c r="E2458"/>
      <c r="F2458"/>
    </row>
    <row r="2459" spans="1:6" x14ac:dyDescent="0.25">
      <c r="A2459"/>
      <c r="B2459"/>
      <c r="C2459"/>
      <c r="D2459"/>
      <c r="E2459"/>
      <c r="F2459"/>
    </row>
    <row r="2460" spans="1:6" x14ac:dyDescent="0.25">
      <c r="A2460"/>
      <c r="B2460"/>
      <c r="C2460"/>
      <c r="D2460"/>
      <c r="E2460"/>
      <c r="F2460"/>
    </row>
    <row r="2461" spans="1:6" x14ac:dyDescent="0.25">
      <c r="A2461"/>
      <c r="B2461"/>
      <c r="C2461"/>
      <c r="D2461"/>
      <c r="E2461"/>
      <c r="F2461"/>
    </row>
    <row r="2462" spans="1:6" x14ac:dyDescent="0.25">
      <c r="A2462"/>
      <c r="B2462"/>
      <c r="C2462"/>
      <c r="D2462"/>
      <c r="E2462"/>
      <c r="F2462"/>
    </row>
    <row r="2463" spans="1:6" x14ac:dyDescent="0.25">
      <c r="A2463"/>
      <c r="B2463"/>
      <c r="C2463"/>
      <c r="D2463"/>
      <c r="E2463"/>
      <c r="F2463"/>
    </row>
    <row r="2464" spans="1:6" x14ac:dyDescent="0.25">
      <c r="A2464"/>
      <c r="B2464"/>
      <c r="C2464"/>
      <c r="D2464"/>
      <c r="E2464"/>
      <c r="F2464"/>
    </row>
    <row r="2465" spans="1:6" x14ac:dyDescent="0.25">
      <c r="A2465"/>
      <c r="B2465"/>
      <c r="C2465"/>
      <c r="D2465"/>
      <c r="E2465"/>
      <c r="F2465"/>
    </row>
    <row r="2466" spans="1:6" x14ac:dyDescent="0.25">
      <c r="A2466"/>
      <c r="B2466"/>
      <c r="C2466"/>
      <c r="D2466"/>
      <c r="E2466"/>
      <c r="F2466"/>
    </row>
    <row r="2467" spans="1:6" x14ac:dyDescent="0.25">
      <c r="A2467"/>
      <c r="B2467"/>
      <c r="C2467"/>
      <c r="D2467"/>
      <c r="E2467"/>
      <c r="F2467"/>
    </row>
    <row r="2468" spans="1:6" x14ac:dyDescent="0.25">
      <c r="A2468"/>
      <c r="B2468"/>
      <c r="C2468"/>
      <c r="D2468"/>
      <c r="E2468"/>
      <c r="F2468"/>
    </row>
    <row r="2469" spans="1:6" x14ac:dyDescent="0.25">
      <c r="A2469"/>
      <c r="B2469"/>
      <c r="C2469"/>
      <c r="D2469"/>
      <c r="E2469"/>
      <c r="F2469"/>
    </row>
    <row r="2470" spans="1:6" x14ac:dyDescent="0.25">
      <c r="A2470"/>
      <c r="B2470"/>
      <c r="C2470"/>
      <c r="D2470"/>
      <c r="E2470"/>
      <c r="F2470"/>
    </row>
    <row r="2471" spans="1:6" x14ac:dyDescent="0.25">
      <c r="A2471"/>
      <c r="B2471"/>
      <c r="C2471"/>
      <c r="D2471"/>
      <c r="E2471"/>
      <c r="F2471"/>
    </row>
    <row r="2472" spans="1:6" x14ac:dyDescent="0.25">
      <c r="A2472"/>
      <c r="B2472"/>
      <c r="C2472"/>
      <c r="D2472"/>
      <c r="E2472"/>
      <c r="F2472"/>
    </row>
    <row r="2473" spans="1:6" x14ac:dyDescent="0.25">
      <c r="A2473"/>
      <c r="B2473"/>
      <c r="C2473"/>
      <c r="D2473"/>
      <c r="E2473"/>
      <c r="F2473"/>
    </row>
    <row r="2474" spans="1:6" x14ac:dyDescent="0.25">
      <c r="A2474"/>
      <c r="B2474"/>
      <c r="C2474"/>
      <c r="D2474"/>
      <c r="E2474"/>
      <c r="F2474"/>
    </row>
    <row r="2475" spans="1:6" x14ac:dyDescent="0.25">
      <c r="A2475"/>
      <c r="B2475"/>
      <c r="C2475"/>
      <c r="D2475"/>
      <c r="E2475"/>
      <c r="F2475"/>
    </row>
    <row r="2476" spans="1:6" x14ac:dyDescent="0.25">
      <c r="A2476"/>
      <c r="B2476"/>
      <c r="C2476"/>
      <c r="D2476"/>
      <c r="E2476"/>
      <c r="F2476"/>
    </row>
    <row r="2477" spans="1:6" x14ac:dyDescent="0.25">
      <c r="A2477"/>
      <c r="B2477"/>
      <c r="C2477"/>
      <c r="D2477"/>
      <c r="E2477"/>
      <c r="F2477"/>
    </row>
    <row r="2478" spans="1:6" x14ac:dyDescent="0.25">
      <c r="A2478"/>
      <c r="B2478"/>
      <c r="C2478"/>
      <c r="D2478"/>
      <c r="E2478"/>
      <c r="F2478"/>
    </row>
    <row r="2479" spans="1:6" x14ac:dyDescent="0.25">
      <c r="A2479"/>
      <c r="B2479"/>
      <c r="C2479"/>
      <c r="D2479"/>
      <c r="E2479"/>
      <c r="F2479"/>
    </row>
    <row r="2480" spans="1:6" x14ac:dyDescent="0.25">
      <c r="A2480"/>
      <c r="B2480"/>
      <c r="C2480"/>
      <c r="D2480"/>
      <c r="E2480"/>
      <c r="F2480"/>
    </row>
    <row r="2481" spans="1:6" x14ac:dyDescent="0.25">
      <c r="A2481"/>
      <c r="B2481"/>
      <c r="C2481"/>
      <c r="D2481"/>
      <c r="E2481"/>
      <c r="F2481"/>
    </row>
    <row r="2482" spans="1:6" x14ac:dyDescent="0.25">
      <c r="A2482"/>
      <c r="B2482"/>
      <c r="C2482"/>
      <c r="D2482"/>
      <c r="E2482"/>
      <c r="F2482"/>
    </row>
    <row r="2483" spans="1:6" x14ac:dyDescent="0.25">
      <c r="A2483"/>
      <c r="B2483"/>
      <c r="C2483"/>
      <c r="D2483"/>
      <c r="E2483"/>
      <c r="F2483"/>
    </row>
    <row r="2484" spans="1:6" x14ac:dyDescent="0.25">
      <c r="A2484"/>
      <c r="B2484"/>
      <c r="C2484"/>
      <c r="D2484"/>
      <c r="E2484"/>
      <c r="F2484"/>
    </row>
    <row r="2485" spans="1:6" x14ac:dyDescent="0.25">
      <c r="A2485"/>
      <c r="B2485"/>
      <c r="C2485"/>
      <c r="D2485"/>
      <c r="E2485"/>
      <c r="F2485"/>
    </row>
    <row r="2486" spans="1:6" x14ac:dyDescent="0.25">
      <c r="A2486"/>
      <c r="B2486"/>
      <c r="C2486"/>
      <c r="D2486"/>
      <c r="E2486"/>
      <c r="F2486"/>
    </row>
    <row r="2487" spans="1:6" x14ac:dyDescent="0.25">
      <c r="A2487"/>
      <c r="B2487"/>
      <c r="C2487"/>
      <c r="D2487"/>
      <c r="E2487"/>
      <c r="F2487"/>
    </row>
    <row r="2488" spans="1:6" x14ac:dyDescent="0.25">
      <c r="A2488"/>
      <c r="B2488"/>
      <c r="C2488"/>
      <c r="D2488"/>
      <c r="E2488"/>
      <c r="F2488"/>
    </row>
    <row r="2489" spans="1:6" x14ac:dyDescent="0.25">
      <c r="A2489"/>
      <c r="B2489"/>
      <c r="C2489"/>
      <c r="D2489"/>
      <c r="E2489"/>
      <c r="F2489"/>
    </row>
    <row r="2490" spans="1:6" x14ac:dyDescent="0.25">
      <c r="A2490"/>
      <c r="B2490"/>
      <c r="C2490"/>
      <c r="D2490"/>
      <c r="E2490"/>
      <c r="F2490"/>
    </row>
    <row r="2491" spans="1:6" x14ac:dyDescent="0.25">
      <c r="A2491"/>
      <c r="B2491"/>
      <c r="C2491"/>
      <c r="D2491"/>
      <c r="E2491"/>
      <c r="F2491"/>
    </row>
    <row r="2492" spans="1:6" x14ac:dyDescent="0.25">
      <c r="A2492"/>
      <c r="B2492"/>
      <c r="C2492"/>
      <c r="D2492"/>
      <c r="E2492"/>
      <c r="F2492"/>
    </row>
    <row r="2493" spans="1:6" x14ac:dyDescent="0.25">
      <c r="A2493"/>
      <c r="B2493"/>
      <c r="C2493"/>
      <c r="D2493"/>
      <c r="E2493"/>
      <c r="F2493"/>
    </row>
    <row r="2494" spans="1:6" x14ac:dyDescent="0.25">
      <c r="A2494"/>
      <c r="B2494"/>
      <c r="C2494"/>
      <c r="D2494"/>
      <c r="E2494"/>
      <c r="F2494"/>
    </row>
    <row r="2495" spans="1:6" x14ac:dyDescent="0.25">
      <c r="A2495"/>
      <c r="B2495"/>
      <c r="C2495"/>
      <c r="D2495"/>
      <c r="E2495"/>
      <c r="F2495"/>
    </row>
    <row r="2496" spans="1:6" x14ac:dyDescent="0.25">
      <c r="A2496"/>
      <c r="B2496"/>
      <c r="C2496"/>
      <c r="D2496"/>
      <c r="E2496"/>
      <c r="F2496"/>
    </row>
    <row r="2497" spans="1:6" x14ac:dyDescent="0.25">
      <c r="A2497"/>
      <c r="B2497"/>
      <c r="C2497"/>
      <c r="D2497"/>
      <c r="E2497"/>
      <c r="F2497"/>
    </row>
    <row r="2498" spans="1:6" x14ac:dyDescent="0.25">
      <c r="A2498"/>
      <c r="B2498"/>
      <c r="C2498"/>
      <c r="D2498"/>
      <c r="E2498"/>
      <c r="F2498"/>
    </row>
    <row r="2499" spans="1:6" x14ac:dyDescent="0.25">
      <c r="A2499"/>
      <c r="B2499"/>
      <c r="C2499"/>
      <c r="D2499"/>
      <c r="E2499"/>
      <c r="F2499"/>
    </row>
    <row r="2500" spans="1:6" x14ac:dyDescent="0.25">
      <c r="A2500"/>
      <c r="B2500"/>
      <c r="C2500"/>
      <c r="D2500"/>
      <c r="E2500"/>
      <c r="F2500"/>
    </row>
    <row r="2501" spans="1:6" x14ac:dyDescent="0.25">
      <c r="A2501"/>
      <c r="B2501"/>
      <c r="C2501"/>
      <c r="D2501"/>
      <c r="E2501"/>
      <c r="F2501"/>
    </row>
    <row r="2502" spans="1:6" x14ac:dyDescent="0.25">
      <c r="A2502"/>
      <c r="B2502"/>
      <c r="C2502"/>
      <c r="D2502"/>
      <c r="E2502"/>
      <c r="F2502"/>
    </row>
    <row r="2503" spans="1:6" x14ac:dyDescent="0.25">
      <c r="A2503"/>
      <c r="B2503"/>
      <c r="C2503"/>
      <c r="D2503"/>
      <c r="E2503"/>
      <c r="F2503"/>
    </row>
    <row r="2504" spans="1:6" x14ac:dyDescent="0.25">
      <c r="A2504"/>
      <c r="B2504"/>
      <c r="C2504"/>
      <c r="D2504"/>
      <c r="E2504"/>
      <c r="F2504"/>
    </row>
    <row r="2505" spans="1:6" x14ac:dyDescent="0.25">
      <c r="A2505"/>
      <c r="B2505"/>
      <c r="C2505"/>
      <c r="D2505"/>
      <c r="E2505"/>
      <c r="F2505"/>
    </row>
    <row r="2506" spans="1:6" x14ac:dyDescent="0.25">
      <c r="A2506"/>
      <c r="B2506"/>
      <c r="C2506"/>
      <c r="D2506"/>
      <c r="E2506"/>
      <c r="F2506"/>
    </row>
    <row r="2507" spans="1:6" x14ac:dyDescent="0.25">
      <c r="A2507"/>
      <c r="B2507"/>
      <c r="C2507"/>
      <c r="D2507"/>
      <c r="E2507"/>
      <c r="F2507"/>
    </row>
    <row r="2508" spans="1:6" x14ac:dyDescent="0.25">
      <c r="A2508"/>
      <c r="B2508"/>
      <c r="C2508"/>
      <c r="D2508"/>
      <c r="E2508"/>
      <c r="F2508"/>
    </row>
    <row r="2509" spans="1:6" x14ac:dyDescent="0.25">
      <c r="A2509"/>
      <c r="B2509"/>
      <c r="C2509"/>
      <c r="D2509"/>
      <c r="E2509"/>
      <c r="F2509"/>
    </row>
    <row r="2510" spans="1:6" x14ac:dyDescent="0.25">
      <c r="A2510"/>
      <c r="B2510"/>
      <c r="C2510"/>
      <c r="D2510"/>
      <c r="E2510"/>
      <c r="F2510"/>
    </row>
    <row r="2511" spans="1:6" x14ac:dyDescent="0.25">
      <c r="A2511"/>
      <c r="B2511"/>
      <c r="C2511"/>
      <c r="D2511"/>
      <c r="E2511"/>
      <c r="F2511"/>
    </row>
    <row r="2512" spans="1:6" x14ac:dyDescent="0.25">
      <c r="A2512"/>
      <c r="B2512"/>
      <c r="C2512"/>
      <c r="D2512"/>
      <c r="E2512"/>
      <c r="F2512"/>
    </row>
    <row r="2513" spans="1:6" x14ac:dyDescent="0.25">
      <c r="A2513"/>
      <c r="B2513"/>
      <c r="C2513"/>
      <c r="D2513"/>
      <c r="E2513"/>
      <c r="F2513"/>
    </row>
    <row r="2514" spans="1:6" x14ac:dyDescent="0.25">
      <c r="A2514"/>
      <c r="B2514"/>
      <c r="C2514"/>
      <c r="D2514"/>
      <c r="E2514"/>
      <c r="F2514"/>
    </row>
    <row r="2515" spans="1:6" x14ac:dyDescent="0.25">
      <c r="A2515"/>
      <c r="B2515"/>
      <c r="C2515"/>
      <c r="D2515"/>
      <c r="E2515"/>
      <c r="F2515"/>
    </row>
    <row r="2516" spans="1:6" x14ac:dyDescent="0.25">
      <c r="A2516"/>
      <c r="B2516"/>
      <c r="C2516"/>
      <c r="D2516"/>
      <c r="E2516"/>
      <c r="F2516"/>
    </row>
    <row r="2517" spans="1:6" x14ac:dyDescent="0.25">
      <c r="A2517"/>
      <c r="B2517"/>
      <c r="C2517"/>
      <c r="D2517"/>
      <c r="E2517"/>
      <c r="F2517"/>
    </row>
    <row r="2518" spans="1:6" x14ac:dyDescent="0.25">
      <c r="A2518"/>
      <c r="B2518"/>
      <c r="C2518"/>
      <c r="D2518"/>
      <c r="E2518"/>
      <c r="F2518"/>
    </row>
    <row r="2519" spans="1:6" x14ac:dyDescent="0.25">
      <c r="A2519"/>
      <c r="B2519"/>
      <c r="C2519"/>
      <c r="D2519"/>
      <c r="E2519"/>
      <c r="F2519"/>
    </row>
    <row r="2520" spans="1:6" x14ac:dyDescent="0.25">
      <c r="A2520"/>
      <c r="B2520"/>
      <c r="C2520"/>
      <c r="D2520"/>
      <c r="E2520"/>
      <c r="F2520"/>
    </row>
    <row r="2521" spans="1:6" x14ac:dyDescent="0.25">
      <c r="A2521"/>
      <c r="B2521"/>
      <c r="C2521"/>
      <c r="D2521"/>
      <c r="E2521"/>
      <c r="F2521"/>
    </row>
    <row r="2522" spans="1:6" x14ac:dyDescent="0.25">
      <c r="A2522"/>
      <c r="B2522"/>
      <c r="C2522"/>
      <c r="D2522"/>
      <c r="E2522"/>
      <c r="F2522"/>
    </row>
    <row r="2523" spans="1:6" x14ac:dyDescent="0.25">
      <c r="A2523"/>
      <c r="B2523"/>
      <c r="C2523"/>
      <c r="D2523"/>
      <c r="E2523"/>
      <c r="F2523"/>
    </row>
    <row r="2524" spans="1:6" x14ac:dyDescent="0.25">
      <c r="A2524"/>
      <c r="B2524"/>
      <c r="C2524"/>
      <c r="D2524"/>
      <c r="E2524"/>
      <c r="F2524"/>
    </row>
    <row r="2525" spans="1:6" x14ac:dyDescent="0.25">
      <c r="A2525"/>
      <c r="B2525"/>
      <c r="C2525"/>
      <c r="D2525"/>
      <c r="E2525"/>
      <c r="F2525"/>
    </row>
    <row r="2526" spans="1:6" x14ac:dyDescent="0.25">
      <c r="A2526"/>
      <c r="B2526"/>
      <c r="C2526"/>
      <c r="D2526"/>
      <c r="E2526"/>
      <c r="F2526"/>
    </row>
    <row r="2527" spans="1:6" x14ac:dyDescent="0.25">
      <c r="A2527"/>
      <c r="B2527"/>
      <c r="C2527"/>
      <c r="D2527"/>
      <c r="E2527"/>
      <c r="F2527"/>
    </row>
    <row r="2528" spans="1:6" x14ac:dyDescent="0.25">
      <c r="A2528"/>
      <c r="B2528"/>
      <c r="C2528"/>
      <c r="D2528"/>
      <c r="E2528"/>
      <c r="F2528"/>
    </row>
    <row r="2529" spans="1:6" x14ac:dyDescent="0.25">
      <c r="A2529"/>
      <c r="B2529"/>
      <c r="C2529"/>
      <c r="D2529"/>
      <c r="E2529"/>
      <c r="F2529"/>
    </row>
    <row r="2530" spans="1:6" x14ac:dyDescent="0.25">
      <c r="A2530"/>
      <c r="B2530"/>
      <c r="C2530"/>
      <c r="D2530"/>
      <c r="E2530"/>
      <c r="F2530"/>
    </row>
    <row r="2531" spans="1:6" x14ac:dyDescent="0.25">
      <c r="A2531"/>
      <c r="B2531"/>
      <c r="C2531"/>
      <c r="D2531"/>
      <c r="E2531"/>
      <c r="F2531"/>
    </row>
    <row r="2532" spans="1:6" x14ac:dyDescent="0.25">
      <c r="A2532"/>
      <c r="B2532"/>
      <c r="C2532"/>
      <c r="D2532"/>
      <c r="E2532"/>
      <c r="F2532"/>
    </row>
    <row r="2533" spans="1:6" x14ac:dyDescent="0.25">
      <c r="A2533"/>
      <c r="B2533"/>
      <c r="C2533"/>
      <c r="D2533"/>
      <c r="E2533"/>
      <c r="F2533"/>
    </row>
    <row r="2534" spans="1:6" x14ac:dyDescent="0.25">
      <c r="A2534"/>
      <c r="B2534"/>
      <c r="C2534"/>
      <c r="D2534"/>
      <c r="E2534"/>
      <c r="F2534"/>
    </row>
    <row r="2535" spans="1:6" x14ac:dyDescent="0.25">
      <c r="A2535"/>
      <c r="B2535"/>
      <c r="C2535"/>
      <c r="D2535"/>
      <c r="E2535"/>
      <c r="F2535"/>
    </row>
    <row r="2536" spans="1:6" x14ac:dyDescent="0.25">
      <c r="A2536"/>
      <c r="B2536"/>
      <c r="C2536"/>
      <c r="D2536"/>
      <c r="E2536"/>
      <c r="F2536"/>
    </row>
    <row r="2537" spans="1:6" x14ac:dyDescent="0.25">
      <c r="A2537"/>
      <c r="B2537"/>
      <c r="C2537"/>
      <c r="D2537"/>
      <c r="E2537"/>
      <c r="F2537"/>
    </row>
    <row r="2538" spans="1:6" x14ac:dyDescent="0.25">
      <c r="A2538"/>
      <c r="B2538"/>
      <c r="C2538"/>
      <c r="D2538"/>
      <c r="E2538"/>
      <c r="F2538"/>
    </row>
    <row r="2539" spans="1:6" x14ac:dyDescent="0.25">
      <c r="A2539"/>
      <c r="B2539"/>
      <c r="C2539"/>
      <c r="D2539"/>
      <c r="E2539"/>
      <c r="F2539"/>
    </row>
    <row r="2540" spans="1:6" x14ac:dyDescent="0.25">
      <c r="A2540"/>
      <c r="B2540"/>
      <c r="C2540"/>
      <c r="D2540"/>
      <c r="E2540"/>
      <c r="F2540"/>
    </row>
    <row r="2541" spans="1:6" x14ac:dyDescent="0.25">
      <c r="A2541"/>
      <c r="B2541"/>
      <c r="C2541"/>
      <c r="D2541"/>
      <c r="E2541"/>
      <c r="F2541"/>
    </row>
    <row r="2542" spans="1:6" x14ac:dyDescent="0.25">
      <c r="A2542"/>
      <c r="B2542"/>
      <c r="C2542"/>
      <c r="D2542"/>
      <c r="E2542"/>
      <c r="F2542"/>
    </row>
    <row r="2543" spans="1:6" x14ac:dyDescent="0.25">
      <c r="A2543"/>
      <c r="B2543"/>
      <c r="C2543"/>
      <c r="D2543"/>
      <c r="E2543"/>
      <c r="F2543"/>
    </row>
    <row r="2544" spans="1:6" x14ac:dyDescent="0.25">
      <c r="A2544"/>
      <c r="B2544"/>
      <c r="C2544"/>
      <c r="D2544"/>
      <c r="E2544"/>
      <c r="F2544"/>
    </row>
    <row r="2545" spans="1:6" x14ac:dyDescent="0.25">
      <c r="A2545"/>
      <c r="B2545"/>
      <c r="C2545"/>
      <c r="D2545"/>
      <c r="E2545"/>
      <c r="F2545"/>
    </row>
    <row r="2546" spans="1:6" x14ac:dyDescent="0.25">
      <c r="A2546"/>
      <c r="B2546"/>
      <c r="C2546"/>
      <c r="D2546"/>
      <c r="E2546"/>
      <c r="F2546"/>
    </row>
    <row r="2547" spans="1:6" x14ac:dyDescent="0.25">
      <c r="A2547"/>
      <c r="B2547"/>
      <c r="C2547"/>
      <c r="D2547"/>
      <c r="E2547"/>
      <c r="F2547"/>
    </row>
    <row r="2548" spans="1:6" x14ac:dyDescent="0.25">
      <c r="A2548"/>
      <c r="B2548"/>
      <c r="C2548"/>
      <c r="D2548"/>
      <c r="E2548"/>
      <c r="F2548"/>
    </row>
    <row r="2549" spans="1:6" x14ac:dyDescent="0.25">
      <c r="A2549"/>
      <c r="B2549"/>
      <c r="C2549"/>
      <c r="D2549"/>
      <c r="E2549"/>
      <c r="F2549"/>
    </row>
    <row r="2550" spans="1:6" x14ac:dyDescent="0.25">
      <c r="A2550"/>
      <c r="B2550"/>
      <c r="C2550"/>
      <c r="D2550"/>
      <c r="E2550"/>
      <c r="F2550"/>
    </row>
    <row r="2551" spans="1:6" x14ac:dyDescent="0.25">
      <c r="A2551"/>
      <c r="B2551"/>
      <c r="C2551"/>
      <c r="D2551"/>
      <c r="E2551"/>
      <c r="F2551"/>
    </row>
    <row r="2552" spans="1:6" x14ac:dyDescent="0.25">
      <c r="A2552"/>
      <c r="B2552"/>
      <c r="C2552"/>
      <c r="D2552"/>
      <c r="E2552"/>
      <c r="F2552"/>
    </row>
    <row r="2553" spans="1:6" x14ac:dyDescent="0.25">
      <c r="A2553"/>
      <c r="B2553"/>
      <c r="C2553"/>
      <c r="D2553"/>
      <c r="E2553"/>
      <c r="F2553"/>
    </row>
    <row r="2554" spans="1:6" x14ac:dyDescent="0.25">
      <c r="A2554"/>
      <c r="B2554"/>
      <c r="C2554"/>
      <c r="D2554"/>
      <c r="E2554"/>
      <c r="F2554"/>
    </row>
    <row r="2555" spans="1:6" x14ac:dyDescent="0.25">
      <c r="A2555"/>
      <c r="B2555"/>
      <c r="C2555"/>
      <c r="D2555"/>
      <c r="E2555"/>
      <c r="F2555"/>
    </row>
    <row r="2556" spans="1:6" x14ac:dyDescent="0.25">
      <c r="A2556"/>
      <c r="B2556"/>
      <c r="C2556"/>
      <c r="D2556"/>
      <c r="E2556"/>
      <c r="F2556"/>
    </row>
    <row r="2557" spans="1:6" x14ac:dyDescent="0.25">
      <c r="A2557"/>
      <c r="B2557"/>
      <c r="C2557"/>
      <c r="D2557"/>
      <c r="E2557"/>
      <c r="F2557"/>
    </row>
    <row r="2558" spans="1:6" x14ac:dyDescent="0.25">
      <c r="A2558"/>
      <c r="B2558"/>
      <c r="C2558"/>
      <c r="D2558"/>
      <c r="E2558"/>
      <c r="F2558"/>
    </row>
    <row r="2559" spans="1:6" x14ac:dyDescent="0.25">
      <c r="A2559"/>
      <c r="B2559"/>
      <c r="C2559"/>
      <c r="D2559"/>
      <c r="E2559"/>
      <c r="F2559"/>
    </row>
    <row r="2560" spans="1:6" x14ac:dyDescent="0.25">
      <c r="A2560"/>
      <c r="B2560"/>
      <c r="C2560"/>
      <c r="D2560"/>
      <c r="E2560"/>
      <c r="F2560"/>
    </row>
    <row r="2561" spans="1:6" x14ac:dyDescent="0.25">
      <c r="A2561"/>
      <c r="B2561"/>
      <c r="C2561"/>
      <c r="D2561"/>
      <c r="E2561"/>
      <c r="F2561"/>
    </row>
    <row r="2562" spans="1:6" x14ac:dyDescent="0.25">
      <c r="A2562"/>
      <c r="B2562"/>
      <c r="C2562"/>
      <c r="D2562"/>
      <c r="E2562"/>
      <c r="F2562"/>
    </row>
    <row r="2563" spans="1:6" x14ac:dyDescent="0.25">
      <c r="A2563"/>
      <c r="B2563"/>
      <c r="C2563"/>
      <c r="D2563"/>
      <c r="E2563"/>
      <c r="F2563"/>
    </row>
    <row r="2564" spans="1:6" x14ac:dyDescent="0.25">
      <c r="A2564"/>
      <c r="B2564"/>
      <c r="C2564"/>
      <c r="D2564"/>
      <c r="E2564"/>
      <c r="F2564"/>
    </row>
    <row r="2565" spans="1:6" x14ac:dyDescent="0.25">
      <c r="A2565"/>
      <c r="B2565"/>
      <c r="C2565"/>
      <c r="D2565"/>
      <c r="E2565"/>
      <c r="F2565"/>
    </row>
    <row r="2566" spans="1:6" x14ac:dyDescent="0.25">
      <c r="A2566"/>
      <c r="B2566"/>
      <c r="C2566"/>
      <c r="D2566"/>
      <c r="E2566"/>
      <c r="F2566"/>
    </row>
    <row r="2567" spans="1:6" x14ac:dyDescent="0.25">
      <c r="A2567"/>
      <c r="B2567"/>
      <c r="C2567"/>
      <c r="D2567"/>
      <c r="E2567"/>
      <c r="F2567"/>
    </row>
    <row r="2568" spans="1:6" x14ac:dyDescent="0.25">
      <c r="A2568"/>
      <c r="B2568"/>
      <c r="C2568"/>
      <c r="D2568"/>
      <c r="E2568"/>
      <c r="F2568"/>
    </row>
    <row r="2569" spans="1:6" x14ac:dyDescent="0.25">
      <c r="A2569"/>
      <c r="B2569"/>
      <c r="C2569"/>
      <c r="D2569"/>
      <c r="E2569"/>
      <c r="F2569"/>
    </row>
    <row r="2570" spans="1:6" x14ac:dyDescent="0.25">
      <c r="A2570"/>
      <c r="B2570"/>
      <c r="C2570"/>
      <c r="D2570"/>
      <c r="E2570"/>
      <c r="F2570"/>
    </row>
    <row r="2571" spans="1:6" x14ac:dyDescent="0.25">
      <c r="A2571"/>
      <c r="B2571"/>
      <c r="C2571"/>
      <c r="D2571"/>
      <c r="E2571"/>
      <c r="F2571"/>
    </row>
    <row r="2572" spans="1:6" x14ac:dyDescent="0.25">
      <c r="A2572"/>
      <c r="B2572"/>
      <c r="C2572"/>
      <c r="D2572"/>
      <c r="E2572"/>
      <c r="F2572"/>
    </row>
    <row r="2573" spans="1:6" x14ac:dyDescent="0.25">
      <c r="A2573"/>
      <c r="B2573"/>
      <c r="C2573"/>
      <c r="D2573"/>
      <c r="E2573"/>
      <c r="F2573"/>
    </row>
    <row r="2574" spans="1:6" x14ac:dyDescent="0.25">
      <c r="A2574"/>
      <c r="B2574"/>
      <c r="C2574"/>
      <c r="D2574"/>
      <c r="E2574"/>
      <c r="F2574"/>
    </row>
    <row r="2575" spans="1:6" x14ac:dyDescent="0.25">
      <c r="A2575"/>
      <c r="B2575"/>
      <c r="C2575"/>
      <c r="D2575"/>
      <c r="E2575"/>
      <c r="F2575"/>
    </row>
    <row r="2576" spans="1:6" x14ac:dyDescent="0.25">
      <c r="A2576"/>
      <c r="B2576"/>
      <c r="C2576"/>
      <c r="D2576"/>
      <c r="E2576"/>
      <c r="F2576"/>
    </row>
    <row r="2577" spans="1:6" x14ac:dyDescent="0.25">
      <c r="A2577"/>
      <c r="B2577"/>
      <c r="C2577"/>
      <c r="D2577"/>
      <c r="E2577"/>
      <c r="F2577"/>
    </row>
    <row r="2578" spans="1:6" x14ac:dyDescent="0.25">
      <c r="A2578"/>
      <c r="B2578"/>
      <c r="C2578"/>
      <c r="D2578"/>
      <c r="E2578"/>
      <c r="F2578"/>
    </row>
    <row r="2579" spans="1:6" x14ac:dyDescent="0.25">
      <c r="A2579"/>
      <c r="B2579"/>
      <c r="C2579"/>
      <c r="D2579"/>
      <c r="E2579"/>
      <c r="F2579"/>
    </row>
    <row r="2580" spans="1:6" x14ac:dyDescent="0.25">
      <c r="A2580"/>
      <c r="B2580"/>
      <c r="C2580"/>
      <c r="D2580"/>
      <c r="E2580"/>
      <c r="F2580"/>
    </row>
    <row r="2581" spans="1:6" x14ac:dyDescent="0.25">
      <c r="A2581"/>
      <c r="B2581"/>
      <c r="C2581"/>
      <c r="D2581"/>
      <c r="E2581"/>
      <c r="F2581"/>
    </row>
    <row r="2582" spans="1:6" x14ac:dyDescent="0.25">
      <c r="A2582"/>
      <c r="B2582"/>
      <c r="C2582"/>
      <c r="D2582"/>
      <c r="E2582"/>
      <c r="F2582"/>
    </row>
    <row r="2583" spans="1:6" x14ac:dyDescent="0.25">
      <c r="A2583"/>
      <c r="B2583"/>
      <c r="C2583"/>
      <c r="D2583"/>
      <c r="E2583"/>
      <c r="F2583"/>
    </row>
    <row r="2584" spans="1:6" x14ac:dyDescent="0.25">
      <c r="A2584"/>
      <c r="B2584"/>
      <c r="C2584"/>
      <c r="D2584"/>
      <c r="E2584"/>
      <c r="F2584"/>
    </row>
    <row r="2585" spans="1:6" x14ac:dyDescent="0.25">
      <c r="A2585"/>
      <c r="B2585"/>
      <c r="C2585"/>
      <c r="D2585"/>
      <c r="E2585"/>
      <c r="F2585"/>
    </row>
    <row r="2586" spans="1:6" x14ac:dyDescent="0.25">
      <c r="A2586"/>
      <c r="B2586"/>
      <c r="C2586"/>
      <c r="D2586"/>
      <c r="E2586"/>
      <c r="F2586"/>
    </row>
    <row r="2587" spans="1:6" x14ac:dyDescent="0.25">
      <c r="A2587"/>
      <c r="B2587"/>
      <c r="C2587"/>
      <c r="D2587"/>
      <c r="E2587"/>
      <c r="F2587"/>
    </row>
    <row r="2588" spans="1:6" x14ac:dyDescent="0.25">
      <c r="A2588"/>
      <c r="B2588"/>
      <c r="C2588"/>
      <c r="D2588"/>
      <c r="E2588"/>
      <c r="F2588"/>
    </row>
    <row r="2589" spans="1:6" x14ac:dyDescent="0.25">
      <c r="A2589"/>
      <c r="B2589"/>
      <c r="C2589"/>
      <c r="D2589"/>
      <c r="E2589"/>
      <c r="F2589"/>
    </row>
    <row r="2590" spans="1:6" x14ac:dyDescent="0.25">
      <c r="A2590"/>
      <c r="B2590"/>
      <c r="C2590"/>
      <c r="D2590"/>
      <c r="E2590"/>
      <c r="F2590"/>
    </row>
    <row r="2591" spans="1:6" x14ac:dyDescent="0.25">
      <c r="A2591"/>
      <c r="B2591"/>
      <c r="C2591"/>
      <c r="D2591"/>
      <c r="E2591"/>
      <c r="F2591"/>
    </row>
    <row r="2592" spans="1:6" x14ac:dyDescent="0.25">
      <c r="A2592"/>
      <c r="B2592"/>
      <c r="C2592"/>
      <c r="D2592"/>
      <c r="E2592"/>
      <c r="F2592"/>
    </row>
    <row r="2593" spans="1:6" x14ac:dyDescent="0.25">
      <c r="A2593"/>
      <c r="B2593"/>
      <c r="C2593"/>
      <c r="D2593"/>
      <c r="E2593"/>
      <c r="F2593"/>
    </row>
    <row r="2594" spans="1:6" x14ac:dyDescent="0.25">
      <c r="A2594"/>
      <c r="B2594"/>
      <c r="C2594"/>
      <c r="D2594"/>
      <c r="E2594"/>
      <c r="F2594"/>
    </row>
    <row r="2595" spans="1:6" x14ac:dyDescent="0.25">
      <c r="A2595"/>
      <c r="B2595"/>
      <c r="C2595"/>
      <c r="D2595"/>
      <c r="E2595"/>
      <c r="F2595"/>
    </row>
    <row r="2596" spans="1:6" x14ac:dyDescent="0.25">
      <c r="A2596"/>
      <c r="B2596"/>
      <c r="C2596"/>
      <c r="D2596"/>
      <c r="E2596"/>
      <c r="F2596"/>
    </row>
    <row r="2597" spans="1:6" x14ac:dyDescent="0.25">
      <c r="A2597"/>
      <c r="B2597"/>
      <c r="C2597"/>
      <c r="D2597"/>
      <c r="E2597"/>
      <c r="F2597"/>
    </row>
    <row r="2598" spans="1:6" x14ac:dyDescent="0.25">
      <c r="A2598"/>
      <c r="B2598"/>
      <c r="C2598"/>
      <c r="D2598"/>
      <c r="E2598"/>
      <c r="F2598"/>
    </row>
    <row r="2599" spans="1:6" x14ac:dyDescent="0.25">
      <c r="A2599"/>
      <c r="B2599"/>
      <c r="C2599"/>
      <c r="D2599"/>
      <c r="E2599"/>
      <c r="F2599"/>
    </row>
    <row r="2600" spans="1:6" x14ac:dyDescent="0.25">
      <c r="A2600"/>
      <c r="B2600"/>
      <c r="C2600"/>
      <c r="D2600"/>
      <c r="E2600"/>
      <c r="F2600"/>
    </row>
    <row r="2601" spans="1:6" x14ac:dyDescent="0.25">
      <c r="A2601"/>
      <c r="B2601"/>
      <c r="C2601"/>
      <c r="D2601"/>
      <c r="E2601"/>
      <c r="F2601"/>
    </row>
    <row r="2602" spans="1:6" x14ac:dyDescent="0.25">
      <c r="A2602"/>
      <c r="B2602"/>
      <c r="C2602"/>
      <c r="D2602"/>
      <c r="E2602"/>
      <c r="F2602"/>
    </row>
    <row r="2603" spans="1:6" x14ac:dyDescent="0.25">
      <c r="A2603"/>
      <c r="B2603"/>
      <c r="C2603"/>
      <c r="D2603"/>
      <c r="E2603"/>
      <c r="F2603"/>
    </row>
    <row r="2604" spans="1:6" x14ac:dyDescent="0.25">
      <c r="A2604"/>
      <c r="B2604"/>
      <c r="C2604"/>
      <c r="D2604"/>
      <c r="E2604"/>
      <c r="F2604"/>
    </row>
    <row r="2605" spans="1:6" x14ac:dyDescent="0.25">
      <c r="A2605"/>
      <c r="B2605"/>
      <c r="C2605"/>
      <c r="D2605"/>
      <c r="E2605"/>
      <c r="F2605"/>
    </row>
    <row r="2606" spans="1:6" x14ac:dyDescent="0.25">
      <c r="A2606"/>
      <c r="B2606"/>
      <c r="C2606"/>
      <c r="D2606"/>
      <c r="E2606"/>
      <c r="F2606"/>
    </row>
    <row r="2607" spans="1:6" x14ac:dyDescent="0.25">
      <c r="A2607"/>
      <c r="B2607"/>
      <c r="C2607"/>
      <c r="D2607"/>
      <c r="E2607"/>
      <c r="F2607"/>
    </row>
    <row r="2608" spans="1:6" x14ac:dyDescent="0.25">
      <c r="A2608"/>
      <c r="B2608"/>
      <c r="C2608"/>
      <c r="D2608"/>
      <c r="E2608"/>
      <c r="F2608"/>
    </row>
    <row r="2609" spans="1:6" x14ac:dyDescent="0.25">
      <c r="A2609"/>
      <c r="B2609"/>
      <c r="C2609"/>
      <c r="D2609"/>
      <c r="E2609"/>
      <c r="F2609"/>
    </row>
    <row r="2610" spans="1:6" x14ac:dyDescent="0.25">
      <c r="A2610"/>
      <c r="B2610"/>
      <c r="C2610"/>
      <c r="D2610"/>
      <c r="E2610"/>
      <c r="F2610"/>
    </row>
    <row r="2611" spans="1:6" x14ac:dyDescent="0.25">
      <c r="A2611"/>
      <c r="B2611"/>
      <c r="C2611"/>
      <c r="D2611"/>
      <c r="E2611"/>
      <c r="F2611"/>
    </row>
    <row r="2612" spans="1:6" x14ac:dyDescent="0.25">
      <c r="A2612"/>
      <c r="B2612"/>
      <c r="C2612"/>
      <c r="D2612"/>
      <c r="E2612"/>
      <c r="F2612"/>
    </row>
    <row r="2613" spans="1:6" x14ac:dyDescent="0.25">
      <c r="A2613"/>
      <c r="B2613"/>
      <c r="C2613"/>
      <c r="D2613"/>
      <c r="E2613"/>
      <c r="F2613"/>
    </row>
    <row r="2614" spans="1:6" x14ac:dyDescent="0.25">
      <c r="A2614"/>
      <c r="B2614"/>
      <c r="C2614"/>
      <c r="D2614"/>
      <c r="E2614"/>
      <c r="F2614"/>
    </row>
    <row r="2615" spans="1:6" x14ac:dyDescent="0.25">
      <c r="A2615"/>
      <c r="B2615"/>
      <c r="C2615"/>
      <c r="D2615"/>
      <c r="E2615"/>
      <c r="F2615"/>
    </row>
    <row r="2616" spans="1:6" x14ac:dyDescent="0.25">
      <c r="A2616"/>
      <c r="B2616"/>
      <c r="C2616"/>
      <c r="D2616"/>
      <c r="E2616"/>
      <c r="F2616"/>
    </row>
    <row r="2617" spans="1:6" x14ac:dyDescent="0.25">
      <c r="A2617"/>
      <c r="B2617"/>
      <c r="C2617"/>
      <c r="D2617"/>
      <c r="E2617"/>
      <c r="F2617"/>
    </row>
    <row r="2618" spans="1:6" x14ac:dyDescent="0.25">
      <c r="A2618"/>
      <c r="B2618"/>
      <c r="C2618"/>
      <c r="D2618"/>
      <c r="E2618"/>
      <c r="F2618"/>
    </row>
    <row r="2619" spans="1:6" x14ac:dyDescent="0.25">
      <c r="A2619"/>
      <c r="B2619"/>
      <c r="C2619"/>
      <c r="D2619"/>
      <c r="E2619"/>
      <c r="F2619"/>
    </row>
    <row r="2620" spans="1:6" x14ac:dyDescent="0.25">
      <c r="A2620"/>
      <c r="B2620"/>
      <c r="C2620"/>
      <c r="D2620"/>
      <c r="E2620"/>
      <c r="F2620"/>
    </row>
    <row r="2621" spans="1:6" x14ac:dyDescent="0.25">
      <c r="A2621"/>
      <c r="B2621"/>
      <c r="C2621"/>
      <c r="D2621"/>
      <c r="E2621"/>
      <c r="F2621"/>
    </row>
    <row r="2622" spans="1:6" x14ac:dyDescent="0.25">
      <c r="A2622"/>
      <c r="B2622"/>
      <c r="C2622"/>
      <c r="D2622"/>
      <c r="E2622"/>
      <c r="F2622"/>
    </row>
    <row r="2623" spans="1:6" x14ac:dyDescent="0.25">
      <c r="A2623"/>
      <c r="B2623"/>
      <c r="C2623"/>
      <c r="D2623"/>
      <c r="E2623"/>
      <c r="F2623"/>
    </row>
    <row r="2624" spans="1:6" x14ac:dyDescent="0.25">
      <c r="A2624"/>
      <c r="B2624"/>
      <c r="C2624"/>
      <c r="D2624"/>
      <c r="E2624"/>
      <c r="F2624"/>
    </row>
    <row r="2625" spans="1:6" x14ac:dyDescent="0.25">
      <c r="A2625"/>
      <c r="B2625"/>
      <c r="C2625"/>
      <c r="D2625"/>
      <c r="E2625"/>
      <c r="F2625"/>
    </row>
    <row r="2626" spans="1:6" x14ac:dyDescent="0.25">
      <c r="A2626"/>
      <c r="B2626"/>
      <c r="C2626"/>
      <c r="D2626"/>
      <c r="E2626"/>
      <c r="F2626"/>
    </row>
    <row r="2627" spans="1:6" x14ac:dyDescent="0.25">
      <c r="A2627"/>
      <c r="B2627"/>
      <c r="C2627"/>
      <c r="D2627"/>
      <c r="E2627"/>
      <c r="F2627"/>
    </row>
    <row r="2628" spans="1:6" x14ac:dyDescent="0.25">
      <c r="A2628"/>
      <c r="B2628"/>
      <c r="C2628"/>
      <c r="D2628"/>
      <c r="E2628"/>
      <c r="F2628"/>
    </row>
    <row r="2629" spans="1:6" x14ac:dyDescent="0.25">
      <c r="A2629"/>
      <c r="B2629"/>
      <c r="C2629"/>
      <c r="D2629"/>
      <c r="E2629"/>
      <c r="F2629"/>
    </row>
    <row r="2630" spans="1:6" x14ac:dyDescent="0.25">
      <c r="A2630"/>
      <c r="B2630"/>
      <c r="C2630"/>
      <c r="D2630"/>
      <c r="E2630"/>
      <c r="F2630"/>
    </row>
    <row r="2631" spans="1:6" x14ac:dyDescent="0.25">
      <c r="A2631"/>
      <c r="B2631"/>
      <c r="C2631"/>
      <c r="D2631"/>
      <c r="E2631"/>
      <c r="F2631"/>
    </row>
    <row r="2632" spans="1:6" x14ac:dyDescent="0.25">
      <c r="A2632"/>
      <c r="B2632"/>
      <c r="C2632"/>
      <c r="D2632"/>
      <c r="E2632"/>
      <c r="F2632"/>
    </row>
    <row r="2633" spans="1:6" x14ac:dyDescent="0.25">
      <c r="A2633"/>
      <c r="B2633"/>
      <c r="C2633"/>
      <c r="D2633"/>
      <c r="E2633"/>
      <c r="F2633"/>
    </row>
    <row r="2634" spans="1:6" x14ac:dyDescent="0.25">
      <c r="A2634"/>
      <c r="B2634"/>
      <c r="C2634"/>
      <c r="D2634"/>
      <c r="E2634"/>
      <c r="F2634"/>
    </row>
    <row r="2635" spans="1:6" x14ac:dyDescent="0.25">
      <c r="A2635"/>
      <c r="B2635"/>
      <c r="C2635"/>
      <c r="D2635"/>
      <c r="E2635"/>
      <c r="F2635"/>
    </row>
    <row r="2636" spans="1:6" x14ac:dyDescent="0.25">
      <c r="A2636"/>
      <c r="B2636"/>
      <c r="C2636"/>
      <c r="D2636"/>
      <c r="E2636"/>
      <c r="F2636"/>
    </row>
    <row r="2637" spans="1:6" x14ac:dyDescent="0.25">
      <c r="A2637"/>
      <c r="B2637"/>
      <c r="C2637"/>
      <c r="D2637"/>
      <c r="E2637"/>
      <c r="F2637"/>
    </row>
    <row r="2638" spans="1:6" x14ac:dyDescent="0.25">
      <c r="A2638"/>
      <c r="B2638"/>
      <c r="C2638"/>
      <c r="D2638"/>
      <c r="E2638"/>
      <c r="F2638"/>
    </row>
    <row r="2639" spans="1:6" x14ac:dyDescent="0.25">
      <c r="A2639"/>
      <c r="B2639"/>
      <c r="C2639"/>
      <c r="D2639"/>
      <c r="E2639"/>
      <c r="F2639"/>
    </row>
    <row r="2640" spans="1:6" x14ac:dyDescent="0.25">
      <c r="A2640"/>
      <c r="B2640"/>
      <c r="C2640"/>
      <c r="D2640"/>
      <c r="E2640"/>
      <c r="F2640"/>
    </row>
    <row r="2641" spans="1:6" x14ac:dyDescent="0.25">
      <c r="A2641"/>
      <c r="B2641"/>
      <c r="C2641"/>
      <c r="D2641"/>
      <c r="E2641"/>
      <c r="F2641"/>
    </row>
    <row r="2642" spans="1:6" x14ac:dyDescent="0.25">
      <c r="A2642"/>
      <c r="B2642"/>
      <c r="C2642"/>
      <c r="D2642"/>
      <c r="E2642"/>
      <c r="F2642"/>
    </row>
    <row r="2643" spans="1:6" x14ac:dyDescent="0.25">
      <c r="A2643"/>
      <c r="B2643"/>
      <c r="C2643"/>
      <c r="D2643"/>
      <c r="E2643"/>
      <c r="F2643"/>
    </row>
    <row r="2644" spans="1:6" x14ac:dyDescent="0.25">
      <c r="A2644"/>
      <c r="B2644"/>
      <c r="C2644"/>
      <c r="D2644"/>
      <c r="E2644"/>
      <c r="F2644"/>
    </row>
    <row r="2645" spans="1:6" x14ac:dyDescent="0.25">
      <c r="A2645"/>
      <c r="B2645"/>
      <c r="C2645"/>
      <c r="D2645"/>
      <c r="E2645"/>
      <c r="F2645"/>
    </row>
    <row r="2646" spans="1:6" x14ac:dyDescent="0.25">
      <c r="A2646"/>
      <c r="B2646"/>
      <c r="C2646"/>
      <c r="D2646"/>
      <c r="E2646"/>
      <c r="F2646"/>
    </row>
    <row r="2647" spans="1:6" x14ac:dyDescent="0.25">
      <c r="A2647"/>
      <c r="B2647"/>
      <c r="C2647"/>
      <c r="D2647"/>
      <c r="E2647"/>
      <c r="F2647"/>
    </row>
    <row r="2648" spans="1:6" x14ac:dyDescent="0.25">
      <c r="A2648"/>
      <c r="B2648"/>
      <c r="C2648"/>
      <c r="D2648"/>
      <c r="E2648"/>
      <c r="F2648"/>
    </row>
    <row r="2649" spans="1:6" x14ac:dyDescent="0.25">
      <c r="A2649"/>
      <c r="B2649"/>
      <c r="C2649"/>
      <c r="D2649"/>
      <c r="E2649"/>
      <c r="F2649"/>
    </row>
    <row r="2650" spans="1:6" x14ac:dyDescent="0.25">
      <c r="A2650"/>
      <c r="B2650"/>
      <c r="C2650"/>
      <c r="D2650"/>
      <c r="E2650"/>
      <c r="F2650"/>
    </row>
    <row r="2651" spans="1:6" x14ac:dyDescent="0.25">
      <c r="A2651"/>
      <c r="B2651"/>
      <c r="C2651"/>
      <c r="D2651"/>
      <c r="E2651"/>
      <c r="F2651"/>
    </row>
    <row r="2652" spans="1:6" x14ac:dyDescent="0.25">
      <c r="A2652"/>
      <c r="B2652"/>
      <c r="C2652"/>
      <c r="D2652"/>
      <c r="E2652"/>
      <c r="F2652"/>
    </row>
    <row r="2653" spans="1:6" x14ac:dyDescent="0.25">
      <c r="A2653"/>
      <c r="B2653"/>
      <c r="C2653"/>
      <c r="D2653"/>
      <c r="E2653"/>
      <c r="F2653"/>
    </row>
    <row r="2654" spans="1:6" x14ac:dyDescent="0.25">
      <c r="A2654"/>
      <c r="B2654"/>
      <c r="C2654"/>
      <c r="D2654"/>
      <c r="E2654"/>
      <c r="F2654"/>
    </row>
    <row r="2655" spans="1:6" x14ac:dyDescent="0.25">
      <c r="A2655"/>
      <c r="B2655"/>
      <c r="C2655"/>
      <c r="D2655"/>
      <c r="E2655"/>
      <c r="F2655"/>
    </row>
    <row r="2656" spans="1:6" x14ac:dyDescent="0.25">
      <c r="A2656"/>
      <c r="B2656"/>
      <c r="C2656"/>
      <c r="D2656"/>
      <c r="E2656"/>
      <c r="F2656"/>
    </row>
    <row r="2657" spans="1:6" x14ac:dyDescent="0.25">
      <c r="A2657"/>
      <c r="B2657"/>
      <c r="C2657"/>
      <c r="D2657"/>
      <c r="E2657"/>
      <c r="F2657"/>
    </row>
    <row r="2658" spans="1:6" x14ac:dyDescent="0.25">
      <c r="A2658"/>
      <c r="B2658"/>
      <c r="C2658"/>
      <c r="D2658"/>
      <c r="E2658"/>
      <c r="F2658"/>
    </row>
    <row r="2659" spans="1:6" x14ac:dyDescent="0.25">
      <c r="A2659"/>
      <c r="B2659"/>
      <c r="C2659"/>
      <c r="D2659"/>
      <c r="E2659"/>
      <c r="F2659"/>
    </row>
    <row r="2660" spans="1:6" x14ac:dyDescent="0.25">
      <c r="A2660"/>
      <c r="B2660"/>
      <c r="C2660"/>
      <c r="D2660"/>
      <c r="E2660"/>
      <c r="F2660"/>
    </row>
    <row r="2661" spans="1:6" x14ac:dyDescent="0.25">
      <c r="A2661"/>
      <c r="B2661"/>
      <c r="C2661"/>
      <c r="D2661"/>
      <c r="E2661"/>
      <c r="F2661"/>
    </row>
    <row r="2662" spans="1:6" x14ac:dyDescent="0.25">
      <c r="A2662"/>
      <c r="B2662"/>
      <c r="C2662"/>
      <c r="D2662"/>
      <c r="E2662"/>
      <c r="F2662"/>
    </row>
    <row r="2663" spans="1:6" x14ac:dyDescent="0.25">
      <c r="A2663"/>
      <c r="B2663"/>
      <c r="C2663"/>
      <c r="D2663"/>
      <c r="E2663"/>
      <c r="F2663"/>
    </row>
    <row r="2664" spans="1:6" x14ac:dyDescent="0.25">
      <c r="A2664"/>
      <c r="B2664"/>
      <c r="C2664"/>
      <c r="D2664"/>
      <c r="E2664"/>
      <c r="F2664"/>
    </row>
    <row r="2665" spans="1:6" x14ac:dyDescent="0.25">
      <c r="A2665"/>
      <c r="B2665"/>
      <c r="C2665"/>
      <c r="D2665"/>
      <c r="E2665"/>
      <c r="F2665"/>
    </row>
    <row r="2666" spans="1:6" x14ac:dyDescent="0.25">
      <c r="A2666"/>
      <c r="B2666"/>
      <c r="C2666"/>
      <c r="D2666"/>
      <c r="E2666"/>
      <c r="F2666"/>
    </row>
    <row r="2667" spans="1:6" x14ac:dyDescent="0.25">
      <c r="A2667"/>
      <c r="B2667"/>
      <c r="C2667"/>
      <c r="D2667"/>
      <c r="E2667"/>
      <c r="F2667"/>
    </row>
    <row r="2668" spans="1:6" x14ac:dyDescent="0.25">
      <c r="A2668"/>
      <c r="B2668"/>
      <c r="C2668"/>
      <c r="D2668"/>
      <c r="E2668"/>
      <c r="F2668"/>
    </row>
    <row r="2669" spans="1:6" x14ac:dyDescent="0.25">
      <c r="A2669"/>
      <c r="B2669"/>
      <c r="C2669"/>
      <c r="D2669"/>
      <c r="E2669"/>
      <c r="F2669"/>
    </row>
    <row r="2670" spans="1:6" x14ac:dyDescent="0.25">
      <c r="A2670"/>
      <c r="B2670"/>
      <c r="C2670"/>
      <c r="D2670"/>
      <c r="E2670"/>
      <c r="F2670"/>
    </row>
    <row r="2671" spans="1:6" x14ac:dyDescent="0.25">
      <c r="A2671"/>
      <c r="B2671"/>
      <c r="C2671"/>
      <c r="D2671"/>
      <c r="E2671"/>
      <c r="F2671"/>
    </row>
    <row r="2672" spans="1:6" x14ac:dyDescent="0.25">
      <c r="A2672"/>
      <c r="B2672"/>
      <c r="C2672"/>
      <c r="D2672"/>
      <c r="E2672"/>
      <c r="F2672"/>
    </row>
    <row r="2673" spans="1:6" x14ac:dyDescent="0.25">
      <c r="A2673"/>
      <c r="B2673"/>
      <c r="C2673"/>
      <c r="D2673"/>
      <c r="E2673"/>
      <c r="F2673"/>
    </row>
    <row r="2674" spans="1:6" x14ac:dyDescent="0.25">
      <c r="A2674"/>
      <c r="B2674"/>
      <c r="C2674"/>
      <c r="D2674"/>
      <c r="E2674"/>
      <c r="F2674"/>
    </row>
    <row r="2675" spans="1:6" x14ac:dyDescent="0.25">
      <c r="A2675"/>
      <c r="B2675"/>
      <c r="C2675"/>
      <c r="D2675"/>
      <c r="E2675"/>
      <c r="F2675"/>
    </row>
    <row r="2676" spans="1:6" x14ac:dyDescent="0.25">
      <c r="A2676"/>
      <c r="B2676"/>
      <c r="C2676"/>
      <c r="D2676"/>
      <c r="E2676"/>
      <c r="F2676"/>
    </row>
    <row r="2677" spans="1:6" x14ac:dyDescent="0.25">
      <c r="A2677"/>
      <c r="B2677"/>
      <c r="C2677"/>
      <c r="D2677"/>
      <c r="E2677"/>
      <c r="F2677"/>
    </row>
    <row r="2678" spans="1:6" x14ac:dyDescent="0.25">
      <c r="A2678"/>
      <c r="B2678"/>
      <c r="C2678"/>
      <c r="D2678"/>
      <c r="E2678"/>
      <c r="F2678"/>
    </row>
    <row r="2679" spans="1:6" x14ac:dyDescent="0.25">
      <c r="A2679"/>
      <c r="B2679"/>
      <c r="C2679"/>
      <c r="D2679"/>
      <c r="E2679"/>
      <c r="F2679"/>
    </row>
    <row r="2680" spans="1:6" x14ac:dyDescent="0.25">
      <c r="A2680"/>
      <c r="B2680"/>
      <c r="C2680"/>
      <c r="D2680"/>
      <c r="E2680"/>
      <c r="F2680"/>
    </row>
    <row r="2681" spans="1:6" x14ac:dyDescent="0.25">
      <c r="A2681"/>
      <c r="B2681"/>
      <c r="C2681"/>
      <c r="D2681"/>
      <c r="E2681"/>
      <c r="F2681"/>
    </row>
    <row r="2682" spans="1:6" x14ac:dyDescent="0.25">
      <c r="A2682"/>
      <c r="B2682"/>
      <c r="C2682"/>
      <c r="D2682"/>
      <c r="E2682"/>
      <c r="F2682"/>
    </row>
    <row r="2683" spans="1:6" x14ac:dyDescent="0.25">
      <c r="A2683"/>
      <c r="B2683"/>
      <c r="C2683"/>
      <c r="D2683"/>
      <c r="E2683"/>
      <c r="F2683"/>
    </row>
    <row r="2684" spans="1:6" x14ac:dyDescent="0.25">
      <c r="A2684"/>
      <c r="B2684"/>
      <c r="C2684"/>
      <c r="D2684"/>
      <c r="E2684"/>
      <c r="F2684"/>
    </row>
    <row r="2685" spans="1:6" x14ac:dyDescent="0.25">
      <c r="A2685"/>
      <c r="B2685"/>
      <c r="C2685"/>
      <c r="D2685"/>
      <c r="E2685"/>
      <c r="F2685"/>
    </row>
    <row r="2686" spans="1:6" x14ac:dyDescent="0.25">
      <c r="A2686"/>
      <c r="B2686"/>
      <c r="C2686"/>
      <c r="D2686"/>
      <c r="E2686"/>
      <c r="F2686"/>
    </row>
    <row r="2687" spans="1:6" x14ac:dyDescent="0.25">
      <c r="A2687"/>
      <c r="B2687"/>
      <c r="C2687"/>
      <c r="D2687"/>
      <c r="E2687"/>
      <c r="F2687"/>
    </row>
    <row r="2688" spans="1:6" x14ac:dyDescent="0.25">
      <c r="A2688"/>
      <c r="B2688"/>
      <c r="C2688"/>
      <c r="D2688"/>
      <c r="E2688"/>
      <c r="F2688"/>
    </row>
    <row r="2689" spans="1:6" x14ac:dyDescent="0.25">
      <c r="A2689"/>
      <c r="B2689"/>
      <c r="C2689"/>
      <c r="D2689"/>
      <c r="E2689"/>
      <c r="F2689"/>
    </row>
    <row r="2690" spans="1:6" x14ac:dyDescent="0.25">
      <c r="A2690"/>
      <c r="B2690"/>
      <c r="C2690"/>
      <c r="D2690"/>
      <c r="E2690"/>
      <c r="F2690"/>
    </row>
    <row r="2691" spans="1:6" x14ac:dyDescent="0.25">
      <c r="A2691"/>
      <c r="B2691"/>
      <c r="C2691"/>
      <c r="D2691"/>
      <c r="E2691"/>
      <c r="F2691"/>
    </row>
    <row r="2692" spans="1:6" x14ac:dyDescent="0.25">
      <c r="A2692"/>
      <c r="B2692"/>
      <c r="C2692"/>
      <c r="D2692"/>
      <c r="E2692"/>
      <c r="F2692"/>
    </row>
    <row r="2693" spans="1:6" x14ac:dyDescent="0.25">
      <c r="A2693"/>
      <c r="B2693"/>
      <c r="C2693"/>
      <c r="D2693"/>
      <c r="E2693"/>
      <c r="F2693"/>
    </row>
    <row r="2694" spans="1:6" x14ac:dyDescent="0.25">
      <c r="A2694"/>
      <c r="B2694"/>
      <c r="C2694"/>
      <c r="D2694"/>
      <c r="E2694"/>
      <c r="F2694"/>
    </row>
    <row r="2695" spans="1:6" x14ac:dyDescent="0.25">
      <c r="A2695"/>
      <c r="B2695"/>
      <c r="C2695"/>
      <c r="D2695"/>
      <c r="E2695"/>
      <c r="F2695"/>
    </row>
    <row r="2696" spans="1:6" x14ac:dyDescent="0.25">
      <c r="A2696"/>
      <c r="B2696"/>
      <c r="C2696"/>
      <c r="D2696"/>
      <c r="E2696"/>
      <c r="F2696"/>
    </row>
    <row r="2697" spans="1:6" x14ac:dyDescent="0.25">
      <c r="A2697"/>
      <c r="B2697"/>
      <c r="C2697"/>
      <c r="D2697"/>
      <c r="E2697"/>
      <c r="F2697"/>
    </row>
    <row r="2698" spans="1:6" x14ac:dyDescent="0.25">
      <c r="A2698"/>
      <c r="B2698"/>
      <c r="C2698"/>
      <c r="D2698"/>
      <c r="E2698"/>
      <c r="F2698"/>
    </row>
    <row r="2699" spans="1:6" x14ac:dyDescent="0.25">
      <c r="A2699"/>
      <c r="B2699"/>
      <c r="C2699"/>
      <c r="D2699"/>
      <c r="E2699"/>
      <c r="F2699"/>
    </row>
    <row r="2700" spans="1:6" x14ac:dyDescent="0.25">
      <c r="A2700"/>
      <c r="B2700"/>
      <c r="C2700"/>
      <c r="D2700"/>
      <c r="E2700"/>
      <c r="F2700"/>
    </row>
    <row r="2701" spans="1:6" x14ac:dyDescent="0.25">
      <c r="A2701"/>
      <c r="B2701"/>
      <c r="C2701"/>
      <c r="D2701"/>
      <c r="E2701"/>
      <c r="F2701"/>
    </row>
    <row r="2702" spans="1:6" x14ac:dyDescent="0.25">
      <c r="A2702"/>
      <c r="B2702"/>
      <c r="C2702"/>
      <c r="D2702"/>
      <c r="E2702"/>
      <c r="F2702"/>
    </row>
    <row r="2703" spans="1:6" x14ac:dyDescent="0.25">
      <c r="A2703"/>
      <c r="B2703"/>
      <c r="C2703"/>
      <c r="D2703"/>
      <c r="E2703"/>
      <c r="F2703"/>
    </row>
    <row r="2704" spans="1:6" x14ac:dyDescent="0.25">
      <c r="A2704"/>
      <c r="B2704"/>
      <c r="C2704"/>
      <c r="D2704"/>
      <c r="E2704"/>
      <c r="F2704"/>
    </row>
    <row r="2705" spans="1:6" x14ac:dyDescent="0.25">
      <c r="A2705"/>
      <c r="B2705"/>
      <c r="C2705"/>
      <c r="D2705"/>
      <c r="E2705"/>
      <c r="F2705"/>
    </row>
    <row r="2706" spans="1:6" x14ac:dyDescent="0.25">
      <c r="A2706"/>
      <c r="B2706"/>
      <c r="C2706"/>
      <c r="D2706"/>
      <c r="E2706"/>
      <c r="F2706"/>
    </row>
    <row r="2707" spans="1:6" x14ac:dyDescent="0.25">
      <c r="A2707"/>
      <c r="B2707"/>
      <c r="C2707"/>
      <c r="D2707"/>
      <c r="E2707"/>
      <c r="F2707"/>
    </row>
    <row r="2708" spans="1:6" x14ac:dyDescent="0.25">
      <c r="A2708"/>
      <c r="B2708"/>
      <c r="C2708"/>
      <c r="D2708"/>
      <c r="E2708"/>
      <c r="F2708"/>
    </row>
    <row r="2709" spans="1:6" x14ac:dyDescent="0.25">
      <c r="A2709"/>
      <c r="B2709"/>
      <c r="C2709"/>
      <c r="D2709"/>
      <c r="E2709"/>
      <c r="F2709"/>
    </row>
    <row r="2710" spans="1:6" x14ac:dyDescent="0.25">
      <c r="A2710"/>
      <c r="B2710"/>
      <c r="C2710"/>
      <c r="D2710"/>
      <c r="E2710"/>
      <c r="F2710"/>
    </row>
    <row r="2711" spans="1:6" x14ac:dyDescent="0.25">
      <c r="A2711"/>
      <c r="B2711"/>
      <c r="C2711"/>
      <c r="D2711"/>
      <c r="E2711"/>
      <c r="F2711"/>
    </row>
    <row r="2712" spans="1:6" x14ac:dyDescent="0.25">
      <c r="A2712"/>
      <c r="B2712"/>
      <c r="C2712"/>
      <c r="D2712"/>
      <c r="E2712"/>
      <c r="F2712"/>
    </row>
    <row r="2713" spans="1:6" x14ac:dyDescent="0.25">
      <c r="A2713"/>
      <c r="B2713"/>
      <c r="C2713"/>
      <c r="D2713"/>
      <c r="E2713"/>
      <c r="F2713"/>
    </row>
    <row r="2714" spans="1:6" x14ac:dyDescent="0.25">
      <c r="A2714"/>
      <c r="B2714"/>
      <c r="C2714"/>
      <c r="D2714"/>
      <c r="E2714"/>
      <c r="F2714"/>
    </row>
    <row r="2715" spans="1:6" x14ac:dyDescent="0.25">
      <c r="A2715"/>
      <c r="B2715"/>
      <c r="C2715"/>
      <c r="D2715"/>
      <c r="E2715"/>
      <c r="F2715"/>
    </row>
    <row r="2716" spans="1:6" x14ac:dyDescent="0.25">
      <c r="A2716"/>
      <c r="B2716"/>
      <c r="C2716"/>
      <c r="D2716"/>
      <c r="E2716"/>
      <c r="F2716"/>
    </row>
    <row r="2717" spans="1:6" x14ac:dyDescent="0.25">
      <c r="A2717"/>
      <c r="B2717"/>
      <c r="C2717"/>
      <c r="D2717"/>
      <c r="E2717"/>
      <c r="F2717"/>
    </row>
    <row r="2718" spans="1:6" x14ac:dyDescent="0.25">
      <c r="A2718"/>
      <c r="B2718"/>
      <c r="C2718"/>
      <c r="D2718"/>
      <c r="E2718"/>
      <c r="F2718"/>
    </row>
    <row r="2719" spans="1:6" x14ac:dyDescent="0.25">
      <c r="A2719"/>
      <c r="B2719"/>
      <c r="C2719"/>
      <c r="D2719"/>
      <c r="E2719"/>
      <c r="F2719"/>
    </row>
    <row r="2720" spans="1:6" x14ac:dyDescent="0.25">
      <c r="A2720"/>
      <c r="B2720"/>
      <c r="C2720"/>
      <c r="D2720"/>
      <c r="E2720"/>
      <c r="F2720"/>
    </row>
    <row r="2721" spans="1:6" x14ac:dyDescent="0.25">
      <c r="A2721"/>
      <c r="B2721"/>
      <c r="C2721"/>
      <c r="D2721"/>
      <c r="E2721"/>
      <c r="F2721"/>
    </row>
    <row r="2722" spans="1:6" x14ac:dyDescent="0.25">
      <c r="A2722"/>
      <c r="B2722"/>
      <c r="C2722"/>
      <c r="D2722"/>
      <c r="E2722"/>
      <c r="F2722"/>
    </row>
    <row r="2723" spans="1:6" x14ac:dyDescent="0.25">
      <c r="A2723"/>
      <c r="B2723"/>
      <c r="C2723"/>
      <c r="D2723"/>
      <c r="E2723"/>
      <c r="F2723"/>
    </row>
    <row r="2724" spans="1:6" x14ac:dyDescent="0.25">
      <c r="A2724"/>
      <c r="B2724"/>
      <c r="C2724"/>
      <c r="D2724"/>
      <c r="E2724"/>
      <c r="F2724"/>
    </row>
    <row r="2725" spans="1:6" x14ac:dyDescent="0.25">
      <c r="A2725"/>
      <c r="B2725"/>
      <c r="C2725"/>
      <c r="D2725"/>
      <c r="E2725"/>
      <c r="F2725"/>
    </row>
    <row r="2726" spans="1:6" x14ac:dyDescent="0.25">
      <c r="A2726"/>
      <c r="B2726"/>
      <c r="C2726"/>
      <c r="D2726"/>
      <c r="E2726"/>
      <c r="F2726"/>
    </row>
    <row r="2727" spans="1:6" x14ac:dyDescent="0.25">
      <c r="A2727"/>
      <c r="B2727"/>
      <c r="C2727"/>
      <c r="D2727"/>
      <c r="E2727"/>
      <c r="F2727"/>
    </row>
    <row r="2728" spans="1:6" x14ac:dyDescent="0.25">
      <c r="A2728"/>
      <c r="B2728"/>
      <c r="C2728"/>
      <c r="D2728"/>
      <c r="E2728"/>
      <c r="F2728"/>
    </row>
    <row r="2729" spans="1:6" x14ac:dyDescent="0.25">
      <c r="A2729"/>
      <c r="B2729"/>
      <c r="C2729"/>
      <c r="D2729"/>
      <c r="E2729"/>
      <c r="F2729"/>
    </row>
    <row r="2730" spans="1:6" x14ac:dyDescent="0.25">
      <c r="A2730"/>
      <c r="B2730"/>
      <c r="C2730"/>
      <c r="D2730"/>
      <c r="E2730"/>
      <c r="F2730"/>
    </row>
    <row r="2731" spans="1:6" x14ac:dyDescent="0.25">
      <c r="A2731"/>
      <c r="B2731"/>
      <c r="C2731"/>
      <c r="D2731"/>
      <c r="E2731"/>
      <c r="F2731"/>
    </row>
    <row r="2732" spans="1:6" x14ac:dyDescent="0.25">
      <c r="A2732"/>
      <c r="B2732"/>
      <c r="C2732"/>
      <c r="D2732"/>
      <c r="E2732"/>
      <c r="F2732"/>
    </row>
    <row r="2733" spans="1:6" x14ac:dyDescent="0.25">
      <c r="A2733"/>
      <c r="B2733"/>
      <c r="C2733"/>
      <c r="D2733"/>
      <c r="E2733"/>
      <c r="F2733"/>
    </row>
    <row r="2734" spans="1:6" x14ac:dyDescent="0.25">
      <c r="A2734"/>
      <c r="B2734"/>
      <c r="C2734"/>
      <c r="D2734"/>
      <c r="E2734"/>
      <c r="F2734"/>
    </row>
    <row r="2735" spans="1:6" x14ac:dyDescent="0.25">
      <c r="A2735"/>
      <c r="B2735"/>
      <c r="C2735"/>
      <c r="D2735"/>
      <c r="E2735"/>
      <c r="F2735"/>
    </row>
    <row r="2736" spans="1:6" x14ac:dyDescent="0.25">
      <c r="A2736"/>
      <c r="B2736"/>
      <c r="C2736"/>
      <c r="D2736"/>
      <c r="E2736"/>
      <c r="F2736"/>
    </row>
    <row r="2737" spans="1:6" x14ac:dyDescent="0.25">
      <c r="A2737"/>
      <c r="B2737"/>
      <c r="C2737"/>
      <c r="D2737"/>
      <c r="E2737"/>
      <c r="F2737"/>
    </row>
    <row r="2738" spans="1:6" x14ac:dyDescent="0.25">
      <c r="A2738"/>
      <c r="B2738"/>
      <c r="C2738"/>
      <c r="D2738"/>
      <c r="E2738"/>
      <c r="F2738"/>
    </row>
    <row r="2739" spans="1:6" x14ac:dyDescent="0.25">
      <c r="A2739"/>
      <c r="B2739"/>
      <c r="C2739"/>
      <c r="D2739"/>
      <c r="E2739"/>
      <c r="F2739"/>
    </row>
    <row r="2740" spans="1:6" x14ac:dyDescent="0.25">
      <c r="A2740"/>
      <c r="B2740"/>
      <c r="C2740"/>
      <c r="D2740"/>
      <c r="E2740"/>
      <c r="F2740"/>
    </row>
    <row r="2741" spans="1:6" x14ac:dyDescent="0.25">
      <c r="A2741"/>
      <c r="B2741"/>
      <c r="C2741"/>
      <c r="D2741"/>
      <c r="E2741"/>
      <c r="F2741"/>
    </row>
    <row r="2742" spans="1:6" x14ac:dyDescent="0.25">
      <c r="A2742"/>
      <c r="B2742"/>
      <c r="C2742"/>
      <c r="D2742"/>
      <c r="E2742"/>
      <c r="F2742"/>
    </row>
    <row r="2743" spans="1:6" x14ac:dyDescent="0.25">
      <c r="A2743"/>
      <c r="B2743"/>
      <c r="C2743"/>
      <c r="D2743"/>
      <c r="E2743"/>
      <c r="F2743"/>
    </row>
    <row r="2744" spans="1:6" x14ac:dyDescent="0.25">
      <c r="A2744"/>
      <c r="B2744"/>
      <c r="C2744"/>
      <c r="D2744"/>
      <c r="E2744"/>
      <c r="F2744"/>
    </row>
    <row r="2745" spans="1:6" x14ac:dyDescent="0.25">
      <c r="A2745"/>
      <c r="B2745"/>
      <c r="C2745"/>
      <c r="D2745"/>
      <c r="E2745"/>
      <c r="F2745"/>
    </row>
    <row r="2746" spans="1:6" x14ac:dyDescent="0.25">
      <c r="A2746"/>
      <c r="B2746"/>
      <c r="C2746"/>
      <c r="D2746"/>
      <c r="E2746"/>
      <c r="F2746"/>
    </row>
    <row r="2747" spans="1:6" x14ac:dyDescent="0.25">
      <c r="A2747"/>
      <c r="B2747"/>
      <c r="C2747"/>
      <c r="D2747"/>
      <c r="E2747"/>
      <c r="F2747"/>
    </row>
    <row r="2748" spans="1:6" x14ac:dyDescent="0.25">
      <c r="A2748"/>
      <c r="B2748"/>
      <c r="C2748"/>
      <c r="D2748"/>
      <c r="E2748"/>
      <c r="F2748"/>
    </row>
    <row r="2749" spans="1:6" x14ac:dyDescent="0.25">
      <c r="A2749"/>
      <c r="B2749"/>
      <c r="C2749"/>
      <c r="D2749"/>
      <c r="E2749"/>
      <c r="F2749"/>
    </row>
    <row r="2750" spans="1:6" x14ac:dyDescent="0.25">
      <c r="A2750"/>
      <c r="B2750"/>
      <c r="C2750"/>
      <c r="D2750"/>
      <c r="E2750"/>
      <c r="F2750"/>
    </row>
    <row r="2751" spans="1:6" x14ac:dyDescent="0.25">
      <c r="A2751"/>
      <c r="B2751"/>
      <c r="C2751"/>
      <c r="D2751"/>
      <c r="E2751"/>
      <c r="F2751"/>
    </row>
    <row r="2752" spans="1:6" x14ac:dyDescent="0.25">
      <c r="A2752"/>
      <c r="B2752"/>
      <c r="C2752"/>
      <c r="D2752"/>
      <c r="E2752"/>
      <c r="F2752"/>
    </row>
    <row r="2753" spans="1:6" x14ac:dyDescent="0.25">
      <c r="A2753"/>
      <c r="B2753"/>
      <c r="C2753"/>
      <c r="D2753"/>
      <c r="E2753"/>
      <c r="F2753"/>
    </row>
    <row r="2754" spans="1:6" x14ac:dyDescent="0.25">
      <c r="A2754"/>
      <c r="B2754"/>
      <c r="C2754"/>
      <c r="D2754"/>
      <c r="E2754"/>
      <c r="F2754"/>
    </row>
    <row r="2755" spans="1:6" x14ac:dyDescent="0.25">
      <c r="A2755"/>
      <c r="B2755"/>
      <c r="C2755"/>
      <c r="D2755"/>
      <c r="E2755"/>
      <c r="F2755"/>
    </row>
    <row r="2756" spans="1:6" x14ac:dyDescent="0.25">
      <c r="A2756"/>
      <c r="B2756"/>
      <c r="C2756"/>
      <c r="D2756"/>
      <c r="E2756"/>
      <c r="F2756"/>
    </row>
    <row r="2757" spans="1:6" x14ac:dyDescent="0.25">
      <c r="A2757"/>
      <c r="B2757"/>
      <c r="C2757"/>
      <c r="D2757"/>
      <c r="E2757"/>
      <c r="F2757"/>
    </row>
    <row r="2758" spans="1:6" x14ac:dyDescent="0.25">
      <c r="A2758"/>
      <c r="B2758"/>
      <c r="C2758"/>
      <c r="D2758"/>
      <c r="E2758"/>
      <c r="F2758"/>
    </row>
    <row r="2759" spans="1:6" x14ac:dyDescent="0.25">
      <c r="A2759"/>
      <c r="B2759"/>
      <c r="C2759"/>
      <c r="D2759"/>
      <c r="E2759"/>
      <c r="F2759"/>
    </row>
    <row r="2760" spans="1:6" x14ac:dyDescent="0.25">
      <c r="A2760"/>
      <c r="B2760"/>
      <c r="C2760"/>
      <c r="D2760"/>
      <c r="E2760"/>
      <c r="F2760"/>
    </row>
    <row r="2761" spans="1:6" x14ac:dyDescent="0.25">
      <c r="A2761"/>
      <c r="B2761"/>
      <c r="C2761"/>
      <c r="D2761"/>
      <c r="E2761"/>
      <c r="F2761"/>
    </row>
    <row r="2762" spans="1:6" x14ac:dyDescent="0.25">
      <c r="A2762"/>
      <c r="B2762"/>
      <c r="C2762"/>
      <c r="D2762"/>
      <c r="E2762"/>
      <c r="F2762"/>
    </row>
    <row r="2763" spans="1:6" x14ac:dyDescent="0.25">
      <c r="A2763"/>
      <c r="B2763"/>
      <c r="C2763"/>
      <c r="D2763"/>
      <c r="E2763"/>
      <c r="F2763"/>
    </row>
    <row r="2764" spans="1:6" x14ac:dyDescent="0.25">
      <c r="A2764"/>
      <c r="B2764"/>
      <c r="C2764"/>
      <c r="D2764"/>
      <c r="E2764"/>
      <c r="F2764"/>
    </row>
    <row r="2765" spans="1:6" x14ac:dyDescent="0.25">
      <c r="A2765"/>
      <c r="B2765"/>
      <c r="C2765"/>
      <c r="D2765"/>
      <c r="E2765"/>
      <c r="F2765"/>
    </row>
    <row r="2766" spans="1:6" x14ac:dyDescent="0.25">
      <c r="A2766"/>
      <c r="B2766"/>
      <c r="C2766"/>
      <c r="D2766"/>
      <c r="E2766"/>
      <c r="F2766"/>
    </row>
    <row r="2767" spans="1:6" x14ac:dyDescent="0.25">
      <c r="A2767"/>
      <c r="B2767"/>
      <c r="C2767"/>
      <c r="D2767"/>
      <c r="E2767"/>
      <c r="F2767"/>
    </row>
    <row r="2768" spans="1:6" x14ac:dyDescent="0.25">
      <c r="A2768"/>
      <c r="B2768"/>
      <c r="C2768"/>
      <c r="D2768"/>
      <c r="E2768"/>
      <c r="F2768"/>
    </row>
    <row r="2769" spans="1:6" x14ac:dyDescent="0.25">
      <c r="A2769"/>
      <c r="B2769"/>
      <c r="C2769"/>
      <c r="D2769"/>
      <c r="E2769"/>
      <c r="F2769"/>
    </row>
    <row r="2770" spans="1:6" x14ac:dyDescent="0.25">
      <c r="A2770"/>
      <c r="B2770"/>
      <c r="C2770"/>
      <c r="D2770"/>
      <c r="E2770"/>
      <c r="F2770"/>
    </row>
    <row r="2771" spans="1:6" x14ac:dyDescent="0.25">
      <c r="A2771"/>
      <c r="B2771"/>
      <c r="C2771"/>
      <c r="D2771"/>
      <c r="E2771"/>
      <c r="F2771"/>
    </row>
    <row r="2772" spans="1:6" x14ac:dyDescent="0.25">
      <c r="A2772"/>
      <c r="B2772"/>
      <c r="C2772"/>
      <c r="D2772"/>
      <c r="E2772"/>
      <c r="F2772"/>
    </row>
    <row r="2773" spans="1:6" x14ac:dyDescent="0.25">
      <c r="A2773"/>
      <c r="B2773"/>
      <c r="C2773"/>
      <c r="D2773"/>
      <c r="E2773"/>
      <c r="F2773"/>
    </row>
    <row r="2774" spans="1:6" x14ac:dyDescent="0.25">
      <c r="A2774"/>
      <c r="B2774"/>
      <c r="C2774"/>
      <c r="D2774"/>
      <c r="E2774"/>
      <c r="F2774"/>
    </row>
    <row r="2775" spans="1:6" x14ac:dyDescent="0.25">
      <c r="A2775"/>
      <c r="B2775"/>
      <c r="C2775"/>
      <c r="D2775"/>
      <c r="E2775"/>
      <c r="F2775"/>
    </row>
    <row r="2776" spans="1:6" x14ac:dyDescent="0.25">
      <c r="A2776"/>
      <c r="B2776"/>
      <c r="C2776"/>
      <c r="D2776"/>
      <c r="E2776"/>
      <c r="F2776"/>
    </row>
    <row r="2777" spans="1:6" x14ac:dyDescent="0.25">
      <c r="A2777"/>
      <c r="B2777"/>
      <c r="C2777"/>
      <c r="D2777"/>
      <c r="E2777"/>
      <c r="F2777"/>
    </row>
    <row r="2778" spans="1:6" x14ac:dyDescent="0.25">
      <c r="A2778"/>
      <c r="B2778"/>
      <c r="C2778"/>
      <c r="D2778"/>
      <c r="E2778"/>
      <c r="F2778"/>
    </row>
    <row r="2779" spans="1:6" x14ac:dyDescent="0.25">
      <c r="A2779"/>
      <c r="B2779"/>
      <c r="C2779"/>
      <c r="D2779"/>
      <c r="E2779"/>
      <c r="F2779"/>
    </row>
    <row r="2780" spans="1:6" x14ac:dyDescent="0.25">
      <c r="A2780"/>
      <c r="B2780"/>
      <c r="C2780"/>
      <c r="D2780"/>
      <c r="E2780"/>
      <c r="F2780"/>
    </row>
    <row r="2781" spans="1:6" x14ac:dyDescent="0.25">
      <c r="A2781"/>
      <c r="B2781"/>
      <c r="C2781"/>
      <c r="D2781"/>
      <c r="E2781"/>
      <c r="F2781"/>
    </row>
    <row r="2782" spans="1:6" x14ac:dyDescent="0.25">
      <c r="A2782"/>
      <c r="B2782"/>
      <c r="C2782"/>
      <c r="D2782"/>
      <c r="E2782"/>
      <c r="F2782"/>
    </row>
    <row r="2783" spans="1:6" x14ac:dyDescent="0.25">
      <c r="A2783"/>
      <c r="B2783"/>
      <c r="C2783"/>
      <c r="D2783"/>
      <c r="E2783"/>
      <c r="F2783"/>
    </row>
    <row r="2784" spans="1:6" x14ac:dyDescent="0.25">
      <c r="A2784"/>
      <c r="B2784"/>
      <c r="C2784"/>
      <c r="D2784"/>
      <c r="E2784"/>
      <c r="F2784"/>
    </row>
    <row r="2785" spans="1:6" x14ac:dyDescent="0.25">
      <c r="A2785"/>
      <c r="B2785"/>
      <c r="C2785"/>
      <c r="D2785"/>
      <c r="E2785"/>
      <c r="F2785"/>
    </row>
    <row r="2786" spans="1:6" x14ac:dyDescent="0.25">
      <c r="A2786"/>
      <c r="B2786"/>
      <c r="C2786"/>
      <c r="D2786"/>
      <c r="E2786"/>
      <c r="F2786"/>
    </row>
    <row r="2787" spans="1:6" x14ac:dyDescent="0.25">
      <c r="A2787"/>
      <c r="B2787"/>
      <c r="C2787"/>
      <c r="D2787"/>
      <c r="E2787"/>
      <c r="F2787"/>
    </row>
    <row r="2788" spans="1:6" x14ac:dyDescent="0.25">
      <c r="A2788"/>
      <c r="B2788"/>
      <c r="C2788"/>
      <c r="D2788"/>
      <c r="E2788"/>
      <c r="F2788"/>
    </row>
    <row r="2789" spans="1:6" x14ac:dyDescent="0.25">
      <c r="A2789"/>
      <c r="B2789"/>
      <c r="C2789"/>
      <c r="D2789"/>
      <c r="E2789"/>
      <c r="F2789"/>
    </row>
    <row r="2790" spans="1:6" x14ac:dyDescent="0.25">
      <c r="A2790"/>
      <c r="B2790"/>
      <c r="C2790"/>
      <c r="D2790"/>
      <c r="E2790"/>
      <c r="F2790"/>
    </row>
    <row r="2791" spans="1:6" x14ac:dyDescent="0.25">
      <c r="A2791"/>
      <c r="B2791"/>
      <c r="C2791"/>
      <c r="D2791"/>
      <c r="E2791"/>
      <c r="F2791"/>
    </row>
    <row r="2792" spans="1:6" x14ac:dyDescent="0.25">
      <c r="A2792"/>
      <c r="B2792"/>
      <c r="C2792"/>
      <c r="D2792"/>
      <c r="E2792"/>
      <c r="F2792"/>
    </row>
    <row r="2793" spans="1:6" x14ac:dyDescent="0.25">
      <c r="A2793"/>
      <c r="B2793"/>
      <c r="C2793"/>
      <c r="D2793"/>
      <c r="E2793"/>
      <c r="F2793"/>
    </row>
    <row r="2794" spans="1:6" x14ac:dyDescent="0.25">
      <c r="A2794"/>
      <c r="B2794"/>
      <c r="C2794"/>
      <c r="D2794"/>
      <c r="E2794"/>
      <c r="F2794"/>
    </row>
    <row r="2795" spans="1:6" x14ac:dyDescent="0.25">
      <c r="A2795"/>
      <c r="B2795"/>
      <c r="C2795"/>
      <c r="D2795"/>
      <c r="E2795"/>
      <c r="F2795"/>
    </row>
    <row r="2796" spans="1:6" x14ac:dyDescent="0.25">
      <c r="A2796"/>
      <c r="B2796"/>
      <c r="C2796"/>
      <c r="D2796"/>
      <c r="E2796"/>
      <c r="F2796"/>
    </row>
    <row r="2797" spans="1:6" x14ac:dyDescent="0.25">
      <c r="A2797"/>
      <c r="B2797"/>
      <c r="C2797"/>
      <c r="D2797"/>
      <c r="E2797"/>
      <c r="F2797"/>
    </row>
    <row r="2798" spans="1:6" x14ac:dyDescent="0.25">
      <c r="A2798"/>
      <c r="B2798"/>
      <c r="C2798"/>
      <c r="D2798"/>
      <c r="E2798"/>
      <c r="F2798"/>
    </row>
    <row r="2799" spans="1:6" x14ac:dyDescent="0.25">
      <c r="A2799"/>
      <c r="B2799"/>
      <c r="C2799"/>
      <c r="D2799"/>
      <c r="E2799"/>
      <c r="F2799"/>
    </row>
    <row r="2800" spans="1:6" x14ac:dyDescent="0.25">
      <c r="A2800"/>
      <c r="B2800"/>
      <c r="C2800"/>
      <c r="D2800"/>
      <c r="E2800"/>
      <c r="F2800"/>
    </row>
    <row r="2801" spans="1:6" x14ac:dyDescent="0.25">
      <c r="A2801"/>
      <c r="B2801"/>
      <c r="C2801"/>
      <c r="D2801"/>
      <c r="E2801"/>
      <c r="F2801"/>
    </row>
    <row r="2802" spans="1:6" x14ac:dyDescent="0.25">
      <c r="A2802"/>
      <c r="B2802"/>
      <c r="C2802"/>
      <c r="D2802"/>
      <c r="E2802"/>
      <c r="F2802"/>
    </row>
    <row r="2803" spans="1:6" x14ac:dyDescent="0.25">
      <c r="A2803"/>
      <c r="B2803"/>
      <c r="C2803"/>
      <c r="D2803"/>
      <c r="E2803"/>
      <c r="F2803"/>
    </row>
    <row r="2804" spans="1:6" x14ac:dyDescent="0.25">
      <c r="A2804"/>
      <c r="B2804"/>
      <c r="C2804"/>
      <c r="D2804"/>
      <c r="E2804"/>
      <c r="F2804"/>
    </row>
    <row r="2805" spans="1:6" x14ac:dyDescent="0.25">
      <c r="A2805"/>
      <c r="B2805"/>
      <c r="C2805"/>
      <c r="D2805"/>
      <c r="E2805"/>
      <c r="F2805"/>
    </row>
    <row r="2806" spans="1:6" x14ac:dyDescent="0.25">
      <c r="A2806"/>
      <c r="B2806"/>
      <c r="C2806"/>
      <c r="D2806"/>
      <c r="E2806"/>
      <c r="F2806"/>
    </row>
    <row r="2807" spans="1:6" x14ac:dyDescent="0.25">
      <c r="A2807"/>
      <c r="B2807"/>
      <c r="C2807"/>
      <c r="D2807"/>
      <c r="E2807"/>
      <c r="F2807"/>
    </row>
    <row r="2808" spans="1:6" x14ac:dyDescent="0.25">
      <c r="A2808"/>
      <c r="B2808"/>
      <c r="C2808"/>
      <c r="D2808"/>
      <c r="E2808"/>
      <c r="F2808"/>
    </row>
    <row r="2809" spans="1:6" x14ac:dyDescent="0.25">
      <c r="A2809"/>
      <c r="B2809"/>
      <c r="C2809"/>
      <c r="D2809"/>
      <c r="E2809"/>
      <c r="F2809"/>
    </row>
    <row r="2810" spans="1:6" x14ac:dyDescent="0.25">
      <c r="A2810"/>
      <c r="B2810"/>
      <c r="C2810"/>
      <c r="D2810"/>
      <c r="E2810"/>
      <c r="F2810"/>
    </row>
    <row r="2811" spans="1:6" x14ac:dyDescent="0.25">
      <c r="A2811"/>
      <c r="B2811"/>
      <c r="C2811"/>
      <c r="D2811"/>
      <c r="E2811"/>
      <c r="F2811"/>
    </row>
    <row r="2812" spans="1:6" x14ac:dyDescent="0.25">
      <c r="A2812"/>
      <c r="B2812"/>
      <c r="C2812"/>
      <c r="D2812"/>
      <c r="E2812"/>
      <c r="F2812"/>
    </row>
    <row r="2813" spans="1:6" x14ac:dyDescent="0.25">
      <c r="A2813"/>
      <c r="B2813"/>
      <c r="C2813"/>
      <c r="D2813"/>
      <c r="E2813"/>
      <c r="F2813"/>
    </row>
    <row r="2814" spans="1:6" x14ac:dyDescent="0.25">
      <c r="A2814"/>
      <c r="B2814"/>
      <c r="C2814"/>
      <c r="D2814"/>
      <c r="E2814"/>
      <c r="F2814"/>
    </row>
    <row r="2815" spans="1:6" x14ac:dyDescent="0.25">
      <c r="A2815"/>
      <c r="B2815"/>
      <c r="C2815"/>
      <c r="D2815"/>
      <c r="E2815"/>
      <c r="F2815"/>
    </row>
    <row r="2816" spans="1:6" x14ac:dyDescent="0.25">
      <c r="A2816"/>
      <c r="B2816"/>
      <c r="C2816"/>
      <c r="D2816"/>
      <c r="E2816"/>
      <c r="F2816"/>
    </row>
    <row r="2817" spans="1:6" x14ac:dyDescent="0.25">
      <c r="A2817"/>
      <c r="B2817"/>
      <c r="C2817"/>
      <c r="D2817"/>
      <c r="E2817"/>
      <c r="F2817"/>
    </row>
    <row r="2818" spans="1:6" x14ac:dyDescent="0.25">
      <c r="A2818"/>
      <c r="B2818"/>
      <c r="C2818"/>
      <c r="D2818"/>
      <c r="E2818"/>
      <c r="F2818"/>
    </row>
    <row r="2819" spans="1:6" x14ac:dyDescent="0.25">
      <c r="A2819"/>
      <c r="B2819"/>
      <c r="C2819"/>
      <c r="D2819"/>
      <c r="E2819"/>
      <c r="F2819"/>
    </row>
    <row r="2820" spans="1:6" x14ac:dyDescent="0.25">
      <c r="A2820"/>
      <c r="B2820"/>
      <c r="C2820"/>
      <c r="D2820"/>
      <c r="E2820"/>
      <c r="F2820"/>
    </row>
    <row r="2821" spans="1:6" x14ac:dyDescent="0.25">
      <c r="A2821"/>
      <c r="B2821"/>
      <c r="C2821"/>
      <c r="D2821"/>
      <c r="E2821"/>
      <c r="F2821"/>
    </row>
    <row r="2822" spans="1:6" x14ac:dyDescent="0.25">
      <c r="A2822"/>
      <c r="B2822"/>
      <c r="C2822"/>
      <c r="D2822"/>
      <c r="E2822"/>
      <c r="F2822"/>
    </row>
    <row r="2823" spans="1:6" x14ac:dyDescent="0.25">
      <c r="A2823"/>
      <c r="B2823"/>
      <c r="C2823"/>
      <c r="D2823"/>
      <c r="E2823"/>
      <c r="F2823"/>
    </row>
    <row r="2824" spans="1:6" x14ac:dyDescent="0.25">
      <c r="A2824"/>
      <c r="B2824"/>
      <c r="C2824"/>
      <c r="D2824"/>
      <c r="E2824"/>
      <c r="F2824"/>
    </row>
    <row r="2825" spans="1:6" x14ac:dyDescent="0.25">
      <c r="A2825"/>
      <c r="B2825"/>
      <c r="C2825"/>
      <c r="D2825"/>
      <c r="E2825"/>
      <c r="F2825"/>
    </row>
    <row r="2826" spans="1:6" x14ac:dyDescent="0.25">
      <c r="A2826"/>
      <c r="B2826"/>
      <c r="C2826"/>
      <c r="D2826"/>
      <c r="E2826"/>
      <c r="F2826"/>
    </row>
    <row r="2827" spans="1:6" x14ac:dyDescent="0.25">
      <c r="A2827"/>
      <c r="B2827"/>
      <c r="C2827"/>
      <c r="D2827"/>
      <c r="E2827"/>
      <c r="F2827"/>
    </row>
    <row r="2828" spans="1:6" x14ac:dyDescent="0.25">
      <c r="A2828"/>
      <c r="B2828"/>
      <c r="C2828"/>
      <c r="D2828"/>
      <c r="E2828"/>
      <c r="F2828"/>
    </row>
    <row r="2829" spans="1:6" x14ac:dyDescent="0.25">
      <c r="A2829"/>
      <c r="B2829"/>
      <c r="C2829"/>
      <c r="D2829"/>
      <c r="E2829"/>
      <c r="F2829"/>
    </row>
    <row r="2830" spans="1:6" x14ac:dyDescent="0.25">
      <c r="A2830"/>
      <c r="B2830"/>
      <c r="C2830"/>
      <c r="D2830"/>
      <c r="E2830"/>
      <c r="F2830"/>
    </row>
    <row r="2831" spans="1:6" x14ac:dyDescent="0.25">
      <c r="A2831"/>
      <c r="B2831"/>
      <c r="C2831"/>
      <c r="D2831"/>
      <c r="E2831"/>
      <c r="F2831"/>
    </row>
    <row r="2832" spans="1:6" x14ac:dyDescent="0.25">
      <c r="A2832"/>
      <c r="B2832"/>
      <c r="C2832"/>
      <c r="D2832"/>
      <c r="E2832"/>
      <c r="F2832"/>
    </row>
    <row r="2833" spans="1:6" x14ac:dyDescent="0.25">
      <c r="A2833"/>
      <c r="B2833"/>
      <c r="C2833"/>
      <c r="D2833"/>
      <c r="E2833"/>
      <c r="F2833"/>
    </row>
    <row r="2834" spans="1:6" x14ac:dyDescent="0.25">
      <c r="A2834"/>
      <c r="B2834"/>
      <c r="C2834"/>
      <c r="D2834"/>
      <c r="E2834"/>
      <c r="F2834"/>
    </row>
    <row r="2835" spans="1:6" x14ac:dyDescent="0.25">
      <c r="A2835"/>
      <c r="B2835"/>
      <c r="C2835"/>
      <c r="D2835"/>
      <c r="E2835"/>
      <c r="F2835"/>
    </row>
    <row r="2836" spans="1:6" x14ac:dyDescent="0.25">
      <c r="A2836"/>
      <c r="B2836"/>
      <c r="C2836"/>
      <c r="D2836"/>
      <c r="E2836"/>
      <c r="F2836"/>
    </row>
    <row r="2837" spans="1:6" x14ac:dyDescent="0.25">
      <c r="A2837"/>
      <c r="B2837"/>
      <c r="C2837"/>
      <c r="D2837"/>
      <c r="E2837"/>
      <c r="F2837"/>
    </row>
    <row r="2838" spans="1:6" x14ac:dyDescent="0.25">
      <c r="A2838"/>
      <c r="B2838"/>
      <c r="C2838"/>
      <c r="D2838"/>
      <c r="E2838"/>
      <c r="F2838"/>
    </row>
    <row r="2839" spans="1:6" x14ac:dyDescent="0.25">
      <c r="A2839"/>
      <c r="B2839"/>
      <c r="C2839"/>
      <c r="D2839"/>
      <c r="E2839"/>
      <c r="F2839"/>
    </row>
    <row r="2840" spans="1:6" x14ac:dyDescent="0.25">
      <c r="A2840"/>
      <c r="B2840"/>
      <c r="C2840"/>
      <c r="D2840"/>
      <c r="E2840"/>
      <c r="F2840"/>
    </row>
    <row r="2841" spans="1:6" x14ac:dyDescent="0.25">
      <c r="A2841"/>
      <c r="B2841"/>
      <c r="C2841"/>
      <c r="D2841"/>
      <c r="E2841"/>
      <c r="F2841"/>
    </row>
    <row r="2842" spans="1:6" x14ac:dyDescent="0.25">
      <c r="A2842"/>
      <c r="B2842"/>
      <c r="C2842"/>
      <c r="D2842"/>
      <c r="E2842"/>
      <c r="F2842"/>
    </row>
    <row r="2843" spans="1:6" x14ac:dyDescent="0.25">
      <c r="A2843"/>
      <c r="B2843"/>
      <c r="C2843"/>
      <c r="D2843"/>
      <c r="E2843"/>
      <c r="F2843"/>
    </row>
    <row r="2844" spans="1:6" x14ac:dyDescent="0.25">
      <c r="A2844"/>
      <c r="B2844"/>
      <c r="C2844"/>
      <c r="D2844"/>
      <c r="E2844"/>
      <c r="F2844"/>
    </row>
    <row r="2845" spans="1:6" x14ac:dyDescent="0.25">
      <c r="A2845"/>
      <c r="B2845"/>
      <c r="C2845"/>
      <c r="D2845"/>
      <c r="E2845"/>
      <c r="F2845"/>
    </row>
    <row r="2846" spans="1:6" x14ac:dyDescent="0.25">
      <c r="A2846"/>
      <c r="B2846"/>
      <c r="C2846"/>
      <c r="D2846"/>
      <c r="E2846"/>
      <c r="F2846"/>
    </row>
    <row r="2847" spans="1:6" x14ac:dyDescent="0.25">
      <c r="A2847"/>
      <c r="B2847"/>
      <c r="C2847"/>
      <c r="D2847"/>
      <c r="E2847"/>
      <c r="F2847"/>
    </row>
    <row r="2848" spans="1:6" x14ac:dyDescent="0.25">
      <c r="A2848"/>
      <c r="B2848"/>
      <c r="C2848"/>
      <c r="D2848"/>
      <c r="E2848"/>
      <c r="F2848"/>
    </row>
    <row r="2849" spans="1:6" x14ac:dyDescent="0.25">
      <c r="A2849"/>
      <c r="B2849"/>
      <c r="C2849"/>
      <c r="D2849"/>
      <c r="E2849"/>
      <c r="F2849"/>
    </row>
    <row r="2850" spans="1:6" x14ac:dyDescent="0.25">
      <c r="A2850"/>
      <c r="B2850"/>
      <c r="C2850"/>
      <c r="D2850"/>
      <c r="E2850"/>
      <c r="F2850"/>
    </row>
    <row r="2851" spans="1:6" x14ac:dyDescent="0.25">
      <c r="A2851"/>
      <c r="B2851"/>
      <c r="C2851"/>
      <c r="D2851"/>
      <c r="E2851"/>
      <c r="F2851"/>
    </row>
    <row r="2852" spans="1:6" x14ac:dyDescent="0.25">
      <c r="A2852"/>
      <c r="B2852"/>
      <c r="C2852"/>
      <c r="D2852"/>
      <c r="E2852"/>
      <c r="F2852"/>
    </row>
    <row r="2853" spans="1:6" x14ac:dyDescent="0.25">
      <c r="A2853"/>
      <c r="B2853"/>
      <c r="C2853"/>
      <c r="D2853"/>
      <c r="E2853"/>
      <c r="F2853"/>
    </row>
    <row r="2854" spans="1:6" x14ac:dyDescent="0.25">
      <c r="A2854"/>
      <c r="B2854"/>
      <c r="C2854"/>
      <c r="D2854"/>
      <c r="E2854"/>
      <c r="F2854"/>
    </row>
    <row r="2855" spans="1:6" x14ac:dyDescent="0.25">
      <c r="A2855"/>
      <c r="B2855"/>
      <c r="C2855"/>
      <c r="D2855"/>
      <c r="E2855"/>
      <c r="F2855"/>
    </row>
    <row r="2856" spans="1:6" x14ac:dyDescent="0.25">
      <c r="A2856"/>
      <c r="B2856"/>
      <c r="C2856"/>
      <c r="D2856"/>
      <c r="E2856"/>
      <c r="F2856"/>
    </row>
    <row r="2857" spans="1:6" x14ac:dyDescent="0.25">
      <c r="A2857"/>
      <c r="B2857"/>
      <c r="C2857"/>
      <c r="D2857"/>
      <c r="E2857"/>
      <c r="F2857"/>
    </row>
    <row r="2858" spans="1:6" x14ac:dyDescent="0.25">
      <c r="A2858"/>
      <c r="B2858"/>
      <c r="C2858"/>
      <c r="D2858"/>
      <c r="E2858"/>
      <c r="F2858"/>
    </row>
    <row r="2859" spans="1:6" x14ac:dyDescent="0.25">
      <c r="A2859"/>
      <c r="B2859"/>
      <c r="C2859"/>
      <c r="D2859"/>
      <c r="E2859"/>
      <c r="F2859"/>
    </row>
    <row r="2860" spans="1:6" x14ac:dyDescent="0.25">
      <c r="A2860"/>
      <c r="B2860"/>
      <c r="C2860"/>
      <c r="D2860"/>
      <c r="E2860"/>
      <c r="F2860"/>
    </row>
    <row r="2861" spans="1:6" x14ac:dyDescent="0.25">
      <c r="A2861"/>
      <c r="B2861"/>
      <c r="C2861"/>
      <c r="D2861"/>
      <c r="E2861"/>
      <c r="F2861"/>
    </row>
    <row r="2862" spans="1:6" x14ac:dyDescent="0.25">
      <c r="A2862"/>
      <c r="B2862"/>
      <c r="C2862"/>
      <c r="D2862"/>
      <c r="E2862"/>
      <c r="F2862"/>
    </row>
    <row r="2863" spans="1:6" x14ac:dyDescent="0.25">
      <c r="A2863"/>
      <c r="B2863"/>
      <c r="C2863"/>
      <c r="D2863"/>
      <c r="E2863"/>
      <c r="F2863"/>
    </row>
    <row r="2864" spans="1:6" x14ac:dyDescent="0.25">
      <c r="A2864"/>
      <c r="B2864"/>
      <c r="C2864"/>
      <c r="D2864"/>
      <c r="E2864"/>
      <c r="F2864"/>
    </row>
    <row r="2865" spans="1:6" x14ac:dyDescent="0.25">
      <c r="A2865"/>
      <c r="B2865"/>
      <c r="C2865"/>
      <c r="D2865"/>
      <c r="E2865"/>
      <c r="F2865"/>
    </row>
    <row r="2866" spans="1:6" x14ac:dyDescent="0.25">
      <c r="A2866"/>
      <c r="B2866"/>
      <c r="C2866"/>
      <c r="D2866"/>
      <c r="E2866"/>
      <c r="F2866"/>
    </row>
    <row r="2867" spans="1:6" x14ac:dyDescent="0.25">
      <c r="A2867"/>
      <c r="B2867"/>
      <c r="C2867"/>
      <c r="D2867"/>
      <c r="E2867"/>
      <c r="F2867"/>
    </row>
    <row r="2868" spans="1:6" x14ac:dyDescent="0.25">
      <c r="A2868"/>
      <c r="B2868"/>
      <c r="C2868"/>
      <c r="D2868"/>
      <c r="E2868"/>
      <c r="F2868"/>
    </row>
    <row r="2869" spans="1:6" x14ac:dyDescent="0.25">
      <c r="A2869"/>
      <c r="B2869"/>
      <c r="C2869"/>
      <c r="D2869"/>
      <c r="E2869"/>
      <c r="F2869"/>
    </row>
    <row r="2870" spans="1:6" x14ac:dyDescent="0.25">
      <c r="A2870"/>
      <c r="B2870"/>
      <c r="C2870"/>
      <c r="D2870"/>
      <c r="E2870"/>
      <c r="F2870"/>
    </row>
    <row r="2871" spans="1:6" x14ac:dyDescent="0.25">
      <c r="A2871"/>
      <c r="B2871"/>
      <c r="C2871"/>
      <c r="D2871"/>
      <c r="E2871"/>
      <c r="F2871"/>
    </row>
    <row r="2872" spans="1:6" x14ac:dyDescent="0.25">
      <c r="A2872"/>
      <c r="B2872"/>
      <c r="C2872"/>
      <c r="D2872"/>
      <c r="E2872"/>
      <c r="F2872"/>
    </row>
    <row r="2873" spans="1:6" x14ac:dyDescent="0.25">
      <c r="A2873"/>
      <c r="B2873"/>
      <c r="C2873"/>
      <c r="D2873"/>
      <c r="E2873"/>
      <c r="F2873"/>
    </row>
    <row r="2874" spans="1:6" x14ac:dyDescent="0.25">
      <c r="A2874"/>
      <c r="B2874"/>
      <c r="C2874"/>
      <c r="D2874"/>
      <c r="E2874"/>
      <c r="F2874"/>
    </row>
    <row r="2875" spans="1:6" x14ac:dyDescent="0.25">
      <c r="A2875"/>
      <c r="B2875"/>
      <c r="C2875"/>
      <c r="D2875"/>
      <c r="E2875"/>
      <c r="F2875"/>
    </row>
    <row r="2876" spans="1:6" x14ac:dyDescent="0.25">
      <c r="A2876"/>
      <c r="B2876"/>
      <c r="C2876"/>
      <c r="D2876"/>
      <c r="E2876"/>
      <c r="F2876"/>
    </row>
    <row r="2877" spans="1:6" x14ac:dyDescent="0.25">
      <c r="A2877"/>
      <c r="B2877"/>
      <c r="C2877"/>
      <c r="D2877"/>
      <c r="E2877"/>
      <c r="F2877"/>
    </row>
    <row r="2878" spans="1:6" x14ac:dyDescent="0.25">
      <c r="A2878"/>
      <c r="B2878"/>
      <c r="C2878"/>
      <c r="D2878"/>
      <c r="E2878"/>
      <c r="F2878"/>
    </row>
    <row r="2879" spans="1:6" x14ac:dyDescent="0.25">
      <c r="A2879"/>
      <c r="B2879"/>
      <c r="C2879"/>
      <c r="D2879"/>
      <c r="E2879"/>
      <c r="F2879"/>
    </row>
    <row r="2880" spans="1:6" x14ac:dyDescent="0.25">
      <c r="A2880"/>
      <c r="B2880"/>
      <c r="C2880"/>
      <c r="D2880"/>
      <c r="E2880"/>
      <c r="F2880"/>
    </row>
    <row r="2881" spans="1:6" x14ac:dyDescent="0.25">
      <c r="A2881"/>
      <c r="B2881"/>
      <c r="C2881"/>
      <c r="D2881"/>
      <c r="E2881"/>
      <c r="F2881"/>
    </row>
    <row r="2882" spans="1:6" x14ac:dyDescent="0.25">
      <c r="A2882"/>
      <c r="B2882"/>
      <c r="C2882"/>
      <c r="D2882"/>
      <c r="E2882"/>
      <c r="F2882"/>
    </row>
    <row r="2883" spans="1:6" x14ac:dyDescent="0.25">
      <c r="A2883"/>
      <c r="B2883"/>
      <c r="C2883"/>
      <c r="D2883"/>
      <c r="E2883"/>
      <c r="F2883"/>
    </row>
    <row r="2884" spans="1:6" x14ac:dyDescent="0.25">
      <c r="A2884"/>
      <c r="B2884"/>
      <c r="C2884"/>
      <c r="D2884"/>
      <c r="E2884"/>
      <c r="F2884"/>
    </row>
    <row r="2885" spans="1:6" x14ac:dyDescent="0.25">
      <c r="A2885"/>
      <c r="B2885"/>
      <c r="C2885"/>
      <c r="D2885"/>
      <c r="E2885"/>
      <c r="F2885"/>
    </row>
    <row r="2886" spans="1:6" x14ac:dyDescent="0.25">
      <c r="A2886"/>
      <c r="B2886"/>
      <c r="C2886"/>
      <c r="D2886"/>
      <c r="E2886"/>
      <c r="F2886"/>
    </row>
    <row r="2887" spans="1:6" x14ac:dyDescent="0.25">
      <c r="A2887"/>
      <c r="B2887"/>
      <c r="C2887"/>
      <c r="D2887"/>
      <c r="E2887"/>
      <c r="F2887"/>
    </row>
    <row r="2888" spans="1:6" x14ac:dyDescent="0.25">
      <c r="A2888"/>
      <c r="B2888"/>
      <c r="C2888"/>
      <c r="D2888"/>
      <c r="E2888"/>
      <c r="F2888"/>
    </row>
    <row r="2889" spans="1:6" x14ac:dyDescent="0.25">
      <c r="A2889"/>
      <c r="B2889"/>
      <c r="C2889"/>
      <c r="D2889"/>
      <c r="E2889"/>
      <c r="F2889"/>
    </row>
    <row r="2890" spans="1:6" x14ac:dyDescent="0.25">
      <c r="A2890"/>
      <c r="B2890"/>
      <c r="C2890"/>
      <c r="D2890"/>
      <c r="E2890"/>
      <c r="F2890"/>
    </row>
    <row r="2891" spans="1:6" x14ac:dyDescent="0.25">
      <c r="A2891"/>
      <c r="B2891"/>
      <c r="C2891"/>
      <c r="D2891"/>
      <c r="E2891"/>
      <c r="F2891"/>
    </row>
    <row r="2892" spans="1:6" x14ac:dyDescent="0.25">
      <c r="A2892"/>
      <c r="B2892"/>
      <c r="C2892"/>
      <c r="D2892"/>
      <c r="E2892"/>
      <c r="F2892"/>
    </row>
    <row r="2893" spans="1:6" x14ac:dyDescent="0.25">
      <c r="A2893"/>
      <c r="B2893"/>
      <c r="C2893"/>
      <c r="D2893"/>
      <c r="E2893"/>
      <c r="F2893"/>
    </row>
    <row r="2894" spans="1:6" x14ac:dyDescent="0.25">
      <c r="A2894"/>
      <c r="B2894"/>
      <c r="C2894"/>
      <c r="D2894"/>
      <c r="E2894"/>
      <c r="F2894"/>
    </row>
    <row r="2895" spans="1:6" x14ac:dyDescent="0.25">
      <c r="A2895"/>
      <c r="B2895"/>
      <c r="C2895"/>
      <c r="D2895"/>
      <c r="E2895"/>
      <c r="F2895"/>
    </row>
    <row r="2896" spans="1:6" x14ac:dyDescent="0.25">
      <c r="A2896"/>
      <c r="B2896"/>
      <c r="C2896"/>
      <c r="D2896"/>
      <c r="E2896"/>
      <c r="F2896"/>
    </row>
    <row r="2897" spans="1:6" x14ac:dyDescent="0.25">
      <c r="A2897"/>
      <c r="B2897"/>
      <c r="C2897"/>
      <c r="D2897"/>
      <c r="E2897"/>
      <c r="F2897"/>
    </row>
    <row r="2898" spans="1:6" x14ac:dyDescent="0.25">
      <c r="A2898"/>
      <c r="B2898"/>
      <c r="C2898"/>
      <c r="D2898"/>
      <c r="E2898"/>
      <c r="F2898"/>
    </row>
    <row r="2899" spans="1:6" x14ac:dyDescent="0.25">
      <c r="A2899"/>
      <c r="B2899"/>
      <c r="C2899"/>
      <c r="D2899"/>
      <c r="E2899"/>
      <c r="F2899"/>
    </row>
    <row r="2900" spans="1:6" x14ac:dyDescent="0.25">
      <c r="A2900"/>
      <c r="B2900"/>
      <c r="C2900"/>
      <c r="D2900"/>
      <c r="E2900"/>
      <c r="F2900"/>
    </row>
    <row r="2901" spans="1:6" x14ac:dyDescent="0.25">
      <c r="A2901"/>
      <c r="B2901"/>
      <c r="C2901"/>
      <c r="D2901"/>
      <c r="E2901"/>
      <c r="F2901"/>
    </row>
    <row r="2902" spans="1:6" x14ac:dyDescent="0.25">
      <c r="A2902"/>
      <c r="B2902"/>
      <c r="C2902"/>
      <c r="D2902"/>
      <c r="E2902"/>
      <c r="F2902"/>
    </row>
    <row r="2903" spans="1:6" x14ac:dyDescent="0.25">
      <c r="A2903"/>
      <c r="B2903"/>
      <c r="C2903"/>
      <c r="D2903"/>
      <c r="E2903"/>
      <c r="F2903"/>
    </row>
    <row r="2904" spans="1:6" x14ac:dyDescent="0.25">
      <c r="A2904"/>
      <c r="B2904"/>
      <c r="C2904"/>
      <c r="D2904"/>
      <c r="E2904"/>
      <c r="F2904"/>
    </row>
    <row r="2905" spans="1:6" x14ac:dyDescent="0.25">
      <c r="A2905"/>
      <c r="B2905"/>
      <c r="C2905"/>
      <c r="D2905"/>
      <c r="E2905"/>
      <c r="F2905"/>
    </row>
    <row r="2906" spans="1:6" x14ac:dyDescent="0.25">
      <c r="A2906"/>
      <c r="B2906"/>
      <c r="C2906"/>
      <c r="D2906"/>
      <c r="E2906"/>
      <c r="F2906"/>
    </row>
    <row r="2907" spans="1:6" x14ac:dyDescent="0.25">
      <c r="A2907"/>
      <c r="B2907"/>
      <c r="C2907"/>
      <c r="D2907"/>
      <c r="E2907"/>
      <c r="F2907"/>
    </row>
    <row r="2908" spans="1:6" x14ac:dyDescent="0.25">
      <c r="A2908"/>
      <c r="B2908"/>
      <c r="C2908"/>
      <c r="D2908"/>
      <c r="E2908"/>
      <c r="F2908"/>
    </row>
    <row r="2909" spans="1:6" x14ac:dyDescent="0.25">
      <c r="A2909"/>
      <c r="B2909"/>
      <c r="C2909"/>
      <c r="D2909"/>
      <c r="E2909"/>
      <c r="F2909"/>
    </row>
    <row r="2910" spans="1:6" x14ac:dyDescent="0.25">
      <c r="A2910"/>
      <c r="B2910"/>
      <c r="C2910"/>
      <c r="D2910"/>
      <c r="E2910"/>
      <c r="F2910"/>
    </row>
    <row r="2911" spans="1:6" x14ac:dyDescent="0.25">
      <c r="A2911"/>
      <c r="B2911"/>
      <c r="C2911"/>
      <c r="D2911"/>
      <c r="E2911"/>
      <c r="F2911"/>
    </row>
    <row r="2912" spans="1:6" x14ac:dyDescent="0.25">
      <c r="A2912"/>
      <c r="B2912"/>
      <c r="C2912"/>
      <c r="D2912"/>
      <c r="E2912"/>
      <c r="F2912"/>
    </row>
    <row r="2913" spans="1:6" x14ac:dyDescent="0.25">
      <c r="A2913"/>
      <c r="B2913"/>
      <c r="C2913"/>
      <c r="D2913"/>
      <c r="E2913"/>
      <c r="F2913"/>
    </row>
    <row r="2914" spans="1:6" x14ac:dyDescent="0.25">
      <c r="A2914"/>
      <c r="B2914"/>
      <c r="C2914"/>
      <c r="D2914"/>
      <c r="E2914"/>
      <c r="F2914"/>
    </row>
    <row r="2915" spans="1:6" x14ac:dyDescent="0.25">
      <c r="A2915"/>
      <c r="B2915"/>
      <c r="C2915"/>
      <c r="D2915"/>
      <c r="E2915"/>
      <c r="F2915"/>
    </row>
    <row r="2916" spans="1:6" x14ac:dyDescent="0.25">
      <c r="A2916"/>
      <c r="B2916"/>
      <c r="C2916"/>
      <c r="D2916"/>
      <c r="E2916"/>
      <c r="F2916"/>
    </row>
    <row r="2917" spans="1:6" x14ac:dyDescent="0.25">
      <c r="A2917"/>
      <c r="B2917"/>
      <c r="C2917"/>
      <c r="D2917"/>
      <c r="E2917"/>
      <c r="F2917"/>
    </row>
    <row r="2918" spans="1:6" x14ac:dyDescent="0.25">
      <c r="A2918"/>
      <c r="B2918"/>
      <c r="C2918"/>
      <c r="D2918"/>
      <c r="E2918"/>
      <c r="F2918"/>
    </row>
    <row r="2919" spans="1:6" x14ac:dyDescent="0.25">
      <c r="A2919"/>
      <c r="B2919"/>
      <c r="C2919"/>
      <c r="D2919"/>
      <c r="E2919"/>
      <c r="F2919"/>
    </row>
    <row r="2920" spans="1:6" x14ac:dyDescent="0.25">
      <c r="A2920"/>
      <c r="B2920"/>
      <c r="C2920"/>
      <c r="D2920"/>
      <c r="E2920"/>
      <c r="F2920"/>
    </row>
    <row r="2921" spans="1:6" x14ac:dyDescent="0.25">
      <c r="A2921"/>
      <c r="B2921"/>
      <c r="C2921"/>
      <c r="D2921"/>
      <c r="E2921"/>
      <c r="F2921"/>
    </row>
    <row r="2922" spans="1:6" x14ac:dyDescent="0.25">
      <c r="A2922"/>
      <c r="B2922"/>
      <c r="C2922"/>
      <c r="D2922"/>
      <c r="E2922"/>
      <c r="F2922"/>
    </row>
    <row r="2923" spans="1:6" x14ac:dyDescent="0.25">
      <c r="A2923"/>
      <c r="B2923"/>
      <c r="C2923"/>
      <c r="D2923"/>
      <c r="E2923"/>
      <c r="F2923"/>
    </row>
    <row r="2924" spans="1:6" x14ac:dyDescent="0.25">
      <c r="A2924"/>
      <c r="B2924"/>
      <c r="C2924"/>
      <c r="D2924"/>
      <c r="E2924"/>
      <c r="F2924"/>
    </row>
    <row r="2925" spans="1:6" x14ac:dyDescent="0.25">
      <c r="A2925"/>
      <c r="B2925"/>
      <c r="C2925"/>
      <c r="D2925"/>
      <c r="E2925"/>
      <c r="F2925"/>
    </row>
    <row r="2926" spans="1:6" x14ac:dyDescent="0.25">
      <c r="A2926"/>
      <c r="B2926"/>
      <c r="C2926"/>
      <c r="D2926"/>
      <c r="E2926"/>
      <c r="F2926"/>
    </row>
    <row r="2927" spans="1:6" x14ac:dyDescent="0.25">
      <c r="A2927"/>
      <c r="B2927"/>
      <c r="C2927"/>
      <c r="D2927"/>
      <c r="E2927"/>
      <c r="F2927"/>
    </row>
    <row r="2928" spans="1:6" x14ac:dyDescent="0.25">
      <c r="A2928"/>
      <c r="B2928"/>
      <c r="C2928"/>
      <c r="D2928"/>
      <c r="E2928"/>
      <c r="F2928"/>
    </row>
    <row r="2929" spans="1:6" x14ac:dyDescent="0.25">
      <c r="A2929"/>
      <c r="B2929"/>
      <c r="C2929"/>
      <c r="D2929"/>
      <c r="E2929"/>
      <c r="F2929"/>
    </row>
    <row r="2930" spans="1:6" x14ac:dyDescent="0.25">
      <c r="A2930"/>
      <c r="B2930"/>
      <c r="C2930"/>
      <c r="D2930"/>
      <c r="E2930"/>
      <c r="F2930"/>
    </row>
    <row r="2931" spans="1:6" x14ac:dyDescent="0.25">
      <c r="A2931"/>
      <c r="B2931"/>
      <c r="C2931"/>
      <c r="D2931"/>
      <c r="E2931"/>
      <c r="F2931"/>
    </row>
    <row r="2932" spans="1:6" x14ac:dyDescent="0.25">
      <c r="A2932"/>
      <c r="B2932"/>
      <c r="C2932"/>
      <c r="D2932"/>
      <c r="E2932"/>
      <c r="F2932"/>
    </row>
    <row r="2933" spans="1:6" x14ac:dyDescent="0.25">
      <c r="A2933"/>
      <c r="B2933"/>
      <c r="C2933"/>
      <c r="D2933"/>
      <c r="E2933"/>
      <c r="F2933"/>
    </row>
    <row r="2934" spans="1:6" x14ac:dyDescent="0.25">
      <c r="A2934"/>
      <c r="B2934"/>
      <c r="C2934"/>
      <c r="D2934"/>
      <c r="E2934"/>
      <c r="F2934"/>
    </row>
    <row r="2935" spans="1:6" x14ac:dyDescent="0.25">
      <c r="A2935"/>
      <c r="B2935"/>
      <c r="C2935"/>
      <c r="D2935"/>
      <c r="E2935"/>
      <c r="F2935"/>
    </row>
    <row r="2936" spans="1:6" x14ac:dyDescent="0.25">
      <c r="A2936"/>
      <c r="B2936"/>
      <c r="C2936"/>
      <c r="D2936"/>
      <c r="E2936"/>
      <c r="F2936"/>
    </row>
    <row r="2937" spans="1:6" x14ac:dyDescent="0.25">
      <c r="A2937"/>
      <c r="B2937"/>
      <c r="C2937"/>
      <c r="D2937"/>
      <c r="E2937"/>
      <c r="F2937"/>
    </row>
    <row r="2938" spans="1:6" x14ac:dyDescent="0.25">
      <c r="A2938"/>
      <c r="B2938"/>
      <c r="C2938"/>
      <c r="D2938"/>
      <c r="E2938"/>
      <c r="F2938"/>
    </row>
    <row r="2939" spans="1:6" x14ac:dyDescent="0.25">
      <c r="A2939"/>
      <c r="B2939"/>
      <c r="C2939"/>
      <c r="D2939"/>
      <c r="E2939"/>
      <c r="F2939"/>
    </row>
    <row r="2940" spans="1:6" x14ac:dyDescent="0.25">
      <c r="A2940"/>
      <c r="B2940"/>
      <c r="C2940"/>
      <c r="D2940"/>
      <c r="E2940"/>
      <c r="F2940"/>
    </row>
    <row r="2941" spans="1:6" x14ac:dyDescent="0.25">
      <c r="A2941"/>
      <c r="B2941"/>
      <c r="C2941"/>
      <c r="D2941"/>
      <c r="E2941"/>
      <c r="F2941"/>
    </row>
    <row r="2942" spans="1:6" x14ac:dyDescent="0.25">
      <c r="A2942"/>
      <c r="B2942"/>
      <c r="C2942"/>
      <c r="D2942"/>
      <c r="E2942"/>
      <c r="F2942"/>
    </row>
    <row r="2943" spans="1:6" x14ac:dyDescent="0.25">
      <c r="A2943"/>
      <c r="B2943"/>
      <c r="C2943"/>
      <c r="D2943"/>
      <c r="E2943"/>
      <c r="F2943"/>
    </row>
    <row r="2944" spans="1:6" x14ac:dyDescent="0.25">
      <c r="A2944"/>
      <c r="B2944"/>
      <c r="C2944"/>
      <c r="D2944"/>
      <c r="E2944"/>
      <c r="F2944"/>
    </row>
    <row r="2945" spans="1:6" x14ac:dyDescent="0.25">
      <c r="A2945"/>
      <c r="B2945"/>
      <c r="C2945"/>
      <c r="D2945"/>
      <c r="E2945"/>
      <c r="F2945"/>
    </row>
    <row r="2946" spans="1:6" x14ac:dyDescent="0.25">
      <c r="A2946"/>
      <c r="B2946"/>
      <c r="C2946"/>
      <c r="D2946"/>
      <c r="E2946"/>
      <c r="F2946"/>
    </row>
    <row r="2947" spans="1:6" x14ac:dyDescent="0.25">
      <c r="A2947"/>
      <c r="B2947"/>
      <c r="C2947"/>
      <c r="D2947"/>
      <c r="E2947"/>
      <c r="F2947"/>
    </row>
    <row r="2948" spans="1:6" x14ac:dyDescent="0.25">
      <c r="A2948"/>
      <c r="B2948"/>
      <c r="C2948"/>
      <c r="D2948"/>
      <c r="E2948"/>
      <c r="F2948"/>
    </row>
    <row r="2949" spans="1:6" x14ac:dyDescent="0.25">
      <c r="A2949"/>
      <c r="B2949"/>
      <c r="C2949"/>
      <c r="D2949"/>
      <c r="E2949"/>
      <c r="F2949"/>
    </row>
    <row r="2950" spans="1:6" x14ac:dyDescent="0.25">
      <c r="A2950"/>
      <c r="B2950"/>
      <c r="C2950"/>
      <c r="D2950"/>
      <c r="E2950"/>
      <c r="F2950"/>
    </row>
    <row r="2951" spans="1:6" x14ac:dyDescent="0.25">
      <c r="A2951"/>
      <c r="B2951"/>
      <c r="C2951"/>
      <c r="D2951"/>
      <c r="E2951"/>
      <c r="F2951"/>
    </row>
    <row r="2952" spans="1:6" x14ac:dyDescent="0.25">
      <c r="A2952"/>
      <c r="B2952"/>
      <c r="C2952"/>
      <c r="D2952"/>
      <c r="E2952"/>
      <c r="F2952"/>
    </row>
    <row r="2953" spans="1:6" x14ac:dyDescent="0.25">
      <c r="A2953"/>
      <c r="B2953"/>
      <c r="C2953"/>
      <c r="D2953"/>
      <c r="E2953"/>
      <c r="F2953"/>
    </row>
    <row r="2954" spans="1:6" x14ac:dyDescent="0.25">
      <c r="A2954"/>
      <c r="B2954"/>
      <c r="C2954"/>
      <c r="D2954"/>
      <c r="E2954"/>
      <c r="F2954"/>
    </row>
    <row r="2955" spans="1:6" x14ac:dyDescent="0.25">
      <c r="A2955"/>
      <c r="B2955"/>
      <c r="C2955"/>
      <c r="D2955"/>
      <c r="E2955"/>
      <c r="F2955"/>
    </row>
    <row r="2956" spans="1:6" x14ac:dyDescent="0.25">
      <c r="A2956"/>
      <c r="B2956"/>
      <c r="C2956"/>
      <c r="D2956"/>
      <c r="E2956"/>
      <c r="F2956"/>
    </row>
    <row r="2957" spans="1:6" x14ac:dyDescent="0.25">
      <c r="A2957"/>
      <c r="B2957"/>
      <c r="C2957"/>
      <c r="D2957"/>
      <c r="E2957"/>
      <c r="F2957"/>
    </row>
    <row r="2958" spans="1:6" x14ac:dyDescent="0.25">
      <c r="A2958"/>
      <c r="B2958"/>
      <c r="C2958"/>
      <c r="D2958"/>
      <c r="E2958"/>
      <c r="F2958"/>
    </row>
    <row r="2959" spans="1:6" x14ac:dyDescent="0.25">
      <c r="A2959"/>
      <c r="B2959"/>
      <c r="C2959"/>
      <c r="D2959"/>
      <c r="E2959"/>
      <c r="F2959"/>
    </row>
    <row r="2960" spans="1:6" x14ac:dyDescent="0.25">
      <c r="A2960"/>
      <c r="B2960"/>
      <c r="C2960"/>
      <c r="D2960"/>
      <c r="E2960"/>
      <c r="F2960"/>
    </row>
    <row r="2961" spans="1:6" x14ac:dyDescent="0.25">
      <c r="A2961"/>
      <c r="B2961"/>
      <c r="C2961"/>
      <c r="D2961"/>
      <c r="E2961"/>
      <c r="F2961"/>
    </row>
    <row r="2962" spans="1:6" x14ac:dyDescent="0.25">
      <c r="A2962"/>
      <c r="B2962"/>
      <c r="C2962"/>
      <c r="D2962"/>
      <c r="E2962"/>
      <c r="F2962"/>
    </row>
    <row r="2963" spans="1:6" x14ac:dyDescent="0.25">
      <c r="A2963"/>
      <c r="B2963"/>
      <c r="C2963"/>
      <c r="D2963"/>
      <c r="E2963"/>
      <c r="F2963"/>
    </row>
    <row r="2964" spans="1:6" x14ac:dyDescent="0.25">
      <c r="A2964"/>
      <c r="B2964"/>
      <c r="C2964"/>
      <c r="D2964"/>
      <c r="E2964"/>
      <c r="F2964"/>
    </row>
    <row r="2965" spans="1:6" x14ac:dyDescent="0.25">
      <c r="A2965"/>
      <c r="B2965"/>
      <c r="C2965"/>
      <c r="D2965"/>
      <c r="E2965"/>
      <c r="F2965"/>
    </row>
    <row r="2966" spans="1:6" x14ac:dyDescent="0.25">
      <c r="A2966"/>
      <c r="B2966"/>
      <c r="C2966"/>
      <c r="D2966"/>
      <c r="E2966"/>
      <c r="F2966"/>
    </row>
    <row r="2967" spans="1:6" x14ac:dyDescent="0.25">
      <c r="A2967"/>
      <c r="B2967"/>
      <c r="C2967"/>
      <c r="D2967"/>
      <c r="E2967"/>
      <c r="F2967"/>
    </row>
    <row r="2968" spans="1:6" x14ac:dyDescent="0.25">
      <c r="A2968"/>
      <c r="B2968"/>
      <c r="C2968"/>
      <c r="D2968"/>
      <c r="E2968"/>
      <c r="F2968"/>
    </row>
    <row r="2969" spans="1:6" x14ac:dyDescent="0.25">
      <c r="A2969"/>
      <c r="B2969"/>
      <c r="C2969"/>
      <c r="D2969"/>
      <c r="E2969"/>
      <c r="F2969"/>
    </row>
    <row r="2970" spans="1:6" x14ac:dyDescent="0.25">
      <c r="A2970"/>
      <c r="B2970"/>
      <c r="C2970"/>
      <c r="D2970"/>
      <c r="E2970"/>
      <c r="F2970"/>
    </row>
    <row r="2971" spans="1:6" x14ac:dyDescent="0.25">
      <c r="A2971"/>
      <c r="B2971"/>
      <c r="C2971"/>
      <c r="D2971"/>
      <c r="E2971"/>
      <c r="F2971"/>
    </row>
    <row r="2972" spans="1:6" x14ac:dyDescent="0.25">
      <c r="A2972"/>
      <c r="B2972"/>
      <c r="C2972"/>
      <c r="D2972"/>
      <c r="E2972"/>
      <c r="F2972"/>
    </row>
    <row r="2973" spans="1:6" x14ac:dyDescent="0.25">
      <c r="A2973"/>
      <c r="B2973"/>
      <c r="C2973"/>
      <c r="D2973"/>
      <c r="E2973"/>
      <c r="F2973"/>
    </row>
    <row r="2974" spans="1:6" x14ac:dyDescent="0.25">
      <c r="A2974"/>
      <c r="B2974"/>
      <c r="C2974"/>
      <c r="D2974"/>
      <c r="E2974"/>
      <c r="F2974"/>
    </row>
    <row r="2975" spans="1:6" x14ac:dyDescent="0.25">
      <c r="A2975"/>
      <c r="B2975"/>
      <c r="C2975"/>
      <c r="D2975"/>
      <c r="E2975"/>
      <c r="F2975"/>
    </row>
    <row r="2976" spans="1:6" x14ac:dyDescent="0.25">
      <c r="A2976"/>
      <c r="B2976"/>
      <c r="C2976"/>
      <c r="D2976"/>
      <c r="E2976"/>
      <c r="F2976"/>
    </row>
    <row r="2977" spans="1:6" x14ac:dyDescent="0.25">
      <c r="A2977"/>
      <c r="B2977"/>
      <c r="C2977"/>
      <c r="D2977"/>
      <c r="E2977"/>
      <c r="F2977"/>
    </row>
    <row r="2978" spans="1:6" x14ac:dyDescent="0.25">
      <c r="A2978"/>
      <c r="B2978"/>
      <c r="C2978"/>
      <c r="D2978"/>
      <c r="E2978"/>
      <c r="F2978"/>
    </row>
    <row r="2979" spans="1:6" x14ac:dyDescent="0.25">
      <c r="A2979"/>
      <c r="B2979"/>
      <c r="C2979"/>
      <c r="D2979"/>
      <c r="E2979"/>
      <c r="F2979"/>
    </row>
    <row r="2980" spans="1:6" x14ac:dyDescent="0.25">
      <c r="A2980"/>
      <c r="B2980"/>
      <c r="C2980"/>
      <c r="D2980"/>
      <c r="E2980"/>
      <c r="F2980"/>
    </row>
    <row r="2981" spans="1:6" x14ac:dyDescent="0.25">
      <c r="A2981"/>
      <c r="B2981"/>
      <c r="C2981"/>
      <c r="D2981"/>
      <c r="E2981"/>
      <c r="F2981"/>
    </row>
    <row r="2982" spans="1:6" x14ac:dyDescent="0.25">
      <c r="A2982"/>
      <c r="B2982"/>
      <c r="C2982"/>
      <c r="D2982"/>
      <c r="E2982"/>
      <c r="F2982"/>
    </row>
    <row r="2983" spans="1:6" x14ac:dyDescent="0.25">
      <c r="A2983"/>
      <c r="B2983"/>
      <c r="C2983"/>
      <c r="D2983"/>
      <c r="E2983"/>
      <c r="F2983"/>
    </row>
    <row r="2984" spans="1:6" x14ac:dyDescent="0.25">
      <c r="A2984"/>
      <c r="B2984"/>
      <c r="C2984"/>
      <c r="D2984"/>
      <c r="E2984"/>
      <c r="F2984"/>
    </row>
    <row r="2985" spans="1:6" x14ac:dyDescent="0.25">
      <c r="A2985"/>
      <c r="B2985"/>
      <c r="C2985"/>
      <c r="D2985"/>
      <c r="E2985"/>
      <c r="F2985"/>
    </row>
    <row r="2986" spans="1:6" x14ac:dyDescent="0.25">
      <c r="A2986"/>
      <c r="B2986"/>
      <c r="C2986"/>
      <c r="D2986"/>
      <c r="E2986"/>
      <c r="F2986"/>
    </row>
    <row r="2987" spans="1:6" x14ac:dyDescent="0.25">
      <c r="A2987"/>
      <c r="B2987"/>
      <c r="C2987"/>
      <c r="D2987"/>
      <c r="E2987"/>
      <c r="F2987"/>
    </row>
    <row r="2988" spans="1:6" x14ac:dyDescent="0.25">
      <c r="A2988"/>
      <c r="B2988"/>
      <c r="C2988"/>
      <c r="D2988"/>
      <c r="E2988"/>
      <c r="F2988"/>
    </row>
    <row r="2989" spans="1:6" x14ac:dyDescent="0.25">
      <c r="A2989"/>
      <c r="B2989"/>
      <c r="C2989"/>
      <c r="D2989"/>
      <c r="E2989"/>
      <c r="F2989"/>
    </row>
    <row r="2990" spans="1:6" x14ac:dyDescent="0.25">
      <c r="A2990"/>
      <c r="B2990"/>
      <c r="C2990"/>
      <c r="D2990"/>
      <c r="E2990"/>
      <c r="F2990"/>
    </row>
    <row r="2991" spans="1:6" x14ac:dyDescent="0.25">
      <c r="A2991"/>
      <c r="B2991"/>
      <c r="C2991"/>
      <c r="D2991"/>
      <c r="E2991"/>
      <c r="F2991"/>
    </row>
    <row r="2992" spans="1:6" x14ac:dyDescent="0.25">
      <c r="A2992"/>
      <c r="B2992"/>
      <c r="C2992"/>
      <c r="D2992"/>
      <c r="E2992"/>
      <c r="F2992"/>
    </row>
    <row r="2993" spans="1:6" x14ac:dyDescent="0.25">
      <c r="A2993"/>
      <c r="B2993"/>
      <c r="C2993"/>
      <c r="D2993"/>
      <c r="E2993"/>
      <c r="F2993"/>
    </row>
    <row r="2994" spans="1:6" x14ac:dyDescent="0.25">
      <c r="A2994"/>
      <c r="B2994"/>
      <c r="C2994"/>
      <c r="D2994"/>
      <c r="E2994"/>
      <c r="F2994"/>
    </row>
    <row r="2995" spans="1:6" x14ac:dyDescent="0.25">
      <c r="A2995"/>
      <c r="B2995"/>
      <c r="C2995"/>
      <c r="D2995"/>
      <c r="E2995"/>
      <c r="F2995"/>
    </row>
    <row r="2996" spans="1:6" x14ac:dyDescent="0.25">
      <c r="A2996"/>
      <c r="B2996"/>
      <c r="C2996"/>
      <c r="D2996"/>
      <c r="E2996"/>
      <c r="F2996"/>
    </row>
    <row r="2997" spans="1:6" x14ac:dyDescent="0.25">
      <c r="A2997"/>
      <c r="B2997"/>
      <c r="C2997"/>
      <c r="D2997"/>
      <c r="E2997"/>
      <c r="F2997"/>
    </row>
    <row r="2998" spans="1:6" x14ac:dyDescent="0.25">
      <c r="A2998"/>
      <c r="B2998"/>
      <c r="C2998"/>
      <c r="D2998"/>
      <c r="E2998"/>
      <c r="F2998"/>
    </row>
    <row r="2999" spans="1:6" x14ac:dyDescent="0.25">
      <c r="A2999"/>
      <c r="B2999"/>
      <c r="C2999"/>
      <c r="D2999"/>
      <c r="E2999"/>
      <c r="F2999"/>
    </row>
    <row r="3000" spans="1:6" x14ac:dyDescent="0.25">
      <c r="A3000"/>
      <c r="B3000"/>
      <c r="C3000"/>
      <c r="D3000"/>
      <c r="E3000"/>
      <c r="F3000"/>
    </row>
    <row r="3001" spans="1:6" x14ac:dyDescent="0.25">
      <c r="A3001"/>
      <c r="B3001"/>
      <c r="C3001"/>
      <c r="D3001"/>
      <c r="E3001"/>
      <c r="F3001"/>
    </row>
    <row r="3002" spans="1:6" x14ac:dyDescent="0.25">
      <c r="A3002"/>
      <c r="B3002"/>
      <c r="C3002"/>
      <c r="D3002"/>
      <c r="E3002"/>
      <c r="F3002"/>
    </row>
    <row r="3003" spans="1:6" x14ac:dyDescent="0.25">
      <c r="A3003"/>
      <c r="B3003"/>
      <c r="C3003"/>
      <c r="D3003"/>
      <c r="E3003"/>
      <c r="F3003"/>
    </row>
    <row r="3004" spans="1:6" x14ac:dyDescent="0.25">
      <c r="A3004"/>
      <c r="B3004"/>
      <c r="C3004"/>
      <c r="D3004"/>
      <c r="E3004"/>
      <c r="F3004"/>
    </row>
    <row r="3005" spans="1:6" x14ac:dyDescent="0.25">
      <c r="A3005"/>
      <c r="B3005"/>
      <c r="C3005"/>
      <c r="D3005"/>
      <c r="E3005"/>
      <c r="F3005"/>
    </row>
    <row r="3006" spans="1:6" x14ac:dyDescent="0.25">
      <c r="A3006"/>
      <c r="B3006"/>
      <c r="C3006"/>
      <c r="D3006"/>
      <c r="E3006"/>
      <c r="F3006"/>
    </row>
    <row r="3007" spans="1:6" x14ac:dyDescent="0.25">
      <c r="A3007"/>
      <c r="B3007"/>
      <c r="C3007"/>
      <c r="D3007"/>
      <c r="E3007"/>
      <c r="F3007"/>
    </row>
    <row r="3008" spans="1:6" x14ac:dyDescent="0.25">
      <c r="A3008"/>
      <c r="B3008"/>
      <c r="C3008"/>
      <c r="D3008"/>
      <c r="E3008"/>
      <c r="F3008"/>
    </row>
    <row r="3009" spans="1:6" x14ac:dyDescent="0.25">
      <c r="A3009"/>
      <c r="B3009"/>
      <c r="C3009"/>
      <c r="D3009"/>
      <c r="E3009"/>
      <c r="F3009"/>
    </row>
    <row r="3010" spans="1:6" x14ac:dyDescent="0.25">
      <c r="A3010"/>
      <c r="B3010"/>
      <c r="C3010"/>
      <c r="D3010"/>
      <c r="E3010"/>
      <c r="F3010"/>
    </row>
    <row r="3011" spans="1:6" x14ac:dyDescent="0.25">
      <c r="A3011"/>
      <c r="B3011"/>
      <c r="C3011"/>
      <c r="D3011"/>
      <c r="E3011"/>
      <c r="F3011"/>
    </row>
    <row r="3012" spans="1:6" x14ac:dyDescent="0.25">
      <c r="A3012"/>
      <c r="B3012"/>
      <c r="C3012"/>
      <c r="D3012"/>
      <c r="E3012"/>
      <c r="F3012"/>
    </row>
    <row r="3013" spans="1:6" x14ac:dyDescent="0.25">
      <c r="A3013"/>
      <c r="B3013"/>
      <c r="C3013"/>
      <c r="D3013"/>
      <c r="E3013"/>
      <c r="F3013"/>
    </row>
    <row r="3014" spans="1:6" x14ac:dyDescent="0.25">
      <c r="A3014"/>
      <c r="B3014"/>
      <c r="C3014"/>
      <c r="D3014"/>
      <c r="E3014"/>
      <c r="F3014"/>
    </row>
    <row r="3015" spans="1:6" x14ac:dyDescent="0.25">
      <c r="A3015"/>
      <c r="B3015"/>
      <c r="C3015"/>
      <c r="D3015"/>
      <c r="E3015"/>
      <c r="F3015"/>
    </row>
    <row r="3016" spans="1:6" x14ac:dyDescent="0.25">
      <c r="A3016"/>
      <c r="B3016"/>
      <c r="C3016"/>
      <c r="D3016"/>
      <c r="E3016"/>
      <c r="F3016"/>
    </row>
    <row r="3017" spans="1:6" x14ac:dyDescent="0.25">
      <c r="A3017"/>
      <c r="B3017"/>
      <c r="C3017"/>
      <c r="D3017"/>
      <c r="E3017"/>
      <c r="F3017"/>
    </row>
    <row r="3018" spans="1:6" x14ac:dyDescent="0.25">
      <c r="A3018"/>
      <c r="B3018"/>
      <c r="C3018"/>
      <c r="D3018"/>
      <c r="E3018"/>
      <c r="F3018"/>
    </row>
    <row r="3019" spans="1:6" x14ac:dyDescent="0.25">
      <c r="A3019"/>
      <c r="B3019"/>
      <c r="C3019"/>
      <c r="D3019"/>
      <c r="E3019"/>
      <c r="F3019"/>
    </row>
    <row r="3020" spans="1:6" x14ac:dyDescent="0.25">
      <c r="A3020"/>
      <c r="B3020"/>
      <c r="C3020"/>
      <c r="D3020"/>
      <c r="E3020"/>
      <c r="F3020"/>
    </row>
    <row r="3021" spans="1:6" x14ac:dyDescent="0.25">
      <c r="A3021"/>
      <c r="B3021"/>
      <c r="C3021"/>
      <c r="D3021"/>
      <c r="E3021"/>
      <c r="F3021"/>
    </row>
    <row r="3022" spans="1:6" x14ac:dyDescent="0.25">
      <c r="A3022"/>
      <c r="B3022"/>
      <c r="C3022"/>
      <c r="D3022"/>
      <c r="E3022"/>
      <c r="F3022"/>
    </row>
    <row r="3023" spans="1:6" x14ac:dyDescent="0.25">
      <c r="A3023"/>
      <c r="B3023"/>
      <c r="C3023"/>
      <c r="D3023"/>
      <c r="E3023"/>
      <c r="F3023"/>
    </row>
    <row r="3024" spans="1:6" x14ac:dyDescent="0.25">
      <c r="A3024"/>
      <c r="B3024"/>
      <c r="C3024"/>
      <c r="D3024"/>
      <c r="E3024"/>
      <c r="F3024"/>
    </row>
    <row r="3025" spans="1:6" x14ac:dyDescent="0.25">
      <c r="A3025"/>
      <c r="B3025"/>
      <c r="C3025"/>
      <c r="D3025"/>
      <c r="E3025"/>
      <c r="F3025"/>
    </row>
    <row r="3026" spans="1:6" x14ac:dyDescent="0.25">
      <c r="A3026"/>
      <c r="B3026"/>
      <c r="C3026"/>
      <c r="D3026"/>
      <c r="E3026"/>
      <c r="F3026"/>
    </row>
    <row r="3027" spans="1:6" x14ac:dyDescent="0.25">
      <c r="A3027"/>
      <c r="B3027"/>
      <c r="C3027"/>
      <c r="D3027"/>
      <c r="E3027"/>
      <c r="F3027"/>
    </row>
    <row r="3028" spans="1:6" x14ac:dyDescent="0.25">
      <c r="A3028"/>
      <c r="B3028"/>
      <c r="C3028"/>
      <c r="D3028"/>
      <c r="E3028"/>
      <c r="F3028"/>
    </row>
    <row r="3029" spans="1:6" x14ac:dyDescent="0.25">
      <c r="A3029"/>
      <c r="B3029"/>
      <c r="C3029"/>
      <c r="D3029"/>
      <c r="E3029"/>
      <c r="F3029"/>
    </row>
    <row r="3030" spans="1:6" x14ac:dyDescent="0.25">
      <c r="A3030"/>
      <c r="B3030"/>
      <c r="C3030"/>
      <c r="D3030"/>
      <c r="E3030"/>
      <c r="F3030"/>
    </row>
    <row r="3031" spans="1:6" x14ac:dyDescent="0.25">
      <c r="A3031"/>
      <c r="B3031"/>
      <c r="C3031"/>
      <c r="D3031"/>
      <c r="E3031"/>
      <c r="F3031"/>
    </row>
    <row r="3032" spans="1:6" x14ac:dyDescent="0.25">
      <c r="A3032"/>
      <c r="B3032"/>
      <c r="C3032"/>
      <c r="D3032"/>
      <c r="E3032"/>
      <c r="F3032"/>
    </row>
    <row r="3033" spans="1:6" x14ac:dyDescent="0.25">
      <c r="A3033"/>
      <c r="B3033"/>
      <c r="C3033"/>
      <c r="D3033"/>
      <c r="E3033"/>
      <c r="F3033"/>
    </row>
    <row r="3034" spans="1:6" x14ac:dyDescent="0.25">
      <c r="A3034"/>
      <c r="B3034"/>
      <c r="C3034"/>
      <c r="D3034"/>
      <c r="E3034"/>
      <c r="F3034"/>
    </row>
    <row r="3035" spans="1:6" x14ac:dyDescent="0.25">
      <c r="A3035"/>
      <c r="B3035"/>
      <c r="C3035"/>
      <c r="D3035"/>
      <c r="E3035"/>
      <c r="F3035"/>
    </row>
    <row r="3036" spans="1:6" x14ac:dyDescent="0.25">
      <c r="A3036"/>
      <c r="B3036"/>
      <c r="C3036"/>
      <c r="D3036"/>
      <c r="E3036"/>
      <c r="F3036"/>
    </row>
    <row r="3037" spans="1:6" x14ac:dyDescent="0.25">
      <c r="A3037"/>
      <c r="B3037"/>
      <c r="C3037"/>
      <c r="D3037"/>
      <c r="E3037"/>
      <c r="F3037"/>
    </row>
    <row r="3038" spans="1:6" x14ac:dyDescent="0.25">
      <c r="A3038"/>
      <c r="B3038"/>
      <c r="C3038"/>
      <c r="D3038"/>
      <c r="E3038"/>
      <c r="F3038"/>
    </row>
    <row r="3039" spans="1:6" x14ac:dyDescent="0.25">
      <c r="A3039"/>
      <c r="B3039"/>
      <c r="C3039"/>
      <c r="D3039"/>
      <c r="E3039"/>
      <c r="F3039"/>
    </row>
    <row r="3040" spans="1:6" x14ac:dyDescent="0.25">
      <c r="A3040"/>
      <c r="B3040"/>
      <c r="C3040"/>
      <c r="D3040"/>
      <c r="E3040"/>
      <c r="F3040"/>
    </row>
    <row r="3041" spans="1:6" x14ac:dyDescent="0.25">
      <c r="A3041"/>
      <c r="B3041"/>
      <c r="C3041"/>
      <c r="D3041"/>
      <c r="E3041"/>
      <c r="F3041"/>
    </row>
    <row r="3042" spans="1:6" x14ac:dyDescent="0.25">
      <c r="A3042"/>
      <c r="B3042"/>
      <c r="C3042"/>
      <c r="D3042"/>
      <c r="E3042"/>
      <c r="F3042"/>
    </row>
    <row r="3043" spans="1:6" x14ac:dyDescent="0.25">
      <c r="A3043"/>
      <c r="B3043"/>
      <c r="C3043"/>
      <c r="D3043"/>
      <c r="E3043"/>
      <c r="F3043"/>
    </row>
    <row r="3044" spans="1:6" x14ac:dyDescent="0.25">
      <c r="A3044"/>
      <c r="B3044"/>
      <c r="C3044"/>
      <c r="D3044"/>
      <c r="E3044"/>
      <c r="F3044"/>
    </row>
    <row r="3045" spans="1:6" x14ac:dyDescent="0.25">
      <c r="A3045"/>
      <c r="B3045"/>
      <c r="C3045"/>
      <c r="D3045"/>
      <c r="E3045"/>
      <c r="F3045"/>
    </row>
    <row r="3046" spans="1:6" x14ac:dyDescent="0.25">
      <c r="A3046"/>
      <c r="B3046"/>
      <c r="C3046"/>
      <c r="D3046"/>
      <c r="E3046"/>
      <c r="F3046"/>
    </row>
    <row r="3047" spans="1:6" x14ac:dyDescent="0.25">
      <c r="A3047"/>
      <c r="B3047"/>
      <c r="C3047"/>
      <c r="D3047"/>
      <c r="E3047"/>
      <c r="F3047"/>
    </row>
    <row r="3048" spans="1:6" x14ac:dyDescent="0.25">
      <c r="A3048"/>
      <c r="B3048"/>
      <c r="C3048"/>
      <c r="D3048"/>
      <c r="E3048"/>
      <c r="F3048"/>
    </row>
    <row r="3049" spans="1:6" x14ac:dyDescent="0.25">
      <c r="A3049"/>
      <c r="B3049"/>
      <c r="C3049"/>
      <c r="D3049"/>
      <c r="E3049"/>
      <c r="F3049"/>
    </row>
    <row r="3050" spans="1:6" x14ac:dyDescent="0.25">
      <c r="A3050"/>
      <c r="B3050"/>
      <c r="C3050"/>
      <c r="D3050"/>
      <c r="E3050"/>
      <c r="F3050"/>
    </row>
    <row r="3051" spans="1:6" x14ac:dyDescent="0.25">
      <c r="A3051"/>
      <c r="B3051"/>
      <c r="C3051"/>
      <c r="D3051"/>
      <c r="E3051"/>
      <c r="F3051"/>
    </row>
    <row r="3052" spans="1:6" x14ac:dyDescent="0.25">
      <c r="A3052"/>
      <c r="B3052"/>
      <c r="C3052"/>
      <c r="D3052"/>
      <c r="E3052"/>
      <c r="F3052"/>
    </row>
    <row r="3053" spans="1:6" x14ac:dyDescent="0.25">
      <c r="A3053"/>
      <c r="B3053"/>
      <c r="C3053"/>
      <c r="D3053"/>
      <c r="E3053"/>
      <c r="F3053"/>
    </row>
    <row r="3054" spans="1:6" x14ac:dyDescent="0.25">
      <c r="A3054"/>
      <c r="B3054"/>
      <c r="C3054"/>
      <c r="D3054"/>
      <c r="E3054"/>
      <c r="F3054"/>
    </row>
    <row r="3055" spans="1:6" x14ac:dyDescent="0.25">
      <c r="A3055"/>
      <c r="B3055"/>
      <c r="C3055"/>
      <c r="D3055"/>
      <c r="E3055"/>
      <c r="F3055"/>
    </row>
    <row r="3056" spans="1:6" x14ac:dyDescent="0.25">
      <c r="A3056"/>
      <c r="B3056"/>
      <c r="C3056"/>
      <c r="D3056"/>
      <c r="E3056"/>
      <c r="F3056"/>
    </row>
    <row r="3057" spans="1:6" x14ac:dyDescent="0.25">
      <c r="A3057"/>
      <c r="B3057"/>
      <c r="C3057"/>
      <c r="D3057"/>
      <c r="E3057"/>
      <c r="F3057"/>
    </row>
    <row r="3058" spans="1:6" x14ac:dyDescent="0.25">
      <c r="A3058"/>
      <c r="B3058"/>
      <c r="C3058"/>
      <c r="D3058"/>
      <c r="E3058"/>
      <c r="F3058"/>
    </row>
    <row r="3059" spans="1:6" x14ac:dyDescent="0.25">
      <c r="A3059"/>
      <c r="B3059"/>
      <c r="C3059"/>
      <c r="D3059"/>
      <c r="E3059"/>
      <c r="F3059"/>
    </row>
    <row r="3060" spans="1:6" x14ac:dyDescent="0.25">
      <c r="A3060"/>
      <c r="B3060"/>
      <c r="C3060"/>
      <c r="D3060"/>
      <c r="E3060"/>
      <c r="F3060"/>
    </row>
    <row r="3061" spans="1:6" x14ac:dyDescent="0.25">
      <c r="A3061"/>
      <c r="B3061"/>
      <c r="C3061"/>
      <c r="D3061"/>
      <c r="E3061"/>
      <c r="F3061"/>
    </row>
    <row r="3062" spans="1:6" x14ac:dyDescent="0.25">
      <c r="A3062"/>
      <c r="B3062"/>
      <c r="C3062"/>
      <c r="D3062"/>
      <c r="E3062"/>
      <c r="F3062"/>
    </row>
    <row r="3063" spans="1:6" x14ac:dyDescent="0.25">
      <c r="A3063"/>
      <c r="B3063"/>
      <c r="C3063"/>
      <c r="D3063"/>
      <c r="E3063"/>
      <c r="F3063"/>
    </row>
    <row r="3064" spans="1:6" x14ac:dyDescent="0.25">
      <c r="A3064"/>
      <c r="B3064"/>
      <c r="C3064"/>
      <c r="D3064"/>
      <c r="E3064"/>
      <c r="F3064"/>
    </row>
    <row r="3065" spans="1:6" x14ac:dyDescent="0.25">
      <c r="A3065"/>
      <c r="B3065"/>
      <c r="C3065"/>
      <c r="D3065"/>
      <c r="E3065"/>
      <c r="F3065"/>
    </row>
    <row r="3066" spans="1:6" x14ac:dyDescent="0.25">
      <c r="A3066"/>
      <c r="B3066"/>
      <c r="C3066"/>
      <c r="D3066"/>
      <c r="E3066"/>
      <c r="F3066"/>
    </row>
    <row r="3067" spans="1:6" x14ac:dyDescent="0.25">
      <c r="A3067"/>
      <c r="B3067"/>
      <c r="C3067"/>
      <c r="D3067"/>
      <c r="E3067"/>
      <c r="F3067"/>
    </row>
    <row r="3068" spans="1:6" x14ac:dyDescent="0.25">
      <c r="A3068"/>
      <c r="B3068"/>
      <c r="C3068"/>
      <c r="D3068"/>
      <c r="E3068"/>
      <c r="F3068"/>
    </row>
    <row r="3069" spans="1:6" x14ac:dyDescent="0.25">
      <c r="A3069"/>
      <c r="B3069"/>
      <c r="C3069"/>
      <c r="D3069"/>
      <c r="E3069"/>
      <c r="F3069"/>
    </row>
    <row r="3070" spans="1:6" x14ac:dyDescent="0.25">
      <c r="A3070"/>
      <c r="B3070"/>
      <c r="C3070"/>
      <c r="D3070"/>
      <c r="E3070"/>
      <c r="F3070"/>
    </row>
    <row r="3071" spans="1:6" x14ac:dyDescent="0.25">
      <c r="A3071"/>
      <c r="B3071"/>
      <c r="C3071"/>
      <c r="D3071"/>
      <c r="E3071"/>
      <c r="F3071"/>
    </row>
    <row r="3072" spans="1:6" x14ac:dyDescent="0.25">
      <c r="A3072"/>
      <c r="B3072"/>
      <c r="C3072"/>
      <c r="D3072"/>
      <c r="E3072"/>
      <c r="F3072"/>
    </row>
    <row r="3073" spans="1:6" x14ac:dyDescent="0.25">
      <c r="A3073"/>
      <c r="B3073"/>
      <c r="C3073"/>
      <c r="D3073"/>
      <c r="E3073"/>
      <c r="F3073"/>
    </row>
    <row r="3074" spans="1:6" x14ac:dyDescent="0.25">
      <c r="A3074"/>
      <c r="B3074"/>
      <c r="C3074"/>
      <c r="D3074"/>
      <c r="E3074"/>
      <c r="F3074"/>
    </row>
    <row r="3075" spans="1:6" x14ac:dyDescent="0.25">
      <c r="A3075"/>
      <c r="B3075"/>
      <c r="C3075"/>
      <c r="D3075"/>
      <c r="E3075"/>
      <c r="F3075"/>
    </row>
    <row r="3076" spans="1:6" x14ac:dyDescent="0.25">
      <c r="A3076"/>
      <c r="B3076"/>
      <c r="C3076"/>
      <c r="D3076"/>
      <c r="E3076"/>
      <c r="F3076"/>
    </row>
    <row r="3077" spans="1:6" x14ac:dyDescent="0.25">
      <c r="A3077"/>
      <c r="B3077"/>
      <c r="C3077"/>
      <c r="D3077"/>
      <c r="E3077"/>
      <c r="F3077"/>
    </row>
    <row r="3078" spans="1:6" x14ac:dyDescent="0.25">
      <c r="A3078"/>
      <c r="B3078"/>
      <c r="C3078"/>
      <c r="D3078"/>
      <c r="E3078"/>
      <c r="F3078"/>
    </row>
    <row r="3079" spans="1:6" x14ac:dyDescent="0.25">
      <c r="A3079"/>
      <c r="B3079"/>
      <c r="C3079"/>
      <c r="D3079"/>
      <c r="E3079"/>
      <c r="F3079"/>
    </row>
    <row r="3080" spans="1:6" x14ac:dyDescent="0.25">
      <c r="A3080"/>
      <c r="B3080"/>
      <c r="C3080"/>
      <c r="D3080"/>
      <c r="E3080"/>
      <c r="F3080"/>
    </row>
    <row r="3081" spans="1:6" x14ac:dyDescent="0.25">
      <c r="A3081"/>
      <c r="B3081"/>
      <c r="C3081"/>
      <c r="D3081"/>
      <c r="E3081"/>
      <c r="F3081"/>
    </row>
    <row r="3082" spans="1:6" x14ac:dyDescent="0.25">
      <c r="A3082"/>
      <c r="B3082"/>
      <c r="C3082"/>
      <c r="D3082"/>
      <c r="E3082"/>
      <c r="F3082"/>
    </row>
    <row r="3083" spans="1:6" x14ac:dyDescent="0.25">
      <c r="A3083"/>
      <c r="B3083"/>
      <c r="C3083"/>
      <c r="D3083"/>
      <c r="E3083"/>
      <c r="F3083"/>
    </row>
    <row r="3084" spans="1:6" x14ac:dyDescent="0.25">
      <c r="A3084"/>
      <c r="B3084"/>
      <c r="C3084"/>
      <c r="D3084"/>
      <c r="E3084"/>
      <c r="F3084"/>
    </row>
    <row r="3085" spans="1:6" x14ac:dyDescent="0.25">
      <c r="A3085"/>
      <c r="B3085"/>
      <c r="C3085"/>
      <c r="D3085"/>
      <c r="E3085"/>
      <c r="F3085"/>
    </row>
    <row r="3086" spans="1:6" x14ac:dyDescent="0.25">
      <c r="A3086"/>
      <c r="B3086"/>
      <c r="C3086"/>
      <c r="D3086"/>
      <c r="E3086"/>
      <c r="F3086"/>
    </row>
    <row r="3087" spans="1:6" x14ac:dyDescent="0.25">
      <c r="A3087"/>
      <c r="B3087"/>
      <c r="C3087"/>
      <c r="D3087"/>
      <c r="E3087"/>
      <c r="F3087"/>
    </row>
    <row r="3088" spans="1:6" x14ac:dyDescent="0.25">
      <c r="A3088"/>
      <c r="B3088"/>
      <c r="C3088"/>
      <c r="D3088"/>
      <c r="E3088"/>
      <c r="F3088"/>
    </row>
    <row r="3089" spans="1:6" x14ac:dyDescent="0.25">
      <c r="A3089"/>
      <c r="B3089"/>
      <c r="C3089"/>
      <c r="D3089"/>
      <c r="E3089"/>
      <c r="F3089"/>
    </row>
    <row r="3090" spans="1:6" x14ac:dyDescent="0.25">
      <c r="A3090"/>
      <c r="B3090"/>
      <c r="C3090"/>
      <c r="D3090"/>
      <c r="E3090"/>
      <c r="F3090"/>
    </row>
    <row r="3091" spans="1:6" x14ac:dyDescent="0.25">
      <c r="A3091"/>
      <c r="B3091"/>
      <c r="C3091"/>
      <c r="D3091"/>
      <c r="E3091"/>
      <c r="F3091"/>
    </row>
    <row r="3092" spans="1:6" x14ac:dyDescent="0.25">
      <c r="A3092"/>
      <c r="B3092"/>
      <c r="C3092"/>
      <c r="D3092"/>
      <c r="E3092"/>
      <c r="F3092"/>
    </row>
    <row r="3093" spans="1:6" x14ac:dyDescent="0.25">
      <c r="A3093"/>
      <c r="B3093"/>
      <c r="C3093"/>
      <c r="D3093"/>
      <c r="E3093"/>
      <c r="F3093"/>
    </row>
    <row r="3094" spans="1:6" x14ac:dyDescent="0.25">
      <c r="A3094"/>
      <c r="B3094"/>
      <c r="C3094"/>
      <c r="D3094"/>
      <c r="E3094"/>
      <c r="F3094"/>
    </row>
    <row r="3095" spans="1:6" x14ac:dyDescent="0.25">
      <c r="A3095"/>
      <c r="B3095"/>
      <c r="C3095"/>
      <c r="D3095"/>
      <c r="E3095"/>
      <c r="F3095"/>
    </row>
    <row r="3096" spans="1:6" x14ac:dyDescent="0.25">
      <c r="A3096"/>
      <c r="B3096"/>
      <c r="C3096"/>
      <c r="D3096"/>
      <c r="E3096"/>
      <c r="F3096"/>
    </row>
    <row r="3097" spans="1:6" x14ac:dyDescent="0.25">
      <c r="A3097"/>
      <c r="B3097"/>
      <c r="C3097"/>
      <c r="D3097"/>
      <c r="E3097"/>
      <c r="F3097"/>
    </row>
    <row r="3098" spans="1:6" x14ac:dyDescent="0.25">
      <c r="A3098"/>
      <c r="B3098"/>
      <c r="C3098"/>
      <c r="D3098"/>
      <c r="E3098"/>
      <c r="F3098"/>
    </row>
    <row r="3099" spans="1:6" x14ac:dyDescent="0.25">
      <c r="A3099"/>
      <c r="B3099"/>
      <c r="C3099"/>
      <c r="D3099"/>
      <c r="E3099"/>
      <c r="F3099"/>
    </row>
    <row r="3100" spans="1:6" x14ac:dyDescent="0.25">
      <c r="A3100"/>
      <c r="B3100"/>
      <c r="C3100"/>
      <c r="D3100"/>
      <c r="E3100"/>
      <c r="F3100"/>
    </row>
    <row r="3101" spans="1:6" x14ac:dyDescent="0.25">
      <c r="A3101"/>
      <c r="B3101"/>
      <c r="C3101"/>
      <c r="D3101"/>
      <c r="E3101"/>
      <c r="F3101"/>
    </row>
    <row r="3102" spans="1:6" x14ac:dyDescent="0.25">
      <c r="A3102"/>
      <c r="B3102"/>
      <c r="C3102"/>
      <c r="D3102"/>
      <c r="E3102"/>
      <c r="F3102"/>
    </row>
    <row r="3103" spans="1:6" x14ac:dyDescent="0.25">
      <c r="A3103"/>
      <c r="B3103"/>
      <c r="C3103"/>
      <c r="D3103"/>
      <c r="E3103"/>
      <c r="F3103"/>
    </row>
    <row r="3104" spans="1:6" x14ac:dyDescent="0.25">
      <c r="A3104"/>
      <c r="B3104"/>
      <c r="C3104"/>
      <c r="D3104"/>
      <c r="E3104"/>
      <c r="F3104"/>
    </row>
    <row r="3105" spans="1:6" x14ac:dyDescent="0.25">
      <c r="A3105"/>
      <c r="B3105"/>
      <c r="C3105"/>
      <c r="D3105"/>
      <c r="E3105"/>
      <c r="F3105"/>
    </row>
    <row r="3106" spans="1:6" x14ac:dyDescent="0.25">
      <c r="A3106"/>
      <c r="B3106"/>
      <c r="C3106"/>
      <c r="D3106"/>
      <c r="E3106"/>
      <c r="F3106"/>
    </row>
    <row r="3107" spans="1:6" x14ac:dyDescent="0.25">
      <c r="A3107"/>
      <c r="B3107"/>
      <c r="C3107"/>
      <c r="D3107"/>
      <c r="E3107"/>
      <c r="F3107"/>
    </row>
    <row r="3108" spans="1:6" x14ac:dyDescent="0.25">
      <c r="A3108"/>
      <c r="B3108"/>
      <c r="C3108"/>
      <c r="D3108"/>
      <c r="E3108"/>
      <c r="F3108"/>
    </row>
    <row r="3109" spans="1:6" x14ac:dyDescent="0.25">
      <c r="A3109"/>
      <c r="B3109"/>
      <c r="C3109"/>
      <c r="D3109"/>
      <c r="E3109"/>
      <c r="F3109"/>
    </row>
    <row r="3110" spans="1:6" x14ac:dyDescent="0.25">
      <c r="A3110"/>
      <c r="B3110"/>
      <c r="C3110"/>
      <c r="D3110"/>
      <c r="E3110"/>
      <c r="F3110"/>
    </row>
    <row r="3111" spans="1:6" x14ac:dyDescent="0.25">
      <c r="A3111"/>
      <c r="B3111"/>
      <c r="C3111"/>
      <c r="D3111"/>
      <c r="E3111"/>
      <c r="F3111"/>
    </row>
    <row r="3112" spans="1:6" x14ac:dyDescent="0.25">
      <c r="A3112"/>
      <c r="B3112"/>
      <c r="C3112"/>
      <c r="D3112"/>
      <c r="E3112"/>
      <c r="F3112"/>
    </row>
    <row r="3113" spans="1:6" x14ac:dyDescent="0.25">
      <c r="A3113"/>
      <c r="B3113"/>
      <c r="C3113"/>
      <c r="D3113"/>
      <c r="E3113"/>
      <c r="F3113"/>
    </row>
    <row r="3114" spans="1:6" x14ac:dyDescent="0.25">
      <c r="A3114"/>
      <c r="B3114"/>
      <c r="C3114"/>
      <c r="D3114"/>
      <c r="E3114"/>
      <c r="F3114"/>
    </row>
    <row r="3115" spans="1:6" x14ac:dyDescent="0.25">
      <c r="A3115"/>
      <c r="B3115"/>
      <c r="C3115"/>
      <c r="D3115"/>
      <c r="E3115"/>
      <c r="F3115"/>
    </row>
    <row r="3116" spans="1:6" x14ac:dyDescent="0.25">
      <c r="A3116"/>
      <c r="B3116"/>
      <c r="C3116"/>
      <c r="D3116"/>
      <c r="E3116"/>
      <c r="F3116"/>
    </row>
    <row r="3117" spans="1:6" x14ac:dyDescent="0.25">
      <c r="A3117"/>
      <c r="B3117"/>
      <c r="C3117"/>
      <c r="D3117"/>
      <c r="E3117"/>
      <c r="F3117"/>
    </row>
    <row r="3118" spans="1:6" x14ac:dyDescent="0.25">
      <c r="A3118"/>
      <c r="B3118"/>
      <c r="C3118"/>
      <c r="D3118"/>
      <c r="E3118"/>
      <c r="F3118"/>
    </row>
    <row r="3119" spans="1:6" x14ac:dyDescent="0.25">
      <c r="A3119"/>
      <c r="B3119"/>
      <c r="C3119"/>
      <c r="D3119"/>
      <c r="E3119"/>
      <c r="F3119"/>
    </row>
    <row r="3120" spans="1:6" x14ac:dyDescent="0.25">
      <c r="A3120"/>
      <c r="B3120"/>
      <c r="C3120"/>
      <c r="D3120"/>
      <c r="E3120"/>
      <c r="F3120"/>
    </row>
    <row r="3121" spans="1:6" x14ac:dyDescent="0.25">
      <c r="A3121"/>
      <c r="B3121"/>
      <c r="C3121"/>
      <c r="D3121"/>
      <c r="E3121"/>
      <c r="F3121"/>
    </row>
    <row r="3122" spans="1:6" x14ac:dyDescent="0.25">
      <c r="A3122"/>
      <c r="B3122"/>
      <c r="C3122"/>
      <c r="D3122"/>
      <c r="E3122"/>
      <c r="F3122"/>
    </row>
    <row r="3123" spans="1:6" x14ac:dyDescent="0.25">
      <c r="A3123"/>
      <c r="B3123"/>
      <c r="C3123"/>
      <c r="D3123"/>
      <c r="E3123"/>
      <c r="F3123"/>
    </row>
    <row r="3124" spans="1:6" x14ac:dyDescent="0.25">
      <c r="A3124"/>
      <c r="B3124"/>
      <c r="C3124"/>
      <c r="D3124"/>
      <c r="E3124"/>
      <c r="F3124"/>
    </row>
    <row r="3125" spans="1:6" x14ac:dyDescent="0.25">
      <c r="A3125"/>
      <c r="B3125"/>
      <c r="C3125"/>
      <c r="D3125"/>
      <c r="E3125"/>
      <c r="F3125"/>
    </row>
    <row r="3126" spans="1:6" x14ac:dyDescent="0.25">
      <c r="A3126"/>
      <c r="B3126"/>
      <c r="C3126"/>
      <c r="D3126"/>
      <c r="E3126"/>
      <c r="F3126"/>
    </row>
    <row r="3127" spans="1:6" x14ac:dyDescent="0.25">
      <c r="A3127"/>
      <c r="B3127"/>
      <c r="C3127"/>
      <c r="D3127"/>
      <c r="E3127"/>
      <c r="F3127"/>
    </row>
    <row r="3128" spans="1:6" x14ac:dyDescent="0.25">
      <c r="A3128"/>
      <c r="B3128"/>
      <c r="C3128"/>
      <c r="D3128"/>
      <c r="E3128"/>
      <c r="F3128"/>
    </row>
    <row r="3129" spans="1:6" x14ac:dyDescent="0.25">
      <c r="A3129"/>
      <c r="B3129"/>
      <c r="C3129"/>
      <c r="D3129"/>
      <c r="E3129"/>
      <c r="F3129"/>
    </row>
    <row r="3130" spans="1:6" x14ac:dyDescent="0.25">
      <c r="A3130"/>
      <c r="B3130"/>
      <c r="C3130"/>
      <c r="D3130"/>
      <c r="E3130"/>
      <c r="F3130"/>
    </row>
    <row r="3131" spans="1:6" x14ac:dyDescent="0.25">
      <c r="A3131"/>
      <c r="B3131"/>
      <c r="C3131"/>
      <c r="D3131"/>
      <c r="E3131"/>
      <c r="F3131"/>
    </row>
    <row r="3132" spans="1:6" x14ac:dyDescent="0.25">
      <c r="A3132"/>
      <c r="B3132"/>
      <c r="C3132"/>
      <c r="D3132"/>
      <c r="E3132"/>
      <c r="F3132"/>
    </row>
    <row r="3133" spans="1:6" x14ac:dyDescent="0.25">
      <c r="A3133"/>
      <c r="B3133"/>
      <c r="C3133"/>
      <c r="D3133"/>
      <c r="E3133"/>
      <c r="F3133"/>
    </row>
    <row r="3134" spans="1:6" x14ac:dyDescent="0.25">
      <c r="A3134"/>
      <c r="B3134"/>
      <c r="C3134"/>
      <c r="D3134"/>
      <c r="E3134"/>
      <c r="F3134"/>
    </row>
    <row r="3135" spans="1:6" x14ac:dyDescent="0.25">
      <c r="A3135"/>
      <c r="B3135"/>
      <c r="C3135"/>
      <c r="D3135"/>
      <c r="E3135"/>
      <c r="F3135"/>
    </row>
    <row r="3136" spans="1:6" x14ac:dyDescent="0.25">
      <c r="A3136"/>
      <c r="B3136"/>
      <c r="C3136"/>
      <c r="D3136"/>
      <c r="E3136"/>
      <c r="F3136"/>
    </row>
    <row r="3137" spans="1:6" x14ac:dyDescent="0.25">
      <c r="A3137"/>
      <c r="B3137"/>
      <c r="C3137"/>
      <c r="D3137"/>
      <c r="E3137"/>
      <c r="F3137"/>
    </row>
    <row r="3138" spans="1:6" x14ac:dyDescent="0.25">
      <c r="A3138"/>
      <c r="B3138"/>
      <c r="C3138"/>
      <c r="D3138"/>
      <c r="E3138"/>
      <c r="F3138"/>
    </row>
    <row r="3139" spans="1:6" x14ac:dyDescent="0.25">
      <c r="A3139"/>
      <c r="B3139"/>
      <c r="C3139"/>
      <c r="D3139"/>
      <c r="E3139"/>
      <c r="F3139"/>
    </row>
    <row r="3140" spans="1:6" x14ac:dyDescent="0.25">
      <c r="A3140"/>
      <c r="B3140"/>
      <c r="C3140"/>
      <c r="D3140"/>
      <c r="E3140"/>
      <c r="F3140"/>
    </row>
    <row r="3141" spans="1:6" x14ac:dyDescent="0.25">
      <c r="A3141"/>
      <c r="B3141"/>
      <c r="C3141"/>
      <c r="D3141"/>
      <c r="E3141"/>
      <c r="F3141"/>
    </row>
    <row r="3142" spans="1:6" x14ac:dyDescent="0.25">
      <c r="A3142"/>
      <c r="B3142"/>
      <c r="C3142"/>
      <c r="D3142"/>
      <c r="E3142"/>
      <c r="F3142"/>
    </row>
    <row r="3143" spans="1:6" x14ac:dyDescent="0.25">
      <c r="A3143"/>
      <c r="B3143"/>
      <c r="C3143"/>
      <c r="D3143"/>
      <c r="E3143"/>
      <c r="F3143"/>
    </row>
    <row r="3144" spans="1:6" x14ac:dyDescent="0.25">
      <c r="A3144"/>
      <c r="B3144"/>
      <c r="C3144"/>
      <c r="D3144"/>
      <c r="E3144"/>
      <c r="F3144"/>
    </row>
    <row r="3145" spans="1:6" x14ac:dyDescent="0.25">
      <c r="A3145"/>
      <c r="B3145"/>
      <c r="C3145"/>
      <c r="D3145"/>
      <c r="E3145"/>
      <c r="F3145"/>
    </row>
    <row r="3146" spans="1:6" x14ac:dyDescent="0.25">
      <c r="A3146"/>
      <c r="B3146"/>
      <c r="C3146"/>
      <c r="D3146"/>
      <c r="E3146"/>
      <c r="F3146"/>
    </row>
    <row r="3147" spans="1:6" x14ac:dyDescent="0.25">
      <c r="A3147"/>
      <c r="B3147"/>
      <c r="C3147"/>
      <c r="D3147"/>
      <c r="E3147"/>
      <c r="F3147"/>
    </row>
    <row r="3148" spans="1:6" x14ac:dyDescent="0.25">
      <c r="A3148"/>
      <c r="B3148"/>
      <c r="C3148"/>
      <c r="D3148"/>
      <c r="E3148"/>
      <c r="F3148"/>
    </row>
    <row r="3149" spans="1:6" x14ac:dyDescent="0.25">
      <c r="A3149"/>
      <c r="B3149"/>
      <c r="C3149"/>
      <c r="D3149"/>
      <c r="E3149"/>
      <c r="F3149"/>
    </row>
    <row r="3150" spans="1:6" x14ac:dyDescent="0.25">
      <c r="A3150"/>
      <c r="B3150"/>
      <c r="C3150"/>
      <c r="D3150"/>
      <c r="E3150"/>
      <c r="F3150"/>
    </row>
    <row r="3151" spans="1:6" x14ac:dyDescent="0.25">
      <c r="A3151"/>
      <c r="B3151"/>
      <c r="C3151"/>
      <c r="D3151"/>
      <c r="E3151"/>
      <c r="F3151"/>
    </row>
    <row r="3152" spans="1:6" x14ac:dyDescent="0.25">
      <c r="A3152"/>
      <c r="B3152"/>
      <c r="C3152"/>
      <c r="D3152"/>
      <c r="E3152"/>
      <c r="F3152"/>
    </row>
    <row r="3153" spans="1:6" x14ac:dyDescent="0.25">
      <c r="A3153"/>
      <c r="B3153"/>
      <c r="C3153"/>
      <c r="D3153"/>
      <c r="E3153"/>
      <c r="F3153"/>
    </row>
    <row r="3154" spans="1:6" x14ac:dyDescent="0.25">
      <c r="A3154"/>
      <c r="B3154"/>
      <c r="C3154"/>
      <c r="D3154"/>
      <c r="E3154"/>
      <c r="F3154"/>
    </row>
    <row r="3155" spans="1:6" x14ac:dyDescent="0.25">
      <c r="A3155"/>
      <c r="B3155"/>
      <c r="C3155"/>
      <c r="D3155"/>
      <c r="E3155"/>
      <c r="F3155"/>
    </row>
    <row r="3156" spans="1:6" x14ac:dyDescent="0.25">
      <c r="A3156"/>
      <c r="B3156"/>
      <c r="C3156"/>
      <c r="D3156"/>
      <c r="E3156"/>
      <c r="F3156"/>
    </row>
    <row r="3157" spans="1:6" x14ac:dyDescent="0.25">
      <c r="A3157"/>
      <c r="B3157"/>
      <c r="C3157"/>
      <c r="D3157"/>
      <c r="E3157"/>
      <c r="F3157"/>
    </row>
    <row r="3158" spans="1:6" x14ac:dyDescent="0.25">
      <c r="A3158"/>
      <c r="B3158"/>
      <c r="C3158"/>
      <c r="D3158"/>
      <c r="E3158"/>
      <c r="F3158"/>
    </row>
    <row r="3159" spans="1:6" x14ac:dyDescent="0.25">
      <c r="A3159"/>
      <c r="B3159"/>
      <c r="C3159"/>
      <c r="D3159"/>
      <c r="E3159"/>
      <c r="F3159"/>
    </row>
    <row r="3160" spans="1:6" x14ac:dyDescent="0.25">
      <c r="A3160"/>
      <c r="B3160"/>
      <c r="C3160"/>
      <c r="D3160"/>
      <c r="E3160"/>
      <c r="F3160"/>
    </row>
    <row r="3161" spans="1:6" x14ac:dyDescent="0.25">
      <c r="A3161"/>
      <c r="B3161"/>
      <c r="C3161"/>
      <c r="D3161"/>
      <c r="E3161"/>
      <c r="F3161"/>
    </row>
    <row r="3162" spans="1:6" x14ac:dyDescent="0.25">
      <c r="A3162"/>
      <c r="B3162"/>
      <c r="C3162"/>
      <c r="D3162"/>
      <c r="E3162"/>
      <c r="F3162"/>
    </row>
    <row r="3163" spans="1:6" x14ac:dyDescent="0.25">
      <c r="A3163"/>
      <c r="B3163"/>
      <c r="C3163"/>
      <c r="D3163"/>
      <c r="E3163"/>
      <c r="F3163"/>
    </row>
    <row r="3164" spans="1:6" x14ac:dyDescent="0.25">
      <c r="A3164"/>
      <c r="B3164"/>
      <c r="C3164"/>
      <c r="D3164"/>
      <c r="E3164"/>
      <c r="F3164"/>
    </row>
    <row r="3165" spans="1:6" x14ac:dyDescent="0.25">
      <c r="A3165"/>
      <c r="B3165"/>
      <c r="C3165"/>
      <c r="D3165"/>
      <c r="E3165"/>
      <c r="F3165"/>
    </row>
    <row r="3166" spans="1:6" x14ac:dyDescent="0.25">
      <c r="A3166"/>
      <c r="B3166"/>
      <c r="C3166"/>
      <c r="D3166"/>
      <c r="E3166"/>
      <c r="F3166"/>
    </row>
    <row r="3167" spans="1:6" x14ac:dyDescent="0.25">
      <c r="A3167"/>
      <c r="B3167"/>
      <c r="C3167"/>
      <c r="D3167"/>
      <c r="E3167"/>
      <c r="F3167"/>
    </row>
    <row r="3168" spans="1:6" x14ac:dyDescent="0.25">
      <c r="A3168"/>
      <c r="B3168"/>
      <c r="C3168"/>
      <c r="D3168"/>
      <c r="E3168"/>
      <c r="F3168"/>
    </row>
    <row r="3169" spans="1:6" x14ac:dyDescent="0.25">
      <c r="A3169"/>
      <c r="B3169"/>
      <c r="C3169"/>
      <c r="D3169"/>
      <c r="E3169"/>
      <c r="F3169"/>
    </row>
    <row r="3170" spans="1:6" x14ac:dyDescent="0.25">
      <c r="A3170"/>
      <c r="B3170"/>
      <c r="C3170"/>
      <c r="D3170"/>
      <c r="E3170"/>
      <c r="F3170"/>
    </row>
    <row r="3171" spans="1:6" x14ac:dyDescent="0.25">
      <c r="A3171"/>
      <c r="B3171"/>
      <c r="C3171"/>
      <c r="D3171"/>
      <c r="E3171"/>
      <c r="F3171"/>
    </row>
    <row r="3172" spans="1:6" x14ac:dyDescent="0.25">
      <c r="A3172"/>
      <c r="B3172"/>
      <c r="C3172"/>
      <c r="D3172"/>
      <c r="E3172"/>
      <c r="F3172"/>
    </row>
    <row r="3173" spans="1:6" x14ac:dyDescent="0.25">
      <c r="A3173"/>
      <c r="B3173"/>
      <c r="C3173"/>
      <c r="D3173"/>
      <c r="E3173"/>
      <c r="F3173"/>
    </row>
    <row r="3174" spans="1:6" x14ac:dyDescent="0.25">
      <c r="A3174"/>
      <c r="B3174"/>
      <c r="C3174"/>
      <c r="D3174"/>
      <c r="E3174"/>
      <c r="F3174"/>
    </row>
    <row r="3175" spans="1:6" x14ac:dyDescent="0.25">
      <c r="A3175"/>
      <c r="B3175"/>
      <c r="C3175"/>
      <c r="D3175"/>
      <c r="E3175"/>
      <c r="F3175"/>
    </row>
    <row r="3176" spans="1:6" x14ac:dyDescent="0.25">
      <c r="A3176"/>
      <c r="B3176"/>
      <c r="C3176"/>
      <c r="D3176"/>
      <c r="E3176"/>
      <c r="F3176"/>
    </row>
    <row r="3177" spans="1:6" x14ac:dyDescent="0.25">
      <c r="A3177"/>
      <c r="B3177"/>
      <c r="C3177"/>
      <c r="D3177"/>
      <c r="E3177"/>
      <c r="F3177"/>
    </row>
    <row r="3178" spans="1:6" x14ac:dyDescent="0.25">
      <c r="A3178"/>
      <c r="B3178"/>
      <c r="C3178"/>
      <c r="D3178"/>
      <c r="E3178"/>
      <c r="F3178"/>
    </row>
    <row r="3179" spans="1:6" x14ac:dyDescent="0.25">
      <c r="A3179"/>
      <c r="B3179"/>
      <c r="C3179"/>
      <c r="D3179"/>
      <c r="E3179"/>
      <c r="F3179"/>
    </row>
    <row r="3180" spans="1:6" x14ac:dyDescent="0.25">
      <c r="A3180"/>
      <c r="B3180"/>
      <c r="C3180"/>
      <c r="D3180"/>
      <c r="E3180"/>
      <c r="F3180"/>
    </row>
    <row r="3181" spans="1:6" x14ac:dyDescent="0.25">
      <c r="A3181"/>
      <c r="B3181"/>
      <c r="C3181"/>
      <c r="D3181"/>
      <c r="E3181"/>
      <c r="F3181"/>
    </row>
    <row r="3182" spans="1:6" x14ac:dyDescent="0.25">
      <c r="A3182"/>
      <c r="B3182"/>
      <c r="C3182"/>
      <c r="D3182"/>
      <c r="E3182"/>
      <c r="F3182"/>
    </row>
    <row r="3183" spans="1:6" x14ac:dyDescent="0.25">
      <c r="A3183"/>
      <c r="B3183"/>
      <c r="C3183"/>
      <c r="D3183"/>
      <c r="E3183"/>
      <c r="F3183"/>
    </row>
    <row r="3184" spans="1:6" x14ac:dyDescent="0.25">
      <c r="A3184"/>
      <c r="B3184"/>
      <c r="C3184"/>
      <c r="D3184"/>
      <c r="E3184"/>
      <c r="F3184"/>
    </row>
    <row r="3185" spans="1:6" x14ac:dyDescent="0.25">
      <c r="A3185"/>
      <c r="B3185"/>
      <c r="C3185"/>
      <c r="D3185"/>
      <c r="E3185"/>
      <c r="F3185"/>
    </row>
    <row r="3186" spans="1:6" x14ac:dyDescent="0.25">
      <c r="A3186"/>
      <c r="B3186"/>
      <c r="C3186"/>
      <c r="D3186"/>
      <c r="E3186"/>
      <c r="F3186"/>
    </row>
    <row r="3187" spans="1:6" x14ac:dyDescent="0.25">
      <c r="A3187"/>
      <c r="B3187"/>
      <c r="C3187"/>
      <c r="D3187"/>
      <c r="E3187"/>
      <c r="F3187"/>
    </row>
    <row r="3188" spans="1:6" x14ac:dyDescent="0.25">
      <c r="A3188"/>
      <c r="B3188"/>
      <c r="C3188"/>
      <c r="D3188"/>
      <c r="E3188"/>
      <c r="F3188"/>
    </row>
    <row r="3189" spans="1:6" x14ac:dyDescent="0.25">
      <c r="A3189"/>
      <c r="B3189"/>
      <c r="C3189"/>
      <c r="D3189"/>
      <c r="E3189"/>
      <c r="F3189"/>
    </row>
    <row r="3190" spans="1:6" x14ac:dyDescent="0.25">
      <c r="A3190"/>
      <c r="B3190"/>
      <c r="C3190"/>
      <c r="D3190"/>
      <c r="E3190"/>
      <c r="F3190"/>
    </row>
    <row r="3191" spans="1:6" x14ac:dyDescent="0.25">
      <c r="A3191"/>
      <c r="B3191"/>
      <c r="C3191"/>
      <c r="D3191"/>
      <c r="E3191"/>
      <c r="F3191"/>
    </row>
    <row r="3192" spans="1:6" x14ac:dyDescent="0.25">
      <c r="A3192"/>
      <c r="B3192"/>
      <c r="C3192"/>
      <c r="D3192"/>
      <c r="E3192"/>
      <c r="F3192"/>
    </row>
    <row r="3193" spans="1:6" x14ac:dyDescent="0.25">
      <c r="A3193"/>
      <c r="B3193"/>
      <c r="C3193"/>
      <c r="D3193"/>
      <c r="E3193"/>
      <c r="F3193"/>
    </row>
    <row r="3194" spans="1:6" x14ac:dyDescent="0.25">
      <c r="A3194"/>
      <c r="B3194"/>
      <c r="C3194"/>
      <c r="D3194"/>
      <c r="E3194"/>
      <c r="F3194"/>
    </row>
    <row r="3195" spans="1:6" x14ac:dyDescent="0.25">
      <c r="A3195"/>
      <c r="B3195"/>
      <c r="C3195"/>
      <c r="D3195"/>
      <c r="E3195"/>
      <c r="F3195"/>
    </row>
    <row r="3196" spans="1:6" x14ac:dyDescent="0.25">
      <c r="A3196"/>
      <c r="B3196"/>
      <c r="C3196"/>
      <c r="D3196"/>
      <c r="E3196"/>
      <c r="F3196"/>
    </row>
    <row r="3197" spans="1:6" x14ac:dyDescent="0.25">
      <c r="A3197"/>
      <c r="B3197"/>
      <c r="C3197"/>
      <c r="D3197"/>
      <c r="E3197"/>
      <c r="F3197"/>
    </row>
    <row r="3198" spans="1:6" x14ac:dyDescent="0.25">
      <c r="A3198"/>
      <c r="B3198"/>
      <c r="C3198"/>
      <c r="D3198"/>
      <c r="E3198"/>
      <c r="F3198"/>
    </row>
    <row r="3199" spans="1:6" x14ac:dyDescent="0.25">
      <c r="A3199"/>
      <c r="B3199"/>
      <c r="C3199"/>
      <c r="D3199"/>
      <c r="E3199"/>
      <c r="F3199"/>
    </row>
    <row r="3200" spans="1:6" x14ac:dyDescent="0.25">
      <c r="A3200"/>
      <c r="B3200"/>
      <c r="C3200"/>
      <c r="D3200"/>
      <c r="E3200"/>
      <c r="F3200"/>
    </row>
    <row r="3201" spans="1:6" x14ac:dyDescent="0.25">
      <c r="A3201"/>
      <c r="B3201"/>
      <c r="C3201"/>
      <c r="D3201"/>
      <c r="E3201"/>
      <c r="F3201"/>
    </row>
    <row r="3202" spans="1:6" x14ac:dyDescent="0.25">
      <c r="A3202"/>
      <c r="B3202"/>
      <c r="C3202"/>
      <c r="D3202"/>
      <c r="E3202"/>
      <c r="F3202"/>
    </row>
    <row r="3203" spans="1:6" x14ac:dyDescent="0.25">
      <c r="A3203"/>
      <c r="B3203"/>
      <c r="C3203"/>
      <c r="D3203"/>
      <c r="E3203"/>
      <c r="F3203"/>
    </row>
    <row r="3204" spans="1:6" x14ac:dyDescent="0.25">
      <c r="A3204"/>
      <c r="B3204"/>
      <c r="C3204"/>
      <c r="D3204"/>
      <c r="E3204"/>
      <c r="F3204"/>
    </row>
    <row r="3205" spans="1:6" x14ac:dyDescent="0.25">
      <c r="A3205"/>
      <c r="B3205"/>
      <c r="C3205"/>
      <c r="D3205"/>
      <c r="E3205"/>
      <c r="F3205"/>
    </row>
    <row r="3206" spans="1:6" x14ac:dyDescent="0.25">
      <c r="A3206"/>
      <c r="B3206"/>
      <c r="C3206"/>
      <c r="D3206"/>
      <c r="E3206"/>
      <c r="F3206"/>
    </row>
    <row r="3207" spans="1:6" x14ac:dyDescent="0.25">
      <c r="A3207"/>
      <c r="B3207"/>
      <c r="C3207"/>
      <c r="D3207"/>
      <c r="E3207"/>
      <c r="F3207"/>
    </row>
    <row r="3208" spans="1:6" x14ac:dyDescent="0.25">
      <c r="A3208"/>
      <c r="B3208"/>
      <c r="C3208"/>
      <c r="D3208"/>
      <c r="E3208"/>
      <c r="F3208"/>
    </row>
    <row r="3209" spans="1:6" x14ac:dyDescent="0.25">
      <c r="A3209"/>
      <c r="B3209"/>
      <c r="C3209"/>
      <c r="D3209"/>
      <c r="E3209"/>
      <c r="F3209"/>
    </row>
    <row r="3210" spans="1:6" x14ac:dyDescent="0.25">
      <c r="A3210"/>
      <c r="B3210"/>
      <c r="C3210"/>
      <c r="D3210"/>
      <c r="E3210"/>
      <c r="F3210"/>
    </row>
    <row r="3211" spans="1:6" x14ac:dyDescent="0.25">
      <c r="A3211"/>
      <c r="B3211"/>
      <c r="C3211"/>
      <c r="D3211"/>
      <c r="E3211"/>
      <c r="F3211"/>
    </row>
    <row r="3212" spans="1:6" x14ac:dyDescent="0.25">
      <c r="A3212"/>
      <c r="B3212"/>
      <c r="C3212"/>
      <c r="D3212"/>
      <c r="E3212"/>
      <c r="F3212"/>
    </row>
    <row r="3213" spans="1:6" x14ac:dyDescent="0.25">
      <c r="A3213"/>
      <c r="B3213"/>
      <c r="C3213"/>
      <c r="D3213"/>
      <c r="E3213"/>
      <c r="F3213"/>
    </row>
    <row r="3214" spans="1:6" x14ac:dyDescent="0.25">
      <c r="A3214"/>
      <c r="B3214"/>
      <c r="C3214"/>
      <c r="D3214"/>
      <c r="E3214"/>
      <c r="F3214"/>
    </row>
    <row r="3215" spans="1:6" x14ac:dyDescent="0.25">
      <c r="A3215"/>
      <c r="B3215"/>
      <c r="C3215"/>
      <c r="D3215"/>
      <c r="E3215"/>
      <c r="F3215"/>
    </row>
    <row r="3216" spans="1:6" x14ac:dyDescent="0.25">
      <c r="A3216"/>
      <c r="B3216"/>
      <c r="C3216"/>
      <c r="D3216"/>
      <c r="E3216"/>
      <c r="F3216"/>
    </row>
    <row r="3217" spans="1:6" x14ac:dyDescent="0.25">
      <c r="A3217"/>
      <c r="B3217"/>
      <c r="C3217"/>
      <c r="D3217"/>
      <c r="E3217"/>
      <c r="F3217"/>
    </row>
    <row r="3218" spans="1:6" x14ac:dyDescent="0.25">
      <c r="A3218"/>
      <c r="B3218"/>
      <c r="C3218"/>
      <c r="D3218"/>
      <c r="E3218"/>
      <c r="F3218"/>
    </row>
    <row r="3219" spans="1:6" x14ac:dyDescent="0.25">
      <c r="A3219"/>
      <c r="B3219"/>
      <c r="C3219"/>
      <c r="D3219"/>
      <c r="E3219"/>
      <c r="F3219"/>
    </row>
    <row r="3220" spans="1:6" x14ac:dyDescent="0.25">
      <c r="A3220"/>
      <c r="B3220"/>
      <c r="C3220"/>
      <c r="D3220"/>
      <c r="E3220"/>
      <c r="F3220"/>
    </row>
    <row r="3221" spans="1:6" x14ac:dyDescent="0.25">
      <c r="A3221"/>
      <c r="B3221"/>
      <c r="C3221"/>
      <c r="D3221"/>
      <c r="E3221"/>
      <c r="F3221"/>
    </row>
    <row r="3222" spans="1:6" x14ac:dyDescent="0.25">
      <c r="A3222"/>
      <c r="B3222"/>
      <c r="C3222"/>
      <c r="D3222"/>
      <c r="E3222"/>
      <c r="F3222"/>
    </row>
    <row r="3223" spans="1:6" x14ac:dyDescent="0.25">
      <c r="A3223"/>
      <c r="B3223"/>
      <c r="C3223"/>
      <c r="D3223"/>
      <c r="E3223"/>
      <c r="F3223"/>
    </row>
    <row r="3224" spans="1:6" x14ac:dyDescent="0.25">
      <c r="A3224"/>
      <c r="B3224"/>
      <c r="C3224"/>
      <c r="D3224"/>
      <c r="E3224"/>
      <c r="F3224"/>
    </row>
    <row r="3225" spans="1:6" x14ac:dyDescent="0.25">
      <c r="A3225"/>
      <c r="B3225"/>
      <c r="C3225"/>
      <c r="D3225"/>
      <c r="E3225"/>
      <c r="F3225"/>
    </row>
    <row r="3226" spans="1:6" x14ac:dyDescent="0.25">
      <c r="A3226"/>
      <c r="B3226"/>
      <c r="C3226"/>
      <c r="D3226"/>
      <c r="E3226"/>
      <c r="F3226"/>
    </row>
    <row r="3227" spans="1:6" x14ac:dyDescent="0.25">
      <c r="A3227"/>
      <c r="B3227"/>
      <c r="C3227"/>
      <c r="D3227"/>
      <c r="E3227"/>
      <c r="F3227"/>
    </row>
    <row r="3228" spans="1:6" x14ac:dyDescent="0.25">
      <c r="A3228"/>
      <c r="B3228"/>
      <c r="C3228"/>
      <c r="D3228"/>
      <c r="E3228"/>
      <c r="F3228"/>
    </row>
    <row r="3229" spans="1:6" x14ac:dyDescent="0.25">
      <c r="A3229"/>
      <c r="B3229"/>
      <c r="C3229"/>
      <c r="D3229"/>
      <c r="E3229"/>
      <c r="F3229"/>
    </row>
    <row r="3230" spans="1:6" x14ac:dyDescent="0.25">
      <c r="A3230"/>
      <c r="B3230"/>
      <c r="C3230"/>
      <c r="D3230"/>
      <c r="E3230"/>
      <c r="F3230"/>
    </row>
    <row r="3231" spans="1:6" x14ac:dyDescent="0.25">
      <c r="A3231"/>
      <c r="B3231"/>
      <c r="C3231"/>
      <c r="D3231"/>
      <c r="E3231"/>
      <c r="F3231"/>
    </row>
    <row r="3232" spans="1:6" x14ac:dyDescent="0.25">
      <c r="A3232"/>
      <c r="B3232"/>
      <c r="C3232"/>
      <c r="D3232"/>
      <c r="E3232"/>
      <c r="F3232"/>
    </row>
    <row r="3233" spans="1:6" x14ac:dyDescent="0.25">
      <c r="A3233"/>
      <c r="B3233"/>
      <c r="C3233"/>
      <c r="D3233"/>
      <c r="E3233"/>
      <c r="F3233"/>
    </row>
    <row r="3234" spans="1:6" x14ac:dyDescent="0.25">
      <c r="A3234"/>
      <c r="B3234"/>
      <c r="C3234"/>
      <c r="D3234"/>
      <c r="E3234"/>
      <c r="F3234"/>
    </row>
    <row r="3235" spans="1:6" x14ac:dyDescent="0.25">
      <c r="A3235"/>
      <c r="B3235"/>
      <c r="C3235"/>
      <c r="D3235"/>
      <c r="E3235"/>
      <c r="F3235"/>
    </row>
    <row r="3236" spans="1:6" x14ac:dyDescent="0.25">
      <c r="A3236"/>
      <c r="B3236"/>
      <c r="C3236"/>
      <c r="D3236"/>
      <c r="E3236"/>
      <c r="F3236"/>
    </row>
    <row r="3237" spans="1:6" x14ac:dyDescent="0.25">
      <c r="A3237"/>
      <c r="B3237"/>
      <c r="C3237"/>
      <c r="D3237"/>
      <c r="E3237"/>
      <c r="F3237"/>
    </row>
    <row r="3238" spans="1:6" x14ac:dyDescent="0.25">
      <c r="A3238"/>
      <c r="B3238"/>
      <c r="C3238"/>
      <c r="D3238"/>
      <c r="E3238"/>
      <c r="F3238"/>
    </row>
    <row r="3239" spans="1:6" x14ac:dyDescent="0.25">
      <c r="A3239"/>
      <c r="B3239"/>
      <c r="C3239"/>
      <c r="D3239"/>
      <c r="E3239"/>
      <c r="F3239"/>
    </row>
    <row r="3240" spans="1:6" x14ac:dyDescent="0.25">
      <c r="A3240"/>
      <c r="B3240"/>
      <c r="C3240"/>
      <c r="D3240"/>
      <c r="E3240"/>
      <c r="F3240"/>
    </row>
    <row r="3241" spans="1:6" x14ac:dyDescent="0.25">
      <c r="A3241"/>
      <c r="B3241"/>
      <c r="C3241"/>
      <c r="D3241"/>
      <c r="E3241"/>
      <c r="F3241"/>
    </row>
    <row r="3242" spans="1:6" x14ac:dyDescent="0.25">
      <c r="A3242"/>
      <c r="B3242"/>
      <c r="C3242"/>
      <c r="D3242"/>
      <c r="E3242"/>
      <c r="F3242"/>
    </row>
    <row r="3243" spans="1:6" x14ac:dyDescent="0.25">
      <c r="A3243"/>
      <c r="B3243"/>
      <c r="C3243"/>
      <c r="D3243"/>
      <c r="E3243"/>
      <c r="F3243"/>
    </row>
    <row r="3244" spans="1:6" x14ac:dyDescent="0.25">
      <c r="A3244"/>
      <c r="B3244"/>
      <c r="C3244"/>
      <c r="D3244"/>
      <c r="E3244"/>
      <c r="F3244"/>
    </row>
    <row r="3245" spans="1:6" x14ac:dyDescent="0.25">
      <c r="A3245"/>
      <c r="B3245"/>
      <c r="C3245"/>
      <c r="D3245"/>
      <c r="E3245"/>
      <c r="F3245"/>
    </row>
    <row r="3246" spans="1:6" x14ac:dyDescent="0.25">
      <c r="A3246"/>
      <c r="B3246"/>
      <c r="C3246"/>
      <c r="D3246"/>
      <c r="E3246"/>
      <c r="F3246"/>
    </row>
    <row r="3247" spans="1:6" x14ac:dyDescent="0.25">
      <c r="A3247"/>
      <c r="B3247"/>
      <c r="C3247"/>
      <c r="D3247"/>
      <c r="E3247"/>
      <c r="F3247"/>
    </row>
    <row r="3248" spans="1:6" x14ac:dyDescent="0.25">
      <c r="A3248"/>
      <c r="B3248"/>
      <c r="C3248"/>
      <c r="D3248"/>
      <c r="E3248"/>
      <c r="F3248"/>
    </row>
    <row r="3249" spans="1:6" x14ac:dyDescent="0.25">
      <c r="A3249"/>
      <c r="B3249"/>
      <c r="C3249"/>
      <c r="D3249"/>
      <c r="E3249"/>
      <c r="F3249"/>
    </row>
    <row r="3250" spans="1:6" x14ac:dyDescent="0.25">
      <c r="A3250"/>
      <c r="B3250"/>
      <c r="C3250"/>
      <c r="D3250"/>
      <c r="E3250"/>
      <c r="F3250"/>
    </row>
    <row r="3251" spans="1:6" x14ac:dyDescent="0.25">
      <c r="A3251"/>
      <c r="B3251"/>
      <c r="C3251"/>
      <c r="D3251"/>
      <c r="E3251"/>
      <c r="F3251"/>
    </row>
    <row r="3252" spans="1:6" x14ac:dyDescent="0.25">
      <c r="A3252"/>
      <c r="B3252"/>
      <c r="C3252"/>
      <c r="D3252"/>
      <c r="E3252"/>
      <c r="F3252"/>
    </row>
    <row r="3253" spans="1:6" x14ac:dyDescent="0.25">
      <c r="A3253"/>
      <c r="B3253"/>
      <c r="C3253"/>
      <c r="D3253"/>
      <c r="E3253"/>
      <c r="F3253"/>
    </row>
    <row r="3254" spans="1:6" x14ac:dyDescent="0.25">
      <c r="A3254"/>
      <c r="B3254"/>
      <c r="C3254"/>
      <c r="D3254"/>
      <c r="E3254"/>
      <c r="F3254"/>
    </row>
    <row r="3255" spans="1:6" x14ac:dyDescent="0.25">
      <c r="A3255"/>
      <c r="B3255"/>
      <c r="C3255"/>
      <c r="D3255"/>
      <c r="E3255"/>
      <c r="F3255"/>
    </row>
    <row r="3256" spans="1:6" x14ac:dyDescent="0.25">
      <c r="A3256"/>
      <c r="B3256"/>
      <c r="C3256"/>
      <c r="D3256"/>
      <c r="E3256"/>
      <c r="F3256"/>
    </row>
    <row r="3257" spans="1:6" x14ac:dyDescent="0.25">
      <c r="A3257"/>
      <c r="B3257"/>
      <c r="C3257"/>
      <c r="D3257"/>
      <c r="E3257"/>
      <c r="F3257"/>
    </row>
    <row r="3258" spans="1:6" x14ac:dyDescent="0.25">
      <c r="A3258"/>
      <c r="B3258"/>
      <c r="C3258"/>
      <c r="D3258"/>
      <c r="E3258"/>
      <c r="F3258"/>
    </row>
    <row r="3259" spans="1:6" x14ac:dyDescent="0.25">
      <c r="A3259"/>
      <c r="B3259"/>
      <c r="C3259"/>
      <c r="D3259"/>
      <c r="E3259"/>
      <c r="F3259"/>
    </row>
    <row r="3260" spans="1:6" x14ac:dyDescent="0.25">
      <c r="A3260"/>
      <c r="B3260"/>
      <c r="C3260"/>
      <c r="D3260"/>
      <c r="E3260"/>
      <c r="F3260"/>
    </row>
    <row r="3261" spans="1:6" x14ac:dyDescent="0.25">
      <c r="A3261"/>
      <c r="B3261"/>
      <c r="C3261"/>
      <c r="D3261"/>
      <c r="E3261"/>
      <c r="F3261"/>
    </row>
    <row r="3262" spans="1:6" x14ac:dyDescent="0.25">
      <c r="A3262"/>
      <c r="B3262"/>
      <c r="C3262"/>
      <c r="D3262"/>
      <c r="E3262"/>
      <c r="F3262"/>
    </row>
    <row r="3263" spans="1:6" x14ac:dyDescent="0.25">
      <c r="A3263"/>
      <c r="B3263"/>
      <c r="C3263"/>
      <c r="D3263"/>
      <c r="E3263"/>
      <c r="F3263"/>
    </row>
    <row r="3264" spans="1:6" x14ac:dyDescent="0.25">
      <c r="A3264"/>
      <c r="B3264"/>
      <c r="C3264"/>
      <c r="D3264"/>
      <c r="E3264"/>
      <c r="F3264"/>
    </row>
    <row r="3265" spans="1:6" x14ac:dyDescent="0.25">
      <c r="A3265"/>
      <c r="B3265"/>
      <c r="C3265"/>
      <c r="D3265"/>
      <c r="E3265"/>
      <c r="F3265"/>
    </row>
    <row r="3266" spans="1:6" x14ac:dyDescent="0.25">
      <c r="A3266"/>
      <c r="B3266"/>
      <c r="C3266"/>
      <c r="D3266"/>
      <c r="E3266"/>
      <c r="F3266"/>
    </row>
    <row r="3267" spans="1:6" x14ac:dyDescent="0.25">
      <c r="A3267"/>
      <c r="B3267"/>
      <c r="C3267"/>
      <c r="D3267"/>
      <c r="E3267"/>
      <c r="F3267"/>
    </row>
    <row r="3268" spans="1:6" x14ac:dyDescent="0.25">
      <c r="A3268"/>
      <c r="B3268"/>
      <c r="C3268"/>
      <c r="D3268"/>
      <c r="E3268"/>
      <c r="F3268"/>
    </row>
    <row r="3269" spans="1:6" x14ac:dyDescent="0.25">
      <c r="A3269"/>
      <c r="B3269"/>
      <c r="C3269"/>
      <c r="D3269"/>
      <c r="E3269"/>
      <c r="F3269"/>
    </row>
    <row r="3270" spans="1:6" x14ac:dyDescent="0.25">
      <c r="A3270"/>
      <c r="B3270"/>
      <c r="C3270"/>
      <c r="D3270"/>
      <c r="E3270"/>
      <c r="F3270"/>
    </row>
    <row r="3271" spans="1:6" x14ac:dyDescent="0.25">
      <c r="A3271"/>
      <c r="B3271"/>
      <c r="C3271"/>
      <c r="D3271"/>
      <c r="E3271"/>
      <c r="F3271"/>
    </row>
    <row r="3272" spans="1:6" x14ac:dyDescent="0.25">
      <c r="A3272"/>
      <c r="B3272"/>
      <c r="C3272"/>
      <c r="D3272"/>
      <c r="E3272"/>
      <c r="F3272"/>
    </row>
    <row r="3273" spans="1:6" x14ac:dyDescent="0.25">
      <c r="A3273"/>
      <c r="B3273"/>
      <c r="C3273"/>
      <c r="D3273"/>
      <c r="E3273"/>
      <c r="F3273"/>
    </row>
    <row r="3274" spans="1:6" x14ac:dyDescent="0.25">
      <c r="A3274"/>
      <c r="B3274"/>
      <c r="C3274"/>
      <c r="D3274"/>
      <c r="E3274"/>
      <c r="F3274"/>
    </row>
    <row r="3275" spans="1:6" x14ac:dyDescent="0.25">
      <c r="A3275"/>
      <c r="B3275"/>
      <c r="C3275"/>
      <c r="D3275"/>
      <c r="E3275"/>
      <c r="F3275"/>
    </row>
    <row r="3276" spans="1:6" x14ac:dyDescent="0.25">
      <c r="A3276"/>
      <c r="B3276"/>
      <c r="C3276"/>
      <c r="D3276"/>
      <c r="E3276"/>
      <c r="F3276"/>
    </row>
    <row r="3277" spans="1:6" x14ac:dyDescent="0.25">
      <c r="A3277"/>
      <c r="B3277"/>
      <c r="C3277"/>
      <c r="D3277"/>
      <c r="E3277"/>
      <c r="F3277"/>
    </row>
    <row r="3278" spans="1:6" x14ac:dyDescent="0.25">
      <c r="A3278"/>
      <c r="B3278"/>
      <c r="C3278"/>
      <c r="D3278"/>
      <c r="E3278"/>
      <c r="F3278"/>
    </row>
    <row r="3279" spans="1:6" x14ac:dyDescent="0.25">
      <c r="A3279"/>
      <c r="B3279"/>
      <c r="C3279"/>
      <c r="D3279"/>
      <c r="E3279"/>
      <c r="F3279"/>
    </row>
    <row r="3280" spans="1:6" x14ac:dyDescent="0.25">
      <c r="A3280"/>
      <c r="B3280"/>
      <c r="C3280"/>
      <c r="D3280"/>
      <c r="E3280"/>
      <c r="F3280"/>
    </row>
    <row r="3281" spans="1:6" x14ac:dyDescent="0.25">
      <c r="A3281"/>
      <c r="B3281"/>
      <c r="C3281"/>
      <c r="D3281"/>
      <c r="E3281"/>
      <c r="F3281"/>
    </row>
    <row r="3282" spans="1:6" x14ac:dyDescent="0.25">
      <c r="A3282"/>
      <c r="B3282"/>
      <c r="C3282"/>
      <c r="D3282"/>
      <c r="E3282"/>
      <c r="F3282"/>
    </row>
    <row r="3283" spans="1:6" x14ac:dyDescent="0.25">
      <c r="A3283"/>
      <c r="B3283"/>
      <c r="C3283"/>
      <c r="D3283"/>
      <c r="E3283"/>
      <c r="F3283"/>
    </row>
    <row r="3284" spans="1:6" x14ac:dyDescent="0.25">
      <c r="A3284"/>
      <c r="B3284"/>
      <c r="C3284"/>
      <c r="D3284"/>
      <c r="E3284"/>
      <c r="F3284"/>
    </row>
    <row r="3285" spans="1:6" x14ac:dyDescent="0.25">
      <c r="A3285"/>
      <c r="B3285"/>
      <c r="C3285"/>
      <c r="D3285"/>
      <c r="E3285"/>
      <c r="F3285"/>
    </row>
    <row r="3286" spans="1:6" x14ac:dyDescent="0.25">
      <c r="A3286"/>
      <c r="B3286"/>
      <c r="C3286"/>
      <c r="D3286"/>
      <c r="E3286"/>
      <c r="F3286"/>
    </row>
    <row r="3287" spans="1:6" x14ac:dyDescent="0.25">
      <c r="A3287"/>
      <c r="B3287"/>
      <c r="C3287"/>
      <c r="D3287"/>
      <c r="E3287"/>
      <c r="F3287"/>
    </row>
    <row r="3288" spans="1:6" x14ac:dyDescent="0.25">
      <c r="A3288"/>
      <c r="B3288"/>
      <c r="C3288"/>
      <c r="D3288"/>
      <c r="E3288"/>
      <c r="F3288"/>
    </row>
    <row r="3289" spans="1:6" x14ac:dyDescent="0.25">
      <c r="A3289"/>
      <c r="B3289"/>
      <c r="C3289"/>
      <c r="D3289"/>
      <c r="E3289"/>
      <c r="F3289"/>
    </row>
    <row r="3290" spans="1:6" x14ac:dyDescent="0.25">
      <c r="A3290"/>
      <c r="B3290"/>
      <c r="C3290"/>
      <c r="D3290"/>
      <c r="E3290"/>
      <c r="F3290"/>
    </row>
    <row r="3291" spans="1:6" x14ac:dyDescent="0.25">
      <c r="A3291"/>
      <c r="B3291"/>
      <c r="C3291"/>
      <c r="D3291"/>
      <c r="E3291"/>
      <c r="F3291"/>
    </row>
    <row r="3292" spans="1:6" x14ac:dyDescent="0.25">
      <c r="A3292"/>
      <c r="B3292"/>
      <c r="C3292"/>
      <c r="D3292"/>
      <c r="E3292"/>
      <c r="F3292"/>
    </row>
    <row r="3293" spans="1:6" x14ac:dyDescent="0.25">
      <c r="A3293"/>
      <c r="B3293"/>
      <c r="C3293"/>
      <c r="D3293"/>
      <c r="E3293"/>
      <c r="F3293"/>
    </row>
    <row r="3294" spans="1:6" x14ac:dyDescent="0.25">
      <c r="A3294"/>
      <c r="B3294"/>
      <c r="C3294"/>
      <c r="D3294"/>
      <c r="E3294"/>
      <c r="F3294"/>
    </row>
    <row r="3295" spans="1:6" x14ac:dyDescent="0.25">
      <c r="A3295"/>
      <c r="B3295"/>
      <c r="C3295"/>
      <c r="D3295"/>
      <c r="E3295"/>
      <c r="F3295"/>
    </row>
    <row r="3296" spans="1:6" x14ac:dyDescent="0.25">
      <c r="A3296"/>
      <c r="B3296"/>
      <c r="C3296"/>
      <c r="D3296"/>
      <c r="E3296"/>
      <c r="F3296"/>
    </row>
    <row r="3297" spans="1:6" x14ac:dyDescent="0.25">
      <c r="A3297"/>
      <c r="B3297"/>
      <c r="C3297"/>
      <c r="D3297"/>
      <c r="E3297"/>
      <c r="F3297"/>
    </row>
    <row r="3298" spans="1:6" x14ac:dyDescent="0.25">
      <c r="A3298"/>
      <c r="B3298"/>
      <c r="C3298"/>
      <c r="D3298"/>
      <c r="E3298"/>
      <c r="F3298"/>
    </row>
    <row r="3299" spans="1:6" x14ac:dyDescent="0.25">
      <c r="A3299"/>
      <c r="B3299"/>
      <c r="C3299"/>
      <c r="D3299"/>
      <c r="E3299"/>
      <c r="F3299"/>
    </row>
    <row r="3300" spans="1:6" x14ac:dyDescent="0.25">
      <c r="A3300"/>
      <c r="B3300"/>
      <c r="C3300"/>
      <c r="D3300"/>
      <c r="E3300"/>
      <c r="F3300"/>
    </row>
    <row r="3301" spans="1:6" x14ac:dyDescent="0.25">
      <c r="A3301"/>
      <c r="B3301"/>
      <c r="C3301"/>
      <c r="D3301"/>
      <c r="E3301"/>
      <c r="F3301"/>
    </row>
    <row r="3302" spans="1:6" x14ac:dyDescent="0.25">
      <c r="A3302"/>
      <c r="B3302"/>
      <c r="C3302"/>
      <c r="D3302"/>
      <c r="E3302"/>
      <c r="F3302"/>
    </row>
    <row r="3303" spans="1:6" x14ac:dyDescent="0.25">
      <c r="A3303"/>
      <c r="B3303"/>
      <c r="C3303"/>
      <c r="D3303"/>
      <c r="E3303"/>
      <c r="F3303"/>
    </row>
    <row r="3304" spans="1:6" x14ac:dyDescent="0.25">
      <c r="A3304"/>
      <c r="B3304"/>
      <c r="C3304"/>
      <c r="D3304"/>
      <c r="E3304"/>
      <c r="F3304"/>
    </row>
    <row r="3305" spans="1:6" x14ac:dyDescent="0.25">
      <c r="A3305"/>
      <c r="B3305"/>
      <c r="C3305"/>
      <c r="D3305"/>
      <c r="E3305"/>
      <c r="F3305"/>
    </row>
    <row r="3306" spans="1:6" x14ac:dyDescent="0.25">
      <c r="A3306"/>
      <c r="B3306"/>
      <c r="C3306"/>
      <c r="D3306"/>
      <c r="E3306"/>
      <c r="F3306"/>
    </row>
    <row r="3307" spans="1:6" x14ac:dyDescent="0.25">
      <c r="A3307"/>
      <c r="B3307"/>
      <c r="C3307"/>
      <c r="D3307"/>
      <c r="E3307"/>
      <c r="F3307"/>
    </row>
    <row r="3308" spans="1:6" x14ac:dyDescent="0.25">
      <c r="A3308"/>
      <c r="B3308"/>
      <c r="C3308"/>
      <c r="D3308"/>
      <c r="E3308"/>
      <c r="F3308"/>
    </row>
    <row r="3309" spans="1:6" x14ac:dyDescent="0.25">
      <c r="A3309"/>
      <c r="B3309"/>
      <c r="C3309"/>
      <c r="D3309"/>
      <c r="E3309"/>
      <c r="F3309"/>
    </row>
    <row r="3310" spans="1:6" x14ac:dyDescent="0.25">
      <c r="A3310"/>
      <c r="B3310"/>
      <c r="C3310"/>
      <c r="D3310"/>
      <c r="E3310"/>
      <c r="F3310"/>
    </row>
    <row r="3311" spans="1:6" x14ac:dyDescent="0.25">
      <c r="A3311"/>
      <c r="B3311"/>
      <c r="C3311"/>
      <c r="D3311"/>
      <c r="E3311"/>
      <c r="F3311"/>
    </row>
    <row r="3312" spans="1:6" x14ac:dyDescent="0.25">
      <c r="A3312"/>
      <c r="B3312"/>
      <c r="C3312"/>
      <c r="D3312"/>
      <c r="E3312"/>
      <c r="F3312"/>
    </row>
    <row r="3313" spans="1:6" x14ac:dyDescent="0.25">
      <c r="A3313"/>
      <c r="B3313"/>
      <c r="C3313"/>
      <c r="D3313"/>
      <c r="E3313"/>
      <c r="F3313"/>
    </row>
    <row r="3314" spans="1:6" x14ac:dyDescent="0.25">
      <c r="A3314"/>
      <c r="B3314"/>
      <c r="C3314"/>
      <c r="D3314"/>
      <c r="E3314"/>
      <c r="F3314"/>
    </row>
    <row r="3315" spans="1:6" x14ac:dyDescent="0.25">
      <c r="A3315"/>
      <c r="B3315"/>
      <c r="C3315"/>
      <c r="D3315"/>
      <c r="E3315"/>
      <c r="F3315"/>
    </row>
    <row r="3316" spans="1:6" x14ac:dyDescent="0.25">
      <c r="A3316"/>
      <c r="B3316"/>
      <c r="C3316"/>
      <c r="D3316"/>
      <c r="E3316"/>
      <c r="F3316"/>
    </row>
    <row r="3317" spans="1:6" x14ac:dyDescent="0.25">
      <c r="A3317"/>
      <c r="B3317"/>
      <c r="C3317"/>
      <c r="D3317"/>
      <c r="E3317"/>
      <c r="F3317"/>
    </row>
    <row r="3318" spans="1:6" x14ac:dyDescent="0.25">
      <c r="A3318"/>
      <c r="B3318"/>
      <c r="C3318"/>
      <c r="D3318"/>
      <c r="E3318"/>
      <c r="F3318"/>
    </row>
    <row r="3319" spans="1:6" x14ac:dyDescent="0.25">
      <c r="A3319"/>
      <c r="B3319"/>
      <c r="C3319"/>
      <c r="D3319"/>
      <c r="E3319"/>
      <c r="F3319"/>
    </row>
    <row r="3320" spans="1:6" x14ac:dyDescent="0.25">
      <c r="A3320"/>
      <c r="B3320"/>
      <c r="C3320"/>
      <c r="D3320"/>
      <c r="E3320"/>
      <c r="F3320"/>
    </row>
    <row r="3321" spans="1:6" x14ac:dyDescent="0.25">
      <c r="A3321"/>
      <c r="B3321"/>
      <c r="C3321"/>
      <c r="D3321"/>
      <c r="E3321"/>
      <c r="F3321"/>
    </row>
    <row r="3322" spans="1:6" x14ac:dyDescent="0.25">
      <c r="A3322"/>
      <c r="B3322"/>
      <c r="C3322"/>
      <c r="D3322"/>
      <c r="E3322"/>
      <c r="F3322"/>
    </row>
    <row r="3323" spans="1:6" x14ac:dyDescent="0.25">
      <c r="A3323"/>
      <c r="B3323"/>
      <c r="C3323"/>
      <c r="D3323"/>
      <c r="E3323"/>
      <c r="F3323"/>
    </row>
    <row r="3324" spans="1:6" x14ac:dyDescent="0.25">
      <c r="A3324"/>
      <c r="B3324"/>
      <c r="C3324"/>
      <c r="D3324"/>
      <c r="E3324"/>
      <c r="F3324"/>
    </row>
    <row r="3325" spans="1:6" x14ac:dyDescent="0.25">
      <c r="A3325"/>
      <c r="B3325"/>
      <c r="C3325"/>
      <c r="D3325"/>
      <c r="E3325"/>
      <c r="F3325"/>
    </row>
    <row r="3326" spans="1:6" x14ac:dyDescent="0.25">
      <c r="A3326"/>
      <c r="B3326"/>
      <c r="C3326"/>
      <c r="D3326"/>
      <c r="E3326"/>
      <c r="F3326"/>
    </row>
    <row r="3327" spans="1:6" x14ac:dyDescent="0.25">
      <c r="A3327"/>
      <c r="B3327"/>
      <c r="C3327"/>
      <c r="D3327"/>
      <c r="E3327"/>
      <c r="F3327"/>
    </row>
    <row r="3328" spans="1:6" x14ac:dyDescent="0.25">
      <c r="A3328"/>
      <c r="B3328"/>
      <c r="C3328"/>
      <c r="D3328"/>
      <c r="E3328"/>
      <c r="F3328"/>
    </row>
    <row r="3329" spans="1:6" x14ac:dyDescent="0.25">
      <c r="A3329"/>
      <c r="B3329"/>
      <c r="C3329"/>
      <c r="D3329"/>
      <c r="E3329"/>
      <c r="F3329"/>
    </row>
    <row r="3330" spans="1:6" x14ac:dyDescent="0.25">
      <c r="A3330"/>
      <c r="B3330"/>
      <c r="C3330"/>
      <c r="D3330"/>
      <c r="E3330"/>
      <c r="F3330"/>
    </row>
    <row r="3331" spans="1:6" x14ac:dyDescent="0.25">
      <c r="A3331"/>
      <c r="B3331"/>
      <c r="C3331"/>
      <c r="D3331"/>
      <c r="E3331"/>
      <c r="F3331"/>
    </row>
    <row r="3332" spans="1:6" x14ac:dyDescent="0.25">
      <c r="A3332"/>
      <c r="B3332"/>
      <c r="C3332"/>
      <c r="D3332"/>
      <c r="E3332"/>
      <c r="F3332"/>
    </row>
    <row r="3333" spans="1:6" x14ac:dyDescent="0.25">
      <c r="A3333"/>
      <c r="B3333"/>
      <c r="C3333"/>
      <c r="D3333"/>
      <c r="E3333"/>
      <c r="F3333"/>
    </row>
    <row r="3334" spans="1:6" x14ac:dyDescent="0.25">
      <c r="A3334"/>
      <c r="B3334"/>
      <c r="C3334"/>
      <c r="D3334"/>
      <c r="E3334"/>
      <c r="F3334"/>
    </row>
    <row r="3335" spans="1:6" x14ac:dyDescent="0.25">
      <c r="A3335"/>
      <c r="B3335"/>
      <c r="C3335"/>
      <c r="D3335"/>
      <c r="E3335"/>
      <c r="F3335"/>
    </row>
    <row r="3336" spans="1:6" x14ac:dyDescent="0.25">
      <c r="A3336"/>
      <c r="B3336"/>
      <c r="C3336"/>
      <c r="D3336"/>
      <c r="E3336"/>
      <c r="F3336"/>
    </row>
    <row r="3337" spans="1:6" x14ac:dyDescent="0.25">
      <c r="A3337"/>
      <c r="B3337"/>
      <c r="C3337"/>
      <c r="D3337"/>
      <c r="E3337"/>
      <c r="F3337"/>
    </row>
    <row r="3338" spans="1:6" x14ac:dyDescent="0.25">
      <c r="A3338"/>
      <c r="B3338"/>
      <c r="C3338"/>
      <c r="D3338"/>
      <c r="E3338"/>
      <c r="F3338"/>
    </row>
    <row r="3339" spans="1:6" x14ac:dyDescent="0.25">
      <c r="A3339"/>
      <c r="B3339"/>
      <c r="C3339"/>
      <c r="D3339"/>
      <c r="E3339"/>
      <c r="F3339"/>
    </row>
    <row r="3340" spans="1:6" x14ac:dyDescent="0.25">
      <c r="A3340"/>
      <c r="B3340"/>
      <c r="C3340"/>
      <c r="D3340"/>
      <c r="E3340"/>
      <c r="F3340"/>
    </row>
    <row r="3341" spans="1:6" x14ac:dyDescent="0.25">
      <c r="A3341"/>
      <c r="B3341"/>
      <c r="C3341"/>
      <c r="D3341"/>
      <c r="E3341"/>
      <c r="F3341"/>
    </row>
    <row r="3342" spans="1:6" x14ac:dyDescent="0.25">
      <c r="A3342"/>
      <c r="B3342"/>
      <c r="C3342"/>
      <c r="D3342"/>
      <c r="E3342"/>
      <c r="F3342"/>
    </row>
    <row r="3343" spans="1:6" x14ac:dyDescent="0.25">
      <c r="A3343"/>
      <c r="B3343"/>
      <c r="C3343"/>
      <c r="D3343"/>
      <c r="E3343"/>
      <c r="F3343"/>
    </row>
    <row r="3344" spans="1:6" x14ac:dyDescent="0.25">
      <c r="A3344"/>
      <c r="B3344"/>
      <c r="C3344"/>
      <c r="D3344"/>
      <c r="E3344"/>
      <c r="F3344"/>
    </row>
    <row r="3345" spans="1:6" x14ac:dyDescent="0.25">
      <c r="A3345"/>
      <c r="B3345"/>
      <c r="C3345"/>
      <c r="D3345"/>
      <c r="E3345"/>
      <c r="F3345"/>
    </row>
    <row r="3346" spans="1:6" x14ac:dyDescent="0.25">
      <c r="A3346"/>
      <c r="B3346"/>
      <c r="C3346"/>
      <c r="D3346"/>
      <c r="E3346"/>
      <c r="F3346"/>
    </row>
    <row r="3347" spans="1:6" x14ac:dyDescent="0.25">
      <c r="A3347"/>
      <c r="B3347"/>
      <c r="C3347"/>
      <c r="D3347"/>
      <c r="E3347"/>
      <c r="F3347"/>
    </row>
    <row r="3348" spans="1:6" x14ac:dyDescent="0.25">
      <c r="A3348"/>
      <c r="B3348"/>
      <c r="C3348"/>
      <c r="D3348"/>
      <c r="E3348"/>
      <c r="F3348"/>
    </row>
    <row r="3349" spans="1:6" x14ac:dyDescent="0.25">
      <c r="A3349"/>
      <c r="B3349"/>
      <c r="C3349"/>
      <c r="D3349"/>
      <c r="E3349"/>
      <c r="F3349"/>
    </row>
    <row r="3350" spans="1:6" x14ac:dyDescent="0.25">
      <c r="A3350"/>
      <c r="B3350"/>
      <c r="C3350"/>
      <c r="D3350"/>
      <c r="E3350"/>
      <c r="F3350"/>
    </row>
    <row r="3351" spans="1:6" x14ac:dyDescent="0.25">
      <c r="A3351"/>
      <c r="B3351"/>
      <c r="C3351"/>
      <c r="D3351"/>
      <c r="E3351"/>
      <c r="F3351"/>
    </row>
    <row r="3352" spans="1:6" x14ac:dyDescent="0.25">
      <c r="A3352"/>
      <c r="B3352"/>
      <c r="C3352"/>
      <c r="D3352"/>
      <c r="E3352"/>
      <c r="F3352"/>
    </row>
    <row r="3353" spans="1:6" x14ac:dyDescent="0.25">
      <c r="A3353"/>
      <c r="B3353"/>
      <c r="C3353"/>
      <c r="D3353"/>
      <c r="E3353"/>
      <c r="F3353"/>
    </row>
    <row r="3354" spans="1:6" x14ac:dyDescent="0.25">
      <c r="A3354"/>
      <c r="B3354"/>
      <c r="C3354"/>
      <c r="D3354"/>
      <c r="E3354"/>
      <c r="F3354"/>
    </row>
    <row r="3355" spans="1:6" x14ac:dyDescent="0.25">
      <c r="A3355"/>
      <c r="B3355"/>
      <c r="C3355"/>
      <c r="D3355"/>
      <c r="E3355"/>
      <c r="F3355"/>
    </row>
    <row r="3356" spans="1:6" x14ac:dyDescent="0.25">
      <c r="A3356"/>
      <c r="B3356"/>
      <c r="C3356"/>
      <c r="D3356"/>
      <c r="E3356"/>
      <c r="F3356"/>
    </row>
    <row r="3357" spans="1:6" x14ac:dyDescent="0.25">
      <c r="A3357"/>
      <c r="B3357"/>
      <c r="C3357"/>
      <c r="D3357"/>
      <c r="E3357"/>
      <c r="F3357"/>
    </row>
    <row r="3358" spans="1:6" x14ac:dyDescent="0.25">
      <c r="A3358"/>
      <c r="B3358"/>
      <c r="C3358"/>
      <c r="D3358"/>
      <c r="E3358"/>
      <c r="F3358"/>
    </row>
    <row r="3359" spans="1:6" x14ac:dyDescent="0.25">
      <c r="A3359"/>
      <c r="B3359"/>
      <c r="C3359"/>
      <c r="D3359"/>
      <c r="E3359"/>
      <c r="F3359"/>
    </row>
    <row r="3360" spans="1:6" x14ac:dyDescent="0.25">
      <c r="A3360"/>
      <c r="B3360"/>
      <c r="C3360"/>
      <c r="D3360"/>
      <c r="E3360"/>
      <c r="F3360"/>
    </row>
    <row r="3361" spans="1:6" x14ac:dyDescent="0.25">
      <c r="A3361"/>
      <c r="B3361"/>
      <c r="C3361"/>
      <c r="D3361"/>
      <c r="E3361"/>
      <c r="F3361"/>
    </row>
    <row r="3362" spans="1:6" x14ac:dyDescent="0.25">
      <c r="A3362"/>
      <c r="B3362"/>
      <c r="C3362"/>
      <c r="D3362"/>
      <c r="E3362"/>
      <c r="F3362"/>
    </row>
    <row r="3363" spans="1:6" x14ac:dyDescent="0.25">
      <c r="A3363"/>
      <c r="B3363"/>
      <c r="C3363"/>
      <c r="D3363"/>
      <c r="E3363"/>
      <c r="F3363"/>
    </row>
    <row r="3364" spans="1:6" x14ac:dyDescent="0.25">
      <c r="A3364"/>
      <c r="B3364"/>
      <c r="C3364"/>
      <c r="D3364"/>
      <c r="E3364"/>
      <c r="F3364"/>
    </row>
    <row r="3365" spans="1:6" x14ac:dyDescent="0.25">
      <c r="A3365"/>
      <c r="B3365"/>
      <c r="C3365"/>
      <c r="D3365"/>
      <c r="E3365"/>
      <c r="F3365"/>
    </row>
    <row r="3366" spans="1:6" x14ac:dyDescent="0.25">
      <c r="A3366"/>
      <c r="B3366"/>
      <c r="C3366"/>
      <c r="D3366"/>
      <c r="E3366"/>
      <c r="F3366"/>
    </row>
    <row r="3367" spans="1:6" x14ac:dyDescent="0.25">
      <c r="A3367"/>
      <c r="B3367"/>
      <c r="C3367"/>
      <c r="D3367"/>
      <c r="E3367"/>
      <c r="F3367"/>
    </row>
    <row r="3368" spans="1:6" x14ac:dyDescent="0.25">
      <c r="A3368"/>
      <c r="B3368"/>
      <c r="C3368"/>
      <c r="D3368"/>
      <c r="E3368"/>
      <c r="F3368"/>
    </row>
    <row r="3369" spans="1:6" x14ac:dyDescent="0.25">
      <c r="A3369"/>
      <c r="B3369"/>
      <c r="C3369"/>
      <c r="D3369"/>
      <c r="E3369"/>
      <c r="F3369"/>
    </row>
    <row r="3370" spans="1:6" x14ac:dyDescent="0.25">
      <c r="A3370"/>
      <c r="B3370"/>
      <c r="C3370"/>
      <c r="D3370"/>
      <c r="E3370"/>
      <c r="F3370"/>
    </row>
    <row r="3371" spans="1:6" x14ac:dyDescent="0.25">
      <c r="A3371"/>
      <c r="B3371"/>
      <c r="C3371"/>
      <c r="D3371"/>
      <c r="E3371"/>
      <c r="F3371"/>
    </row>
    <row r="3372" spans="1:6" x14ac:dyDescent="0.25">
      <c r="A3372"/>
      <c r="B3372"/>
      <c r="C3372"/>
      <c r="D3372"/>
      <c r="E3372"/>
      <c r="F3372"/>
    </row>
    <row r="3373" spans="1:6" x14ac:dyDescent="0.25">
      <c r="A3373"/>
      <c r="B3373"/>
      <c r="C3373"/>
      <c r="D3373"/>
      <c r="E3373"/>
      <c r="F3373"/>
    </row>
    <row r="3374" spans="1:6" x14ac:dyDescent="0.25">
      <c r="A3374"/>
      <c r="B3374"/>
      <c r="C3374"/>
      <c r="D3374"/>
      <c r="E3374"/>
      <c r="F3374"/>
    </row>
    <row r="3375" spans="1:6" x14ac:dyDescent="0.25">
      <c r="A3375"/>
      <c r="B3375"/>
      <c r="C3375"/>
      <c r="D3375"/>
      <c r="E3375"/>
      <c r="F3375"/>
    </row>
    <row r="3376" spans="1:6" x14ac:dyDescent="0.25">
      <c r="A3376"/>
      <c r="B3376"/>
      <c r="C3376"/>
      <c r="D3376"/>
      <c r="E3376"/>
      <c r="F3376"/>
    </row>
    <row r="3377" spans="1:6" x14ac:dyDescent="0.25">
      <c r="A3377"/>
      <c r="B3377"/>
      <c r="C3377"/>
      <c r="D3377"/>
      <c r="E3377"/>
      <c r="F3377"/>
    </row>
    <row r="3378" spans="1:6" x14ac:dyDescent="0.25">
      <c r="A3378"/>
      <c r="B3378"/>
      <c r="C3378"/>
      <c r="D3378"/>
      <c r="E3378"/>
      <c r="F3378"/>
    </row>
    <row r="3379" spans="1:6" x14ac:dyDescent="0.25">
      <c r="A3379"/>
      <c r="B3379"/>
      <c r="C3379"/>
      <c r="D3379"/>
      <c r="E3379"/>
      <c r="F3379"/>
    </row>
    <row r="3380" spans="1:6" x14ac:dyDescent="0.25">
      <c r="A3380"/>
      <c r="B3380"/>
      <c r="C3380"/>
      <c r="D3380"/>
      <c r="E3380"/>
      <c r="F3380"/>
    </row>
    <row r="3381" spans="1:6" x14ac:dyDescent="0.25">
      <c r="A3381"/>
      <c r="B3381"/>
      <c r="C3381"/>
      <c r="D3381"/>
      <c r="E3381"/>
      <c r="F3381"/>
    </row>
    <row r="3382" spans="1:6" x14ac:dyDescent="0.25">
      <c r="A3382"/>
      <c r="B3382"/>
      <c r="C3382"/>
      <c r="D3382"/>
      <c r="E3382"/>
      <c r="F3382"/>
    </row>
    <row r="3383" spans="1:6" x14ac:dyDescent="0.25">
      <c r="A3383"/>
      <c r="B3383"/>
      <c r="C3383"/>
      <c r="D3383"/>
      <c r="E3383"/>
      <c r="F3383"/>
    </row>
    <row r="3384" spans="1:6" x14ac:dyDescent="0.25">
      <c r="A3384"/>
      <c r="B3384"/>
      <c r="C3384"/>
      <c r="D3384"/>
      <c r="E3384"/>
      <c r="F3384"/>
    </row>
    <row r="3385" spans="1:6" x14ac:dyDescent="0.25">
      <c r="A3385"/>
      <c r="B3385"/>
      <c r="C3385"/>
      <c r="D3385"/>
      <c r="E3385"/>
      <c r="F3385"/>
    </row>
    <row r="3386" spans="1:6" x14ac:dyDescent="0.25">
      <c r="A3386"/>
      <c r="B3386"/>
      <c r="C3386"/>
      <c r="D3386"/>
      <c r="E3386"/>
      <c r="F3386"/>
    </row>
    <row r="3387" spans="1:6" x14ac:dyDescent="0.25">
      <c r="A3387"/>
      <c r="B3387"/>
      <c r="C3387"/>
      <c r="D3387"/>
      <c r="E3387"/>
      <c r="F3387"/>
    </row>
    <row r="3388" spans="1:6" x14ac:dyDescent="0.25">
      <c r="A3388"/>
      <c r="B3388"/>
      <c r="C3388"/>
      <c r="D3388"/>
      <c r="E3388"/>
      <c r="F3388"/>
    </row>
    <row r="3389" spans="1:6" x14ac:dyDescent="0.25">
      <c r="A3389"/>
      <c r="B3389"/>
      <c r="C3389"/>
      <c r="D3389"/>
      <c r="E3389"/>
      <c r="F3389"/>
    </row>
    <row r="3390" spans="1:6" x14ac:dyDescent="0.25">
      <c r="A3390"/>
      <c r="B3390"/>
      <c r="C3390"/>
      <c r="D3390"/>
      <c r="E3390"/>
      <c r="F3390"/>
    </row>
    <row r="3391" spans="1:6" x14ac:dyDescent="0.25">
      <c r="A3391"/>
      <c r="B3391"/>
      <c r="C3391"/>
      <c r="D3391"/>
      <c r="E3391"/>
      <c r="F3391"/>
    </row>
    <row r="3392" spans="1:6" x14ac:dyDescent="0.25">
      <c r="A3392"/>
      <c r="B3392"/>
      <c r="C3392"/>
      <c r="D3392"/>
      <c r="E3392"/>
      <c r="F3392"/>
    </row>
    <row r="3393" spans="1:6" x14ac:dyDescent="0.25">
      <c r="A3393"/>
      <c r="B3393"/>
      <c r="C3393"/>
      <c r="D3393"/>
      <c r="E3393"/>
      <c r="F3393"/>
    </row>
    <row r="3394" spans="1:6" x14ac:dyDescent="0.25">
      <c r="A3394"/>
      <c r="B3394"/>
      <c r="C3394"/>
      <c r="D3394"/>
      <c r="E3394"/>
      <c r="F3394"/>
    </row>
    <row r="3395" spans="1:6" x14ac:dyDescent="0.25">
      <c r="A3395"/>
      <c r="B3395"/>
      <c r="C3395"/>
      <c r="D3395"/>
      <c r="E3395"/>
      <c r="F3395"/>
    </row>
    <row r="3396" spans="1:6" x14ac:dyDescent="0.25">
      <c r="A3396"/>
      <c r="B3396"/>
      <c r="C3396"/>
      <c r="D3396"/>
      <c r="E3396"/>
      <c r="F3396"/>
    </row>
    <row r="3397" spans="1:6" x14ac:dyDescent="0.25">
      <c r="A3397"/>
      <c r="B3397"/>
      <c r="C3397"/>
      <c r="D3397"/>
      <c r="E3397"/>
      <c r="F3397"/>
    </row>
    <row r="3398" spans="1:6" x14ac:dyDescent="0.25">
      <c r="A3398"/>
      <c r="B3398"/>
      <c r="C3398"/>
      <c r="D3398"/>
      <c r="E3398"/>
      <c r="F3398"/>
    </row>
    <row r="3399" spans="1:6" x14ac:dyDescent="0.25">
      <c r="A3399"/>
      <c r="B3399"/>
      <c r="C3399"/>
      <c r="D3399"/>
      <c r="E3399"/>
      <c r="F3399"/>
    </row>
    <row r="3400" spans="1:6" x14ac:dyDescent="0.25">
      <c r="A3400"/>
      <c r="B3400"/>
      <c r="C3400"/>
      <c r="D3400"/>
      <c r="E3400"/>
      <c r="F3400"/>
    </row>
    <row r="3401" spans="1:6" x14ac:dyDescent="0.25">
      <c r="A3401"/>
      <c r="B3401"/>
      <c r="C3401"/>
      <c r="D3401"/>
      <c r="E3401"/>
      <c r="F3401"/>
    </row>
    <row r="3402" spans="1:6" x14ac:dyDescent="0.25">
      <c r="A3402"/>
      <c r="B3402"/>
      <c r="C3402"/>
      <c r="D3402"/>
      <c r="E3402"/>
      <c r="F3402"/>
    </row>
    <row r="3403" spans="1:6" x14ac:dyDescent="0.25">
      <c r="A3403"/>
      <c r="B3403"/>
      <c r="C3403"/>
      <c r="D3403"/>
      <c r="E3403"/>
      <c r="F3403"/>
    </row>
    <row r="3404" spans="1:6" x14ac:dyDescent="0.25">
      <c r="A3404"/>
      <c r="B3404"/>
      <c r="C3404"/>
      <c r="D3404"/>
      <c r="E3404"/>
      <c r="F3404"/>
    </row>
    <row r="3405" spans="1:6" x14ac:dyDescent="0.25">
      <c r="A3405"/>
      <c r="B3405"/>
      <c r="C3405"/>
      <c r="D3405"/>
      <c r="E3405"/>
      <c r="F3405"/>
    </row>
    <row r="3406" spans="1:6" x14ac:dyDescent="0.25">
      <c r="A3406"/>
      <c r="B3406"/>
      <c r="C3406"/>
      <c r="D3406"/>
      <c r="E3406"/>
      <c r="F3406"/>
    </row>
    <row r="3407" spans="1:6" x14ac:dyDescent="0.25">
      <c r="A3407"/>
      <c r="B3407"/>
      <c r="C3407"/>
      <c r="D3407"/>
      <c r="E3407"/>
      <c r="F3407"/>
    </row>
    <row r="3408" spans="1:6" x14ac:dyDescent="0.25">
      <c r="A3408"/>
      <c r="B3408"/>
      <c r="C3408"/>
      <c r="D3408"/>
      <c r="E3408"/>
      <c r="F3408"/>
    </row>
    <row r="3409" spans="1:6" x14ac:dyDescent="0.25">
      <c r="A3409"/>
      <c r="B3409"/>
      <c r="C3409"/>
      <c r="D3409"/>
      <c r="E3409"/>
      <c r="F3409"/>
    </row>
    <row r="3410" spans="1:6" x14ac:dyDescent="0.25">
      <c r="A3410"/>
      <c r="B3410"/>
      <c r="C3410"/>
      <c r="D3410"/>
      <c r="E3410"/>
      <c r="F3410"/>
    </row>
    <row r="3411" spans="1:6" x14ac:dyDescent="0.25">
      <c r="A3411"/>
      <c r="B3411"/>
      <c r="C3411"/>
      <c r="D3411"/>
      <c r="E3411"/>
      <c r="F3411"/>
    </row>
    <row r="3412" spans="1:6" x14ac:dyDescent="0.25">
      <c r="A3412"/>
      <c r="B3412"/>
      <c r="C3412"/>
      <c r="D3412"/>
      <c r="E3412"/>
      <c r="F3412"/>
    </row>
    <row r="3413" spans="1:6" x14ac:dyDescent="0.25">
      <c r="A3413"/>
      <c r="B3413"/>
      <c r="C3413"/>
      <c r="D3413"/>
      <c r="E3413"/>
      <c r="F3413"/>
    </row>
    <row r="3414" spans="1:6" x14ac:dyDescent="0.25">
      <c r="A3414"/>
      <c r="B3414"/>
      <c r="C3414"/>
      <c r="D3414"/>
      <c r="E3414"/>
      <c r="F3414"/>
    </row>
    <row r="3415" spans="1:6" x14ac:dyDescent="0.25">
      <c r="A3415"/>
      <c r="B3415"/>
      <c r="C3415"/>
      <c r="D3415"/>
      <c r="E3415"/>
      <c r="F3415"/>
    </row>
    <row r="3416" spans="1:6" x14ac:dyDescent="0.25">
      <c r="A3416"/>
      <c r="B3416"/>
      <c r="C3416"/>
      <c r="D3416"/>
      <c r="E3416"/>
      <c r="F3416"/>
    </row>
    <row r="3417" spans="1:6" x14ac:dyDescent="0.25">
      <c r="A3417"/>
      <c r="B3417"/>
      <c r="C3417"/>
      <c r="D3417"/>
      <c r="E3417"/>
      <c r="F3417"/>
    </row>
    <row r="3418" spans="1:6" x14ac:dyDescent="0.25">
      <c r="A3418"/>
      <c r="B3418"/>
      <c r="C3418"/>
      <c r="D3418"/>
      <c r="E3418"/>
      <c r="F3418"/>
    </row>
    <row r="3419" spans="1:6" x14ac:dyDescent="0.25">
      <c r="A3419"/>
      <c r="B3419"/>
      <c r="C3419"/>
      <c r="D3419"/>
      <c r="E3419"/>
      <c r="F3419"/>
    </row>
    <row r="3420" spans="1:6" x14ac:dyDescent="0.25">
      <c r="A3420"/>
      <c r="B3420"/>
      <c r="C3420"/>
      <c r="D3420"/>
      <c r="E3420"/>
      <c r="F3420"/>
    </row>
    <row r="3421" spans="1:6" x14ac:dyDescent="0.25">
      <c r="A3421"/>
      <c r="B3421"/>
      <c r="C3421"/>
      <c r="D3421"/>
      <c r="E3421"/>
      <c r="F3421"/>
    </row>
    <row r="3422" spans="1:6" x14ac:dyDescent="0.25">
      <c r="A3422"/>
      <c r="B3422"/>
      <c r="C3422"/>
      <c r="D3422"/>
      <c r="E3422"/>
      <c r="F3422"/>
    </row>
    <row r="3423" spans="1:6" x14ac:dyDescent="0.25">
      <c r="A3423"/>
      <c r="B3423"/>
      <c r="C3423"/>
      <c r="D3423"/>
      <c r="E3423"/>
      <c r="F3423"/>
    </row>
    <row r="3424" spans="1:6" x14ac:dyDescent="0.25">
      <c r="A3424"/>
      <c r="B3424"/>
      <c r="C3424"/>
      <c r="D3424"/>
      <c r="E3424"/>
      <c r="F3424"/>
    </row>
    <row r="3425" spans="1:6" x14ac:dyDescent="0.25">
      <c r="A3425"/>
      <c r="B3425"/>
      <c r="C3425"/>
      <c r="D3425"/>
      <c r="E3425"/>
      <c r="F3425"/>
    </row>
    <row r="3426" spans="1:6" x14ac:dyDescent="0.25">
      <c r="A3426"/>
      <c r="B3426"/>
      <c r="C3426"/>
      <c r="D3426"/>
      <c r="E3426"/>
      <c r="F3426"/>
    </row>
    <row r="3427" spans="1:6" x14ac:dyDescent="0.25">
      <c r="A3427"/>
      <c r="B3427"/>
      <c r="C3427"/>
      <c r="D3427"/>
      <c r="E3427"/>
      <c r="F3427"/>
    </row>
    <row r="3428" spans="1:6" x14ac:dyDescent="0.25">
      <c r="A3428"/>
      <c r="B3428"/>
      <c r="C3428"/>
      <c r="D3428"/>
      <c r="E3428"/>
      <c r="F3428"/>
    </row>
    <row r="3429" spans="1:6" x14ac:dyDescent="0.25">
      <c r="A3429"/>
      <c r="B3429"/>
      <c r="C3429"/>
      <c r="D3429"/>
      <c r="E3429"/>
      <c r="F3429"/>
    </row>
    <row r="3430" spans="1:6" x14ac:dyDescent="0.25">
      <c r="A3430"/>
      <c r="B3430"/>
      <c r="C3430"/>
      <c r="D3430"/>
      <c r="E3430"/>
      <c r="F3430"/>
    </row>
    <row r="3431" spans="1:6" x14ac:dyDescent="0.25">
      <c r="A3431"/>
      <c r="B3431"/>
      <c r="C3431"/>
      <c r="D3431"/>
      <c r="E3431"/>
      <c r="F3431"/>
    </row>
    <row r="3432" spans="1:6" x14ac:dyDescent="0.25">
      <c r="A3432"/>
      <c r="B3432"/>
      <c r="C3432"/>
      <c r="D3432"/>
      <c r="E3432"/>
      <c r="F3432"/>
    </row>
    <row r="3433" spans="1:6" x14ac:dyDescent="0.25">
      <c r="A3433"/>
      <c r="B3433"/>
      <c r="C3433"/>
      <c r="D3433"/>
      <c r="E3433"/>
      <c r="F3433"/>
    </row>
    <row r="3434" spans="1:6" x14ac:dyDescent="0.25">
      <c r="A3434"/>
      <c r="B3434"/>
      <c r="C3434"/>
      <c r="D3434"/>
      <c r="E3434"/>
      <c r="F3434"/>
    </row>
    <row r="3435" spans="1:6" x14ac:dyDescent="0.25">
      <c r="A3435"/>
      <c r="B3435"/>
      <c r="C3435"/>
      <c r="D3435"/>
      <c r="E3435"/>
      <c r="F3435"/>
    </row>
    <row r="3436" spans="1:6" x14ac:dyDescent="0.25">
      <c r="A3436"/>
      <c r="B3436"/>
      <c r="C3436"/>
      <c r="D3436"/>
      <c r="E3436"/>
      <c r="F3436"/>
    </row>
    <row r="3437" spans="1:6" x14ac:dyDescent="0.25">
      <c r="A3437"/>
      <c r="B3437"/>
      <c r="C3437"/>
      <c r="D3437"/>
      <c r="E3437"/>
      <c r="F3437"/>
    </row>
    <row r="3438" spans="1:6" x14ac:dyDescent="0.25">
      <c r="A3438"/>
      <c r="B3438"/>
      <c r="C3438"/>
      <c r="D3438"/>
      <c r="E3438"/>
      <c r="F3438"/>
    </row>
    <row r="3439" spans="1:6" x14ac:dyDescent="0.25">
      <c r="A3439"/>
      <c r="B3439"/>
      <c r="C3439"/>
      <c r="D3439"/>
      <c r="E3439"/>
      <c r="F3439"/>
    </row>
    <row r="3440" spans="1:6" x14ac:dyDescent="0.25">
      <c r="A3440"/>
      <c r="B3440"/>
      <c r="C3440"/>
      <c r="D3440"/>
      <c r="E3440"/>
      <c r="F3440"/>
    </row>
    <row r="3441" spans="1:6" x14ac:dyDescent="0.25">
      <c r="A3441"/>
      <c r="B3441"/>
      <c r="C3441"/>
      <c r="D3441"/>
      <c r="E3441"/>
      <c r="F3441"/>
    </row>
    <row r="3442" spans="1:6" x14ac:dyDescent="0.25">
      <c r="A3442"/>
      <c r="B3442"/>
      <c r="C3442"/>
      <c r="D3442"/>
      <c r="E3442"/>
      <c r="F3442"/>
    </row>
    <row r="3443" spans="1:6" x14ac:dyDescent="0.25">
      <c r="A3443"/>
      <c r="B3443"/>
      <c r="C3443"/>
      <c r="D3443"/>
      <c r="E3443"/>
      <c r="F3443"/>
    </row>
    <row r="3444" spans="1:6" x14ac:dyDescent="0.25">
      <c r="A3444"/>
      <c r="B3444"/>
      <c r="C3444"/>
      <c r="D3444"/>
      <c r="E3444"/>
      <c r="F3444"/>
    </row>
    <row r="3445" spans="1:6" x14ac:dyDescent="0.25">
      <c r="A3445"/>
      <c r="B3445"/>
      <c r="C3445"/>
      <c r="D3445"/>
      <c r="E3445"/>
      <c r="F3445"/>
    </row>
    <row r="3446" spans="1:6" x14ac:dyDescent="0.25">
      <c r="A3446"/>
      <c r="B3446"/>
      <c r="C3446"/>
      <c r="D3446"/>
      <c r="E3446"/>
      <c r="F3446"/>
    </row>
    <row r="3447" spans="1:6" x14ac:dyDescent="0.25">
      <c r="A3447"/>
      <c r="B3447"/>
      <c r="C3447"/>
      <c r="D3447"/>
      <c r="E3447"/>
      <c r="F3447"/>
    </row>
    <row r="3448" spans="1:6" x14ac:dyDescent="0.25">
      <c r="A3448"/>
      <c r="B3448"/>
      <c r="C3448"/>
      <c r="D3448"/>
      <c r="E3448"/>
      <c r="F3448"/>
    </row>
    <row r="3449" spans="1:6" x14ac:dyDescent="0.25">
      <c r="A3449"/>
      <c r="B3449"/>
      <c r="C3449"/>
      <c r="D3449"/>
      <c r="E3449"/>
      <c r="F3449"/>
    </row>
    <row r="3450" spans="1:6" x14ac:dyDescent="0.25">
      <c r="A3450"/>
      <c r="B3450"/>
      <c r="C3450"/>
      <c r="D3450"/>
      <c r="E3450"/>
      <c r="F3450"/>
    </row>
    <row r="3451" spans="1:6" x14ac:dyDescent="0.25">
      <c r="A3451"/>
      <c r="B3451"/>
      <c r="C3451"/>
      <c r="D3451"/>
      <c r="E3451"/>
      <c r="F3451"/>
    </row>
    <row r="3452" spans="1:6" x14ac:dyDescent="0.25">
      <c r="A3452"/>
      <c r="B3452"/>
      <c r="C3452"/>
      <c r="D3452"/>
      <c r="E3452"/>
      <c r="F3452"/>
    </row>
    <row r="3453" spans="1:6" x14ac:dyDescent="0.25">
      <c r="A3453"/>
      <c r="B3453"/>
      <c r="C3453"/>
      <c r="D3453"/>
      <c r="E3453"/>
      <c r="F3453"/>
    </row>
    <row r="3454" spans="1:6" x14ac:dyDescent="0.25">
      <c r="A3454"/>
      <c r="B3454"/>
      <c r="C3454"/>
      <c r="D3454"/>
      <c r="E3454"/>
      <c r="F3454"/>
    </row>
    <row r="3455" spans="1:6" x14ac:dyDescent="0.25">
      <c r="A3455"/>
      <c r="B3455"/>
      <c r="C3455"/>
      <c r="D3455"/>
      <c r="E3455"/>
      <c r="F3455"/>
    </row>
    <row r="3456" spans="1:6" x14ac:dyDescent="0.25">
      <c r="A3456"/>
      <c r="B3456"/>
      <c r="C3456"/>
      <c r="D3456"/>
      <c r="E3456"/>
      <c r="F3456"/>
    </row>
    <row r="3457" spans="1:6" x14ac:dyDescent="0.25">
      <c r="A3457"/>
      <c r="B3457"/>
      <c r="C3457"/>
      <c r="D3457"/>
      <c r="E3457"/>
      <c r="F3457"/>
    </row>
    <row r="3458" spans="1:6" x14ac:dyDescent="0.25">
      <c r="A3458"/>
      <c r="B3458"/>
      <c r="C3458"/>
      <c r="D3458"/>
      <c r="E3458"/>
      <c r="F3458"/>
    </row>
    <row r="3459" spans="1:6" x14ac:dyDescent="0.25">
      <c r="A3459"/>
      <c r="B3459"/>
      <c r="C3459"/>
      <c r="D3459"/>
      <c r="E3459"/>
      <c r="F3459"/>
    </row>
    <row r="3460" spans="1:6" x14ac:dyDescent="0.25">
      <c r="A3460"/>
      <c r="B3460"/>
      <c r="C3460"/>
      <c r="D3460"/>
      <c r="E3460"/>
      <c r="F3460"/>
    </row>
    <row r="3461" spans="1:6" x14ac:dyDescent="0.25">
      <c r="A3461"/>
      <c r="B3461"/>
      <c r="C3461"/>
      <c r="D3461"/>
      <c r="E3461"/>
      <c r="F3461"/>
    </row>
    <row r="3462" spans="1:6" x14ac:dyDescent="0.25">
      <c r="A3462"/>
      <c r="B3462"/>
      <c r="C3462"/>
      <c r="D3462"/>
      <c r="E3462"/>
      <c r="F3462"/>
    </row>
    <row r="3463" spans="1:6" x14ac:dyDescent="0.25">
      <c r="A3463"/>
      <c r="B3463"/>
      <c r="C3463"/>
      <c r="D3463"/>
      <c r="E3463"/>
      <c r="F3463"/>
    </row>
    <row r="3464" spans="1:6" x14ac:dyDescent="0.25">
      <c r="A3464"/>
      <c r="B3464"/>
      <c r="C3464"/>
      <c r="D3464"/>
      <c r="E3464"/>
      <c r="F3464"/>
    </row>
    <row r="3465" spans="1:6" x14ac:dyDescent="0.25">
      <c r="A3465"/>
      <c r="B3465"/>
      <c r="C3465"/>
      <c r="D3465"/>
      <c r="E3465"/>
      <c r="F3465"/>
    </row>
    <row r="3466" spans="1:6" x14ac:dyDescent="0.25">
      <c r="A3466"/>
      <c r="B3466"/>
      <c r="C3466"/>
      <c r="D3466"/>
      <c r="E3466"/>
      <c r="F3466"/>
    </row>
    <row r="3467" spans="1:6" x14ac:dyDescent="0.25">
      <c r="A3467"/>
      <c r="B3467"/>
      <c r="C3467"/>
      <c r="D3467"/>
      <c r="E3467"/>
      <c r="F3467"/>
    </row>
    <row r="3468" spans="1:6" x14ac:dyDescent="0.25">
      <c r="A3468"/>
      <c r="B3468"/>
      <c r="C3468"/>
      <c r="D3468"/>
      <c r="E3468"/>
      <c r="F3468"/>
    </row>
    <row r="3469" spans="1:6" x14ac:dyDescent="0.25">
      <c r="A3469"/>
      <c r="B3469"/>
      <c r="C3469"/>
      <c r="D3469"/>
      <c r="E3469"/>
      <c r="F3469"/>
    </row>
    <row r="3470" spans="1:6" x14ac:dyDescent="0.25">
      <c r="A3470"/>
      <c r="B3470"/>
      <c r="C3470"/>
      <c r="D3470"/>
      <c r="E3470"/>
      <c r="F3470"/>
    </row>
    <row r="3471" spans="1:6" x14ac:dyDescent="0.25">
      <c r="A3471"/>
      <c r="B3471"/>
      <c r="C3471"/>
      <c r="D3471"/>
      <c r="E3471"/>
      <c r="F3471"/>
    </row>
    <row r="3472" spans="1:6" x14ac:dyDescent="0.25">
      <c r="A3472"/>
      <c r="B3472"/>
      <c r="C3472"/>
      <c r="D3472"/>
      <c r="E3472"/>
      <c r="F3472"/>
    </row>
    <row r="3473" spans="1:6" x14ac:dyDescent="0.25">
      <c r="A3473"/>
      <c r="B3473"/>
      <c r="C3473"/>
      <c r="D3473"/>
      <c r="E3473"/>
      <c r="F3473"/>
    </row>
    <row r="3474" spans="1:6" x14ac:dyDescent="0.25">
      <c r="A3474"/>
      <c r="B3474"/>
      <c r="C3474"/>
      <c r="D3474"/>
      <c r="E3474"/>
      <c r="F3474"/>
    </row>
    <row r="3475" spans="1:6" x14ac:dyDescent="0.25">
      <c r="A3475"/>
      <c r="B3475"/>
      <c r="C3475"/>
      <c r="D3475"/>
      <c r="E3475"/>
      <c r="F3475"/>
    </row>
    <row r="3476" spans="1:6" x14ac:dyDescent="0.25">
      <c r="A3476"/>
      <c r="B3476"/>
      <c r="C3476"/>
      <c r="D3476"/>
      <c r="E3476"/>
      <c r="F3476"/>
    </row>
    <row r="3477" spans="1:6" x14ac:dyDescent="0.25">
      <c r="A3477"/>
      <c r="B3477"/>
      <c r="C3477"/>
      <c r="D3477"/>
      <c r="E3477"/>
      <c r="F3477"/>
    </row>
    <row r="3478" spans="1:6" x14ac:dyDescent="0.25">
      <c r="A3478"/>
      <c r="B3478"/>
      <c r="C3478"/>
      <c r="D3478"/>
      <c r="E3478"/>
      <c r="F3478"/>
    </row>
    <row r="3479" spans="1:6" x14ac:dyDescent="0.25">
      <c r="A3479"/>
      <c r="B3479"/>
      <c r="C3479"/>
      <c r="D3479"/>
      <c r="E3479"/>
      <c r="F3479"/>
    </row>
    <row r="3480" spans="1:6" x14ac:dyDescent="0.25">
      <c r="A3480"/>
      <c r="B3480"/>
      <c r="C3480"/>
      <c r="D3480"/>
      <c r="E3480"/>
      <c r="F3480"/>
    </row>
    <row r="3481" spans="1:6" x14ac:dyDescent="0.25">
      <c r="A3481"/>
      <c r="B3481"/>
      <c r="C3481"/>
      <c r="D3481"/>
      <c r="E3481"/>
      <c r="F3481"/>
    </row>
    <row r="3482" spans="1:6" x14ac:dyDescent="0.25">
      <c r="A3482"/>
      <c r="B3482"/>
      <c r="C3482"/>
      <c r="D3482"/>
      <c r="E3482"/>
      <c r="F3482"/>
    </row>
    <row r="3483" spans="1:6" x14ac:dyDescent="0.25">
      <c r="A3483"/>
      <c r="B3483"/>
      <c r="C3483"/>
      <c r="D3483"/>
      <c r="E3483"/>
      <c r="F3483"/>
    </row>
    <row r="3484" spans="1:6" x14ac:dyDescent="0.25">
      <c r="A3484"/>
      <c r="B3484"/>
      <c r="C3484"/>
      <c r="D3484"/>
      <c r="E3484"/>
      <c r="F3484"/>
    </row>
    <row r="3485" spans="1:6" x14ac:dyDescent="0.25">
      <c r="A3485"/>
      <c r="B3485"/>
      <c r="C3485"/>
      <c r="D3485"/>
      <c r="E3485"/>
      <c r="F3485"/>
    </row>
    <row r="3486" spans="1:6" x14ac:dyDescent="0.25">
      <c r="A3486"/>
      <c r="B3486"/>
      <c r="C3486"/>
      <c r="D3486"/>
      <c r="E3486"/>
      <c r="F3486"/>
    </row>
    <row r="3487" spans="1:6" x14ac:dyDescent="0.25">
      <c r="A3487"/>
      <c r="B3487"/>
      <c r="C3487"/>
      <c r="D3487"/>
      <c r="E3487"/>
      <c r="F3487"/>
    </row>
    <row r="3488" spans="1:6" x14ac:dyDescent="0.25">
      <c r="A3488"/>
      <c r="B3488"/>
      <c r="C3488"/>
      <c r="D3488"/>
      <c r="E3488"/>
      <c r="F3488"/>
    </row>
    <row r="3489" spans="1:6" x14ac:dyDescent="0.25">
      <c r="A3489"/>
      <c r="B3489"/>
      <c r="C3489"/>
      <c r="D3489"/>
      <c r="E3489"/>
      <c r="F3489"/>
    </row>
    <row r="3490" spans="1:6" x14ac:dyDescent="0.25">
      <c r="A3490"/>
      <c r="B3490"/>
      <c r="C3490"/>
      <c r="D3490"/>
      <c r="E3490"/>
      <c r="F3490"/>
    </row>
    <row r="3491" spans="1:6" x14ac:dyDescent="0.25">
      <c r="A3491"/>
      <c r="B3491"/>
      <c r="C3491"/>
      <c r="D3491"/>
      <c r="E3491"/>
      <c r="F3491"/>
    </row>
    <row r="3492" spans="1:6" x14ac:dyDescent="0.25">
      <c r="A3492"/>
      <c r="B3492"/>
      <c r="C3492"/>
      <c r="D3492"/>
      <c r="E3492"/>
      <c r="F3492"/>
    </row>
    <row r="3493" spans="1:6" x14ac:dyDescent="0.25">
      <c r="A3493"/>
      <c r="B3493"/>
      <c r="C3493"/>
      <c r="D3493"/>
      <c r="E3493"/>
      <c r="F3493"/>
    </row>
    <row r="3494" spans="1:6" x14ac:dyDescent="0.25">
      <c r="A3494"/>
      <c r="B3494"/>
      <c r="C3494"/>
      <c r="D3494"/>
      <c r="E3494"/>
      <c r="F3494"/>
    </row>
    <row r="3495" spans="1:6" x14ac:dyDescent="0.25">
      <c r="A3495"/>
      <c r="B3495"/>
      <c r="C3495"/>
      <c r="D3495"/>
      <c r="E3495"/>
      <c r="F3495"/>
    </row>
    <row r="3496" spans="1:6" x14ac:dyDescent="0.25">
      <c r="A3496"/>
      <c r="B3496"/>
      <c r="C3496"/>
      <c r="D3496"/>
      <c r="E3496"/>
      <c r="F3496"/>
    </row>
    <row r="3497" spans="1:6" x14ac:dyDescent="0.25">
      <c r="A3497"/>
      <c r="B3497"/>
      <c r="C3497"/>
      <c r="D3497"/>
      <c r="E3497"/>
      <c r="F3497"/>
    </row>
    <row r="3498" spans="1:6" x14ac:dyDescent="0.25">
      <c r="A3498"/>
      <c r="B3498"/>
      <c r="C3498"/>
      <c r="D3498"/>
      <c r="E3498"/>
      <c r="F3498"/>
    </row>
    <row r="3499" spans="1:6" x14ac:dyDescent="0.25">
      <c r="A3499"/>
      <c r="B3499"/>
      <c r="C3499"/>
      <c r="D3499"/>
      <c r="E3499"/>
      <c r="F3499"/>
    </row>
    <row r="3500" spans="1:6" x14ac:dyDescent="0.25">
      <c r="A3500"/>
      <c r="B3500"/>
      <c r="C3500"/>
      <c r="D3500"/>
      <c r="E3500"/>
      <c r="F3500"/>
    </row>
    <row r="3501" spans="1:6" x14ac:dyDescent="0.25">
      <c r="A3501"/>
      <c r="B3501"/>
      <c r="C3501"/>
      <c r="D3501"/>
      <c r="E3501"/>
      <c r="F3501"/>
    </row>
    <row r="3502" spans="1:6" x14ac:dyDescent="0.25">
      <c r="A3502"/>
      <c r="B3502"/>
      <c r="C3502"/>
      <c r="D3502"/>
      <c r="E3502"/>
      <c r="F3502"/>
    </row>
    <row r="3503" spans="1:6" x14ac:dyDescent="0.25">
      <c r="A3503"/>
      <c r="B3503"/>
      <c r="C3503"/>
      <c r="D3503"/>
      <c r="E3503"/>
      <c r="F3503"/>
    </row>
    <row r="3504" spans="1:6" x14ac:dyDescent="0.25">
      <c r="A3504"/>
      <c r="B3504"/>
      <c r="C3504"/>
      <c r="D3504"/>
      <c r="E3504"/>
      <c r="F3504"/>
    </row>
    <row r="3505" spans="1:6" x14ac:dyDescent="0.25">
      <c r="A3505"/>
      <c r="B3505"/>
      <c r="C3505"/>
      <c r="D3505"/>
      <c r="E3505"/>
      <c r="F3505"/>
    </row>
    <row r="3506" spans="1:6" x14ac:dyDescent="0.25">
      <c r="A3506"/>
      <c r="B3506"/>
      <c r="C3506"/>
      <c r="D3506"/>
      <c r="E3506"/>
      <c r="F3506"/>
    </row>
    <row r="3507" spans="1:6" x14ac:dyDescent="0.25">
      <c r="A3507"/>
      <c r="B3507"/>
      <c r="C3507"/>
      <c r="D3507"/>
      <c r="E3507"/>
      <c r="F3507"/>
    </row>
    <row r="3508" spans="1:6" x14ac:dyDescent="0.25">
      <c r="A3508"/>
      <c r="B3508"/>
      <c r="C3508"/>
      <c r="D3508"/>
      <c r="E3508"/>
      <c r="F3508"/>
    </row>
    <row r="3509" spans="1:6" x14ac:dyDescent="0.25">
      <c r="A3509"/>
      <c r="B3509"/>
      <c r="C3509"/>
      <c r="D3509"/>
      <c r="E3509"/>
      <c r="F3509"/>
    </row>
    <row r="3510" spans="1:6" x14ac:dyDescent="0.25">
      <c r="A3510"/>
      <c r="B3510"/>
      <c r="C3510"/>
      <c r="D3510"/>
      <c r="E3510"/>
      <c r="F3510"/>
    </row>
    <row r="3511" spans="1:6" x14ac:dyDescent="0.25">
      <c r="A3511"/>
      <c r="B3511"/>
      <c r="C3511"/>
      <c r="D3511"/>
      <c r="E3511"/>
      <c r="F3511"/>
    </row>
    <row r="3512" spans="1:6" x14ac:dyDescent="0.25">
      <c r="A3512"/>
      <c r="B3512"/>
      <c r="C3512"/>
      <c r="D3512"/>
      <c r="E3512"/>
      <c r="F3512"/>
    </row>
    <row r="3513" spans="1:6" x14ac:dyDescent="0.25">
      <c r="A3513"/>
      <c r="B3513"/>
      <c r="C3513"/>
      <c r="D3513"/>
      <c r="E3513"/>
      <c r="F3513"/>
    </row>
    <row r="3514" spans="1:6" x14ac:dyDescent="0.25">
      <c r="A3514"/>
      <c r="B3514"/>
      <c r="C3514"/>
      <c r="D3514"/>
      <c r="E3514"/>
      <c r="F3514"/>
    </row>
    <row r="3515" spans="1:6" x14ac:dyDescent="0.25">
      <c r="A3515"/>
      <c r="B3515"/>
      <c r="C3515"/>
      <c r="D3515"/>
      <c r="E3515"/>
      <c r="F3515"/>
    </row>
    <row r="3516" spans="1:6" x14ac:dyDescent="0.25">
      <c r="A3516"/>
      <c r="B3516"/>
      <c r="C3516"/>
      <c r="D3516"/>
      <c r="E3516"/>
      <c r="F3516"/>
    </row>
    <row r="3517" spans="1:6" x14ac:dyDescent="0.25">
      <c r="A3517"/>
      <c r="B3517"/>
      <c r="C3517"/>
      <c r="D3517"/>
      <c r="E3517"/>
      <c r="F3517"/>
    </row>
    <row r="3518" spans="1:6" x14ac:dyDescent="0.25">
      <c r="A3518"/>
      <c r="B3518"/>
      <c r="C3518"/>
      <c r="D3518"/>
      <c r="E3518"/>
      <c r="F3518"/>
    </row>
    <row r="3519" spans="1:6" x14ac:dyDescent="0.25">
      <c r="A3519"/>
      <c r="B3519"/>
      <c r="C3519"/>
      <c r="D3519"/>
      <c r="E3519"/>
      <c r="F3519"/>
    </row>
    <row r="3520" spans="1:6" x14ac:dyDescent="0.25">
      <c r="A3520"/>
      <c r="B3520"/>
      <c r="C3520"/>
      <c r="D3520"/>
      <c r="E3520"/>
      <c r="F3520"/>
    </row>
    <row r="3521" spans="1:6" x14ac:dyDescent="0.25">
      <c r="A3521"/>
      <c r="B3521"/>
      <c r="C3521"/>
      <c r="D3521"/>
      <c r="E3521"/>
      <c r="F3521"/>
    </row>
    <row r="3522" spans="1:6" x14ac:dyDescent="0.25">
      <c r="A3522"/>
      <c r="B3522"/>
      <c r="C3522"/>
      <c r="D3522"/>
      <c r="E3522"/>
      <c r="F3522"/>
    </row>
    <row r="3523" spans="1:6" x14ac:dyDescent="0.25">
      <c r="A3523"/>
      <c r="B3523"/>
      <c r="C3523"/>
      <c r="D3523"/>
      <c r="E3523"/>
      <c r="F3523"/>
    </row>
    <row r="3524" spans="1:6" x14ac:dyDescent="0.25">
      <c r="A3524"/>
      <c r="B3524"/>
      <c r="C3524"/>
      <c r="D3524"/>
      <c r="E3524"/>
      <c r="F3524"/>
    </row>
    <row r="3525" spans="1:6" x14ac:dyDescent="0.25">
      <c r="A3525"/>
      <c r="B3525"/>
      <c r="C3525"/>
      <c r="D3525"/>
      <c r="E3525"/>
      <c r="F3525"/>
    </row>
    <row r="3526" spans="1:6" x14ac:dyDescent="0.25">
      <c r="A3526"/>
      <c r="B3526"/>
      <c r="C3526"/>
      <c r="D3526"/>
      <c r="E3526"/>
      <c r="F3526"/>
    </row>
    <row r="3527" spans="1:6" x14ac:dyDescent="0.25">
      <c r="A3527"/>
      <c r="B3527"/>
      <c r="C3527"/>
      <c r="D3527"/>
      <c r="E3527"/>
      <c r="F3527"/>
    </row>
    <row r="3528" spans="1:6" x14ac:dyDescent="0.25">
      <c r="A3528"/>
      <c r="B3528"/>
      <c r="C3528"/>
      <c r="D3528"/>
      <c r="E3528"/>
      <c r="F3528"/>
    </row>
    <row r="3529" spans="1:6" x14ac:dyDescent="0.25">
      <c r="A3529"/>
      <c r="B3529"/>
      <c r="C3529"/>
      <c r="D3529"/>
      <c r="E3529"/>
      <c r="F3529"/>
    </row>
    <row r="3530" spans="1:6" x14ac:dyDescent="0.25">
      <c r="A3530"/>
      <c r="B3530"/>
      <c r="C3530"/>
      <c r="D3530"/>
      <c r="E3530"/>
      <c r="F3530"/>
    </row>
    <row r="3531" spans="1:6" x14ac:dyDescent="0.25">
      <c r="A3531"/>
      <c r="B3531"/>
      <c r="C3531"/>
      <c r="D3531"/>
      <c r="E3531"/>
      <c r="F3531"/>
    </row>
    <row r="3532" spans="1:6" x14ac:dyDescent="0.25">
      <c r="A3532"/>
      <c r="B3532"/>
      <c r="C3532"/>
      <c r="D3532"/>
      <c r="E3532"/>
      <c r="F3532"/>
    </row>
    <row r="3533" spans="1:6" x14ac:dyDescent="0.25">
      <c r="A3533"/>
      <c r="B3533"/>
      <c r="C3533"/>
      <c r="D3533"/>
      <c r="E3533"/>
      <c r="F3533"/>
    </row>
    <row r="3534" spans="1:6" x14ac:dyDescent="0.25">
      <c r="A3534"/>
      <c r="B3534"/>
      <c r="C3534"/>
      <c r="D3534"/>
      <c r="E3534"/>
      <c r="F3534"/>
    </row>
    <row r="3535" spans="1:6" x14ac:dyDescent="0.25">
      <c r="A3535"/>
      <c r="B3535"/>
      <c r="C3535"/>
      <c r="D3535"/>
      <c r="E3535"/>
      <c r="F3535"/>
    </row>
    <row r="3536" spans="1:6" x14ac:dyDescent="0.25">
      <c r="A3536"/>
      <c r="B3536"/>
      <c r="C3536"/>
      <c r="D3536"/>
      <c r="E3536"/>
      <c r="F3536"/>
    </row>
    <row r="3537" spans="1:6" x14ac:dyDescent="0.25">
      <c r="A3537"/>
      <c r="B3537"/>
      <c r="C3537"/>
      <c r="D3537"/>
      <c r="E3537"/>
      <c r="F3537"/>
    </row>
    <row r="3538" spans="1:6" x14ac:dyDescent="0.25">
      <c r="A3538"/>
      <c r="B3538"/>
      <c r="C3538"/>
      <c r="D3538"/>
      <c r="E3538"/>
      <c r="F3538"/>
    </row>
    <row r="3539" spans="1:6" x14ac:dyDescent="0.25">
      <c r="A3539"/>
      <c r="B3539"/>
      <c r="C3539"/>
      <c r="D3539"/>
      <c r="E3539"/>
      <c r="F3539"/>
    </row>
    <row r="3540" spans="1:6" x14ac:dyDescent="0.25">
      <c r="A3540"/>
      <c r="B3540"/>
      <c r="C3540"/>
      <c r="D3540"/>
      <c r="E3540"/>
      <c r="F3540"/>
    </row>
    <row r="3541" spans="1:6" x14ac:dyDescent="0.25">
      <c r="A3541"/>
      <c r="B3541"/>
      <c r="C3541"/>
      <c r="D3541"/>
      <c r="E3541"/>
      <c r="F3541"/>
    </row>
    <row r="3542" spans="1:6" x14ac:dyDescent="0.25">
      <c r="A3542"/>
      <c r="B3542"/>
      <c r="C3542"/>
      <c r="D3542"/>
      <c r="E3542"/>
      <c r="F3542"/>
    </row>
    <row r="3543" spans="1:6" x14ac:dyDescent="0.25">
      <c r="A3543"/>
      <c r="B3543"/>
      <c r="C3543"/>
      <c r="D3543"/>
      <c r="E3543"/>
      <c r="F3543"/>
    </row>
    <row r="3544" spans="1:6" x14ac:dyDescent="0.25">
      <c r="A3544"/>
      <c r="B3544"/>
      <c r="C3544"/>
      <c r="D3544"/>
      <c r="E3544"/>
      <c r="F3544"/>
    </row>
    <row r="3545" spans="1:6" x14ac:dyDescent="0.25">
      <c r="A3545"/>
      <c r="B3545"/>
      <c r="C3545"/>
      <c r="D3545"/>
      <c r="E3545"/>
      <c r="F3545"/>
    </row>
    <row r="3546" spans="1:6" x14ac:dyDescent="0.25">
      <c r="A3546"/>
      <c r="B3546"/>
      <c r="C3546"/>
      <c r="D3546"/>
      <c r="E3546"/>
      <c r="F3546"/>
    </row>
    <row r="3547" spans="1:6" x14ac:dyDescent="0.25">
      <c r="A3547"/>
      <c r="B3547"/>
      <c r="C3547"/>
      <c r="D3547"/>
      <c r="E3547"/>
      <c r="F3547"/>
    </row>
    <row r="3548" spans="1:6" x14ac:dyDescent="0.25">
      <c r="A3548"/>
      <c r="B3548"/>
      <c r="C3548"/>
      <c r="D3548"/>
      <c r="E3548"/>
      <c r="F3548"/>
    </row>
    <row r="3549" spans="1:6" x14ac:dyDescent="0.25">
      <c r="A3549"/>
      <c r="B3549"/>
      <c r="C3549"/>
      <c r="D3549"/>
      <c r="E3549"/>
      <c r="F3549"/>
    </row>
    <row r="3550" spans="1:6" x14ac:dyDescent="0.25">
      <c r="A3550"/>
      <c r="B3550"/>
      <c r="C3550"/>
      <c r="D3550"/>
      <c r="E3550"/>
      <c r="F3550"/>
    </row>
    <row r="3551" spans="1:6" x14ac:dyDescent="0.25">
      <c r="A3551"/>
      <c r="B3551"/>
      <c r="C3551"/>
      <c r="D3551"/>
      <c r="E3551"/>
      <c r="F3551"/>
    </row>
    <row r="3552" spans="1:6" x14ac:dyDescent="0.25">
      <c r="A3552"/>
      <c r="B3552"/>
      <c r="C3552"/>
      <c r="D3552"/>
      <c r="E3552"/>
      <c r="F3552"/>
    </row>
    <row r="3553" spans="1:6" x14ac:dyDescent="0.25">
      <c r="A3553"/>
      <c r="B3553"/>
      <c r="C3553"/>
      <c r="D3553"/>
      <c r="E3553"/>
      <c r="F3553"/>
    </row>
    <row r="3554" spans="1:6" x14ac:dyDescent="0.25">
      <c r="A3554"/>
      <c r="B3554"/>
      <c r="C3554"/>
      <c r="D3554"/>
      <c r="E3554"/>
      <c r="F3554"/>
    </row>
    <row r="3555" spans="1:6" x14ac:dyDescent="0.25">
      <c r="A3555"/>
      <c r="B3555"/>
      <c r="C3555"/>
      <c r="D3555"/>
      <c r="E3555"/>
      <c r="F3555"/>
    </row>
    <row r="3556" spans="1:6" x14ac:dyDescent="0.25">
      <c r="A3556"/>
      <c r="B3556"/>
      <c r="C3556"/>
      <c r="D3556"/>
      <c r="E3556"/>
      <c r="F3556"/>
    </row>
    <row r="3557" spans="1:6" x14ac:dyDescent="0.25">
      <c r="A3557"/>
      <c r="B3557"/>
      <c r="C3557"/>
      <c r="D3557"/>
      <c r="E3557"/>
      <c r="F3557"/>
    </row>
    <row r="3558" spans="1:6" x14ac:dyDescent="0.25">
      <c r="A3558"/>
      <c r="B3558"/>
      <c r="C3558"/>
      <c r="D3558"/>
      <c r="E3558"/>
      <c r="F3558"/>
    </row>
    <row r="3559" spans="1:6" x14ac:dyDescent="0.25">
      <c r="A3559"/>
      <c r="B3559"/>
      <c r="C3559"/>
      <c r="D3559"/>
      <c r="E3559"/>
      <c r="F3559"/>
    </row>
    <row r="3560" spans="1:6" x14ac:dyDescent="0.25">
      <c r="A3560"/>
      <c r="B3560"/>
      <c r="C3560"/>
      <c r="D3560"/>
      <c r="E3560"/>
      <c r="F3560"/>
    </row>
    <row r="3561" spans="1:6" x14ac:dyDescent="0.25">
      <c r="A3561"/>
      <c r="B3561"/>
      <c r="C3561"/>
      <c r="D3561"/>
      <c r="E3561"/>
      <c r="F3561"/>
    </row>
    <row r="3562" spans="1:6" x14ac:dyDescent="0.25">
      <c r="A3562"/>
      <c r="B3562"/>
      <c r="C3562"/>
      <c r="D3562"/>
      <c r="E3562"/>
      <c r="F3562"/>
    </row>
    <row r="3563" spans="1:6" x14ac:dyDescent="0.25">
      <c r="A3563"/>
      <c r="B3563"/>
      <c r="C3563"/>
      <c r="D3563"/>
      <c r="E3563"/>
      <c r="F3563"/>
    </row>
    <row r="3564" spans="1:6" x14ac:dyDescent="0.25">
      <c r="A3564"/>
      <c r="B3564"/>
      <c r="C3564"/>
      <c r="D3564"/>
      <c r="E3564"/>
      <c r="F3564"/>
    </row>
    <row r="3565" spans="1:6" x14ac:dyDescent="0.25">
      <c r="A3565"/>
      <c r="B3565"/>
      <c r="C3565"/>
      <c r="D3565"/>
      <c r="E3565"/>
      <c r="F3565"/>
    </row>
    <row r="3566" spans="1:6" x14ac:dyDescent="0.25">
      <c r="A3566"/>
      <c r="B3566"/>
      <c r="C3566"/>
      <c r="D3566"/>
      <c r="E3566"/>
      <c r="F3566"/>
    </row>
    <row r="3567" spans="1:6" x14ac:dyDescent="0.25">
      <c r="A3567"/>
      <c r="B3567"/>
      <c r="C3567"/>
      <c r="D3567"/>
      <c r="E3567"/>
      <c r="F3567"/>
    </row>
    <row r="3568" spans="1:6" x14ac:dyDescent="0.25">
      <c r="A3568"/>
      <c r="B3568"/>
      <c r="C3568"/>
      <c r="D3568"/>
      <c r="E3568"/>
      <c r="F3568"/>
    </row>
    <row r="3569" spans="1:6" x14ac:dyDescent="0.25">
      <c r="A3569"/>
      <c r="B3569"/>
      <c r="C3569"/>
      <c r="D3569"/>
      <c r="E3569"/>
      <c r="F3569"/>
    </row>
    <row r="3570" spans="1:6" x14ac:dyDescent="0.25">
      <c r="A3570"/>
      <c r="B3570"/>
      <c r="C3570"/>
      <c r="D3570"/>
      <c r="E3570"/>
      <c r="F3570"/>
    </row>
    <row r="3571" spans="1:6" x14ac:dyDescent="0.25">
      <c r="A3571"/>
      <c r="B3571"/>
      <c r="C3571"/>
      <c r="D3571"/>
      <c r="E3571"/>
      <c r="F3571"/>
    </row>
    <row r="3572" spans="1:6" x14ac:dyDescent="0.25">
      <c r="A3572"/>
      <c r="B3572"/>
      <c r="C3572"/>
      <c r="D3572"/>
      <c r="E3572"/>
      <c r="F3572"/>
    </row>
    <row r="3573" spans="1:6" x14ac:dyDescent="0.25">
      <c r="A3573"/>
      <c r="B3573"/>
      <c r="C3573"/>
      <c r="D3573"/>
      <c r="E3573"/>
      <c r="F3573"/>
    </row>
    <row r="3574" spans="1:6" x14ac:dyDescent="0.25">
      <c r="A3574"/>
      <c r="B3574"/>
      <c r="C3574"/>
      <c r="D3574"/>
      <c r="E3574"/>
      <c r="F3574"/>
    </row>
    <row r="3575" spans="1:6" x14ac:dyDescent="0.25">
      <c r="A3575"/>
      <c r="B3575"/>
      <c r="C3575"/>
      <c r="D3575"/>
      <c r="E3575"/>
      <c r="F3575"/>
    </row>
    <row r="3576" spans="1:6" x14ac:dyDescent="0.25">
      <c r="A3576"/>
      <c r="B3576"/>
      <c r="C3576"/>
      <c r="D3576"/>
      <c r="E3576"/>
      <c r="F3576"/>
    </row>
    <row r="3577" spans="1:6" x14ac:dyDescent="0.25">
      <c r="A3577"/>
      <c r="B3577"/>
      <c r="C3577"/>
      <c r="D3577"/>
      <c r="E3577"/>
      <c r="F3577"/>
    </row>
    <row r="3578" spans="1:6" x14ac:dyDescent="0.25">
      <c r="A3578"/>
      <c r="B3578"/>
      <c r="C3578"/>
      <c r="D3578"/>
      <c r="E3578"/>
      <c r="F3578"/>
    </row>
    <row r="3579" spans="1:6" x14ac:dyDescent="0.25">
      <c r="A3579"/>
      <c r="B3579"/>
      <c r="C3579"/>
      <c r="D3579"/>
      <c r="E3579"/>
      <c r="F3579"/>
    </row>
    <row r="3580" spans="1:6" x14ac:dyDescent="0.25">
      <c r="A3580"/>
      <c r="B3580"/>
      <c r="C3580"/>
      <c r="D3580"/>
      <c r="E3580"/>
      <c r="F3580"/>
    </row>
    <row r="3581" spans="1:6" x14ac:dyDescent="0.25">
      <c r="A3581"/>
      <c r="B3581"/>
      <c r="C3581"/>
      <c r="D3581"/>
      <c r="E3581"/>
      <c r="F3581"/>
    </row>
    <row r="3582" spans="1:6" x14ac:dyDescent="0.25">
      <c r="A3582"/>
      <c r="B3582"/>
      <c r="C3582"/>
      <c r="D3582"/>
      <c r="E3582"/>
      <c r="F3582"/>
    </row>
    <row r="3583" spans="1:6" x14ac:dyDescent="0.25">
      <c r="A3583"/>
      <c r="B3583"/>
      <c r="C3583"/>
      <c r="D3583"/>
      <c r="E3583"/>
      <c r="F3583"/>
    </row>
    <row r="3584" spans="1:6" x14ac:dyDescent="0.25">
      <c r="A3584"/>
      <c r="B3584"/>
      <c r="C3584"/>
      <c r="D3584"/>
      <c r="E3584"/>
      <c r="F3584"/>
    </row>
    <row r="3585" spans="1:6" x14ac:dyDescent="0.25">
      <c r="A3585"/>
      <c r="B3585"/>
      <c r="C3585"/>
      <c r="D3585"/>
      <c r="E3585"/>
      <c r="F3585"/>
    </row>
    <row r="3586" spans="1:6" x14ac:dyDescent="0.25">
      <c r="A3586"/>
      <c r="B3586"/>
      <c r="C3586"/>
      <c r="D3586"/>
      <c r="E3586"/>
      <c r="F3586"/>
    </row>
    <row r="3587" spans="1:6" x14ac:dyDescent="0.25">
      <c r="A3587"/>
      <c r="B3587"/>
      <c r="C3587"/>
      <c r="D3587"/>
      <c r="E3587"/>
      <c r="F3587"/>
    </row>
    <row r="3588" spans="1:6" x14ac:dyDescent="0.25">
      <c r="A3588"/>
      <c r="B3588"/>
      <c r="C3588"/>
      <c r="D3588"/>
      <c r="E3588"/>
      <c r="F3588"/>
    </row>
    <row r="3589" spans="1:6" x14ac:dyDescent="0.25">
      <c r="A3589"/>
      <c r="B3589"/>
      <c r="C3589"/>
      <c r="D3589"/>
      <c r="E3589"/>
      <c r="F3589"/>
    </row>
    <row r="3590" spans="1:6" x14ac:dyDescent="0.25">
      <c r="A3590"/>
      <c r="B3590"/>
      <c r="C3590"/>
      <c r="D3590"/>
      <c r="E3590"/>
      <c r="F3590"/>
    </row>
    <row r="3591" spans="1:6" x14ac:dyDescent="0.25">
      <c r="A3591"/>
      <c r="B3591"/>
      <c r="C3591"/>
      <c r="D3591"/>
      <c r="E3591"/>
      <c r="F3591"/>
    </row>
    <row r="3592" spans="1:6" x14ac:dyDescent="0.25">
      <c r="A3592"/>
      <c r="B3592"/>
      <c r="C3592"/>
      <c r="D3592"/>
      <c r="E3592"/>
      <c r="F3592"/>
    </row>
    <row r="3593" spans="1:6" x14ac:dyDescent="0.25">
      <c r="A3593"/>
      <c r="B3593"/>
      <c r="C3593"/>
      <c r="D3593"/>
      <c r="E3593"/>
      <c r="F3593"/>
    </row>
    <row r="3594" spans="1:6" x14ac:dyDescent="0.25">
      <c r="A3594"/>
      <c r="B3594"/>
      <c r="C3594"/>
      <c r="D3594"/>
      <c r="E3594"/>
      <c r="F3594"/>
    </row>
    <row r="3595" spans="1:6" x14ac:dyDescent="0.25">
      <c r="A3595"/>
      <c r="B3595"/>
      <c r="C3595"/>
      <c r="D3595"/>
      <c r="E3595"/>
      <c r="F3595"/>
    </row>
    <row r="3596" spans="1:6" x14ac:dyDescent="0.25">
      <c r="A3596"/>
      <c r="B3596"/>
      <c r="C3596"/>
      <c r="D3596"/>
      <c r="E3596"/>
      <c r="F3596"/>
    </row>
    <row r="3597" spans="1:6" x14ac:dyDescent="0.25">
      <c r="A3597"/>
      <c r="B3597"/>
      <c r="C3597"/>
      <c r="D3597"/>
      <c r="E3597"/>
      <c r="F3597"/>
    </row>
    <row r="3598" spans="1:6" x14ac:dyDescent="0.25">
      <c r="A3598"/>
      <c r="B3598"/>
      <c r="C3598"/>
      <c r="D3598"/>
      <c r="E3598"/>
      <c r="F3598"/>
    </row>
    <row r="3599" spans="1:6" x14ac:dyDescent="0.25">
      <c r="A3599"/>
      <c r="B3599"/>
      <c r="C3599"/>
      <c r="D3599"/>
      <c r="E3599"/>
      <c r="F3599"/>
    </row>
    <row r="3600" spans="1:6" x14ac:dyDescent="0.25">
      <c r="A3600"/>
      <c r="B3600"/>
      <c r="C3600"/>
      <c r="D3600"/>
      <c r="E3600"/>
      <c r="F3600"/>
    </row>
    <row r="3601" spans="1:6" x14ac:dyDescent="0.25">
      <c r="A3601"/>
      <c r="B3601"/>
      <c r="C3601"/>
      <c r="D3601"/>
      <c r="E3601"/>
      <c r="F3601"/>
    </row>
    <row r="3602" spans="1:6" x14ac:dyDescent="0.25">
      <c r="A3602"/>
      <c r="B3602"/>
      <c r="C3602"/>
      <c r="D3602"/>
      <c r="E3602"/>
      <c r="F3602"/>
    </row>
    <row r="3603" spans="1:6" x14ac:dyDescent="0.25">
      <c r="A3603"/>
      <c r="B3603"/>
      <c r="C3603"/>
      <c r="D3603"/>
      <c r="E3603"/>
      <c r="F3603"/>
    </row>
    <row r="3604" spans="1:6" x14ac:dyDescent="0.25">
      <c r="A3604"/>
      <c r="B3604"/>
      <c r="C3604"/>
      <c r="D3604"/>
      <c r="E3604"/>
      <c r="F3604"/>
    </row>
    <row r="3605" spans="1:6" x14ac:dyDescent="0.25">
      <c r="A3605"/>
      <c r="B3605"/>
      <c r="C3605"/>
      <c r="D3605"/>
      <c r="E3605"/>
      <c r="F3605"/>
    </row>
    <row r="3606" spans="1:6" x14ac:dyDescent="0.25">
      <c r="A3606"/>
      <c r="B3606"/>
      <c r="C3606"/>
      <c r="D3606"/>
      <c r="E3606"/>
      <c r="F3606"/>
    </row>
    <row r="3607" spans="1:6" x14ac:dyDescent="0.25">
      <c r="A3607"/>
      <c r="B3607"/>
      <c r="C3607"/>
      <c r="D3607"/>
      <c r="E3607"/>
      <c r="F3607"/>
    </row>
    <row r="3608" spans="1:6" x14ac:dyDescent="0.25">
      <c r="A3608"/>
      <c r="B3608"/>
      <c r="C3608"/>
      <c r="D3608"/>
      <c r="E3608"/>
      <c r="F3608"/>
    </row>
    <row r="3609" spans="1:6" x14ac:dyDescent="0.25">
      <c r="A3609"/>
      <c r="B3609"/>
      <c r="C3609"/>
      <c r="D3609"/>
      <c r="E3609"/>
      <c r="F3609"/>
    </row>
    <row r="3610" spans="1:6" x14ac:dyDescent="0.25">
      <c r="A3610"/>
      <c r="B3610"/>
      <c r="C3610"/>
      <c r="D3610"/>
      <c r="E3610"/>
      <c r="F3610"/>
    </row>
    <row r="3611" spans="1:6" x14ac:dyDescent="0.25">
      <c r="A3611"/>
      <c r="B3611"/>
      <c r="C3611"/>
      <c r="D3611"/>
      <c r="E3611"/>
      <c r="F3611"/>
    </row>
    <row r="3612" spans="1:6" x14ac:dyDescent="0.25">
      <c r="A3612"/>
      <c r="B3612"/>
      <c r="C3612"/>
      <c r="D3612"/>
      <c r="E3612"/>
      <c r="F3612"/>
    </row>
    <row r="3613" spans="1:6" x14ac:dyDescent="0.25">
      <c r="A3613"/>
      <c r="B3613"/>
      <c r="C3613"/>
      <c r="D3613"/>
      <c r="E3613"/>
      <c r="F3613"/>
    </row>
    <row r="3614" spans="1:6" x14ac:dyDescent="0.25">
      <c r="A3614"/>
      <c r="B3614"/>
      <c r="C3614"/>
      <c r="D3614"/>
      <c r="E3614"/>
      <c r="F3614"/>
    </row>
    <row r="3615" spans="1:6" x14ac:dyDescent="0.25">
      <c r="A3615"/>
      <c r="B3615"/>
      <c r="C3615"/>
      <c r="D3615"/>
      <c r="E3615"/>
      <c r="F3615"/>
    </row>
    <row r="3616" spans="1:6" x14ac:dyDescent="0.25">
      <c r="A3616"/>
      <c r="B3616"/>
      <c r="C3616"/>
      <c r="D3616"/>
      <c r="E3616"/>
      <c r="F3616"/>
    </row>
    <row r="3617" spans="1:6" x14ac:dyDescent="0.25">
      <c r="A3617"/>
      <c r="B3617"/>
      <c r="C3617"/>
      <c r="D3617"/>
      <c r="E3617"/>
      <c r="F3617"/>
    </row>
    <row r="3618" spans="1:6" x14ac:dyDescent="0.25">
      <c r="A3618"/>
      <c r="B3618"/>
      <c r="C3618"/>
      <c r="D3618"/>
      <c r="E3618"/>
      <c r="F3618"/>
    </row>
    <row r="3619" spans="1:6" x14ac:dyDescent="0.25">
      <c r="A3619"/>
      <c r="B3619"/>
      <c r="C3619"/>
      <c r="D3619"/>
      <c r="E3619"/>
      <c r="F3619"/>
    </row>
    <row r="3620" spans="1:6" x14ac:dyDescent="0.25">
      <c r="A3620"/>
      <c r="B3620"/>
      <c r="C3620"/>
      <c r="D3620"/>
      <c r="E3620"/>
      <c r="F3620"/>
    </row>
    <row r="3621" spans="1:6" x14ac:dyDescent="0.25">
      <c r="A3621"/>
      <c r="B3621"/>
      <c r="C3621"/>
      <c r="D3621"/>
      <c r="E3621"/>
      <c r="F3621"/>
    </row>
    <row r="3622" spans="1:6" x14ac:dyDescent="0.25">
      <c r="A3622"/>
      <c r="B3622"/>
      <c r="C3622"/>
      <c r="D3622"/>
      <c r="E3622"/>
      <c r="F3622"/>
    </row>
    <row r="3623" spans="1:6" x14ac:dyDescent="0.25">
      <c r="A3623"/>
      <c r="B3623"/>
      <c r="C3623"/>
      <c r="D3623"/>
      <c r="E3623"/>
      <c r="F3623"/>
    </row>
    <row r="3624" spans="1:6" x14ac:dyDescent="0.25">
      <c r="A3624"/>
      <c r="B3624"/>
      <c r="C3624"/>
      <c r="D3624"/>
      <c r="E3624"/>
      <c r="F3624"/>
    </row>
    <row r="3625" spans="1:6" x14ac:dyDescent="0.25">
      <c r="A3625"/>
      <c r="B3625"/>
      <c r="C3625"/>
      <c r="D3625"/>
      <c r="E3625"/>
      <c r="F3625"/>
    </row>
    <row r="3626" spans="1:6" x14ac:dyDescent="0.25">
      <c r="A3626"/>
      <c r="B3626"/>
      <c r="C3626"/>
      <c r="D3626"/>
      <c r="E3626"/>
      <c r="F3626"/>
    </row>
    <row r="3627" spans="1:6" x14ac:dyDescent="0.25">
      <c r="A3627"/>
      <c r="B3627"/>
      <c r="C3627"/>
      <c r="D3627"/>
      <c r="E3627"/>
      <c r="F3627"/>
    </row>
    <row r="3628" spans="1:6" x14ac:dyDescent="0.25">
      <c r="A3628"/>
      <c r="B3628"/>
      <c r="C3628"/>
      <c r="D3628"/>
      <c r="E3628"/>
      <c r="F3628"/>
    </row>
    <row r="3629" spans="1:6" x14ac:dyDescent="0.25">
      <c r="A3629"/>
      <c r="B3629"/>
      <c r="C3629"/>
      <c r="D3629"/>
      <c r="E3629"/>
      <c r="F3629"/>
    </row>
    <row r="3630" spans="1:6" x14ac:dyDescent="0.25">
      <c r="A3630"/>
      <c r="B3630"/>
      <c r="C3630"/>
      <c r="D3630"/>
      <c r="E3630"/>
      <c r="F3630"/>
    </row>
    <row r="3631" spans="1:6" x14ac:dyDescent="0.25">
      <c r="A3631"/>
      <c r="B3631"/>
      <c r="C3631"/>
      <c r="D3631"/>
      <c r="E3631"/>
      <c r="F3631"/>
    </row>
    <row r="3632" spans="1:6" x14ac:dyDescent="0.25">
      <c r="A3632"/>
      <c r="B3632"/>
      <c r="C3632"/>
      <c r="D3632"/>
      <c r="E3632"/>
      <c r="F3632"/>
    </row>
    <row r="3633" spans="1:6" x14ac:dyDescent="0.25">
      <c r="A3633"/>
      <c r="B3633"/>
      <c r="C3633"/>
      <c r="D3633"/>
      <c r="E3633"/>
      <c r="F3633"/>
    </row>
    <row r="3634" spans="1:6" x14ac:dyDescent="0.25">
      <c r="A3634"/>
      <c r="B3634"/>
      <c r="C3634"/>
      <c r="D3634"/>
      <c r="E3634"/>
      <c r="F3634"/>
    </row>
    <row r="3635" spans="1:6" x14ac:dyDescent="0.25">
      <c r="A3635"/>
      <c r="B3635"/>
      <c r="C3635"/>
      <c r="D3635"/>
      <c r="E3635"/>
      <c r="F3635"/>
    </row>
    <row r="3636" spans="1:6" x14ac:dyDescent="0.25">
      <c r="A3636"/>
      <c r="B3636"/>
      <c r="C3636"/>
      <c r="D3636"/>
      <c r="E3636"/>
      <c r="F3636"/>
    </row>
    <row r="3637" spans="1:6" x14ac:dyDescent="0.25">
      <c r="A3637"/>
      <c r="B3637"/>
      <c r="C3637"/>
      <c r="D3637"/>
      <c r="E3637"/>
      <c r="F3637"/>
    </row>
    <row r="3638" spans="1:6" x14ac:dyDescent="0.25">
      <c r="A3638"/>
      <c r="B3638"/>
      <c r="C3638"/>
      <c r="D3638"/>
      <c r="E3638"/>
      <c r="F3638"/>
    </row>
    <row r="3639" spans="1:6" x14ac:dyDescent="0.25">
      <c r="A3639"/>
      <c r="B3639"/>
      <c r="C3639"/>
      <c r="D3639"/>
      <c r="E3639"/>
      <c r="F3639"/>
    </row>
    <row r="3640" spans="1:6" x14ac:dyDescent="0.25">
      <c r="A3640"/>
      <c r="B3640"/>
      <c r="C3640"/>
      <c r="D3640"/>
      <c r="E3640"/>
      <c r="F3640"/>
    </row>
    <row r="3641" spans="1:6" x14ac:dyDescent="0.25">
      <c r="A3641"/>
      <c r="B3641"/>
      <c r="C3641"/>
      <c r="D3641"/>
      <c r="E3641"/>
      <c r="F3641"/>
    </row>
    <row r="3642" spans="1:6" x14ac:dyDescent="0.25">
      <c r="A3642"/>
      <c r="B3642"/>
      <c r="C3642"/>
      <c r="D3642"/>
      <c r="E3642"/>
      <c r="F3642"/>
    </row>
    <row r="3643" spans="1:6" x14ac:dyDescent="0.25">
      <c r="A3643"/>
      <c r="B3643"/>
      <c r="C3643"/>
      <c r="D3643"/>
      <c r="E3643"/>
      <c r="F3643"/>
    </row>
    <row r="3644" spans="1:6" x14ac:dyDescent="0.25">
      <c r="A3644"/>
      <c r="B3644"/>
      <c r="C3644"/>
      <c r="D3644"/>
      <c r="E3644"/>
      <c r="F3644"/>
    </row>
    <row r="3645" spans="1:6" x14ac:dyDescent="0.25">
      <c r="A3645"/>
      <c r="B3645"/>
      <c r="C3645"/>
      <c r="D3645"/>
      <c r="E3645"/>
      <c r="F3645"/>
    </row>
    <row r="3646" spans="1:6" x14ac:dyDescent="0.25">
      <c r="A3646"/>
      <c r="B3646"/>
      <c r="C3646"/>
      <c r="D3646"/>
      <c r="E3646"/>
      <c r="F3646"/>
    </row>
    <row r="3647" spans="1:6" x14ac:dyDescent="0.25">
      <c r="A3647"/>
      <c r="B3647"/>
      <c r="C3647"/>
      <c r="D3647"/>
      <c r="E3647"/>
      <c r="F3647"/>
    </row>
    <row r="3648" spans="1:6" x14ac:dyDescent="0.25">
      <c r="A3648"/>
      <c r="B3648"/>
      <c r="C3648"/>
      <c r="D3648"/>
      <c r="E3648"/>
      <c r="F3648"/>
    </row>
    <row r="3649" spans="1:6" x14ac:dyDescent="0.25">
      <c r="A3649"/>
      <c r="B3649"/>
      <c r="C3649"/>
      <c r="D3649"/>
      <c r="E3649"/>
      <c r="F3649"/>
    </row>
    <row r="3650" spans="1:6" x14ac:dyDescent="0.25">
      <c r="A3650"/>
      <c r="B3650"/>
      <c r="C3650"/>
      <c r="D3650"/>
      <c r="E3650"/>
      <c r="F3650"/>
    </row>
    <row r="3651" spans="1:6" x14ac:dyDescent="0.25">
      <c r="A3651"/>
      <c r="B3651"/>
      <c r="C3651"/>
      <c r="D3651"/>
      <c r="E3651"/>
      <c r="F3651"/>
    </row>
    <row r="3652" spans="1:6" x14ac:dyDescent="0.25">
      <c r="A3652"/>
      <c r="B3652"/>
      <c r="C3652"/>
      <c r="D3652"/>
      <c r="E3652"/>
      <c r="F3652"/>
    </row>
    <row r="3653" spans="1:6" x14ac:dyDescent="0.25">
      <c r="A3653"/>
      <c r="B3653"/>
      <c r="C3653"/>
      <c r="D3653"/>
      <c r="E3653"/>
      <c r="F3653"/>
    </row>
    <row r="3654" spans="1:6" x14ac:dyDescent="0.25">
      <c r="A3654"/>
      <c r="B3654"/>
      <c r="C3654"/>
      <c r="D3654"/>
      <c r="E3654"/>
      <c r="F3654"/>
    </row>
    <row r="3655" spans="1:6" x14ac:dyDescent="0.25">
      <c r="A3655"/>
      <c r="B3655"/>
      <c r="C3655"/>
      <c r="D3655"/>
      <c r="E3655"/>
      <c r="F3655"/>
    </row>
    <row r="3656" spans="1:6" x14ac:dyDescent="0.25">
      <c r="A3656"/>
      <c r="B3656"/>
      <c r="C3656"/>
      <c r="D3656"/>
      <c r="E3656"/>
      <c r="F3656"/>
    </row>
    <row r="3657" spans="1:6" x14ac:dyDescent="0.25">
      <c r="A3657"/>
      <c r="B3657"/>
      <c r="C3657"/>
      <c r="D3657"/>
      <c r="E3657"/>
      <c r="F3657"/>
    </row>
    <row r="3658" spans="1:6" x14ac:dyDescent="0.25">
      <c r="A3658"/>
      <c r="B3658"/>
      <c r="C3658"/>
      <c r="D3658"/>
      <c r="E3658"/>
      <c r="F3658"/>
    </row>
    <row r="3659" spans="1:6" x14ac:dyDescent="0.25">
      <c r="A3659"/>
      <c r="B3659"/>
      <c r="C3659"/>
      <c r="D3659"/>
      <c r="E3659"/>
      <c r="F3659"/>
    </row>
    <row r="3660" spans="1:6" x14ac:dyDescent="0.25">
      <c r="A3660"/>
      <c r="B3660"/>
      <c r="C3660"/>
      <c r="D3660"/>
      <c r="E3660"/>
      <c r="F3660"/>
    </row>
    <row r="3661" spans="1:6" x14ac:dyDescent="0.25">
      <c r="A3661"/>
      <c r="B3661"/>
      <c r="C3661"/>
      <c r="D3661"/>
      <c r="E3661"/>
      <c r="F3661"/>
    </row>
    <row r="3662" spans="1:6" x14ac:dyDescent="0.25">
      <c r="A3662"/>
      <c r="B3662"/>
      <c r="C3662"/>
      <c r="D3662"/>
      <c r="E3662"/>
      <c r="F3662"/>
    </row>
    <row r="3663" spans="1:6" x14ac:dyDescent="0.25">
      <c r="A3663"/>
      <c r="B3663"/>
      <c r="C3663"/>
      <c r="D3663"/>
      <c r="E3663"/>
      <c r="F3663"/>
    </row>
    <row r="3664" spans="1:6" x14ac:dyDescent="0.25">
      <c r="A3664"/>
      <c r="B3664"/>
      <c r="C3664"/>
      <c r="D3664"/>
      <c r="E3664"/>
      <c r="F3664"/>
    </row>
    <row r="3665" spans="1:6" x14ac:dyDescent="0.25">
      <c r="A3665"/>
      <c r="B3665"/>
      <c r="C3665"/>
      <c r="D3665"/>
      <c r="E3665"/>
      <c r="F3665"/>
    </row>
    <row r="3666" spans="1:6" x14ac:dyDescent="0.25">
      <c r="A3666"/>
      <c r="B3666"/>
      <c r="C3666"/>
      <c r="D3666"/>
      <c r="E3666"/>
      <c r="F3666"/>
    </row>
    <row r="3667" spans="1:6" x14ac:dyDescent="0.25">
      <c r="A3667"/>
      <c r="B3667"/>
      <c r="C3667"/>
      <c r="D3667"/>
      <c r="E3667"/>
      <c r="F3667"/>
    </row>
    <row r="3668" spans="1:6" x14ac:dyDescent="0.25">
      <c r="A3668"/>
      <c r="B3668"/>
      <c r="C3668"/>
      <c r="D3668"/>
      <c r="E3668"/>
      <c r="F3668"/>
    </row>
    <row r="3669" spans="1:6" x14ac:dyDescent="0.25">
      <c r="A3669"/>
      <c r="B3669"/>
      <c r="C3669"/>
      <c r="D3669"/>
      <c r="E3669"/>
      <c r="F3669"/>
    </row>
    <row r="3670" spans="1:6" x14ac:dyDescent="0.25">
      <c r="A3670"/>
      <c r="B3670"/>
      <c r="C3670"/>
      <c r="D3670"/>
      <c r="E3670"/>
      <c r="F3670"/>
    </row>
    <row r="3671" spans="1:6" x14ac:dyDescent="0.25">
      <c r="A3671"/>
      <c r="B3671"/>
      <c r="C3671"/>
      <c r="D3671"/>
      <c r="E3671"/>
      <c r="F3671"/>
    </row>
    <row r="3672" spans="1:6" x14ac:dyDescent="0.25">
      <c r="A3672"/>
      <c r="B3672"/>
      <c r="C3672"/>
      <c r="D3672"/>
      <c r="E3672"/>
      <c r="F3672"/>
    </row>
    <row r="3673" spans="1:6" x14ac:dyDescent="0.25">
      <c r="A3673"/>
      <c r="B3673"/>
      <c r="C3673"/>
      <c r="D3673"/>
      <c r="E3673"/>
      <c r="F3673"/>
    </row>
    <row r="3674" spans="1:6" x14ac:dyDescent="0.25">
      <c r="A3674"/>
      <c r="B3674"/>
      <c r="C3674"/>
      <c r="D3674"/>
      <c r="E3674"/>
      <c r="F3674"/>
    </row>
    <row r="3675" spans="1:6" x14ac:dyDescent="0.25">
      <c r="A3675"/>
      <c r="B3675"/>
      <c r="C3675"/>
      <c r="D3675"/>
      <c r="E3675"/>
      <c r="F3675"/>
    </row>
    <row r="3676" spans="1:6" x14ac:dyDescent="0.25">
      <c r="A3676"/>
      <c r="B3676"/>
      <c r="C3676"/>
      <c r="D3676"/>
      <c r="E3676"/>
      <c r="F3676"/>
    </row>
    <row r="3677" spans="1:6" x14ac:dyDescent="0.25">
      <c r="A3677"/>
      <c r="B3677"/>
      <c r="C3677"/>
      <c r="D3677"/>
      <c r="E3677"/>
      <c r="F3677"/>
    </row>
    <row r="3678" spans="1:6" x14ac:dyDescent="0.25">
      <c r="A3678"/>
      <c r="B3678"/>
      <c r="C3678"/>
      <c r="D3678"/>
      <c r="E3678"/>
      <c r="F3678"/>
    </row>
    <row r="3679" spans="1:6" x14ac:dyDescent="0.25">
      <c r="A3679"/>
      <c r="B3679"/>
      <c r="C3679"/>
      <c r="D3679"/>
      <c r="E3679"/>
      <c r="F3679"/>
    </row>
    <row r="3680" spans="1:6" x14ac:dyDescent="0.25">
      <c r="A3680"/>
      <c r="B3680"/>
      <c r="C3680"/>
      <c r="D3680"/>
      <c r="E3680"/>
      <c r="F3680"/>
    </row>
    <row r="3681" spans="1:6" x14ac:dyDescent="0.25">
      <c r="A3681"/>
      <c r="B3681"/>
      <c r="C3681"/>
      <c r="D3681"/>
      <c r="E3681"/>
      <c r="F3681"/>
    </row>
    <row r="3682" spans="1:6" x14ac:dyDescent="0.25">
      <c r="A3682"/>
      <c r="B3682"/>
      <c r="C3682"/>
      <c r="D3682"/>
      <c r="E3682"/>
      <c r="F3682"/>
    </row>
    <row r="3683" spans="1:6" x14ac:dyDescent="0.25">
      <c r="A3683"/>
      <c r="B3683"/>
      <c r="C3683"/>
      <c r="D3683"/>
      <c r="E3683"/>
      <c r="F3683"/>
    </row>
    <row r="3684" spans="1:6" x14ac:dyDescent="0.25">
      <c r="A3684"/>
      <c r="B3684"/>
      <c r="C3684"/>
      <c r="D3684"/>
      <c r="E3684"/>
      <c r="F3684"/>
    </row>
    <row r="3685" spans="1:6" x14ac:dyDescent="0.25">
      <c r="A3685"/>
      <c r="B3685"/>
      <c r="C3685"/>
      <c r="D3685"/>
      <c r="E3685"/>
      <c r="F3685"/>
    </row>
    <row r="3686" spans="1:6" x14ac:dyDescent="0.25">
      <c r="A3686"/>
      <c r="B3686"/>
      <c r="C3686"/>
      <c r="D3686"/>
      <c r="E3686"/>
      <c r="F3686"/>
    </row>
    <row r="3687" spans="1:6" x14ac:dyDescent="0.25">
      <c r="A3687"/>
      <c r="B3687"/>
      <c r="C3687"/>
      <c r="D3687"/>
      <c r="E3687"/>
      <c r="F3687"/>
    </row>
    <row r="3688" spans="1:6" x14ac:dyDescent="0.25">
      <c r="A3688"/>
      <c r="B3688"/>
      <c r="C3688"/>
      <c r="D3688"/>
      <c r="E3688"/>
      <c r="F3688"/>
    </row>
    <row r="3689" spans="1:6" x14ac:dyDescent="0.25">
      <c r="A3689"/>
      <c r="B3689"/>
      <c r="C3689"/>
      <c r="D3689"/>
      <c r="E3689"/>
      <c r="F3689"/>
    </row>
    <row r="3690" spans="1:6" x14ac:dyDescent="0.25">
      <c r="A3690"/>
      <c r="B3690"/>
      <c r="C3690"/>
      <c r="D3690"/>
      <c r="E3690"/>
      <c r="F3690"/>
    </row>
    <row r="3691" spans="1:6" x14ac:dyDescent="0.25">
      <c r="A3691"/>
      <c r="B3691"/>
      <c r="C3691"/>
      <c r="D3691"/>
      <c r="E3691"/>
      <c r="F3691"/>
    </row>
    <row r="3692" spans="1:6" x14ac:dyDescent="0.25">
      <c r="A3692"/>
      <c r="B3692"/>
      <c r="C3692"/>
      <c r="D3692"/>
      <c r="E3692"/>
      <c r="F3692"/>
    </row>
    <row r="3693" spans="1:6" x14ac:dyDescent="0.25">
      <c r="A3693"/>
      <c r="B3693"/>
      <c r="C3693"/>
      <c r="D3693"/>
      <c r="E3693"/>
      <c r="F3693"/>
    </row>
    <row r="3694" spans="1:6" x14ac:dyDescent="0.25">
      <c r="A3694"/>
      <c r="B3694"/>
      <c r="C3694"/>
      <c r="D3694"/>
      <c r="E3694"/>
      <c r="F3694"/>
    </row>
    <row r="3695" spans="1:6" x14ac:dyDescent="0.25">
      <c r="A3695"/>
      <c r="B3695"/>
      <c r="C3695"/>
      <c r="D3695"/>
      <c r="E3695"/>
      <c r="F3695"/>
    </row>
    <row r="3696" spans="1:6" x14ac:dyDescent="0.25">
      <c r="A3696"/>
      <c r="B3696"/>
      <c r="C3696"/>
      <c r="D3696"/>
      <c r="E3696"/>
      <c r="F3696"/>
    </row>
    <row r="3697" spans="1:6" x14ac:dyDescent="0.25">
      <c r="A3697"/>
      <c r="B3697"/>
      <c r="C3697"/>
      <c r="D3697"/>
      <c r="E3697"/>
      <c r="F3697"/>
    </row>
    <row r="3698" spans="1:6" x14ac:dyDescent="0.25">
      <c r="A3698"/>
      <c r="B3698"/>
      <c r="C3698"/>
      <c r="D3698"/>
      <c r="E3698"/>
      <c r="F3698"/>
    </row>
    <row r="3699" spans="1:6" x14ac:dyDescent="0.25">
      <c r="A3699"/>
      <c r="B3699"/>
      <c r="C3699"/>
      <c r="D3699"/>
      <c r="E3699"/>
      <c r="F3699"/>
    </row>
    <row r="3700" spans="1:6" x14ac:dyDescent="0.25">
      <c r="A3700"/>
      <c r="B3700"/>
      <c r="C3700"/>
      <c r="D3700"/>
      <c r="E3700"/>
      <c r="F3700"/>
    </row>
    <row r="3701" spans="1:6" x14ac:dyDescent="0.25">
      <c r="A3701"/>
      <c r="B3701"/>
      <c r="C3701"/>
      <c r="D3701"/>
      <c r="E3701"/>
      <c r="F3701"/>
    </row>
    <row r="3702" spans="1:6" x14ac:dyDescent="0.25">
      <c r="A3702"/>
      <c r="B3702"/>
      <c r="C3702"/>
      <c r="D3702"/>
      <c r="E3702"/>
      <c r="F3702"/>
    </row>
    <row r="3703" spans="1:6" x14ac:dyDescent="0.25">
      <c r="A3703"/>
      <c r="B3703"/>
      <c r="C3703"/>
      <c r="D3703"/>
      <c r="E3703"/>
      <c r="F3703"/>
    </row>
    <row r="3704" spans="1:6" x14ac:dyDescent="0.25">
      <c r="A3704"/>
      <c r="B3704"/>
      <c r="C3704"/>
      <c r="D3704"/>
      <c r="E3704"/>
      <c r="F3704"/>
    </row>
    <row r="3705" spans="1:6" x14ac:dyDescent="0.25">
      <c r="A3705"/>
      <c r="B3705"/>
      <c r="C3705"/>
      <c r="D3705"/>
      <c r="E3705"/>
      <c r="F3705"/>
    </row>
    <row r="3706" spans="1:6" x14ac:dyDescent="0.25">
      <c r="A3706"/>
      <c r="B3706"/>
      <c r="C3706"/>
      <c r="D3706"/>
      <c r="E3706"/>
      <c r="F3706"/>
    </row>
    <row r="3707" spans="1:6" x14ac:dyDescent="0.25">
      <c r="A3707"/>
      <c r="B3707"/>
      <c r="C3707"/>
      <c r="D3707"/>
      <c r="E3707"/>
      <c r="F3707"/>
    </row>
    <row r="3708" spans="1:6" x14ac:dyDescent="0.25">
      <c r="A3708"/>
      <c r="B3708"/>
      <c r="C3708"/>
      <c r="D3708"/>
      <c r="E3708"/>
      <c r="F3708"/>
    </row>
    <row r="3709" spans="1:6" x14ac:dyDescent="0.25">
      <c r="A3709"/>
      <c r="B3709"/>
      <c r="C3709"/>
      <c r="D3709"/>
      <c r="E3709"/>
      <c r="F3709"/>
    </row>
    <row r="3710" spans="1:6" x14ac:dyDescent="0.25">
      <c r="A3710"/>
      <c r="B3710"/>
      <c r="C3710"/>
      <c r="D3710"/>
      <c r="E3710"/>
      <c r="F3710"/>
    </row>
    <row r="3711" spans="1:6" x14ac:dyDescent="0.25">
      <c r="A3711"/>
      <c r="B3711"/>
      <c r="C3711"/>
      <c r="D3711"/>
      <c r="E3711"/>
      <c r="F3711"/>
    </row>
    <row r="3712" spans="1:6" x14ac:dyDescent="0.25">
      <c r="A3712"/>
      <c r="B3712"/>
      <c r="C3712"/>
      <c r="D3712"/>
      <c r="E3712"/>
      <c r="F3712"/>
    </row>
    <row r="3713" spans="1:6" x14ac:dyDescent="0.25">
      <c r="A3713"/>
      <c r="B3713"/>
      <c r="C3713"/>
      <c r="D3713"/>
      <c r="E3713"/>
      <c r="F3713"/>
    </row>
    <row r="3714" spans="1:6" x14ac:dyDescent="0.25">
      <c r="A3714"/>
      <c r="B3714"/>
      <c r="C3714"/>
      <c r="D3714"/>
      <c r="E3714"/>
      <c r="F3714"/>
    </row>
    <row r="3715" spans="1:6" x14ac:dyDescent="0.25">
      <c r="A3715"/>
      <c r="B3715"/>
      <c r="C3715"/>
      <c r="D3715"/>
      <c r="E3715"/>
      <c r="F3715"/>
    </row>
    <row r="3716" spans="1:6" x14ac:dyDescent="0.25">
      <c r="A3716"/>
      <c r="B3716"/>
      <c r="C3716"/>
      <c r="D3716"/>
      <c r="E3716"/>
      <c r="F3716"/>
    </row>
    <row r="3717" spans="1:6" x14ac:dyDescent="0.25">
      <c r="A3717"/>
      <c r="B3717"/>
      <c r="C3717"/>
      <c r="D3717"/>
      <c r="E3717"/>
      <c r="F3717"/>
    </row>
    <row r="3718" spans="1:6" x14ac:dyDescent="0.25">
      <c r="A3718"/>
      <c r="B3718"/>
      <c r="C3718"/>
      <c r="D3718"/>
      <c r="E3718"/>
      <c r="F3718"/>
    </row>
    <row r="3719" spans="1:6" x14ac:dyDescent="0.25">
      <c r="A3719"/>
      <c r="B3719"/>
      <c r="C3719"/>
      <c r="D3719"/>
      <c r="E3719"/>
      <c r="F3719"/>
    </row>
    <row r="3720" spans="1:6" x14ac:dyDescent="0.25">
      <c r="A3720"/>
      <c r="B3720"/>
      <c r="C3720"/>
      <c r="D3720"/>
      <c r="E3720"/>
      <c r="F3720"/>
    </row>
    <row r="3721" spans="1:6" x14ac:dyDescent="0.25">
      <c r="A3721"/>
      <c r="B3721"/>
      <c r="C3721"/>
      <c r="D3721"/>
      <c r="E3721"/>
      <c r="F3721"/>
    </row>
    <row r="3722" spans="1:6" x14ac:dyDescent="0.25">
      <c r="A3722"/>
      <c r="B3722"/>
      <c r="C3722"/>
      <c r="D3722"/>
      <c r="E3722"/>
      <c r="F3722"/>
    </row>
    <row r="3723" spans="1:6" x14ac:dyDescent="0.25">
      <c r="A3723"/>
      <c r="B3723"/>
      <c r="C3723"/>
      <c r="D3723"/>
      <c r="E3723"/>
      <c r="F3723"/>
    </row>
    <row r="3724" spans="1:6" x14ac:dyDescent="0.25">
      <c r="A3724"/>
      <c r="B3724"/>
      <c r="C3724"/>
      <c r="D3724"/>
      <c r="E3724"/>
      <c r="F3724"/>
    </row>
    <row r="3725" spans="1:6" x14ac:dyDescent="0.25">
      <c r="A3725"/>
      <c r="B3725"/>
      <c r="C3725"/>
      <c r="D3725"/>
      <c r="E3725"/>
      <c r="F3725"/>
    </row>
    <row r="3726" spans="1:6" x14ac:dyDescent="0.25">
      <c r="A3726"/>
      <c r="B3726"/>
      <c r="C3726"/>
      <c r="D3726"/>
      <c r="E3726"/>
      <c r="F3726"/>
    </row>
    <row r="3727" spans="1:6" x14ac:dyDescent="0.25">
      <c r="A3727"/>
      <c r="B3727"/>
      <c r="C3727"/>
      <c r="D3727"/>
      <c r="E3727"/>
      <c r="F3727"/>
    </row>
    <row r="3728" spans="1:6" x14ac:dyDescent="0.25">
      <c r="A3728"/>
      <c r="B3728"/>
      <c r="C3728"/>
      <c r="D3728"/>
      <c r="E3728"/>
      <c r="F3728"/>
    </row>
    <row r="3729" spans="1:6" x14ac:dyDescent="0.25">
      <c r="A3729"/>
      <c r="B3729"/>
      <c r="C3729"/>
      <c r="D3729"/>
      <c r="E3729"/>
      <c r="F3729"/>
    </row>
    <row r="3730" spans="1:6" x14ac:dyDescent="0.25">
      <c r="A3730"/>
      <c r="B3730"/>
      <c r="C3730"/>
      <c r="D3730"/>
      <c r="E3730"/>
      <c r="F3730"/>
    </row>
    <row r="3731" spans="1:6" x14ac:dyDescent="0.25">
      <c r="A3731"/>
      <c r="B3731"/>
      <c r="C3731"/>
      <c r="D3731"/>
      <c r="E3731"/>
      <c r="F3731"/>
    </row>
    <row r="3732" spans="1:6" x14ac:dyDescent="0.25">
      <c r="A3732"/>
      <c r="B3732"/>
      <c r="C3732"/>
      <c r="D3732"/>
      <c r="E3732"/>
      <c r="F3732"/>
    </row>
    <row r="3733" spans="1:6" x14ac:dyDescent="0.25">
      <c r="A3733"/>
      <c r="B3733"/>
      <c r="C3733"/>
      <c r="D3733"/>
      <c r="E3733"/>
      <c r="F3733"/>
    </row>
    <row r="3734" spans="1:6" x14ac:dyDescent="0.25">
      <c r="A3734"/>
      <c r="B3734"/>
      <c r="C3734"/>
      <c r="D3734"/>
      <c r="E3734"/>
      <c r="F3734"/>
    </row>
    <row r="3735" spans="1:6" x14ac:dyDescent="0.25">
      <c r="A3735"/>
      <c r="B3735"/>
      <c r="C3735"/>
      <c r="D3735"/>
      <c r="E3735"/>
      <c r="F3735"/>
    </row>
    <row r="3736" spans="1:6" x14ac:dyDescent="0.25">
      <c r="A3736"/>
      <c r="B3736"/>
      <c r="C3736"/>
      <c r="D3736"/>
      <c r="E3736"/>
      <c r="F3736"/>
    </row>
    <row r="3737" spans="1:6" x14ac:dyDescent="0.25">
      <c r="A3737"/>
      <c r="B3737"/>
      <c r="C3737"/>
      <c r="D3737"/>
      <c r="E3737"/>
      <c r="F3737"/>
    </row>
    <row r="3738" spans="1:6" x14ac:dyDescent="0.25">
      <c r="A3738"/>
      <c r="B3738"/>
      <c r="C3738"/>
      <c r="D3738"/>
      <c r="E3738"/>
      <c r="F3738"/>
    </row>
    <row r="3739" spans="1:6" x14ac:dyDescent="0.25">
      <c r="A3739"/>
      <c r="B3739"/>
      <c r="C3739"/>
      <c r="D3739"/>
      <c r="E3739"/>
      <c r="F3739"/>
    </row>
    <row r="3740" spans="1:6" x14ac:dyDescent="0.25">
      <c r="A3740"/>
      <c r="B3740"/>
      <c r="C3740"/>
      <c r="D3740"/>
      <c r="E3740"/>
      <c r="F3740"/>
    </row>
    <row r="3741" spans="1:6" x14ac:dyDescent="0.25">
      <c r="A3741"/>
      <c r="B3741"/>
      <c r="C3741"/>
      <c r="D3741"/>
      <c r="E3741"/>
      <c r="F3741"/>
    </row>
    <row r="3742" spans="1:6" x14ac:dyDescent="0.25">
      <c r="A3742"/>
      <c r="B3742"/>
      <c r="C3742"/>
      <c r="D3742"/>
      <c r="E3742"/>
      <c r="F3742"/>
    </row>
    <row r="3743" spans="1:6" x14ac:dyDescent="0.25">
      <c r="A3743"/>
      <c r="B3743"/>
      <c r="C3743"/>
      <c r="D3743"/>
      <c r="E3743"/>
      <c r="F3743"/>
    </row>
    <row r="3744" spans="1:6" x14ac:dyDescent="0.25">
      <c r="A3744"/>
      <c r="B3744"/>
      <c r="C3744"/>
      <c r="D3744"/>
      <c r="E3744"/>
      <c r="F3744"/>
    </row>
    <row r="3745" spans="1:6" x14ac:dyDescent="0.25">
      <c r="A3745"/>
      <c r="B3745"/>
      <c r="C3745"/>
      <c r="D3745"/>
      <c r="E3745"/>
      <c r="F3745"/>
    </row>
    <row r="3746" spans="1:6" x14ac:dyDescent="0.25">
      <c r="A3746"/>
      <c r="B3746"/>
      <c r="C3746"/>
      <c r="D3746"/>
      <c r="E3746"/>
      <c r="F3746"/>
    </row>
    <row r="3747" spans="1:6" x14ac:dyDescent="0.25">
      <c r="A3747"/>
      <c r="B3747"/>
      <c r="C3747"/>
      <c r="D3747"/>
      <c r="E3747"/>
      <c r="F3747"/>
    </row>
    <row r="3748" spans="1:6" x14ac:dyDescent="0.25">
      <c r="A3748"/>
      <c r="B3748"/>
      <c r="C3748"/>
      <c r="D3748"/>
      <c r="E3748"/>
      <c r="F3748"/>
    </row>
    <row r="3749" spans="1:6" x14ac:dyDescent="0.25">
      <c r="A3749"/>
      <c r="B3749"/>
      <c r="C3749"/>
      <c r="D3749"/>
      <c r="E3749"/>
      <c r="F3749"/>
    </row>
    <row r="3750" spans="1:6" x14ac:dyDescent="0.25">
      <c r="A3750"/>
      <c r="B3750"/>
      <c r="C3750"/>
      <c r="D3750"/>
      <c r="E3750"/>
      <c r="F3750"/>
    </row>
    <row r="3751" spans="1:6" x14ac:dyDescent="0.25">
      <c r="A3751"/>
      <c r="B3751"/>
      <c r="C3751"/>
      <c r="D3751"/>
      <c r="E3751"/>
      <c r="F3751"/>
    </row>
    <row r="3752" spans="1:6" x14ac:dyDescent="0.25">
      <c r="A3752"/>
      <c r="B3752"/>
      <c r="C3752"/>
      <c r="D3752"/>
      <c r="E3752"/>
      <c r="F3752"/>
    </row>
    <row r="3753" spans="1:6" x14ac:dyDescent="0.25">
      <c r="A3753"/>
      <c r="B3753"/>
      <c r="C3753"/>
      <c r="D3753"/>
      <c r="E3753"/>
      <c r="F3753"/>
    </row>
    <row r="3754" spans="1:6" x14ac:dyDescent="0.25">
      <c r="A3754"/>
      <c r="B3754"/>
      <c r="C3754"/>
      <c r="D3754"/>
      <c r="E3754"/>
      <c r="F3754"/>
    </row>
    <row r="3755" spans="1:6" x14ac:dyDescent="0.25">
      <c r="A3755"/>
      <c r="B3755"/>
      <c r="C3755"/>
      <c r="D3755"/>
      <c r="E3755"/>
      <c r="F3755"/>
    </row>
    <row r="3756" spans="1:6" x14ac:dyDescent="0.25">
      <c r="A3756"/>
      <c r="B3756"/>
      <c r="C3756"/>
      <c r="D3756"/>
      <c r="E3756"/>
      <c r="F3756"/>
    </row>
    <row r="3757" spans="1:6" x14ac:dyDescent="0.25">
      <c r="A3757"/>
      <c r="B3757"/>
      <c r="C3757"/>
      <c r="D3757"/>
      <c r="E3757"/>
      <c r="F3757"/>
    </row>
    <row r="3758" spans="1:6" x14ac:dyDescent="0.25">
      <c r="A3758"/>
      <c r="B3758"/>
      <c r="C3758"/>
      <c r="D3758"/>
      <c r="E3758"/>
      <c r="F3758"/>
    </row>
    <row r="3759" spans="1:6" x14ac:dyDescent="0.25">
      <c r="A3759"/>
      <c r="B3759"/>
      <c r="C3759"/>
      <c r="D3759"/>
      <c r="E3759"/>
      <c r="F3759"/>
    </row>
    <row r="3760" spans="1:6" x14ac:dyDescent="0.25">
      <c r="A3760"/>
      <c r="B3760"/>
      <c r="C3760"/>
      <c r="D3760"/>
      <c r="E3760"/>
      <c r="F3760"/>
    </row>
    <row r="3761" spans="1:6" x14ac:dyDescent="0.25">
      <c r="A3761"/>
      <c r="B3761"/>
      <c r="C3761"/>
      <c r="D3761"/>
      <c r="E3761"/>
      <c r="F3761"/>
    </row>
    <row r="3762" spans="1:6" x14ac:dyDescent="0.25">
      <c r="A3762"/>
      <c r="B3762"/>
      <c r="C3762"/>
      <c r="D3762"/>
      <c r="E3762"/>
      <c r="F3762"/>
    </row>
    <row r="3763" spans="1:6" x14ac:dyDescent="0.25">
      <c r="A3763"/>
      <c r="B3763"/>
      <c r="C3763"/>
      <c r="D3763"/>
      <c r="E3763"/>
      <c r="F3763"/>
    </row>
    <row r="3764" spans="1:6" x14ac:dyDescent="0.25">
      <c r="A3764"/>
      <c r="B3764"/>
      <c r="C3764"/>
      <c r="D3764"/>
      <c r="E3764"/>
      <c r="F3764"/>
    </row>
    <row r="3765" spans="1:6" x14ac:dyDescent="0.25">
      <c r="A3765"/>
      <c r="B3765"/>
      <c r="C3765"/>
      <c r="D3765"/>
      <c r="E3765"/>
      <c r="F3765"/>
    </row>
    <row r="3766" spans="1:6" x14ac:dyDescent="0.25">
      <c r="A3766"/>
      <c r="B3766"/>
      <c r="C3766"/>
      <c r="D3766"/>
      <c r="E3766"/>
      <c r="F3766"/>
    </row>
    <row r="3767" spans="1:6" x14ac:dyDescent="0.25">
      <c r="A3767"/>
      <c r="B3767"/>
      <c r="C3767"/>
      <c r="D3767"/>
      <c r="E3767"/>
      <c r="F3767"/>
    </row>
    <row r="3768" spans="1:6" x14ac:dyDescent="0.25">
      <c r="A3768"/>
      <c r="B3768"/>
      <c r="C3768"/>
      <c r="D3768"/>
      <c r="E3768"/>
      <c r="F3768"/>
    </row>
    <row r="3769" spans="1:6" x14ac:dyDescent="0.25">
      <c r="A3769"/>
      <c r="B3769"/>
      <c r="C3769"/>
      <c r="D3769"/>
      <c r="E3769"/>
      <c r="F3769"/>
    </row>
    <row r="3770" spans="1:6" x14ac:dyDescent="0.25">
      <c r="A3770"/>
      <c r="B3770"/>
      <c r="C3770"/>
      <c r="D3770"/>
      <c r="E3770"/>
      <c r="F3770"/>
    </row>
    <row r="3771" spans="1:6" x14ac:dyDescent="0.25">
      <c r="A3771"/>
      <c r="B3771"/>
      <c r="C3771"/>
      <c r="D3771"/>
      <c r="E3771"/>
      <c r="F3771"/>
    </row>
    <row r="3772" spans="1:6" x14ac:dyDescent="0.25">
      <c r="A3772"/>
      <c r="B3772"/>
      <c r="C3772"/>
      <c r="D3772"/>
      <c r="E3772"/>
      <c r="F3772"/>
    </row>
    <row r="3773" spans="1:6" x14ac:dyDescent="0.25">
      <c r="A3773"/>
      <c r="B3773"/>
      <c r="C3773"/>
      <c r="D3773"/>
      <c r="E3773"/>
      <c r="F3773"/>
    </row>
    <row r="3774" spans="1:6" x14ac:dyDescent="0.25">
      <c r="A3774"/>
      <c r="B3774"/>
      <c r="C3774"/>
      <c r="D3774"/>
      <c r="E3774"/>
      <c r="F3774"/>
    </row>
    <row r="3775" spans="1:6" x14ac:dyDescent="0.25">
      <c r="A3775"/>
      <c r="B3775"/>
      <c r="C3775"/>
      <c r="D3775"/>
      <c r="E3775"/>
      <c r="F3775"/>
    </row>
    <row r="3776" spans="1:6" x14ac:dyDescent="0.25">
      <c r="A3776"/>
      <c r="B3776"/>
      <c r="C3776"/>
      <c r="D3776"/>
      <c r="E3776"/>
      <c r="F3776"/>
    </row>
    <row r="3777" spans="1:6" x14ac:dyDescent="0.25">
      <c r="A3777"/>
      <c r="B3777"/>
      <c r="C3777"/>
      <c r="D3777"/>
      <c r="E3777"/>
      <c r="F3777"/>
    </row>
    <row r="3778" spans="1:6" x14ac:dyDescent="0.25">
      <c r="A3778"/>
      <c r="B3778"/>
      <c r="C3778"/>
      <c r="D3778"/>
      <c r="E3778"/>
      <c r="F3778"/>
    </row>
    <row r="3779" spans="1:6" x14ac:dyDescent="0.25">
      <c r="A3779"/>
      <c r="B3779"/>
      <c r="C3779"/>
      <c r="D3779"/>
      <c r="E3779"/>
      <c r="F3779"/>
    </row>
    <row r="3780" spans="1:6" x14ac:dyDescent="0.25">
      <c r="A3780"/>
      <c r="B3780"/>
      <c r="C3780"/>
      <c r="D3780"/>
      <c r="E3780"/>
      <c r="F3780"/>
    </row>
    <row r="3781" spans="1:6" x14ac:dyDescent="0.25">
      <c r="A3781"/>
      <c r="B3781"/>
      <c r="C3781"/>
      <c r="D3781"/>
      <c r="E3781"/>
      <c r="F3781"/>
    </row>
    <row r="3782" spans="1:6" x14ac:dyDescent="0.25">
      <c r="A3782"/>
      <c r="B3782"/>
      <c r="C3782"/>
      <c r="D3782"/>
      <c r="E3782"/>
      <c r="F3782"/>
    </row>
    <row r="3783" spans="1:6" x14ac:dyDescent="0.25">
      <c r="A3783"/>
      <c r="B3783"/>
      <c r="C3783"/>
      <c r="D3783"/>
      <c r="E3783"/>
      <c r="F3783"/>
    </row>
    <row r="3784" spans="1:6" x14ac:dyDescent="0.25">
      <c r="A3784"/>
      <c r="B3784"/>
      <c r="C3784"/>
      <c r="D3784"/>
      <c r="E3784"/>
      <c r="F3784"/>
    </row>
    <row r="3785" spans="1:6" x14ac:dyDescent="0.25">
      <c r="A3785"/>
      <c r="B3785"/>
      <c r="C3785"/>
      <c r="D3785"/>
      <c r="E3785"/>
      <c r="F3785"/>
    </row>
    <row r="3786" spans="1:6" x14ac:dyDescent="0.25">
      <c r="A3786"/>
      <c r="B3786"/>
      <c r="C3786"/>
      <c r="D3786"/>
      <c r="E3786"/>
      <c r="F3786"/>
    </row>
    <row r="3787" spans="1:6" x14ac:dyDescent="0.25">
      <c r="A3787"/>
      <c r="B3787"/>
      <c r="C3787"/>
      <c r="D3787"/>
      <c r="E3787"/>
      <c r="F3787"/>
    </row>
    <row r="3788" spans="1:6" x14ac:dyDescent="0.25">
      <c r="A3788"/>
      <c r="B3788"/>
      <c r="C3788"/>
      <c r="D3788"/>
      <c r="E3788"/>
      <c r="F3788"/>
    </row>
    <row r="3789" spans="1:6" x14ac:dyDescent="0.25">
      <c r="A3789"/>
      <c r="B3789"/>
      <c r="C3789"/>
      <c r="D3789"/>
      <c r="E3789"/>
      <c r="F3789"/>
    </row>
    <row r="3790" spans="1:6" x14ac:dyDescent="0.25">
      <c r="A3790"/>
      <c r="B3790"/>
      <c r="C3790"/>
      <c r="D3790"/>
      <c r="E3790"/>
      <c r="F3790"/>
    </row>
    <row r="3791" spans="1:6" x14ac:dyDescent="0.25">
      <c r="A3791"/>
      <c r="B3791"/>
      <c r="C3791"/>
      <c r="D3791"/>
      <c r="E3791"/>
      <c r="F3791"/>
    </row>
    <row r="3792" spans="1:6" x14ac:dyDescent="0.25">
      <c r="A3792"/>
      <c r="B3792"/>
      <c r="C3792"/>
      <c r="D3792"/>
      <c r="E3792"/>
      <c r="F3792"/>
    </row>
    <row r="3793" spans="1:6" x14ac:dyDescent="0.25">
      <c r="A3793"/>
      <c r="B3793"/>
      <c r="C3793"/>
      <c r="D3793"/>
      <c r="E3793"/>
      <c r="F3793"/>
    </row>
    <row r="3794" spans="1:6" x14ac:dyDescent="0.25">
      <c r="A3794"/>
      <c r="B3794"/>
      <c r="C3794"/>
      <c r="D3794"/>
      <c r="E3794"/>
      <c r="F3794"/>
    </row>
    <row r="3795" spans="1:6" x14ac:dyDescent="0.25">
      <c r="A3795"/>
      <c r="B3795"/>
      <c r="C3795"/>
      <c r="D3795"/>
      <c r="E3795"/>
      <c r="F3795"/>
    </row>
    <row r="3796" spans="1:6" x14ac:dyDescent="0.25">
      <c r="A3796"/>
      <c r="B3796"/>
      <c r="C3796"/>
      <c r="D3796"/>
      <c r="E3796"/>
      <c r="F3796"/>
    </row>
    <row r="3797" spans="1:6" x14ac:dyDescent="0.25">
      <c r="A3797"/>
      <c r="B3797"/>
      <c r="C3797"/>
      <c r="D3797"/>
      <c r="E3797"/>
      <c r="F3797"/>
    </row>
    <row r="3798" spans="1:6" x14ac:dyDescent="0.25">
      <c r="A3798"/>
      <c r="B3798"/>
      <c r="C3798"/>
      <c r="D3798"/>
      <c r="E3798"/>
      <c r="F3798"/>
    </row>
    <row r="3799" spans="1:6" x14ac:dyDescent="0.25">
      <c r="A3799"/>
      <c r="B3799"/>
      <c r="C3799"/>
      <c r="D3799"/>
      <c r="E3799"/>
      <c r="F3799"/>
    </row>
    <row r="3800" spans="1:6" x14ac:dyDescent="0.25">
      <c r="A3800"/>
      <c r="B3800"/>
      <c r="C3800"/>
      <c r="D3800"/>
      <c r="E3800"/>
      <c r="F3800"/>
    </row>
    <row r="3801" spans="1:6" x14ac:dyDescent="0.25">
      <c r="A3801"/>
      <c r="B3801"/>
      <c r="C3801"/>
      <c r="D3801"/>
      <c r="E3801"/>
      <c r="F3801"/>
    </row>
    <row r="3802" spans="1:6" x14ac:dyDescent="0.25">
      <c r="A3802"/>
      <c r="B3802"/>
      <c r="C3802"/>
      <c r="D3802"/>
      <c r="E3802"/>
      <c r="F3802"/>
    </row>
    <row r="3803" spans="1:6" x14ac:dyDescent="0.25">
      <c r="A3803"/>
      <c r="B3803"/>
      <c r="C3803"/>
      <c r="D3803"/>
      <c r="E3803"/>
      <c r="F3803"/>
    </row>
    <row r="3804" spans="1:6" x14ac:dyDescent="0.25">
      <c r="A3804"/>
      <c r="B3804"/>
      <c r="C3804"/>
      <c r="D3804"/>
      <c r="E3804"/>
      <c r="F3804"/>
    </row>
    <row r="3805" spans="1:6" x14ac:dyDescent="0.25">
      <c r="A3805"/>
      <c r="B3805"/>
      <c r="C3805"/>
      <c r="D3805"/>
      <c r="E3805"/>
      <c r="F3805"/>
    </row>
    <row r="3806" spans="1:6" x14ac:dyDescent="0.25">
      <c r="A3806"/>
      <c r="B3806"/>
      <c r="C3806"/>
      <c r="D3806"/>
      <c r="E3806"/>
      <c r="F3806"/>
    </row>
    <row r="3807" spans="1:6" x14ac:dyDescent="0.25">
      <c r="A3807"/>
      <c r="B3807"/>
      <c r="C3807"/>
      <c r="D3807"/>
      <c r="E3807"/>
      <c r="F3807"/>
    </row>
    <row r="3808" spans="1:6" x14ac:dyDescent="0.25">
      <c r="A3808"/>
      <c r="B3808"/>
      <c r="C3808"/>
      <c r="D3808"/>
      <c r="E3808"/>
      <c r="F3808"/>
    </row>
    <row r="3809" spans="1:6" x14ac:dyDescent="0.25">
      <c r="A3809"/>
      <c r="B3809"/>
      <c r="C3809"/>
      <c r="D3809"/>
      <c r="E3809"/>
      <c r="F3809"/>
    </row>
    <row r="3810" spans="1:6" x14ac:dyDescent="0.25">
      <c r="A3810"/>
      <c r="B3810"/>
      <c r="C3810"/>
      <c r="D3810"/>
      <c r="E3810"/>
      <c r="F3810"/>
    </row>
    <row r="3811" spans="1:6" x14ac:dyDescent="0.25">
      <c r="A3811"/>
      <c r="B3811"/>
      <c r="C3811"/>
      <c r="D3811"/>
      <c r="E3811"/>
      <c r="F3811"/>
    </row>
    <row r="3812" spans="1:6" x14ac:dyDescent="0.25">
      <c r="A3812"/>
      <c r="B3812"/>
      <c r="C3812"/>
      <c r="D3812"/>
      <c r="E3812"/>
      <c r="F3812"/>
    </row>
    <row r="3813" spans="1:6" x14ac:dyDescent="0.25">
      <c r="A3813"/>
      <c r="B3813"/>
      <c r="C3813"/>
      <c r="D3813"/>
      <c r="E3813"/>
      <c r="F3813"/>
    </row>
    <row r="3814" spans="1:6" x14ac:dyDescent="0.25">
      <c r="A3814"/>
      <c r="B3814"/>
      <c r="C3814"/>
      <c r="D3814"/>
      <c r="E3814"/>
      <c r="F3814"/>
    </row>
    <row r="3815" spans="1:6" x14ac:dyDescent="0.25">
      <c r="A3815"/>
      <c r="B3815"/>
      <c r="C3815"/>
      <c r="D3815"/>
      <c r="E3815"/>
      <c r="F3815"/>
    </row>
    <row r="3816" spans="1:6" x14ac:dyDescent="0.25">
      <c r="A3816"/>
      <c r="B3816"/>
      <c r="C3816"/>
      <c r="D3816"/>
      <c r="E3816"/>
      <c r="F3816"/>
    </row>
    <row r="3817" spans="1:6" x14ac:dyDescent="0.25">
      <c r="A3817"/>
      <c r="B3817"/>
      <c r="C3817"/>
      <c r="D3817"/>
      <c r="E3817"/>
      <c r="F3817"/>
    </row>
    <row r="3818" spans="1:6" x14ac:dyDescent="0.25">
      <c r="A3818"/>
      <c r="B3818"/>
      <c r="C3818"/>
      <c r="D3818"/>
      <c r="E3818"/>
      <c r="F3818"/>
    </row>
    <row r="3819" spans="1:6" x14ac:dyDescent="0.25">
      <c r="A3819"/>
      <c r="B3819"/>
      <c r="C3819"/>
      <c r="D3819"/>
      <c r="E3819"/>
      <c r="F3819"/>
    </row>
    <row r="3820" spans="1:6" x14ac:dyDescent="0.25">
      <c r="A3820"/>
      <c r="B3820"/>
      <c r="C3820"/>
      <c r="D3820"/>
      <c r="E3820"/>
      <c r="F3820"/>
    </row>
    <row r="3821" spans="1:6" x14ac:dyDescent="0.25">
      <c r="A3821"/>
      <c r="B3821"/>
      <c r="C3821"/>
      <c r="D3821"/>
      <c r="E3821"/>
      <c r="F3821"/>
    </row>
    <row r="3822" spans="1:6" x14ac:dyDescent="0.25">
      <c r="A3822"/>
      <c r="B3822"/>
      <c r="C3822"/>
      <c r="D3822"/>
      <c r="E3822"/>
      <c r="F3822"/>
    </row>
    <row r="3823" spans="1:6" x14ac:dyDescent="0.25">
      <c r="A3823"/>
      <c r="B3823"/>
      <c r="C3823"/>
      <c r="D3823"/>
      <c r="E3823"/>
      <c r="F3823"/>
    </row>
    <row r="3824" spans="1:6" x14ac:dyDescent="0.25">
      <c r="A3824"/>
      <c r="B3824"/>
      <c r="C3824"/>
      <c r="D3824"/>
      <c r="E3824"/>
      <c r="F3824"/>
    </row>
    <row r="3825" spans="1:6" x14ac:dyDescent="0.25">
      <c r="A3825"/>
      <c r="B3825"/>
      <c r="C3825"/>
      <c r="D3825"/>
      <c r="E3825"/>
      <c r="F3825"/>
    </row>
    <row r="3826" spans="1:6" x14ac:dyDescent="0.25">
      <c r="A3826"/>
      <c r="B3826"/>
      <c r="C3826"/>
      <c r="D3826"/>
      <c r="E3826"/>
      <c r="F3826"/>
    </row>
    <row r="3827" spans="1:6" x14ac:dyDescent="0.25">
      <c r="A3827"/>
      <c r="B3827"/>
      <c r="C3827"/>
      <c r="D3827"/>
      <c r="E3827"/>
      <c r="F3827"/>
    </row>
    <row r="3828" spans="1:6" x14ac:dyDescent="0.25">
      <c r="A3828"/>
      <c r="B3828"/>
      <c r="C3828"/>
      <c r="D3828"/>
      <c r="E3828"/>
      <c r="F3828"/>
    </row>
    <row r="3829" spans="1:6" x14ac:dyDescent="0.25">
      <c r="A3829"/>
      <c r="B3829"/>
      <c r="C3829"/>
      <c r="D3829"/>
      <c r="E3829"/>
      <c r="F3829"/>
    </row>
    <row r="3830" spans="1:6" x14ac:dyDescent="0.25">
      <c r="A3830"/>
      <c r="B3830"/>
      <c r="C3830"/>
      <c r="D3830"/>
      <c r="E3830"/>
      <c r="F3830"/>
    </row>
    <row r="3831" spans="1:6" x14ac:dyDescent="0.25">
      <c r="A3831"/>
      <c r="B3831"/>
      <c r="C3831"/>
      <c r="D3831"/>
      <c r="E3831"/>
      <c r="F3831"/>
    </row>
    <row r="3832" spans="1:6" x14ac:dyDescent="0.25">
      <c r="A3832"/>
      <c r="B3832"/>
      <c r="C3832"/>
      <c r="D3832"/>
      <c r="E3832"/>
      <c r="F3832"/>
    </row>
    <row r="3833" spans="1:6" x14ac:dyDescent="0.25">
      <c r="A3833"/>
      <c r="B3833"/>
      <c r="C3833"/>
      <c r="D3833"/>
      <c r="E3833"/>
      <c r="F3833"/>
    </row>
    <row r="3834" spans="1:6" x14ac:dyDescent="0.25">
      <c r="A3834"/>
      <c r="B3834"/>
      <c r="C3834"/>
      <c r="D3834"/>
      <c r="E3834"/>
      <c r="F3834"/>
    </row>
    <row r="3835" spans="1:6" x14ac:dyDescent="0.25">
      <c r="A3835"/>
      <c r="B3835"/>
      <c r="C3835"/>
      <c r="D3835"/>
      <c r="E3835"/>
      <c r="F3835"/>
    </row>
    <row r="3836" spans="1:6" x14ac:dyDescent="0.25">
      <c r="A3836"/>
      <c r="B3836"/>
      <c r="C3836"/>
      <c r="D3836"/>
      <c r="E3836"/>
      <c r="F3836"/>
    </row>
    <row r="3837" spans="1:6" x14ac:dyDescent="0.25">
      <c r="A3837"/>
      <c r="B3837"/>
      <c r="C3837"/>
      <c r="D3837"/>
      <c r="E3837"/>
      <c r="F3837"/>
    </row>
    <row r="3838" spans="1:6" x14ac:dyDescent="0.25">
      <c r="A3838"/>
      <c r="B3838"/>
      <c r="C3838"/>
      <c r="D3838"/>
      <c r="E3838"/>
      <c r="F3838"/>
    </row>
    <row r="3839" spans="1:6" x14ac:dyDescent="0.25">
      <c r="A3839"/>
      <c r="B3839"/>
      <c r="C3839"/>
      <c r="D3839"/>
      <c r="E3839"/>
      <c r="F3839"/>
    </row>
    <row r="3840" spans="1:6" x14ac:dyDescent="0.25">
      <c r="A3840"/>
      <c r="B3840"/>
      <c r="C3840"/>
      <c r="D3840"/>
      <c r="E3840"/>
      <c r="F3840"/>
    </row>
    <row r="3841" spans="1:6" x14ac:dyDescent="0.25">
      <c r="A3841"/>
      <c r="B3841"/>
      <c r="C3841"/>
      <c r="D3841"/>
      <c r="E3841"/>
      <c r="F3841"/>
    </row>
    <row r="3842" spans="1:6" x14ac:dyDescent="0.25">
      <c r="A3842"/>
      <c r="B3842"/>
      <c r="C3842"/>
      <c r="D3842"/>
      <c r="E3842"/>
      <c r="F3842"/>
    </row>
    <row r="3843" spans="1:6" x14ac:dyDescent="0.25">
      <c r="A3843"/>
      <c r="B3843"/>
      <c r="C3843"/>
      <c r="D3843"/>
      <c r="E3843"/>
      <c r="F3843"/>
    </row>
    <row r="3844" spans="1:6" x14ac:dyDescent="0.25">
      <c r="A3844"/>
      <c r="B3844"/>
      <c r="C3844"/>
      <c r="D3844"/>
      <c r="E3844"/>
      <c r="F3844"/>
    </row>
    <row r="3845" spans="1:6" x14ac:dyDescent="0.25">
      <c r="A3845"/>
      <c r="B3845"/>
      <c r="C3845"/>
      <c r="D3845"/>
      <c r="E3845"/>
      <c r="F3845"/>
    </row>
    <row r="3846" spans="1:6" x14ac:dyDescent="0.25">
      <c r="A3846"/>
      <c r="B3846"/>
      <c r="C3846"/>
      <c r="D3846"/>
      <c r="E3846"/>
      <c r="F3846"/>
    </row>
    <row r="3847" spans="1:6" x14ac:dyDescent="0.25">
      <c r="A3847"/>
      <c r="B3847"/>
      <c r="C3847"/>
      <c r="D3847"/>
      <c r="E3847"/>
      <c r="F3847"/>
    </row>
    <row r="3848" spans="1:6" x14ac:dyDescent="0.25">
      <c r="A3848"/>
      <c r="B3848"/>
      <c r="C3848"/>
      <c r="D3848"/>
      <c r="E3848"/>
      <c r="F3848"/>
    </row>
    <row r="3849" spans="1:6" x14ac:dyDescent="0.25">
      <c r="A3849"/>
      <c r="B3849"/>
      <c r="C3849"/>
      <c r="D3849"/>
      <c r="E3849"/>
      <c r="F3849"/>
    </row>
    <row r="3850" spans="1:6" x14ac:dyDescent="0.25">
      <c r="A3850"/>
      <c r="B3850"/>
      <c r="C3850"/>
      <c r="D3850"/>
      <c r="E3850"/>
      <c r="F3850"/>
    </row>
    <row r="3851" spans="1:6" x14ac:dyDescent="0.25">
      <c r="A3851"/>
      <c r="B3851"/>
      <c r="C3851"/>
      <c r="D3851"/>
      <c r="E3851"/>
      <c r="F3851"/>
    </row>
    <row r="3852" spans="1:6" x14ac:dyDescent="0.25">
      <c r="A3852"/>
      <c r="B3852"/>
      <c r="C3852"/>
      <c r="D3852"/>
      <c r="E3852"/>
      <c r="F3852"/>
    </row>
    <row r="3853" spans="1:6" x14ac:dyDescent="0.25">
      <c r="A3853"/>
      <c r="B3853"/>
      <c r="C3853"/>
      <c r="D3853"/>
      <c r="E3853"/>
      <c r="F3853"/>
    </row>
    <row r="3854" spans="1:6" x14ac:dyDescent="0.25">
      <c r="A3854"/>
      <c r="B3854"/>
      <c r="C3854"/>
      <c r="D3854"/>
      <c r="E3854"/>
      <c r="F3854"/>
    </row>
    <row r="3855" spans="1:6" x14ac:dyDescent="0.25">
      <c r="A3855"/>
      <c r="B3855"/>
      <c r="C3855"/>
      <c r="D3855"/>
      <c r="E3855"/>
      <c r="F3855"/>
    </row>
    <row r="3856" spans="1:6" x14ac:dyDescent="0.25">
      <c r="A3856"/>
      <c r="B3856"/>
      <c r="C3856"/>
      <c r="D3856"/>
      <c r="E3856"/>
      <c r="F3856"/>
    </row>
    <row r="3857" spans="1:6" x14ac:dyDescent="0.25">
      <c r="A3857"/>
      <c r="B3857"/>
      <c r="C3857"/>
      <c r="D3857"/>
      <c r="E3857"/>
      <c r="F3857"/>
    </row>
    <row r="3858" spans="1:6" x14ac:dyDescent="0.25">
      <c r="A3858"/>
      <c r="B3858"/>
      <c r="C3858"/>
      <c r="D3858"/>
      <c r="E3858"/>
      <c r="F3858"/>
    </row>
    <row r="3859" spans="1:6" x14ac:dyDescent="0.25">
      <c r="A3859"/>
      <c r="B3859"/>
      <c r="C3859"/>
      <c r="D3859"/>
      <c r="E3859"/>
      <c r="F3859"/>
    </row>
    <row r="3860" spans="1:6" x14ac:dyDescent="0.25">
      <c r="A3860"/>
      <c r="B3860"/>
      <c r="C3860"/>
      <c r="D3860"/>
      <c r="E3860"/>
      <c r="F3860"/>
    </row>
    <row r="3861" spans="1:6" x14ac:dyDescent="0.25">
      <c r="A3861"/>
      <c r="B3861"/>
      <c r="C3861"/>
      <c r="D3861"/>
      <c r="E3861"/>
      <c r="F3861"/>
    </row>
    <row r="3862" spans="1:6" x14ac:dyDescent="0.25">
      <c r="A3862"/>
      <c r="B3862"/>
      <c r="C3862"/>
      <c r="D3862"/>
      <c r="E3862"/>
      <c r="F3862"/>
    </row>
    <row r="3863" spans="1:6" x14ac:dyDescent="0.25">
      <c r="A3863"/>
      <c r="B3863"/>
      <c r="C3863"/>
      <c r="D3863"/>
      <c r="E3863"/>
      <c r="F3863"/>
    </row>
    <row r="3864" spans="1:6" x14ac:dyDescent="0.25">
      <c r="A3864"/>
      <c r="B3864"/>
      <c r="C3864"/>
      <c r="D3864"/>
      <c r="E3864"/>
      <c r="F3864"/>
    </row>
    <row r="3865" spans="1:6" x14ac:dyDescent="0.25">
      <c r="A3865"/>
      <c r="B3865"/>
      <c r="C3865"/>
      <c r="D3865"/>
      <c r="E3865"/>
      <c r="F3865"/>
    </row>
    <row r="3866" spans="1:6" x14ac:dyDescent="0.25">
      <c r="A3866"/>
      <c r="B3866"/>
      <c r="C3866"/>
      <c r="D3866"/>
      <c r="E3866"/>
      <c r="F3866"/>
    </row>
    <row r="3867" spans="1:6" x14ac:dyDescent="0.25">
      <c r="A3867"/>
      <c r="B3867"/>
      <c r="C3867"/>
      <c r="D3867"/>
      <c r="E3867"/>
      <c r="F3867"/>
    </row>
    <row r="3868" spans="1:6" x14ac:dyDescent="0.25">
      <c r="A3868"/>
      <c r="B3868"/>
      <c r="C3868"/>
      <c r="D3868"/>
      <c r="E3868"/>
      <c r="F3868"/>
    </row>
    <row r="3869" spans="1:6" x14ac:dyDescent="0.25">
      <c r="A3869"/>
      <c r="B3869"/>
      <c r="C3869"/>
      <c r="D3869"/>
      <c r="E3869"/>
      <c r="F3869"/>
    </row>
    <row r="3870" spans="1:6" x14ac:dyDescent="0.25">
      <c r="A3870"/>
      <c r="B3870"/>
      <c r="C3870"/>
      <c r="D3870"/>
      <c r="E3870"/>
      <c r="F3870"/>
    </row>
    <row r="3871" spans="1:6" x14ac:dyDescent="0.25">
      <c r="A3871"/>
      <c r="B3871"/>
      <c r="C3871"/>
      <c r="D3871"/>
      <c r="E3871"/>
      <c r="F3871"/>
    </row>
    <row r="3872" spans="1:6" x14ac:dyDescent="0.25">
      <c r="A3872"/>
      <c r="B3872"/>
      <c r="C3872"/>
      <c r="D3872"/>
      <c r="E3872"/>
      <c r="F3872"/>
    </row>
    <row r="3873" spans="1:6" x14ac:dyDescent="0.25">
      <c r="A3873"/>
      <c r="B3873"/>
      <c r="C3873"/>
      <c r="D3873"/>
      <c r="E3873"/>
      <c r="F3873"/>
    </row>
    <row r="3874" spans="1:6" x14ac:dyDescent="0.25">
      <c r="A3874"/>
      <c r="B3874"/>
      <c r="C3874"/>
      <c r="D3874"/>
      <c r="E3874"/>
      <c r="F3874"/>
    </row>
    <row r="3875" spans="1:6" x14ac:dyDescent="0.25">
      <c r="A3875"/>
      <c r="B3875"/>
      <c r="C3875"/>
      <c r="D3875"/>
      <c r="E3875"/>
      <c r="F3875"/>
    </row>
    <row r="3876" spans="1:6" x14ac:dyDescent="0.25">
      <c r="A3876"/>
      <c r="B3876"/>
      <c r="C3876"/>
      <c r="D3876"/>
      <c r="E3876"/>
      <c r="F3876"/>
    </row>
    <row r="3877" spans="1:6" x14ac:dyDescent="0.25">
      <c r="A3877"/>
      <c r="B3877"/>
      <c r="C3877"/>
      <c r="D3877"/>
      <c r="E3877"/>
      <c r="F3877"/>
    </row>
    <row r="3878" spans="1:6" x14ac:dyDescent="0.25">
      <c r="A3878"/>
      <c r="B3878"/>
      <c r="C3878"/>
      <c r="D3878"/>
      <c r="E3878"/>
      <c r="F3878"/>
    </row>
    <row r="3879" spans="1:6" x14ac:dyDescent="0.25">
      <c r="A3879"/>
      <c r="B3879"/>
      <c r="C3879"/>
      <c r="D3879"/>
      <c r="E3879"/>
      <c r="F3879"/>
    </row>
    <row r="3880" spans="1:6" x14ac:dyDescent="0.25">
      <c r="A3880"/>
      <c r="B3880"/>
      <c r="C3880"/>
      <c r="D3880"/>
      <c r="E3880"/>
      <c r="F3880"/>
    </row>
    <row r="3881" spans="1:6" x14ac:dyDescent="0.25">
      <c r="A3881"/>
      <c r="B3881"/>
      <c r="C3881"/>
      <c r="D3881"/>
      <c r="E3881"/>
      <c r="F3881"/>
    </row>
    <row r="3882" spans="1:6" x14ac:dyDescent="0.25">
      <c r="A3882"/>
      <c r="B3882"/>
      <c r="C3882"/>
      <c r="D3882"/>
      <c r="E3882"/>
      <c r="F3882"/>
    </row>
    <row r="3883" spans="1:6" x14ac:dyDescent="0.25">
      <c r="A3883"/>
      <c r="B3883"/>
      <c r="C3883"/>
      <c r="D3883"/>
      <c r="E3883"/>
      <c r="F3883"/>
    </row>
    <row r="3884" spans="1:6" x14ac:dyDescent="0.25">
      <c r="A3884"/>
      <c r="B3884"/>
      <c r="C3884"/>
      <c r="D3884"/>
      <c r="E3884"/>
      <c r="F3884"/>
    </row>
    <row r="3885" spans="1:6" x14ac:dyDescent="0.25">
      <c r="A3885"/>
      <c r="B3885"/>
      <c r="C3885"/>
      <c r="D3885"/>
      <c r="E3885"/>
      <c r="F3885"/>
    </row>
    <row r="3886" spans="1:6" x14ac:dyDescent="0.25">
      <c r="A3886"/>
      <c r="B3886"/>
      <c r="C3886"/>
      <c r="D3886"/>
      <c r="E3886"/>
      <c r="F3886"/>
    </row>
    <row r="3887" spans="1:6" x14ac:dyDescent="0.25">
      <c r="A3887"/>
      <c r="B3887"/>
      <c r="C3887"/>
      <c r="D3887"/>
      <c r="E3887"/>
      <c r="F3887"/>
    </row>
    <row r="3888" spans="1:6" x14ac:dyDescent="0.25">
      <c r="A3888"/>
      <c r="B3888"/>
      <c r="C3888"/>
      <c r="D3888"/>
      <c r="E3888"/>
      <c r="F3888"/>
    </row>
    <row r="3889" spans="1:6" x14ac:dyDescent="0.25">
      <c r="A3889"/>
      <c r="B3889"/>
      <c r="C3889"/>
      <c r="D3889"/>
      <c r="E3889"/>
      <c r="F3889"/>
    </row>
    <row r="3890" spans="1:6" x14ac:dyDescent="0.25">
      <c r="A3890"/>
      <c r="B3890"/>
      <c r="C3890"/>
      <c r="D3890"/>
      <c r="E3890"/>
      <c r="F3890"/>
    </row>
    <row r="3891" spans="1:6" x14ac:dyDescent="0.25">
      <c r="A3891"/>
      <c r="B3891"/>
      <c r="C3891"/>
      <c r="D3891"/>
      <c r="E3891"/>
      <c r="F3891"/>
    </row>
    <row r="3892" spans="1:6" x14ac:dyDescent="0.25">
      <c r="A3892"/>
      <c r="B3892"/>
      <c r="C3892"/>
      <c r="D3892"/>
      <c r="E3892"/>
      <c r="F3892"/>
    </row>
    <row r="3893" spans="1:6" x14ac:dyDescent="0.25">
      <c r="A3893"/>
      <c r="B3893"/>
      <c r="C3893"/>
      <c r="D3893"/>
      <c r="E3893"/>
      <c r="F3893"/>
    </row>
    <row r="3894" spans="1:6" x14ac:dyDescent="0.25">
      <c r="A3894"/>
      <c r="B3894"/>
      <c r="C3894"/>
      <c r="D3894"/>
      <c r="E3894"/>
      <c r="F3894"/>
    </row>
    <row r="3895" spans="1:6" x14ac:dyDescent="0.25">
      <c r="A3895"/>
      <c r="B3895"/>
      <c r="C3895"/>
      <c r="D3895"/>
      <c r="E3895"/>
      <c r="F3895"/>
    </row>
    <row r="3896" spans="1:6" x14ac:dyDescent="0.25">
      <c r="A3896"/>
      <c r="B3896"/>
      <c r="C3896"/>
      <c r="D3896"/>
      <c r="E3896"/>
      <c r="F3896"/>
    </row>
    <row r="3897" spans="1:6" x14ac:dyDescent="0.25">
      <c r="A3897"/>
      <c r="B3897"/>
      <c r="C3897"/>
      <c r="D3897"/>
      <c r="E3897"/>
      <c r="F3897"/>
    </row>
    <row r="3898" spans="1:6" x14ac:dyDescent="0.25">
      <c r="A3898"/>
      <c r="B3898"/>
      <c r="C3898"/>
      <c r="D3898"/>
      <c r="E3898"/>
      <c r="F3898"/>
    </row>
    <row r="3899" spans="1:6" x14ac:dyDescent="0.25">
      <c r="A3899"/>
      <c r="B3899"/>
      <c r="C3899"/>
      <c r="D3899"/>
      <c r="E3899"/>
      <c r="F3899"/>
    </row>
    <row r="3900" spans="1:6" x14ac:dyDescent="0.25">
      <c r="A3900"/>
      <c r="B3900"/>
      <c r="C3900"/>
      <c r="D3900"/>
      <c r="E3900"/>
      <c r="F3900"/>
    </row>
    <row r="3901" spans="1:6" x14ac:dyDescent="0.25">
      <c r="A3901"/>
      <c r="B3901"/>
      <c r="C3901"/>
      <c r="D3901"/>
      <c r="E3901"/>
      <c r="F3901"/>
    </row>
    <row r="3902" spans="1:6" x14ac:dyDescent="0.25">
      <c r="A3902"/>
      <c r="B3902"/>
      <c r="C3902"/>
      <c r="D3902"/>
      <c r="E3902"/>
      <c r="F3902"/>
    </row>
    <row r="3903" spans="1:6" x14ac:dyDescent="0.25">
      <c r="A3903"/>
      <c r="B3903"/>
      <c r="C3903"/>
      <c r="D3903"/>
      <c r="E3903"/>
      <c r="F3903"/>
    </row>
    <row r="3904" spans="1:6" x14ac:dyDescent="0.25">
      <c r="A3904"/>
      <c r="B3904"/>
      <c r="C3904"/>
      <c r="D3904"/>
      <c r="E3904"/>
      <c r="F3904"/>
    </row>
    <row r="3905" spans="1:6" x14ac:dyDescent="0.25">
      <c r="A3905"/>
      <c r="B3905"/>
      <c r="C3905"/>
      <c r="D3905"/>
      <c r="E3905"/>
      <c r="F3905"/>
    </row>
    <row r="3906" spans="1:6" x14ac:dyDescent="0.25">
      <c r="A3906"/>
      <c r="B3906"/>
      <c r="C3906"/>
      <c r="D3906"/>
      <c r="E3906"/>
      <c r="F3906"/>
    </row>
    <row r="3907" spans="1:6" x14ac:dyDescent="0.25">
      <c r="A3907"/>
      <c r="B3907"/>
      <c r="C3907"/>
      <c r="D3907"/>
      <c r="E3907"/>
      <c r="F3907"/>
    </row>
    <row r="3908" spans="1:6" x14ac:dyDescent="0.25">
      <c r="A3908"/>
      <c r="B3908"/>
      <c r="C3908"/>
      <c r="D3908"/>
      <c r="E3908"/>
      <c r="F3908"/>
    </row>
    <row r="3909" spans="1:6" x14ac:dyDescent="0.25">
      <c r="A3909"/>
      <c r="B3909"/>
      <c r="C3909"/>
      <c r="D3909"/>
      <c r="E3909"/>
      <c r="F3909"/>
    </row>
    <row r="3910" spans="1:6" x14ac:dyDescent="0.25">
      <c r="A3910"/>
      <c r="B3910"/>
      <c r="C3910"/>
      <c r="D3910"/>
      <c r="E3910"/>
      <c r="F3910"/>
    </row>
    <row r="3911" spans="1:6" x14ac:dyDescent="0.25">
      <c r="A3911"/>
      <c r="B3911"/>
      <c r="C3911"/>
      <c r="D3911"/>
      <c r="E3911"/>
      <c r="F3911"/>
    </row>
    <row r="3912" spans="1:6" x14ac:dyDescent="0.25">
      <c r="A3912"/>
      <c r="B3912"/>
      <c r="C3912"/>
      <c r="D3912"/>
      <c r="E3912"/>
      <c r="F3912"/>
    </row>
    <row r="3913" spans="1:6" x14ac:dyDescent="0.25">
      <c r="A3913"/>
      <c r="B3913"/>
      <c r="C3913"/>
      <c r="D3913"/>
      <c r="E3913"/>
      <c r="F3913"/>
    </row>
    <row r="3914" spans="1:6" x14ac:dyDescent="0.25">
      <c r="A3914"/>
      <c r="B3914"/>
      <c r="C3914"/>
      <c r="D3914"/>
      <c r="E3914"/>
      <c r="F3914"/>
    </row>
    <row r="3915" spans="1:6" x14ac:dyDescent="0.25">
      <c r="A3915"/>
      <c r="B3915"/>
      <c r="C3915"/>
      <c r="D3915"/>
      <c r="E3915"/>
      <c r="F3915"/>
    </row>
    <row r="3916" spans="1:6" x14ac:dyDescent="0.25">
      <c r="A3916"/>
      <c r="B3916"/>
      <c r="C3916"/>
      <c r="D3916"/>
      <c r="E3916"/>
      <c r="F3916"/>
    </row>
    <row r="3917" spans="1:6" x14ac:dyDescent="0.25">
      <c r="A3917"/>
      <c r="B3917"/>
      <c r="C3917"/>
      <c r="D3917"/>
      <c r="E3917"/>
      <c r="F3917"/>
    </row>
    <row r="3918" spans="1:6" x14ac:dyDescent="0.25">
      <c r="A3918"/>
      <c r="B3918"/>
      <c r="C3918"/>
      <c r="D3918"/>
      <c r="E3918"/>
      <c r="F3918"/>
    </row>
    <row r="3919" spans="1:6" x14ac:dyDescent="0.25">
      <c r="A3919"/>
      <c r="B3919"/>
      <c r="C3919"/>
      <c r="D3919"/>
      <c r="E3919"/>
      <c r="F3919"/>
    </row>
    <row r="3920" spans="1:6" x14ac:dyDescent="0.25">
      <c r="A3920"/>
      <c r="B3920"/>
      <c r="C3920"/>
      <c r="D3920"/>
      <c r="E3920"/>
      <c r="F3920"/>
    </row>
    <row r="3921" spans="1:6" x14ac:dyDescent="0.25">
      <c r="A3921"/>
      <c r="B3921"/>
      <c r="C3921"/>
      <c r="D3921"/>
      <c r="E3921"/>
      <c r="F3921"/>
    </row>
    <row r="3922" spans="1:6" x14ac:dyDescent="0.25">
      <c r="A3922"/>
      <c r="B3922"/>
      <c r="C3922"/>
      <c r="D3922"/>
      <c r="E3922"/>
      <c r="F3922"/>
    </row>
    <row r="3923" spans="1:6" x14ac:dyDescent="0.25">
      <c r="A3923"/>
      <c r="B3923"/>
      <c r="C3923"/>
      <c r="D3923"/>
      <c r="E3923"/>
      <c r="F3923"/>
    </row>
    <row r="3924" spans="1:6" x14ac:dyDescent="0.25">
      <c r="A3924"/>
      <c r="B3924"/>
      <c r="C3924"/>
      <c r="D3924"/>
      <c r="E3924"/>
      <c r="F3924"/>
    </row>
    <row r="3925" spans="1:6" x14ac:dyDescent="0.25">
      <c r="A3925"/>
      <c r="B3925"/>
      <c r="C3925"/>
      <c r="D3925"/>
      <c r="E3925"/>
      <c r="F3925"/>
    </row>
    <row r="3926" spans="1:6" x14ac:dyDescent="0.25">
      <c r="A3926"/>
      <c r="B3926"/>
      <c r="C3926"/>
      <c r="D3926"/>
      <c r="E3926"/>
      <c r="F3926"/>
    </row>
    <row r="3927" spans="1:6" x14ac:dyDescent="0.25">
      <c r="A3927"/>
      <c r="B3927"/>
      <c r="C3927"/>
      <c r="D3927"/>
      <c r="E3927"/>
      <c r="F3927"/>
    </row>
    <row r="3928" spans="1:6" x14ac:dyDescent="0.25">
      <c r="A3928"/>
      <c r="B3928"/>
      <c r="C3928"/>
      <c r="D3928"/>
      <c r="E3928"/>
      <c r="F3928"/>
    </row>
    <row r="3929" spans="1:6" x14ac:dyDescent="0.25">
      <c r="A3929"/>
      <c r="B3929"/>
      <c r="C3929"/>
      <c r="D3929"/>
      <c r="E3929"/>
      <c r="F3929"/>
    </row>
    <row r="3930" spans="1:6" x14ac:dyDescent="0.25">
      <c r="A3930"/>
      <c r="B3930"/>
      <c r="C3930"/>
      <c r="D3930"/>
      <c r="E3930"/>
      <c r="F3930"/>
    </row>
    <row r="3931" spans="1:6" x14ac:dyDescent="0.25">
      <c r="A3931"/>
      <c r="B3931"/>
      <c r="C3931"/>
      <c r="D3931"/>
      <c r="E3931"/>
      <c r="F3931"/>
    </row>
    <row r="3932" spans="1:6" x14ac:dyDescent="0.25">
      <c r="A3932"/>
      <c r="B3932"/>
      <c r="C3932"/>
      <c r="D3932"/>
      <c r="E3932"/>
      <c r="F3932"/>
    </row>
    <row r="3933" spans="1:6" x14ac:dyDescent="0.25">
      <c r="A3933"/>
      <c r="B3933"/>
      <c r="C3933"/>
      <c r="D3933"/>
      <c r="E3933"/>
      <c r="F3933"/>
    </row>
    <row r="3934" spans="1:6" x14ac:dyDescent="0.25">
      <c r="A3934"/>
      <c r="B3934"/>
      <c r="C3934"/>
      <c r="D3934"/>
      <c r="E3934"/>
      <c r="F3934"/>
    </row>
    <row r="3935" spans="1:6" x14ac:dyDescent="0.25">
      <c r="A3935"/>
      <c r="B3935"/>
      <c r="C3935"/>
      <c r="D3935"/>
      <c r="E3935"/>
      <c r="F3935"/>
    </row>
    <row r="3936" spans="1:6" x14ac:dyDescent="0.25">
      <c r="A3936"/>
      <c r="B3936"/>
      <c r="C3936"/>
      <c r="D3936"/>
      <c r="E3936"/>
      <c r="F3936"/>
    </row>
    <row r="3937" spans="1:6" x14ac:dyDescent="0.25">
      <c r="A3937"/>
      <c r="B3937"/>
      <c r="C3937"/>
      <c r="D3937"/>
      <c r="E3937"/>
      <c r="F3937"/>
    </row>
    <row r="3938" spans="1:6" x14ac:dyDescent="0.25">
      <c r="A3938"/>
      <c r="B3938"/>
      <c r="C3938"/>
      <c r="D3938"/>
      <c r="E3938"/>
      <c r="F3938"/>
    </row>
    <row r="3939" spans="1:6" x14ac:dyDescent="0.25">
      <c r="A3939"/>
      <c r="B3939"/>
      <c r="C3939"/>
      <c r="D3939"/>
      <c r="E3939"/>
      <c r="F3939"/>
    </row>
    <row r="3940" spans="1:6" x14ac:dyDescent="0.25">
      <c r="A3940"/>
      <c r="B3940"/>
      <c r="C3940"/>
      <c r="D3940"/>
      <c r="E3940"/>
      <c r="F3940"/>
    </row>
    <row r="3941" spans="1:6" x14ac:dyDescent="0.25">
      <c r="A3941"/>
      <c r="B3941"/>
      <c r="C3941"/>
      <c r="D3941"/>
      <c r="E3941"/>
      <c r="F3941"/>
    </row>
    <row r="3942" spans="1:6" x14ac:dyDescent="0.25">
      <c r="A3942"/>
      <c r="B3942"/>
      <c r="C3942"/>
      <c r="D3942"/>
      <c r="E3942"/>
      <c r="F3942"/>
    </row>
    <row r="3943" spans="1:6" x14ac:dyDescent="0.25">
      <c r="A3943"/>
      <c r="B3943"/>
      <c r="C3943"/>
      <c r="D3943"/>
      <c r="E3943"/>
      <c r="F3943"/>
    </row>
    <row r="3944" spans="1:6" x14ac:dyDescent="0.25">
      <c r="A3944"/>
      <c r="B3944"/>
      <c r="C3944"/>
      <c r="D3944"/>
      <c r="E3944"/>
      <c r="F3944"/>
    </row>
    <row r="3945" spans="1:6" x14ac:dyDescent="0.25">
      <c r="A3945"/>
      <c r="B3945"/>
      <c r="C3945"/>
      <c r="D3945"/>
      <c r="E3945"/>
      <c r="F3945"/>
    </row>
    <row r="3946" spans="1:6" x14ac:dyDescent="0.25">
      <c r="A3946"/>
      <c r="B3946"/>
      <c r="C3946"/>
      <c r="D3946"/>
      <c r="E3946"/>
      <c r="F3946"/>
    </row>
    <row r="3947" spans="1:6" x14ac:dyDescent="0.25">
      <c r="A3947"/>
      <c r="B3947"/>
      <c r="C3947"/>
      <c r="D3947"/>
      <c r="E3947"/>
      <c r="F3947"/>
    </row>
    <row r="3948" spans="1:6" x14ac:dyDescent="0.25">
      <c r="A3948"/>
      <c r="B3948"/>
      <c r="C3948"/>
      <c r="D3948"/>
      <c r="E3948"/>
      <c r="F3948"/>
    </row>
    <row r="3949" spans="1:6" x14ac:dyDescent="0.25">
      <c r="A3949"/>
      <c r="B3949"/>
      <c r="C3949"/>
      <c r="D3949"/>
      <c r="E3949"/>
      <c r="F3949"/>
    </row>
    <row r="3950" spans="1:6" x14ac:dyDescent="0.25">
      <c r="A3950"/>
      <c r="B3950"/>
      <c r="C3950"/>
      <c r="D3950"/>
      <c r="E3950"/>
      <c r="F3950"/>
    </row>
    <row r="3951" spans="1:6" x14ac:dyDescent="0.25">
      <c r="A3951"/>
      <c r="B3951"/>
      <c r="C3951"/>
      <c r="D3951"/>
      <c r="E3951"/>
      <c r="F3951"/>
    </row>
    <row r="3952" spans="1:6" x14ac:dyDescent="0.25">
      <c r="A3952"/>
      <c r="B3952"/>
      <c r="C3952"/>
      <c r="D3952"/>
      <c r="E3952"/>
      <c r="F3952"/>
    </row>
    <row r="3953" spans="1:6" x14ac:dyDescent="0.25">
      <c r="A3953"/>
      <c r="B3953"/>
      <c r="C3953"/>
      <c r="D3953"/>
      <c r="E3953"/>
      <c r="F3953"/>
    </row>
    <row r="3954" spans="1:6" x14ac:dyDescent="0.25">
      <c r="A3954"/>
      <c r="B3954"/>
      <c r="C3954"/>
      <c r="D3954"/>
      <c r="E3954"/>
      <c r="F3954"/>
    </row>
    <row r="3955" spans="1:6" x14ac:dyDescent="0.25">
      <c r="A3955"/>
      <c r="B3955"/>
      <c r="C3955"/>
      <c r="D3955"/>
      <c r="E3955"/>
      <c r="F3955"/>
    </row>
    <row r="3956" spans="1:6" x14ac:dyDescent="0.25">
      <c r="A3956"/>
      <c r="B3956"/>
      <c r="C3956"/>
      <c r="D3956"/>
      <c r="E3956"/>
      <c r="F3956"/>
    </row>
    <row r="3957" spans="1:6" x14ac:dyDescent="0.25">
      <c r="A3957"/>
      <c r="B3957"/>
      <c r="C3957"/>
      <c r="D3957"/>
      <c r="E3957"/>
      <c r="F3957"/>
    </row>
    <row r="3958" spans="1:6" x14ac:dyDescent="0.25">
      <c r="A3958"/>
      <c r="B3958"/>
      <c r="C3958"/>
      <c r="D3958"/>
      <c r="E3958"/>
      <c r="F3958"/>
    </row>
    <row r="3959" spans="1:6" x14ac:dyDescent="0.25">
      <c r="A3959"/>
      <c r="B3959"/>
      <c r="C3959"/>
      <c r="D3959"/>
      <c r="E3959"/>
      <c r="F3959"/>
    </row>
    <row r="3960" spans="1:6" x14ac:dyDescent="0.25">
      <c r="A3960"/>
      <c r="B3960"/>
      <c r="C3960"/>
      <c r="D3960"/>
      <c r="E3960"/>
      <c r="F3960"/>
    </row>
    <row r="3961" spans="1:6" x14ac:dyDescent="0.25">
      <c r="A3961"/>
      <c r="B3961"/>
      <c r="C3961"/>
      <c r="D3961"/>
      <c r="E3961"/>
      <c r="F3961"/>
    </row>
    <row r="3962" spans="1:6" x14ac:dyDescent="0.25">
      <c r="A3962"/>
      <c r="B3962"/>
      <c r="C3962"/>
      <c r="D3962"/>
      <c r="E3962"/>
      <c r="F3962"/>
    </row>
    <row r="3963" spans="1:6" x14ac:dyDescent="0.25">
      <c r="A3963"/>
      <c r="B3963"/>
      <c r="C3963"/>
      <c r="D3963"/>
      <c r="E3963"/>
      <c r="F3963"/>
    </row>
    <row r="3964" spans="1:6" x14ac:dyDescent="0.25">
      <c r="A3964"/>
      <c r="B3964"/>
      <c r="C3964"/>
      <c r="D3964"/>
      <c r="E3964"/>
      <c r="F3964"/>
    </row>
    <row r="3965" spans="1:6" x14ac:dyDescent="0.25">
      <c r="A3965"/>
      <c r="B3965"/>
      <c r="C3965"/>
      <c r="D3965"/>
      <c r="E3965"/>
      <c r="F3965"/>
    </row>
    <row r="3966" spans="1:6" x14ac:dyDescent="0.25">
      <c r="A3966"/>
      <c r="B3966"/>
      <c r="C3966"/>
      <c r="D3966"/>
      <c r="E3966"/>
      <c r="F3966"/>
    </row>
    <row r="3967" spans="1:6" x14ac:dyDescent="0.25">
      <c r="A3967"/>
      <c r="B3967"/>
      <c r="C3967"/>
      <c r="D3967"/>
      <c r="E3967"/>
      <c r="F3967"/>
    </row>
    <row r="3968" spans="1:6" x14ac:dyDescent="0.25">
      <c r="A3968"/>
      <c r="B3968"/>
      <c r="C3968"/>
      <c r="D3968"/>
      <c r="E3968"/>
      <c r="F3968"/>
    </row>
    <row r="3969" spans="1:6" x14ac:dyDescent="0.25">
      <c r="A3969"/>
      <c r="B3969"/>
      <c r="C3969"/>
      <c r="D3969"/>
      <c r="E3969"/>
      <c r="F3969"/>
    </row>
    <row r="3970" spans="1:6" x14ac:dyDescent="0.25">
      <c r="A3970"/>
      <c r="B3970"/>
      <c r="C3970"/>
      <c r="D3970"/>
      <c r="E3970"/>
      <c r="F3970"/>
    </row>
    <row r="3971" spans="1:6" x14ac:dyDescent="0.25">
      <c r="A3971"/>
      <c r="B3971"/>
      <c r="C3971"/>
      <c r="D3971"/>
      <c r="E3971"/>
      <c r="F3971"/>
    </row>
    <row r="3972" spans="1:6" x14ac:dyDescent="0.25">
      <c r="A3972"/>
      <c r="B3972"/>
      <c r="C3972"/>
      <c r="D3972"/>
      <c r="E3972"/>
      <c r="F3972"/>
    </row>
    <row r="3973" spans="1:6" x14ac:dyDescent="0.25">
      <c r="A3973"/>
      <c r="B3973"/>
      <c r="C3973"/>
      <c r="D3973"/>
      <c r="E3973"/>
      <c r="F3973"/>
    </row>
    <row r="3974" spans="1:6" x14ac:dyDescent="0.25">
      <c r="A3974"/>
      <c r="B3974"/>
      <c r="C3974"/>
      <c r="D3974"/>
      <c r="E3974"/>
      <c r="F3974"/>
    </row>
    <row r="3975" spans="1:6" x14ac:dyDescent="0.25">
      <c r="A3975"/>
      <c r="B3975"/>
      <c r="C3975"/>
      <c r="D3975"/>
      <c r="E3975"/>
      <c r="F3975"/>
    </row>
    <row r="3976" spans="1:6" x14ac:dyDescent="0.25">
      <c r="A3976"/>
      <c r="B3976"/>
      <c r="C3976"/>
      <c r="D3976"/>
      <c r="E3976"/>
      <c r="F3976"/>
    </row>
    <row r="3977" spans="1:6" x14ac:dyDescent="0.25">
      <c r="A3977"/>
      <c r="B3977"/>
      <c r="C3977"/>
      <c r="D3977"/>
      <c r="E3977"/>
      <c r="F3977"/>
    </row>
    <row r="3978" spans="1:6" x14ac:dyDescent="0.25">
      <c r="A3978"/>
      <c r="B3978"/>
      <c r="C3978"/>
      <c r="D3978"/>
      <c r="E3978"/>
      <c r="F3978"/>
    </row>
    <row r="3979" spans="1:6" x14ac:dyDescent="0.25">
      <c r="A3979"/>
      <c r="B3979"/>
      <c r="C3979"/>
      <c r="D3979"/>
      <c r="E3979"/>
      <c r="F3979"/>
    </row>
    <row r="3980" spans="1:6" x14ac:dyDescent="0.25">
      <c r="A3980"/>
      <c r="B3980"/>
      <c r="C3980"/>
      <c r="D3980"/>
      <c r="E3980"/>
      <c r="F3980"/>
    </row>
    <row r="3981" spans="1:6" x14ac:dyDescent="0.25">
      <c r="A3981"/>
      <c r="B3981"/>
      <c r="C3981"/>
      <c r="D3981"/>
      <c r="E3981"/>
      <c r="F3981"/>
    </row>
    <row r="3982" spans="1:6" x14ac:dyDescent="0.25">
      <c r="A3982"/>
      <c r="B3982"/>
      <c r="C3982"/>
      <c r="D3982"/>
      <c r="E3982"/>
      <c r="F3982"/>
    </row>
    <row r="3983" spans="1:6" x14ac:dyDescent="0.25">
      <c r="A3983"/>
      <c r="B3983"/>
      <c r="C3983"/>
      <c r="D3983"/>
      <c r="E3983"/>
      <c r="F3983"/>
    </row>
    <row r="3984" spans="1:6" x14ac:dyDescent="0.25">
      <c r="A3984"/>
      <c r="B3984"/>
      <c r="C3984"/>
      <c r="D3984"/>
      <c r="E3984"/>
      <c r="F3984"/>
    </row>
    <row r="3985" spans="1:6" x14ac:dyDescent="0.25">
      <c r="A3985"/>
      <c r="B3985"/>
      <c r="C3985"/>
      <c r="D3985"/>
      <c r="E3985"/>
      <c r="F3985"/>
    </row>
    <row r="3986" spans="1:6" x14ac:dyDescent="0.25">
      <c r="A3986"/>
      <c r="B3986"/>
      <c r="C3986"/>
      <c r="D3986"/>
      <c r="E3986"/>
      <c r="F3986"/>
    </row>
    <row r="3987" spans="1:6" x14ac:dyDescent="0.25">
      <c r="A3987"/>
      <c r="B3987"/>
      <c r="C3987"/>
      <c r="D3987"/>
      <c r="E3987"/>
      <c r="F3987"/>
    </row>
    <row r="3988" spans="1:6" x14ac:dyDescent="0.25">
      <c r="A3988"/>
      <c r="B3988"/>
      <c r="C3988"/>
      <c r="D3988"/>
      <c r="E3988"/>
      <c r="F3988"/>
    </row>
    <row r="3989" spans="1:6" x14ac:dyDescent="0.25">
      <c r="A3989"/>
      <c r="B3989"/>
      <c r="C3989"/>
      <c r="D3989"/>
      <c r="E3989"/>
      <c r="F3989"/>
    </row>
    <row r="3990" spans="1:6" x14ac:dyDescent="0.25">
      <c r="A3990"/>
      <c r="B3990"/>
      <c r="C3990"/>
      <c r="D3990"/>
      <c r="E3990"/>
      <c r="F3990"/>
    </row>
    <row r="3991" spans="1:6" x14ac:dyDescent="0.25">
      <c r="A3991"/>
      <c r="B3991"/>
      <c r="C3991"/>
      <c r="D3991"/>
      <c r="E3991"/>
      <c r="F3991"/>
    </row>
    <row r="3992" spans="1:6" x14ac:dyDescent="0.25">
      <c r="A3992"/>
      <c r="B3992"/>
      <c r="C3992"/>
      <c r="D3992"/>
      <c r="E3992"/>
      <c r="F3992"/>
    </row>
    <row r="3993" spans="1:6" x14ac:dyDescent="0.25">
      <c r="A3993"/>
      <c r="B3993"/>
      <c r="C3993"/>
      <c r="D3993"/>
      <c r="E3993"/>
      <c r="F3993"/>
    </row>
    <row r="3994" spans="1:6" x14ac:dyDescent="0.25">
      <c r="A3994"/>
      <c r="B3994"/>
      <c r="C3994"/>
      <c r="D3994"/>
      <c r="E3994"/>
      <c r="F3994"/>
    </row>
    <row r="3995" spans="1:6" x14ac:dyDescent="0.25">
      <c r="A3995"/>
      <c r="B3995"/>
      <c r="C3995"/>
      <c r="D3995"/>
      <c r="E3995"/>
      <c r="F3995"/>
    </row>
    <row r="3996" spans="1:6" x14ac:dyDescent="0.25">
      <c r="A3996"/>
      <c r="B3996"/>
      <c r="C3996"/>
      <c r="D3996"/>
      <c r="E3996"/>
      <c r="F3996"/>
    </row>
    <row r="3997" spans="1:6" x14ac:dyDescent="0.25">
      <c r="A3997"/>
      <c r="B3997"/>
      <c r="C3997"/>
      <c r="D3997"/>
      <c r="E3997"/>
      <c r="F3997"/>
    </row>
    <row r="3998" spans="1:6" x14ac:dyDescent="0.25">
      <c r="A3998"/>
      <c r="B3998"/>
      <c r="C3998"/>
      <c r="D3998"/>
      <c r="E3998"/>
      <c r="F3998"/>
    </row>
    <row r="3999" spans="1:6" x14ac:dyDescent="0.25">
      <c r="A3999"/>
      <c r="B3999"/>
      <c r="C3999"/>
      <c r="D3999"/>
      <c r="E3999"/>
      <c r="F3999"/>
    </row>
    <row r="4000" spans="1:6" x14ac:dyDescent="0.25">
      <c r="A4000"/>
      <c r="B4000"/>
      <c r="C4000"/>
      <c r="D4000"/>
      <c r="E4000"/>
      <c r="F4000"/>
    </row>
    <row r="4001" spans="1:6" x14ac:dyDescent="0.25">
      <c r="A4001"/>
      <c r="B4001"/>
      <c r="C4001"/>
      <c r="D4001"/>
      <c r="E4001"/>
      <c r="F4001"/>
    </row>
    <row r="4002" spans="1:6" x14ac:dyDescent="0.25">
      <c r="A4002"/>
      <c r="B4002"/>
      <c r="C4002"/>
      <c r="D4002"/>
      <c r="E4002"/>
      <c r="F4002"/>
    </row>
    <row r="4003" spans="1:6" x14ac:dyDescent="0.25">
      <c r="A4003"/>
      <c r="B4003"/>
      <c r="C4003"/>
      <c r="D4003"/>
      <c r="E4003"/>
      <c r="F4003"/>
    </row>
    <row r="4004" spans="1:6" x14ac:dyDescent="0.25">
      <c r="A4004"/>
      <c r="B4004"/>
      <c r="C4004"/>
      <c r="D4004"/>
      <c r="E4004"/>
      <c r="F4004"/>
    </row>
    <row r="4005" spans="1:6" x14ac:dyDescent="0.25">
      <c r="A4005"/>
      <c r="B4005"/>
      <c r="C4005"/>
      <c r="D4005"/>
      <c r="E4005"/>
      <c r="F4005"/>
    </row>
    <row r="4006" spans="1:6" x14ac:dyDescent="0.25">
      <c r="A4006"/>
      <c r="B4006"/>
      <c r="C4006"/>
      <c r="D4006"/>
      <c r="E4006"/>
      <c r="F4006"/>
    </row>
    <row r="4007" spans="1:6" x14ac:dyDescent="0.25">
      <c r="A4007"/>
      <c r="B4007"/>
      <c r="C4007"/>
      <c r="D4007"/>
      <c r="E4007"/>
      <c r="F4007"/>
    </row>
    <row r="4008" spans="1:6" x14ac:dyDescent="0.25">
      <c r="A4008"/>
      <c r="B4008"/>
      <c r="C4008"/>
      <c r="D4008"/>
      <c r="E4008"/>
      <c r="F4008"/>
    </row>
    <row r="4009" spans="1:6" x14ac:dyDescent="0.25">
      <c r="A4009"/>
      <c r="B4009"/>
      <c r="C4009"/>
      <c r="D4009"/>
      <c r="E4009"/>
      <c r="F4009"/>
    </row>
    <row r="4010" spans="1:6" x14ac:dyDescent="0.25">
      <c r="A4010"/>
      <c r="B4010"/>
      <c r="C4010"/>
      <c r="D4010"/>
      <c r="E4010"/>
      <c r="F4010"/>
    </row>
    <row r="4011" spans="1:6" x14ac:dyDescent="0.25">
      <c r="A4011"/>
      <c r="B4011"/>
      <c r="C4011"/>
      <c r="D4011"/>
      <c r="E4011"/>
      <c r="F4011"/>
    </row>
    <row r="4012" spans="1:6" x14ac:dyDescent="0.25">
      <c r="A4012"/>
      <c r="B4012"/>
      <c r="C4012"/>
      <c r="D4012"/>
      <c r="E4012"/>
      <c r="F4012"/>
    </row>
    <row r="4013" spans="1:6" x14ac:dyDescent="0.25">
      <c r="A4013"/>
      <c r="B4013"/>
      <c r="C4013"/>
      <c r="D4013"/>
      <c r="E4013"/>
      <c r="F4013"/>
    </row>
    <row r="4014" spans="1:6" x14ac:dyDescent="0.25">
      <c r="A4014"/>
      <c r="B4014"/>
      <c r="C4014"/>
      <c r="D4014"/>
      <c r="E4014"/>
      <c r="F4014"/>
    </row>
    <row r="4015" spans="1:6" x14ac:dyDescent="0.25">
      <c r="A4015"/>
      <c r="B4015"/>
      <c r="C4015"/>
      <c r="D4015"/>
      <c r="E4015"/>
      <c r="F4015"/>
    </row>
    <row r="4016" spans="1:6" x14ac:dyDescent="0.25">
      <c r="A4016"/>
      <c r="B4016"/>
      <c r="C4016"/>
      <c r="D4016"/>
      <c r="E4016"/>
      <c r="F4016"/>
    </row>
    <row r="4017" spans="1:6" x14ac:dyDescent="0.25">
      <c r="A4017"/>
      <c r="B4017"/>
      <c r="C4017"/>
      <c r="D4017"/>
      <c r="E4017"/>
      <c r="F4017"/>
    </row>
    <row r="4018" spans="1:6" x14ac:dyDescent="0.25">
      <c r="A4018"/>
      <c r="B4018"/>
      <c r="C4018"/>
      <c r="D4018"/>
      <c r="E4018"/>
      <c r="F4018"/>
    </row>
    <row r="4019" spans="1:6" x14ac:dyDescent="0.25">
      <c r="A4019"/>
      <c r="B4019"/>
      <c r="C4019"/>
      <c r="D4019"/>
      <c r="E4019"/>
      <c r="F4019"/>
    </row>
    <row r="4020" spans="1:6" x14ac:dyDescent="0.25">
      <c r="A4020"/>
      <c r="B4020"/>
      <c r="C4020"/>
      <c r="D4020"/>
      <c r="E4020"/>
      <c r="F4020"/>
    </row>
    <row r="4021" spans="1:6" x14ac:dyDescent="0.25">
      <c r="A4021"/>
      <c r="B4021"/>
      <c r="C4021"/>
      <c r="D4021"/>
      <c r="E4021"/>
      <c r="F4021"/>
    </row>
    <row r="4022" spans="1:6" x14ac:dyDescent="0.25">
      <c r="A4022"/>
      <c r="B4022"/>
      <c r="C4022"/>
      <c r="D4022"/>
      <c r="E4022"/>
      <c r="F4022"/>
    </row>
    <row r="4023" spans="1:6" x14ac:dyDescent="0.25">
      <c r="A4023"/>
      <c r="B4023"/>
      <c r="C4023"/>
      <c r="D4023"/>
      <c r="E4023"/>
      <c r="F4023"/>
    </row>
    <row r="4024" spans="1:6" x14ac:dyDescent="0.25">
      <c r="A4024"/>
      <c r="B4024"/>
      <c r="C4024"/>
      <c r="D4024"/>
      <c r="E4024"/>
      <c r="F4024"/>
    </row>
    <row r="4025" spans="1:6" x14ac:dyDescent="0.25">
      <c r="A4025"/>
      <c r="B4025"/>
      <c r="C4025"/>
      <c r="D4025"/>
      <c r="E4025"/>
      <c r="F4025"/>
    </row>
    <row r="4026" spans="1:6" x14ac:dyDescent="0.25">
      <c r="A4026"/>
      <c r="B4026"/>
      <c r="C4026"/>
      <c r="D4026"/>
      <c r="E4026"/>
      <c r="F4026"/>
    </row>
    <row r="4027" spans="1:6" x14ac:dyDescent="0.25">
      <c r="A4027"/>
      <c r="B4027"/>
      <c r="C4027"/>
      <c r="D4027"/>
      <c r="E4027"/>
      <c r="F4027"/>
    </row>
    <row r="4028" spans="1:6" x14ac:dyDescent="0.25">
      <c r="A4028"/>
      <c r="B4028"/>
      <c r="C4028"/>
      <c r="D4028"/>
      <c r="E4028"/>
      <c r="F4028"/>
    </row>
    <row r="4029" spans="1:6" x14ac:dyDescent="0.25">
      <c r="A4029"/>
      <c r="B4029"/>
      <c r="C4029"/>
      <c r="D4029"/>
      <c r="E4029"/>
      <c r="F4029"/>
    </row>
    <row r="4030" spans="1:6" x14ac:dyDescent="0.25">
      <c r="A4030"/>
      <c r="B4030"/>
      <c r="C4030"/>
      <c r="D4030"/>
      <c r="E4030"/>
      <c r="F4030"/>
    </row>
    <row r="4031" spans="1:6" x14ac:dyDescent="0.25">
      <c r="A4031"/>
      <c r="B4031"/>
      <c r="C4031"/>
      <c r="D4031"/>
      <c r="E4031"/>
      <c r="F4031"/>
    </row>
    <row r="4032" spans="1:6" x14ac:dyDescent="0.25">
      <c r="A4032"/>
      <c r="B4032"/>
      <c r="C4032"/>
      <c r="D4032"/>
      <c r="E4032"/>
      <c r="F4032"/>
    </row>
    <row r="4033" spans="1:6" x14ac:dyDescent="0.25">
      <c r="A4033"/>
      <c r="B4033"/>
      <c r="C4033"/>
      <c r="D4033"/>
      <c r="E4033"/>
      <c r="F4033"/>
    </row>
    <row r="4034" spans="1:6" x14ac:dyDescent="0.25">
      <c r="A4034"/>
      <c r="B4034"/>
      <c r="C4034"/>
      <c r="D4034"/>
      <c r="E4034"/>
      <c r="F4034"/>
    </row>
    <row r="4035" spans="1:6" x14ac:dyDescent="0.25">
      <c r="A4035"/>
      <c r="B4035"/>
      <c r="C4035"/>
      <c r="D4035"/>
      <c r="E4035"/>
      <c r="F4035"/>
    </row>
    <row r="4036" spans="1:6" x14ac:dyDescent="0.25">
      <c r="A4036"/>
      <c r="B4036"/>
      <c r="C4036"/>
      <c r="D4036"/>
      <c r="E4036"/>
      <c r="F4036"/>
    </row>
    <row r="4037" spans="1:6" x14ac:dyDescent="0.25">
      <c r="A4037"/>
      <c r="B4037"/>
      <c r="C4037"/>
      <c r="D4037"/>
      <c r="E4037"/>
      <c r="F4037"/>
    </row>
    <row r="4038" spans="1:6" x14ac:dyDescent="0.25">
      <c r="A4038"/>
      <c r="B4038"/>
      <c r="C4038"/>
      <c r="D4038"/>
      <c r="E4038"/>
      <c r="F4038"/>
    </row>
    <row r="4039" spans="1:6" x14ac:dyDescent="0.25">
      <c r="A4039"/>
      <c r="B4039"/>
      <c r="C4039"/>
      <c r="D4039"/>
      <c r="E4039"/>
      <c r="F4039"/>
    </row>
    <row r="4040" spans="1:6" x14ac:dyDescent="0.25">
      <c r="A4040"/>
      <c r="B4040"/>
      <c r="C4040"/>
      <c r="D4040"/>
      <c r="E4040"/>
      <c r="F4040"/>
    </row>
    <row r="4041" spans="1:6" x14ac:dyDescent="0.25">
      <c r="A4041"/>
      <c r="B4041"/>
      <c r="C4041"/>
      <c r="D4041"/>
      <c r="E4041"/>
      <c r="F4041"/>
    </row>
    <row r="4042" spans="1:6" x14ac:dyDescent="0.25">
      <c r="A4042"/>
      <c r="B4042"/>
      <c r="C4042"/>
      <c r="D4042"/>
      <c r="E4042"/>
      <c r="F4042"/>
    </row>
    <row r="4043" spans="1:6" x14ac:dyDescent="0.25">
      <c r="A4043"/>
      <c r="B4043"/>
      <c r="C4043"/>
      <c r="D4043"/>
      <c r="E4043"/>
      <c r="F4043"/>
    </row>
    <row r="4044" spans="1:6" x14ac:dyDescent="0.25">
      <c r="A4044"/>
      <c r="B4044"/>
      <c r="C4044"/>
      <c r="D4044"/>
      <c r="E4044"/>
      <c r="F4044"/>
    </row>
    <row r="4045" spans="1:6" x14ac:dyDescent="0.25">
      <c r="A4045"/>
      <c r="B4045"/>
      <c r="C4045"/>
      <c r="D4045"/>
      <c r="E4045"/>
      <c r="F4045"/>
    </row>
    <row r="4046" spans="1:6" x14ac:dyDescent="0.25">
      <c r="A4046"/>
      <c r="B4046"/>
      <c r="C4046"/>
      <c r="D4046"/>
      <c r="E4046"/>
      <c r="F4046"/>
    </row>
    <row r="4047" spans="1:6" x14ac:dyDescent="0.25">
      <c r="A4047"/>
      <c r="B4047"/>
      <c r="C4047"/>
      <c r="D4047"/>
      <c r="E4047"/>
      <c r="F4047"/>
    </row>
    <row r="4048" spans="1:6" x14ac:dyDescent="0.25">
      <c r="A4048"/>
      <c r="B4048"/>
      <c r="C4048"/>
      <c r="D4048"/>
      <c r="E4048"/>
      <c r="F4048"/>
    </row>
    <row r="4049" spans="1:6" x14ac:dyDescent="0.25">
      <c r="A4049"/>
      <c r="B4049"/>
      <c r="C4049"/>
      <c r="D4049"/>
      <c r="E4049"/>
      <c r="F4049"/>
    </row>
    <row r="4050" spans="1:6" x14ac:dyDescent="0.25">
      <c r="A4050"/>
      <c r="B4050"/>
      <c r="C4050"/>
      <c r="D4050"/>
      <c r="E4050"/>
      <c r="F4050"/>
    </row>
    <row r="4051" spans="1:6" x14ac:dyDescent="0.25">
      <c r="A4051"/>
      <c r="B4051"/>
      <c r="C4051"/>
      <c r="D4051"/>
      <c r="E4051"/>
      <c r="F4051"/>
    </row>
    <row r="4052" spans="1:6" x14ac:dyDescent="0.25">
      <c r="A4052"/>
      <c r="B4052"/>
      <c r="C4052"/>
      <c r="D4052"/>
      <c r="E4052"/>
      <c r="F4052"/>
    </row>
    <row r="4053" spans="1:6" x14ac:dyDescent="0.25">
      <c r="A4053"/>
      <c r="B4053"/>
      <c r="C4053"/>
      <c r="D4053"/>
      <c r="E4053"/>
      <c r="F4053"/>
    </row>
    <row r="4054" spans="1:6" x14ac:dyDescent="0.25">
      <c r="A4054"/>
      <c r="B4054"/>
      <c r="C4054"/>
      <c r="D4054"/>
      <c r="E4054"/>
      <c r="F4054"/>
    </row>
    <row r="4055" spans="1:6" x14ac:dyDescent="0.25">
      <c r="A4055"/>
      <c r="B4055"/>
      <c r="C4055"/>
      <c r="D4055"/>
      <c r="E4055"/>
      <c r="F4055"/>
    </row>
    <row r="4056" spans="1:6" x14ac:dyDescent="0.25">
      <c r="A4056"/>
      <c r="B4056"/>
      <c r="C4056"/>
      <c r="D4056"/>
      <c r="E4056"/>
      <c r="F4056"/>
    </row>
    <row r="4057" spans="1:6" x14ac:dyDescent="0.25">
      <c r="A4057"/>
      <c r="B4057"/>
      <c r="C4057"/>
      <c r="D4057"/>
      <c r="E4057"/>
      <c r="F4057"/>
    </row>
    <row r="4058" spans="1:6" x14ac:dyDescent="0.25">
      <c r="A4058"/>
      <c r="B4058"/>
      <c r="C4058"/>
      <c r="D4058"/>
      <c r="E4058"/>
      <c r="F4058"/>
    </row>
    <row r="4059" spans="1:6" x14ac:dyDescent="0.25">
      <c r="A4059"/>
      <c r="B4059"/>
      <c r="C4059"/>
      <c r="D4059"/>
      <c r="E4059"/>
      <c r="F4059"/>
    </row>
    <row r="4060" spans="1:6" x14ac:dyDescent="0.25">
      <c r="A4060"/>
      <c r="B4060"/>
      <c r="C4060"/>
      <c r="D4060"/>
      <c r="E4060"/>
      <c r="F4060"/>
    </row>
    <row r="4061" spans="1:6" x14ac:dyDescent="0.25">
      <c r="A4061"/>
      <c r="B4061"/>
      <c r="C4061"/>
      <c r="D4061"/>
      <c r="E4061"/>
      <c r="F4061"/>
    </row>
    <row r="4062" spans="1:6" x14ac:dyDescent="0.25">
      <c r="A4062"/>
      <c r="B4062"/>
      <c r="C4062"/>
      <c r="D4062"/>
      <c r="E4062"/>
      <c r="F4062"/>
    </row>
    <row r="4063" spans="1:6" x14ac:dyDescent="0.25">
      <c r="A4063"/>
      <c r="B4063"/>
      <c r="C4063"/>
      <c r="D4063"/>
      <c r="E4063"/>
      <c r="F4063"/>
    </row>
    <row r="4064" spans="1:6" x14ac:dyDescent="0.25">
      <c r="A4064"/>
      <c r="B4064"/>
      <c r="C4064"/>
      <c r="D4064"/>
      <c r="E4064"/>
      <c r="F4064"/>
    </row>
    <row r="4065" spans="1:6" x14ac:dyDescent="0.25">
      <c r="A4065"/>
      <c r="B4065"/>
      <c r="C4065"/>
      <c r="D4065"/>
      <c r="E4065"/>
      <c r="F4065"/>
    </row>
    <row r="4066" spans="1:6" x14ac:dyDescent="0.25">
      <c r="A4066"/>
      <c r="B4066"/>
      <c r="C4066"/>
      <c r="D4066"/>
      <c r="E4066"/>
      <c r="F4066"/>
    </row>
    <row r="4067" spans="1:6" x14ac:dyDescent="0.25">
      <c r="A4067"/>
      <c r="B4067"/>
      <c r="C4067"/>
      <c r="D4067"/>
      <c r="E4067"/>
      <c r="F4067"/>
    </row>
    <row r="4068" spans="1:6" x14ac:dyDescent="0.25">
      <c r="A4068"/>
      <c r="B4068"/>
      <c r="C4068"/>
      <c r="D4068"/>
      <c r="E4068"/>
      <c r="F4068"/>
    </row>
    <row r="4069" spans="1:6" x14ac:dyDescent="0.25">
      <c r="A4069"/>
      <c r="B4069"/>
      <c r="C4069"/>
      <c r="D4069"/>
      <c r="E4069"/>
      <c r="F4069"/>
    </row>
    <row r="4070" spans="1:6" x14ac:dyDescent="0.25">
      <c r="A4070"/>
      <c r="B4070"/>
      <c r="C4070"/>
      <c r="D4070"/>
      <c r="E4070"/>
      <c r="F4070"/>
    </row>
    <row r="4071" spans="1:6" x14ac:dyDescent="0.25">
      <c r="A4071"/>
      <c r="B4071"/>
      <c r="C4071"/>
      <c r="D4071"/>
      <c r="E4071"/>
      <c r="F4071"/>
    </row>
    <row r="4072" spans="1:6" x14ac:dyDescent="0.25">
      <c r="A4072"/>
      <c r="B4072"/>
      <c r="C4072"/>
      <c r="D4072"/>
      <c r="E4072"/>
      <c r="F4072"/>
    </row>
    <row r="4073" spans="1:6" x14ac:dyDescent="0.25">
      <c r="A4073"/>
      <c r="B4073"/>
      <c r="C4073"/>
      <c r="D4073"/>
      <c r="E4073"/>
      <c r="F4073"/>
    </row>
    <row r="4074" spans="1:6" x14ac:dyDescent="0.25">
      <c r="A4074"/>
      <c r="B4074"/>
      <c r="C4074"/>
      <c r="D4074"/>
      <c r="E4074"/>
      <c r="F4074"/>
    </row>
    <row r="4075" spans="1:6" x14ac:dyDescent="0.25">
      <c r="A4075"/>
      <c r="B4075"/>
      <c r="C4075"/>
      <c r="D4075"/>
      <c r="E4075"/>
      <c r="F4075"/>
    </row>
    <row r="4076" spans="1:6" x14ac:dyDescent="0.25">
      <c r="A4076"/>
      <c r="B4076"/>
      <c r="C4076"/>
      <c r="D4076"/>
      <c r="E4076"/>
      <c r="F4076"/>
    </row>
    <row r="4077" spans="1:6" x14ac:dyDescent="0.25">
      <c r="A4077"/>
      <c r="B4077"/>
      <c r="C4077"/>
      <c r="D4077"/>
      <c r="E4077"/>
      <c r="F4077"/>
    </row>
    <row r="4078" spans="1:6" x14ac:dyDescent="0.25">
      <c r="A4078"/>
      <c r="B4078"/>
      <c r="C4078"/>
      <c r="D4078"/>
      <c r="E4078"/>
      <c r="F4078"/>
    </row>
    <row r="4079" spans="1:6" x14ac:dyDescent="0.25">
      <c r="A4079"/>
      <c r="B4079"/>
      <c r="C4079"/>
      <c r="D4079"/>
      <c r="E4079"/>
      <c r="F4079"/>
    </row>
    <row r="4080" spans="1:6" x14ac:dyDescent="0.25">
      <c r="A4080"/>
      <c r="B4080"/>
      <c r="C4080"/>
      <c r="D4080"/>
      <c r="E4080"/>
      <c r="F4080"/>
    </row>
    <row r="4081" spans="1:6" x14ac:dyDescent="0.25">
      <c r="A4081"/>
      <c r="B4081"/>
      <c r="C4081"/>
      <c r="D4081"/>
      <c r="E4081"/>
      <c r="F4081"/>
    </row>
    <row r="4082" spans="1:6" x14ac:dyDescent="0.25">
      <c r="A4082"/>
      <c r="B4082"/>
      <c r="C4082"/>
      <c r="D4082"/>
      <c r="E4082"/>
      <c r="F4082"/>
    </row>
    <row r="4083" spans="1:6" x14ac:dyDescent="0.25">
      <c r="A4083"/>
      <c r="B4083"/>
      <c r="C4083"/>
      <c r="D4083"/>
      <c r="E4083"/>
      <c r="F4083"/>
    </row>
    <row r="4084" spans="1:6" x14ac:dyDescent="0.25">
      <c r="A4084"/>
      <c r="B4084"/>
      <c r="C4084"/>
      <c r="D4084"/>
      <c r="E4084"/>
      <c r="F4084"/>
    </row>
    <row r="4085" spans="1:6" x14ac:dyDescent="0.25">
      <c r="A4085"/>
      <c r="B4085"/>
      <c r="C4085"/>
      <c r="D4085"/>
      <c r="E4085"/>
      <c r="F4085"/>
    </row>
    <row r="4086" spans="1:6" x14ac:dyDescent="0.25">
      <c r="A4086"/>
      <c r="B4086"/>
      <c r="C4086"/>
      <c r="D4086"/>
      <c r="E4086"/>
      <c r="F4086"/>
    </row>
    <row r="4087" spans="1:6" x14ac:dyDescent="0.25">
      <c r="A4087"/>
      <c r="B4087"/>
      <c r="C4087"/>
      <c r="D4087"/>
      <c r="E4087"/>
      <c r="F4087"/>
    </row>
    <row r="4088" spans="1:6" x14ac:dyDescent="0.25">
      <c r="A4088"/>
      <c r="B4088"/>
      <c r="C4088"/>
      <c r="D4088"/>
      <c r="E4088"/>
      <c r="F4088"/>
    </row>
    <row r="4089" spans="1:6" x14ac:dyDescent="0.25">
      <c r="A4089"/>
      <c r="B4089"/>
      <c r="C4089"/>
      <c r="D4089"/>
      <c r="E4089"/>
      <c r="F4089"/>
    </row>
    <row r="4090" spans="1:6" x14ac:dyDescent="0.25">
      <c r="A4090"/>
      <c r="B4090"/>
      <c r="C4090"/>
      <c r="D4090"/>
      <c r="E4090"/>
      <c r="F4090"/>
    </row>
    <row r="4091" spans="1:6" x14ac:dyDescent="0.25">
      <c r="A4091"/>
      <c r="B4091"/>
      <c r="C4091"/>
      <c r="D4091"/>
      <c r="E4091"/>
      <c r="F4091"/>
    </row>
    <row r="4092" spans="1:6" x14ac:dyDescent="0.25">
      <c r="A4092"/>
      <c r="B4092"/>
      <c r="C4092"/>
      <c r="D4092"/>
      <c r="E4092"/>
      <c r="F4092"/>
    </row>
    <row r="4093" spans="1:6" x14ac:dyDescent="0.25">
      <c r="A4093"/>
      <c r="B4093"/>
      <c r="C4093"/>
      <c r="D4093"/>
      <c r="E4093"/>
      <c r="F4093"/>
    </row>
    <row r="4094" spans="1:6" x14ac:dyDescent="0.25">
      <c r="A4094"/>
      <c r="B4094"/>
      <c r="C4094"/>
      <c r="D4094"/>
      <c r="E4094"/>
      <c r="F4094"/>
    </row>
    <row r="4095" spans="1:6" x14ac:dyDescent="0.25">
      <c r="A4095"/>
      <c r="B4095"/>
      <c r="C4095"/>
      <c r="D4095"/>
      <c r="E4095"/>
      <c r="F4095"/>
    </row>
    <row r="4096" spans="1:6" x14ac:dyDescent="0.25">
      <c r="A4096"/>
      <c r="B4096"/>
      <c r="C4096"/>
      <c r="D4096"/>
      <c r="E4096"/>
      <c r="F4096"/>
    </row>
    <row r="4097" spans="1:6" x14ac:dyDescent="0.25">
      <c r="A4097"/>
      <c r="B4097"/>
      <c r="C4097"/>
      <c r="D4097"/>
      <c r="E4097"/>
      <c r="F4097"/>
    </row>
    <row r="4098" spans="1:6" x14ac:dyDescent="0.25">
      <c r="A4098"/>
      <c r="B4098"/>
      <c r="C4098"/>
      <c r="D4098"/>
      <c r="E4098"/>
      <c r="F4098"/>
    </row>
    <row r="4099" spans="1:6" x14ac:dyDescent="0.25">
      <c r="A4099"/>
      <c r="B4099"/>
      <c r="C4099"/>
      <c r="D4099"/>
      <c r="E4099"/>
      <c r="F4099"/>
    </row>
    <row r="4100" spans="1:6" x14ac:dyDescent="0.25">
      <c r="A4100"/>
      <c r="B4100"/>
      <c r="C4100"/>
      <c r="D4100"/>
      <c r="E4100"/>
      <c r="F4100"/>
    </row>
    <row r="4101" spans="1:6" x14ac:dyDescent="0.25">
      <c r="A4101"/>
      <c r="B4101"/>
      <c r="C4101"/>
      <c r="D4101"/>
      <c r="E4101"/>
      <c r="F4101"/>
    </row>
    <row r="4102" spans="1:6" x14ac:dyDescent="0.25">
      <c r="A4102"/>
      <c r="B4102"/>
      <c r="C4102"/>
      <c r="D4102"/>
      <c r="E4102"/>
      <c r="F4102"/>
    </row>
    <row r="4103" spans="1:6" x14ac:dyDescent="0.25">
      <c r="A4103"/>
      <c r="B4103"/>
      <c r="C4103"/>
      <c r="D4103"/>
      <c r="E4103"/>
      <c r="F4103"/>
    </row>
    <row r="4104" spans="1:6" x14ac:dyDescent="0.25">
      <c r="A4104"/>
      <c r="B4104"/>
      <c r="C4104"/>
      <c r="D4104"/>
      <c r="E4104"/>
      <c r="F4104"/>
    </row>
    <row r="4105" spans="1:6" x14ac:dyDescent="0.25">
      <c r="A4105"/>
      <c r="B4105"/>
      <c r="C4105"/>
      <c r="D4105"/>
      <c r="E4105"/>
      <c r="F4105"/>
    </row>
    <row r="4106" spans="1:6" x14ac:dyDescent="0.25">
      <c r="A4106"/>
      <c r="B4106"/>
      <c r="C4106"/>
      <c r="D4106"/>
      <c r="E4106"/>
      <c r="F4106"/>
    </row>
    <row r="4107" spans="1:6" x14ac:dyDescent="0.25">
      <c r="A4107"/>
      <c r="B4107"/>
      <c r="C4107"/>
      <c r="D4107"/>
      <c r="E4107"/>
      <c r="F4107"/>
    </row>
    <row r="4108" spans="1:6" x14ac:dyDescent="0.25">
      <c r="A4108"/>
      <c r="B4108"/>
      <c r="C4108"/>
      <c r="D4108"/>
      <c r="E4108"/>
      <c r="F4108"/>
    </row>
    <row r="4109" spans="1:6" x14ac:dyDescent="0.25">
      <c r="A4109"/>
      <c r="B4109"/>
      <c r="C4109"/>
      <c r="D4109"/>
      <c r="E4109"/>
      <c r="F4109"/>
    </row>
    <row r="4110" spans="1:6" x14ac:dyDescent="0.25">
      <c r="A4110"/>
      <c r="B4110"/>
      <c r="C4110"/>
      <c r="D4110"/>
      <c r="E4110"/>
      <c r="F4110"/>
    </row>
    <row r="4111" spans="1:6" x14ac:dyDescent="0.25">
      <c r="A4111"/>
      <c r="B4111"/>
      <c r="C4111"/>
      <c r="D4111"/>
      <c r="E4111"/>
      <c r="F4111"/>
    </row>
    <row r="4112" spans="1:6" x14ac:dyDescent="0.25">
      <c r="A4112"/>
      <c r="B4112"/>
      <c r="C4112"/>
      <c r="D4112"/>
      <c r="E4112"/>
      <c r="F4112"/>
    </row>
    <row r="4113" spans="1:6" x14ac:dyDescent="0.25">
      <c r="A4113"/>
      <c r="B4113"/>
      <c r="C4113"/>
      <c r="D4113"/>
      <c r="E4113"/>
      <c r="F4113"/>
    </row>
    <row r="4114" spans="1:6" x14ac:dyDescent="0.25">
      <c r="A4114"/>
      <c r="B4114"/>
      <c r="C4114"/>
      <c r="D4114"/>
      <c r="E4114"/>
      <c r="F4114"/>
    </row>
    <row r="4115" spans="1:6" x14ac:dyDescent="0.25">
      <c r="A4115"/>
      <c r="B4115"/>
      <c r="C4115"/>
      <c r="D4115"/>
      <c r="E4115"/>
      <c r="F4115"/>
    </row>
    <row r="4116" spans="1:6" x14ac:dyDescent="0.25">
      <c r="A4116"/>
      <c r="B4116"/>
      <c r="C4116"/>
      <c r="D4116"/>
      <c r="E4116"/>
      <c r="F4116"/>
    </row>
    <row r="4117" spans="1:6" x14ac:dyDescent="0.25">
      <c r="A4117"/>
      <c r="B4117"/>
      <c r="C4117"/>
      <c r="D4117"/>
      <c r="E4117"/>
      <c r="F4117"/>
    </row>
    <row r="4118" spans="1:6" x14ac:dyDescent="0.25">
      <c r="A4118"/>
      <c r="B4118"/>
      <c r="C4118"/>
      <c r="D4118"/>
      <c r="E4118"/>
      <c r="F4118"/>
    </row>
    <row r="4119" spans="1:6" x14ac:dyDescent="0.25">
      <c r="A4119"/>
      <c r="B4119"/>
      <c r="C4119"/>
      <c r="D4119"/>
      <c r="E4119"/>
      <c r="F4119"/>
    </row>
    <row r="4120" spans="1:6" x14ac:dyDescent="0.25">
      <c r="A4120"/>
      <c r="B4120"/>
      <c r="C4120"/>
      <c r="D4120"/>
      <c r="E4120"/>
      <c r="F4120"/>
    </row>
    <row r="4121" spans="1:6" x14ac:dyDescent="0.25">
      <c r="A4121"/>
      <c r="B4121"/>
      <c r="C4121"/>
      <c r="D4121"/>
      <c r="E4121"/>
      <c r="F4121"/>
    </row>
    <row r="4122" spans="1:6" x14ac:dyDescent="0.25">
      <c r="A4122"/>
      <c r="B4122"/>
      <c r="C4122"/>
      <c r="D4122"/>
      <c r="E4122"/>
      <c r="F4122"/>
    </row>
    <row r="4123" spans="1:6" x14ac:dyDescent="0.25">
      <c r="A4123"/>
      <c r="B4123"/>
      <c r="C4123"/>
      <c r="D4123"/>
      <c r="E4123"/>
      <c r="F4123"/>
    </row>
    <row r="4124" spans="1:6" x14ac:dyDescent="0.25">
      <c r="A4124"/>
      <c r="B4124"/>
      <c r="C4124"/>
      <c r="D4124"/>
      <c r="E4124"/>
      <c r="F4124"/>
    </row>
    <row r="4125" spans="1:6" x14ac:dyDescent="0.25">
      <c r="A4125"/>
      <c r="B4125"/>
      <c r="C4125"/>
      <c r="D4125"/>
      <c r="E4125"/>
      <c r="F4125"/>
    </row>
    <row r="4126" spans="1:6" x14ac:dyDescent="0.25">
      <c r="A4126"/>
      <c r="B4126"/>
      <c r="C4126"/>
      <c r="D4126"/>
      <c r="E4126"/>
      <c r="F4126"/>
    </row>
    <row r="4127" spans="1:6" x14ac:dyDescent="0.25">
      <c r="A4127"/>
      <c r="B4127"/>
      <c r="C4127"/>
      <c r="D4127"/>
      <c r="E4127"/>
      <c r="F4127"/>
    </row>
    <row r="4128" spans="1:6" x14ac:dyDescent="0.25">
      <c r="A4128"/>
      <c r="B4128"/>
      <c r="C4128"/>
      <c r="D4128"/>
      <c r="E4128"/>
      <c r="F4128"/>
    </row>
    <row r="4129" spans="1:6" x14ac:dyDescent="0.25">
      <c r="A4129"/>
      <c r="B4129"/>
      <c r="C4129"/>
      <c r="D4129"/>
      <c r="E4129"/>
      <c r="F4129"/>
    </row>
    <row r="4130" spans="1:6" x14ac:dyDescent="0.25">
      <c r="A4130"/>
      <c r="B4130"/>
      <c r="C4130"/>
      <c r="D4130"/>
      <c r="E4130"/>
      <c r="F4130"/>
    </row>
    <row r="4131" spans="1:6" x14ac:dyDescent="0.25">
      <c r="A4131"/>
      <c r="B4131"/>
      <c r="C4131"/>
      <c r="D4131"/>
      <c r="E4131"/>
      <c r="F4131"/>
    </row>
    <row r="4132" spans="1:6" x14ac:dyDescent="0.25">
      <c r="A4132"/>
      <c r="B4132"/>
      <c r="C4132"/>
      <c r="D4132"/>
      <c r="E4132"/>
      <c r="F4132"/>
    </row>
    <row r="4133" spans="1:6" x14ac:dyDescent="0.25">
      <c r="A4133"/>
      <c r="B4133"/>
      <c r="C4133"/>
      <c r="D4133"/>
      <c r="E4133"/>
      <c r="F4133"/>
    </row>
    <row r="4134" spans="1:6" x14ac:dyDescent="0.25">
      <c r="A4134"/>
      <c r="B4134"/>
      <c r="C4134"/>
      <c r="D4134"/>
      <c r="E4134"/>
      <c r="F4134"/>
    </row>
    <row r="4135" spans="1:6" x14ac:dyDescent="0.25">
      <c r="A4135"/>
      <c r="B4135"/>
      <c r="C4135"/>
      <c r="D4135"/>
      <c r="E4135"/>
      <c r="F4135"/>
    </row>
    <row r="4136" spans="1:6" x14ac:dyDescent="0.25">
      <c r="A4136"/>
      <c r="B4136"/>
      <c r="C4136"/>
      <c r="D4136"/>
      <c r="E4136"/>
      <c r="F4136"/>
    </row>
    <row r="4137" spans="1:6" x14ac:dyDescent="0.25">
      <c r="A4137"/>
      <c r="B4137"/>
      <c r="C4137"/>
      <c r="D4137"/>
      <c r="E4137"/>
      <c r="F4137"/>
    </row>
    <row r="4138" spans="1:6" x14ac:dyDescent="0.25">
      <c r="A4138"/>
      <c r="B4138"/>
      <c r="C4138"/>
      <c r="D4138"/>
      <c r="E4138"/>
      <c r="F4138"/>
    </row>
    <row r="4139" spans="1:6" x14ac:dyDescent="0.25">
      <c r="A4139"/>
      <c r="B4139"/>
      <c r="C4139"/>
      <c r="D4139"/>
      <c r="E4139"/>
      <c r="F4139"/>
    </row>
    <row r="4140" spans="1:6" x14ac:dyDescent="0.25">
      <c r="A4140"/>
      <c r="B4140"/>
      <c r="C4140"/>
      <c r="D4140"/>
      <c r="E4140"/>
      <c r="F4140"/>
    </row>
    <row r="4141" spans="1:6" x14ac:dyDescent="0.25">
      <c r="A4141"/>
      <c r="B4141"/>
      <c r="C4141"/>
      <c r="D4141"/>
      <c r="E4141"/>
      <c r="F4141"/>
    </row>
    <row r="4142" spans="1:6" x14ac:dyDescent="0.25">
      <c r="A4142"/>
      <c r="B4142"/>
      <c r="C4142"/>
      <c r="D4142"/>
      <c r="E4142"/>
      <c r="F4142"/>
    </row>
    <row r="4143" spans="1:6" x14ac:dyDescent="0.25">
      <c r="A4143"/>
      <c r="B4143"/>
      <c r="C4143"/>
      <c r="D4143"/>
      <c r="E4143"/>
      <c r="F4143"/>
    </row>
    <row r="4144" spans="1:6" x14ac:dyDescent="0.25">
      <c r="A4144"/>
      <c r="B4144"/>
      <c r="C4144"/>
      <c r="D4144"/>
      <c r="E4144"/>
      <c r="F4144"/>
    </row>
    <row r="4145" spans="1:6" x14ac:dyDescent="0.25">
      <c r="A4145"/>
      <c r="B4145"/>
      <c r="C4145"/>
      <c r="D4145"/>
      <c r="E4145"/>
      <c r="F4145"/>
    </row>
    <row r="4146" spans="1:6" x14ac:dyDescent="0.25">
      <c r="A4146"/>
      <c r="B4146"/>
      <c r="C4146"/>
      <c r="D4146"/>
      <c r="E4146"/>
      <c r="F4146"/>
    </row>
    <row r="4147" spans="1:6" x14ac:dyDescent="0.25">
      <c r="A4147"/>
      <c r="B4147"/>
      <c r="C4147"/>
      <c r="D4147"/>
      <c r="E4147"/>
      <c r="F4147"/>
    </row>
    <row r="4148" spans="1:6" x14ac:dyDescent="0.25">
      <c r="A4148"/>
      <c r="B4148"/>
      <c r="C4148"/>
      <c r="D4148"/>
      <c r="E4148"/>
      <c r="F4148"/>
    </row>
    <row r="4149" spans="1:6" x14ac:dyDescent="0.25">
      <c r="A4149"/>
      <c r="B4149"/>
      <c r="C4149"/>
      <c r="D4149"/>
      <c r="E4149"/>
      <c r="F4149"/>
    </row>
    <row r="4150" spans="1:6" x14ac:dyDescent="0.25">
      <c r="A4150"/>
      <c r="B4150"/>
      <c r="C4150"/>
      <c r="D4150"/>
      <c r="E4150"/>
      <c r="F4150"/>
    </row>
    <row r="4151" spans="1:6" x14ac:dyDescent="0.25">
      <c r="A4151"/>
      <c r="B4151"/>
      <c r="C4151"/>
      <c r="D4151"/>
      <c r="E4151"/>
      <c r="F4151"/>
    </row>
    <row r="4152" spans="1:6" x14ac:dyDescent="0.25">
      <c r="A4152"/>
      <c r="B4152"/>
      <c r="C4152"/>
      <c r="D4152"/>
      <c r="E4152"/>
      <c r="F4152"/>
    </row>
    <row r="4153" spans="1:6" x14ac:dyDescent="0.25">
      <c r="A4153"/>
      <c r="B4153"/>
      <c r="C4153"/>
      <c r="D4153"/>
      <c r="E4153"/>
      <c r="F4153"/>
    </row>
    <row r="4154" spans="1:6" x14ac:dyDescent="0.25">
      <c r="A4154"/>
      <c r="B4154"/>
      <c r="C4154"/>
      <c r="D4154"/>
      <c r="E4154"/>
      <c r="F4154"/>
    </row>
    <row r="4155" spans="1:6" x14ac:dyDescent="0.25">
      <c r="A4155"/>
      <c r="B4155"/>
      <c r="C4155"/>
      <c r="D4155"/>
      <c r="E4155"/>
      <c r="F4155"/>
    </row>
    <row r="4156" spans="1:6" x14ac:dyDescent="0.25">
      <c r="A4156"/>
      <c r="B4156"/>
      <c r="C4156"/>
      <c r="D4156"/>
      <c r="E4156"/>
      <c r="F4156"/>
    </row>
    <row r="4157" spans="1:6" x14ac:dyDescent="0.25">
      <c r="A4157"/>
      <c r="B4157"/>
      <c r="C4157"/>
      <c r="D4157"/>
      <c r="E4157"/>
      <c r="F4157"/>
    </row>
    <row r="4158" spans="1:6" x14ac:dyDescent="0.25">
      <c r="A4158"/>
      <c r="B4158"/>
      <c r="C4158"/>
      <c r="D4158"/>
      <c r="E4158"/>
      <c r="F4158"/>
    </row>
    <row r="4159" spans="1:6" x14ac:dyDescent="0.25">
      <c r="A4159"/>
      <c r="B4159"/>
      <c r="C4159"/>
      <c r="D4159"/>
      <c r="E4159"/>
      <c r="F4159"/>
    </row>
    <row r="4160" spans="1:6" x14ac:dyDescent="0.25">
      <c r="A4160"/>
      <c r="B4160"/>
      <c r="C4160"/>
      <c r="D4160"/>
      <c r="E4160"/>
      <c r="F4160"/>
    </row>
    <row r="4161" spans="1:6" x14ac:dyDescent="0.25">
      <c r="A4161"/>
      <c r="B4161"/>
      <c r="C4161"/>
      <c r="D4161"/>
      <c r="E4161"/>
      <c r="F4161"/>
    </row>
    <row r="4162" spans="1:6" x14ac:dyDescent="0.25">
      <c r="A4162"/>
      <c r="B4162"/>
      <c r="C4162"/>
      <c r="D4162"/>
      <c r="E4162"/>
      <c r="F4162"/>
    </row>
    <row r="4163" spans="1:6" x14ac:dyDescent="0.25">
      <c r="A4163"/>
      <c r="B4163"/>
      <c r="C4163"/>
      <c r="D4163"/>
      <c r="E4163"/>
      <c r="F4163"/>
    </row>
    <row r="4164" spans="1:6" x14ac:dyDescent="0.25">
      <c r="A4164"/>
      <c r="B4164"/>
      <c r="C4164"/>
      <c r="D4164"/>
      <c r="E4164"/>
      <c r="F4164"/>
    </row>
    <row r="4165" spans="1:6" x14ac:dyDescent="0.25">
      <c r="A4165"/>
      <c r="B4165"/>
      <c r="C4165"/>
      <c r="D4165"/>
      <c r="E4165"/>
      <c r="F4165"/>
    </row>
    <row r="4166" spans="1:6" x14ac:dyDescent="0.25">
      <c r="A4166"/>
      <c r="B4166"/>
      <c r="C4166"/>
      <c r="D4166"/>
      <c r="E4166"/>
      <c r="F4166"/>
    </row>
    <row r="4167" spans="1:6" x14ac:dyDescent="0.25">
      <c r="A4167"/>
      <c r="B4167"/>
      <c r="C4167"/>
      <c r="D4167"/>
      <c r="E4167"/>
      <c r="F4167"/>
    </row>
    <row r="4168" spans="1:6" x14ac:dyDescent="0.25">
      <c r="A4168"/>
      <c r="B4168"/>
      <c r="C4168"/>
      <c r="D4168"/>
      <c r="E4168"/>
      <c r="F4168"/>
    </row>
    <row r="4169" spans="1:6" x14ac:dyDescent="0.25">
      <c r="A4169"/>
      <c r="B4169"/>
      <c r="C4169"/>
      <c r="D4169"/>
      <c r="E4169"/>
      <c r="F4169"/>
    </row>
    <row r="4170" spans="1:6" x14ac:dyDescent="0.25">
      <c r="A4170"/>
      <c r="B4170"/>
      <c r="C4170"/>
      <c r="D4170"/>
      <c r="E4170"/>
      <c r="F4170"/>
    </row>
    <row r="4171" spans="1:6" x14ac:dyDescent="0.25">
      <c r="A4171"/>
      <c r="B4171"/>
      <c r="C4171"/>
      <c r="D4171"/>
      <c r="E4171"/>
      <c r="F4171"/>
    </row>
    <row r="4172" spans="1:6" x14ac:dyDescent="0.25">
      <c r="A4172"/>
      <c r="B4172"/>
      <c r="C4172"/>
      <c r="D4172"/>
      <c r="E4172"/>
      <c r="F4172"/>
    </row>
    <row r="4173" spans="1:6" x14ac:dyDescent="0.25">
      <c r="A4173"/>
      <c r="B4173"/>
      <c r="C4173"/>
      <c r="D4173"/>
      <c r="E4173"/>
      <c r="F4173"/>
    </row>
    <row r="4174" spans="1:6" x14ac:dyDescent="0.25">
      <c r="A4174"/>
      <c r="B4174"/>
      <c r="C4174"/>
      <c r="D4174"/>
      <c r="E4174"/>
      <c r="F4174"/>
    </row>
    <row r="4175" spans="1:6" x14ac:dyDescent="0.25">
      <c r="A4175"/>
      <c r="B4175"/>
      <c r="C4175"/>
      <c r="D4175"/>
      <c r="E4175"/>
      <c r="F4175"/>
    </row>
    <row r="4176" spans="1:6" x14ac:dyDescent="0.25">
      <c r="A4176"/>
      <c r="B4176"/>
      <c r="C4176"/>
      <c r="D4176"/>
      <c r="E4176"/>
      <c r="F4176"/>
    </row>
    <row r="4177" spans="1:6" x14ac:dyDescent="0.25">
      <c r="A4177"/>
      <c r="B4177"/>
      <c r="C4177"/>
      <c r="D4177"/>
      <c r="E4177"/>
      <c r="F4177"/>
    </row>
    <row r="4178" spans="1:6" x14ac:dyDescent="0.25">
      <c r="A4178"/>
      <c r="B4178"/>
      <c r="C4178"/>
      <c r="D4178"/>
      <c r="E4178"/>
      <c r="F4178"/>
    </row>
    <row r="4179" spans="1:6" x14ac:dyDescent="0.25">
      <c r="A4179"/>
      <c r="B4179"/>
      <c r="C4179"/>
      <c r="D4179"/>
      <c r="E4179"/>
      <c r="F4179"/>
    </row>
    <row r="4180" spans="1:6" x14ac:dyDescent="0.25">
      <c r="A4180"/>
      <c r="B4180"/>
      <c r="C4180"/>
      <c r="D4180"/>
      <c r="E4180"/>
      <c r="F4180"/>
    </row>
    <row r="4181" spans="1:6" x14ac:dyDescent="0.25">
      <c r="A4181"/>
      <c r="B4181"/>
      <c r="C4181"/>
      <c r="D4181"/>
      <c r="E4181"/>
      <c r="F4181"/>
    </row>
    <row r="4182" spans="1:6" x14ac:dyDescent="0.25">
      <c r="A4182"/>
      <c r="B4182"/>
      <c r="C4182"/>
      <c r="D4182"/>
      <c r="E4182"/>
      <c r="F4182"/>
    </row>
    <row r="4183" spans="1:6" x14ac:dyDescent="0.25">
      <c r="A4183"/>
      <c r="B4183"/>
      <c r="C4183"/>
      <c r="D4183"/>
      <c r="E4183"/>
      <c r="F4183"/>
    </row>
    <row r="4184" spans="1:6" x14ac:dyDescent="0.25">
      <c r="A4184"/>
      <c r="B4184"/>
      <c r="C4184"/>
      <c r="D4184"/>
      <c r="E4184"/>
      <c r="F4184"/>
    </row>
    <row r="4185" spans="1:6" x14ac:dyDescent="0.25">
      <c r="A4185"/>
      <c r="B4185"/>
      <c r="C4185"/>
      <c r="D4185"/>
      <c r="E4185"/>
      <c r="F4185"/>
    </row>
    <row r="4186" spans="1:6" x14ac:dyDescent="0.25">
      <c r="A4186"/>
      <c r="B4186"/>
      <c r="C4186"/>
      <c r="D4186"/>
      <c r="E4186"/>
      <c r="F4186"/>
    </row>
    <row r="4187" spans="1:6" x14ac:dyDescent="0.25">
      <c r="A4187"/>
      <c r="B4187"/>
      <c r="C4187"/>
      <c r="D4187"/>
      <c r="E4187"/>
      <c r="F4187"/>
    </row>
    <row r="4188" spans="1:6" x14ac:dyDescent="0.25">
      <c r="A4188"/>
      <c r="B4188"/>
      <c r="C4188"/>
      <c r="D4188"/>
      <c r="E4188"/>
      <c r="F4188"/>
    </row>
    <row r="4189" spans="1:6" x14ac:dyDescent="0.25">
      <c r="A4189"/>
      <c r="B4189"/>
      <c r="C4189"/>
      <c r="D4189"/>
      <c r="E4189"/>
      <c r="F4189"/>
    </row>
    <row r="4190" spans="1:6" x14ac:dyDescent="0.25">
      <c r="A4190"/>
      <c r="B4190"/>
      <c r="C4190"/>
      <c r="D4190"/>
      <c r="E4190"/>
      <c r="F4190"/>
    </row>
    <row r="4191" spans="1:6" x14ac:dyDescent="0.25">
      <c r="A4191"/>
      <c r="B4191"/>
      <c r="C4191"/>
      <c r="D4191"/>
      <c r="E4191"/>
      <c r="F4191"/>
    </row>
    <row r="4192" spans="1:6" x14ac:dyDescent="0.25">
      <c r="A4192"/>
      <c r="B4192"/>
      <c r="C4192"/>
      <c r="D4192"/>
      <c r="E4192"/>
      <c r="F4192"/>
    </row>
    <row r="4193" spans="1:6" x14ac:dyDescent="0.25">
      <c r="A4193"/>
      <c r="B4193"/>
      <c r="C4193"/>
      <c r="D4193"/>
      <c r="E4193"/>
      <c r="F4193"/>
    </row>
    <row r="4194" spans="1:6" x14ac:dyDescent="0.25">
      <c r="A4194"/>
      <c r="B4194"/>
      <c r="C4194"/>
      <c r="D4194"/>
      <c r="E4194"/>
      <c r="F4194"/>
    </row>
    <row r="4195" spans="1:6" x14ac:dyDescent="0.25">
      <c r="A4195"/>
      <c r="B4195"/>
      <c r="C4195"/>
      <c r="D4195"/>
      <c r="E4195"/>
      <c r="F4195"/>
    </row>
    <row r="4196" spans="1:6" x14ac:dyDescent="0.25">
      <c r="A4196"/>
      <c r="B4196"/>
      <c r="C4196"/>
      <c r="D4196"/>
      <c r="E4196"/>
      <c r="F4196"/>
    </row>
    <row r="4197" spans="1:6" x14ac:dyDescent="0.25">
      <c r="A4197"/>
      <c r="B4197"/>
      <c r="C4197"/>
      <c r="D4197"/>
      <c r="E4197"/>
      <c r="F4197"/>
    </row>
    <row r="4198" spans="1:6" x14ac:dyDescent="0.25">
      <c r="A4198"/>
      <c r="B4198"/>
      <c r="C4198"/>
      <c r="D4198"/>
      <c r="E4198"/>
      <c r="F4198"/>
    </row>
    <row r="4199" spans="1:6" x14ac:dyDescent="0.25">
      <c r="A4199"/>
      <c r="B4199"/>
      <c r="C4199"/>
      <c r="D4199"/>
      <c r="E4199"/>
      <c r="F4199"/>
    </row>
    <row r="4200" spans="1:6" x14ac:dyDescent="0.25">
      <c r="A4200"/>
      <c r="B4200"/>
      <c r="C4200"/>
      <c r="D4200"/>
      <c r="E4200"/>
      <c r="F4200"/>
    </row>
    <row r="4201" spans="1:6" x14ac:dyDescent="0.25">
      <c r="A4201"/>
      <c r="B4201"/>
      <c r="C4201"/>
      <c r="D4201"/>
      <c r="E4201"/>
      <c r="F4201"/>
    </row>
    <row r="4202" spans="1:6" x14ac:dyDescent="0.25">
      <c r="A4202"/>
      <c r="B4202"/>
      <c r="C4202"/>
      <c r="D4202"/>
      <c r="E4202"/>
      <c r="F4202"/>
    </row>
    <row r="4203" spans="1:6" x14ac:dyDescent="0.25">
      <c r="A4203"/>
      <c r="B4203"/>
      <c r="C4203"/>
      <c r="D4203"/>
      <c r="E4203"/>
      <c r="F4203"/>
    </row>
    <row r="4204" spans="1:6" x14ac:dyDescent="0.25">
      <c r="A4204"/>
      <c r="B4204"/>
      <c r="C4204"/>
      <c r="D4204"/>
      <c r="E4204"/>
      <c r="F4204"/>
    </row>
    <row r="4205" spans="1:6" x14ac:dyDescent="0.25">
      <c r="A4205"/>
      <c r="B4205"/>
      <c r="C4205"/>
      <c r="D4205"/>
      <c r="E4205"/>
      <c r="F4205"/>
    </row>
    <row r="4206" spans="1:6" x14ac:dyDescent="0.25">
      <c r="A4206"/>
      <c r="B4206"/>
      <c r="C4206"/>
      <c r="D4206"/>
      <c r="E4206"/>
      <c r="F4206"/>
    </row>
    <row r="4207" spans="1:6" x14ac:dyDescent="0.25">
      <c r="A4207"/>
      <c r="B4207"/>
      <c r="C4207"/>
      <c r="D4207"/>
      <c r="E4207"/>
      <c r="F4207"/>
    </row>
    <row r="4208" spans="1:6" x14ac:dyDescent="0.25">
      <c r="A4208"/>
      <c r="B4208"/>
      <c r="C4208"/>
      <c r="D4208"/>
      <c r="E4208"/>
      <c r="F4208"/>
    </row>
    <row r="4209" spans="1:6" x14ac:dyDescent="0.25">
      <c r="A4209"/>
      <c r="B4209"/>
      <c r="C4209"/>
      <c r="D4209"/>
      <c r="E4209"/>
      <c r="F4209"/>
    </row>
    <row r="4210" spans="1:6" x14ac:dyDescent="0.25">
      <c r="A4210"/>
      <c r="B4210"/>
      <c r="C4210"/>
      <c r="D4210"/>
      <c r="E4210"/>
      <c r="F4210"/>
    </row>
    <row r="4211" spans="1:6" x14ac:dyDescent="0.25">
      <c r="A4211"/>
      <c r="B4211"/>
      <c r="C4211"/>
      <c r="D4211"/>
      <c r="E4211"/>
      <c r="F4211"/>
    </row>
    <row r="4212" spans="1:6" x14ac:dyDescent="0.25">
      <c r="A4212"/>
      <c r="B4212"/>
      <c r="C4212"/>
      <c r="D4212"/>
      <c r="E4212"/>
      <c r="F4212"/>
    </row>
    <row r="4213" spans="1:6" x14ac:dyDescent="0.25">
      <c r="A4213"/>
      <c r="B4213"/>
      <c r="C4213"/>
      <c r="D4213"/>
      <c r="E4213"/>
      <c r="F4213"/>
    </row>
    <row r="4214" spans="1:6" x14ac:dyDescent="0.25">
      <c r="A4214"/>
      <c r="B4214"/>
      <c r="C4214"/>
      <c r="D4214"/>
      <c r="E4214"/>
      <c r="F4214"/>
    </row>
    <row r="4215" spans="1:6" x14ac:dyDescent="0.25">
      <c r="A4215"/>
      <c r="B4215"/>
      <c r="C4215"/>
      <c r="D4215"/>
      <c r="E4215"/>
      <c r="F4215"/>
    </row>
    <row r="4216" spans="1:6" x14ac:dyDescent="0.25">
      <c r="A4216"/>
      <c r="B4216"/>
      <c r="C4216"/>
      <c r="D4216"/>
      <c r="E4216"/>
      <c r="F4216"/>
    </row>
    <row r="4217" spans="1:6" x14ac:dyDescent="0.25">
      <c r="A4217"/>
      <c r="B4217"/>
      <c r="C4217"/>
      <c r="D4217"/>
      <c r="E4217"/>
      <c r="F4217"/>
    </row>
    <row r="4218" spans="1:6" x14ac:dyDescent="0.25">
      <c r="A4218"/>
      <c r="B4218"/>
      <c r="C4218"/>
      <c r="D4218"/>
      <c r="E4218"/>
      <c r="F4218"/>
    </row>
    <row r="4219" spans="1:6" x14ac:dyDescent="0.25">
      <c r="A4219"/>
      <c r="B4219"/>
      <c r="C4219"/>
      <c r="D4219"/>
      <c r="E4219"/>
      <c r="F4219"/>
    </row>
    <row r="4220" spans="1:6" x14ac:dyDescent="0.25">
      <c r="A4220"/>
      <c r="B4220"/>
      <c r="C4220"/>
      <c r="D4220"/>
      <c r="E4220"/>
      <c r="F4220"/>
    </row>
    <row r="4221" spans="1:6" x14ac:dyDescent="0.25">
      <c r="A4221"/>
      <c r="B4221"/>
      <c r="C4221"/>
      <c r="D4221"/>
      <c r="E4221"/>
      <c r="F4221"/>
    </row>
    <row r="4222" spans="1:6" x14ac:dyDescent="0.25">
      <c r="A4222"/>
      <c r="B4222"/>
      <c r="C4222"/>
      <c r="D4222"/>
      <c r="E4222"/>
      <c r="F4222"/>
    </row>
    <row r="4223" spans="1:6" x14ac:dyDescent="0.25">
      <c r="A4223"/>
      <c r="B4223"/>
      <c r="C4223"/>
      <c r="D4223"/>
      <c r="E4223"/>
      <c r="F4223"/>
    </row>
    <row r="4224" spans="1:6" x14ac:dyDescent="0.25">
      <c r="A4224"/>
      <c r="B4224"/>
      <c r="C4224"/>
      <c r="D4224"/>
      <c r="E4224"/>
      <c r="F4224"/>
    </row>
    <row r="4225" spans="1:6" x14ac:dyDescent="0.25">
      <c r="A4225"/>
      <c r="B4225"/>
      <c r="C4225"/>
      <c r="D4225"/>
      <c r="E4225"/>
      <c r="F4225"/>
    </row>
    <row r="4226" spans="1:6" x14ac:dyDescent="0.25">
      <c r="A4226"/>
      <c r="B4226"/>
      <c r="C4226"/>
      <c r="D4226"/>
      <c r="E4226"/>
      <c r="F4226"/>
    </row>
    <row r="4227" spans="1:6" x14ac:dyDescent="0.25">
      <c r="A4227"/>
      <c r="B4227"/>
      <c r="C4227"/>
      <c r="D4227"/>
      <c r="E4227"/>
      <c r="F4227"/>
    </row>
    <row r="4228" spans="1:6" x14ac:dyDescent="0.25">
      <c r="A4228"/>
      <c r="B4228"/>
      <c r="C4228"/>
      <c r="D4228"/>
      <c r="E4228"/>
      <c r="F4228"/>
    </row>
    <row r="4229" spans="1:6" x14ac:dyDescent="0.25">
      <c r="A4229"/>
      <c r="B4229"/>
      <c r="C4229"/>
      <c r="D4229"/>
      <c r="E4229"/>
      <c r="F4229"/>
    </row>
    <row r="4230" spans="1:6" x14ac:dyDescent="0.25">
      <c r="A4230"/>
      <c r="B4230"/>
      <c r="C4230"/>
      <c r="D4230"/>
      <c r="E4230"/>
      <c r="F4230"/>
    </row>
    <row r="4231" spans="1:6" x14ac:dyDescent="0.25">
      <c r="A4231"/>
      <c r="B4231"/>
      <c r="C4231"/>
      <c r="D4231"/>
      <c r="E4231"/>
      <c r="F4231"/>
    </row>
    <row r="4232" spans="1:6" x14ac:dyDescent="0.25">
      <c r="A4232"/>
      <c r="B4232"/>
      <c r="C4232"/>
      <c r="D4232"/>
      <c r="E4232"/>
      <c r="F4232"/>
    </row>
    <row r="4233" spans="1:6" x14ac:dyDescent="0.25">
      <c r="A4233"/>
      <c r="B4233"/>
      <c r="C4233"/>
      <c r="D4233"/>
      <c r="E4233"/>
      <c r="F4233"/>
    </row>
    <row r="4234" spans="1:6" x14ac:dyDescent="0.25">
      <c r="A4234"/>
      <c r="B4234"/>
      <c r="C4234"/>
      <c r="D4234"/>
      <c r="E4234"/>
      <c r="F4234"/>
    </row>
    <row r="4235" spans="1:6" x14ac:dyDescent="0.25">
      <c r="A4235"/>
      <c r="B4235"/>
      <c r="C4235"/>
      <c r="D4235"/>
      <c r="E4235"/>
      <c r="F4235"/>
    </row>
    <row r="4236" spans="1:6" x14ac:dyDescent="0.25">
      <c r="A4236"/>
      <c r="B4236"/>
      <c r="C4236"/>
      <c r="D4236"/>
      <c r="E4236"/>
      <c r="F4236"/>
    </row>
    <row r="4237" spans="1:6" x14ac:dyDescent="0.25">
      <c r="A4237"/>
      <c r="B4237"/>
      <c r="C4237"/>
      <c r="D4237"/>
      <c r="E4237"/>
      <c r="F4237"/>
    </row>
    <row r="4238" spans="1:6" x14ac:dyDescent="0.25">
      <c r="A4238"/>
      <c r="B4238"/>
      <c r="C4238"/>
      <c r="D4238"/>
      <c r="E4238"/>
      <c r="F4238"/>
    </row>
    <row r="4239" spans="1:6" x14ac:dyDescent="0.25">
      <c r="A4239"/>
      <c r="B4239"/>
      <c r="C4239"/>
      <c r="D4239"/>
      <c r="E4239"/>
      <c r="F4239"/>
    </row>
    <row r="4240" spans="1:6" x14ac:dyDescent="0.25">
      <c r="A4240"/>
      <c r="B4240"/>
      <c r="C4240"/>
      <c r="D4240"/>
      <c r="E4240"/>
      <c r="F4240"/>
    </row>
    <row r="4241" spans="1:6" x14ac:dyDescent="0.25">
      <c r="A4241"/>
      <c r="B4241"/>
      <c r="C4241"/>
      <c r="D4241"/>
      <c r="E4241"/>
      <c r="F4241"/>
    </row>
    <row r="4242" spans="1:6" x14ac:dyDescent="0.25">
      <c r="A4242"/>
      <c r="B4242"/>
      <c r="C4242"/>
      <c r="D4242"/>
      <c r="E4242"/>
      <c r="F4242"/>
    </row>
    <row r="4243" spans="1:6" x14ac:dyDescent="0.25">
      <c r="A4243"/>
      <c r="B4243"/>
      <c r="C4243"/>
      <c r="D4243"/>
      <c r="E4243"/>
      <c r="F4243"/>
    </row>
    <row r="4244" spans="1:6" x14ac:dyDescent="0.25">
      <c r="A4244"/>
      <c r="B4244"/>
      <c r="C4244"/>
      <c r="D4244"/>
      <c r="E4244"/>
      <c r="F4244"/>
    </row>
    <row r="4245" spans="1:6" x14ac:dyDescent="0.25">
      <c r="A4245"/>
      <c r="B4245"/>
      <c r="C4245"/>
      <c r="D4245"/>
      <c r="E4245"/>
      <c r="F4245"/>
    </row>
    <row r="4246" spans="1:6" x14ac:dyDescent="0.25">
      <c r="A4246"/>
      <c r="B4246"/>
      <c r="C4246"/>
      <c r="D4246"/>
      <c r="E4246"/>
      <c r="F4246"/>
    </row>
    <row r="4247" spans="1:6" x14ac:dyDescent="0.25">
      <c r="A4247"/>
      <c r="B4247"/>
      <c r="C4247"/>
      <c r="D4247"/>
      <c r="E4247"/>
      <c r="F4247"/>
    </row>
    <row r="4248" spans="1:6" x14ac:dyDescent="0.25">
      <c r="A4248"/>
      <c r="B4248"/>
      <c r="C4248"/>
      <c r="D4248"/>
      <c r="E4248"/>
      <c r="F4248"/>
    </row>
    <row r="4249" spans="1:6" x14ac:dyDescent="0.25">
      <c r="A4249"/>
      <c r="B4249"/>
      <c r="C4249"/>
      <c r="D4249"/>
      <c r="E4249"/>
      <c r="F4249"/>
    </row>
    <row r="4250" spans="1:6" x14ac:dyDescent="0.25">
      <c r="A4250"/>
      <c r="B4250"/>
      <c r="C4250"/>
      <c r="D4250"/>
      <c r="E4250"/>
      <c r="F4250"/>
    </row>
    <row r="4251" spans="1:6" x14ac:dyDescent="0.25">
      <c r="A4251"/>
      <c r="B4251"/>
      <c r="C4251"/>
      <c r="D4251"/>
      <c r="E4251"/>
      <c r="F4251"/>
    </row>
    <row r="4252" spans="1:6" x14ac:dyDescent="0.25">
      <c r="A4252"/>
      <c r="B4252"/>
      <c r="C4252"/>
      <c r="D4252"/>
      <c r="E4252"/>
      <c r="F4252"/>
    </row>
    <row r="4253" spans="1:6" x14ac:dyDescent="0.25">
      <c r="A4253"/>
      <c r="B4253"/>
      <c r="C4253"/>
      <c r="D4253"/>
      <c r="E4253"/>
      <c r="F4253"/>
    </row>
    <row r="4254" spans="1:6" x14ac:dyDescent="0.25">
      <c r="A4254"/>
      <c r="B4254"/>
      <c r="C4254"/>
      <c r="D4254"/>
      <c r="E4254"/>
      <c r="F4254"/>
    </row>
    <row r="4255" spans="1:6" x14ac:dyDescent="0.25">
      <c r="A4255"/>
      <c r="B4255"/>
      <c r="C4255"/>
      <c r="D4255"/>
      <c r="E4255"/>
      <c r="F4255"/>
    </row>
    <row r="4256" spans="1:6" x14ac:dyDescent="0.25">
      <c r="A4256"/>
      <c r="B4256"/>
      <c r="C4256"/>
      <c r="D4256"/>
      <c r="E4256"/>
      <c r="F4256"/>
    </row>
    <row r="4257" spans="1:6" x14ac:dyDescent="0.25">
      <c r="A4257"/>
      <c r="B4257"/>
      <c r="C4257"/>
      <c r="D4257"/>
      <c r="E4257"/>
      <c r="F4257"/>
    </row>
    <row r="4258" spans="1:6" x14ac:dyDescent="0.25">
      <c r="A4258"/>
      <c r="B4258"/>
      <c r="C4258"/>
      <c r="D4258"/>
      <c r="E4258"/>
      <c r="F4258"/>
    </row>
    <row r="4259" spans="1:6" x14ac:dyDescent="0.25">
      <c r="A4259"/>
      <c r="B4259"/>
      <c r="C4259"/>
      <c r="D4259"/>
      <c r="E4259"/>
      <c r="F4259"/>
    </row>
    <row r="4260" spans="1:6" x14ac:dyDescent="0.25">
      <c r="A4260"/>
      <c r="B4260"/>
      <c r="C4260"/>
      <c r="D4260"/>
      <c r="E4260"/>
      <c r="F4260"/>
    </row>
    <row r="4261" spans="1:6" x14ac:dyDescent="0.25">
      <c r="A4261"/>
      <c r="B4261"/>
      <c r="C4261"/>
      <c r="D4261"/>
      <c r="E4261"/>
      <c r="F4261"/>
    </row>
    <row r="4262" spans="1:6" x14ac:dyDescent="0.25">
      <c r="A4262"/>
      <c r="B4262"/>
      <c r="C4262"/>
      <c r="D4262"/>
      <c r="E4262"/>
      <c r="F4262"/>
    </row>
    <row r="4263" spans="1:6" x14ac:dyDescent="0.25">
      <c r="A4263"/>
      <c r="B4263"/>
      <c r="C4263"/>
      <c r="D4263"/>
      <c r="E4263"/>
      <c r="F4263"/>
    </row>
    <row r="4264" spans="1:6" x14ac:dyDescent="0.25">
      <c r="A4264"/>
      <c r="B4264"/>
      <c r="C4264"/>
      <c r="D4264"/>
      <c r="E4264"/>
      <c r="F4264"/>
    </row>
    <row r="4265" spans="1:6" x14ac:dyDescent="0.25">
      <c r="A4265"/>
      <c r="B4265"/>
      <c r="C4265"/>
      <c r="D4265"/>
      <c r="E4265"/>
      <c r="F4265"/>
    </row>
    <row r="4266" spans="1:6" x14ac:dyDescent="0.25">
      <c r="A4266"/>
      <c r="B4266"/>
      <c r="C4266"/>
      <c r="D4266"/>
      <c r="E4266"/>
      <c r="F4266"/>
    </row>
    <row r="4267" spans="1:6" x14ac:dyDescent="0.25">
      <c r="A4267"/>
      <c r="B4267"/>
      <c r="C4267"/>
      <c r="D4267"/>
      <c r="E4267"/>
      <c r="F4267"/>
    </row>
    <row r="4268" spans="1:6" x14ac:dyDescent="0.25">
      <c r="A4268"/>
      <c r="B4268"/>
      <c r="C4268"/>
      <c r="D4268"/>
      <c r="E4268"/>
      <c r="F4268"/>
    </row>
    <row r="4269" spans="1:6" x14ac:dyDescent="0.25">
      <c r="A4269"/>
      <c r="B4269"/>
      <c r="C4269"/>
      <c r="D4269"/>
      <c r="E4269"/>
      <c r="F4269"/>
    </row>
    <row r="4270" spans="1:6" x14ac:dyDescent="0.25">
      <c r="A4270"/>
      <c r="B4270"/>
      <c r="C4270"/>
      <c r="D4270"/>
      <c r="E4270"/>
      <c r="F4270"/>
    </row>
    <row r="4271" spans="1:6" x14ac:dyDescent="0.25">
      <c r="A4271"/>
      <c r="B4271"/>
      <c r="C4271"/>
      <c r="D4271"/>
      <c r="E4271"/>
      <c r="F4271"/>
    </row>
    <row r="4272" spans="1:6" x14ac:dyDescent="0.25">
      <c r="A4272"/>
      <c r="B4272"/>
      <c r="C4272"/>
      <c r="D4272"/>
      <c r="E4272"/>
      <c r="F4272"/>
    </row>
    <row r="4273" spans="1:6" x14ac:dyDescent="0.25">
      <c r="A4273"/>
      <c r="B4273"/>
      <c r="C4273"/>
      <c r="D4273"/>
      <c r="E4273"/>
      <c r="F4273"/>
    </row>
    <row r="4274" spans="1:6" x14ac:dyDescent="0.25">
      <c r="A4274"/>
      <c r="B4274"/>
      <c r="C4274"/>
      <c r="D4274"/>
      <c r="E4274"/>
      <c r="F4274"/>
    </row>
    <row r="4275" spans="1:6" x14ac:dyDescent="0.25">
      <c r="A4275"/>
      <c r="B4275"/>
      <c r="C4275"/>
      <c r="D4275"/>
      <c r="E4275"/>
      <c r="F4275"/>
    </row>
    <row r="4276" spans="1:6" x14ac:dyDescent="0.25">
      <c r="A4276"/>
      <c r="B4276"/>
      <c r="C4276"/>
      <c r="D4276"/>
      <c r="E4276"/>
      <c r="F4276"/>
    </row>
    <row r="4277" spans="1:6" x14ac:dyDescent="0.25">
      <c r="A4277"/>
      <c r="B4277"/>
      <c r="C4277"/>
      <c r="D4277"/>
      <c r="E4277"/>
      <c r="F4277"/>
    </row>
    <row r="4278" spans="1:6" x14ac:dyDescent="0.25">
      <c r="A4278"/>
      <c r="B4278"/>
      <c r="C4278"/>
      <c r="D4278"/>
      <c r="E4278"/>
      <c r="F4278"/>
    </row>
    <row r="4279" spans="1:6" x14ac:dyDescent="0.25">
      <c r="A4279"/>
      <c r="B4279"/>
      <c r="C4279"/>
      <c r="D4279"/>
      <c r="E4279"/>
      <c r="F4279"/>
    </row>
    <row r="4280" spans="1:6" x14ac:dyDescent="0.25">
      <c r="A4280"/>
      <c r="B4280"/>
      <c r="C4280"/>
      <c r="D4280"/>
      <c r="E4280"/>
      <c r="F4280"/>
    </row>
    <row r="4281" spans="1:6" x14ac:dyDescent="0.25">
      <c r="A4281"/>
      <c r="B4281"/>
      <c r="C4281"/>
      <c r="D4281"/>
      <c r="E4281"/>
      <c r="F4281"/>
    </row>
    <row r="4282" spans="1:6" x14ac:dyDescent="0.25">
      <c r="A4282"/>
      <c r="B4282"/>
      <c r="C4282"/>
      <c r="D4282"/>
      <c r="E4282"/>
      <c r="F4282"/>
    </row>
    <row r="4283" spans="1:6" x14ac:dyDescent="0.25">
      <c r="A4283"/>
      <c r="B4283"/>
      <c r="C4283"/>
      <c r="D4283"/>
      <c r="E4283"/>
      <c r="F4283"/>
    </row>
    <row r="4284" spans="1:6" x14ac:dyDescent="0.25">
      <c r="A4284"/>
      <c r="B4284"/>
      <c r="C4284"/>
      <c r="D4284"/>
      <c r="E4284"/>
      <c r="F4284"/>
    </row>
    <row r="4285" spans="1:6" x14ac:dyDescent="0.25">
      <c r="A4285"/>
      <c r="B4285"/>
      <c r="C4285"/>
      <c r="D4285"/>
      <c r="E4285"/>
      <c r="F4285"/>
    </row>
    <row r="4286" spans="1:6" x14ac:dyDescent="0.25">
      <c r="A4286"/>
      <c r="B4286"/>
      <c r="C4286"/>
      <c r="D4286"/>
      <c r="E4286"/>
      <c r="F4286"/>
    </row>
    <row r="4287" spans="1:6" x14ac:dyDescent="0.25">
      <c r="A4287"/>
      <c r="B4287"/>
      <c r="C4287"/>
      <c r="D4287"/>
      <c r="E4287"/>
      <c r="F4287"/>
    </row>
    <row r="4288" spans="1:6" x14ac:dyDescent="0.25">
      <c r="A4288"/>
      <c r="B4288"/>
      <c r="C4288"/>
      <c r="D4288"/>
      <c r="E4288"/>
      <c r="F4288"/>
    </row>
    <row r="4289" spans="1:6" x14ac:dyDescent="0.25">
      <c r="A4289"/>
      <c r="B4289"/>
      <c r="C4289"/>
      <c r="D4289"/>
      <c r="E4289"/>
      <c r="F4289"/>
    </row>
    <row r="4290" spans="1:6" x14ac:dyDescent="0.25">
      <c r="A4290"/>
      <c r="B4290"/>
      <c r="C4290"/>
      <c r="D4290"/>
      <c r="E4290"/>
      <c r="F4290"/>
    </row>
    <row r="4291" spans="1:6" x14ac:dyDescent="0.25">
      <c r="A4291"/>
      <c r="B4291"/>
      <c r="C4291"/>
      <c r="D4291"/>
      <c r="E4291"/>
      <c r="F4291"/>
    </row>
    <row r="4292" spans="1:6" x14ac:dyDescent="0.25">
      <c r="A4292"/>
      <c r="B4292"/>
      <c r="C4292"/>
      <c r="D4292"/>
      <c r="E4292"/>
      <c r="F4292"/>
    </row>
    <row r="4293" spans="1:6" x14ac:dyDescent="0.25">
      <c r="A4293"/>
      <c r="B4293"/>
      <c r="C4293"/>
      <c r="D4293"/>
      <c r="E4293"/>
      <c r="F4293"/>
    </row>
    <row r="4294" spans="1:6" x14ac:dyDescent="0.25">
      <c r="A4294"/>
      <c r="B4294"/>
      <c r="C4294"/>
      <c r="D4294"/>
      <c r="E4294"/>
      <c r="F4294"/>
    </row>
    <row r="4295" spans="1:6" x14ac:dyDescent="0.25">
      <c r="A4295"/>
      <c r="B4295"/>
      <c r="C4295"/>
      <c r="D4295"/>
      <c r="E4295"/>
      <c r="F4295"/>
    </row>
    <row r="4296" spans="1:6" x14ac:dyDescent="0.25">
      <c r="A4296"/>
      <c r="B4296"/>
      <c r="C4296"/>
      <c r="D4296"/>
      <c r="E4296"/>
      <c r="F4296"/>
    </row>
    <row r="4297" spans="1:6" x14ac:dyDescent="0.25">
      <c r="A4297"/>
      <c r="B4297"/>
      <c r="C4297"/>
      <c r="D4297"/>
      <c r="E4297"/>
      <c r="F4297"/>
    </row>
    <row r="4298" spans="1:6" x14ac:dyDescent="0.25">
      <c r="A4298"/>
      <c r="B4298"/>
      <c r="C4298"/>
      <c r="D4298"/>
      <c r="E4298"/>
      <c r="F4298"/>
    </row>
    <row r="4299" spans="1:6" x14ac:dyDescent="0.25">
      <c r="A4299"/>
      <c r="B4299"/>
      <c r="C4299"/>
      <c r="D4299"/>
      <c r="E4299"/>
      <c r="F4299"/>
    </row>
    <row r="4300" spans="1:6" x14ac:dyDescent="0.25">
      <c r="A4300"/>
      <c r="B4300"/>
      <c r="C4300"/>
      <c r="D4300"/>
      <c r="E4300"/>
      <c r="F4300"/>
    </row>
    <row r="4301" spans="1:6" x14ac:dyDescent="0.25">
      <c r="A4301"/>
      <c r="B4301"/>
      <c r="C4301"/>
      <c r="D4301"/>
      <c r="E4301"/>
      <c r="F4301"/>
    </row>
    <row r="4302" spans="1:6" x14ac:dyDescent="0.25">
      <c r="A4302"/>
      <c r="B4302"/>
      <c r="C4302"/>
      <c r="D4302"/>
      <c r="E4302"/>
      <c r="F4302"/>
    </row>
    <row r="4303" spans="1:6" x14ac:dyDescent="0.25">
      <c r="A4303"/>
      <c r="B4303"/>
      <c r="C4303"/>
      <c r="D4303"/>
      <c r="E4303"/>
      <c r="F4303"/>
    </row>
    <row r="4304" spans="1:6" x14ac:dyDescent="0.25">
      <c r="A4304"/>
      <c r="B4304"/>
      <c r="C4304"/>
      <c r="D4304"/>
      <c r="E4304"/>
      <c r="F4304"/>
    </row>
    <row r="4305" spans="1:6" x14ac:dyDescent="0.25">
      <c r="A4305"/>
      <c r="B4305"/>
      <c r="C4305"/>
      <c r="D4305"/>
      <c r="E4305"/>
      <c r="F4305"/>
    </row>
    <row r="4306" spans="1:6" x14ac:dyDescent="0.25">
      <c r="A4306"/>
      <c r="B4306"/>
      <c r="C4306"/>
      <c r="D4306"/>
      <c r="E4306"/>
      <c r="F4306"/>
    </row>
    <row r="4307" spans="1:6" x14ac:dyDescent="0.25">
      <c r="A4307"/>
      <c r="B4307"/>
      <c r="C4307"/>
      <c r="D4307"/>
      <c r="E4307"/>
      <c r="F4307"/>
    </row>
    <row r="4308" spans="1:6" x14ac:dyDescent="0.25">
      <c r="A4308"/>
      <c r="B4308"/>
      <c r="C4308"/>
      <c r="D4308"/>
      <c r="E4308"/>
      <c r="F4308"/>
    </row>
    <row r="4309" spans="1:6" x14ac:dyDescent="0.25">
      <c r="A4309"/>
      <c r="B4309"/>
      <c r="C4309"/>
      <c r="D4309"/>
      <c r="E4309"/>
      <c r="F4309"/>
    </row>
    <row r="4310" spans="1:6" x14ac:dyDescent="0.25">
      <c r="A4310"/>
      <c r="B4310"/>
      <c r="C4310"/>
      <c r="D4310"/>
      <c r="E4310"/>
      <c r="F4310"/>
    </row>
    <row r="4311" spans="1:6" x14ac:dyDescent="0.25">
      <c r="A4311"/>
      <c r="B4311"/>
      <c r="C4311"/>
      <c r="D4311"/>
      <c r="E4311"/>
      <c r="F4311"/>
    </row>
    <row r="4312" spans="1:6" x14ac:dyDescent="0.25">
      <c r="A4312"/>
      <c r="B4312"/>
      <c r="C4312"/>
      <c r="D4312"/>
      <c r="E4312"/>
      <c r="F4312"/>
    </row>
    <row r="4313" spans="1:6" x14ac:dyDescent="0.25">
      <c r="A4313"/>
      <c r="B4313"/>
      <c r="C4313"/>
      <c r="D4313"/>
      <c r="E4313"/>
      <c r="F4313"/>
    </row>
    <row r="4314" spans="1:6" x14ac:dyDescent="0.25">
      <c r="A4314"/>
      <c r="B4314"/>
      <c r="C4314"/>
      <c r="D4314"/>
      <c r="E4314"/>
      <c r="F4314"/>
    </row>
    <row r="4315" spans="1:6" x14ac:dyDescent="0.25">
      <c r="A4315"/>
      <c r="B4315"/>
      <c r="C4315"/>
      <c r="D4315"/>
      <c r="E4315"/>
      <c r="F4315"/>
    </row>
    <row r="4316" spans="1:6" x14ac:dyDescent="0.25">
      <c r="A4316"/>
      <c r="B4316"/>
      <c r="C4316"/>
      <c r="D4316"/>
      <c r="E4316"/>
      <c r="F4316"/>
    </row>
    <row r="4317" spans="1:6" x14ac:dyDescent="0.25">
      <c r="A4317"/>
      <c r="B4317"/>
      <c r="C4317"/>
      <c r="D4317"/>
      <c r="E4317"/>
      <c r="F4317"/>
    </row>
    <row r="4318" spans="1:6" x14ac:dyDescent="0.25">
      <c r="A4318"/>
      <c r="B4318"/>
      <c r="C4318"/>
      <c r="D4318"/>
      <c r="E4318"/>
      <c r="F4318"/>
    </row>
    <row r="4319" spans="1:6" x14ac:dyDescent="0.25">
      <c r="A4319"/>
      <c r="B4319"/>
      <c r="C4319"/>
      <c r="D4319"/>
      <c r="E4319"/>
      <c r="F4319"/>
    </row>
    <row r="4320" spans="1:6" x14ac:dyDescent="0.25">
      <c r="A4320"/>
      <c r="B4320"/>
      <c r="C4320"/>
      <c r="D4320"/>
      <c r="E4320"/>
      <c r="F4320"/>
    </row>
    <row r="4321" spans="1:6" x14ac:dyDescent="0.25">
      <c r="A4321"/>
      <c r="B4321"/>
      <c r="C4321"/>
      <c r="D4321"/>
      <c r="E4321"/>
      <c r="F4321"/>
    </row>
    <row r="4322" spans="1:6" x14ac:dyDescent="0.25">
      <c r="A4322"/>
      <c r="B4322"/>
      <c r="C4322"/>
      <c r="D4322"/>
      <c r="E4322"/>
      <c r="F4322"/>
    </row>
    <row r="4323" spans="1:6" x14ac:dyDescent="0.25">
      <c r="A4323"/>
      <c r="B4323"/>
      <c r="C4323"/>
      <c r="D4323"/>
      <c r="E4323"/>
      <c r="F4323"/>
    </row>
    <row r="4324" spans="1:6" x14ac:dyDescent="0.25">
      <c r="A4324"/>
      <c r="B4324"/>
      <c r="C4324"/>
      <c r="D4324"/>
      <c r="E4324"/>
      <c r="F4324"/>
    </row>
    <row r="4325" spans="1:6" x14ac:dyDescent="0.25">
      <c r="A4325"/>
      <c r="B4325"/>
      <c r="C4325"/>
      <c r="D4325"/>
      <c r="E4325"/>
      <c r="F4325"/>
    </row>
    <row r="4326" spans="1:6" x14ac:dyDescent="0.25">
      <c r="A4326"/>
      <c r="B4326"/>
      <c r="C4326"/>
      <c r="D4326"/>
      <c r="E4326"/>
      <c r="F4326"/>
    </row>
    <row r="4327" spans="1:6" x14ac:dyDescent="0.25">
      <c r="A4327"/>
      <c r="B4327"/>
      <c r="C4327"/>
      <c r="D4327"/>
      <c r="E4327"/>
      <c r="F4327"/>
    </row>
    <row r="4328" spans="1:6" x14ac:dyDescent="0.25">
      <c r="A4328"/>
      <c r="B4328"/>
      <c r="C4328"/>
      <c r="D4328"/>
      <c r="E4328"/>
      <c r="F4328"/>
    </row>
    <row r="4329" spans="1:6" x14ac:dyDescent="0.25">
      <c r="A4329"/>
      <c r="B4329"/>
      <c r="C4329"/>
      <c r="D4329"/>
      <c r="E4329"/>
      <c r="F4329"/>
    </row>
    <row r="4330" spans="1:6" x14ac:dyDescent="0.25">
      <c r="A4330"/>
      <c r="B4330"/>
      <c r="C4330"/>
      <c r="D4330"/>
      <c r="E4330"/>
      <c r="F4330"/>
    </row>
    <row r="4331" spans="1:6" x14ac:dyDescent="0.25">
      <c r="A4331"/>
      <c r="B4331"/>
      <c r="C4331"/>
      <c r="D4331"/>
      <c r="E4331"/>
      <c r="F4331"/>
    </row>
    <row r="4332" spans="1:6" x14ac:dyDescent="0.25">
      <c r="A4332"/>
      <c r="B4332"/>
      <c r="C4332"/>
      <c r="D4332"/>
      <c r="E4332"/>
      <c r="F4332"/>
    </row>
    <row r="4333" spans="1:6" x14ac:dyDescent="0.25">
      <c r="A4333"/>
      <c r="B4333"/>
      <c r="C4333"/>
      <c r="D4333"/>
      <c r="E4333"/>
      <c r="F4333"/>
    </row>
    <row r="4334" spans="1:6" x14ac:dyDescent="0.25">
      <c r="A4334"/>
      <c r="B4334"/>
      <c r="C4334"/>
      <c r="D4334"/>
      <c r="E4334"/>
      <c r="F4334"/>
    </row>
    <row r="4335" spans="1:6" x14ac:dyDescent="0.25">
      <c r="A4335"/>
      <c r="B4335"/>
      <c r="C4335"/>
      <c r="D4335"/>
      <c r="E4335"/>
      <c r="F4335"/>
    </row>
    <row r="4336" spans="1:6" x14ac:dyDescent="0.25">
      <c r="A4336"/>
      <c r="B4336"/>
      <c r="C4336"/>
      <c r="D4336"/>
      <c r="E4336"/>
      <c r="F4336"/>
    </row>
    <row r="4337" spans="1:6" x14ac:dyDescent="0.25">
      <c r="A4337"/>
      <c r="B4337"/>
      <c r="C4337"/>
      <c r="D4337"/>
      <c r="E4337"/>
      <c r="F4337"/>
    </row>
    <row r="4338" spans="1:6" x14ac:dyDescent="0.25">
      <c r="A4338"/>
      <c r="B4338"/>
      <c r="C4338"/>
      <c r="D4338"/>
      <c r="E4338"/>
      <c r="F4338"/>
    </row>
    <row r="4339" spans="1:6" x14ac:dyDescent="0.25">
      <c r="A4339"/>
      <c r="B4339"/>
      <c r="C4339"/>
      <c r="D4339"/>
      <c r="E4339"/>
      <c r="F4339"/>
    </row>
    <row r="4340" spans="1:6" x14ac:dyDescent="0.25">
      <c r="A4340"/>
      <c r="B4340"/>
      <c r="C4340"/>
      <c r="D4340"/>
      <c r="E4340"/>
      <c r="F4340"/>
    </row>
    <row r="4341" spans="1:6" x14ac:dyDescent="0.25">
      <c r="A4341"/>
      <c r="B4341"/>
      <c r="C4341"/>
      <c r="D4341"/>
      <c r="E4341"/>
      <c r="F4341"/>
    </row>
    <row r="4342" spans="1:6" x14ac:dyDescent="0.25">
      <c r="A4342"/>
      <c r="B4342"/>
      <c r="C4342"/>
      <c r="D4342"/>
      <c r="E4342"/>
      <c r="F4342"/>
    </row>
    <row r="4343" spans="1:6" x14ac:dyDescent="0.25">
      <c r="A4343"/>
      <c r="B4343"/>
      <c r="C4343"/>
      <c r="D4343"/>
      <c r="E4343"/>
      <c r="F4343"/>
    </row>
    <row r="4344" spans="1:6" x14ac:dyDescent="0.25">
      <c r="A4344"/>
      <c r="B4344"/>
      <c r="C4344"/>
      <c r="D4344"/>
      <c r="E4344"/>
      <c r="F4344"/>
    </row>
    <row r="4345" spans="1:6" x14ac:dyDescent="0.25">
      <c r="A4345"/>
      <c r="B4345"/>
      <c r="C4345"/>
      <c r="D4345"/>
      <c r="E4345"/>
      <c r="F4345"/>
    </row>
    <row r="4346" spans="1:6" x14ac:dyDescent="0.25">
      <c r="A4346"/>
      <c r="B4346"/>
      <c r="C4346"/>
      <c r="D4346"/>
      <c r="E4346"/>
      <c r="F4346"/>
    </row>
    <row r="4347" spans="1:6" x14ac:dyDescent="0.25">
      <c r="A4347"/>
      <c r="B4347"/>
      <c r="C4347"/>
      <c r="D4347"/>
      <c r="E4347"/>
      <c r="F4347"/>
    </row>
    <row r="4348" spans="1:6" x14ac:dyDescent="0.25">
      <c r="A4348"/>
      <c r="B4348"/>
      <c r="C4348"/>
      <c r="D4348"/>
      <c r="E4348"/>
      <c r="F4348"/>
    </row>
    <row r="4349" spans="1:6" x14ac:dyDescent="0.25">
      <c r="A4349"/>
      <c r="B4349"/>
      <c r="C4349"/>
      <c r="D4349"/>
      <c r="E4349"/>
      <c r="F4349"/>
    </row>
    <row r="4350" spans="1:6" x14ac:dyDescent="0.25">
      <c r="A4350"/>
      <c r="B4350"/>
      <c r="C4350"/>
      <c r="D4350"/>
      <c r="E4350"/>
      <c r="F4350"/>
    </row>
    <row r="4351" spans="1:6" x14ac:dyDescent="0.25">
      <c r="A4351"/>
      <c r="B4351"/>
      <c r="C4351"/>
      <c r="D4351"/>
      <c r="E4351"/>
      <c r="F4351"/>
    </row>
    <row r="4352" spans="1:6" x14ac:dyDescent="0.25">
      <c r="A4352"/>
      <c r="B4352"/>
      <c r="C4352"/>
      <c r="D4352"/>
      <c r="E4352"/>
      <c r="F4352"/>
    </row>
    <row r="4353" spans="1:6" x14ac:dyDescent="0.25">
      <c r="A4353"/>
      <c r="B4353"/>
      <c r="C4353"/>
      <c r="D4353"/>
      <c r="E4353"/>
      <c r="F4353"/>
    </row>
    <row r="4354" spans="1:6" x14ac:dyDescent="0.25">
      <c r="A4354"/>
      <c r="B4354"/>
      <c r="C4354"/>
      <c r="D4354"/>
      <c r="E4354"/>
      <c r="F4354"/>
    </row>
    <row r="4355" spans="1:6" x14ac:dyDescent="0.25">
      <c r="A4355"/>
      <c r="B4355"/>
      <c r="C4355"/>
      <c r="D4355"/>
      <c r="E4355"/>
      <c r="F4355"/>
    </row>
    <row r="4356" spans="1:6" x14ac:dyDescent="0.25">
      <c r="A4356"/>
      <c r="B4356"/>
      <c r="C4356"/>
      <c r="D4356"/>
      <c r="E4356"/>
      <c r="F4356"/>
    </row>
    <row r="4357" spans="1:6" x14ac:dyDescent="0.25">
      <c r="A4357"/>
      <c r="B4357"/>
      <c r="C4357"/>
      <c r="D4357"/>
      <c r="E4357"/>
      <c r="F4357"/>
    </row>
    <row r="4358" spans="1:6" x14ac:dyDescent="0.25">
      <c r="A4358"/>
      <c r="B4358"/>
      <c r="C4358"/>
      <c r="D4358"/>
      <c r="E4358"/>
      <c r="F4358"/>
    </row>
    <row r="4359" spans="1:6" x14ac:dyDescent="0.25">
      <c r="A4359"/>
      <c r="B4359"/>
      <c r="C4359"/>
      <c r="D4359"/>
      <c r="E4359"/>
      <c r="F4359"/>
    </row>
    <row r="4360" spans="1:6" x14ac:dyDescent="0.25">
      <c r="A4360"/>
      <c r="B4360"/>
      <c r="C4360"/>
      <c r="D4360"/>
      <c r="E4360"/>
      <c r="F4360"/>
    </row>
    <row r="4361" spans="1:6" x14ac:dyDescent="0.25">
      <c r="A4361"/>
      <c r="B4361"/>
      <c r="C4361"/>
      <c r="D4361"/>
      <c r="E4361"/>
      <c r="F4361"/>
    </row>
    <row r="4362" spans="1:6" x14ac:dyDescent="0.25">
      <c r="A4362"/>
      <c r="B4362"/>
      <c r="C4362"/>
      <c r="D4362"/>
      <c r="E4362"/>
      <c r="F4362"/>
    </row>
    <row r="4363" spans="1:6" x14ac:dyDescent="0.25">
      <c r="A4363"/>
      <c r="B4363"/>
      <c r="C4363"/>
      <c r="D4363"/>
      <c r="E4363"/>
      <c r="F4363"/>
    </row>
    <row r="4364" spans="1:6" x14ac:dyDescent="0.25">
      <c r="A4364"/>
      <c r="B4364"/>
      <c r="C4364"/>
      <c r="D4364"/>
      <c r="E4364"/>
      <c r="F4364"/>
    </row>
    <row r="4365" spans="1:6" x14ac:dyDescent="0.25">
      <c r="A4365"/>
      <c r="B4365"/>
      <c r="C4365"/>
      <c r="D4365"/>
      <c r="E4365"/>
      <c r="F4365"/>
    </row>
    <row r="4366" spans="1:6" x14ac:dyDescent="0.25">
      <c r="A4366"/>
      <c r="B4366"/>
      <c r="C4366"/>
      <c r="D4366"/>
      <c r="E4366"/>
      <c r="F4366"/>
    </row>
    <row r="4367" spans="1:6" x14ac:dyDescent="0.25">
      <c r="A4367"/>
      <c r="B4367"/>
      <c r="C4367"/>
      <c r="D4367"/>
      <c r="E4367"/>
      <c r="F4367"/>
    </row>
    <row r="4368" spans="1:6" x14ac:dyDescent="0.25">
      <c r="A4368"/>
      <c r="B4368"/>
      <c r="C4368"/>
      <c r="D4368"/>
      <c r="E4368"/>
      <c r="F4368"/>
    </row>
    <row r="4369" spans="1:6" x14ac:dyDescent="0.25">
      <c r="A4369"/>
      <c r="B4369"/>
      <c r="C4369"/>
      <c r="D4369"/>
      <c r="E4369"/>
      <c r="F4369"/>
    </row>
    <row r="4370" spans="1:6" x14ac:dyDescent="0.25">
      <c r="A4370"/>
      <c r="B4370"/>
      <c r="C4370"/>
      <c r="D4370"/>
      <c r="E4370"/>
      <c r="F4370"/>
    </row>
    <row r="4371" spans="1:6" x14ac:dyDescent="0.25">
      <c r="A4371"/>
      <c r="B4371"/>
      <c r="C4371"/>
      <c r="D4371"/>
      <c r="E4371"/>
      <c r="F4371"/>
    </row>
    <row r="4372" spans="1:6" x14ac:dyDescent="0.25">
      <c r="A4372"/>
      <c r="B4372"/>
      <c r="C4372"/>
      <c r="D4372"/>
      <c r="E4372"/>
      <c r="F4372"/>
    </row>
    <row r="4373" spans="1:6" x14ac:dyDescent="0.25">
      <c r="A4373"/>
      <c r="B4373"/>
      <c r="C4373"/>
      <c r="D4373"/>
      <c r="E4373"/>
      <c r="F4373"/>
    </row>
    <row r="4374" spans="1:6" x14ac:dyDescent="0.25">
      <c r="A4374"/>
      <c r="B4374"/>
      <c r="C4374"/>
      <c r="D4374"/>
      <c r="E4374"/>
      <c r="F4374"/>
    </row>
    <row r="4375" spans="1:6" x14ac:dyDescent="0.25">
      <c r="A4375"/>
      <c r="B4375"/>
      <c r="C4375"/>
      <c r="D4375"/>
      <c r="E4375"/>
      <c r="F4375"/>
    </row>
    <row r="4376" spans="1:6" x14ac:dyDescent="0.25">
      <c r="A4376"/>
      <c r="B4376"/>
      <c r="C4376"/>
      <c r="D4376"/>
      <c r="E4376"/>
      <c r="F4376"/>
    </row>
    <row r="4377" spans="1:6" x14ac:dyDescent="0.25">
      <c r="A4377"/>
      <c r="B4377"/>
      <c r="C4377"/>
      <c r="D4377"/>
      <c r="E4377"/>
      <c r="F4377"/>
    </row>
    <row r="4378" spans="1:6" x14ac:dyDescent="0.25">
      <c r="A4378"/>
      <c r="B4378"/>
      <c r="C4378"/>
      <c r="D4378"/>
      <c r="E4378"/>
      <c r="F4378"/>
    </row>
    <row r="4379" spans="1:6" x14ac:dyDescent="0.25">
      <c r="A4379"/>
      <c r="B4379"/>
      <c r="C4379"/>
      <c r="D4379"/>
      <c r="E4379"/>
      <c r="F4379"/>
    </row>
    <row r="4380" spans="1:6" x14ac:dyDescent="0.25">
      <c r="A4380"/>
      <c r="B4380"/>
      <c r="C4380"/>
      <c r="D4380"/>
      <c r="E4380"/>
      <c r="F4380"/>
    </row>
    <row r="4381" spans="1:6" x14ac:dyDescent="0.25">
      <c r="A4381"/>
      <c r="B4381"/>
      <c r="C4381"/>
      <c r="D4381"/>
      <c r="E4381"/>
      <c r="F4381"/>
    </row>
    <row r="4382" spans="1:6" x14ac:dyDescent="0.25">
      <c r="A4382"/>
      <c r="B4382"/>
      <c r="C4382"/>
      <c r="D4382"/>
      <c r="E4382"/>
      <c r="F4382"/>
    </row>
    <row r="4383" spans="1:6" x14ac:dyDescent="0.25">
      <c r="A4383"/>
      <c r="B4383"/>
      <c r="C4383"/>
      <c r="D4383"/>
      <c r="E4383"/>
      <c r="F4383"/>
    </row>
    <row r="4384" spans="1:6" x14ac:dyDescent="0.25">
      <c r="A4384"/>
      <c r="B4384"/>
      <c r="C4384"/>
      <c r="D4384"/>
      <c r="E4384"/>
      <c r="F4384"/>
    </row>
    <row r="4385" spans="1:6" x14ac:dyDescent="0.25">
      <c r="A4385"/>
      <c r="B4385"/>
      <c r="C4385"/>
      <c r="D4385"/>
      <c r="E4385"/>
      <c r="F4385"/>
    </row>
    <row r="4386" spans="1:6" x14ac:dyDescent="0.25">
      <c r="A4386"/>
      <c r="B4386"/>
      <c r="C4386"/>
      <c r="D4386"/>
      <c r="E4386"/>
      <c r="F4386"/>
    </row>
    <row r="4387" spans="1:6" x14ac:dyDescent="0.25">
      <c r="A4387"/>
      <c r="B4387"/>
      <c r="C4387"/>
      <c r="D4387"/>
      <c r="E4387"/>
      <c r="F4387"/>
    </row>
    <row r="4388" spans="1:6" x14ac:dyDescent="0.25">
      <c r="A4388"/>
      <c r="B4388"/>
      <c r="C4388"/>
      <c r="D4388"/>
      <c r="E4388"/>
      <c r="F4388"/>
    </row>
    <row r="4389" spans="1:6" x14ac:dyDescent="0.25">
      <c r="A4389"/>
      <c r="B4389"/>
      <c r="C4389"/>
      <c r="D4389"/>
      <c r="E4389"/>
      <c r="F4389"/>
    </row>
    <row r="4390" spans="1:6" x14ac:dyDescent="0.25">
      <c r="A4390"/>
      <c r="B4390"/>
      <c r="C4390"/>
      <c r="D4390"/>
      <c r="E4390"/>
      <c r="F4390"/>
    </row>
    <row r="4391" spans="1:6" x14ac:dyDescent="0.25">
      <c r="A4391"/>
      <c r="B4391"/>
      <c r="C4391"/>
      <c r="D4391"/>
      <c r="E4391"/>
      <c r="F4391"/>
    </row>
    <row r="4392" spans="1:6" x14ac:dyDescent="0.25">
      <c r="A4392"/>
      <c r="B4392"/>
      <c r="C4392"/>
      <c r="D4392"/>
      <c r="E4392"/>
      <c r="F4392"/>
    </row>
    <row r="4393" spans="1:6" x14ac:dyDescent="0.25">
      <c r="A4393"/>
      <c r="B4393"/>
      <c r="C4393"/>
      <c r="D4393"/>
      <c r="E4393"/>
      <c r="F4393"/>
    </row>
    <row r="4394" spans="1:6" x14ac:dyDescent="0.25">
      <c r="A4394"/>
      <c r="B4394"/>
      <c r="C4394"/>
      <c r="D4394"/>
      <c r="E4394"/>
      <c r="F4394"/>
    </row>
    <row r="4395" spans="1:6" x14ac:dyDescent="0.25">
      <c r="A4395"/>
      <c r="B4395"/>
      <c r="C4395"/>
      <c r="D4395"/>
      <c r="E4395"/>
      <c r="F4395"/>
    </row>
    <row r="4396" spans="1:6" x14ac:dyDescent="0.25">
      <c r="A4396"/>
      <c r="B4396"/>
      <c r="C4396"/>
      <c r="D4396"/>
      <c r="E4396"/>
      <c r="F4396"/>
    </row>
    <row r="4397" spans="1:6" x14ac:dyDescent="0.25">
      <c r="A4397"/>
      <c r="B4397"/>
      <c r="C4397"/>
      <c r="D4397"/>
      <c r="E4397"/>
      <c r="F4397"/>
    </row>
    <row r="4398" spans="1:6" x14ac:dyDescent="0.25">
      <c r="A4398"/>
      <c r="B4398"/>
      <c r="C4398"/>
      <c r="D4398"/>
      <c r="E4398"/>
      <c r="F4398"/>
    </row>
    <row r="4399" spans="1:6" x14ac:dyDescent="0.25">
      <c r="A4399"/>
      <c r="B4399"/>
      <c r="C4399"/>
      <c r="D4399"/>
      <c r="E4399"/>
      <c r="F4399"/>
    </row>
    <row r="4400" spans="1:6" x14ac:dyDescent="0.25">
      <c r="A4400"/>
      <c r="B4400"/>
      <c r="C4400"/>
      <c r="D4400"/>
      <c r="E4400"/>
      <c r="F4400"/>
    </row>
    <row r="4401" spans="1:6" x14ac:dyDescent="0.25">
      <c r="A4401"/>
      <c r="B4401"/>
      <c r="C4401"/>
      <c r="D4401"/>
      <c r="E4401"/>
      <c r="F4401"/>
    </row>
    <row r="4402" spans="1:6" x14ac:dyDescent="0.25">
      <c r="A4402"/>
      <c r="B4402"/>
      <c r="C4402"/>
      <c r="D4402"/>
      <c r="E4402"/>
      <c r="F4402"/>
    </row>
    <row r="4403" spans="1:6" x14ac:dyDescent="0.25">
      <c r="A4403"/>
      <c r="B4403"/>
      <c r="C4403"/>
      <c r="D4403"/>
      <c r="E4403"/>
      <c r="F4403"/>
    </row>
    <row r="4404" spans="1:6" x14ac:dyDescent="0.25">
      <c r="A4404"/>
      <c r="B4404"/>
      <c r="C4404"/>
      <c r="D4404"/>
      <c r="E4404"/>
      <c r="F4404"/>
    </row>
    <row r="4405" spans="1:6" x14ac:dyDescent="0.25">
      <c r="A4405"/>
      <c r="B4405"/>
      <c r="C4405"/>
      <c r="D4405"/>
      <c r="E4405"/>
      <c r="F4405"/>
    </row>
    <row r="4406" spans="1:6" x14ac:dyDescent="0.25">
      <c r="A4406"/>
      <c r="B4406"/>
      <c r="C4406"/>
      <c r="D4406"/>
      <c r="E4406"/>
      <c r="F4406"/>
    </row>
    <row r="4407" spans="1:6" x14ac:dyDescent="0.25">
      <c r="A4407"/>
      <c r="B4407"/>
      <c r="C4407"/>
      <c r="D4407"/>
      <c r="E4407"/>
      <c r="F4407"/>
    </row>
    <row r="4408" spans="1:6" x14ac:dyDescent="0.25">
      <c r="A4408"/>
      <c r="B4408"/>
      <c r="C4408"/>
      <c r="D4408"/>
      <c r="E4408"/>
      <c r="F4408"/>
    </row>
    <row r="4409" spans="1:6" x14ac:dyDescent="0.25">
      <c r="A4409"/>
      <c r="B4409"/>
      <c r="C4409"/>
      <c r="D4409"/>
      <c r="E4409"/>
      <c r="F4409"/>
    </row>
    <row r="4410" spans="1:6" x14ac:dyDescent="0.25">
      <c r="A4410"/>
      <c r="B4410"/>
      <c r="C4410"/>
      <c r="D4410"/>
      <c r="E4410"/>
      <c r="F4410"/>
    </row>
    <row r="4411" spans="1:6" x14ac:dyDescent="0.25">
      <c r="A4411"/>
      <c r="B4411"/>
      <c r="C4411"/>
      <c r="D4411"/>
      <c r="E4411"/>
      <c r="F4411"/>
    </row>
    <row r="4412" spans="1:6" x14ac:dyDescent="0.25">
      <c r="A4412"/>
      <c r="B4412"/>
      <c r="C4412"/>
      <c r="D4412"/>
      <c r="E4412"/>
      <c r="F4412"/>
    </row>
    <row r="4413" spans="1:6" x14ac:dyDescent="0.25">
      <c r="A4413"/>
      <c r="B4413"/>
      <c r="C4413"/>
      <c r="D4413"/>
      <c r="E4413"/>
      <c r="F4413"/>
    </row>
    <row r="4414" spans="1:6" x14ac:dyDescent="0.25">
      <c r="A4414"/>
      <c r="B4414"/>
      <c r="C4414"/>
      <c r="D4414"/>
      <c r="E4414"/>
      <c r="F4414"/>
    </row>
    <row r="4415" spans="1:6" x14ac:dyDescent="0.25">
      <c r="A4415"/>
      <c r="B4415"/>
      <c r="C4415"/>
      <c r="D4415"/>
      <c r="E4415"/>
      <c r="F4415"/>
    </row>
    <row r="4416" spans="1:6" x14ac:dyDescent="0.25">
      <c r="A4416"/>
      <c r="B4416"/>
      <c r="C4416"/>
      <c r="D4416"/>
      <c r="E4416"/>
      <c r="F4416"/>
    </row>
    <row r="4417" spans="1:6" x14ac:dyDescent="0.25">
      <c r="A4417"/>
      <c r="B4417"/>
      <c r="C4417"/>
      <c r="D4417"/>
      <c r="E4417"/>
      <c r="F4417"/>
    </row>
    <row r="4418" spans="1:6" x14ac:dyDescent="0.25">
      <c r="A4418"/>
      <c r="B4418"/>
      <c r="C4418"/>
      <c r="D4418"/>
      <c r="E4418"/>
      <c r="F4418"/>
    </row>
    <row r="4419" spans="1:6" x14ac:dyDescent="0.25">
      <c r="A4419"/>
      <c r="B4419"/>
      <c r="C4419"/>
      <c r="D4419"/>
      <c r="E4419"/>
      <c r="F4419"/>
    </row>
    <row r="4420" spans="1:6" x14ac:dyDescent="0.25">
      <c r="A4420"/>
      <c r="B4420"/>
      <c r="C4420"/>
      <c r="D4420"/>
      <c r="E4420"/>
      <c r="F4420"/>
    </row>
    <row r="4421" spans="1:6" x14ac:dyDescent="0.25">
      <c r="A4421"/>
      <c r="B4421"/>
      <c r="C4421"/>
      <c r="D4421"/>
      <c r="E4421"/>
      <c r="F4421"/>
    </row>
    <row r="4422" spans="1:6" x14ac:dyDescent="0.25">
      <c r="A4422"/>
      <c r="B4422"/>
      <c r="C4422"/>
      <c r="D4422"/>
      <c r="E4422"/>
      <c r="F4422"/>
    </row>
    <row r="4423" spans="1:6" x14ac:dyDescent="0.25">
      <c r="A4423"/>
      <c r="B4423"/>
      <c r="C4423"/>
      <c r="D4423"/>
      <c r="E4423"/>
      <c r="F4423"/>
    </row>
    <row r="4424" spans="1:6" x14ac:dyDescent="0.25">
      <c r="A4424"/>
      <c r="B4424"/>
      <c r="C4424"/>
      <c r="D4424"/>
      <c r="E4424"/>
      <c r="F4424"/>
    </row>
    <row r="4425" spans="1:6" x14ac:dyDescent="0.25">
      <c r="A4425"/>
      <c r="B4425"/>
      <c r="C4425"/>
      <c r="D4425"/>
      <c r="E4425"/>
      <c r="F4425"/>
    </row>
    <row r="4426" spans="1:6" x14ac:dyDescent="0.25">
      <c r="A4426"/>
      <c r="B4426"/>
      <c r="C4426"/>
      <c r="D4426"/>
      <c r="E4426"/>
      <c r="F4426"/>
    </row>
    <row r="4427" spans="1:6" x14ac:dyDescent="0.25">
      <c r="A4427"/>
      <c r="B4427"/>
      <c r="C4427"/>
      <c r="D4427"/>
      <c r="E4427"/>
      <c r="F4427"/>
    </row>
    <row r="4428" spans="1:6" x14ac:dyDescent="0.25">
      <c r="A4428"/>
      <c r="B4428"/>
      <c r="C4428"/>
      <c r="D4428"/>
      <c r="E4428"/>
      <c r="F4428"/>
    </row>
    <row r="4429" spans="1:6" x14ac:dyDescent="0.25">
      <c r="A4429"/>
      <c r="B4429"/>
      <c r="C4429"/>
      <c r="D4429"/>
      <c r="E4429"/>
      <c r="F4429"/>
    </row>
    <row r="4430" spans="1:6" x14ac:dyDescent="0.25">
      <c r="A4430"/>
      <c r="B4430"/>
      <c r="C4430"/>
      <c r="D4430"/>
      <c r="E4430"/>
      <c r="F4430"/>
    </row>
    <row r="4431" spans="1:6" x14ac:dyDescent="0.25">
      <c r="A4431"/>
      <c r="B4431"/>
      <c r="C4431"/>
      <c r="D4431"/>
      <c r="E4431"/>
      <c r="F4431"/>
    </row>
    <row r="4432" spans="1:6" x14ac:dyDescent="0.25">
      <c r="A4432"/>
      <c r="B4432"/>
      <c r="C4432"/>
      <c r="D4432"/>
      <c r="E4432"/>
      <c r="F4432"/>
    </row>
    <row r="4433" spans="1:6" x14ac:dyDescent="0.25">
      <c r="A4433"/>
      <c r="B4433"/>
      <c r="C4433"/>
      <c r="D4433"/>
      <c r="E4433"/>
      <c r="F4433"/>
    </row>
    <row r="4434" spans="1:6" x14ac:dyDescent="0.25">
      <c r="A4434"/>
      <c r="B4434"/>
      <c r="C4434"/>
      <c r="D4434"/>
      <c r="E4434"/>
      <c r="F4434"/>
    </row>
    <row r="4435" spans="1:6" x14ac:dyDescent="0.25">
      <c r="A4435"/>
      <c r="B4435"/>
      <c r="C4435"/>
      <c r="D4435"/>
      <c r="E4435"/>
      <c r="F4435"/>
    </row>
    <row r="4436" spans="1:6" x14ac:dyDescent="0.25">
      <c r="A4436"/>
      <c r="B4436"/>
      <c r="C4436"/>
      <c r="D4436"/>
      <c r="E4436"/>
      <c r="F4436"/>
    </row>
    <row r="4437" spans="1:6" x14ac:dyDescent="0.25">
      <c r="A4437"/>
      <c r="B4437"/>
      <c r="C4437"/>
      <c r="D4437"/>
      <c r="E4437"/>
      <c r="F4437"/>
    </row>
    <row r="4438" spans="1:6" x14ac:dyDescent="0.25">
      <c r="A4438"/>
      <c r="B4438"/>
      <c r="C4438"/>
      <c r="D4438"/>
      <c r="E4438"/>
      <c r="F4438"/>
    </row>
    <row r="4439" spans="1:6" x14ac:dyDescent="0.25">
      <c r="A4439"/>
      <c r="B4439"/>
      <c r="C4439"/>
      <c r="D4439"/>
      <c r="E4439"/>
      <c r="F4439"/>
    </row>
    <row r="4440" spans="1:6" x14ac:dyDescent="0.25">
      <c r="A4440"/>
      <c r="B4440"/>
      <c r="C4440"/>
      <c r="D4440"/>
      <c r="E4440"/>
      <c r="F4440"/>
    </row>
    <row r="4441" spans="1:6" x14ac:dyDescent="0.25">
      <c r="A4441"/>
      <c r="B4441"/>
      <c r="C4441"/>
      <c r="D4441"/>
      <c r="E4441"/>
      <c r="F4441"/>
    </row>
    <row r="4442" spans="1:6" x14ac:dyDescent="0.25">
      <c r="A4442"/>
      <c r="B4442"/>
      <c r="C4442"/>
      <c r="D4442"/>
      <c r="E4442"/>
      <c r="F4442"/>
    </row>
    <row r="4443" spans="1:6" x14ac:dyDescent="0.25">
      <c r="A4443"/>
      <c r="B4443"/>
      <c r="C4443"/>
      <c r="D4443"/>
      <c r="E4443"/>
      <c r="F4443"/>
    </row>
    <row r="4444" spans="1:6" x14ac:dyDescent="0.25">
      <c r="A4444"/>
      <c r="B4444"/>
      <c r="C4444"/>
      <c r="D4444"/>
      <c r="E4444"/>
      <c r="F4444"/>
    </row>
    <row r="4445" spans="1:6" x14ac:dyDescent="0.25">
      <c r="A4445"/>
      <c r="B4445"/>
      <c r="C4445"/>
      <c r="D4445"/>
      <c r="E4445"/>
      <c r="F4445"/>
    </row>
    <row r="4446" spans="1:6" x14ac:dyDescent="0.25">
      <c r="A4446"/>
      <c r="B4446"/>
      <c r="C4446"/>
      <c r="D4446"/>
      <c r="E4446"/>
      <c r="F4446"/>
    </row>
    <row r="4447" spans="1:6" x14ac:dyDescent="0.25">
      <c r="A4447"/>
      <c r="B4447"/>
      <c r="C4447"/>
      <c r="D4447"/>
      <c r="E4447"/>
      <c r="F4447"/>
    </row>
    <row r="4448" spans="1:6" x14ac:dyDescent="0.25">
      <c r="A4448"/>
      <c r="B4448"/>
      <c r="C4448"/>
      <c r="D4448"/>
      <c r="E4448"/>
      <c r="F4448"/>
    </row>
    <row r="4449" spans="1:6" x14ac:dyDescent="0.25">
      <c r="A4449"/>
      <c r="B4449"/>
      <c r="C4449"/>
      <c r="D4449"/>
      <c r="E4449"/>
      <c r="F4449"/>
    </row>
    <row r="4450" spans="1:6" x14ac:dyDescent="0.25">
      <c r="A4450"/>
      <c r="B4450"/>
      <c r="C4450"/>
      <c r="D4450"/>
      <c r="E4450"/>
      <c r="F4450"/>
    </row>
    <row r="4451" spans="1:6" x14ac:dyDescent="0.25">
      <c r="A4451"/>
      <c r="B4451"/>
      <c r="C4451"/>
      <c r="D4451"/>
      <c r="E4451"/>
      <c r="F4451"/>
    </row>
    <row r="4452" spans="1:6" x14ac:dyDescent="0.25">
      <c r="A4452"/>
      <c r="B4452"/>
      <c r="C4452"/>
      <c r="D4452"/>
      <c r="E4452"/>
      <c r="F4452"/>
    </row>
    <row r="4453" spans="1:6" x14ac:dyDescent="0.25">
      <c r="A4453"/>
      <c r="B4453"/>
      <c r="C4453"/>
      <c r="D4453"/>
      <c r="E4453"/>
      <c r="F4453"/>
    </row>
    <row r="4454" spans="1:6" x14ac:dyDescent="0.25">
      <c r="A4454"/>
      <c r="B4454"/>
      <c r="C4454"/>
      <c r="D4454"/>
      <c r="E4454"/>
      <c r="F4454"/>
    </row>
    <row r="4455" spans="1:6" x14ac:dyDescent="0.25">
      <c r="A4455"/>
      <c r="B4455"/>
      <c r="C4455"/>
      <c r="D4455"/>
      <c r="E4455"/>
      <c r="F4455"/>
    </row>
    <row r="4456" spans="1:6" x14ac:dyDescent="0.25">
      <c r="A4456"/>
      <c r="B4456"/>
      <c r="C4456"/>
      <c r="D4456"/>
      <c r="E4456"/>
      <c r="F4456"/>
    </row>
    <row r="4457" spans="1:6" x14ac:dyDescent="0.25">
      <c r="A4457"/>
      <c r="B4457"/>
      <c r="C4457"/>
      <c r="D4457"/>
      <c r="E4457"/>
      <c r="F4457"/>
    </row>
    <row r="4458" spans="1:6" x14ac:dyDescent="0.25">
      <c r="A4458"/>
      <c r="B4458"/>
      <c r="C4458"/>
      <c r="D4458"/>
      <c r="E4458"/>
      <c r="F4458"/>
    </row>
    <row r="4459" spans="1:6" x14ac:dyDescent="0.25">
      <c r="A4459"/>
      <c r="B4459"/>
      <c r="C4459"/>
      <c r="D4459"/>
      <c r="E4459"/>
      <c r="F4459"/>
    </row>
    <row r="4460" spans="1:6" x14ac:dyDescent="0.25">
      <c r="A4460"/>
      <c r="B4460"/>
      <c r="C4460"/>
      <c r="D4460"/>
      <c r="E4460"/>
      <c r="F4460"/>
    </row>
    <row r="4461" spans="1:6" x14ac:dyDescent="0.25">
      <c r="A4461"/>
      <c r="B4461"/>
      <c r="C4461"/>
      <c r="D4461"/>
      <c r="E4461"/>
      <c r="F4461"/>
    </row>
    <row r="4462" spans="1:6" x14ac:dyDescent="0.25">
      <c r="A4462"/>
      <c r="B4462"/>
      <c r="C4462"/>
      <c r="D4462"/>
      <c r="E4462"/>
      <c r="F4462"/>
    </row>
    <row r="4463" spans="1:6" x14ac:dyDescent="0.25">
      <c r="A4463"/>
      <c r="B4463"/>
      <c r="C4463"/>
      <c r="D4463"/>
      <c r="E4463"/>
      <c r="F4463"/>
    </row>
    <row r="4464" spans="1:6" x14ac:dyDescent="0.25">
      <c r="A4464"/>
      <c r="B4464"/>
      <c r="C4464"/>
      <c r="D4464"/>
      <c r="E4464"/>
      <c r="F4464"/>
    </row>
    <row r="4465" spans="1:6" x14ac:dyDescent="0.25">
      <c r="A4465"/>
      <c r="B4465"/>
      <c r="C4465"/>
      <c r="D4465"/>
      <c r="E4465"/>
      <c r="F4465"/>
    </row>
    <row r="4466" spans="1:6" x14ac:dyDescent="0.25">
      <c r="A4466"/>
      <c r="B4466"/>
      <c r="C4466"/>
      <c r="D4466"/>
      <c r="E4466"/>
      <c r="F4466"/>
    </row>
    <row r="4467" spans="1:6" x14ac:dyDescent="0.25">
      <c r="A4467"/>
      <c r="B4467"/>
      <c r="C4467"/>
      <c r="D4467"/>
      <c r="E4467"/>
      <c r="F4467"/>
    </row>
    <row r="4468" spans="1:6" x14ac:dyDescent="0.25">
      <c r="A4468"/>
      <c r="B4468"/>
      <c r="C4468"/>
      <c r="D4468"/>
      <c r="E4468"/>
      <c r="F4468"/>
    </row>
    <row r="4469" spans="1:6" x14ac:dyDescent="0.25">
      <c r="A4469"/>
      <c r="B4469"/>
      <c r="C4469"/>
      <c r="D4469"/>
      <c r="E4469"/>
      <c r="F4469"/>
    </row>
    <row r="4470" spans="1:6" x14ac:dyDescent="0.25">
      <c r="A4470"/>
      <c r="B4470"/>
      <c r="C4470"/>
      <c r="D4470"/>
      <c r="E4470"/>
      <c r="F4470"/>
    </row>
    <row r="4471" spans="1:6" x14ac:dyDescent="0.25">
      <c r="A4471"/>
      <c r="B4471"/>
      <c r="C4471"/>
      <c r="D4471"/>
      <c r="E4471"/>
      <c r="F4471"/>
    </row>
    <row r="4472" spans="1:6" x14ac:dyDescent="0.25">
      <c r="A4472"/>
      <c r="B4472"/>
      <c r="C4472"/>
      <c r="D4472"/>
      <c r="E4472"/>
      <c r="F4472"/>
    </row>
    <row r="4473" spans="1:6" x14ac:dyDescent="0.25">
      <c r="A4473"/>
      <c r="B4473"/>
      <c r="C4473"/>
      <c r="D4473"/>
      <c r="E4473"/>
      <c r="F4473"/>
    </row>
    <row r="4474" spans="1:6" x14ac:dyDescent="0.25">
      <c r="A4474"/>
      <c r="B4474"/>
      <c r="C4474"/>
      <c r="D4474"/>
      <c r="E4474"/>
      <c r="F4474"/>
    </row>
    <row r="4475" spans="1:6" x14ac:dyDescent="0.25">
      <c r="A4475"/>
      <c r="B4475"/>
      <c r="C4475"/>
      <c r="D4475"/>
      <c r="E4475"/>
      <c r="F4475"/>
    </row>
    <row r="4476" spans="1:6" x14ac:dyDescent="0.25">
      <c r="A4476"/>
      <c r="B4476"/>
      <c r="C4476"/>
      <c r="D4476"/>
      <c r="E4476"/>
      <c r="F4476"/>
    </row>
    <row r="4477" spans="1:6" x14ac:dyDescent="0.25">
      <c r="A4477"/>
      <c r="B4477"/>
      <c r="C4477"/>
      <c r="D4477"/>
      <c r="E4477"/>
      <c r="F4477"/>
    </row>
    <row r="4478" spans="1:6" x14ac:dyDescent="0.25">
      <c r="A4478"/>
      <c r="B4478"/>
      <c r="C4478"/>
      <c r="D4478"/>
      <c r="E4478"/>
      <c r="F4478"/>
    </row>
    <row r="4479" spans="1:6" x14ac:dyDescent="0.25">
      <c r="A4479"/>
      <c r="B4479"/>
      <c r="C4479"/>
      <c r="D4479"/>
      <c r="E4479"/>
      <c r="F4479"/>
    </row>
    <row r="4480" spans="1:6" x14ac:dyDescent="0.25">
      <c r="A4480"/>
      <c r="B4480"/>
      <c r="C4480"/>
      <c r="D4480"/>
      <c r="E4480"/>
      <c r="F4480"/>
    </row>
    <row r="4481" spans="1:6" x14ac:dyDescent="0.25">
      <c r="A4481"/>
      <c r="B4481"/>
      <c r="C4481"/>
      <c r="D4481"/>
      <c r="E4481"/>
      <c r="F4481"/>
    </row>
    <row r="4482" spans="1:6" x14ac:dyDescent="0.25">
      <c r="A4482"/>
      <c r="B4482"/>
      <c r="C4482"/>
      <c r="D4482"/>
      <c r="E4482"/>
      <c r="F4482"/>
    </row>
    <row r="4483" spans="1:6" x14ac:dyDescent="0.25">
      <c r="A4483"/>
      <c r="B4483"/>
      <c r="C4483"/>
      <c r="D4483"/>
      <c r="E4483"/>
      <c r="F4483"/>
    </row>
    <row r="4484" spans="1:6" x14ac:dyDescent="0.25">
      <c r="A4484"/>
      <c r="B4484"/>
      <c r="C4484"/>
      <c r="D4484"/>
      <c r="E4484"/>
      <c r="F4484"/>
    </row>
    <row r="4485" spans="1:6" x14ac:dyDescent="0.25">
      <c r="A4485"/>
      <c r="B4485"/>
      <c r="C4485"/>
      <c r="D4485"/>
      <c r="E4485"/>
      <c r="F4485"/>
    </row>
    <row r="4486" spans="1:6" x14ac:dyDescent="0.25">
      <c r="A4486"/>
      <c r="B4486"/>
      <c r="C4486"/>
      <c r="D4486"/>
      <c r="E4486"/>
      <c r="F4486"/>
    </row>
    <row r="4487" spans="1:6" x14ac:dyDescent="0.25">
      <c r="A4487"/>
      <c r="B4487"/>
      <c r="C4487"/>
      <c r="D4487"/>
      <c r="E4487"/>
      <c r="F4487"/>
    </row>
    <row r="4488" spans="1:6" x14ac:dyDescent="0.25">
      <c r="A4488"/>
      <c r="B4488"/>
      <c r="C4488"/>
      <c r="D4488"/>
      <c r="E4488"/>
      <c r="F4488"/>
    </row>
    <row r="4489" spans="1:6" x14ac:dyDescent="0.25">
      <c r="A4489"/>
      <c r="B4489"/>
      <c r="C4489"/>
      <c r="D4489"/>
      <c r="E4489"/>
      <c r="F4489"/>
    </row>
    <row r="4490" spans="1:6" x14ac:dyDescent="0.25">
      <c r="A4490"/>
      <c r="B4490"/>
      <c r="C4490"/>
      <c r="D4490"/>
      <c r="E4490"/>
      <c r="F4490"/>
    </row>
    <row r="4491" spans="1:6" x14ac:dyDescent="0.25">
      <c r="A4491"/>
      <c r="B4491"/>
      <c r="C4491"/>
      <c r="D4491"/>
      <c r="E4491"/>
      <c r="F4491"/>
    </row>
    <row r="4492" spans="1:6" x14ac:dyDescent="0.25">
      <c r="A4492"/>
      <c r="B4492"/>
      <c r="C4492"/>
      <c r="D4492"/>
      <c r="E4492"/>
      <c r="F4492"/>
    </row>
    <row r="4493" spans="1:6" x14ac:dyDescent="0.25">
      <c r="A4493"/>
      <c r="B4493"/>
      <c r="C4493"/>
      <c r="D4493"/>
      <c r="E4493"/>
      <c r="F4493"/>
    </row>
    <row r="4494" spans="1:6" x14ac:dyDescent="0.25">
      <c r="A4494"/>
      <c r="B4494"/>
      <c r="C4494"/>
      <c r="D4494"/>
      <c r="E4494"/>
      <c r="F4494"/>
    </row>
    <row r="4495" spans="1:6" x14ac:dyDescent="0.25">
      <c r="A4495"/>
      <c r="B4495"/>
      <c r="C4495"/>
      <c r="D4495"/>
      <c r="E4495"/>
      <c r="F4495"/>
    </row>
    <row r="4496" spans="1:6" x14ac:dyDescent="0.25">
      <c r="A4496"/>
      <c r="B4496"/>
      <c r="C4496"/>
      <c r="D4496"/>
      <c r="E4496"/>
      <c r="F4496"/>
    </row>
    <row r="4497" spans="1:6" x14ac:dyDescent="0.25">
      <c r="A4497"/>
      <c r="B4497"/>
      <c r="C4497"/>
      <c r="D4497"/>
      <c r="E4497"/>
      <c r="F4497"/>
    </row>
    <row r="4498" spans="1:6" x14ac:dyDescent="0.25">
      <c r="A4498"/>
      <c r="B4498"/>
      <c r="C4498"/>
      <c r="D4498"/>
      <c r="E4498"/>
      <c r="F4498"/>
    </row>
    <row r="4499" spans="1:6" x14ac:dyDescent="0.25">
      <c r="A4499"/>
      <c r="B4499"/>
      <c r="C4499"/>
      <c r="D4499"/>
      <c r="E4499"/>
      <c r="F4499"/>
    </row>
    <row r="4500" spans="1:6" x14ac:dyDescent="0.25">
      <c r="A4500"/>
      <c r="B4500"/>
      <c r="C4500"/>
      <c r="D4500"/>
      <c r="E4500"/>
      <c r="F4500"/>
    </row>
    <row r="4501" spans="1:6" x14ac:dyDescent="0.25">
      <c r="A4501"/>
      <c r="B4501"/>
      <c r="C4501"/>
      <c r="D4501"/>
      <c r="E4501"/>
      <c r="F4501"/>
    </row>
    <row r="4502" spans="1:6" x14ac:dyDescent="0.25">
      <c r="A4502"/>
      <c r="B4502"/>
      <c r="C4502"/>
      <c r="D4502"/>
      <c r="E4502"/>
      <c r="F4502"/>
    </row>
    <row r="4503" spans="1:6" x14ac:dyDescent="0.25">
      <c r="A4503"/>
      <c r="B4503"/>
      <c r="C4503"/>
      <c r="D4503"/>
      <c r="E4503"/>
      <c r="F4503"/>
    </row>
    <row r="4504" spans="1:6" x14ac:dyDescent="0.25">
      <c r="A4504"/>
      <c r="B4504"/>
      <c r="C4504"/>
      <c r="D4504"/>
      <c r="E4504"/>
      <c r="F4504"/>
    </row>
    <row r="4505" spans="1:6" x14ac:dyDescent="0.25">
      <c r="A4505"/>
      <c r="B4505"/>
      <c r="C4505"/>
      <c r="D4505"/>
      <c r="E4505"/>
      <c r="F4505"/>
    </row>
    <row r="4506" spans="1:6" x14ac:dyDescent="0.25">
      <c r="A4506"/>
      <c r="B4506"/>
      <c r="C4506"/>
      <c r="D4506"/>
      <c r="E4506"/>
      <c r="F4506"/>
    </row>
    <row r="4507" spans="1:6" x14ac:dyDescent="0.25">
      <c r="A4507"/>
      <c r="B4507"/>
      <c r="C4507"/>
      <c r="D4507"/>
      <c r="E4507"/>
      <c r="F4507"/>
    </row>
    <row r="4508" spans="1:6" x14ac:dyDescent="0.25">
      <c r="A4508"/>
      <c r="B4508"/>
      <c r="C4508"/>
      <c r="D4508"/>
      <c r="E4508"/>
      <c r="F4508"/>
    </row>
    <row r="4509" spans="1:6" x14ac:dyDescent="0.25">
      <c r="A4509"/>
      <c r="B4509"/>
      <c r="C4509"/>
      <c r="D4509"/>
      <c r="E4509"/>
      <c r="F4509"/>
    </row>
    <row r="4510" spans="1:6" x14ac:dyDescent="0.25">
      <c r="A4510"/>
      <c r="B4510"/>
      <c r="C4510"/>
      <c r="D4510"/>
      <c r="E4510"/>
      <c r="F4510"/>
    </row>
    <row r="4511" spans="1:6" x14ac:dyDescent="0.25">
      <c r="A4511"/>
      <c r="B4511"/>
      <c r="C4511"/>
      <c r="D4511"/>
      <c r="E4511"/>
      <c r="F4511"/>
    </row>
    <row r="4512" spans="1:6" x14ac:dyDescent="0.25">
      <c r="A4512"/>
      <c r="B4512"/>
      <c r="C4512"/>
      <c r="D4512"/>
      <c r="E4512"/>
      <c r="F4512"/>
    </row>
    <row r="4513" spans="1:6" x14ac:dyDescent="0.25">
      <c r="A4513"/>
      <c r="B4513"/>
      <c r="C4513"/>
      <c r="D4513"/>
      <c r="E4513"/>
      <c r="F4513"/>
    </row>
    <row r="4514" spans="1:6" x14ac:dyDescent="0.25">
      <c r="A4514"/>
      <c r="B4514"/>
      <c r="C4514"/>
      <c r="D4514"/>
      <c r="E4514"/>
      <c r="F4514"/>
    </row>
    <row r="4515" spans="1:6" x14ac:dyDescent="0.25">
      <c r="A4515"/>
      <c r="B4515"/>
      <c r="C4515"/>
      <c r="D4515"/>
      <c r="E4515"/>
      <c r="F4515"/>
    </row>
    <row r="4516" spans="1:6" x14ac:dyDescent="0.25">
      <c r="A4516"/>
      <c r="B4516"/>
      <c r="C4516"/>
      <c r="D4516"/>
      <c r="E4516"/>
      <c r="F4516"/>
    </row>
    <row r="4517" spans="1:6" x14ac:dyDescent="0.25">
      <c r="A4517"/>
      <c r="B4517"/>
      <c r="C4517"/>
      <c r="D4517"/>
      <c r="E4517"/>
      <c r="F4517"/>
    </row>
    <row r="4518" spans="1:6" x14ac:dyDescent="0.25">
      <c r="A4518"/>
      <c r="B4518"/>
      <c r="C4518"/>
      <c r="D4518"/>
      <c r="E4518"/>
      <c r="F4518"/>
    </row>
    <row r="4519" spans="1:6" x14ac:dyDescent="0.25">
      <c r="A4519"/>
      <c r="B4519"/>
      <c r="C4519"/>
      <c r="D4519"/>
      <c r="E4519"/>
      <c r="F4519"/>
    </row>
    <row r="4520" spans="1:6" x14ac:dyDescent="0.25">
      <c r="A4520"/>
      <c r="B4520"/>
      <c r="C4520"/>
      <c r="D4520"/>
      <c r="E4520"/>
      <c r="F4520"/>
    </row>
    <row r="4521" spans="1:6" x14ac:dyDescent="0.25">
      <c r="A4521"/>
      <c r="B4521"/>
      <c r="C4521"/>
      <c r="D4521"/>
      <c r="E4521"/>
      <c r="F4521"/>
    </row>
    <row r="4522" spans="1:6" x14ac:dyDescent="0.25">
      <c r="A4522"/>
      <c r="B4522"/>
      <c r="C4522"/>
      <c r="D4522"/>
      <c r="E4522"/>
      <c r="F4522"/>
    </row>
    <row r="4523" spans="1:6" x14ac:dyDescent="0.25">
      <c r="A4523"/>
      <c r="B4523"/>
      <c r="C4523"/>
      <c r="D4523"/>
      <c r="E4523"/>
      <c r="F4523"/>
    </row>
    <row r="4524" spans="1:6" x14ac:dyDescent="0.25">
      <c r="A4524"/>
      <c r="B4524"/>
      <c r="C4524"/>
      <c r="D4524"/>
      <c r="E4524"/>
      <c r="F4524"/>
    </row>
    <row r="4525" spans="1:6" x14ac:dyDescent="0.25">
      <c r="A4525"/>
      <c r="B4525"/>
      <c r="C4525"/>
      <c r="D4525"/>
      <c r="E4525"/>
      <c r="F4525"/>
    </row>
    <row r="4526" spans="1:6" x14ac:dyDescent="0.25">
      <c r="A4526"/>
      <c r="B4526"/>
      <c r="C4526"/>
      <c r="D4526"/>
      <c r="E4526"/>
      <c r="F4526"/>
    </row>
    <row r="4527" spans="1:6" x14ac:dyDescent="0.25">
      <c r="A4527"/>
      <c r="B4527"/>
      <c r="C4527"/>
      <c r="D4527"/>
      <c r="E4527"/>
      <c r="F4527"/>
    </row>
    <row r="4528" spans="1:6" x14ac:dyDescent="0.25">
      <c r="A4528"/>
      <c r="B4528"/>
      <c r="C4528"/>
      <c r="D4528"/>
      <c r="E4528"/>
      <c r="F4528"/>
    </row>
    <row r="4529" spans="1:6" x14ac:dyDescent="0.25">
      <c r="A4529"/>
      <c r="B4529"/>
      <c r="C4529"/>
      <c r="D4529"/>
      <c r="E4529"/>
      <c r="F4529"/>
    </row>
    <row r="4530" spans="1:6" x14ac:dyDescent="0.25">
      <c r="A4530"/>
      <c r="B4530"/>
      <c r="C4530"/>
      <c r="D4530"/>
      <c r="E4530"/>
      <c r="F4530"/>
    </row>
    <row r="4531" spans="1:6" x14ac:dyDescent="0.25">
      <c r="A4531"/>
      <c r="B4531"/>
      <c r="C4531"/>
      <c r="D4531"/>
      <c r="E4531"/>
      <c r="F4531"/>
    </row>
    <row r="4532" spans="1:6" x14ac:dyDescent="0.25">
      <c r="A4532"/>
      <c r="B4532"/>
      <c r="C4532"/>
      <c r="D4532"/>
      <c r="E4532"/>
      <c r="F4532"/>
    </row>
    <row r="4533" spans="1:6" x14ac:dyDescent="0.25">
      <c r="A4533"/>
      <c r="B4533"/>
      <c r="C4533"/>
      <c r="D4533"/>
      <c r="E4533"/>
      <c r="F4533"/>
    </row>
    <row r="4534" spans="1:6" x14ac:dyDescent="0.25">
      <c r="A4534"/>
      <c r="B4534"/>
      <c r="C4534"/>
      <c r="D4534"/>
      <c r="E4534"/>
      <c r="F4534"/>
    </row>
    <row r="4535" spans="1:6" x14ac:dyDescent="0.25">
      <c r="A4535"/>
      <c r="B4535"/>
      <c r="C4535"/>
      <c r="D4535"/>
      <c r="E4535"/>
      <c r="F4535"/>
    </row>
    <row r="4536" spans="1:6" x14ac:dyDescent="0.25">
      <c r="A4536"/>
      <c r="B4536"/>
      <c r="C4536"/>
      <c r="D4536"/>
      <c r="E4536"/>
      <c r="F4536"/>
    </row>
    <row r="4537" spans="1:6" x14ac:dyDescent="0.25">
      <c r="A4537"/>
      <c r="B4537"/>
      <c r="C4537"/>
      <c r="D4537"/>
      <c r="E4537"/>
      <c r="F4537"/>
    </row>
    <row r="4538" spans="1:6" x14ac:dyDescent="0.25">
      <c r="A4538"/>
      <c r="B4538"/>
      <c r="C4538"/>
      <c r="D4538"/>
      <c r="E4538"/>
      <c r="F4538"/>
    </row>
    <row r="4539" spans="1:6" x14ac:dyDescent="0.25">
      <c r="A4539"/>
      <c r="B4539"/>
      <c r="C4539"/>
      <c r="D4539"/>
      <c r="E4539"/>
      <c r="F4539"/>
    </row>
    <row r="4540" spans="1:6" x14ac:dyDescent="0.25">
      <c r="A4540"/>
      <c r="B4540"/>
      <c r="C4540"/>
      <c r="D4540"/>
      <c r="E4540"/>
      <c r="F4540"/>
    </row>
    <row r="4541" spans="1:6" x14ac:dyDescent="0.25">
      <c r="A4541"/>
      <c r="B4541"/>
      <c r="C4541"/>
      <c r="D4541"/>
      <c r="E4541"/>
      <c r="F4541"/>
    </row>
    <row r="4542" spans="1:6" x14ac:dyDescent="0.25">
      <c r="A4542"/>
      <c r="B4542"/>
      <c r="C4542"/>
      <c r="D4542"/>
      <c r="E4542"/>
      <c r="F4542"/>
    </row>
    <row r="4543" spans="1:6" x14ac:dyDescent="0.25">
      <c r="A4543"/>
      <c r="B4543"/>
      <c r="C4543"/>
      <c r="D4543"/>
      <c r="E4543"/>
      <c r="F4543"/>
    </row>
    <row r="4544" spans="1:6" x14ac:dyDescent="0.25">
      <c r="A4544"/>
      <c r="B4544"/>
      <c r="C4544"/>
      <c r="D4544"/>
      <c r="E4544"/>
      <c r="F4544"/>
    </row>
    <row r="4545" spans="1:6" x14ac:dyDescent="0.25">
      <c r="A4545"/>
      <c r="B4545"/>
      <c r="C4545"/>
      <c r="D4545"/>
      <c r="E4545"/>
      <c r="F4545"/>
    </row>
    <row r="4546" spans="1:6" x14ac:dyDescent="0.25">
      <c r="A4546"/>
      <c r="B4546"/>
      <c r="C4546"/>
      <c r="D4546"/>
      <c r="E4546"/>
      <c r="F4546"/>
    </row>
    <row r="4547" spans="1:6" x14ac:dyDescent="0.25">
      <c r="A4547"/>
      <c r="B4547"/>
      <c r="C4547"/>
      <c r="D4547"/>
      <c r="E4547"/>
      <c r="F4547"/>
    </row>
    <row r="4548" spans="1:6" x14ac:dyDescent="0.25">
      <c r="A4548"/>
      <c r="B4548"/>
      <c r="C4548"/>
      <c r="D4548"/>
      <c r="E4548"/>
      <c r="F4548"/>
    </row>
    <row r="4549" spans="1:6" x14ac:dyDescent="0.25">
      <c r="A4549"/>
      <c r="B4549"/>
      <c r="C4549"/>
      <c r="D4549"/>
      <c r="E4549"/>
      <c r="F4549"/>
    </row>
    <row r="4550" spans="1:6" x14ac:dyDescent="0.25">
      <c r="A4550"/>
      <c r="B4550"/>
      <c r="C4550"/>
      <c r="D4550"/>
      <c r="E4550"/>
      <c r="F4550"/>
    </row>
    <row r="4551" spans="1:6" x14ac:dyDescent="0.25">
      <c r="A4551"/>
      <c r="B4551"/>
      <c r="C4551"/>
      <c r="D4551"/>
      <c r="E4551"/>
      <c r="F4551"/>
    </row>
    <row r="4552" spans="1:6" x14ac:dyDescent="0.25">
      <c r="A4552"/>
      <c r="B4552"/>
      <c r="C4552"/>
      <c r="D4552"/>
      <c r="E4552"/>
      <c r="F4552"/>
    </row>
    <row r="4553" spans="1:6" x14ac:dyDescent="0.25">
      <c r="A4553"/>
      <c r="B4553"/>
      <c r="C4553"/>
      <c r="D4553"/>
      <c r="E4553"/>
      <c r="F4553"/>
    </row>
    <row r="4554" spans="1:6" x14ac:dyDescent="0.25">
      <c r="A4554"/>
      <c r="B4554"/>
      <c r="C4554"/>
      <c r="D4554"/>
      <c r="E4554"/>
      <c r="F4554"/>
    </row>
    <row r="4555" spans="1:6" x14ac:dyDescent="0.25">
      <c r="A4555"/>
      <c r="B4555"/>
      <c r="C4555"/>
      <c r="D4555"/>
      <c r="E4555"/>
      <c r="F4555"/>
    </row>
    <row r="4556" spans="1:6" x14ac:dyDescent="0.25">
      <c r="A4556"/>
      <c r="B4556"/>
      <c r="C4556"/>
      <c r="D4556"/>
      <c r="E4556"/>
      <c r="F4556"/>
    </row>
    <row r="4557" spans="1:6" x14ac:dyDescent="0.25">
      <c r="A4557"/>
      <c r="B4557"/>
      <c r="C4557"/>
      <c r="D4557"/>
      <c r="E4557"/>
      <c r="F4557"/>
    </row>
    <row r="4558" spans="1:6" x14ac:dyDescent="0.25">
      <c r="A4558"/>
      <c r="B4558"/>
      <c r="C4558"/>
      <c r="D4558"/>
      <c r="E4558"/>
      <c r="F4558"/>
    </row>
    <row r="4559" spans="1:6" x14ac:dyDescent="0.25">
      <c r="A4559"/>
      <c r="B4559"/>
      <c r="C4559"/>
      <c r="D4559"/>
      <c r="E4559"/>
      <c r="F4559"/>
    </row>
    <row r="4560" spans="1:6" x14ac:dyDescent="0.25">
      <c r="A4560"/>
      <c r="B4560"/>
      <c r="C4560"/>
      <c r="D4560"/>
      <c r="E4560"/>
      <c r="F4560"/>
    </row>
    <row r="4561" spans="1:6" x14ac:dyDescent="0.25">
      <c r="A4561"/>
      <c r="B4561"/>
      <c r="C4561"/>
      <c r="D4561"/>
      <c r="E4561"/>
      <c r="F4561"/>
    </row>
    <row r="4562" spans="1:6" x14ac:dyDescent="0.25">
      <c r="A4562"/>
      <c r="B4562"/>
      <c r="C4562"/>
      <c r="D4562"/>
      <c r="E4562"/>
      <c r="F4562"/>
    </row>
    <row r="4563" spans="1:6" x14ac:dyDescent="0.25">
      <c r="A4563"/>
      <c r="B4563"/>
      <c r="C4563"/>
      <c r="D4563"/>
      <c r="E4563"/>
      <c r="F4563"/>
    </row>
    <row r="4564" spans="1:6" x14ac:dyDescent="0.25">
      <c r="A4564"/>
      <c r="B4564"/>
      <c r="C4564"/>
      <c r="D4564"/>
      <c r="E4564"/>
      <c r="F4564"/>
    </row>
    <row r="4565" spans="1:6" x14ac:dyDescent="0.25">
      <c r="A4565"/>
      <c r="B4565"/>
      <c r="C4565"/>
      <c r="D4565"/>
      <c r="E4565"/>
      <c r="F4565"/>
    </row>
    <row r="4566" spans="1:6" x14ac:dyDescent="0.25">
      <c r="A4566"/>
      <c r="B4566"/>
      <c r="C4566"/>
      <c r="D4566"/>
      <c r="E4566"/>
      <c r="F4566"/>
    </row>
    <row r="4567" spans="1:6" x14ac:dyDescent="0.25">
      <c r="A4567"/>
      <c r="B4567"/>
      <c r="C4567"/>
      <c r="D4567"/>
      <c r="E4567"/>
      <c r="F4567"/>
    </row>
    <row r="4568" spans="1:6" x14ac:dyDescent="0.25">
      <c r="A4568"/>
      <c r="B4568"/>
      <c r="C4568"/>
      <c r="D4568"/>
      <c r="E4568"/>
      <c r="F4568"/>
    </row>
    <row r="4569" spans="1:6" x14ac:dyDescent="0.25">
      <c r="A4569"/>
      <c r="B4569"/>
      <c r="C4569"/>
      <c r="D4569"/>
      <c r="E4569"/>
      <c r="F4569"/>
    </row>
    <row r="4570" spans="1:6" x14ac:dyDescent="0.25">
      <c r="A4570"/>
      <c r="B4570"/>
      <c r="C4570"/>
      <c r="D4570"/>
      <c r="E4570"/>
      <c r="F4570"/>
    </row>
    <row r="4571" spans="1:6" x14ac:dyDescent="0.25">
      <c r="A4571"/>
      <c r="B4571"/>
      <c r="C4571"/>
      <c r="D4571"/>
      <c r="E4571"/>
      <c r="F4571"/>
    </row>
    <row r="4572" spans="1:6" x14ac:dyDescent="0.25">
      <c r="A4572"/>
      <c r="B4572"/>
      <c r="C4572"/>
      <c r="D4572"/>
      <c r="E4572"/>
      <c r="F4572"/>
    </row>
    <row r="4573" spans="1:6" x14ac:dyDescent="0.25">
      <c r="A4573"/>
      <c r="B4573"/>
      <c r="C4573"/>
      <c r="D4573"/>
      <c r="E4573"/>
      <c r="F4573"/>
    </row>
    <row r="4574" spans="1:6" x14ac:dyDescent="0.25">
      <c r="A4574"/>
      <c r="B4574"/>
      <c r="C4574"/>
      <c r="D4574"/>
      <c r="E4574"/>
      <c r="F4574"/>
    </row>
    <row r="4575" spans="1:6" x14ac:dyDescent="0.25">
      <c r="A4575"/>
      <c r="B4575"/>
      <c r="C4575"/>
      <c r="D4575"/>
      <c r="E4575"/>
      <c r="F4575"/>
    </row>
    <row r="4576" spans="1:6" x14ac:dyDescent="0.25">
      <c r="A4576"/>
      <c r="B4576"/>
      <c r="C4576"/>
      <c r="D4576"/>
      <c r="E4576"/>
      <c r="F4576"/>
    </row>
    <row r="4577" spans="1:6" x14ac:dyDescent="0.25">
      <c r="A4577"/>
      <c r="B4577"/>
      <c r="C4577"/>
      <c r="D4577"/>
      <c r="E4577"/>
      <c r="F4577"/>
    </row>
    <row r="4578" spans="1:6" x14ac:dyDescent="0.25">
      <c r="A4578"/>
      <c r="B4578"/>
      <c r="C4578"/>
      <c r="D4578"/>
      <c r="E4578"/>
      <c r="F4578"/>
    </row>
    <row r="4579" spans="1:6" x14ac:dyDescent="0.25">
      <c r="A4579"/>
      <c r="B4579"/>
      <c r="C4579"/>
      <c r="D4579"/>
      <c r="E4579"/>
      <c r="F4579"/>
    </row>
    <row r="4580" spans="1:6" x14ac:dyDescent="0.25">
      <c r="A4580"/>
      <c r="B4580"/>
      <c r="C4580"/>
      <c r="D4580"/>
      <c r="E4580"/>
      <c r="F4580"/>
    </row>
    <row r="4581" spans="1:6" x14ac:dyDescent="0.25">
      <c r="A4581"/>
      <c r="B4581"/>
      <c r="C4581"/>
      <c r="D4581"/>
      <c r="E4581"/>
      <c r="F4581"/>
    </row>
    <row r="4582" spans="1:6" x14ac:dyDescent="0.25">
      <c r="A4582"/>
      <c r="B4582"/>
      <c r="C4582"/>
      <c r="D4582"/>
      <c r="E4582"/>
      <c r="F4582"/>
    </row>
    <row r="4583" spans="1:6" x14ac:dyDescent="0.25">
      <c r="A4583"/>
      <c r="B4583"/>
      <c r="C4583"/>
      <c r="D4583"/>
      <c r="E4583"/>
      <c r="F4583"/>
    </row>
    <row r="4584" spans="1:6" x14ac:dyDescent="0.25">
      <c r="A4584"/>
      <c r="B4584"/>
      <c r="C4584"/>
      <c r="D4584"/>
      <c r="E4584"/>
      <c r="F4584"/>
    </row>
    <row r="4585" spans="1:6" x14ac:dyDescent="0.25">
      <c r="A4585"/>
      <c r="B4585"/>
      <c r="C4585"/>
      <c r="D4585"/>
      <c r="E4585"/>
      <c r="F4585"/>
    </row>
    <row r="4586" spans="1:6" x14ac:dyDescent="0.25">
      <c r="A4586"/>
      <c r="B4586"/>
      <c r="C4586"/>
      <c r="D4586"/>
      <c r="E4586"/>
      <c r="F4586"/>
    </row>
    <row r="4587" spans="1:6" x14ac:dyDescent="0.25">
      <c r="A4587"/>
      <c r="B4587"/>
      <c r="C4587"/>
      <c r="D4587"/>
      <c r="E4587"/>
      <c r="F4587"/>
    </row>
    <row r="4588" spans="1:6" x14ac:dyDescent="0.25">
      <c r="A4588"/>
      <c r="B4588"/>
      <c r="C4588"/>
      <c r="D4588"/>
      <c r="E4588"/>
      <c r="F4588"/>
    </row>
    <row r="4589" spans="1:6" x14ac:dyDescent="0.25">
      <c r="A4589"/>
      <c r="B4589"/>
      <c r="C4589"/>
      <c r="D4589"/>
      <c r="E4589"/>
      <c r="F4589"/>
    </row>
    <row r="4590" spans="1:6" x14ac:dyDescent="0.25">
      <c r="A4590"/>
      <c r="B4590"/>
      <c r="C4590"/>
      <c r="D4590"/>
      <c r="E4590"/>
      <c r="F4590"/>
    </row>
    <row r="4591" spans="1:6" x14ac:dyDescent="0.25">
      <c r="A4591"/>
      <c r="B4591"/>
      <c r="C4591"/>
      <c r="D4591"/>
      <c r="E4591"/>
      <c r="F4591"/>
    </row>
    <row r="4592" spans="1:6" x14ac:dyDescent="0.25">
      <c r="A4592"/>
      <c r="B4592"/>
      <c r="C4592"/>
      <c r="D4592"/>
      <c r="E4592"/>
      <c r="F4592"/>
    </row>
    <row r="4593" spans="1:6" x14ac:dyDescent="0.25">
      <c r="A4593"/>
      <c r="B4593"/>
      <c r="C4593"/>
      <c r="D4593"/>
      <c r="E4593"/>
      <c r="F4593"/>
    </row>
    <row r="4594" spans="1:6" x14ac:dyDescent="0.25">
      <c r="A4594"/>
      <c r="B4594"/>
      <c r="C4594"/>
      <c r="D4594"/>
      <c r="E4594"/>
      <c r="F4594"/>
    </row>
    <row r="4595" spans="1:6" x14ac:dyDescent="0.25">
      <c r="A4595"/>
      <c r="B4595"/>
      <c r="C4595"/>
      <c r="D4595"/>
      <c r="E4595"/>
      <c r="F4595"/>
    </row>
    <row r="4596" spans="1:6" x14ac:dyDescent="0.25">
      <c r="A4596"/>
      <c r="B4596"/>
      <c r="C4596"/>
      <c r="D4596"/>
      <c r="E4596"/>
      <c r="F4596"/>
    </row>
    <row r="4597" spans="1:6" x14ac:dyDescent="0.25">
      <c r="A4597"/>
      <c r="B4597"/>
      <c r="C4597"/>
      <c r="D4597"/>
      <c r="E4597"/>
      <c r="F4597"/>
    </row>
    <row r="4598" spans="1:6" x14ac:dyDescent="0.25">
      <c r="A4598"/>
      <c r="B4598"/>
      <c r="C4598"/>
      <c r="D4598"/>
      <c r="E4598"/>
      <c r="F4598"/>
    </row>
    <row r="4599" spans="1:6" x14ac:dyDescent="0.25">
      <c r="A4599"/>
      <c r="B4599"/>
      <c r="C4599"/>
      <c r="D4599"/>
      <c r="E4599"/>
      <c r="F4599"/>
    </row>
    <row r="4600" spans="1:6" x14ac:dyDescent="0.25">
      <c r="A4600"/>
      <c r="B4600"/>
      <c r="C4600"/>
      <c r="D4600"/>
      <c r="E4600"/>
      <c r="F4600"/>
    </row>
    <row r="4601" spans="1:6" x14ac:dyDescent="0.25">
      <c r="A4601"/>
      <c r="B4601"/>
      <c r="C4601"/>
      <c r="D4601"/>
      <c r="E4601"/>
      <c r="F4601"/>
    </row>
    <row r="4602" spans="1:6" x14ac:dyDescent="0.25">
      <c r="A4602"/>
      <c r="B4602"/>
      <c r="C4602"/>
      <c r="D4602"/>
      <c r="E4602"/>
      <c r="F4602"/>
    </row>
    <row r="4603" spans="1:6" x14ac:dyDescent="0.25">
      <c r="A4603"/>
      <c r="B4603"/>
      <c r="C4603"/>
      <c r="D4603"/>
      <c r="E4603"/>
      <c r="F4603"/>
    </row>
    <row r="4604" spans="1:6" x14ac:dyDescent="0.25">
      <c r="A4604"/>
      <c r="B4604"/>
      <c r="C4604"/>
      <c r="D4604"/>
      <c r="E4604"/>
      <c r="F4604"/>
    </row>
    <row r="4605" spans="1:6" x14ac:dyDescent="0.25">
      <c r="A4605"/>
      <c r="B4605"/>
      <c r="C4605"/>
      <c r="D4605"/>
      <c r="E4605"/>
      <c r="F4605"/>
    </row>
    <row r="4606" spans="1:6" x14ac:dyDescent="0.25">
      <c r="A4606"/>
      <c r="B4606"/>
      <c r="C4606"/>
      <c r="D4606"/>
      <c r="E4606"/>
      <c r="F4606"/>
    </row>
    <row r="4607" spans="1:6" x14ac:dyDescent="0.25">
      <c r="A4607"/>
      <c r="B4607"/>
      <c r="C4607"/>
      <c r="D4607"/>
      <c r="E4607"/>
      <c r="F4607"/>
    </row>
    <row r="4608" spans="1:6" x14ac:dyDescent="0.25">
      <c r="A4608"/>
      <c r="B4608"/>
      <c r="C4608"/>
      <c r="D4608"/>
      <c r="E4608"/>
      <c r="F4608"/>
    </row>
    <row r="4609" spans="1:6" x14ac:dyDescent="0.25">
      <c r="A4609"/>
      <c r="B4609"/>
      <c r="C4609"/>
      <c r="D4609"/>
      <c r="E4609"/>
      <c r="F4609"/>
    </row>
    <row r="4610" spans="1:6" x14ac:dyDescent="0.25">
      <c r="A4610"/>
      <c r="B4610"/>
      <c r="C4610"/>
      <c r="D4610"/>
      <c r="E4610"/>
      <c r="F4610"/>
    </row>
    <row r="4611" spans="1:6" x14ac:dyDescent="0.25">
      <c r="A4611"/>
      <c r="B4611"/>
      <c r="C4611"/>
      <c r="D4611"/>
      <c r="E4611"/>
      <c r="F4611"/>
    </row>
    <row r="4612" spans="1:6" x14ac:dyDescent="0.25">
      <c r="A4612"/>
      <c r="B4612"/>
      <c r="C4612"/>
      <c r="D4612"/>
      <c r="E4612"/>
      <c r="F4612"/>
    </row>
    <row r="4613" spans="1:6" x14ac:dyDescent="0.25">
      <c r="A4613"/>
      <c r="B4613"/>
      <c r="C4613"/>
      <c r="D4613"/>
      <c r="E4613"/>
      <c r="F4613"/>
    </row>
    <row r="4614" spans="1:6" x14ac:dyDescent="0.25">
      <c r="A4614"/>
      <c r="B4614"/>
      <c r="C4614"/>
      <c r="D4614"/>
      <c r="E4614"/>
      <c r="F4614"/>
    </row>
    <row r="4615" spans="1:6" x14ac:dyDescent="0.25">
      <c r="A4615"/>
      <c r="B4615"/>
      <c r="C4615"/>
      <c r="D4615"/>
      <c r="E4615"/>
      <c r="F4615"/>
    </row>
    <row r="4616" spans="1:6" x14ac:dyDescent="0.25">
      <c r="A4616"/>
      <c r="B4616"/>
      <c r="C4616"/>
      <c r="D4616"/>
      <c r="E4616"/>
      <c r="F4616"/>
    </row>
    <row r="4617" spans="1:6" x14ac:dyDescent="0.25">
      <c r="A4617"/>
      <c r="B4617"/>
      <c r="C4617"/>
      <c r="D4617"/>
      <c r="E4617"/>
      <c r="F4617"/>
    </row>
    <row r="4618" spans="1:6" x14ac:dyDescent="0.25">
      <c r="A4618"/>
      <c r="B4618"/>
      <c r="C4618"/>
      <c r="D4618"/>
      <c r="E4618"/>
      <c r="F4618"/>
    </row>
    <row r="4619" spans="1:6" x14ac:dyDescent="0.25">
      <c r="A4619"/>
      <c r="B4619"/>
      <c r="C4619"/>
      <c r="D4619"/>
      <c r="E4619"/>
      <c r="F4619"/>
    </row>
    <row r="4620" spans="1:6" x14ac:dyDescent="0.25">
      <c r="A4620"/>
      <c r="B4620"/>
      <c r="C4620"/>
      <c r="D4620"/>
      <c r="E4620"/>
      <c r="F4620"/>
    </row>
    <row r="4621" spans="1:6" x14ac:dyDescent="0.25">
      <c r="A4621"/>
      <c r="B4621"/>
      <c r="C4621"/>
      <c r="D4621"/>
      <c r="E4621"/>
      <c r="F4621"/>
    </row>
    <row r="4622" spans="1:6" x14ac:dyDescent="0.25">
      <c r="A4622"/>
      <c r="B4622"/>
      <c r="C4622"/>
      <c r="D4622"/>
      <c r="E4622"/>
      <c r="F4622"/>
    </row>
    <row r="4623" spans="1:6" x14ac:dyDescent="0.25">
      <c r="A4623"/>
      <c r="B4623"/>
      <c r="C4623"/>
      <c r="D4623"/>
      <c r="E4623"/>
      <c r="F4623"/>
    </row>
    <row r="4624" spans="1:6" x14ac:dyDescent="0.25">
      <c r="A4624"/>
      <c r="B4624"/>
      <c r="C4624"/>
      <c r="D4624"/>
      <c r="E4624"/>
      <c r="F4624"/>
    </row>
    <row r="4625" spans="1:6" x14ac:dyDescent="0.25">
      <c r="A4625"/>
      <c r="B4625"/>
      <c r="C4625"/>
      <c r="D4625"/>
      <c r="E4625"/>
      <c r="F4625"/>
    </row>
    <row r="4626" spans="1:6" x14ac:dyDescent="0.25">
      <c r="A4626"/>
      <c r="B4626"/>
      <c r="C4626"/>
      <c r="D4626"/>
      <c r="E4626"/>
      <c r="F4626"/>
    </row>
    <row r="4627" spans="1:6" x14ac:dyDescent="0.25">
      <c r="A4627"/>
      <c r="B4627"/>
      <c r="C4627"/>
      <c r="D4627"/>
      <c r="E4627"/>
      <c r="F4627"/>
    </row>
    <row r="4628" spans="1:6" x14ac:dyDescent="0.25">
      <c r="A4628"/>
      <c r="B4628"/>
      <c r="C4628"/>
      <c r="D4628"/>
      <c r="E4628"/>
      <c r="F4628"/>
    </row>
    <row r="4629" spans="1:6" x14ac:dyDescent="0.25">
      <c r="A4629"/>
      <c r="B4629"/>
      <c r="C4629"/>
      <c r="D4629"/>
      <c r="E4629"/>
      <c r="F4629"/>
    </row>
    <row r="4630" spans="1:6" x14ac:dyDescent="0.25">
      <c r="A4630"/>
      <c r="B4630"/>
      <c r="C4630"/>
      <c r="D4630"/>
      <c r="E4630"/>
      <c r="F4630"/>
    </row>
    <row r="4631" spans="1:6" x14ac:dyDescent="0.25">
      <c r="A4631"/>
      <c r="B4631"/>
      <c r="C4631"/>
      <c r="D4631"/>
      <c r="E4631"/>
      <c r="F4631"/>
    </row>
    <row r="4632" spans="1:6" x14ac:dyDescent="0.25">
      <c r="A4632"/>
      <c r="B4632"/>
      <c r="C4632"/>
      <c r="D4632"/>
      <c r="E4632"/>
      <c r="F4632"/>
    </row>
    <row r="4633" spans="1:6" x14ac:dyDescent="0.25">
      <c r="A4633"/>
      <c r="B4633"/>
      <c r="C4633"/>
      <c r="D4633"/>
      <c r="E4633"/>
      <c r="F4633"/>
    </row>
    <row r="4634" spans="1:6" x14ac:dyDescent="0.25">
      <c r="A4634"/>
      <c r="B4634"/>
      <c r="C4634"/>
      <c r="D4634"/>
      <c r="E4634"/>
      <c r="F4634"/>
    </row>
    <row r="4635" spans="1:6" x14ac:dyDescent="0.25">
      <c r="A4635"/>
      <c r="B4635"/>
      <c r="C4635"/>
      <c r="D4635"/>
      <c r="E4635"/>
      <c r="F4635"/>
    </row>
    <row r="4636" spans="1:6" x14ac:dyDescent="0.25">
      <c r="A4636"/>
      <c r="B4636"/>
      <c r="C4636"/>
      <c r="D4636"/>
      <c r="E4636"/>
      <c r="F4636"/>
    </row>
    <row r="4637" spans="1:6" x14ac:dyDescent="0.25">
      <c r="A4637"/>
      <c r="B4637"/>
      <c r="C4637"/>
      <c r="D4637"/>
      <c r="E4637"/>
      <c r="F4637"/>
    </row>
    <row r="4638" spans="1:6" x14ac:dyDescent="0.25">
      <c r="A4638"/>
      <c r="B4638"/>
      <c r="C4638"/>
      <c r="D4638"/>
      <c r="E4638"/>
      <c r="F4638"/>
    </row>
    <row r="4639" spans="1:6" x14ac:dyDescent="0.25">
      <c r="A4639"/>
      <c r="B4639"/>
      <c r="C4639"/>
      <c r="D4639"/>
      <c r="E4639"/>
      <c r="F4639"/>
    </row>
    <row r="4640" spans="1:6" x14ac:dyDescent="0.25">
      <c r="A4640"/>
      <c r="B4640"/>
      <c r="C4640"/>
      <c r="D4640"/>
      <c r="E4640"/>
      <c r="F4640"/>
    </row>
    <row r="4641" spans="1:6" x14ac:dyDescent="0.25">
      <c r="A4641"/>
      <c r="B4641"/>
      <c r="C4641"/>
      <c r="D4641"/>
      <c r="E4641"/>
      <c r="F4641"/>
    </row>
    <row r="4642" spans="1:6" x14ac:dyDescent="0.25">
      <c r="A4642"/>
      <c r="B4642"/>
      <c r="C4642"/>
      <c r="D4642"/>
      <c r="E4642"/>
      <c r="F4642"/>
    </row>
    <row r="4643" spans="1:6" x14ac:dyDescent="0.25">
      <c r="A4643"/>
      <c r="B4643"/>
      <c r="C4643"/>
      <c r="D4643"/>
      <c r="E4643"/>
      <c r="F4643"/>
    </row>
    <row r="4644" spans="1:6" x14ac:dyDescent="0.25">
      <c r="A4644"/>
      <c r="B4644"/>
      <c r="C4644"/>
      <c r="D4644"/>
      <c r="E4644"/>
      <c r="F4644"/>
    </row>
    <row r="4645" spans="1:6" x14ac:dyDescent="0.25">
      <c r="A4645"/>
      <c r="B4645"/>
      <c r="C4645"/>
      <c r="D4645"/>
      <c r="E4645"/>
      <c r="F4645"/>
    </row>
    <row r="4646" spans="1:6" x14ac:dyDescent="0.25">
      <c r="A4646"/>
      <c r="B4646"/>
      <c r="C4646"/>
      <c r="D4646"/>
      <c r="E4646"/>
      <c r="F4646"/>
    </row>
    <row r="4647" spans="1:6" x14ac:dyDescent="0.25">
      <c r="A4647"/>
      <c r="B4647"/>
      <c r="C4647"/>
      <c r="D4647"/>
      <c r="E4647"/>
      <c r="F4647"/>
    </row>
    <row r="4648" spans="1:6" x14ac:dyDescent="0.25">
      <c r="A4648"/>
      <c r="B4648"/>
      <c r="C4648"/>
      <c r="D4648"/>
      <c r="E4648"/>
      <c r="F4648"/>
    </row>
    <row r="4649" spans="1:6" x14ac:dyDescent="0.25">
      <c r="A4649"/>
      <c r="B4649"/>
      <c r="C4649"/>
      <c r="D4649"/>
      <c r="E4649"/>
      <c r="F4649"/>
    </row>
    <row r="4650" spans="1:6" x14ac:dyDescent="0.25">
      <c r="A4650"/>
      <c r="B4650"/>
      <c r="C4650"/>
      <c r="D4650"/>
      <c r="E4650"/>
      <c r="F4650"/>
    </row>
    <row r="4651" spans="1:6" x14ac:dyDescent="0.25">
      <c r="A4651"/>
      <c r="B4651"/>
      <c r="C4651"/>
      <c r="D4651"/>
      <c r="E4651"/>
      <c r="F4651"/>
    </row>
    <row r="4652" spans="1:6" x14ac:dyDescent="0.25">
      <c r="A4652"/>
      <c r="B4652"/>
      <c r="C4652"/>
      <c r="D4652"/>
      <c r="E4652"/>
      <c r="F4652"/>
    </row>
    <row r="4653" spans="1:6" x14ac:dyDescent="0.25">
      <c r="A4653"/>
      <c r="B4653"/>
      <c r="C4653"/>
      <c r="D4653"/>
      <c r="E4653"/>
      <c r="F4653"/>
    </row>
    <row r="4654" spans="1:6" x14ac:dyDescent="0.25">
      <c r="A4654"/>
      <c r="B4654"/>
      <c r="C4654"/>
      <c r="D4654"/>
      <c r="E4654"/>
      <c r="F4654"/>
    </row>
    <row r="4655" spans="1:6" x14ac:dyDescent="0.25">
      <c r="A4655"/>
      <c r="B4655"/>
      <c r="C4655"/>
      <c r="D4655"/>
      <c r="E4655"/>
      <c r="F4655"/>
    </row>
    <row r="4656" spans="1:6" x14ac:dyDescent="0.25">
      <c r="A4656"/>
      <c r="B4656"/>
      <c r="C4656"/>
      <c r="D4656"/>
      <c r="E4656"/>
      <c r="F4656"/>
    </row>
    <row r="4657" spans="1:6" x14ac:dyDescent="0.25">
      <c r="A4657"/>
      <c r="B4657"/>
      <c r="C4657"/>
      <c r="D4657"/>
      <c r="E4657"/>
      <c r="F4657"/>
    </row>
    <row r="4658" spans="1:6" x14ac:dyDescent="0.25">
      <c r="A4658"/>
      <c r="B4658"/>
      <c r="C4658"/>
      <c r="D4658"/>
      <c r="E4658"/>
      <c r="F4658"/>
    </row>
    <row r="4659" spans="1:6" x14ac:dyDescent="0.25">
      <c r="A4659"/>
      <c r="B4659"/>
      <c r="C4659"/>
      <c r="D4659"/>
      <c r="E4659"/>
      <c r="F4659"/>
    </row>
    <row r="4660" spans="1:6" x14ac:dyDescent="0.25">
      <c r="A4660"/>
      <c r="B4660"/>
      <c r="C4660"/>
      <c r="D4660"/>
      <c r="E4660"/>
      <c r="F4660"/>
    </row>
    <row r="4661" spans="1:6" x14ac:dyDescent="0.25">
      <c r="A4661"/>
      <c r="B4661"/>
      <c r="C4661"/>
      <c r="D4661"/>
      <c r="E4661"/>
      <c r="F4661"/>
    </row>
    <row r="4662" spans="1:6" x14ac:dyDescent="0.25">
      <c r="A4662"/>
      <c r="B4662"/>
      <c r="C4662"/>
      <c r="D4662"/>
      <c r="E4662"/>
      <c r="F4662"/>
    </row>
    <row r="4663" spans="1:6" x14ac:dyDescent="0.25">
      <c r="A4663"/>
      <c r="B4663"/>
      <c r="C4663"/>
      <c r="D4663"/>
      <c r="E4663"/>
      <c r="F4663"/>
    </row>
    <row r="4664" spans="1:6" x14ac:dyDescent="0.25">
      <c r="A4664"/>
      <c r="B4664"/>
      <c r="C4664"/>
      <c r="D4664"/>
      <c r="E4664"/>
      <c r="F4664"/>
    </row>
    <row r="4665" spans="1:6" x14ac:dyDescent="0.25">
      <c r="A4665"/>
      <c r="B4665"/>
      <c r="C4665"/>
      <c r="D4665"/>
      <c r="E4665"/>
      <c r="F4665"/>
    </row>
    <row r="4666" spans="1:6" x14ac:dyDescent="0.25">
      <c r="A4666"/>
      <c r="B4666"/>
      <c r="C4666"/>
      <c r="D4666"/>
      <c r="E4666"/>
      <c r="F4666"/>
    </row>
    <row r="4667" spans="1:6" x14ac:dyDescent="0.25">
      <c r="A4667"/>
      <c r="B4667"/>
      <c r="C4667"/>
      <c r="D4667"/>
      <c r="E4667"/>
      <c r="F4667"/>
    </row>
    <row r="4668" spans="1:6" x14ac:dyDescent="0.25">
      <c r="A4668"/>
      <c r="B4668"/>
      <c r="C4668"/>
      <c r="D4668"/>
      <c r="E4668"/>
      <c r="F4668"/>
    </row>
    <row r="4669" spans="1:6" x14ac:dyDescent="0.25">
      <c r="A4669"/>
      <c r="B4669"/>
      <c r="C4669"/>
      <c r="D4669"/>
      <c r="E4669"/>
      <c r="F4669"/>
    </row>
    <row r="4670" spans="1:6" x14ac:dyDescent="0.25">
      <c r="A4670"/>
      <c r="B4670"/>
      <c r="C4670"/>
      <c r="D4670"/>
      <c r="E4670"/>
      <c r="F4670"/>
    </row>
    <row r="4671" spans="1:6" x14ac:dyDescent="0.25">
      <c r="A4671"/>
      <c r="B4671"/>
      <c r="C4671"/>
      <c r="D4671"/>
      <c r="E4671"/>
      <c r="F4671"/>
    </row>
    <row r="4672" spans="1:6" x14ac:dyDescent="0.25">
      <c r="A4672"/>
      <c r="B4672"/>
      <c r="C4672"/>
      <c r="D4672"/>
      <c r="E4672"/>
      <c r="F4672"/>
    </row>
    <row r="4673" spans="1:6" x14ac:dyDescent="0.25">
      <c r="A4673"/>
      <c r="B4673"/>
      <c r="C4673"/>
      <c r="D4673"/>
      <c r="E4673"/>
      <c r="F4673"/>
    </row>
    <row r="4674" spans="1:6" x14ac:dyDescent="0.25">
      <c r="A4674"/>
      <c r="B4674"/>
      <c r="C4674"/>
      <c r="D4674"/>
      <c r="E4674"/>
      <c r="F4674"/>
    </row>
    <row r="4675" spans="1:6" x14ac:dyDescent="0.25">
      <c r="A4675"/>
      <c r="B4675"/>
      <c r="C4675"/>
      <c r="D4675"/>
      <c r="E4675"/>
      <c r="F4675"/>
    </row>
    <row r="4676" spans="1:6" x14ac:dyDescent="0.25">
      <c r="A4676"/>
      <c r="B4676"/>
      <c r="C4676"/>
      <c r="D4676"/>
      <c r="E4676"/>
      <c r="F4676"/>
    </row>
    <row r="4677" spans="1:6" x14ac:dyDescent="0.25">
      <c r="A4677"/>
      <c r="B4677"/>
      <c r="C4677"/>
      <c r="D4677"/>
      <c r="E4677"/>
      <c r="F4677"/>
    </row>
    <row r="4678" spans="1:6" x14ac:dyDescent="0.25">
      <c r="A4678"/>
      <c r="B4678"/>
      <c r="C4678"/>
      <c r="D4678"/>
      <c r="E4678"/>
      <c r="F4678"/>
    </row>
    <row r="4679" spans="1:6" x14ac:dyDescent="0.25">
      <c r="A4679"/>
      <c r="B4679"/>
      <c r="C4679"/>
      <c r="D4679"/>
      <c r="E4679"/>
      <c r="F4679"/>
    </row>
    <row r="4680" spans="1:6" x14ac:dyDescent="0.25">
      <c r="A4680"/>
      <c r="B4680"/>
      <c r="C4680"/>
      <c r="D4680"/>
      <c r="E4680"/>
      <c r="F4680"/>
    </row>
    <row r="4681" spans="1:6" x14ac:dyDescent="0.25">
      <c r="A4681"/>
      <c r="B4681"/>
      <c r="C4681"/>
      <c r="D4681"/>
      <c r="E4681"/>
      <c r="F4681"/>
    </row>
    <row r="4682" spans="1:6" x14ac:dyDescent="0.25">
      <c r="A4682"/>
      <c r="B4682"/>
      <c r="C4682"/>
      <c r="D4682"/>
      <c r="E4682"/>
      <c r="F4682"/>
    </row>
    <row r="4683" spans="1:6" x14ac:dyDescent="0.25">
      <c r="A4683"/>
      <c r="B4683"/>
      <c r="C4683"/>
      <c r="D4683"/>
      <c r="E4683"/>
      <c r="F4683"/>
    </row>
    <row r="4684" spans="1:6" x14ac:dyDescent="0.25">
      <c r="A4684"/>
      <c r="B4684"/>
      <c r="C4684"/>
      <c r="D4684"/>
      <c r="E4684"/>
      <c r="F4684"/>
    </row>
    <row r="4685" spans="1:6" x14ac:dyDescent="0.25">
      <c r="A4685"/>
      <c r="B4685"/>
      <c r="C4685"/>
      <c r="D4685"/>
      <c r="E4685"/>
      <c r="F4685"/>
    </row>
    <row r="4686" spans="1:6" x14ac:dyDescent="0.25">
      <c r="A4686"/>
      <c r="B4686"/>
      <c r="C4686"/>
      <c r="D4686"/>
      <c r="E4686"/>
      <c r="F4686"/>
    </row>
    <row r="4687" spans="1:6" x14ac:dyDescent="0.25">
      <c r="A4687"/>
      <c r="B4687"/>
      <c r="C4687"/>
      <c r="D4687"/>
      <c r="E4687"/>
      <c r="F4687"/>
    </row>
    <row r="4688" spans="1:6" x14ac:dyDescent="0.25">
      <c r="A4688"/>
      <c r="B4688"/>
      <c r="C4688"/>
      <c r="D4688"/>
      <c r="E4688"/>
      <c r="F4688"/>
    </row>
    <row r="4689" spans="1:6" x14ac:dyDescent="0.25">
      <c r="A4689"/>
      <c r="B4689"/>
      <c r="C4689"/>
      <c r="D4689"/>
      <c r="E4689"/>
      <c r="F4689"/>
    </row>
    <row r="4690" spans="1:6" x14ac:dyDescent="0.25">
      <c r="A4690"/>
      <c r="B4690"/>
      <c r="C4690"/>
      <c r="D4690"/>
      <c r="E4690"/>
      <c r="F4690"/>
    </row>
    <row r="4691" spans="1:6" x14ac:dyDescent="0.25">
      <c r="A4691"/>
      <c r="B4691"/>
      <c r="C4691"/>
      <c r="D4691"/>
      <c r="E4691"/>
      <c r="F4691"/>
    </row>
    <row r="4692" spans="1:6" x14ac:dyDescent="0.25">
      <c r="A4692"/>
      <c r="B4692"/>
      <c r="C4692"/>
      <c r="D4692"/>
      <c r="E4692"/>
      <c r="F4692"/>
    </row>
    <row r="4693" spans="1:6" x14ac:dyDescent="0.25">
      <c r="A4693"/>
      <c r="B4693"/>
      <c r="C4693"/>
      <c r="D4693"/>
      <c r="E4693"/>
      <c r="F4693"/>
    </row>
    <row r="4694" spans="1:6" x14ac:dyDescent="0.25">
      <c r="A4694"/>
      <c r="B4694"/>
      <c r="C4694"/>
      <c r="D4694"/>
      <c r="E4694"/>
      <c r="F4694"/>
    </row>
    <row r="4695" spans="1:6" x14ac:dyDescent="0.25">
      <c r="A4695"/>
      <c r="B4695"/>
      <c r="C4695"/>
      <c r="D4695"/>
      <c r="E4695"/>
      <c r="F4695"/>
    </row>
    <row r="4696" spans="1:6" x14ac:dyDescent="0.25">
      <c r="A4696"/>
      <c r="B4696"/>
      <c r="C4696"/>
      <c r="D4696"/>
      <c r="E4696"/>
      <c r="F4696"/>
    </row>
    <row r="4697" spans="1:6" x14ac:dyDescent="0.25">
      <c r="A4697"/>
      <c r="B4697"/>
      <c r="C4697"/>
      <c r="D4697"/>
      <c r="E4697"/>
      <c r="F4697"/>
    </row>
    <row r="4698" spans="1:6" x14ac:dyDescent="0.25">
      <c r="A4698"/>
      <c r="B4698"/>
      <c r="C4698"/>
      <c r="D4698"/>
      <c r="E4698"/>
      <c r="F4698"/>
    </row>
    <row r="4699" spans="1:6" x14ac:dyDescent="0.25">
      <c r="A4699"/>
      <c r="B4699"/>
      <c r="C4699"/>
      <c r="D4699"/>
      <c r="E4699"/>
      <c r="F4699"/>
    </row>
    <row r="4700" spans="1:6" x14ac:dyDescent="0.25">
      <c r="A4700"/>
      <c r="B4700"/>
      <c r="C4700"/>
      <c r="D4700"/>
      <c r="E4700"/>
      <c r="F4700"/>
    </row>
    <row r="4701" spans="1:6" x14ac:dyDescent="0.25">
      <c r="A4701"/>
      <c r="B4701"/>
      <c r="C4701"/>
      <c r="D4701"/>
      <c r="E4701"/>
      <c r="F4701"/>
    </row>
    <row r="4702" spans="1:6" x14ac:dyDescent="0.25">
      <c r="A4702"/>
      <c r="B4702"/>
      <c r="C4702"/>
      <c r="D4702"/>
      <c r="E4702"/>
      <c r="F4702"/>
    </row>
    <row r="4703" spans="1:6" x14ac:dyDescent="0.25">
      <c r="A4703"/>
      <c r="B4703"/>
      <c r="C4703"/>
      <c r="D4703"/>
      <c r="E4703"/>
      <c r="F4703"/>
    </row>
    <row r="4704" spans="1:6" x14ac:dyDescent="0.25">
      <c r="A4704"/>
      <c r="B4704"/>
      <c r="C4704"/>
      <c r="D4704"/>
      <c r="E4704"/>
      <c r="F4704"/>
    </row>
    <row r="4705" spans="1:6" x14ac:dyDescent="0.25">
      <c r="A4705"/>
      <c r="B4705"/>
      <c r="C4705"/>
      <c r="D4705"/>
      <c r="E4705"/>
      <c r="F4705"/>
    </row>
    <row r="4706" spans="1:6" x14ac:dyDescent="0.25">
      <c r="A4706"/>
      <c r="B4706"/>
      <c r="C4706"/>
      <c r="D4706"/>
      <c r="E4706"/>
      <c r="F4706"/>
    </row>
    <row r="4707" spans="1:6" x14ac:dyDescent="0.25">
      <c r="A4707"/>
      <c r="B4707"/>
      <c r="C4707"/>
      <c r="D4707"/>
      <c r="E4707"/>
      <c r="F4707"/>
    </row>
    <row r="4708" spans="1:6" x14ac:dyDescent="0.25">
      <c r="A4708"/>
      <c r="B4708"/>
      <c r="C4708"/>
      <c r="D4708"/>
      <c r="E4708"/>
      <c r="F4708"/>
    </row>
    <row r="4709" spans="1:6" x14ac:dyDescent="0.25">
      <c r="A4709"/>
      <c r="B4709"/>
      <c r="C4709"/>
      <c r="D4709"/>
      <c r="E4709"/>
      <c r="F4709"/>
    </row>
    <row r="4710" spans="1:6" x14ac:dyDescent="0.25">
      <c r="A4710"/>
      <c r="B4710"/>
      <c r="C4710"/>
      <c r="D4710"/>
      <c r="E4710"/>
      <c r="F4710"/>
    </row>
    <row r="4711" spans="1:6" x14ac:dyDescent="0.25">
      <c r="A4711"/>
      <c r="B4711"/>
      <c r="C4711"/>
      <c r="D4711"/>
      <c r="E4711"/>
      <c r="F4711"/>
    </row>
    <row r="4712" spans="1:6" x14ac:dyDescent="0.25">
      <c r="A4712"/>
      <c r="B4712"/>
      <c r="C4712"/>
      <c r="D4712"/>
      <c r="E4712"/>
      <c r="F4712"/>
    </row>
    <row r="4713" spans="1:6" x14ac:dyDescent="0.25">
      <c r="A4713"/>
      <c r="B4713"/>
      <c r="C4713"/>
      <c r="D4713"/>
      <c r="E4713"/>
      <c r="F4713"/>
    </row>
    <row r="4714" spans="1:6" x14ac:dyDescent="0.25">
      <c r="A4714"/>
      <c r="B4714"/>
      <c r="C4714"/>
      <c r="D4714"/>
      <c r="E4714"/>
      <c r="F4714"/>
    </row>
    <row r="4715" spans="1:6" x14ac:dyDescent="0.25">
      <c r="A4715"/>
      <c r="B4715"/>
      <c r="C4715"/>
      <c r="D4715"/>
      <c r="E4715"/>
      <c r="F4715"/>
    </row>
    <row r="4716" spans="1:6" x14ac:dyDescent="0.25">
      <c r="A4716"/>
      <c r="B4716"/>
      <c r="C4716"/>
      <c r="D4716"/>
      <c r="E4716"/>
      <c r="F4716"/>
    </row>
    <row r="4717" spans="1:6" x14ac:dyDescent="0.25">
      <c r="A4717"/>
      <c r="B4717"/>
      <c r="C4717"/>
      <c r="D4717"/>
      <c r="E4717"/>
      <c r="F4717"/>
    </row>
    <row r="4718" spans="1:6" x14ac:dyDescent="0.25">
      <c r="A4718"/>
      <c r="B4718"/>
      <c r="C4718"/>
      <c r="D4718"/>
      <c r="E4718"/>
      <c r="F4718"/>
    </row>
    <row r="4719" spans="1:6" x14ac:dyDescent="0.25">
      <c r="A4719"/>
      <c r="B4719"/>
      <c r="C4719"/>
      <c r="D4719"/>
      <c r="E4719"/>
      <c r="F4719"/>
    </row>
    <row r="4720" spans="1:6" x14ac:dyDescent="0.25">
      <c r="A4720"/>
      <c r="B4720"/>
      <c r="C4720"/>
      <c r="D4720"/>
      <c r="E4720"/>
      <c r="F4720"/>
    </row>
    <row r="4721" spans="1:6" x14ac:dyDescent="0.25">
      <c r="A4721"/>
      <c r="B4721"/>
      <c r="C4721"/>
      <c r="D4721"/>
      <c r="E4721"/>
      <c r="F4721"/>
    </row>
    <row r="4722" spans="1:6" x14ac:dyDescent="0.25">
      <c r="A4722"/>
      <c r="B4722"/>
      <c r="C4722"/>
      <c r="D4722"/>
      <c r="E4722"/>
      <c r="F4722"/>
    </row>
    <row r="4723" spans="1:6" x14ac:dyDescent="0.25">
      <c r="A4723"/>
      <c r="B4723"/>
      <c r="C4723"/>
      <c r="D4723"/>
      <c r="E4723"/>
      <c r="F4723"/>
    </row>
    <row r="4724" spans="1:6" x14ac:dyDescent="0.25">
      <c r="A4724"/>
      <c r="B4724"/>
      <c r="C4724"/>
      <c r="D4724"/>
      <c r="E4724"/>
      <c r="F4724"/>
    </row>
    <row r="4725" spans="1:6" x14ac:dyDescent="0.25">
      <c r="A4725"/>
      <c r="B4725"/>
      <c r="C4725"/>
      <c r="D4725"/>
      <c r="E4725"/>
      <c r="F4725"/>
    </row>
    <row r="4726" spans="1:6" x14ac:dyDescent="0.25">
      <c r="A4726"/>
      <c r="B4726"/>
      <c r="C4726"/>
      <c r="D4726"/>
      <c r="E4726"/>
      <c r="F4726"/>
    </row>
    <row r="4727" spans="1:6" x14ac:dyDescent="0.25">
      <c r="A4727"/>
      <c r="B4727"/>
      <c r="C4727"/>
      <c r="D4727"/>
      <c r="E4727"/>
      <c r="F4727"/>
    </row>
    <row r="4728" spans="1:6" x14ac:dyDescent="0.25">
      <c r="A4728"/>
      <c r="B4728"/>
      <c r="C4728"/>
      <c r="D4728"/>
      <c r="E4728"/>
      <c r="F4728"/>
    </row>
    <row r="4729" spans="1:6" x14ac:dyDescent="0.25">
      <c r="A4729"/>
      <c r="B4729"/>
      <c r="C4729"/>
      <c r="D4729"/>
      <c r="E4729"/>
      <c r="F4729"/>
    </row>
    <row r="4730" spans="1:6" x14ac:dyDescent="0.25">
      <c r="A4730"/>
      <c r="B4730"/>
      <c r="C4730"/>
      <c r="D4730"/>
      <c r="E4730"/>
      <c r="F4730"/>
    </row>
    <row r="4731" spans="1:6" x14ac:dyDescent="0.25">
      <c r="A4731"/>
      <c r="B4731"/>
      <c r="C4731"/>
      <c r="D4731"/>
      <c r="E4731"/>
      <c r="F4731"/>
    </row>
    <row r="4732" spans="1:6" x14ac:dyDescent="0.25">
      <c r="A4732"/>
      <c r="B4732"/>
      <c r="C4732"/>
      <c r="D4732"/>
      <c r="E4732"/>
      <c r="F4732"/>
    </row>
    <row r="4733" spans="1:6" x14ac:dyDescent="0.25">
      <c r="A4733"/>
      <c r="B4733"/>
      <c r="C4733"/>
      <c r="D4733"/>
      <c r="E4733"/>
      <c r="F4733"/>
    </row>
    <row r="4734" spans="1:6" x14ac:dyDescent="0.25">
      <c r="A4734"/>
      <c r="B4734"/>
      <c r="C4734"/>
      <c r="D4734"/>
      <c r="E4734"/>
      <c r="F4734"/>
    </row>
    <row r="4735" spans="1:6" x14ac:dyDescent="0.25">
      <c r="A4735"/>
      <c r="B4735"/>
      <c r="C4735"/>
      <c r="D4735"/>
      <c r="E4735"/>
      <c r="F4735"/>
    </row>
    <row r="4736" spans="1:6" x14ac:dyDescent="0.25">
      <c r="A4736"/>
      <c r="B4736"/>
      <c r="C4736"/>
      <c r="D4736"/>
      <c r="E4736"/>
      <c r="F4736"/>
    </row>
    <row r="4737" spans="1:6" x14ac:dyDescent="0.25">
      <c r="A4737"/>
      <c r="B4737"/>
      <c r="C4737"/>
      <c r="D4737"/>
      <c r="E4737"/>
      <c r="F4737"/>
    </row>
    <row r="4738" spans="1:6" x14ac:dyDescent="0.25">
      <c r="A4738"/>
      <c r="B4738"/>
      <c r="C4738"/>
      <c r="D4738"/>
      <c r="E4738"/>
      <c r="F4738"/>
    </row>
    <row r="4739" spans="1:6" x14ac:dyDescent="0.25">
      <c r="A4739"/>
      <c r="B4739"/>
      <c r="C4739"/>
      <c r="D4739"/>
      <c r="E4739"/>
      <c r="F4739"/>
    </row>
    <row r="4740" spans="1:6" x14ac:dyDescent="0.25">
      <c r="A4740"/>
      <c r="B4740"/>
      <c r="C4740"/>
      <c r="D4740"/>
      <c r="E4740"/>
      <c r="F4740"/>
    </row>
    <row r="4741" spans="1:6" x14ac:dyDescent="0.25">
      <c r="A4741"/>
      <c r="B4741"/>
      <c r="C4741"/>
      <c r="D4741"/>
      <c r="E4741"/>
      <c r="F4741"/>
    </row>
    <row r="4742" spans="1:6" x14ac:dyDescent="0.25">
      <c r="A4742"/>
      <c r="B4742"/>
      <c r="C4742"/>
      <c r="D4742"/>
      <c r="E4742"/>
      <c r="F4742"/>
    </row>
    <row r="4743" spans="1:6" x14ac:dyDescent="0.25">
      <c r="A4743"/>
      <c r="B4743"/>
      <c r="C4743"/>
      <c r="D4743"/>
      <c r="E4743"/>
      <c r="F4743"/>
    </row>
    <row r="4744" spans="1:6" x14ac:dyDescent="0.25">
      <c r="A4744"/>
      <c r="B4744"/>
      <c r="C4744"/>
      <c r="D4744"/>
      <c r="E4744"/>
      <c r="F4744"/>
    </row>
    <row r="4745" spans="1:6" x14ac:dyDescent="0.25">
      <c r="A4745"/>
      <c r="B4745"/>
      <c r="C4745"/>
      <c r="D4745"/>
      <c r="E4745"/>
      <c r="F4745"/>
    </row>
    <row r="4746" spans="1:6" x14ac:dyDescent="0.25">
      <c r="A4746"/>
      <c r="B4746"/>
      <c r="C4746"/>
      <c r="D4746"/>
      <c r="E4746"/>
      <c r="F4746"/>
    </row>
    <row r="4747" spans="1:6" x14ac:dyDescent="0.25">
      <c r="A4747"/>
      <c r="B4747"/>
      <c r="C4747"/>
      <c r="D4747"/>
      <c r="E4747"/>
      <c r="F4747"/>
    </row>
    <row r="4748" spans="1:6" x14ac:dyDescent="0.25">
      <c r="A4748"/>
      <c r="B4748"/>
      <c r="C4748"/>
      <c r="D4748"/>
      <c r="E4748"/>
      <c r="F4748"/>
    </row>
    <row r="4749" spans="1:6" x14ac:dyDescent="0.25">
      <c r="A4749"/>
      <c r="B4749"/>
      <c r="C4749"/>
      <c r="D4749"/>
      <c r="E4749"/>
      <c r="F4749"/>
    </row>
    <row r="4750" spans="1:6" x14ac:dyDescent="0.25">
      <c r="A4750"/>
      <c r="B4750"/>
      <c r="C4750"/>
      <c r="D4750"/>
      <c r="E4750"/>
      <c r="F4750"/>
    </row>
    <row r="4751" spans="1:6" x14ac:dyDescent="0.25">
      <c r="A4751"/>
      <c r="B4751"/>
      <c r="C4751"/>
      <c r="D4751"/>
      <c r="E4751"/>
      <c r="F4751"/>
    </row>
    <row r="4752" spans="1:6" x14ac:dyDescent="0.25">
      <c r="A4752"/>
      <c r="B4752"/>
      <c r="C4752"/>
      <c r="D4752"/>
      <c r="E4752"/>
      <c r="F4752"/>
    </row>
    <row r="4753" spans="1:6" x14ac:dyDescent="0.25">
      <c r="A4753"/>
      <c r="B4753"/>
      <c r="C4753"/>
      <c r="D4753"/>
      <c r="E4753"/>
      <c r="F4753"/>
    </row>
    <row r="4754" spans="1:6" x14ac:dyDescent="0.25">
      <c r="A4754"/>
      <c r="B4754"/>
      <c r="C4754"/>
      <c r="D4754"/>
      <c r="E4754"/>
      <c r="F4754"/>
    </row>
    <row r="4755" spans="1:6" x14ac:dyDescent="0.25">
      <c r="A4755"/>
      <c r="B4755"/>
      <c r="C4755"/>
      <c r="D4755"/>
      <c r="E4755"/>
      <c r="F4755"/>
    </row>
    <row r="4756" spans="1:6" x14ac:dyDescent="0.25">
      <c r="A4756"/>
      <c r="B4756"/>
      <c r="C4756"/>
      <c r="D4756"/>
      <c r="E4756"/>
      <c r="F4756"/>
    </row>
    <row r="4757" spans="1:6" x14ac:dyDescent="0.25">
      <c r="A4757"/>
      <c r="B4757"/>
      <c r="C4757"/>
      <c r="D4757"/>
      <c r="E4757"/>
      <c r="F4757"/>
    </row>
    <row r="4758" spans="1:6" x14ac:dyDescent="0.25">
      <c r="A4758"/>
      <c r="B4758"/>
      <c r="C4758"/>
      <c r="D4758"/>
      <c r="E4758"/>
      <c r="F4758"/>
    </row>
    <row r="4759" spans="1:6" x14ac:dyDescent="0.25">
      <c r="A4759"/>
      <c r="B4759"/>
      <c r="C4759"/>
      <c r="D4759"/>
      <c r="E4759"/>
      <c r="F4759"/>
    </row>
    <row r="4760" spans="1:6" x14ac:dyDescent="0.25">
      <c r="A4760"/>
      <c r="B4760"/>
      <c r="C4760"/>
      <c r="D4760"/>
      <c r="E4760"/>
      <c r="F4760"/>
    </row>
    <row r="4761" spans="1:6" x14ac:dyDescent="0.25">
      <c r="A4761"/>
      <c r="B4761"/>
      <c r="C4761"/>
      <c r="D4761"/>
      <c r="E4761"/>
      <c r="F4761"/>
    </row>
    <row r="4762" spans="1:6" x14ac:dyDescent="0.25">
      <c r="A4762"/>
      <c r="B4762"/>
      <c r="C4762"/>
      <c r="D4762"/>
      <c r="E4762"/>
      <c r="F4762"/>
    </row>
    <row r="4763" spans="1:6" x14ac:dyDescent="0.25">
      <c r="A4763"/>
      <c r="B4763"/>
      <c r="C4763"/>
      <c r="D4763"/>
      <c r="E4763"/>
      <c r="F4763"/>
    </row>
    <row r="4764" spans="1:6" x14ac:dyDescent="0.25">
      <c r="A4764"/>
      <c r="B4764"/>
      <c r="C4764"/>
      <c r="D4764"/>
      <c r="E4764"/>
      <c r="F4764"/>
    </row>
    <row r="4765" spans="1:6" x14ac:dyDescent="0.25">
      <c r="A4765"/>
      <c r="B4765"/>
      <c r="C4765"/>
      <c r="D4765"/>
      <c r="E4765"/>
      <c r="F4765"/>
    </row>
    <row r="4766" spans="1:6" x14ac:dyDescent="0.25">
      <c r="A4766"/>
      <c r="B4766"/>
      <c r="C4766"/>
      <c r="D4766"/>
      <c r="E4766"/>
      <c r="F4766"/>
    </row>
    <row r="4767" spans="1:6" x14ac:dyDescent="0.25">
      <c r="A4767"/>
      <c r="B4767"/>
      <c r="C4767"/>
      <c r="D4767"/>
      <c r="E4767"/>
      <c r="F4767"/>
    </row>
    <row r="4768" spans="1:6" x14ac:dyDescent="0.25">
      <c r="A4768"/>
      <c r="B4768"/>
      <c r="C4768"/>
      <c r="D4768"/>
      <c r="E4768"/>
      <c r="F4768"/>
    </row>
    <row r="4769" spans="1:6" x14ac:dyDescent="0.25">
      <c r="A4769"/>
      <c r="B4769"/>
      <c r="C4769"/>
      <c r="D4769"/>
      <c r="E4769"/>
      <c r="F4769"/>
    </row>
    <row r="4770" spans="1:6" x14ac:dyDescent="0.25">
      <c r="A4770"/>
      <c r="B4770"/>
      <c r="C4770"/>
      <c r="D4770"/>
      <c r="E4770"/>
      <c r="F4770"/>
    </row>
    <row r="4771" spans="1:6" x14ac:dyDescent="0.25">
      <c r="A4771"/>
      <c r="B4771"/>
      <c r="C4771"/>
      <c r="D4771"/>
      <c r="E4771"/>
      <c r="F4771"/>
    </row>
    <row r="4772" spans="1:6" x14ac:dyDescent="0.25">
      <c r="A4772"/>
      <c r="B4772"/>
      <c r="C4772"/>
      <c r="D4772"/>
      <c r="E4772"/>
      <c r="F4772"/>
    </row>
    <row r="4773" spans="1:6" x14ac:dyDescent="0.25">
      <c r="A4773"/>
      <c r="B4773"/>
      <c r="C4773"/>
      <c r="D4773"/>
      <c r="E4773"/>
      <c r="F4773"/>
    </row>
    <row r="4774" spans="1:6" x14ac:dyDescent="0.25">
      <c r="A4774"/>
      <c r="B4774"/>
      <c r="C4774"/>
      <c r="D4774"/>
      <c r="E4774"/>
      <c r="F4774"/>
    </row>
    <row r="4775" spans="1:6" x14ac:dyDescent="0.25">
      <c r="A4775"/>
      <c r="B4775"/>
      <c r="C4775"/>
      <c r="D4775"/>
      <c r="E4775"/>
      <c r="F4775"/>
    </row>
    <row r="4776" spans="1:6" x14ac:dyDescent="0.25">
      <c r="A4776"/>
      <c r="B4776"/>
      <c r="C4776"/>
      <c r="D4776"/>
      <c r="E4776"/>
      <c r="F4776"/>
    </row>
    <row r="4777" spans="1:6" x14ac:dyDescent="0.25">
      <c r="A4777"/>
      <c r="B4777"/>
      <c r="C4777"/>
      <c r="D4777"/>
      <c r="E4777"/>
      <c r="F4777"/>
    </row>
    <row r="4778" spans="1:6" x14ac:dyDescent="0.25">
      <c r="A4778"/>
      <c r="B4778"/>
      <c r="C4778"/>
      <c r="D4778"/>
      <c r="E4778"/>
      <c r="F4778"/>
    </row>
    <row r="4779" spans="1:6" x14ac:dyDescent="0.25">
      <c r="A4779"/>
      <c r="B4779"/>
      <c r="C4779"/>
      <c r="D4779"/>
      <c r="E4779"/>
      <c r="F4779"/>
    </row>
    <row r="4780" spans="1:6" x14ac:dyDescent="0.25">
      <c r="A4780"/>
      <c r="B4780"/>
      <c r="C4780"/>
      <c r="D4780"/>
      <c r="E4780"/>
      <c r="F4780"/>
    </row>
    <row r="4781" spans="1:6" x14ac:dyDescent="0.25">
      <c r="A4781"/>
      <c r="B4781"/>
      <c r="C4781"/>
      <c r="D4781"/>
      <c r="E4781"/>
      <c r="F4781"/>
    </row>
    <row r="4782" spans="1:6" x14ac:dyDescent="0.25">
      <c r="A4782"/>
      <c r="B4782"/>
      <c r="C4782"/>
      <c r="D4782"/>
      <c r="E4782"/>
      <c r="F4782"/>
    </row>
    <row r="4783" spans="1:6" x14ac:dyDescent="0.25">
      <c r="A4783"/>
      <c r="B4783"/>
      <c r="C4783"/>
      <c r="D4783"/>
      <c r="E4783"/>
      <c r="F4783"/>
    </row>
    <row r="4784" spans="1:6" x14ac:dyDescent="0.25">
      <c r="A4784"/>
      <c r="B4784"/>
      <c r="C4784"/>
      <c r="D4784"/>
      <c r="E4784"/>
      <c r="F4784"/>
    </row>
    <row r="4785" spans="1:6" x14ac:dyDescent="0.25">
      <c r="A4785"/>
      <c r="B4785"/>
      <c r="C4785"/>
      <c r="D4785"/>
      <c r="E4785"/>
      <c r="F4785"/>
    </row>
    <row r="4786" spans="1:6" x14ac:dyDescent="0.25">
      <c r="A4786"/>
      <c r="B4786"/>
      <c r="C4786"/>
      <c r="D4786"/>
      <c r="E4786"/>
      <c r="F4786"/>
    </row>
    <row r="4787" spans="1:6" x14ac:dyDescent="0.25">
      <c r="A4787"/>
      <c r="B4787"/>
      <c r="C4787"/>
      <c r="D4787"/>
      <c r="E4787"/>
      <c r="F4787"/>
    </row>
    <row r="4788" spans="1:6" x14ac:dyDescent="0.25">
      <c r="A4788"/>
      <c r="B4788"/>
      <c r="C4788"/>
      <c r="D4788"/>
      <c r="E4788"/>
      <c r="F4788"/>
    </row>
    <row r="4789" spans="1:6" x14ac:dyDescent="0.25">
      <c r="A4789"/>
      <c r="B4789"/>
      <c r="C4789"/>
      <c r="D4789"/>
      <c r="E4789"/>
      <c r="F4789"/>
    </row>
    <row r="4790" spans="1:6" x14ac:dyDescent="0.25">
      <c r="A4790"/>
      <c r="B4790"/>
      <c r="C4790"/>
      <c r="D4790"/>
      <c r="E4790"/>
      <c r="F4790"/>
    </row>
    <row r="4791" spans="1:6" x14ac:dyDescent="0.25">
      <c r="A4791"/>
      <c r="B4791"/>
      <c r="C4791"/>
      <c r="D4791"/>
      <c r="E4791"/>
      <c r="F4791"/>
    </row>
    <row r="4792" spans="1:6" x14ac:dyDescent="0.25">
      <c r="A4792"/>
      <c r="B4792"/>
      <c r="C4792"/>
      <c r="D4792"/>
      <c r="E4792"/>
      <c r="F4792"/>
    </row>
    <row r="4793" spans="1:6" x14ac:dyDescent="0.25">
      <c r="A4793"/>
      <c r="B4793"/>
      <c r="C4793"/>
      <c r="D4793"/>
      <c r="E4793"/>
      <c r="F4793"/>
    </row>
    <row r="4794" spans="1:6" x14ac:dyDescent="0.25">
      <c r="A4794"/>
      <c r="B4794"/>
      <c r="C4794"/>
      <c r="D4794"/>
      <c r="E4794"/>
      <c r="F4794"/>
    </row>
    <row r="4795" spans="1:6" x14ac:dyDescent="0.25">
      <c r="A4795"/>
      <c r="B4795"/>
      <c r="C4795"/>
      <c r="D4795"/>
      <c r="E4795"/>
      <c r="F4795"/>
    </row>
    <row r="4796" spans="1:6" x14ac:dyDescent="0.25">
      <c r="A4796"/>
      <c r="B4796"/>
      <c r="C4796"/>
      <c r="D4796"/>
      <c r="E4796"/>
      <c r="F4796"/>
    </row>
    <row r="4797" spans="1:6" x14ac:dyDescent="0.25">
      <c r="A4797"/>
      <c r="B4797"/>
      <c r="C4797"/>
      <c r="D4797"/>
      <c r="E4797"/>
      <c r="F4797"/>
    </row>
    <row r="4798" spans="1:6" x14ac:dyDescent="0.25">
      <c r="A4798"/>
      <c r="B4798"/>
      <c r="C4798"/>
      <c r="D4798"/>
      <c r="E4798"/>
      <c r="F4798"/>
    </row>
    <row r="4799" spans="1:6" x14ac:dyDescent="0.25">
      <c r="A4799"/>
      <c r="B4799"/>
      <c r="C4799"/>
      <c r="D4799"/>
      <c r="E4799"/>
      <c r="F4799"/>
    </row>
    <row r="4800" spans="1:6" x14ac:dyDescent="0.25">
      <c r="A4800"/>
      <c r="B4800"/>
      <c r="C4800"/>
      <c r="D4800"/>
      <c r="E4800"/>
      <c r="F4800"/>
    </row>
    <row r="4801" spans="1:6" x14ac:dyDescent="0.25">
      <c r="A4801"/>
      <c r="B4801"/>
      <c r="C4801"/>
      <c r="D4801"/>
      <c r="E4801"/>
      <c r="F4801"/>
    </row>
    <row r="4802" spans="1:6" x14ac:dyDescent="0.25">
      <c r="A4802"/>
      <c r="B4802"/>
      <c r="C4802"/>
      <c r="D4802"/>
      <c r="E4802"/>
      <c r="F4802"/>
    </row>
    <row r="4803" spans="1:6" x14ac:dyDescent="0.25">
      <c r="A4803"/>
      <c r="B4803"/>
      <c r="C4803"/>
      <c r="D4803"/>
      <c r="E4803"/>
      <c r="F4803"/>
    </row>
    <row r="4804" spans="1:6" x14ac:dyDescent="0.25">
      <c r="A4804"/>
      <c r="B4804"/>
      <c r="C4804"/>
      <c r="D4804"/>
      <c r="E4804"/>
      <c r="F4804"/>
    </row>
    <row r="4805" spans="1:6" x14ac:dyDescent="0.25">
      <c r="A4805"/>
      <c r="B4805"/>
      <c r="C4805"/>
      <c r="D4805"/>
      <c r="E4805"/>
      <c r="F4805"/>
    </row>
    <row r="4806" spans="1:6" x14ac:dyDescent="0.25">
      <c r="A4806"/>
      <c r="B4806"/>
      <c r="C4806"/>
      <c r="D4806"/>
      <c r="E4806"/>
      <c r="F4806"/>
    </row>
    <row r="4807" spans="1:6" x14ac:dyDescent="0.25">
      <c r="A4807"/>
      <c r="B4807"/>
      <c r="C4807"/>
      <c r="D4807"/>
      <c r="E4807"/>
      <c r="F4807"/>
    </row>
    <row r="4808" spans="1:6" x14ac:dyDescent="0.25">
      <c r="A4808"/>
      <c r="B4808"/>
      <c r="C4808"/>
      <c r="D4808"/>
      <c r="E4808"/>
      <c r="F4808"/>
    </row>
    <row r="4809" spans="1:6" x14ac:dyDescent="0.25">
      <c r="A4809"/>
      <c r="B4809"/>
      <c r="C4809"/>
      <c r="D4809"/>
      <c r="E4809"/>
      <c r="F4809"/>
    </row>
    <row r="4810" spans="1:6" x14ac:dyDescent="0.25">
      <c r="A4810"/>
      <c r="B4810"/>
      <c r="C4810"/>
      <c r="D4810"/>
      <c r="E4810"/>
      <c r="F4810"/>
    </row>
    <row r="4811" spans="1:6" x14ac:dyDescent="0.25">
      <c r="A4811"/>
      <c r="B4811"/>
      <c r="C4811"/>
      <c r="D4811"/>
      <c r="E4811"/>
      <c r="F4811"/>
    </row>
    <row r="4812" spans="1:6" x14ac:dyDescent="0.25">
      <c r="A4812"/>
      <c r="B4812"/>
      <c r="C4812"/>
      <c r="D4812"/>
      <c r="E4812"/>
      <c r="F4812"/>
    </row>
    <row r="4813" spans="1:6" x14ac:dyDescent="0.25">
      <c r="A4813"/>
      <c r="B4813"/>
      <c r="C4813"/>
      <c r="D4813"/>
      <c r="E4813"/>
      <c r="F4813"/>
    </row>
    <row r="4814" spans="1:6" x14ac:dyDescent="0.25">
      <c r="A4814"/>
      <c r="B4814"/>
      <c r="C4814"/>
      <c r="D4814"/>
      <c r="E4814"/>
      <c r="F4814"/>
    </row>
    <row r="4815" spans="1:6" x14ac:dyDescent="0.25">
      <c r="A4815"/>
      <c r="B4815"/>
      <c r="C4815"/>
      <c r="D4815"/>
      <c r="E4815"/>
      <c r="F4815"/>
    </row>
    <row r="4816" spans="1:6" x14ac:dyDescent="0.25">
      <c r="A4816"/>
      <c r="B4816"/>
      <c r="C4816"/>
      <c r="D4816"/>
      <c r="E4816"/>
      <c r="F4816"/>
    </row>
    <row r="4817" spans="1:6" x14ac:dyDescent="0.25">
      <c r="A4817"/>
      <c r="B4817"/>
      <c r="C4817"/>
      <c r="D4817"/>
      <c r="E4817"/>
      <c r="F4817"/>
    </row>
    <row r="4818" spans="1:6" x14ac:dyDescent="0.25">
      <c r="A4818"/>
      <c r="B4818"/>
      <c r="C4818"/>
      <c r="D4818"/>
      <c r="E4818"/>
      <c r="F4818"/>
    </row>
    <row r="4819" spans="1:6" x14ac:dyDescent="0.25">
      <c r="A4819"/>
      <c r="B4819"/>
      <c r="C4819"/>
      <c r="D4819"/>
      <c r="E4819"/>
      <c r="F4819"/>
    </row>
    <row r="4820" spans="1:6" x14ac:dyDescent="0.25">
      <c r="A4820"/>
      <c r="B4820"/>
      <c r="C4820"/>
      <c r="D4820"/>
      <c r="E4820"/>
      <c r="F4820"/>
    </row>
    <row r="4821" spans="1:6" x14ac:dyDescent="0.25">
      <c r="A4821"/>
      <c r="B4821"/>
      <c r="C4821"/>
      <c r="D4821"/>
      <c r="E4821"/>
      <c r="F4821"/>
    </row>
    <row r="4822" spans="1:6" x14ac:dyDescent="0.25">
      <c r="A4822"/>
      <c r="B4822"/>
      <c r="C4822"/>
      <c r="D4822"/>
      <c r="E4822"/>
      <c r="F4822"/>
    </row>
    <row r="4823" spans="1:6" x14ac:dyDescent="0.25">
      <c r="A4823"/>
      <c r="B4823"/>
      <c r="C4823"/>
      <c r="D4823"/>
      <c r="E4823"/>
      <c r="F4823"/>
    </row>
    <row r="4824" spans="1:6" x14ac:dyDescent="0.25">
      <c r="A4824"/>
      <c r="B4824"/>
      <c r="C4824"/>
      <c r="D4824"/>
      <c r="E4824"/>
      <c r="F4824"/>
    </row>
    <row r="4825" spans="1:6" x14ac:dyDescent="0.25">
      <c r="A4825"/>
      <c r="B4825"/>
      <c r="C4825"/>
      <c r="D4825"/>
      <c r="E4825"/>
      <c r="F4825"/>
    </row>
    <row r="4826" spans="1:6" x14ac:dyDescent="0.25">
      <c r="A4826"/>
      <c r="B4826"/>
      <c r="C4826"/>
      <c r="D4826"/>
      <c r="E4826"/>
      <c r="F4826"/>
    </row>
    <row r="4827" spans="1:6" x14ac:dyDescent="0.25">
      <c r="A4827"/>
      <c r="B4827"/>
      <c r="C4827"/>
      <c r="D4827"/>
      <c r="E4827"/>
      <c r="F4827"/>
    </row>
    <row r="4828" spans="1:6" x14ac:dyDescent="0.25">
      <c r="A4828"/>
      <c r="B4828"/>
      <c r="C4828"/>
      <c r="D4828"/>
      <c r="E4828"/>
      <c r="F4828"/>
    </row>
    <row r="4829" spans="1:6" x14ac:dyDescent="0.25">
      <c r="A4829"/>
      <c r="B4829"/>
      <c r="C4829"/>
      <c r="D4829"/>
      <c r="E4829"/>
      <c r="F4829"/>
    </row>
    <row r="4830" spans="1:6" x14ac:dyDescent="0.25">
      <c r="A4830"/>
      <c r="B4830"/>
      <c r="C4830"/>
      <c r="D4830"/>
      <c r="E4830"/>
      <c r="F4830"/>
    </row>
    <row r="4831" spans="1:6" x14ac:dyDescent="0.25">
      <c r="A4831"/>
      <c r="B4831"/>
      <c r="C4831"/>
      <c r="D4831"/>
      <c r="E4831"/>
      <c r="F4831"/>
    </row>
    <row r="4832" spans="1:6" x14ac:dyDescent="0.25">
      <c r="A4832"/>
      <c r="B4832"/>
      <c r="C4832"/>
      <c r="D4832"/>
      <c r="E4832"/>
      <c r="F4832"/>
    </row>
    <row r="4833" spans="1:6" x14ac:dyDescent="0.25">
      <c r="A4833"/>
      <c r="B4833"/>
      <c r="C4833"/>
      <c r="D4833"/>
      <c r="E4833"/>
      <c r="F4833"/>
    </row>
    <row r="4834" spans="1:6" x14ac:dyDescent="0.25">
      <c r="A4834"/>
      <c r="B4834"/>
      <c r="C4834"/>
      <c r="D4834"/>
      <c r="E4834"/>
      <c r="F4834"/>
    </row>
    <row r="4835" spans="1:6" x14ac:dyDescent="0.25">
      <c r="A4835"/>
      <c r="B4835"/>
      <c r="C4835"/>
      <c r="D4835"/>
      <c r="E4835"/>
      <c r="F4835"/>
    </row>
    <row r="4836" spans="1:6" x14ac:dyDescent="0.25">
      <c r="A4836"/>
      <c r="B4836"/>
      <c r="C4836"/>
      <c r="D4836"/>
      <c r="E4836"/>
      <c r="F4836"/>
    </row>
    <row r="4837" spans="1:6" x14ac:dyDescent="0.25">
      <c r="A4837"/>
      <c r="B4837"/>
      <c r="C4837"/>
      <c r="D4837"/>
      <c r="E4837"/>
      <c r="F4837"/>
    </row>
    <row r="4838" spans="1:6" x14ac:dyDescent="0.25">
      <c r="A4838"/>
      <c r="B4838"/>
      <c r="C4838"/>
      <c r="D4838"/>
      <c r="E4838"/>
      <c r="F4838"/>
    </row>
    <row r="4839" spans="1:6" x14ac:dyDescent="0.25">
      <c r="A4839"/>
      <c r="B4839"/>
      <c r="C4839"/>
      <c r="D4839"/>
      <c r="E4839"/>
      <c r="F4839"/>
    </row>
    <row r="4840" spans="1:6" x14ac:dyDescent="0.25">
      <c r="A4840"/>
      <c r="B4840"/>
      <c r="C4840"/>
      <c r="D4840"/>
      <c r="E4840"/>
      <c r="F4840"/>
    </row>
    <row r="4841" spans="1:6" x14ac:dyDescent="0.25">
      <c r="A4841"/>
      <c r="B4841"/>
      <c r="C4841"/>
      <c r="D4841"/>
      <c r="E4841"/>
      <c r="F4841"/>
    </row>
    <row r="4842" spans="1:6" x14ac:dyDescent="0.25">
      <c r="A4842"/>
      <c r="B4842"/>
      <c r="C4842"/>
      <c r="D4842"/>
      <c r="E4842"/>
      <c r="F4842"/>
    </row>
    <row r="4843" spans="1:6" x14ac:dyDescent="0.25">
      <c r="A4843"/>
      <c r="B4843"/>
      <c r="C4843"/>
      <c r="D4843"/>
      <c r="E4843"/>
      <c r="F4843"/>
    </row>
    <row r="4844" spans="1:6" x14ac:dyDescent="0.25">
      <c r="A4844"/>
      <c r="B4844"/>
      <c r="C4844"/>
      <c r="D4844"/>
      <c r="E4844"/>
      <c r="F4844"/>
    </row>
    <row r="4845" spans="1:6" x14ac:dyDescent="0.25">
      <c r="A4845"/>
      <c r="B4845"/>
      <c r="C4845"/>
      <c r="D4845"/>
      <c r="E4845"/>
      <c r="F4845"/>
    </row>
    <row r="4846" spans="1:6" x14ac:dyDescent="0.25">
      <c r="A4846"/>
      <c r="B4846"/>
      <c r="C4846"/>
      <c r="D4846"/>
      <c r="E4846"/>
      <c r="F4846"/>
    </row>
    <row r="4847" spans="1:6" x14ac:dyDescent="0.25">
      <c r="A4847"/>
      <c r="B4847"/>
      <c r="C4847"/>
      <c r="D4847"/>
      <c r="E4847"/>
      <c r="F4847"/>
    </row>
    <row r="4848" spans="1:6" x14ac:dyDescent="0.25">
      <c r="A4848"/>
      <c r="B4848"/>
      <c r="C4848"/>
      <c r="D4848"/>
      <c r="E4848"/>
      <c r="F4848"/>
    </row>
    <row r="4849" spans="1:6" x14ac:dyDescent="0.25">
      <c r="A4849"/>
      <c r="B4849"/>
      <c r="C4849"/>
      <c r="D4849"/>
      <c r="E4849"/>
      <c r="F4849"/>
    </row>
    <row r="4850" spans="1:6" x14ac:dyDescent="0.25">
      <c r="A4850"/>
      <c r="B4850"/>
      <c r="C4850"/>
      <c r="D4850"/>
      <c r="E4850"/>
      <c r="F4850"/>
    </row>
    <row r="4851" spans="1:6" x14ac:dyDescent="0.25">
      <c r="A4851"/>
      <c r="B4851"/>
      <c r="C4851"/>
      <c r="D4851"/>
      <c r="E4851"/>
      <c r="F4851"/>
    </row>
    <row r="4852" spans="1:6" x14ac:dyDescent="0.25">
      <c r="A4852"/>
      <c r="B4852"/>
      <c r="C4852"/>
      <c r="D4852"/>
      <c r="E4852"/>
      <c r="F4852"/>
    </row>
    <row r="4853" spans="1:6" x14ac:dyDescent="0.25">
      <c r="A4853"/>
      <c r="B4853"/>
      <c r="C4853"/>
      <c r="D4853"/>
      <c r="E4853"/>
      <c r="F4853"/>
    </row>
    <row r="4854" spans="1:6" x14ac:dyDescent="0.25">
      <c r="A4854"/>
      <c r="B4854"/>
      <c r="C4854"/>
      <c r="D4854"/>
      <c r="E4854"/>
      <c r="F4854"/>
    </row>
    <row r="4855" spans="1:6" x14ac:dyDescent="0.25">
      <c r="A4855"/>
      <c r="B4855"/>
      <c r="C4855"/>
      <c r="D4855"/>
      <c r="E4855"/>
      <c r="F4855"/>
    </row>
    <row r="4856" spans="1:6" x14ac:dyDescent="0.25">
      <c r="A4856"/>
      <c r="B4856"/>
      <c r="C4856"/>
      <c r="D4856"/>
      <c r="E4856"/>
      <c r="F4856"/>
    </row>
    <row r="4857" spans="1:6" x14ac:dyDescent="0.25">
      <c r="A4857"/>
      <c r="B4857"/>
      <c r="C4857"/>
      <c r="D4857"/>
      <c r="E4857"/>
      <c r="F4857"/>
    </row>
    <row r="4858" spans="1:6" x14ac:dyDescent="0.25">
      <c r="A4858"/>
      <c r="B4858"/>
      <c r="C4858"/>
      <c r="D4858"/>
      <c r="E4858"/>
      <c r="F4858"/>
    </row>
    <row r="4859" spans="1:6" x14ac:dyDescent="0.25">
      <c r="A4859"/>
      <c r="B4859"/>
      <c r="C4859"/>
      <c r="D4859"/>
      <c r="E4859"/>
      <c r="F4859"/>
    </row>
    <row r="4860" spans="1:6" x14ac:dyDescent="0.25">
      <c r="A4860"/>
      <c r="B4860"/>
      <c r="C4860"/>
      <c r="D4860"/>
      <c r="E4860"/>
      <c r="F4860"/>
    </row>
    <row r="4861" spans="1:6" x14ac:dyDescent="0.25">
      <c r="A4861"/>
      <c r="B4861"/>
      <c r="C4861"/>
      <c r="D4861"/>
      <c r="E4861"/>
      <c r="F4861"/>
    </row>
    <row r="4862" spans="1:6" x14ac:dyDescent="0.25">
      <c r="A4862"/>
      <c r="B4862"/>
      <c r="C4862"/>
      <c r="D4862"/>
      <c r="E4862"/>
      <c r="F4862"/>
    </row>
    <row r="4863" spans="1:6" x14ac:dyDescent="0.25">
      <c r="A4863"/>
      <c r="B4863"/>
      <c r="C4863"/>
      <c r="D4863"/>
      <c r="E4863"/>
      <c r="F4863"/>
    </row>
    <row r="4864" spans="1:6" x14ac:dyDescent="0.25">
      <c r="A4864"/>
      <c r="B4864"/>
      <c r="C4864"/>
      <c r="D4864"/>
      <c r="E4864"/>
      <c r="F4864"/>
    </row>
    <row r="4865" spans="1:6" x14ac:dyDescent="0.25">
      <c r="A4865"/>
      <c r="B4865"/>
      <c r="C4865"/>
      <c r="D4865"/>
      <c r="E4865"/>
      <c r="F4865"/>
    </row>
    <row r="4866" spans="1:6" x14ac:dyDescent="0.25">
      <c r="A4866"/>
      <c r="B4866"/>
      <c r="C4866"/>
      <c r="D4866"/>
      <c r="E4866"/>
      <c r="F4866"/>
    </row>
    <row r="4867" spans="1:6" x14ac:dyDescent="0.25">
      <c r="A4867"/>
      <c r="B4867"/>
      <c r="C4867"/>
      <c r="D4867"/>
      <c r="E4867"/>
      <c r="F4867"/>
    </row>
    <row r="4868" spans="1:6" x14ac:dyDescent="0.25">
      <c r="A4868"/>
      <c r="B4868"/>
      <c r="C4868"/>
      <c r="D4868"/>
      <c r="E4868"/>
      <c r="F4868"/>
    </row>
    <row r="4869" spans="1:6" x14ac:dyDescent="0.25">
      <c r="A4869"/>
      <c r="B4869"/>
      <c r="C4869"/>
      <c r="D4869"/>
      <c r="E4869"/>
      <c r="F4869"/>
    </row>
    <row r="4870" spans="1:6" x14ac:dyDescent="0.25">
      <c r="A4870"/>
      <c r="B4870"/>
      <c r="C4870"/>
      <c r="D4870"/>
      <c r="E4870"/>
      <c r="F4870"/>
    </row>
    <row r="4871" spans="1:6" x14ac:dyDescent="0.25">
      <c r="A4871"/>
      <c r="B4871"/>
      <c r="C4871"/>
      <c r="D4871"/>
      <c r="E4871"/>
      <c r="F4871"/>
    </row>
    <row r="4872" spans="1:6" x14ac:dyDescent="0.25">
      <c r="A4872"/>
      <c r="B4872"/>
      <c r="C4872"/>
      <c r="D4872"/>
      <c r="E4872"/>
      <c r="F4872"/>
    </row>
    <row r="4873" spans="1:6" x14ac:dyDescent="0.25">
      <c r="A4873"/>
      <c r="B4873"/>
      <c r="C4873"/>
      <c r="D4873"/>
      <c r="E4873"/>
      <c r="F4873"/>
    </row>
    <row r="4874" spans="1:6" x14ac:dyDescent="0.25">
      <c r="A4874"/>
      <c r="B4874"/>
      <c r="C4874"/>
      <c r="D4874"/>
      <c r="E4874"/>
      <c r="F4874"/>
    </row>
    <row r="4875" spans="1:6" x14ac:dyDescent="0.25">
      <c r="A4875"/>
      <c r="B4875"/>
      <c r="C4875"/>
      <c r="D4875"/>
      <c r="E4875"/>
      <c r="F4875"/>
    </row>
    <row r="4876" spans="1:6" x14ac:dyDescent="0.25">
      <c r="A4876"/>
      <c r="B4876"/>
      <c r="C4876"/>
      <c r="D4876"/>
      <c r="E4876"/>
      <c r="F4876"/>
    </row>
    <row r="4877" spans="1:6" x14ac:dyDescent="0.25">
      <c r="A4877"/>
      <c r="B4877"/>
      <c r="C4877"/>
      <c r="D4877"/>
      <c r="E4877"/>
      <c r="F4877"/>
    </row>
    <row r="4878" spans="1:6" x14ac:dyDescent="0.25">
      <c r="A4878"/>
      <c r="B4878"/>
      <c r="C4878"/>
      <c r="D4878"/>
      <c r="E4878"/>
      <c r="F4878"/>
    </row>
    <row r="4879" spans="1:6" x14ac:dyDescent="0.25">
      <c r="A4879"/>
      <c r="B4879"/>
      <c r="C4879"/>
      <c r="D4879"/>
      <c r="E4879"/>
      <c r="F4879"/>
    </row>
    <row r="4880" spans="1:6" x14ac:dyDescent="0.25">
      <c r="A4880"/>
      <c r="B4880"/>
      <c r="C4880"/>
      <c r="D4880"/>
      <c r="E4880"/>
      <c r="F4880"/>
    </row>
    <row r="4881" spans="1:6" x14ac:dyDescent="0.25">
      <c r="A4881"/>
      <c r="B4881"/>
      <c r="C4881"/>
      <c r="D4881"/>
      <c r="E4881"/>
      <c r="F4881"/>
    </row>
    <row r="4882" spans="1:6" x14ac:dyDescent="0.25">
      <c r="A4882"/>
      <c r="B4882"/>
      <c r="C4882"/>
      <c r="D4882"/>
      <c r="E4882"/>
      <c r="F4882"/>
    </row>
    <row r="4883" spans="1:6" x14ac:dyDescent="0.25">
      <c r="A4883"/>
      <c r="B4883"/>
      <c r="C4883"/>
      <c r="D4883"/>
      <c r="E4883"/>
      <c r="F4883"/>
    </row>
    <row r="4884" spans="1:6" x14ac:dyDescent="0.25">
      <c r="A4884"/>
      <c r="B4884"/>
      <c r="C4884"/>
      <c r="D4884"/>
      <c r="E4884"/>
      <c r="F4884"/>
    </row>
    <row r="4885" spans="1:6" x14ac:dyDescent="0.25">
      <c r="A4885"/>
      <c r="B4885"/>
      <c r="C4885"/>
      <c r="D4885"/>
      <c r="E4885"/>
      <c r="F4885"/>
    </row>
    <row r="4886" spans="1:6" x14ac:dyDescent="0.25">
      <c r="A4886"/>
      <c r="B4886"/>
      <c r="C4886"/>
      <c r="D4886"/>
      <c r="E4886"/>
      <c r="F4886"/>
    </row>
    <row r="4887" spans="1:6" x14ac:dyDescent="0.25">
      <c r="A4887"/>
      <c r="B4887"/>
      <c r="C4887"/>
      <c r="D4887"/>
      <c r="E4887"/>
      <c r="F4887"/>
    </row>
    <row r="4888" spans="1:6" x14ac:dyDescent="0.25">
      <c r="A4888"/>
      <c r="B4888"/>
      <c r="C4888"/>
      <c r="D4888"/>
      <c r="E4888"/>
      <c r="F4888"/>
    </row>
    <row r="4889" spans="1:6" x14ac:dyDescent="0.25">
      <c r="A4889"/>
      <c r="B4889"/>
      <c r="C4889"/>
      <c r="D4889"/>
      <c r="E4889"/>
      <c r="F4889"/>
    </row>
    <row r="4890" spans="1:6" x14ac:dyDescent="0.25">
      <c r="A4890"/>
      <c r="B4890"/>
      <c r="C4890"/>
      <c r="D4890"/>
      <c r="E4890"/>
      <c r="F4890"/>
    </row>
    <row r="4891" spans="1:6" x14ac:dyDescent="0.25">
      <c r="A4891"/>
      <c r="B4891"/>
      <c r="C4891"/>
      <c r="D4891"/>
      <c r="E4891"/>
      <c r="F4891"/>
    </row>
    <row r="4892" spans="1:6" x14ac:dyDescent="0.25">
      <c r="A4892"/>
      <c r="B4892"/>
      <c r="C4892"/>
      <c r="D4892"/>
      <c r="E4892"/>
      <c r="F4892"/>
    </row>
    <row r="4893" spans="1:6" x14ac:dyDescent="0.25">
      <c r="A4893"/>
      <c r="B4893"/>
      <c r="C4893"/>
      <c r="D4893"/>
      <c r="E4893"/>
      <c r="F4893"/>
    </row>
    <row r="4894" spans="1:6" x14ac:dyDescent="0.25">
      <c r="A4894"/>
      <c r="B4894"/>
      <c r="C4894"/>
      <c r="D4894"/>
      <c r="E4894"/>
      <c r="F4894"/>
    </row>
    <row r="4895" spans="1:6" x14ac:dyDescent="0.25">
      <c r="A4895"/>
      <c r="B4895"/>
      <c r="C4895"/>
      <c r="D4895"/>
      <c r="E4895"/>
      <c r="F4895"/>
    </row>
    <row r="4896" spans="1:6" x14ac:dyDescent="0.25">
      <c r="A4896"/>
      <c r="B4896"/>
      <c r="C4896"/>
      <c r="D4896"/>
      <c r="E4896"/>
      <c r="F4896"/>
    </row>
    <row r="4897" spans="1:6" x14ac:dyDescent="0.25">
      <c r="A4897"/>
      <c r="B4897"/>
      <c r="C4897"/>
      <c r="D4897"/>
      <c r="E4897"/>
      <c r="F4897"/>
    </row>
    <row r="4898" spans="1:6" x14ac:dyDescent="0.25">
      <c r="A4898"/>
      <c r="B4898"/>
      <c r="C4898"/>
      <c r="D4898"/>
      <c r="E4898"/>
      <c r="F4898"/>
    </row>
    <row r="4899" spans="1:6" x14ac:dyDescent="0.25">
      <c r="A4899"/>
      <c r="B4899"/>
      <c r="C4899"/>
      <c r="D4899"/>
      <c r="E4899"/>
      <c r="F4899"/>
    </row>
    <row r="4900" spans="1:6" x14ac:dyDescent="0.25">
      <c r="A4900"/>
      <c r="B4900"/>
      <c r="C4900"/>
      <c r="D4900"/>
      <c r="E4900"/>
      <c r="F4900"/>
    </row>
    <row r="4901" spans="1:6" x14ac:dyDescent="0.25">
      <c r="A4901"/>
      <c r="B4901"/>
      <c r="C4901"/>
      <c r="D4901"/>
      <c r="E4901"/>
      <c r="F4901"/>
    </row>
    <row r="4902" spans="1:6" x14ac:dyDescent="0.25">
      <c r="A4902"/>
      <c r="B4902"/>
      <c r="C4902"/>
      <c r="D4902"/>
      <c r="E4902"/>
      <c r="F4902"/>
    </row>
    <row r="4903" spans="1:6" x14ac:dyDescent="0.25">
      <c r="A4903"/>
      <c r="B4903"/>
      <c r="C4903"/>
      <c r="D4903"/>
      <c r="E4903"/>
      <c r="F4903"/>
    </row>
    <row r="4904" spans="1:6" x14ac:dyDescent="0.25">
      <c r="A4904"/>
      <c r="B4904"/>
      <c r="C4904"/>
      <c r="D4904"/>
      <c r="E4904"/>
      <c r="F4904"/>
    </row>
    <row r="4905" spans="1:6" x14ac:dyDescent="0.25">
      <c r="A4905"/>
      <c r="B4905"/>
      <c r="C4905"/>
      <c r="D4905"/>
      <c r="E4905"/>
      <c r="F4905"/>
    </row>
    <row r="4906" spans="1:6" x14ac:dyDescent="0.25">
      <c r="A4906"/>
      <c r="B4906"/>
      <c r="C4906"/>
      <c r="D4906"/>
      <c r="E4906"/>
      <c r="F4906"/>
    </row>
    <row r="4907" spans="1:6" x14ac:dyDescent="0.25">
      <c r="A4907"/>
      <c r="B4907"/>
      <c r="C4907"/>
      <c r="D4907"/>
      <c r="E4907"/>
      <c r="F4907"/>
    </row>
    <row r="4908" spans="1:6" x14ac:dyDescent="0.25">
      <c r="A4908"/>
      <c r="B4908"/>
      <c r="C4908"/>
      <c r="D4908"/>
      <c r="E4908"/>
      <c r="F4908"/>
    </row>
    <row r="4909" spans="1:6" x14ac:dyDescent="0.25">
      <c r="A4909"/>
      <c r="B4909"/>
      <c r="C4909"/>
      <c r="D4909"/>
      <c r="E4909"/>
      <c r="F4909"/>
    </row>
    <row r="4910" spans="1:6" x14ac:dyDescent="0.25">
      <c r="A4910"/>
      <c r="B4910"/>
      <c r="C4910"/>
      <c r="D4910"/>
      <c r="E4910"/>
      <c r="F4910"/>
    </row>
    <row r="4911" spans="1:6" x14ac:dyDescent="0.25">
      <c r="A4911"/>
      <c r="B4911"/>
      <c r="C4911"/>
      <c r="D4911"/>
      <c r="E4911"/>
      <c r="F4911"/>
    </row>
    <row r="4912" spans="1:6" x14ac:dyDescent="0.25">
      <c r="A4912"/>
      <c r="B4912"/>
      <c r="C4912"/>
      <c r="D4912"/>
      <c r="E4912"/>
      <c r="F4912"/>
    </row>
    <row r="4913" spans="1:6" x14ac:dyDescent="0.25">
      <c r="A4913"/>
      <c r="B4913"/>
      <c r="C4913"/>
      <c r="D4913"/>
      <c r="E4913"/>
      <c r="F4913"/>
    </row>
    <row r="4914" spans="1:6" x14ac:dyDescent="0.25">
      <c r="A4914"/>
      <c r="B4914"/>
      <c r="C4914"/>
      <c r="D4914"/>
      <c r="E4914"/>
      <c r="F4914"/>
    </row>
    <row r="4915" spans="1:6" x14ac:dyDescent="0.25">
      <c r="A4915"/>
      <c r="B4915"/>
      <c r="C4915"/>
      <c r="D4915"/>
      <c r="E4915"/>
      <c r="F4915"/>
    </row>
    <row r="4916" spans="1:6" x14ac:dyDescent="0.25">
      <c r="A4916"/>
      <c r="B4916"/>
      <c r="C4916"/>
      <c r="D4916"/>
      <c r="E4916"/>
      <c r="F4916"/>
    </row>
    <row r="4917" spans="1:6" x14ac:dyDescent="0.25">
      <c r="A4917"/>
      <c r="B4917"/>
      <c r="C4917"/>
      <c r="D4917"/>
      <c r="E4917"/>
      <c r="F4917"/>
    </row>
    <row r="4918" spans="1:6" x14ac:dyDescent="0.25">
      <c r="A4918"/>
      <c r="B4918"/>
      <c r="C4918"/>
      <c r="D4918"/>
      <c r="E4918"/>
      <c r="F4918"/>
    </row>
    <row r="4919" spans="1:6" x14ac:dyDescent="0.25">
      <c r="A4919"/>
      <c r="B4919"/>
      <c r="C4919"/>
      <c r="D4919"/>
      <c r="E4919"/>
      <c r="F4919"/>
    </row>
  </sheetData>
  <pageMargins left="0.7" right="0.7" top="0.75" bottom="0.75" header="0.3" footer="0.3"/>
  <customProperties>
    <customPr name="ORB_SHEETNAME" r:id="rId1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</sheetPr>
  <dimension ref="A1:T1100"/>
  <sheetViews>
    <sheetView topLeftCell="C1" workbookViewId="0">
      <pane ySplit="5" topLeftCell="A6" activePane="bottomLeft" state="frozen"/>
      <selection activeCell="C1" sqref="C1"/>
      <selection pane="bottomLeft" activeCell="V10" sqref="V10"/>
    </sheetView>
  </sheetViews>
  <sheetFormatPr defaultRowHeight="15" x14ac:dyDescent="0.25"/>
  <cols>
    <col min="1" max="2" width="0" style="221" hidden="1" customWidth="1"/>
    <col min="3" max="4" width="9.140625" style="221"/>
    <col min="5" max="6" width="10.7109375" style="221" bestFit="1" customWidth="1"/>
    <col min="7" max="16" width="9.140625" style="221"/>
    <col min="17" max="17" width="7.5703125" style="242" bestFit="1" customWidth="1"/>
    <col min="18" max="18" width="10.7109375" style="242" bestFit="1" customWidth="1"/>
    <col min="19" max="19" width="10.7109375" style="243" customWidth="1"/>
    <col min="20" max="20" width="9.140625" style="244" hidden="1" customWidth="1"/>
    <col min="21" max="16384" width="9.140625" style="221"/>
  </cols>
  <sheetData>
    <row r="1" spans="1:20" ht="5.0999999999999996" customHeight="1" x14ac:dyDescent="0.25">
      <c r="A1" s="221" t="s">
        <v>2454</v>
      </c>
      <c r="C1" s="222"/>
      <c r="D1" s="222"/>
      <c r="E1" s="222"/>
      <c r="F1" s="222"/>
      <c r="G1" s="227"/>
      <c r="H1" s="228"/>
      <c r="I1" s="228"/>
      <c r="J1" s="228"/>
      <c r="Q1" s="232"/>
      <c r="R1" s="232"/>
      <c r="S1" s="230"/>
    </row>
    <row r="2" spans="1:20" x14ac:dyDescent="0.25">
      <c r="A2" s="221" t="s">
        <v>2411</v>
      </c>
      <c r="B2" s="221" t="s">
        <v>2454</v>
      </c>
      <c r="C2" s="222"/>
      <c r="D2" s="223" t="s">
        <v>2408</v>
      </c>
      <c r="E2" s="223"/>
      <c r="F2" s="223"/>
      <c r="G2" s="222"/>
      <c r="Q2" s="232"/>
      <c r="R2" s="232" t="s">
        <v>2422</v>
      </c>
      <c r="S2" s="231"/>
    </row>
    <row r="3" spans="1:20" x14ac:dyDescent="0.25">
      <c r="A3" s="221" t="s">
        <v>2412</v>
      </c>
      <c r="B3" s="229" t="s">
        <v>2385</v>
      </c>
      <c r="C3" s="222"/>
      <c r="D3" s="241" t="s">
        <v>2409</v>
      </c>
      <c r="E3" s="224">
        <v>41610.53528935185</v>
      </c>
      <c r="F3" s="225">
        <v>41610.53528935185</v>
      </c>
      <c r="G3" s="222"/>
      <c r="Q3" s="232"/>
      <c r="R3" s="232" t="s">
        <v>6</v>
      </c>
      <c r="S3" s="240"/>
    </row>
    <row r="4" spans="1:20" x14ac:dyDescent="0.25">
      <c r="A4" s="221" t="s">
        <v>2413</v>
      </c>
      <c r="B4" s="221">
        <v>18</v>
      </c>
      <c r="C4" s="222"/>
      <c r="D4" s="241" t="s">
        <v>2410</v>
      </c>
      <c r="E4" s="226">
        <v>40909</v>
      </c>
      <c r="F4" s="226">
        <v>41609</v>
      </c>
      <c r="G4" s="222"/>
      <c r="Q4" s="232"/>
      <c r="R4" s="232" t="s">
        <v>7</v>
      </c>
      <c r="S4" s="240"/>
    </row>
    <row r="5" spans="1:20" x14ac:dyDescent="0.25">
      <c r="A5" s="221" t="s">
        <v>2414</v>
      </c>
      <c r="B5" s="221">
        <v>1</v>
      </c>
      <c r="C5" s="222"/>
      <c r="D5" s="241" t="s">
        <v>2455</v>
      </c>
      <c r="E5" s="222"/>
      <c r="F5" s="222"/>
      <c r="G5" s="222"/>
      <c r="Q5" s="232"/>
      <c r="R5" s="232" t="s">
        <v>29</v>
      </c>
      <c r="S5" s="239" t="s">
        <v>314</v>
      </c>
      <c r="T5" s="244" t="s">
        <v>2421</v>
      </c>
    </row>
    <row r="6" spans="1:20" x14ac:dyDescent="0.25">
      <c r="A6" s="221" t="s">
        <v>2415</v>
      </c>
      <c r="B6" s="221" t="b">
        <v>0</v>
      </c>
      <c r="C6" s="222"/>
      <c r="D6" s="241" t="s">
        <v>2460</v>
      </c>
      <c r="E6" s="222"/>
      <c r="F6" s="222"/>
      <c r="G6" s="222"/>
      <c r="Q6" s="232" t="s">
        <v>2431</v>
      </c>
      <c r="R6" s="232">
        <v>40909</v>
      </c>
      <c r="S6" s="230">
        <v>34977</v>
      </c>
      <c r="T6" s="244">
        <v>34977</v>
      </c>
    </row>
    <row r="7" spans="1:20" x14ac:dyDescent="0.25">
      <c r="A7" s="221" t="s">
        <v>2416</v>
      </c>
      <c r="B7" s="221">
        <v>1</v>
      </c>
      <c r="C7" s="222"/>
      <c r="D7" s="241" t="s">
        <v>2441</v>
      </c>
      <c r="E7" s="222"/>
      <c r="F7" s="222"/>
      <c r="G7" s="222"/>
      <c r="Q7" s="232"/>
      <c r="R7" s="232">
        <v>40910</v>
      </c>
      <c r="S7" s="230">
        <v>6995</v>
      </c>
      <c r="T7" s="244">
        <v>6995</v>
      </c>
    </row>
    <row r="8" spans="1:20" x14ac:dyDescent="0.25">
      <c r="A8" s="221" t="s">
        <v>2417</v>
      </c>
      <c r="B8" s="221">
        <v>1</v>
      </c>
      <c r="C8" s="222"/>
      <c r="D8" s="241"/>
      <c r="E8" s="222"/>
      <c r="F8" s="222"/>
      <c r="G8" s="222"/>
      <c r="Q8" s="232"/>
      <c r="R8" s="233">
        <v>40911</v>
      </c>
      <c r="S8" s="234">
        <v>55963</v>
      </c>
      <c r="T8" s="244">
        <v>55963</v>
      </c>
    </row>
    <row r="9" spans="1:20" x14ac:dyDescent="0.25">
      <c r="A9" s="221" t="s">
        <v>2418</v>
      </c>
      <c r="B9" s="221" t="s">
        <v>42</v>
      </c>
      <c r="C9" s="222"/>
      <c r="D9" s="241"/>
      <c r="E9" s="222"/>
      <c r="F9" s="222"/>
      <c r="G9" s="222"/>
      <c r="Q9" s="232"/>
      <c r="R9" s="235">
        <v>40912</v>
      </c>
      <c r="S9" s="236">
        <v>6995</v>
      </c>
      <c r="T9" s="244">
        <v>6995</v>
      </c>
    </row>
    <row r="10" spans="1:20" x14ac:dyDescent="0.25">
      <c r="A10" s="221" t="s">
        <v>2153</v>
      </c>
      <c r="B10" s="221" t="s">
        <v>315</v>
      </c>
      <c r="C10" s="222"/>
      <c r="D10" s="241"/>
      <c r="E10" s="222"/>
      <c r="F10" s="222"/>
      <c r="G10" s="222"/>
      <c r="Q10" s="232"/>
      <c r="R10" s="235">
        <v>40913</v>
      </c>
      <c r="S10" s="236">
        <v>13991</v>
      </c>
      <c r="T10" s="244">
        <v>13991</v>
      </c>
    </row>
    <row r="11" spans="1:20" x14ac:dyDescent="0.25">
      <c r="A11" s="221" t="s">
        <v>2419</v>
      </c>
      <c r="B11" s="221" t="s">
        <v>314</v>
      </c>
      <c r="D11" s="229"/>
      <c r="Q11" s="232"/>
      <c r="R11" s="237">
        <v>40914</v>
      </c>
      <c r="S11" s="238">
        <v>34977</v>
      </c>
      <c r="T11" s="244">
        <v>34977</v>
      </c>
    </row>
    <row r="12" spans="1:20" x14ac:dyDescent="0.25">
      <c r="A12" s="221" t="s">
        <v>2420</v>
      </c>
      <c r="B12" s="221" t="s">
        <v>314</v>
      </c>
      <c r="D12" s="229"/>
      <c r="Q12" s="232"/>
      <c r="R12" s="232">
        <v>40915</v>
      </c>
      <c r="S12" s="230">
        <v>13991</v>
      </c>
      <c r="T12" s="244">
        <v>13991</v>
      </c>
    </row>
    <row r="13" spans="1:20" x14ac:dyDescent="0.25">
      <c r="A13" s="221" t="s">
        <v>2423</v>
      </c>
      <c r="B13" s="221">
        <v>6</v>
      </c>
      <c r="D13" s="229"/>
      <c r="Q13" s="232"/>
      <c r="R13" s="232">
        <v>40916</v>
      </c>
      <c r="S13" s="230">
        <v>27982</v>
      </c>
      <c r="T13" s="244">
        <v>27982</v>
      </c>
    </row>
    <row r="14" spans="1:20" x14ac:dyDescent="0.25">
      <c r="A14" s="221" t="s">
        <v>2424</v>
      </c>
      <c r="B14" s="221">
        <v>706</v>
      </c>
      <c r="D14" s="229"/>
      <c r="Q14" s="232"/>
      <c r="R14" s="233">
        <v>40917</v>
      </c>
      <c r="S14" s="234">
        <v>20986</v>
      </c>
      <c r="T14" s="244">
        <v>20986</v>
      </c>
    </row>
    <row r="15" spans="1:20" x14ac:dyDescent="0.25">
      <c r="A15" s="221" t="s">
        <v>2425</v>
      </c>
      <c r="B15" s="221">
        <v>1</v>
      </c>
      <c r="D15" s="229"/>
      <c r="Q15" s="232"/>
      <c r="R15" s="235">
        <v>40918</v>
      </c>
      <c r="S15" s="236">
        <v>13991</v>
      </c>
      <c r="T15" s="244">
        <v>13991</v>
      </c>
    </row>
    <row r="16" spans="1:20" x14ac:dyDescent="0.25">
      <c r="A16" s="221" t="s">
        <v>2426</v>
      </c>
      <c r="B16" s="221">
        <v>18</v>
      </c>
      <c r="D16" s="229"/>
      <c r="Q16" s="232"/>
      <c r="R16" s="235">
        <v>40919</v>
      </c>
      <c r="S16" s="236">
        <v>0</v>
      </c>
      <c r="T16" s="244">
        <v>0</v>
      </c>
    </row>
    <row r="17" spans="1:20" x14ac:dyDescent="0.25">
      <c r="A17" s="221" t="s">
        <v>2427</v>
      </c>
      <c r="B17" s="221">
        <v>20</v>
      </c>
      <c r="D17" s="229"/>
      <c r="Q17" s="232"/>
      <c r="R17" s="237">
        <v>40920</v>
      </c>
      <c r="S17" s="238">
        <v>34977</v>
      </c>
      <c r="T17" s="244">
        <v>34977</v>
      </c>
    </row>
    <row r="18" spans="1:20" x14ac:dyDescent="0.25">
      <c r="A18" s="221" t="s">
        <v>2428</v>
      </c>
      <c r="B18" s="221">
        <v>20</v>
      </c>
      <c r="D18" s="229"/>
      <c r="Q18" s="232"/>
      <c r="R18" s="232">
        <v>40921</v>
      </c>
      <c r="S18" s="230">
        <v>83945</v>
      </c>
      <c r="T18" s="244">
        <v>83945</v>
      </c>
    </row>
    <row r="19" spans="1:20" x14ac:dyDescent="0.25">
      <c r="A19" s="221" t="s">
        <v>2429</v>
      </c>
      <c r="B19" s="221" t="s">
        <v>57</v>
      </c>
      <c r="D19" s="229"/>
      <c r="Q19" s="232"/>
      <c r="R19" s="232">
        <v>40922</v>
      </c>
      <c r="S19" s="230">
        <v>48968</v>
      </c>
      <c r="T19" s="244">
        <v>48968</v>
      </c>
    </row>
    <row r="20" spans="1:20" x14ac:dyDescent="0.25">
      <c r="A20" s="221" t="s">
        <v>2430</v>
      </c>
      <c r="B20" s="221" t="s">
        <v>2461</v>
      </c>
      <c r="D20" s="229"/>
      <c r="Q20" s="232"/>
      <c r="R20" s="233">
        <v>40923</v>
      </c>
      <c r="S20" s="234">
        <v>34977</v>
      </c>
      <c r="T20" s="244">
        <v>34977</v>
      </c>
    </row>
    <row r="21" spans="1:20" x14ac:dyDescent="0.25">
      <c r="A21" s="221" t="s">
        <v>2456</v>
      </c>
      <c r="B21" s="221" t="s">
        <v>2433</v>
      </c>
      <c r="Q21" s="232"/>
      <c r="R21" s="235">
        <v>40924</v>
      </c>
      <c r="S21" s="236">
        <v>34977</v>
      </c>
      <c r="T21" s="244">
        <v>34977</v>
      </c>
    </row>
    <row r="22" spans="1:20" x14ac:dyDescent="0.25">
      <c r="A22" s="221" t="s">
        <v>2434</v>
      </c>
      <c r="B22" s="221" t="b">
        <v>0</v>
      </c>
      <c r="Q22" s="232"/>
      <c r="R22" s="235">
        <v>40925</v>
      </c>
      <c r="S22" s="236">
        <v>34977</v>
      </c>
      <c r="T22" s="244">
        <v>34977</v>
      </c>
    </row>
    <row r="23" spans="1:20" x14ac:dyDescent="0.25">
      <c r="A23" s="221" t="s">
        <v>2435</v>
      </c>
      <c r="B23" s="221">
        <v>65</v>
      </c>
      <c r="Q23" s="232"/>
      <c r="R23" s="237">
        <v>40926</v>
      </c>
      <c r="S23" s="238">
        <v>20986</v>
      </c>
      <c r="T23" s="244">
        <v>20986</v>
      </c>
    </row>
    <row r="24" spans="1:20" x14ac:dyDescent="0.25">
      <c r="A24" s="221" t="s">
        <v>2436</v>
      </c>
      <c r="B24" s="221">
        <v>0</v>
      </c>
      <c r="Q24" s="232"/>
      <c r="R24" s="232">
        <v>40927</v>
      </c>
      <c r="S24" s="230">
        <v>20986</v>
      </c>
      <c r="T24" s="244">
        <v>20986</v>
      </c>
    </row>
    <row r="25" spans="1:20" x14ac:dyDescent="0.25">
      <c r="Q25" s="232"/>
      <c r="R25" s="232">
        <v>40928</v>
      </c>
      <c r="S25" s="230">
        <v>0</v>
      </c>
      <c r="T25" s="244">
        <v>0</v>
      </c>
    </row>
    <row r="26" spans="1:20" x14ac:dyDescent="0.25">
      <c r="Q26" s="232"/>
      <c r="R26" s="233">
        <v>40929</v>
      </c>
      <c r="S26" s="234">
        <v>27982</v>
      </c>
      <c r="T26" s="244">
        <v>27982</v>
      </c>
    </row>
    <row r="27" spans="1:20" x14ac:dyDescent="0.25">
      <c r="Q27" s="232"/>
      <c r="R27" s="235">
        <v>40930</v>
      </c>
      <c r="S27" s="236">
        <v>27982</v>
      </c>
      <c r="T27" s="244">
        <v>27982</v>
      </c>
    </row>
    <row r="28" spans="1:20" x14ac:dyDescent="0.25">
      <c r="Q28" s="232"/>
      <c r="R28" s="235">
        <v>40931</v>
      </c>
      <c r="S28" s="236">
        <v>27982</v>
      </c>
      <c r="T28" s="244">
        <v>27982</v>
      </c>
    </row>
    <row r="29" spans="1:20" x14ac:dyDescent="0.25">
      <c r="Q29" s="232"/>
      <c r="R29" s="237">
        <v>40932</v>
      </c>
      <c r="S29" s="238">
        <v>13991</v>
      </c>
      <c r="T29" s="244">
        <v>13991</v>
      </c>
    </row>
    <row r="30" spans="1:20" x14ac:dyDescent="0.25">
      <c r="Q30" s="232"/>
      <c r="R30" s="232">
        <v>40933</v>
      </c>
      <c r="S30" s="230">
        <v>6995</v>
      </c>
      <c r="T30" s="244">
        <v>6995</v>
      </c>
    </row>
    <row r="31" spans="1:20" x14ac:dyDescent="0.25">
      <c r="Q31" s="232"/>
      <c r="R31" s="232">
        <v>40934</v>
      </c>
      <c r="S31" s="230">
        <v>20986</v>
      </c>
      <c r="T31" s="244">
        <v>20986</v>
      </c>
    </row>
    <row r="32" spans="1:20" x14ac:dyDescent="0.25">
      <c r="Q32" s="232"/>
      <c r="R32" s="233">
        <v>40935</v>
      </c>
      <c r="S32" s="234">
        <v>34977</v>
      </c>
      <c r="T32" s="244">
        <v>34977</v>
      </c>
    </row>
    <row r="33" spans="17:20" x14ac:dyDescent="0.25">
      <c r="Q33" s="232"/>
      <c r="R33" s="235">
        <v>40936</v>
      </c>
      <c r="S33" s="236">
        <v>55963</v>
      </c>
      <c r="T33" s="244">
        <v>55963</v>
      </c>
    </row>
    <row r="34" spans="17:20" x14ac:dyDescent="0.25">
      <c r="Q34" s="232"/>
      <c r="R34" s="235">
        <v>40937</v>
      </c>
      <c r="S34" s="236">
        <v>41972</v>
      </c>
      <c r="T34" s="244">
        <v>41972</v>
      </c>
    </row>
    <row r="35" spans="17:20" x14ac:dyDescent="0.25">
      <c r="Q35" s="232"/>
      <c r="R35" s="237">
        <v>40938</v>
      </c>
      <c r="S35" s="238">
        <v>41972</v>
      </c>
      <c r="T35" s="244">
        <v>41972</v>
      </c>
    </row>
    <row r="36" spans="17:20" x14ac:dyDescent="0.25">
      <c r="Q36" s="232"/>
      <c r="R36" s="232">
        <v>40939</v>
      </c>
      <c r="S36" s="230">
        <v>0</v>
      </c>
      <c r="T36" s="244">
        <v>0</v>
      </c>
    </row>
    <row r="37" spans="17:20" x14ac:dyDescent="0.25">
      <c r="Q37" s="232"/>
      <c r="R37" s="232">
        <v>40940</v>
      </c>
      <c r="S37" s="230">
        <v>48968</v>
      </c>
      <c r="T37" s="244">
        <v>48968</v>
      </c>
    </row>
    <row r="38" spans="17:20" x14ac:dyDescent="0.25">
      <c r="Q38" s="232"/>
      <c r="R38" s="233">
        <v>40941</v>
      </c>
      <c r="S38" s="234">
        <v>48968</v>
      </c>
      <c r="T38" s="244">
        <v>48968</v>
      </c>
    </row>
    <row r="39" spans="17:20" x14ac:dyDescent="0.25">
      <c r="Q39" s="232"/>
      <c r="R39" s="235">
        <v>40942</v>
      </c>
      <c r="S39" s="236">
        <v>6995</v>
      </c>
      <c r="T39" s="244">
        <v>6995</v>
      </c>
    </row>
    <row r="40" spans="17:20" x14ac:dyDescent="0.25">
      <c r="Q40" s="232"/>
      <c r="R40" s="235">
        <v>40943</v>
      </c>
      <c r="S40" s="236">
        <v>20986</v>
      </c>
      <c r="T40" s="244">
        <v>20986</v>
      </c>
    </row>
    <row r="41" spans="17:20" x14ac:dyDescent="0.25">
      <c r="Q41" s="232"/>
      <c r="R41" s="237">
        <v>40944</v>
      </c>
      <c r="S41" s="238">
        <v>27982</v>
      </c>
      <c r="T41" s="244">
        <v>27982</v>
      </c>
    </row>
    <row r="42" spans="17:20" x14ac:dyDescent="0.25">
      <c r="Q42" s="232"/>
      <c r="R42" s="232">
        <v>40945</v>
      </c>
      <c r="S42" s="230">
        <v>41972</v>
      </c>
      <c r="T42" s="244">
        <v>41972</v>
      </c>
    </row>
    <row r="43" spans="17:20" x14ac:dyDescent="0.25">
      <c r="Q43" s="232"/>
      <c r="R43" s="232">
        <v>40946</v>
      </c>
      <c r="S43" s="230">
        <v>27982</v>
      </c>
      <c r="T43" s="244">
        <v>27982</v>
      </c>
    </row>
    <row r="44" spans="17:20" x14ac:dyDescent="0.25">
      <c r="Q44" s="232"/>
      <c r="R44" s="233">
        <v>40947</v>
      </c>
      <c r="S44" s="234">
        <v>6995</v>
      </c>
      <c r="T44" s="244">
        <v>6995</v>
      </c>
    </row>
    <row r="45" spans="17:20" x14ac:dyDescent="0.25">
      <c r="Q45" s="232"/>
      <c r="R45" s="235">
        <v>40948</v>
      </c>
      <c r="S45" s="236">
        <v>69954</v>
      </c>
      <c r="T45" s="244">
        <v>69954</v>
      </c>
    </row>
    <row r="46" spans="17:20" x14ac:dyDescent="0.25">
      <c r="Q46" s="232"/>
      <c r="R46" s="235">
        <v>40949</v>
      </c>
      <c r="S46" s="236">
        <v>34977</v>
      </c>
      <c r="T46" s="244">
        <v>34977</v>
      </c>
    </row>
    <row r="47" spans="17:20" x14ac:dyDescent="0.25">
      <c r="Q47" s="232"/>
      <c r="R47" s="237">
        <v>40950</v>
      </c>
      <c r="S47" s="238">
        <v>27982</v>
      </c>
      <c r="T47" s="244">
        <v>27982</v>
      </c>
    </row>
    <row r="48" spans="17:20" x14ac:dyDescent="0.25">
      <c r="Q48" s="232"/>
      <c r="R48" s="232">
        <v>40951</v>
      </c>
      <c r="S48" s="230">
        <v>27982</v>
      </c>
      <c r="T48" s="244">
        <v>27982</v>
      </c>
    </row>
    <row r="49" spans="17:20" x14ac:dyDescent="0.25">
      <c r="Q49" s="232"/>
      <c r="R49" s="232">
        <v>40952</v>
      </c>
      <c r="S49" s="230">
        <v>20986</v>
      </c>
      <c r="T49" s="244">
        <v>20986</v>
      </c>
    </row>
    <row r="50" spans="17:20" x14ac:dyDescent="0.25">
      <c r="Q50" s="232"/>
      <c r="R50" s="233">
        <v>40953</v>
      </c>
      <c r="S50" s="234">
        <v>41972</v>
      </c>
      <c r="T50" s="244">
        <v>41972</v>
      </c>
    </row>
    <row r="51" spans="17:20" x14ac:dyDescent="0.25">
      <c r="Q51" s="232"/>
      <c r="R51" s="235">
        <v>40954</v>
      </c>
      <c r="S51" s="236">
        <v>34977</v>
      </c>
      <c r="T51" s="244">
        <v>34977</v>
      </c>
    </row>
    <row r="52" spans="17:20" x14ac:dyDescent="0.25">
      <c r="Q52" s="232"/>
      <c r="R52" s="235">
        <v>40955</v>
      </c>
      <c r="S52" s="236">
        <v>13991</v>
      </c>
      <c r="T52" s="244">
        <v>13991</v>
      </c>
    </row>
    <row r="53" spans="17:20" x14ac:dyDescent="0.25">
      <c r="Q53" s="232"/>
      <c r="R53" s="237">
        <v>40956</v>
      </c>
      <c r="S53" s="238">
        <v>41972</v>
      </c>
      <c r="T53" s="244">
        <v>41972</v>
      </c>
    </row>
    <row r="54" spans="17:20" x14ac:dyDescent="0.25">
      <c r="Q54" s="232"/>
      <c r="R54" s="232">
        <v>40957</v>
      </c>
      <c r="S54" s="230">
        <v>27982</v>
      </c>
      <c r="T54" s="244">
        <v>27982</v>
      </c>
    </row>
    <row r="55" spans="17:20" x14ac:dyDescent="0.25">
      <c r="Q55" s="232"/>
      <c r="R55" s="232">
        <v>40958</v>
      </c>
      <c r="S55" s="230">
        <v>34977</v>
      </c>
      <c r="T55" s="244">
        <v>34977</v>
      </c>
    </row>
    <row r="56" spans="17:20" x14ac:dyDescent="0.25">
      <c r="Q56" s="232"/>
      <c r="R56" s="233">
        <v>40959</v>
      </c>
      <c r="S56" s="234">
        <v>41972</v>
      </c>
      <c r="T56" s="244">
        <v>41972</v>
      </c>
    </row>
    <row r="57" spans="17:20" x14ac:dyDescent="0.25">
      <c r="Q57" s="232"/>
      <c r="R57" s="235">
        <v>40960</v>
      </c>
      <c r="S57" s="236">
        <v>27982</v>
      </c>
      <c r="T57" s="244">
        <v>27982</v>
      </c>
    </row>
    <row r="58" spans="17:20" x14ac:dyDescent="0.25">
      <c r="Q58" s="232"/>
      <c r="R58" s="235">
        <v>40961</v>
      </c>
      <c r="S58" s="236">
        <v>48968</v>
      </c>
      <c r="T58" s="244">
        <v>48968</v>
      </c>
    </row>
    <row r="59" spans="17:20" x14ac:dyDescent="0.25">
      <c r="Q59" s="232"/>
      <c r="R59" s="237">
        <v>40962</v>
      </c>
      <c r="S59" s="238">
        <v>34977</v>
      </c>
      <c r="T59" s="244">
        <v>34977</v>
      </c>
    </row>
    <row r="60" spans="17:20" x14ac:dyDescent="0.25">
      <c r="Q60" s="232"/>
      <c r="R60" s="232">
        <v>40963</v>
      </c>
      <c r="S60" s="230">
        <v>20986</v>
      </c>
      <c r="T60" s="244">
        <v>20986</v>
      </c>
    </row>
    <row r="61" spans="17:20" x14ac:dyDescent="0.25">
      <c r="Q61" s="232"/>
      <c r="R61" s="232">
        <v>40964</v>
      </c>
      <c r="S61" s="230">
        <v>20986</v>
      </c>
      <c r="T61" s="244">
        <v>20986</v>
      </c>
    </row>
    <row r="62" spans="17:20" x14ac:dyDescent="0.25">
      <c r="Q62" s="232"/>
      <c r="R62" s="233">
        <v>40965</v>
      </c>
      <c r="S62" s="234">
        <v>6995</v>
      </c>
      <c r="T62" s="244">
        <v>6995</v>
      </c>
    </row>
    <row r="63" spans="17:20" x14ac:dyDescent="0.25">
      <c r="Q63" s="232"/>
      <c r="R63" s="235">
        <v>40966</v>
      </c>
      <c r="S63" s="236">
        <v>27982</v>
      </c>
      <c r="T63" s="244">
        <v>27982</v>
      </c>
    </row>
    <row r="64" spans="17:20" x14ac:dyDescent="0.25">
      <c r="Q64" s="232"/>
      <c r="R64" s="235">
        <v>40967</v>
      </c>
      <c r="S64" s="236">
        <v>0</v>
      </c>
      <c r="T64" s="244">
        <v>0</v>
      </c>
    </row>
    <row r="65" spans="17:20" x14ac:dyDescent="0.25">
      <c r="Q65" s="232"/>
      <c r="R65" s="237">
        <v>40968</v>
      </c>
      <c r="S65" s="238">
        <v>13991</v>
      </c>
      <c r="T65" s="244">
        <v>13991</v>
      </c>
    </row>
    <row r="66" spans="17:20" x14ac:dyDescent="0.25">
      <c r="Q66" s="232"/>
      <c r="R66" s="232">
        <v>40969</v>
      </c>
      <c r="S66" s="230">
        <v>27982</v>
      </c>
      <c r="T66" s="244">
        <v>27982</v>
      </c>
    </row>
    <row r="67" spans="17:20" x14ac:dyDescent="0.25">
      <c r="Q67" s="232"/>
      <c r="R67" s="232">
        <v>40970</v>
      </c>
      <c r="S67" s="230">
        <v>27982</v>
      </c>
      <c r="T67" s="244">
        <v>27982</v>
      </c>
    </row>
    <row r="68" spans="17:20" x14ac:dyDescent="0.25">
      <c r="Q68" s="232"/>
      <c r="R68" s="233">
        <v>40971</v>
      </c>
      <c r="S68" s="234">
        <v>62958</v>
      </c>
      <c r="T68" s="244">
        <v>62958</v>
      </c>
    </row>
    <row r="69" spans="17:20" x14ac:dyDescent="0.25">
      <c r="Q69" s="232"/>
      <c r="R69" s="235">
        <v>40972</v>
      </c>
      <c r="S69" s="236">
        <v>27982</v>
      </c>
      <c r="T69" s="244">
        <v>27982</v>
      </c>
    </row>
    <row r="70" spans="17:20" x14ac:dyDescent="0.25">
      <c r="Q70" s="232"/>
      <c r="R70" s="235">
        <v>40973</v>
      </c>
      <c r="S70" s="236">
        <v>27982</v>
      </c>
      <c r="T70" s="244">
        <v>27982</v>
      </c>
    </row>
    <row r="71" spans="17:20" x14ac:dyDescent="0.25">
      <c r="Q71" s="232"/>
      <c r="R71" s="237">
        <v>40974</v>
      </c>
      <c r="S71" s="238">
        <v>34977</v>
      </c>
      <c r="T71" s="244">
        <v>34977</v>
      </c>
    </row>
    <row r="72" spans="17:20" x14ac:dyDescent="0.25">
      <c r="Q72" s="232"/>
      <c r="R72" s="232">
        <v>40975</v>
      </c>
      <c r="S72" s="230">
        <v>27982</v>
      </c>
      <c r="T72" s="244">
        <v>27982</v>
      </c>
    </row>
    <row r="73" spans="17:20" x14ac:dyDescent="0.25">
      <c r="Q73" s="232"/>
      <c r="R73" s="232">
        <v>40976</v>
      </c>
      <c r="S73" s="230">
        <v>27982</v>
      </c>
      <c r="T73" s="244">
        <v>27982</v>
      </c>
    </row>
    <row r="74" spans="17:20" x14ac:dyDescent="0.25">
      <c r="Q74" s="232"/>
      <c r="R74" s="233">
        <v>40977</v>
      </c>
      <c r="S74" s="234">
        <v>0</v>
      </c>
      <c r="T74" s="244">
        <v>0</v>
      </c>
    </row>
    <row r="75" spans="17:20" x14ac:dyDescent="0.25">
      <c r="Q75" s="232"/>
      <c r="R75" s="235">
        <v>40978</v>
      </c>
      <c r="S75" s="236">
        <v>6995</v>
      </c>
      <c r="T75" s="244">
        <v>6995</v>
      </c>
    </row>
    <row r="76" spans="17:20" x14ac:dyDescent="0.25">
      <c r="Q76" s="232"/>
      <c r="R76" s="235">
        <v>40979</v>
      </c>
      <c r="S76" s="236">
        <v>41972</v>
      </c>
      <c r="T76" s="244">
        <v>41972</v>
      </c>
    </row>
    <row r="77" spans="17:20" x14ac:dyDescent="0.25">
      <c r="Q77" s="232"/>
      <c r="R77" s="237">
        <v>40980</v>
      </c>
      <c r="S77" s="238">
        <v>6995</v>
      </c>
      <c r="T77" s="244">
        <v>6995</v>
      </c>
    </row>
    <row r="78" spans="17:20" x14ac:dyDescent="0.25">
      <c r="Q78" s="232"/>
      <c r="R78" s="232">
        <v>40981</v>
      </c>
      <c r="S78" s="230">
        <v>34977</v>
      </c>
      <c r="T78" s="244">
        <v>34977</v>
      </c>
    </row>
    <row r="79" spans="17:20" x14ac:dyDescent="0.25">
      <c r="Q79" s="232"/>
      <c r="R79" s="232">
        <v>40982</v>
      </c>
      <c r="S79" s="230">
        <v>20986</v>
      </c>
      <c r="T79" s="244">
        <v>20986</v>
      </c>
    </row>
    <row r="80" spans="17:20" x14ac:dyDescent="0.25">
      <c r="Q80" s="232"/>
      <c r="R80" s="233">
        <v>40983</v>
      </c>
      <c r="S80" s="234">
        <v>62958</v>
      </c>
      <c r="T80" s="244">
        <v>62958</v>
      </c>
    </row>
    <row r="81" spans="17:20" x14ac:dyDescent="0.25">
      <c r="Q81" s="232"/>
      <c r="R81" s="235">
        <v>40984</v>
      </c>
      <c r="S81" s="236">
        <v>13991</v>
      </c>
      <c r="T81" s="244">
        <v>13991</v>
      </c>
    </row>
    <row r="82" spans="17:20" x14ac:dyDescent="0.25">
      <c r="Q82" s="232"/>
      <c r="R82" s="235">
        <v>40985</v>
      </c>
      <c r="S82" s="236">
        <v>27982</v>
      </c>
      <c r="T82" s="244">
        <v>27982</v>
      </c>
    </row>
    <row r="83" spans="17:20" x14ac:dyDescent="0.25">
      <c r="Q83" s="232"/>
      <c r="R83" s="237">
        <v>40986</v>
      </c>
      <c r="S83" s="238">
        <v>41972</v>
      </c>
      <c r="T83" s="244">
        <v>41972</v>
      </c>
    </row>
    <row r="84" spans="17:20" x14ac:dyDescent="0.25">
      <c r="Q84" s="232"/>
      <c r="R84" s="232">
        <v>40987</v>
      </c>
      <c r="S84" s="230">
        <v>76949</v>
      </c>
      <c r="T84" s="244">
        <v>76949</v>
      </c>
    </row>
    <row r="85" spans="17:20" x14ac:dyDescent="0.25">
      <c r="Q85" s="232"/>
      <c r="R85" s="232">
        <v>40988</v>
      </c>
      <c r="S85" s="230">
        <v>27982</v>
      </c>
      <c r="T85" s="244">
        <v>27982</v>
      </c>
    </row>
    <row r="86" spans="17:20" x14ac:dyDescent="0.25">
      <c r="Q86" s="232"/>
      <c r="R86" s="233">
        <v>40989</v>
      </c>
      <c r="S86" s="234">
        <v>34977</v>
      </c>
      <c r="T86" s="244">
        <v>34977</v>
      </c>
    </row>
    <row r="87" spans="17:20" x14ac:dyDescent="0.25">
      <c r="Q87" s="232"/>
      <c r="R87" s="235">
        <v>40990</v>
      </c>
      <c r="S87" s="236">
        <v>27982</v>
      </c>
      <c r="T87" s="244">
        <v>27982</v>
      </c>
    </row>
    <row r="88" spans="17:20" x14ac:dyDescent="0.25">
      <c r="Q88" s="232"/>
      <c r="R88" s="235">
        <v>40991</v>
      </c>
      <c r="S88" s="236">
        <v>62958</v>
      </c>
      <c r="T88" s="244">
        <v>62958</v>
      </c>
    </row>
    <row r="89" spans="17:20" x14ac:dyDescent="0.25">
      <c r="Q89" s="232"/>
      <c r="R89" s="237">
        <v>40992</v>
      </c>
      <c r="S89" s="238">
        <v>27982</v>
      </c>
      <c r="T89" s="244">
        <v>27982</v>
      </c>
    </row>
    <row r="90" spans="17:20" x14ac:dyDescent="0.25">
      <c r="Q90" s="232"/>
      <c r="R90" s="232">
        <v>40993</v>
      </c>
      <c r="S90" s="230">
        <v>41972</v>
      </c>
      <c r="T90" s="244">
        <v>41972</v>
      </c>
    </row>
    <row r="91" spans="17:20" x14ac:dyDescent="0.25">
      <c r="Q91" s="232"/>
      <c r="R91" s="232">
        <v>40994</v>
      </c>
      <c r="S91" s="230">
        <v>27982</v>
      </c>
      <c r="T91" s="244">
        <v>27982</v>
      </c>
    </row>
    <row r="92" spans="17:20" x14ac:dyDescent="0.25">
      <c r="Q92" s="232"/>
      <c r="R92" s="233">
        <v>40995</v>
      </c>
      <c r="S92" s="234">
        <v>34977</v>
      </c>
      <c r="T92" s="244">
        <v>34977</v>
      </c>
    </row>
    <row r="93" spans="17:20" x14ac:dyDescent="0.25">
      <c r="Q93" s="232"/>
      <c r="R93" s="235">
        <v>40996</v>
      </c>
      <c r="S93" s="236">
        <v>41972</v>
      </c>
      <c r="T93" s="244">
        <v>41972</v>
      </c>
    </row>
    <row r="94" spans="17:20" x14ac:dyDescent="0.25">
      <c r="Q94" s="232"/>
      <c r="R94" s="235">
        <v>40997</v>
      </c>
      <c r="S94" s="236">
        <v>34977</v>
      </c>
      <c r="T94" s="244">
        <v>34977</v>
      </c>
    </row>
    <row r="95" spans="17:20" x14ac:dyDescent="0.25">
      <c r="Q95" s="232"/>
      <c r="R95" s="237">
        <v>40998</v>
      </c>
      <c r="S95" s="238">
        <v>13991</v>
      </c>
      <c r="T95" s="244">
        <v>13991</v>
      </c>
    </row>
    <row r="96" spans="17:20" x14ac:dyDescent="0.25">
      <c r="Q96" s="232"/>
      <c r="R96" s="232">
        <v>40999</v>
      </c>
      <c r="S96" s="230">
        <v>62958</v>
      </c>
      <c r="T96" s="244">
        <v>62958</v>
      </c>
    </row>
    <row r="97" spans="17:20" x14ac:dyDescent="0.25">
      <c r="Q97" s="232"/>
      <c r="R97" s="232">
        <v>41000</v>
      </c>
      <c r="S97" s="230">
        <v>48968</v>
      </c>
      <c r="T97" s="244">
        <v>48968</v>
      </c>
    </row>
    <row r="98" spans="17:20" x14ac:dyDescent="0.25">
      <c r="Q98" s="232"/>
      <c r="R98" s="233">
        <v>41001</v>
      </c>
      <c r="S98" s="234">
        <v>48968</v>
      </c>
      <c r="T98" s="244">
        <v>48968</v>
      </c>
    </row>
    <row r="99" spans="17:20" x14ac:dyDescent="0.25">
      <c r="Q99" s="232"/>
      <c r="R99" s="235">
        <v>41002</v>
      </c>
      <c r="S99" s="236">
        <v>48968</v>
      </c>
      <c r="T99" s="244">
        <v>48968</v>
      </c>
    </row>
    <row r="100" spans="17:20" x14ac:dyDescent="0.25">
      <c r="Q100" s="232"/>
      <c r="R100" s="235">
        <v>41003</v>
      </c>
      <c r="S100" s="236">
        <v>34977</v>
      </c>
      <c r="T100" s="244">
        <v>34977</v>
      </c>
    </row>
    <row r="101" spans="17:20" x14ac:dyDescent="0.25">
      <c r="Q101" s="232"/>
      <c r="R101" s="237">
        <v>41004</v>
      </c>
      <c r="S101" s="238">
        <v>20986</v>
      </c>
      <c r="T101" s="244">
        <v>20986</v>
      </c>
    </row>
    <row r="102" spans="17:20" x14ac:dyDescent="0.25">
      <c r="Q102" s="232"/>
      <c r="R102" s="232">
        <v>41005</v>
      </c>
      <c r="S102" s="230">
        <v>41972</v>
      </c>
      <c r="T102" s="244">
        <v>41972</v>
      </c>
    </row>
    <row r="103" spans="17:20" x14ac:dyDescent="0.25">
      <c r="Q103" s="232"/>
      <c r="R103" s="232">
        <v>41006</v>
      </c>
      <c r="S103" s="230">
        <v>27982</v>
      </c>
      <c r="T103" s="244">
        <v>27982</v>
      </c>
    </row>
    <row r="104" spans="17:20" x14ac:dyDescent="0.25">
      <c r="Q104" s="232"/>
      <c r="R104" s="233">
        <v>41007</v>
      </c>
      <c r="S104" s="234">
        <v>83945</v>
      </c>
      <c r="T104" s="244">
        <v>83945</v>
      </c>
    </row>
    <row r="105" spans="17:20" x14ac:dyDescent="0.25">
      <c r="Q105" s="232"/>
      <c r="R105" s="235">
        <v>41008</v>
      </c>
      <c r="S105" s="236">
        <v>41972</v>
      </c>
      <c r="T105" s="244">
        <v>41972</v>
      </c>
    </row>
    <row r="106" spans="17:20" x14ac:dyDescent="0.25">
      <c r="Q106" s="232"/>
      <c r="R106" s="235">
        <v>41009</v>
      </c>
      <c r="S106" s="236">
        <v>55963</v>
      </c>
      <c r="T106" s="244">
        <v>55963</v>
      </c>
    </row>
    <row r="107" spans="17:20" x14ac:dyDescent="0.25">
      <c r="Q107" s="232"/>
      <c r="R107" s="237">
        <v>41010</v>
      </c>
      <c r="S107" s="238">
        <v>55963</v>
      </c>
      <c r="T107" s="244">
        <v>55963</v>
      </c>
    </row>
    <row r="108" spans="17:20" x14ac:dyDescent="0.25">
      <c r="Q108" s="232"/>
      <c r="R108" s="232">
        <v>41011</v>
      </c>
      <c r="S108" s="230">
        <v>48968</v>
      </c>
      <c r="T108" s="244">
        <v>48968</v>
      </c>
    </row>
    <row r="109" spans="17:20" x14ac:dyDescent="0.25">
      <c r="Q109" s="232"/>
      <c r="R109" s="232">
        <v>41012</v>
      </c>
      <c r="S109" s="230">
        <v>48968</v>
      </c>
      <c r="T109" s="244">
        <v>48968</v>
      </c>
    </row>
    <row r="110" spans="17:20" x14ac:dyDescent="0.25">
      <c r="Q110" s="232"/>
      <c r="R110" s="233">
        <v>41013</v>
      </c>
      <c r="S110" s="234">
        <v>48968</v>
      </c>
      <c r="T110" s="244">
        <v>48968</v>
      </c>
    </row>
    <row r="111" spans="17:20" x14ac:dyDescent="0.25">
      <c r="Q111" s="232"/>
      <c r="R111" s="235">
        <v>41014</v>
      </c>
      <c r="S111" s="236">
        <v>90940</v>
      </c>
      <c r="T111" s="244">
        <v>90940</v>
      </c>
    </row>
    <row r="112" spans="17:20" x14ac:dyDescent="0.25">
      <c r="Q112" s="232"/>
      <c r="R112" s="235">
        <v>41015</v>
      </c>
      <c r="S112" s="236">
        <v>69954</v>
      </c>
      <c r="T112" s="244">
        <v>69954</v>
      </c>
    </row>
    <row r="113" spans="17:20" x14ac:dyDescent="0.25">
      <c r="Q113" s="232"/>
      <c r="R113" s="237">
        <v>41016</v>
      </c>
      <c r="S113" s="238">
        <v>41972</v>
      </c>
      <c r="T113" s="244">
        <v>41972</v>
      </c>
    </row>
    <row r="114" spans="17:20" x14ac:dyDescent="0.25">
      <c r="Q114" s="232"/>
      <c r="R114" s="232">
        <v>41017</v>
      </c>
      <c r="S114" s="230">
        <v>55963</v>
      </c>
      <c r="T114" s="244">
        <v>55963</v>
      </c>
    </row>
    <row r="115" spans="17:20" x14ac:dyDescent="0.25">
      <c r="Q115" s="232"/>
      <c r="R115" s="232">
        <v>41018</v>
      </c>
      <c r="S115" s="230">
        <v>55963</v>
      </c>
      <c r="T115" s="244">
        <v>55963</v>
      </c>
    </row>
    <row r="116" spans="17:20" x14ac:dyDescent="0.25">
      <c r="Q116" s="232"/>
      <c r="R116" s="233">
        <v>41019</v>
      </c>
      <c r="S116" s="234">
        <v>55963</v>
      </c>
      <c r="T116" s="244">
        <v>55963</v>
      </c>
    </row>
    <row r="117" spans="17:20" x14ac:dyDescent="0.25">
      <c r="Q117" s="232"/>
      <c r="R117" s="235">
        <v>41020</v>
      </c>
      <c r="S117" s="236">
        <v>34977</v>
      </c>
      <c r="T117" s="244">
        <v>34977</v>
      </c>
    </row>
    <row r="118" spans="17:20" x14ac:dyDescent="0.25">
      <c r="Q118" s="232"/>
      <c r="R118" s="235">
        <v>41021</v>
      </c>
      <c r="S118" s="236">
        <v>55963</v>
      </c>
      <c r="T118" s="244">
        <v>55963</v>
      </c>
    </row>
    <row r="119" spans="17:20" x14ac:dyDescent="0.25">
      <c r="Q119" s="232"/>
      <c r="R119" s="237">
        <v>41022</v>
      </c>
      <c r="S119" s="238">
        <v>76949</v>
      </c>
      <c r="T119" s="244">
        <v>76949</v>
      </c>
    </row>
    <row r="120" spans="17:20" x14ac:dyDescent="0.25">
      <c r="Q120" s="232"/>
      <c r="R120" s="232">
        <v>41023</v>
      </c>
      <c r="S120" s="230">
        <v>69954</v>
      </c>
      <c r="T120" s="244">
        <v>69954</v>
      </c>
    </row>
    <row r="121" spans="17:20" x14ac:dyDescent="0.25">
      <c r="Q121" s="232"/>
      <c r="R121" s="232">
        <v>41024</v>
      </c>
      <c r="S121" s="230">
        <v>48968</v>
      </c>
      <c r="T121" s="244">
        <v>48968</v>
      </c>
    </row>
    <row r="122" spans="17:20" x14ac:dyDescent="0.25">
      <c r="Q122" s="232"/>
      <c r="R122" s="233">
        <v>41025</v>
      </c>
      <c r="S122" s="234">
        <v>34977</v>
      </c>
      <c r="T122" s="244">
        <v>34977</v>
      </c>
    </row>
    <row r="123" spans="17:20" x14ac:dyDescent="0.25">
      <c r="Q123" s="232"/>
      <c r="R123" s="235">
        <v>41026</v>
      </c>
      <c r="S123" s="236">
        <v>62958</v>
      </c>
      <c r="T123" s="244">
        <v>62958</v>
      </c>
    </row>
    <row r="124" spans="17:20" x14ac:dyDescent="0.25">
      <c r="Q124" s="232"/>
      <c r="R124" s="235">
        <v>41027</v>
      </c>
      <c r="S124" s="236">
        <v>55963</v>
      </c>
      <c r="T124" s="244">
        <v>55963</v>
      </c>
    </row>
    <row r="125" spans="17:20" x14ac:dyDescent="0.25">
      <c r="Q125" s="232"/>
      <c r="R125" s="237">
        <v>41028</v>
      </c>
      <c r="S125" s="238">
        <v>27982</v>
      </c>
      <c r="T125" s="244">
        <v>27982</v>
      </c>
    </row>
    <row r="126" spans="17:20" x14ac:dyDescent="0.25">
      <c r="Q126" s="232"/>
      <c r="R126" s="232">
        <v>41029</v>
      </c>
      <c r="S126" s="230">
        <v>13991</v>
      </c>
      <c r="T126" s="244">
        <v>13991</v>
      </c>
    </row>
    <row r="127" spans="17:20" x14ac:dyDescent="0.25">
      <c r="Q127" s="232"/>
      <c r="R127" s="232">
        <v>41030</v>
      </c>
      <c r="S127" s="230">
        <v>34977</v>
      </c>
      <c r="T127" s="244">
        <v>34977</v>
      </c>
    </row>
    <row r="128" spans="17:20" x14ac:dyDescent="0.25">
      <c r="Q128" s="232"/>
      <c r="R128" s="233">
        <v>41031</v>
      </c>
      <c r="S128" s="234">
        <v>62958</v>
      </c>
      <c r="T128" s="244">
        <v>62958</v>
      </c>
    </row>
    <row r="129" spans="17:20" x14ac:dyDescent="0.25">
      <c r="Q129" s="232"/>
      <c r="R129" s="235">
        <v>41032</v>
      </c>
      <c r="S129" s="236">
        <v>27982</v>
      </c>
      <c r="T129" s="244">
        <v>27982</v>
      </c>
    </row>
    <row r="130" spans="17:20" x14ac:dyDescent="0.25">
      <c r="Q130" s="232"/>
      <c r="R130" s="235">
        <v>41033</v>
      </c>
      <c r="S130" s="236">
        <v>41972</v>
      </c>
      <c r="T130" s="244">
        <v>41972</v>
      </c>
    </row>
    <row r="131" spans="17:20" x14ac:dyDescent="0.25">
      <c r="Q131" s="232"/>
      <c r="R131" s="237">
        <v>41034</v>
      </c>
      <c r="S131" s="238">
        <v>34977</v>
      </c>
      <c r="T131" s="244">
        <v>34977</v>
      </c>
    </row>
    <row r="132" spans="17:20" x14ac:dyDescent="0.25">
      <c r="Q132" s="232"/>
      <c r="R132" s="232">
        <v>41035</v>
      </c>
      <c r="S132" s="230">
        <v>55963</v>
      </c>
      <c r="T132" s="244">
        <v>55963</v>
      </c>
    </row>
    <row r="133" spans="17:20" x14ac:dyDescent="0.25">
      <c r="Q133" s="232"/>
      <c r="R133" s="232">
        <v>41036</v>
      </c>
      <c r="S133" s="230">
        <v>41972</v>
      </c>
      <c r="T133" s="244">
        <v>41972</v>
      </c>
    </row>
    <row r="134" spans="17:20" x14ac:dyDescent="0.25">
      <c r="Q134" s="232"/>
      <c r="R134" s="233">
        <v>41037</v>
      </c>
      <c r="S134" s="234">
        <v>41972</v>
      </c>
      <c r="T134" s="244">
        <v>41972</v>
      </c>
    </row>
    <row r="135" spans="17:20" x14ac:dyDescent="0.25">
      <c r="Q135" s="232"/>
      <c r="R135" s="235">
        <v>41038</v>
      </c>
      <c r="S135" s="236">
        <v>69954</v>
      </c>
      <c r="T135" s="244">
        <v>69954</v>
      </c>
    </row>
    <row r="136" spans="17:20" x14ac:dyDescent="0.25">
      <c r="Q136" s="232"/>
      <c r="R136" s="235">
        <v>41039</v>
      </c>
      <c r="S136" s="236">
        <v>20986</v>
      </c>
      <c r="T136" s="244">
        <v>20986</v>
      </c>
    </row>
    <row r="137" spans="17:20" x14ac:dyDescent="0.25">
      <c r="Q137" s="232"/>
      <c r="R137" s="237">
        <v>41040</v>
      </c>
      <c r="S137" s="238">
        <v>41972</v>
      </c>
      <c r="T137" s="244">
        <v>41972</v>
      </c>
    </row>
    <row r="138" spans="17:20" x14ac:dyDescent="0.25">
      <c r="Q138" s="232"/>
      <c r="R138" s="232">
        <v>41041</v>
      </c>
      <c r="S138" s="230">
        <v>90940</v>
      </c>
      <c r="T138" s="244">
        <v>90940</v>
      </c>
    </row>
    <row r="139" spans="17:20" x14ac:dyDescent="0.25">
      <c r="Q139" s="232"/>
      <c r="R139" s="232">
        <v>41042</v>
      </c>
      <c r="S139" s="230">
        <v>27982</v>
      </c>
      <c r="T139" s="244">
        <v>27982</v>
      </c>
    </row>
    <row r="140" spans="17:20" x14ac:dyDescent="0.25">
      <c r="Q140" s="232"/>
      <c r="R140" s="233">
        <v>41043</v>
      </c>
      <c r="S140" s="234">
        <v>41972</v>
      </c>
      <c r="T140" s="244">
        <v>41972</v>
      </c>
    </row>
    <row r="141" spans="17:20" x14ac:dyDescent="0.25">
      <c r="Q141" s="232"/>
      <c r="R141" s="235">
        <v>41044</v>
      </c>
      <c r="S141" s="236">
        <v>48968</v>
      </c>
      <c r="T141" s="244">
        <v>48968</v>
      </c>
    </row>
    <row r="142" spans="17:20" x14ac:dyDescent="0.25">
      <c r="Q142" s="232"/>
      <c r="R142" s="235">
        <v>41045</v>
      </c>
      <c r="S142" s="236">
        <v>97935</v>
      </c>
      <c r="T142" s="244">
        <v>97935</v>
      </c>
    </row>
    <row r="143" spans="17:20" x14ac:dyDescent="0.25">
      <c r="Q143" s="232"/>
      <c r="R143" s="237">
        <v>41046</v>
      </c>
      <c r="S143" s="238">
        <v>69954</v>
      </c>
      <c r="T143" s="244">
        <v>69954</v>
      </c>
    </row>
    <row r="144" spans="17:20" x14ac:dyDescent="0.25">
      <c r="Q144" s="232"/>
      <c r="R144" s="232">
        <v>41047</v>
      </c>
      <c r="S144" s="230">
        <v>20986</v>
      </c>
      <c r="T144" s="244">
        <v>20986</v>
      </c>
    </row>
    <row r="145" spans="17:20" x14ac:dyDescent="0.25">
      <c r="Q145" s="232"/>
      <c r="R145" s="232">
        <v>41048</v>
      </c>
      <c r="S145" s="230">
        <v>48968</v>
      </c>
      <c r="T145" s="244">
        <v>48968</v>
      </c>
    </row>
    <row r="146" spans="17:20" x14ac:dyDescent="0.25">
      <c r="Q146" s="232"/>
      <c r="R146" s="233">
        <v>41049</v>
      </c>
      <c r="S146" s="234">
        <v>104931</v>
      </c>
      <c r="T146" s="244">
        <v>104931</v>
      </c>
    </row>
    <row r="147" spans="17:20" x14ac:dyDescent="0.25">
      <c r="Q147" s="232"/>
      <c r="R147" s="235">
        <v>41050</v>
      </c>
      <c r="S147" s="236">
        <v>76949</v>
      </c>
      <c r="T147" s="244">
        <v>76949</v>
      </c>
    </row>
    <row r="148" spans="17:20" x14ac:dyDescent="0.25">
      <c r="Q148" s="232"/>
      <c r="R148" s="235">
        <v>41051</v>
      </c>
      <c r="S148" s="236">
        <v>62958</v>
      </c>
      <c r="T148" s="244">
        <v>62958</v>
      </c>
    </row>
    <row r="149" spans="17:20" x14ac:dyDescent="0.25">
      <c r="Q149" s="232"/>
      <c r="R149" s="237">
        <v>41052</v>
      </c>
      <c r="S149" s="238">
        <v>62958</v>
      </c>
      <c r="T149" s="244">
        <v>62958</v>
      </c>
    </row>
    <row r="150" spans="17:20" x14ac:dyDescent="0.25">
      <c r="Q150" s="232"/>
      <c r="R150" s="232">
        <v>41053</v>
      </c>
      <c r="S150" s="230">
        <v>34977</v>
      </c>
      <c r="T150" s="244">
        <v>34977</v>
      </c>
    </row>
    <row r="151" spans="17:20" x14ac:dyDescent="0.25">
      <c r="Q151" s="232"/>
      <c r="R151" s="232">
        <v>41054</v>
      </c>
      <c r="S151" s="230">
        <v>48968</v>
      </c>
      <c r="T151" s="244">
        <v>48968</v>
      </c>
    </row>
    <row r="152" spans="17:20" x14ac:dyDescent="0.25">
      <c r="Q152" s="232"/>
      <c r="R152" s="233">
        <v>41055</v>
      </c>
      <c r="S152" s="234">
        <v>62958</v>
      </c>
      <c r="T152" s="244">
        <v>62958</v>
      </c>
    </row>
    <row r="153" spans="17:20" x14ac:dyDescent="0.25">
      <c r="Q153" s="232"/>
      <c r="R153" s="235">
        <v>41056</v>
      </c>
      <c r="S153" s="236">
        <v>27982</v>
      </c>
      <c r="T153" s="244">
        <v>27982</v>
      </c>
    </row>
    <row r="154" spans="17:20" x14ac:dyDescent="0.25">
      <c r="Q154" s="232"/>
      <c r="R154" s="235">
        <v>41057</v>
      </c>
      <c r="S154" s="236">
        <v>48968</v>
      </c>
      <c r="T154" s="244">
        <v>48968</v>
      </c>
    </row>
    <row r="155" spans="17:20" x14ac:dyDescent="0.25">
      <c r="Q155" s="232"/>
      <c r="R155" s="237">
        <v>41058</v>
      </c>
      <c r="S155" s="238">
        <v>34977</v>
      </c>
      <c r="T155" s="244">
        <v>34977</v>
      </c>
    </row>
    <row r="156" spans="17:20" x14ac:dyDescent="0.25">
      <c r="Q156" s="232"/>
      <c r="R156" s="232">
        <v>41059</v>
      </c>
      <c r="S156" s="230">
        <v>76949</v>
      </c>
      <c r="T156" s="244">
        <v>76949</v>
      </c>
    </row>
    <row r="157" spans="17:20" x14ac:dyDescent="0.25">
      <c r="Q157" s="232"/>
      <c r="R157" s="232">
        <v>41060</v>
      </c>
      <c r="S157" s="230">
        <v>76949</v>
      </c>
      <c r="T157" s="244">
        <v>76949</v>
      </c>
    </row>
    <row r="158" spans="17:20" x14ac:dyDescent="0.25">
      <c r="Q158" s="232"/>
      <c r="R158" s="233">
        <v>41061</v>
      </c>
      <c r="S158" s="234">
        <v>69954</v>
      </c>
      <c r="T158" s="244">
        <v>69954</v>
      </c>
    </row>
    <row r="159" spans="17:20" x14ac:dyDescent="0.25">
      <c r="Q159" s="232"/>
      <c r="R159" s="235">
        <v>41062</v>
      </c>
      <c r="S159" s="236">
        <v>48968</v>
      </c>
      <c r="T159" s="244">
        <v>48968</v>
      </c>
    </row>
    <row r="160" spans="17:20" x14ac:dyDescent="0.25">
      <c r="Q160" s="232"/>
      <c r="R160" s="235">
        <v>41063</v>
      </c>
      <c r="S160" s="236">
        <v>41972</v>
      </c>
      <c r="T160" s="244">
        <v>41972</v>
      </c>
    </row>
    <row r="161" spans="17:20" x14ac:dyDescent="0.25">
      <c r="Q161" s="232"/>
      <c r="R161" s="237">
        <v>41064</v>
      </c>
      <c r="S161" s="238">
        <v>13991</v>
      </c>
      <c r="T161" s="244">
        <v>13991</v>
      </c>
    </row>
    <row r="162" spans="17:20" x14ac:dyDescent="0.25">
      <c r="Q162" s="232"/>
      <c r="R162" s="232">
        <v>41065</v>
      </c>
      <c r="S162" s="230">
        <v>34977</v>
      </c>
      <c r="T162" s="244">
        <v>34977</v>
      </c>
    </row>
    <row r="163" spans="17:20" x14ac:dyDescent="0.25">
      <c r="Q163" s="232"/>
      <c r="R163" s="232">
        <v>41066</v>
      </c>
      <c r="S163" s="230">
        <v>48968</v>
      </c>
      <c r="T163" s="244">
        <v>48968</v>
      </c>
    </row>
    <row r="164" spans="17:20" x14ac:dyDescent="0.25">
      <c r="Q164" s="232"/>
      <c r="R164" s="233">
        <v>41067</v>
      </c>
      <c r="S164" s="234">
        <v>55963</v>
      </c>
      <c r="T164" s="244">
        <v>55963</v>
      </c>
    </row>
    <row r="165" spans="17:20" x14ac:dyDescent="0.25">
      <c r="Q165" s="232"/>
      <c r="R165" s="235">
        <v>41068</v>
      </c>
      <c r="S165" s="236">
        <v>41972</v>
      </c>
      <c r="T165" s="244">
        <v>41972</v>
      </c>
    </row>
    <row r="166" spans="17:20" x14ac:dyDescent="0.25">
      <c r="Q166" s="232"/>
      <c r="R166" s="235">
        <v>41069</v>
      </c>
      <c r="S166" s="236">
        <v>41972</v>
      </c>
      <c r="T166" s="244">
        <v>41972</v>
      </c>
    </row>
    <row r="167" spans="17:20" x14ac:dyDescent="0.25">
      <c r="Q167" s="232"/>
      <c r="R167" s="237">
        <v>41070</v>
      </c>
      <c r="S167" s="238">
        <v>132912</v>
      </c>
      <c r="T167" s="244">
        <v>132912</v>
      </c>
    </row>
    <row r="168" spans="17:20" x14ac:dyDescent="0.25">
      <c r="Q168" s="232"/>
      <c r="R168" s="232">
        <v>41071</v>
      </c>
      <c r="S168" s="230">
        <v>69954</v>
      </c>
      <c r="T168" s="244">
        <v>69954</v>
      </c>
    </row>
    <row r="169" spans="17:20" x14ac:dyDescent="0.25">
      <c r="Q169" s="232"/>
      <c r="R169" s="232">
        <v>41072</v>
      </c>
      <c r="S169" s="230">
        <v>90940</v>
      </c>
      <c r="T169" s="244">
        <v>90940</v>
      </c>
    </row>
    <row r="170" spans="17:20" x14ac:dyDescent="0.25">
      <c r="Q170" s="232"/>
      <c r="R170" s="233">
        <v>41073</v>
      </c>
      <c r="S170" s="234">
        <v>55963</v>
      </c>
      <c r="T170" s="244">
        <v>55963</v>
      </c>
    </row>
    <row r="171" spans="17:20" x14ac:dyDescent="0.25">
      <c r="Q171" s="232"/>
      <c r="R171" s="235">
        <v>41074</v>
      </c>
      <c r="S171" s="236">
        <v>48968</v>
      </c>
      <c r="T171" s="244">
        <v>48968</v>
      </c>
    </row>
    <row r="172" spans="17:20" x14ac:dyDescent="0.25">
      <c r="Q172" s="232"/>
      <c r="R172" s="235">
        <v>41075</v>
      </c>
      <c r="S172" s="236">
        <v>27982</v>
      </c>
      <c r="T172" s="244">
        <v>27982</v>
      </c>
    </row>
    <row r="173" spans="17:20" x14ac:dyDescent="0.25">
      <c r="Q173" s="232"/>
      <c r="R173" s="237">
        <v>41076</v>
      </c>
      <c r="S173" s="238">
        <v>83945</v>
      </c>
      <c r="T173" s="244">
        <v>83945</v>
      </c>
    </row>
    <row r="174" spans="17:20" x14ac:dyDescent="0.25">
      <c r="Q174" s="232"/>
      <c r="R174" s="232">
        <v>41077</v>
      </c>
      <c r="S174" s="230">
        <v>76949</v>
      </c>
      <c r="T174" s="244">
        <v>76949</v>
      </c>
    </row>
    <row r="175" spans="17:20" x14ac:dyDescent="0.25">
      <c r="Q175" s="232"/>
      <c r="R175" s="232">
        <v>41078</v>
      </c>
      <c r="S175" s="230">
        <v>69954</v>
      </c>
      <c r="T175" s="244">
        <v>69954</v>
      </c>
    </row>
    <row r="176" spans="17:20" x14ac:dyDescent="0.25">
      <c r="Q176" s="232"/>
      <c r="R176" s="233">
        <v>41079</v>
      </c>
      <c r="S176" s="234">
        <v>55963</v>
      </c>
      <c r="T176" s="244">
        <v>55963</v>
      </c>
    </row>
    <row r="177" spans="17:20" x14ac:dyDescent="0.25">
      <c r="Q177" s="232"/>
      <c r="R177" s="235">
        <v>41080</v>
      </c>
      <c r="S177" s="236">
        <v>62958</v>
      </c>
      <c r="T177" s="244">
        <v>62958</v>
      </c>
    </row>
    <row r="178" spans="17:20" x14ac:dyDescent="0.25">
      <c r="Q178" s="232"/>
      <c r="R178" s="235">
        <v>41081</v>
      </c>
      <c r="S178" s="236">
        <v>76949</v>
      </c>
      <c r="T178" s="244">
        <v>76949</v>
      </c>
    </row>
    <row r="179" spans="17:20" x14ac:dyDescent="0.25">
      <c r="Q179" s="232"/>
      <c r="R179" s="237">
        <v>41082</v>
      </c>
      <c r="S179" s="238">
        <v>104931</v>
      </c>
      <c r="T179" s="244">
        <v>104931</v>
      </c>
    </row>
    <row r="180" spans="17:20" x14ac:dyDescent="0.25">
      <c r="Q180" s="232"/>
      <c r="R180" s="232">
        <v>41083</v>
      </c>
      <c r="S180" s="230">
        <v>55963</v>
      </c>
      <c r="T180" s="244">
        <v>55963</v>
      </c>
    </row>
    <row r="181" spans="17:20" x14ac:dyDescent="0.25">
      <c r="Q181" s="232"/>
      <c r="R181" s="232">
        <v>41084</v>
      </c>
      <c r="S181" s="230">
        <v>83945</v>
      </c>
      <c r="T181" s="244">
        <v>83945</v>
      </c>
    </row>
    <row r="182" spans="17:20" x14ac:dyDescent="0.25">
      <c r="Q182" s="232"/>
      <c r="R182" s="233">
        <v>41085</v>
      </c>
      <c r="S182" s="234">
        <v>62958</v>
      </c>
      <c r="T182" s="244">
        <v>62958</v>
      </c>
    </row>
    <row r="183" spans="17:20" x14ac:dyDescent="0.25">
      <c r="Q183" s="232"/>
      <c r="R183" s="235">
        <v>41086</v>
      </c>
      <c r="S183" s="236">
        <v>69954</v>
      </c>
      <c r="T183" s="244">
        <v>69954</v>
      </c>
    </row>
    <row r="184" spans="17:20" x14ac:dyDescent="0.25">
      <c r="Q184" s="232"/>
      <c r="R184" s="235">
        <v>41087</v>
      </c>
      <c r="S184" s="236">
        <v>62958</v>
      </c>
      <c r="T184" s="244">
        <v>62958</v>
      </c>
    </row>
    <row r="185" spans="17:20" x14ac:dyDescent="0.25">
      <c r="Q185" s="232"/>
      <c r="R185" s="237">
        <v>41088</v>
      </c>
      <c r="S185" s="238">
        <v>48968</v>
      </c>
      <c r="T185" s="244">
        <v>48968</v>
      </c>
    </row>
    <row r="186" spans="17:20" x14ac:dyDescent="0.25">
      <c r="Q186" s="232"/>
      <c r="R186" s="232">
        <v>41089</v>
      </c>
      <c r="S186" s="230">
        <v>41972</v>
      </c>
      <c r="T186" s="244">
        <v>41972</v>
      </c>
    </row>
    <row r="187" spans="17:20" x14ac:dyDescent="0.25">
      <c r="Q187" s="232"/>
      <c r="R187" s="232">
        <v>41090</v>
      </c>
      <c r="S187" s="230">
        <v>41972</v>
      </c>
      <c r="T187" s="244">
        <v>41972</v>
      </c>
    </row>
    <row r="188" spans="17:20" x14ac:dyDescent="0.25">
      <c r="Q188" s="232"/>
      <c r="R188" s="233">
        <v>41091</v>
      </c>
      <c r="S188" s="234">
        <v>62958</v>
      </c>
      <c r="T188" s="244">
        <v>62958</v>
      </c>
    </row>
    <row r="189" spans="17:20" x14ac:dyDescent="0.25">
      <c r="Q189" s="232"/>
      <c r="R189" s="235">
        <v>41092</v>
      </c>
      <c r="S189" s="236">
        <v>41972</v>
      </c>
      <c r="T189" s="244">
        <v>41972</v>
      </c>
    </row>
    <row r="190" spans="17:20" x14ac:dyDescent="0.25">
      <c r="Q190" s="232"/>
      <c r="R190" s="235">
        <v>41093</v>
      </c>
      <c r="S190" s="236">
        <v>55963</v>
      </c>
      <c r="T190" s="244">
        <v>55963</v>
      </c>
    </row>
    <row r="191" spans="17:20" x14ac:dyDescent="0.25">
      <c r="Q191" s="232"/>
      <c r="R191" s="237">
        <v>41094</v>
      </c>
      <c r="S191" s="238">
        <v>62958</v>
      </c>
      <c r="T191" s="244">
        <v>62958</v>
      </c>
    </row>
    <row r="192" spans="17:20" x14ac:dyDescent="0.25">
      <c r="Q192" s="232"/>
      <c r="R192" s="232">
        <v>41095</v>
      </c>
      <c r="S192" s="230">
        <v>55963</v>
      </c>
      <c r="T192" s="244">
        <v>55963</v>
      </c>
    </row>
    <row r="193" spans="17:20" x14ac:dyDescent="0.25">
      <c r="Q193" s="232"/>
      <c r="R193" s="232">
        <v>41096</v>
      </c>
      <c r="S193" s="230">
        <v>69954</v>
      </c>
      <c r="T193" s="244">
        <v>69954</v>
      </c>
    </row>
    <row r="194" spans="17:20" x14ac:dyDescent="0.25">
      <c r="Q194" s="232"/>
      <c r="R194" s="233">
        <v>41097</v>
      </c>
      <c r="S194" s="234">
        <v>55963</v>
      </c>
      <c r="T194" s="244">
        <v>55963</v>
      </c>
    </row>
    <row r="195" spans="17:20" x14ac:dyDescent="0.25">
      <c r="Q195" s="232"/>
      <c r="R195" s="235">
        <v>41098</v>
      </c>
      <c r="S195" s="236">
        <v>118922</v>
      </c>
      <c r="T195" s="244">
        <v>118922</v>
      </c>
    </row>
    <row r="196" spans="17:20" x14ac:dyDescent="0.25">
      <c r="Q196" s="232"/>
      <c r="R196" s="235">
        <v>41099</v>
      </c>
      <c r="S196" s="236">
        <v>90940</v>
      </c>
      <c r="T196" s="244">
        <v>90940</v>
      </c>
    </row>
    <row r="197" spans="17:20" x14ac:dyDescent="0.25">
      <c r="Q197" s="232"/>
      <c r="R197" s="237">
        <v>41100</v>
      </c>
      <c r="S197" s="238">
        <v>41972</v>
      </c>
      <c r="T197" s="244">
        <v>41972</v>
      </c>
    </row>
    <row r="198" spans="17:20" x14ac:dyDescent="0.25">
      <c r="Q198" s="232"/>
      <c r="R198" s="232">
        <v>41101</v>
      </c>
      <c r="S198" s="230">
        <v>48968</v>
      </c>
      <c r="T198" s="244">
        <v>48968</v>
      </c>
    </row>
    <row r="199" spans="17:20" x14ac:dyDescent="0.25">
      <c r="Q199" s="232"/>
      <c r="R199" s="232">
        <v>41102</v>
      </c>
      <c r="S199" s="230">
        <v>48968</v>
      </c>
      <c r="T199" s="244">
        <v>48968</v>
      </c>
    </row>
    <row r="200" spans="17:20" x14ac:dyDescent="0.25">
      <c r="Q200" s="232"/>
      <c r="R200" s="233">
        <v>41103</v>
      </c>
      <c r="S200" s="234">
        <v>90940</v>
      </c>
      <c r="T200" s="244">
        <v>90940</v>
      </c>
    </row>
    <row r="201" spans="17:20" x14ac:dyDescent="0.25">
      <c r="Q201" s="232"/>
      <c r="R201" s="235">
        <v>41104</v>
      </c>
      <c r="S201" s="236">
        <v>27982</v>
      </c>
      <c r="T201" s="244">
        <v>27982</v>
      </c>
    </row>
    <row r="202" spans="17:20" x14ac:dyDescent="0.25">
      <c r="Q202" s="232"/>
      <c r="R202" s="235">
        <v>41105</v>
      </c>
      <c r="S202" s="236">
        <v>83945</v>
      </c>
      <c r="T202" s="244">
        <v>83945</v>
      </c>
    </row>
    <row r="203" spans="17:20" x14ac:dyDescent="0.25">
      <c r="Q203" s="232"/>
      <c r="R203" s="237">
        <v>41106</v>
      </c>
      <c r="S203" s="238">
        <v>69954</v>
      </c>
      <c r="T203" s="244">
        <v>69954</v>
      </c>
    </row>
    <row r="204" spans="17:20" x14ac:dyDescent="0.25">
      <c r="Q204" s="232"/>
      <c r="R204" s="232">
        <v>41107</v>
      </c>
      <c r="S204" s="230">
        <v>55963</v>
      </c>
      <c r="T204" s="244">
        <v>55963</v>
      </c>
    </row>
    <row r="205" spans="17:20" x14ac:dyDescent="0.25">
      <c r="Q205" s="232"/>
      <c r="R205" s="232">
        <v>41108</v>
      </c>
      <c r="S205" s="230">
        <v>55963</v>
      </c>
      <c r="T205" s="244">
        <v>55963</v>
      </c>
    </row>
    <row r="206" spans="17:20" x14ac:dyDescent="0.25">
      <c r="Q206" s="232"/>
      <c r="R206" s="233">
        <v>41109</v>
      </c>
      <c r="S206" s="234">
        <v>69954</v>
      </c>
      <c r="T206" s="244">
        <v>69954</v>
      </c>
    </row>
    <row r="207" spans="17:20" x14ac:dyDescent="0.25">
      <c r="Q207" s="232"/>
      <c r="R207" s="235">
        <v>41110</v>
      </c>
      <c r="S207" s="236">
        <v>76949</v>
      </c>
      <c r="T207" s="244">
        <v>76949</v>
      </c>
    </row>
    <row r="208" spans="17:20" x14ac:dyDescent="0.25">
      <c r="Q208" s="232"/>
      <c r="R208" s="235">
        <v>41111</v>
      </c>
      <c r="S208" s="236">
        <v>34977</v>
      </c>
      <c r="T208" s="244">
        <v>34977</v>
      </c>
    </row>
    <row r="209" spans="17:20" x14ac:dyDescent="0.25">
      <c r="Q209" s="232"/>
      <c r="R209" s="237">
        <v>41112</v>
      </c>
      <c r="S209" s="238">
        <v>41972</v>
      </c>
      <c r="T209" s="244">
        <v>41972</v>
      </c>
    </row>
    <row r="210" spans="17:20" x14ac:dyDescent="0.25">
      <c r="Q210" s="232"/>
      <c r="R210" s="232">
        <v>41113</v>
      </c>
      <c r="S210" s="230">
        <v>41972</v>
      </c>
      <c r="T210" s="244">
        <v>41972</v>
      </c>
    </row>
    <row r="211" spans="17:20" x14ac:dyDescent="0.25">
      <c r="Q211" s="232"/>
      <c r="R211" s="232">
        <v>41114</v>
      </c>
      <c r="S211" s="230">
        <v>48968</v>
      </c>
      <c r="T211" s="244">
        <v>48968</v>
      </c>
    </row>
    <row r="212" spans="17:20" x14ac:dyDescent="0.25">
      <c r="Q212" s="232"/>
      <c r="R212" s="233">
        <v>41115</v>
      </c>
      <c r="S212" s="234">
        <v>69954</v>
      </c>
      <c r="T212" s="244">
        <v>69954</v>
      </c>
    </row>
    <row r="213" spans="17:20" x14ac:dyDescent="0.25">
      <c r="Q213" s="232"/>
      <c r="R213" s="235">
        <v>41116</v>
      </c>
      <c r="S213" s="236">
        <v>55963</v>
      </c>
      <c r="T213" s="244">
        <v>55963</v>
      </c>
    </row>
    <row r="214" spans="17:20" x14ac:dyDescent="0.25">
      <c r="Q214" s="232"/>
      <c r="R214" s="235">
        <v>41117</v>
      </c>
      <c r="S214" s="236">
        <v>27982</v>
      </c>
      <c r="T214" s="244">
        <v>27982</v>
      </c>
    </row>
    <row r="215" spans="17:20" x14ac:dyDescent="0.25">
      <c r="Q215" s="232"/>
      <c r="R215" s="237">
        <v>41118</v>
      </c>
      <c r="S215" s="238">
        <v>41972</v>
      </c>
      <c r="T215" s="244">
        <v>41972</v>
      </c>
    </row>
    <row r="216" spans="17:20" x14ac:dyDescent="0.25">
      <c r="Q216" s="232"/>
      <c r="R216" s="232">
        <v>41119</v>
      </c>
      <c r="S216" s="230">
        <v>55963</v>
      </c>
      <c r="T216" s="244">
        <v>55963</v>
      </c>
    </row>
    <row r="217" spans="17:20" x14ac:dyDescent="0.25">
      <c r="Q217" s="232"/>
      <c r="R217" s="232">
        <v>41120</v>
      </c>
      <c r="S217" s="230">
        <v>41972</v>
      </c>
      <c r="T217" s="244">
        <v>41972</v>
      </c>
    </row>
    <row r="218" spans="17:20" x14ac:dyDescent="0.25">
      <c r="Q218" s="232"/>
      <c r="R218" s="233">
        <v>41121</v>
      </c>
      <c r="S218" s="234">
        <v>41972</v>
      </c>
      <c r="T218" s="244">
        <v>41972</v>
      </c>
    </row>
    <row r="219" spans="17:20" x14ac:dyDescent="0.25">
      <c r="Q219" s="232"/>
      <c r="R219" s="235">
        <v>41122</v>
      </c>
      <c r="S219" s="236">
        <v>62958</v>
      </c>
      <c r="T219" s="244">
        <v>62958</v>
      </c>
    </row>
    <row r="220" spans="17:20" x14ac:dyDescent="0.25">
      <c r="Q220" s="232"/>
      <c r="R220" s="235">
        <v>41123</v>
      </c>
      <c r="S220" s="236">
        <v>76949</v>
      </c>
      <c r="T220" s="244">
        <v>76949</v>
      </c>
    </row>
    <row r="221" spans="17:20" x14ac:dyDescent="0.25">
      <c r="Q221" s="232"/>
      <c r="R221" s="237">
        <v>41124</v>
      </c>
      <c r="S221" s="238">
        <v>55963</v>
      </c>
      <c r="T221" s="244">
        <v>55963</v>
      </c>
    </row>
    <row r="222" spans="17:20" x14ac:dyDescent="0.25">
      <c r="Q222" s="232"/>
      <c r="R222" s="232">
        <v>41125</v>
      </c>
      <c r="S222" s="230">
        <v>62958</v>
      </c>
      <c r="T222" s="244">
        <v>62958</v>
      </c>
    </row>
    <row r="223" spans="17:20" x14ac:dyDescent="0.25">
      <c r="Q223" s="232"/>
      <c r="R223" s="232">
        <v>41126</v>
      </c>
      <c r="S223" s="230">
        <v>97935</v>
      </c>
      <c r="T223" s="244">
        <v>97935</v>
      </c>
    </row>
    <row r="224" spans="17:20" x14ac:dyDescent="0.25">
      <c r="Q224" s="232"/>
      <c r="R224" s="233">
        <v>41127</v>
      </c>
      <c r="S224" s="234">
        <v>55963</v>
      </c>
      <c r="T224" s="244">
        <v>55963</v>
      </c>
    </row>
    <row r="225" spans="17:20" x14ac:dyDescent="0.25">
      <c r="Q225" s="232"/>
      <c r="R225" s="235">
        <v>41128</v>
      </c>
      <c r="S225" s="236">
        <v>48968</v>
      </c>
      <c r="T225" s="244">
        <v>48968</v>
      </c>
    </row>
    <row r="226" spans="17:20" x14ac:dyDescent="0.25">
      <c r="Q226" s="232"/>
      <c r="R226" s="235">
        <v>41129</v>
      </c>
      <c r="S226" s="236">
        <v>76949</v>
      </c>
      <c r="T226" s="244">
        <v>76949</v>
      </c>
    </row>
    <row r="227" spans="17:20" x14ac:dyDescent="0.25">
      <c r="Q227" s="232"/>
      <c r="R227" s="237">
        <v>41130</v>
      </c>
      <c r="S227" s="238">
        <v>41972</v>
      </c>
      <c r="T227" s="244">
        <v>41972</v>
      </c>
    </row>
    <row r="228" spans="17:20" x14ac:dyDescent="0.25">
      <c r="Q228" s="232"/>
      <c r="R228" s="232">
        <v>41131</v>
      </c>
      <c r="S228" s="230">
        <v>34977</v>
      </c>
      <c r="T228" s="244">
        <v>34977</v>
      </c>
    </row>
    <row r="229" spans="17:20" x14ac:dyDescent="0.25">
      <c r="Q229" s="232"/>
      <c r="R229" s="232">
        <v>41132</v>
      </c>
      <c r="S229" s="230">
        <v>62958</v>
      </c>
      <c r="T229" s="244">
        <v>62958</v>
      </c>
    </row>
    <row r="230" spans="17:20" x14ac:dyDescent="0.25">
      <c r="Q230" s="232"/>
      <c r="R230" s="233">
        <v>41133</v>
      </c>
      <c r="S230" s="234">
        <v>97935</v>
      </c>
      <c r="T230" s="244">
        <v>97935</v>
      </c>
    </row>
    <row r="231" spans="17:20" x14ac:dyDescent="0.25">
      <c r="Q231" s="232"/>
      <c r="R231" s="235">
        <v>41134</v>
      </c>
      <c r="S231" s="236">
        <v>118922</v>
      </c>
      <c r="T231" s="244">
        <v>118922</v>
      </c>
    </row>
    <row r="232" spans="17:20" x14ac:dyDescent="0.25">
      <c r="Q232" s="232"/>
      <c r="R232" s="235">
        <v>41135</v>
      </c>
      <c r="S232" s="236">
        <v>97935</v>
      </c>
      <c r="T232" s="244">
        <v>97935</v>
      </c>
    </row>
    <row r="233" spans="17:20" x14ac:dyDescent="0.25">
      <c r="Q233" s="232"/>
      <c r="R233" s="237">
        <v>41136</v>
      </c>
      <c r="S233" s="238">
        <v>62958</v>
      </c>
      <c r="T233" s="244">
        <v>62958</v>
      </c>
    </row>
    <row r="234" spans="17:20" x14ac:dyDescent="0.25">
      <c r="Q234" s="232"/>
      <c r="R234" s="232">
        <v>41137</v>
      </c>
      <c r="S234" s="230">
        <v>90940</v>
      </c>
      <c r="T234" s="244">
        <v>90940</v>
      </c>
    </row>
    <row r="235" spans="17:20" x14ac:dyDescent="0.25">
      <c r="Q235" s="232"/>
      <c r="R235" s="232">
        <v>41138</v>
      </c>
      <c r="S235" s="230">
        <v>20986</v>
      </c>
      <c r="T235" s="244">
        <v>20986</v>
      </c>
    </row>
    <row r="236" spans="17:20" x14ac:dyDescent="0.25">
      <c r="Q236" s="232"/>
      <c r="R236" s="233">
        <v>41139</v>
      </c>
      <c r="S236" s="234">
        <v>41972</v>
      </c>
      <c r="T236" s="244">
        <v>41972</v>
      </c>
    </row>
    <row r="237" spans="17:20" x14ac:dyDescent="0.25">
      <c r="Q237" s="232"/>
      <c r="R237" s="235">
        <v>41140</v>
      </c>
      <c r="S237" s="236">
        <v>62958</v>
      </c>
      <c r="T237" s="244">
        <v>62958</v>
      </c>
    </row>
    <row r="238" spans="17:20" x14ac:dyDescent="0.25">
      <c r="Q238" s="232"/>
      <c r="R238" s="235">
        <v>41141</v>
      </c>
      <c r="S238" s="236">
        <v>48968</v>
      </c>
      <c r="T238" s="244">
        <v>48968</v>
      </c>
    </row>
    <row r="239" spans="17:20" x14ac:dyDescent="0.25">
      <c r="Q239" s="232"/>
      <c r="R239" s="237">
        <v>41142</v>
      </c>
      <c r="S239" s="238">
        <v>55963</v>
      </c>
      <c r="T239" s="244">
        <v>55963</v>
      </c>
    </row>
    <row r="240" spans="17:20" x14ac:dyDescent="0.25">
      <c r="Q240" s="232"/>
      <c r="R240" s="232">
        <v>41143</v>
      </c>
      <c r="S240" s="230">
        <v>76949</v>
      </c>
      <c r="T240" s="244">
        <v>76949</v>
      </c>
    </row>
    <row r="241" spans="17:20" x14ac:dyDescent="0.25">
      <c r="Q241" s="232"/>
      <c r="R241" s="232">
        <v>41144</v>
      </c>
      <c r="S241" s="230">
        <v>62958</v>
      </c>
      <c r="T241" s="244">
        <v>62958</v>
      </c>
    </row>
    <row r="242" spans="17:20" x14ac:dyDescent="0.25">
      <c r="Q242" s="232"/>
      <c r="R242" s="233">
        <v>41145</v>
      </c>
      <c r="S242" s="234">
        <v>41972</v>
      </c>
      <c r="T242" s="244">
        <v>41972</v>
      </c>
    </row>
    <row r="243" spans="17:20" x14ac:dyDescent="0.25">
      <c r="Q243" s="232"/>
      <c r="R243" s="235">
        <v>41146</v>
      </c>
      <c r="S243" s="236">
        <v>55963</v>
      </c>
      <c r="T243" s="244">
        <v>55963</v>
      </c>
    </row>
    <row r="244" spans="17:20" x14ac:dyDescent="0.25">
      <c r="Q244" s="232"/>
      <c r="R244" s="235">
        <v>41147</v>
      </c>
      <c r="S244" s="236">
        <v>48968</v>
      </c>
      <c r="T244" s="244">
        <v>48968</v>
      </c>
    </row>
    <row r="245" spans="17:20" x14ac:dyDescent="0.25">
      <c r="Q245" s="232"/>
      <c r="R245" s="237">
        <v>41148</v>
      </c>
      <c r="S245" s="238">
        <v>34977</v>
      </c>
      <c r="T245" s="244">
        <v>34977</v>
      </c>
    </row>
    <row r="246" spans="17:20" x14ac:dyDescent="0.25">
      <c r="Q246" s="232"/>
      <c r="R246" s="232">
        <v>41149</v>
      </c>
      <c r="S246" s="230">
        <v>83945</v>
      </c>
      <c r="T246" s="244">
        <v>83945</v>
      </c>
    </row>
    <row r="247" spans="17:20" x14ac:dyDescent="0.25">
      <c r="Q247" s="232"/>
      <c r="R247" s="232">
        <v>41150</v>
      </c>
      <c r="S247" s="230">
        <v>69954</v>
      </c>
      <c r="T247" s="244">
        <v>69954</v>
      </c>
    </row>
    <row r="248" spans="17:20" x14ac:dyDescent="0.25">
      <c r="Q248" s="232"/>
      <c r="R248" s="233">
        <v>41151</v>
      </c>
      <c r="S248" s="234">
        <v>48968</v>
      </c>
      <c r="T248" s="244">
        <v>48968</v>
      </c>
    </row>
    <row r="249" spans="17:20" x14ac:dyDescent="0.25">
      <c r="Q249" s="232"/>
      <c r="R249" s="235">
        <v>41152</v>
      </c>
      <c r="S249" s="236">
        <v>55963</v>
      </c>
      <c r="T249" s="244">
        <v>55963</v>
      </c>
    </row>
    <row r="250" spans="17:20" x14ac:dyDescent="0.25">
      <c r="Q250" s="232"/>
      <c r="R250" s="235">
        <v>41153</v>
      </c>
      <c r="S250" s="236">
        <v>55963</v>
      </c>
      <c r="T250" s="244">
        <v>55963</v>
      </c>
    </row>
    <row r="251" spans="17:20" x14ac:dyDescent="0.25">
      <c r="Q251" s="232"/>
      <c r="R251" s="237">
        <v>41154</v>
      </c>
      <c r="S251" s="238">
        <v>90940</v>
      </c>
      <c r="T251" s="244">
        <v>90940</v>
      </c>
    </row>
    <row r="252" spans="17:20" x14ac:dyDescent="0.25">
      <c r="Q252" s="232"/>
      <c r="R252" s="232">
        <v>41155</v>
      </c>
      <c r="S252" s="230">
        <v>48968</v>
      </c>
      <c r="T252" s="244">
        <v>48968</v>
      </c>
    </row>
    <row r="253" spans="17:20" x14ac:dyDescent="0.25">
      <c r="Q253" s="232"/>
      <c r="R253" s="232">
        <v>41156</v>
      </c>
      <c r="S253" s="230">
        <v>90940</v>
      </c>
      <c r="T253" s="244">
        <v>90940</v>
      </c>
    </row>
    <row r="254" spans="17:20" x14ac:dyDescent="0.25">
      <c r="Q254" s="232"/>
      <c r="R254" s="233">
        <v>41157</v>
      </c>
      <c r="S254" s="234">
        <v>41972</v>
      </c>
      <c r="T254" s="244">
        <v>41972</v>
      </c>
    </row>
    <row r="255" spans="17:20" x14ac:dyDescent="0.25">
      <c r="Q255" s="232"/>
      <c r="R255" s="235">
        <v>41158</v>
      </c>
      <c r="S255" s="236">
        <v>34977</v>
      </c>
      <c r="T255" s="244">
        <v>34977</v>
      </c>
    </row>
    <row r="256" spans="17:20" x14ac:dyDescent="0.25">
      <c r="Q256" s="232"/>
      <c r="R256" s="235">
        <v>41159</v>
      </c>
      <c r="S256" s="236">
        <v>97935</v>
      </c>
      <c r="T256" s="244">
        <v>97935</v>
      </c>
    </row>
    <row r="257" spans="17:20" x14ac:dyDescent="0.25">
      <c r="Q257" s="232"/>
      <c r="R257" s="237">
        <v>41160</v>
      </c>
      <c r="S257" s="238">
        <v>97935</v>
      </c>
      <c r="T257" s="244">
        <v>97935</v>
      </c>
    </row>
    <row r="258" spans="17:20" x14ac:dyDescent="0.25">
      <c r="Q258" s="232"/>
      <c r="R258" s="232">
        <v>41161</v>
      </c>
      <c r="S258" s="230">
        <v>132912</v>
      </c>
      <c r="T258" s="244">
        <v>132912</v>
      </c>
    </row>
    <row r="259" spans="17:20" x14ac:dyDescent="0.25">
      <c r="Q259" s="232"/>
      <c r="R259" s="232">
        <v>41162</v>
      </c>
      <c r="S259" s="230">
        <v>62958</v>
      </c>
      <c r="T259" s="244">
        <v>62958</v>
      </c>
    </row>
    <row r="260" spans="17:20" x14ac:dyDescent="0.25">
      <c r="Q260" s="232"/>
      <c r="R260" s="233">
        <v>41163</v>
      </c>
      <c r="S260" s="234">
        <v>48968</v>
      </c>
      <c r="T260" s="244">
        <v>48968</v>
      </c>
    </row>
    <row r="261" spans="17:20" x14ac:dyDescent="0.25">
      <c r="Q261" s="232"/>
      <c r="R261" s="235">
        <v>41164</v>
      </c>
      <c r="S261" s="236">
        <v>83945</v>
      </c>
      <c r="T261" s="244">
        <v>83945</v>
      </c>
    </row>
    <row r="262" spans="17:20" x14ac:dyDescent="0.25">
      <c r="Q262" s="232"/>
      <c r="R262" s="235">
        <v>41165</v>
      </c>
      <c r="S262" s="236">
        <v>34977</v>
      </c>
      <c r="T262" s="244">
        <v>34977</v>
      </c>
    </row>
    <row r="263" spans="17:20" x14ac:dyDescent="0.25">
      <c r="Q263" s="232"/>
      <c r="R263" s="237">
        <v>41166</v>
      </c>
      <c r="S263" s="238">
        <v>76949</v>
      </c>
      <c r="T263" s="244">
        <v>76949</v>
      </c>
    </row>
    <row r="264" spans="17:20" x14ac:dyDescent="0.25">
      <c r="Q264" s="232"/>
      <c r="R264" s="232">
        <v>41167</v>
      </c>
      <c r="S264" s="230">
        <v>55963</v>
      </c>
      <c r="T264" s="244">
        <v>55963</v>
      </c>
    </row>
    <row r="265" spans="17:20" x14ac:dyDescent="0.25">
      <c r="Q265" s="232"/>
      <c r="R265" s="232">
        <v>41168</v>
      </c>
      <c r="S265" s="230">
        <v>76949</v>
      </c>
      <c r="T265" s="244">
        <v>76949</v>
      </c>
    </row>
    <row r="266" spans="17:20" x14ac:dyDescent="0.25">
      <c r="Q266" s="232"/>
      <c r="R266" s="233">
        <v>41169</v>
      </c>
      <c r="S266" s="234">
        <v>104931</v>
      </c>
      <c r="T266" s="244">
        <v>104931</v>
      </c>
    </row>
    <row r="267" spans="17:20" x14ac:dyDescent="0.25">
      <c r="Q267" s="232"/>
      <c r="R267" s="235">
        <v>41170</v>
      </c>
      <c r="S267" s="236">
        <v>76949</v>
      </c>
      <c r="T267" s="244">
        <v>76949</v>
      </c>
    </row>
    <row r="268" spans="17:20" x14ac:dyDescent="0.25">
      <c r="Q268" s="232"/>
      <c r="R268" s="235">
        <v>41171</v>
      </c>
      <c r="S268" s="236">
        <v>83945</v>
      </c>
      <c r="T268" s="244">
        <v>83945</v>
      </c>
    </row>
    <row r="269" spans="17:20" x14ac:dyDescent="0.25">
      <c r="Q269" s="232"/>
      <c r="R269" s="237">
        <v>41172</v>
      </c>
      <c r="S269" s="238">
        <v>55963</v>
      </c>
      <c r="T269" s="244">
        <v>55963</v>
      </c>
    </row>
    <row r="270" spans="17:20" x14ac:dyDescent="0.25">
      <c r="Q270" s="232"/>
      <c r="R270" s="232">
        <v>41173</v>
      </c>
      <c r="S270" s="230">
        <v>48968</v>
      </c>
      <c r="T270" s="244">
        <v>48968</v>
      </c>
    </row>
    <row r="271" spans="17:20" x14ac:dyDescent="0.25">
      <c r="Q271" s="232"/>
      <c r="R271" s="232">
        <v>41174</v>
      </c>
      <c r="S271" s="230">
        <v>139908</v>
      </c>
      <c r="T271" s="244">
        <v>139908</v>
      </c>
    </row>
    <row r="272" spans="17:20" x14ac:dyDescent="0.25">
      <c r="Q272" s="232"/>
      <c r="R272" s="233">
        <v>41175</v>
      </c>
      <c r="S272" s="234">
        <v>48968</v>
      </c>
      <c r="T272" s="244">
        <v>48968</v>
      </c>
    </row>
    <row r="273" spans="17:20" x14ac:dyDescent="0.25">
      <c r="Q273" s="232"/>
      <c r="R273" s="235">
        <v>41176</v>
      </c>
      <c r="S273" s="236">
        <v>69954</v>
      </c>
      <c r="T273" s="244">
        <v>69954</v>
      </c>
    </row>
    <row r="274" spans="17:20" x14ac:dyDescent="0.25">
      <c r="Q274" s="232"/>
      <c r="R274" s="235">
        <v>41177</v>
      </c>
      <c r="S274" s="236">
        <v>20986</v>
      </c>
      <c r="T274" s="244">
        <v>20986</v>
      </c>
    </row>
    <row r="275" spans="17:20" x14ac:dyDescent="0.25">
      <c r="Q275" s="232"/>
      <c r="R275" s="237">
        <v>41178</v>
      </c>
      <c r="S275" s="238">
        <v>83945</v>
      </c>
      <c r="T275" s="244">
        <v>83945</v>
      </c>
    </row>
    <row r="276" spans="17:20" x14ac:dyDescent="0.25">
      <c r="Q276" s="232"/>
      <c r="R276" s="232">
        <v>41179</v>
      </c>
      <c r="S276" s="230">
        <v>20986</v>
      </c>
      <c r="T276" s="244">
        <v>20986</v>
      </c>
    </row>
    <row r="277" spans="17:20" x14ac:dyDescent="0.25">
      <c r="Q277" s="232"/>
      <c r="R277" s="232">
        <v>41180</v>
      </c>
      <c r="S277" s="230">
        <v>48968</v>
      </c>
      <c r="T277" s="244">
        <v>48968</v>
      </c>
    </row>
    <row r="278" spans="17:20" x14ac:dyDescent="0.25">
      <c r="Q278" s="232"/>
      <c r="R278" s="233">
        <v>41181</v>
      </c>
      <c r="S278" s="234">
        <v>139908</v>
      </c>
      <c r="T278" s="244">
        <v>139908</v>
      </c>
    </row>
    <row r="279" spans="17:20" x14ac:dyDescent="0.25">
      <c r="Q279" s="232"/>
      <c r="R279" s="235">
        <v>41182</v>
      </c>
      <c r="S279" s="236">
        <v>13991</v>
      </c>
      <c r="T279" s="244">
        <v>13991</v>
      </c>
    </row>
    <row r="280" spans="17:20" x14ac:dyDescent="0.25">
      <c r="Q280" s="232"/>
      <c r="R280" s="235">
        <v>41183</v>
      </c>
      <c r="S280" s="236">
        <v>83945</v>
      </c>
      <c r="T280" s="244">
        <v>83945</v>
      </c>
    </row>
    <row r="281" spans="17:20" x14ac:dyDescent="0.25">
      <c r="Q281" s="232"/>
      <c r="R281" s="237">
        <v>41184</v>
      </c>
      <c r="S281" s="238">
        <v>90940</v>
      </c>
      <c r="T281" s="244">
        <v>90940</v>
      </c>
    </row>
    <row r="282" spans="17:20" x14ac:dyDescent="0.25">
      <c r="Q282" s="232"/>
      <c r="R282" s="232">
        <v>41185</v>
      </c>
      <c r="S282" s="230">
        <v>48968</v>
      </c>
      <c r="T282" s="244">
        <v>48968</v>
      </c>
    </row>
    <row r="283" spans="17:20" x14ac:dyDescent="0.25">
      <c r="Q283" s="232"/>
      <c r="R283" s="232">
        <v>41186</v>
      </c>
      <c r="S283" s="230">
        <v>125917</v>
      </c>
      <c r="T283" s="244">
        <v>125917</v>
      </c>
    </row>
    <row r="284" spans="17:20" x14ac:dyDescent="0.25">
      <c r="Q284" s="232"/>
      <c r="R284" s="233">
        <v>41187</v>
      </c>
      <c r="S284" s="234">
        <v>27982</v>
      </c>
      <c r="T284" s="244">
        <v>27982</v>
      </c>
    </row>
    <row r="285" spans="17:20" x14ac:dyDescent="0.25">
      <c r="Q285" s="232"/>
      <c r="R285" s="235">
        <v>41188</v>
      </c>
      <c r="S285" s="236">
        <v>62958</v>
      </c>
      <c r="T285" s="244">
        <v>62958</v>
      </c>
    </row>
    <row r="286" spans="17:20" x14ac:dyDescent="0.25">
      <c r="Q286" s="232"/>
      <c r="R286" s="235">
        <v>41189</v>
      </c>
      <c r="S286" s="236">
        <v>34977</v>
      </c>
      <c r="T286" s="244">
        <v>34977</v>
      </c>
    </row>
    <row r="287" spans="17:20" x14ac:dyDescent="0.25">
      <c r="Q287" s="232"/>
      <c r="R287" s="237">
        <v>41190</v>
      </c>
      <c r="S287" s="238">
        <v>76949</v>
      </c>
      <c r="T287" s="244">
        <v>76949</v>
      </c>
    </row>
    <row r="288" spans="17:20" x14ac:dyDescent="0.25">
      <c r="Q288" s="232"/>
      <c r="R288" s="232">
        <v>41191</v>
      </c>
      <c r="S288" s="230">
        <v>20986</v>
      </c>
      <c r="T288" s="244">
        <v>20986</v>
      </c>
    </row>
    <row r="289" spans="17:20" x14ac:dyDescent="0.25">
      <c r="Q289" s="232"/>
      <c r="R289" s="232">
        <v>41192</v>
      </c>
      <c r="S289" s="230">
        <v>27982</v>
      </c>
      <c r="T289" s="244">
        <v>27982</v>
      </c>
    </row>
    <row r="290" spans="17:20" x14ac:dyDescent="0.25">
      <c r="Q290" s="232"/>
      <c r="R290" s="233">
        <v>41193</v>
      </c>
      <c r="S290" s="234">
        <v>41972</v>
      </c>
      <c r="T290" s="244">
        <v>41972</v>
      </c>
    </row>
    <row r="291" spans="17:20" x14ac:dyDescent="0.25">
      <c r="Q291" s="232"/>
      <c r="R291" s="235">
        <v>41194</v>
      </c>
      <c r="S291" s="236">
        <v>62958</v>
      </c>
      <c r="T291" s="244">
        <v>62958</v>
      </c>
    </row>
    <row r="292" spans="17:20" x14ac:dyDescent="0.25">
      <c r="Q292" s="232"/>
      <c r="R292" s="235">
        <v>41195</v>
      </c>
      <c r="S292" s="236">
        <v>41972</v>
      </c>
      <c r="T292" s="244">
        <v>41972</v>
      </c>
    </row>
    <row r="293" spans="17:20" x14ac:dyDescent="0.25">
      <c r="Q293" s="232"/>
      <c r="R293" s="237">
        <v>41196</v>
      </c>
      <c r="S293" s="238">
        <v>55963</v>
      </c>
      <c r="T293" s="244">
        <v>55963</v>
      </c>
    </row>
    <row r="294" spans="17:20" x14ac:dyDescent="0.25">
      <c r="Q294" s="232"/>
      <c r="R294" s="232">
        <v>41197</v>
      </c>
      <c r="S294" s="230">
        <v>41972</v>
      </c>
      <c r="T294" s="244">
        <v>41972</v>
      </c>
    </row>
    <row r="295" spans="17:20" x14ac:dyDescent="0.25">
      <c r="Q295" s="232"/>
      <c r="R295" s="232">
        <v>41198</v>
      </c>
      <c r="S295" s="230">
        <v>0</v>
      </c>
      <c r="T295" s="244">
        <v>0</v>
      </c>
    </row>
    <row r="296" spans="17:20" x14ac:dyDescent="0.25">
      <c r="Q296" s="232"/>
      <c r="R296" s="233">
        <v>41199</v>
      </c>
      <c r="S296" s="234">
        <v>48968</v>
      </c>
      <c r="T296" s="244">
        <v>48968</v>
      </c>
    </row>
    <row r="297" spans="17:20" x14ac:dyDescent="0.25">
      <c r="Q297" s="232"/>
      <c r="R297" s="235">
        <v>41200</v>
      </c>
      <c r="S297" s="236">
        <v>48968</v>
      </c>
      <c r="T297" s="244">
        <v>48968</v>
      </c>
    </row>
    <row r="298" spans="17:20" x14ac:dyDescent="0.25">
      <c r="Q298" s="232"/>
      <c r="R298" s="235">
        <v>41201</v>
      </c>
      <c r="S298" s="236">
        <v>62958</v>
      </c>
      <c r="T298" s="244">
        <v>62958</v>
      </c>
    </row>
    <row r="299" spans="17:20" x14ac:dyDescent="0.25">
      <c r="Q299" s="232"/>
      <c r="R299" s="237">
        <v>41202</v>
      </c>
      <c r="S299" s="238">
        <v>83945</v>
      </c>
      <c r="T299" s="244">
        <v>83945</v>
      </c>
    </row>
    <row r="300" spans="17:20" x14ac:dyDescent="0.25">
      <c r="Q300" s="232"/>
      <c r="R300" s="232">
        <v>41203</v>
      </c>
      <c r="S300" s="230">
        <v>69954</v>
      </c>
      <c r="T300" s="244">
        <v>69954</v>
      </c>
    </row>
    <row r="301" spans="17:20" x14ac:dyDescent="0.25">
      <c r="Q301" s="232"/>
      <c r="R301" s="232">
        <v>41204</v>
      </c>
      <c r="S301" s="230">
        <v>69954</v>
      </c>
      <c r="T301" s="244">
        <v>69954</v>
      </c>
    </row>
    <row r="302" spans="17:20" x14ac:dyDescent="0.25">
      <c r="Q302" s="232"/>
      <c r="R302" s="233">
        <v>41205</v>
      </c>
      <c r="S302" s="234">
        <v>76949</v>
      </c>
      <c r="T302" s="244">
        <v>76949</v>
      </c>
    </row>
    <row r="303" spans="17:20" x14ac:dyDescent="0.25">
      <c r="Q303" s="232"/>
      <c r="R303" s="235">
        <v>41206</v>
      </c>
      <c r="S303" s="236">
        <v>62958</v>
      </c>
      <c r="T303" s="244">
        <v>62958</v>
      </c>
    </row>
    <row r="304" spans="17:20" x14ac:dyDescent="0.25">
      <c r="Q304" s="232"/>
      <c r="R304" s="235">
        <v>41207</v>
      </c>
      <c r="S304" s="236">
        <v>20986</v>
      </c>
      <c r="T304" s="244">
        <v>20986</v>
      </c>
    </row>
    <row r="305" spans="17:20" x14ac:dyDescent="0.25">
      <c r="Q305" s="232"/>
      <c r="R305" s="237">
        <v>41208</v>
      </c>
      <c r="S305" s="238">
        <v>55963</v>
      </c>
      <c r="T305" s="244">
        <v>55963</v>
      </c>
    </row>
    <row r="306" spans="17:20" x14ac:dyDescent="0.25">
      <c r="Q306" s="232"/>
      <c r="R306" s="232">
        <v>41209</v>
      </c>
      <c r="S306" s="230">
        <v>83945</v>
      </c>
      <c r="T306" s="244">
        <v>83945</v>
      </c>
    </row>
    <row r="307" spans="17:20" x14ac:dyDescent="0.25">
      <c r="Q307" s="232"/>
      <c r="R307" s="232">
        <v>41210</v>
      </c>
      <c r="S307" s="230">
        <v>48968</v>
      </c>
      <c r="T307" s="244">
        <v>48968</v>
      </c>
    </row>
    <row r="308" spans="17:20" x14ac:dyDescent="0.25">
      <c r="Q308" s="232"/>
      <c r="R308" s="233">
        <v>41211</v>
      </c>
      <c r="S308" s="234">
        <v>20986</v>
      </c>
      <c r="T308" s="244">
        <v>20986</v>
      </c>
    </row>
    <row r="309" spans="17:20" x14ac:dyDescent="0.25">
      <c r="Q309" s="232"/>
      <c r="R309" s="235">
        <v>41212</v>
      </c>
      <c r="S309" s="236">
        <v>34977</v>
      </c>
      <c r="T309" s="244">
        <v>34977</v>
      </c>
    </row>
    <row r="310" spans="17:20" x14ac:dyDescent="0.25">
      <c r="Q310" s="232"/>
      <c r="R310" s="235">
        <v>41213</v>
      </c>
      <c r="S310" s="236">
        <v>69954</v>
      </c>
      <c r="T310" s="244">
        <v>69954</v>
      </c>
    </row>
    <row r="311" spans="17:20" x14ac:dyDescent="0.25">
      <c r="Q311" s="232"/>
      <c r="R311" s="237">
        <v>41214</v>
      </c>
      <c r="S311" s="238">
        <v>48968</v>
      </c>
      <c r="T311" s="244">
        <v>48968</v>
      </c>
    </row>
    <row r="312" spans="17:20" x14ac:dyDescent="0.25">
      <c r="Q312" s="232"/>
      <c r="R312" s="232">
        <v>41215</v>
      </c>
      <c r="S312" s="230">
        <v>83945</v>
      </c>
      <c r="T312" s="244">
        <v>83945</v>
      </c>
    </row>
    <row r="313" spans="17:20" x14ac:dyDescent="0.25">
      <c r="Q313" s="232"/>
      <c r="R313" s="232">
        <v>41216</v>
      </c>
      <c r="S313" s="230">
        <v>62958</v>
      </c>
      <c r="T313" s="244">
        <v>62958</v>
      </c>
    </row>
    <row r="314" spans="17:20" x14ac:dyDescent="0.25">
      <c r="Q314" s="232"/>
      <c r="R314" s="233">
        <v>41217</v>
      </c>
      <c r="S314" s="234">
        <v>104931</v>
      </c>
      <c r="T314" s="244">
        <v>104931</v>
      </c>
    </row>
    <row r="315" spans="17:20" x14ac:dyDescent="0.25">
      <c r="Q315" s="232"/>
      <c r="R315" s="235">
        <v>41218</v>
      </c>
      <c r="S315" s="236">
        <v>111926</v>
      </c>
      <c r="T315" s="244">
        <v>111926</v>
      </c>
    </row>
    <row r="316" spans="17:20" x14ac:dyDescent="0.25">
      <c r="Q316" s="232"/>
      <c r="R316" s="235">
        <v>41219</v>
      </c>
      <c r="S316" s="236">
        <v>34977</v>
      </c>
      <c r="T316" s="244">
        <v>34977</v>
      </c>
    </row>
    <row r="317" spans="17:20" x14ac:dyDescent="0.25">
      <c r="Q317" s="232"/>
      <c r="R317" s="237">
        <v>41220</v>
      </c>
      <c r="S317" s="238">
        <v>34977</v>
      </c>
      <c r="T317" s="244">
        <v>34977</v>
      </c>
    </row>
    <row r="318" spans="17:20" x14ac:dyDescent="0.25">
      <c r="Q318" s="232"/>
      <c r="R318" s="232">
        <v>41221</v>
      </c>
      <c r="S318" s="230">
        <v>83945</v>
      </c>
      <c r="T318" s="244">
        <v>83945</v>
      </c>
    </row>
    <row r="319" spans="17:20" x14ac:dyDescent="0.25">
      <c r="Q319" s="232"/>
      <c r="R319" s="232">
        <v>41222</v>
      </c>
      <c r="S319" s="230">
        <v>55963</v>
      </c>
      <c r="T319" s="244">
        <v>55963</v>
      </c>
    </row>
    <row r="320" spans="17:20" x14ac:dyDescent="0.25">
      <c r="Q320" s="232"/>
      <c r="R320" s="233">
        <v>41223</v>
      </c>
      <c r="S320" s="234">
        <v>41972</v>
      </c>
      <c r="T320" s="244">
        <v>41972</v>
      </c>
    </row>
    <row r="321" spans="17:20" x14ac:dyDescent="0.25">
      <c r="Q321" s="232"/>
      <c r="R321" s="235">
        <v>41224</v>
      </c>
      <c r="S321" s="236">
        <v>97935</v>
      </c>
      <c r="T321" s="244">
        <v>97935</v>
      </c>
    </row>
    <row r="322" spans="17:20" x14ac:dyDescent="0.25">
      <c r="Q322" s="232"/>
      <c r="R322" s="235">
        <v>41225</v>
      </c>
      <c r="S322" s="236">
        <v>34977</v>
      </c>
      <c r="T322" s="244">
        <v>34977</v>
      </c>
    </row>
    <row r="323" spans="17:20" x14ac:dyDescent="0.25">
      <c r="Q323" s="232"/>
      <c r="R323" s="237">
        <v>41226</v>
      </c>
      <c r="S323" s="238">
        <v>62958</v>
      </c>
      <c r="T323" s="244">
        <v>62958</v>
      </c>
    </row>
    <row r="324" spans="17:20" x14ac:dyDescent="0.25">
      <c r="Q324" s="232"/>
      <c r="R324" s="232">
        <v>41227</v>
      </c>
      <c r="S324" s="230">
        <v>20986</v>
      </c>
      <c r="T324" s="244">
        <v>20986</v>
      </c>
    </row>
    <row r="325" spans="17:20" x14ac:dyDescent="0.25">
      <c r="Q325" s="232"/>
      <c r="R325" s="232">
        <v>41228</v>
      </c>
      <c r="S325" s="230">
        <v>34977</v>
      </c>
      <c r="T325" s="244">
        <v>34977</v>
      </c>
    </row>
    <row r="326" spans="17:20" x14ac:dyDescent="0.25">
      <c r="Q326" s="232"/>
      <c r="R326" s="233">
        <v>41229</v>
      </c>
      <c r="S326" s="234">
        <v>55963</v>
      </c>
      <c r="T326" s="244">
        <v>55963</v>
      </c>
    </row>
    <row r="327" spans="17:20" x14ac:dyDescent="0.25">
      <c r="Q327" s="232"/>
      <c r="R327" s="235">
        <v>41230</v>
      </c>
      <c r="S327" s="236">
        <v>48968</v>
      </c>
      <c r="T327" s="244">
        <v>48968</v>
      </c>
    </row>
    <row r="328" spans="17:20" x14ac:dyDescent="0.25">
      <c r="Q328" s="232"/>
      <c r="R328" s="235">
        <v>41231</v>
      </c>
      <c r="S328" s="236">
        <v>41972</v>
      </c>
      <c r="T328" s="244">
        <v>41972</v>
      </c>
    </row>
    <row r="329" spans="17:20" x14ac:dyDescent="0.25">
      <c r="Q329" s="232"/>
      <c r="R329" s="237">
        <v>41232</v>
      </c>
      <c r="S329" s="238">
        <v>41972</v>
      </c>
      <c r="T329" s="244">
        <v>41972</v>
      </c>
    </row>
    <row r="330" spans="17:20" x14ac:dyDescent="0.25">
      <c r="Q330" s="232"/>
      <c r="R330" s="232">
        <v>41233</v>
      </c>
      <c r="S330" s="230">
        <v>62958</v>
      </c>
      <c r="T330" s="244">
        <v>62958</v>
      </c>
    </row>
    <row r="331" spans="17:20" x14ac:dyDescent="0.25">
      <c r="Q331" s="232"/>
      <c r="R331" s="232">
        <v>41234</v>
      </c>
      <c r="S331" s="230">
        <v>41972</v>
      </c>
      <c r="T331" s="244">
        <v>41972</v>
      </c>
    </row>
    <row r="332" spans="17:20" x14ac:dyDescent="0.25">
      <c r="Q332" s="232"/>
      <c r="R332" s="233">
        <v>41235</v>
      </c>
      <c r="S332" s="234">
        <v>41972</v>
      </c>
      <c r="T332" s="244">
        <v>41972</v>
      </c>
    </row>
    <row r="333" spans="17:20" x14ac:dyDescent="0.25">
      <c r="Q333" s="232"/>
      <c r="R333" s="235">
        <v>41236</v>
      </c>
      <c r="S333" s="236">
        <v>55963</v>
      </c>
      <c r="T333" s="244">
        <v>55963</v>
      </c>
    </row>
    <row r="334" spans="17:20" x14ac:dyDescent="0.25">
      <c r="Q334" s="232"/>
      <c r="R334" s="235">
        <v>41237</v>
      </c>
      <c r="S334" s="236">
        <v>55963</v>
      </c>
      <c r="T334" s="244">
        <v>55963</v>
      </c>
    </row>
    <row r="335" spans="17:20" x14ac:dyDescent="0.25">
      <c r="Q335" s="232"/>
      <c r="R335" s="237">
        <v>41238</v>
      </c>
      <c r="S335" s="238">
        <v>69954</v>
      </c>
      <c r="T335" s="244">
        <v>69954</v>
      </c>
    </row>
    <row r="336" spans="17:20" x14ac:dyDescent="0.25">
      <c r="Q336" s="232"/>
      <c r="R336" s="232">
        <v>41239</v>
      </c>
      <c r="S336" s="230">
        <v>41972</v>
      </c>
      <c r="T336" s="244">
        <v>41972</v>
      </c>
    </row>
    <row r="337" spans="17:20" x14ac:dyDescent="0.25">
      <c r="Q337" s="232"/>
      <c r="R337" s="232">
        <v>41240</v>
      </c>
      <c r="S337" s="230">
        <v>62958</v>
      </c>
      <c r="T337" s="244">
        <v>62958</v>
      </c>
    </row>
    <row r="338" spans="17:20" x14ac:dyDescent="0.25">
      <c r="Q338" s="232"/>
      <c r="R338" s="233">
        <v>41241</v>
      </c>
      <c r="S338" s="234">
        <v>69954</v>
      </c>
      <c r="T338" s="244">
        <v>69954</v>
      </c>
    </row>
    <row r="339" spans="17:20" x14ac:dyDescent="0.25">
      <c r="Q339" s="232"/>
      <c r="R339" s="235">
        <v>41242</v>
      </c>
      <c r="S339" s="236">
        <v>55963</v>
      </c>
      <c r="T339" s="244">
        <v>55963</v>
      </c>
    </row>
    <row r="340" spans="17:20" x14ac:dyDescent="0.25">
      <c r="Q340" s="232"/>
      <c r="R340" s="235">
        <v>41243</v>
      </c>
      <c r="S340" s="236">
        <v>41972</v>
      </c>
      <c r="T340" s="244">
        <v>41972</v>
      </c>
    </row>
    <row r="341" spans="17:20" x14ac:dyDescent="0.25">
      <c r="Q341" s="232"/>
      <c r="R341" s="237">
        <v>41244</v>
      </c>
      <c r="S341" s="238">
        <v>27982</v>
      </c>
      <c r="T341" s="244">
        <v>27982</v>
      </c>
    </row>
    <row r="342" spans="17:20" x14ac:dyDescent="0.25">
      <c r="Q342" s="232"/>
      <c r="R342" s="232">
        <v>41245</v>
      </c>
      <c r="S342" s="230">
        <v>20986</v>
      </c>
      <c r="T342" s="244">
        <v>20986</v>
      </c>
    </row>
    <row r="343" spans="17:20" x14ac:dyDescent="0.25">
      <c r="Q343" s="232"/>
      <c r="R343" s="232">
        <v>41246</v>
      </c>
      <c r="S343" s="230">
        <v>104931</v>
      </c>
      <c r="T343" s="244">
        <v>104931</v>
      </c>
    </row>
    <row r="344" spans="17:20" x14ac:dyDescent="0.25">
      <c r="Q344" s="232"/>
      <c r="R344" s="233">
        <v>41247</v>
      </c>
      <c r="S344" s="234">
        <v>41972</v>
      </c>
      <c r="T344" s="244">
        <v>41972</v>
      </c>
    </row>
    <row r="345" spans="17:20" x14ac:dyDescent="0.25">
      <c r="Q345" s="232"/>
      <c r="R345" s="235">
        <v>41248</v>
      </c>
      <c r="S345" s="236">
        <v>62958</v>
      </c>
      <c r="T345" s="244">
        <v>62958</v>
      </c>
    </row>
    <row r="346" spans="17:20" x14ac:dyDescent="0.25">
      <c r="Q346" s="232"/>
      <c r="R346" s="235">
        <v>41249</v>
      </c>
      <c r="S346" s="236">
        <v>41972</v>
      </c>
      <c r="T346" s="244">
        <v>41972</v>
      </c>
    </row>
    <row r="347" spans="17:20" x14ac:dyDescent="0.25">
      <c r="Q347" s="232"/>
      <c r="R347" s="237">
        <v>41250</v>
      </c>
      <c r="S347" s="238">
        <v>27982</v>
      </c>
      <c r="T347" s="244">
        <v>27982</v>
      </c>
    </row>
    <row r="348" spans="17:20" x14ac:dyDescent="0.25">
      <c r="Q348" s="232"/>
      <c r="R348" s="232">
        <v>41251</v>
      </c>
      <c r="S348" s="230">
        <v>69954</v>
      </c>
      <c r="T348" s="244">
        <v>69954</v>
      </c>
    </row>
    <row r="349" spans="17:20" x14ac:dyDescent="0.25">
      <c r="Q349" s="232"/>
      <c r="R349" s="232">
        <v>41252</v>
      </c>
      <c r="S349" s="230">
        <v>62958</v>
      </c>
      <c r="T349" s="244">
        <v>62958</v>
      </c>
    </row>
    <row r="350" spans="17:20" x14ac:dyDescent="0.25">
      <c r="Q350" s="232"/>
      <c r="R350" s="233">
        <v>41253</v>
      </c>
      <c r="S350" s="234">
        <v>34977</v>
      </c>
      <c r="T350" s="244">
        <v>34977</v>
      </c>
    </row>
    <row r="351" spans="17:20" x14ac:dyDescent="0.25">
      <c r="Q351" s="232"/>
      <c r="R351" s="235">
        <v>41254</v>
      </c>
      <c r="S351" s="236">
        <v>20986</v>
      </c>
      <c r="T351" s="244">
        <v>20986</v>
      </c>
    </row>
    <row r="352" spans="17:20" x14ac:dyDescent="0.25">
      <c r="Q352" s="232"/>
      <c r="R352" s="235">
        <v>41255</v>
      </c>
      <c r="S352" s="236">
        <v>41972</v>
      </c>
      <c r="T352" s="244">
        <v>41972</v>
      </c>
    </row>
    <row r="353" spans="17:20" x14ac:dyDescent="0.25">
      <c r="Q353" s="232"/>
      <c r="R353" s="237">
        <v>41256</v>
      </c>
      <c r="S353" s="238">
        <v>41972</v>
      </c>
      <c r="T353" s="244">
        <v>41972</v>
      </c>
    </row>
    <row r="354" spans="17:20" x14ac:dyDescent="0.25">
      <c r="Q354" s="232"/>
      <c r="R354" s="232">
        <v>41257</v>
      </c>
      <c r="S354" s="230">
        <v>34977</v>
      </c>
      <c r="T354" s="244">
        <v>34977</v>
      </c>
    </row>
    <row r="355" spans="17:20" x14ac:dyDescent="0.25">
      <c r="Q355" s="232"/>
      <c r="R355" s="232">
        <v>41258</v>
      </c>
      <c r="S355" s="230">
        <v>34977</v>
      </c>
      <c r="T355" s="244">
        <v>34977</v>
      </c>
    </row>
    <row r="356" spans="17:20" x14ac:dyDescent="0.25">
      <c r="Q356" s="232"/>
      <c r="R356" s="233">
        <v>41259</v>
      </c>
      <c r="S356" s="234">
        <v>34977</v>
      </c>
      <c r="T356" s="244">
        <v>34977</v>
      </c>
    </row>
    <row r="357" spans="17:20" x14ac:dyDescent="0.25">
      <c r="Q357" s="232"/>
      <c r="R357" s="235">
        <v>41260</v>
      </c>
      <c r="S357" s="236">
        <v>34977</v>
      </c>
      <c r="T357" s="244">
        <v>34977</v>
      </c>
    </row>
    <row r="358" spans="17:20" x14ac:dyDescent="0.25">
      <c r="Q358" s="232"/>
      <c r="R358" s="235">
        <v>41261</v>
      </c>
      <c r="S358" s="236">
        <v>90940</v>
      </c>
      <c r="T358" s="244">
        <v>90940</v>
      </c>
    </row>
    <row r="359" spans="17:20" x14ac:dyDescent="0.25">
      <c r="Q359" s="232"/>
      <c r="R359" s="237">
        <v>41262</v>
      </c>
      <c r="S359" s="238">
        <v>83945</v>
      </c>
      <c r="T359" s="244">
        <v>83945</v>
      </c>
    </row>
    <row r="360" spans="17:20" x14ac:dyDescent="0.25">
      <c r="Q360" s="232"/>
      <c r="R360" s="232">
        <v>41263</v>
      </c>
      <c r="S360" s="230">
        <v>48968</v>
      </c>
      <c r="T360" s="244">
        <v>48968</v>
      </c>
    </row>
    <row r="361" spans="17:20" x14ac:dyDescent="0.25">
      <c r="Q361" s="232"/>
      <c r="R361" s="232">
        <v>41264</v>
      </c>
      <c r="S361" s="230">
        <v>34977</v>
      </c>
      <c r="T361" s="244">
        <v>34977</v>
      </c>
    </row>
    <row r="362" spans="17:20" x14ac:dyDescent="0.25">
      <c r="Q362" s="232"/>
      <c r="R362" s="233">
        <v>41265</v>
      </c>
      <c r="S362" s="234">
        <v>62958</v>
      </c>
      <c r="T362" s="244">
        <v>62958</v>
      </c>
    </row>
    <row r="363" spans="17:20" x14ac:dyDescent="0.25">
      <c r="Q363" s="232"/>
      <c r="R363" s="235">
        <v>41266</v>
      </c>
      <c r="S363" s="236">
        <v>48968</v>
      </c>
      <c r="T363" s="244">
        <v>48968</v>
      </c>
    </row>
    <row r="364" spans="17:20" x14ac:dyDescent="0.25">
      <c r="Q364" s="232"/>
      <c r="R364" s="235">
        <v>41267</v>
      </c>
      <c r="S364" s="236">
        <v>48968</v>
      </c>
      <c r="T364" s="244">
        <v>48968</v>
      </c>
    </row>
    <row r="365" spans="17:20" x14ac:dyDescent="0.25">
      <c r="Q365" s="232"/>
      <c r="R365" s="237">
        <v>41268</v>
      </c>
      <c r="S365" s="238">
        <v>27982</v>
      </c>
      <c r="T365" s="244">
        <v>27982</v>
      </c>
    </row>
    <row r="366" spans="17:20" x14ac:dyDescent="0.25">
      <c r="Q366" s="232"/>
      <c r="R366" s="232">
        <v>41269</v>
      </c>
      <c r="S366" s="230">
        <v>83945</v>
      </c>
      <c r="T366" s="244">
        <v>83945</v>
      </c>
    </row>
    <row r="367" spans="17:20" x14ac:dyDescent="0.25">
      <c r="Q367" s="232"/>
      <c r="R367" s="232">
        <v>41270</v>
      </c>
      <c r="S367" s="230">
        <v>41972</v>
      </c>
      <c r="T367" s="244">
        <v>41972</v>
      </c>
    </row>
    <row r="368" spans="17:20" x14ac:dyDescent="0.25">
      <c r="Q368" s="232"/>
      <c r="R368" s="233">
        <v>41271</v>
      </c>
      <c r="S368" s="234">
        <v>27982</v>
      </c>
      <c r="T368" s="244">
        <v>27982</v>
      </c>
    </row>
    <row r="369" spans="17:20" x14ac:dyDescent="0.25">
      <c r="Q369" s="232"/>
      <c r="R369" s="235">
        <v>41272</v>
      </c>
      <c r="S369" s="236">
        <v>62958</v>
      </c>
      <c r="T369" s="244">
        <v>62958</v>
      </c>
    </row>
    <row r="370" spans="17:20" x14ac:dyDescent="0.25">
      <c r="Q370" s="232"/>
      <c r="R370" s="235">
        <v>41273</v>
      </c>
      <c r="S370" s="236">
        <v>55963</v>
      </c>
      <c r="T370" s="244">
        <v>55963</v>
      </c>
    </row>
    <row r="371" spans="17:20" x14ac:dyDescent="0.25">
      <c r="Q371" s="232"/>
      <c r="R371" s="237">
        <v>41274</v>
      </c>
      <c r="S371" s="238">
        <v>69954</v>
      </c>
      <c r="T371" s="244">
        <v>69954</v>
      </c>
    </row>
    <row r="372" spans="17:20" x14ac:dyDescent="0.25">
      <c r="Q372" s="232"/>
      <c r="R372" s="232">
        <v>41275</v>
      </c>
      <c r="S372" s="230">
        <v>90940</v>
      </c>
      <c r="T372" s="244">
        <v>90940</v>
      </c>
    </row>
    <row r="373" spans="17:20" x14ac:dyDescent="0.25">
      <c r="Q373" s="232"/>
      <c r="R373" s="232">
        <v>41276</v>
      </c>
      <c r="S373" s="230">
        <v>76949</v>
      </c>
      <c r="T373" s="244">
        <v>76949</v>
      </c>
    </row>
    <row r="374" spans="17:20" x14ac:dyDescent="0.25">
      <c r="Q374" s="232"/>
      <c r="R374" s="233">
        <v>41277</v>
      </c>
      <c r="S374" s="234">
        <v>55963</v>
      </c>
      <c r="T374" s="244">
        <v>55963</v>
      </c>
    </row>
    <row r="375" spans="17:20" x14ac:dyDescent="0.25">
      <c r="Q375" s="232"/>
      <c r="R375" s="235">
        <v>41278</v>
      </c>
      <c r="S375" s="236">
        <v>48968</v>
      </c>
      <c r="T375" s="244">
        <v>48968</v>
      </c>
    </row>
    <row r="376" spans="17:20" x14ac:dyDescent="0.25">
      <c r="Q376" s="232"/>
      <c r="R376" s="235">
        <v>41279</v>
      </c>
      <c r="S376" s="236">
        <v>76949</v>
      </c>
      <c r="T376" s="244">
        <v>76949</v>
      </c>
    </row>
    <row r="377" spans="17:20" x14ac:dyDescent="0.25">
      <c r="Q377" s="232"/>
      <c r="R377" s="237">
        <v>41280</v>
      </c>
      <c r="S377" s="238">
        <v>76949</v>
      </c>
      <c r="T377" s="244">
        <v>76949</v>
      </c>
    </row>
    <row r="378" spans="17:20" x14ac:dyDescent="0.25">
      <c r="Q378" s="232"/>
      <c r="R378" s="232">
        <v>41281</v>
      </c>
      <c r="S378" s="230">
        <v>55963</v>
      </c>
      <c r="T378" s="244">
        <v>55963</v>
      </c>
    </row>
    <row r="379" spans="17:20" x14ac:dyDescent="0.25">
      <c r="Q379" s="232"/>
      <c r="R379" s="232">
        <v>41282</v>
      </c>
      <c r="S379" s="230">
        <v>62958</v>
      </c>
      <c r="T379" s="244">
        <v>62958</v>
      </c>
    </row>
    <row r="380" spans="17:20" x14ac:dyDescent="0.25">
      <c r="Q380" s="232"/>
      <c r="R380" s="233">
        <v>41283</v>
      </c>
      <c r="S380" s="234">
        <v>34977</v>
      </c>
      <c r="T380" s="244">
        <v>34977</v>
      </c>
    </row>
    <row r="381" spans="17:20" x14ac:dyDescent="0.25">
      <c r="Q381" s="232"/>
      <c r="R381" s="235">
        <v>41284</v>
      </c>
      <c r="S381" s="236">
        <v>62958</v>
      </c>
      <c r="T381" s="244">
        <v>62958</v>
      </c>
    </row>
    <row r="382" spans="17:20" x14ac:dyDescent="0.25">
      <c r="Q382" s="232"/>
      <c r="R382" s="235">
        <v>41285</v>
      </c>
      <c r="S382" s="236">
        <v>27982</v>
      </c>
      <c r="T382" s="244">
        <v>27982</v>
      </c>
    </row>
    <row r="383" spans="17:20" x14ac:dyDescent="0.25">
      <c r="Q383" s="232"/>
      <c r="R383" s="237">
        <v>41286</v>
      </c>
      <c r="S383" s="238">
        <v>62958</v>
      </c>
      <c r="T383" s="244">
        <v>62958</v>
      </c>
    </row>
    <row r="384" spans="17:20" x14ac:dyDescent="0.25">
      <c r="Q384" s="232"/>
      <c r="R384" s="232">
        <v>41287</v>
      </c>
      <c r="S384" s="230">
        <v>48968</v>
      </c>
      <c r="T384" s="244">
        <v>48968</v>
      </c>
    </row>
    <row r="385" spans="17:20" x14ac:dyDescent="0.25">
      <c r="Q385" s="232"/>
      <c r="R385" s="232">
        <v>41288</v>
      </c>
      <c r="S385" s="230">
        <v>62958</v>
      </c>
      <c r="T385" s="244">
        <v>62958</v>
      </c>
    </row>
    <row r="386" spans="17:20" x14ac:dyDescent="0.25">
      <c r="Q386" s="232"/>
      <c r="R386" s="233">
        <v>41289</v>
      </c>
      <c r="S386" s="234">
        <v>13991</v>
      </c>
      <c r="T386" s="244">
        <v>13991</v>
      </c>
    </row>
    <row r="387" spans="17:20" x14ac:dyDescent="0.25">
      <c r="Q387" s="232"/>
      <c r="R387" s="235">
        <v>41290</v>
      </c>
      <c r="S387" s="236">
        <v>34977</v>
      </c>
      <c r="T387" s="244">
        <v>34977</v>
      </c>
    </row>
    <row r="388" spans="17:20" x14ac:dyDescent="0.25">
      <c r="Q388" s="232"/>
      <c r="R388" s="235">
        <v>41291</v>
      </c>
      <c r="S388" s="236">
        <v>20986</v>
      </c>
      <c r="T388" s="244">
        <v>20986</v>
      </c>
    </row>
    <row r="389" spans="17:20" x14ac:dyDescent="0.25">
      <c r="Q389" s="232"/>
      <c r="R389" s="237">
        <v>41292</v>
      </c>
      <c r="S389" s="238">
        <v>90940</v>
      </c>
      <c r="T389" s="244">
        <v>90940</v>
      </c>
    </row>
    <row r="390" spans="17:20" x14ac:dyDescent="0.25">
      <c r="Q390" s="232"/>
      <c r="R390" s="232">
        <v>41293</v>
      </c>
      <c r="S390" s="230">
        <v>41972</v>
      </c>
      <c r="T390" s="244">
        <v>41972</v>
      </c>
    </row>
    <row r="391" spans="17:20" x14ac:dyDescent="0.25">
      <c r="Q391" s="232"/>
      <c r="R391" s="232">
        <v>41294</v>
      </c>
      <c r="S391" s="230">
        <v>48968</v>
      </c>
      <c r="T391" s="244">
        <v>48968</v>
      </c>
    </row>
    <row r="392" spans="17:20" x14ac:dyDescent="0.25">
      <c r="Q392" s="232"/>
      <c r="R392" s="233">
        <v>41295</v>
      </c>
      <c r="S392" s="234">
        <v>69954</v>
      </c>
      <c r="T392" s="244">
        <v>69954</v>
      </c>
    </row>
    <row r="393" spans="17:20" x14ac:dyDescent="0.25">
      <c r="Q393" s="232"/>
      <c r="R393" s="235">
        <v>41296</v>
      </c>
      <c r="S393" s="236">
        <v>20986</v>
      </c>
      <c r="T393" s="244">
        <v>20986</v>
      </c>
    </row>
    <row r="394" spans="17:20" x14ac:dyDescent="0.25">
      <c r="Q394" s="232"/>
      <c r="R394" s="235">
        <v>41297</v>
      </c>
      <c r="S394" s="236">
        <v>55963</v>
      </c>
      <c r="T394" s="244">
        <v>55963</v>
      </c>
    </row>
    <row r="395" spans="17:20" x14ac:dyDescent="0.25">
      <c r="Q395" s="232"/>
      <c r="R395" s="237">
        <v>41298</v>
      </c>
      <c r="S395" s="238">
        <v>90940</v>
      </c>
      <c r="T395" s="244">
        <v>90940</v>
      </c>
    </row>
    <row r="396" spans="17:20" x14ac:dyDescent="0.25">
      <c r="Q396" s="232"/>
      <c r="R396" s="232">
        <v>41299</v>
      </c>
      <c r="S396" s="230">
        <v>41972</v>
      </c>
      <c r="T396" s="244">
        <v>41972</v>
      </c>
    </row>
    <row r="397" spans="17:20" x14ac:dyDescent="0.25">
      <c r="Q397" s="232"/>
      <c r="R397" s="232">
        <v>41300</v>
      </c>
      <c r="S397" s="230">
        <v>83945</v>
      </c>
      <c r="T397" s="244">
        <v>83945</v>
      </c>
    </row>
    <row r="398" spans="17:20" x14ac:dyDescent="0.25">
      <c r="Q398" s="232"/>
      <c r="R398" s="233">
        <v>41301</v>
      </c>
      <c r="S398" s="234">
        <v>90940</v>
      </c>
      <c r="T398" s="244">
        <v>90940</v>
      </c>
    </row>
    <row r="399" spans="17:20" x14ac:dyDescent="0.25">
      <c r="Q399" s="232"/>
      <c r="R399" s="235">
        <v>41302</v>
      </c>
      <c r="S399" s="236">
        <v>62958</v>
      </c>
      <c r="T399" s="244">
        <v>62958</v>
      </c>
    </row>
    <row r="400" spans="17:20" x14ac:dyDescent="0.25">
      <c r="Q400" s="232"/>
      <c r="R400" s="235">
        <v>41303</v>
      </c>
      <c r="S400" s="236">
        <v>69954</v>
      </c>
      <c r="T400" s="244">
        <v>69954</v>
      </c>
    </row>
    <row r="401" spans="17:20" x14ac:dyDescent="0.25">
      <c r="Q401" s="232"/>
      <c r="R401" s="237">
        <v>41304</v>
      </c>
      <c r="S401" s="238">
        <v>69954</v>
      </c>
      <c r="T401" s="244">
        <v>69954</v>
      </c>
    </row>
    <row r="402" spans="17:20" x14ac:dyDescent="0.25">
      <c r="Q402" s="232"/>
      <c r="R402" s="232">
        <v>41305</v>
      </c>
      <c r="S402" s="230">
        <v>55963</v>
      </c>
      <c r="T402" s="244">
        <v>55963</v>
      </c>
    </row>
    <row r="403" spans="17:20" x14ac:dyDescent="0.25">
      <c r="Q403" s="232"/>
      <c r="R403" s="232">
        <v>41306</v>
      </c>
      <c r="S403" s="230">
        <v>55963</v>
      </c>
      <c r="T403" s="244">
        <v>55963</v>
      </c>
    </row>
    <row r="404" spans="17:20" x14ac:dyDescent="0.25">
      <c r="Q404" s="232"/>
      <c r="R404" s="233">
        <v>41307</v>
      </c>
      <c r="S404" s="234">
        <v>111926</v>
      </c>
      <c r="T404" s="244">
        <v>111926</v>
      </c>
    </row>
    <row r="405" spans="17:20" x14ac:dyDescent="0.25">
      <c r="Q405" s="232"/>
      <c r="R405" s="235">
        <v>41308</v>
      </c>
      <c r="S405" s="236">
        <v>27982</v>
      </c>
      <c r="T405" s="244">
        <v>27982</v>
      </c>
    </row>
    <row r="406" spans="17:20" x14ac:dyDescent="0.25">
      <c r="Q406" s="232"/>
      <c r="R406" s="235">
        <v>41309</v>
      </c>
      <c r="S406" s="236">
        <v>76949</v>
      </c>
      <c r="T406" s="244">
        <v>76949</v>
      </c>
    </row>
    <row r="407" spans="17:20" x14ac:dyDescent="0.25">
      <c r="Q407" s="232"/>
      <c r="R407" s="237">
        <v>41310</v>
      </c>
      <c r="S407" s="238">
        <v>69954</v>
      </c>
      <c r="T407" s="244">
        <v>69954</v>
      </c>
    </row>
    <row r="408" spans="17:20" x14ac:dyDescent="0.25">
      <c r="Q408" s="232"/>
      <c r="R408" s="232">
        <v>41311</v>
      </c>
      <c r="S408" s="230">
        <v>69954</v>
      </c>
      <c r="T408" s="244">
        <v>69954</v>
      </c>
    </row>
    <row r="409" spans="17:20" x14ac:dyDescent="0.25">
      <c r="Q409" s="232"/>
      <c r="R409" s="232">
        <v>41312</v>
      </c>
      <c r="S409" s="230">
        <v>41972</v>
      </c>
      <c r="T409" s="244">
        <v>41972</v>
      </c>
    </row>
    <row r="410" spans="17:20" x14ac:dyDescent="0.25">
      <c r="Q410" s="232"/>
      <c r="R410" s="233">
        <v>41313</v>
      </c>
      <c r="S410" s="234">
        <v>27982</v>
      </c>
      <c r="T410" s="244">
        <v>27982</v>
      </c>
    </row>
    <row r="411" spans="17:20" x14ac:dyDescent="0.25">
      <c r="Q411" s="232"/>
      <c r="R411" s="235">
        <v>41314</v>
      </c>
      <c r="S411" s="236">
        <v>20986</v>
      </c>
      <c r="T411" s="244">
        <v>20986</v>
      </c>
    </row>
    <row r="412" spans="17:20" x14ac:dyDescent="0.25">
      <c r="Q412" s="232"/>
      <c r="R412" s="235">
        <v>41315</v>
      </c>
      <c r="S412" s="236">
        <v>62958</v>
      </c>
      <c r="T412" s="244">
        <v>62958</v>
      </c>
    </row>
    <row r="413" spans="17:20" x14ac:dyDescent="0.25">
      <c r="Q413" s="232"/>
      <c r="R413" s="237">
        <v>41316</v>
      </c>
      <c r="S413" s="238">
        <v>55963</v>
      </c>
      <c r="T413" s="244">
        <v>55963</v>
      </c>
    </row>
    <row r="414" spans="17:20" x14ac:dyDescent="0.25">
      <c r="Q414" s="232"/>
      <c r="R414" s="232">
        <v>41317</v>
      </c>
      <c r="S414" s="230">
        <v>48968</v>
      </c>
      <c r="T414" s="244">
        <v>48968</v>
      </c>
    </row>
    <row r="415" spans="17:20" x14ac:dyDescent="0.25">
      <c r="Q415" s="232"/>
      <c r="R415" s="232">
        <v>41318</v>
      </c>
      <c r="S415" s="230">
        <v>62958</v>
      </c>
      <c r="T415" s="244">
        <v>62958</v>
      </c>
    </row>
    <row r="416" spans="17:20" x14ac:dyDescent="0.25">
      <c r="Q416" s="232"/>
      <c r="R416" s="233">
        <v>41319</v>
      </c>
      <c r="S416" s="234">
        <v>55963</v>
      </c>
      <c r="T416" s="244">
        <v>55963</v>
      </c>
    </row>
    <row r="417" spans="17:20" x14ac:dyDescent="0.25">
      <c r="Q417" s="232"/>
      <c r="R417" s="235">
        <v>41320</v>
      </c>
      <c r="S417" s="236">
        <v>48968</v>
      </c>
      <c r="T417" s="244">
        <v>48968</v>
      </c>
    </row>
    <row r="418" spans="17:20" x14ac:dyDescent="0.25">
      <c r="Q418" s="232"/>
      <c r="R418" s="235">
        <v>41321</v>
      </c>
      <c r="S418" s="236">
        <v>90940</v>
      </c>
      <c r="T418" s="244">
        <v>90940</v>
      </c>
    </row>
    <row r="419" spans="17:20" x14ac:dyDescent="0.25">
      <c r="Q419" s="232"/>
      <c r="R419" s="237">
        <v>41322</v>
      </c>
      <c r="S419" s="238">
        <v>48968</v>
      </c>
      <c r="T419" s="244">
        <v>48968</v>
      </c>
    </row>
    <row r="420" spans="17:20" x14ac:dyDescent="0.25">
      <c r="Q420" s="232"/>
      <c r="R420" s="232">
        <v>41323</v>
      </c>
      <c r="S420" s="230">
        <v>62958</v>
      </c>
      <c r="T420" s="244">
        <v>62958</v>
      </c>
    </row>
    <row r="421" spans="17:20" x14ac:dyDescent="0.25">
      <c r="Q421" s="232"/>
      <c r="R421" s="232">
        <v>41324</v>
      </c>
      <c r="S421" s="230">
        <v>125917</v>
      </c>
      <c r="T421" s="244">
        <v>125917</v>
      </c>
    </row>
    <row r="422" spans="17:20" x14ac:dyDescent="0.25">
      <c r="Q422" s="232"/>
      <c r="R422" s="233">
        <v>41325</v>
      </c>
      <c r="S422" s="234">
        <v>27982</v>
      </c>
      <c r="T422" s="244">
        <v>27982</v>
      </c>
    </row>
    <row r="423" spans="17:20" x14ac:dyDescent="0.25">
      <c r="Q423" s="232"/>
      <c r="R423" s="235">
        <v>41326</v>
      </c>
      <c r="S423" s="236">
        <v>55963</v>
      </c>
      <c r="T423" s="244">
        <v>55963</v>
      </c>
    </row>
    <row r="424" spans="17:20" x14ac:dyDescent="0.25">
      <c r="Q424" s="232"/>
      <c r="R424" s="235">
        <v>41327</v>
      </c>
      <c r="S424" s="236">
        <v>83945</v>
      </c>
      <c r="T424" s="244">
        <v>83945</v>
      </c>
    </row>
    <row r="425" spans="17:20" x14ac:dyDescent="0.25">
      <c r="Q425" s="232"/>
      <c r="R425" s="237">
        <v>41328</v>
      </c>
      <c r="S425" s="238">
        <v>69954</v>
      </c>
      <c r="T425" s="244">
        <v>69954</v>
      </c>
    </row>
    <row r="426" spans="17:20" x14ac:dyDescent="0.25">
      <c r="Q426" s="232"/>
      <c r="R426" s="232">
        <v>41329</v>
      </c>
      <c r="S426" s="230">
        <v>83945</v>
      </c>
      <c r="T426" s="244">
        <v>83945</v>
      </c>
    </row>
    <row r="427" spans="17:20" x14ac:dyDescent="0.25">
      <c r="Q427" s="232"/>
      <c r="R427" s="232">
        <v>41330</v>
      </c>
      <c r="S427" s="230">
        <v>41972</v>
      </c>
      <c r="T427" s="244">
        <v>41972</v>
      </c>
    </row>
    <row r="428" spans="17:20" x14ac:dyDescent="0.25">
      <c r="Q428" s="232"/>
      <c r="R428" s="233">
        <v>41331</v>
      </c>
      <c r="S428" s="234">
        <v>20986</v>
      </c>
      <c r="T428" s="244">
        <v>20986</v>
      </c>
    </row>
    <row r="429" spans="17:20" x14ac:dyDescent="0.25">
      <c r="Q429" s="232"/>
      <c r="R429" s="235">
        <v>41332</v>
      </c>
      <c r="S429" s="236">
        <v>41972</v>
      </c>
      <c r="T429" s="244">
        <v>41972</v>
      </c>
    </row>
    <row r="430" spans="17:20" x14ac:dyDescent="0.25">
      <c r="Q430" s="232"/>
      <c r="R430" s="235">
        <v>41333</v>
      </c>
      <c r="S430" s="236">
        <v>48968</v>
      </c>
      <c r="T430" s="244">
        <v>48968</v>
      </c>
    </row>
    <row r="431" spans="17:20" x14ac:dyDescent="0.25">
      <c r="Q431" s="232"/>
      <c r="R431" s="237">
        <v>41334</v>
      </c>
      <c r="S431" s="238">
        <v>34977</v>
      </c>
      <c r="T431" s="244">
        <v>34977</v>
      </c>
    </row>
    <row r="432" spans="17:20" x14ac:dyDescent="0.25">
      <c r="Q432" s="232"/>
      <c r="R432" s="232">
        <v>41335</v>
      </c>
      <c r="S432" s="230">
        <v>62958</v>
      </c>
      <c r="T432" s="244">
        <v>62958</v>
      </c>
    </row>
    <row r="433" spans="17:20" x14ac:dyDescent="0.25">
      <c r="Q433" s="232"/>
      <c r="R433" s="232">
        <v>41336</v>
      </c>
      <c r="S433" s="230">
        <v>34977</v>
      </c>
      <c r="T433" s="244">
        <v>34977</v>
      </c>
    </row>
    <row r="434" spans="17:20" x14ac:dyDescent="0.25">
      <c r="Q434" s="232"/>
      <c r="R434" s="233">
        <v>41337</v>
      </c>
      <c r="S434" s="234">
        <v>76949</v>
      </c>
      <c r="T434" s="244">
        <v>76949</v>
      </c>
    </row>
    <row r="435" spans="17:20" x14ac:dyDescent="0.25">
      <c r="Q435" s="232"/>
      <c r="R435" s="235">
        <v>41338</v>
      </c>
      <c r="S435" s="236">
        <v>55963</v>
      </c>
      <c r="T435" s="244">
        <v>55963</v>
      </c>
    </row>
    <row r="436" spans="17:20" x14ac:dyDescent="0.25">
      <c r="Q436" s="232"/>
      <c r="R436" s="235">
        <v>41339</v>
      </c>
      <c r="S436" s="236">
        <v>62958</v>
      </c>
      <c r="T436" s="244">
        <v>62958</v>
      </c>
    </row>
    <row r="437" spans="17:20" x14ac:dyDescent="0.25">
      <c r="Q437" s="232"/>
      <c r="R437" s="237">
        <v>41340</v>
      </c>
      <c r="S437" s="238">
        <v>27982</v>
      </c>
      <c r="T437" s="244">
        <v>27982</v>
      </c>
    </row>
    <row r="438" spans="17:20" x14ac:dyDescent="0.25">
      <c r="Q438" s="232"/>
      <c r="R438" s="232">
        <v>41341</v>
      </c>
      <c r="S438" s="230">
        <v>55963</v>
      </c>
      <c r="T438" s="244">
        <v>55963</v>
      </c>
    </row>
    <row r="439" spans="17:20" x14ac:dyDescent="0.25">
      <c r="Q439" s="232"/>
      <c r="R439" s="232">
        <v>41342</v>
      </c>
      <c r="S439" s="230">
        <v>55963</v>
      </c>
      <c r="T439" s="244">
        <v>55963</v>
      </c>
    </row>
    <row r="440" spans="17:20" x14ac:dyDescent="0.25">
      <c r="Q440" s="232"/>
      <c r="R440" s="233">
        <v>41343</v>
      </c>
      <c r="S440" s="234">
        <v>41972</v>
      </c>
      <c r="T440" s="244">
        <v>41972</v>
      </c>
    </row>
    <row r="441" spans="17:20" x14ac:dyDescent="0.25">
      <c r="Q441" s="232"/>
      <c r="R441" s="235">
        <v>41344</v>
      </c>
      <c r="S441" s="236">
        <v>76949</v>
      </c>
      <c r="T441" s="244">
        <v>76949</v>
      </c>
    </row>
    <row r="442" spans="17:20" x14ac:dyDescent="0.25">
      <c r="Q442" s="232"/>
      <c r="R442" s="235">
        <v>41345</v>
      </c>
      <c r="S442" s="236">
        <v>34977</v>
      </c>
      <c r="T442" s="244">
        <v>34977</v>
      </c>
    </row>
    <row r="443" spans="17:20" x14ac:dyDescent="0.25">
      <c r="Q443" s="232"/>
      <c r="R443" s="237">
        <v>41346</v>
      </c>
      <c r="S443" s="238">
        <v>62958</v>
      </c>
      <c r="T443" s="244">
        <v>62958</v>
      </c>
    </row>
    <row r="444" spans="17:20" x14ac:dyDescent="0.25">
      <c r="Q444" s="232"/>
      <c r="R444" s="232">
        <v>41347</v>
      </c>
      <c r="S444" s="230">
        <v>69954</v>
      </c>
      <c r="T444" s="244">
        <v>69954</v>
      </c>
    </row>
    <row r="445" spans="17:20" x14ac:dyDescent="0.25">
      <c r="Q445" s="232"/>
      <c r="R445" s="232">
        <v>41348</v>
      </c>
      <c r="S445" s="230">
        <v>83945</v>
      </c>
      <c r="T445" s="244">
        <v>83945</v>
      </c>
    </row>
    <row r="446" spans="17:20" x14ac:dyDescent="0.25">
      <c r="Q446" s="232"/>
      <c r="R446" s="233">
        <v>41349</v>
      </c>
      <c r="S446" s="234">
        <v>41972</v>
      </c>
      <c r="T446" s="244">
        <v>41972</v>
      </c>
    </row>
    <row r="447" spans="17:20" x14ac:dyDescent="0.25">
      <c r="Q447" s="232"/>
      <c r="R447" s="235">
        <v>41350</v>
      </c>
      <c r="S447" s="236">
        <v>90940</v>
      </c>
      <c r="T447" s="244">
        <v>90940</v>
      </c>
    </row>
    <row r="448" spans="17:20" x14ac:dyDescent="0.25">
      <c r="Q448" s="232"/>
      <c r="R448" s="235">
        <v>41351</v>
      </c>
      <c r="S448" s="236">
        <v>27982</v>
      </c>
      <c r="T448" s="244">
        <v>27982</v>
      </c>
    </row>
    <row r="449" spans="17:20" x14ac:dyDescent="0.25">
      <c r="Q449" s="232"/>
      <c r="R449" s="237">
        <v>41352</v>
      </c>
      <c r="S449" s="238">
        <v>62958</v>
      </c>
      <c r="T449" s="244">
        <v>62958</v>
      </c>
    </row>
    <row r="450" spans="17:20" x14ac:dyDescent="0.25">
      <c r="Q450" s="232"/>
      <c r="R450" s="232">
        <v>41353</v>
      </c>
      <c r="S450" s="230">
        <v>69954</v>
      </c>
      <c r="T450" s="244">
        <v>69954</v>
      </c>
    </row>
    <row r="451" spans="17:20" x14ac:dyDescent="0.25">
      <c r="Q451" s="232"/>
      <c r="R451" s="232">
        <v>41354</v>
      </c>
      <c r="S451" s="230">
        <v>41972</v>
      </c>
      <c r="T451" s="244">
        <v>41972</v>
      </c>
    </row>
    <row r="452" spans="17:20" x14ac:dyDescent="0.25">
      <c r="Q452" s="232"/>
      <c r="R452" s="233">
        <v>41355</v>
      </c>
      <c r="S452" s="234">
        <v>69954</v>
      </c>
      <c r="T452" s="244">
        <v>69954</v>
      </c>
    </row>
    <row r="453" spans="17:20" x14ac:dyDescent="0.25">
      <c r="Q453" s="232"/>
      <c r="R453" s="235">
        <v>41356</v>
      </c>
      <c r="S453" s="236">
        <v>41972</v>
      </c>
      <c r="T453" s="244">
        <v>41972</v>
      </c>
    </row>
    <row r="454" spans="17:20" x14ac:dyDescent="0.25">
      <c r="Q454" s="232"/>
      <c r="R454" s="235">
        <v>41357</v>
      </c>
      <c r="S454" s="236">
        <v>55963</v>
      </c>
      <c r="T454" s="244">
        <v>55963</v>
      </c>
    </row>
    <row r="455" spans="17:20" x14ac:dyDescent="0.25">
      <c r="Q455" s="232"/>
      <c r="R455" s="237">
        <v>41358</v>
      </c>
      <c r="S455" s="238">
        <v>41972</v>
      </c>
      <c r="T455" s="244">
        <v>41972</v>
      </c>
    </row>
    <row r="456" spans="17:20" x14ac:dyDescent="0.25">
      <c r="Q456" s="232"/>
      <c r="R456" s="232">
        <v>41359</v>
      </c>
      <c r="S456" s="230">
        <v>55963</v>
      </c>
      <c r="T456" s="244">
        <v>55963</v>
      </c>
    </row>
    <row r="457" spans="17:20" x14ac:dyDescent="0.25">
      <c r="Q457" s="232"/>
      <c r="R457" s="232">
        <v>41360</v>
      </c>
      <c r="S457" s="230">
        <v>41972</v>
      </c>
      <c r="T457" s="244">
        <v>41972</v>
      </c>
    </row>
    <row r="458" spans="17:20" x14ac:dyDescent="0.25">
      <c r="Q458" s="232"/>
      <c r="R458" s="233">
        <v>41361</v>
      </c>
      <c r="S458" s="234">
        <v>55963</v>
      </c>
      <c r="T458" s="244">
        <v>55963</v>
      </c>
    </row>
    <row r="459" spans="17:20" x14ac:dyDescent="0.25">
      <c r="Q459" s="232"/>
      <c r="R459" s="235">
        <v>41362</v>
      </c>
      <c r="S459" s="236">
        <v>90940</v>
      </c>
      <c r="T459" s="244">
        <v>90940</v>
      </c>
    </row>
    <row r="460" spans="17:20" x14ac:dyDescent="0.25">
      <c r="Q460" s="232"/>
      <c r="R460" s="235">
        <v>41363</v>
      </c>
      <c r="S460" s="236">
        <v>104931</v>
      </c>
      <c r="T460" s="244">
        <v>104931</v>
      </c>
    </row>
    <row r="461" spans="17:20" x14ac:dyDescent="0.25">
      <c r="Q461" s="232"/>
      <c r="R461" s="237">
        <v>41364</v>
      </c>
      <c r="S461" s="238">
        <v>125917</v>
      </c>
      <c r="T461" s="244">
        <v>125917</v>
      </c>
    </row>
    <row r="462" spans="17:20" x14ac:dyDescent="0.25">
      <c r="Q462" s="232"/>
      <c r="R462" s="232">
        <v>41365</v>
      </c>
      <c r="S462" s="230">
        <v>0</v>
      </c>
      <c r="T462" s="244">
        <v>0</v>
      </c>
    </row>
    <row r="463" spans="17:20" x14ac:dyDescent="0.25">
      <c r="Q463" s="232"/>
      <c r="R463" s="232">
        <v>41366</v>
      </c>
      <c r="S463" s="230">
        <v>20986</v>
      </c>
      <c r="T463" s="244">
        <v>20986</v>
      </c>
    </row>
    <row r="464" spans="17:20" x14ac:dyDescent="0.25">
      <c r="Q464" s="232"/>
      <c r="R464" s="233">
        <v>41367</v>
      </c>
      <c r="S464" s="234">
        <v>48968</v>
      </c>
      <c r="T464" s="244">
        <v>48968</v>
      </c>
    </row>
    <row r="465" spans="17:20" x14ac:dyDescent="0.25">
      <c r="Q465" s="232"/>
      <c r="R465" s="235">
        <v>41368</v>
      </c>
      <c r="S465" s="236">
        <v>76949</v>
      </c>
      <c r="T465" s="244">
        <v>76949</v>
      </c>
    </row>
    <row r="466" spans="17:20" x14ac:dyDescent="0.25">
      <c r="Q466" s="232"/>
      <c r="R466" s="235">
        <v>41369</v>
      </c>
      <c r="S466" s="236">
        <v>27982</v>
      </c>
      <c r="T466" s="244">
        <v>27982</v>
      </c>
    </row>
    <row r="467" spans="17:20" x14ac:dyDescent="0.25">
      <c r="Q467" s="232"/>
      <c r="R467" s="237">
        <v>41370</v>
      </c>
      <c r="S467" s="238">
        <v>69954</v>
      </c>
      <c r="T467" s="244">
        <v>69954</v>
      </c>
    </row>
    <row r="468" spans="17:20" x14ac:dyDescent="0.25">
      <c r="Q468" s="232"/>
      <c r="R468" s="232">
        <v>41371</v>
      </c>
      <c r="S468" s="230">
        <v>90940</v>
      </c>
      <c r="T468" s="244">
        <v>90940</v>
      </c>
    </row>
    <row r="469" spans="17:20" x14ac:dyDescent="0.25">
      <c r="Q469" s="232"/>
      <c r="R469" s="232">
        <v>41372</v>
      </c>
      <c r="S469" s="230">
        <v>69954</v>
      </c>
      <c r="T469" s="244">
        <v>69954</v>
      </c>
    </row>
    <row r="470" spans="17:20" x14ac:dyDescent="0.25">
      <c r="Q470" s="232"/>
      <c r="R470" s="233">
        <v>41373</v>
      </c>
      <c r="S470" s="234">
        <v>62958</v>
      </c>
      <c r="T470" s="244">
        <v>62958</v>
      </c>
    </row>
    <row r="471" spans="17:20" x14ac:dyDescent="0.25">
      <c r="Q471" s="232"/>
      <c r="R471" s="235">
        <v>41374</v>
      </c>
      <c r="S471" s="236">
        <v>41972</v>
      </c>
      <c r="T471" s="244">
        <v>41972</v>
      </c>
    </row>
    <row r="472" spans="17:20" x14ac:dyDescent="0.25">
      <c r="Q472" s="232"/>
      <c r="R472" s="235">
        <v>41375</v>
      </c>
      <c r="S472" s="236">
        <v>34977</v>
      </c>
      <c r="T472" s="244">
        <v>34977</v>
      </c>
    </row>
    <row r="473" spans="17:20" x14ac:dyDescent="0.25">
      <c r="Q473" s="232"/>
      <c r="R473" s="237">
        <v>41376</v>
      </c>
      <c r="S473" s="238">
        <v>55963</v>
      </c>
      <c r="T473" s="244">
        <v>55963</v>
      </c>
    </row>
    <row r="474" spans="17:20" x14ac:dyDescent="0.25">
      <c r="Q474" s="232"/>
      <c r="R474" s="232">
        <v>41377</v>
      </c>
      <c r="S474" s="230">
        <v>27982</v>
      </c>
      <c r="T474" s="244">
        <v>27982</v>
      </c>
    </row>
    <row r="475" spans="17:20" x14ac:dyDescent="0.25">
      <c r="Q475" s="232"/>
      <c r="R475" s="232">
        <v>41378</v>
      </c>
      <c r="S475" s="230">
        <v>90940</v>
      </c>
      <c r="T475" s="244">
        <v>90940</v>
      </c>
    </row>
    <row r="476" spans="17:20" x14ac:dyDescent="0.25">
      <c r="Q476" s="232"/>
      <c r="R476" s="233">
        <v>41379</v>
      </c>
      <c r="S476" s="234">
        <v>62958</v>
      </c>
      <c r="T476" s="244">
        <v>62958</v>
      </c>
    </row>
    <row r="477" spans="17:20" x14ac:dyDescent="0.25">
      <c r="Q477" s="232"/>
      <c r="R477" s="235">
        <v>41380</v>
      </c>
      <c r="S477" s="236">
        <v>97935</v>
      </c>
      <c r="T477" s="244">
        <v>97935</v>
      </c>
    </row>
    <row r="478" spans="17:20" x14ac:dyDescent="0.25">
      <c r="Q478" s="232"/>
      <c r="R478" s="235">
        <v>41381</v>
      </c>
      <c r="S478" s="236">
        <v>6995</v>
      </c>
      <c r="T478" s="244">
        <v>6995</v>
      </c>
    </row>
    <row r="479" spans="17:20" x14ac:dyDescent="0.25">
      <c r="Q479" s="232"/>
      <c r="R479" s="237">
        <v>41382</v>
      </c>
      <c r="S479" s="238">
        <v>48968</v>
      </c>
      <c r="T479" s="244">
        <v>48968</v>
      </c>
    </row>
    <row r="480" spans="17:20" x14ac:dyDescent="0.25">
      <c r="Q480" s="232"/>
      <c r="R480" s="232">
        <v>41383</v>
      </c>
      <c r="S480" s="230">
        <v>69954</v>
      </c>
      <c r="T480" s="244">
        <v>69954</v>
      </c>
    </row>
    <row r="481" spans="17:20" x14ac:dyDescent="0.25">
      <c r="Q481" s="232"/>
      <c r="R481" s="232">
        <v>41384</v>
      </c>
      <c r="S481" s="230">
        <v>55963</v>
      </c>
      <c r="T481" s="244">
        <v>55963</v>
      </c>
    </row>
    <row r="482" spans="17:20" x14ac:dyDescent="0.25">
      <c r="Q482" s="232"/>
      <c r="R482" s="233">
        <v>41385</v>
      </c>
      <c r="S482" s="234">
        <v>90940</v>
      </c>
      <c r="T482" s="244">
        <v>90940</v>
      </c>
    </row>
    <row r="483" spans="17:20" x14ac:dyDescent="0.25">
      <c r="Q483" s="232"/>
      <c r="R483" s="235">
        <v>41386</v>
      </c>
      <c r="S483" s="236">
        <v>97935</v>
      </c>
      <c r="T483" s="244">
        <v>97935</v>
      </c>
    </row>
    <row r="484" spans="17:20" x14ac:dyDescent="0.25">
      <c r="Q484" s="232"/>
      <c r="R484" s="235">
        <v>41387</v>
      </c>
      <c r="S484" s="236">
        <v>83945</v>
      </c>
      <c r="T484" s="244">
        <v>83945</v>
      </c>
    </row>
    <row r="485" spans="17:20" x14ac:dyDescent="0.25">
      <c r="Q485" s="232"/>
      <c r="R485" s="237">
        <v>41388</v>
      </c>
      <c r="S485" s="238">
        <v>55963</v>
      </c>
      <c r="T485" s="244">
        <v>55963</v>
      </c>
    </row>
    <row r="486" spans="17:20" x14ac:dyDescent="0.25">
      <c r="Q486" s="232"/>
      <c r="R486" s="232">
        <v>41389</v>
      </c>
      <c r="S486" s="230">
        <v>27982</v>
      </c>
      <c r="T486" s="244">
        <v>27982</v>
      </c>
    </row>
    <row r="487" spans="17:20" x14ac:dyDescent="0.25">
      <c r="Q487" s="232"/>
      <c r="R487" s="232">
        <v>41390</v>
      </c>
      <c r="S487" s="230">
        <v>48968</v>
      </c>
      <c r="T487" s="244">
        <v>48968</v>
      </c>
    </row>
    <row r="488" spans="17:20" x14ac:dyDescent="0.25">
      <c r="Q488" s="232"/>
      <c r="R488" s="233">
        <v>41391</v>
      </c>
      <c r="S488" s="234">
        <v>27982</v>
      </c>
      <c r="T488" s="244">
        <v>27982</v>
      </c>
    </row>
    <row r="489" spans="17:20" x14ac:dyDescent="0.25">
      <c r="Q489" s="232"/>
      <c r="R489" s="235">
        <v>41392</v>
      </c>
      <c r="S489" s="236">
        <v>83945</v>
      </c>
      <c r="T489" s="244">
        <v>83945</v>
      </c>
    </row>
    <row r="490" spans="17:20" x14ac:dyDescent="0.25">
      <c r="Q490" s="232"/>
      <c r="R490" s="235">
        <v>41393</v>
      </c>
      <c r="S490" s="236">
        <v>76949</v>
      </c>
      <c r="T490" s="244">
        <v>76949</v>
      </c>
    </row>
    <row r="491" spans="17:20" x14ac:dyDescent="0.25">
      <c r="Q491" s="232"/>
      <c r="R491" s="237">
        <v>41394</v>
      </c>
      <c r="S491" s="238">
        <v>76949</v>
      </c>
      <c r="T491" s="244">
        <v>76949</v>
      </c>
    </row>
    <row r="492" spans="17:20" x14ac:dyDescent="0.25">
      <c r="Q492" s="232"/>
      <c r="R492" s="232">
        <v>41395</v>
      </c>
      <c r="S492" s="230">
        <v>83945</v>
      </c>
      <c r="T492" s="244">
        <v>83945</v>
      </c>
    </row>
    <row r="493" spans="17:20" x14ac:dyDescent="0.25">
      <c r="Q493" s="232"/>
      <c r="R493" s="232">
        <v>41396</v>
      </c>
      <c r="S493" s="230">
        <v>48968</v>
      </c>
      <c r="T493" s="244">
        <v>48968</v>
      </c>
    </row>
    <row r="494" spans="17:20" x14ac:dyDescent="0.25">
      <c r="Q494" s="232"/>
      <c r="R494" s="233">
        <v>41397</v>
      </c>
      <c r="S494" s="234">
        <v>62958</v>
      </c>
      <c r="T494" s="244">
        <v>62958</v>
      </c>
    </row>
    <row r="495" spans="17:20" x14ac:dyDescent="0.25">
      <c r="Q495" s="232"/>
      <c r="R495" s="235">
        <v>41398</v>
      </c>
      <c r="S495" s="236">
        <v>34977</v>
      </c>
      <c r="T495" s="244">
        <v>34977</v>
      </c>
    </row>
    <row r="496" spans="17:20" x14ac:dyDescent="0.25">
      <c r="Q496" s="232"/>
      <c r="R496" s="235">
        <v>41399</v>
      </c>
      <c r="S496" s="236">
        <v>55963</v>
      </c>
      <c r="T496" s="244">
        <v>55963</v>
      </c>
    </row>
    <row r="497" spans="17:20" x14ac:dyDescent="0.25">
      <c r="Q497" s="232"/>
      <c r="R497" s="237">
        <v>41400</v>
      </c>
      <c r="S497" s="238">
        <v>48968</v>
      </c>
      <c r="T497" s="244">
        <v>48968</v>
      </c>
    </row>
    <row r="498" spans="17:20" x14ac:dyDescent="0.25">
      <c r="Q498" s="232"/>
      <c r="R498" s="232">
        <v>41401</v>
      </c>
      <c r="S498" s="230">
        <v>83945</v>
      </c>
      <c r="T498" s="244">
        <v>83945</v>
      </c>
    </row>
    <row r="499" spans="17:20" x14ac:dyDescent="0.25">
      <c r="Q499" s="232"/>
      <c r="R499" s="232">
        <v>41402</v>
      </c>
      <c r="S499" s="230">
        <v>48968</v>
      </c>
      <c r="T499" s="244">
        <v>48968</v>
      </c>
    </row>
    <row r="500" spans="17:20" x14ac:dyDescent="0.25">
      <c r="Q500" s="232"/>
      <c r="R500" s="233">
        <v>41403</v>
      </c>
      <c r="S500" s="234">
        <v>34977</v>
      </c>
      <c r="T500" s="244">
        <v>34977</v>
      </c>
    </row>
    <row r="501" spans="17:20" x14ac:dyDescent="0.25">
      <c r="Q501" s="232"/>
      <c r="R501" s="235">
        <v>41404</v>
      </c>
      <c r="S501" s="236">
        <v>118922</v>
      </c>
      <c r="T501" s="244">
        <v>118922</v>
      </c>
    </row>
    <row r="502" spans="17:20" x14ac:dyDescent="0.25">
      <c r="Q502" s="232"/>
      <c r="R502" s="235">
        <v>41405</v>
      </c>
      <c r="S502" s="236">
        <v>76949</v>
      </c>
      <c r="T502" s="244">
        <v>76949</v>
      </c>
    </row>
    <row r="503" spans="17:20" x14ac:dyDescent="0.25">
      <c r="Q503" s="232"/>
      <c r="R503" s="237">
        <v>41406</v>
      </c>
      <c r="S503" s="238">
        <v>76949</v>
      </c>
      <c r="T503" s="244">
        <v>76949</v>
      </c>
    </row>
    <row r="504" spans="17:20" x14ac:dyDescent="0.25">
      <c r="Q504" s="232"/>
      <c r="R504" s="232">
        <v>41407</v>
      </c>
      <c r="S504" s="230">
        <v>41972</v>
      </c>
      <c r="T504" s="244">
        <v>41972</v>
      </c>
    </row>
    <row r="505" spans="17:20" x14ac:dyDescent="0.25">
      <c r="Q505" s="232"/>
      <c r="R505" s="232">
        <v>41408</v>
      </c>
      <c r="S505" s="230">
        <v>90940</v>
      </c>
      <c r="T505" s="244">
        <v>90940</v>
      </c>
    </row>
    <row r="506" spans="17:20" x14ac:dyDescent="0.25">
      <c r="Q506" s="232"/>
      <c r="R506" s="233">
        <v>41409</v>
      </c>
      <c r="S506" s="234">
        <v>90940</v>
      </c>
      <c r="T506" s="244">
        <v>90940</v>
      </c>
    </row>
    <row r="507" spans="17:20" x14ac:dyDescent="0.25">
      <c r="Q507" s="232"/>
      <c r="R507" s="235">
        <v>41410</v>
      </c>
      <c r="S507" s="236">
        <v>55963</v>
      </c>
      <c r="T507" s="244">
        <v>55963</v>
      </c>
    </row>
    <row r="508" spans="17:20" x14ac:dyDescent="0.25">
      <c r="Q508" s="232"/>
      <c r="R508" s="235">
        <v>41411</v>
      </c>
      <c r="S508" s="236">
        <v>69954</v>
      </c>
      <c r="T508" s="244">
        <v>69954</v>
      </c>
    </row>
    <row r="509" spans="17:20" x14ac:dyDescent="0.25">
      <c r="Q509" s="232"/>
      <c r="R509" s="237">
        <v>41412</v>
      </c>
      <c r="S509" s="238">
        <v>104931</v>
      </c>
      <c r="T509" s="244">
        <v>104931</v>
      </c>
    </row>
    <row r="510" spans="17:20" x14ac:dyDescent="0.25">
      <c r="Q510" s="232"/>
      <c r="R510" s="232">
        <v>41413</v>
      </c>
      <c r="S510" s="230">
        <v>90940</v>
      </c>
      <c r="T510" s="244">
        <v>90940</v>
      </c>
    </row>
    <row r="511" spans="17:20" x14ac:dyDescent="0.25">
      <c r="Q511" s="232"/>
      <c r="R511" s="232">
        <v>41414</v>
      </c>
      <c r="S511" s="230">
        <v>55963</v>
      </c>
      <c r="T511" s="244">
        <v>55963</v>
      </c>
    </row>
    <row r="512" spans="17:20" x14ac:dyDescent="0.25">
      <c r="Q512" s="232"/>
      <c r="R512" s="233">
        <v>41415</v>
      </c>
      <c r="S512" s="234">
        <v>83945</v>
      </c>
      <c r="T512" s="244">
        <v>83945</v>
      </c>
    </row>
    <row r="513" spans="17:20" x14ac:dyDescent="0.25">
      <c r="Q513" s="232"/>
      <c r="R513" s="235">
        <v>41416</v>
      </c>
      <c r="S513" s="236">
        <v>97935</v>
      </c>
      <c r="T513" s="244">
        <v>97935</v>
      </c>
    </row>
    <row r="514" spans="17:20" x14ac:dyDescent="0.25">
      <c r="Q514" s="232"/>
      <c r="R514" s="235">
        <v>41417</v>
      </c>
      <c r="S514" s="236">
        <v>104931</v>
      </c>
      <c r="T514" s="244">
        <v>104931</v>
      </c>
    </row>
    <row r="515" spans="17:20" x14ac:dyDescent="0.25">
      <c r="Q515" s="232"/>
      <c r="R515" s="237">
        <v>41418</v>
      </c>
      <c r="S515" s="238">
        <v>69954</v>
      </c>
      <c r="T515" s="244">
        <v>69954</v>
      </c>
    </row>
    <row r="516" spans="17:20" x14ac:dyDescent="0.25">
      <c r="Q516" s="232"/>
      <c r="R516" s="232">
        <v>41419</v>
      </c>
      <c r="S516" s="230">
        <v>69954</v>
      </c>
      <c r="T516" s="244">
        <v>69954</v>
      </c>
    </row>
    <row r="517" spans="17:20" x14ac:dyDescent="0.25">
      <c r="Q517" s="232"/>
      <c r="R517" s="232">
        <v>41420</v>
      </c>
      <c r="S517" s="230">
        <v>97935</v>
      </c>
      <c r="T517" s="244">
        <v>97935</v>
      </c>
    </row>
    <row r="518" spans="17:20" x14ac:dyDescent="0.25">
      <c r="Q518" s="232"/>
      <c r="R518" s="233">
        <v>41421</v>
      </c>
      <c r="S518" s="234">
        <v>69954</v>
      </c>
      <c r="T518" s="244">
        <v>69954</v>
      </c>
    </row>
    <row r="519" spans="17:20" x14ac:dyDescent="0.25">
      <c r="Q519" s="232"/>
      <c r="R519" s="235">
        <v>41422</v>
      </c>
      <c r="S519" s="236">
        <v>55963</v>
      </c>
      <c r="T519" s="244">
        <v>55963</v>
      </c>
    </row>
    <row r="520" spans="17:20" x14ac:dyDescent="0.25">
      <c r="Q520" s="232"/>
      <c r="R520" s="235">
        <v>41423</v>
      </c>
      <c r="S520" s="236">
        <v>76949</v>
      </c>
      <c r="T520" s="244">
        <v>76949</v>
      </c>
    </row>
    <row r="521" spans="17:20" x14ac:dyDescent="0.25">
      <c r="Q521" s="232"/>
      <c r="R521" s="237">
        <v>41424</v>
      </c>
      <c r="S521" s="238">
        <v>69954</v>
      </c>
      <c r="T521" s="244">
        <v>69954</v>
      </c>
    </row>
    <row r="522" spans="17:20" x14ac:dyDescent="0.25">
      <c r="Q522" s="232"/>
      <c r="R522" s="232">
        <v>41425</v>
      </c>
      <c r="S522" s="230">
        <v>97935</v>
      </c>
      <c r="T522" s="244">
        <v>97935</v>
      </c>
    </row>
    <row r="523" spans="17:20" x14ac:dyDescent="0.25">
      <c r="Q523" s="232"/>
      <c r="R523" s="232">
        <v>41426</v>
      </c>
      <c r="S523" s="230">
        <v>76949</v>
      </c>
      <c r="T523" s="244">
        <v>76949</v>
      </c>
    </row>
    <row r="524" spans="17:20" x14ac:dyDescent="0.25">
      <c r="Q524" s="232"/>
      <c r="R524" s="233">
        <v>41427</v>
      </c>
      <c r="S524" s="234">
        <v>97935</v>
      </c>
      <c r="T524" s="244">
        <v>97935</v>
      </c>
    </row>
    <row r="525" spans="17:20" x14ac:dyDescent="0.25">
      <c r="Q525" s="232"/>
      <c r="R525" s="235">
        <v>41428</v>
      </c>
      <c r="S525" s="236">
        <v>76949</v>
      </c>
      <c r="T525" s="244">
        <v>76949</v>
      </c>
    </row>
    <row r="526" spans="17:20" x14ac:dyDescent="0.25">
      <c r="Q526" s="232"/>
      <c r="R526" s="235">
        <v>41429</v>
      </c>
      <c r="S526" s="236">
        <v>55963</v>
      </c>
      <c r="T526" s="244">
        <v>55963</v>
      </c>
    </row>
    <row r="527" spans="17:20" x14ac:dyDescent="0.25">
      <c r="Q527" s="232"/>
      <c r="R527" s="237">
        <v>41430</v>
      </c>
      <c r="S527" s="238">
        <v>48968</v>
      </c>
      <c r="T527" s="244">
        <v>48968</v>
      </c>
    </row>
    <row r="528" spans="17:20" x14ac:dyDescent="0.25">
      <c r="Q528" s="232"/>
      <c r="R528" s="232">
        <v>41431</v>
      </c>
      <c r="S528" s="230">
        <v>13991</v>
      </c>
      <c r="T528" s="244">
        <v>13991</v>
      </c>
    </row>
    <row r="529" spans="17:20" x14ac:dyDescent="0.25">
      <c r="Q529" s="232"/>
      <c r="R529" s="232">
        <v>41432</v>
      </c>
      <c r="S529" s="230">
        <v>90940</v>
      </c>
      <c r="T529" s="244">
        <v>90940</v>
      </c>
    </row>
    <row r="530" spans="17:20" x14ac:dyDescent="0.25">
      <c r="Q530" s="232"/>
      <c r="R530" s="233">
        <v>41433</v>
      </c>
      <c r="S530" s="234">
        <v>69954</v>
      </c>
      <c r="T530" s="244">
        <v>69954</v>
      </c>
    </row>
    <row r="531" spans="17:20" x14ac:dyDescent="0.25">
      <c r="Q531" s="232"/>
      <c r="R531" s="235">
        <v>41434</v>
      </c>
      <c r="S531" s="236">
        <v>69954</v>
      </c>
      <c r="T531" s="244">
        <v>69954</v>
      </c>
    </row>
    <row r="532" spans="17:20" x14ac:dyDescent="0.25">
      <c r="Q532" s="232"/>
      <c r="R532" s="235">
        <v>41435</v>
      </c>
      <c r="S532" s="236">
        <v>97935</v>
      </c>
      <c r="T532" s="244">
        <v>97935</v>
      </c>
    </row>
    <row r="533" spans="17:20" x14ac:dyDescent="0.25">
      <c r="Q533" s="232"/>
      <c r="R533" s="237">
        <v>41436</v>
      </c>
      <c r="S533" s="238">
        <v>97935</v>
      </c>
      <c r="T533" s="244">
        <v>97935</v>
      </c>
    </row>
    <row r="534" spans="17:20" x14ac:dyDescent="0.25">
      <c r="Q534" s="232"/>
      <c r="R534" s="232">
        <v>41437</v>
      </c>
      <c r="S534" s="230">
        <v>132912</v>
      </c>
      <c r="T534" s="244">
        <v>132912</v>
      </c>
    </row>
    <row r="535" spans="17:20" x14ac:dyDescent="0.25">
      <c r="Q535" s="232"/>
      <c r="R535" s="232">
        <v>41438</v>
      </c>
      <c r="S535" s="230">
        <v>48968</v>
      </c>
      <c r="T535" s="244">
        <v>48968</v>
      </c>
    </row>
    <row r="536" spans="17:20" x14ac:dyDescent="0.25">
      <c r="Q536" s="232"/>
      <c r="R536" s="233">
        <v>41439</v>
      </c>
      <c r="S536" s="234">
        <v>111926</v>
      </c>
      <c r="T536" s="244">
        <v>111926</v>
      </c>
    </row>
    <row r="537" spans="17:20" x14ac:dyDescent="0.25">
      <c r="Q537" s="232"/>
      <c r="R537" s="235">
        <v>41440</v>
      </c>
      <c r="S537" s="236">
        <v>83945</v>
      </c>
      <c r="T537" s="244">
        <v>83945</v>
      </c>
    </row>
    <row r="538" spans="17:20" x14ac:dyDescent="0.25">
      <c r="Q538" s="232"/>
      <c r="R538" s="235">
        <v>41441</v>
      </c>
      <c r="S538" s="236">
        <v>69954</v>
      </c>
      <c r="T538" s="244">
        <v>69954</v>
      </c>
    </row>
    <row r="539" spans="17:20" x14ac:dyDescent="0.25">
      <c r="Q539" s="232"/>
      <c r="R539" s="237">
        <v>41442</v>
      </c>
      <c r="S539" s="238">
        <v>97935</v>
      </c>
      <c r="T539" s="244">
        <v>97935</v>
      </c>
    </row>
    <row r="540" spans="17:20" x14ac:dyDescent="0.25">
      <c r="Q540" s="232"/>
      <c r="R540" s="232">
        <v>41443</v>
      </c>
      <c r="S540" s="230">
        <v>69954</v>
      </c>
      <c r="T540" s="244">
        <v>69954</v>
      </c>
    </row>
    <row r="541" spans="17:20" x14ac:dyDescent="0.25">
      <c r="Q541" s="232"/>
      <c r="R541" s="232">
        <v>41444</v>
      </c>
      <c r="S541" s="230">
        <v>76949</v>
      </c>
      <c r="T541" s="244">
        <v>76949</v>
      </c>
    </row>
    <row r="542" spans="17:20" x14ac:dyDescent="0.25">
      <c r="Q542" s="232"/>
      <c r="R542" s="233">
        <v>41445</v>
      </c>
      <c r="S542" s="234">
        <v>62958</v>
      </c>
      <c r="T542" s="244">
        <v>62958</v>
      </c>
    </row>
    <row r="543" spans="17:20" x14ac:dyDescent="0.25">
      <c r="Q543" s="232"/>
      <c r="R543" s="235">
        <v>41446</v>
      </c>
      <c r="S543" s="236">
        <v>55963</v>
      </c>
      <c r="T543" s="244">
        <v>55963</v>
      </c>
    </row>
    <row r="544" spans="17:20" x14ac:dyDescent="0.25">
      <c r="Q544" s="232"/>
      <c r="R544" s="235">
        <v>41447</v>
      </c>
      <c r="S544" s="236">
        <v>34977</v>
      </c>
      <c r="T544" s="244">
        <v>34977</v>
      </c>
    </row>
    <row r="545" spans="17:20" x14ac:dyDescent="0.25">
      <c r="Q545" s="232"/>
      <c r="R545" s="237">
        <v>41448</v>
      </c>
      <c r="S545" s="238">
        <v>104931</v>
      </c>
      <c r="T545" s="244">
        <v>104931</v>
      </c>
    </row>
    <row r="546" spans="17:20" x14ac:dyDescent="0.25">
      <c r="Q546" s="232"/>
      <c r="R546" s="232">
        <v>41449</v>
      </c>
      <c r="S546" s="230">
        <v>76949</v>
      </c>
      <c r="T546" s="244">
        <v>76949</v>
      </c>
    </row>
    <row r="547" spans="17:20" x14ac:dyDescent="0.25">
      <c r="Q547" s="232"/>
      <c r="R547" s="232">
        <v>41450</v>
      </c>
      <c r="S547" s="230">
        <v>69954</v>
      </c>
      <c r="T547" s="244">
        <v>69954</v>
      </c>
    </row>
    <row r="548" spans="17:20" x14ac:dyDescent="0.25">
      <c r="Q548" s="232"/>
      <c r="R548" s="233">
        <v>41451</v>
      </c>
      <c r="S548" s="234">
        <v>83945</v>
      </c>
      <c r="T548" s="244">
        <v>83945</v>
      </c>
    </row>
    <row r="549" spans="17:20" x14ac:dyDescent="0.25">
      <c r="Q549" s="232"/>
      <c r="R549" s="235">
        <v>41452</v>
      </c>
      <c r="S549" s="236">
        <v>69954</v>
      </c>
      <c r="T549" s="244">
        <v>69954</v>
      </c>
    </row>
    <row r="550" spans="17:20" x14ac:dyDescent="0.25">
      <c r="Q550" s="232"/>
      <c r="R550" s="235">
        <v>41453</v>
      </c>
      <c r="S550" s="236">
        <v>69954</v>
      </c>
      <c r="T550" s="244">
        <v>69954</v>
      </c>
    </row>
    <row r="551" spans="17:20" x14ac:dyDescent="0.25">
      <c r="Q551" s="232"/>
      <c r="R551" s="237">
        <v>41454</v>
      </c>
      <c r="S551" s="238">
        <v>132912</v>
      </c>
      <c r="T551" s="244">
        <v>132912</v>
      </c>
    </row>
    <row r="552" spans="17:20" x14ac:dyDescent="0.25">
      <c r="Q552" s="232"/>
      <c r="R552" s="232">
        <v>41455</v>
      </c>
      <c r="S552" s="230">
        <v>90940</v>
      </c>
      <c r="T552" s="244">
        <v>90940</v>
      </c>
    </row>
    <row r="553" spans="17:20" x14ac:dyDescent="0.25">
      <c r="Q553" s="232"/>
      <c r="R553" s="232">
        <v>41456</v>
      </c>
      <c r="S553" s="230">
        <v>125917</v>
      </c>
      <c r="T553" s="244">
        <v>125917</v>
      </c>
    </row>
    <row r="554" spans="17:20" x14ac:dyDescent="0.25">
      <c r="Q554" s="232"/>
      <c r="R554" s="233">
        <v>41457</v>
      </c>
      <c r="S554" s="234">
        <v>146903</v>
      </c>
      <c r="T554" s="244">
        <v>146903</v>
      </c>
    </row>
    <row r="555" spans="17:20" x14ac:dyDescent="0.25">
      <c r="Q555" s="232"/>
      <c r="R555" s="235">
        <v>41458</v>
      </c>
      <c r="S555" s="236">
        <v>83945</v>
      </c>
      <c r="T555" s="244">
        <v>83945</v>
      </c>
    </row>
    <row r="556" spans="17:20" x14ac:dyDescent="0.25">
      <c r="Q556" s="232"/>
      <c r="R556" s="235">
        <v>41459</v>
      </c>
      <c r="S556" s="236">
        <v>55963</v>
      </c>
      <c r="T556" s="244">
        <v>55963</v>
      </c>
    </row>
    <row r="557" spans="17:20" x14ac:dyDescent="0.25">
      <c r="Q557" s="232"/>
      <c r="R557" s="237">
        <v>41460</v>
      </c>
      <c r="S557" s="238">
        <v>90940</v>
      </c>
      <c r="T557" s="244">
        <v>90940</v>
      </c>
    </row>
    <row r="558" spans="17:20" x14ac:dyDescent="0.25">
      <c r="Q558" s="232"/>
      <c r="R558" s="232">
        <v>41461</v>
      </c>
      <c r="S558" s="230">
        <v>90940</v>
      </c>
      <c r="T558" s="244">
        <v>90940</v>
      </c>
    </row>
    <row r="559" spans="17:20" x14ac:dyDescent="0.25">
      <c r="Q559" s="232"/>
      <c r="R559" s="232">
        <v>41462</v>
      </c>
      <c r="S559" s="230">
        <v>90940</v>
      </c>
      <c r="T559" s="244">
        <v>90940</v>
      </c>
    </row>
    <row r="560" spans="17:20" x14ac:dyDescent="0.25">
      <c r="Q560" s="232"/>
      <c r="R560" s="233">
        <v>41463</v>
      </c>
      <c r="S560" s="234">
        <v>125917</v>
      </c>
      <c r="T560" s="244">
        <v>125917</v>
      </c>
    </row>
    <row r="561" spans="17:20" x14ac:dyDescent="0.25">
      <c r="Q561" s="232"/>
      <c r="R561" s="235">
        <v>41464</v>
      </c>
      <c r="S561" s="236">
        <v>69954</v>
      </c>
      <c r="T561" s="244">
        <v>69954</v>
      </c>
    </row>
    <row r="562" spans="17:20" x14ac:dyDescent="0.25">
      <c r="Q562" s="232"/>
      <c r="R562" s="235">
        <v>41465</v>
      </c>
      <c r="S562" s="236">
        <v>34977</v>
      </c>
      <c r="T562" s="244">
        <v>34977</v>
      </c>
    </row>
    <row r="563" spans="17:20" x14ac:dyDescent="0.25">
      <c r="Q563" s="232"/>
      <c r="R563" s="237">
        <v>41466</v>
      </c>
      <c r="S563" s="238">
        <v>41972</v>
      </c>
      <c r="T563" s="244">
        <v>41972</v>
      </c>
    </row>
    <row r="564" spans="17:20" x14ac:dyDescent="0.25">
      <c r="Q564" s="232"/>
      <c r="R564" s="232">
        <v>41467</v>
      </c>
      <c r="S564" s="230">
        <v>118922</v>
      </c>
      <c r="T564" s="244">
        <v>118922</v>
      </c>
    </row>
    <row r="565" spans="17:20" x14ac:dyDescent="0.25">
      <c r="Q565" s="232"/>
      <c r="R565" s="232">
        <v>41468</v>
      </c>
      <c r="S565" s="230">
        <v>83945</v>
      </c>
      <c r="T565" s="244">
        <v>83945</v>
      </c>
    </row>
    <row r="566" spans="17:20" x14ac:dyDescent="0.25">
      <c r="Q566" s="232"/>
      <c r="R566" s="233">
        <v>41469</v>
      </c>
      <c r="S566" s="234">
        <v>118922</v>
      </c>
      <c r="T566" s="244">
        <v>118922</v>
      </c>
    </row>
    <row r="567" spans="17:20" x14ac:dyDescent="0.25">
      <c r="Q567" s="232"/>
      <c r="R567" s="235">
        <v>41470</v>
      </c>
      <c r="S567" s="236">
        <v>83945</v>
      </c>
      <c r="T567" s="244">
        <v>83945</v>
      </c>
    </row>
    <row r="568" spans="17:20" x14ac:dyDescent="0.25">
      <c r="Q568" s="232"/>
      <c r="R568" s="235">
        <v>41471</v>
      </c>
      <c r="S568" s="236">
        <v>55963</v>
      </c>
      <c r="T568" s="244">
        <v>55963</v>
      </c>
    </row>
    <row r="569" spans="17:20" x14ac:dyDescent="0.25">
      <c r="Q569" s="232"/>
      <c r="R569" s="237">
        <v>41472</v>
      </c>
      <c r="S569" s="238">
        <v>69954</v>
      </c>
      <c r="T569" s="244">
        <v>69954</v>
      </c>
    </row>
    <row r="570" spans="17:20" x14ac:dyDescent="0.25">
      <c r="Q570" s="232"/>
      <c r="R570" s="232">
        <v>41473</v>
      </c>
      <c r="S570" s="230">
        <v>48968</v>
      </c>
      <c r="T570" s="244">
        <v>48968</v>
      </c>
    </row>
    <row r="571" spans="17:20" x14ac:dyDescent="0.25">
      <c r="Q571" s="232"/>
      <c r="R571" s="232">
        <v>41474</v>
      </c>
      <c r="S571" s="230">
        <v>48968</v>
      </c>
      <c r="T571" s="244">
        <v>48968</v>
      </c>
    </row>
    <row r="572" spans="17:20" x14ac:dyDescent="0.25">
      <c r="Q572" s="232"/>
      <c r="R572" s="233">
        <v>41475</v>
      </c>
      <c r="S572" s="234">
        <v>76949</v>
      </c>
      <c r="T572" s="244">
        <v>76949</v>
      </c>
    </row>
    <row r="573" spans="17:20" x14ac:dyDescent="0.25">
      <c r="Q573" s="232"/>
      <c r="R573" s="235">
        <v>41476</v>
      </c>
      <c r="S573" s="236">
        <v>41972</v>
      </c>
      <c r="T573" s="244">
        <v>41972</v>
      </c>
    </row>
    <row r="574" spans="17:20" x14ac:dyDescent="0.25">
      <c r="Q574" s="232"/>
      <c r="R574" s="235">
        <v>41477</v>
      </c>
      <c r="S574" s="236">
        <v>90940</v>
      </c>
      <c r="T574" s="244">
        <v>90940</v>
      </c>
    </row>
    <row r="575" spans="17:20" x14ac:dyDescent="0.25">
      <c r="Q575" s="232"/>
      <c r="R575" s="237">
        <v>41478</v>
      </c>
      <c r="S575" s="238">
        <v>69954</v>
      </c>
      <c r="T575" s="244">
        <v>69954</v>
      </c>
    </row>
    <row r="576" spans="17:20" x14ac:dyDescent="0.25">
      <c r="Q576" s="232"/>
      <c r="R576" s="232">
        <v>41479</v>
      </c>
      <c r="S576" s="230">
        <v>104931</v>
      </c>
      <c r="T576" s="244">
        <v>104931</v>
      </c>
    </row>
    <row r="577" spans="17:20" x14ac:dyDescent="0.25">
      <c r="Q577" s="232"/>
      <c r="R577" s="232">
        <v>41480</v>
      </c>
      <c r="S577" s="230">
        <v>76949</v>
      </c>
      <c r="T577" s="244">
        <v>76949</v>
      </c>
    </row>
    <row r="578" spans="17:20" x14ac:dyDescent="0.25">
      <c r="Q578" s="232"/>
      <c r="R578" s="233">
        <v>41481</v>
      </c>
      <c r="S578" s="234">
        <v>97935</v>
      </c>
      <c r="T578" s="244">
        <v>97935</v>
      </c>
    </row>
    <row r="579" spans="17:20" x14ac:dyDescent="0.25">
      <c r="Q579" s="232"/>
      <c r="R579" s="235">
        <v>41482</v>
      </c>
      <c r="S579" s="236">
        <v>90940</v>
      </c>
      <c r="T579" s="244">
        <v>90940</v>
      </c>
    </row>
    <row r="580" spans="17:20" x14ac:dyDescent="0.25">
      <c r="Q580" s="232"/>
      <c r="R580" s="235">
        <v>41483</v>
      </c>
      <c r="S580" s="236">
        <v>90940</v>
      </c>
      <c r="T580" s="244">
        <v>90940</v>
      </c>
    </row>
    <row r="581" spans="17:20" x14ac:dyDescent="0.25">
      <c r="Q581" s="232"/>
      <c r="R581" s="237">
        <v>41484</v>
      </c>
      <c r="S581" s="238">
        <v>20986</v>
      </c>
      <c r="T581" s="244">
        <v>20986</v>
      </c>
    </row>
    <row r="582" spans="17:20" x14ac:dyDescent="0.25">
      <c r="Q582" s="232"/>
      <c r="R582" s="232">
        <v>41485</v>
      </c>
      <c r="S582" s="230">
        <v>76949</v>
      </c>
      <c r="T582" s="244">
        <v>76949</v>
      </c>
    </row>
    <row r="583" spans="17:20" x14ac:dyDescent="0.25">
      <c r="Q583" s="232"/>
      <c r="R583" s="232">
        <v>41486</v>
      </c>
      <c r="S583" s="230">
        <v>83945</v>
      </c>
      <c r="T583" s="244">
        <v>83945</v>
      </c>
    </row>
    <row r="584" spans="17:20" x14ac:dyDescent="0.25">
      <c r="Q584" s="232"/>
      <c r="R584" s="233">
        <v>41487</v>
      </c>
      <c r="S584" s="234">
        <v>90940</v>
      </c>
      <c r="T584" s="244">
        <v>90940</v>
      </c>
    </row>
    <row r="585" spans="17:20" x14ac:dyDescent="0.25">
      <c r="Q585" s="232"/>
      <c r="R585" s="235">
        <v>41488</v>
      </c>
      <c r="S585" s="236">
        <v>104931</v>
      </c>
      <c r="T585" s="244">
        <v>104931</v>
      </c>
    </row>
    <row r="586" spans="17:20" x14ac:dyDescent="0.25">
      <c r="Q586" s="232"/>
      <c r="R586" s="235">
        <v>41489</v>
      </c>
      <c r="S586" s="236">
        <v>118922</v>
      </c>
      <c r="T586" s="244">
        <v>118922</v>
      </c>
    </row>
    <row r="587" spans="17:20" x14ac:dyDescent="0.25">
      <c r="Q587" s="232"/>
      <c r="R587" s="237">
        <v>41490</v>
      </c>
      <c r="S587" s="238">
        <v>139908</v>
      </c>
      <c r="T587" s="244">
        <v>139908</v>
      </c>
    </row>
    <row r="588" spans="17:20" x14ac:dyDescent="0.25">
      <c r="Q588" s="232"/>
      <c r="R588" s="232">
        <v>41491</v>
      </c>
      <c r="S588" s="230">
        <v>90940</v>
      </c>
      <c r="T588" s="244">
        <v>90940</v>
      </c>
    </row>
    <row r="589" spans="17:20" x14ac:dyDescent="0.25">
      <c r="Q589" s="232"/>
      <c r="R589" s="232">
        <v>41492</v>
      </c>
      <c r="S589" s="230">
        <v>27982</v>
      </c>
      <c r="T589" s="244">
        <v>27982</v>
      </c>
    </row>
    <row r="590" spans="17:20" x14ac:dyDescent="0.25">
      <c r="Q590" s="232"/>
      <c r="R590" s="233">
        <v>41493</v>
      </c>
      <c r="S590" s="234">
        <v>76949</v>
      </c>
      <c r="T590" s="244">
        <v>76949</v>
      </c>
    </row>
    <row r="591" spans="17:20" x14ac:dyDescent="0.25">
      <c r="Q591" s="232"/>
      <c r="R591" s="235">
        <v>41494</v>
      </c>
      <c r="S591" s="236">
        <v>62958</v>
      </c>
      <c r="T591" s="244">
        <v>62958</v>
      </c>
    </row>
    <row r="592" spans="17:20" x14ac:dyDescent="0.25">
      <c r="Q592" s="232"/>
      <c r="R592" s="235">
        <v>41495</v>
      </c>
      <c r="S592" s="236">
        <v>111926</v>
      </c>
      <c r="T592" s="244">
        <v>111926</v>
      </c>
    </row>
    <row r="593" spans="17:20" x14ac:dyDescent="0.25">
      <c r="Q593" s="232"/>
      <c r="R593" s="237">
        <v>41496</v>
      </c>
      <c r="S593" s="238">
        <v>111926</v>
      </c>
      <c r="T593" s="244">
        <v>111926</v>
      </c>
    </row>
    <row r="594" spans="17:20" x14ac:dyDescent="0.25">
      <c r="Q594" s="232"/>
      <c r="R594" s="232">
        <v>41497</v>
      </c>
      <c r="S594" s="230">
        <v>104931</v>
      </c>
      <c r="T594" s="244">
        <v>104931</v>
      </c>
    </row>
    <row r="595" spans="17:20" x14ac:dyDescent="0.25">
      <c r="Q595" s="232"/>
      <c r="R595" s="232">
        <v>41498</v>
      </c>
      <c r="S595" s="230">
        <v>97935</v>
      </c>
      <c r="T595" s="244">
        <v>97935</v>
      </c>
    </row>
    <row r="596" spans="17:20" x14ac:dyDescent="0.25">
      <c r="Q596" s="232"/>
      <c r="R596" s="233">
        <v>41499</v>
      </c>
      <c r="S596" s="234">
        <v>90940</v>
      </c>
      <c r="T596" s="244">
        <v>90940</v>
      </c>
    </row>
    <row r="597" spans="17:20" x14ac:dyDescent="0.25">
      <c r="Q597" s="232"/>
      <c r="R597" s="235">
        <v>41500</v>
      </c>
      <c r="S597" s="236">
        <v>111926</v>
      </c>
      <c r="T597" s="244">
        <v>111926</v>
      </c>
    </row>
    <row r="598" spans="17:20" x14ac:dyDescent="0.25">
      <c r="Q598" s="232"/>
      <c r="R598" s="235">
        <v>41501</v>
      </c>
      <c r="S598" s="236">
        <v>125917</v>
      </c>
      <c r="T598" s="244">
        <v>125917</v>
      </c>
    </row>
    <row r="599" spans="17:20" x14ac:dyDescent="0.25">
      <c r="Q599" s="232"/>
      <c r="R599" s="237">
        <v>41502</v>
      </c>
      <c r="S599" s="238">
        <v>83945</v>
      </c>
      <c r="T599" s="244">
        <v>83945</v>
      </c>
    </row>
    <row r="600" spans="17:20" x14ac:dyDescent="0.25">
      <c r="Q600" s="232"/>
      <c r="R600" s="232">
        <v>41503</v>
      </c>
      <c r="S600" s="230">
        <v>83945</v>
      </c>
      <c r="T600" s="244">
        <v>83945</v>
      </c>
    </row>
    <row r="601" spans="17:20" x14ac:dyDescent="0.25">
      <c r="Q601" s="232"/>
      <c r="R601" s="232">
        <v>41504</v>
      </c>
      <c r="S601" s="230">
        <v>125917</v>
      </c>
      <c r="T601" s="244">
        <v>125917</v>
      </c>
    </row>
    <row r="602" spans="17:20" x14ac:dyDescent="0.25">
      <c r="Q602" s="232"/>
      <c r="R602" s="233">
        <v>41505</v>
      </c>
      <c r="S602" s="234">
        <v>83945</v>
      </c>
      <c r="T602" s="244">
        <v>83945</v>
      </c>
    </row>
    <row r="603" spans="17:20" x14ac:dyDescent="0.25">
      <c r="Q603" s="232"/>
      <c r="R603" s="235">
        <v>41506</v>
      </c>
      <c r="S603" s="236">
        <v>69954</v>
      </c>
      <c r="T603" s="244">
        <v>69954</v>
      </c>
    </row>
    <row r="604" spans="17:20" x14ac:dyDescent="0.25">
      <c r="Q604" s="232"/>
      <c r="R604" s="235">
        <v>41507</v>
      </c>
      <c r="S604" s="236">
        <v>97935</v>
      </c>
      <c r="T604" s="244">
        <v>97935</v>
      </c>
    </row>
    <row r="605" spans="17:20" x14ac:dyDescent="0.25">
      <c r="Q605" s="232"/>
      <c r="R605" s="237">
        <v>41508</v>
      </c>
      <c r="S605" s="238">
        <v>90940</v>
      </c>
      <c r="T605" s="244">
        <v>90940</v>
      </c>
    </row>
    <row r="606" spans="17:20" x14ac:dyDescent="0.25">
      <c r="Q606" s="232"/>
      <c r="R606" s="232">
        <v>41509</v>
      </c>
      <c r="S606" s="230">
        <v>55963</v>
      </c>
      <c r="T606" s="244">
        <v>55963</v>
      </c>
    </row>
    <row r="607" spans="17:20" x14ac:dyDescent="0.25">
      <c r="Q607" s="232"/>
      <c r="R607" s="232">
        <v>41510</v>
      </c>
      <c r="S607" s="230">
        <v>111926</v>
      </c>
      <c r="T607" s="244">
        <v>111926</v>
      </c>
    </row>
    <row r="608" spans="17:20" x14ac:dyDescent="0.25">
      <c r="Q608" s="232"/>
      <c r="R608" s="233">
        <v>41511</v>
      </c>
      <c r="S608" s="234">
        <v>69954</v>
      </c>
      <c r="T608" s="244">
        <v>69954</v>
      </c>
    </row>
    <row r="609" spans="17:20" x14ac:dyDescent="0.25">
      <c r="Q609" s="232"/>
      <c r="R609" s="235">
        <v>41512</v>
      </c>
      <c r="S609" s="236">
        <v>125917</v>
      </c>
      <c r="T609" s="244">
        <v>125917</v>
      </c>
    </row>
    <row r="610" spans="17:20" x14ac:dyDescent="0.25">
      <c r="Q610" s="232"/>
      <c r="R610" s="235">
        <v>41513</v>
      </c>
      <c r="S610" s="236">
        <v>69954</v>
      </c>
      <c r="T610" s="244">
        <v>69954</v>
      </c>
    </row>
    <row r="611" spans="17:20" x14ac:dyDescent="0.25">
      <c r="Q611" s="232"/>
      <c r="R611" s="237">
        <v>41514</v>
      </c>
      <c r="S611" s="238">
        <v>90940</v>
      </c>
      <c r="T611" s="244">
        <v>90940</v>
      </c>
    </row>
    <row r="612" spans="17:20" x14ac:dyDescent="0.25">
      <c r="Q612" s="232"/>
      <c r="R612" s="232">
        <v>41515</v>
      </c>
      <c r="S612" s="230">
        <v>97935</v>
      </c>
      <c r="T612" s="244">
        <v>97935</v>
      </c>
    </row>
    <row r="613" spans="17:20" x14ac:dyDescent="0.25">
      <c r="Q613" s="232"/>
      <c r="R613" s="232">
        <v>41516</v>
      </c>
      <c r="S613" s="230">
        <v>55963</v>
      </c>
      <c r="T613" s="244">
        <v>55963</v>
      </c>
    </row>
    <row r="614" spans="17:20" x14ac:dyDescent="0.25">
      <c r="Q614" s="232"/>
      <c r="R614" s="233">
        <v>41517</v>
      </c>
      <c r="S614" s="234">
        <v>69954</v>
      </c>
      <c r="T614" s="244">
        <v>69954</v>
      </c>
    </row>
    <row r="615" spans="17:20" x14ac:dyDescent="0.25">
      <c r="Q615" s="232"/>
      <c r="R615" s="235">
        <v>41518</v>
      </c>
      <c r="S615" s="236">
        <v>62958</v>
      </c>
      <c r="T615" s="244">
        <v>62958</v>
      </c>
    </row>
    <row r="616" spans="17:20" x14ac:dyDescent="0.25">
      <c r="Q616" s="232"/>
      <c r="R616" s="235">
        <v>41519</v>
      </c>
      <c r="S616" s="236">
        <v>69954</v>
      </c>
      <c r="T616" s="244">
        <v>69954</v>
      </c>
    </row>
    <row r="617" spans="17:20" x14ac:dyDescent="0.25">
      <c r="Q617" s="232"/>
      <c r="R617" s="237">
        <v>41520</v>
      </c>
      <c r="S617" s="238">
        <v>83945</v>
      </c>
      <c r="T617" s="244">
        <v>83945</v>
      </c>
    </row>
    <row r="618" spans="17:20" x14ac:dyDescent="0.25">
      <c r="Q618" s="232"/>
      <c r="R618" s="232">
        <v>41521</v>
      </c>
      <c r="S618" s="230">
        <v>69954</v>
      </c>
      <c r="T618" s="244">
        <v>69954</v>
      </c>
    </row>
    <row r="619" spans="17:20" x14ac:dyDescent="0.25">
      <c r="Q619" s="232"/>
      <c r="R619" s="232">
        <v>41522</v>
      </c>
      <c r="S619" s="230">
        <v>69954</v>
      </c>
      <c r="T619" s="244">
        <v>69954</v>
      </c>
    </row>
    <row r="620" spans="17:20" x14ac:dyDescent="0.25">
      <c r="Q620" s="232"/>
      <c r="R620" s="233">
        <v>41523</v>
      </c>
      <c r="S620" s="234">
        <v>62958</v>
      </c>
      <c r="T620" s="244">
        <v>62958</v>
      </c>
    </row>
    <row r="621" spans="17:20" x14ac:dyDescent="0.25">
      <c r="Q621" s="232"/>
      <c r="R621" s="235">
        <v>41524</v>
      </c>
      <c r="S621" s="236">
        <v>139908</v>
      </c>
      <c r="T621" s="244">
        <v>139908</v>
      </c>
    </row>
    <row r="622" spans="17:20" x14ac:dyDescent="0.25">
      <c r="Q622" s="232"/>
      <c r="R622" s="235">
        <v>41525</v>
      </c>
      <c r="S622" s="236">
        <v>97935</v>
      </c>
      <c r="T622" s="244">
        <v>97935</v>
      </c>
    </row>
    <row r="623" spans="17:20" x14ac:dyDescent="0.25">
      <c r="Q623" s="232"/>
      <c r="R623" s="237">
        <v>41526</v>
      </c>
      <c r="S623" s="238">
        <v>48968</v>
      </c>
      <c r="T623" s="244">
        <v>48968</v>
      </c>
    </row>
    <row r="624" spans="17:20" x14ac:dyDescent="0.25">
      <c r="Q624" s="232"/>
      <c r="R624" s="232">
        <v>41527</v>
      </c>
      <c r="S624" s="230">
        <v>62958</v>
      </c>
      <c r="T624" s="244">
        <v>62958</v>
      </c>
    </row>
    <row r="625" spans="17:20" x14ac:dyDescent="0.25">
      <c r="Q625" s="232"/>
      <c r="R625" s="232">
        <v>41528</v>
      </c>
      <c r="S625" s="230">
        <v>90940</v>
      </c>
      <c r="T625" s="244">
        <v>90940</v>
      </c>
    </row>
    <row r="626" spans="17:20" x14ac:dyDescent="0.25">
      <c r="Q626" s="232"/>
      <c r="R626" s="233">
        <v>41529</v>
      </c>
      <c r="S626" s="234">
        <v>104931</v>
      </c>
      <c r="T626" s="244">
        <v>104931</v>
      </c>
    </row>
    <row r="627" spans="17:20" x14ac:dyDescent="0.25">
      <c r="Q627" s="232"/>
      <c r="R627" s="235">
        <v>41530</v>
      </c>
      <c r="S627" s="236">
        <v>104931</v>
      </c>
      <c r="T627" s="244">
        <v>104931</v>
      </c>
    </row>
    <row r="628" spans="17:20" x14ac:dyDescent="0.25">
      <c r="Q628" s="232"/>
      <c r="R628" s="235">
        <v>41531</v>
      </c>
      <c r="S628" s="236">
        <v>90940</v>
      </c>
      <c r="T628" s="244">
        <v>90940</v>
      </c>
    </row>
    <row r="629" spans="17:20" x14ac:dyDescent="0.25">
      <c r="Q629" s="232"/>
      <c r="R629" s="237">
        <v>41532</v>
      </c>
      <c r="S629" s="238">
        <v>97935</v>
      </c>
      <c r="T629" s="244">
        <v>97935</v>
      </c>
    </row>
    <row r="630" spans="17:20" x14ac:dyDescent="0.25">
      <c r="Q630" s="232"/>
      <c r="R630" s="232">
        <v>41533</v>
      </c>
      <c r="S630" s="230">
        <v>83945</v>
      </c>
      <c r="T630" s="244">
        <v>83945</v>
      </c>
    </row>
    <row r="631" spans="17:20" x14ac:dyDescent="0.25">
      <c r="Q631" s="232"/>
      <c r="R631" s="232">
        <v>41534</v>
      </c>
      <c r="S631" s="230">
        <v>83945</v>
      </c>
      <c r="T631" s="244">
        <v>83945</v>
      </c>
    </row>
    <row r="632" spans="17:20" x14ac:dyDescent="0.25">
      <c r="Q632" s="232"/>
      <c r="R632" s="233">
        <v>41535</v>
      </c>
      <c r="S632" s="234">
        <v>55963</v>
      </c>
      <c r="T632" s="244">
        <v>55963</v>
      </c>
    </row>
    <row r="633" spans="17:20" x14ac:dyDescent="0.25">
      <c r="Q633" s="232"/>
      <c r="R633" s="235">
        <v>41536</v>
      </c>
      <c r="S633" s="236">
        <v>41972</v>
      </c>
      <c r="T633" s="244">
        <v>41972</v>
      </c>
    </row>
    <row r="634" spans="17:20" x14ac:dyDescent="0.25">
      <c r="Q634" s="232"/>
      <c r="R634" s="235">
        <v>41537</v>
      </c>
      <c r="S634" s="236">
        <v>90940</v>
      </c>
      <c r="T634" s="244">
        <v>90940</v>
      </c>
    </row>
    <row r="635" spans="17:20" x14ac:dyDescent="0.25">
      <c r="Q635" s="232"/>
      <c r="R635" s="237">
        <v>41538</v>
      </c>
      <c r="S635" s="238">
        <v>118922</v>
      </c>
      <c r="T635" s="244">
        <v>118922</v>
      </c>
    </row>
    <row r="636" spans="17:20" x14ac:dyDescent="0.25">
      <c r="Q636" s="232"/>
      <c r="R636" s="232">
        <v>41539</v>
      </c>
      <c r="S636" s="230">
        <v>62958</v>
      </c>
      <c r="T636" s="244">
        <v>62958</v>
      </c>
    </row>
    <row r="637" spans="17:20" x14ac:dyDescent="0.25">
      <c r="Q637" s="232"/>
      <c r="R637" s="232">
        <v>41540</v>
      </c>
      <c r="S637" s="230">
        <v>104931</v>
      </c>
      <c r="T637" s="244">
        <v>104931</v>
      </c>
    </row>
    <row r="638" spans="17:20" x14ac:dyDescent="0.25">
      <c r="Q638" s="232"/>
      <c r="R638" s="233">
        <v>41541</v>
      </c>
      <c r="S638" s="234">
        <v>55963</v>
      </c>
      <c r="T638" s="244">
        <v>55963</v>
      </c>
    </row>
    <row r="639" spans="17:20" x14ac:dyDescent="0.25">
      <c r="Q639" s="232"/>
      <c r="R639" s="235">
        <v>41542</v>
      </c>
      <c r="S639" s="236">
        <v>69954</v>
      </c>
      <c r="T639" s="244">
        <v>69954</v>
      </c>
    </row>
    <row r="640" spans="17:20" x14ac:dyDescent="0.25">
      <c r="Q640" s="232"/>
      <c r="R640" s="235">
        <v>41543</v>
      </c>
      <c r="S640" s="236">
        <v>62958</v>
      </c>
      <c r="T640" s="244">
        <v>62958</v>
      </c>
    </row>
    <row r="641" spans="17:20" x14ac:dyDescent="0.25">
      <c r="Q641" s="232"/>
      <c r="R641" s="237">
        <v>41544</v>
      </c>
      <c r="S641" s="238">
        <v>69954</v>
      </c>
      <c r="T641" s="244">
        <v>69954</v>
      </c>
    </row>
    <row r="642" spans="17:20" x14ac:dyDescent="0.25">
      <c r="Q642" s="232"/>
      <c r="R642" s="232">
        <v>41545</v>
      </c>
      <c r="S642" s="230">
        <v>20986</v>
      </c>
      <c r="T642" s="244">
        <v>20986</v>
      </c>
    </row>
    <row r="643" spans="17:20" x14ac:dyDescent="0.25">
      <c r="Q643" s="232"/>
      <c r="R643" s="232">
        <v>41546</v>
      </c>
      <c r="S643" s="230">
        <v>55963</v>
      </c>
      <c r="T643" s="244">
        <v>55963</v>
      </c>
    </row>
    <row r="644" spans="17:20" x14ac:dyDescent="0.25">
      <c r="Q644" s="232"/>
      <c r="R644" s="233">
        <v>41547</v>
      </c>
      <c r="S644" s="234">
        <v>55963</v>
      </c>
      <c r="T644" s="244">
        <v>55963</v>
      </c>
    </row>
    <row r="645" spans="17:20" x14ac:dyDescent="0.25">
      <c r="Q645" s="232"/>
      <c r="R645" s="235">
        <v>41548</v>
      </c>
      <c r="S645" s="236">
        <v>69954</v>
      </c>
      <c r="T645" s="244">
        <v>69954</v>
      </c>
    </row>
    <row r="646" spans="17:20" x14ac:dyDescent="0.25">
      <c r="Q646" s="232"/>
      <c r="R646" s="235">
        <v>41549</v>
      </c>
      <c r="S646" s="236">
        <v>132912</v>
      </c>
      <c r="T646" s="244">
        <v>132912</v>
      </c>
    </row>
    <row r="647" spans="17:20" x14ac:dyDescent="0.25">
      <c r="Q647" s="232"/>
      <c r="R647" s="237">
        <v>41550</v>
      </c>
      <c r="S647" s="238">
        <v>118922</v>
      </c>
      <c r="T647" s="244">
        <v>118922</v>
      </c>
    </row>
    <row r="648" spans="17:20" x14ac:dyDescent="0.25">
      <c r="Q648" s="232"/>
      <c r="R648" s="232">
        <v>41551</v>
      </c>
      <c r="S648" s="230">
        <v>111926</v>
      </c>
      <c r="T648" s="244">
        <v>111926</v>
      </c>
    </row>
    <row r="649" spans="17:20" x14ac:dyDescent="0.25">
      <c r="Q649" s="232"/>
      <c r="R649" s="232">
        <v>41552</v>
      </c>
      <c r="S649" s="230">
        <v>202866</v>
      </c>
      <c r="T649" s="244">
        <v>202866</v>
      </c>
    </row>
    <row r="650" spans="17:20" x14ac:dyDescent="0.25">
      <c r="Q650" s="232"/>
      <c r="R650" s="233">
        <v>41553</v>
      </c>
      <c r="S650" s="234">
        <v>174885</v>
      </c>
      <c r="T650" s="244">
        <v>174885</v>
      </c>
    </row>
    <row r="651" spans="17:20" x14ac:dyDescent="0.25">
      <c r="Q651" s="232"/>
      <c r="R651" s="235">
        <v>41554</v>
      </c>
      <c r="S651" s="236">
        <v>174885</v>
      </c>
      <c r="T651" s="244">
        <v>174885</v>
      </c>
    </row>
    <row r="652" spans="17:20" x14ac:dyDescent="0.25">
      <c r="Q652" s="232"/>
      <c r="R652" s="235">
        <v>41555</v>
      </c>
      <c r="S652" s="236">
        <v>118922</v>
      </c>
      <c r="T652" s="244">
        <v>118922</v>
      </c>
    </row>
    <row r="653" spans="17:20" x14ac:dyDescent="0.25">
      <c r="Q653" s="232"/>
      <c r="R653" s="237">
        <v>41556</v>
      </c>
      <c r="S653" s="238">
        <v>146903</v>
      </c>
      <c r="T653" s="244">
        <v>146903</v>
      </c>
    </row>
    <row r="654" spans="17:20" x14ac:dyDescent="0.25">
      <c r="Q654" s="232"/>
      <c r="R654" s="232">
        <v>41557</v>
      </c>
      <c r="S654" s="230">
        <v>167889</v>
      </c>
      <c r="T654" s="244">
        <v>167889</v>
      </c>
    </row>
    <row r="655" spans="17:20" x14ac:dyDescent="0.25">
      <c r="Q655" s="232"/>
      <c r="R655" s="232">
        <v>41558</v>
      </c>
      <c r="S655" s="230">
        <v>160894</v>
      </c>
      <c r="T655" s="244">
        <v>160894</v>
      </c>
    </row>
    <row r="656" spans="17:20" x14ac:dyDescent="0.25">
      <c r="Q656" s="232"/>
      <c r="R656" s="233">
        <v>41559</v>
      </c>
      <c r="S656" s="234">
        <v>272820</v>
      </c>
      <c r="T656" s="244">
        <v>272820</v>
      </c>
    </row>
    <row r="657" spans="17:20" x14ac:dyDescent="0.25">
      <c r="Q657" s="232"/>
      <c r="R657" s="235">
        <v>41560</v>
      </c>
      <c r="S657" s="236">
        <v>286811</v>
      </c>
      <c r="T657" s="244">
        <v>286811</v>
      </c>
    </row>
    <row r="658" spans="17:20" x14ac:dyDescent="0.25">
      <c r="Q658" s="232"/>
      <c r="R658" s="235">
        <v>41561</v>
      </c>
      <c r="S658" s="236">
        <v>132912</v>
      </c>
      <c r="T658" s="244">
        <v>132912</v>
      </c>
    </row>
    <row r="659" spans="17:20" x14ac:dyDescent="0.25">
      <c r="Q659" s="232"/>
      <c r="R659" s="237">
        <v>41562</v>
      </c>
      <c r="S659" s="238">
        <v>153898</v>
      </c>
      <c r="T659" s="244">
        <v>153898</v>
      </c>
    </row>
    <row r="660" spans="17:20" x14ac:dyDescent="0.25">
      <c r="Q660" s="232"/>
      <c r="R660" s="232">
        <v>41563</v>
      </c>
      <c r="S660" s="230">
        <v>125917</v>
      </c>
      <c r="T660" s="244">
        <v>125917</v>
      </c>
    </row>
    <row r="661" spans="17:20" x14ac:dyDescent="0.25">
      <c r="Q661" s="232"/>
      <c r="R661" s="232">
        <v>41564</v>
      </c>
      <c r="S661" s="230">
        <v>181880</v>
      </c>
      <c r="T661" s="244">
        <v>181880</v>
      </c>
    </row>
    <row r="662" spans="17:20" x14ac:dyDescent="0.25">
      <c r="Q662" s="232"/>
      <c r="R662" s="233">
        <v>41565</v>
      </c>
      <c r="S662" s="234">
        <v>132912</v>
      </c>
      <c r="T662" s="244">
        <v>132912</v>
      </c>
    </row>
    <row r="663" spans="17:20" x14ac:dyDescent="0.25">
      <c r="Q663" s="232"/>
      <c r="R663" s="235">
        <v>41566</v>
      </c>
      <c r="S663" s="236">
        <v>209862</v>
      </c>
      <c r="T663" s="244">
        <v>209862</v>
      </c>
    </row>
    <row r="664" spans="17:20" x14ac:dyDescent="0.25">
      <c r="Q664" s="232"/>
      <c r="R664" s="235">
        <v>41567</v>
      </c>
      <c r="S664" s="236">
        <v>258829</v>
      </c>
      <c r="T664" s="244">
        <v>258829</v>
      </c>
    </row>
    <row r="665" spans="17:20" x14ac:dyDescent="0.25">
      <c r="Q665" s="232"/>
      <c r="R665" s="237">
        <v>41568</v>
      </c>
      <c r="S665" s="238">
        <v>146903</v>
      </c>
      <c r="T665" s="244">
        <v>146903</v>
      </c>
    </row>
    <row r="666" spans="17:20" x14ac:dyDescent="0.25">
      <c r="Q666" s="232"/>
      <c r="R666" s="232">
        <v>41569</v>
      </c>
      <c r="S666" s="230">
        <v>174885</v>
      </c>
      <c r="T666" s="244">
        <v>174885</v>
      </c>
    </row>
    <row r="667" spans="17:20" x14ac:dyDescent="0.25">
      <c r="Q667" s="232"/>
      <c r="R667" s="232">
        <v>41570</v>
      </c>
      <c r="S667" s="230">
        <v>139908</v>
      </c>
      <c r="T667" s="244">
        <v>139908</v>
      </c>
    </row>
    <row r="668" spans="17:20" x14ac:dyDescent="0.25">
      <c r="Q668" s="232"/>
      <c r="R668" s="233">
        <v>41571</v>
      </c>
      <c r="S668" s="234">
        <v>216857</v>
      </c>
      <c r="T668" s="244">
        <v>216857</v>
      </c>
    </row>
    <row r="669" spans="17:20" x14ac:dyDescent="0.25">
      <c r="Q669" s="232"/>
      <c r="R669" s="235">
        <v>41572</v>
      </c>
      <c r="S669" s="236">
        <v>125917</v>
      </c>
      <c r="T669" s="244">
        <v>125917</v>
      </c>
    </row>
    <row r="670" spans="17:20" x14ac:dyDescent="0.25">
      <c r="Q670" s="232"/>
      <c r="R670" s="235">
        <v>41573</v>
      </c>
      <c r="S670" s="236">
        <v>195871</v>
      </c>
      <c r="T670" s="244">
        <v>195871</v>
      </c>
    </row>
    <row r="671" spans="17:20" x14ac:dyDescent="0.25">
      <c r="Q671" s="232"/>
      <c r="R671" s="237">
        <v>41574</v>
      </c>
      <c r="S671" s="238">
        <v>174885</v>
      </c>
      <c r="T671" s="244">
        <v>174885</v>
      </c>
    </row>
    <row r="672" spans="17:20" x14ac:dyDescent="0.25">
      <c r="Q672" s="232"/>
      <c r="R672" s="232">
        <v>41575</v>
      </c>
      <c r="S672" s="230">
        <v>174885</v>
      </c>
      <c r="T672" s="244">
        <v>174885</v>
      </c>
    </row>
    <row r="673" spans="17:20" x14ac:dyDescent="0.25">
      <c r="Q673" s="232"/>
      <c r="R673" s="232">
        <v>41576</v>
      </c>
      <c r="S673" s="230">
        <v>188875</v>
      </c>
      <c r="T673" s="244">
        <v>188875</v>
      </c>
    </row>
    <row r="674" spans="17:20" x14ac:dyDescent="0.25">
      <c r="Q674" s="232"/>
      <c r="R674" s="233">
        <v>41577</v>
      </c>
      <c r="S674" s="234">
        <v>76949</v>
      </c>
      <c r="T674" s="244">
        <v>76949</v>
      </c>
    </row>
    <row r="675" spans="17:20" x14ac:dyDescent="0.25">
      <c r="Q675" s="232"/>
      <c r="R675" s="235">
        <v>41578</v>
      </c>
      <c r="S675" s="236">
        <v>76949</v>
      </c>
      <c r="T675" s="244">
        <v>76949</v>
      </c>
    </row>
    <row r="676" spans="17:20" x14ac:dyDescent="0.25">
      <c r="Q676" s="232"/>
      <c r="R676" s="235">
        <v>41579</v>
      </c>
      <c r="S676" s="236">
        <v>160894</v>
      </c>
      <c r="T676" s="244">
        <v>160894</v>
      </c>
    </row>
    <row r="677" spans="17:20" x14ac:dyDescent="0.25">
      <c r="Q677" s="232"/>
      <c r="R677" s="237">
        <v>41580</v>
      </c>
      <c r="S677" s="238">
        <v>188875</v>
      </c>
      <c r="T677" s="244">
        <v>188875</v>
      </c>
    </row>
    <row r="678" spans="17:20" x14ac:dyDescent="0.25">
      <c r="Q678" s="232"/>
      <c r="R678" s="232">
        <v>41581</v>
      </c>
      <c r="S678" s="230">
        <v>195871</v>
      </c>
      <c r="T678" s="244">
        <v>195871</v>
      </c>
    </row>
    <row r="679" spans="17:20" x14ac:dyDescent="0.25">
      <c r="Q679" s="232"/>
      <c r="R679" s="232">
        <v>41582</v>
      </c>
      <c r="S679" s="230">
        <v>195871</v>
      </c>
      <c r="T679" s="244">
        <v>195871</v>
      </c>
    </row>
    <row r="680" spans="17:20" x14ac:dyDescent="0.25">
      <c r="Q680" s="232"/>
      <c r="R680" s="233">
        <v>41583</v>
      </c>
      <c r="S680" s="234">
        <v>104931</v>
      </c>
      <c r="T680" s="244">
        <v>104931</v>
      </c>
    </row>
    <row r="681" spans="17:20" x14ac:dyDescent="0.25">
      <c r="Q681" s="232"/>
      <c r="R681" s="235">
        <v>41584</v>
      </c>
      <c r="S681" s="236">
        <v>153898</v>
      </c>
      <c r="T681" s="244">
        <v>153898</v>
      </c>
    </row>
    <row r="682" spans="17:20" x14ac:dyDescent="0.25">
      <c r="Q682" s="232"/>
      <c r="R682" s="235">
        <v>41585</v>
      </c>
      <c r="S682" s="236">
        <v>146903</v>
      </c>
      <c r="T682" s="244">
        <v>146903</v>
      </c>
    </row>
    <row r="683" spans="17:20" x14ac:dyDescent="0.25">
      <c r="Q683" s="232"/>
      <c r="R683" s="237">
        <v>41586</v>
      </c>
      <c r="S683" s="238">
        <v>202866</v>
      </c>
      <c r="T683" s="244">
        <v>202866</v>
      </c>
    </row>
    <row r="684" spans="17:20" x14ac:dyDescent="0.25">
      <c r="Q684" s="232"/>
      <c r="R684" s="232">
        <v>41587</v>
      </c>
      <c r="S684" s="230">
        <v>111926</v>
      </c>
      <c r="T684" s="244">
        <v>111926</v>
      </c>
    </row>
    <row r="685" spans="17:20" x14ac:dyDescent="0.25">
      <c r="Q685" s="232"/>
      <c r="R685" s="232">
        <v>41588</v>
      </c>
      <c r="S685" s="230">
        <v>181880</v>
      </c>
      <c r="T685" s="244">
        <v>181880</v>
      </c>
    </row>
    <row r="686" spans="17:20" x14ac:dyDescent="0.25">
      <c r="Q686" s="232"/>
      <c r="R686" s="233">
        <v>41589</v>
      </c>
      <c r="S686" s="234">
        <v>223852</v>
      </c>
      <c r="T686" s="244">
        <v>223852</v>
      </c>
    </row>
    <row r="687" spans="17:20" x14ac:dyDescent="0.25">
      <c r="Q687" s="232"/>
      <c r="R687" s="235">
        <v>41590</v>
      </c>
      <c r="S687" s="236">
        <v>202866</v>
      </c>
      <c r="T687" s="244">
        <v>202866</v>
      </c>
    </row>
    <row r="688" spans="17:20" x14ac:dyDescent="0.25">
      <c r="Q688" s="232"/>
      <c r="R688" s="235">
        <v>41591</v>
      </c>
      <c r="S688" s="236">
        <v>181880</v>
      </c>
      <c r="T688" s="244">
        <v>181880</v>
      </c>
    </row>
    <row r="689" spans="17:20" x14ac:dyDescent="0.25">
      <c r="Q689" s="232"/>
      <c r="R689" s="237">
        <v>41592</v>
      </c>
      <c r="S689" s="238">
        <v>244838</v>
      </c>
      <c r="T689" s="244">
        <v>244838</v>
      </c>
    </row>
    <row r="690" spans="17:20" x14ac:dyDescent="0.25">
      <c r="Q690" s="232"/>
      <c r="R690" s="232">
        <v>41593</v>
      </c>
      <c r="S690" s="230">
        <v>181880</v>
      </c>
      <c r="T690" s="244">
        <v>181880</v>
      </c>
    </row>
    <row r="691" spans="17:20" x14ac:dyDescent="0.25">
      <c r="Q691" s="232"/>
      <c r="R691" s="232">
        <v>41594</v>
      </c>
      <c r="S691" s="230">
        <v>132912</v>
      </c>
      <c r="T691" s="244">
        <v>132912</v>
      </c>
    </row>
    <row r="692" spans="17:20" x14ac:dyDescent="0.25">
      <c r="Q692" s="232"/>
      <c r="R692" s="233">
        <v>41595</v>
      </c>
      <c r="S692" s="234">
        <v>223852</v>
      </c>
      <c r="T692" s="244">
        <v>223852</v>
      </c>
    </row>
    <row r="693" spans="17:20" x14ac:dyDescent="0.25">
      <c r="Q693" s="232"/>
      <c r="R693" s="235">
        <v>41596</v>
      </c>
      <c r="S693" s="236">
        <v>174885</v>
      </c>
      <c r="T693" s="244">
        <v>174885</v>
      </c>
    </row>
    <row r="694" spans="17:20" x14ac:dyDescent="0.25">
      <c r="Q694" s="232"/>
      <c r="R694" s="235">
        <v>41597</v>
      </c>
      <c r="S694" s="236">
        <v>202866</v>
      </c>
      <c r="T694" s="244">
        <v>202866</v>
      </c>
    </row>
    <row r="695" spans="17:20" x14ac:dyDescent="0.25">
      <c r="R695" s="237">
        <v>41598</v>
      </c>
      <c r="S695" s="238">
        <v>195871</v>
      </c>
      <c r="T695" s="244">
        <v>195871</v>
      </c>
    </row>
    <row r="696" spans="17:20" x14ac:dyDescent="0.25">
      <c r="R696" s="242">
        <v>41599</v>
      </c>
      <c r="S696" s="243">
        <v>216857</v>
      </c>
      <c r="T696" s="244">
        <v>216857</v>
      </c>
    </row>
    <row r="697" spans="17:20" x14ac:dyDescent="0.25">
      <c r="R697" s="242">
        <v>41600</v>
      </c>
      <c r="S697" s="243">
        <v>153898</v>
      </c>
      <c r="T697" s="244">
        <v>153898</v>
      </c>
    </row>
    <row r="698" spans="17:20" x14ac:dyDescent="0.25">
      <c r="R698" s="233">
        <v>41601</v>
      </c>
      <c r="S698" s="234">
        <v>230848</v>
      </c>
      <c r="T698" s="244">
        <v>230848</v>
      </c>
    </row>
    <row r="699" spans="17:20" x14ac:dyDescent="0.25">
      <c r="R699" s="245">
        <v>41602</v>
      </c>
      <c r="S699" s="246">
        <v>146903</v>
      </c>
      <c r="T699" s="244">
        <v>146903</v>
      </c>
    </row>
    <row r="700" spans="17:20" x14ac:dyDescent="0.25">
      <c r="R700" s="245">
        <v>41603</v>
      </c>
      <c r="S700" s="246">
        <v>195871</v>
      </c>
      <c r="T700" s="244">
        <v>195871</v>
      </c>
    </row>
    <row r="701" spans="17:20" x14ac:dyDescent="0.25">
      <c r="R701" s="237">
        <v>41604</v>
      </c>
      <c r="S701" s="238">
        <v>174885</v>
      </c>
      <c r="T701" s="244">
        <v>174885</v>
      </c>
    </row>
    <row r="702" spans="17:20" x14ac:dyDescent="0.25">
      <c r="R702" s="242">
        <v>41605</v>
      </c>
      <c r="S702" s="243">
        <v>139908</v>
      </c>
      <c r="T702" s="244">
        <v>139908</v>
      </c>
    </row>
    <row r="703" spans="17:20" x14ac:dyDescent="0.25">
      <c r="R703" s="242">
        <v>41606</v>
      </c>
      <c r="S703" s="243">
        <v>258829</v>
      </c>
      <c r="T703" s="244">
        <v>258829</v>
      </c>
    </row>
    <row r="704" spans="17:20" x14ac:dyDescent="0.25">
      <c r="R704" s="233">
        <v>41607</v>
      </c>
      <c r="S704" s="234">
        <v>118922</v>
      </c>
      <c r="T704" s="244">
        <v>118922</v>
      </c>
    </row>
    <row r="705" spans="17:20" x14ac:dyDescent="0.25">
      <c r="R705" s="245">
        <v>41608</v>
      </c>
      <c r="S705" s="246">
        <v>195871</v>
      </c>
      <c r="T705" s="244">
        <v>195871</v>
      </c>
    </row>
    <row r="706" spans="17:20" x14ac:dyDescent="0.25">
      <c r="R706" s="245">
        <v>41609</v>
      </c>
      <c r="S706" s="246">
        <v>244838</v>
      </c>
      <c r="T706" s="244">
        <v>244838</v>
      </c>
    </row>
    <row r="708" spans="17:20" x14ac:dyDescent="0.25">
      <c r="Q708" s="247" t="s">
        <v>1997</v>
      </c>
      <c r="R708" s="247"/>
      <c r="S708" s="248">
        <f>SUBTOTAL(109,$S$6:$S$706)</f>
        <v>48554966</v>
      </c>
    </row>
    <row r="709" spans="17:20" x14ac:dyDescent="0.25">
      <c r="Q709" s="247" t="s">
        <v>2432</v>
      </c>
      <c r="R709" s="247"/>
      <c r="S709" s="248">
        <f>SUBTOTAL(101,$S$6:$S$706)</f>
        <v>69265.28673323823</v>
      </c>
    </row>
    <row r="1100" spans="19:19" x14ac:dyDescent="0.25">
      <c r="S1100" s="243" t="s">
        <v>2481</v>
      </c>
    </row>
  </sheetData>
  <autoFilter ref="R5:S5"/>
  <sortState ref="Q6:T706">
    <sortCondition ref="R7"/>
  </sortState>
  <conditionalFormatting sqref="S6:S706">
    <cfRule type="colorScale" priority="1">
      <colorScale>
        <cfvo type="min"/>
        <cfvo type="percentile" val="50"/>
        <cfvo type="max"/>
        <color rgb="FFE51B00"/>
        <color rgb="FFFFFFFF"/>
        <color rgb="FFADEA00"/>
      </colorScale>
    </cfRule>
  </conditionalFormatting>
  <pageMargins left="0.7" right="0.7" top="0.75" bottom="0.75" header="0.3" footer="0.3"/>
  <customProperties>
    <customPr name="ORB_SHEETNAME" r:id="rId1"/>
  </customPropertie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18" sqref="I18"/>
    </sheetView>
  </sheetViews>
  <sheetFormatPr defaultRowHeight="15" x14ac:dyDescent="0.25"/>
  <sheetData/>
  <pageMargins left="0.7" right="0.7" top="0.75" bottom="0.75" header="0.3" footer="0.3"/>
  <customProperties>
    <customPr name="ORB_SHEETNAME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</sheetPr>
  <dimension ref="A1:U720"/>
  <sheetViews>
    <sheetView topLeftCell="C1" workbookViewId="0">
      <pane ySplit="5" topLeftCell="A6" activePane="bottomLeft" state="frozen"/>
      <selection activeCell="Q6" sqref="Q6"/>
      <selection pane="bottomLeft" activeCell="S2" sqref="S2:T4"/>
    </sheetView>
  </sheetViews>
  <sheetFormatPr defaultRowHeight="15" x14ac:dyDescent="0.25"/>
  <cols>
    <col min="1" max="2" width="0" style="221" hidden="1" customWidth="1"/>
    <col min="3" max="4" width="9.140625" style="221"/>
    <col min="5" max="5" width="9.7109375" style="221" bestFit="1" customWidth="1"/>
    <col min="6" max="6" width="11.42578125" style="221" bestFit="1" customWidth="1"/>
    <col min="7" max="16" width="9.140625" style="221"/>
    <col min="17" max="17" width="7.5703125" style="242" bestFit="1" customWidth="1"/>
    <col min="18" max="18" width="10.7109375" style="242" bestFit="1" customWidth="1"/>
    <col min="19" max="19" width="10.7109375" style="243" customWidth="1"/>
    <col min="20" max="20" width="9.140625" style="244" customWidth="1"/>
    <col min="21" max="21" width="9.140625" style="244" hidden="1" customWidth="1"/>
    <col min="22" max="16384" width="9.140625" style="221"/>
  </cols>
  <sheetData>
    <row r="1" spans="1:21" ht="5.0999999999999996" customHeight="1" x14ac:dyDescent="0.25">
      <c r="A1" s="221" t="s">
        <v>2407</v>
      </c>
      <c r="C1" s="222"/>
      <c r="D1" s="222"/>
      <c r="E1" s="222"/>
      <c r="F1" s="222"/>
      <c r="G1" s="227"/>
      <c r="H1" s="228"/>
      <c r="I1" s="228"/>
      <c r="J1" s="228"/>
      <c r="Q1" s="232"/>
      <c r="R1" s="232"/>
      <c r="S1" s="230"/>
    </row>
    <row r="2" spans="1:21" x14ac:dyDescent="0.25">
      <c r="A2" s="221" t="s">
        <v>2411</v>
      </c>
      <c r="B2" s="221" t="s">
        <v>2407</v>
      </c>
      <c r="C2" s="222"/>
      <c r="D2" s="223" t="s">
        <v>2408</v>
      </c>
      <c r="E2" s="223"/>
      <c r="F2" s="223"/>
      <c r="G2" s="222"/>
      <c r="Q2" s="232"/>
      <c r="R2" s="232" t="s">
        <v>2422</v>
      </c>
      <c r="S2" s="305"/>
      <c r="T2" s="305"/>
    </row>
    <row r="3" spans="1:21" x14ac:dyDescent="0.25">
      <c r="A3" s="221" t="s">
        <v>2412</v>
      </c>
      <c r="B3" s="229" t="s">
        <v>2385</v>
      </c>
      <c r="C3" s="222"/>
      <c r="D3" s="241" t="s">
        <v>2409</v>
      </c>
      <c r="E3" s="224">
        <v>41621.470995370371</v>
      </c>
      <c r="F3" s="225">
        <v>41621.470995370371</v>
      </c>
      <c r="G3" s="222"/>
      <c r="Q3" s="232"/>
      <c r="R3" s="232" t="s">
        <v>6</v>
      </c>
      <c r="S3" s="304"/>
      <c r="T3" s="304"/>
    </row>
    <row r="4" spans="1:21" x14ac:dyDescent="0.25">
      <c r="A4" s="221" t="s">
        <v>2413</v>
      </c>
      <c r="B4" s="221">
        <v>18</v>
      </c>
      <c r="C4" s="222"/>
      <c r="D4" s="241" t="s">
        <v>2410</v>
      </c>
      <c r="E4" s="226">
        <v>40909</v>
      </c>
      <c r="F4" s="226">
        <v>41620</v>
      </c>
      <c r="G4" s="222"/>
      <c r="Q4" s="232"/>
      <c r="R4" s="232" t="s">
        <v>7</v>
      </c>
      <c r="S4" s="304"/>
      <c r="T4" s="304"/>
    </row>
    <row r="5" spans="1:21" x14ac:dyDescent="0.25">
      <c r="A5" s="221" t="s">
        <v>2414</v>
      </c>
      <c r="B5" s="221">
        <v>1</v>
      </c>
      <c r="C5" s="222"/>
      <c r="D5" s="241" t="s">
        <v>2437</v>
      </c>
      <c r="E5" s="222"/>
      <c r="F5" s="222"/>
      <c r="G5" s="222"/>
      <c r="Q5" s="232"/>
      <c r="R5" s="232" t="s">
        <v>29</v>
      </c>
      <c r="S5" s="239" t="s">
        <v>314</v>
      </c>
      <c r="T5" s="244" t="s">
        <v>328</v>
      </c>
      <c r="U5" s="244" t="s">
        <v>2421</v>
      </c>
    </row>
    <row r="6" spans="1:21" x14ac:dyDescent="0.25">
      <c r="A6" s="221" t="s">
        <v>2415</v>
      </c>
      <c r="B6" s="221" t="b">
        <v>0</v>
      </c>
      <c r="C6" s="222"/>
      <c r="D6" s="241"/>
      <c r="E6" s="222"/>
      <c r="F6" s="222"/>
      <c r="G6" s="222"/>
      <c r="Q6" s="232" t="s">
        <v>2431</v>
      </c>
      <c r="R6" s="232">
        <v>40909</v>
      </c>
      <c r="S6" s="230">
        <v>3021426</v>
      </c>
      <c r="T6" s="244">
        <v>8185428</v>
      </c>
      <c r="U6" s="244">
        <v>3021426</v>
      </c>
    </row>
    <row r="7" spans="1:21" x14ac:dyDescent="0.25">
      <c r="A7" s="221" t="s">
        <v>2416</v>
      </c>
      <c r="B7" s="221">
        <v>1</v>
      </c>
      <c r="C7" s="222"/>
      <c r="D7" s="241"/>
      <c r="E7" s="222"/>
      <c r="F7" s="222"/>
      <c r="G7" s="222"/>
      <c r="Q7" s="232"/>
      <c r="R7" s="232">
        <v>40910</v>
      </c>
      <c r="S7" s="230">
        <v>3920322</v>
      </c>
      <c r="T7" s="244">
        <v>10839834</v>
      </c>
      <c r="U7" s="244">
        <v>3920322</v>
      </c>
    </row>
    <row r="8" spans="1:21" x14ac:dyDescent="0.25">
      <c r="A8" s="221" t="s">
        <v>2417</v>
      </c>
      <c r="B8" s="221">
        <v>1</v>
      </c>
      <c r="C8" s="222"/>
      <c r="D8" s="241"/>
      <c r="E8" s="222"/>
      <c r="F8" s="222"/>
      <c r="G8" s="222"/>
      <c r="Q8" s="232"/>
      <c r="R8" s="233">
        <v>40911</v>
      </c>
      <c r="S8" s="234">
        <v>4139386</v>
      </c>
      <c r="T8" s="258">
        <v>11640873</v>
      </c>
      <c r="U8" s="244">
        <v>4139386</v>
      </c>
    </row>
    <row r="9" spans="1:21" x14ac:dyDescent="0.25">
      <c r="A9" s="221" t="s">
        <v>2418</v>
      </c>
      <c r="B9" s="221" t="s">
        <v>42</v>
      </c>
      <c r="C9" s="222"/>
      <c r="D9" s="241"/>
      <c r="E9" s="222"/>
      <c r="F9" s="222"/>
      <c r="G9" s="222"/>
      <c r="Q9" s="232"/>
      <c r="R9" s="235">
        <v>40912</v>
      </c>
      <c r="S9" s="236">
        <v>4114750</v>
      </c>
      <c r="T9" s="259">
        <v>11676909</v>
      </c>
      <c r="U9" s="244">
        <v>4114750</v>
      </c>
    </row>
    <row r="10" spans="1:21" x14ac:dyDescent="0.25">
      <c r="A10" s="221" t="s">
        <v>2153</v>
      </c>
      <c r="B10" s="221" t="s">
        <v>315</v>
      </c>
      <c r="C10" s="222"/>
      <c r="D10" s="241"/>
      <c r="E10" s="222"/>
      <c r="F10" s="222"/>
      <c r="G10" s="222"/>
      <c r="Q10" s="232"/>
      <c r="R10" s="235">
        <v>40913</v>
      </c>
      <c r="S10" s="236">
        <v>4119119</v>
      </c>
      <c r="T10" s="259">
        <v>11577714</v>
      </c>
      <c r="U10" s="244">
        <v>4119119</v>
      </c>
    </row>
    <row r="11" spans="1:21" x14ac:dyDescent="0.25">
      <c r="A11" s="221" t="s">
        <v>2419</v>
      </c>
      <c r="B11" s="221" t="s">
        <v>314</v>
      </c>
      <c r="D11" s="229"/>
      <c r="Q11" s="232"/>
      <c r="R11" s="237">
        <v>40914</v>
      </c>
      <c r="S11" s="238">
        <v>3930621</v>
      </c>
      <c r="T11" s="260">
        <v>11056150</v>
      </c>
      <c r="U11" s="244">
        <v>3930621</v>
      </c>
    </row>
    <row r="12" spans="1:21" x14ac:dyDescent="0.25">
      <c r="A12" s="221" t="s">
        <v>2420</v>
      </c>
      <c r="B12" s="221" t="s">
        <v>314</v>
      </c>
      <c r="D12" s="229"/>
      <c r="Q12" s="232"/>
      <c r="R12" s="232">
        <v>40915</v>
      </c>
      <c r="S12" s="230">
        <v>3301093</v>
      </c>
      <c r="T12" s="244">
        <v>9380375</v>
      </c>
      <c r="U12" s="244">
        <v>3301093</v>
      </c>
    </row>
    <row r="13" spans="1:21" x14ac:dyDescent="0.25">
      <c r="A13" s="221" t="s">
        <v>2423</v>
      </c>
      <c r="B13" s="221">
        <v>6</v>
      </c>
      <c r="D13" s="229"/>
      <c r="Q13" s="232"/>
      <c r="R13" s="232">
        <v>40916</v>
      </c>
      <c r="S13" s="230">
        <v>3552410</v>
      </c>
      <c r="T13" s="244">
        <v>10125844</v>
      </c>
      <c r="U13" s="244">
        <v>3552410</v>
      </c>
    </row>
    <row r="14" spans="1:21" x14ac:dyDescent="0.25">
      <c r="A14" s="221" t="s">
        <v>2424</v>
      </c>
      <c r="B14" s="221">
        <v>717</v>
      </c>
      <c r="D14" s="229"/>
      <c r="Q14" s="232"/>
      <c r="R14" s="233">
        <v>40917</v>
      </c>
      <c r="S14" s="234">
        <v>4221930</v>
      </c>
      <c r="T14" s="258">
        <v>12273328</v>
      </c>
      <c r="U14" s="244">
        <v>4221930</v>
      </c>
    </row>
    <row r="15" spans="1:21" x14ac:dyDescent="0.25">
      <c r="A15" s="221" t="s">
        <v>2425</v>
      </c>
      <c r="B15" s="221">
        <v>1</v>
      </c>
      <c r="D15" s="229"/>
      <c r="Q15" s="232"/>
      <c r="R15" s="235">
        <v>40918</v>
      </c>
      <c r="S15" s="236">
        <v>4455811</v>
      </c>
      <c r="T15" s="259">
        <v>12508218</v>
      </c>
      <c r="U15" s="244">
        <v>4455811</v>
      </c>
    </row>
    <row r="16" spans="1:21" x14ac:dyDescent="0.25">
      <c r="A16" s="221" t="s">
        <v>2426</v>
      </c>
      <c r="B16" s="221">
        <v>18</v>
      </c>
      <c r="D16" s="229"/>
      <c r="Q16" s="232"/>
      <c r="R16" s="235">
        <v>40919</v>
      </c>
      <c r="S16" s="236">
        <v>4589014</v>
      </c>
      <c r="T16" s="259">
        <v>12651796</v>
      </c>
      <c r="U16" s="244">
        <v>4589014</v>
      </c>
    </row>
    <row r="17" spans="1:21" x14ac:dyDescent="0.25">
      <c r="A17" s="221" t="s">
        <v>2427</v>
      </c>
      <c r="B17" s="221">
        <v>21</v>
      </c>
      <c r="D17" s="229"/>
      <c r="Q17" s="232"/>
      <c r="R17" s="237">
        <v>40920</v>
      </c>
      <c r="S17" s="238">
        <v>4644088</v>
      </c>
      <c r="T17" s="260">
        <v>12713649</v>
      </c>
      <c r="U17" s="244">
        <v>4644088</v>
      </c>
    </row>
    <row r="18" spans="1:21" x14ac:dyDescent="0.25">
      <c r="A18" s="221" t="s">
        <v>2428</v>
      </c>
      <c r="B18" s="221">
        <v>21</v>
      </c>
      <c r="D18" s="229"/>
      <c r="Q18" s="232"/>
      <c r="R18" s="232">
        <v>40921</v>
      </c>
      <c r="S18" s="230">
        <v>4146030</v>
      </c>
      <c r="T18" s="244">
        <v>11683085</v>
      </c>
      <c r="U18" s="244">
        <v>4146030</v>
      </c>
    </row>
    <row r="19" spans="1:21" x14ac:dyDescent="0.25">
      <c r="A19" s="221" t="s">
        <v>2429</v>
      </c>
      <c r="B19" s="221" t="s">
        <v>57</v>
      </c>
      <c r="D19" s="229"/>
      <c r="Q19" s="232"/>
      <c r="R19" s="232">
        <v>40922</v>
      </c>
      <c r="S19" s="230">
        <v>3331843</v>
      </c>
      <c r="T19" s="244">
        <v>9494258</v>
      </c>
      <c r="U19" s="244">
        <v>3331843</v>
      </c>
    </row>
    <row r="20" spans="1:21" x14ac:dyDescent="0.25">
      <c r="A20" s="221" t="s">
        <v>2430</v>
      </c>
      <c r="B20" s="221" t="s">
        <v>2491</v>
      </c>
      <c r="D20" s="229"/>
      <c r="Q20" s="232"/>
      <c r="R20" s="233">
        <v>40923</v>
      </c>
      <c r="S20" s="234">
        <v>3553332</v>
      </c>
      <c r="T20" s="258">
        <v>10143733</v>
      </c>
      <c r="U20" s="244">
        <v>3553332</v>
      </c>
    </row>
    <row r="21" spans="1:21" x14ac:dyDescent="0.25">
      <c r="A21" s="221" t="s">
        <v>2459</v>
      </c>
      <c r="B21" s="221" t="s">
        <v>2433</v>
      </c>
      <c r="Q21" s="232"/>
      <c r="R21" s="235">
        <v>40924</v>
      </c>
      <c r="S21" s="236">
        <v>4422805</v>
      </c>
      <c r="T21" s="259">
        <v>12377841</v>
      </c>
      <c r="U21" s="244">
        <v>4422805</v>
      </c>
    </row>
    <row r="22" spans="1:21" x14ac:dyDescent="0.25">
      <c r="A22" s="221" t="s">
        <v>2434</v>
      </c>
      <c r="B22" s="221" t="b">
        <v>0</v>
      </c>
      <c r="Q22" s="232"/>
      <c r="R22" s="235">
        <v>40925</v>
      </c>
      <c r="S22" s="236">
        <v>5041831</v>
      </c>
      <c r="T22" s="259">
        <v>13338538</v>
      </c>
      <c r="U22" s="244">
        <v>5041831</v>
      </c>
    </row>
    <row r="23" spans="1:21" x14ac:dyDescent="0.25">
      <c r="A23" s="221" t="s">
        <v>2435</v>
      </c>
      <c r="B23" s="221">
        <v>65</v>
      </c>
      <c r="Q23" s="232"/>
      <c r="R23" s="237">
        <v>40926</v>
      </c>
      <c r="S23" s="238">
        <v>4976315</v>
      </c>
      <c r="T23" s="260">
        <v>13165718</v>
      </c>
      <c r="U23" s="244">
        <v>4976315</v>
      </c>
    </row>
    <row r="24" spans="1:21" x14ac:dyDescent="0.25">
      <c r="A24" s="221" t="s">
        <v>2436</v>
      </c>
      <c r="B24" s="221">
        <v>0</v>
      </c>
      <c r="Q24" s="232"/>
      <c r="R24" s="232">
        <v>40927</v>
      </c>
      <c r="S24" s="230">
        <v>4570912</v>
      </c>
      <c r="T24" s="244">
        <v>12643800</v>
      </c>
      <c r="U24" s="244">
        <v>4570912</v>
      </c>
    </row>
    <row r="25" spans="1:21" x14ac:dyDescent="0.25">
      <c r="Q25" s="232"/>
      <c r="R25" s="232">
        <v>40928</v>
      </c>
      <c r="S25" s="230">
        <v>4106113</v>
      </c>
      <c r="T25" s="244">
        <v>11713266</v>
      </c>
      <c r="U25" s="244">
        <v>4106113</v>
      </c>
    </row>
    <row r="26" spans="1:21" x14ac:dyDescent="0.25">
      <c r="Q26" s="232"/>
      <c r="R26" s="233">
        <v>40929</v>
      </c>
      <c r="S26" s="234">
        <v>3367879</v>
      </c>
      <c r="T26" s="258">
        <v>9734806</v>
      </c>
      <c r="U26" s="244">
        <v>3367879</v>
      </c>
    </row>
    <row r="27" spans="1:21" x14ac:dyDescent="0.25">
      <c r="Q27" s="232"/>
      <c r="R27" s="235">
        <v>40930</v>
      </c>
      <c r="S27" s="236">
        <v>3513331</v>
      </c>
      <c r="T27" s="259">
        <v>10137606</v>
      </c>
      <c r="U27" s="244">
        <v>3513331</v>
      </c>
    </row>
    <row r="28" spans="1:21" x14ac:dyDescent="0.25">
      <c r="Q28" s="232"/>
      <c r="R28" s="235">
        <v>40931</v>
      </c>
      <c r="S28" s="236">
        <v>4351056</v>
      </c>
      <c r="T28" s="259">
        <v>12537985</v>
      </c>
      <c r="U28" s="244">
        <v>4351056</v>
      </c>
    </row>
    <row r="29" spans="1:21" x14ac:dyDescent="0.25">
      <c r="Q29" s="232"/>
      <c r="R29" s="237">
        <v>40932</v>
      </c>
      <c r="S29" s="238">
        <v>4242973</v>
      </c>
      <c r="T29" s="260">
        <v>12566808</v>
      </c>
      <c r="U29" s="244">
        <v>4242973</v>
      </c>
    </row>
    <row r="30" spans="1:21" x14ac:dyDescent="0.25">
      <c r="Q30" s="232"/>
      <c r="R30" s="232">
        <v>40933</v>
      </c>
      <c r="S30" s="230">
        <v>4137771</v>
      </c>
      <c r="T30" s="244">
        <v>12272885</v>
      </c>
      <c r="U30" s="244">
        <v>4137771</v>
      </c>
    </row>
    <row r="31" spans="1:21" x14ac:dyDescent="0.25">
      <c r="Q31" s="232"/>
      <c r="R31" s="232">
        <v>40934</v>
      </c>
      <c r="S31" s="230">
        <v>4092903</v>
      </c>
      <c r="T31" s="244">
        <v>12208679</v>
      </c>
      <c r="U31" s="244">
        <v>4092903</v>
      </c>
    </row>
    <row r="32" spans="1:21" x14ac:dyDescent="0.25">
      <c r="Q32" s="232"/>
      <c r="R32" s="233">
        <v>40935</v>
      </c>
      <c r="S32" s="234">
        <v>3920802</v>
      </c>
      <c r="T32" s="258">
        <v>11740091</v>
      </c>
      <c r="U32" s="244">
        <v>3920802</v>
      </c>
    </row>
    <row r="33" spans="17:21" x14ac:dyDescent="0.25">
      <c r="Q33" s="232"/>
      <c r="R33" s="235">
        <v>40936</v>
      </c>
      <c r="S33" s="236">
        <v>3333682</v>
      </c>
      <c r="T33" s="259">
        <v>9874096</v>
      </c>
      <c r="U33" s="244">
        <v>3333682</v>
      </c>
    </row>
    <row r="34" spans="17:21" x14ac:dyDescent="0.25">
      <c r="Q34" s="232"/>
      <c r="R34" s="235">
        <v>40937</v>
      </c>
      <c r="S34" s="236">
        <v>3480106</v>
      </c>
      <c r="T34" s="259">
        <v>10469380</v>
      </c>
      <c r="U34" s="244">
        <v>3480106</v>
      </c>
    </row>
    <row r="35" spans="17:21" x14ac:dyDescent="0.25">
      <c r="Q35" s="232"/>
      <c r="R35" s="237">
        <v>40938</v>
      </c>
      <c r="S35" s="238">
        <v>4171838</v>
      </c>
      <c r="T35" s="260">
        <v>12787449</v>
      </c>
      <c r="U35" s="244">
        <v>4171838</v>
      </c>
    </row>
    <row r="36" spans="17:21" x14ac:dyDescent="0.25">
      <c r="Q36" s="232"/>
      <c r="R36" s="232">
        <v>40939</v>
      </c>
      <c r="S36" s="230">
        <v>4146135</v>
      </c>
      <c r="T36" s="244">
        <v>12628277</v>
      </c>
      <c r="U36" s="244">
        <v>4146135</v>
      </c>
    </row>
    <row r="37" spans="17:21" x14ac:dyDescent="0.25">
      <c r="Q37" s="232"/>
      <c r="R37" s="232">
        <v>40940</v>
      </c>
      <c r="S37" s="230">
        <v>4102663</v>
      </c>
      <c r="T37" s="244">
        <v>12450751</v>
      </c>
      <c r="U37" s="244">
        <v>4102663</v>
      </c>
    </row>
    <row r="38" spans="17:21" x14ac:dyDescent="0.25">
      <c r="Q38" s="232"/>
      <c r="R38" s="233">
        <v>40941</v>
      </c>
      <c r="S38" s="234">
        <v>4064379</v>
      </c>
      <c r="T38" s="258">
        <v>12615188</v>
      </c>
      <c r="U38" s="244">
        <v>4064379</v>
      </c>
    </row>
    <row r="39" spans="17:21" x14ac:dyDescent="0.25">
      <c r="Q39" s="232"/>
      <c r="R39" s="235">
        <v>40942</v>
      </c>
      <c r="S39" s="236">
        <v>3966989</v>
      </c>
      <c r="T39" s="259">
        <v>11888068</v>
      </c>
      <c r="U39" s="244">
        <v>3966989</v>
      </c>
    </row>
    <row r="40" spans="17:21" x14ac:dyDescent="0.25">
      <c r="Q40" s="232"/>
      <c r="R40" s="235">
        <v>40943</v>
      </c>
      <c r="S40" s="236">
        <v>3247198</v>
      </c>
      <c r="T40" s="259">
        <v>9847608</v>
      </c>
      <c r="U40" s="244">
        <v>3247198</v>
      </c>
    </row>
    <row r="41" spans="17:21" x14ac:dyDescent="0.25">
      <c r="Q41" s="232"/>
      <c r="R41" s="237">
        <v>40944</v>
      </c>
      <c r="S41" s="238">
        <v>3413459</v>
      </c>
      <c r="T41" s="260">
        <v>10269996</v>
      </c>
      <c r="U41" s="244">
        <v>3413459</v>
      </c>
    </row>
    <row r="42" spans="17:21" x14ac:dyDescent="0.25">
      <c r="Q42" s="232"/>
      <c r="R42" s="232">
        <v>40945</v>
      </c>
      <c r="S42" s="230">
        <v>4315030</v>
      </c>
      <c r="T42" s="244">
        <v>12885765</v>
      </c>
      <c r="U42" s="244">
        <v>4315030</v>
      </c>
    </row>
    <row r="43" spans="17:21" x14ac:dyDescent="0.25">
      <c r="Q43" s="232"/>
      <c r="R43" s="232">
        <v>40946</v>
      </c>
      <c r="S43" s="230">
        <v>4343666</v>
      </c>
      <c r="T43" s="244">
        <v>13350201</v>
      </c>
      <c r="U43" s="244">
        <v>4343666</v>
      </c>
    </row>
    <row r="44" spans="17:21" x14ac:dyDescent="0.25">
      <c r="Q44" s="232"/>
      <c r="R44" s="233">
        <v>40947</v>
      </c>
      <c r="S44" s="234">
        <v>4257941</v>
      </c>
      <c r="T44" s="258">
        <v>13431934</v>
      </c>
      <c r="U44" s="244">
        <v>4257941</v>
      </c>
    </row>
    <row r="45" spans="17:21" x14ac:dyDescent="0.25">
      <c r="Q45" s="232"/>
      <c r="R45" s="235">
        <v>40948</v>
      </c>
      <c r="S45" s="236">
        <v>4099033</v>
      </c>
      <c r="T45" s="259">
        <v>12955427</v>
      </c>
      <c r="U45" s="244">
        <v>4099033</v>
      </c>
    </row>
    <row r="46" spans="17:21" x14ac:dyDescent="0.25">
      <c r="Q46" s="232"/>
      <c r="R46" s="235">
        <v>40949</v>
      </c>
      <c r="S46" s="236">
        <v>3894049</v>
      </c>
      <c r="T46" s="259">
        <v>12245561</v>
      </c>
      <c r="U46" s="244">
        <v>3894049</v>
      </c>
    </row>
    <row r="47" spans="17:21" x14ac:dyDescent="0.25">
      <c r="Q47" s="232"/>
      <c r="R47" s="237">
        <v>40950</v>
      </c>
      <c r="S47" s="238">
        <v>3317972</v>
      </c>
      <c r="T47" s="260">
        <v>10216941</v>
      </c>
      <c r="U47" s="244">
        <v>3317972</v>
      </c>
    </row>
    <row r="48" spans="17:21" x14ac:dyDescent="0.25">
      <c r="Q48" s="232"/>
      <c r="R48" s="232">
        <v>40951</v>
      </c>
      <c r="S48" s="230">
        <v>3630869</v>
      </c>
      <c r="T48" s="244">
        <v>10936117</v>
      </c>
      <c r="U48" s="244">
        <v>3630869</v>
      </c>
    </row>
    <row r="49" spans="17:21" x14ac:dyDescent="0.25">
      <c r="Q49" s="232"/>
      <c r="R49" s="232">
        <v>40952</v>
      </c>
      <c r="S49" s="230">
        <v>4261673</v>
      </c>
      <c r="T49" s="244">
        <v>13261658</v>
      </c>
      <c r="U49" s="244">
        <v>4261673</v>
      </c>
    </row>
    <row r="50" spans="17:21" x14ac:dyDescent="0.25">
      <c r="Q50" s="232"/>
      <c r="R50" s="233">
        <v>40953</v>
      </c>
      <c r="S50" s="234">
        <v>4270045</v>
      </c>
      <c r="T50" s="258">
        <v>12994216</v>
      </c>
      <c r="U50" s="244">
        <v>4270045</v>
      </c>
    </row>
    <row r="51" spans="17:21" x14ac:dyDescent="0.25">
      <c r="Q51" s="232"/>
      <c r="R51" s="235">
        <v>40954</v>
      </c>
      <c r="S51" s="236">
        <v>4180322</v>
      </c>
      <c r="T51" s="259">
        <v>12802103</v>
      </c>
      <c r="U51" s="244">
        <v>4180322</v>
      </c>
    </row>
    <row r="52" spans="17:21" x14ac:dyDescent="0.25">
      <c r="Q52" s="232"/>
      <c r="R52" s="235">
        <v>40955</v>
      </c>
      <c r="S52" s="236">
        <v>4264429</v>
      </c>
      <c r="T52" s="259">
        <v>12985818</v>
      </c>
      <c r="U52" s="244">
        <v>4264429</v>
      </c>
    </row>
    <row r="53" spans="17:21" x14ac:dyDescent="0.25">
      <c r="Q53" s="232"/>
      <c r="R53" s="237">
        <v>40956</v>
      </c>
      <c r="S53" s="238">
        <v>4158816</v>
      </c>
      <c r="T53" s="260">
        <v>12793317</v>
      </c>
      <c r="U53" s="244">
        <v>4158816</v>
      </c>
    </row>
    <row r="54" spans="17:21" x14ac:dyDescent="0.25">
      <c r="Q54" s="232"/>
      <c r="R54" s="232">
        <v>40957</v>
      </c>
      <c r="S54" s="230">
        <v>3250965</v>
      </c>
      <c r="T54" s="244">
        <v>9984703</v>
      </c>
      <c r="U54" s="244">
        <v>3250965</v>
      </c>
    </row>
    <row r="55" spans="17:21" x14ac:dyDescent="0.25">
      <c r="Q55" s="232"/>
      <c r="R55" s="232">
        <v>40958</v>
      </c>
      <c r="S55" s="230">
        <v>3524371</v>
      </c>
      <c r="T55" s="244">
        <v>10747928</v>
      </c>
      <c r="U55" s="244">
        <v>3524371</v>
      </c>
    </row>
    <row r="56" spans="17:21" x14ac:dyDescent="0.25">
      <c r="Q56" s="232"/>
      <c r="R56" s="233">
        <v>40959</v>
      </c>
      <c r="S56" s="234">
        <v>4355579</v>
      </c>
      <c r="T56" s="258">
        <v>12950896</v>
      </c>
      <c r="U56" s="244">
        <v>4355579</v>
      </c>
    </row>
    <row r="57" spans="17:21" x14ac:dyDescent="0.25">
      <c r="Q57" s="232"/>
      <c r="R57" s="235">
        <v>40960</v>
      </c>
      <c r="S57" s="236">
        <v>4631359</v>
      </c>
      <c r="T57" s="259">
        <v>13368119</v>
      </c>
      <c r="U57" s="244">
        <v>4631359</v>
      </c>
    </row>
    <row r="58" spans="17:21" x14ac:dyDescent="0.25">
      <c r="Q58" s="232"/>
      <c r="R58" s="235">
        <v>40961</v>
      </c>
      <c r="S58" s="236">
        <v>4314642</v>
      </c>
      <c r="T58" s="259">
        <v>12871483</v>
      </c>
      <c r="U58" s="244">
        <v>4314642</v>
      </c>
    </row>
    <row r="59" spans="17:21" x14ac:dyDescent="0.25">
      <c r="Q59" s="232"/>
      <c r="R59" s="237">
        <v>40962</v>
      </c>
      <c r="S59" s="238">
        <v>4270493</v>
      </c>
      <c r="T59" s="260">
        <v>12797718</v>
      </c>
      <c r="U59" s="244">
        <v>4270493</v>
      </c>
    </row>
    <row r="60" spans="17:21" x14ac:dyDescent="0.25">
      <c r="Q60" s="232"/>
      <c r="R60" s="232">
        <v>40963</v>
      </c>
      <c r="S60" s="230">
        <v>4125206</v>
      </c>
      <c r="T60" s="244">
        <v>12300230</v>
      </c>
      <c r="U60" s="244">
        <v>4125206</v>
      </c>
    </row>
    <row r="61" spans="17:21" x14ac:dyDescent="0.25">
      <c r="Q61" s="232"/>
      <c r="R61" s="232">
        <v>40964</v>
      </c>
      <c r="S61" s="230">
        <v>3698008</v>
      </c>
      <c r="T61" s="244">
        <v>10536688</v>
      </c>
      <c r="U61" s="244">
        <v>3698008</v>
      </c>
    </row>
    <row r="62" spans="17:21" x14ac:dyDescent="0.25">
      <c r="Q62" s="232"/>
      <c r="R62" s="233">
        <v>40965</v>
      </c>
      <c r="S62" s="234">
        <v>3652759</v>
      </c>
      <c r="T62" s="258">
        <v>10763188</v>
      </c>
      <c r="U62" s="244">
        <v>3652759</v>
      </c>
    </row>
    <row r="63" spans="17:21" x14ac:dyDescent="0.25">
      <c r="Q63" s="232"/>
      <c r="R63" s="235">
        <v>40966</v>
      </c>
      <c r="S63" s="236">
        <v>4457860</v>
      </c>
      <c r="T63" s="259">
        <v>13345177</v>
      </c>
      <c r="U63" s="244">
        <v>4457860</v>
      </c>
    </row>
    <row r="64" spans="17:21" x14ac:dyDescent="0.25">
      <c r="Q64" s="232"/>
      <c r="R64" s="235">
        <v>40967</v>
      </c>
      <c r="S64" s="236">
        <v>4594593</v>
      </c>
      <c r="T64" s="259">
        <v>13552140</v>
      </c>
      <c r="U64" s="244">
        <v>4594593</v>
      </c>
    </row>
    <row r="65" spans="17:21" x14ac:dyDescent="0.25">
      <c r="Q65" s="232"/>
      <c r="R65" s="237">
        <v>40968</v>
      </c>
      <c r="S65" s="238">
        <v>4279668</v>
      </c>
      <c r="T65" s="260">
        <v>12841486</v>
      </c>
      <c r="U65" s="244">
        <v>4279668</v>
      </c>
    </row>
    <row r="66" spans="17:21" x14ac:dyDescent="0.25">
      <c r="Q66" s="232"/>
      <c r="R66" s="232">
        <v>40969</v>
      </c>
      <c r="S66" s="230">
        <v>4196734</v>
      </c>
      <c r="T66" s="244">
        <v>12639190</v>
      </c>
      <c r="U66" s="244">
        <v>4196734</v>
      </c>
    </row>
    <row r="67" spans="17:21" x14ac:dyDescent="0.25">
      <c r="Q67" s="232"/>
      <c r="R67" s="232">
        <v>40970</v>
      </c>
      <c r="S67" s="230">
        <v>3994327</v>
      </c>
      <c r="T67" s="244">
        <v>12017690</v>
      </c>
      <c r="U67" s="244">
        <v>3994327</v>
      </c>
    </row>
    <row r="68" spans="17:21" x14ac:dyDescent="0.25">
      <c r="Q68" s="232"/>
      <c r="R68" s="233">
        <v>40971</v>
      </c>
      <c r="S68" s="234">
        <v>3286717</v>
      </c>
      <c r="T68" s="258">
        <v>9915014</v>
      </c>
      <c r="U68" s="244">
        <v>3286717</v>
      </c>
    </row>
    <row r="69" spans="17:21" x14ac:dyDescent="0.25">
      <c r="Q69" s="232"/>
      <c r="R69" s="235">
        <v>40972</v>
      </c>
      <c r="S69" s="236">
        <v>3577769</v>
      </c>
      <c r="T69" s="259">
        <v>10788300</v>
      </c>
      <c r="U69" s="244">
        <v>3577769</v>
      </c>
    </row>
    <row r="70" spans="17:21" x14ac:dyDescent="0.25">
      <c r="Q70" s="232"/>
      <c r="R70" s="235">
        <v>40973</v>
      </c>
      <c r="S70" s="236">
        <v>4330297</v>
      </c>
      <c r="T70" s="259">
        <v>13049569</v>
      </c>
      <c r="U70" s="244">
        <v>4330297</v>
      </c>
    </row>
    <row r="71" spans="17:21" x14ac:dyDescent="0.25">
      <c r="Q71" s="232"/>
      <c r="R71" s="237">
        <v>40974</v>
      </c>
      <c r="S71" s="238">
        <v>5920250</v>
      </c>
      <c r="T71" s="260">
        <v>14808830</v>
      </c>
      <c r="U71" s="244">
        <v>5920250</v>
      </c>
    </row>
    <row r="72" spans="17:21" x14ac:dyDescent="0.25">
      <c r="Q72" s="232"/>
      <c r="R72" s="232">
        <v>40975</v>
      </c>
      <c r="S72" s="230">
        <v>10806559</v>
      </c>
      <c r="T72" s="244">
        <v>20440440</v>
      </c>
      <c r="U72" s="244">
        <v>10806559</v>
      </c>
    </row>
    <row r="73" spans="17:21" x14ac:dyDescent="0.25">
      <c r="Q73" s="232"/>
      <c r="R73" s="232">
        <v>40976</v>
      </c>
      <c r="S73" s="230">
        <v>6345753</v>
      </c>
      <c r="T73" s="244">
        <v>14986729</v>
      </c>
      <c r="U73" s="244">
        <v>6345753</v>
      </c>
    </row>
    <row r="74" spans="17:21" x14ac:dyDescent="0.25">
      <c r="Q74" s="232"/>
      <c r="R74" s="233">
        <v>40977</v>
      </c>
      <c r="S74" s="234">
        <v>4620318</v>
      </c>
      <c r="T74" s="258">
        <v>12636543</v>
      </c>
      <c r="U74" s="244">
        <v>4620318</v>
      </c>
    </row>
    <row r="75" spans="17:21" x14ac:dyDescent="0.25">
      <c r="Q75" s="232"/>
      <c r="R75" s="235">
        <v>40978</v>
      </c>
      <c r="S75" s="236">
        <v>3661669</v>
      </c>
      <c r="T75" s="259">
        <v>10263118</v>
      </c>
      <c r="U75" s="244">
        <v>3661669</v>
      </c>
    </row>
    <row r="76" spans="17:21" x14ac:dyDescent="0.25">
      <c r="Q76" s="232"/>
      <c r="R76" s="235">
        <v>40979</v>
      </c>
      <c r="S76" s="236">
        <v>3828780</v>
      </c>
      <c r="T76" s="259">
        <v>10623854</v>
      </c>
      <c r="U76" s="244">
        <v>3828780</v>
      </c>
    </row>
    <row r="77" spans="17:21" x14ac:dyDescent="0.25">
      <c r="Q77" s="232"/>
      <c r="R77" s="237">
        <v>40980</v>
      </c>
      <c r="S77" s="238">
        <v>4414083</v>
      </c>
      <c r="T77" s="260">
        <v>12838959</v>
      </c>
      <c r="U77" s="244">
        <v>4414083</v>
      </c>
    </row>
    <row r="78" spans="17:21" x14ac:dyDescent="0.25">
      <c r="Q78" s="232"/>
      <c r="R78" s="232">
        <v>40981</v>
      </c>
      <c r="S78" s="230">
        <v>4290013</v>
      </c>
      <c r="T78" s="244">
        <v>12706598</v>
      </c>
      <c r="U78" s="244">
        <v>4290013</v>
      </c>
    </row>
    <row r="79" spans="17:21" x14ac:dyDescent="0.25">
      <c r="Q79" s="232"/>
      <c r="R79" s="232">
        <v>40982</v>
      </c>
      <c r="S79" s="230">
        <v>4151617</v>
      </c>
      <c r="T79" s="244">
        <v>12304636</v>
      </c>
      <c r="U79" s="244">
        <v>4151617</v>
      </c>
    </row>
    <row r="80" spans="17:21" x14ac:dyDescent="0.25">
      <c r="Q80" s="232"/>
      <c r="R80" s="233">
        <v>40983</v>
      </c>
      <c r="S80" s="234">
        <v>4090500</v>
      </c>
      <c r="T80" s="258">
        <v>12274264</v>
      </c>
      <c r="U80" s="244">
        <v>4090500</v>
      </c>
    </row>
    <row r="81" spans="17:21" x14ac:dyDescent="0.25">
      <c r="Q81" s="232"/>
      <c r="R81" s="235">
        <v>40984</v>
      </c>
      <c r="S81" s="236">
        <v>3813721</v>
      </c>
      <c r="T81" s="259">
        <v>11506181</v>
      </c>
      <c r="U81" s="244">
        <v>3813721</v>
      </c>
    </row>
    <row r="82" spans="17:21" x14ac:dyDescent="0.25">
      <c r="Q82" s="232"/>
      <c r="R82" s="235">
        <v>40985</v>
      </c>
      <c r="S82" s="236">
        <v>3258518</v>
      </c>
      <c r="T82" s="259">
        <v>9593707</v>
      </c>
      <c r="U82" s="244">
        <v>3258518</v>
      </c>
    </row>
    <row r="83" spans="17:21" x14ac:dyDescent="0.25">
      <c r="Q83" s="232"/>
      <c r="R83" s="237">
        <v>40986</v>
      </c>
      <c r="S83" s="238">
        <v>3530668</v>
      </c>
      <c r="T83" s="260">
        <v>10482190</v>
      </c>
      <c r="U83" s="244">
        <v>3530668</v>
      </c>
    </row>
    <row r="84" spans="17:21" x14ac:dyDescent="0.25">
      <c r="Q84" s="232"/>
      <c r="R84" s="232">
        <v>40987</v>
      </c>
      <c r="S84" s="230">
        <v>4223274</v>
      </c>
      <c r="T84" s="244">
        <v>12925204</v>
      </c>
      <c r="U84" s="244">
        <v>4223274</v>
      </c>
    </row>
    <row r="85" spans="17:21" x14ac:dyDescent="0.25">
      <c r="Q85" s="232"/>
      <c r="R85" s="232">
        <v>40988</v>
      </c>
      <c r="S85" s="230">
        <v>4240038</v>
      </c>
      <c r="T85" s="244">
        <v>12850157</v>
      </c>
      <c r="U85" s="244">
        <v>4240038</v>
      </c>
    </row>
    <row r="86" spans="17:21" x14ac:dyDescent="0.25">
      <c r="Q86" s="232"/>
      <c r="R86" s="233">
        <v>40989</v>
      </c>
      <c r="S86" s="234">
        <v>4056805</v>
      </c>
      <c r="T86" s="258">
        <v>12482520</v>
      </c>
      <c r="U86" s="244">
        <v>4056805</v>
      </c>
    </row>
    <row r="87" spans="17:21" x14ac:dyDescent="0.25">
      <c r="Q87" s="232"/>
      <c r="R87" s="235">
        <v>40990</v>
      </c>
      <c r="S87" s="236">
        <v>4146693</v>
      </c>
      <c r="T87" s="259">
        <v>12530080</v>
      </c>
      <c r="U87" s="244">
        <v>4146693</v>
      </c>
    </row>
    <row r="88" spans="17:21" x14ac:dyDescent="0.25">
      <c r="Q88" s="232"/>
      <c r="R88" s="235">
        <v>40991</v>
      </c>
      <c r="S88" s="236">
        <v>3888804</v>
      </c>
      <c r="T88" s="259">
        <v>11699980</v>
      </c>
      <c r="U88" s="244">
        <v>3888804</v>
      </c>
    </row>
    <row r="89" spans="17:21" x14ac:dyDescent="0.25">
      <c r="Q89" s="232"/>
      <c r="R89" s="237">
        <v>40992</v>
      </c>
      <c r="S89" s="238">
        <v>3342932</v>
      </c>
      <c r="T89" s="260">
        <v>9687456</v>
      </c>
      <c r="U89" s="244">
        <v>3342932</v>
      </c>
    </row>
    <row r="90" spans="17:21" x14ac:dyDescent="0.25">
      <c r="Q90" s="232"/>
      <c r="R90" s="232">
        <v>40993</v>
      </c>
      <c r="S90" s="230">
        <v>3739695</v>
      </c>
      <c r="T90" s="244">
        <v>10563512</v>
      </c>
      <c r="U90" s="244">
        <v>3739695</v>
      </c>
    </row>
    <row r="91" spans="17:21" x14ac:dyDescent="0.25">
      <c r="Q91" s="232"/>
      <c r="R91" s="232">
        <v>40994</v>
      </c>
      <c r="S91" s="230">
        <v>4594298</v>
      </c>
      <c r="T91" s="244">
        <v>13414806</v>
      </c>
      <c r="U91" s="244">
        <v>4594298</v>
      </c>
    </row>
    <row r="92" spans="17:21" x14ac:dyDescent="0.25">
      <c r="Q92" s="232"/>
      <c r="R92" s="233">
        <v>40995</v>
      </c>
      <c r="S92" s="234">
        <v>4701416</v>
      </c>
      <c r="T92" s="258">
        <v>13564803</v>
      </c>
      <c r="U92" s="244">
        <v>4701416</v>
      </c>
    </row>
    <row r="93" spans="17:21" x14ac:dyDescent="0.25">
      <c r="Q93" s="232"/>
      <c r="R93" s="235">
        <v>40996</v>
      </c>
      <c r="S93" s="236">
        <v>4447326</v>
      </c>
      <c r="T93" s="259">
        <v>13120838</v>
      </c>
      <c r="U93" s="244">
        <v>4447326</v>
      </c>
    </row>
    <row r="94" spans="17:21" x14ac:dyDescent="0.25">
      <c r="Q94" s="232"/>
      <c r="R94" s="235">
        <v>40997</v>
      </c>
      <c r="S94" s="236">
        <v>4402452</v>
      </c>
      <c r="T94" s="259">
        <v>13084836</v>
      </c>
      <c r="U94" s="244">
        <v>4402452</v>
      </c>
    </row>
    <row r="95" spans="17:21" x14ac:dyDescent="0.25">
      <c r="Q95" s="232"/>
      <c r="R95" s="237">
        <v>40998</v>
      </c>
      <c r="S95" s="238">
        <v>4139567</v>
      </c>
      <c r="T95" s="260">
        <v>12419991</v>
      </c>
      <c r="U95" s="244">
        <v>4139567</v>
      </c>
    </row>
    <row r="96" spans="17:21" x14ac:dyDescent="0.25">
      <c r="Q96" s="232"/>
      <c r="R96" s="232">
        <v>40999</v>
      </c>
      <c r="S96" s="230">
        <v>3613078</v>
      </c>
      <c r="T96" s="244">
        <v>10357981</v>
      </c>
      <c r="U96" s="244">
        <v>3613078</v>
      </c>
    </row>
    <row r="97" spans="17:21" x14ac:dyDescent="0.25">
      <c r="Q97" s="232"/>
      <c r="R97" s="232">
        <v>41000</v>
      </c>
      <c r="S97" s="230">
        <v>3783723</v>
      </c>
      <c r="T97" s="244">
        <v>10966813</v>
      </c>
      <c r="U97" s="244">
        <v>3783723</v>
      </c>
    </row>
    <row r="98" spans="17:21" x14ac:dyDescent="0.25">
      <c r="Q98" s="232"/>
      <c r="R98" s="233">
        <v>41001</v>
      </c>
      <c r="S98" s="234">
        <v>4476784</v>
      </c>
      <c r="T98" s="258">
        <v>13285673</v>
      </c>
      <c r="U98" s="244">
        <v>4476784</v>
      </c>
    </row>
    <row r="99" spans="17:21" x14ac:dyDescent="0.25">
      <c r="Q99" s="232"/>
      <c r="R99" s="235">
        <v>41002</v>
      </c>
      <c r="S99" s="236">
        <v>4486603</v>
      </c>
      <c r="T99" s="259">
        <v>13196862</v>
      </c>
      <c r="U99" s="244">
        <v>4486603</v>
      </c>
    </row>
    <row r="100" spans="17:21" x14ac:dyDescent="0.25">
      <c r="Q100" s="232"/>
      <c r="R100" s="235">
        <v>41003</v>
      </c>
      <c r="S100" s="236">
        <v>4341720</v>
      </c>
      <c r="T100" s="259">
        <v>12943644</v>
      </c>
      <c r="U100" s="244">
        <v>4341720</v>
      </c>
    </row>
    <row r="101" spans="17:21" x14ac:dyDescent="0.25">
      <c r="Q101" s="232"/>
      <c r="R101" s="237">
        <v>41004</v>
      </c>
      <c r="S101" s="238">
        <v>4228704</v>
      </c>
      <c r="T101" s="260">
        <v>12517414</v>
      </c>
      <c r="U101" s="244">
        <v>4228704</v>
      </c>
    </row>
    <row r="102" spans="17:21" x14ac:dyDescent="0.25">
      <c r="Q102" s="232"/>
      <c r="R102" s="232">
        <v>41005</v>
      </c>
      <c r="S102" s="230">
        <v>3924468</v>
      </c>
      <c r="T102" s="244">
        <v>11360040</v>
      </c>
      <c r="U102" s="244">
        <v>3924468</v>
      </c>
    </row>
    <row r="103" spans="17:21" x14ac:dyDescent="0.25">
      <c r="Q103" s="232"/>
      <c r="R103" s="232">
        <v>41006</v>
      </c>
      <c r="S103" s="230">
        <v>3891627</v>
      </c>
      <c r="T103" s="244">
        <v>10577954</v>
      </c>
      <c r="U103" s="244">
        <v>3891627</v>
      </c>
    </row>
    <row r="104" spans="17:21" x14ac:dyDescent="0.25">
      <c r="Q104" s="232"/>
      <c r="R104" s="233">
        <v>41007</v>
      </c>
      <c r="S104" s="234">
        <v>3522140</v>
      </c>
      <c r="T104" s="258">
        <v>10246116</v>
      </c>
      <c r="U104" s="244">
        <v>3522140</v>
      </c>
    </row>
    <row r="105" spans="17:21" x14ac:dyDescent="0.25">
      <c r="Q105" s="232"/>
      <c r="R105" s="235">
        <v>41008</v>
      </c>
      <c r="S105" s="236">
        <v>4221088</v>
      </c>
      <c r="T105" s="259">
        <v>12762725</v>
      </c>
      <c r="U105" s="244">
        <v>4221088</v>
      </c>
    </row>
    <row r="106" spans="17:21" x14ac:dyDescent="0.25">
      <c r="Q106" s="232"/>
      <c r="R106" s="235">
        <v>41009</v>
      </c>
      <c r="S106" s="236">
        <v>4571754</v>
      </c>
      <c r="T106" s="259">
        <v>13507404</v>
      </c>
      <c r="U106" s="244">
        <v>4571754</v>
      </c>
    </row>
    <row r="107" spans="17:21" x14ac:dyDescent="0.25">
      <c r="Q107" s="232"/>
      <c r="R107" s="237">
        <v>41010</v>
      </c>
      <c r="S107" s="238">
        <v>4639781</v>
      </c>
      <c r="T107" s="260">
        <v>13382377</v>
      </c>
      <c r="U107" s="244">
        <v>4639781</v>
      </c>
    </row>
    <row r="108" spans="17:21" x14ac:dyDescent="0.25">
      <c r="Q108" s="232"/>
      <c r="R108" s="232">
        <v>41011</v>
      </c>
      <c r="S108" s="230">
        <v>4417584</v>
      </c>
      <c r="T108" s="244">
        <v>13035512</v>
      </c>
      <c r="U108" s="244">
        <v>4417584</v>
      </c>
    </row>
    <row r="109" spans="17:21" x14ac:dyDescent="0.25">
      <c r="Q109" s="232"/>
      <c r="R109" s="232">
        <v>41012</v>
      </c>
      <c r="S109" s="230">
        <v>4097239</v>
      </c>
      <c r="T109" s="244">
        <v>12237425</v>
      </c>
      <c r="U109" s="244">
        <v>4097239</v>
      </c>
    </row>
    <row r="110" spans="17:21" x14ac:dyDescent="0.25">
      <c r="Q110" s="232"/>
      <c r="R110" s="233">
        <v>41013</v>
      </c>
      <c r="S110" s="234">
        <v>3842746</v>
      </c>
      <c r="T110" s="258">
        <v>10622723</v>
      </c>
      <c r="U110" s="244">
        <v>3842746</v>
      </c>
    </row>
    <row r="111" spans="17:21" x14ac:dyDescent="0.25">
      <c r="Q111" s="232"/>
      <c r="R111" s="235">
        <v>41014</v>
      </c>
      <c r="S111" s="236">
        <v>3770955</v>
      </c>
      <c r="T111" s="259">
        <v>11069844</v>
      </c>
      <c r="U111" s="244">
        <v>3770955</v>
      </c>
    </row>
    <row r="112" spans="17:21" x14ac:dyDescent="0.25">
      <c r="Q112" s="232"/>
      <c r="R112" s="235">
        <v>41015</v>
      </c>
      <c r="S112" s="236">
        <v>4653603</v>
      </c>
      <c r="T112" s="259">
        <v>13665323</v>
      </c>
      <c r="U112" s="244">
        <v>4653603</v>
      </c>
    </row>
    <row r="113" spans="17:21" x14ac:dyDescent="0.25">
      <c r="Q113" s="232"/>
      <c r="R113" s="237">
        <v>41016</v>
      </c>
      <c r="S113" s="238">
        <v>4741354</v>
      </c>
      <c r="T113" s="260">
        <v>13893610</v>
      </c>
      <c r="U113" s="244">
        <v>4741354</v>
      </c>
    </row>
    <row r="114" spans="17:21" x14ac:dyDescent="0.25">
      <c r="Q114" s="232"/>
      <c r="R114" s="232">
        <v>41017</v>
      </c>
      <c r="S114" s="230">
        <v>4843845</v>
      </c>
      <c r="T114" s="244">
        <v>14152760</v>
      </c>
      <c r="U114" s="244">
        <v>4843845</v>
      </c>
    </row>
    <row r="115" spans="17:21" x14ac:dyDescent="0.25">
      <c r="Q115" s="232"/>
      <c r="R115" s="232">
        <v>41018</v>
      </c>
      <c r="S115" s="230">
        <v>4820227</v>
      </c>
      <c r="T115" s="244">
        <v>14049426</v>
      </c>
      <c r="U115" s="244">
        <v>4820227</v>
      </c>
    </row>
    <row r="116" spans="17:21" x14ac:dyDescent="0.25">
      <c r="Q116" s="232"/>
      <c r="R116" s="233">
        <v>41019</v>
      </c>
      <c r="S116" s="234">
        <v>4582775</v>
      </c>
      <c r="T116" s="258">
        <v>13304818</v>
      </c>
      <c r="U116" s="244">
        <v>4582775</v>
      </c>
    </row>
    <row r="117" spans="17:21" x14ac:dyDescent="0.25">
      <c r="Q117" s="232"/>
      <c r="R117" s="235">
        <v>41020</v>
      </c>
      <c r="S117" s="236">
        <v>3892194</v>
      </c>
      <c r="T117" s="259">
        <v>10899581</v>
      </c>
      <c r="U117" s="244">
        <v>3892194</v>
      </c>
    </row>
    <row r="118" spans="17:21" x14ac:dyDescent="0.25">
      <c r="Q118" s="232"/>
      <c r="R118" s="235">
        <v>41021</v>
      </c>
      <c r="S118" s="236">
        <v>4386431</v>
      </c>
      <c r="T118" s="259">
        <v>12090736</v>
      </c>
      <c r="U118" s="244">
        <v>4386431</v>
      </c>
    </row>
    <row r="119" spans="17:21" x14ac:dyDescent="0.25">
      <c r="Q119" s="232"/>
      <c r="R119" s="237">
        <v>41022</v>
      </c>
      <c r="S119" s="238">
        <v>5094833</v>
      </c>
      <c r="T119" s="260">
        <v>14872281</v>
      </c>
      <c r="U119" s="244">
        <v>5094833</v>
      </c>
    </row>
    <row r="120" spans="17:21" x14ac:dyDescent="0.25">
      <c r="Q120" s="232"/>
      <c r="R120" s="232">
        <v>41023</v>
      </c>
      <c r="S120" s="230">
        <v>5287580</v>
      </c>
      <c r="T120" s="244">
        <v>15084319</v>
      </c>
      <c r="U120" s="244">
        <v>5287580</v>
      </c>
    </row>
    <row r="121" spans="17:21" x14ac:dyDescent="0.25">
      <c r="Q121" s="232"/>
      <c r="R121" s="232">
        <v>41024</v>
      </c>
      <c r="S121" s="230">
        <v>5192327</v>
      </c>
      <c r="T121" s="244">
        <v>14647263</v>
      </c>
      <c r="U121" s="244">
        <v>5192327</v>
      </c>
    </row>
    <row r="122" spans="17:21" x14ac:dyDescent="0.25">
      <c r="Q122" s="232"/>
      <c r="R122" s="233">
        <v>41025</v>
      </c>
      <c r="S122" s="234">
        <v>4675765</v>
      </c>
      <c r="T122" s="258">
        <v>13927522</v>
      </c>
      <c r="U122" s="244">
        <v>4675765</v>
      </c>
    </row>
    <row r="123" spans="17:21" x14ac:dyDescent="0.25">
      <c r="Q123" s="232"/>
      <c r="R123" s="235">
        <v>41026</v>
      </c>
      <c r="S123" s="236">
        <v>4164764</v>
      </c>
      <c r="T123" s="259">
        <v>12650724</v>
      </c>
      <c r="U123" s="244">
        <v>4164764</v>
      </c>
    </row>
    <row r="124" spans="17:21" x14ac:dyDescent="0.25">
      <c r="Q124" s="232"/>
      <c r="R124" s="235">
        <v>41027</v>
      </c>
      <c r="S124" s="236">
        <v>3475013</v>
      </c>
      <c r="T124" s="259">
        <v>10308880</v>
      </c>
      <c r="U124" s="244">
        <v>3475013</v>
      </c>
    </row>
    <row r="125" spans="17:21" x14ac:dyDescent="0.25">
      <c r="Q125" s="232"/>
      <c r="R125" s="237">
        <v>41028</v>
      </c>
      <c r="S125" s="238">
        <v>3570526</v>
      </c>
      <c r="T125" s="260">
        <v>10798823</v>
      </c>
      <c r="U125" s="244">
        <v>3570526</v>
      </c>
    </row>
    <row r="126" spans="17:21" x14ac:dyDescent="0.25">
      <c r="Q126" s="232"/>
      <c r="R126" s="232">
        <v>41029</v>
      </c>
      <c r="S126" s="230">
        <v>4193107</v>
      </c>
      <c r="T126" s="244">
        <v>13034171</v>
      </c>
      <c r="U126" s="244">
        <v>4193107</v>
      </c>
    </row>
    <row r="127" spans="17:21" x14ac:dyDescent="0.25">
      <c r="Q127" s="232"/>
      <c r="R127" s="232">
        <v>41030</v>
      </c>
      <c r="S127" s="230">
        <v>4171420</v>
      </c>
      <c r="T127" s="244">
        <v>12865550</v>
      </c>
      <c r="U127" s="244">
        <v>4171420</v>
      </c>
    </row>
    <row r="128" spans="17:21" x14ac:dyDescent="0.25">
      <c r="Q128" s="232"/>
      <c r="R128" s="233">
        <v>41031</v>
      </c>
      <c r="S128" s="234">
        <v>4658853</v>
      </c>
      <c r="T128" s="258">
        <v>13807919</v>
      </c>
      <c r="U128" s="244">
        <v>4658853</v>
      </c>
    </row>
    <row r="129" spans="17:21" x14ac:dyDescent="0.25">
      <c r="Q129" s="232"/>
      <c r="R129" s="235">
        <v>41032</v>
      </c>
      <c r="S129" s="236">
        <v>4480685</v>
      </c>
      <c r="T129" s="259">
        <v>13508478</v>
      </c>
      <c r="U129" s="244">
        <v>4480685</v>
      </c>
    </row>
    <row r="130" spans="17:21" x14ac:dyDescent="0.25">
      <c r="Q130" s="232"/>
      <c r="R130" s="235">
        <v>41033</v>
      </c>
      <c r="S130" s="236">
        <v>4114129</v>
      </c>
      <c r="T130" s="259">
        <v>12539086</v>
      </c>
      <c r="U130" s="244">
        <v>4114129</v>
      </c>
    </row>
    <row r="131" spans="17:21" x14ac:dyDescent="0.25">
      <c r="Q131" s="232"/>
      <c r="R131" s="237">
        <v>41034</v>
      </c>
      <c r="S131" s="238">
        <v>3458564</v>
      </c>
      <c r="T131" s="260">
        <v>10236094</v>
      </c>
      <c r="U131" s="244">
        <v>3458564</v>
      </c>
    </row>
    <row r="132" spans="17:21" x14ac:dyDescent="0.25">
      <c r="Q132" s="232"/>
      <c r="R132" s="232">
        <v>41035</v>
      </c>
      <c r="S132" s="230">
        <v>3536191</v>
      </c>
      <c r="T132" s="244">
        <v>10599216</v>
      </c>
      <c r="U132" s="244">
        <v>3536191</v>
      </c>
    </row>
    <row r="133" spans="17:21" x14ac:dyDescent="0.25">
      <c r="Q133" s="232"/>
      <c r="R133" s="232">
        <v>41036</v>
      </c>
      <c r="S133" s="230">
        <v>4299451</v>
      </c>
      <c r="T133" s="244">
        <v>13297380</v>
      </c>
      <c r="U133" s="244">
        <v>4299451</v>
      </c>
    </row>
    <row r="134" spans="17:21" x14ac:dyDescent="0.25">
      <c r="Q134" s="232"/>
      <c r="R134" s="233">
        <v>41037</v>
      </c>
      <c r="S134" s="234">
        <v>4430677</v>
      </c>
      <c r="T134" s="258">
        <v>13512233</v>
      </c>
      <c r="U134" s="244">
        <v>4430677</v>
      </c>
    </row>
    <row r="135" spans="17:21" x14ac:dyDescent="0.25">
      <c r="Q135" s="232"/>
      <c r="R135" s="235">
        <v>41038</v>
      </c>
      <c r="S135" s="236">
        <v>4342622</v>
      </c>
      <c r="T135" s="259">
        <v>13267490</v>
      </c>
      <c r="U135" s="244">
        <v>4342622</v>
      </c>
    </row>
    <row r="136" spans="17:21" x14ac:dyDescent="0.25">
      <c r="Q136" s="232"/>
      <c r="R136" s="235">
        <v>41039</v>
      </c>
      <c r="S136" s="236">
        <v>4215580</v>
      </c>
      <c r="T136" s="259">
        <v>13018238</v>
      </c>
      <c r="U136" s="244">
        <v>4215580</v>
      </c>
    </row>
    <row r="137" spans="17:21" x14ac:dyDescent="0.25">
      <c r="Q137" s="232"/>
      <c r="R137" s="237">
        <v>41040</v>
      </c>
      <c r="S137" s="238">
        <v>3878221</v>
      </c>
      <c r="T137" s="260">
        <v>12027742</v>
      </c>
      <c r="U137" s="244">
        <v>3878221</v>
      </c>
    </row>
    <row r="138" spans="17:21" x14ac:dyDescent="0.25">
      <c r="Q138" s="232"/>
      <c r="R138" s="232">
        <v>41041</v>
      </c>
      <c r="S138" s="230">
        <v>3293588</v>
      </c>
      <c r="T138" s="244">
        <v>9885487</v>
      </c>
      <c r="U138" s="244">
        <v>3293588</v>
      </c>
    </row>
    <row r="139" spans="17:21" x14ac:dyDescent="0.25">
      <c r="Q139" s="232"/>
      <c r="R139" s="232">
        <v>41042</v>
      </c>
      <c r="S139" s="230">
        <v>3495992</v>
      </c>
      <c r="T139" s="244">
        <v>10463786</v>
      </c>
      <c r="U139" s="244">
        <v>3495992</v>
      </c>
    </row>
    <row r="140" spans="17:21" x14ac:dyDescent="0.25">
      <c r="Q140" s="232"/>
      <c r="R140" s="233">
        <v>41043</v>
      </c>
      <c r="S140" s="234">
        <v>4362896</v>
      </c>
      <c r="T140" s="258">
        <v>13510326</v>
      </c>
      <c r="U140" s="244">
        <v>4362896</v>
      </c>
    </row>
    <row r="141" spans="17:21" x14ac:dyDescent="0.25">
      <c r="Q141" s="232"/>
      <c r="R141" s="235">
        <v>41044</v>
      </c>
      <c r="S141" s="236">
        <v>4263563</v>
      </c>
      <c r="T141" s="259">
        <v>13219968</v>
      </c>
      <c r="U141" s="244">
        <v>4263563</v>
      </c>
    </row>
    <row r="142" spans="17:21" x14ac:dyDescent="0.25">
      <c r="Q142" s="232"/>
      <c r="R142" s="235">
        <v>41045</v>
      </c>
      <c r="S142" s="236">
        <v>4164715</v>
      </c>
      <c r="T142" s="259">
        <v>13036788</v>
      </c>
      <c r="U142" s="244">
        <v>4164715</v>
      </c>
    </row>
    <row r="143" spans="17:21" x14ac:dyDescent="0.25">
      <c r="Q143" s="232"/>
      <c r="R143" s="237">
        <v>41046</v>
      </c>
      <c r="S143" s="238">
        <v>3939199</v>
      </c>
      <c r="T143" s="260">
        <v>12580233</v>
      </c>
      <c r="U143" s="244">
        <v>3939199</v>
      </c>
    </row>
    <row r="144" spans="17:21" x14ac:dyDescent="0.25">
      <c r="Q144" s="232"/>
      <c r="R144" s="232">
        <v>41047</v>
      </c>
      <c r="S144" s="230">
        <v>3683046</v>
      </c>
      <c r="T144" s="244">
        <v>12012905</v>
      </c>
      <c r="U144" s="244">
        <v>3683046</v>
      </c>
    </row>
    <row r="145" spans="17:21" x14ac:dyDescent="0.25">
      <c r="Q145" s="232"/>
      <c r="R145" s="232">
        <v>41048</v>
      </c>
      <c r="S145" s="230">
        <v>2983175</v>
      </c>
      <c r="T145" s="244">
        <v>9381603</v>
      </c>
      <c r="U145" s="244">
        <v>2983175</v>
      </c>
    </row>
    <row r="146" spans="17:21" x14ac:dyDescent="0.25">
      <c r="Q146" s="232"/>
      <c r="R146" s="233">
        <v>41049</v>
      </c>
      <c r="S146" s="234">
        <v>3311468</v>
      </c>
      <c r="T146" s="258">
        <v>10269196</v>
      </c>
      <c r="U146" s="244">
        <v>3311468</v>
      </c>
    </row>
    <row r="147" spans="17:21" x14ac:dyDescent="0.25">
      <c r="Q147" s="232"/>
      <c r="R147" s="235">
        <v>41050</v>
      </c>
      <c r="S147" s="236">
        <v>3985968</v>
      </c>
      <c r="T147" s="259">
        <v>12857140</v>
      </c>
      <c r="U147" s="244">
        <v>3985968</v>
      </c>
    </row>
    <row r="148" spans="17:21" x14ac:dyDescent="0.25">
      <c r="Q148" s="232"/>
      <c r="R148" s="235">
        <v>41051</v>
      </c>
      <c r="S148" s="236">
        <v>4375192</v>
      </c>
      <c r="T148" s="259">
        <v>13796229</v>
      </c>
      <c r="U148" s="244">
        <v>4375192</v>
      </c>
    </row>
    <row r="149" spans="17:21" x14ac:dyDescent="0.25">
      <c r="Q149" s="232"/>
      <c r="R149" s="237">
        <v>41052</v>
      </c>
      <c r="S149" s="238">
        <v>4141774</v>
      </c>
      <c r="T149" s="260">
        <v>13187169</v>
      </c>
      <c r="U149" s="244">
        <v>4141774</v>
      </c>
    </row>
    <row r="150" spans="17:21" x14ac:dyDescent="0.25">
      <c r="Q150" s="232"/>
      <c r="R150" s="232">
        <v>41053</v>
      </c>
      <c r="S150" s="230">
        <v>4066947</v>
      </c>
      <c r="T150" s="244">
        <v>12771855</v>
      </c>
      <c r="U150" s="244">
        <v>4066947</v>
      </c>
    </row>
    <row r="151" spans="17:21" x14ac:dyDescent="0.25">
      <c r="Q151" s="232"/>
      <c r="R151" s="232">
        <v>41054</v>
      </c>
      <c r="S151" s="230">
        <v>4196156</v>
      </c>
      <c r="T151" s="244">
        <v>12192412</v>
      </c>
      <c r="U151" s="244">
        <v>4196156</v>
      </c>
    </row>
    <row r="152" spans="17:21" x14ac:dyDescent="0.25">
      <c r="Q152" s="232"/>
      <c r="R152" s="233">
        <v>41055</v>
      </c>
      <c r="S152" s="234">
        <v>3298929</v>
      </c>
      <c r="T152" s="258">
        <v>9532671</v>
      </c>
      <c r="U152" s="244">
        <v>3298929</v>
      </c>
    </row>
    <row r="153" spans="17:21" x14ac:dyDescent="0.25">
      <c r="Q153" s="232"/>
      <c r="R153" s="235">
        <v>41056</v>
      </c>
      <c r="S153" s="236">
        <v>3213312</v>
      </c>
      <c r="T153" s="259">
        <v>9769680</v>
      </c>
      <c r="U153" s="244">
        <v>3213312</v>
      </c>
    </row>
    <row r="154" spans="17:21" x14ac:dyDescent="0.25">
      <c r="Q154" s="232"/>
      <c r="R154" s="235">
        <v>41057</v>
      </c>
      <c r="S154" s="236">
        <v>3821577</v>
      </c>
      <c r="T154" s="259">
        <v>11911196</v>
      </c>
      <c r="U154" s="244">
        <v>3821577</v>
      </c>
    </row>
    <row r="155" spans="17:21" x14ac:dyDescent="0.25">
      <c r="Q155" s="232"/>
      <c r="R155" s="237">
        <v>41058</v>
      </c>
      <c r="S155" s="238">
        <v>4354832</v>
      </c>
      <c r="T155" s="260">
        <v>13488038</v>
      </c>
      <c r="U155" s="244">
        <v>4354832</v>
      </c>
    </row>
    <row r="156" spans="17:21" x14ac:dyDescent="0.25">
      <c r="Q156" s="232"/>
      <c r="R156" s="232">
        <v>41059</v>
      </c>
      <c r="S156" s="230">
        <v>4391083</v>
      </c>
      <c r="T156" s="244">
        <v>13424017</v>
      </c>
      <c r="U156" s="244">
        <v>4391083</v>
      </c>
    </row>
    <row r="157" spans="17:21" x14ac:dyDescent="0.25">
      <c r="Q157" s="232"/>
      <c r="R157" s="232">
        <v>41060</v>
      </c>
      <c r="S157" s="230">
        <v>4205338</v>
      </c>
      <c r="T157" s="244">
        <v>13108853</v>
      </c>
      <c r="U157" s="244">
        <v>4205338</v>
      </c>
    </row>
    <row r="158" spans="17:21" x14ac:dyDescent="0.25">
      <c r="Q158" s="232"/>
      <c r="R158" s="233">
        <v>41061</v>
      </c>
      <c r="S158" s="234">
        <v>3950582</v>
      </c>
      <c r="T158" s="258">
        <v>12223084</v>
      </c>
      <c r="U158" s="244">
        <v>3950582</v>
      </c>
    </row>
    <row r="159" spans="17:21" x14ac:dyDescent="0.25">
      <c r="Q159" s="232"/>
      <c r="R159" s="235">
        <v>41062</v>
      </c>
      <c r="S159" s="236">
        <v>3260895</v>
      </c>
      <c r="T159" s="259">
        <v>9892534</v>
      </c>
      <c r="U159" s="244">
        <v>3260895</v>
      </c>
    </row>
    <row r="160" spans="17:21" x14ac:dyDescent="0.25">
      <c r="Q160" s="232"/>
      <c r="R160" s="235">
        <v>41063</v>
      </c>
      <c r="S160" s="236">
        <v>3490751</v>
      </c>
      <c r="T160" s="259">
        <v>10720649</v>
      </c>
      <c r="U160" s="244">
        <v>3490751</v>
      </c>
    </row>
    <row r="161" spans="17:21" x14ac:dyDescent="0.25">
      <c r="Q161" s="232"/>
      <c r="R161" s="237">
        <v>41064</v>
      </c>
      <c r="S161" s="238">
        <v>4190813</v>
      </c>
      <c r="T161" s="260">
        <v>13165501</v>
      </c>
      <c r="U161" s="244">
        <v>4190813</v>
      </c>
    </row>
    <row r="162" spans="17:21" x14ac:dyDescent="0.25">
      <c r="Q162" s="232"/>
      <c r="R162" s="232">
        <v>41065</v>
      </c>
      <c r="S162" s="230">
        <v>4193750</v>
      </c>
      <c r="T162" s="244">
        <v>13134174</v>
      </c>
      <c r="U162" s="244">
        <v>4193750</v>
      </c>
    </row>
    <row r="163" spans="17:21" x14ac:dyDescent="0.25">
      <c r="Q163" s="232"/>
      <c r="R163" s="232">
        <v>41066</v>
      </c>
      <c r="S163" s="230">
        <v>4329087</v>
      </c>
      <c r="T163" s="244">
        <v>13205272</v>
      </c>
      <c r="U163" s="244">
        <v>4329087</v>
      </c>
    </row>
    <row r="164" spans="17:21" x14ac:dyDescent="0.25">
      <c r="Q164" s="232"/>
      <c r="R164" s="233">
        <v>41067</v>
      </c>
      <c r="S164" s="234">
        <v>4331599</v>
      </c>
      <c r="T164" s="258">
        <v>13001198</v>
      </c>
      <c r="U164" s="244">
        <v>4331599</v>
      </c>
    </row>
    <row r="165" spans="17:21" x14ac:dyDescent="0.25">
      <c r="Q165" s="232"/>
      <c r="R165" s="235">
        <v>41068</v>
      </c>
      <c r="S165" s="236">
        <v>4281226</v>
      </c>
      <c r="T165" s="259">
        <v>12471194</v>
      </c>
      <c r="U165" s="244">
        <v>4281226</v>
      </c>
    </row>
    <row r="166" spans="17:21" x14ac:dyDescent="0.25">
      <c r="Q166" s="232"/>
      <c r="R166" s="235">
        <v>41069</v>
      </c>
      <c r="S166" s="236">
        <v>3253146</v>
      </c>
      <c r="T166" s="259">
        <v>9741208</v>
      </c>
      <c r="U166" s="244">
        <v>3253146</v>
      </c>
    </row>
    <row r="167" spans="17:21" x14ac:dyDescent="0.25">
      <c r="Q167" s="232"/>
      <c r="R167" s="237">
        <v>41070</v>
      </c>
      <c r="S167" s="238">
        <v>3361350</v>
      </c>
      <c r="T167" s="260">
        <v>10339784</v>
      </c>
      <c r="U167" s="244">
        <v>3361350</v>
      </c>
    </row>
    <row r="168" spans="17:21" x14ac:dyDescent="0.25">
      <c r="Q168" s="232"/>
      <c r="R168" s="232">
        <v>41071</v>
      </c>
      <c r="S168" s="230">
        <v>4184062</v>
      </c>
      <c r="T168" s="244">
        <v>13072395</v>
      </c>
      <c r="U168" s="244">
        <v>4184062</v>
      </c>
    </row>
    <row r="169" spans="17:21" x14ac:dyDescent="0.25">
      <c r="Q169" s="232"/>
      <c r="R169" s="232">
        <v>41072</v>
      </c>
      <c r="S169" s="230">
        <v>4598450</v>
      </c>
      <c r="T169" s="244">
        <v>13651960</v>
      </c>
      <c r="U169" s="244">
        <v>4598450</v>
      </c>
    </row>
    <row r="170" spans="17:21" x14ac:dyDescent="0.25">
      <c r="Q170" s="232"/>
      <c r="R170" s="233">
        <v>41073</v>
      </c>
      <c r="S170" s="234">
        <v>4182934</v>
      </c>
      <c r="T170" s="258">
        <v>12849743</v>
      </c>
      <c r="U170" s="244">
        <v>4182934</v>
      </c>
    </row>
    <row r="171" spans="17:21" x14ac:dyDescent="0.25">
      <c r="Q171" s="232"/>
      <c r="R171" s="235">
        <v>41074</v>
      </c>
      <c r="S171" s="236">
        <v>4047030</v>
      </c>
      <c r="T171" s="259">
        <v>12544917</v>
      </c>
      <c r="U171" s="244">
        <v>4047030</v>
      </c>
    </row>
    <row r="172" spans="17:21" x14ac:dyDescent="0.25">
      <c r="Q172" s="232"/>
      <c r="R172" s="235">
        <v>41075</v>
      </c>
      <c r="S172" s="236">
        <v>3869025</v>
      </c>
      <c r="T172" s="259">
        <v>11863453</v>
      </c>
      <c r="U172" s="244">
        <v>3869025</v>
      </c>
    </row>
    <row r="173" spans="17:21" x14ac:dyDescent="0.25">
      <c r="Q173" s="232"/>
      <c r="R173" s="237">
        <v>41076</v>
      </c>
      <c r="S173" s="238">
        <v>3178844</v>
      </c>
      <c r="T173" s="260">
        <v>9663857</v>
      </c>
      <c r="U173" s="244">
        <v>3178844</v>
      </c>
    </row>
    <row r="174" spans="17:21" x14ac:dyDescent="0.25">
      <c r="Q174" s="232"/>
      <c r="R174" s="232">
        <v>41077</v>
      </c>
      <c r="S174" s="230">
        <v>3258357</v>
      </c>
      <c r="T174" s="244">
        <v>9994594</v>
      </c>
      <c r="U174" s="244">
        <v>3258357</v>
      </c>
    </row>
    <row r="175" spans="17:21" x14ac:dyDescent="0.25">
      <c r="Q175" s="232"/>
      <c r="R175" s="232">
        <v>41078</v>
      </c>
      <c r="S175" s="230">
        <v>4199218</v>
      </c>
      <c r="T175" s="244">
        <v>13111591</v>
      </c>
      <c r="U175" s="244">
        <v>4199218</v>
      </c>
    </row>
    <row r="176" spans="17:21" x14ac:dyDescent="0.25">
      <c r="Q176" s="232"/>
      <c r="R176" s="233">
        <v>41079</v>
      </c>
      <c r="S176" s="234">
        <v>4637894</v>
      </c>
      <c r="T176" s="258">
        <v>13682692</v>
      </c>
      <c r="U176" s="244">
        <v>4637894</v>
      </c>
    </row>
    <row r="177" spans="17:21" x14ac:dyDescent="0.25">
      <c r="Q177" s="232"/>
      <c r="R177" s="235">
        <v>41080</v>
      </c>
      <c r="S177" s="236">
        <v>4322699</v>
      </c>
      <c r="T177" s="259">
        <v>13214035</v>
      </c>
      <c r="U177" s="244">
        <v>4322699</v>
      </c>
    </row>
    <row r="178" spans="17:21" x14ac:dyDescent="0.25">
      <c r="Q178" s="232"/>
      <c r="R178" s="235">
        <v>41081</v>
      </c>
      <c r="S178" s="236">
        <v>4152996</v>
      </c>
      <c r="T178" s="259">
        <v>12780596</v>
      </c>
      <c r="U178" s="244">
        <v>4152996</v>
      </c>
    </row>
    <row r="179" spans="17:21" x14ac:dyDescent="0.25">
      <c r="Q179" s="232"/>
      <c r="R179" s="237">
        <v>41082</v>
      </c>
      <c r="S179" s="238">
        <v>4023570</v>
      </c>
      <c r="T179" s="260">
        <v>12207005</v>
      </c>
      <c r="U179" s="244">
        <v>4023570</v>
      </c>
    </row>
    <row r="180" spans="17:21" x14ac:dyDescent="0.25">
      <c r="Q180" s="232"/>
      <c r="R180" s="232">
        <v>41083</v>
      </c>
      <c r="S180" s="230">
        <v>3213493</v>
      </c>
      <c r="T180" s="244">
        <v>9631218</v>
      </c>
      <c r="U180" s="244">
        <v>3213493</v>
      </c>
    </row>
    <row r="181" spans="17:21" x14ac:dyDescent="0.25">
      <c r="Q181" s="232"/>
      <c r="R181" s="232">
        <v>41084</v>
      </c>
      <c r="S181" s="230">
        <v>3405888</v>
      </c>
      <c r="T181" s="244">
        <v>10288738</v>
      </c>
      <c r="U181" s="244">
        <v>3405888</v>
      </c>
    </row>
    <row r="182" spans="17:21" x14ac:dyDescent="0.25">
      <c r="Q182" s="232"/>
      <c r="R182" s="233">
        <v>41085</v>
      </c>
      <c r="S182" s="234">
        <v>4478898</v>
      </c>
      <c r="T182" s="258">
        <v>13612582</v>
      </c>
      <c r="U182" s="244">
        <v>4478898</v>
      </c>
    </row>
    <row r="183" spans="17:21" x14ac:dyDescent="0.25">
      <c r="Q183" s="232"/>
      <c r="R183" s="235">
        <v>41086</v>
      </c>
      <c r="S183" s="236">
        <v>4358081</v>
      </c>
      <c r="T183" s="259">
        <v>13481666</v>
      </c>
      <c r="U183" s="244">
        <v>4358081</v>
      </c>
    </row>
    <row r="184" spans="17:21" x14ac:dyDescent="0.25">
      <c r="Q184" s="232"/>
      <c r="R184" s="235">
        <v>41087</v>
      </c>
      <c r="S184" s="236">
        <v>4647154</v>
      </c>
      <c r="T184" s="259">
        <v>13455924</v>
      </c>
      <c r="U184" s="244">
        <v>4647154</v>
      </c>
    </row>
    <row r="185" spans="17:21" x14ac:dyDescent="0.25">
      <c r="Q185" s="232"/>
      <c r="R185" s="237">
        <v>41088</v>
      </c>
      <c r="S185" s="238">
        <v>4184310</v>
      </c>
      <c r="T185" s="260">
        <v>12495061</v>
      </c>
      <c r="U185" s="244">
        <v>4184310</v>
      </c>
    </row>
    <row r="186" spans="17:21" x14ac:dyDescent="0.25">
      <c r="Q186" s="232"/>
      <c r="R186" s="232">
        <v>41089</v>
      </c>
      <c r="S186" s="230">
        <v>3858268</v>
      </c>
      <c r="T186" s="244">
        <v>11839715</v>
      </c>
      <c r="U186" s="244">
        <v>3858268</v>
      </c>
    </row>
    <row r="187" spans="17:21" x14ac:dyDescent="0.25">
      <c r="Q187" s="232"/>
      <c r="R187" s="232">
        <v>41090</v>
      </c>
      <c r="S187" s="230">
        <v>3058210</v>
      </c>
      <c r="T187" s="244">
        <v>9399951</v>
      </c>
      <c r="U187" s="244">
        <v>3058210</v>
      </c>
    </row>
    <row r="188" spans="17:21" x14ac:dyDescent="0.25">
      <c r="Q188" s="232"/>
      <c r="R188" s="233">
        <v>41091</v>
      </c>
      <c r="S188" s="234">
        <v>3237704</v>
      </c>
      <c r="T188" s="258">
        <v>10048445</v>
      </c>
      <c r="U188" s="244">
        <v>3237704</v>
      </c>
    </row>
    <row r="189" spans="17:21" x14ac:dyDescent="0.25">
      <c r="Q189" s="232"/>
      <c r="R189" s="235">
        <v>41092</v>
      </c>
      <c r="S189" s="236">
        <v>4116431</v>
      </c>
      <c r="T189" s="259">
        <v>12890807</v>
      </c>
      <c r="U189" s="244">
        <v>4116431</v>
      </c>
    </row>
    <row r="190" spans="17:21" x14ac:dyDescent="0.25">
      <c r="Q190" s="232"/>
      <c r="R190" s="235">
        <v>41093</v>
      </c>
      <c r="S190" s="236">
        <v>4362772</v>
      </c>
      <c r="T190" s="259">
        <v>13163484</v>
      </c>
      <c r="U190" s="244">
        <v>4362772</v>
      </c>
    </row>
    <row r="191" spans="17:21" x14ac:dyDescent="0.25">
      <c r="Q191" s="232"/>
      <c r="R191" s="237">
        <v>41094</v>
      </c>
      <c r="S191" s="238">
        <v>3999249</v>
      </c>
      <c r="T191" s="260">
        <v>11963808</v>
      </c>
      <c r="U191" s="244">
        <v>3999249</v>
      </c>
    </row>
    <row r="192" spans="17:21" x14ac:dyDescent="0.25">
      <c r="Q192" s="232"/>
      <c r="R192" s="232">
        <v>41095</v>
      </c>
      <c r="S192" s="230">
        <v>4202184</v>
      </c>
      <c r="T192" s="244">
        <v>12648759</v>
      </c>
      <c r="U192" s="244">
        <v>4202184</v>
      </c>
    </row>
    <row r="193" spans="17:21" x14ac:dyDescent="0.25">
      <c r="Q193" s="232"/>
      <c r="R193" s="232">
        <v>41096</v>
      </c>
      <c r="S193" s="230">
        <v>3884653</v>
      </c>
      <c r="T193" s="244">
        <v>12141645</v>
      </c>
      <c r="U193" s="244">
        <v>3884653</v>
      </c>
    </row>
    <row r="194" spans="17:21" x14ac:dyDescent="0.25">
      <c r="Q194" s="232"/>
      <c r="R194" s="233">
        <v>41097</v>
      </c>
      <c r="S194" s="234">
        <v>3223589</v>
      </c>
      <c r="T194" s="258">
        <v>9957348</v>
      </c>
      <c r="U194" s="244">
        <v>3223589</v>
      </c>
    </row>
    <row r="195" spans="17:21" x14ac:dyDescent="0.25">
      <c r="Q195" s="232"/>
      <c r="R195" s="235">
        <v>41098</v>
      </c>
      <c r="S195" s="236">
        <v>3435744</v>
      </c>
      <c r="T195" s="259">
        <v>10735000</v>
      </c>
      <c r="U195" s="244">
        <v>3435744</v>
      </c>
    </row>
    <row r="196" spans="17:21" x14ac:dyDescent="0.25">
      <c r="Q196" s="232"/>
      <c r="R196" s="235">
        <v>41099</v>
      </c>
      <c r="S196" s="236">
        <v>4195379</v>
      </c>
      <c r="T196" s="259">
        <v>13289197</v>
      </c>
      <c r="U196" s="244">
        <v>4195379</v>
      </c>
    </row>
    <row r="197" spans="17:21" x14ac:dyDescent="0.25">
      <c r="Q197" s="232"/>
      <c r="R197" s="237">
        <v>41100</v>
      </c>
      <c r="S197" s="238">
        <v>4204150</v>
      </c>
      <c r="T197" s="260">
        <v>13208660</v>
      </c>
      <c r="U197" s="244">
        <v>4204150</v>
      </c>
    </row>
    <row r="198" spans="17:21" x14ac:dyDescent="0.25">
      <c r="Q198" s="232"/>
      <c r="R198" s="232">
        <v>41101</v>
      </c>
      <c r="S198" s="230">
        <v>4093941</v>
      </c>
      <c r="T198" s="244">
        <v>12974610</v>
      </c>
      <c r="U198" s="244">
        <v>4093941</v>
      </c>
    </row>
    <row r="199" spans="17:21" x14ac:dyDescent="0.25">
      <c r="Q199" s="232"/>
      <c r="R199" s="232">
        <v>41102</v>
      </c>
      <c r="S199" s="230">
        <v>4189898</v>
      </c>
      <c r="T199" s="244">
        <v>12850117</v>
      </c>
      <c r="U199" s="244">
        <v>4189898</v>
      </c>
    </row>
    <row r="200" spans="17:21" x14ac:dyDescent="0.25">
      <c r="Q200" s="232"/>
      <c r="R200" s="233">
        <v>41103</v>
      </c>
      <c r="S200" s="234">
        <v>3842843</v>
      </c>
      <c r="T200" s="258">
        <v>11958031</v>
      </c>
      <c r="U200" s="244">
        <v>3842843</v>
      </c>
    </row>
    <row r="201" spans="17:21" x14ac:dyDescent="0.25">
      <c r="Q201" s="232"/>
      <c r="R201" s="235">
        <v>41104</v>
      </c>
      <c r="S201" s="236">
        <v>3172421</v>
      </c>
      <c r="T201" s="259">
        <v>9783558</v>
      </c>
      <c r="U201" s="244">
        <v>3172421</v>
      </c>
    </row>
    <row r="202" spans="17:21" x14ac:dyDescent="0.25">
      <c r="Q202" s="232"/>
      <c r="R202" s="235">
        <v>41105</v>
      </c>
      <c r="S202" s="236">
        <v>3397047</v>
      </c>
      <c r="T202" s="259">
        <v>10358102</v>
      </c>
      <c r="U202" s="244">
        <v>3397047</v>
      </c>
    </row>
    <row r="203" spans="17:21" x14ac:dyDescent="0.25">
      <c r="Q203" s="232"/>
      <c r="R203" s="237">
        <v>41106</v>
      </c>
      <c r="S203" s="238">
        <v>4204320</v>
      </c>
      <c r="T203" s="260">
        <v>13130604</v>
      </c>
      <c r="U203" s="244">
        <v>4204320</v>
      </c>
    </row>
    <row r="204" spans="17:21" x14ac:dyDescent="0.25">
      <c r="Q204" s="232"/>
      <c r="R204" s="232">
        <v>41107</v>
      </c>
      <c r="S204" s="230">
        <v>4223436</v>
      </c>
      <c r="T204" s="244">
        <v>13301200</v>
      </c>
      <c r="U204" s="244">
        <v>4223436</v>
      </c>
    </row>
    <row r="205" spans="17:21" x14ac:dyDescent="0.25">
      <c r="Q205" s="232"/>
      <c r="R205" s="232">
        <v>41108</v>
      </c>
      <c r="S205" s="230">
        <v>4151565</v>
      </c>
      <c r="T205" s="244">
        <v>12891447</v>
      </c>
      <c r="U205" s="244">
        <v>4151565</v>
      </c>
    </row>
    <row r="206" spans="17:21" x14ac:dyDescent="0.25">
      <c r="Q206" s="232"/>
      <c r="R206" s="233">
        <v>41109</v>
      </c>
      <c r="S206" s="234">
        <v>4433575</v>
      </c>
      <c r="T206" s="258">
        <v>13133501</v>
      </c>
      <c r="U206" s="244">
        <v>4433575</v>
      </c>
    </row>
    <row r="207" spans="17:21" x14ac:dyDescent="0.25">
      <c r="Q207" s="232"/>
      <c r="R207" s="235">
        <v>41110</v>
      </c>
      <c r="S207" s="236">
        <v>4015249</v>
      </c>
      <c r="T207" s="259">
        <v>12268806</v>
      </c>
      <c r="U207" s="244">
        <v>4015249</v>
      </c>
    </row>
    <row r="208" spans="17:21" x14ac:dyDescent="0.25">
      <c r="Q208" s="232"/>
      <c r="R208" s="235">
        <v>41111</v>
      </c>
      <c r="S208" s="236">
        <v>3392762</v>
      </c>
      <c r="T208" s="259">
        <v>9944544</v>
      </c>
      <c r="U208" s="244">
        <v>3392762</v>
      </c>
    </row>
    <row r="209" spans="17:21" x14ac:dyDescent="0.25">
      <c r="Q209" s="232"/>
      <c r="R209" s="237">
        <v>41112</v>
      </c>
      <c r="S209" s="238">
        <v>3686477</v>
      </c>
      <c r="T209" s="260">
        <v>10634239</v>
      </c>
      <c r="U209" s="244">
        <v>3686477</v>
      </c>
    </row>
    <row r="210" spans="17:21" x14ac:dyDescent="0.25">
      <c r="Q210" s="232"/>
      <c r="R210" s="232">
        <v>41113</v>
      </c>
      <c r="S210" s="230">
        <v>4517328</v>
      </c>
      <c r="T210" s="244">
        <v>13232679</v>
      </c>
      <c r="U210" s="244">
        <v>4517328</v>
      </c>
    </row>
    <row r="211" spans="17:21" x14ac:dyDescent="0.25">
      <c r="Q211" s="232"/>
      <c r="R211" s="232">
        <v>41114</v>
      </c>
      <c r="S211" s="230">
        <v>4247734</v>
      </c>
      <c r="T211" s="244">
        <v>12873393</v>
      </c>
      <c r="U211" s="244">
        <v>4247734</v>
      </c>
    </row>
    <row r="212" spans="17:21" x14ac:dyDescent="0.25">
      <c r="Q212" s="232"/>
      <c r="R212" s="233">
        <v>41115</v>
      </c>
      <c r="S212" s="234">
        <v>4207035</v>
      </c>
      <c r="T212" s="258">
        <v>12677328</v>
      </c>
      <c r="U212" s="244">
        <v>4207035</v>
      </c>
    </row>
    <row r="213" spans="17:21" x14ac:dyDescent="0.25">
      <c r="Q213" s="232"/>
      <c r="R213" s="235">
        <v>41116</v>
      </c>
      <c r="S213" s="236">
        <v>4078449</v>
      </c>
      <c r="T213" s="259">
        <v>12361006</v>
      </c>
      <c r="U213" s="244">
        <v>4078449</v>
      </c>
    </row>
    <row r="214" spans="17:21" x14ac:dyDescent="0.25">
      <c r="Q214" s="232"/>
      <c r="R214" s="235">
        <v>41117</v>
      </c>
      <c r="S214" s="236">
        <v>3809766</v>
      </c>
      <c r="T214" s="259">
        <v>11336227</v>
      </c>
      <c r="U214" s="244">
        <v>3809766</v>
      </c>
    </row>
    <row r="215" spans="17:21" x14ac:dyDescent="0.25">
      <c r="Q215" s="232"/>
      <c r="R215" s="237">
        <v>41118</v>
      </c>
      <c r="S215" s="238">
        <v>3252339</v>
      </c>
      <c r="T215" s="260">
        <v>9482980</v>
      </c>
      <c r="U215" s="244">
        <v>3252339</v>
      </c>
    </row>
    <row r="216" spans="17:21" x14ac:dyDescent="0.25">
      <c r="Q216" s="232"/>
      <c r="R216" s="232">
        <v>41119</v>
      </c>
      <c r="S216" s="230">
        <v>3412293</v>
      </c>
      <c r="T216" s="244">
        <v>10056045</v>
      </c>
      <c r="U216" s="244">
        <v>3412293</v>
      </c>
    </row>
    <row r="217" spans="17:21" x14ac:dyDescent="0.25">
      <c r="Q217" s="232"/>
      <c r="R217" s="232">
        <v>41120</v>
      </c>
      <c r="S217" s="230">
        <v>4348144</v>
      </c>
      <c r="T217" s="244">
        <v>12555330</v>
      </c>
      <c r="U217" s="244">
        <v>4348144</v>
      </c>
    </row>
    <row r="218" spans="17:21" x14ac:dyDescent="0.25">
      <c r="Q218" s="232"/>
      <c r="R218" s="233">
        <v>41121</v>
      </c>
      <c r="S218" s="234">
        <v>4228015</v>
      </c>
      <c r="T218" s="258">
        <v>12625404</v>
      </c>
      <c r="U218" s="244">
        <v>4228015</v>
      </c>
    </row>
    <row r="219" spans="17:21" x14ac:dyDescent="0.25">
      <c r="Q219" s="232"/>
      <c r="R219" s="235">
        <v>41122</v>
      </c>
      <c r="S219" s="236">
        <v>4111381</v>
      </c>
      <c r="T219" s="259">
        <v>12235798</v>
      </c>
      <c r="U219" s="244">
        <v>4111381</v>
      </c>
    </row>
    <row r="220" spans="17:21" x14ac:dyDescent="0.25">
      <c r="Q220" s="232"/>
      <c r="R220" s="235">
        <v>41123</v>
      </c>
      <c r="S220" s="236">
        <v>4105534</v>
      </c>
      <c r="T220" s="259">
        <v>12180447</v>
      </c>
      <c r="U220" s="244">
        <v>4105534</v>
      </c>
    </row>
    <row r="221" spans="17:21" x14ac:dyDescent="0.25">
      <c r="Q221" s="232"/>
      <c r="R221" s="237">
        <v>41124</v>
      </c>
      <c r="S221" s="238">
        <v>3776321</v>
      </c>
      <c r="T221" s="260">
        <v>11319755</v>
      </c>
      <c r="U221" s="244">
        <v>3776321</v>
      </c>
    </row>
    <row r="222" spans="17:21" x14ac:dyDescent="0.25">
      <c r="Q222" s="232"/>
      <c r="R222" s="232">
        <v>41125</v>
      </c>
      <c r="S222" s="230">
        <v>3202491</v>
      </c>
      <c r="T222" s="244">
        <v>9313787</v>
      </c>
      <c r="U222" s="244">
        <v>3202491</v>
      </c>
    </row>
    <row r="223" spans="17:21" x14ac:dyDescent="0.25">
      <c r="Q223" s="232"/>
      <c r="R223" s="232">
        <v>41126</v>
      </c>
      <c r="S223" s="230">
        <v>3532843</v>
      </c>
      <c r="T223" s="244">
        <v>10157232</v>
      </c>
      <c r="U223" s="244">
        <v>3532843</v>
      </c>
    </row>
    <row r="224" spans="17:21" x14ac:dyDescent="0.25">
      <c r="Q224" s="232"/>
      <c r="R224" s="233">
        <v>41127</v>
      </c>
      <c r="S224" s="234">
        <v>4218117</v>
      </c>
      <c r="T224" s="258">
        <v>12600340</v>
      </c>
      <c r="U224" s="244">
        <v>4218117</v>
      </c>
    </row>
    <row r="225" spans="17:21" x14ac:dyDescent="0.25">
      <c r="Q225" s="232"/>
      <c r="R225" s="235">
        <v>41128</v>
      </c>
      <c r="S225" s="236">
        <v>4299646</v>
      </c>
      <c r="T225" s="259">
        <v>12948831</v>
      </c>
      <c r="U225" s="244">
        <v>4299646</v>
      </c>
    </row>
    <row r="226" spans="17:21" x14ac:dyDescent="0.25">
      <c r="Q226" s="232"/>
      <c r="R226" s="235">
        <v>41129</v>
      </c>
      <c r="S226" s="236">
        <v>4230652</v>
      </c>
      <c r="T226" s="259">
        <v>12683634</v>
      </c>
      <c r="U226" s="244">
        <v>4230652</v>
      </c>
    </row>
    <row r="227" spans="17:21" x14ac:dyDescent="0.25">
      <c r="Q227" s="232"/>
      <c r="R227" s="237">
        <v>41130</v>
      </c>
      <c r="S227" s="238">
        <v>4233955</v>
      </c>
      <c r="T227" s="260">
        <v>12396562</v>
      </c>
      <c r="U227" s="244">
        <v>4233955</v>
      </c>
    </row>
    <row r="228" spans="17:21" x14ac:dyDescent="0.25">
      <c r="Q228" s="232"/>
      <c r="R228" s="232">
        <v>41131</v>
      </c>
      <c r="S228" s="230">
        <v>4012848</v>
      </c>
      <c r="T228" s="244">
        <v>11641952</v>
      </c>
      <c r="U228" s="244">
        <v>4012848</v>
      </c>
    </row>
    <row r="229" spans="17:21" x14ac:dyDescent="0.25">
      <c r="Q229" s="232"/>
      <c r="R229" s="232">
        <v>41132</v>
      </c>
      <c r="S229" s="230">
        <v>3370817</v>
      </c>
      <c r="T229" s="244">
        <v>9607842</v>
      </c>
      <c r="U229" s="244">
        <v>3370817</v>
      </c>
    </row>
    <row r="230" spans="17:21" x14ac:dyDescent="0.25">
      <c r="Q230" s="232"/>
      <c r="R230" s="233">
        <v>41133</v>
      </c>
      <c r="S230" s="234">
        <v>3670728</v>
      </c>
      <c r="T230" s="258">
        <v>10300152</v>
      </c>
      <c r="U230" s="244">
        <v>3670728</v>
      </c>
    </row>
    <row r="231" spans="17:21" x14ac:dyDescent="0.25">
      <c r="Q231" s="232"/>
      <c r="R231" s="235">
        <v>41134</v>
      </c>
      <c r="S231" s="236">
        <v>4932895</v>
      </c>
      <c r="T231" s="259">
        <v>13821385</v>
      </c>
      <c r="U231" s="244">
        <v>4932895</v>
      </c>
    </row>
    <row r="232" spans="17:21" x14ac:dyDescent="0.25">
      <c r="Q232" s="232"/>
      <c r="R232" s="235">
        <v>41135</v>
      </c>
      <c r="S232" s="236">
        <v>4725190</v>
      </c>
      <c r="T232" s="259">
        <v>13372200</v>
      </c>
      <c r="U232" s="244">
        <v>4725190</v>
      </c>
    </row>
    <row r="233" spans="17:21" x14ac:dyDescent="0.25">
      <c r="Q233" s="232"/>
      <c r="R233" s="237">
        <v>41136</v>
      </c>
      <c r="S233" s="238">
        <v>4388091</v>
      </c>
      <c r="T233" s="260">
        <v>12721721</v>
      </c>
      <c r="U233" s="244">
        <v>4388091</v>
      </c>
    </row>
    <row r="234" spans="17:21" x14ac:dyDescent="0.25">
      <c r="Q234" s="232"/>
      <c r="R234" s="232">
        <v>41137</v>
      </c>
      <c r="S234" s="230">
        <v>4312876</v>
      </c>
      <c r="T234" s="244">
        <v>12623277</v>
      </c>
      <c r="U234" s="244">
        <v>4312876</v>
      </c>
    </row>
    <row r="235" spans="17:21" x14ac:dyDescent="0.25">
      <c r="Q235" s="232"/>
      <c r="R235" s="232">
        <v>41138</v>
      </c>
      <c r="S235" s="230">
        <v>4077422</v>
      </c>
      <c r="T235" s="244">
        <v>11935056</v>
      </c>
      <c r="U235" s="244">
        <v>4077422</v>
      </c>
    </row>
    <row r="236" spans="17:21" x14ac:dyDescent="0.25">
      <c r="Q236" s="232"/>
      <c r="R236" s="233">
        <v>41139</v>
      </c>
      <c r="S236" s="234">
        <v>3361756</v>
      </c>
      <c r="T236" s="258">
        <v>9676841</v>
      </c>
      <c r="U236" s="244">
        <v>3361756</v>
      </c>
    </row>
    <row r="237" spans="17:21" x14ac:dyDescent="0.25">
      <c r="Q237" s="232"/>
      <c r="R237" s="235">
        <v>41140</v>
      </c>
      <c r="S237" s="236">
        <v>3580995</v>
      </c>
      <c r="T237" s="259">
        <v>10385888</v>
      </c>
      <c r="U237" s="244">
        <v>3580995</v>
      </c>
    </row>
    <row r="238" spans="17:21" x14ac:dyDescent="0.25">
      <c r="Q238" s="232"/>
      <c r="R238" s="235">
        <v>41141</v>
      </c>
      <c r="S238" s="236">
        <v>4426547</v>
      </c>
      <c r="T238" s="259">
        <v>13066158</v>
      </c>
      <c r="U238" s="244">
        <v>4426547</v>
      </c>
    </row>
    <row r="239" spans="17:21" x14ac:dyDescent="0.25">
      <c r="Q239" s="232"/>
      <c r="R239" s="237">
        <v>41142</v>
      </c>
      <c r="S239" s="238">
        <v>4431658</v>
      </c>
      <c r="T239" s="260">
        <v>13105565</v>
      </c>
      <c r="U239" s="244">
        <v>4431658</v>
      </c>
    </row>
    <row r="240" spans="17:21" x14ac:dyDescent="0.25">
      <c r="Q240" s="232"/>
      <c r="R240" s="232">
        <v>41143</v>
      </c>
      <c r="S240" s="230">
        <v>4458161</v>
      </c>
      <c r="T240" s="244">
        <v>13220004</v>
      </c>
      <c r="U240" s="244">
        <v>4458161</v>
      </c>
    </row>
    <row r="241" spans="17:21" x14ac:dyDescent="0.25">
      <c r="Q241" s="232"/>
      <c r="R241" s="232">
        <v>41144</v>
      </c>
      <c r="S241" s="230">
        <v>4457474</v>
      </c>
      <c r="T241" s="244">
        <v>13201644</v>
      </c>
      <c r="U241" s="244">
        <v>4457474</v>
      </c>
    </row>
    <row r="242" spans="17:21" x14ac:dyDescent="0.25">
      <c r="Q242" s="232"/>
      <c r="R242" s="233">
        <v>41145</v>
      </c>
      <c r="S242" s="234">
        <v>4178487</v>
      </c>
      <c r="T242" s="258">
        <v>12351176</v>
      </c>
      <c r="U242" s="244">
        <v>4178487</v>
      </c>
    </row>
    <row r="243" spans="17:21" x14ac:dyDescent="0.25">
      <c r="Q243" s="232"/>
      <c r="R243" s="235">
        <v>41146</v>
      </c>
      <c r="S243" s="236">
        <v>3572696</v>
      </c>
      <c r="T243" s="259">
        <v>10328678</v>
      </c>
      <c r="U243" s="244">
        <v>3572696</v>
      </c>
    </row>
    <row r="244" spans="17:21" x14ac:dyDescent="0.25">
      <c r="Q244" s="232"/>
      <c r="R244" s="235">
        <v>41147</v>
      </c>
      <c r="S244" s="236">
        <v>3768439</v>
      </c>
      <c r="T244" s="259">
        <v>10980633</v>
      </c>
      <c r="U244" s="244">
        <v>3768439</v>
      </c>
    </row>
    <row r="245" spans="17:21" x14ac:dyDescent="0.25">
      <c r="Q245" s="232"/>
      <c r="R245" s="237">
        <v>41148</v>
      </c>
      <c r="S245" s="238">
        <v>4474898</v>
      </c>
      <c r="T245" s="260">
        <v>13433867</v>
      </c>
      <c r="U245" s="244">
        <v>4474898</v>
      </c>
    </row>
    <row r="246" spans="17:21" x14ac:dyDescent="0.25">
      <c r="Q246" s="232"/>
      <c r="R246" s="232">
        <v>41149</v>
      </c>
      <c r="S246" s="230">
        <v>5289640</v>
      </c>
      <c r="T246" s="244">
        <v>14565912</v>
      </c>
      <c r="U246" s="244">
        <v>5289640</v>
      </c>
    </row>
    <row r="247" spans="17:21" x14ac:dyDescent="0.25">
      <c r="Q247" s="232"/>
      <c r="R247" s="232">
        <v>41150</v>
      </c>
      <c r="S247" s="230">
        <v>5852954</v>
      </c>
      <c r="T247" s="244">
        <v>15104784</v>
      </c>
      <c r="U247" s="244">
        <v>5852954</v>
      </c>
    </row>
    <row r="248" spans="17:21" x14ac:dyDescent="0.25">
      <c r="Q248" s="232"/>
      <c r="R248" s="233">
        <v>41151</v>
      </c>
      <c r="S248" s="234">
        <v>5323024</v>
      </c>
      <c r="T248" s="258">
        <v>14279916</v>
      </c>
      <c r="U248" s="244">
        <v>5323024</v>
      </c>
    </row>
    <row r="249" spans="17:21" x14ac:dyDescent="0.25">
      <c r="Q249" s="232"/>
      <c r="R249" s="235">
        <v>41152</v>
      </c>
      <c r="S249" s="236">
        <v>4663885</v>
      </c>
      <c r="T249" s="259">
        <v>13057277</v>
      </c>
      <c r="U249" s="244">
        <v>4663885</v>
      </c>
    </row>
    <row r="250" spans="17:21" x14ac:dyDescent="0.25">
      <c r="Q250" s="232"/>
      <c r="R250" s="235">
        <v>41153</v>
      </c>
      <c r="S250" s="236">
        <v>3696713</v>
      </c>
      <c r="T250" s="259">
        <v>10598001</v>
      </c>
      <c r="U250" s="244">
        <v>3696713</v>
      </c>
    </row>
    <row r="251" spans="17:21" x14ac:dyDescent="0.25">
      <c r="Q251" s="232"/>
      <c r="R251" s="237">
        <v>41154</v>
      </c>
      <c r="S251" s="238">
        <v>3877421</v>
      </c>
      <c r="T251" s="260">
        <v>11123121</v>
      </c>
      <c r="U251" s="244">
        <v>3877421</v>
      </c>
    </row>
    <row r="252" spans="17:21" x14ac:dyDescent="0.25">
      <c r="Q252" s="232"/>
      <c r="R252" s="232">
        <v>41155</v>
      </c>
      <c r="S252" s="230">
        <v>4541501</v>
      </c>
      <c r="T252" s="244">
        <v>13203349</v>
      </c>
      <c r="U252" s="244">
        <v>4541501</v>
      </c>
    </row>
    <row r="253" spans="17:21" x14ac:dyDescent="0.25">
      <c r="Q253" s="232"/>
      <c r="R253" s="232">
        <v>41156</v>
      </c>
      <c r="S253" s="230">
        <v>4856528</v>
      </c>
      <c r="T253" s="244">
        <v>14183887</v>
      </c>
      <c r="U253" s="244">
        <v>4856528</v>
      </c>
    </row>
    <row r="254" spans="17:21" x14ac:dyDescent="0.25">
      <c r="Q254" s="232"/>
      <c r="R254" s="233">
        <v>41157</v>
      </c>
      <c r="S254" s="234">
        <v>4768307</v>
      </c>
      <c r="T254" s="258">
        <v>13998157</v>
      </c>
      <c r="U254" s="244">
        <v>4768307</v>
      </c>
    </row>
    <row r="255" spans="17:21" x14ac:dyDescent="0.25">
      <c r="Q255" s="232"/>
      <c r="R255" s="235">
        <v>41158</v>
      </c>
      <c r="S255" s="236">
        <v>4653889</v>
      </c>
      <c r="T255" s="259">
        <v>13833891</v>
      </c>
      <c r="U255" s="244">
        <v>4653889</v>
      </c>
    </row>
    <row r="256" spans="17:21" x14ac:dyDescent="0.25">
      <c r="Q256" s="232"/>
      <c r="R256" s="235">
        <v>41159</v>
      </c>
      <c r="S256" s="236">
        <v>4375535</v>
      </c>
      <c r="T256" s="259">
        <v>12876246</v>
      </c>
      <c r="U256" s="244">
        <v>4375535</v>
      </c>
    </row>
    <row r="257" spans="17:21" x14ac:dyDescent="0.25">
      <c r="Q257" s="232"/>
      <c r="R257" s="237">
        <v>41160</v>
      </c>
      <c r="S257" s="238">
        <v>4011894</v>
      </c>
      <c r="T257" s="260">
        <v>11201392</v>
      </c>
      <c r="U257" s="244">
        <v>4011894</v>
      </c>
    </row>
    <row r="258" spans="17:21" x14ac:dyDescent="0.25">
      <c r="Q258" s="232"/>
      <c r="R258" s="232">
        <v>41161</v>
      </c>
      <c r="S258" s="230">
        <v>4023629</v>
      </c>
      <c r="T258" s="244">
        <v>11649979</v>
      </c>
      <c r="U258" s="244">
        <v>4023629</v>
      </c>
    </row>
    <row r="259" spans="17:21" x14ac:dyDescent="0.25">
      <c r="Q259" s="232"/>
      <c r="R259" s="232">
        <v>41162</v>
      </c>
      <c r="S259" s="230">
        <v>4870913</v>
      </c>
      <c r="T259" s="244">
        <v>14542823</v>
      </c>
      <c r="U259" s="244">
        <v>4870913</v>
      </c>
    </row>
    <row r="260" spans="17:21" x14ac:dyDescent="0.25">
      <c r="Q260" s="232"/>
      <c r="R260" s="233">
        <v>41163</v>
      </c>
      <c r="S260" s="234">
        <v>4897912</v>
      </c>
      <c r="T260" s="258">
        <v>14525028</v>
      </c>
      <c r="U260" s="244">
        <v>4897912</v>
      </c>
    </row>
    <row r="261" spans="17:21" x14ac:dyDescent="0.25">
      <c r="Q261" s="232"/>
      <c r="R261" s="235">
        <v>41164</v>
      </c>
      <c r="S261" s="236">
        <v>4932834</v>
      </c>
      <c r="T261" s="259">
        <v>14409165</v>
      </c>
      <c r="U261" s="244">
        <v>4932834</v>
      </c>
    </row>
    <row r="262" spans="17:21" x14ac:dyDescent="0.25">
      <c r="Q262" s="232"/>
      <c r="R262" s="235">
        <v>41165</v>
      </c>
      <c r="S262" s="236">
        <v>4781554</v>
      </c>
      <c r="T262" s="259">
        <v>14232544</v>
      </c>
      <c r="U262" s="244">
        <v>4781554</v>
      </c>
    </row>
    <row r="263" spans="17:21" x14ac:dyDescent="0.25">
      <c r="Q263" s="232"/>
      <c r="R263" s="237">
        <v>41166</v>
      </c>
      <c r="S263" s="238">
        <v>4571516</v>
      </c>
      <c r="T263" s="260">
        <v>13616993</v>
      </c>
      <c r="U263" s="244">
        <v>4571516</v>
      </c>
    </row>
    <row r="264" spans="17:21" x14ac:dyDescent="0.25">
      <c r="Q264" s="232"/>
      <c r="R264" s="232">
        <v>41167</v>
      </c>
      <c r="S264" s="230">
        <v>3853677</v>
      </c>
      <c r="T264" s="244">
        <v>11174185</v>
      </c>
      <c r="U264" s="244">
        <v>3853677</v>
      </c>
    </row>
    <row r="265" spans="17:21" x14ac:dyDescent="0.25">
      <c r="Q265" s="232"/>
      <c r="R265" s="232">
        <v>41168</v>
      </c>
      <c r="S265" s="230">
        <v>4093958</v>
      </c>
      <c r="T265" s="244">
        <v>12005446</v>
      </c>
      <c r="U265" s="244">
        <v>4093958</v>
      </c>
    </row>
    <row r="266" spans="17:21" x14ac:dyDescent="0.25">
      <c r="Q266" s="232"/>
      <c r="R266" s="233">
        <v>41169</v>
      </c>
      <c r="S266" s="234">
        <v>4942187</v>
      </c>
      <c r="T266" s="258">
        <v>14906653</v>
      </c>
      <c r="U266" s="244">
        <v>4942187</v>
      </c>
    </row>
    <row r="267" spans="17:21" x14ac:dyDescent="0.25">
      <c r="Q267" s="232"/>
      <c r="R267" s="235">
        <v>41170</v>
      </c>
      <c r="S267" s="236">
        <v>4969402</v>
      </c>
      <c r="T267" s="259">
        <v>15129564</v>
      </c>
      <c r="U267" s="244">
        <v>4969402</v>
      </c>
    </row>
    <row r="268" spans="17:21" x14ac:dyDescent="0.25">
      <c r="Q268" s="232"/>
      <c r="R268" s="235">
        <v>41171</v>
      </c>
      <c r="S268" s="236">
        <v>4766871</v>
      </c>
      <c r="T268" s="259">
        <v>14646367</v>
      </c>
      <c r="U268" s="244">
        <v>4766871</v>
      </c>
    </row>
    <row r="269" spans="17:21" x14ac:dyDescent="0.25">
      <c r="Q269" s="232"/>
      <c r="R269" s="237">
        <v>41172</v>
      </c>
      <c r="S269" s="238">
        <v>4738647</v>
      </c>
      <c r="T269" s="260">
        <v>14546330</v>
      </c>
      <c r="U269" s="244">
        <v>4738647</v>
      </c>
    </row>
    <row r="270" spans="17:21" x14ac:dyDescent="0.25">
      <c r="Q270" s="232"/>
      <c r="R270" s="232">
        <v>41173</v>
      </c>
      <c r="S270" s="230">
        <v>5035496</v>
      </c>
      <c r="T270" s="244">
        <v>14309569</v>
      </c>
      <c r="U270" s="244">
        <v>5035496</v>
      </c>
    </row>
    <row r="271" spans="17:21" x14ac:dyDescent="0.25">
      <c r="Q271" s="232"/>
      <c r="R271" s="232">
        <v>41174</v>
      </c>
      <c r="S271" s="230">
        <v>3870133</v>
      </c>
      <c r="T271" s="244">
        <v>11616076</v>
      </c>
      <c r="U271" s="244">
        <v>3870133</v>
      </c>
    </row>
    <row r="272" spans="17:21" x14ac:dyDescent="0.25">
      <c r="Q272" s="232"/>
      <c r="R272" s="233">
        <v>41175</v>
      </c>
      <c r="S272" s="234">
        <v>4027270</v>
      </c>
      <c r="T272" s="258">
        <v>12399779</v>
      </c>
      <c r="U272" s="244">
        <v>4027270</v>
      </c>
    </row>
    <row r="273" spans="17:21" x14ac:dyDescent="0.25">
      <c r="Q273" s="232"/>
      <c r="R273" s="235">
        <v>41176</v>
      </c>
      <c r="S273" s="236">
        <v>5041375</v>
      </c>
      <c r="T273" s="259">
        <v>15459238</v>
      </c>
      <c r="U273" s="244">
        <v>5041375</v>
      </c>
    </row>
    <row r="274" spans="17:21" x14ac:dyDescent="0.25">
      <c r="Q274" s="232"/>
      <c r="R274" s="235">
        <v>41177</v>
      </c>
      <c r="S274" s="236">
        <v>4953046</v>
      </c>
      <c r="T274" s="259">
        <v>14829400</v>
      </c>
      <c r="U274" s="244">
        <v>4953046</v>
      </c>
    </row>
    <row r="275" spans="17:21" x14ac:dyDescent="0.25">
      <c r="Q275" s="232"/>
      <c r="R275" s="237">
        <v>41178</v>
      </c>
      <c r="S275" s="238">
        <v>4859312</v>
      </c>
      <c r="T275" s="260">
        <v>15146536</v>
      </c>
      <c r="U275" s="244">
        <v>4859312</v>
      </c>
    </row>
    <row r="276" spans="17:21" x14ac:dyDescent="0.25">
      <c r="Q276" s="232"/>
      <c r="R276" s="232">
        <v>41179</v>
      </c>
      <c r="S276" s="230">
        <v>4752212</v>
      </c>
      <c r="T276" s="244">
        <v>14719074</v>
      </c>
      <c r="U276" s="244">
        <v>4752212</v>
      </c>
    </row>
    <row r="277" spans="17:21" x14ac:dyDescent="0.25">
      <c r="Q277" s="232"/>
      <c r="R277" s="232">
        <v>41180</v>
      </c>
      <c r="S277" s="230">
        <v>4407921</v>
      </c>
      <c r="T277" s="244">
        <v>13818390</v>
      </c>
      <c r="U277" s="244">
        <v>4407921</v>
      </c>
    </row>
    <row r="278" spans="17:21" x14ac:dyDescent="0.25">
      <c r="Q278" s="232"/>
      <c r="R278" s="233">
        <v>41181</v>
      </c>
      <c r="S278" s="234">
        <v>3606796</v>
      </c>
      <c r="T278" s="258">
        <v>11014786</v>
      </c>
      <c r="U278" s="244">
        <v>3606796</v>
      </c>
    </row>
    <row r="279" spans="17:21" x14ac:dyDescent="0.25">
      <c r="Q279" s="232"/>
      <c r="R279" s="235">
        <v>41182</v>
      </c>
      <c r="S279" s="236">
        <v>3974935</v>
      </c>
      <c r="T279" s="259">
        <v>12000601</v>
      </c>
      <c r="U279" s="244">
        <v>3974935</v>
      </c>
    </row>
    <row r="280" spans="17:21" x14ac:dyDescent="0.25">
      <c r="Q280" s="232"/>
      <c r="R280" s="235">
        <v>41183</v>
      </c>
      <c r="S280" s="236">
        <v>4723120</v>
      </c>
      <c r="T280" s="259">
        <v>14706310</v>
      </c>
      <c r="U280" s="244">
        <v>4723120</v>
      </c>
    </row>
    <row r="281" spans="17:21" x14ac:dyDescent="0.25">
      <c r="Q281" s="232"/>
      <c r="R281" s="237">
        <v>41184</v>
      </c>
      <c r="S281" s="238">
        <v>5065295</v>
      </c>
      <c r="T281" s="260">
        <v>15098757</v>
      </c>
      <c r="U281" s="244">
        <v>5065295</v>
      </c>
    </row>
    <row r="282" spans="17:21" x14ac:dyDescent="0.25">
      <c r="Q282" s="232"/>
      <c r="R282" s="232">
        <v>41185</v>
      </c>
      <c r="S282" s="230">
        <v>4904289</v>
      </c>
      <c r="T282" s="244">
        <v>14705518</v>
      </c>
      <c r="U282" s="244">
        <v>4904289</v>
      </c>
    </row>
    <row r="283" spans="17:21" x14ac:dyDescent="0.25">
      <c r="Q283" s="232"/>
      <c r="R283" s="232">
        <v>41186</v>
      </c>
      <c r="S283" s="230">
        <v>4622104</v>
      </c>
      <c r="T283" s="244">
        <v>14355765</v>
      </c>
      <c r="U283" s="244">
        <v>4622104</v>
      </c>
    </row>
    <row r="284" spans="17:21" x14ac:dyDescent="0.25">
      <c r="Q284" s="232"/>
      <c r="R284" s="233">
        <v>41187</v>
      </c>
      <c r="S284" s="234">
        <v>4763480</v>
      </c>
      <c r="T284" s="258">
        <v>14108759</v>
      </c>
      <c r="U284" s="244">
        <v>4763480</v>
      </c>
    </row>
    <row r="285" spans="17:21" x14ac:dyDescent="0.25">
      <c r="Q285" s="232"/>
      <c r="R285" s="235">
        <v>41188</v>
      </c>
      <c r="S285" s="236">
        <v>3838015</v>
      </c>
      <c r="T285" s="259">
        <v>11486780</v>
      </c>
      <c r="U285" s="244">
        <v>3838015</v>
      </c>
    </row>
    <row r="286" spans="17:21" x14ac:dyDescent="0.25">
      <c r="Q286" s="232"/>
      <c r="R286" s="235">
        <v>41189</v>
      </c>
      <c r="S286" s="236">
        <v>3945546</v>
      </c>
      <c r="T286" s="259">
        <v>11934149</v>
      </c>
      <c r="U286" s="244">
        <v>3945546</v>
      </c>
    </row>
    <row r="287" spans="17:21" x14ac:dyDescent="0.25">
      <c r="Q287" s="232"/>
      <c r="R287" s="237">
        <v>41190</v>
      </c>
      <c r="S287" s="238">
        <v>4883508</v>
      </c>
      <c r="T287" s="260">
        <v>15034047</v>
      </c>
      <c r="U287" s="244">
        <v>4883508</v>
      </c>
    </row>
    <row r="288" spans="17:21" x14ac:dyDescent="0.25">
      <c r="Q288" s="232"/>
      <c r="R288" s="232">
        <v>41191</v>
      </c>
      <c r="S288" s="230">
        <v>5157711</v>
      </c>
      <c r="T288" s="244">
        <v>15407036</v>
      </c>
      <c r="U288" s="244">
        <v>5157711</v>
      </c>
    </row>
    <row r="289" spans="17:21" x14ac:dyDescent="0.25">
      <c r="Q289" s="232"/>
      <c r="R289" s="232">
        <v>41192</v>
      </c>
      <c r="S289" s="230">
        <v>5171972</v>
      </c>
      <c r="T289" s="244">
        <v>15396346</v>
      </c>
      <c r="U289" s="244">
        <v>5171972</v>
      </c>
    </row>
    <row r="290" spans="17:21" x14ac:dyDescent="0.25">
      <c r="Q290" s="232"/>
      <c r="R290" s="233">
        <v>41193</v>
      </c>
      <c r="S290" s="234">
        <v>4893890</v>
      </c>
      <c r="T290" s="258">
        <v>14906502</v>
      </c>
      <c r="U290" s="244">
        <v>4893890</v>
      </c>
    </row>
    <row r="291" spans="17:21" x14ac:dyDescent="0.25">
      <c r="Q291" s="232"/>
      <c r="R291" s="235">
        <v>41194</v>
      </c>
      <c r="S291" s="236">
        <v>4474984</v>
      </c>
      <c r="T291" s="259">
        <v>13815030</v>
      </c>
      <c r="U291" s="244">
        <v>4474984</v>
      </c>
    </row>
    <row r="292" spans="17:21" x14ac:dyDescent="0.25">
      <c r="Q292" s="232"/>
      <c r="R292" s="235">
        <v>41195</v>
      </c>
      <c r="S292" s="236">
        <v>3855935</v>
      </c>
      <c r="T292" s="259">
        <v>11709542</v>
      </c>
      <c r="U292" s="244">
        <v>3855935</v>
      </c>
    </row>
    <row r="293" spans="17:21" x14ac:dyDescent="0.25">
      <c r="Q293" s="232"/>
      <c r="R293" s="237">
        <v>41196</v>
      </c>
      <c r="S293" s="238">
        <v>4235606</v>
      </c>
      <c r="T293" s="260">
        <v>12618582</v>
      </c>
      <c r="U293" s="244">
        <v>4235606</v>
      </c>
    </row>
    <row r="294" spans="17:21" x14ac:dyDescent="0.25">
      <c r="Q294" s="232"/>
      <c r="R294" s="232">
        <v>41197</v>
      </c>
      <c r="S294" s="230">
        <v>5254411</v>
      </c>
      <c r="T294" s="244">
        <v>15756452</v>
      </c>
      <c r="U294" s="244">
        <v>5254411</v>
      </c>
    </row>
    <row r="295" spans="17:21" x14ac:dyDescent="0.25">
      <c r="Q295" s="232"/>
      <c r="R295" s="232">
        <v>41198</v>
      </c>
      <c r="S295" s="230">
        <v>4939876</v>
      </c>
      <c r="T295" s="244">
        <v>15311177</v>
      </c>
      <c r="U295" s="244">
        <v>4939876</v>
      </c>
    </row>
    <row r="296" spans="17:21" x14ac:dyDescent="0.25">
      <c r="Q296" s="232"/>
      <c r="R296" s="233">
        <v>41199</v>
      </c>
      <c r="S296" s="234">
        <v>4794467</v>
      </c>
      <c r="T296" s="258">
        <v>15065864</v>
      </c>
      <c r="U296" s="244">
        <v>4794467</v>
      </c>
    </row>
    <row r="297" spans="17:21" x14ac:dyDescent="0.25">
      <c r="Q297" s="232"/>
      <c r="R297" s="235">
        <v>41200</v>
      </c>
      <c r="S297" s="236">
        <v>4804432</v>
      </c>
      <c r="T297" s="259">
        <v>15032743</v>
      </c>
      <c r="U297" s="244">
        <v>4804432</v>
      </c>
    </row>
    <row r="298" spans="17:21" x14ac:dyDescent="0.25">
      <c r="Q298" s="232"/>
      <c r="R298" s="235">
        <v>41201</v>
      </c>
      <c r="S298" s="236">
        <v>4466435</v>
      </c>
      <c r="T298" s="259">
        <v>13951981</v>
      </c>
      <c r="U298" s="244">
        <v>4466435</v>
      </c>
    </row>
    <row r="299" spans="17:21" x14ac:dyDescent="0.25">
      <c r="Q299" s="232"/>
      <c r="R299" s="237">
        <v>41202</v>
      </c>
      <c r="S299" s="238">
        <v>3786704</v>
      </c>
      <c r="T299" s="260">
        <v>11556090</v>
      </c>
      <c r="U299" s="244">
        <v>3786704</v>
      </c>
    </row>
    <row r="300" spans="17:21" x14ac:dyDescent="0.25">
      <c r="Q300" s="232"/>
      <c r="R300" s="232">
        <v>41203</v>
      </c>
      <c r="S300" s="230">
        <v>4204565</v>
      </c>
      <c r="T300" s="244">
        <v>12713698</v>
      </c>
      <c r="U300" s="244">
        <v>4204565</v>
      </c>
    </row>
    <row r="301" spans="17:21" x14ac:dyDescent="0.25">
      <c r="Q301" s="232"/>
      <c r="R301" s="232">
        <v>41204</v>
      </c>
      <c r="S301" s="230">
        <v>5092298</v>
      </c>
      <c r="T301" s="244">
        <v>15680694</v>
      </c>
      <c r="U301" s="244">
        <v>5092298</v>
      </c>
    </row>
    <row r="302" spans="17:21" x14ac:dyDescent="0.25">
      <c r="Q302" s="232"/>
      <c r="R302" s="233">
        <v>41205</v>
      </c>
      <c r="S302" s="234">
        <v>4977380</v>
      </c>
      <c r="T302" s="258">
        <v>15380224</v>
      </c>
      <c r="U302" s="244">
        <v>4977380</v>
      </c>
    </row>
    <row r="303" spans="17:21" x14ac:dyDescent="0.25">
      <c r="Q303" s="232"/>
      <c r="R303" s="235">
        <v>41206</v>
      </c>
      <c r="S303" s="236">
        <v>5005651</v>
      </c>
      <c r="T303" s="259">
        <v>15329967</v>
      </c>
      <c r="U303" s="244">
        <v>5005651</v>
      </c>
    </row>
    <row r="304" spans="17:21" x14ac:dyDescent="0.25">
      <c r="Q304" s="232"/>
      <c r="R304" s="235">
        <v>41207</v>
      </c>
      <c r="S304" s="236">
        <v>4948966</v>
      </c>
      <c r="T304" s="259">
        <v>15138815</v>
      </c>
      <c r="U304" s="244">
        <v>4948966</v>
      </c>
    </row>
    <row r="305" spans="17:21" x14ac:dyDescent="0.25">
      <c r="Q305" s="232"/>
      <c r="R305" s="237">
        <v>41208</v>
      </c>
      <c r="S305" s="238">
        <v>4715501</v>
      </c>
      <c r="T305" s="260">
        <v>14488928</v>
      </c>
      <c r="U305" s="244">
        <v>4715501</v>
      </c>
    </row>
    <row r="306" spans="17:21" x14ac:dyDescent="0.25">
      <c r="Q306" s="232"/>
      <c r="R306" s="232">
        <v>41209</v>
      </c>
      <c r="S306" s="230">
        <v>3966192</v>
      </c>
      <c r="T306" s="244">
        <v>12068058</v>
      </c>
      <c r="U306" s="244">
        <v>3966192</v>
      </c>
    </row>
    <row r="307" spans="17:21" x14ac:dyDescent="0.25">
      <c r="Q307" s="232"/>
      <c r="R307" s="232">
        <v>41210</v>
      </c>
      <c r="S307" s="230">
        <v>4366743</v>
      </c>
      <c r="T307" s="244">
        <v>13097242</v>
      </c>
      <c r="U307" s="244">
        <v>4366743</v>
      </c>
    </row>
    <row r="308" spans="17:21" x14ac:dyDescent="0.25">
      <c r="Q308" s="232"/>
      <c r="R308" s="233">
        <v>41211</v>
      </c>
      <c r="S308" s="234">
        <v>5100141</v>
      </c>
      <c r="T308" s="258">
        <v>15753447</v>
      </c>
      <c r="U308" s="244">
        <v>5100141</v>
      </c>
    </row>
    <row r="309" spans="17:21" x14ac:dyDescent="0.25">
      <c r="Q309" s="232"/>
      <c r="R309" s="235">
        <v>41212</v>
      </c>
      <c r="S309" s="236">
        <v>5415112</v>
      </c>
      <c r="T309" s="259">
        <v>16371207</v>
      </c>
      <c r="U309" s="244">
        <v>5415112</v>
      </c>
    </row>
    <row r="310" spans="17:21" x14ac:dyDescent="0.25">
      <c r="Q310" s="232"/>
      <c r="R310" s="235">
        <v>41213</v>
      </c>
      <c r="S310" s="236">
        <v>4989729</v>
      </c>
      <c r="T310" s="259">
        <v>15170698</v>
      </c>
      <c r="U310" s="244">
        <v>4989729</v>
      </c>
    </row>
    <row r="311" spans="17:21" x14ac:dyDescent="0.25">
      <c r="Q311" s="232"/>
      <c r="R311" s="237">
        <v>41214</v>
      </c>
      <c r="S311" s="238">
        <v>4878083</v>
      </c>
      <c r="T311" s="260">
        <v>14830187</v>
      </c>
      <c r="U311" s="244">
        <v>4878083</v>
      </c>
    </row>
    <row r="312" spans="17:21" x14ac:dyDescent="0.25">
      <c r="Q312" s="232"/>
      <c r="R312" s="232">
        <v>41215</v>
      </c>
      <c r="S312" s="230">
        <v>4563511</v>
      </c>
      <c r="T312" s="244">
        <v>14087496</v>
      </c>
      <c r="U312" s="244">
        <v>4563511</v>
      </c>
    </row>
    <row r="313" spans="17:21" x14ac:dyDescent="0.25">
      <c r="Q313" s="232"/>
      <c r="R313" s="232">
        <v>41216</v>
      </c>
      <c r="S313" s="230">
        <v>4015594</v>
      </c>
      <c r="T313" s="244">
        <v>12257629</v>
      </c>
      <c r="U313" s="244">
        <v>4015594</v>
      </c>
    </row>
    <row r="314" spans="17:21" x14ac:dyDescent="0.25">
      <c r="Q314" s="232"/>
      <c r="R314" s="233">
        <v>41217</v>
      </c>
      <c r="S314" s="234">
        <v>4555521</v>
      </c>
      <c r="T314" s="258">
        <v>13627083</v>
      </c>
      <c r="U314" s="244">
        <v>4555521</v>
      </c>
    </row>
    <row r="315" spans="17:21" x14ac:dyDescent="0.25">
      <c r="Q315" s="232"/>
      <c r="R315" s="235">
        <v>41218</v>
      </c>
      <c r="S315" s="236">
        <v>5179357</v>
      </c>
      <c r="T315" s="259">
        <v>15640609</v>
      </c>
      <c r="U315" s="244">
        <v>5179357</v>
      </c>
    </row>
    <row r="316" spans="17:21" x14ac:dyDescent="0.25">
      <c r="Q316" s="232"/>
      <c r="R316" s="235">
        <v>41219</v>
      </c>
      <c r="S316" s="236">
        <v>5193891</v>
      </c>
      <c r="T316" s="259">
        <v>15484952</v>
      </c>
      <c r="U316" s="244">
        <v>5193891</v>
      </c>
    </row>
    <row r="317" spans="17:21" x14ac:dyDescent="0.25">
      <c r="Q317" s="232"/>
      <c r="R317" s="237">
        <v>41220</v>
      </c>
      <c r="S317" s="238">
        <v>4778453</v>
      </c>
      <c r="T317" s="260">
        <v>14803702</v>
      </c>
      <c r="U317" s="244">
        <v>4778453</v>
      </c>
    </row>
    <row r="318" spans="17:21" x14ac:dyDescent="0.25">
      <c r="Q318" s="232"/>
      <c r="R318" s="232">
        <v>41221</v>
      </c>
      <c r="S318" s="230">
        <v>4655002</v>
      </c>
      <c r="T318" s="244">
        <v>14634316</v>
      </c>
      <c r="U318" s="244">
        <v>4655002</v>
      </c>
    </row>
    <row r="319" spans="17:21" x14ac:dyDescent="0.25">
      <c r="Q319" s="232"/>
      <c r="R319" s="232">
        <v>41222</v>
      </c>
      <c r="S319" s="230">
        <v>4652069</v>
      </c>
      <c r="T319" s="244">
        <v>14440603</v>
      </c>
      <c r="U319" s="244">
        <v>4652069</v>
      </c>
    </row>
    <row r="320" spans="17:21" x14ac:dyDescent="0.25">
      <c r="Q320" s="232"/>
      <c r="R320" s="233">
        <v>41223</v>
      </c>
      <c r="S320" s="234">
        <v>4292100</v>
      </c>
      <c r="T320" s="258">
        <v>12696042</v>
      </c>
      <c r="U320" s="244">
        <v>4292100</v>
      </c>
    </row>
    <row r="321" spans="17:21" x14ac:dyDescent="0.25">
      <c r="Q321" s="232"/>
      <c r="R321" s="235">
        <v>41224</v>
      </c>
      <c r="S321" s="236">
        <v>4331867</v>
      </c>
      <c r="T321" s="259">
        <v>13198158</v>
      </c>
      <c r="U321" s="244">
        <v>4331867</v>
      </c>
    </row>
    <row r="322" spans="17:21" x14ac:dyDescent="0.25">
      <c r="Q322" s="232"/>
      <c r="R322" s="235">
        <v>41225</v>
      </c>
      <c r="S322" s="236">
        <v>5216428</v>
      </c>
      <c r="T322" s="259">
        <v>16066682</v>
      </c>
      <c r="U322" s="244">
        <v>5216428</v>
      </c>
    </row>
    <row r="323" spans="17:21" x14ac:dyDescent="0.25">
      <c r="Q323" s="232"/>
      <c r="R323" s="237">
        <v>41226</v>
      </c>
      <c r="S323" s="238">
        <v>5173421</v>
      </c>
      <c r="T323" s="260">
        <v>16103105</v>
      </c>
      <c r="U323" s="244">
        <v>5173421</v>
      </c>
    </row>
    <row r="324" spans="17:21" x14ac:dyDescent="0.25">
      <c r="Q324" s="232"/>
      <c r="R324" s="232">
        <v>41227</v>
      </c>
      <c r="S324" s="230">
        <v>5036381</v>
      </c>
      <c r="T324" s="244">
        <v>15557952</v>
      </c>
      <c r="U324" s="244">
        <v>5036381</v>
      </c>
    </row>
    <row r="325" spans="17:21" x14ac:dyDescent="0.25">
      <c r="Q325" s="232"/>
      <c r="R325" s="232">
        <v>41228</v>
      </c>
      <c r="S325" s="230">
        <v>4911584</v>
      </c>
      <c r="T325" s="244">
        <v>15065222</v>
      </c>
      <c r="U325" s="244">
        <v>4911584</v>
      </c>
    </row>
    <row r="326" spans="17:21" x14ac:dyDescent="0.25">
      <c r="Q326" s="232"/>
      <c r="R326" s="233">
        <v>41229</v>
      </c>
      <c r="S326" s="234">
        <v>4619077</v>
      </c>
      <c r="T326" s="258">
        <v>14200879</v>
      </c>
      <c r="U326" s="244">
        <v>4619077</v>
      </c>
    </row>
    <row r="327" spans="17:21" x14ac:dyDescent="0.25">
      <c r="Q327" s="232"/>
      <c r="R327" s="235">
        <v>41230</v>
      </c>
      <c r="S327" s="236">
        <v>4147664</v>
      </c>
      <c r="T327" s="259">
        <v>12185116</v>
      </c>
      <c r="U327" s="244">
        <v>4147664</v>
      </c>
    </row>
    <row r="328" spans="17:21" x14ac:dyDescent="0.25">
      <c r="Q328" s="232"/>
      <c r="R328" s="235">
        <v>41231</v>
      </c>
      <c r="S328" s="236">
        <v>4306100</v>
      </c>
      <c r="T328" s="259">
        <v>12887794</v>
      </c>
      <c r="U328" s="244">
        <v>4306100</v>
      </c>
    </row>
    <row r="329" spans="17:21" x14ac:dyDescent="0.25">
      <c r="Q329" s="232"/>
      <c r="R329" s="237">
        <v>41232</v>
      </c>
      <c r="S329" s="238">
        <v>5242508</v>
      </c>
      <c r="T329" s="260">
        <v>15679549</v>
      </c>
      <c r="U329" s="244">
        <v>5242508</v>
      </c>
    </row>
    <row r="330" spans="17:21" x14ac:dyDescent="0.25">
      <c r="Q330" s="232"/>
      <c r="R330" s="232">
        <v>41233</v>
      </c>
      <c r="S330" s="230">
        <v>5049998</v>
      </c>
      <c r="T330" s="244">
        <v>15534001</v>
      </c>
      <c r="U330" s="244">
        <v>5049998</v>
      </c>
    </row>
    <row r="331" spans="17:21" x14ac:dyDescent="0.25">
      <c r="Q331" s="232"/>
      <c r="R331" s="232">
        <v>41234</v>
      </c>
      <c r="S331" s="230">
        <v>4848611</v>
      </c>
      <c r="T331" s="244">
        <v>14906681</v>
      </c>
      <c r="U331" s="244">
        <v>4848611</v>
      </c>
    </row>
    <row r="332" spans="17:21" x14ac:dyDescent="0.25">
      <c r="Q332" s="232"/>
      <c r="R332" s="233">
        <v>41235</v>
      </c>
      <c r="S332" s="234">
        <v>4442231</v>
      </c>
      <c r="T332" s="258">
        <v>13663748</v>
      </c>
      <c r="U332" s="244">
        <v>4442231</v>
      </c>
    </row>
    <row r="333" spans="17:21" x14ac:dyDescent="0.25">
      <c r="Q333" s="232"/>
      <c r="R333" s="235">
        <v>41236</v>
      </c>
      <c r="S333" s="236">
        <v>4452193</v>
      </c>
      <c r="T333" s="259">
        <v>13514030</v>
      </c>
      <c r="U333" s="244">
        <v>4452193</v>
      </c>
    </row>
    <row r="334" spans="17:21" x14ac:dyDescent="0.25">
      <c r="Q334" s="232"/>
      <c r="R334" s="235">
        <v>41237</v>
      </c>
      <c r="S334" s="236">
        <v>4020821</v>
      </c>
      <c r="T334" s="259">
        <v>12247168</v>
      </c>
      <c r="U334" s="244">
        <v>4020821</v>
      </c>
    </row>
    <row r="335" spans="17:21" x14ac:dyDescent="0.25">
      <c r="Q335" s="232"/>
      <c r="R335" s="237">
        <v>41238</v>
      </c>
      <c r="S335" s="238">
        <v>4406324</v>
      </c>
      <c r="T335" s="260">
        <v>13268590</v>
      </c>
      <c r="U335" s="244">
        <v>4406324</v>
      </c>
    </row>
    <row r="336" spans="17:21" x14ac:dyDescent="0.25">
      <c r="Q336" s="232"/>
      <c r="R336" s="232">
        <v>41239</v>
      </c>
      <c r="S336" s="230">
        <v>5001914</v>
      </c>
      <c r="T336" s="244">
        <v>15950565</v>
      </c>
      <c r="U336" s="244">
        <v>5001914</v>
      </c>
    </row>
    <row r="337" spans="17:21" x14ac:dyDescent="0.25">
      <c r="Q337" s="232"/>
      <c r="R337" s="232">
        <v>41240</v>
      </c>
      <c r="S337" s="230">
        <v>5185891</v>
      </c>
      <c r="T337" s="244">
        <v>16211276</v>
      </c>
      <c r="U337" s="244">
        <v>5185891</v>
      </c>
    </row>
    <row r="338" spans="17:21" x14ac:dyDescent="0.25">
      <c r="Q338" s="232"/>
      <c r="R338" s="233">
        <v>41241</v>
      </c>
      <c r="S338" s="234">
        <v>5199565</v>
      </c>
      <c r="T338" s="258">
        <v>16029812</v>
      </c>
      <c r="U338" s="244">
        <v>5199565</v>
      </c>
    </row>
    <row r="339" spans="17:21" x14ac:dyDescent="0.25">
      <c r="Q339" s="232"/>
      <c r="R339" s="235">
        <v>41242</v>
      </c>
      <c r="S339" s="236">
        <v>5218485</v>
      </c>
      <c r="T339" s="259">
        <v>15921698</v>
      </c>
      <c r="U339" s="244">
        <v>5218485</v>
      </c>
    </row>
    <row r="340" spans="17:21" x14ac:dyDescent="0.25">
      <c r="Q340" s="232"/>
      <c r="R340" s="235">
        <v>41243</v>
      </c>
      <c r="S340" s="236">
        <v>4861956</v>
      </c>
      <c r="T340" s="259">
        <v>14712202</v>
      </c>
      <c r="U340" s="244">
        <v>4861956</v>
      </c>
    </row>
    <row r="341" spans="17:21" x14ac:dyDescent="0.25">
      <c r="Q341" s="232"/>
      <c r="R341" s="237">
        <v>41244</v>
      </c>
      <c r="S341" s="238">
        <v>4235108</v>
      </c>
      <c r="T341" s="260">
        <v>12679258</v>
      </c>
      <c r="U341" s="244">
        <v>4235108</v>
      </c>
    </row>
    <row r="342" spans="17:21" x14ac:dyDescent="0.25">
      <c r="Q342" s="232"/>
      <c r="R342" s="232">
        <v>41245</v>
      </c>
      <c r="S342" s="230">
        <v>4462707</v>
      </c>
      <c r="T342" s="244">
        <v>13622400</v>
      </c>
      <c r="U342" s="244">
        <v>4462707</v>
      </c>
    </row>
    <row r="343" spans="17:21" x14ac:dyDescent="0.25">
      <c r="Q343" s="232"/>
      <c r="R343" s="232">
        <v>41246</v>
      </c>
      <c r="S343" s="230">
        <v>5345276</v>
      </c>
      <c r="T343" s="244">
        <v>16548452</v>
      </c>
      <c r="U343" s="244">
        <v>5345276</v>
      </c>
    </row>
    <row r="344" spans="17:21" x14ac:dyDescent="0.25">
      <c r="Q344" s="232"/>
      <c r="R344" s="233">
        <v>41247</v>
      </c>
      <c r="S344" s="234">
        <v>5371536</v>
      </c>
      <c r="T344" s="258">
        <v>16280736</v>
      </c>
      <c r="U344" s="244">
        <v>5371536</v>
      </c>
    </row>
    <row r="345" spans="17:21" x14ac:dyDescent="0.25">
      <c r="Q345" s="232"/>
      <c r="R345" s="235">
        <v>41248</v>
      </c>
      <c r="S345" s="236">
        <v>5471381</v>
      </c>
      <c r="T345" s="259">
        <v>16426563</v>
      </c>
      <c r="U345" s="244">
        <v>5471381</v>
      </c>
    </row>
    <row r="346" spans="17:21" x14ac:dyDescent="0.25">
      <c r="Q346" s="232"/>
      <c r="R346" s="235">
        <v>41249</v>
      </c>
      <c r="S346" s="236">
        <v>5237679</v>
      </c>
      <c r="T346" s="259">
        <v>16136939</v>
      </c>
      <c r="U346" s="244">
        <v>5237679</v>
      </c>
    </row>
    <row r="347" spans="17:21" x14ac:dyDescent="0.25">
      <c r="Q347" s="232"/>
      <c r="R347" s="237">
        <v>41250</v>
      </c>
      <c r="S347" s="238">
        <v>5204282</v>
      </c>
      <c r="T347" s="260">
        <v>15676786</v>
      </c>
      <c r="U347" s="244">
        <v>5204282</v>
      </c>
    </row>
    <row r="348" spans="17:21" x14ac:dyDescent="0.25">
      <c r="Q348" s="232"/>
      <c r="R348" s="232">
        <v>41251</v>
      </c>
      <c r="S348" s="230">
        <v>4312470</v>
      </c>
      <c r="T348" s="244">
        <v>12847874</v>
      </c>
      <c r="U348" s="244">
        <v>4312470</v>
      </c>
    </row>
    <row r="349" spans="17:21" x14ac:dyDescent="0.25">
      <c r="Q349" s="232"/>
      <c r="R349" s="232">
        <v>41252</v>
      </c>
      <c r="S349" s="230">
        <v>4489422</v>
      </c>
      <c r="T349" s="244">
        <v>13445040</v>
      </c>
      <c r="U349" s="244">
        <v>4489422</v>
      </c>
    </row>
    <row r="350" spans="17:21" x14ac:dyDescent="0.25">
      <c r="Q350" s="232"/>
      <c r="R350" s="233">
        <v>41253</v>
      </c>
      <c r="S350" s="234">
        <v>5231199</v>
      </c>
      <c r="T350" s="258">
        <v>16339841</v>
      </c>
      <c r="U350" s="244">
        <v>5231199</v>
      </c>
    </row>
    <row r="351" spans="17:21" x14ac:dyDescent="0.25">
      <c r="Q351" s="232"/>
      <c r="R351" s="235">
        <v>41254</v>
      </c>
      <c r="S351" s="236">
        <v>5113273</v>
      </c>
      <c r="T351" s="259">
        <v>16084750</v>
      </c>
      <c r="U351" s="244">
        <v>5113273</v>
      </c>
    </row>
    <row r="352" spans="17:21" x14ac:dyDescent="0.25">
      <c r="Q352" s="232"/>
      <c r="R352" s="235">
        <v>41255</v>
      </c>
      <c r="S352" s="236">
        <v>4847913</v>
      </c>
      <c r="T352" s="259">
        <v>15334010</v>
      </c>
      <c r="U352" s="244">
        <v>4847913</v>
      </c>
    </row>
    <row r="353" spans="17:21" x14ac:dyDescent="0.25">
      <c r="Q353" s="232"/>
      <c r="R353" s="237">
        <v>41256</v>
      </c>
      <c r="S353" s="238">
        <v>4950704</v>
      </c>
      <c r="T353" s="260">
        <v>15188540</v>
      </c>
      <c r="U353" s="244">
        <v>4950704</v>
      </c>
    </row>
    <row r="354" spans="17:21" x14ac:dyDescent="0.25">
      <c r="Q354" s="232"/>
      <c r="R354" s="232">
        <v>41257</v>
      </c>
      <c r="S354" s="230">
        <v>4668991</v>
      </c>
      <c r="T354" s="244">
        <v>14119822</v>
      </c>
      <c r="U354" s="244">
        <v>4668991</v>
      </c>
    </row>
    <row r="355" spans="17:21" x14ac:dyDescent="0.25">
      <c r="Q355" s="232"/>
      <c r="R355" s="232">
        <v>41258</v>
      </c>
      <c r="S355" s="230">
        <v>4088730</v>
      </c>
      <c r="T355" s="244">
        <v>12062644</v>
      </c>
      <c r="U355" s="244">
        <v>4088730</v>
      </c>
    </row>
    <row r="356" spans="17:21" x14ac:dyDescent="0.25">
      <c r="Q356" s="232"/>
      <c r="R356" s="233">
        <v>41259</v>
      </c>
      <c r="S356" s="234">
        <v>4176071</v>
      </c>
      <c r="T356" s="258">
        <v>12602109</v>
      </c>
      <c r="U356" s="244">
        <v>4176071</v>
      </c>
    </row>
    <row r="357" spans="17:21" x14ac:dyDescent="0.25">
      <c r="Q357" s="232"/>
      <c r="R357" s="235">
        <v>41260</v>
      </c>
      <c r="S357" s="236">
        <v>5052426</v>
      </c>
      <c r="T357" s="259">
        <v>15278680</v>
      </c>
      <c r="U357" s="244">
        <v>5052426</v>
      </c>
    </row>
    <row r="358" spans="17:21" x14ac:dyDescent="0.25">
      <c r="Q358" s="232"/>
      <c r="R358" s="235">
        <v>41261</v>
      </c>
      <c r="S358" s="236">
        <v>4645949</v>
      </c>
      <c r="T358" s="259">
        <v>14288534</v>
      </c>
      <c r="U358" s="244">
        <v>4645949</v>
      </c>
    </row>
    <row r="359" spans="17:21" x14ac:dyDescent="0.25">
      <c r="Q359" s="232"/>
      <c r="R359" s="237">
        <v>41262</v>
      </c>
      <c r="S359" s="238">
        <v>4733583</v>
      </c>
      <c r="T359" s="260">
        <v>14461908</v>
      </c>
      <c r="U359" s="244">
        <v>4733583</v>
      </c>
    </row>
    <row r="360" spans="17:21" x14ac:dyDescent="0.25">
      <c r="Q360" s="232"/>
      <c r="R360" s="232">
        <v>41263</v>
      </c>
      <c r="S360" s="230">
        <v>4027392</v>
      </c>
      <c r="T360" s="244">
        <v>13183441</v>
      </c>
      <c r="U360" s="244">
        <v>4027392</v>
      </c>
    </row>
    <row r="361" spans="17:21" x14ac:dyDescent="0.25">
      <c r="Q361" s="232"/>
      <c r="R361" s="232">
        <v>41264</v>
      </c>
      <c r="S361" s="230">
        <v>3857786</v>
      </c>
      <c r="T361" s="244">
        <v>12333285</v>
      </c>
      <c r="U361" s="244">
        <v>3857786</v>
      </c>
    </row>
    <row r="362" spans="17:21" x14ac:dyDescent="0.25">
      <c r="Q362" s="232"/>
      <c r="R362" s="233">
        <v>41265</v>
      </c>
      <c r="S362" s="234">
        <v>3013534</v>
      </c>
      <c r="T362" s="258">
        <v>10037074</v>
      </c>
      <c r="U362" s="244">
        <v>3013534</v>
      </c>
    </row>
    <row r="363" spans="17:21" x14ac:dyDescent="0.25">
      <c r="Q363" s="232"/>
      <c r="R363" s="235">
        <v>41266</v>
      </c>
      <c r="S363" s="236">
        <v>3002919</v>
      </c>
      <c r="T363" s="259">
        <v>10245684</v>
      </c>
      <c r="U363" s="244">
        <v>3002919</v>
      </c>
    </row>
    <row r="364" spans="17:21" x14ac:dyDescent="0.25">
      <c r="Q364" s="232"/>
      <c r="R364" s="235">
        <v>41267</v>
      </c>
      <c r="S364" s="236">
        <v>2841338</v>
      </c>
      <c r="T364" s="259">
        <v>9481619</v>
      </c>
      <c r="U364" s="244">
        <v>2841338</v>
      </c>
    </row>
    <row r="365" spans="17:21" x14ac:dyDescent="0.25">
      <c r="Q365" s="232"/>
      <c r="R365" s="237">
        <v>41268</v>
      </c>
      <c r="S365" s="238">
        <v>2652510</v>
      </c>
      <c r="T365" s="260">
        <v>9103756</v>
      </c>
      <c r="U365" s="244">
        <v>2652510</v>
      </c>
    </row>
    <row r="366" spans="17:21" x14ac:dyDescent="0.25">
      <c r="Q366" s="232"/>
      <c r="R366" s="232">
        <v>41269</v>
      </c>
      <c r="S366" s="230">
        <v>3092116</v>
      </c>
      <c r="T366" s="244">
        <v>11046397</v>
      </c>
      <c r="U366" s="244">
        <v>3092116</v>
      </c>
    </row>
    <row r="367" spans="17:21" x14ac:dyDescent="0.25">
      <c r="Q367" s="232"/>
      <c r="R367" s="232">
        <v>41270</v>
      </c>
      <c r="S367" s="230">
        <v>3200087</v>
      </c>
      <c r="T367" s="244">
        <v>11475377</v>
      </c>
      <c r="U367" s="244">
        <v>3200087</v>
      </c>
    </row>
    <row r="368" spans="17:21" x14ac:dyDescent="0.25">
      <c r="Q368" s="232"/>
      <c r="R368" s="233">
        <v>41271</v>
      </c>
      <c r="S368" s="234">
        <v>3072071</v>
      </c>
      <c r="T368" s="258">
        <v>10890203</v>
      </c>
      <c r="U368" s="244">
        <v>3072071</v>
      </c>
    </row>
    <row r="369" spans="17:21" x14ac:dyDescent="0.25">
      <c r="Q369" s="232"/>
      <c r="R369" s="235">
        <v>41272</v>
      </c>
      <c r="S369" s="236">
        <v>2858886</v>
      </c>
      <c r="T369" s="259">
        <v>10175740</v>
      </c>
      <c r="U369" s="244">
        <v>2858886</v>
      </c>
    </row>
    <row r="370" spans="17:21" x14ac:dyDescent="0.25">
      <c r="Q370" s="232"/>
      <c r="R370" s="235">
        <v>41273</v>
      </c>
      <c r="S370" s="236">
        <v>2907188</v>
      </c>
      <c r="T370" s="259">
        <v>10391823</v>
      </c>
      <c r="U370" s="244">
        <v>2907188</v>
      </c>
    </row>
    <row r="371" spans="17:21" x14ac:dyDescent="0.25">
      <c r="Q371" s="232"/>
      <c r="R371" s="237">
        <v>41274</v>
      </c>
      <c r="S371" s="238">
        <v>2622062</v>
      </c>
      <c r="T371" s="260">
        <v>9212729</v>
      </c>
      <c r="U371" s="244">
        <v>2622062</v>
      </c>
    </row>
    <row r="372" spans="17:21" x14ac:dyDescent="0.25">
      <c r="Q372" s="232"/>
      <c r="R372" s="232">
        <v>41275</v>
      </c>
      <c r="S372" s="230">
        <v>2725971</v>
      </c>
      <c r="T372" s="244">
        <v>9686021</v>
      </c>
      <c r="U372" s="244">
        <v>2725971</v>
      </c>
    </row>
    <row r="373" spans="17:21" x14ac:dyDescent="0.25">
      <c r="Q373" s="232"/>
      <c r="R373" s="232">
        <v>41276</v>
      </c>
      <c r="S373" s="230">
        <v>3610601</v>
      </c>
      <c r="T373" s="244">
        <v>12808095</v>
      </c>
      <c r="U373" s="244">
        <v>3610601</v>
      </c>
    </row>
    <row r="374" spans="17:21" x14ac:dyDescent="0.25">
      <c r="Q374" s="232"/>
      <c r="R374" s="233">
        <v>41277</v>
      </c>
      <c r="S374" s="234">
        <v>4122684</v>
      </c>
      <c r="T374" s="258">
        <v>13855721</v>
      </c>
      <c r="U374" s="244">
        <v>4122684</v>
      </c>
    </row>
    <row r="375" spans="17:21" x14ac:dyDescent="0.25">
      <c r="Q375" s="232"/>
      <c r="R375" s="235">
        <v>41278</v>
      </c>
      <c r="S375" s="236">
        <v>4637757</v>
      </c>
      <c r="T375" s="259">
        <v>14594886</v>
      </c>
      <c r="U375" s="244">
        <v>4637757</v>
      </c>
    </row>
    <row r="376" spans="17:21" x14ac:dyDescent="0.25">
      <c r="Q376" s="232"/>
      <c r="R376" s="235">
        <v>41279</v>
      </c>
      <c r="S376" s="236">
        <v>4017190</v>
      </c>
      <c r="T376" s="259">
        <v>12559089</v>
      </c>
      <c r="U376" s="244">
        <v>4017190</v>
      </c>
    </row>
    <row r="377" spans="17:21" x14ac:dyDescent="0.25">
      <c r="Q377" s="232"/>
      <c r="R377" s="237">
        <v>41280</v>
      </c>
      <c r="S377" s="238">
        <v>4152584</v>
      </c>
      <c r="T377" s="260">
        <v>13055694</v>
      </c>
      <c r="U377" s="244">
        <v>4152584</v>
      </c>
    </row>
    <row r="378" spans="17:21" x14ac:dyDescent="0.25">
      <c r="Q378" s="232"/>
      <c r="R378" s="232">
        <v>41281</v>
      </c>
      <c r="S378" s="230">
        <v>4863461</v>
      </c>
      <c r="T378" s="244">
        <v>15650706</v>
      </c>
      <c r="U378" s="244">
        <v>4863461</v>
      </c>
    </row>
    <row r="379" spans="17:21" x14ac:dyDescent="0.25">
      <c r="Q379" s="232"/>
      <c r="R379" s="232">
        <v>41282</v>
      </c>
      <c r="S379" s="230">
        <v>4961665</v>
      </c>
      <c r="T379" s="244">
        <v>15832773</v>
      </c>
      <c r="U379" s="244">
        <v>4961665</v>
      </c>
    </row>
    <row r="380" spans="17:21" x14ac:dyDescent="0.25">
      <c r="Q380" s="232"/>
      <c r="R380" s="233">
        <v>41283</v>
      </c>
      <c r="S380" s="234">
        <v>5113628</v>
      </c>
      <c r="T380" s="258">
        <v>15857161</v>
      </c>
      <c r="U380" s="244">
        <v>5113628</v>
      </c>
    </row>
    <row r="381" spans="17:21" x14ac:dyDescent="0.25">
      <c r="Q381" s="232"/>
      <c r="R381" s="235">
        <v>41284</v>
      </c>
      <c r="S381" s="236">
        <v>5060873</v>
      </c>
      <c r="T381" s="259">
        <v>15662975</v>
      </c>
      <c r="U381" s="244">
        <v>5060873</v>
      </c>
    </row>
    <row r="382" spans="17:21" x14ac:dyDescent="0.25">
      <c r="Q382" s="232"/>
      <c r="R382" s="235">
        <v>41285</v>
      </c>
      <c r="S382" s="236">
        <v>4772802</v>
      </c>
      <c r="T382" s="259">
        <v>14969242</v>
      </c>
      <c r="U382" s="244">
        <v>4772802</v>
      </c>
    </row>
    <row r="383" spans="17:21" x14ac:dyDescent="0.25">
      <c r="Q383" s="232"/>
      <c r="R383" s="237">
        <v>41286</v>
      </c>
      <c r="S383" s="238">
        <v>4582929</v>
      </c>
      <c r="T383" s="260">
        <v>13172063</v>
      </c>
      <c r="U383" s="244">
        <v>4582929</v>
      </c>
    </row>
    <row r="384" spans="17:21" x14ac:dyDescent="0.25">
      <c r="Q384" s="232"/>
      <c r="R384" s="232">
        <v>41287</v>
      </c>
      <c r="S384" s="230">
        <v>4343193</v>
      </c>
      <c r="T384" s="244">
        <v>13218333</v>
      </c>
      <c r="U384" s="244">
        <v>4343193</v>
      </c>
    </row>
    <row r="385" spans="17:21" x14ac:dyDescent="0.25">
      <c r="Q385" s="232"/>
      <c r="R385" s="232">
        <v>41288</v>
      </c>
      <c r="S385" s="230">
        <v>5043809</v>
      </c>
      <c r="T385" s="244">
        <v>15740308</v>
      </c>
      <c r="U385" s="244">
        <v>5043809</v>
      </c>
    </row>
    <row r="386" spans="17:21" x14ac:dyDescent="0.25">
      <c r="Q386" s="232"/>
      <c r="R386" s="233">
        <v>41289</v>
      </c>
      <c r="S386" s="234">
        <v>5133647</v>
      </c>
      <c r="T386" s="258">
        <v>16320817</v>
      </c>
      <c r="U386" s="244">
        <v>5133647</v>
      </c>
    </row>
    <row r="387" spans="17:21" x14ac:dyDescent="0.25">
      <c r="Q387" s="232"/>
      <c r="R387" s="235">
        <v>41290</v>
      </c>
      <c r="S387" s="236">
        <v>4345481</v>
      </c>
      <c r="T387" s="259">
        <v>13663111</v>
      </c>
      <c r="U387" s="244">
        <v>4345481</v>
      </c>
    </row>
    <row r="388" spans="17:21" x14ac:dyDescent="0.25">
      <c r="Q388" s="232"/>
      <c r="R388" s="235">
        <v>41291</v>
      </c>
      <c r="S388" s="236">
        <v>5013645</v>
      </c>
      <c r="T388" s="259">
        <v>15936579</v>
      </c>
      <c r="U388" s="244">
        <v>5013645</v>
      </c>
    </row>
    <row r="389" spans="17:21" x14ac:dyDescent="0.25">
      <c r="Q389" s="232"/>
      <c r="R389" s="237">
        <v>41292</v>
      </c>
      <c r="S389" s="238">
        <v>4804429</v>
      </c>
      <c r="T389" s="260">
        <v>15308830</v>
      </c>
      <c r="U389" s="244">
        <v>4804429</v>
      </c>
    </row>
    <row r="390" spans="17:21" x14ac:dyDescent="0.25">
      <c r="Q390" s="232"/>
      <c r="R390" s="232">
        <v>41293</v>
      </c>
      <c r="S390" s="230">
        <v>4337123</v>
      </c>
      <c r="T390" s="244">
        <v>13226343</v>
      </c>
      <c r="U390" s="244">
        <v>4337123</v>
      </c>
    </row>
    <row r="391" spans="17:21" x14ac:dyDescent="0.25">
      <c r="Q391" s="232"/>
      <c r="R391" s="232">
        <v>41294</v>
      </c>
      <c r="S391" s="230">
        <v>4502254</v>
      </c>
      <c r="T391" s="244">
        <v>14020084</v>
      </c>
      <c r="U391" s="244">
        <v>4502254</v>
      </c>
    </row>
    <row r="392" spans="17:21" x14ac:dyDescent="0.25">
      <c r="Q392" s="232"/>
      <c r="R392" s="233">
        <v>41295</v>
      </c>
      <c r="S392" s="234">
        <v>5246810</v>
      </c>
      <c r="T392" s="258">
        <v>16619238</v>
      </c>
      <c r="U392" s="244">
        <v>5246810</v>
      </c>
    </row>
    <row r="393" spans="17:21" x14ac:dyDescent="0.25">
      <c r="Q393" s="232"/>
      <c r="R393" s="235">
        <v>41296</v>
      </c>
      <c r="S393" s="236">
        <v>5527701</v>
      </c>
      <c r="T393" s="259">
        <v>17332449</v>
      </c>
      <c r="U393" s="244">
        <v>5527701</v>
      </c>
    </row>
    <row r="394" spans="17:21" x14ac:dyDescent="0.25">
      <c r="Q394" s="232"/>
      <c r="R394" s="235">
        <v>41297</v>
      </c>
      <c r="S394" s="236">
        <v>5363718</v>
      </c>
      <c r="T394" s="259">
        <v>17005139</v>
      </c>
      <c r="U394" s="244">
        <v>5363718</v>
      </c>
    </row>
    <row r="395" spans="17:21" x14ac:dyDescent="0.25">
      <c r="Q395" s="232"/>
      <c r="R395" s="237">
        <v>41298</v>
      </c>
      <c r="S395" s="238">
        <v>5190968</v>
      </c>
      <c r="T395" s="260">
        <v>16726150</v>
      </c>
      <c r="U395" s="244">
        <v>5190968</v>
      </c>
    </row>
    <row r="396" spans="17:21" x14ac:dyDescent="0.25">
      <c r="Q396" s="232"/>
      <c r="R396" s="232">
        <v>41299</v>
      </c>
      <c r="S396" s="230">
        <v>5101141</v>
      </c>
      <c r="T396" s="244">
        <v>16011758</v>
      </c>
      <c r="U396" s="244">
        <v>5101141</v>
      </c>
    </row>
    <row r="397" spans="17:21" x14ac:dyDescent="0.25">
      <c r="Q397" s="232"/>
      <c r="R397" s="232">
        <v>41300</v>
      </c>
      <c r="S397" s="230">
        <v>4695901</v>
      </c>
      <c r="T397" s="244">
        <v>14037297</v>
      </c>
      <c r="U397" s="244">
        <v>4695901</v>
      </c>
    </row>
    <row r="398" spans="17:21" x14ac:dyDescent="0.25">
      <c r="Q398" s="232"/>
      <c r="R398" s="233">
        <v>41301</v>
      </c>
      <c r="S398" s="234">
        <v>4715216</v>
      </c>
      <c r="T398" s="258">
        <v>14589547</v>
      </c>
      <c r="U398" s="244">
        <v>4715216</v>
      </c>
    </row>
    <row r="399" spans="17:21" x14ac:dyDescent="0.25">
      <c r="Q399" s="232"/>
      <c r="R399" s="235">
        <v>41302</v>
      </c>
      <c r="S399" s="236">
        <v>5551915</v>
      </c>
      <c r="T399" s="259">
        <v>17053466</v>
      </c>
      <c r="U399" s="244">
        <v>5551915</v>
      </c>
    </row>
    <row r="400" spans="17:21" x14ac:dyDescent="0.25">
      <c r="Q400" s="232"/>
      <c r="R400" s="235">
        <v>41303</v>
      </c>
      <c r="S400" s="236">
        <v>5467301</v>
      </c>
      <c r="T400" s="259">
        <v>16382141</v>
      </c>
      <c r="U400" s="244">
        <v>5467301</v>
      </c>
    </row>
    <row r="401" spans="17:21" x14ac:dyDescent="0.25">
      <c r="Q401" s="232"/>
      <c r="R401" s="237">
        <v>41304</v>
      </c>
      <c r="S401" s="238">
        <v>5566753</v>
      </c>
      <c r="T401" s="260">
        <v>16712268</v>
      </c>
      <c r="U401" s="244">
        <v>5566753</v>
      </c>
    </row>
    <row r="402" spans="17:21" x14ac:dyDescent="0.25">
      <c r="Q402" s="232"/>
      <c r="R402" s="232">
        <v>41305</v>
      </c>
      <c r="S402" s="230">
        <v>5329175</v>
      </c>
      <c r="T402" s="244">
        <v>16671543</v>
      </c>
      <c r="U402" s="244">
        <v>5329175</v>
      </c>
    </row>
    <row r="403" spans="17:21" x14ac:dyDescent="0.25">
      <c r="Q403" s="232"/>
      <c r="R403" s="232">
        <v>41306</v>
      </c>
      <c r="S403" s="230">
        <v>5085444</v>
      </c>
      <c r="T403" s="244">
        <v>15731556</v>
      </c>
      <c r="U403" s="244">
        <v>5085444</v>
      </c>
    </row>
    <row r="404" spans="17:21" x14ac:dyDescent="0.25">
      <c r="Q404" s="232"/>
      <c r="R404" s="233">
        <v>41307</v>
      </c>
      <c r="S404" s="234">
        <v>4341277</v>
      </c>
      <c r="T404" s="258">
        <v>13227844</v>
      </c>
      <c r="U404" s="244">
        <v>4341277</v>
      </c>
    </row>
    <row r="405" spans="17:21" x14ac:dyDescent="0.25">
      <c r="Q405" s="232"/>
      <c r="R405" s="235">
        <v>41308</v>
      </c>
      <c r="S405" s="236">
        <v>4381070</v>
      </c>
      <c r="T405" s="259">
        <v>13147566</v>
      </c>
      <c r="U405" s="244">
        <v>4381070</v>
      </c>
    </row>
    <row r="406" spans="17:21" x14ac:dyDescent="0.25">
      <c r="Q406" s="232"/>
      <c r="R406" s="235">
        <v>41309</v>
      </c>
      <c r="S406" s="236">
        <v>5359163</v>
      </c>
      <c r="T406" s="259">
        <v>16530334</v>
      </c>
      <c r="U406" s="244">
        <v>5359163</v>
      </c>
    </row>
    <row r="407" spans="17:21" x14ac:dyDescent="0.25">
      <c r="Q407" s="232"/>
      <c r="R407" s="237">
        <v>41310</v>
      </c>
      <c r="S407" s="238">
        <v>5440421</v>
      </c>
      <c r="T407" s="260">
        <v>16920298</v>
      </c>
      <c r="U407" s="244">
        <v>5440421</v>
      </c>
    </row>
    <row r="408" spans="17:21" x14ac:dyDescent="0.25">
      <c r="Q408" s="232"/>
      <c r="R408" s="232">
        <v>41311</v>
      </c>
      <c r="S408" s="230">
        <v>5421812</v>
      </c>
      <c r="T408" s="244">
        <v>16659316</v>
      </c>
      <c r="U408" s="244">
        <v>5421812</v>
      </c>
    </row>
    <row r="409" spans="17:21" x14ac:dyDescent="0.25">
      <c r="Q409" s="232"/>
      <c r="R409" s="232">
        <v>41312</v>
      </c>
      <c r="S409" s="230">
        <v>5296100</v>
      </c>
      <c r="T409" s="244">
        <v>16261205</v>
      </c>
      <c r="U409" s="244">
        <v>5296100</v>
      </c>
    </row>
    <row r="410" spans="17:21" x14ac:dyDescent="0.25">
      <c r="Q410" s="232"/>
      <c r="R410" s="233">
        <v>41313</v>
      </c>
      <c r="S410" s="234">
        <v>5007306</v>
      </c>
      <c r="T410" s="258">
        <v>15287252</v>
      </c>
      <c r="U410" s="244">
        <v>5007306</v>
      </c>
    </row>
    <row r="411" spans="17:21" x14ac:dyDescent="0.25">
      <c r="Q411" s="232"/>
      <c r="R411" s="235">
        <v>41314</v>
      </c>
      <c r="S411" s="236">
        <v>4443166</v>
      </c>
      <c r="T411" s="259">
        <v>13086665</v>
      </c>
      <c r="U411" s="244">
        <v>4443166</v>
      </c>
    </row>
    <row r="412" spans="17:21" x14ac:dyDescent="0.25">
      <c r="Q412" s="232"/>
      <c r="R412" s="235">
        <v>41315</v>
      </c>
      <c r="S412" s="236">
        <v>4567351</v>
      </c>
      <c r="T412" s="259">
        <v>13574710</v>
      </c>
      <c r="U412" s="244">
        <v>4567351</v>
      </c>
    </row>
    <row r="413" spans="17:21" x14ac:dyDescent="0.25">
      <c r="Q413" s="232"/>
      <c r="R413" s="237">
        <v>41316</v>
      </c>
      <c r="S413" s="238">
        <v>5485743</v>
      </c>
      <c r="T413" s="260">
        <v>16280695</v>
      </c>
      <c r="U413" s="244">
        <v>5485743</v>
      </c>
    </row>
    <row r="414" spans="17:21" x14ac:dyDescent="0.25">
      <c r="Q414" s="232"/>
      <c r="R414" s="232">
        <v>41317</v>
      </c>
      <c r="S414" s="230">
        <v>5337733</v>
      </c>
      <c r="T414" s="244">
        <v>16026125</v>
      </c>
      <c r="U414" s="244">
        <v>5337733</v>
      </c>
    </row>
    <row r="415" spans="17:21" x14ac:dyDescent="0.25">
      <c r="Q415" s="232"/>
      <c r="R415" s="232">
        <v>41318</v>
      </c>
      <c r="S415" s="230">
        <v>5305197</v>
      </c>
      <c r="T415" s="244">
        <v>16322041</v>
      </c>
      <c r="U415" s="244">
        <v>5305197</v>
      </c>
    </row>
    <row r="416" spans="17:21" x14ac:dyDescent="0.25">
      <c r="Q416" s="232"/>
      <c r="R416" s="233">
        <v>41319</v>
      </c>
      <c r="S416" s="234">
        <v>5036078</v>
      </c>
      <c r="T416" s="258">
        <v>15075434</v>
      </c>
      <c r="U416" s="244">
        <v>5036078</v>
      </c>
    </row>
    <row r="417" spans="17:21" x14ac:dyDescent="0.25">
      <c r="Q417" s="232"/>
      <c r="R417" s="235">
        <v>41320</v>
      </c>
      <c r="S417" s="236">
        <v>4981112</v>
      </c>
      <c r="T417" s="259">
        <v>15210485</v>
      </c>
      <c r="U417" s="244">
        <v>4981112</v>
      </c>
    </row>
    <row r="418" spans="17:21" x14ac:dyDescent="0.25">
      <c r="Q418" s="232"/>
      <c r="R418" s="235">
        <v>41321</v>
      </c>
      <c r="S418" s="236">
        <v>4515850</v>
      </c>
      <c r="T418" s="259">
        <v>13366399</v>
      </c>
      <c r="U418" s="244">
        <v>4515850</v>
      </c>
    </row>
    <row r="419" spans="17:21" x14ac:dyDescent="0.25">
      <c r="Q419" s="232"/>
      <c r="R419" s="237">
        <v>41322</v>
      </c>
      <c r="S419" s="238">
        <v>4714240</v>
      </c>
      <c r="T419" s="260">
        <v>14028265</v>
      </c>
      <c r="U419" s="244">
        <v>4714240</v>
      </c>
    </row>
    <row r="420" spans="17:21" x14ac:dyDescent="0.25">
      <c r="Q420" s="232"/>
      <c r="R420" s="232">
        <v>41323</v>
      </c>
      <c r="S420" s="230">
        <v>5471052</v>
      </c>
      <c r="T420" s="244">
        <v>16769729</v>
      </c>
      <c r="U420" s="244">
        <v>5471052</v>
      </c>
    </row>
    <row r="421" spans="17:21" x14ac:dyDescent="0.25">
      <c r="Q421" s="232"/>
      <c r="R421" s="232">
        <v>41324</v>
      </c>
      <c r="S421" s="230">
        <v>5596429</v>
      </c>
      <c r="T421" s="244">
        <v>17204158</v>
      </c>
      <c r="U421" s="244">
        <v>5596429</v>
      </c>
    </row>
    <row r="422" spans="17:21" x14ac:dyDescent="0.25">
      <c r="Q422" s="232"/>
      <c r="R422" s="233">
        <v>41325</v>
      </c>
      <c r="S422" s="234">
        <v>5292333</v>
      </c>
      <c r="T422" s="258">
        <v>16350646</v>
      </c>
      <c r="U422" s="244">
        <v>5292333</v>
      </c>
    </row>
    <row r="423" spans="17:21" x14ac:dyDescent="0.25">
      <c r="Q423" s="232"/>
      <c r="R423" s="235">
        <v>41326</v>
      </c>
      <c r="S423" s="236">
        <v>5526823</v>
      </c>
      <c r="T423" s="259">
        <v>17076950</v>
      </c>
      <c r="U423" s="244">
        <v>5526823</v>
      </c>
    </row>
    <row r="424" spans="17:21" x14ac:dyDescent="0.25">
      <c r="Q424" s="232"/>
      <c r="R424" s="235">
        <v>41327</v>
      </c>
      <c r="S424" s="236">
        <v>5263949</v>
      </c>
      <c r="T424" s="259">
        <v>16254613</v>
      </c>
      <c r="U424" s="244">
        <v>5263949</v>
      </c>
    </row>
    <row r="425" spans="17:21" x14ac:dyDescent="0.25">
      <c r="Q425" s="232"/>
      <c r="R425" s="237">
        <v>41328</v>
      </c>
      <c r="S425" s="238">
        <v>4634863</v>
      </c>
      <c r="T425" s="260">
        <v>13880524</v>
      </c>
      <c r="U425" s="244">
        <v>4634863</v>
      </c>
    </row>
    <row r="426" spans="17:21" x14ac:dyDescent="0.25">
      <c r="Q426" s="232"/>
      <c r="R426" s="232">
        <v>41329</v>
      </c>
      <c r="S426" s="230">
        <v>4756074</v>
      </c>
      <c r="T426" s="244">
        <v>14321562</v>
      </c>
      <c r="U426" s="244">
        <v>4756074</v>
      </c>
    </row>
    <row r="427" spans="17:21" x14ac:dyDescent="0.25">
      <c r="Q427" s="232"/>
      <c r="R427" s="232">
        <v>41330</v>
      </c>
      <c r="S427" s="230">
        <v>5588509</v>
      </c>
      <c r="T427" s="244">
        <v>17221539</v>
      </c>
      <c r="U427" s="244">
        <v>5588509</v>
      </c>
    </row>
    <row r="428" spans="17:21" x14ac:dyDescent="0.25">
      <c r="Q428" s="232"/>
      <c r="R428" s="233">
        <v>41331</v>
      </c>
      <c r="S428" s="234">
        <v>5566841</v>
      </c>
      <c r="T428" s="258">
        <v>17293566</v>
      </c>
      <c r="U428" s="244">
        <v>5566841</v>
      </c>
    </row>
    <row r="429" spans="17:21" x14ac:dyDescent="0.25">
      <c r="Q429" s="232"/>
      <c r="R429" s="235">
        <v>41332</v>
      </c>
      <c r="S429" s="236">
        <v>5373340</v>
      </c>
      <c r="T429" s="259">
        <v>16902418</v>
      </c>
      <c r="U429" s="244">
        <v>5373340</v>
      </c>
    </row>
    <row r="430" spans="17:21" x14ac:dyDescent="0.25">
      <c r="Q430" s="232"/>
      <c r="R430" s="235">
        <v>41333</v>
      </c>
      <c r="S430" s="236">
        <v>5555573</v>
      </c>
      <c r="T430" s="259">
        <v>17019036</v>
      </c>
      <c r="U430" s="244">
        <v>5555573</v>
      </c>
    </row>
    <row r="431" spans="17:21" x14ac:dyDescent="0.25">
      <c r="Q431" s="232"/>
      <c r="R431" s="237">
        <v>41334</v>
      </c>
      <c r="S431" s="238">
        <v>5073368</v>
      </c>
      <c r="T431" s="260">
        <v>15811961</v>
      </c>
      <c r="U431" s="244">
        <v>5073368</v>
      </c>
    </row>
    <row r="432" spans="17:21" x14ac:dyDescent="0.25">
      <c r="Q432" s="232"/>
      <c r="R432" s="232">
        <v>41335</v>
      </c>
      <c r="S432" s="230">
        <v>4401768</v>
      </c>
      <c r="T432" s="244">
        <v>13453850</v>
      </c>
      <c r="U432" s="244">
        <v>4401768</v>
      </c>
    </row>
    <row r="433" spans="17:21" x14ac:dyDescent="0.25">
      <c r="Q433" s="232"/>
      <c r="R433" s="232">
        <v>41336</v>
      </c>
      <c r="S433" s="230">
        <v>4670796</v>
      </c>
      <c r="T433" s="244">
        <v>14243236</v>
      </c>
      <c r="U433" s="244">
        <v>4670796</v>
      </c>
    </row>
    <row r="434" spans="17:21" x14ac:dyDescent="0.25">
      <c r="Q434" s="232"/>
      <c r="R434" s="233">
        <v>41337</v>
      </c>
      <c r="S434" s="234">
        <v>5489479</v>
      </c>
      <c r="T434" s="258">
        <v>17128907</v>
      </c>
      <c r="U434" s="244">
        <v>5489479</v>
      </c>
    </row>
    <row r="435" spans="17:21" x14ac:dyDescent="0.25">
      <c r="Q435" s="232"/>
      <c r="R435" s="235">
        <v>41338</v>
      </c>
      <c r="S435" s="236">
        <v>5611464</v>
      </c>
      <c r="T435" s="259">
        <v>17158870</v>
      </c>
      <c r="U435" s="244">
        <v>5611464</v>
      </c>
    </row>
    <row r="436" spans="17:21" x14ac:dyDescent="0.25">
      <c r="Q436" s="232"/>
      <c r="R436" s="235">
        <v>41339</v>
      </c>
      <c r="S436" s="236">
        <v>5581390</v>
      </c>
      <c r="T436" s="259">
        <v>17092032</v>
      </c>
      <c r="U436" s="244">
        <v>5581390</v>
      </c>
    </row>
    <row r="437" spans="17:21" x14ac:dyDescent="0.25">
      <c r="Q437" s="232"/>
      <c r="R437" s="237">
        <v>41340</v>
      </c>
      <c r="S437" s="238">
        <v>5474477</v>
      </c>
      <c r="T437" s="260">
        <v>16985179</v>
      </c>
      <c r="U437" s="244">
        <v>5474477</v>
      </c>
    </row>
    <row r="438" spans="17:21" x14ac:dyDescent="0.25">
      <c r="Q438" s="232"/>
      <c r="R438" s="232">
        <v>41341</v>
      </c>
      <c r="S438" s="230">
        <v>5263729</v>
      </c>
      <c r="T438" s="244">
        <v>16067990</v>
      </c>
      <c r="U438" s="244">
        <v>5263729</v>
      </c>
    </row>
    <row r="439" spans="17:21" x14ac:dyDescent="0.25">
      <c r="Q439" s="232"/>
      <c r="R439" s="232">
        <v>41342</v>
      </c>
      <c r="S439" s="230">
        <v>4536106</v>
      </c>
      <c r="T439" s="244">
        <v>13614639</v>
      </c>
      <c r="U439" s="244">
        <v>4536106</v>
      </c>
    </row>
    <row r="440" spans="17:21" x14ac:dyDescent="0.25">
      <c r="Q440" s="232"/>
      <c r="R440" s="233">
        <v>41343</v>
      </c>
      <c r="S440" s="234">
        <v>4658809</v>
      </c>
      <c r="T440" s="258">
        <v>14032573</v>
      </c>
      <c r="U440" s="244">
        <v>4658809</v>
      </c>
    </row>
    <row r="441" spans="17:21" x14ac:dyDescent="0.25">
      <c r="Q441" s="232"/>
      <c r="R441" s="235">
        <v>41344</v>
      </c>
      <c r="S441" s="236">
        <v>5768921</v>
      </c>
      <c r="T441" s="259">
        <v>17484616</v>
      </c>
      <c r="U441" s="244">
        <v>5768921</v>
      </c>
    </row>
    <row r="442" spans="17:21" x14ac:dyDescent="0.25">
      <c r="Q442" s="232"/>
      <c r="R442" s="235">
        <v>41345</v>
      </c>
      <c r="S442" s="236">
        <v>6552749</v>
      </c>
      <c r="T442" s="259">
        <v>18586570</v>
      </c>
      <c r="U442" s="244">
        <v>6552749</v>
      </c>
    </row>
    <row r="443" spans="17:21" x14ac:dyDescent="0.25">
      <c r="Q443" s="232"/>
      <c r="R443" s="237">
        <v>41346</v>
      </c>
      <c r="S443" s="238">
        <v>7459159</v>
      </c>
      <c r="T443" s="260">
        <v>19469979</v>
      </c>
      <c r="U443" s="244">
        <v>7459159</v>
      </c>
    </row>
    <row r="444" spans="17:21" x14ac:dyDescent="0.25">
      <c r="Q444" s="232"/>
      <c r="R444" s="232">
        <v>41347</v>
      </c>
      <c r="S444" s="230">
        <v>7689605</v>
      </c>
      <c r="T444" s="244">
        <v>19587103</v>
      </c>
      <c r="U444" s="244">
        <v>7689605</v>
      </c>
    </row>
    <row r="445" spans="17:21" x14ac:dyDescent="0.25">
      <c r="Q445" s="232"/>
      <c r="R445" s="232">
        <v>41348</v>
      </c>
      <c r="S445" s="230">
        <v>7291692</v>
      </c>
      <c r="T445" s="244">
        <v>18701140</v>
      </c>
      <c r="U445" s="244">
        <v>7291692</v>
      </c>
    </row>
    <row r="446" spans="17:21" x14ac:dyDescent="0.25">
      <c r="Q446" s="232"/>
      <c r="R446" s="233">
        <v>41349</v>
      </c>
      <c r="S446" s="234">
        <v>5758238</v>
      </c>
      <c r="T446" s="258">
        <v>15172130</v>
      </c>
      <c r="U446" s="244">
        <v>5758238</v>
      </c>
    </row>
    <row r="447" spans="17:21" x14ac:dyDescent="0.25">
      <c r="Q447" s="232"/>
      <c r="R447" s="235">
        <v>41350</v>
      </c>
      <c r="S447" s="236">
        <v>5953385</v>
      </c>
      <c r="T447" s="259">
        <v>15899164</v>
      </c>
      <c r="U447" s="244">
        <v>5953385</v>
      </c>
    </row>
    <row r="448" spans="17:21" x14ac:dyDescent="0.25">
      <c r="Q448" s="232"/>
      <c r="R448" s="235">
        <v>41351</v>
      </c>
      <c r="S448" s="236">
        <v>7344299</v>
      </c>
      <c r="T448" s="259">
        <v>19683944</v>
      </c>
      <c r="U448" s="244">
        <v>7344299</v>
      </c>
    </row>
    <row r="449" spans="17:21" x14ac:dyDescent="0.25">
      <c r="Q449" s="232"/>
      <c r="R449" s="237">
        <v>41352</v>
      </c>
      <c r="S449" s="238">
        <v>7732709</v>
      </c>
      <c r="T449" s="260">
        <v>20391745</v>
      </c>
      <c r="U449" s="244">
        <v>7732709</v>
      </c>
    </row>
    <row r="450" spans="17:21" x14ac:dyDescent="0.25">
      <c r="Q450" s="232"/>
      <c r="R450" s="232">
        <v>41353</v>
      </c>
      <c r="S450" s="230">
        <v>7475232</v>
      </c>
      <c r="T450" s="244">
        <v>20197804</v>
      </c>
      <c r="U450" s="244">
        <v>7475232</v>
      </c>
    </row>
    <row r="451" spans="17:21" x14ac:dyDescent="0.25">
      <c r="Q451" s="232"/>
      <c r="R451" s="232">
        <v>41354</v>
      </c>
      <c r="S451" s="230">
        <v>6697828</v>
      </c>
      <c r="T451" s="244">
        <v>18787285</v>
      </c>
      <c r="U451" s="244">
        <v>6697828</v>
      </c>
    </row>
    <row r="452" spans="17:21" x14ac:dyDescent="0.25">
      <c r="Q452" s="232"/>
      <c r="R452" s="233">
        <v>41355</v>
      </c>
      <c r="S452" s="234">
        <v>5874167</v>
      </c>
      <c r="T452" s="258">
        <v>17046615</v>
      </c>
      <c r="U452" s="244">
        <v>5874167</v>
      </c>
    </row>
    <row r="453" spans="17:21" x14ac:dyDescent="0.25">
      <c r="Q453" s="232"/>
      <c r="R453" s="235">
        <v>41356</v>
      </c>
      <c r="S453" s="236">
        <v>5329690</v>
      </c>
      <c r="T453" s="259">
        <v>14990956</v>
      </c>
      <c r="U453" s="244">
        <v>5329690</v>
      </c>
    </row>
    <row r="454" spans="17:21" x14ac:dyDescent="0.25">
      <c r="Q454" s="232"/>
      <c r="R454" s="235">
        <v>41357</v>
      </c>
      <c r="S454" s="236">
        <v>5237546</v>
      </c>
      <c r="T454" s="259">
        <v>15173454</v>
      </c>
      <c r="U454" s="244">
        <v>5237546</v>
      </c>
    </row>
    <row r="455" spans="17:21" x14ac:dyDescent="0.25">
      <c r="Q455" s="232"/>
      <c r="R455" s="237">
        <v>41358</v>
      </c>
      <c r="S455" s="238">
        <v>6242351</v>
      </c>
      <c r="T455" s="260">
        <v>18407917</v>
      </c>
      <c r="U455" s="244">
        <v>6242351</v>
      </c>
    </row>
    <row r="456" spans="17:21" x14ac:dyDescent="0.25">
      <c r="Q456" s="232"/>
      <c r="R456" s="232">
        <v>41359</v>
      </c>
      <c r="S456" s="230">
        <v>5984782</v>
      </c>
      <c r="T456" s="244">
        <v>17809163</v>
      </c>
      <c r="U456" s="244">
        <v>5984782</v>
      </c>
    </row>
    <row r="457" spans="17:21" x14ac:dyDescent="0.25">
      <c r="Q457" s="232"/>
      <c r="R457" s="232">
        <v>41360</v>
      </c>
      <c r="S457" s="230">
        <v>5696769</v>
      </c>
      <c r="T457" s="244">
        <v>17036984</v>
      </c>
      <c r="U457" s="244">
        <v>5696769</v>
      </c>
    </row>
    <row r="458" spans="17:21" x14ac:dyDescent="0.25">
      <c r="Q458" s="232"/>
      <c r="R458" s="233">
        <v>41361</v>
      </c>
      <c r="S458" s="234">
        <v>5568681</v>
      </c>
      <c r="T458" s="258">
        <v>16490890</v>
      </c>
      <c r="U458" s="244">
        <v>5568681</v>
      </c>
    </row>
    <row r="459" spans="17:21" x14ac:dyDescent="0.25">
      <c r="Q459" s="232"/>
      <c r="R459" s="235">
        <v>41362</v>
      </c>
      <c r="S459" s="236">
        <v>5009188</v>
      </c>
      <c r="T459" s="259">
        <v>14927408</v>
      </c>
      <c r="U459" s="244">
        <v>5009188</v>
      </c>
    </row>
    <row r="460" spans="17:21" x14ac:dyDescent="0.25">
      <c r="Q460" s="232"/>
      <c r="R460" s="235">
        <v>41363</v>
      </c>
      <c r="S460" s="236">
        <v>4423311</v>
      </c>
      <c r="T460" s="259">
        <v>13049201</v>
      </c>
      <c r="U460" s="244">
        <v>4423311</v>
      </c>
    </row>
    <row r="461" spans="17:21" x14ac:dyDescent="0.25">
      <c r="Q461" s="232"/>
      <c r="R461" s="237">
        <v>41364</v>
      </c>
      <c r="S461" s="238">
        <v>4608128</v>
      </c>
      <c r="T461" s="260">
        <v>13509160</v>
      </c>
      <c r="U461" s="244">
        <v>4608128</v>
      </c>
    </row>
    <row r="462" spans="17:21" x14ac:dyDescent="0.25">
      <c r="Q462" s="232"/>
      <c r="R462" s="232">
        <v>41365</v>
      </c>
      <c r="S462" s="230">
        <v>3335934</v>
      </c>
      <c r="T462" s="244">
        <v>8995883</v>
      </c>
      <c r="U462" s="244">
        <v>3335934</v>
      </c>
    </row>
    <row r="463" spans="17:21" x14ac:dyDescent="0.25">
      <c r="Q463" s="232"/>
      <c r="R463" s="232">
        <v>41366</v>
      </c>
      <c r="S463" s="230">
        <v>2886166</v>
      </c>
      <c r="T463" s="244">
        <v>7339441</v>
      </c>
      <c r="U463" s="244">
        <v>2886166</v>
      </c>
    </row>
    <row r="464" spans="17:21" x14ac:dyDescent="0.25">
      <c r="Q464" s="232"/>
      <c r="R464" s="233">
        <v>41367</v>
      </c>
      <c r="S464" s="234">
        <v>5803730</v>
      </c>
      <c r="T464" s="258">
        <v>17478549</v>
      </c>
      <c r="U464" s="244">
        <v>5803730</v>
      </c>
    </row>
    <row r="465" spans="17:21" x14ac:dyDescent="0.25">
      <c r="Q465" s="232"/>
      <c r="R465" s="235">
        <v>41368</v>
      </c>
      <c r="S465" s="236">
        <v>5685155</v>
      </c>
      <c r="T465" s="259">
        <v>17309642</v>
      </c>
      <c r="U465" s="244">
        <v>5685155</v>
      </c>
    </row>
    <row r="466" spans="17:21" x14ac:dyDescent="0.25">
      <c r="Q466" s="232"/>
      <c r="R466" s="235">
        <v>41369</v>
      </c>
      <c r="S466" s="236">
        <v>5528718</v>
      </c>
      <c r="T466" s="259">
        <v>16660797</v>
      </c>
      <c r="U466" s="244">
        <v>5528718</v>
      </c>
    </row>
    <row r="467" spans="17:21" x14ac:dyDescent="0.25">
      <c r="Q467" s="232"/>
      <c r="R467" s="237">
        <v>41370</v>
      </c>
      <c r="S467" s="238">
        <v>4706197</v>
      </c>
      <c r="T467" s="260">
        <v>13864238</v>
      </c>
      <c r="U467" s="244">
        <v>4706197</v>
      </c>
    </row>
    <row r="468" spans="17:21" x14ac:dyDescent="0.25">
      <c r="Q468" s="232"/>
      <c r="R468" s="232">
        <v>41371</v>
      </c>
      <c r="S468" s="230">
        <v>4776210</v>
      </c>
      <c r="T468" s="244">
        <v>14379800</v>
      </c>
      <c r="U468" s="244">
        <v>4776210</v>
      </c>
    </row>
    <row r="469" spans="17:21" x14ac:dyDescent="0.25">
      <c r="Q469" s="232"/>
      <c r="R469" s="232">
        <v>41372</v>
      </c>
      <c r="S469" s="230">
        <v>5565291</v>
      </c>
      <c r="T469" s="244">
        <v>17327663</v>
      </c>
      <c r="U469" s="244">
        <v>5565291</v>
      </c>
    </row>
    <row r="470" spans="17:21" x14ac:dyDescent="0.25">
      <c r="Q470" s="232"/>
      <c r="R470" s="233">
        <v>41373</v>
      </c>
      <c r="S470" s="234">
        <v>5587260</v>
      </c>
      <c r="T470" s="258">
        <v>17302926</v>
      </c>
      <c r="U470" s="244">
        <v>5587260</v>
      </c>
    </row>
    <row r="471" spans="17:21" x14ac:dyDescent="0.25">
      <c r="Q471" s="232"/>
      <c r="R471" s="235">
        <v>41374</v>
      </c>
      <c r="S471" s="236">
        <v>5678412</v>
      </c>
      <c r="T471" s="259">
        <v>17245552</v>
      </c>
      <c r="U471" s="244">
        <v>5678412</v>
      </c>
    </row>
    <row r="472" spans="17:21" x14ac:dyDescent="0.25">
      <c r="Q472" s="232"/>
      <c r="R472" s="235">
        <v>41375</v>
      </c>
      <c r="S472" s="236">
        <v>5507257</v>
      </c>
      <c r="T472" s="259">
        <v>17068854</v>
      </c>
      <c r="U472" s="244">
        <v>5507257</v>
      </c>
    </row>
    <row r="473" spans="17:21" x14ac:dyDescent="0.25">
      <c r="Q473" s="232"/>
      <c r="R473" s="237">
        <v>41376</v>
      </c>
      <c r="S473" s="238">
        <v>5262060</v>
      </c>
      <c r="T473" s="260">
        <v>16113593</v>
      </c>
      <c r="U473" s="244">
        <v>5262060</v>
      </c>
    </row>
    <row r="474" spans="17:21" x14ac:dyDescent="0.25">
      <c r="Q474" s="232"/>
      <c r="R474" s="232">
        <v>41377</v>
      </c>
      <c r="S474" s="230">
        <v>4535967</v>
      </c>
      <c r="T474" s="244">
        <v>13362866</v>
      </c>
      <c r="U474" s="244">
        <v>4535967</v>
      </c>
    </row>
    <row r="475" spans="17:21" x14ac:dyDescent="0.25">
      <c r="Q475" s="232"/>
      <c r="R475" s="232">
        <v>41378</v>
      </c>
      <c r="S475" s="230">
        <v>4559771</v>
      </c>
      <c r="T475" s="244">
        <v>13660775</v>
      </c>
      <c r="U475" s="244">
        <v>4559771</v>
      </c>
    </row>
    <row r="476" spans="17:21" x14ac:dyDescent="0.25">
      <c r="Q476" s="232"/>
      <c r="R476" s="233">
        <v>41379</v>
      </c>
      <c r="S476" s="234">
        <v>6203156</v>
      </c>
      <c r="T476" s="258">
        <v>17454664</v>
      </c>
      <c r="U476" s="244">
        <v>6203156</v>
      </c>
    </row>
    <row r="477" spans="17:21" x14ac:dyDescent="0.25">
      <c r="Q477" s="232"/>
      <c r="R477" s="235">
        <v>41380</v>
      </c>
      <c r="S477" s="236">
        <v>6228726</v>
      </c>
      <c r="T477" s="259">
        <v>17550493</v>
      </c>
      <c r="U477" s="244">
        <v>6228726</v>
      </c>
    </row>
    <row r="478" spans="17:21" x14ac:dyDescent="0.25">
      <c r="Q478" s="232"/>
      <c r="R478" s="235">
        <v>41381</v>
      </c>
      <c r="S478" s="236">
        <v>5439904</v>
      </c>
      <c r="T478" s="259">
        <v>16509914</v>
      </c>
      <c r="U478" s="244">
        <v>5439904</v>
      </c>
    </row>
    <row r="479" spans="17:21" x14ac:dyDescent="0.25">
      <c r="Q479" s="232"/>
      <c r="R479" s="237">
        <v>41382</v>
      </c>
      <c r="S479" s="238">
        <v>5490663</v>
      </c>
      <c r="T479" s="260">
        <v>16584054</v>
      </c>
      <c r="U479" s="244">
        <v>5490663</v>
      </c>
    </row>
    <row r="480" spans="17:21" x14ac:dyDescent="0.25">
      <c r="Q480" s="232"/>
      <c r="R480" s="232">
        <v>41383</v>
      </c>
      <c r="S480" s="230">
        <v>5194141</v>
      </c>
      <c r="T480" s="244">
        <v>15543939</v>
      </c>
      <c r="U480" s="244">
        <v>5194141</v>
      </c>
    </row>
    <row r="481" spans="17:21" x14ac:dyDescent="0.25">
      <c r="Q481" s="232"/>
      <c r="R481" s="232">
        <v>41384</v>
      </c>
      <c r="S481" s="230">
        <v>4428491</v>
      </c>
      <c r="T481" s="244">
        <v>12922120</v>
      </c>
      <c r="U481" s="244">
        <v>4428491</v>
      </c>
    </row>
    <row r="482" spans="17:21" x14ac:dyDescent="0.25">
      <c r="Q482" s="232"/>
      <c r="R482" s="233">
        <v>41385</v>
      </c>
      <c r="S482" s="234">
        <v>4652130</v>
      </c>
      <c r="T482" s="258">
        <v>13630196</v>
      </c>
      <c r="U482" s="244">
        <v>4652130</v>
      </c>
    </row>
    <row r="483" spans="17:21" x14ac:dyDescent="0.25">
      <c r="Q483" s="232"/>
      <c r="R483" s="235">
        <v>41386</v>
      </c>
      <c r="S483" s="236">
        <v>5730194</v>
      </c>
      <c r="T483" s="259">
        <v>17020908</v>
      </c>
      <c r="U483" s="244">
        <v>5730194</v>
      </c>
    </row>
    <row r="484" spans="17:21" x14ac:dyDescent="0.25">
      <c r="Q484" s="232"/>
      <c r="R484" s="235">
        <v>41387</v>
      </c>
      <c r="S484" s="236">
        <v>5577953</v>
      </c>
      <c r="T484" s="259">
        <v>16900226</v>
      </c>
      <c r="U484" s="244">
        <v>5577953</v>
      </c>
    </row>
    <row r="485" spans="17:21" x14ac:dyDescent="0.25">
      <c r="Q485" s="232"/>
      <c r="R485" s="237">
        <v>41388</v>
      </c>
      <c r="S485" s="238">
        <v>5437959</v>
      </c>
      <c r="T485" s="260">
        <v>16518463</v>
      </c>
      <c r="U485" s="244">
        <v>5437959</v>
      </c>
    </row>
    <row r="486" spans="17:21" x14ac:dyDescent="0.25">
      <c r="Q486" s="232"/>
      <c r="R486" s="232">
        <v>41389</v>
      </c>
      <c r="S486" s="230">
        <v>5382997</v>
      </c>
      <c r="T486" s="244">
        <v>16441154</v>
      </c>
      <c r="U486" s="244">
        <v>5382997</v>
      </c>
    </row>
    <row r="487" spans="17:21" x14ac:dyDescent="0.25">
      <c r="Q487" s="232"/>
      <c r="R487" s="232">
        <v>41390</v>
      </c>
      <c r="S487" s="230">
        <v>5334842</v>
      </c>
      <c r="T487" s="244">
        <v>15779086</v>
      </c>
      <c r="U487" s="244">
        <v>5334842</v>
      </c>
    </row>
    <row r="488" spans="17:21" x14ac:dyDescent="0.25">
      <c r="Q488" s="232"/>
      <c r="R488" s="233">
        <v>41391</v>
      </c>
      <c r="S488" s="234">
        <v>4615769</v>
      </c>
      <c r="T488" s="258">
        <v>13263316</v>
      </c>
      <c r="U488" s="244">
        <v>4615769</v>
      </c>
    </row>
    <row r="489" spans="17:21" x14ac:dyDescent="0.25">
      <c r="Q489" s="232"/>
      <c r="R489" s="235">
        <v>41392</v>
      </c>
      <c r="S489" s="236">
        <v>4784338</v>
      </c>
      <c r="T489" s="259">
        <v>13925961</v>
      </c>
      <c r="U489" s="244">
        <v>4784338</v>
      </c>
    </row>
    <row r="490" spans="17:21" x14ac:dyDescent="0.25">
      <c r="Q490" s="232"/>
      <c r="R490" s="235">
        <v>41393</v>
      </c>
      <c r="S490" s="236">
        <v>5524027</v>
      </c>
      <c r="T490" s="259">
        <v>16638762</v>
      </c>
      <c r="U490" s="244">
        <v>5524027</v>
      </c>
    </row>
    <row r="491" spans="17:21" x14ac:dyDescent="0.25">
      <c r="Q491" s="232"/>
      <c r="R491" s="237">
        <v>41394</v>
      </c>
      <c r="S491" s="238">
        <v>5327671</v>
      </c>
      <c r="T491" s="260">
        <v>16309740</v>
      </c>
      <c r="U491" s="244">
        <v>5327671</v>
      </c>
    </row>
    <row r="492" spans="17:21" x14ac:dyDescent="0.25">
      <c r="Q492" s="232"/>
      <c r="R492" s="232">
        <v>41395</v>
      </c>
      <c r="S492" s="230">
        <v>5544425</v>
      </c>
      <c r="T492" s="244">
        <v>15996882</v>
      </c>
      <c r="U492" s="244">
        <v>5544425</v>
      </c>
    </row>
    <row r="493" spans="17:21" x14ac:dyDescent="0.25">
      <c r="Q493" s="232"/>
      <c r="R493" s="232">
        <v>41396</v>
      </c>
      <c r="S493" s="230">
        <v>5958140</v>
      </c>
      <c r="T493" s="244">
        <v>17082612</v>
      </c>
      <c r="U493" s="244">
        <v>5958140</v>
      </c>
    </row>
    <row r="494" spans="17:21" x14ac:dyDescent="0.25">
      <c r="Q494" s="232"/>
      <c r="R494" s="233">
        <v>41397</v>
      </c>
      <c r="S494" s="234">
        <v>5770053</v>
      </c>
      <c r="T494" s="258">
        <v>16218142</v>
      </c>
      <c r="U494" s="244">
        <v>5770053</v>
      </c>
    </row>
    <row r="495" spans="17:21" x14ac:dyDescent="0.25">
      <c r="Q495" s="232"/>
      <c r="R495" s="235">
        <v>41398</v>
      </c>
      <c r="S495" s="236">
        <v>4821520</v>
      </c>
      <c r="T495" s="259">
        <v>13231169</v>
      </c>
      <c r="U495" s="244">
        <v>4821520</v>
      </c>
    </row>
    <row r="496" spans="17:21" x14ac:dyDescent="0.25">
      <c r="Q496" s="232"/>
      <c r="R496" s="235">
        <v>41399</v>
      </c>
      <c r="S496" s="236">
        <v>4818959</v>
      </c>
      <c r="T496" s="259">
        <v>13530492</v>
      </c>
      <c r="U496" s="244">
        <v>4818959</v>
      </c>
    </row>
    <row r="497" spans="17:21" x14ac:dyDescent="0.25">
      <c r="Q497" s="232"/>
      <c r="R497" s="237">
        <v>41400</v>
      </c>
      <c r="S497" s="238">
        <v>5598898</v>
      </c>
      <c r="T497" s="260">
        <v>16646547</v>
      </c>
      <c r="U497" s="244">
        <v>5598898</v>
      </c>
    </row>
    <row r="498" spans="17:21" x14ac:dyDescent="0.25">
      <c r="Q498" s="232"/>
      <c r="R498" s="232">
        <v>41401</v>
      </c>
      <c r="S498" s="230">
        <v>5564671</v>
      </c>
      <c r="T498" s="244">
        <v>16597087</v>
      </c>
      <c r="U498" s="244">
        <v>5564671</v>
      </c>
    </row>
    <row r="499" spans="17:21" x14ac:dyDescent="0.25">
      <c r="Q499" s="232"/>
      <c r="R499" s="232">
        <v>41402</v>
      </c>
      <c r="S499" s="230">
        <v>5359482</v>
      </c>
      <c r="T499" s="244">
        <v>16444961</v>
      </c>
      <c r="U499" s="244">
        <v>5359482</v>
      </c>
    </row>
    <row r="500" spans="17:21" x14ac:dyDescent="0.25">
      <c r="Q500" s="232"/>
      <c r="R500" s="233">
        <v>41403</v>
      </c>
      <c r="S500" s="234">
        <v>5455326</v>
      </c>
      <c r="T500" s="258">
        <v>16325207</v>
      </c>
      <c r="U500" s="244">
        <v>5455326</v>
      </c>
    </row>
    <row r="501" spans="17:21" x14ac:dyDescent="0.25">
      <c r="Q501" s="232"/>
      <c r="R501" s="235">
        <v>41404</v>
      </c>
      <c r="S501" s="236">
        <v>5554855</v>
      </c>
      <c r="T501" s="259">
        <v>16023311</v>
      </c>
      <c r="U501" s="244">
        <v>5554855</v>
      </c>
    </row>
    <row r="502" spans="17:21" x14ac:dyDescent="0.25">
      <c r="Q502" s="232"/>
      <c r="R502" s="235">
        <v>41405</v>
      </c>
      <c r="S502" s="236">
        <v>4649163</v>
      </c>
      <c r="T502" s="259">
        <v>13234113</v>
      </c>
      <c r="U502" s="244">
        <v>4649163</v>
      </c>
    </row>
    <row r="503" spans="17:21" x14ac:dyDescent="0.25">
      <c r="Q503" s="232"/>
      <c r="R503" s="237">
        <v>41406</v>
      </c>
      <c r="S503" s="238">
        <v>4876396</v>
      </c>
      <c r="T503" s="260">
        <v>13911742</v>
      </c>
      <c r="U503" s="244">
        <v>4876396</v>
      </c>
    </row>
    <row r="504" spans="17:21" x14ac:dyDescent="0.25">
      <c r="Q504" s="232"/>
      <c r="R504" s="232">
        <v>41407</v>
      </c>
      <c r="S504" s="230">
        <v>5780019</v>
      </c>
      <c r="T504" s="244">
        <v>17317054</v>
      </c>
      <c r="U504" s="244">
        <v>5780019</v>
      </c>
    </row>
    <row r="505" spans="17:21" x14ac:dyDescent="0.25">
      <c r="Q505" s="232"/>
      <c r="R505" s="232">
        <v>41408</v>
      </c>
      <c r="S505" s="230">
        <v>5944991</v>
      </c>
      <c r="T505" s="244">
        <v>17291250</v>
      </c>
      <c r="U505" s="244">
        <v>5944991</v>
      </c>
    </row>
    <row r="506" spans="17:21" x14ac:dyDescent="0.25">
      <c r="Q506" s="232"/>
      <c r="R506" s="233">
        <v>41409</v>
      </c>
      <c r="S506" s="234">
        <v>5747940</v>
      </c>
      <c r="T506" s="258">
        <v>16813667</v>
      </c>
      <c r="U506" s="244">
        <v>5747940</v>
      </c>
    </row>
    <row r="507" spans="17:21" x14ac:dyDescent="0.25">
      <c r="Q507" s="232"/>
      <c r="R507" s="235">
        <v>41410</v>
      </c>
      <c r="S507" s="236">
        <v>5492463</v>
      </c>
      <c r="T507" s="259">
        <v>16121052</v>
      </c>
      <c r="U507" s="244">
        <v>5492463</v>
      </c>
    </row>
    <row r="508" spans="17:21" x14ac:dyDescent="0.25">
      <c r="Q508" s="232"/>
      <c r="R508" s="235">
        <v>41411</v>
      </c>
      <c r="S508" s="236">
        <v>5149402</v>
      </c>
      <c r="T508" s="259">
        <v>15467481</v>
      </c>
      <c r="U508" s="244">
        <v>5149402</v>
      </c>
    </row>
    <row r="509" spans="17:21" x14ac:dyDescent="0.25">
      <c r="Q509" s="232"/>
      <c r="R509" s="237">
        <v>41412</v>
      </c>
      <c r="S509" s="238">
        <v>4375600</v>
      </c>
      <c r="T509" s="260">
        <v>12678467</v>
      </c>
      <c r="U509" s="244">
        <v>4375600</v>
      </c>
    </row>
    <row r="510" spans="17:21" x14ac:dyDescent="0.25">
      <c r="Q510" s="232"/>
      <c r="R510" s="232">
        <v>41413</v>
      </c>
      <c r="S510" s="230">
        <v>4554287</v>
      </c>
      <c r="T510" s="244">
        <v>13320696</v>
      </c>
      <c r="U510" s="244">
        <v>4554287</v>
      </c>
    </row>
    <row r="511" spans="17:21" x14ac:dyDescent="0.25">
      <c r="Q511" s="232"/>
      <c r="R511" s="232">
        <v>41414</v>
      </c>
      <c r="S511" s="230">
        <v>5537737</v>
      </c>
      <c r="T511" s="244">
        <v>16778248</v>
      </c>
      <c r="U511" s="244">
        <v>5537737</v>
      </c>
    </row>
    <row r="512" spans="17:21" x14ac:dyDescent="0.25">
      <c r="Q512" s="232"/>
      <c r="R512" s="233">
        <v>41415</v>
      </c>
      <c r="S512" s="234">
        <v>5499297</v>
      </c>
      <c r="T512" s="258">
        <v>16928371</v>
      </c>
      <c r="U512" s="244">
        <v>5499297</v>
      </c>
    </row>
    <row r="513" spans="17:21" x14ac:dyDescent="0.25">
      <c r="Q513" s="232"/>
      <c r="R513" s="235">
        <v>41416</v>
      </c>
      <c r="S513" s="236">
        <v>5720686</v>
      </c>
      <c r="T513" s="259">
        <v>17185281</v>
      </c>
      <c r="U513" s="244">
        <v>5720686</v>
      </c>
    </row>
    <row r="514" spans="17:21" x14ac:dyDescent="0.25">
      <c r="Q514" s="232"/>
      <c r="R514" s="235">
        <v>41417</v>
      </c>
      <c r="S514" s="236">
        <v>5604591</v>
      </c>
      <c r="T514" s="259">
        <v>16887616</v>
      </c>
      <c r="U514" s="244">
        <v>5604591</v>
      </c>
    </row>
    <row r="515" spans="17:21" x14ac:dyDescent="0.25">
      <c r="Q515" s="232"/>
      <c r="R515" s="237">
        <v>41418</v>
      </c>
      <c r="S515" s="238">
        <v>5393113</v>
      </c>
      <c r="T515" s="260">
        <v>15954609</v>
      </c>
      <c r="U515" s="244">
        <v>5393113</v>
      </c>
    </row>
    <row r="516" spans="17:21" x14ac:dyDescent="0.25">
      <c r="Q516" s="232"/>
      <c r="R516" s="232">
        <v>41419</v>
      </c>
      <c r="S516" s="230">
        <v>4448982</v>
      </c>
      <c r="T516" s="244">
        <v>12887613</v>
      </c>
      <c r="U516" s="244">
        <v>4448982</v>
      </c>
    </row>
    <row r="517" spans="17:21" x14ac:dyDescent="0.25">
      <c r="Q517" s="232"/>
      <c r="R517" s="232">
        <v>41420</v>
      </c>
      <c r="S517" s="230">
        <v>4595357</v>
      </c>
      <c r="T517" s="244">
        <v>13367499</v>
      </c>
      <c r="U517" s="244">
        <v>4595357</v>
      </c>
    </row>
    <row r="518" spans="17:21" x14ac:dyDescent="0.25">
      <c r="Q518" s="232"/>
      <c r="R518" s="233">
        <v>41421</v>
      </c>
      <c r="S518" s="234">
        <v>5385193</v>
      </c>
      <c r="T518" s="258">
        <v>16056368</v>
      </c>
      <c r="U518" s="244">
        <v>5385193</v>
      </c>
    </row>
    <row r="519" spans="17:21" x14ac:dyDescent="0.25">
      <c r="Q519" s="232"/>
      <c r="R519" s="235">
        <v>41422</v>
      </c>
      <c r="S519" s="236">
        <v>5833295</v>
      </c>
      <c r="T519" s="259">
        <v>17522225</v>
      </c>
      <c r="U519" s="244">
        <v>5833295</v>
      </c>
    </row>
    <row r="520" spans="17:21" x14ac:dyDescent="0.25">
      <c r="Q520" s="232"/>
      <c r="R520" s="235">
        <v>41423</v>
      </c>
      <c r="S520" s="236">
        <v>5779089</v>
      </c>
      <c r="T520" s="259">
        <v>17387640</v>
      </c>
      <c r="U520" s="244">
        <v>5779089</v>
      </c>
    </row>
    <row r="521" spans="17:21" x14ac:dyDescent="0.25">
      <c r="Q521" s="232"/>
      <c r="R521" s="237">
        <v>41424</v>
      </c>
      <c r="S521" s="238">
        <v>5584503</v>
      </c>
      <c r="T521" s="260">
        <v>17030216</v>
      </c>
      <c r="U521" s="244">
        <v>5584503</v>
      </c>
    </row>
    <row r="522" spans="17:21" x14ac:dyDescent="0.25">
      <c r="Q522" s="232"/>
      <c r="R522" s="232">
        <v>41425</v>
      </c>
      <c r="S522" s="230">
        <v>5274848</v>
      </c>
      <c r="T522" s="244">
        <v>15897404</v>
      </c>
      <c r="U522" s="244">
        <v>5274848</v>
      </c>
    </row>
    <row r="523" spans="17:21" x14ac:dyDescent="0.25">
      <c r="Q523" s="232"/>
      <c r="R523" s="232">
        <v>41426</v>
      </c>
      <c r="S523" s="230">
        <v>5055657</v>
      </c>
      <c r="T523" s="244">
        <v>13785633</v>
      </c>
      <c r="U523" s="244">
        <v>5055657</v>
      </c>
    </row>
    <row r="524" spans="17:21" x14ac:dyDescent="0.25">
      <c r="Q524" s="232"/>
      <c r="R524" s="233">
        <v>41427</v>
      </c>
      <c r="S524" s="234">
        <v>4864352</v>
      </c>
      <c r="T524" s="258">
        <v>14105670</v>
      </c>
      <c r="U524" s="244">
        <v>4864352</v>
      </c>
    </row>
    <row r="525" spans="17:21" x14ac:dyDescent="0.25">
      <c r="Q525" s="232"/>
      <c r="R525" s="235">
        <v>41428</v>
      </c>
      <c r="S525" s="236">
        <v>5655419</v>
      </c>
      <c r="T525" s="259">
        <v>15956598</v>
      </c>
      <c r="U525" s="244">
        <v>5655419</v>
      </c>
    </row>
    <row r="526" spans="17:21" x14ac:dyDescent="0.25">
      <c r="Q526" s="232"/>
      <c r="R526" s="235">
        <v>41429</v>
      </c>
      <c r="S526" s="236">
        <v>5098296</v>
      </c>
      <c r="T526" s="259">
        <v>12119016</v>
      </c>
      <c r="U526" s="244">
        <v>5098296</v>
      </c>
    </row>
    <row r="527" spans="17:21" x14ac:dyDescent="0.25">
      <c r="Q527" s="232"/>
      <c r="R527" s="237">
        <v>41430</v>
      </c>
      <c r="S527" s="238">
        <v>5213376</v>
      </c>
      <c r="T527" s="260">
        <v>12805291</v>
      </c>
      <c r="U527" s="244">
        <v>5213376</v>
      </c>
    </row>
    <row r="528" spans="17:21" x14ac:dyDescent="0.25">
      <c r="Q528" s="232"/>
      <c r="R528" s="232">
        <v>41431</v>
      </c>
      <c r="S528" s="230">
        <v>5736917</v>
      </c>
      <c r="T528" s="244">
        <v>16727328</v>
      </c>
      <c r="U528" s="244">
        <v>5736917</v>
      </c>
    </row>
    <row r="529" spans="17:21" x14ac:dyDescent="0.25">
      <c r="Q529" s="232"/>
      <c r="R529" s="232">
        <v>41432</v>
      </c>
      <c r="S529" s="230">
        <v>5670622</v>
      </c>
      <c r="T529" s="244">
        <v>16171993</v>
      </c>
      <c r="U529" s="244">
        <v>5670622</v>
      </c>
    </row>
    <row r="530" spans="17:21" x14ac:dyDescent="0.25">
      <c r="Q530" s="232"/>
      <c r="R530" s="233">
        <v>41433</v>
      </c>
      <c r="S530" s="234">
        <v>4768475</v>
      </c>
      <c r="T530" s="258">
        <v>13384638</v>
      </c>
      <c r="U530" s="244">
        <v>4768475</v>
      </c>
    </row>
    <row r="531" spans="17:21" x14ac:dyDescent="0.25">
      <c r="Q531" s="232"/>
      <c r="R531" s="235">
        <v>41434</v>
      </c>
      <c r="S531" s="236">
        <v>5103142</v>
      </c>
      <c r="T531" s="259">
        <v>14354545</v>
      </c>
      <c r="U531" s="244">
        <v>5103142</v>
      </c>
    </row>
    <row r="532" spans="17:21" x14ac:dyDescent="0.25">
      <c r="Q532" s="232"/>
      <c r="R532" s="235">
        <v>41435</v>
      </c>
      <c r="S532" s="236">
        <v>6152946</v>
      </c>
      <c r="T532" s="259">
        <v>17888529</v>
      </c>
      <c r="U532" s="244">
        <v>6152946</v>
      </c>
    </row>
    <row r="533" spans="17:21" x14ac:dyDescent="0.25">
      <c r="Q533" s="232"/>
      <c r="R533" s="237">
        <v>41436</v>
      </c>
      <c r="S533" s="238">
        <v>5972930</v>
      </c>
      <c r="T533" s="260">
        <v>17572632</v>
      </c>
      <c r="U533" s="244">
        <v>5972930</v>
      </c>
    </row>
    <row r="534" spans="17:21" x14ac:dyDescent="0.25">
      <c r="Q534" s="232"/>
      <c r="R534" s="232">
        <v>41437</v>
      </c>
      <c r="S534" s="230">
        <v>6020304</v>
      </c>
      <c r="T534" s="244">
        <v>17354556</v>
      </c>
      <c r="U534" s="244">
        <v>6020304</v>
      </c>
    </row>
    <row r="535" spans="17:21" x14ac:dyDescent="0.25">
      <c r="Q535" s="232"/>
      <c r="R535" s="232">
        <v>41438</v>
      </c>
      <c r="S535" s="230">
        <v>5912045</v>
      </c>
      <c r="T535" s="244">
        <v>17126402</v>
      </c>
      <c r="U535" s="244">
        <v>5912045</v>
      </c>
    </row>
    <row r="536" spans="17:21" x14ac:dyDescent="0.25">
      <c r="Q536" s="232"/>
      <c r="R536" s="233">
        <v>41439</v>
      </c>
      <c r="S536" s="234">
        <v>5550160</v>
      </c>
      <c r="T536" s="258">
        <v>15817292</v>
      </c>
      <c r="U536" s="244">
        <v>5550160</v>
      </c>
    </row>
    <row r="537" spans="17:21" x14ac:dyDescent="0.25">
      <c r="Q537" s="232"/>
      <c r="R537" s="235">
        <v>41440</v>
      </c>
      <c r="S537" s="236">
        <v>4562549</v>
      </c>
      <c r="T537" s="259">
        <v>12933674</v>
      </c>
      <c r="U537" s="244">
        <v>4562549</v>
      </c>
    </row>
    <row r="538" spans="17:21" x14ac:dyDescent="0.25">
      <c r="Q538" s="232"/>
      <c r="R538" s="235">
        <v>41441</v>
      </c>
      <c r="S538" s="236">
        <v>4994544</v>
      </c>
      <c r="T538" s="259">
        <v>13711350</v>
      </c>
      <c r="U538" s="244">
        <v>4994544</v>
      </c>
    </row>
    <row r="539" spans="17:21" x14ac:dyDescent="0.25">
      <c r="Q539" s="232"/>
      <c r="R539" s="237">
        <v>41442</v>
      </c>
      <c r="S539" s="238">
        <v>6025424</v>
      </c>
      <c r="T539" s="260">
        <v>17348484</v>
      </c>
      <c r="U539" s="244">
        <v>6025424</v>
      </c>
    </row>
    <row r="540" spans="17:21" x14ac:dyDescent="0.25">
      <c r="Q540" s="232"/>
      <c r="R540" s="232">
        <v>41443</v>
      </c>
      <c r="S540" s="230">
        <v>5930452</v>
      </c>
      <c r="T540" s="244">
        <v>17237177</v>
      </c>
      <c r="U540" s="244">
        <v>5930452</v>
      </c>
    </row>
    <row r="541" spans="17:21" x14ac:dyDescent="0.25">
      <c r="Q541" s="232"/>
      <c r="R541" s="232">
        <v>41444</v>
      </c>
      <c r="S541" s="230">
        <v>5739784</v>
      </c>
      <c r="T541" s="244">
        <v>16783166</v>
      </c>
      <c r="U541" s="244">
        <v>5739784</v>
      </c>
    </row>
    <row r="542" spans="17:21" x14ac:dyDescent="0.25">
      <c r="Q542" s="232"/>
      <c r="R542" s="233">
        <v>41445</v>
      </c>
      <c r="S542" s="234">
        <v>5945293</v>
      </c>
      <c r="T542" s="258">
        <v>17011463</v>
      </c>
      <c r="U542" s="244">
        <v>5945293</v>
      </c>
    </row>
    <row r="543" spans="17:21" x14ac:dyDescent="0.25">
      <c r="Q543" s="232"/>
      <c r="R543" s="235">
        <v>41446</v>
      </c>
      <c r="S543" s="236">
        <v>5566251</v>
      </c>
      <c r="T543" s="259">
        <v>15795737</v>
      </c>
      <c r="U543" s="244">
        <v>5566251</v>
      </c>
    </row>
    <row r="544" spans="17:21" x14ac:dyDescent="0.25">
      <c r="Q544" s="232"/>
      <c r="R544" s="235">
        <v>41447</v>
      </c>
      <c r="S544" s="236">
        <v>4650396</v>
      </c>
      <c r="T544" s="259">
        <v>13221550</v>
      </c>
      <c r="U544" s="244">
        <v>4650396</v>
      </c>
    </row>
    <row r="545" spans="17:21" x14ac:dyDescent="0.25">
      <c r="Q545" s="232"/>
      <c r="R545" s="237">
        <v>41448</v>
      </c>
      <c r="S545" s="238">
        <v>4771937</v>
      </c>
      <c r="T545" s="260">
        <v>13806506</v>
      </c>
      <c r="U545" s="244">
        <v>4771937</v>
      </c>
    </row>
    <row r="546" spans="17:21" x14ac:dyDescent="0.25">
      <c r="Q546" s="232"/>
      <c r="R546" s="232">
        <v>41449</v>
      </c>
      <c r="S546" s="230">
        <v>5714005</v>
      </c>
      <c r="T546" s="244">
        <v>17059326</v>
      </c>
      <c r="U546" s="244">
        <v>5714005</v>
      </c>
    </row>
    <row r="547" spans="17:21" x14ac:dyDescent="0.25">
      <c r="Q547" s="232"/>
      <c r="R547" s="232">
        <v>41450</v>
      </c>
      <c r="S547" s="230">
        <v>5786838</v>
      </c>
      <c r="T547" s="244">
        <v>17126077</v>
      </c>
      <c r="U547" s="244">
        <v>5786838</v>
      </c>
    </row>
    <row r="548" spans="17:21" x14ac:dyDescent="0.25">
      <c r="Q548" s="232"/>
      <c r="R548" s="233">
        <v>41451</v>
      </c>
      <c r="S548" s="234">
        <v>5667798</v>
      </c>
      <c r="T548" s="258">
        <v>16639214</v>
      </c>
      <c r="U548" s="244">
        <v>5667798</v>
      </c>
    </row>
    <row r="549" spans="17:21" x14ac:dyDescent="0.25">
      <c r="Q549" s="232"/>
      <c r="R549" s="235">
        <v>41452</v>
      </c>
      <c r="S549" s="236">
        <v>5601886</v>
      </c>
      <c r="T549" s="259">
        <v>16349866</v>
      </c>
      <c r="U549" s="244">
        <v>5601886</v>
      </c>
    </row>
    <row r="550" spans="17:21" x14ac:dyDescent="0.25">
      <c r="Q550" s="232"/>
      <c r="R550" s="235">
        <v>41453</v>
      </c>
      <c r="S550" s="236">
        <v>5229838</v>
      </c>
      <c r="T550" s="259">
        <v>15297542</v>
      </c>
      <c r="U550" s="244">
        <v>5229838</v>
      </c>
    </row>
    <row r="551" spans="17:21" x14ac:dyDescent="0.25">
      <c r="Q551" s="232"/>
      <c r="R551" s="237">
        <v>41454</v>
      </c>
      <c r="S551" s="238">
        <v>4376172</v>
      </c>
      <c r="T551" s="260">
        <v>12550089</v>
      </c>
      <c r="U551" s="244">
        <v>4376172</v>
      </c>
    </row>
    <row r="552" spans="17:21" x14ac:dyDescent="0.25">
      <c r="Q552" s="232"/>
      <c r="R552" s="232">
        <v>41455</v>
      </c>
      <c r="S552" s="230">
        <v>4511361</v>
      </c>
      <c r="T552" s="244">
        <v>12934056</v>
      </c>
      <c r="U552" s="244">
        <v>4511361</v>
      </c>
    </row>
    <row r="553" spans="17:21" x14ac:dyDescent="0.25">
      <c r="Q553" s="232"/>
      <c r="R553" s="232">
        <v>41456</v>
      </c>
      <c r="S553" s="230">
        <v>5464740</v>
      </c>
      <c r="T553" s="244">
        <v>16176240</v>
      </c>
      <c r="U553" s="244">
        <v>5464740</v>
      </c>
    </row>
    <row r="554" spans="17:21" x14ac:dyDescent="0.25">
      <c r="Q554" s="232"/>
      <c r="R554" s="233">
        <v>41457</v>
      </c>
      <c r="S554" s="234">
        <v>5654857</v>
      </c>
      <c r="T554" s="258">
        <v>16547837</v>
      </c>
      <c r="U554" s="244">
        <v>5654857</v>
      </c>
    </row>
    <row r="555" spans="17:21" x14ac:dyDescent="0.25">
      <c r="Q555" s="232"/>
      <c r="R555" s="235">
        <v>41458</v>
      </c>
      <c r="S555" s="236">
        <v>5457517</v>
      </c>
      <c r="T555" s="259">
        <v>16105572</v>
      </c>
      <c r="U555" s="244">
        <v>5457517</v>
      </c>
    </row>
    <row r="556" spans="17:21" x14ac:dyDescent="0.25">
      <c r="Q556" s="232"/>
      <c r="R556" s="235">
        <v>41459</v>
      </c>
      <c r="S556" s="236">
        <v>4977175</v>
      </c>
      <c r="T556" s="259">
        <v>14641301</v>
      </c>
      <c r="U556" s="244">
        <v>4977175</v>
      </c>
    </row>
    <row r="557" spans="17:21" x14ac:dyDescent="0.25">
      <c r="Q557" s="232"/>
      <c r="R557" s="237">
        <v>41460</v>
      </c>
      <c r="S557" s="238">
        <v>4773262</v>
      </c>
      <c r="T557" s="260">
        <v>14128121</v>
      </c>
      <c r="U557" s="244">
        <v>4773262</v>
      </c>
    </row>
    <row r="558" spans="17:21" x14ac:dyDescent="0.25">
      <c r="Q558" s="232"/>
      <c r="R558" s="232">
        <v>41461</v>
      </c>
      <c r="S558" s="230">
        <v>4151303</v>
      </c>
      <c r="T558" s="244">
        <v>11993826</v>
      </c>
      <c r="U558" s="244">
        <v>4151303</v>
      </c>
    </row>
    <row r="559" spans="17:21" x14ac:dyDescent="0.25">
      <c r="Q559" s="232"/>
      <c r="R559" s="232">
        <v>41462</v>
      </c>
      <c r="S559" s="230">
        <v>4428559</v>
      </c>
      <c r="T559" s="244">
        <v>12763891</v>
      </c>
      <c r="U559" s="244">
        <v>4428559</v>
      </c>
    </row>
    <row r="560" spans="17:21" x14ac:dyDescent="0.25">
      <c r="Q560" s="232"/>
      <c r="R560" s="233">
        <v>41463</v>
      </c>
      <c r="S560" s="234">
        <v>5473238</v>
      </c>
      <c r="T560" s="258">
        <v>16167906</v>
      </c>
      <c r="U560" s="244">
        <v>5473238</v>
      </c>
    </row>
    <row r="561" spans="17:21" x14ac:dyDescent="0.25">
      <c r="Q561" s="232"/>
      <c r="R561" s="235">
        <v>41464</v>
      </c>
      <c r="S561" s="236">
        <v>5410786</v>
      </c>
      <c r="T561" s="259">
        <v>15973361</v>
      </c>
      <c r="U561" s="244">
        <v>5410786</v>
      </c>
    </row>
    <row r="562" spans="17:21" x14ac:dyDescent="0.25">
      <c r="Q562" s="232"/>
      <c r="R562" s="235">
        <v>41465</v>
      </c>
      <c r="S562" s="236">
        <v>5304630</v>
      </c>
      <c r="T562" s="259">
        <v>15554656</v>
      </c>
      <c r="U562" s="244">
        <v>5304630</v>
      </c>
    </row>
    <row r="563" spans="17:21" x14ac:dyDescent="0.25">
      <c r="Q563" s="232"/>
      <c r="R563" s="237">
        <v>41466</v>
      </c>
      <c r="S563" s="238">
        <v>5565474</v>
      </c>
      <c r="T563" s="260">
        <v>15866229</v>
      </c>
      <c r="U563" s="244">
        <v>5565474</v>
      </c>
    </row>
    <row r="564" spans="17:21" x14ac:dyDescent="0.25">
      <c r="Q564" s="232"/>
      <c r="R564" s="232">
        <v>41467</v>
      </c>
      <c r="S564" s="230">
        <v>5458334</v>
      </c>
      <c r="T564" s="244">
        <v>15180264</v>
      </c>
      <c r="U564" s="244">
        <v>5458334</v>
      </c>
    </row>
    <row r="565" spans="17:21" x14ac:dyDescent="0.25">
      <c r="Q565" s="232"/>
      <c r="R565" s="232">
        <v>41468</v>
      </c>
      <c r="S565" s="230">
        <v>4396629</v>
      </c>
      <c r="T565" s="244">
        <v>12188677</v>
      </c>
      <c r="U565" s="244">
        <v>4396629</v>
      </c>
    </row>
    <row r="566" spans="17:21" x14ac:dyDescent="0.25">
      <c r="Q566" s="232"/>
      <c r="R566" s="233">
        <v>41469</v>
      </c>
      <c r="S566" s="234">
        <v>4613235</v>
      </c>
      <c r="T566" s="258">
        <v>12690352</v>
      </c>
      <c r="U566" s="244">
        <v>4613235</v>
      </c>
    </row>
    <row r="567" spans="17:21" x14ac:dyDescent="0.25">
      <c r="Q567" s="232"/>
      <c r="R567" s="235">
        <v>41470</v>
      </c>
      <c r="S567" s="236">
        <v>5501154</v>
      </c>
      <c r="T567" s="259">
        <v>16126306</v>
      </c>
      <c r="U567" s="244">
        <v>5501154</v>
      </c>
    </row>
    <row r="568" spans="17:21" x14ac:dyDescent="0.25">
      <c r="Q568" s="232"/>
      <c r="R568" s="235">
        <v>41471</v>
      </c>
      <c r="S568" s="236">
        <v>5346894</v>
      </c>
      <c r="T568" s="259">
        <v>15793707</v>
      </c>
      <c r="U568" s="244">
        <v>5346894</v>
      </c>
    </row>
    <row r="569" spans="17:21" x14ac:dyDescent="0.25">
      <c r="Q569" s="232"/>
      <c r="R569" s="237">
        <v>41472</v>
      </c>
      <c r="S569" s="238">
        <v>5330330</v>
      </c>
      <c r="T569" s="260">
        <v>15745709</v>
      </c>
      <c r="U569" s="244">
        <v>5330330</v>
      </c>
    </row>
    <row r="570" spans="17:21" x14ac:dyDescent="0.25">
      <c r="Q570" s="232"/>
      <c r="R570" s="232">
        <v>41473</v>
      </c>
      <c r="S570" s="230">
        <v>5200345</v>
      </c>
      <c r="T570" s="244">
        <v>15429976</v>
      </c>
      <c r="U570" s="244">
        <v>5200345</v>
      </c>
    </row>
    <row r="571" spans="17:21" x14ac:dyDescent="0.25">
      <c r="Q571" s="232"/>
      <c r="R571" s="232">
        <v>41474</v>
      </c>
      <c r="S571" s="230">
        <v>4967359</v>
      </c>
      <c r="T571" s="244">
        <v>14737329</v>
      </c>
      <c r="U571" s="244">
        <v>4967359</v>
      </c>
    </row>
    <row r="572" spans="17:21" x14ac:dyDescent="0.25">
      <c r="Q572" s="232"/>
      <c r="R572" s="233">
        <v>41475</v>
      </c>
      <c r="S572" s="234">
        <v>4199325</v>
      </c>
      <c r="T572" s="258">
        <v>12139670</v>
      </c>
      <c r="U572" s="244">
        <v>4199325</v>
      </c>
    </row>
    <row r="573" spans="17:21" x14ac:dyDescent="0.25">
      <c r="Q573" s="232"/>
      <c r="R573" s="235">
        <v>41476</v>
      </c>
      <c r="S573" s="236">
        <v>4380414</v>
      </c>
      <c r="T573" s="259">
        <v>12675943</v>
      </c>
      <c r="U573" s="244">
        <v>4380414</v>
      </c>
    </row>
    <row r="574" spans="17:21" x14ac:dyDescent="0.25">
      <c r="Q574" s="232"/>
      <c r="R574" s="235">
        <v>41477</v>
      </c>
      <c r="S574" s="236">
        <v>5416565</v>
      </c>
      <c r="T574" s="259">
        <v>16136092</v>
      </c>
      <c r="U574" s="244">
        <v>5416565</v>
      </c>
    </row>
    <row r="575" spans="17:21" x14ac:dyDescent="0.25">
      <c r="Q575" s="232"/>
      <c r="R575" s="237">
        <v>41478</v>
      </c>
      <c r="S575" s="238">
        <v>5505641</v>
      </c>
      <c r="T575" s="260">
        <v>16194512</v>
      </c>
      <c r="U575" s="244">
        <v>5505641</v>
      </c>
    </row>
    <row r="576" spans="17:21" x14ac:dyDescent="0.25">
      <c r="Q576" s="232"/>
      <c r="R576" s="232">
        <v>41479</v>
      </c>
      <c r="S576" s="230">
        <v>5493791</v>
      </c>
      <c r="T576" s="244">
        <v>15892520</v>
      </c>
      <c r="U576" s="244">
        <v>5493791</v>
      </c>
    </row>
    <row r="577" spans="17:21" x14ac:dyDescent="0.25">
      <c r="Q577" s="232"/>
      <c r="R577" s="232">
        <v>41480</v>
      </c>
      <c r="S577" s="230">
        <v>5328886</v>
      </c>
      <c r="T577" s="244">
        <v>15614230</v>
      </c>
      <c r="U577" s="244">
        <v>5328886</v>
      </c>
    </row>
    <row r="578" spans="17:21" x14ac:dyDescent="0.25">
      <c r="Q578" s="232"/>
      <c r="R578" s="233">
        <v>41481</v>
      </c>
      <c r="S578" s="234">
        <v>5039315</v>
      </c>
      <c r="T578" s="258">
        <v>14714917</v>
      </c>
      <c r="U578" s="244">
        <v>5039315</v>
      </c>
    </row>
    <row r="579" spans="17:21" x14ac:dyDescent="0.25">
      <c r="Q579" s="232"/>
      <c r="R579" s="235">
        <v>41482</v>
      </c>
      <c r="S579" s="236">
        <v>4201605</v>
      </c>
      <c r="T579" s="259">
        <v>12062266</v>
      </c>
      <c r="U579" s="244">
        <v>4201605</v>
      </c>
    </row>
    <row r="580" spans="17:21" x14ac:dyDescent="0.25">
      <c r="Q580" s="232"/>
      <c r="R580" s="235">
        <v>41483</v>
      </c>
      <c r="S580" s="236">
        <v>4412454</v>
      </c>
      <c r="T580" s="259">
        <v>12844929</v>
      </c>
      <c r="U580" s="244">
        <v>4412454</v>
      </c>
    </row>
    <row r="581" spans="17:21" x14ac:dyDescent="0.25">
      <c r="Q581" s="232"/>
      <c r="R581" s="237">
        <v>41484</v>
      </c>
      <c r="S581" s="238">
        <v>5419283</v>
      </c>
      <c r="T581" s="260">
        <v>16232717</v>
      </c>
      <c r="U581" s="244">
        <v>5419283</v>
      </c>
    </row>
    <row r="582" spans="17:21" x14ac:dyDescent="0.25">
      <c r="Q582" s="232"/>
      <c r="R582" s="232">
        <v>41485</v>
      </c>
      <c r="S582" s="230">
        <v>5456392</v>
      </c>
      <c r="T582" s="244">
        <v>16240580</v>
      </c>
      <c r="U582" s="244">
        <v>5456392</v>
      </c>
    </row>
    <row r="583" spans="17:21" x14ac:dyDescent="0.25">
      <c r="Q583" s="232"/>
      <c r="R583" s="232">
        <v>41486</v>
      </c>
      <c r="S583" s="230">
        <v>5296640</v>
      </c>
      <c r="T583" s="244">
        <v>15709820</v>
      </c>
      <c r="U583" s="244">
        <v>5296640</v>
      </c>
    </row>
    <row r="584" spans="17:21" x14ac:dyDescent="0.25">
      <c r="Q584" s="232"/>
      <c r="R584" s="233">
        <v>41487</v>
      </c>
      <c r="S584" s="234">
        <v>5218548</v>
      </c>
      <c r="T584" s="258">
        <v>15394906</v>
      </c>
      <c r="U584" s="244">
        <v>5218548</v>
      </c>
    </row>
    <row r="585" spans="17:21" x14ac:dyDescent="0.25">
      <c r="Q585" s="232"/>
      <c r="R585" s="235">
        <v>41488</v>
      </c>
      <c r="S585" s="236">
        <v>5032490</v>
      </c>
      <c r="T585" s="259">
        <v>14645123</v>
      </c>
      <c r="U585" s="244">
        <v>5032490</v>
      </c>
    </row>
    <row r="586" spans="17:21" x14ac:dyDescent="0.25">
      <c r="Q586" s="232"/>
      <c r="R586" s="235">
        <v>41489</v>
      </c>
      <c r="S586" s="236">
        <v>4922181</v>
      </c>
      <c r="T586" s="259">
        <v>12889823</v>
      </c>
      <c r="U586" s="244">
        <v>4922181</v>
      </c>
    </row>
    <row r="587" spans="17:21" x14ac:dyDescent="0.25">
      <c r="Q587" s="232"/>
      <c r="R587" s="237">
        <v>41490</v>
      </c>
      <c r="S587" s="238">
        <v>4787094</v>
      </c>
      <c r="T587" s="260">
        <v>13134651</v>
      </c>
      <c r="U587" s="244">
        <v>4787094</v>
      </c>
    </row>
    <row r="588" spans="17:21" x14ac:dyDescent="0.25">
      <c r="Q588" s="232"/>
      <c r="R588" s="232">
        <v>41491</v>
      </c>
      <c r="S588" s="230">
        <v>5413909</v>
      </c>
      <c r="T588" s="244">
        <v>15971667</v>
      </c>
      <c r="U588" s="244">
        <v>5413909</v>
      </c>
    </row>
    <row r="589" spans="17:21" x14ac:dyDescent="0.25">
      <c r="Q589" s="232"/>
      <c r="R589" s="232">
        <v>41492</v>
      </c>
      <c r="S589" s="230">
        <v>5514573</v>
      </c>
      <c r="T589" s="244">
        <v>16060960</v>
      </c>
      <c r="U589" s="244">
        <v>5514573</v>
      </c>
    </row>
    <row r="590" spans="17:21" x14ac:dyDescent="0.25">
      <c r="Q590" s="232"/>
      <c r="R590" s="233">
        <v>41493</v>
      </c>
      <c r="S590" s="234">
        <v>5729172</v>
      </c>
      <c r="T590" s="258">
        <v>16297608</v>
      </c>
      <c r="U590" s="244">
        <v>5729172</v>
      </c>
    </row>
    <row r="591" spans="17:21" x14ac:dyDescent="0.25">
      <c r="Q591" s="232"/>
      <c r="R591" s="235">
        <v>41494</v>
      </c>
      <c r="S591" s="236">
        <v>6634524</v>
      </c>
      <c r="T591" s="259">
        <v>17580316</v>
      </c>
      <c r="U591" s="244">
        <v>6634524</v>
      </c>
    </row>
    <row r="592" spans="17:21" x14ac:dyDescent="0.25">
      <c r="Q592" s="232"/>
      <c r="R592" s="235">
        <v>41495</v>
      </c>
      <c r="S592" s="236">
        <v>5756820</v>
      </c>
      <c r="T592" s="259">
        <v>16041622</v>
      </c>
      <c r="U592" s="244">
        <v>5756820</v>
      </c>
    </row>
    <row r="593" spans="17:21" x14ac:dyDescent="0.25">
      <c r="Q593" s="232"/>
      <c r="R593" s="237">
        <v>41496</v>
      </c>
      <c r="S593" s="238">
        <v>4498464</v>
      </c>
      <c r="T593" s="260">
        <v>12789832</v>
      </c>
      <c r="U593" s="244">
        <v>4498464</v>
      </c>
    </row>
    <row r="594" spans="17:21" x14ac:dyDescent="0.25">
      <c r="Q594" s="232"/>
      <c r="R594" s="232">
        <v>41497</v>
      </c>
      <c r="S594" s="230">
        <v>4710768</v>
      </c>
      <c r="T594" s="244">
        <v>13457556</v>
      </c>
      <c r="U594" s="244">
        <v>4710768</v>
      </c>
    </row>
    <row r="595" spans="17:21" x14ac:dyDescent="0.25">
      <c r="Q595" s="232"/>
      <c r="R595" s="232">
        <v>41498</v>
      </c>
      <c r="S595" s="230">
        <v>5566076</v>
      </c>
      <c r="T595" s="244">
        <v>16568570</v>
      </c>
      <c r="U595" s="244">
        <v>5566076</v>
      </c>
    </row>
    <row r="596" spans="17:21" x14ac:dyDescent="0.25">
      <c r="Q596" s="232"/>
      <c r="R596" s="233">
        <v>41499</v>
      </c>
      <c r="S596" s="234">
        <v>5677143</v>
      </c>
      <c r="T596" s="258">
        <v>16848508</v>
      </c>
      <c r="U596" s="244">
        <v>5677143</v>
      </c>
    </row>
    <row r="597" spans="17:21" x14ac:dyDescent="0.25">
      <c r="Q597" s="232"/>
      <c r="R597" s="235">
        <v>41500</v>
      </c>
      <c r="S597" s="236">
        <v>5632136</v>
      </c>
      <c r="T597" s="259">
        <v>16197780</v>
      </c>
      <c r="U597" s="244">
        <v>5632136</v>
      </c>
    </row>
    <row r="598" spans="17:21" x14ac:dyDescent="0.25">
      <c r="Q598" s="232"/>
      <c r="R598" s="235">
        <v>41501</v>
      </c>
      <c r="S598" s="236">
        <v>5368494</v>
      </c>
      <c r="T598" s="259">
        <v>15031806</v>
      </c>
      <c r="U598" s="244">
        <v>5368494</v>
      </c>
    </row>
    <row r="599" spans="17:21" x14ac:dyDescent="0.25">
      <c r="Q599" s="232"/>
      <c r="R599" s="237">
        <v>41502</v>
      </c>
      <c r="S599" s="238">
        <v>5217433</v>
      </c>
      <c r="T599" s="260">
        <v>15149442</v>
      </c>
      <c r="U599" s="244">
        <v>5217433</v>
      </c>
    </row>
    <row r="600" spans="17:21" x14ac:dyDescent="0.25">
      <c r="Q600" s="232"/>
      <c r="R600" s="232">
        <v>41503</v>
      </c>
      <c r="S600" s="230">
        <v>4593153</v>
      </c>
      <c r="T600" s="244">
        <v>12944060</v>
      </c>
      <c r="U600" s="244">
        <v>4593153</v>
      </c>
    </row>
    <row r="601" spans="17:21" x14ac:dyDescent="0.25">
      <c r="Q601" s="232"/>
      <c r="R601" s="232">
        <v>41504</v>
      </c>
      <c r="S601" s="230">
        <v>4823554</v>
      </c>
      <c r="T601" s="244">
        <v>13665362</v>
      </c>
      <c r="U601" s="244">
        <v>4823554</v>
      </c>
    </row>
    <row r="602" spans="17:21" x14ac:dyDescent="0.25">
      <c r="Q602" s="232"/>
      <c r="R602" s="233">
        <v>41505</v>
      </c>
      <c r="S602" s="234">
        <v>5806170</v>
      </c>
      <c r="T602" s="258">
        <v>16990975</v>
      </c>
      <c r="U602" s="244">
        <v>5806170</v>
      </c>
    </row>
    <row r="603" spans="17:21" x14ac:dyDescent="0.25">
      <c r="Q603" s="232"/>
      <c r="R603" s="235">
        <v>41506</v>
      </c>
      <c r="S603" s="236">
        <v>5736415</v>
      </c>
      <c r="T603" s="259">
        <v>16872216</v>
      </c>
      <c r="U603" s="244">
        <v>5736415</v>
      </c>
    </row>
    <row r="604" spans="17:21" x14ac:dyDescent="0.25">
      <c r="Q604" s="232"/>
      <c r="R604" s="235">
        <v>41507</v>
      </c>
      <c r="S604" s="236">
        <v>5610811</v>
      </c>
      <c r="T604" s="259">
        <v>16461166</v>
      </c>
      <c r="U604" s="244">
        <v>5610811</v>
      </c>
    </row>
    <row r="605" spans="17:21" x14ac:dyDescent="0.25">
      <c r="Q605" s="232"/>
      <c r="R605" s="237">
        <v>41508</v>
      </c>
      <c r="S605" s="238">
        <v>5649104</v>
      </c>
      <c r="T605" s="260">
        <v>16470136</v>
      </c>
      <c r="U605" s="244">
        <v>5649104</v>
      </c>
    </row>
    <row r="606" spans="17:21" x14ac:dyDescent="0.25">
      <c r="Q606" s="232"/>
      <c r="R606" s="232">
        <v>41509</v>
      </c>
      <c r="S606" s="230">
        <v>5931256</v>
      </c>
      <c r="T606" s="244">
        <v>16288940</v>
      </c>
      <c r="U606" s="244">
        <v>5931256</v>
      </c>
    </row>
    <row r="607" spans="17:21" x14ac:dyDescent="0.25">
      <c r="Q607" s="232"/>
      <c r="R607" s="232">
        <v>41510</v>
      </c>
      <c r="S607" s="230">
        <v>5303937</v>
      </c>
      <c r="T607" s="244">
        <v>14087773</v>
      </c>
      <c r="U607" s="244">
        <v>5303937</v>
      </c>
    </row>
    <row r="608" spans="17:21" x14ac:dyDescent="0.25">
      <c r="Q608" s="232"/>
      <c r="R608" s="233">
        <v>41511</v>
      </c>
      <c r="S608" s="234">
        <v>5262048</v>
      </c>
      <c r="T608" s="258">
        <v>14311103</v>
      </c>
      <c r="U608" s="244">
        <v>5262048</v>
      </c>
    </row>
    <row r="609" spans="17:21" x14ac:dyDescent="0.25">
      <c r="Q609" s="232"/>
      <c r="R609" s="235">
        <v>41512</v>
      </c>
      <c r="S609" s="236">
        <v>6058193</v>
      </c>
      <c r="T609" s="259">
        <v>17569019</v>
      </c>
      <c r="U609" s="244">
        <v>6058193</v>
      </c>
    </row>
    <row r="610" spans="17:21" x14ac:dyDescent="0.25">
      <c r="Q610" s="232"/>
      <c r="R610" s="235">
        <v>41513</v>
      </c>
      <c r="S610" s="236">
        <v>6402377</v>
      </c>
      <c r="T610" s="259">
        <v>18128051</v>
      </c>
      <c r="U610" s="244">
        <v>6402377</v>
      </c>
    </row>
    <row r="611" spans="17:21" x14ac:dyDescent="0.25">
      <c r="Q611" s="232"/>
      <c r="R611" s="237">
        <v>41514</v>
      </c>
      <c r="S611" s="238">
        <v>6166494</v>
      </c>
      <c r="T611" s="260">
        <v>17524702</v>
      </c>
      <c r="U611" s="244">
        <v>6166494</v>
      </c>
    </row>
    <row r="612" spans="17:21" x14ac:dyDescent="0.25">
      <c r="Q612" s="232"/>
      <c r="R612" s="232">
        <v>41515</v>
      </c>
      <c r="S612" s="230">
        <v>6261851</v>
      </c>
      <c r="T612" s="244">
        <v>17731450</v>
      </c>
      <c r="U612" s="244">
        <v>6261851</v>
      </c>
    </row>
    <row r="613" spans="17:21" x14ac:dyDescent="0.25">
      <c r="Q613" s="232"/>
      <c r="R613" s="232">
        <v>41516</v>
      </c>
      <c r="S613" s="230">
        <v>6019080</v>
      </c>
      <c r="T613" s="244">
        <v>16716996</v>
      </c>
      <c r="U613" s="244">
        <v>6019080</v>
      </c>
    </row>
    <row r="614" spans="17:21" x14ac:dyDescent="0.25">
      <c r="Q614" s="232"/>
      <c r="R614" s="233">
        <v>41517</v>
      </c>
      <c r="S614" s="234">
        <v>4881329</v>
      </c>
      <c r="T614" s="258">
        <v>13851983</v>
      </c>
      <c r="U614" s="244">
        <v>4881329</v>
      </c>
    </row>
    <row r="615" spans="17:21" x14ac:dyDescent="0.25">
      <c r="Q615" s="232"/>
      <c r="R615" s="235">
        <v>41518</v>
      </c>
      <c r="S615" s="236">
        <v>4914670</v>
      </c>
      <c r="T615" s="259">
        <v>14136712</v>
      </c>
      <c r="U615" s="244">
        <v>4914670</v>
      </c>
    </row>
    <row r="616" spans="17:21" x14ac:dyDescent="0.25">
      <c r="Q616" s="232"/>
      <c r="R616" s="235">
        <v>41519</v>
      </c>
      <c r="S616" s="236">
        <v>5763777</v>
      </c>
      <c r="T616" s="259">
        <v>16937350</v>
      </c>
      <c r="U616" s="244">
        <v>5763777</v>
      </c>
    </row>
    <row r="617" spans="17:21" x14ac:dyDescent="0.25">
      <c r="Q617" s="232"/>
      <c r="R617" s="237">
        <v>41520</v>
      </c>
      <c r="S617" s="238">
        <v>6560983</v>
      </c>
      <c r="T617" s="260">
        <v>18694877</v>
      </c>
      <c r="U617" s="244">
        <v>6560983</v>
      </c>
    </row>
    <row r="618" spans="17:21" x14ac:dyDescent="0.25">
      <c r="Q618" s="232"/>
      <c r="R618" s="232">
        <v>41521</v>
      </c>
      <c r="S618" s="230">
        <v>6055700</v>
      </c>
      <c r="T618" s="244">
        <v>18048910</v>
      </c>
      <c r="U618" s="244">
        <v>6055700</v>
      </c>
    </row>
    <row r="619" spans="17:21" x14ac:dyDescent="0.25">
      <c r="Q619" s="232"/>
      <c r="R619" s="232">
        <v>41522</v>
      </c>
      <c r="S619" s="230">
        <v>5904314</v>
      </c>
      <c r="T619" s="244">
        <v>17844978</v>
      </c>
      <c r="U619" s="244">
        <v>5904314</v>
      </c>
    </row>
    <row r="620" spans="17:21" x14ac:dyDescent="0.25">
      <c r="Q620" s="232"/>
      <c r="R620" s="233">
        <v>41523</v>
      </c>
      <c r="S620" s="234">
        <v>5538273</v>
      </c>
      <c r="T620" s="258">
        <v>17001160</v>
      </c>
      <c r="U620" s="244">
        <v>5538273</v>
      </c>
    </row>
    <row r="621" spans="17:21" x14ac:dyDescent="0.25">
      <c r="Q621" s="232"/>
      <c r="R621" s="235">
        <v>41524</v>
      </c>
      <c r="S621" s="236">
        <v>4954430</v>
      </c>
      <c r="T621" s="259">
        <v>14351373</v>
      </c>
      <c r="U621" s="244">
        <v>4954430</v>
      </c>
    </row>
    <row r="622" spans="17:21" x14ac:dyDescent="0.25">
      <c r="Q622" s="232"/>
      <c r="R622" s="235">
        <v>41525</v>
      </c>
      <c r="S622" s="236">
        <v>5200600</v>
      </c>
      <c r="T622" s="259">
        <v>15109322</v>
      </c>
      <c r="U622" s="244">
        <v>5200600</v>
      </c>
    </row>
    <row r="623" spans="17:21" x14ac:dyDescent="0.25">
      <c r="Q623" s="232"/>
      <c r="R623" s="237">
        <v>41526</v>
      </c>
      <c r="S623" s="238">
        <v>6032068</v>
      </c>
      <c r="T623" s="260">
        <v>18411299</v>
      </c>
      <c r="U623" s="244">
        <v>6032068</v>
      </c>
    </row>
    <row r="624" spans="17:21" x14ac:dyDescent="0.25">
      <c r="Q624" s="232"/>
      <c r="R624" s="232">
        <v>41527</v>
      </c>
      <c r="S624" s="230">
        <v>6129080</v>
      </c>
      <c r="T624" s="244">
        <v>18262534</v>
      </c>
      <c r="U624" s="244">
        <v>6129080</v>
      </c>
    </row>
    <row r="625" spans="17:21" x14ac:dyDescent="0.25">
      <c r="Q625" s="232"/>
      <c r="R625" s="232">
        <v>41528</v>
      </c>
      <c r="S625" s="230">
        <v>6305031</v>
      </c>
      <c r="T625" s="244">
        <v>18502696</v>
      </c>
      <c r="U625" s="244">
        <v>6305031</v>
      </c>
    </row>
    <row r="626" spans="17:21" x14ac:dyDescent="0.25">
      <c r="Q626" s="232"/>
      <c r="R626" s="233">
        <v>41529</v>
      </c>
      <c r="S626" s="234">
        <v>6165790</v>
      </c>
      <c r="T626" s="258">
        <v>18186185</v>
      </c>
      <c r="U626" s="244">
        <v>6165790</v>
      </c>
    </row>
    <row r="627" spans="17:21" x14ac:dyDescent="0.25">
      <c r="Q627" s="232"/>
      <c r="R627" s="235">
        <v>41530</v>
      </c>
      <c r="S627" s="236">
        <v>5719702</v>
      </c>
      <c r="T627" s="259">
        <v>16960858</v>
      </c>
      <c r="U627" s="244">
        <v>5719702</v>
      </c>
    </row>
    <row r="628" spans="17:21" x14ac:dyDescent="0.25">
      <c r="Q628" s="232"/>
      <c r="R628" s="235">
        <v>41531</v>
      </c>
      <c r="S628" s="236">
        <v>4984922</v>
      </c>
      <c r="T628" s="259">
        <v>14273576</v>
      </c>
      <c r="U628" s="244">
        <v>4984922</v>
      </c>
    </row>
    <row r="629" spans="17:21" x14ac:dyDescent="0.25">
      <c r="Q629" s="232"/>
      <c r="R629" s="237">
        <v>41532</v>
      </c>
      <c r="S629" s="238">
        <v>5236894</v>
      </c>
      <c r="T629" s="260">
        <v>15152788</v>
      </c>
      <c r="U629" s="244">
        <v>5236894</v>
      </c>
    </row>
    <row r="630" spans="17:21" x14ac:dyDescent="0.25">
      <c r="Q630" s="232"/>
      <c r="R630" s="232">
        <v>41533</v>
      </c>
      <c r="S630" s="230">
        <v>5941309</v>
      </c>
      <c r="T630" s="244">
        <v>18142317</v>
      </c>
      <c r="U630" s="244">
        <v>5941309</v>
      </c>
    </row>
    <row r="631" spans="17:21" x14ac:dyDescent="0.25">
      <c r="Q631" s="232"/>
      <c r="R631" s="232">
        <v>41534</v>
      </c>
      <c r="S631" s="230">
        <v>6008824</v>
      </c>
      <c r="T631" s="244">
        <v>17950504</v>
      </c>
      <c r="U631" s="244">
        <v>6008824</v>
      </c>
    </row>
    <row r="632" spans="17:21" x14ac:dyDescent="0.25">
      <c r="Q632" s="232"/>
      <c r="R632" s="233">
        <v>41535</v>
      </c>
      <c r="S632" s="234">
        <v>5782101</v>
      </c>
      <c r="T632" s="258">
        <v>17149616</v>
      </c>
      <c r="U632" s="244">
        <v>5782101</v>
      </c>
    </row>
    <row r="633" spans="17:21" x14ac:dyDescent="0.25">
      <c r="Q633" s="232"/>
      <c r="R633" s="235">
        <v>41536</v>
      </c>
      <c r="S633" s="236">
        <v>5718636</v>
      </c>
      <c r="T633" s="259">
        <v>17116140</v>
      </c>
      <c r="U633" s="244">
        <v>5718636</v>
      </c>
    </row>
    <row r="634" spans="17:21" x14ac:dyDescent="0.25">
      <c r="Q634" s="232"/>
      <c r="R634" s="235">
        <v>41537</v>
      </c>
      <c r="S634" s="236">
        <v>5560578</v>
      </c>
      <c r="T634" s="259">
        <v>16577977</v>
      </c>
      <c r="U634" s="244">
        <v>5560578</v>
      </c>
    </row>
    <row r="635" spans="17:21" x14ac:dyDescent="0.25">
      <c r="Q635" s="232"/>
      <c r="R635" s="237">
        <v>41538</v>
      </c>
      <c r="S635" s="238">
        <v>4912133</v>
      </c>
      <c r="T635" s="260">
        <v>14211703</v>
      </c>
      <c r="U635" s="244">
        <v>4912133</v>
      </c>
    </row>
    <row r="636" spans="17:21" x14ac:dyDescent="0.25">
      <c r="Q636" s="232"/>
      <c r="R636" s="232">
        <v>41539</v>
      </c>
      <c r="S636" s="230">
        <v>4948073</v>
      </c>
      <c r="T636" s="244">
        <v>14691453</v>
      </c>
      <c r="U636" s="244">
        <v>4948073</v>
      </c>
    </row>
    <row r="637" spans="17:21" x14ac:dyDescent="0.25">
      <c r="Q637" s="232"/>
      <c r="R637" s="232">
        <v>41540</v>
      </c>
      <c r="S637" s="230">
        <v>5742481</v>
      </c>
      <c r="T637" s="244">
        <v>17908698</v>
      </c>
      <c r="U637" s="244">
        <v>5742481</v>
      </c>
    </row>
    <row r="638" spans="17:21" x14ac:dyDescent="0.25">
      <c r="Q638" s="232"/>
      <c r="R638" s="233">
        <v>41541</v>
      </c>
      <c r="S638" s="234">
        <v>6143636</v>
      </c>
      <c r="T638" s="258">
        <v>18245794</v>
      </c>
      <c r="U638" s="244">
        <v>6143636</v>
      </c>
    </row>
    <row r="639" spans="17:21" x14ac:dyDescent="0.25">
      <c r="Q639" s="232"/>
      <c r="R639" s="235">
        <v>41542</v>
      </c>
      <c r="S639" s="236">
        <v>6098703</v>
      </c>
      <c r="T639" s="259">
        <v>18217568</v>
      </c>
      <c r="U639" s="244">
        <v>6098703</v>
      </c>
    </row>
    <row r="640" spans="17:21" x14ac:dyDescent="0.25">
      <c r="Q640" s="232"/>
      <c r="R640" s="235">
        <v>41543</v>
      </c>
      <c r="S640" s="236">
        <v>6044047</v>
      </c>
      <c r="T640" s="259">
        <v>18054000</v>
      </c>
      <c r="U640" s="244">
        <v>6044047</v>
      </c>
    </row>
    <row r="641" spans="17:21" x14ac:dyDescent="0.25">
      <c r="Q641" s="232"/>
      <c r="R641" s="237">
        <v>41544</v>
      </c>
      <c r="S641" s="238">
        <v>5902971</v>
      </c>
      <c r="T641" s="260">
        <v>18599288</v>
      </c>
      <c r="U641" s="244">
        <v>5902971</v>
      </c>
    </row>
    <row r="642" spans="17:21" x14ac:dyDescent="0.25">
      <c r="Q642" s="232"/>
      <c r="R642" s="232">
        <v>41545</v>
      </c>
      <c r="S642" s="230">
        <v>5104132</v>
      </c>
      <c r="T642" s="244">
        <v>15561417</v>
      </c>
      <c r="U642" s="244">
        <v>5104132</v>
      </c>
    </row>
    <row r="643" spans="17:21" x14ac:dyDescent="0.25">
      <c r="Q643" s="232"/>
      <c r="R643" s="232">
        <v>41546</v>
      </c>
      <c r="S643" s="230">
        <v>5335552</v>
      </c>
      <c r="T643" s="244">
        <v>16667291</v>
      </c>
      <c r="U643" s="244">
        <v>5335552</v>
      </c>
    </row>
    <row r="644" spans="17:21" x14ac:dyDescent="0.25">
      <c r="Q644" s="232"/>
      <c r="R644" s="233">
        <v>41547</v>
      </c>
      <c r="S644" s="234">
        <v>6048071</v>
      </c>
      <c r="T644" s="258">
        <v>18437353</v>
      </c>
      <c r="U644" s="244">
        <v>6048071</v>
      </c>
    </row>
    <row r="645" spans="17:21" x14ac:dyDescent="0.25">
      <c r="Q645" s="232"/>
      <c r="R645" s="235">
        <v>41548</v>
      </c>
      <c r="S645" s="236">
        <v>6037397</v>
      </c>
      <c r="T645" s="259">
        <v>18284078</v>
      </c>
      <c r="U645" s="244">
        <v>6037397</v>
      </c>
    </row>
    <row r="646" spans="17:21" x14ac:dyDescent="0.25">
      <c r="Q646" s="232"/>
      <c r="R646" s="235">
        <v>41549</v>
      </c>
      <c r="S646" s="236">
        <v>6066311</v>
      </c>
      <c r="T646" s="259">
        <v>18124830</v>
      </c>
      <c r="U646" s="244">
        <v>6066311</v>
      </c>
    </row>
    <row r="647" spans="17:21" x14ac:dyDescent="0.25">
      <c r="Q647" s="232"/>
      <c r="R647" s="237">
        <v>41550</v>
      </c>
      <c r="S647" s="238">
        <v>6128839</v>
      </c>
      <c r="T647" s="260">
        <v>18200451</v>
      </c>
      <c r="U647" s="244">
        <v>6128839</v>
      </c>
    </row>
    <row r="648" spans="17:21" x14ac:dyDescent="0.25">
      <c r="Q648" s="232"/>
      <c r="R648" s="232">
        <v>41551</v>
      </c>
      <c r="S648" s="230">
        <v>5888648</v>
      </c>
      <c r="T648" s="244">
        <v>17551148</v>
      </c>
      <c r="U648" s="244">
        <v>5888648</v>
      </c>
    </row>
    <row r="649" spans="17:21" x14ac:dyDescent="0.25">
      <c r="Q649" s="232"/>
      <c r="R649" s="232">
        <v>41552</v>
      </c>
      <c r="S649" s="230">
        <v>5256660</v>
      </c>
      <c r="T649" s="244">
        <v>15087784</v>
      </c>
      <c r="U649" s="244">
        <v>5256660</v>
      </c>
    </row>
    <row r="650" spans="17:21" x14ac:dyDescent="0.25">
      <c r="Q650" s="232"/>
      <c r="R650" s="233">
        <v>41553</v>
      </c>
      <c r="S650" s="234">
        <v>5477557</v>
      </c>
      <c r="T650" s="258">
        <v>15735526</v>
      </c>
      <c r="U650" s="244">
        <v>5477557</v>
      </c>
    </row>
    <row r="651" spans="17:21" x14ac:dyDescent="0.25">
      <c r="Q651" s="232"/>
      <c r="R651" s="235">
        <v>41554</v>
      </c>
      <c r="S651" s="236">
        <v>6192715</v>
      </c>
      <c r="T651" s="259">
        <v>19032550</v>
      </c>
      <c r="U651" s="244">
        <v>6192715</v>
      </c>
    </row>
    <row r="652" spans="17:21" x14ac:dyDescent="0.25">
      <c r="Q652" s="232"/>
      <c r="R652" s="235">
        <v>41555</v>
      </c>
      <c r="S652" s="236">
        <v>6297962</v>
      </c>
      <c r="T652" s="259">
        <v>19055580</v>
      </c>
      <c r="U652" s="244">
        <v>6297962</v>
      </c>
    </row>
    <row r="653" spans="17:21" x14ac:dyDescent="0.25">
      <c r="Q653" s="232"/>
      <c r="R653" s="237">
        <v>41556</v>
      </c>
      <c r="S653" s="238">
        <v>6393795</v>
      </c>
      <c r="T653" s="260">
        <v>18898108</v>
      </c>
      <c r="U653" s="244">
        <v>6393795</v>
      </c>
    </row>
    <row r="654" spans="17:21" x14ac:dyDescent="0.25">
      <c r="Q654" s="232"/>
      <c r="R654" s="232">
        <v>41557</v>
      </c>
      <c r="S654" s="230">
        <v>6742068</v>
      </c>
      <c r="T654" s="244">
        <v>19330526</v>
      </c>
      <c r="U654" s="244">
        <v>6742068</v>
      </c>
    </row>
    <row r="655" spans="17:21" x14ac:dyDescent="0.25">
      <c r="Q655" s="232"/>
      <c r="R655" s="232">
        <v>41558</v>
      </c>
      <c r="S655" s="230">
        <v>6615296</v>
      </c>
      <c r="T655" s="244">
        <v>18756665</v>
      </c>
      <c r="U655" s="244">
        <v>6615296</v>
      </c>
    </row>
    <row r="656" spans="17:21" x14ac:dyDescent="0.25">
      <c r="Q656" s="232"/>
      <c r="R656" s="233">
        <v>41559</v>
      </c>
      <c r="S656" s="234">
        <v>5438950</v>
      </c>
      <c r="T656" s="258">
        <v>15683672</v>
      </c>
      <c r="U656" s="244">
        <v>5438950</v>
      </c>
    </row>
    <row r="657" spans="17:21" x14ac:dyDescent="0.25">
      <c r="Q657" s="232"/>
      <c r="R657" s="235">
        <v>41560</v>
      </c>
      <c r="S657" s="236">
        <v>5446747</v>
      </c>
      <c r="T657" s="259">
        <v>15894783</v>
      </c>
      <c r="U657" s="244">
        <v>5446747</v>
      </c>
    </row>
    <row r="658" spans="17:21" x14ac:dyDescent="0.25">
      <c r="Q658" s="232"/>
      <c r="R658" s="235">
        <v>41561</v>
      </c>
      <c r="S658" s="236">
        <v>6219308</v>
      </c>
      <c r="T658" s="259">
        <v>18746763</v>
      </c>
      <c r="U658" s="244">
        <v>6219308</v>
      </c>
    </row>
    <row r="659" spans="17:21" x14ac:dyDescent="0.25">
      <c r="Q659" s="232"/>
      <c r="R659" s="237">
        <v>41562</v>
      </c>
      <c r="S659" s="238">
        <v>6246593</v>
      </c>
      <c r="T659" s="260">
        <v>18792260</v>
      </c>
      <c r="U659" s="244">
        <v>6246593</v>
      </c>
    </row>
    <row r="660" spans="17:21" x14ac:dyDescent="0.25">
      <c r="Q660" s="232"/>
      <c r="R660" s="232">
        <v>41563</v>
      </c>
      <c r="S660" s="230">
        <v>6351535</v>
      </c>
      <c r="T660" s="244">
        <v>19002898</v>
      </c>
      <c r="U660" s="244">
        <v>6351535</v>
      </c>
    </row>
    <row r="661" spans="17:21" x14ac:dyDescent="0.25">
      <c r="Q661" s="232"/>
      <c r="R661" s="232">
        <v>41564</v>
      </c>
      <c r="S661" s="230">
        <v>6363401</v>
      </c>
      <c r="T661" s="244">
        <v>18709635</v>
      </c>
      <c r="U661" s="244">
        <v>6363401</v>
      </c>
    </row>
    <row r="662" spans="17:21" x14ac:dyDescent="0.25">
      <c r="Q662" s="232"/>
      <c r="R662" s="233">
        <v>41565</v>
      </c>
      <c r="S662" s="234">
        <v>5966548</v>
      </c>
      <c r="T662" s="258">
        <v>17551147</v>
      </c>
      <c r="U662" s="244">
        <v>5966548</v>
      </c>
    </row>
    <row r="663" spans="17:21" x14ac:dyDescent="0.25">
      <c r="Q663" s="232"/>
      <c r="R663" s="235">
        <v>41566</v>
      </c>
      <c r="S663" s="236">
        <v>5235451</v>
      </c>
      <c r="T663" s="259">
        <v>15027802</v>
      </c>
      <c r="U663" s="244">
        <v>5235451</v>
      </c>
    </row>
    <row r="664" spans="17:21" x14ac:dyDescent="0.25">
      <c r="Q664" s="232"/>
      <c r="R664" s="235">
        <v>41567</v>
      </c>
      <c r="S664" s="236">
        <v>5634864</v>
      </c>
      <c r="T664" s="259">
        <v>16283205</v>
      </c>
      <c r="U664" s="244">
        <v>5634864</v>
      </c>
    </row>
    <row r="665" spans="17:21" x14ac:dyDescent="0.25">
      <c r="Q665" s="232"/>
      <c r="R665" s="237">
        <v>41568</v>
      </c>
      <c r="S665" s="238">
        <v>6461559</v>
      </c>
      <c r="T665" s="260">
        <v>19682686</v>
      </c>
      <c r="U665" s="244">
        <v>6461559</v>
      </c>
    </row>
    <row r="666" spans="17:21" x14ac:dyDescent="0.25">
      <c r="Q666" s="232"/>
      <c r="R666" s="232">
        <v>41569</v>
      </c>
      <c r="S666" s="230">
        <v>6621165</v>
      </c>
      <c r="T666" s="244">
        <v>19709458</v>
      </c>
      <c r="U666" s="244">
        <v>6621165</v>
      </c>
    </row>
    <row r="667" spans="17:21" x14ac:dyDescent="0.25">
      <c r="Q667" s="232"/>
      <c r="R667" s="232">
        <v>41570</v>
      </c>
      <c r="S667" s="230">
        <v>6463974</v>
      </c>
      <c r="T667" s="244">
        <v>19531083</v>
      </c>
      <c r="U667" s="244">
        <v>6463974</v>
      </c>
    </row>
    <row r="668" spans="17:21" x14ac:dyDescent="0.25">
      <c r="Q668" s="232"/>
      <c r="R668" s="233">
        <v>41571</v>
      </c>
      <c r="S668" s="234">
        <v>6336992</v>
      </c>
      <c r="T668" s="258">
        <v>19077143</v>
      </c>
      <c r="U668" s="244">
        <v>6336992</v>
      </c>
    </row>
    <row r="669" spans="17:21" x14ac:dyDescent="0.25">
      <c r="Q669" s="232"/>
      <c r="R669" s="235">
        <v>41572</v>
      </c>
      <c r="S669" s="236">
        <v>5973242</v>
      </c>
      <c r="T669" s="259">
        <v>17872001</v>
      </c>
      <c r="U669" s="244">
        <v>5973242</v>
      </c>
    </row>
    <row r="670" spans="17:21" x14ac:dyDescent="0.25">
      <c r="Q670" s="232"/>
      <c r="R670" s="235">
        <v>41573</v>
      </c>
      <c r="S670" s="236">
        <v>5173873</v>
      </c>
      <c r="T670" s="259">
        <v>14973974</v>
      </c>
      <c r="U670" s="244">
        <v>5173873</v>
      </c>
    </row>
    <row r="671" spans="17:21" x14ac:dyDescent="0.25">
      <c r="Q671" s="232"/>
      <c r="R671" s="237">
        <v>41574</v>
      </c>
      <c r="S671" s="238">
        <v>5624129</v>
      </c>
      <c r="T671" s="260">
        <v>16310909</v>
      </c>
      <c r="U671" s="244">
        <v>5624129</v>
      </c>
    </row>
    <row r="672" spans="17:21" x14ac:dyDescent="0.25">
      <c r="Q672" s="232"/>
      <c r="R672" s="232">
        <v>41575</v>
      </c>
      <c r="S672" s="230">
        <v>6606830</v>
      </c>
      <c r="T672" s="244">
        <v>19640100</v>
      </c>
      <c r="U672" s="244">
        <v>6606830</v>
      </c>
    </row>
    <row r="673" spans="17:21" x14ac:dyDescent="0.25">
      <c r="Q673" s="232"/>
      <c r="R673" s="232">
        <v>41576</v>
      </c>
      <c r="S673" s="230">
        <v>6731578</v>
      </c>
      <c r="T673" s="244">
        <v>19819199</v>
      </c>
      <c r="U673" s="244">
        <v>6731578</v>
      </c>
    </row>
    <row r="674" spans="17:21" x14ac:dyDescent="0.25">
      <c r="Q674" s="232"/>
      <c r="R674" s="233">
        <v>41577</v>
      </c>
      <c r="S674" s="234">
        <v>6552505</v>
      </c>
      <c r="T674" s="258">
        <v>19363316</v>
      </c>
      <c r="U674" s="244">
        <v>6552505</v>
      </c>
    </row>
    <row r="675" spans="17:21" x14ac:dyDescent="0.25">
      <c r="Q675" s="232"/>
      <c r="R675" s="235">
        <v>41578</v>
      </c>
      <c r="S675" s="236">
        <v>6234613</v>
      </c>
      <c r="T675" s="259">
        <v>18601993</v>
      </c>
      <c r="U675" s="244">
        <v>6234613</v>
      </c>
    </row>
    <row r="676" spans="17:21" x14ac:dyDescent="0.25">
      <c r="Q676" s="232"/>
      <c r="R676" s="235">
        <v>41579</v>
      </c>
      <c r="S676" s="236">
        <v>6253782</v>
      </c>
      <c r="T676" s="259">
        <v>18172151</v>
      </c>
      <c r="U676" s="244">
        <v>6253782</v>
      </c>
    </row>
    <row r="677" spans="17:21" x14ac:dyDescent="0.25">
      <c r="Q677" s="232"/>
      <c r="R677" s="237">
        <v>41580</v>
      </c>
      <c r="S677" s="238">
        <v>6006637</v>
      </c>
      <c r="T677" s="260">
        <v>16510747</v>
      </c>
      <c r="U677" s="244">
        <v>6006637</v>
      </c>
    </row>
    <row r="678" spans="17:21" x14ac:dyDescent="0.25">
      <c r="Q678" s="232"/>
      <c r="R678" s="232">
        <v>41581</v>
      </c>
      <c r="S678" s="230">
        <v>6834603</v>
      </c>
      <c r="T678" s="244">
        <v>18376019</v>
      </c>
      <c r="U678" s="244">
        <v>6834603</v>
      </c>
    </row>
    <row r="679" spans="17:21" x14ac:dyDescent="0.25">
      <c r="Q679" s="232"/>
      <c r="R679" s="232">
        <v>41582</v>
      </c>
      <c r="S679" s="230">
        <v>6806118</v>
      </c>
      <c r="T679" s="244">
        <v>20455644</v>
      </c>
      <c r="U679" s="244">
        <v>6806118</v>
      </c>
    </row>
    <row r="680" spans="17:21" x14ac:dyDescent="0.25">
      <c r="Q680" s="232"/>
      <c r="R680" s="233">
        <v>41583</v>
      </c>
      <c r="S680" s="234">
        <v>6864124</v>
      </c>
      <c r="T680" s="258">
        <v>20483323</v>
      </c>
      <c r="U680" s="244">
        <v>6864124</v>
      </c>
    </row>
    <row r="681" spans="17:21" x14ac:dyDescent="0.25">
      <c r="Q681" s="232"/>
      <c r="R681" s="235">
        <v>41584</v>
      </c>
      <c r="S681" s="236">
        <v>6797468</v>
      </c>
      <c r="T681" s="259">
        <v>20420579</v>
      </c>
      <c r="U681" s="244">
        <v>6797468</v>
      </c>
    </row>
    <row r="682" spans="17:21" x14ac:dyDescent="0.25">
      <c r="Q682" s="232"/>
      <c r="R682" s="235">
        <v>41585</v>
      </c>
      <c r="S682" s="236">
        <v>6729916</v>
      </c>
      <c r="T682" s="259">
        <v>20320055</v>
      </c>
      <c r="U682" s="244">
        <v>6729916</v>
      </c>
    </row>
    <row r="683" spans="17:21" x14ac:dyDescent="0.25">
      <c r="Q683" s="232"/>
      <c r="R683" s="237">
        <v>41586</v>
      </c>
      <c r="S683" s="238">
        <v>6580411</v>
      </c>
      <c r="T683" s="260">
        <v>19450992</v>
      </c>
      <c r="U683" s="244">
        <v>6580411</v>
      </c>
    </row>
    <row r="684" spans="17:21" x14ac:dyDescent="0.25">
      <c r="Q684" s="232"/>
      <c r="R684" s="232">
        <v>41587</v>
      </c>
      <c r="S684" s="230">
        <v>5863527</v>
      </c>
      <c r="T684" s="244">
        <v>16829281</v>
      </c>
      <c r="U684" s="244">
        <v>5863527</v>
      </c>
    </row>
    <row r="685" spans="17:21" x14ac:dyDescent="0.25">
      <c r="Q685" s="232"/>
      <c r="R685" s="232">
        <v>41588</v>
      </c>
      <c r="S685" s="230">
        <v>6080560</v>
      </c>
      <c r="T685" s="244">
        <v>17631154</v>
      </c>
      <c r="U685" s="244">
        <v>6080560</v>
      </c>
    </row>
    <row r="686" spans="17:21" x14ac:dyDescent="0.25">
      <c r="Q686" s="232"/>
      <c r="R686" s="233">
        <v>41589</v>
      </c>
      <c r="S686" s="234">
        <v>7084252</v>
      </c>
      <c r="T686" s="258">
        <v>21232166</v>
      </c>
      <c r="U686" s="244">
        <v>7084252</v>
      </c>
    </row>
    <row r="687" spans="17:21" x14ac:dyDescent="0.25">
      <c r="Q687" s="232"/>
      <c r="R687" s="235">
        <v>41590</v>
      </c>
      <c r="S687" s="236">
        <v>7147765</v>
      </c>
      <c r="T687" s="259">
        <v>21468992</v>
      </c>
      <c r="U687" s="244">
        <v>7147765</v>
      </c>
    </row>
    <row r="688" spans="17:21" x14ac:dyDescent="0.25">
      <c r="Q688" s="232"/>
      <c r="R688" s="235">
        <v>41591</v>
      </c>
      <c r="S688" s="236">
        <v>7001528</v>
      </c>
      <c r="T688" s="259">
        <v>20859217</v>
      </c>
      <c r="U688" s="244">
        <v>7001528</v>
      </c>
    </row>
    <row r="689" spans="17:21" x14ac:dyDescent="0.25">
      <c r="Q689" s="232"/>
      <c r="R689" s="237">
        <v>41592</v>
      </c>
      <c r="S689" s="238">
        <v>6817246</v>
      </c>
      <c r="T689" s="260">
        <v>20398902</v>
      </c>
      <c r="U689" s="244">
        <v>6817246</v>
      </c>
    </row>
    <row r="690" spans="17:21" x14ac:dyDescent="0.25">
      <c r="Q690" s="232"/>
      <c r="R690" s="232">
        <v>41593</v>
      </c>
      <c r="S690" s="230">
        <v>6364124</v>
      </c>
      <c r="T690" s="244">
        <v>19055618</v>
      </c>
      <c r="U690" s="244">
        <v>6364124</v>
      </c>
    </row>
    <row r="691" spans="17:21" x14ac:dyDescent="0.25">
      <c r="Q691" s="232"/>
      <c r="R691" s="232">
        <v>41594</v>
      </c>
      <c r="S691" s="230">
        <v>5908277</v>
      </c>
      <c r="T691" s="244">
        <v>17039097</v>
      </c>
      <c r="U691" s="244">
        <v>5908277</v>
      </c>
    </row>
    <row r="692" spans="17:21" x14ac:dyDescent="0.25">
      <c r="Q692" s="232"/>
      <c r="R692" s="233">
        <v>41595</v>
      </c>
      <c r="S692" s="234">
        <v>6235482</v>
      </c>
      <c r="T692" s="258">
        <v>18096558</v>
      </c>
      <c r="U692" s="244">
        <v>6235482</v>
      </c>
    </row>
    <row r="693" spans="17:21" x14ac:dyDescent="0.25">
      <c r="Q693" s="232"/>
      <c r="R693" s="235">
        <v>41596</v>
      </c>
      <c r="S693" s="236">
        <v>7223593</v>
      </c>
      <c r="T693" s="259">
        <v>21815909</v>
      </c>
      <c r="U693" s="244">
        <v>7223593</v>
      </c>
    </row>
    <row r="694" spans="17:21" x14ac:dyDescent="0.25">
      <c r="Q694" s="232"/>
      <c r="R694" s="235">
        <v>41597</v>
      </c>
      <c r="S694" s="236">
        <v>6922332</v>
      </c>
      <c r="T694" s="259">
        <v>20984675</v>
      </c>
      <c r="U694" s="244">
        <v>6922332</v>
      </c>
    </row>
    <row r="695" spans="17:21" x14ac:dyDescent="0.25">
      <c r="R695" s="237">
        <v>41598</v>
      </c>
      <c r="S695" s="238">
        <v>7275225</v>
      </c>
      <c r="T695" s="260">
        <v>21323913</v>
      </c>
      <c r="U695" s="244">
        <v>7275225</v>
      </c>
    </row>
    <row r="696" spans="17:21" x14ac:dyDescent="0.25">
      <c r="R696" s="242">
        <v>41599</v>
      </c>
      <c r="S696" s="243">
        <v>7201578</v>
      </c>
      <c r="T696" s="244">
        <v>21158706</v>
      </c>
      <c r="U696" s="244">
        <v>7201578</v>
      </c>
    </row>
    <row r="697" spans="17:21" x14ac:dyDescent="0.25">
      <c r="R697" s="242">
        <v>41600</v>
      </c>
      <c r="S697" s="243">
        <v>7119612</v>
      </c>
      <c r="T697" s="244">
        <v>20430642</v>
      </c>
      <c r="U697" s="244">
        <v>7119612</v>
      </c>
    </row>
    <row r="698" spans="17:21" x14ac:dyDescent="0.25">
      <c r="R698" s="233">
        <v>41601</v>
      </c>
      <c r="S698" s="234">
        <v>6405752</v>
      </c>
      <c r="T698" s="258">
        <v>17850825</v>
      </c>
      <c r="U698" s="244">
        <v>6405752</v>
      </c>
    </row>
    <row r="699" spans="17:21" x14ac:dyDescent="0.25">
      <c r="R699" s="245">
        <v>41602</v>
      </c>
      <c r="S699" s="246">
        <v>6412798</v>
      </c>
      <c r="T699" s="259">
        <v>18467553</v>
      </c>
      <c r="U699" s="244">
        <v>6412798</v>
      </c>
    </row>
    <row r="700" spans="17:21" x14ac:dyDescent="0.25">
      <c r="R700" s="245">
        <v>41603</v>
      </c>
      <c r="S700" s="246">
        <v>7591774</v>
      </c>
      <c r="T700" s="259">
        <v>22183422</v>
      </c>
      <c r="U700" s="244">
        <v>7591774</v>
      </c>
    </row>
    <row r="701" spans="17:21" x14ac:dyDescent="0.25">
      <c r="R701" s="237">
        <v>41604</v>
      </c>
      <c r="S701" s="238">
        <v>7716460</v>
      </c>
      <c r="T701" s="260">
        <v>22300312</v>
      </c>
      <c r="U701" s="244">
        <v>7716460</v>
      </c>
    </row>
    <row r="702" spans="17:21" x14ac:dyDescent="0.25">
      <c r="R702" s="242">
        <v>41605</v>
      </c>
      <c r="S702" s="243">
        <v>7878595</v>
      </c>
      <c r="T702" s="244">
        <v>21830403</v>
      </c>
      <c r="U702" s="244">
        <v>7878595</v>
      </c>
    </row>
    <row r="703" spans="17:21" x14ac:dyDescent="0.25">
      <c r="R703" s="242">
        <v>41606</v>
      </c>
      <c r="S703" s="243">
        <v>6412391</v>
      </c>
      <c r="T703" s="244">
        <v>18825022</v>
      </c>
      <c r="U703" s="244">
        <v>6412391</v>
      </c>
    </row>
    <row r="704" spans="17:21" x14ac:dyDescent="0.25">
      <c r="R704" s="233">
        <v>41607</v>
      </c>
      <c r="S704" s="234">
        <v>6208499</v>
      </c>
      <c r="T704" s="258">
        <v>18389755</v>
      </c>
      <c r="U704" s="244">
        <v>6208499</v>
      </c>
    </row>
    <row r="705" spans="17:21" x14ac:dyDescent="0.25">
      <c r="R705" s="245">
        <v>41608</v>
      </c>
      <c r="S705" s="246">
        <v>5749525</v>
      </c>
      <c r="T705" s="259">
        <v>16778365</v>
      </c>
      <c r="U705" s="244">
        <v>5749525</v>
      </c>
    </row>
    <row r="706" spans="17:21" x14ac:dyDescent="0.25">
      <c r="R706" s="245">
        <v>41609</v>
      </c>
      <c r="S706" s="246">
        <v>6034588</v>
      </c>
      <c r="T706" s="259">
        <v>17732130</v>
      </c>
      <c r="U706" s="244">
        <v>6034588</v>
      </c>
    </row>
    <row r="707" spans="17:21" x14ac:dyDescent="0.25">
      <c r="R707" s="237">
        <v>41610</v>
      </c>
      <c r="S707" s="238">
        <v>6828239</v>
      </c>
      <c r="T707" s="260">
        <v>21065386</v>
      </c>
      <c r="U707" s="244">
        <v>6828239</v>
      </c>
    </row>
    <row r="708" spans="17:21" x14ac:dyDescent="0.25">
      <c r="R708" s="242">
        <v>41611</v>
      </c>
      <c r="S708" s="243">
        <v>6928658</v>
      </c>
      <c r="T708" s="244">
        <v>21315507</v>
      </c>
      <c r="U708" s="244">
        <v>6928658</v>
      </c>
    </row>
    <row r="709" spans="17:21" x14ac:dyDescent="0.25">
      <c r="R709" s="242">
        <v>41612</v>
      </c>
      <c r="S709" s="243">
        <v>7122807</v>
      </c>
      <c r="T709" s="244">
        <v>21624851</v>
      </c>
      <c r="U709" s="244">
        <v>7122807</v>
      </c>
    </row>
    <row r="710" spans="17:21" x14ac:dyDescent="0.25">
      <c r="R710" s="233">
        <v>41613</v>
      </c>
      <c r="S710" s="234">
        <v>7337604</v>
      </c>
      <c r="T710" s="258">
        <v>21569771</v>
      </c>
      <c r="U710" s="244">
        <v>7337604</v>
      </c>
    </row>
    <row r="711" spans="17:21" x14ac:dyDescent="0.25">
      <c r="R711" s="245">
        <v>41614</v>
      </c>
      <c r="S711" s="246">
        <v>6741555</v>
      </c>
      <c r="T711" s="259">
        <v>20269142</v>
      </c>
      <c r="U711" s="244">
        <v>6741555</v>
      </c>
    </row>
    <row r="712" spans="17:21" x14ac:dyDescent="0.25">
      <c r="R712" s="245">
        <v>41615</v>
      </c>
      <c r="S712" s="246">
        <v>6069394</v>
      </c>
      <c r="T712" s="259">
        <v>17683754</v>
      </c>
      <c r="U712" s="244">
        <v>6069394</v>
      </c>
    </row>
    <row r="713" spans="17:21" x14ac:dyDescent="0.25">
      <c r="R713" s="237">
        <v>41616</v>
      </c>
      <c r="S713" s="238">
        <v>6171916</v>
      </c>
      <c r="T713" s="260">
        <v>18388586</v>
      </c>
      <c r="U713" s="244">
        <v>6171916</v>
      </c>
    </row>
    <row r="714" spans="17:21" x14ac:dyDescent="0.25">
      <c r="R714" s="242">
        <v>41617</v>
      </c>
      <c r="S714" s="243">
        <v>7297472</v>
      </c>
      <c r="T714" s="244">
        <v>22313124</v>
      </c>
      <c r="U714" s="244">
        <v>7297472</v>
      </c>
    </row>
    <row r="715" spans="17:21" x14ac:dyDescent="0.25">
      <c r="R715" s="242">
        <v>41618</v>
      </c>
      <c r="S715" s="243">
        <v>6933894</v>
      </c>
      <c r="T715" s="244">
        <v>21667037</v>
      </c>
      <c r="U715" s="244">
        <v>6933894</v>
      </c>
    </row>
    <row r="716" spans="17:21" x14ac:dyDescent="0.25">
      <c r="R716" s="233">
        <v>41619</v>
      </c>
      <c r="S716" s="234">
        <v>6704040</v>
      </c>
      <c r="T716" s="258">
        <v>20921416</v>
      </c>
      <c r="U716" s="244">
        <v>6704040</v>
      </c>
    </row>
    <row r="717" spans="17:21" x14ac:dyDescent="0.25">
      <c r="R717" s="245">
        <v>41620</v>
      </c>
      <c r="S717" s="246">
        <v>6644890</v>
      </c>
      <c r="T717" s="259">
        <v>20598511</v>
      </c>
      <c r="U717" s="244">
        <v>6644890</v>
      </c>
    </row>
    <row r="719" spans="17:21" x14ac:dyDescent="0.25">
      <c r="Q719" s="247" t="s">
        <v>1997</v>
      </c>
      <c r="R719" s="247"/>
      <c r="S719" s="248">
        <f>SUBTOTAL(109,$S$6:$S$717)</f>
        <v>3476754716</v>
      </c>
      <c r="T719" s="261">
        <f>SUBTOTAL(109,$T$6:$T$717)</f>
        <v>10323482309</v>
      </c>
    </row>
    <row r="720" spans="17:21" x14ac:dyDescent="0.25">
      <c r="Q720" s="247" t="s">
        <v>2432</v>
      </c>
      <c r="R720" s="247"/>
      <c r="S720" s="248">
        <f>SUBTOTAL(101,$S$6:$S$717)</f>
        <v>4883082.4662921345</v>
      </c>
      <c r="T720" s="261">
        <f>SUBTOTAL(101,$T$6:$T$717)</f>
        <v>14499272.905898876</v>
      </c>
    </row>
  </sheetData>
  <autoFilter ref="R5:T5"/>
  <sortState ref="Q6:U717">
    <sortCondition ref="R7"/>
  </sortState>
  <mergeCells count="3">
    <mergeCell ref="S3:T3"/>
    <mergeCell ref="S2:T2"/>
    <mergeCell ref="S4:T4"/>
  </mergeCells>
  <conditionalFormatting sqref="S6:S717">
    <cfRule type="colorScale" priority="2">
      <colorScale>
        <cfvo type="min"/>
        <cfvo type="percentile" val="50"/>
        <cfvo type="max"/>
        <color rgb="FFE51B00"/>
        <color rgb="FFFFFFFF"/>
        <color rgb="FFADEA00"/>
      </colorScale>
    </cfRule>
  </conditionalFormatting>
  <conditionalFormatting sqref="T6:T717">
    <cfRule type="colorScale" priority="1">
      <colorScale>
        <cfvo type="min"/>
        <cfvo type="percentile" val="50"/>
        <cfvo type="max"/>
        <color rgb="FFE51B00"/>
        <color rgb="FFFFFFFF"/>
        <color rgb="FFADEA00"/>
      </colorScale>
    </cfRule>
  </conditionalFormatting>
  <pageMargins left="0.7" right="0.7" top="0.75" bottom="0.75" header="0.3" footer="0.3"/>
  <pageSetup orientation="portrait" r:id="rId1"/>
  <customProperties>
    <customPr name="ORB_SHEETNAME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</sheetPr>
  <dimension ref="A1:T1100"/>
  <sheetViews>
    <sheetView topLeftCell="C1" workbookViewId="0">
      <pane ySplit="5" topLeftCell="A6" activePane="bottomLeft" state="frozen"/>
      <selection activeCell="C1" sqref="C1"/>
      <selection pane="bottomLeft" activeCell="V11" sqref="V11"/>
    </sheetView>
  </sheetViews>
  <sheetFormatPr defaultRowHeight="15" x14ac:dyDescent="0.25"/>
  <cols>
    <col min="1" max="2" width="0" style="221" hidden="1" customWidth="1"/>
    <col min="3" max="4" width="9.140625" style="221"/>
    <col min="5" max="6" width="10.7109375" style="221" bestFit="1" customWidth="1"/>
    <col min="7" max="16" width="9.140625" style="221"/>
    <col min="17" max="17" width="7.5703125" style="242" bestFit="1" customWidth="1"/>
    <col min="18" max="18" width="10.7109375" style="242" bestFit="1" customWidth="1"/>
    <col min="19" max="19" width="10.7109375" style="243" customWidth="1"/>
    <col min="20" max="20" width="9.140625" style="244" hidden="1" customWidth="1"/>
    <col min="21" max="16384" width="9.140625" style="221"/>
  </cols>
  <sheetData>
    <row r="1" spans="1:20" ht="5.0999999999999996" customHeight="1" x14ac:dyDescent="0.25">
      <c r="A1" s="221" t="s">
        <v>2451</v>
      </c>
      <c r="C1" s="222"/>
      <c r="D1" s="222"/>
      <c r="E1" s="222"/>
      <c r="F1" s="222"/>
      <c r="G1" s="227"/>
      <c r="H1" s="228"/>
      <c r="I1" s="228"/>
      <c r="J1" s="228"/>
      <c r="Q1" s="232"/>
      <c r="R1" s="232"/>
      <c r="S1" s="230"/>
    </row>
    <row r="2" spans="1:20" x14ac:dyDescent="0.25">
      <c r="A2" s="221" t="s">
        <v>2411</v>
      </c>
      <c r="B2" s="221" t="s">
        <v>2451</v>
      </c>
      <c r="C2" s="222"/>
      <c r="D2" s="223" t="s">
        <v>2408</v>
      </c>
      <c r="E2" s="223"/>
      <c r="F2" s="223"/>
      <c r="G2" s="222"/>
      <c r="Q2" s="232"/>
      <c r="R2" s="232" t="s">
        <v>2422</v>
      </c>
      <c r="S2" s="231"/>
    </row>
    <row r="3" spans="1:20" x14ac:dyDescent="0.25">
      <c r="A3" s="221" t="s">
        <v>2412</v>
      </c>
      <c r="B3" s="229" t="s">
        <v>2385</v>
      </c>
      <c r="C3" s="222"/>
      <c r="D3" s="241" t="s">
        <v>2409</v>
      </c>
      <c r="E3" s="224">
        <v>41610.534409722219</v>
      </c>
      <c r="F3" s="225">
        <v>41610.534409722219</v>
      </c>
      <c r="G3" s="222"/>
      <c r="Q3" s="232"/>
      <c r="R3" s="232" t="s">
        <v>6</v>
      </c>
      <c r="S3" s="240"/>
    </row>
    <row r="4" spans="1:20" x14ac:dyDescent="0.25">
      <c r="A4" s="221" t="s">
        <v>2413</v>
      </c>
      <c r="B4" s="221">
        <v>18</v>
      </c>
      <c r="C4" s="222"/>
      <c r="D4" s="241" t="s">
        <v>2410</v>
      </c>
      <c r="E4" s="226">
        <v>40909</v>
      </c>
      <c r="F4" s="226">
        <v>41609</v>
      </c>
      <c r="G4" s="222"/>
      <c r="Q4" s="232"/>
      <c r="R4" s="232" t="s">
        <v>7</v>
      </c>
      <c r="S4" s="240"/>
    </row>
    <row r="5" spans="1:20" x14ac:dyDescent="0.25">
      <c r="A5" s="221" t="s">
        <v>2414</v>
      </c>
      <c r="B5" s="221">
        <v>1</v>
      </c>
      <c r="C5" s="222"/>
      <c r="D5" s="241" t="s">
        <v>2452</v>
      </c>
      <c r="E5" s="222"/>
      <c r="F5" s="222"/>
      <c r="G5" s="222"/>
      <c r="Q5" s="232"/>
      <c r="R5" s="232" t="s">
        <v>29</v>
      </c>
      <c r="S5" s="239" t="s">
        <v>328</v>
      </c>
      <c r="T5" s="244" t="s">
        <v>2421</v>
      </c>
    </row>
    <row r="6" spans="1:20" x14ac:dyDescent="0.25">
      <c r="A6" s="221" t="s">
        <v>2415</v>
      </c>
      <c r="B6" s="221" t="b">
        <v>0</v>
      </c>
      <c r="C6" s="222"/>
      <c r="D6" s="241" t="s">
        <v>2467</v>
      </c>
      <c r="E6" s="222"/>
      <c r="F6" s="222"/>
      <c r="G6" s="222"/>
      <c r="Q6" s="232" t="s">
        <v>2431</v>
      </c>
      <c r="R6" s="232">
        <v>40909</v>
      </c>
      <c r="S6" s="230">
        <v>54968</v>
      </c>
      <c r="T6" s="244">
        <v>54968</v>
      </c>
    </row>
    <row r="7" spans="1:20" x14ac:dyDescent="0.25">
      <c r="A7" s="221" t="s">
        <v>2416</v>
      </c>
      <c r="B7" s="221">
        <v>1</v>
      </c>
      <c r="C7" s="222"/>
      <c r="D7" s="241"/>
      <c r="E7" s="222"/>
      <c r="F7" s="222"/>
      <c r="G7" s="222"/>
      <c r="Q7" s="232"/>
      <c r="R7" s="232">
        <v>40910</v>
      </c>
      <c r="S7" s="230">
        <v>57922</v>
      </c>
      <c r="T7" s="244">
        <v>57922</v>
      </c>
    </row>
    <row r="8" spans="1:20" x14ac:dyDescent="0.25">
      <c r="A8" s="221" t="s">
        <v>2417</v>
      </c>
      <c r="B8" s="221">
        <v>1</v>
      </c>
      <c r="C8" s="222"/>
      <c r="D8" s="241"/>
      <c r="E8" s="222"/>
      <c r="F8" s="222"/>
      <c r="G8" s="222"/>
      <c r="Q8" s="232"/>
      <c r="R8" s="233">
        <v>40911</v>
      </c>
      <c r="S8" s="234">
        <v>57736</v>
      </c>
      <c r="T8" s="244">
        <v>57736</v>
      </c>
    </row>
    <row r="9" spans="1:20" x14ac:dyDescent="0.25">
      <c r="A9" s="221" t="s">
        <v>2418</v>
      </c>
      <c r="B9" s="221" t="s">
        <v>42</v>
      </c>
      <c r="C9" s="222"/>
      <c r="D9" s="241"/>
      <c r="E9" s="222"/>
      <c r="F9" s="222"/>
      <c r="G9" s="222"/>
      <c r="Q9" s="232"/>
      <c r="R9" s="235">
        <v>40912</v>
      </c>
      <c r="S9" s="236">
        <v>56980</v>
      </c>
      <c r="T9" s="244">
        <v>56980</v>
      </c>
    </row>
    <row r="10" spans="1:20" x14ac:dyDescent="0.25">
      <c r="A10" s="221" t="s">
        <v>2153</v>
      </c>
      <c r="B10" s="221" t="s">
        <v>329</v>
      </c>
      <c r="C10" s="222"/>
      <c r="D10" s="241"/>
      <c r="E10" s="222"/>
      <c r="F10" s="222"/>
      <c r="G10" s="222"/>
      <c r="Q10" s="232"/>
      <c r="R10" s="235">
        <v>40913</v>
      </c>
      <c r="S10" s="236">
        <v>56315</v>
      </c>
      <c r="T10" s="244">
        <v>56315</v>
      </c>
    </row>
    <row r="11" spans="1:20" x14ac:dyDescent="0.25">
      <c r="A11" s="221" t="s">
        <v>2419</v>
      </c>
      <c r="B11" s="221" t="s">
        <v>328</v>
      </c>
      <c r="D11" s="229"/>
      <c r="Q11" s="232"/>
      <c r="R11" s="237">
        <v>40914</v>
      </c>
      <c r="S11" s="238">
        <v>58667</v>
      </c>
      <c r="T11" s="244">
        <v>58667</v>
      </c>
    </row>
    <row r="12" spans="1:20" x14ac:dyDescent="0.25">
      <c r="A12" s="221" t="s">
        <v>2420</v>
      </c>
      <c r="B12" s="221" t="s">
        <v>328</v>
      </c>
      <c r="D12" s="229"/>
      <c r="Q12" s="232"/>
      <c r="R12" s="232">
        <v>40915</v>
      </c>
      <c r="S12" s="230">
        <v>57842</v>
      </c>
      <c r="T12" s="244">
        <v>57842</v>
      </c>
    </row>
    <row r="13" spans="1:20" x14ac:dyDescent="0.25">
      <c r="A13" s="221" t="s">
        <v>2423</v>
      </c>
      <c r="B13" s="221">
        <v>6</v>
      </c>
      <c r="D13" s="229"/>
      <c r="Q13" s="232"/>
      <c r="R13" s="232">
        <v>40916</v>
      </c>
      <c r="S13" s="230">
        <v>60432</v>
      </c>
      <c r="T13" s="244">
        <v>60432</v>
      </c>
    </row>
    <row r="14" spans="1:20" x14ac:dyDescent="0.25">
      <c r="A14" s="221" t="s">
        <v>2424</v>
      </c>
      <c r="B14" s="221">
        <v>706</v>
      </c>
      <c r="D14" s="229"/>
      <c r="Q14" s="232"/>
      <c r="R14" s="233">
        <v>40917</v>
      </c>
      <c r="S14" s="234">
        <v>59670</v>
      </c>
      <c r="T14" s="244">
        <v>59670</v>
      </c>
    </row>
    <row r="15" spans="1:20" x14ac:dyDescent="0.25">
      <c r="A15" s="221" t="s">
        <v>2425</v>
      </c>
      <c r="B15" s="221">
        <v>1</v>
      </c>
      <c r="D15" s="229"/>
      <c r="Q15" s="232"/>
      <c r="R15" s="235">
        <v>40918</v>
      </c>
      <c r="S15" s="236">
        <v>59050</v>
      </c>
      <c r="T15" s="244">
        <v>59050</v>
      </c>
    </row>
    <row r="16" spans="1:20" x14ac:dyDescent="0.25">
      <c r="A16" s="221" t="s">
        <v>2426</v>
      </c>
      <c r="B16" s="221">
        <v>18</v>
      </c>
      <c r="D16" s="229"/>
      <c r="Q16" s="232"/>
      <c r="R16" s="235">
        <v>40919</v>
      </c>
      <c r="S16" s="236">
        <v>60901</v>
      </c>
      <c r="T16" s="244">
        <v>60901</v>
      </c>
    </row>
    <row r="17" spans="1:20" x14ac:dyDescent="0.25">
      <c r="A17" s="221" t="s">
        <v>2427</v>
      </c>
      <c r="B17" s="221">
        <v>20</v>
      </c>
      <c r="D17" s="229"/>
      <c r="Q17" s="232"/>
      <c r="R17" s="237">
        <v>40920</v>
      </c>
      <c r="S17" s="238">
        <v>60968</v>
      </c>
      <c r="T17" s="244">
        <v>60968</v>
      </c>
    </row>
    <row r="18" spans="1:20" x14ac:dyDescent="0.25">
      <c r="A18" s="221" t="s">
        <v>2428</v>
      </c>
      <c r="B18" s="221">
        <v>20</v>
      </c>
      <c r="D18" s="229"/>
      <c r="Q18" s="232"/>
      <c r="R18" s="232">
        <v>40921</v>
      </c>
      <c r="S18" s="230">
        <v>63076</v>
      </c>
      <c r="T18" s="244">
        <v>63076</v>
      </c>
    </row>
    <row r="19" spans="1:20" x14ac:dyDescent="0.25">
      <c r="A19" s="221" t="s">
        <v>2429</v>
      </c>
      <c r="B19" s="221" t="s">
        <v>57</v>
      </c>
      <c r="D19" s="229"/>
      <c r="Q19" s="232"/>
      <c r="R19" s="232">
        <v>40922</v>
      </c>
      <c r="S19" s="230">
        <v>63234</v>
      </c>
      <c r="T19" s="244">
        <v>63234</v>
      </c>
    </row>
    <row r="20" spans="1:20" x14ac:dyDescent="0.25">
      <c r="A20" s="221" t="s">
        <v>2430</v>
      </c>
      <c r="B20" s="221" t="s">
        <v>2461</v>
      </c>
      <c r="D20" s="229"/>
      <c r="Q20" s="232"/>
      <c r="R20" s="233">
        <v>40923</v>
      </c>
      <c r="S20" s="234">
        <v>62113</v>
      </c>
      <c r="T20" s="244">
        <v>62113</v>
      </c>
    </row>
    <row r="21" spans="1:20" x14ac:dyDescent="0.25">
      <c r="A21" s="221" t="s">
        <v>2453</v>
      </c>
      <c r="B21" s="221" t="s">
        <v>2433</v>
      </c>
      <c r="Q21" s="232"/>
      <c r="R21" s="235">
        <v>40924</v>
      </c>
      <c r="S21" s="236">
        <v>59182</v>
      </c>
      <c r="T21" s="244">
        <v>59182</v>
      </c>
    </row>
    <row r="22" spans="1:20" x14ac:dyDescent="0.25">
      <c r="A22" s="221" t="s">
        <v>2434</v>
      </c>
      <c r="B22" s="221" t="b">
        <v>0</v>
      </c>
      <c r="Q22" s="232"/>
      <c r="R22" s="235">
        <v>40925</v>
      </c>
      <c r="S22" s="236">
        <v>59837</v>
      </c>
      <c r="T22" s="244">
        <v>59837</v>
      </c>
    </row>
    <row r="23" spans="1:20" x14ac:dyDescent="0.25">
      <c r="A23" s="221" t="s">
        <v>2435</v>
      </c>
      <c r="B23" s="221">
        <v>65</v>
      </c>
      <c r="Q23" s="232"/>
      <c r="R23" s="237">
        <v>40926</v>
      </c>
      <c r="S23" s="238">
        <v>60209</v>
      </c>
      <c r="T23" s="244">
        <v>60209</v>
      </c>
    </row>
    <row r="24" spans="1:20" x14ac:dyDescent="0.25">
      <c r="A24" s="221" t="s">
        <v>2436</v>
      </c>
      <c r="B24" s="221">
        <v>0</v>
      </c>
      <c r="Q24" s="232"/>
      <c r="R24" s="232">
        <v>40927</v>
      </c>
      <c r="S24" s="230">
        <v>57487</v>
      </c>
      <c r="T24" s="244">
        <v>57487</v>
      </c>
    </row>
    <row r="25" spans="1:20" x14ac:dyDescent="0.25">
      <c r="Q25" s="232"/>
      <c r="R25" s="232">
        <v>40928</v>
      </c>
      <c r="S25" s="230">
        <v>56344</v>
      </c>
      <c r="T25" s="244">
        <v>56344</v>
      </c>
    </row>
    <row r="26" spans="1:20" x14ac:dyDescent="0.25">
      <c r="Q26" s="232"/>
      <c r="R26" s="233">
        <v>40929</v>
      </c>
      <c r="S26" s="234">
        <v>56840</v>
      </c>
      <c r="T26" s="244">
        <v>56840</v>
      </c>
    </row>
    <row r="27" spans="1:20" x14ac:dyDescent="0.25">
      <c r="Q27" s="232"/>
      <c r="R27" s="235">
        <v>40930</v>
      </c>
      <c r="S27" s="236">
        <v>55359</v>
      </c>
      <c r="T27" s="244">
        <v>55359</v>
      </c>
    </row>
    <row r="28" spans="1:20" x14ac:dyDescent="0.25">
      <c r="Q28" s="232"/>
      <c r="R28" s="235">
        <v>40931</v>
      </c>
      <c r="S28" s="236">
        <v>54077</v>
      </c>
      <c r="T28" s="244">
        <v>54077</v>
      </c>
    </row>
    <row r="29" spans="1:20" x14ac:dyDescent="0.25">
      <c r="Q29" s="232"/>
      <c r="R29" s="237">
        <v>40932</v>
      </c>
      <c r="S29" s="238">
        <v>56721</v>
      </c>
      <c r="T29" s="244">
        <v>56721</v>
      </c>
    </row>
    <row r="30" spans="1:20" x14ac:dyDescent="0.25">
      <c r="Q30" s="232"/>
      <c r="R30" s="232">
        <v>40933</v>
      </c>
      <c r="S30" s="230">
        <v>56396</v>
      </c>
      <c r="T30" s="244">
        <v>56396</v>
      </c>
    </row>
    <row r="31" spans="1:20" x14ac:dyDescent="0.25">
      <c r="Q31" s="232"/>
      <c r="R31" s="232">
        <v>40934</v>
      </c>
      <c r="S31" s="230">
        <v>56231</v>
      </c>
      <c r="T31" s="244">
        <v>56231</v>
      </c>
    </row>
    <row r="32" spans="1:20" x14ac:dyDescent="0.25">
      <c r="Q32" s="232"/>
      <c r="R32" s="233">
        <v>40935</v>
      </c>
      <c r="S32" s="234">
        <v>56072</v>
      </c>
      <c r="T32" s="244">
        <v>56072</v>
      </c>
    </row>
    <row r="33" spans="17:20" x14ac:dyDescent="0.25">
      <c r="Q33" s="232"/>
      <c r="R33" s="235">
        <v>40936</v>
      </c>
      <c r="S33" s="236">
        <v>58394</v>
      </c>
      <c r="T33" s="244">
        <v>58394</v>
      </c>
    </row>
    <row r="34" spans="17:20" x14ac:dyDescent="0.25">
      <c r="Q34" s="232"/>
      <c r="R34" s="235">
        <v>40937</v>
      </c>
      <c r="S34" s="236">
        <v>57352</v>
      </c>
      <c r="T34" s="244">
        <v>57352</v>
      </c>
    </row>
    <row r="35" spans="17:20" x14ac:dyDescent="0.25">
      <c r="Q35" s="232"/>
      <c r="R35" s="237">
        <v>40938</v>
      </c>
      <c r="S35" s="238">
        <v>58746</v>
      </c>
      <c r="T35" s="244">
        <v>58746</v>
      </c>
    </row>
    <row r="36" spans="17:20" x14ac:dyDescent="0.25">
      <c r="Q36" s="232"/>
      <c r="R36" s="232">
        <v>40939</v>
      </c>
      <c r="S36" s="230">
        <v>57178</v>
      </c>
      <c r="T36" s="244">
        <v>57178</v>
      </c>
    </row>
    <row r="37" spans="17:20" x14ac:dyDescent="0.25">
      <c r="Q37" s="232"/>
      <c r="R37" s="232">
        <v>40940</v>
      </c>
      <c r="S37" s="230">
        <v>56758</v>
      </c>
      <c r="T37" s="244">
        <v>56758</v>
      </c>
    </row>
    <row r="38" spans="17:20" x14ac:dyDescent="0.25">
      <c r="Q38" s="232"/>
      <c r="R38" s="233">
        <v>40941</v>
      </c>
      <c r="S38" s="234">
        <v>59696</v>
      </c>
      <c r="T38" s="244">
        <v>59696</v>
      </c>
    </row>
    <row r="39" spans="17:20" x14ac:dyDescent="0.25">
      <c r="Q39" s="232"/>
      <c r="R39" s="235">
        <v>40942</v>
      </c>
      <c r="S39" s="236">
        <v>62690</v>
      </c>
      <c r="T39" s="244">
        <v>62690</v>
      </c>
    </row>
    <row r="40" spans="17:20" x14ac:dyDescent="0.25">
      <c r="Q40" s="232"/>
      <c r="R40" s="235">
        <v>40943</v>
      </c>
      <c r="S40" s="236">
        <v>64095</v>
      </c>
      <c r="T40" s="244">
        <v>64095</v>
      </c>
    </row>
    <row r="41" spans="17:20" x14ac:dyDescent="0.25">
      <c r="Q41" s="232"/>
      <c r="R41" s="237">
        <v>40944</v>
      </c>
      <c r="S41" s="238">
        <v>64662</v>
      </c>
      <c r="T41" s="244">
        <v>64662</v>
      </c>
    </row>
    <row r="42" spans="17:20" x14ac:dyDescent="0.25">
      <c r="Q42" s="232"/>
      <c r="R42" s="232">
        <v>40945</v>
      </c>
      <c r="S42" s="230">
        <v>61893</v>
      </c>
      <c r="T42" s="244">
        <v>61893</v>
      </c>
    </row>
    <row r="43" spans="17:20" x14ac:dyDescent="0.25">
      <c r="Q43" s="232"/>
      <c r="R43" s="232">
        <v>40946</v>
      </c>
      <c r="S43" s="230">
        <v>62171</v>
      </c>
      <c r="T43" s="244">
        <v>62171</v>
      </c>
    </row>
    <row r="44" spans="17:20" x14ac:dyDescent="0.25">
      <c r="Q44" s="232"/>
      <c r="R44" s="233">
        <v>40947</v>
      </c>
      <c r="S44" s="234">
        <v>61402</v>
      </c>
      <c r="T44" s="244">
        <v>61402</v>
      </c>
    </row>
    <row r="45" spans="17:20" x14ac:dyDescent="0.25">
      <c r="Q45" s="232"/>
      <c r="R45" s="235">
        <v>40948</v>
      </c>
      <c r="S45" s="236">
        <v>61580</v>
      </c>
      <c r="T45" s="244">
        <v>61580</v>
      </c>
    </row>
    <row r="46" spans="17:20" x14ac:dyDescent="0.25">
      <c r="Q46" s="232"/>
      <c r="R46" s="235">
        <v>40949</v>
      </c>
      <c r="S46" s="236">
        <v>62381</v>
      </c>
      <c r="T46" s="244">
        <v>62381</v>
      </c>
    </row>
    <row r="47" spans="17:20" x14ac:dyDescent="0.25">
      <c r="Q47" s="232"/>
      <c r="R47" s="237">
        <v>40950</v>
      </c>
      <c r="S47" s="238">
        <v>63379</v>
      </c>
      <c r="T47" s="244">
        <v>63379</v>
      </c>
    </row>
    <row r="48" spans="17:20" x14ac:dyDescent="0.25">
      <c r="Q48" s="232"/>
      <c r="R48" s="232">
        <v>40951</v>
      </c>
      <c r="S48" s="230">
        <v>61739</v>
      </c>
      <c r="T48" s="244">
        <v>61739</v>
      </c>
    </row>
    <row r="49" spans="17:20" x14ac:dyDescent="0.25">
      <c r="Q49" s="232"/>
      <c r="R49" s="232">
        <v>40952</v>
      </c>
      <c r="S49" s="230">
        <v>59349</v>
      </c>
      <c r="T49" s="244">
        <v>59349</v>
      </c>
    </row>
    <row r="50" spans="17:20" x14ac:dyDescent="0.25">
      <c r="Q50" s="232"/>
      <c r="R50" s="233">
        <v>40953</v>
      </c>
      <c r="S50" s="234">
        <v>60182</v>
      </c>
      <c r="T50" s="244">
        <v>60182</v>
      </c>
    </row>
    <row r="51" spans="17:20" x14ac:dyDescent="0.25">
      <c r="Q51" s="232"/>
      <c r="R51" s="235">
        <v>40954</v>
      </c>
      <c r="S51" s="236">
        <v>60054</v>
      </c>
      <c r="T51" s="244">
        <v>60054</v>
      </c>
    </row>
    <row r="52" spans="17:20" x14ac:dyDescent="0.25">
      <c r="Q52" s="232"/>
      <c r="R52" s="235">
        <v>40955</v>
      </c>
      <c r="S52" s="236">
        <v>60863</v>
      </c>
      <c r="T52" s="244">
        <v>60863</v>
      </c>
    </row>
    <row r="53" spans="17:20" x14ac:dyDescent="0.25">
      <c r="Q53" s="232"/>
      <c r="R53" s="237">
        <v>40956</v>
      </c>
      <c r="S53" s="238">
        <v>76525</v>
      </c>
      <c r="T53" s="244">
        <v>76525</v>
      </c>
    </row>
    <row r="54" spans="17:20" x14ac:dyDescent="0.25">
      <c r="Q54" s="232"/>
      <c r="R54" s="232">
        <v>40957</v>
      </c>
      <c r="S54" s="230">
        <v>63455</v>
      </c>
      <c r="T54" s="244">
        <v>63455</v>
      </c>
    </row>
    <row r="55" spans="17:20" x14ac:dyDescent="0.25">
      <c r="Q55" s="232"/>
      <c r="R55" s="232">
        <v>40958</v>
      </c>
      <c r="S55" s="230">
        <v>63356</v>
      </c>
      <c r="T55" s="244">
        <v>63356</v>
      </c>
    </row>
    <row r="56" spans="17:20" x14ac:dyDescent="0.25">
      <c r="Q56" s="232"/>
      <c r="R56" s="233">
        <v>40959</v>
      </c>
      <c r="S56" s="234">
        <v>61836</v>
      </c>
      <c r="T56" s="244">
        <v>61836</v>
      </c>
    </row>
    <row r="57" spans="17:20" x14ac:dyDescent="0.25">
      <c r="Q57" s="232"/>
      <c r="R57" s="235">
        <v>40960</v>
      </c>
      <c r="S57" s="236">
        <v>61616</v>
      </c>
      <c r="T57" s="244">
        <v>61616</v>
      </c>
    </row>
    <row r="58" spans="17:20" x14ac:dyDescent="0.25">
      <c r="Q58" s="232"/>
      <c r="R58" s="235">
        <v>40961</v>
      </c>
      <c r="S58" s="236">
        <v>60148</v>
      </c>
      <c r="T58" s="244">
        <v>60148</v>
      </c>
    </row>
    <row r="59" spans="17:20" x14ac:dyDescent="0.25">
      <c r="Q59" s="232"/>
      <c r="R59" s="237">
        <v>40962</v>
      </c>
      <c r="S59" s="238">
        <v>69878</v>
      </c>
      <c r="T59" s="244">
        <v>69878</v>
      </c>
    </row>
    <row r="60" spans="17:20" x14ac:dyDescent="0.25">
      <c r="Q60" s="232"/>
      <c r="R60" s="232">
        <v>40963</v>
      </c>
      <c r="S60" s="230">
        <v>141959</v>
      </c>
      <c r="T60" s="244">
        <v>141959</v>
      </c>
    </row>
    <row r="61" spans="17:20" x14ac:dyDescent="0.25">
      <c r="Q61" s="232"/>
      <c r="R61" s="232">
        <v>40964</v>
      </c>
      <c r="S61" s="230">
        <v>301403</v>
      </c>
      <c r="T61" s="244">
        <v>301403</v>
      </c>
    </row>
    <row r="62" spans="17:20" x14ac:dyDescent="0.25">
      <c r="Q62" s="232"/>
      <c r="R62" s="233">
        <v>40965</v>
      </c>
      <c r="S62" s="234">
        <v>341037</v>
      </c>
      <c r="T62" s="244">
        <v>341037</v>
      </c>
    </row>
    <row r="63" spans="17:20" x14ac:dyDescent="0.25">
      <c r="Q63" s="232"/>
      <c r="R63" s="235">
        <v>40966</v>
      </c>
      <c r="S63" s="236">
        <v>296737</v>
      </c>
      <c r="T63" s="244">
        <v>296737</v>
      </c>
    </row>
    <row r="64" spans="17:20" x14ac:dyDescent="0.25">
      <c r="Q64" s="232"/>
      <c r="R64" s="235">
        <v>40967</v>
      </c>
      <c r="S64" s="236">
        <v>284571</v>
      </c>
      <c r="T64" s="244">
        <v>284571</v>
      </c>
    </row>
    <row r="65" spans="17:20" x14ac:dyDescent="0.25">
      <c r="Q65" s="232"/>
      <c r="R65" s="237">
        <v>40968</v>
      </c>
      <c r="S65" s="238">
        <v>278486</v>
      </c>
      <c r="T65" s="244">
        <v>278486</v>
      </c>
    </row>
    <row r="66" spans="17:20" x14ac:dyDescent="0.25">
      <c r="Q66" s="232"/>
      <c r="R66" s="232">
        <v>40969</v>
      </c>
      <c r="S66" s="230">
        <v>264199</v>
      </c>
      <c r="T66" s="244">
        <v>264199</v>
      </c>
    </row>
    <row r="67" spans="17:20" x14ac:dyDescent="0.25">
      <c r="Q67" s="232"/>
      <c r="R67" s="232">
        <v>40970</v>
      </c>
      <c r="S67" s="230">
        <v>231456</v>
      </c>
      <c r="T67" s="244">
        <v>231456</v>
      </c>
    </row>
    <row r="68" spans="17:20" x14ac:dyDescent="0.25">
      <c r="Q68" s="232"/>
      <c r="R68" s="233">
        <v>40971</v>
      </c>
      <c r="S68" s="234">
        <v>225128</v>
      </c>
      <c r="T68" s="244">
        <v>225128</v>
      </c>
    </row>
    <row r="69" spans="17:20" x14ac:dyDescent="0.25">
      <c r="Q69" s="232"/>
      <c r="R69" s="235">
        <v>40972</v>
      </c>
      <c r="S69" s="236">
        <v>220837</v>
      </c>
      <c r="T69" s="244">
        <v>220837</v>
      </c>
    </row>
    <row r="70" spans="17:20" x14ac:dyDescent="0.25">
      <c r="Q70" s="232"/>
      <c r="R70" s="235">
        <v>40973</v>
      </c>
      <c r="S70" s="236">
        <v>219494</v>
      </c>
      <c r="T70" s="244">
        <v>219494</v>
      </c>
    </row>
    <row r="71" spans="17:20" x14ac:dyDescent="0.25">
      <c r="Q71" s="232"/>
      <c r="R71" s="237">
        <v>40974</v>
      </c>
      <c r="S71" s="238">
        <v>227634</v>
      </c>
      <c r="T71" s="244">
        <v>227634</v>
      </c>
    </row>
    <row r="72" spans="17:20" x14ac:dyDescent="0.25">
      <c r="Q72" s="232"/>
      <c r="R72" s="232">
        <v>40975</v>
      </c>
      <c r="S72" s="230">
        <v>242742</v>
      </c>
      <c r="T72" s="244">
        <v>242742</v>
      </c>
    </row>
    <row r="73" spans="17:20" x14ac:dyDescent="0.25">
      <c r="Q73" s="232"/>
      <c r="R73" s="232">
        <v>40976</v>
      </c>
      <c r="S73" s="230">
        <v>225855</v>
      </c>
      <c r="T73" s="244">
        <v>225855</v>
      </c>
    </row>
    <row r="74" spans="17:20" x14ac:dyDescent="0.25">
      <c r="Q74" s="232"/>
      <c r="R74" s="233">
        <v>40977</v>
      </c>
      <c r="S74" s="234">
        <v>221387</v>
      </c>
      <c r="T74" s="244">
        <v>221387</v>
      </c>
    </row>
    <row r="75" spans="17:20" x14ac:dyDescent="0.25">
      <c r="Q75" s="232"/>
      <c r="R75" s="235">
        <v>40978</v>
      </c>
      <c r="S75" s="236">
        <v>220340</v>
      </c>
      <c r="T75" s="244">
        <v>220340</v>
      </c>
    </row>
    <row r="76" spans="17:20" x14ac:dyDescent="0.25">
      <c r="Q76" s="232"/>
      <c r="R76" s="235">
        <v>40979</v>
      </c>
      <c r="S76" s="236">
        <v>205742</v>
      </c>
      <c r="T76" s="244">
        <v>205742</v>
      </c>
    </row>
    <row r="77" spans="17:20" x14ac:dyDescent="0.25">
      <c r="Q77" s="232"/>
      <c r="R77" s="237">
        <v>40980</v>
      </c>
      <c r="S77" s="238">
        <v>203210</v>
      </c>
      <c r="T77" s="244">
        <v>203210</v>
      </c>
    </row>
    <row r="78" spans="17:20" x14ac:dyDescent="0.25">
      <c r="Q78" s="232"/>
      <c r="R78" s="232">
        <v>40981</v>
      </c>
      <c r="S78" s="230">
        <v>204201</v>
      </c>
      <c r="T78" s="244">
        <v>204201</v>
      </c>
    </row>
    <row r="79" spans="17:20" x14ac:dyDescent="0.25">
      <c r="Q79" s="232"/>
      <c r="R79" s="232">
        <v>40982</v>
      </c>
      <c r="S79" s="230">
        <v>212571</v>
      </c>
      <c r="T79" s="244">
        <v>212571</v>
      </c>
    </row>
    <row r="80" spans="17:20" x14ac:dyDescent="0.25">
      <c r="Q80" s="232"/>
      <c r="R80" s="233">
        <v>40983</v>
      </c>
      <c r="S80" s="234">
        <v>220528</v>
      </c>
      <c r="T80" s="244">
        <v>220528</v>
      </c>
    </row>
    <row r="81" spans="17:20" x14ac:dyDescent="0.25">
      <c r="Q81" s="232"/>
      <c r="R81" s="235">
        <v>40984</v>
      </c>
      <c r="S81" s="236">
        <v>220209</v>
      </c>
      <c r="T81" s="244">
        <v>220209</v>
      </c>
    </row>
    <row r="82" spans="17:20" x14ac:dyDescent="0.25">
      <c r="Q82" s="232"/>
      <c r="R82" s="235">
        <v>40985</v>
      </c>
      <c r="S82" s="236">
        <v>224269</v>
      </c>
      <c r="T82" s="244">
        <v>224269</v>
      </c>
    </row>
    <row r="83" spans="17:20" x14ac:dyDescent="0.25">
      <c r="Q83" s="232"/>
      <c r="R83" s="237">
        <v>40986</v>
      </c>
      <c r="S83" s="238">
        <v>226373</v>
      </c>
      <c r="T83" s="244">
        <v>226373</v>
      </c>
    </row>
    <row r="84" spans="17:20" x14ac:dyDescent="0.25">
      <c r="Q84" s="232"/>
      <c r="R84" s="232">
        <v>40987</v>
      </c>
      <c r="S84" s="230">
        <v>216429</v>
      </c>
      <c r="T84" s="244">
        <v>216429</v>
      </c>
    </row>
    <row r="85" spans="17:20" x14ac:dyDescent="0.25">
      <c r="Q85" s="232"/>
      <c r="R85" s="232">
        <v>40988</v>
      </c>
      <c r="S85" s="230">
        <v>217551</v>
      </c>
      <c r="T85" s="244">
        <v>217551</v>
      </c>
    </row>
    <row r="86" spans="17:20" x14ac:dyDescent="0.25">
      <c r="Q86" s="232"/>
      <c r="R86" s="233">
        <v>40989</v>
      </c>
      <c r="S86" s="234">
        <v>223563</v>
      </c>
      <c r="T86" s="244">
        <v>223563</v>
      </c>
    </row>
    <row r="87" spans="17:20" x14ac:dyDescent="0.25">
      <c r="Q87" s="232"/>
      <c r="R87" s="235">
        <v>40990</v>
      </c>
      <c r="S87" s="236">
        <v>226241</v>
      </c>
      <c r="T87" s="244">
        <v>226241</v>
      </c>
    </row>
    <row r="88" spans="17:20" x14ac:dyDescent="0.25">
      <c r="Q88" s="232"/>
      <c r="R88" s="235">
        <v>40991</v>
      </c>
      <c r="S88" s="236">
        <v>230900</v>
      </c>
      <c r="T88" s="244">
        <v>230900</v>
      </c>
    </row>
    <row r="89" spans="17:20" x14ac:dyDescent="0.25">
      <c r="Q89" s="232"/>
      <c r="R89" s="237">
        <v>40992</v>
      </c>
      <c r="S89" s="238">
        <v>241094</v>
      </c>
      <c r="T89" s="244">
        <v>241094</v>
      </c>
    </row>
    <row r="90" spans="17:20" x14ac:dyDescent="0.25">
      <c r="Q90" s="232"/>
      <c r="R90" s="232">
        <v>40993</v>
      </c>
      <c r="S90" s="230">
        <v>237695</v>
      </c>
      <c r="T90" s="244">
        <v>237695</v>
      </c>
    </row>
    <row r="91" spans="17:20" x14ac:dyDescent="0.25">
      <c r="Q91" s="232"/>
      <c r="R91" s="232">
        <v>40994</v>
      </c>
      <c r="S91" s="230">
        <v>227718</v>
      </c>
      <c r="T91" s="244">
        <v>227718</v>
      </c>
    </row>
    <row r="92" spans="17:20" x14ac:dyDescent="0.25">
      <c r="Q92" s="232"/>
      <c r="R92" s="233">
        <v>40995</v>
      </c>
      <c r="S92" s="234">
        <v>230985</v>
      </c>
      <c r="T92" s="244">
        <v>230985</v>
      </c>
    </row>
    <row r="93" spans="17:20" x14ac:dyDescent="0.25">
      <c r="Q93" s="232"/>
      <c r="R93" s="235">
        <v>40996</v>
      </c>
      <c r="S93" s="236">
        <v>234286</v>
      </c>
      <c r="T93" s="244">
        <v>234286</v>
      </c>
    </row>
    <row r="94" spans="17:20" x14ac:dyDescent="0.25">
      <c r="Q94" s="232"/>
      <c r="R94" s="235">
        <v>40997</v>
      </c>
      <c r="S94" s="236">
        <v>236011</v>
      </c>
      <c r="T94" s="244">
        <v>236011</v>
      </c>
    </row>
    <row r="95" spans="17:20" x14ac:dyDescent="0.25">
      <c r="Q95" s="232"/>
      <c r="R95" s="237">
        <v>40998</v>
      </c>
      <c r="S95" s="238">
        <v>244672</v>
      </c>
      <c r="T95" s="244">
        <v>244672</v>
      </c>
    </row>
    <row r="96" spans="17:20" x14ac:dyDescent="0.25">
      <c r="Q96" s="232"/>
      <c r="R96" s="232">
        <v>40999</v>
      </c>
      <c r="S96" s="230">
        <v>251503</v>
      </c>
      <c r="T96" s="244">
        <v>251503</v>
      </c>
    </row>
    <row r="97" spans="17:20" x14ac:dyDescent="0.25">
      <c r="Q97" s="232"/>
      <c r="R97" s="232">
        <v>41000</v>
      </c>
      <c r="S97" s="230">
        <v>249223</v>
      </c>
      <c r="T97" s="244">
        <v>249223</v>
      </c>
    </row>
    <row r="98" spans="17:20" x14ac:dyDescent="0.25">
      <c r="Q98" s="232"/>
      <c r="R98" s="233">
        <v>41001</v>
      </c>
      <c r="S98" s="234">
        <v>240478</v>
      </c>
      <c r="T98" s="244">
        <v>240478</v>
      </c>
    </row>
    <row r="99" spans="17:20" x14ac:dyDescent="0.25">
      <c r="Q99" s="232"/>
      <c r="R99" s="235">
        <v>41002</v>
      </c>
      <c r="S99" s="236">
        <v>245106</v>
      </c>
      <c r="T99" s="244">
        <v>245106</v>
      </c>
    </row>
    <row r="100" spans="17:20" x14ac:dyDescent="0.25">
      <c r="Q100" s="232"/>
      <c r="R100" s="235">
        <v>41003</v>
      </c>
      <c r="S100" s="236">
        <v>256981</v>
      </c>
      <c r="T100" s="244">
        <v>256981</v>
      </c>
    </row>
    <row r="101" spans="17:20" x14ac:dyDescent="0.25">
      <c r="Q101" s="232"/>
      <c r="R101" s="237">
        <v>41004</v>
      </c>
      <c r="S101" s="238">
        <v>272219</v>
      </c>
      <c r="T101" s="244">
        <v>272219</v>
      </c>
    </row>
    <row r="102" spans="17:20" x14ac:dyDescent="0.25">
      <c r="Q102" s="232"/>
      <c r="R102" s="232">
        <v>41005</v>
      </c>
      <c r="S102" s="230">
        <v>275714</v>
      </c>
      <c r="T102" s="244">
        <v>275714</v>
      </c>
    </row>
    <row r="103" spans="17:20" x14ac:dyDescent="0.25">
      <c r="Q103" s="232"/>
      <c r="R103" s="232">
        <v>41006</v>
      </c>
      <c r="S103" s="230">
        <v>259282</v>
      </c>
      <c r="T103" s="244">
        <v>259282</v>
      </c>
    </row>
    <row r="104" spans="17:20" x14ac:dyDescent="0.25">
      <c r="Q104" s="232"/>
      <c r="R104" s="233">
        <v>41007</v>
      </c>
      <c r="S104" s="234">
        <v>257872</v>
      </c>
      <c r="T104" s="244">
        <v>257872</v>
      </c>
    </row>
    <row r="105" spans="17:20" x14ac:dyDescent="0.25">
      <c r="Q105" s="232"/>
      <c r="R105" s="235">
        <v>41008</v>
      </c>
      <c r="S105" s="236">
        <v>247262</v>
      </c>
      <c r="T105" s="244">
        <v>247262</v>
      </c>
    </row>
    <row r="106" spans="17:20" x14ac:dyDescent="0.25">
      <c r="Q106" s="232"/>
      <c r="R106" s="235">
        <v>41009</v>
      </c>
      <c r="S106" s="236">
        <v>244229</v>
      </c>
      <c r="T106" s="244">
        <v>244229</v>
      </c>
    </row>
    <row r="107" spans="17:20" x14ac:dyDescent="0.25">
      <c r="Q107" s="232"/>
      <c r="R107" s="237">
        <v>41010</v>
      </c>
      <c r="S107" s="238">
        <v>250785</v>
      </c>
      <c r="T107" s="244">
        <v>250785</v>
      </c>
    </row>
    <row r="108" spans="17:20" x14ac:dyDescent="0.25">
      <c r="Q108" s="232"/>
      <c r="R108" s="232">
        <v>41011</v>
      </c>
      <c r="S108" s="230">
        <v>263773</v>
      </c>
      <c r="T108" s="244">
        <v>263773</v>
      </c>
    </row>
    <row r="109" spans="17:20" x14ac:dyDescent="0.25">
      <c r="Q109" s="232"/>
      <c r="R109" s="232">
        <v>41012</v>
      </c>
      <c r="S109" s="230">
        <v>260794</v>
      </c>
      <c r="T109" s="244">
        <v>260794</v>
      </c>
    </row>
    <row r="110" spans="17:20" x14ac:dyDescent="0.25">
      <c r="Q110" s="232"/>
      <c r="R110" s="233">
        <v>41013</v>
      </c>
      <c r="S110" s="234">
        <v>263456</v>
      </c>
      <c r="T110" s="244">
        <v>263456</v>
      </c>
    </row>
    <row r="111" spans="17:20" x14ac:dyDescent="0.25">
      <c r="Q111" s="232"/>
      <c r="R111" s="235">
        <v>41014</v>
      </c>
      <c r="S111" s="236">
        <v>266644</v>
      </c>
      <c r="T111" s="244">
        <v>266644</v>
      </c>
    </row>
    <row r="112" spans="17:20" x14ac:dyDescent="0.25">
      <c r="Q112" s="232"/>
      <c r="R112" s="235">
        <v>41015</v>
      </c>
      <c r="S112" s="236">
        <v>252740</v>
      </c>
      <c r="T112" s="244">
        <v>252740</v>
      </c>
    </row>
    <row r="113" spans="17:20" x14ac:dyDescent="0.25">
      <c r="Q113" s="232"/>
      <c r="R113" s="237">
        <v>41016</v>
      </c>
      <c r="S113" s="238">
        <v>255760</v>
      </c>
      <c r="T113" s="244">
        <v>255760</v>
      </c>
    </row>
    <row r="114" spans="17:20" x14ac:dyDescent="0.25">
      <c r="Q114" s="232"/>
      <c r="R114" s="232">
        <v>41017</v>
      </c>
      <c r="S114" s="230">
        <v>269458</v>
      </c>
      <c r="T114" s="244">
        <v>269458</v>
      </c>
    </row>
    <row r="115" spans="17:20" x14ac:dyDescent="0.25">
      <c r="Q115" s="232"/>
      <c r="R115" s="232">
        <v>41018</v>
      </c>
      <c r="S115" s="230">
        <v>278363</v>
      </c>
      <c r="T115" s="244">
        <v>278363</v>
      </c>
    </row>
    <row r="116" spans="17:20" x14ac:dyDescent="0.25">
      <c r="Q116" s="232"/>
      <c r="R116" s="233">
        <v>41019</v>
      </c>
      <c r="S116" s="234">
        <v>276265</v>
      </c>
      <c r="T116" s="244">
        <v>276265</v>
      </c>
    </row>
    <row r="117" spans="17:20" x14ac:dyDescent="0.25">
      <c r="Q117" s="232"/>
      <c r="R117" s="235">
        <v>41020</v>
      </c>
      <c r="S117" s="236">
        <v>283554</v>
      </c>
      <c r="T117" s="244">
        <v>283554</v>
      </c>
    </row>
    <row r="118" spans="17:20" x14ac:dyDescent="0.25">
      <c r="Q118" s="232"/>
      <c r="R118" s="235">
        <v>41021</v>
      </c>
      <c r="S118" s="236">
        <v>283395</v>
      </c>
      <c r="T118" s="244">
        <v>283395</v>
      </c>
    </row>
    <row r="119" spans="17:20" x14ac:dyDescent="0.25">
      <c r="Q119" s="232"/>
      <c r="R119" s="237">
        <v>41022</v>
      </c>
      <c r="S119" s="238">
        <v>265278</v>
      </c>
      <c r="T119" s="244">
        <v>265278</v>
      </c>
    </row>
    <row r="120" spans="17:20" x14ac:dyDescent="0.25">
      <c r="Q120" s="232"/>
      <c r="R120" s="232">
        <v>41023</v>
      </c>
      <c r="S120" s="230">
        <v>266822</v>
      </c>
      <c r="T120" s="244">
        <v>266822</v>
      </c>
    </row>
    <row r="121" spans="17:20" x14ac:dyDescent="0.25">
      <c r="Q121" s="232"/>
      <c r="R121" s="232">
        <v>41024</v>
      </c>
      <c r="S121" s="230">
        <v>278260</v>
      </c>
      <c r="T121" s="244">
        <v>278260</v>
      </c>
    </row>
    <row r="122" spans="17:20" x14ac:dyDescent="0.25">
      <c r="Q122" s="232"/>
      <c r="R122" s="233">
        <v>41025</v>
      </c>
      <c r="S122" s="234">
        <v>292174</v>
      </c>
      <c r="T122" s="244">
        <v>292174</v>
      </c>
    </row>
    <row r="123" spans="17:20" x14ac:dyDescent="0.25">
      <c r="Q123" s="232"/>
      <c r="R123" s="235">
        <v>41026</v>
      </c>
      <c r="S123" s="236">
        <v>287691</v>
      </c>
      <c r="T123" s="244">
        <v>287691</v>
      </c>
    </row>
    <row r="124" spans="17:20" x14ac:dyDescent="0.25">
      <c r="Q124" s="232"/>
      <c r="R124" s="235">
        <v>41027</v>
      </c>
      <c r="S124" s="236">
        <v>298858</v>
      </c>
      <c r="T124" s="244">
        <v>298858</v>
      </c>
    </row>
    <row r="125" spans="17:20" x14ac:dyDescent="0.25">
      <c r="Q125" s="232"/>
      <c r="R125" s="237">
        <v>41028</v>
      </c>
      <c r="S125" s="238">
        <v>295006</v>
      </c>
      <c r="T125" s="244">
        <v>295006</v>
      </c>
    </row>
    <row r="126" spans="17:20" x14ac:dyDescent="0.25">
      <c r="Q126" s="232"/>
      <c r="R126" s="232">
        <v>41029</v>
      </c>
      <c r="S126" s="230">
        <v>276649</v>
      </c>
      <c r="T126" s="244">
        <v>276649</v>
      </c>
    </row>
    <row r="127" spans="17:20" x14ac:dyDescent="0.25">
      <c r="Q127" s="232"/>
      <c r="R127" s="232">
        <v>41030</v>
      </c>
      <c r="S127" s="230">
        <v>283189</v>
      </c>
      <c r="T127" s="244">
        <v>283189</v>
      </c>
    </row>
    <row r="128" spans="17:20" x14ac:dyDescent="0.25">
      <c r="Q128" s="232"/>
      <c r="R128" s="233">
        <v>41031</v>
      </c>
      <c r="S128" s="234">
        <v>295307</v>
      </c>
      <c r="T128" s="244">
        <v>295307</v>
      </c>
    </row>
    <row r="129" spans="17:20" x14ac:dyDescent="0.25">
      <c r="Q129" s="232"/>
      <c r="R129" s="235">
        <v>41032</v>
      </c>
      <c r="S129" s="236">
        <v>304157</v>
      </c>
      <c r="T129" s="244">
        <v>304157</v>
      </c>
    </row>
    <row r="130" spans="17:20" x14ac:dyDescent="0.25">
      <c r="Q130" s="232"/>
      <c r="R130" s="235">
        <v>41033</v>
      </c>
      <c r="S130" s="236">
        <v>301000</v>
      </c>
      <c r="T130" s="244">
        <v>301000</v>
      </c>
    </row>
    <row r="131" spans="17:20" x14ac:dyDescent="0.25">
      <c r="Q131" s="232"/>
      <c r="R131" s="237">
        <v>41034</v>
      </c>
      <c r="S131" s="238">
        <v>307849</v>
      </c>
      <c r="T131" s="244">
        <v>307849</v>
      </c>
    </row>
    <row r="132" spans="17:20" x14ac:dyDescent="0.25">
      <c r="Q132" s="232"/>
      <c r="R132" s="232">
        <v>41035</v>
      </c>
      <c r="S132" s="230">
        <v>306722</v>
      </c>
      <c r="T132" s="244">
        <v>306722</v>
      </c>
    </row>
    <row r="133" spans="17:20" x14ac:dyDescent="0.25">
      <c r="Q133" s="232"/>
      <c r="R133" s="232">
        <v>41036</v>
      </c>
      <c r="S133" s="230">
        <v>288983</v>
      </c>
      <c r="T133" s="244">
        <v>288983</v>
      </c>
    </row>
    <row r="134" spans="17:20" x14ac:dyDescent="0.25">
      <c r="Q134" s="232"/>
      <c r="R134" s="233">
        <v>41037</v>
      </c>
      <c r="S134" s="234">
        <v>294159</v>
      </c>
      <c r="T134" s="244">
        <v>294159</v>
      </c>
    </row>
    <row r="135" spans="17:20" x14ac:dyDescent="0.25">
      <c r="Q135" s="232"/>
      <c r="R135" s="235">
        <v>41038</v>
      </c>
      <c r="S135" s="236">
        <v>300078</v>
      </c>
      <c r="T135" s="244">
        <v>300078</v>
      </c>
    </row>
    <row r="136" spans="17:20" x14ac:dyDescent="0.25">
      <c r="Q136" s="232"/>
      <c r="R136" s="235">
        <v>41039</v>
      </c>
      <c r="S136" s="236">
        <v>311408</v>
      </c>
      <c r="T136" s="244">
        <v>311408</v>
      </c>
    </row>
    <row r="137" spans="17:20" x14ac:dyDescent="0.25">
      <c r="Q137" s="232"/>
      <c r="R137" s="237">
        <v>41040</v>
      </c>
      <c r="S137" s="238">
        <v>305172</v>
      </c>
      <c r="T137" s="244">
        <v>305172</v>
      </c>
    </row>
    <row r="138" spans="17:20" x14ac:dyDescent="0.25">
      <c r="Q138" s="232"/>
      <c r="R138" s="232">
        <v>41041</v>
      </c>
      <c r="S138" s="230">
        <v>317927</v>
      </c>
      <c r="T138" s="244">
        <v>317927</v>
      </c>
    </row>
    <row r="139" spans="17:20" x14ac:dyDescent="0.25">
      <c r="Q139" s="232"/>
      <c r="R139" s="232">
        <v>41042</v>
      </c>
      <c r="S139" s="230">
        <v>327274</v>
      </c>
      <c r="T139" s="244">
        <v>327274</v>
      </c>
    </row>
    <row r="140" spans="17:20" x14ac:dyDescent="0.25">
      <c r="Q140" s="232"/>
      <c r="R140" s="233">
        <v>41043</v>
      </c>
      <c r="S140" s="234">
        <v>304724</v>
      </c>
      <c r="T140" s="244">
        <v>304724</v>
      </c>
    </row>
    <row r="141" spans="17:20" x14ac:dyDescent="0.25">
      <c r="Q141" s="232"/>
      <c r="R141" s="235">
        <v>41044</v>
      </c>
      <c r="S141" s="236">
        <v>307451</v>
      </c>
      <c r="T141" s="244">
        <v>307451</v>
      </c>
    </row>
    <row r="142" spans="17:20" x14ac:dyDescent="0.25">
      <c r="Q142" s="232"/>
      <c r="R142" s="235">
        <v>41045</v>
      </c>
      <c r="S142" s="236">
        <v>318584</v>
      </c>
      <c r="T142" s="244">
        <v>318584</v>
      </c>
    </row>
    <row r="143" spans="17:20" x14ac:dyDescent="0.25">
      <c r="Q143" s="232"/>
      <c r="R143" s="237">
        <v>41046</v>
      </c>
      <c r="S143" s="238">
        <v>328282</v>
      </c>
      <c r="T143" s="244">
        <v>328282</v>
      </c>
    </row>
    <row r="144" spans="17:20" x14ac:dyDescent="0.25">
      <c r="Q144" s="232"/>
      <c r="R144" s="232">
        <v>41047</v>
      </c>
      <c r="S144" s="230">
        <v>311251</v>
      </c>
      <c r="T144" s="244">
        <v>311251</v>
      </c>
    </row>
    <row r="145" spans="17:20" x14ac:dyDescent="0.25">
      <c r="Q145" s="232"/>
      <c r="R145" s="232">
        <v>41048</v>
      </c>
      <c r="S145" s="230">
        <v>332865</v>
      </c>
      <c r="T145" s="244">
        <v>332865</v>
      </c>
    </row>
    <row r="146" spans="17:20" x14ac:dyDescent="0.25">
      <c r="Q146" s="232"/>
      <c r="R146" s="233">
        <v>41049</v>
      </c>
      <c r="S146" s="234">
        <v>337175</v>
      </c>
      <c r="T146" s="244">
        <v>337175</v>
      </c>
    </row>
    <row r="147" spans="17:20" x14ac:dyDescent="0.25">
      <c r="Q147" s="232"/>
      <c r="R147" s="235">
        <v>41050</v>
      </c>
      <c r="S147" s="236">
        <v>322949</v>
      </c>
      <c r="T147" s="244">
        <v>322949</v>
      </c>
    </row>
    <row r="148" spans="17:20" x14ac:dyDescent="0.25">
      <c r="Q148" s="232"/>
      <c r="R148" s="235">
        <v>41051</v>
      </c>
      <c r="S148" s="236">
        <v>304268</v>
      </c>
      <c r="T148" s="244">
        <v>304268</v>
      </c>
    </row>
    <row r="149" spans="17:20" x14ac:dyDescent="0.25">
      <c r="Q149" s="232"/>
      <c r="R149" s="237">
        <v>41052</v>
      </c>
      <c r="S149" s="238">
        <v>318048</v>
      </c>
      <c r="T149" s="244">
        <v>318048</v>
      </c>
    </row>
    <row r="150" spans="17:20" x14ac:dyDescent="0.25">
      <c r="Q150" s="232"/>
      <c r="R150" s="232">
        <v>41053</v>
      </c>
      <c r="S150" s="230">
        <v>328501</v>
      </c>
      <c r="T150" s="244">
        <v>328501</v>
      </c>
    </row>
    <row r="151" spans="17:20" x14ac:dyDescent="0.25">
      <c r="Q151" s="232"/>
      <c r="R151" s="232">
        <v>41054</v>
      </c>
      <c r="S151" s="230">
        <v>325014</v>
      </c>
      <c r="T151" s="244">
        <v>325014</v>
      </c>
    </row>
    <row r="152" spans="17:20" x14ac:dyDescent="0.25">
      <c r="Q152" s="232"/>
      <c r="R152" s="233">
        <v>41055</v>
      </c>
      <c r="S152" s="234">
        <v>330316</v>
      </c>
      <c r="T152" s="244">
        <v>330316</v>
      </c>
    </row>
    <row r="153" spans="17:20" x14ac:dyDescent="0.25">
      <c r="Q153" s="232"/>
      <c r="R153" s="235">
        <v>41056</v>
      </c>
      <c r="S153" s="236">
        <v>324428</v>
      </c>
      <c r="T153" s="244">
        <v>324428</v>
      </c>
    </row>
    <row r="154" spans="17:20" x14ac:dyDescent="0.25">
      <c r="Q154" s="232"/>
      <c r="R154" s="235">
        <v>41057</v>
      </c>
      <c r="S154" s="236">
        <v>329498</v>
      </c>
      <c r="T154" s="244">
        <v>329498</v>
      </c>
    </row>
    <row r="155" spans="17:20" x14ac:dyDescent="0.25">
      <c r="Q155" s="232"/>
      <c r="R155" s="237">
        <v>41058</v>
      </c>
      <c r="S155" s="238">
        <v>326375</v>
      </c>
      <c r="T155" s="244">
        <v>326375</v>
      </c>
    </row>
    <row r="156" spans="17:20" x14ac:dyDescent="0.25">
      <c r="Q156" s="232"/>
      <c r="R156" s="232">
        <v>41059</v>
      </c>
      <c r="S156" s="230">
        <v>338681</v>
      </c>
      <c r="T156" s="244">
        <v>338681</v>
      </c>
    </row>
    <row r="157" spans="17:20" x14ac:dyDescent="0.25">
      <c r="Q157" s="232"/>
      <c r="R157" s="232">
        <v>41060</v>
      </c>
      <c r="S157" s="230">
        <v>333234</v>
      </c>
      <c r="T157" s="244">
        <v>333234</v>
      </c>
    </row>
    <row r="158" spans="17:20" x14ac:dyDescent="0.25">
      <c r="Q158" s="232"/>
      <c r="R158" s="233">
        <v>41061</v>
      </c>
      <c r="S158" s="234">
        <v>336208</v>
      </c>
      <c r="T158" s="244">
        <v>336208</v>
      </c>
    </row>
    <row r="159" spans="17:20" x14ac:dyDescent="0.25">
      <c r="Q159" s="232"/>
      <c r="R159" s="235">
        <v>41062</v>
      </c>
      <c r="S159" s="236">
        <v>341384</v>
      </c>
      <c r="T159" s="244">
        <v>341384</v>
      </c>
    </row>
    <row r="160" spans="17:20" x14ac:dyDescent="0.25">
      <c r="Q160" s="232"/>
      <c r="R160" s="235">
        <v>41063</v>
      </c>
      <c r="S160" s="236">
        <v>348100</v>
      </c>
      <c r="T160" s="244">
        <v>348100</v>
      </c>
    </row>
    <row r="161" spans="17:20" x14ac:dyDescent="0.25">
      <c r="Q161" s="232"/>
      <c r="R161" s="237">
        <v>41064</v>
      </c>
      <c r="S161" s="238">
        <v>339549</v>
      </c>
      <c r="T161" s="244">
        <v>339549</v>
      </c>
    </row>
    <row r="162" spans="17:20" x14ac:dyDescent="0.25">
      <c r="Q162" s="232"/>
      <c r="R162" s="232">
        <v>41065</v>
      </c>
      <c r="S162" s="230">
        <v>349610</v>
      </c>
      <c r="T162" s="244">
        <v>349610</v>
      </c>
    </row>
    <row r="163" spans="17:20" x14ac:dyDescent="0.25">
      <c r="Q163" s="232"/>
      <c r="R163" s="232">
        <v>41066</v>
      </c>
      <c r="S163" s="230">
        <v>360528</v>
      </c>
      <c r="T163" s="244">
        <v>360528</v>
      </c>
    </row>
    <row r="164" spans="17:20" x14ac:dyDescent="0.25">
      <c r="Q164" s="232"/>
      <c r="R164" s="233">
        <v>41067</v>
      </c>
      <c r="S164" s="234">
        <v>371506</v>
      </c>
      <c r="T164" s="244">
        <v>371506</v>
      </c>
    </row>
    <row r="165" spans="17:20" x14ac:dyDescent="0.25">
      <c r="Q165" s="232"/>
      <c r="R165" s="235">
        <v>41068</v>
      </c>
      <c r="S165" s="236">
        <v>379469</v>
      </c>
      <c r="T165" s="244">
        <v>379469</v>
      </c>
    </row>
    <row r="166" spans="17:20" x14ac:dyDescent="0.25">
      <c r="Q166" s="232"/>
      <c r="R166" s="235">
        <v>41069</v>
      </c>
      <c r="S166" s="236">
        <v>381842</v>
      </c>
      <c r="T166" s="244">
        <v>381842</v>
      </c>
    </row>
    <row r="167" spans="17:20" x14ac:dyDescent="0.25">
      <c r="Q167" s="232"/>
      <c r="R167" s="237">
        <v>41070</v>
      </c>
      <c r="S167" s="238">
        <v>382065</v>
      </c>
      <c r="T167" s="244">
        <v>382065</v>
      </c>
    </row>
    <row r="168" spans="17:20" x14ac:dyDescent="0.25">
      <c r="Q168" s="232"/>
      <c r="R168" s="232">
        <v>41071</v>
      </c>
      <c r="S168" s="230">
        <v>373086</v>
      </c>
      <c r="T168" s="244">
        <v>373086</v>
      </c>
    </row>
    <row r="169" spans="17:20" x14ac:dyDescent="0.25">
      <c r="Q169" s="232"/>
      <c r="R169" s="232">
        <v>41072</v>
      </c>
      <c r="S169" s="230">
        <v>377571</v>
      </c>
      <c r="T169" s="244">
        <v>377571</v>
      </c>
    </row>
    <row r="170" spans="17:20" x14ac:dyDescent="0.25">
      <c r="Q170" s="232"/>
      <c r="R170" s="233">
        <v>41073</v>
      </c>
      <c r="S170" s="234">
        <v>385449</v>
      </c>
      <c r="T170" s="244">
        <v>385449</v>
      </c>
    </row>
    <row r="171" spans="17:20" x14ac:dyDescent="0.25">
      <c r="Q171" s="232"/>
      <c r="R171" s="235">
        <v>41074</v>
      </c>
      <c r="S171" s="236">
        <v>393588</v>
      </c>
      <c r="T171" s="244">
        <v>393588</v>
      </c>
    </row>
    <row r="172" spans="17:20" x14ac:dyDescent="0.25">
      <c r="Q172" s="232"/>
      <c r="R172" s="235">
        <v>41075</v>
      </c>
      <c r="S172" s="236">
        <v>396876</v>
      </c>
      <c r="T172" s="244">
        <v>396876</v>
      </c>
    </row>
    <row r="173" spans="17:20" x14ac:dyDescent="0.25">
      <c r="Q173" s="232"/>
      <c r="R173" s="237">
        <v>41076</v>
      </c>
      <c r="S173" s="238">
        <v>396522</v>
      </c>
      <c r="T173" s="244">
        <v>396522</v>
      </c>
    </row>
    <row r="174" spans="17:20" x14ac:dyDescent="0.25">
      <c r="Q174" s="232"/>
      <c r="R174" s="232">
        <v>41077</v>
      </c>
      <c r="S174" s="230">
        <v>392824</v>
      </c>
      <c r="T174" s="244">
        <v>392824</v>
      </c>
    </row>
    <row r="175" spans="17:20" x14ac:dyDescent="0.25">
      <c r="Q175" s="232"/>
      <c r="R175" s="232">
        <v>41078</v>
      </c>
      <c r="S175" s="230">
        <v>395126</v>
      </c>
      <c r="T175" s="244">
        <v>395126</v>
      </c>
    </row>
    <row r="176" spans="17:20" x14ac:dyDescent="0.25">
      <c r="Q176" s="232"/>
      <c r="R176" s="233">
        <v>41079</v>
      </c>
      <c r="S176" s="234">
        <v>403093</v>
      </c>
      <c r="T176" s="244">
        <v>403093</v>
      </c>
    </row>
    <row r="177" spans="17:20" x14ac:dyDescent="0.25">
      <c r="Q177" s="232"/>
      <c r="R177" s="235">
        <v>41080</v>
      </c>
      <c r="S177" s="236">
        <v>410107</v>
      </c>
      <c r="T177" s="244">
        <v>410107</v>
      </c>
    </row>
    <row r="178" spans="17:20" x14ac:dyDescent="0.25">
      <c r="Q178" s="232"/>
      <c r="R178" s="235">
        <v>41081</v>
      </c>
      <c r="S178" s="236">
        <v>416218</v>
      </c>
      <c r="T178" s="244">
        <v>416218</v>
      </c>
    </row>
    <row r="179" spans="17:20" x14ac:dyDescent="0.25">
      <c r="Q179" s="232"/>
      <c r="R179" s="237">
        <v>41082</v>
      </c>
      <c r="S179" s="238">
        <v>427010</v>
      </c>
      <c r="T179" s="244">
        <v>427010</v>
      </c>
    </row>
    <row r="180" spans="17:20" x14ac:dyDescent="0.25">
      <c r="Q180" s="232"/>
      <c r="R180" s="232">
        <v>41083</v>
      </c>
      <c r="S180" s="230">
        <v>422855</v>
      </c>
      <c r="T180" s="244">
        <v>422855</v>
      </c>
    </row>
    <row r="181" spans="17:20" x14ac:dyDescent="0.25">
      <c r="Q181" s="232"/>
      <c r="R181" s="232">
        <v>41084</v>
      </c>
      <c r="S181" s="230">
        <v>414589</v>
      </c>
      <c r="T181" s="244">
        <v>414589</v>
      </c>
    </row>
    <row r="182" spans="17:20" x14ac:dyDescent="0.25">
      <c r="Q182" s="232"/>
      <c r="R182" s="233">
        <v>41085</v>
      </c>
      <c r="S182" s="234">
        <v>415774</v>
      </c>
      <c r="T182" s="244">
        <v>415774</v>
      </c>
    </row>
    <row r="183" spans="17:20" x14ac:dyDescent="0.25">
      <c r="Q183" s="232"/>
      <c r="R183" s="235">
        <v>41086</v>
      </c>
      <c r="S183" s="236">
        <v>418152</v>
      </c>
      <c r="T183" s="244">
        <v>418152</v>
      </c>
    </row>
    <row r="184" spans="17:20" x14ac:dyDescent="0.25">
      <c r="Q184" s="232"/>
      <c r="R184" s="235">
        <v>41087</v>
      </c>
      <c r="S184" s="236">
        <v>416777</v>
      </c>
      <c r="T184" s="244">
        <v>416777</v>
      </c>
    </row>
    <row r="185" spans="17:20" x14ac:dyDescent="0.25">
      <c r="Q185" s="232"/>
      <c r="R185" s="237">
        <v>41088</v>
      </c>
      <c r="S185" s="238">
        <v>410905</v>
      </c>
      <c r="T185" s="244">
        <v>410905</v>
      </c>
    </row>
    <row r="186" spans="17:20" x14ac:dyDescent="0.25">
      <c r="Q186" s="232"/>
      <c r="R186" s="232">
        <v>41089</v>
      </c>
      <c r="S186" s="230">
        <v>419150</v>
      </c>
      <c r="T186" s="244">
        <v>419150</v>
      </c>
    </row>
    <row r="187" spans="17:20" x14ac:dyDescent="0.25">
      <c r="Q187" s="232"/>
      <c r="R187" s="232">
        <v>41090</v>
      </c>
      <c r="S187" s="230">
        <v>410181</v>
      </c>
      <c r="T187" s="244">
        <v>410181</v>
      </c>
    </row>
    <row r="188" spans="17:20" x14ac:dyDescent="0.25">
      <c r="Q188" s="232"/>
      <c r="R188" s="233">
        <v>41091</v>
      </c>
      <c r="S188" s="234">
        <v>415025</v>
      </c>
      <c r="T188" s="244">
        <v>415025</v>
      </c>
    </row>
    <row r="189" spans="17:20" x14ac:dyDescent="0.25">
      <c r="Q189" s="232"/>
      <c r="R189" s="235">
        <v>41092</v>
      </c>
      <c r="S189" s="236">
        <v>430075</v>
      </c>
      <c r="T189" s="244">
        <v>430075</v>
      </c>
    </row>
    <row r="190" spans="17:20" x14ac:dyDescent="0.25">
      <c r="Q190" s="232"/>
      <c r="R190" s="235">
        <v>41093</v>
      </c>
      <c r="S190" s="236">
        <v>423932</v>
      </c>
      <c r="T190" s="244">
        <v>423932</v>
      </c>
    </row>
    <row r="191" spans="17:20" x14ac:dyDescent="0.25">
      <c r="Q191" s="232"/>
      <c r="R191" s="237">
        <v>41094</v>
      </c>
      <c r="S191" s="238">
        <v>377663</v>
      </c>
      <c r="T191" s="244">
        <v>377663</v>
      </c>
    </row>
    <row r="192" spans="17:20" x14ac:dyDescent="0.25">
      <c r="Q192" s="232"/>
      <c r="R192" s="232">
        <v>41095</v>
      </c>
      <c r="S192" s="230">
        <v>375368</v>
      </c>
      <c r="T192" s="244">
        <v>375368</v>
      </c>
    </row>
    <row r="193" spans="17:20" x14ac:dyDescent="0.25">
      <c r="Q193" s="232"/>
      <c r="R193" s="232">
        <v>41096</v>
      </c>
      <c r="S193" s="230">
        <v>381901</v>
      </c>
      <c r="T193" s="244">
        <v>381901</v>
      </c>
    </row>
    <row r="194" spans="17:20" x14ac:dyDescent="0.25">
      <c r="Q194" s="232"/>
      <c r="R194" s="233">
        <v>41097</v>
      </c>
      <c r="S194" s="234">
        <v>379915</v>
      </c>
      <c r="T194" s="244">
        <v>379915</v>
      </c>
    </row>
    <row r="195" spans="17:20" x14ac:dyDescent="0.25">
      <c r="Q195" s="232"/>
      <c r="R195" s="235">
        <v>41098</v>
      </c>
      <c r="S195" s="236">
        <v>397118</v>
      </c>
      <c r="T195" s="244">
        <v>397118</v>
      </c>
    </row>
    <row r="196" spans="17:20" x14ac:dyDescent="0.25">
      <c r="Q196" s="232"/>
      <c r="R196" s="235">
        <v>41099</v>
      </c>
      <c r="S196" s="236">
        <v>391191</v>
      </c>
      <c r="T196" s="244">
        <v>391191</v>
      </c>
    </row>
    <row r="197" spans="17:20" x14ac:dyDescent="0.25">
      <c r="Q197" s="232"/>
      <c r="R197" s="237">
        <v>41100</v>
      </c>
      <c r="S197" s="238">
        <v>364832</v>
      </c>
      <c r="T197" s="244">
        <v>364832</v>
      </c>
    </row>
    <row r="198" spans="17:20" x14ac:dyDescent="0.25">
      <c r="Q198" s="232"/>
      <c r="R198" s="232">
        <v>41101</v>
      </c>
      <c r="S198" s="230">
        <v>350688</v>
      </c>
      <c r="T198" s="244">
        <v>350688</v>
      </c>
    </row>
    <row r="199" spans="17:20" x14ac:dyDescent="0.25">
      <c r="Q199" s="232"/>
      <c r="R199" s="232">
        <v>41102</v>
      </c>
      <c r="S199" s="230">
        <v>345741</v>
      </c>
      <c r="T199" s="244">
        <v>345741</v>
      </c>
    </row>
    <row r="200" spans="17:20" x14ac:dyDescent="0.25">
      <c r="Q200" s="232"/>
      <c r="R200" s="233">
        <v>41103</v>
      </c>
      <c r="S200" s="234">
        <v>365729</v>
      </c>
      <c r="T200" s="244">
        <v>365729</v>
      </c>
    </row>
    <row r="201" spans="17:20" x14ac:dyDescent="0.25">
      <c r="Q201" s="232"/>
      <c r="R201" s="235">
        <v>41104</v>
      </c>
      <c r="S201" s="236">
        <v>387801</v>
      </c>
      <c r="T201" s="244">
        <v>387801</v>
      </c>
    </row>
    <row r="202" spans="17:20" x14ac:dyDescent="0.25">
      <c r="Q202" s="232"/>
      <c r="R202" s="235">
        <v>41105</v>
      </c>
      <c r="S202" s="236">
        <v>388007</v>
      </c>
      <c r="T202" s="244">
        <v>388007</v>
      </c>
    </row>
    <row r="203" spans="17:20" x14ac:dyDescent="0.25">
      <c r="Q203" s="232"/>
      <c r="R203" s="237">
        <v>41106</v>
      </c>
      <c r="S203" s="238">
        <v>391935</v>
      </c>
      <c r="T203" s="244">
        <v>391935</v>
      </c>
    </row>
    <row r="204" spans="17:20" x14ac:dyDescent="0.25">
      <c r="Q204" s="232"/>
      <c r="R204" s="232">
        <v>41107</v>
      </c>
      <c r="S204" s="230">
        <v>390916</v>
      </c>
      <c r="T204" s="244">
        <v>390916</v>
      </c>
    </row>
    <row r="205" spans="17:20" x14ac:dyDescent="0.25">
      <c r="Q205" s="232"/>
      <c r="R205" s="232">
        <v>41108</v>
      </c>
      <c r="S205" s="230">
        <v>391492</v>
      </c>
      <c r="T205" s="244">
        <v>391492</v>
      </c>
    </row>
    <row r="206" spans="17:20" x14ac:dyDescent="0.25">
      <c r="Q206" s="232"/>
      <c r="R206" s="233">
        <v>41109</v>
      </c>
      <c r="S206" s="234">
        <v>373851</v>
      </c>
      <c r="T206" s="244">
        <v>373851</v>
      </c>
    </row>
    <row r="207" spans="17:20" x14ac:dyDescent="0.25">
      <c r="Q207" s="232"/>
      <c r="R207" s="235">
        <v>41110</v>
      </c>
      <c r="S207" s="236">
        <v>354285</v>
      </c>
      <c r="T207" s="244">
        <v>354285</v>
      </c>
    </row>
    <row r="208" spans="17:20" x14ac:dyDescent="0.25">
      <c r="Q208" s="232"/>
      <c r="R208" s="235">
        <v>41111</v>
      </c>
      <c r="S208" s="236">
        <v>356140</v>
      </c>
      <c r="T208" s="244">
        <v>356140</v>
      </c>
    </row>
    <row r="209" spans="17:20" x14ac:dyDescent="0.25">
      <c r="Q209" s="232"/>
      <c r="R209" s="237">
        <v>41112</v>
      </c>
      <c r="S209" s="238">
        <v>352361</v>
      </c>
      <c r="T209" s="244">
        <v>352361</v>
      </c>
    </row>
    <row r="210" spans="17:20" x14ac:dyDescent="0.25">
      <c r="Q210" s="232"/>
      <c r="R210" s="232">
        <v>41113</v>
      </c>
      <c r="S210" s="230">
        <v>360948</v>
      </c>
      <c r="T210" s="244">
        <v>360948</v>
      </c>
    </row>
    <row r="211" spans="17:20" x14ac:dyDescent="0.25">
      <c r="Q211" s="232"/>
      <c r="R211" s="232">
        <v>41114</v>
      </c>
      <c r="S211" s="230">
        <v>365991</v>
      </c>
      <c r="T211" s="244">
        <v>365991</v>
      </c>
    </row>
    <row r="212" spans="17:20" x14ac:dyDescent="0.25">
      <c r="Q212" s="232"/>
      <c r="R212" s="233">
        <v>41115</v>
      </c>
      <c r="S212" s="234">
        <v>366321</v>
      </c>
      <c r="T212" s="244">
        <v>366321</v>
      </c>
    </row>
    <row r="213" spans="17:20" x14ac:dyDescent="0.25">
      <c r="Q213" s="232"/>
      <c r="R213" s="235">
        <v>41116</v>
      </c>
      <c r="S213" s="236">
        <v>368138</v>
      </c>
      <c r="T213" s="244">
        <v>368138</v>
      </c>
    </row>
    <row r="214" spans="17:20" x14ac:dyDescent="0.25">
      <c r="Q214" s="232"/>
      <c r="R214" s="235">
        <v>41117</v>
      </c>
      <c r="S214" s="236">
        <v>371760</v>
      </c>
      <c r="T214" s="244">
        <v>371760</v>
      </c>
    </row>
    <row r="215" spans="17:20" x14ac:dyDescent="0.25">
      <c r="Q215" s="232"/>
      <c r="R215" s="237">
        <v>41118</v>
      </c>
      <c r="S215" s="238">
        <v>364037</v>
      </c>
      <c r="T215" s="244">
        <v>364037</v>
      </c>
    </row>
    <row r="216" spans="17:20" x14ac:dyDescent="0.25">
      <c r="Q216" s="232"/>
      <c r="R216" s="232">
        <v>41119</v>
      </c>
      <c r="S216" s="230">
        <v>363244</v>
      </c>
      <c r="T216" s="244">
        <v>363244</v>
      </c>
    </row>
    <row r="217" spans="17:20" x14ac:dyDescent="0.25">
      <c r="Q217" s="232"/>
      <c r="R217" s="232">
        <v>41120</v>
      </c>
      <c r="S217" s="230">
        <v>369156</v>
      </c>
      <c r="T217" s="244">
        <v>369156</v>
      </c>
    </row>
    <row r="218" spans="17:20" x14ac:dyDescent="0.25">
      <c r="Q218" s="232"/>
      <c r="R218" s="233">
        <v>41121</v>
      </c>
      <c r="S218" s="234">
        <v>376195</v>
      </c>
      <c r="T218" s="244">
        <v>376195</v>
      </c>
    </row>
    <row r="219" spans="17:20" x14ac:dyDescent="0.25">
      <c r="Q219" s="232"/>
      <c r="R219" s="235">
        <v>41122</v>
      </c>
      <c r="S219" s="236">
        <v>376033</v>
      </c>
      <c r="T219" s="244">
        <v>376033</v>
      </c>
    </row>
    <row r="220" spans="17:20" x14ac:dyDescent="0.25">
      <c r="Q220" s="232"/>
      <c r="R220" s="235">
        <v>41123</v>
      </c>
      <c r="S220" s="236">
        <v>377499</v>
      </c>
      <c r="T220" s="244">
        <v>377499</v>
      </c>
    </row>
    <row r="221" spans="17:20" x14ac:dyDescent="0.25">
      <c r="Q221" s="232"/>
      <c r="R221" s="237">
        <v>41124</v>
      </c>
      <c r="S221" s="238">
        <v>383186</v>
      </c>
      <c r="T221" s="244">
        <v>383186</v>
      </c>
    </row>
    <row r="222" spans="17:20" x14ac:dyDescent="0.25">
      <c r="Q222" s="232"/>
      <c r="R222" s="232">
        <v>41125</v>
      </c>
      <c r="S222" s="230">
        <v>377759</v>
      </c>
      <c r="T222" s="244">
        <v>377759</v>
      </c>
    </row>
    <row r="223" spans="17:20" x14ac:dyDescent="0.25">
      <c r="Q223" s="232"/>
      <c r="R223" s="232">
        <v>41126</v>
      </c>
      <c r="S223" s="230">
        <v>377699</v>
      </c>
      <c r="T223" s="244">
        <v>377699</v>
      </c>
    </row>
    <row r="224" spans="17:20" x14ac:dyDescent="0.25">
      <c r="Q224" s="232"/>
      <c r="R224" s="233">
        <v>41127</v>
      </c>
      <c r="S224" s="234">
        <v>375117</v>
      </c>
      <c r="T224" s="244">
        <v>375117</v>
      </c>
    </row>
    <row r="225" spans="17:20" x14ac:dyDescent="0.25">
      <c r="Q225" s="232"/>
      <c r="R225" s="235">
        <v>41128</v>
      </c>
      <c r="S225" s="236">
        <v>373861</v>
      </c>
      <c r="T225" s="244">
        <v>373861</v>
      </c>
    </row>
    <row r="226" spans="17:20" x14ac:dyDescent="0.25">
      <c r="Q226" s="232"/>
      <c r="R226" s="235">
        <v>41129</v>
      </c>
      <c r="S226" s="236">
        <v>369737</v>
      </c>
      <c r="T226" s="244">
        <v>369737</v>
      </c>
    </row>
    <row r="227" spans="17:20" x14ac:dyDescent="0.25">
      <c r="Q227" s="232"/>
      <c r="R227" s="237">
        <v>41130</v>
      </c>
      <c r="S227" s="238">
        <v>374128</v>
      </c>
      <c r="T227" s="244">
        <v>374128</v>
      </c>
    </row>
    <row r="228" spans="17:20" x14ac:dyDescent="0.25">
      <c r="Q228" s="232"/>
      <c r="R228" s="232">
        <v>41131</v>
      </c>
      <c r="S228" s="230">
        <v>381937</v>
      </c>
      <c r="T228" s="244">
        <v>381937</v>
      </c>
    </row>
    <row r="229" spans="17:20" x14ac:dyDescent="0.25">
      <c r="Q229" s="232"/>
      <c r="R229" s="232">
        <v>41132</v>
      </c>
      <c r="S229" s="230">
        <v>381109</v>
      </c>
      <c r="T229" s="244">
        <v>381109</v>
      </c>
    </row>
    <row r="230" spans="17:20" x14ac:dyDescent="0.25">
      <c r="Q230" s="232"/>
      <c r="R230" s="233">
        <v>41133</v>
      </c>
      <c r="S230" s="234">
        <v>379337</v>
      </c>
      <c r="T230" s="244">
        <v>379337</v>
      </c>
    </row>
    <row r="231" spans="17:20" x14ac:dyDescent="0.25">
      <c r="Q231" s="232"/>
      <c r="R231" s="235">
        <v>41134</v>
      </c>
      <c r="S231" s="236">
        <v>383123</v>
      </c>
      <c r="T231" s="244">
        <v>383123</v>
      </c>
    </row>
    <row r="232" spans="17:20" x14ac:dyDescent="0.25">
      <c r="Q232" s="232"/>
      <c r="R232" s="235">
        <v>41135</v>
      </c>
      <c r="S232" s="236">
        <v>383440</v>
      </c>
      <c r="T232" s="244">
        <v>383440</v>
      </c>
    </row>
    <row r="233" spans="17:20" x14ac:dyDescent="0.25">
      <c r="Q233" s="232"/>
      <c r="R233" s="237">
        <v>41136</v>
      </c>
      <c r="S233" s="238">
        <v>379113</v>
      </c>
      <c r="T233" s="244">
        <v>379113</v>
      </c>
    </row>
    <row r="234" spans="17:20" x14ac:dyDescent="0.25">
      <c r="Q234" s="232"/>
      <c r="R234" s="232">
        <v>41137</v>
      </c>
      <c r="S234" s="230">
        <v>369376</v>
      </c>
      <c r="T234" s="244">
        <v>369376</v>
      </c>
    </row>
    <row r="235" spans="17:20" x14ac:dyDescent="0.25">
      <c r="Q235" s="232"/>
      <c r="R235" s="232">
        <v>41138</v>
      </c>
      <c r="S235" s="230">
        <v>379039</v>
      </c>
      <c r="T235" s="244">
        <v>379039</v>
      </c>
    </row>
    <row r="236" spans="17:20" x14ac:dyDescent="0.25">
      <c r="Q236" s="232"/>
      <c r="R236" s="233">
        <v>41139</v>
      </c>
      <c r="S236" s="234">
        <v>383057</v>
      </c>
      <c r="T236" s="244">
        <v>383057</v>
      </c>
    </row>
    <row r="237" spans="17:20" x14ac:dyDescent="0.25">
      <c r="Q237" s="232"/>
      <c r="R237" s="235">
        <v>41140</v>
      </c>
      <c r="S237" s="236">
        <v>374802</v>
      </c>
      <c r="T237" s="244">
        <v>374802</v>
      </c>
    </row>
    <row r="238" spans="17:20" x14ac:dyDescent="0.25">
      <c r="Q238" s="232"/>
      <c r="R238" s="235">
        <v>41141</v>
      </c>
      <c r="S238" s="236">
        <v>376778</v>
      </c>
      <c r="T238" s="244">
        <v>376778</v>
      </c>
    </row>
    <row r="239" spans="17:20" x14ac:dyDescent="0.25">
      <c r="Q239" s="232"/>
      <c r="R239" s="237">
        <v>41142</v>
      </c>
      <c r="S239" s="238">
        <v>377146</v>
      </c>
      <c r="T239" s="244">
        <v>377146</v>
      </c>
    </row>
    <row r="240" spans="17:20" x14ac:dyDescent="0.25">
      <c r="Q240" s="232"/>
      <c r="R240" s="232">
        <v>41143</v>
      </c>
      <c r="S240" s="230">
        <v>383596</v>
      </c>
      <c r="T240" s="244">
        <v>383596</v>
      </c>
    </row>
    <row r="241" spans="17:20" x14ac:dyDescent="0.25">
      <c r="Q241" s="232"/>
      <c r="R241" s="232">
        <v>41144</v>
      </c>
      <c r="S241" s="230">
        <v>386798</v>
      </c>
      <c r="T241" s="244">
        <v>386798</v>
      </c>
    </row>
    <row r="242" spans="17:20" x14ac:dyDescent="0.25">
      <c r="Q242" s="232"/>
      <c r="R242" s="233">
        <v>41145</v>
      </c>
      <c r="S242" s="234">
        <v>394134</v>
      </c>
      <c r="T242" s="244">
        <v>394134</v>
      </c>
    </row>
    <row r="243" spans="17:20" x14ac:dyDescent="0.25">
      <c r="Q243" s="232"/>
      <c r="R243" s="235">
        <v>41146</v>
      </c>
      <c r="S243" s="236">
        <v>401788</v>
      </c>
      <c r="T243" s="244">
        <v>401788</v>
      </c>
    </row>
    <row r="244" spans="17:20" x14ac:dyDescent="0.25">
      <c r="Q244" s="232"/>
      <c r="R244" s="235">
        <v>41147</v>
      </c>
      <c r="S244" s="236">
        <v>399727</v>
      </c>
      <c r="T244" s="244">
        <v>399727</v>
      </c>
    </row>
    <row r="245" spans="17:20" x14ac:dyDescent="0.25">
      <c r="Q245" s="232"/>
      <c r="R245" s="237">
        <v>41148</v>
      </c>
      <c r="S245" s="238">
        <v>379372</v>
      </c>
      <c r="T245" s="244">
        <v>379372</v>
      </c>
    </row>
    <row r="246" spans="17:20" x14ac:dyDescent="0.25">
      <c r="Q246" s="232"/>
      <c r="R246" s="232">
        <v>41149</v>
      </c>
      <c r="S246" s="230">
        <v>377277</v>
      </c>
      <c r="T246" s="244">
        <v>377277</v>
      </c>
    </row>
    <row r="247" spans="17:20" x14ac:dyDescent="0.25">
      <c r="Q247" s="232"/>
      <c r="R247" s="232">
        <v>41150</v>
      </c>
      <c r="S247" s="230">
        <v>385399</v>
      </c>
      <c r="T247" s="244">
        <v>385399</v>
      </c>
    </row>
    <row r="248" spans="17:20" x14ac:dyDescent="0.25">
      <c r="Q248" s="232"/>
      <c r="R248" s="233">
        <v>41151</v>
      </c>
      <c r="S248" s="234">
        <v>375904</v>
      </c>
      <c r="T248" s="244">
        <v>375904</v>
      </c>
    </row>
    <row r="249" spans="17:20" x14ac:dyDescent="0.25">
      <c r="Q249" s="232"/>
      <c r="R249" s="235">
        <v>41152</v>
      </c>
      <c r="S249" s="236">
        <v>360622</v>
      </c>
      <c r="T249" s="244">
        <v>360622</v>
      </c>
    </row>
    <row r="250" spans="17:20" x14ac:dyDescent="0.25">
      <c r="Q250" s="232"/>
      <c r="R250" s="235">
        <v>41153</v>
      </c>
      <c r="S250" s="236">
        <v>370681</v>
      </c>
      <c r="T250" s="244">
        <v>370681</v>
      </c>
    </row>
    <row r="251" spans="17:20" x14ac:dyDescent="0.25">
      <c r="Q251" s="232"/>
      <c r="R251" s="237">
        <v>41154</v>
      </c>
      <c r="S251" s="238">
        <v>361315</v>
      </c>
      <c r="T251" s="244">
        <v>361315</v>
      </c>
    </row>
    <row r="252" spans="17:20" x14ac:dyDescent="0.25">
      <c r="Q252" s="232"/>
      <c r="R252" s="232">
        <v>41155</v>
      </c>
      <c r="S252" s="230">
        <v>358159</v>
      </c>
      <c r="T252" s="244">
        <v>358159</v>
      </c>
    </row>
    <row r="253" spans="17:20" x14ac:dyDescent="0.25">
      <c r="Q253" s="232"/>
      <c r="R253" s="232">
        <v>41156</v>
      </c>
      <c r="S253" s="230">
        <v>334378</v>
      </c>
      <c r="T253" s="244">
        <v>334378</v>
      </c>
    </row>
    <row r="254" spans="17:20" x14ac:dyDescent="0.25">
      <c r="Q254" s="232"/>
      <c r="R254" s="233">
        <v>41157</v>
      </c>
      <c r="S254" s="234">
        <v>339247</v>
      </c>
      <c r="T254" s="244">
        <v>339247</v>
      </c>
    </row>
    <row r="255" spans="17:20" x14ac:dyDescent="0.25">
      <c r="Q255" s="232"/>
      <c r="R255" s="235">
        <v>41158</v>
      </c>
      <c r="S255" s="236">
        <v>341426</v>
      </c>
      <c r="T255" s="244">
        <v>341426</v>
      </c>
    </row>
    <row r="256" spans="17:20" x14ac:dyDescent="0.25">
      <c r="Q256" s="232"/>
      <c r="R256" s="235">
        <v>41159</v>
      </c>
      <c r="S256" s="236">
        <v>336883</v>
      </c>
      <c r="T256" s="244">
        <v>336883</v>
      </c>
    </row>
    <row r="257" spans="17:20" x14ac:dyDescent="0.25">
      <c r="Q257" s="232"/>
      <c r="R257" s="237">
        <v>41160</v>
      </c>
      <c r="S257" s="238">
        <v>359231</v>
      </c>
      <c r="T257" s="244">
        <v>359231</v>
      </c>
    </row>
    <row r="258" spans="17:20" x14ac:dyDescent="0.25">
      <c r="Q258" s="232"/>
      <c r="R258" s="232">
        <v>41161</v>
      </c>
      <c r="S258" s="230">
        <v>354592</v>
      </c>
      <c r="T258" s="244">
        <v>354592</v>
      </c>
    </row>
    <row r="259" spans="17:20" x14ac:dyDescent="0.25">
      <c r="Q259" s="232"/>
      <c r="R259" s="232">
        <v>41162</v>
      </c>
      <c r="S259" s="230">
        <v>319899</v>
      </c>
      <c r="T259" s="244">
        <v>319899</v>
      </c>
    </row>
    <row r="260" spans="17:20" x14ac:dyDescent="0.25">
      <c r="Q260" s="232"/>
      <c r="R260" s="233">
        <v>41163</v>
      </c>
      <c r="S260" s="234">
        <v>323094</v>
      </c>
      <c r="T260" s="244">
        <v>323094</v>
      </c>
    </row>
    <row r="261" spans="17:20" x14ac:dyDescent="0.25">
      <c r="Q261" s="232"/>
      <c r="R261" s="235">
        <v>41164</v>
      </c>
      <c r="S261" s="236">
        <v>333554</v>
      </c>
      <c r="T261" s="244">
        <v>333554</v>
      </c>
    </row>
    <row r="262" spans="17:20" x14ac:dyDescent="0.25">
      <c r="Q262" s="232"/>
      <c r="R262" s="235">
        <v>41165</v>
      </c>
      <c r="S262" s="236">
        <v>347084</v>
      </c>
      <c r="T262" s="244">
        <v>347084</v>
      </c>
    </row>
    <row r="263" spans="17:20" x14ac:dyDescent="0.25">
      <c r="Q263" s="232"/>
      <c r="R263" s="237">
        <v>41166</v>
      </c>
      <c r="S263" s="238">
        <v>339282</v>
      </c>
      <c r="T263" s="244">
        <v>339282</v>
      </c>
    </row>
    <row r="264" spans="17:20" x14ac:dyDescent="0.25">
      <c r="Q264" s="232"/>
      <c r="R264" s="232">
        <v>41167</v>
      </c>
      <c r="S264" s="230">
        <v>339313</v>
      </c>
      <c r="T264" s="244">
        <v>339313</v>
      </c>
    </row>
    <row r="265" spans="17:20" x14ac:dyDescent="0.25">
      <c r="Q265" s="232"/>
      <c r="R265" s="232">
        <v>41168</v>
      </c>
      <c r="S265" s="230">
        <v>322229</v>
      </c>
      <c r="T265" s="244">
        <v>322229</v>
      </c>
    </row>
    <row r="266" spans="17:20" x14ac:dyDescent="0.25">
      <c r="Q266" s="232"/>
      <c r="R266" s="233">
        <v>41169</v>
      </c>
      <c r="S266" s="234">
        <v>282436</v>
      </c>
      <c r="T266" s="244">
        <v>282436</v>
      </c>
    </row>
    <row r="267" spans="17:20" x14ac:dyDescent="0.25">
      <c r="Q267" s="232"/>
      <c r="R267" s="235">
        <v>41170</v>
      </c>
      <c r="S267" s="236">
        <v>270098</v>
      </c>
      <c r="T267" s="244">
        <v>270098</v>
      </c>
    </row>
    <row r="268" spans="17:20" x14ac:dyDescent="0.25">
      <c r="Q268" s="232"/>
      <c r="R268" s="235">
        <v>41171</v>
      </c>
      <c r="S268" s="236">
        <v>267585</v>
      </c>
      <c r="T268" s="244">
        <v>267585</v>
      </c>
    </row>
    <row r="269" spans="17:20" x14ac:dyDescent="0.25">
      <c r="Q269" s="232"/>
      <c r="R269" s="237">
        <v>41172</v>
      </c>
      <c r="S269" s="238">
        <v>277080</v>
      </c>
      <c r="T269" s="244">
        <v>277080</v>
      </c>
    </row>
    <row r="270" spans="17:20" x14ac:dyDescent="0.25">
      <c r="Q270" s="232"/>
      <c r="R270" s="232">
        <v>41173</v>
      </c>
      <c r="S270" s="230">
        <v>275777</v>
      </c>
      <c r="T270" s="244">
        <v>275777</v>
      </c>
    </row>
    <row r="271" spans="17:20" x14ac:dyDescent="0.25">
      <c r="Q271" s="232"/>
      <c r="R271" s="232">
        <v>41174</v>
      </c>
      <c r="S271" s="230">
        <v>279522</v>
      </c>
      <c r="T271" s="244">
        <v>279522</v>
      </c>
    </row>
    <row r="272" spans="17:20" x14ac:dyDescent="0.25">
      <c r="Q272" s="232"/>
      <c r="R272" s="233">
        <v>41175</v>
      </c>
      <c r="S272" s="234">
        <v>256514</v>
      </c>
      <c r="T272" s="244">
        <v>256514</v>
      </c>
    </row>
    <row r="273" spans="17:20" x14ac:dyDescent="0.25">
      <c r="Q273" s="232"/>
      <c r="R273" s="235">
        <v>41176</v>
      </c>
      <c r="S273" s="236">
        <v>240922</v>
      </c>
      <c r="T273" s="244">
        <v>240922</v>
      </c>
    </row>
    <row r="274" spans="17:20" x14ac:dyDescent="0.25">
      <c r="Q274" s="232"/>
      <c r="R274" s="235">
        <v>41177</v>
      </c>
      <c r="S274" s="236">
        <v>224072</v>
      </c>
      <c r="T274" s="244">
        <v>224072</v>
      </c>
    </row>
    <row r="275" spans="17:20" x14ac:dyDescent="0.25">
      <c r="Q275" s="232"/>
      <c r="R275" s="237">
        <v>41178</v>
      </c>
      <c r="S275" s="238">
        <v>233305</v>
      </c>
      <c r="T275" s="244">
        <v>233305</v>
      </c>
    </row>
    <row r="276" spans="17:20" x14ac:dyDescent="0.25">
      <c r="Q276" s="232"/>
      <c r="R276" s="232">
        <v>41179</v>
      </c>
      <c r="S276" s="230">
        <v>237488</v>
      </c>
      <c r="T276" s="244">
        <v>237488</v>
      </c>
    </row>
    <row r="277" spans="17:20" x14ac:dyDescent="0.25">
      <c r="Q277" s="232"/>
      <c r="R277" s="232">
        <v>41180</v>
      </c>
      <c r="S277" s="230">
        <v>230064</v>
      </c>
      <c r="T277" s="244">
        <v>230064</v>
      </c>
    </row>
    <row r="278" spans="17:20" x14ac:dyDescent="0.25">
      <c r="Q278" s="232"/>
      <c r="R278" s="233">
        <v>41181</v>
      </c>
      <c r="S278" s="234">
        <v>226020</v>
      </c>
      <c r="T278" s="244">
        <v>226020</v>
      </c>
    </row>
    <row r="279" spans="17:20" x14ac:dyDescent="0.25">
      <c r="Q279" s="232"/>
      <c r="R279" s="235">
        <v>41182</v>
      </c>
      <c r="S279" s="236">
        <v>226198</v>
      </c>
      <c r="T279" s="244">
        <v>226198</v>
      </c>
    </row>
    <row r="280" spans="17:20" x14ac:dyDescent="0.25">
      <c r="Q280" s="232"/>
      <c r="R280" s="235">
        <v>41183</v>
      </c>
      <c r="S280" s="236">
        <v>209039</v>
      </c>
      <c r="T280" s="244">
        <v>209039</v>
      </c>
    </row>
    <row r="281" spans="17:20" x14ac:dyDescent="0.25">
      <c r="Q281" s="232"/>
      <c r="R281" s="237">
        <v>41184</v>
      </c>
      <c r="S281" s="238">
        <v>210540</v>
      </c>
      <c r="T281" s="244">
        <v>210540</v>
      </c>
    </row>
    <row r="282" spans="17:20" x14ac:dyDescent="0.25">
      <c r="Q282" s="232"/>
      <c r="R282" s="232">
        <v>41185</v>
      </c>
      <c r="S282" s="230">
        <v>212021</v>
      </c>
      <c r="T282" s="244">
        <v>212021</v>
      </c>
    </row>
    <row r="283" spans="17:20" x14ac:dyDescent="0.25">
      <c r="Q283" s="232"/>
      <c r="R283" s="232">
        <v>41186</v>
      </c>
      <c r="S283" s="230">
        <v>215546</v>
      </c>
      <c r="T283" s="244">
        <v>215546</v>
      </c>
    </row>
    <row r="284" spans="17:20" x14ac:dyDescent="0.25">
      <c r="Q284" s="232"/>
      <c r="R284" s="233">
        <v>41187</v>
      </c>
      <c r="S284" s="234">
        <v>220262</v>
      </c>
      <c r="T284" s="244">
        <v>220262</v>
      </c>
    </row>
    <row r="285" spans="17:20" x14ac:dyDescent="0.25">
      <c r="Q285" s="232"/>
      <c r="R285" s="235">
        <v>41188</v>
      </c>
      <c r="S285" s="236">
        <v>225627</v>
      </c>
      <c r="T285" s="244">
        <v>225627</v>
      </c>
    </row>
    <row r="286" spans="17:20" x14ac:dyDescent="0.25">
      <c r="Q286" s="232"/>
      <c r="R286" s="235">
        <v>41189</v>
      </c>
      <c r="S286" s="236">
        <v>217796</v>
      </c>
      <c r="T286" s="244">
        <v>217796</v>
      </c>
    </row>
    <row r="287" spans="17:20" x14ac:dyDescent="0.25">
      <c r="Q287" s="232"/>
      <c r="R287" s="237">
        <v>41190</v>
      </c>
      <c r="S287" s="238">
        <v>203260</v>
      </c>
      <c r="T287" s="244">
        <v>203260</v>
      </c>
    </row>
    <row r="288" spans="17:20" x14ac:dyDescent="0.25">
      <c r="Q288" s="232"/>
      <c r="R288" s="232">
        <v>41191</v>
      </c>
      <c r="S288" s="230">
        <v>201622</v>
      </c>
      <c r="T288" s="244">
        <v>201622</v>
      </c>
    </row>
    <row r="289" spans="17:20" x14ac:dyDescent="0.25">
      <c r="Q289" s="232"/>
      <c r="R289" s="232">
        <v>41192</v>
      </c>
      <c r="S289" s="230">
        <v>205730</v>
      </c>
      <c r="T289" s="244">
        <v>205730</v>
      </c>
    </row>
    <row r="290" spans="17:20" x14ac:dyDescent="0.25">
      <c r="Q290" s="232"/>
      <c r="R290" s="233">
        <v>41193</v>
      </c>
      <c r="S290" s="234">
        <v>210055</v>
      </c>
      <c r="T290" s="244">
        <v>210055</v>
      </c>
    </row>
    <row r="291" spans="17:20" x14ac:dyDescent="0.25">
      <c r="Q291" s="232"/>
      <c r="R291" s="235">
        <v>41194</v>
      </c>
      <c r="S291" s="236">
        <v>209307</v>
      </c>
      <c r="T291" s="244">
        <v>209307</v>
      </c>
    </row>
    <row r="292" spans="17:20" x14ac:dyDescent="0.25">
      <c r="Q292" s="232"/>
      <c r="R292" s="235">
        <v>41195</v>
      </c>
      <c r="S292" s="236">
        <v>213126</v>
      </c>
      <c r="T292" s="244">
        <v>213126</v>
      </c>
    </row>
    <row r="293" spans="17:20" x14ac:dyDescent="0.25">
      <c r="Q293" s="232"/>
      <c r="R293" s="237">
        <v>41196</v>
      </c>
      <c r="S293" s="238">
        <v>206114</v>
      </c>
      <c r="T293" s="244">
        <v>206114</v>
      </c>
    </row>
    <row r="294" spans="17:20" x14ac:dyDescent="0.25">
      <c r="Q294" s="232"/>
      <c r="R294" s="232">
        <v>41197</v>
      </c>
      <c r="S294" s="230">
        <v>196782</v>
      </c>
      <c r="T294" s="244">
        <v>196782</v>
      </c>
    </row>
    <row r="295" spans="17:20" x14ac:dyDescent="0.25">
      <c r="Q295" s="232"/>
      <c r="R295" s="232">
        <v>41198</v>
      </c>
      <c r="S295" s="230">
        <v>196559</v>
      </c>
      <c r="T295" s="244">
        <v>196559</v>
      </c>
    </row>
    <row r="296" spans="17:20" x14ac:dyDescent="0.25">
      <c r="Q296" s="232"/>
      <c r="R296" s="233">
        <v>41199</v>
      </c>
      <c r="S296" s="234">
        <v>198192</v>
      </c>
      <c r="T296" s="244">
        <v>198192</v>
      </c>
    </row>
    <row r="297" spans="17:20" x14ac:dyDescent="0.25">
      <c r="Q297" s="232"/>
      <c r="R297" s="235">
        <v>41200</v>
      </c>
      <c r="S297" s="236">
        <v>200746</v>
      </c>
      <c r="T297" s="244">
        <v>200746</v>
      </c>
    </row>
    <row r="298" spans="17:20" x14ac:dyDescent="0.25">
      <c r="Q298" s="232"/>
      <c r="R298" s="235">
        <v>41201</v>
      </c>
      <c r="S298" s="236">
        <v>200546</v>
      </c>
      <c r="T298" s="244">
        <v>200546</v>
      </c>
    </row>
    <row r="299" spans="17:20" x14ac:dyDescent="0.25">
      <c r="Q299" s="232"/>
      <c r="R299" s="237">
        <v>41202</v>
      </c>
      <c r="S299" s="238">
        <v>208574</v>
      </c>
      <c r="T299" s="244">
        <v>208574</v>
      </c>
    </row>
    <row r="300" spans="17:20" x14ac:dyDescent="0.25">
      <c r="Q300" s="232"/>
      <c r="R300" s="232">
        <v>41203</v>
      </c>
      <c r="S300" s="230">
        <v>203299</v>
      </c>
      <c r="T300" s="244">
        <v>203299</v>
      </c>
    </row>
    <row r="301" spans="17:20" x14ac:dyDescent="0.25">
      <c r="Q301" s="232"/>
      <c r="R301" s="232">
        <v>41204</v>
      </c>
      <c r="S301" s="230">
        <v>188507</v>
      </c>
      <c r="T301" s="244">
        <v>188507</v>
      </c>
    </row>
    <row r="302" spans="17:20" x14ac:dyDescent="0.25">
      <c r="Q302" s="232"/>
      <c r="R302" s="233">
        <v>41205</v>
      </c>
      <c r="S302" s="234">
        <v>189222</v>
      </c>
      <c r="T302" s="244">
        <v>189222</v>
      </c>
    </row>
    <row r="303" spans="17:20" x14ac:dyDescent="0.25">
      <c r="Q303" s="232"/>
      <c r="R303" s="235">
        <v>41206</v>
      </c>
      <c r="S303" s="236">
        <v>187637</v>
      </c>
      <c r="T303" s="244">
        <v>187637</v>
      </c>
    </row>
    <row r="304" spans="17:20" x14ac:dyDescent="0.25">
      <c r="Q304" s="232"/>
      <c r="R304" s="235">
        <v>41207</v>
      </c>
      <c r="S304" s="236">
        <v>185078</v>
      </c>
      <c r="T304" s="244">
        <v>185078</v>
      </c>
    </row>
    <row r="305" spans="17:20" x14ac:dyDescent="0.25">
      <c r="Q305" s="232"/>
      <c r="R305" s="237">
        <v>41208</v>
      </c>
      <c r="S305" s="238">
        <v>177666</v>
      </c>
      <c r="T305" s="244">
        <v>177666</v>
      </c>
    </row>
    <row r="306" spans="17:20" x14ac:dyDescent="0.25">
      <c r="Q306" s="232"/>
      <c r="R306" s="232">
        <v>41209</v>
      </c>
      <c r="S306" s="230">
        <v>174257</v>
      </c>
      <c r="T306" s="244">
        <v>174257</v>
      </c>
    </row>
    <row r="307" spans="17:20" x14ac:dyDescent="0.25">
      <c r="Q307" s="232"/>
      <c r="R307" s="232">
        <v>41210</v>
      </c>
      <c r="S307" s="230">
        <v>180345</v>
      </c>
      <c r="T307" s="244">
        <v>180345</v>
      </c>
    </row>
    <row r="308" spans="17:20" x14ac:dyDescent="0.25">
      <c r="Q308" s="232"/>
      <c r="R308" s="233">
        <v>41211</v>
      </c>
      <c r="S308" s="234">
        <v>170935</v>
      </c>
      <c r="T308" s="244">
        <v>170935</v>
      </c>
    </row>
    <row r="309" spans="17:20" x14ac:dyDescent="0.25">
      <c r="Q309" s="232"/>
      <c r="R309" s="235">
        <v>41212</v>
      </c>
      <c r="S309" s="236">
        <v>170720</v>
      </c>
      <c r="T309" s="244">
        <v>170720</v>
      </c>
    </row>
    <row r="310" spans="17:20" x14ac:dyDescent="0.25">
      <c r="Q310" s="232"/>
      <c r="R310" s="235">
        <v>41213</v>
      </c>
      <c r="S310" s="236">
        <v>167254</v>
      </c>
      <c r="T310" s="244">
        <v>167254</v>
      </c>
    </row>
    <row r="311" spans="17:20" x14ac:dyDescent="0.25">
      <c r="Q311" s="232"/>
      <c r="R311" s="237">
        <v>41214</v>
      </c>
      <c r="S311" s="238">
        <v>170973</v>
      </c>
      <c r="T311" s="244">
        <v>170973</v>
      </c>
    </row>
    <row r="312" spans="17:20" x14ac:dyDescent="0.25">
      <c r="Q312" s="232"/>
      <c r="R312" s="232">
        <v>41215</v>
      </c>
      <c r="S312" s="230">
        <v>171354</v>
      </c>
      <c r="T312" s="244">
        <v>171354</v>
      </c>
    </row>
    <row r="313" spans="17:20" x14ac:dyDescent="0.25">
      <c r="Q313" s="232"/>
      <c r="R313" s="232">
        <v>41216</v>
      </c>
      <c r="S313" s="230">
        <v>179287</v>
      </c>
      <c r="T313" s="244">
        <v>179287</v>
      </c>
    </row>
    <row r="314" spans="17:20" x14ac:dyDescent="0.25">
      <c r="Q314" s="232"/>
      <c r="R314" s="233">
        <v>41217</v>
      </c>
      <c r="S314" s="234">
        <v>182438</v>
      </c>
      <c r="T314" s="244">
        <v>182438</v>
      </c>
    </row>
    <row r="315" spans="17:20" x14ac:dyDescent="0.25">
      <c r="Q315" s="232"/>
      <c r="R315" s="235">
        <v>41218</v>
      </c>
      <c r="S315" s="236">
        <v>164153</v>
      </c>
      <c r="T315" s="244">
        <v>164153</v>
      </c>
    </row>
    <row r="316" spans="17:20" x14ac:dyDescent="0.25">
      <c r="Q316" s="232"/>
      <c r="R316" s="235">
        <v>41219</v>
      </c>
      <c r="S316" s="236">
        <v>165632</v>
      </c>
      <c r="T316" s="244">
        <v>165632</v>
      </c>
    </row>
    <row r="317" spans="17:20" x14ac:dyDescent="0.25">
      <c r="Q317" s="232"/>
      <c r="R317" s="237">
        <v>41220</v>
      </c>
      <c r="S317" s="238">
        <v>165125</v>
      </c>
      <c r="T317" s="244">
        <v>165125</v>
      </c>
    </row>
    <row r="318" spans="17:20" x14ac:dyDescent="0.25">
      <c r="Q318" s="232"/>
      <c r="R318" s="232">
        <v>41221</v>
      </c>
      <c r="S318" s="230">
        <v>174284</v>
      </c>
      <c r="T318" s="244">
        <v>174284</v>
      </c>
    </row>
    <row r="319" spans="17:20" x14ac:dyDescent="0.25">
      <c r="Q319" s="232"/>
      <c r="R319" s="232">
        <v>41222</v>
      </c>
      <c r="S319" s="230">
        <v>175249</v>
      </c>
      <c r="T319" s="244">
        <v>175249</v>
      </c>
    </row>
    <row r="320" spans="17:20" x14ac:dyDescent="0.25">
      <c r="Q320" s="232"/>
      <c r="R320" s="233">
        <v>41223</v>
      </c>
      <c r="S320" s="234">
        <v>188472</v>
      </c>
      <c r="T320" s="244">
        <v>188472</v>
      </c>
    </row>
    <row r="321" spans="17:20" x14ac:dyDescent="0.25">
      <c r="Q321" s="232"/>
      <c r="R321" s="235">
        <v>41224</v>
      </c>
      <c r="S321" s="236">
        <v>189270</v>
      </c>
      <c r="T321" s="244">
        <v>189270</v>
      </c>
    </row>
    <row r="322" spans="17:20" x14ac:dyDescent="0.25">
      <c r="Q322" s="232"/>
      <c r="R322" s="235">
        <v>41225</v>
      </c>
      <c r="S322" s="236">
        <v>179956</v>
      </c>
      <c r="T322" s="244">
        <v>179956</v>
      </c>
    </row>
    <row r="323" spans="17:20" x14ac:dyDescent="0.25">
      <c r="Q323" s="232"/>
      <c r="R323" s="237">
        <v>41226</v>
      </c>
      <c r="S323" s="238">
        <v>183872</v>
      </c>
      <c r="T323" s="244">
        <v>183872</v>
      </c>
    </row>
    <row r="324" spans="17:20" x14ac:dyDescent="0.25">
      <c r="Q324" s="232"/>
      <c r="R324" s="232">
        <v>41227</v>
      </c>
      <c r="S324" s="230">
        <v>190542</v>
      </c>
      <c r="T324" s="244">
        <v>190542</v>
      </c>
    </row>
    <row r="325" spans="17:20" x14ac:dyDescent="0.25">
      <c r="Q325" s="232"/>
      <c r="R325" s="232">
        <v>41228</v>
      </c>
      <c r="S325" s="230">
        <v>194294</v>
      </c>
      <c r="T325" s="244">
        <v>194294</v>
      </c>
    </row>
    <row r="326" spans="17:20" x14ac:dyDescent="0.25">
      <c r="Q326" s="232"/>
      <c r="R326" s="233">
        <v>41229</v>
      </c>
      <c r="S326" s="234">
        <v>190397</v>
      </c>
      <c r="T326" s="244">
        <v>190397</v>
      </c>
    </row>
    <row r="327" spans="17:20" x14ac:dyDescent="0.25">
      <c r="Q327" s="232"/>
      <c r="R327" s="235">
        <v>41230</v>
      </c>
      <c r="S327" s="236">
        <v>196731</v>
      </c>
      <c r="T327" s="244">
        <v>196731</v>
      </c>
    </row>
    <row r="328" spans="17:20" x14ac:dyDescent="0.25">
      <c r="Q328" s="232"/>
      <c r="R328" s="235">
        <v>41231</v>
      </c>
      <c r="S328" s="236">
        <v>190648</v>
      </c>
      <c r="T328" s="244">
        <v>190648</v>
      </c>
    </row>
    <row r="329" spans="17:20" x14ac:dyDescent="0.25">
      <c r="Q329" s="232"/>
      <c r="R329" s="237">
        <v>41232</v>
      </c>
      <c r="S329" s="238">
        <v>174649</v>
      </c>
      <c r="T329" s="244">
        <v>174649</v>
      </c>
    </row>
    <row r="330" spans="17:20" x14ac:dyDescent="0.25">
      <c r="Q330" s="232"/>
      <c r="R330" s="232">
        <v>41233</v>
      </c>
      <c r="S330" s="230">
        <v>177923</v>
      </c>
      <c r="T330" s="244">
        <v>177923</v>
      </c>
    </row>
    <row r="331" spans="17:20" x14ac:dyDescent="0.25">
      <c r="Q331" s="232"/>
      <c r="R331" s="232">
        <v>41234</v>
      </c>
      <c r="S331" s="230">
        <v>188925</v>
      </c>
      <c r="T331" s="244">
        <v>188925</v>
      </c>
    </row>
    <row r="332" spans="17:20" x14ac:dyDescent="0.25">
      <c r="Q332" s="232"/>
      <c r="R332" s="233">
        <v>41235</v>
      </c>
      <c r="S332" s="234">
        <v>201237</v>
      </c>
      <c r="T332" s="244">
        <v>201237</v>
      </c>
    </row>
    <row r="333" spans="17:20" x14ac:dyDescent="0.25">
      <c r="Q333" s="232"/>
      <c r="R333" s="235">
        <v>41236</v>
      </c>
      <c r="S333" s="236">
        <v>194087</v>
      </c>
      <c r="T333" s="244">
        <v>194087</v>
      </c>
    </row>
    <row r="334" spans="17:20" x14ac:dyDescent="0.25">
      <c r="Q334" s="232"/>
      <c r="R334" s="235">
        <v>41237</v>
      </c>
      <c r="S334" s="236">
        <v>191026</v>
      </c>
      <c r="T334" s="244">
        <v>191026</v>
      </c>
    </row>
    <row r="335" spans="17:20" x14ac:dyDescent="0.25">
      <c r="Q335" s="232"/>
      <c r="R335" s="237">
        <v>41238</v>
      </c>
      <c r="S335" s="238">
        <v>183465</v>
      </c>
      <c r="T335" s="244">
        <v>183465</v>
      </c>
    </row>
    <row r="336" spans="17:20" x14ac:dyDescent="0.25">
      <c r="Q336" s="232"/>
      <c r="R336" s="232">
        <v>41239</v>
      </c>
      <c r="S336" s="230">
        <v>177663</v>
      </c>
      <c r="T336" s="244">
        <v>177663</v>
      </c>
    </row>
    <row r="337" spans="17:20" x14ac:dyDescent="0.25">
      <c r="Q337" s="232"/>
      <c r="R337" s="232">
        <v>41240</v>
      </c>
      <c r="S337" s="230">
        <v>179646</v>
      </c>
      <c r="T337" s="244">
        <v>179646</v>
      </c>
    </row>
    <row r="338" spans="17:20" x14ac:dyDescent="0.25">
      <c r="Q338" s="232"/>
      <c r="R338" s="233">
        <v>41241</v>
      </c>
      <c r="S338" s="234">
        <v>189188</v>
      </c>
      <c r="T338" s="244">
        <v>189188</v>
      </c>
    </row>
    <row r="339" spans="17:20" x14ac:dyDescent="0.25">
      <c r="Q339" s="232"/>
      <c r="R339" s="235">
        <v>41242</v>
      </c>
      <c r="S339" s="236">
        <v>191425</v>
      </c>
      <c r="T339" s="244">
        <v>191425</v>
      </c>
    </row>
    <row r="340" spans="17:20" x14ac:dyDescent="0.25">
      <c r="Q340" s="232"/>
      <c r="R340" s="235">
        <v>41243</v>
      </c>
      <c r="S340" s="236">
        <v>190588</v>
      </c>
      <c r="T340" s="244">
        <v>190588</v>
      </c>
    </row>
    <row r="341" spans="17:20" x14ac:dyDescent="0.25">
      <c r="Q341" s="232"/>
      <c r="R341" s="237">
        <v>41244</v>
      </c>
      <c r="S341" s="238">
        <v>195677</v>
      </c>
      <c r="T341" s="244">
        <v>195677</v>
      </c>
    </row>
    <row r="342" spans="17:20" x14ac:dyDescent="0.25">
      <c r="Q342" s="232"/>
      <c r="R342" s="232">
        <v>41245</v>
      </c>
      <c r="S342" s="230">
        <v>188191</v>
      </c>
      <c r="T342" s="244">
        <v>188191</v>
      </c>
    </row>
    <row r="343" spans="17:20" x14ac:dyDescent="0.25">
      <c r="Q343" s="232"/>
      <c r="R343" s="232">
        <v>41246</v>
      </c>
      <c r="S343" s="230">
        <v>178970</v>
      </c>
      <c r="T343" s="244">
        <v>178970</v>
      </c>
    </row>
    <row r="344" spans="17:20" x14ac:dyDescent="0.25">
      <c r="Q344" s="232"/>
      <c r="R344" s="233">
        <v>41247</v>
      </c>
      <c r="S344" s="234">
        <v>181925</v>
      </c>
      <c r="T344" s="244">
        <v>181925</v>
      </c>
    </row>
    <row r="345" spans="17:20" x14ac:dyDescent="0.25">
      <c r="Q345" s="232"/>
      <c r="R345" s="235">
        <v>41248</v>
      </c>
      <c r="S345" s="236">
        <v>185868</v>
      </c>
      <c r="T345" s="244">
        <v>185868</v>
      </c>
    </row>
    <row r="346" spans="17:20" x14ac:dyDescent="0.25">
      <c r="Q346" s="232"/>
      <c r="R346" s="235">
        <v>41249</v>
      </c>
      <c r="S346" s="236">
        <v>203421</v>
      </c>
      <c r="T346" s="244">
        <v>203421</v>
      </c>
    </row>
    <row r="347" spans="17:20" x14ac:dyDescent="0.25">
      <c r="Q347" s="232"/>
      <c r="R347" s="237">
        <v>41250</v>
      </c>
      <c r="S347" s="238">
        <v>194412</v>
      </c>
      <c r="T347" s="244">
        <v>194412</v>
      </c>
    </row>
    <row r="348" spans="17:20" x14ac:dyDescent="0.25">
      <c r="Q348" s="232"/>
      <c r="R348" s="232">
        <v>41251</v>
      </c>
      <c r="S348" s="230">
        <v>193299</v>
      </c>
      <c r="T348" s="244">
        <v>193299</v>
      </c>
    </row>
    <row r="349" spans="17:20" x14ac:dyDescent="0.25">
      <c r="Q349" s="232"/>
      <c r="R349" s="232">
        <v>41252</v>
      </c>
      <c r="S349" s="230">
        <v>188411</v>
      </c>
      <c r="T349" s="244">
        <v>188411</v>
      </c>
    </row>
    <row r="350" spans="17:20" x14ac:dyDescent="0.25">
      <c r="Q350" s="232"/>
      <c r="R350" s="233">
        <v>41253</v>
      </c>
      <c r="S350" s="234">
        <v>175586</v>
      </c>
      <c r="T350" s="244">
        <v>175586</v>
      </c>
    </row>
    <row r="351" spans="17:20" x14ac:dyDescent="0.25">
      <c r="Q351" s="232"/>
      <c r="R351" s="235">
        <v>41254</v>
      </c>
      <c r="S351" s="236">
        <v>180333</v>
      </c>
      <c r="T351" s="244">
        <v>180333</v>
      </c>
    </row>
    <row r="352" spans="17:20" x14ac:dyDescent="0.25">
      <c r="Q352" s="232"/>
      <c r="R352" s="235">
        <v>41255</v>
      </c>
      <c r="S352" s="236">
        <v>184526</v>
      </c>
      <c r="T352" s="244">
        <v>184526</v>
      </c>
    </row>
    <row r="353" spans="17:20" x14ac:dyDescent="0.25">
      <c r="Q353" s="232"/>
      <c r="R353" s="237">
        <v>41256</v>
      </c>
      <c r="S353" s="238">
        <v>190681</v>
      </c>
      <c r="T353" s="244">
        <v>190681</v>
      </c>
    </row>
    <row r="354" spans="17:20" x14ac:dyDescent="0.25">
      <c r="Q354" s="232"/>
      <c r="R354" s="232">
        <v>41257</v>
      </c>
      <c r="S354" s="230">
        <v>185333</v>
      </c>
      <c r="T354" s="244">
        <v>185333</v>
      </c>
    </row>
    <row r="355" spans="17:20" x14ac:dyDescent="0.25">
      <c r="Q355" s="232"/>
      <c r="R355" s="232">
        <v>41258</v>
      </c>
      <c r="S355" s="230">
        <v>186722</v>
      </c>
      <c r="T355" s="244">
        <v>186722</v>
      </c>
    </row>
    <row r="356" spans="17:20" x14ac:dyDescent="0.25">
      <c r="Q356" s="232"/>
      <c r="R356" s="233">
        <v>41259</v>
      </c>
      <c r="S356" s="234">
        <v>193848</v>
      </c>
      <c r="T356" s="244">
        <v>193848</v>
      </c>
    </row>
    <row r="357" spans="17:20" x14ac:dyDescent="0.25">
      <c r="Q357" s="232"/>
      <c r="R357" s="235">
        <v>41260</v>
      </c>
      <c r="S357" s="236">
        <v>190697</v>
      </c>
      <c r="T357" s="244">
        <v>190697</v>
      </c>
    </row>
    <row r="358" spans="17:20" x14ac:dyDescent="0.25">
      <c r="Q358" s="232"/>
      <c r="R358" s="235">
        <v>41261</v>
      </c>
      <c r="S358" s="236">
        <v>182797</v>
      </c>
      <c r="T358" s="244">
        <v>182797</v>
      </c>
    </row>
    <row r="359" spans="17:20" x14ac:dyDescent="0.25">
      <c r="Q359" s="232"/>
      <c r="R359" s="237">
        <v>41262</v>
      </c>
      <c r="S359" s="238">
        <v>152756</v>
      </c>
      <c r="T359" s="244">
        <v>152756</v>
      </c>
    </row>
    <row r="360" spans="17:20" x14ac:dyDescent="0.25">
      <c r="Q360" s="232"/>
      <c r="R360" s="232">
        <v>41263</v>
      </c>
      <c r="S360" s="230">
        <v>59</v>
      </c>
      <c r="T360" s="244">
        <v>59</v>
      </c>
    </row>
    <row r="361" spans="17:20" x14ac:dyDescent="0.25">
      <c r="Q361" s="232"/>
      <c r="R361" s="232">
        <v>41264</v>
      </c>
      <c r="S361" s="230">
        <v>36</v>
      </c>
      <c r="T361" s="244">
        <v>36</v>
      </c>
    </row>
    <row r="362" spans="17:20" x14ac:dyDescent="0.25">
      <c r="Q362" s="232"/>
      <c r="R362" s="233">
        <v>41265</v>
      </c>
      <c r="S362" s="234">
        <v>67</v>
      </c>
      <c r="T362" s="244">
        <v>67</v>
      </c>
    </row>
    <row r="363" spans="17:20" x14ac:dyDescent="0.25">
      <c r="Q363" s="232"/>
      <c r="R363" s="235">
        <v>41266</v>
      </c>
      <c r="S363" s="236">
        <v>32</v>
      </c>
      <c r="T363" s="244">
        <v>32</v>
      </c>
    </row>
    <row r="364" spans="17:20" x14ac:dyDescent="0.25">
      <c r="Q364" s="232"/>
      <c r="R364" s="235">
        <v>41267</v>
      </c>
      <c r="S364" s="236">
        <v>11</v>
      </c>
      <c r="T364" s="244">
        <v>11</v>
      </c>
    </row>
    <row r="365" spans="17:20" x14ac:dyDescent="0.25">
      <c r="Q365" s="232"/>
      <c r="R365" s="237">
        <v>41268</v>
      </c>
      <c r="S365" s="238">
        <v>18</v>
      </c>
      <c r="T365" s="244">
        <v>18</v>
      </c>
    </row>
    <row r="366" spans="17:20" x14ac:dyDescent="0.25">
      <c r="Q366" s="232"/>
      <c r="R366" s="232">
        <v>41269</v>
      </c>
      <c r="S366" s="230">
        <v>0</v>
      </c>
      <c r="T366" s="244">
        <v>0</v>
      </c>
    </row>
    <row r="367" spans="17:20" x14ac:dyDescent="0.25">
      <c r="Q367" s="232"/>
      <c r="R367" s="232">
        <v>41270</v>
      </c>
      <c r="S367" s="230">
        <v>20</v>
      </c>
      <c r="T367" s="244">
        <v>20</v>
      </c>
    </row>
    <row r="368" spans="17:20" x14ac:dyDescent="0.25">
      <c r="Q368" s="232"/>
      <c r="R368" s="233">
        <v>41271</v>
      </c>
      <c r="S368" s="234">
        <v>1473</v>
      </c>
      <c r="T368" s="244">
        <v>1473</v>
      </c>
    </row>
    <row r="369" spans="17:20" x14ac:dyDescent="0.25">
      <c r="Q369" s="232"/>
      <c r="R369" s="235">
        <v>41272</v>
      </c>
      <c r="S369" s="236">
        <v>0</v>
      </c>
      <c r="T369" s="244">
        <v>0</v>
      </c>
    </row>
    <row r="370" spans="17:20" x14ac:dyDescent="0.25">
      <c r="Q370" s="232"/>
      <c r="R370" s="235">
        <v>41273</v>
      </c>
      <c r="S370" s="236">
        <v>0</v>
      </c>
      <c r="T370" s="244">
        <v>0</v>
      </c>
    </row>
    <row r="371" spans="17:20" x14ac:dyDescent="0.25">
      <c r="Q371" s="232"/>
      <c r="R371" s="237">
        <v>41274</v>
      </c>
      <c r="S371" s="238">
        <v>0</v>
      </c>
      <c r="T371" s="244">
        <v>0</v>
      </c>
    </row>
    <row r="372" spans="17:20" x14ac:dyDescent="0.25">
      <c r="Q372" s="232"/>
      <c r="R372" s="232">
        <v>41275</v>
      </c>
      <c r="S372" s="230">
        <v>0</v>
      </c>
      <c r="T372" s="244">
        <v>0</v>
      </c>
    </row>
    <row r="373" spans="17:20" x14ac:dyDescent="0.25">
      <c r="Q373" s="232"/>
      <c r="R373" s="232">
        <v>41276</v>
      </c>
      <c r="S373" s="230">
        <v>0</v>
      </c>
      <c r="T373" s="244">
        <v>0</v>
      </c>
    </row>
    <row r="374" spans="17:20" x14ac:dyDescent="0.25">
      <c r="Q374" s="232"/>
      <c r="R374" s="233">
        <v>41277</v>
      </c>
      <c r="S374" s="234">
        <v>73984</v>
      </c>
      <c r="T374" s="244">
        <v>73984</v>
      </c>
    </row>
    <row r="375" spans="17:20" x14ac:dyDescent="0.25">
      <c r="Q375" s="232"/>
      <c r="R375" s="235">
        <v>41278</v>
      </c>
      <c r="S375" s="236">
        <v>201429</v>
      </c>
      <c r="T375" s="244">
        <v>201429</v>
      </c>
    </row>
    <row r="376" spans="17:20" x14ac:dyDescent="0.25">
      <c r="Q376" s="232"/>
      <c r="R376" s="235">
        <v>41279</v>
      </c>
      <c r="S376" s="236">
        <v>207167</v>
      </c>
      <c r="T376" s="244">
        <v>207167</v>
      </c>
    </row>
    <row r="377" spans="17:20" x14ac:dyDescent="0.25">
      <c r="Q377" s="232"/>
      <c r="R377" s="237">
        <v>41280</v>
      </c>
      <c r="S377" s="238">
        <v>207385</v>
      </c>
      <c r="T377" s="244">
        <v>207385</v>
      </c>
    </row>
    <row r="378" spans="17:20" x14ac:dyDescent="0.25">
      <c r="Q378" s="232"/>
      <c r="R378" s="232">
        <v>41281</v>
      </c>
      <c r="S378" s="230">
        <v>197881</v>
      </c>
      <c r="T378" s="244">
        <v>197881</v>
      </c>
    </row>
    <row r="379" spans="17:20" x14ac:dyDescent="0.25">
      <c r="Q379" s="232"/>
      <c r="R379" s="232">
        <v>41282</v>
      </c>
      <c r="S379" s="230">
        <v>198857</v>
      </c>
      <c r="T379" s="244">
        <v>198857</v>
      </c>
    </row>
    <row r="380" spans="17:20" x14ac:dyDescent="0.25">
      <c r="Q380" s="232"/>
      <c r="R380" s="233">
        <v>41283</v>
      </c>
      <c r="S380" s="234">
        <v>198983</v>
      </c>
      <c r="T380" s="244">
        <v>198983</v>
      </c>
    </row>
    <row r="381" spans="17:20" x14ac:dyDescent="0.25">
      <c r="Q381" s="232"/>
      <c r="R381" s="235">
        <v>41284</v>
      </c>
      <c r="S381" s="236">
        <v>205227</v>
      </c>
      <c r="T381" s="244">
        <v>205227</v>
      </c>
    </row>
    <row r="382" spans="17:20" x14ac:dyDescent="0.25">
      <c r="Q382" s="232"/>
      <c r="R382" s="235">
        <v>41285</v>
      </c>
      <c r="S382" s="236">
        <v>202444</v>
      </c>
      <c r="T382" s="244">
        <v>202444</v>
      </c>
    </row>
    <row r="383" spans="17:20" x14ac:dyDescent="0.25">
      <c r="Q383" s="232"/>
      <c r="R383" s="237">
        <v>41286</v>
      </c>
      <c r="S383" s="238">
        <v>214541</v>
      </c>
      <c r="T383" s="244">
        <v>214541</v>
      </c>
    </row>
    <row r="384" spans="17:20" x14ac:dyDescent="0.25">
      <c r="Q384" s="232"/>
      <c r="R384" s="232">
        <v>41287</v>
      </c>
      <c r="S384" s="230">
        <v>220530</v>
      </c>
      <c r="T384" s="244">
        <v>220530</v>
      </c>
    </row>
    <row r="385" spans="17:20" x14ac:dyDescent="0.25">
      <c r="Q385" s="232"/>
      <c r="R385" s="232">
        <v>41288</v>
      </c>
      <c r="S385" s="230">
        <v>202757</v>
      </c>
      <c r="T385" s="244">
        <v>202757</v>
      </c>
    </row>
    <row r="386" spans="17:20" x14ac:dyDescent="0.25">
      <c r="Q386" s="232"/>
      <c r="R386" s="233">
        <v>41289</v>
      </c>
      <c r="S386" s="234">
        <v>222683</v>
      </c>
      <c r="T386" s="244">
        <v>222683</v>
      </c>
    </row>
    <row r="387" spans="17:20" x14ac:dyDescent="0.25">
      <c r="Q387" s="232"/>
      <c r="R387" s="235">
        <v>41290</v>
      </c>
      <c r="S387" s="236">
        <v>208807</v>
      </c>
      <c r="T387" s="244">
        <v>208807</v>
      </c>
    </row>
    <row r="388" spans="17:20" x14ac:dyDescent="0.25">
      <c r="Q388" s="232"/>
      <c r="R388" s="235">
        <v>41291</v>
      </c>
      <c r="S388" s="236">
        <v>230270</v>
      </c>
      <c r="T388" s="244">
        <v>230270</v>
      </c>
    </row>
    <row r="389" spans="17:20" x14ac:dyDescent="0.25">
      <c r="Q389" s="232"/>
      <c r="R389" s="237">
        <v>41292</v>
      </c>
      <c r="S389" s="238">
        <v>243172</v>
      </c>
      <c r="T389" s="244">
        <v>243172</v>
      </c>
    </row>
    <row r="390" spans="17:20" x14ac:dyDescent="0.25">
      <c r="Q390" s="232"/>
      <c r="R390" s="232">
        <v>41293</v>
      </c>
      <c r="S390" s="230">
        <v>259642</v>
      </c>
      <c r="T390" s="244">
        <v>259642</v>
      </c>
    </row>
    <row r="391" spans="17:20" x14ac:dyDescent="0.25">
      <c r="Q391" s="232"/>
      <c r="R391" s="232">
        <v>41294</v>
      </c>
      <c r="S391" s="230">
        <v>254512</v>
      </c>
      <c r="T391" s="244">
        <v>254512</v>
      </c>
    </row>
    <row r="392" spans="17:20" x14ac:dyDescent="0.25">
      <c r="Q392" s="232"/>
      <c r="R392" s="233">
        <v>41295</v>
      </c>
      <c r="S392" s="234">
        <v>241032</v>
      </c>
      <c r="T392" s="244">
        <v>241032</v>
      </c>
    </row>
    <row r="393" spans="17:20" x14ac:dyDescent="0.25">
      <c r="Q393" s="232"/>
      <c r="R393" s="235">
        <v>41296</v>
      </c>
      <c r="S393" s="236">
        <v>238760</v>
      </c>
      <c r="T393" s="244">
        <v>238760</v>
      </c>
    </row>
    <row r="394" spans="17:20" x14ac:dyDescent="0.25">
      <c r="Q394" s="232"/>
      <c r="R394" s="235">
        <v>41297</v>
      </c>
      <c r="S394" s="236">
        <v>238196</v>
      </c>
      <c r="T394" s="244">
        <v>238196</v>
      </c>
    </row>
    <row r="395" spans="17:20" x14ac:dyDescent="0.25">
      <c r="Q395" s="232"/>
      <c r="R395" s="237">
        <v>41298</v>
      </c>
      <c r="S395" s="238">
        <v>240113</v>
      </c>
      <c r="T395" s="244">
        <v>240113</v>
      </c>
    </row>
    <row r="396" spans="17:20" x14ac:dyDescent="0.25">
      <c r="Q396" s="232"/>
      <c r="R396" s="232">
        <v>41299</v>
      </c>
      <c r="S396" s="230">
        <v>238492</v>
      </c>
      <c r="T396" s="244">
        <v>238492</v>
      </c>
    </row>
    <row r="397" spans="17:20" x14ac:dyDescent="0.25">
      <c r="Q397" s="232"/>
      <c r="R397" s="232">
        <v>41300</v>
      </c>
      <c r="S397" s="230">
        <v>247447</v>
      </c>
      <c r="T397" s="244">
        <v>247447</v>
      </c>
    </row>
    <row r="398" spans="17:20" x14ac:dyDescent="0.25">
      <c r="Q398" s="232"/>
      <c r="R398" s="233">
        <v>41301</v>
      </c>
      <c r="S398" s="234">
        <v>240895</v>
      </c>
      <c r="T398" s="244">
        <v>240895</v>
      </c>
    </row>
    <row r="399" spans="17:20" x14ac:dyDescent="0.25">
      <c r="Q399" s="232"/>
      <c r="R399" s="235">
        <v>41302</v>
      </c>
      <c r="S399" s="236">
        <v>223358</v>
      </c>
      <c r="T399" s="244">
        <v>223358</v>
      </c>
    </row>
    <row r="400" spans="17:20" x14ac:dyDescent="0.25">
      <c r="Q400" s="232"/>
      <c r="R400" s="235">
        <v>41303</v>
      </c>
      <c r="S400" s="236">
        <v>227145</v>
      </c>
      <c r="T400" s="244">
        <v>227145</v>
      </c>
    </row>
    <row r="401" spans="17:20" x14ac:dyDescent="0.25">
      <c r="Q401" s="232"/>
      <c r="R401" s="237">
        <v>41304</v>
      </c>
      <c r="S401" s="238">
        <v>222837</v>
      </c>
      <c r="T401" s="244">
        <v>222837</v>
      </c>
    </row>
    <row r="402" spans="17:20" x14ac:dyDescent="0.25">
      <c r="Q402" s="232"/>
      <c r="R402" s="232">
        <v>41305</v>
      </c>
      <c r="S402" s="230">
        <v>211924</v>
      </c>
      <c r="T402" s="244">
        <v>211924</v>
      </c>
    </row>
    <row r="403" spans="17:20" x14ac:dyDescent="0.25">
      <c r="Q403" s="232"/>
      <c r="R403" s="232">
        <v>41306</v>
      </c>
      <c r="S403" s="230">
        <v>213795</v>
      </c>
      <c r="T403" s="244">
        <v>213795</v>
      </c>
    </row>
    <row r="404" spans="17:20" x14ac:dyDescent="0.25">
      <c r="Q404" s="232"/>
      <c r="R404" s="233">
        <v>41307</v>
      </c>
      <c r="S404" s="234">
        <v>216385</v>
      </c>
      <c r="T404" s="244">
        <v>216385</v>
      </c>
    </row>
    <row r="405" spans="17:20" x14ac:dyDescent="0.25">
      <c r="Q405" s="232"/>
      <c r="R405" s="235">
        <v>41308</v>
      </c>
      <c r="S405" s="236">
        <v>205345</v>
      </c>
      <c r="T405" s="244">
        <v>205345</v>
      </c>
    </row>
    <row r="406" spans="17:20" x14ac:dyDescent="0.25">
      <c r="Q406" s="232"/>
      <c r="R406" s="235">
        <v>41309</v>
      </c>
      <c r="S406" s="236">
        <v>189152</v>
      </c>
      <c r="T406" s="244">
        <v>189152</v>
      </c>
    </row>
    <row r="407" spans="17:20" x14ac:dyDescent="0.25">
      <c r="Q407" s="232"/>
      <c r="R407" s="237">
        <v>41310</v>
      </c>
      <c r="S407" s="238">
        <v>196220</v>
      </c>
      <c r="T407" s="244">
        <v>196220</v>
      </c>
    </row>
    <row r="408" spans="17:20" x14ac:dyDescent="0.25">
      <c r="Q408" s="232"/>
      <c r="R408" s="232">
        <v>41311</v>
      </c>
      <c r="S408" s="230">
        <v>205392</v>
      </c>
      <c r="T408" s="244">
        <v>205392</v>
      </c>
    </row>
    <row r="409" spans="17:20" x14ac:dyDescent="0.25">
      <c r="Q409" s="232"/>
      <c r="R409" s="232">
        <v>41312</v>
      </c>
      <c r="S409" s="230">
        <v>210619</v>
      </c>
      <c r="T409" s="244">
        <v>210619</v>
      </c>
    </row>
    <row r="410" spans="17:20" x14ac:dyDescent="0.25">
      <c r="Q410" s="232"/>
      <c r="R410" s="233">
        <v>41313</v>
      </c>
      <c r="S410" s="234">
        <v>210285</v>
      </c>
      <c r="T410" s="244">
        <v>210285</v>
      </c>
    </row>
    <row r="411" spans="17:20" x14ac:dyDescent="0.25">
      <c r="Q411" s="232"/>
      <c r="R411" s="235">
        <v>41314</v>
      </c>
      <c r="S411" s="236">
        <v>218077</v>
      </c>
      <c r="T411" s="244">
        <v>218077</v>
      </c>
    </row>
    <row r="412" spans="17:20" x14ac:dyDescent="0.25">
      <c r="Q412" s="232"/>
      <c r="R412" s="235">
        <v>41315</v>
      </c>
      <c r="S412" s="236">
        <v>216823</v>
      </c>
      <c r="T412" s="244">
        <v>216823</v>
      </c>
    </row>
    <row r="413" spans="17:20" x14ac:dyDescent="0.25">
      <c r="Q413" s="232"/>
      <c r="R413" s="237">
        <v>41316</v>
      </c>
      <c r="S413" s="238">
        <v>213957</v>
      </c>
      <c r="T413" s="244">
        <v>213957</v>
      </c>
    </row>
    <row r="414" spans="17:20" x14ac:dyDescent="0.25">
      <c r="Q414" s="232"/>
      <c r="R414" s="232">
        <v>41317</v>
      </c>
      <c r="S414" s="230">
        <v>207573</v>
      </c>
      <c r="T414" s="244">
        <v>207573</v>
      </c>
    </row>
    <row r="415" spans="17:20" x14ac:dyDescent="0.25">
      <c r="Q415" s="232"/>
      <c r="R415" s="232">
        <v>41318</v>
      </c>
      <c r="S415" s="230">
        <v>199995</v>
      </c>
      <c r="T415" s="244">
        <v>199995</v>
      </c>
    </row>
    <row r="416" spans="17:20" x14ac:dyDescent="0.25">
      <c r="Q416" s="232"/>
      <c r="R416" s="233">
        <v>41319</v>
      </c>
      <c r="S416" s="234">
        <v>205064</v>
      </c>
      <c r="T416" s="244">
        <v>205064</v>
      </c>
    </row>
    <row r="417" spans="17:20" x14ac:dyDescent="0.25">
      <c r="Q417" s="232"/>
      <c r="R417" s="235">
        <v>41320</v>
      </c>
      <c r="S417" s="236">
        <v>246467</v>
      </c>
      <c r="T417" s="244">
        <v>246467</v>
      </c>
    </row>
    <row r="418" spans="17:20" x14ac:dyDescent="0.25">
      <c r="Q418" s="232"/>
      <c r="R418" s="235">
        <v>41321</v>
      </c>
      <c r="S418" s="236">
        <v>217001</v>
      </c>
      <c r="T418" s="244">
        <v>217001</v>
      </c>
    </row>
    <row r="419" spans="17:20" x14ac:dyDescent="0.25">
      <c r="Q419" s="232"/>
      <c r="R419" s="237">
        <v>41322</v>
      </c>
      <c r="S419" s="238">
        <v>204137</v>
      </c>
      <c r="T419" s="244">
        <v>204137</v>
      </c>
    </row>
    <row r="420" spans="17:20" x14ac:dyDescent="0.25">
      <c r="Q420" s="232"/>
      <c r="R420" s="232">
        <v>41323</v>
      </c>
      <c r="S420" s="230">
        <v>200246</v>
      </c>
      <c r="T420" s="244">
        <v>200246</v>
      </c>
    </row>
    <row r="421" spans="17:20" x14ac:dyDescent="0.25">
      <c r="Q421" s="232"/>
      <c r="R421" s="232">
        <v>41324</v>
      </c>
      <c r="S421" s="230">
        <v>197655</v>
      </c>
      <c r="T421" s="244">
        <v>197655</v>
      </c>
    </row>
    <row r="422" spans="17:20" x14ac:dyDescent="0.25">
      <c r="Q422" s="232"/>
      <c r="R422" s="233">
        <v>41325</v>
      </c>
      <c r="S422" s="234">
        <v>203581</v>
      </c>
      <c r="T422" s="244">
        <v>203581</v>
      </c>
    </row>
    <row r="423" spans="17:20" x14ac:dyDescent="0.25">
      <c r="Q423" s="232"/>
      <c r="R423" s="235">
        <v>41326</v>
      </c>
      <c r="S423" s="236">
        <v>205014</v>
      </c>
      <c r="T423" s="244">
        <v>205014</v>
      </c>
    </row>
    <row r="424" spans="17:20" x14ac:dyDescent="0.25">
      <c r="Q424" s="232"/>
      <c r="R424" s="235">
        <v>41327</v>
      </c>
      <c r="S424" s="236">
        <v>203907</v>
      </c>
      <c r="T424" s="244">
        <v>203907</v>
      </c>
    </row>
    <row r="425" spans="17:20" x14ac:dyDescent="0.25">
      <c r="Q425" s="232"/>
      <c r="R425" s="237">
        <v>41328</v>
      </c>
      <c r="S425" s="238">
        <v>218953</v>
      </c>
      <c r="T425" s="244">
        <v>218953</v>
      </c>
    </row>
    <row r="426" spans="17:20" x14ac:dyDescent="0.25">
      <c r="Q426" s="232"/>
      <c r="R426" s="232">
        <v>41329</v>
      </c>
      <c r="S426" s="230">
        <v>208124</v>
      </c>
      <c r="T426" s="244">
        <v>208124</v>
      </c>
    </row>
    <row r="427" spans="17:20" x14ac:dyDescent="0.25">
      <c r="Q427" s="232"/>
      <c r="R427" s="232">
        <v>41330</v>
      </c>
      <c r="S427" s="230">
        <v>189311</v>
      </c>
      <c r="T427" s="244">
        <v>189311</v>
      </c>
    </row>
    <row r="428" spans="17:20" x14ac:dyDescent="0.25">
      <c r="Q428" s="232"/>
      <c r="R428" s="233">
        <v>41331</v>
      </c>
      <c r="S428" s="234">
        <v>188768</v>
      </c>
      <c r="T428" s="244">
        <v>188768</v>
      </c>
    </row>
    <row r="429" spans="17:20" x14ac:dyDescent="0.25">
      <c r="Q429" s="232"/>
      <c r="R429" s="235">
        <v>41332</v>
      </c>
      <c r="S429" s="236">
        <v>191900</v>
      </c>
      <c r="T429" s="244">
        <v>191900</v>
      </c>
    </row>
    <row r="430" spans="17:20" x14ac:dyDescent="0.25">
      <c r="Q430" s="232"/>
      <c r="R430" s="235">
        <v>41333</v>
      </c>
      <c r="S430" s="236">
        <v>192597</v>
      </c>
      <c r="T430" s="244">
        <v>192597</v>
      </c>
    </row>
    <row r="431" spans="17:20" x14ac:dyDescent="0.25">
      <c r="Q431" s="232"/>
      <c r="R431" s="237">
        <v>41334</v>
      </c>
      <c r="S431" s="238">
        <v>192659</v>
      </c>
      <c r="T431" s="244">
        <v>192659</v>
      </c>
    </row>
    <row r="432" spans="17:20" x14ac:dyDescent="0.25">
      <c r="Q432" s="232"/>
      <c r="R432" s="232">
        <v>41335</v>
      </c>
      <c r="S432" s="230">
        <v>201935</v>
      </c>
      <c r="T432" s="244">
        <v>201935</v>
      </c>
    </row>
    <row r="433" spans="17:20" x14ac:dyDescent="0.25">
      <c r="Q433" s="232"/>
      <c r="R433" s="232">
        <v>41336</v>
      </c>
      <c r="S433" s="230">
        <v>198399</v>
      </c>
      <c r="T433" s="244">
        <v>198399</v>
      </c>
    </row>
    <row r="434" spans="17:20" x14ac:dyDescent="0.25">
      <c r="Q434" s="232"/>
      <c r="R434" s="233">
        <v>41337</v>
      </c>
      <c r="S434" s="234">
        <v>179384</v>
      </c>
      <c r="T434" s="244">
        <v>179384</v>
      </c>
    </row>
    <row r="435" spans="17:20" x14ac:dyDescent="0.25">
      <c r="Q435" s="232"/>
      <c r="R435" s="235">
        <v>41338</v>
      </c>
      <c r="S435" s="236">
        <v>178363</v>
      </c>
      <c r="T435" s="244">
        <v>178363</v>
      </c>
    </row>
    <row r="436" spans="17:20" x14ac:dyDescent="0.25">
      <c r="Q436" s="232"/>
      <c r="R436" s="235">
        <v>41339</v>
      </c>
      <c r="S436" s="236">
        <v>170223</v>
      </c>
      <c r="T436" s="244">
        <v>170223</v>
      </c>
    </row>
    <row r="437" spans="17:20" x14ac:dyDescent="0.25">
      <c r="Q437" s="232"/>
      <c r="R437" s="237">
        <v>41340</v>
      </c>
      <c r="S437" s="238">
        <v>171659</v>
      </c>
      <c r="T437" s="244">
        <v>171659</v>
      </c>
    </row>
    <row r="438" spans="17:20" x14ac:dyDescent="0.25">
      <c r="Q438" s="232"/>
      <c r="R438" s="232">
        <v>41341</v>
      </c>
      <c r="S438" s="230">
        <v>170516</v>
      </c>
      <c r="T438" s="244">
        <v>170516</v>
      </c>
    </row>
    <row r="439" spans="17:20" x14ac:dyDescent="0.25">
      <c r="Q439" s="232"/>
      <c r="R439" s="232">
        <v>41342</v>
      </c>
      <c r="S439" s="230">
        <v>182977</v>
      </c>
      <c r="T439" s="244">
        <v>182977</v>
      </c>
    </row>
    <row r="440" spans="17:20" x14ac:dyDescent="0.25">
      <c r="Q440" s="232"/>
      <c r="R440" s="233">
        <v>41343</v>
      </c>
      <c r="S440" s="234">
        <v>181899</v>
      </c>
      <c r="T440" s="244">
        <v>181899</v>
      </c>
    </row>
    <row r="441" spans="17:20" x14ac:dyDescent="0.25">
      <c r="Q441" s="232"/>
      <c r="R441" s="235">
        <v>41344</v>
      </c>
      <c r="S441" s="236">
        <v>177081</v>
      </c>
      <c r="T441" s="244">
        <v>177081</v>
      </c>
    </row>
    <row r="442" spans="17:20" x14ac:dyDescent="0.25">
      <c r="Q442" s="232"/>
      <c r="R442" s="235">
        <v>41345</v>
      </c>
      <c r="S442" s="236">
        <v>180904</v>
      </c>
      <c r="T442" s="244">
        <v>180904</v>
      </c>
    </row>
    <row r="443" spans="17:20" x14ac:dyDescent="0.25">
      <c r="Q443" s="232"/>
      <c r="R443" s="237">
        <v>41346</v>
      </c>
      <c r="S443" s="238">
        <v>185218</v>
      </c>
      <c r="T443" s="244">
        <v>185218</v>
      </c>
    </row>
    <row r="444" spans="17:20" x14ac:dyDescent="0.25">
      <c r="Q444" s="232"/>
      <c r="R444" s="232">
        <v>41347</v>
      </c>
      <c r="S444" s="230">
        <v>171512</v>
      </c>
      <c r="T444" s="244">
        <v>171512</v>
      </c>
    </row>
    <row r="445" spans="17:20" x14ac:dyDescent="0.25">
      <c r="Q445" s="232"/>
      <c r="R445" s="232">
        <v>41348</v>
      </c>
      <c r="S445" s="230">
        <v>190932</v>
      </c>
      <c r="T445" s="244">
        <v>190932</v>
      </c>
    </row>
    <row r="446" spans="17:20" x14ac:dyDescent="0.25">
      <c r="Q446" s="232"/>
      <c r="R446" s="233">
        <v>41349</v>
      </c>
      <c r="S446" s="234">
        <v>191085</v>
      </c>
      <c r="T446" s="244">
        <v>191085</v>
      </c>
    </row>
    <row r="447" spans="17:20" x14ac:dyDescent="0.25">
      <c r="Q447" s="232"/>
      <c r="R447" s="235">
        <v>41350</v>
      </c>
      <c r="S447" s="236">
        <v>196520</v>
      </c>
      <c r="T447" s="244">
        <v>196520</v>
      </c>
    </row>
    <row r="448" spans="17:20" x14ac:dyDescent="0.25">
      <c r="Q448" s="232"/>
      <c r="R448" s="235">
        <v>41351</v>
      </c>
      <c r="S448" s="236">
        <v>183128</v>
      </c>
      <c r="T448" s="244">
        <v>183128</v>
      </c>
    </row>
    <row r="449" spans="17:20" x14ac:dyDescent="0.25">
      <c r="Q449" s="232"/>
      <c r="R449" s="237">
        <v>41352</v>
      </c>
      <c r="S449" s="238">
        <v>186621</v>
      </c>
      <c r="T449" s="244">
        <v>186621</v>
      </c>
    </row>
    <row r="450" spans="17:20" x14ac:dyDescent="0.25">
      <c r="Q450" s="232"/>
      <c r="R450" s="232">
        <v>41353</v>
      </c>
      <c r="S450" s="230">
        <v>196197</v>
      </c>
      <c r="T450" s="244">
        <v>196197</v>
      </c>
    </row>
    <row r="451" spans="17:20" x14ac:dyDescent="0.25">
      <c r="Q451" s="232"/>
      <c r="R451" s="232">
        <v>41354</v>
      </c>
      <c r="S451" s="230">
        <v>189537</v>
      </c>
      <c r="T451" s="244">
        <v>189537</v>
      </c>
    </row>
    <row r="452" spans="17:20" x14ac:dyDescent="0.25">
      <c r="Q452" s="232"/>
      <c r="R452" s="233">
        <v>41355</v>
      </c>
      <c r="S452" s="234">
        <v>194612</v>
      </c>
      <c r="T452" s="244">
        <v>194612</v>
      </c>
    </row>
    <row r="453" spans="17:20" x14ac:dyDescent="0.25">
      <c r="Q453" s="232"/>
      <c r="R453" s="235">
        <v>41356</v>
      </c>
      <c r="S453" s="236">
        <v>195049</v>
      </c>
      <c r="T453" s="244">
        <v>195049</v>
      </c>
    </row>
    <row r="454" spans="17:20" x14ac:dyDescent="0.25">
      <c r="Q454" s="232"/>
      <c r="R454" s="235">
        <v>41357</v>
      </c>
      <c r="S454" s="236">
        <v>193294</v>
      </c>
      <c r="T454" s="244">
        <v>193294</v>
      </c>
    </row>
    <row r="455" spans="17:20" x14ac:dyDescent="0.25">
      <c r="Q455" s="232"/>
      <c r="R455" s="237">
        <v>41358</v>
      </c>
      <c r="S455" s="238">
        <v>182472</v>
      </c>
      <c r="T455" s="244">
        <v>182472</v>
      </c>
    </row>
    <row r="456" spans="17:20" x14ac:dyDescent="0.25">
      <c r="Q456" s="232"/>
      <c r="R456" s="232">
        <v>41359</v>
      </c>
      <c r="S456" s="230">
        <v>178018</v>
      </c>
      <c r="T456" s="244">
        <v>178018</v>
      </c>
    </row>
    <row r="457" spans="17:20" x14ac:dyDescent="0.25">
      <c r="Q457" s="232"/>
      <c r="R457" s="232">
        <v>41360</v>
      </c>
      <c r="S457" s="230">
        <v>181597</v>
      </c>
      <c r="T457" s="244">
        <v>181597</v>
      </c>
    </row>
    <row r="458" spans="17:20" x14ac:dyDescent="0.25">
      <c r="Q458" s="232"/>
      <c r="R458" s="233">
        <v>41361</v>
      </c>
      <c r="S458" s="234">
        <v>185593</v>
      </c>
      <c r="T458" s="244">
        <v>185593</v>
      </c>
    </row>
    <row r="459" spans="17:20" x14ac:dyDescent="0.25">
      <c r="Q459" s="232"/>
      <c r="R459" s="235">
        <v>41362</v>
      </c>
      <c r="S459" s="236">
        <v>187795</v>
      </c>
      <c r="T459" s="244">
        <v>187795</v>
      </c>
    </row>
    <row r="460" spans="17:20" x14ac:dyDescent="0.25">
      <c r="Q460" s="232"/>
      <c r="R460" s="235">
        <v>41363</v>
      </c>
      <c r="S460" s="236">
        <v>184968</v>
      </c>
      <c r="T460" s="244">
        <v>184968</v>
      </c>
    </row>
    <row r="461" spans="17:20" x14ac:dyDescent="0.25">
      <c r="Q461" s="232"/>
      <c r="R461" s="237">
        <v>41364</v>
      </c>
      <c r="S461" s="238">
        <v>180349</v>
      </c>
      <c r="T461" s="244">
        <v>180349</v>
      </c>
    </row>
    <row r="462" spans="17:20" x14ac:dyDescent="0.25">
      <c r="Q462" s="232"/>
      <c r="R462" s="232">
        <v>41365</v>
      </c>
      <c r="S462" s="230">
        <v>173971</v>
      </c>
      <c r="T462" s="244">
        <v>173971</v>
      </c>
    </row>
    <row r="463" spans="17:20" x14ac:dyDescent="0.25">
      <c r="Q463" s="232"/>
      <c r="R463" s="232">
        <v>41366</v>
      </c>
      <c r="S463" s="230">
        <v>214963</v>
      </c>
      <c r="T463" s="244">
        <v>214963</v>
      </c>
    </row>
    <row r="464" spans="17:20" x14ac:dyDescent="0.25">
      <c r="Q464" s="232"/>
      <c r="R464" s="233">
        <v>41367</v>
      </c>
      <c r="S464" s="234">
        <v>283091</v>
      </c>
      <c r="T464" s="244">
        <v>283091</v>
      </c>
    </row>
    <row r="465" spans="17:20" x14ac:dyDescent="0.25">
      <c r="Q465" s="232"/>
      <c r="R465" s="235">
        <v>41368</v>
      </c>
      <c r="S465" s="236">
        <v>282977</v>
      </c>
      <c r="T465" s="244">
        <v>282977</v>
      </c>
    </row>
    <row r="466" spans="17:20" x14ac:dyDescent="0.25">
      <c r="Q466" s="232"/>
      <c r="R466" s="235">
        <v>41369</v>
      </c>
      <c r="S466" s="236">
        <v>280075</v>
      </c>
      <c r="T466" s="244">
        <v>280075</v>
      </c>
    </row>
    <row r="467" spans="17:20" x14ac:dyDescent="0.25">
      <c r="Q467" s="232"/>
      <c r="R467" s="237">
        <v>41370</v>
      </c>
      <c r="S467" s="238">
        <v>281689</v>
      </c>
      <c r="T467" s="244">
        <v>281689</v>
      </c>
    </row>
    <row r="468" spans="17:20" x14ac:dyDescent="0.25">
      <c r="Q468" s="232"/>
      <c r="R468" s="232">
        <v>41371</v>
      </c>
      <c r="S468" s="230">
        <v>279554</v>
      </c>
      <c r="T468" s="244">
        <v>279554</v>
      </c>
    </row>
    <row r="469" spans="17:20" x14ac:dyDescent="0.25">
      <c r="Q469" s="232"/>
      <c r="R469" s="232">
        <v>41372</v>
      </c>
      <c r="S469" s="230">
        <v>269804</v>
      </c>
      <c r="T469" s="244">
        <v>269804</v>
      </c>
    </row>
    <row r="470" spans="17:20" x14ac:dyDescent="0.25">
      <c r="Q470" s="232"/>
      <c r="R470" s="233">
        <v>41373</v>
      </c>
      <c r="S470" s="234">
        <v>288431</v>
      </c>
      <c r="T470" s="244">
        <v>288431</v>
      </c>
    </row>
    <row r="471" spans="17:20" x14ac:dyDescent="0.25">
      <c r="Q471" s="232"/>
      <c r="R471" s="235">
        <v>41374</v>
      </c>
      <c r="S471" s="236">
        <v>301848</v>
      </c>
      <c r="T471" s="244">
        <v>301848</v>
      </c>
    </row>
    <row r="472" spans="17:20" x14ac:dyDescent="0.25">
      <c r="Q472" s="232"/>
      <c r="R472" s="235">
        <v>41375</v>
      </c>
      <c r="S472" s="236">
        <v>312166</v>
      </c>
      <c r="T472" s="244">
        <v>312166</v>
      </c>
    </row>
    <row r="473" spans="17:20" x14ac:dyDescent="0.25">
      <c r="Q473" s="232"/>
      <c r="R473" s="237">
        <v>41376</v>
      </c>
      <c r="S473" s="238">
        <v>297616</v>
      </c>
      <c r="T473" s="244">
        <v>297616</v>
      </c>
    </row>
    <row r="474" spans="17:20" x14ac:dyDescent="0.25">
      <c r="Q474" s="232"/>
      <c r="R474" s="232">
        <v>41377</v>
      </c>
      <c r="S474" s="230">
        <v>301925</v>
      </c>
      <c r="T474" s="244">
        <v>301925</v>
      </c>
    </row>
    <row r="475" spans="17:20" x14ac:dyDescent="0.25">
      <c r="Q475" s="232"/>
      <c r="R475" s="232">
        <v>41378</v>
      </c>
      <c r="S475" s="230">
        <v>296442</v>
      </c>
      <c r="T475" s="244">
        <v>296442</v>
      </c>
    </row>
    <row r="476" spans="17:20" x14ac:dyDescent="0.25">
      <c r="Q476" s="232"/>
      <c r="R476" s="233">
        <v>41379</v>
      </c>
      <c r="S476" s="234">
        <v>273857</v>
      </c>
      <c r="T476" s="244">
        <v>273857</v>
      </c>
    </row>
    <row r="477" spans="17:20" x14ac:dyDescent="0.25">
      <c r="Q477" s="232"/>
      <c r="R477" s="235">
        <v>41380</v>
      </c>
      <c r="S477" s="236">
        <v>258364</v>
      </c>
      <c r="T477" s="244">
        <v>258364</v>
      </c>
    </row>
    <row r="478" spans="17:20" x14ac:dyDescent="0.25">
      <c r="Q478" s="232"/>
      <c r="R478" s="235">
        <v>41381</v>
      </c>
      <c r="S478" s="236">
        <v>246501</v>
      </c>
      <c r="T478" s="244">
        <v>246501</v>
      </c>
    </row>
    <row r="479" spans="17:20" x14ac:dyDescent="0.25">
      <c r="Q479" s="232"/>
      <c r="R479" s="237">
        <v>41382</v>
      </c>
      <c r="S479" s="238">
        <v>249122</v>
      </c>
      <c r="T479" s="244">
        <v>249122</v>
      </c>
    </row>
    <row r="480" spans="17:20" x14ac:dyDescent="0.25">
      <c r="Q480" s="232"/>
      <c r="R480" s="232">
        <v>41383</v>
      </c>
      <c r="S480" s="230">
        <v>249769</v>
      </c>
      <c r="T480" s="244">
        <v>249769</v>
      </c>
    </row>
    <row r="481" spans="17:20" x14ac:dyDescent="0.25">
      <c r="Q481" s="232"/>
      <c r="R481" s="232">
        <v>41384</v>
      </c>
      <c r="S481" s="230">
        <v>257570</v>
      </c>
      <c r="T481" s="244">
        <v>257570</v>
      </c>
    </row>
    <row r="482" spans="17:20" x14ac:dyDescent="0.25">
      <c r="Q482" s="232"/>
      <c r="R482" s="233">
        <v>41385</v>
      </c>
      <c r="S482" s="234">
        <v>253440</v>
      </c>
      <c r="T482" s="244">
        <v>253440</v>
      </c>
    </row>
    <row r="483" spans="17:20" x14ac:dyDescent="0.25">
      <c r="Q483" s="232"/>
      <c r="R483" s="235">
        <v>41386</v>
      </c>
      <c r="S483" s="236">
        <v>251250</v>
      </c>
      <c r="T483" s="244">
        <v>251250</v>
      </c>
    </row>
    <row r="484" spans="17:20" x14ac:dyDescent="0.25">
      <c r="Q484" s="232"/>
      <c r="R484" s="235">
        <v>41387</v>
      </c>
      <c r="S484" s="236">
        <v>245888</v>
      </c>
      <c r="T484" s="244">
        <v>245888</v>
      </c>
    </row>
    <row r="485" spans="17:20" x14ac:dyDescent="0.25">
      <c r="Q485" s="232"/>
      <c r="R485" s="237">
        <v>41388</v>
      </c>
      <c r="S485" s="238">
        <v>248435</v>
      </c>
      <c r="T485" s="244">
        <v>248435</v>
      </c>
    </row>
    <row r="486" spans="17:20" x14ac:dyDescent="0.25">
      <c r="Q486" s="232"/>
      <c r="R486" s="232">
        <v>41389</v>
      </c>
      <c r="S486" s="230">
        <v>250803</v>
      </c>
      <c r="T486" s="244">
        <v>250803</v>
      </c>
    </row>
    <row r="487" spans="17:20" x14ac:dyDescent="0.25">
      <c r="Q487" s="232"/>
      <c r="R487" s="232">
        <v>41390</v>
      </c>
      <c r="S487" s="230">
        <v>250406</v>
      </c>
      <c r="T487" s="244">
        <v>250406</v>
      </c>
    </row>
    <row r="488" spans="17:20" x14ac:dyDescent="0.25">
      <c r="Q488" s="232"/>
      <c r="R488" s="233">
        <v>41391</v>
      </c>
      <c r="S488" s="234">
        <v>262273</v>
      </c>
      <c r="T488" s="244">
        <v>262273</v>
      </c>
    </row>
    <row r="489" spans="17:20" x14ac:dyDescent="0.25">
      <c r="Q489" s="232"/>
      <c r="R489" s="235">
        <v>41392</v>
      </c>
      <c r="S489" s="236">
        <v>263341</v>
      </c>
      <c r="T489" s="244">
        <v>263341</v>
      </c>
    </row>
    <row r="490" spans="17:20" x14ac:dyDescent="0.25">
      <c r="Q490" s="232"/>
      <c r="R490" s="235">
        <v>41393</v>
      </c>
      <c r="S490" s="236">
        <v>252027</v>
      </c>
      <c r="T490" s="244">
        <v>252027</v>
      </c>
    </row>
    <row r="491" spans="17:20" x14ac:dyDescent="0.25">
      <c r="Q491" s="232"/>
      <c r="R491" s="237">
        <v>41394</v>
      </c>
      <c r="S491" s="238">
        <v>246546</v>
      </c>
      <c r="T491" s="244">
        <v>246546</v>
      </c>
    </row>
    <row r="492" spans="17:20" x14ac:dyDescent="0.25">
      <c r="Q492" s="232"/>
      <c r="R492" s="232">
        <v>41395</v>
      </c>
      <c r="S492" s="230">
        <v>250643</v>
      </c>
      <c r="T492" s="244">
        <v>250643</v>
      </c>
    </row>
    <row r="493" spans="17:20" x14ac:dyDescent="0.25">
      <c r="Q493" s="232"/>
      <c r="R493" s="232">
        <v>41396</v>
      </c>
      <c r="S493" s="230">
        <v>253632</v>
      </c>
      <c r="T493" s="244">
        <v>253632</v>
      </c>
    </row>
    <row r="494" spans="17:20" x14ac:dyDescent="0.25">
      <c r="Q494" s="232"/>
      <c r="R494" s="233">
        <v>41397</v>
      </c>
      <c r="S494" s="234">
        <v>258964</v>
      </c>
      <c r="T494" s="244">
        <v>258964</v>
      </c>
    </row>
    <row r="495" spans="17:20" x14ac:dyDescent="0.25">
      <c r="Q495" s="232"/>
      <c r="R495" s="235">
        <v>41398</v>
      </c>
      <c r="S495" s="236">
        <v>265791</v>
      </c>
      <c r="T495" s="244">
        <v>265791</v>
      </c>
    </row>
    <row r="496" spans="17:20" x14ac:dyDescent="0.25">
      <c r="Q496" s="232"/>
      <c r="R496" s="235">
        <v>41399</v>
      </c>
      <c r="S496" s="236">
        <v>256700</v>
      </c>
      <c r="T496" s="244">
        <v>256700</v>
      </c>
    </row>
    <row r="497" spans="17:20" x14ac:dyDescent="0.25">
      <c r="Q497" s="232"/>
      <c r="R497" s="237">
        <v>41400</v>
      </c>
      <c r="S497" s="238">
        <v>246704</v>
      </c>
      <c r="T497" s="244">
        <v>246704</v>
      </c>
    </row>
    <row r="498" spans="17:20" x14ac:dyDescent="0.25">
      <c r="Q498" s="232"/>
      <c r="R498" s="232">
        <v>41401</v>
      </c>
      <c r="S498" s="230">
        <v>243728</v>
      </c>
      <c r="T498" s="244">
        <v>243728</v>
      </c>
    </row>
    <row r="499" spans="17:20" x14ac:dyDescent="0.25">
      <c r="Q499" s="232"/>
      <c r="R499" s="232">
        <v>41402</v>
      </c>
      <c r="S499" s="230">
        <v>247846</v>
      </c>
      <c r="T499" s="244">
        <v>247846</v>
      </c>
    </row>
    <row r="500" spans="17:20" x14ac:dyDescent="0.25">
      <c r="Q500" s="232"/>
      <c r="R500" s="233">
        <v>41403</v>
      </c>
      <c r="S500" s="234">
        <v>260086</v>
      </c>
      <c r="T500" s="244">
        <v>260086</v>
      </c>
    </row>
    <row r="501" spans="17:20" x14ac:dyDescent="0.25">
      <c r="Q501" s="232"/>
      <c r="R501" s="235">
        <v>41404</v>
      </c>
      <c r="S501" s="236">
        <v>255394</v>
      </c>
      <c r="T501" s="244">
        <v>255394</v>
      </c>
    </row>
    <row r="502" spans="17:20" x14ac:dyDescent="0.25">
      <c r="Q502" s="232"/>
      <c r="R502" s="235">
        <v>41405</v>
      </c>
      <c r="S502" s="236">
        <v>260484</v>
      </c>
      <c r="T502" s="244">
        <v>260484</v>
      </c>
    </row>
    <row r="503" spans="17:20" x14ac:dyDescent="0.25">
      <c r="Q503" s="232"/>
      <c r="R503" s="237">
        <v>41406</v>
      </c>
      <c r="S503" s="238">
        <v>261498</v>
      </c>
      <c r="T503" s="244">
        <v>261498</v>
      </c>
    </row>
    <row r="504" spans="17:20" x14ac:dyDescent="0.25">
      <c r="Q504" s="232"/>
      <c r="R504" s="232">
        <v>41407</v>
      </c>
      <c r="S504" s="230">
        <v>252816</v>
      </c>
      <c r="T504" s="244">
        <v>252816</v>
      </c>
    </row>
    <row r="505" spans="17:20" x14ac:dyDescent="0.25">
      <c r="Q505" s="232"/>
      <c r="R505" s="232">
        <v>41408</v>
      </c>
      <c r="S505" s="230">
        <v>251046</v>
      </c>
      <c r="T505" s="244">
        <v>251046</v>
      </c>
    </row>
    <row r="506" spans="17:20" x14ac:dyDescent="0.25">
      <c r="Q506" s="232"/>
      <c r="R506" s="233">
        <v>41409</v>
      </c>
      <c r="S506" s="234">
        <v>252852</v>
      </c>
      <c r="T506" s="244">
        <v>252852</v>
      </c>
    </row>
    <row r="507" spans="17:20" x14ac:dyDescent="0.25">
      <c r="Q507" s="232"/>
      <c r="R507" s="235">
        <v>41410</v>
      </c>
      <c r="S507" s="236">
        <v>257168</v>
      </c>
      <c r="T507" s="244">
        <v>257168</v>
      </c>
    </row>
    <row r="508" spans="17:20" x14ac:dyDescent="0.25">
      <c r="Q508" s="232"/>
      <c r="R508" s="235">
        <v>41411</v>
      </c>
      <c r="S508" s="236">
        <v>257025</v>
      </c>
      <c r="T508" s="244">
        <v>257025</v>
      </c>
    </row>
    <row r="509" spans="17:20" x14ac:dyDescent="0.25">
      <c r="Q509" s="232"/>
      <c r="R509" s="237">
        <v>41412</v>
      </c>
      <c r="S509" s="238">
        <v>272347</v>
      </c>
      <c r="T509" s="244">
        <v>272347</v>
      </c>
    </row>
    <row r="510" spans="17:20" x14ac:dyDescent="0.25">
      <c r="Q510" s="232"/>
      <c r="R510" s="232">
        <v>41413</v>
      </c>
      <c r="S510" s="230">
        <v>269051</v>
      </c>
      <c r="T510" s="244">
        <v>269051</v>
      </c>
    </row>
    <row r="511" spans="17:20" x14ac:dyDescent="0.25">
      <c r="Q511" s="232"/>
      <c r="R511" s="232">
        <v>41414</v>
      </c>
      <c r="S511" s="230">
        <v>257712</v>
      </c>
      <c r="T511" s="244">
        <v>257712</v>
      </c>
    </row>
    <row r="512" spans="17:20" x14ac:dyDescent="0.25">
      <c r="Q512" s="232"/>
      <c r="R512" s="233">
        <v>41415</v>
      </c>
      <c r="S512" s="234">
        <v>265280</v>
      </c>
      <c r="T512" s="244">
        <v>265280</v>
      </c>
    </row>
    <row r="513" spans="17:20" x14ac:dyDescent="0.25">
      <c r="Q513" s="232"/>
      <c r="R513" s="235">
        <v>41416</v>
      </c>
      <c r="S513" s="236">
        <v>270497</v>
      </c>
      <c r="T513" s="244">
        <v>270497</v>
      </c>
    </row>
    <row r="514" spans="17:20" x14ac:dyDescent="0.25">
      <c r="Q514" s="232"/>
      <c r="R514" s="235">
        <v>41417</v>
      </c>
      <c r="S514" s="236">
        <v>267128</v>
      </c>
      <c r="T514" s="244">
        <v>267128</v>
      </c>
    </row>
    <row r="515" spans="17:20" x14ac:dyDescent="0.25">
      <c r="Q515" s="232"/>
      <c r="R515" s="237">
        <v>41418</v>
      </c>
      <c r="S515" s="238">
        <v>268644</v>
      </c>
      <c r="T515" s="244">
        <v>268644</v>
      </c>
    </row>
    <row r="516" spans="17:20" x14ac:dyDescent="0.25">
      <c r="Q516" s="232"/>
      <c r="R516" s="232">
        <v>41419</v>
      </c>
      <c r="S516" s="230">
        <v>269542</v>
      </c>
      <c r="T516" s="244">
        <v>269542</v>
      </c>
    </row>
    <row r="517" spans="17:20" x14ac:dyDescent="0.25">
      <c r="Q517" s="232"/>
      <c r="R517" s="232">
        <v>41420</v>
      </c>
      <c r="S517" s="230">
        <v>266078</v>
      </c>
      <c r="T517" s="244">
        <v>266078</v>
      </c>
    </row>
    <row r="518" spans="17:20" x14ac:dyDescent="0.25">
      <c r="Q518" s="232"/>
      <c r="R518" s="233">
        <v>41421</v>
      </c>
      <c r="S518" s="234">
        <v>266206</v>
      </c>
      <c r="T518" s="244">
        <v>266206</v>
      </c>
    </row>
    <row r="519" spans="17:20" x14ac:dyDescent="0.25">
      <c r="Q519" s="232"/>
      <c r="R519" s="235">
        <v>41422</v>
      </c>
      <c r="S519" s="236">
        <v>261268</v>
      </c>
      <c r="T519" s="244">
        <v>261268</v>
      </c>
    </row>
    <row r="520" spans="17:20" x14ac:dyDescent="0.25">
      <c r="Q520" s="232"/>
      <c r="R520" s="235">
        <v>41423</v>
      </c>
      <c r="S520" s="236">
        <v>264655</v>
      </c>
      <c r="T520" s="244">
        <v>264655</v>
      </c>
    </row>
    <row r="521" spans="17:20" x14ac:dyDescent="0.25">
      <c r="Q521" s="232"/>
      <c r="R521" s="237">
        <v>41424</v>
      </c>
      <c r="S521" s="238">
        <v>272420</v>
      </c>
      <c r="T521" s="244">
        <v>272420</v>
      </c>
    </row>
    <row r="522" spans="17:20" x14ac:dyDescent="0.25">
      <c r="Q522" s="232"/>
      <c r="R522" s="232">
        <v>41425</v>
      </c>
      <c r="S522" s="230">
        <v>265263</v>
      </c>
      <c r="T522" s="244">
        <v>265263</v>
      </c>
    </row>
    <row r="523" spans="17:20" x14ac:dyDescent="0.25">
      <c r="Q523" s="232"/>
      <c r="R523" s="232">
        <v>41426</v>
      </c>
      <c r="S523" s="230">
        <v>271958</v>
      </c>
      <c r="T523" s="244">
        <v>271958</v>
      </c>
    </row>
    <row r="524" spans="17:20" x14ac:dyDescent="0.25">
      <c r="Q524" s="232"/>
      <c r="R524" s="233">
        <v>41427</v>
      </c>
      <c r="S524" s="234">
        <v>268926</v>
      </c>
      <c r="T524" s="244">
        <v>268926</v>
      </c>
    </row>
    <row r="525" spans="17:20" x14ac:dyDescent="0.25">
      <c r="Q525" s="232"/>
      <c r="R525" s="235">
        <v>41428</v>
      </c>
      <c r="S525" s="236">
        <v>262873</v>
      </c>
      <c r="T525" s="244">
        <v>262873</v>
      </c>
    </row>
    <row r="526" spans="17:20" x14ac:dyDescent="0.25">
      <c r="Q526" s="232"/>
      <c r="R526" s="235">
        <v>41429</v>
      </c>
      <c r="S526" s="236">
        <v>263427</v>
      </c>
      <c r="T526" s="244">
        <v>263427</v>
      </c>
    </row>
    <row r="527" spans="17:20" x14ac:dyDescent="0.25">
      <c r="Q527" s="232"/>
      <c r="R527" s="237">
        <v>41430</v>
      </c>
      <c r="S527" s="238">
        <v>266155</v>
      </c>
      <c r="T527" s="244">
        <v>266155</v>
      </c>
    </row>
    <row r="528" spans="17:20" x14ac:dyDescent="0.25">
      <c r="Q528" s="232"/>
      <c r="R528" s="232">
        <v>41431</v>
      </c>
      <c r="S528" s="230">
        <v>266571</v>
      </c>
      <c r="T528" s="244">
        <v>266571</v>
      </c>
    </row>
    <row r="529" spans="17:20" x14ac:dyDescent="0.25">
      <c r="Q529" s="232"/>
      <c r="R529" s="232">
        <v>41432</v>
      </c>
      <c r="S529" s="230">
        <v>268778</v>
      </c>
      <c r="T529" s="244">
        <v>268778</v>
      </c>
    </row>
    <row r="530" spans="17:20" x14ac:dyDescent="0.25">
      <c r="Q530" s="232"/>
      <c r="R530" s="233">
        <v>41433</v>
      </c>
      <c r="S530" s="234">
        <v>275385</v>
      </c>
      <c r="T530" s="244">
        <v>275385</v>
      </c>
    </row>
    <row r="531" spans="17:20" x14ac:dyDescent="0.25">
      <c r="Q531" s="232"/>
      <c r="R531" s="235">
        <v>41434</v>
      </c>
      <c r="S531" s="236">
        <v>271539</v>
      </c>
      <c r="T531" s="244">
        <v>271539</v>
      </c>
    </row>
    <row r="532" spans="17:20" x14ac:dyDescent="0.25">
      <c r="Q532" s="232"/>
      <c r="R532" s="235">
        <v>41435</v>
      </c>
      <c r="S532" s="236">
        <v>267412</v>
      </c>
      <c r="T532" s="244">
        <v>267412</v>
      </c>
    </row>
    <row r="533" spans="17:20" x14ac:dyDescent="0.25">
      <c r="Q533" s="232"/>
      <c r="R533" s="237">
        <v>41436</v>
      </c>
      <c r="S533" s="238">
        <v>267235</v>
      </c>
      <c r="T533" s="244">
        <v>267235</v>
      </c>
    </row>
    <row r="534" spans="17:20" x14ac:dyDescent="0.25">
      <c r="Q534" s="232"/>
      <c r="R534" s="232">
        <v>41437</v>
      </c>
      <c r="S534" s="230">
        <v>262152</v>
      </c>
      <c r="T534" s="244">
        <v>262152</v>
      </c>
    </row>
    <row r="535" spans="17:20" x14ac:dyDescent="0.25">
      <c r="Q535" s="232"/>
      <c r="R535" s="232">
        <v>41438</v>
      </c>
      <c r="S535" s="230">
        <v>260647</v>
      </c>
      <c r="T535" s="244">
        <v>260647</v>
      </c>
    </row>
    <row r="536" spans="17:20" x14ac:dyDescent="0.25">
      <c r="Q536" s="232"/>
      <c r="R536" s="233">
        <v>41439</v>
      </c>
      <c r="S536" s="234">
        <v>259681</v>
      </c>
      <c r="T536" s="244">
        <v>259681</v>
      </c>
    </row>
    <row r="537" spans="17:20" x14ac:dyDescent="0.25">
      <c r="Q537" s="232"/>
      <c r="R537" s="235">
        <v>41440</v>
      </c>
      <c r="S537" s="236">
        <v>262485</v>
      </c>
      <c r="T537" s="244">
        <v>262485</v>
      </c>
    </row>
    <row r="538" spans="17:20" x14ac:dyDescent="0.25">
      <c r="Q538" s="232"/>
      <c r="R538" s="235">
        <v>41441</v>
      </c>
      <c r="S538" s="236">
        <v>258654</v>
      </c>
      <c r="T538" s="244">
        <v>258654</v>
      </c>
    </row>
    <row r="539" spans="17:20" x14ac:dyDescent="0.25">
      <c r="Q539" s="232"/>
      <c r="R539" s="237">
        <v>41442</v>
      </c>
      <c r="S539" s="238">
        <v>257069</v>
      </c>
      <c r="T539" s="244">
        <v>257069</v>
      </c>
    </row>
    <row r="540" spans="17:20" x14ac:dyDescent="0.25">
      <c r="Q540" s="232"/>
      <c r="R540" s="232">
        <v>41443</v>
      </c>
      <c r="S540" s="230">
        <v>257216</v>
      </c>
      <c r="T540" s="244">
        <v>257216</v>
      </c>
    </row>
    <row r="541" spans="17:20" x14ac:dyDescent="0.25">
      <c r="Q541" s="232"/>
      <c r="R541" s="232">
        <v>41444</v>
      </c>
      <c r="S541" s="230">
        <v>255927</v>
      </c>
      <c r="T541" s="244">
        <v>255927</v>
      </c>
    </row>
    <row r="542" spans="17:20" x14ac:dyDescent="0.25">
      <c r="Q542" s="232"/>
      <c r="R542" s="233">
        <v>41445</v>
      </c>
      <c r="S542" s="234">
        <v>261018</v>
      </c>
      <c r="T542" s="244">
        <v>261018</v>
      </c>
    </row>
    <row r="543" spans="17:20" x14ac:dyDescent="0.25">
      <c r="Q543" s="232"/>
      <c r="R543" s="235">
        <v>41446</v>
      </c>
      <c r="S543" s="236">
        <v>260281</v>
      </c>
      <c r="T543" s="244">
        <v>260281</v>
      </c>
    </row>
    <row r="544" spans="17:20" x14ac:dyDescent="0.25">
      <c r="Q544" s="232"/>
      <c r="R544" s="235">
        <v>41447</v>
      </c>
      <c r="S544" s="236">
        <v>260957</v>
      </c>
      <c r="T544" s="244">
        <v>260957</v>
      </c>
    </row>
    <row r="545" spans="17:20" x14ac:dyDescent="0.25">
      <c r="Q545" s="232"/>
      <c r="R545" s="237">
        <v>41448</v>
      </c>
      <c r="S545" s="238">
        <v>255356</v>
      </c>
      <c r="T545" s="244">
        <v>255356</v>
      </c>
    </row>
    <row r="546" spans="17:20" x14ac:dyDescent="0.25">
      <c r="Q546" s="232"/>
      <c r="R546" s="232">
        <v>41449</v>
      </c>
      <c r="S546" s="230">
        <v>253893</v>
      </c>
      <c r="T546" s="244">
        <v>253893</v>
      </c>
    </row>
    <row r="547" spans="17:20" x14ac:dyDescent="0.25">
      <c r="Q547" s="232"/>
      <c r="R547" s="232">
        <v>41450</v>
      </c>
      <c r="S547" s="230">
        <v>254236</v>
      </c>
      <c r="T547" s="244">
        <v>254236</v>
      </c>
    </row>
    <row r="548" spans="17:20" x14ac:dyDescent="0.25">
      <c r="Q548" s="232"/>
      <c r="R548" s="233">
        <v>41451</v>
      </c>
      <c r="S548" s="234">
        <v>253402</v>
      </c>
      <c r="T548" s="244">
        <v>253402</v>
      </c>
    </row>
    <row r="549" spans="17:20" x14ac:dyDescent="0.25">
      <c r="Q549" s="232"/>
      <c r="R549" s="235">
        <v>41452</v>
      </c>
      <c r="S549" s="236">
        <v>254773</v>
      </c>
      <c r="T549" s="244">
        <v>254773</v>
      </c>
    </row>
    <row r="550" spans="17:20" x14ac:dyDescent="0.25">
      <c r="Q550" s="232"/>
      <c r="R550" s="235">
        <v>41453</v>
      </c>
      <c r="S550" s="236">
        <v>257643</v>
      </c>
      <c r="T550" s="244">
        <v>257643</v>
      </c>
    </row>
    <row r="551" spans="17:20" x14ac:dyDescent="0.25">
      <c r="Q551" s="232"/>
      <c r="R551" s="237">
        <v>41454</v>
      </c>
      <c r="S551" s="238">
        <v>260163</v>
      </c>
      <c r="T551" s="244">
        <v>260163</v>
      </c>
    </row>
    <row r="552" spans="17:20" x14ac:dyDescent="0.25">
      <c r="Q552" s="232"/>
      <c r="R552" s="232">
        <v>41455</v>
      </c>
      <c r="S552" s="230">
        <v>256221</v>
      </c>
      <c r="T552" s="244">
        <v>256221</v>
      </c>
    </row>
    <row r="553" spans="17:20" x14ac:dyDescent="0.25">
      <c r="Q553" s="232"/>
      <c r="R553" s="232">
        <v>41456</v>
      </c>
      <c r="S553" s="230">
        <v>259692</v>
      </c>
      <c r="T553" s="244">
        <v>259692</v>
      </c>
    </row>
    <row r="554" spans="17:20" x14ac:dyDescent="0.25">
      <c r="Q554" s="232"/>
      <c r="R554" s="233">
        <v>41457</v>
      </c>
      <c r="S554" s="234">
        <v>272969</v>
      </c>
      <c r="T554" s="244">
        <v>272969</v>
      </c>
    </row>
    <row r="555" spans="17:20" x14ac:dyDescent="0.25">
      <c r="Q555" s="232"/>
      <c r="R555" s="235">
        <v>41458</v>
      </c>
      <c r="S555" s="236">
        <v>274550</v>
      </c>
      <c r="T555" s="244">
        <v>274550</v>
      </c>
    </row>
    <row r="556" spans="17:20" x14ac:dyDescent="0.25">
      <c r="Q556" s="232"/>
      <c r="R556" s="235">
        <v>41459</v>
      </c>
      <c r="S556" s="236">
        <v>269713</v>
      </c>
      <c r="T556" s="244">
        <v>269713</v>
      </c>
    </row>
    <row r="557" spans="17:20" x14ac:dyDescent="0.25">
      <c r="Q557" s="232"/>
      <c r="R557" s="237">
        <v>41460</v>
      </c>
      <c r="S557" s="238">
        <v>268934</v>
      </c>
      <c r="T557" s="244">
        <v>268934</v>
      </c>
    </row>
    <row r="558" spans="17:20" x14ac:dyDescent="0.25">
      <c r="Q558" s="232"/>
      <c r="R558" s="232">
        <v>41461</v>
      </c>
      <c r="S558" s="230">
        <v>271707</v>
      </c>
      <c r="T558" s="244">
        <v>271707</v>
      </c>
    </row>
    <row r="559" spans="17:20" x14ac:dyDescent="0.25">
      <c r="Q559" s="232"/>
      <c r="R559" s="232">
        <v>41462</v>
      </c>
      <c r="S559" s="230">
        <v>271246</v>
      </c>
      <c r="T559" s="244">
        <v>271246</v>
      </c>
    </row>
    <row r="560" spans="17:20" x14ac:dyDescent="0.25">
      <c r="Q560" s="232"/>
      <c r="R560" s="233">
        <v>41463</v>
      </c>
      <c r="S560" s="234">
        <v>269535</v>
      </c>
      <c r="T560" s="244">
        <v>269535</v>
      </c>
    </row>
    <row r="561" spans="17:20" x14ac:dyDescent="0.25">
      <c r="Q561" s="232"/>
      <c r="R561" s="235">
        <v>41464</v>
      </c>
      <c r="S561" s="236">
        <v>262474</v>
      </c>
      <c r="T561" s="244">
        <v>262474</v>
      </c>
    </row>
    <row r="562" spans="17:20" x14ac:dyDescent="0.25">
      <c r="Q562" s="232"/>
      <c r="R562" s="235">
        <v>41465</v>
      </c>
      <c r="S562" s="236">
        <v>247307</v>
      </c>
      <c r="T562" s="244">
        <v>247307</v>
      </c>
    </row>
    <row r="563" spans="17:20" x14ac:dyDescent="0.25">
      <c r="Q563" s="232"/>
      <c r="R563" s="237">
        <v>41466</v>
      </c>
      <c r="S563" s="238">
        <v>250767</v>
      </c>
      <c r="T563" s="244">
        <v>250767</v>
      </c>
    </row>
    <row r="564" spans="17:20" x14ac:dyDescent="0.25">
      <c r="Q564" s="232"/>
      <c r="R564" s="232">
        <v>41467</v>
      </c>
      <c r="S564" s="230">
        <v>253950</v>
      </c>
      <c r="T564" s="244">
        <v>253950</v>
      </c>
    </row>
    <row r="565" spans="17:20" x14ac:dyDescent="0.25">
      <c r="Q565" s="232"/>
      <c r="R565" s="232">
        <v>41468</v>
      </c>
      <c r="S565" s="230">
        <v>257259</v>
      </c>
      <c r="T565" s="244">
        <v>257259</v>
      </c>
    </row>
    <row r="566" spans="17:20" x14ac:dyDescent="0.25">
      <c r="Q566" s="232"/>
      <c r="R566" s="233">
        <v>41469</v>
      </c>
      <c r="S566" s="234">
        <v>250121</v>
      </c>
      <c r="T566" s="244">
        <v>250121</v>
      </c>
    </row>
    <row r="567" spans="17:20" x14ac:dyDescent="0.25">
      <c r="Q567" s="232"/>
      <c r="R567" s="235">
        <v>41470</v>
      </c>
      <c r="S567" s="236">
        <v>254003</v>
      </c>
      <c r="T567" s="244">
        <v>254003</v>
      </c>
    </row>
    <row r="568" spans="17:20" x14ac:dyDescent="0.25">
      <c r="Q568" s="232"/>
      <c r="R568" s="235">
        <v>41471</v>
      </c>
      <c r="S568" s="236">
        <v>253577</v>
      </c>
      <c r="T568" s="244">
        <v>253577</v>
      </c>
    </row>
    <row r="569" spans="17:20" x14ac:dyDescent="0.25">
      <c r="Q569" s="232"/>
      <c r="R569" s="237">
        <v>41472</v>
      </c>
      <c r="S569" s="238">
        <v>255347</v>
      </c>
      <c r="T569" s="244">
        <v>255347</v>
      </c>
    </row>
    <row r="570" spans="17:20" x14ac:dyDescent="0.25">
      <c r="Q570" s="232"/>
      <c r="R570" s="232">
        <v>41473</v>
      </c>
      <c r="S570" s="230">
        <v>258902</v>
      </c>
      <c r="T570" s="244">
        <v>258902</v>
      </c>
    </row>
    <row r="571" spans="17:20" x14ac:dyDescent="0.25">
      <c r="Q571" s="232"/>
      <c r="R571" s="232">
        <v>41474</v>
      </c>
      <c r="S571" s="230">
        <v>262297</v>
      </c>
      <c r="T571" s="244">
        <v>262297</v>
      </c>
    </row>
    <row r="572" spans="17:20" x14ac:dyDescent="0.25">
      <c r="Q572" s="232"/>
      <c r="R572" s="233">
        <v>41475</v>
      </c>
      <c r="S572" s="234">
        <v>260867</v>
      </c>
      <c r="T572" s="244">
        <v>260867</v>
      </c>
    </row>
    <row r="573" spans="17:20" x14ac:dyDescent="0.25">
      <c r="Q573" s="232"/>
      <c r="R573" s="235">
        <v>41476</v>
      </c>
      <c r="S573" s="236">
        <v>257572</v>
      </c>
      <c r="T573" s="244">
        <v>257572</v>
      </c>
    </row>
    <row r="574" spans="17:20" x14ac:dyDescent="0.25">
      <c r="Q574" s="232"/>
      <c r="R574" s="235">
        <v>41477</v>
      </c>
      <c r="S574" s="236">
        <v>263516</v>
      </c>
      <c r="T574" s="244">
        <v>263516</v>
      </c>
    </row>
    <row r="575" spans="17:20" x14ac:dyDescent="0.25">
      <c r="Q575" s="232"/>
      <c r="R575" s="237">
        <v>41478</v>
      </c>
      <c r="S575" s="238">
        <v>264387</v>
      </c>
      <c r="T575" s="244">
        <v>264387</v>
      </c>
    </row>
    <row r="576" spans="17:20" x14ac:dyDescent="0.25">
      <c r="Q576" s="232"/>
      <c r="R576" s="232">
        <v>41479</v>
      </c>
      <c r="S576" s="230">
        <v>264138</v>
      </c>
      <c r="T576" s="244">
        <v>264138</v>
      </c>
    </row>
    <row r="577" spans="17:20" x14ac:dyDescent="0.25">
      <c r="Q577" s="232"/>
      <c r="R577" s="232">
        <v>41480</v>
      </c>
      <c r="S577" s="230">
        <v>267711</v>
      </c>
      <c r="T577" s="244">
        <v>267711</v>
      </c>
    </row>
    <row r="578" spans="17:20" x14ac:dyDescent="0.25">
      <c r="Q578" s="232"/>
      <c r="R578" s="233">
        <v>41481</v>
      </c>
      <c r="S578" s="234">
        <v>273395</v>
      </c>
      <c r="T578" s="244">
        <v>273395</v>
      </c>
    </row>
    <row r="579" spans="17:20" x14ac:dyDescent="0.25">
      <c r="Q579" s="232"/>
      <c r="R579" s="235">
        <v>41482</v>
      </c>
      <c r="S579" s="236">
        <v>273155</v>
      </c>
      <c r="T579" s="244">
        <v>273155</v>
      </c>
    </row>
    <row r="580" spans="17:20" x14ac:dyDescent="0.25">
      <c r="Q580" s="232"/>
      <c r="R580" s="235">
        <v>41483</v>
      </c>
      <c r="S580" s="236">
        <v>270883</v>
      </c>
      <c r="T580" s="244">
        <v>270883</v>
      </c>
    </row>
    <row r="581" spans="17:20" x14ac:dyDescent="0.25">
      <c r="Q581" s="232"/>
      <c r="R581" s="237">
        <v>41484</v>
      </c>
      <c r="S581" s="238">
        <v>276851</v>
      </c>
      <c r="T581" s="244">
        <v>276851</v>
      </c>
    </row>
    <row r="582" spans="17:20" x14ac:dyDescent="0.25">
      <c r="Q582" s="232"/>
      <c r="R582" s="232">
        <v>41485</v>
      </c>
      <c r="S582" s="230">
        <v>276551</v>
      </c>
      <c r="T582" s="244">
        <v>276551</v>
      </c>
    </row>
    <row r="583" spans="17:20" x14ac:dyDescent="0.25">
      <c r="Q583" s="232"/>
      <c r="R583" s="232">
        <v>41486</v>
      </c>
      <c r="S583" s="230">
        <v>273345</v>
      </c>
      <c r="T583" s="244">
        <v>273345</v>
      </c>
    </row>
    <row r="584" spans="17:20" x14ac:dyDescent="0.25">
      <c r="Q584" s="232"/>
      <c r="R584" s="233">
        <v>41487</v>
      </c>
      <c r="S584" s="234">
        <v>276545</v>
      </c>
      <c r="T584" s="244">
        <v>276545</v>
      </c>
    </row>
    <row r="585" spans="17:20" x14ac:dyDescent="0.25">
      <c r="Q585" s="232"/>
      <c r="R585" s="235">
        <v>41488</v>
      </c>
      <c r="S585" s="236">
        <v>277232</v>
      </c>
      <c r="T585" s="244">
        <v>277232</v>
      </c>
    </row>
    <row r="586" spans="17:20" x14ac:dyDescent="0.25">
      <c r="Q586" s="232"/>
      <c r="R586" s="235">
        <v>41489</v>
      </c>
      <c r="S586" s="236">
        <v>275122</v>
      </c>
      <c r="T586" s="244">
        <v>275122</v>
      </c>
    </row>
    <row r="587" spans="17:20" x14ac:dyDescent="0.25">
      <c r="Q587" s="232"/>
      <c r="R587" s="237">
        <v>41490</v>
      </c>
      <c r="S587" s="238">
        <v>269482</v>
      </c>
      <c r="T587" s="244">
        <v>269482</v>
      </c>
    </row>
    <row r="588" spans="17:20" x14ac:dyDescent="0.25">
      <c r="Q588" s="232"/>
      <c r="R588" s="232">
        <v>41491</v>
      </c>
      <c r="S588" s="230">
        <v>276207</v>
      </c>
      <c r="T588" s="244">
        <v>276207</v>
      </c>
    </row>
    <row r="589" spans="17:20" x14ac:dyDescent="0.25">
      <c r="Q589" s="232"/>
      <c r="R589" s="232">
        <v>41492</v>
      </c>
      <c r="S589" s="230">
        <v>275444</v>
      </c>
      <c r="T589" s="244">
        <v>275444</v>
      </c>
    </row>
    <row r="590" spans="17:20" x14ac:dyDescent="0.25">
      <c r="Q590" s="232"/>
      <c r="R590" s="233">
        <v>41493</v>
      </c>
      <c r="S590" s="234">
        <v>275973</v>
      </c>
      <c r="T590" s="244">
        <v>275973</v>
      </c>
    </row>
    <row r="591" spans="17:20" x14ac:dyDescent="0.25">
      <c r="Q591" s="232"/>
      <c r="R591" s="235">
        <v>41494</v>
      </c>
      <c r="S591" s="236">
        <v>295652</v>
      </c>
      <c r="T591" s="244">
        <v>295652</v>
      </c>
    </row>
    <row r="592" spans="17:20" x14ac:dyDescent="0.25">
      <c r="Q592" s="232"/>
      <c r="R592" s="235">
        <v>41495</v>
      </c>
      <c r="S592" s="236">
        <v>304797</v>
      </c>
      <c r="T592" s="244">
        <v>304797</v>
      </c>
    </row>
    <row r="593" spans="17:20" x14ac:dyDescent="0.25">
      <c r="Q593" s="232"/>
      <c r="R593" s="237">
        <v>41496</v>
      </c>
      <c r="S593" s="238">
        <v>296357</v>
      </c>
      <c r="T593" s="244">
        <v>296357</v>
      </c>
    </row>
    <row r="594" spans="17:20" x14ac:dyDescent="0.25">
      <c r="Q594" s="232"/>
      <c r="R594" s="232">
        <v>41497</v>
      </c>
      <c r="S594" s="230">
        <v>290994</v>
      </c>
      <c r="T594" s="244">
        <v>290994</v>
      </c>
    </row>
    <row r="595" spans="17:20" x14ac:dyDescent="0.25">
      <c r="Q595" s="232"/>
      <c r="R595" s="232">
        <v>41498</v>
      </c>
      <c r="S595" s="230">
        <v>291882</v>
      </c>
      <c r="T595" s="244">
        <v>291882</v>
      </c>
    </row>
    <row r="596" spans="17:20" x14ac:dyDescent="0.25">
      <c r="Q596" s="232"/>
      <c r="R596" s="233">
        <v>41499</v>
      </c>
      <c r="S596" s="234">
        <v>293068</v>
      </c>
      <c r="T596" s="244">
        <v>293068</v>
      </c>
    </row>
    <row r="597" spans="17:20" x14ac:dyDescent="0.25">
      <c r="Q597" s="232"/>
      <c r="R597" s="235">
        <v>41500</v>
      </c>
      <c r="S597" s="236">
        <v>288210</v>
      </c>
      <c r="T597" s="244">
        <v>288210</v>
      </c>
    </row>
    <row r="598" spans="17:20" x14ac:dyDescent="0.25">
      <c r="Q598" s="232"/>
      <c r="R598" s="235">
        <v>41501</v>
      </c>
      <c r="S598" s="236">
        <v>283452</v>
      </c>
      <c r="T598" s="244">
        <v>283452</v>
      </c>
    </row>
    <row r="599" spans="17:20" x14ac:dyDescent="0.25">
      <c r="Q599" s="232"/>
      <c r="R599" s="237">
        <v>41502</v>
      </c>
      <c r="S599" s="238">
        <v>292978</v>
      </c>
      <c r="T599" s="244">
        <v>292978</v>
      </c>
    </row>
    <row r="600" spans="17:20" x14ac:dyDescent="0.25">
      <c r="Q600" s="232"/>
      <c r="R600" s="232">
        <v>41503</v>
      </c>
      <c r="S600" s="230">
        <v>297388</v>
      </c>
      <c r="T600" s="244">
        <v>297388</v>
      </c>
    </row>
    <row r="601" spans="17:20" x14ac:dyDescent="0.25">
      <c r="Q601" s="232"/>
      <c r="R601" s="232">
        <v>41504</v>
      </c>
      <c r="S601" s="230">
        <v>295161</v>
      </c>
      <c r="T601" s="244">
        <v>295161</v>
      </c>
    </row>
    <row r="602" spans="17:20" x14ac:dyDescent="0.25">
      <c r="Q602" s="232"/>
      <c r="R602" s="233">
        <v>41505</v>
      </c>
      <c r="S602" s="234">
        <v>288499</v>
      </c>
      <c r="T602" s="244">
        <v>288499</v>
      </c>
    </row>
    <row r="603" spans="17:20" x14ac:dyDescent="0.25">
      <c r="Q603" s="232"/>
      <c r="R603" s="235">
        <v>41506</v>
      </c>
      <c r="S603" s="236">
        <v>287928</v>
      </c>
      <c r="T603" s="244">
        <v>287928</v>
      </c>
    </row>
    <row r="604" spans="17:20" x14ac:dyDescent="0.25">
      <c r="Q604" s="232"/>
      <c r="R604" s="235">
        <v>41507</v>
      </c>
      <c r="S604" s="236">
        <v>288588</v>
      </c>
      <c r="T604" s="244">
        <v>288588</v>
      </c>
    </row>
    <row r="605" spans="17:20" x14ac:dyDescent="0.25">
      <c r="Q605" s="232"/>
      <c r="R605" s="237">
        <v>41508</v>
      </c>
      <c r="S605" s="238">
        <v>293797</v>
      </c>
      <c r="T605" s="244">
        <v>293797</v>
      </c>
    </row>
    <row r="606" spans="17:20" x14ac:dyDescent="0.25">
      <c r="Q606" s="232"/>
      <c r="R606" s="232">
        <v>41509</v>
      </c>
      <c r="S606" s="230">
        <v>291064</v>
      </c>
      <c r="T606" s="244">
        <v>291064</v>
      </c>
    </row>
    <row r="607" spans="17:20" x14ac:dyDescent="0.25">
      <c r="Q607" s="232"/>
      <c r="R607" s="232">
        <v>41510</v>
      </c>
      <c r="S607" s="230">
        <v>298263</v>
      </c>
      <c r="T607" s="244">
        <v>298263</v>
      </c>
    </row>
    <row r="608" spans="17:20" x14ac:dyDescent="0.25">
      <c r="Q608" s="232"/>
      <c r="R608" s="233">
        <v>41511</v>
      </c>
      <c r="S608" s="234">
        <v>298461</v>
      </c>
      <c r="T608" s="244">
        <v>298461</v>
      </c>
    </row>
    <row r="609" spans="17:20" x14ac:dyDescent="0.25">
      <c r="Q609" s="232"/>
      <c r="R609" s="235">
        <v>41512</v>
      </c>
      <c r="S609" s="236">
        <v>287421</v>
      </c>
      <c r="T609" s="244">
        <v>287421</v>
      </c>
    </row>
    <row r="610" spans="17:20" x14ac:dyDescent="0.25">
      <c r="Q610" s="232"/>
      <c r="R610" s="235">
        <v>41513</v>
      </c>
      <c r="S610" s="236">
        <v>283982</v>
      </c>
      <c r="T610" s="244">
        <v>283982</v>
      </c>
    </row>
    <row r="611" spans="17:20" x14ac:dyDescent="0.25">
      <c r="Q611" s="232"/>
      <c r="R611" s="237">
        <v>41514</v>
      </c>
      <c r="S611" s="238">
        <v>284014</v>
      </c>
      <c r="T611" s="244">
        <v>284014</v>
      </c>
    </row>
    <row r="612" spans="17:20" x14ac:dyDescent="0.25">
      <c r="Q612" s="232"/>
      <c r="R612" s="232">
        <v>41515</v>
      </c>
      <c r="S612" s="230">
        <v>281304</v>
      </c>
      <c r="T612" s="244">
        <v>281304</v>
      </c>
    </row>
    <row r="613" spans="17:20" x14ac:dyDescent="0.25">
      <c r="Q613" s="232"/>
      <c r="R613" s="232">
        <v>41516</v>
      </c>
      <c r="S613" s="230">
        <v>280022</v>
      </c>
      <c r="T613" s="244">
        <v>280022</v>
      </c>
    </row>
    <row r="614" spans="17:20" x14ac:dyDescent="0.25">
      <c r="Q614" s="232"/>
      <c r="R614" s="233">
        <v>41517</v>
      </c>
      <c r="S614" s="234">
        <v>283783</v>
      </c>
      <c r="T614" s="244">
        <v>283783</v>
      </c>
    </row>
    <row r="615" spans="17:20" x14ac:dyDescent="0.25">
      <c r="Q615" s="232"/>
      <c r="R615" s="235">
        <v>41518</v>
      </c>
      <c r="S615" s="236">
        <v>273373</v>
      </c>
      <c r="T615" s="244">
        <v>273373</v>
      </c>
    </row>
    <row r="616" spans="17:20" x14ac:dyDescent="0.25">
      <c r="Q616" s="232"/>
      <c r="R616" s="235">
        <v>41519</v>
      </c>
      <c r="S616" s="236">
        <v>271725</v>
      </c>
      <c r="T616" s="244">
        <v>271725</v>
      </c>
    </row>
    <row r="617" spans="17:20" x14ac:dyDescent="0.25">
      <c r="Q617" s="232"/>
      <c r="R617" s="237">
        <v>41520</v>
      </c>
      <c r="S617" s="238">
        <v>282366</v>
      </c>
      <c r="T617" s="244">
        <v>282366</v>
      </c>
    </row>
    <row r="618" spans="17:20" x14ac:dyDescent="0.25">
      <c r="Q618" s="232"/>
      <c r="R618" s="232">
        <v>41521</v>
      </c>
      <c r="S618" s="230">
        <v>276711</v>
      </c>
      <c r="T618" s="244">
        <v>276711</v>
      </c>
    </row>
    <row r="619" spans="17:20" x14ac:dyDescent="0.25">
      <c r="Q619" s="232"/>
      <c r="R619" s="232">
        <v>41522</v>
      </c>
      <c r="S619" s="230">
        <v>279290</v>
      </c>
      <c r="T619" s="244">
        <v>279290</v>
      </c>
    </row>
    <row r="620" spans="17:20" x14ac:dyDescent="0.25">
      <c r="Q620" s="232"/>
      <c r="R620" s="233">
        <v>41523</v>
      </c>
      <c r="S620" s="234">
        <v>276324</v>
      </c>
      <c r="T620" s="244">
        <v>276324</v>
      </c>
    </row>
    <row r="621" spans="17:20" x14ac:dyDescent="0.25">
      <c r="Q621" s="232"/>
      <c r="R621" s="235">
        <v>41524</v>
      </c>
      <c r="S621" s="236">
        <v>284682</v>
      </c>
      <c r="T621" s="244">
        <v>284682</v>
      </c>
    </row>
    <row r="622" spans="17:20" x14ac:dyDescent="0.25">
      <c r="Q622" s="232"/>
      <c r="R622" s="235">
        <v>41525</v>
      </c>
      <c r="S622" s="236">
        <v>280519</v>
      </c>
      <c r="T622" s="244">
        <v>280519</v>
      </c>
    </row>
    <row r="623" spans="17:20" x14ac:dyDescent="0.25">
      <c r="Q623" s="232"/>
      <c r="R623" s="237">
        <v>41526</v>
      </c>
      <c r="S623" s="238">
        <v>260222</v>
      </c>
      <c r="T623" s="244">
        <v>260222</v>
      </c>
    </row>
    <row r="624" spans="17:20" x14ac:dyDescent="0.25">
      <c r="Q624" s="232"/>
      <c r="R624" s="232">
        <v>41527</v>
      </c>
      <c r="S624" s="230">
        <v>265643</v>
      </c>
      <c r="T624" s="244">
        <v>265643</v>
      </c>
    </row>
    <row r="625" spans="17:20" x14ac:dyDescent="0.25">
      <c r="Q625" s="232"/>
      <c r="R625" s="232">
        <v>41528</v>
      </c>
      <c r="S625" s="230">
        <v>270204</v>
      </c>
      <c r="T625" s="244">
        <v>270204</v>
      </c>
    </row>
    <row r="626" spans="17:20" x14ac:dyDescent="0.25">
      <c r="Q626" s="232"/>
      <c r="R626" s="233">
        <v>41529</v>
      </c>
      <c r="S626" s="234">
        <v>271857</v>
      </c>
      <c r="T626" s="244">
        <v>271857</v>
      </c>
    </row>
    <row r="627" spans="17:20" x14ac:dyDescent="0.25">
      <c r="Q627" s="232"/>
      <c r="R627" s="235">
        <v>41530</v>
      </c>
      <c r="S627" s="236">
        <v>273139</v>
      </c>
      <c r="T627" s="244">
        <v>273139</v>
      </c>
    </row>
    <row r="628" spans="17:20" x14ac:dyDescent="0.25">
      <c r="Q628" s="232"/>
      <c r="R628" s="235">
        <v>41531</v>
      </c>
      <c r="S628" s="236">
        <v>284092</v>
      </c>
      <c r="T628" s="244">
        <v>284092</v>
      </c>
    </row>
    <row r="629" spans="17:20" x14ac:dyDescent="0.25">
      <c r="Q629" s="232"/>
      <c r="R629" s="237">
        <v>41532</v>
      </c>
      <c r="S629" s="238">
        <v>278146</v>
      </c>
      <c r="T629" s="244">
        <v>278146</v>
      </c>
    </row>
    <row r="630" spans="17:20" x14ac:dyDescent="0.25">
      <c r="Q630" s="232"/>
      <c r="R630" s="232">
        <v>41533</v>
      </c>
      <c r="S630" s="230">
        <v>268209</v>
      </c>
      <c r="T630" s="244">
        <v>268209</v>
      </c>
    </row>
    <row r="631" spans="17:20" x14ac:dyDescent="0.25">
      <c r="Q631" s="232"/>
      <c r="R631" s="232">
        <v>41534</v>
      </c>
      <c r="S631" s="230">
        <v>269337</v>
      </c>
      <c r="T631" s="244">
        <v>269337</v>
      </c>
    </row>
    <row r="632" spans="17:20" x14ac:dyDescent="0.25">
      <c r="Q632" s="232"/>
      <c r="R632" s="233">
        <v>41535</v>
      </c>
      <c r="S632" s="234">
        <v>278624</v>
      </c>
      <c r="T632" s="244">
        <v>278624</v>
      </c>
    </row>
    <row r="633" spans="17:20" x14ac:dyDescent="0.25">
      <c r="Q633" s="232"/>
      <c r="R633" s="235">
        <v>41536</v>
      </c>
      <c r="S633" s="236">
        <v>313816</v>
      </c>
      <c r="T633" s="244">
        <v>313816</v>
      </c>
    </row>
    <row r="634" spans="17:20" x14ac:dyDescent="0.25">
      <c r="Q634" s="232"/>
      <c r="R634" s="235">
        <v>41537</v>
      </c>
      <c r="S634" s="236">
        <v>315100</v>
      </c>
      <c r="T634" s="244">
        <v>315100</v>
      </c>
    </row>
    <row r="635" spans="17:20" x14ac:dyDescent="0.25">
      <c r="Q635" s="232"/>
      <c r="R635" s="237">
        <v>41538</v>
      </c>
      <c r="S635" s="238">
        <v>326403</v>
      </c>
      <c r="T635" s="244">
        <v>326403</v>
      </c>
    </row>
    <row r="636" spans="17:20" x14ac:dyDescent="0.25">
      <c r="Q636" s="232"/>
      <c r="R636" s="232">
        <v>41539</v>
      </c>
      <c r="S636" s="230">
        <v>307969</v>
      </c>
      <c r="T636" s="244">
        <v>307969</v>
      </c>
    </row>
    <row r="637" spans="17:20" x14ac:dyDescent="0.25">
      <c r="Q637" s="232"/>
      <c r="R637" s="232">
        <v>41540</v>
      </c>
      <c r="S637" s="230">
        <v>292962</v>
      </c>
      <c r="T637" s="244">
        <v>292962</v>
      </c>
    </row>
    <row r="638" spans="17:20" x14ac:dyDescent="0.25">
      <c r="Q638" s="232"/>
      <c r="R638" s="233">
        <v>41541</v>
      </c>
      <c r="S638" s="234">
        <v>289103</v>
      </c>
      <c r="T638" s="244">
        <v>289103</v>
      </c>
    </row>
    <row r="639" spans="17:20" x14ac:dyDescent="0.25">
      <c r="Q639" s="232"/>
      <c r="R639" s="235">
        <v>41542</v>
      </c>
      <c r="S639" s="236">
        <v>290166</v>
      </c>
      <c r="T639" s="244">
        <v>290166</v>
      </c>
    </row>
    <row r="640" spans="17:20" x14ac:dyDescent="0.25">
      <c r="Q640" s="232"/>
      <c r="R640" s="235">
        <v>41543</v>
      </c>
      <c r="S640" s="236">
        <v>308572</v>
      </c>
      <c r="T640" s="244">
        <v>308572</v>
      </c>
    </row>
    <row r="641" spans="17:20" x14ac:dyDescent="0.25">
      <c r="Q641" s="232"/>
      <c r="R641" s="237">
        <v>41544</v>
      </c>
      <c r="S641" s="238">
        <v>312354</v>
      </c>
      <c r="T641" s="244">
        <v>312354</v>
      </c>
    </row>
    <row r="642" spans="17:20" x14ac:dyDescent="0.25">
      <c r="Q642" s="232"/>
      <c r="R642" s="232">
        <v>41545</v>
      </c>
      <c r="S642" s="230">
        <v>320930</v>
      </c>
      <c r="T642" s="244">
        <v>320930</v>
      </c>
    </row>
    <row r="643" spans="17:20" x14ac:dyDescent="0.25">
      <c r="Q643" s="232"/>
      <c r="R643" s="232">
        <v>41546</v>
      </c>
      <c r="S643" s="230">
        <v>311432</v>
      </c>
      <c r="T643" s="244">
        <v>311432</v>
      </c>
    </row>
    <row r="644" spans="17:20" x14ac:dyDescent="0.25">
      <c r="Q644" s="232"/>
      <c r="R644" s="233">
        <v>41547</v>
      </c>
      <c r="S644" s="234">
        <v>299863</v>
      </c>
      <c r="T644" s="244">
        <v>299863</v>
      </c>
    </row>
    <row r="645" spans="17:20" x14ac:dyDescent="0.25">
      <c r="Q645" s="232"/>
      <c r="R645" s="235">
        <v>41548</v>
      </c>
      <c r="S645" s="236">
        <v>307931</v>
      </c>
      <c r="T645" s="244">
        <v>307931</v>
      </c>
    </row>
    <row r="646" spans="17:20" x14ac:dyDescent="0.25">
      <c r="Q646" s="232"/>
      <c r="R646" s="235">
        <v>41549</v>
      </c>
      <c r="S646" s="236">
        <v>302035</v>
      </c>
      <c r="T646" s="244">
        <v>302035</v>
      </c>
    </row>
    <row r="647" spans="17:20" x14ac:dyDescent="0.25">
      <c r="Q647" s="232"/>
      <c r="R647" s="237">
        <v>41550</v>
      </c>
      <c r="S647" s="238">
        <v>310670</v>
      </c>
      <c r="T647" s="244">
        <v>310670</v>
      </c>
    </row>
    <row r="648" spans="17:20" x14ac:dyDescent="0.25">
      <c r="Q648" s="232"/>
      <c r="R648" s="232">
        <v>41551</v>
      </c>
      <c r="S648" s="230">
        <v>325644</v>
      </c>
      <c r="T648" s="244">
        <v>325644</v>
      </c>
    </row>
    <row r="649" spans="17:20" x14ac:dyDescent="0.25">
      <c r="Q649" s="232"/>
      <c r="R649" s="232">
        <v>41552</v>
      </c>
      <c r="S649" s="230">
        <v>333575</v>
      </c>
      <c r="T649" s="244">
        <v>333575</v>
      </c>
    </row>
    <row r="650" spans="17:20" x14ac:dyDescent="0.25">
      <c r="Q650" s="232"/>
      <c r="R650" s="233">
        <v>41553</v>
      </c>
      <c r="S650" s="234">
        <v>327430</v>
      </c>
      <c r="T650" s="244">
        <v>327430</v>
      </c>
    </row>
    <row r="651" spans="17:20" x14ac:dyDescent="0.25">
      <c r="Q651" s="232"/>
      <c r="R651" s="235">
        <v>41554</v>
      </c>
      <c r="S651" s="236">
        <v>310680</v>
      </c>
      <c r="T651" s="244">
        <v>310680</v>
      </c>
    </row>
    <row r="652" spans="17:20" x14ac:dyDescent="0.25">
      <c r="Q652" s="232"/>
      <c r="R652" s="235">
        <v>41555</v>
      </c>
      <c r="S652" s="236">
        <v>305767</v>
      </c>
      <c r="T652" s="244">
        <v>305767</v>
      </c>
    </row>
    <row r="653" spans="17:20" x14ac:dyDescent="0.25">
      <c r="Q653" s="232"/>
      <c r="R653" s="237">
        <v>41556</v>
      </c>
      <c r="S653" s="238">
        <v>310499</v>
      </c>
      <c r="T653" s="244">
        <v>310499</v>
      </c>
    </row>
    <row r="654" spans="17:20" x14ac:dyDescent="0.25">
      <c r="Q654" s="232"/>
      <c r="R654" s="232">
        <v>41557</v>
      </c>
      <c r="S654" s="230">
        <v>311837</v>
      </c>
      <c r="T654" s="244">
        <v>311837</v>
      </c>
    </row>
    <row r="655" spans="17:20" x14ac:dyDescent="0.25">
      <c r="Q655" s="232"/>
      <c r="R655" s="232">
        <v>41558</v>
      </c>
      <c r="S655" s="230">
        <v>299317</v>
      </c>
      <c r="T655" s="244">
        <v>299317</v>
      </c>
    </row>
    <row r="656" spans="17:20" x14ac:dyDescent="0.25">
      <c r="Q656" s="232"/>
      <c r="R656" s="233">
        <v>41559</v>
      </c>
      <c r="S656" s="234">
        <v>301051</v>
      </c>
      <c r="T656" s="244">
        <v>301051</v>
      </c>
    </row>
    <row r="657" spans="17:20" x14ac:dyDescent="0.25">
      <c r="Q657" s="232"/>
      <c r="R657" s="235">
        <v>41560</v>
      </c>
      <c r="S657" s="236">
        <v>288287</v>
      </c>
      <c r="T657" s="244">
        <v>288287</v>
      </c>
    </row>
    <row r="658" spans="17:20" x14ac:dyDescent="0.25">
      <c r="Q658" s="232"/>
      <c r="R658" s="235">
        <v>41561</v>
      </c>
      <c r="S658" s="236">
        <v>272672</v>
      </c>
      <c r="T658" s="244">
        <v>272672</v>
      </c>
    </row>
    <row r="659" spans="17:20" x14ac:dyDescent="0.25">
      <c r="Q659" s="232"/>
      <c r="R659" s="237">
        <v>41562</v>
      </c>
      <c r="S659" s="238">
        <v>263354</v>
      </c>
      <c r="T659" s="244">
        <v>263354</v>
      </c>
    </row>
    <row r="660" spans="17:20" x14ac:dyDescent="0.25">
      <c r="Q660" s="232"/>
      <c r="R660" s="232">
        <v>41563</v>
      </c>
      <c r="S660" s="230">
        <v>260252</v>
      </c>
      <c r="T660" s="244">
        <v>260252</v>
      </c>
    </row>
    <row r="661" spans="17:20" x14ac:dyDescent="0.25">
      <c r="Q661" s="232"/>
      <c r="R661" s="232">
        <v>41564</v>
      </c>
      <c r="S661" s="230">
        <v>256869</v>
      </c>
      <c r="T661" s="244">
        <v>256869</v>
      </c>
    </row>
    <row r="662" spans="17:20" x14ac:dyDescent="0.25">
      <c r="Q662" s="232"/>
      <c r="R662" s="233">
        <v>41565</v>
      </c>
      <c r="S662" s="234">
        <v>255349</v>
      </c>
      <c r="T662" s="244">
        <v>255349</v>
      </c>
    </row>
    <row r="663" spans="17:20" x14ac:dyDescent="0.25">
      <c r="Q663" s="232"/>
      <c r="R663" s="235">
        <v>41566</v>
      </c>
      <c r="S663" s="236">
        <v>261250</v>
      </c>
      <c r="T663" s="244">
        <v>261250</v>
      </c>
    </row>
    <row r="664" spans="17:20" x14ac:dyDescent="0.25">
      <c r="Q664" s="232"/>
      <c r="R664" s="235">
        <v>41567</v>
      </c>
      <c r="S664" s="236">
        <v>259755</v>
      </c>
      <c r="T664" s="244">
        <v>259755</v>
      </c>
    </row>
    <row r="665" spans="17:20" x14ac:dyDescent="0.25">
      <c r="Q665" s="232"/>
      <c r="R665" s="237">
        <v>41568</v>
      </c>
      <c r="S665" s="238">
        <v>247031</v>
      </c>
      <c r="T665" s="244">
        <v>247031</v>
      </c>
    </row>
    <row r="666" spans="17:20" x14ac:dyDescent="0.25">
      <c r="Q666" s="232"/>
      <c r="R666" s="232">
        <v>41569</v>
      </c>
      <c r="S666" s="230">
        <v>258585</v>
      </c>
      <c r="T666" s="244">
        <v>258585</v>
      </c>
    </row>
    <row r="667" spans="17:20" x14ac:dyDescent="0.25">
      <c r="Q667" s="232"/>
      <c r="R667" s="232">
        <v>41570</v>
      </c>
      <c r="S667" s="230">
        <v>255502</v>
      </c>
      <c r="T667" s="244">
        <v>255502</v>
      </c>
    </row>
    <row r="668" spans="17:20" x14ac:dyDescent="0.25">
      <c r="Q668" s="232"/>
      <c r="R668" s="233">
        <v>41571</v>
      </c>
      <c r="S668" s="234">
        <v>244795</v>
      </c>
      <c r="T668" s="244">
        <v>244795</v>
      </c>
    </row>
    <row r="669" spans="17:20" x14ac:dyDescent="0.25">
      <c r="Q669" s="232"/>
      <c r="R669" s="235">
        <v>41572</v>
      </c>
      <c r="S669" s="236">
        <v>235644</v>
      </c>
      <c r="T669" s="244">
        <v>235644</v>
      </c>
    </row>
    <row r="670" spans="17:20" x14ac:dyDescent="0.25">
      <c r="Q670" s="232"/>
      <c r="R670" s="235">
        <v>41573</v>
      </c>
      <c r="S670" s="236">
        <v>236067</v>
      </c>
      <c r="T670" s="244">
        <v>236067</v>
      </c>
    </row>
    <row r="671" spans="17:20" x14ac:dyDescent="0.25">
      <c r="Q671" s="232"/>
      <c r="R671" s="237">
        <v>41574</v>
      </c>
      <c r="S671" s="238">
        <v>230517</v>
      </c>
      <c r="T671" s="244">
        <v>230517</v>
      </c>
    </row>
    <row r="672" spans="17:20" x14ac:dyDescent="0.25">
      <c r="Q672" s="232"/>
      <c r="R672" s="232">
        <v>41575</v>
      </c>
      <c r="S672" s="230">
        <v>218799</v>
      </c>
      <c r="T672" s="244">
        <v>218799</v>
      </c>
    </row>
    <row r="673" spans="17:20" x14ac:dyDescent="0.25">
      <c r="Q673" s="232"/>
      <c r="R673" s="232">
        <v>41576</v>
      </c>
      <c r="S673" s="230">
        <v>214561</v>
      </c>
      <c r="T673" s="244">
        <v>214561</v>
      </c>
    </row>
    <row r="674" spans="17:20" x14ac:dyDescent="0.25">
      <c r="Q674" s="232"/>
      <c r="R674" s="233">
        <v>41577</v>
      </c>
      <c r="S674" s="234">
        <v>212068</v>
      </c>
      <c r="T674" s="244">
        <v>212068</v>
      </c>
    </row>
    <row r="675" spans="17:20" x14ac:dyDescent="0.25">
      <c r="Q675" s="232"/>
      <c r="R675" s="235">
        <v>41578</v>
      </c>
      <c r="S675" s="236">
        <v>212556</v>
      </c>
      <c r="T675" s="244">
        <v>212556</v>
      </c>
    </row>
    <row r="676" spans="17:20" x14ac:dyDescent="0.25">
      <c r="Q676" s="232"/>
      <c r="R676" s="235">
        <v>41579</v>
      </c>
      <c r="S676" s="236">
        <v>232591</v>
      </c>
      <c r="T676" s="244">
        <v>232591</v>
      </c>
    </row>
    <row r="677" spans="17:20" x14ac:dyDescent="0.25">
      <c r="Q677" s="232"/>
      <c r="R677" s="237">
        <v>41580</v>
      </c>
      <c r="S677" s="238">
        <v>239721</v>
      </c>
      <c r="T677" s="244">
        <v>239721</v>
      </c>
    </row>
    <row r="678" spans="17:20" x14ac:dyDescent="0.25">
      <c r="Q678" s="232"/>
      <c r="R678" s="232">
        <v>41581</v>
      </c>
      <c r="S678" s="230">
        <v>236144</v>
      </c>
      <c r="T678" s="244">
        <v>236144</v>
      </c>
    </row>
    <row r="679" spans="17:20" x14ac:dyDescent="0.25">
      <c r="Q679" s="232"/>
      <c r="R679" s="232">
        <v>41582</v>
      </c>
      <c r="S679" s="230">
        <v>195497</v>
      </c>
      <c r="T679" s="244">
        <v>195497</v>
      </c>
    </row>
    <row r="680" spans="17:20" x14ac:dyDescent="0.25">
      <c r="Q680" s="232"/>
      <c r="R680" s="233">
        <v>41583</v>
      </c>
      <c r="S680" s="234">
        <v>184612</v>
      </c>
      <c r="T680" s="244">
        <v>184612</v>
      </c>
    </row>
    <row r="681" spans="17:20" x14ac:dyDescent="0.25">
      <c r="Q681" s="232"/>
      <c r="R681" s="235">
        <v>41584</v>
      </c>
      <c r="S681" s="236">
        <v>188549</v>
      </c>
      <c r="T681" s="244">
        <v>188549</v>
      </c>
    </row>
    <row r="682" spans="17:20" x14ac:dyDescent="0.25">
      <c r="Q682" s="232"/>
      <c r="R682" s="235">
        <v>41585</v>
      </c>
      <c r="S682" s="236">
        <v>190012</v>
      </c>
      <c r="T682" s="244">
        <v>190012</v>
      </c>
    </row>
    <row r="683" spans="17:20" x14ac:dyDescent="0.25">
      <c r="Q683" s="232"/>
      <c r="R683" s="237">
        <v>41586</v>
      </c>
      <c r="S683" s="238">
        <v>189496</v>
      </c>
      <c r="T683" s="244">
        <v>189496</v>
      </c>
    </row>
    <row r="684" spans="17:20" x14ac:dyDescent="0.25">
      <c r="Q684" s="232"/>
      <c r="R684" s="232">
        <v>41587</v>
      </c>
      <c r="S684" s="230">
        <v>186802</v>
      </c>
      <c r="T684" s="244">
        <v>186802</v>
      </c>
    </row>
    <row r="685" spans="17:20" x14ac:dyDescent="0.25">
      <c r="Q685" s="232"/>
      <c r="R685" s="232">
        <v>41588</v>
      </c>
      <c r="S685" s="230">
        <v>184076</v>
      </c>
      <c r="T685" s="244">
        <v>184076</v>
      </c>
    </row>
    <row r="686" spans="17:20" x14ac:dyDescent="0.25">
      <c r="Q686" s="232"/>
      <c r="R686" s="233">
        <v>41589</v>
      </c>
      <c r="S686" s="234">
        <v>180094</v>
      </c>
      <c r="T686" s="244">
        <v>180094</v>
      </c>
    </row>
    <row r="687" spans="17:20" x14ac:dyDescent="0.25">
      <c r="Q687" s="232"/>
      <c r="R687" s="235">
        <v>41590</v>
      </c>
      <c r="S687" s="236">
        <v>175619</v>
      </c>
      <c r="T687" s="244">
        <v>175619</v>
      </c>
    </row>
    <row r="688" spans="17:20" x14ac:dyDescent="0.25">
      <c r="Q688" s="232"/>
      <c r="R688" s="235">
        <v>41591</v>
      </c>
      <c r="S688" s="236">
        <v>175285</v>
      </c>
      <c r="T688" s="244">
        <v>175285</v>
      </c>
    </row>
    <row r="689" spans="17:20" x14ac:dyDescent="0.25">
      <c r="Q689" s="232"/>
      <c r="R689" s="237">
        <v>41592</v>
      </c>
      <c r="S689" s="238">
        <v>180318</v>
      </c>
      <c r="T689" s="244">
        <v>180318</v>
      </c>
    </row>
    <row r="690" spans="17:20" x14ac:dyDescent="0.25">
      <c r="Q690" s="232"/>
      <c r="R690" s="232">
        <v>41593</v>
      </c>
      <c r="S690" s="230">
        <v>180742</v>
      </c>
      <c r="T690" s="244">
        <v>180742</v>
      </c>
    </row>
    <row r="691" spans="17:20" x14ac:dyDescent="0.25">
      <c r="Q691" s="232"/>
      <c r="R691" s="232">
        <v>41594</v>
      </c>
      <c r="S691" s="230">
        <v>182402</v>
      </c>
      <c r="T691" s="244">
        <v>182402</v>
      </c>
    </row>
    <row r="692" spans="17:20" x14ac:dyDescent="0.25">
      <c r="Q692" s="232"/>
      <c r="R692" s="233">
        <v>41595</v>
      </c>
      <c r="S692" s="234">
        <v>180319</v>
      </c>
      <c r="T692" s="244">
        <v>180319</v>
      </c>
    </row>
    <row r="693" spans="17:20" x14ac:dyDescent="0.25">
      <c r="Q693" s="232"/>
      <c r="R693" s="235">
        <v>41596</v>
      </c>
      <c r="S693" s="236">
        <v>175297</v>
      </c>
      <c r="T693" s="244">
        <v>175297</v>
      </c>
    </row>
    <row r="694" spans="17:20" x14ac:dyDescent="0.25">
      <c r="Q694" s="232"/>
      <c r="R694" s="235">
        <v>41597</v>
      </c>
      <c r="S694" s="236">
        <v>172338</v>
      </c>
      <c r="T694" s="244">
        <v>172338</v>
      </c>
    </row>
    <row r="695" spans="17:20" x14ac:dyDescent="0.25">
      <c r="R695" s="237">
        <v>41598</v>
      </c>
      <c r="S695" s="238">
        <v>171760</v>
      </c>
      <c r="T695" s="244">
        <v>171760</v>
      </c>
    </row>
    <row r="696" spans="17:20" x14ac:dyDescent="0.25">
      <c r="R696" s="242">
        <v>41599</v>
      </c>
      <c r="S696" s="243">
        <v>170424</v>
      </c>
      <c r="T696" s="244">
        <v>170424</v>
      </c>
    </row>
    <row r="697" spans="17:20" x14ac:dyDescent="0.25">
      <c r="R697" s="242">
        <v>41600</v>
      </c>
      <c r="S697" s="243">
        <v>175279</v>
      </c>
      <c r="T697" s="244">
        <v>175279</v>
      </c>
    </row>
    <row r="698" spans="17:20" x14ac:dyDescent="0.25">
      <c r="R698" s="233">
        <v>41601</v>
      </c>
      <c r="S698" s="234">
        <v>179687</v>
      </c>
      <c r="T698" s="244">
        <v>179687</v>
      </c>
    </row>
    <row r="699" spans="17:20" x14ac:dyDescent="0.25">
      <c r="R699" s="245">
        <v>41602</v>
      </c>
      <c r="S699" s="246">
        <v>171882</v>
      </c>
      <c r="T699" s="244">
        <v>171882</v>
      </c>
    </row>
    <row r="700" spans="17:20" x14ac:dyDescent="0.25">
      <c r="R700" s="245">
        <v>41603</v>
      </c>
      <c r="S700" s="246">
        <v>166665</v>
      </c>
      <c r="T700" s="244">
        <v>166665</v>
      </c>
    </row>
    <row r="701" spans="17:20" x14ac:dyDescent="0.25">
      <c r="R701" s="237">
        <v>41604</v>
      </c>
      <c r="S701" s="238">
        <v>170625</v>
      </c>
      <c r="T701" s="244">
        <v>170625</v>
      </c>
    </row>
    <row r="702" spans="17:20" x14ac:dyDescent="0.25">
      <c r="R702" s="242">
        <v>41605</v>
      </c>
      <c r="S702" s="243">
        <v>174097</v>
      </c>
      <c r="T702" s="244">
        <v>174097</v>
      </c>
    </row>
    <row r="703" spans="17:20" x14ac:dyDescent="0.25">
      <c r="R703" s="242">
        <v>41606</v>
      </c>
      <c r="S703" s="243">
        <v>166647</v>
      </c>
      <c r="T703" s="244">
        <v>166647</v>
      </c>
    </row>
    <row r="704" spans="17:20" x14ac:dyDescent="0.25">
      <c r="R704" s="233">
        <v>41607</v>
      </c>
      <c r="S704" s="234">
        <v>166305</v>
      </c>
      <c r="T704" s="244">
        <v>166305</v>
      </c>
    </row>
    <row r="705" spans="17:20" x14ac:dyDescent="0.25">
      <c r="R705" s="245">
        <v>41608</v>
      </c>
      <c r="S705" s="246">
        <v>169042</v>
      </c>
      <c r="T705" s="244">
        <v>169042</v>
      </c>
    </row>
    <row r="706" spans="17:20" x14ac:dyDescent="0.25">
      <c r="R706" s="245">
        <v>41609</v>
      </c>
      <c r="S706" s="246">
        <v>162641</v>
      </c>
      <c r="T706" s="244">
        <v>162641</v>
      </c>
    </row>
    <row r="708" spans="17:20" x14ac:dyDescent="0.25">
      <c r="Q708" s="247" t="s">
        <v>1997</v>
      </c>
      <c r="R708" s="247"/>
      <c r="S708" s="248">
        <f>SUBTOTAL(109,$S$6:$S$706)</f>
        <v>170561421</v>
      </c>
    </row>
    <row r="709" spans="17:20" x14ac:dyDescent="0.25">
      <c r="Q709" s="247" t="s">
        <v>2432</v>
      </c>
      <c r="R709" s="247"/>
      <c r="S709" s="248">
        <f>SUBTOTAL(101,$S$6:$S$706)</f>
        <v>243311.58487874464</v>
      </c>
    </row>
    <row r="1100" spans="19:19" x14ac:dyDescent="0.25">
      <c r="S1100" s="243" t="s">
        <v>2481</v>
      </c>
    </row>
  </sheetData>
  <autoFilter ref="R5:S5"/>
  <sortState ref="Q6:T706">
    <sortCondition ref="R7"/>
  </sortState>
  <conditionalFormatting sqref="S6:S706">
    <cfRule type="colorScale" priority="1">
      <colorScale>
        <cfvo type="min"/>
        <cfvo type="percentile" val="50"/>
        <cfvo type="max"/>
        <color rgb="FFE51B00"/>
        <color rgb="FFFFFFFF"/>
        <color rgb="FFADEA00"/>
      </colorScale>
    </cfRule>
  </conditionalFormatting>
  <pageMargins left="0.7" right="0.7" top="0.75" bottom="0.75" header="0.3" footer="0.3"/>
  <customProperties>
    <customPr name="ORB_SHEETNAME" r:id="rId1"/>
  </customPropertie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</sheetPr>
  <dimension ref="A1:T1100"/>
  <sheetViews>
    <sheetView topLeftCell="C1" workbookViewId="0">
      <pane ySplit="5" topLeftCell="A6" activePane="bottomLeft" state="frozen"/>
      <selection activeCell="C1" sqref="C1"/>
      <selection pane="bottomLeft" activeCell="S4" sqref="S2:S4"/>
    </sheetView>
  </sheetViews>
  <sheetFormatPr defaultRowHeight="15" x14ac:dyDescent="0.25"/>
  <cols>
    <col min="1" max="2" width="0" style="221" hidden="1" customWidth="1"/>
    <col min="3" max="4" width="9.140625" style="221"/>
    <col min="5" max="6" width="10.7109375" style="221" bestFit="1" customWidth="1"/>
    <col min="7" max="16" width="9.140625" style="221"/>
    <col min="17" max="17" width="7.5703125" style="242" bestFit="1" customWidth="1"/>
    <col min="18" max="18" width="10.7109375" style="242" bestFit="1" customWidth="1"/>
    <col min="19" max="19" width="10.7109375" style="243" customWidth="1"/>
    <col min="20" max="20" width="9.140625" style="244" hidden="1" customWidth="1"/>
    <col min="21" max="16384" width="9.140625" style="221"/>
  </cols>
  <sheetData>
    <row r="1" spans="1:20" ht="5.0999999999999996" customHeight="1" x14ac:dyDescent="0.25">
      <c r="A1" s="221" t="s">
        <v>2449</v>
      </c>
      <c r="C1" s="222"/>
      <c r="D1" s="222"/>
      <c r="E1" s="222"/>
      <c r="F1" s="222"/>
      <c r="G1" s="227"/>
      <c r="H1" s="228"/>
      <c r="I1" s="228"/>
      <c r="J1" s="228"/>
      <c r="Q1" s="232"/>
      <c r="R1" s="232"/>
      <c r="S1" s="230"/>
    </row>
    <row r="2" spans="1:20" x14ac:dyDescent="0.25">
      <c r="A2" s="221" t="s">
        <v>2411</v>
      </c>
      <c r="B2" s="221" t="s">
        <v>2449</v>
      </c>
      <c r="C2" s="222"/>
      <c r="D2" s="223" t="s">
        <v>2408</v>
      </c>
      <c r="E2" s="223"/>
      <c r="F2" s="223"/>
      <c r="G2" s="222"/>
      <c r="Q2" s="232"/>
      <c r="R2" s="232" t="s">
        <v>2422</v>
      </c>
      <c r="S2" s="231"/>
    </row>
    <row r="3" spans="1:20" x14ac:dyDescent="0.25">
      <c r="A3" s="221" t="s">
        <v>2412</v>
      </c>
      <c r="B3" s="229" t="s">
        <v>2385</v>
      </c>
      <c r="C3" s="222"/>
      <c r="D3" s="241" t="s">
        <v>2409</v>
      </c>
      <c r="E3" s="224">
        <v>41610.533865740741</v>
      </c>
      <c r="F3" s="225">
        <v>41610.533865740741</v>
      </c>
      <c r="G3" s="222"/>
      <c r="Q3" s="232"/>
      <c r="R3" s="232" t="s">
        <v>6</v>
      </c>
      <c r="S3" s="240"/>
    </row>
    <row r="4" spans="1:20" x14ac:dyDescent="0.25">
      <c r="A4" s="221" t="s">
        <v>2413</v>
      </c>
      <c r="B4" s="221">
        <v>18</v>
      </c>
      <c r="C4" s="222"/>
      <c r="D4" s="241" t="s">
        <v>2410</v>
      </c>
      <c r="E4" s="226">
        <v>40909</v>
      </c>
      <c r="F4" s="226">
        <v>41609</v>
      </c>
      <c r="G4" s="222"/>
      <c r="Q4" s="232"/>
      <c r="R4" s="232" t="s">
        <v>7</v>
      </c>
      <c r="S4" s="240"/>
    </row>
    <row r="5" spans="1:20" x14ac:dyDescent="0.25">
      <c r="A5" s="221" t="s">
        <v>2414</v>
      </c>
      <c r="B5" s="221">
        <v>1</v>
      </c>
      <c r="C5" s="222"/>
      <c r="D5" s="241" t="s">
        <v>2448</v>
      </c>
      <c r="E5" s="222"/>
      <c r="F5" s="222"/>
      <c r="G5" s="222"/>
      <c r="Q5" s="232"/>
      <c r="R5" s="232" t="s">
        <v>29</v>
      </c>
      <c r="S5" s="239" t="s">
        <v>328</v>
      </c>
      <c r="T5" s="244" t="s">
        <v>2421</v>
      </c>
    </row>
    <row r="6" spans="1:20" x14ac:dyDescent="0.25">
      <c r="A6" s="221" t="s">
        <v>2415</v>
      </c>
      <c r="B6" s="221" t="b">
        <v>0</v>
      </c>
      <c r="C6" s="222"/>
      <c r="D6" s="241" t="s">
        <v>2466</v>
      </c>
      <c r="E6" s="222"/>
      <c r="F6" s="222"/>
      <c r="G6" s="222"/>
      <c r="Q6" s="232" t="s">
        <v>2431</v>
      </c>
      <c r="R6" s="232">
        <v>40909</v>
      </c>
      <c r="S6" s="230">
        <v>495820</v>
      </c>
      <c r="T6" s="244">
        <v>495820</v>
      </c>
    </row>
    <row r="7" spans="1:20" x14ac:dyDescent="0.25">
      <c r="A7" s="221" t="s">
        <v>2416</v>
      </c>
      <c r="B7" s="221">
        <v>1</v>
      </c>
      <c r="C7" s="222"/>
      <c r="D7" s="241"/>
      <c r="E7" s="222"/>
      <c r="F7" s="222"/>
      <c r="G7" s="222"/>
      <c r="Q7" s="232"/>
      <c r="R7" s="232">
        <v>40910</v>
      </c>
      <c r="S7" s="230">
        <v>679377</v>
      </c>
      <c r="T7" s="244">
        <v>679377</v>
      </c>
    </row>
    <row r="8" spans="1:20" x14ac:dyDescent="0.25">
      <c r="A8" s="221" t="s">
        <v>2417</v>
      </c>
      <c r="B8" s="221">
        <v>1</v>
      </c>
      <c r="C8" s="222"/>
      <c r="D8" s="241"/>
      <c r="E8" s="222"/>
      <c r="F8" s="222"/>
      <c r="G8" s="222"/>
      <c r="Q8" s="232"/>
      <c r="R8" s="233">
        <v>40911</v>
      </c>
      <c r="S8" s="234">
        <v>748673</v>
      </c>
      <c r="T8" s="244">
        <v>748673</v>
      </c>
    </row>
    <row r="9" spans="1:20" x14ac:dyDescent="0.25">
      <c r="A9" s="221" t="s">
        <v>2418</v>
      </c>
      <c r="B9" s="221" t="s">
        <v>42</v>
      </c>
      <c r="C9" s="222"/>
      <c r="D9" s="241"/>
      <c r="E9" s="222"/>
      <c r="F9" s="222"/>
      <c r="G9" s="222"/>
      <c r="Q9" s="232"/>
      <c r="R9" s="235">
        <v>40912</v>
      </c>
      <c r="S9" s="236">
        <v>755420</v>
      </c>
      <c r="T9" s="244">
        <v>755420</v>
      </c>
    </row>
    <row r="10" spans="1:20" x14ac:dyDescent="0.25">
      <c r="A10" s="221" t="s">
        <v>2153</v>
      </c>
      <c r="B10" s="221" t="s">
        <v>329</v>
      </c>
      <c r="C10" s="222"/>
      <c r="D10" s="241"/>
      <c r="E10" s="222"/>
      <c r="F10" s="222"/>
      <c r="G10" s="222"/>
      <c r="Q10" s="232"/>
      <c r="R10" s="235">
        <v>40913</v>
      </c>
      <c r="S10" s="236">
        <v>746006</v>
      </c>
      <c r="T10" s="244">
        <v>746006</v>
      </c>
    </row>
    <row r="11" spans="1:20" x14ac:dyDescent="0.25">
      <c r="A11" s="221" t="s">
        <v>2419</v>
      </c>
      <c r="B11" s="221" t="s">
        <v>328</v>
      </c>
      <c r="D11" s="229"/>
      <c r="Q11" s="232"/>
      <c r="R11" s="237">
        <v>40914</v>
      </c>
      <c r="S11" s="238">
        <v>711989</v>
      </c>
      <c r="T11" s="244">
        <v>711989</v>
      </c>
    </row>
    <row r="12" spans="1:20" x14ac:dyDescent="0.25">
      <c r="A12" s="221" t="s">
        <v>2420</v>
      </c>
      <c r="B12" s="221" t="s">
        <v>328</v>
      </c>
      <c r="D12" s="229"/>
      <c r="Q12" s="232"/>
      <c r="R12" s="232">
        <v>40915</v>
      </c>
      <c r="S12" s="230">
        <v>590635</v>
      </c>
      <c r="T12" s="244">
        <v>590635</v>
      </c>
    </row>
    <row r="13" spans="1:20" x14ac:dyDescent="0.25">
      <c r="A13" s="221" t="s">
        <v>2423</v>
      </c>
      <c r="B13" s="221">
        <v>6</v>
      </c>
      <c r="D13" s="229"/>
      <c r="Q13" s="232"/>
      <c r="R13" s="232">
        <v>40916</v>
      </c>
      <c r="S13" s="230">
        <v>643083</v>
      </c>
      <c r="T13" s="244">
        <v>643083</v>
      </c>
    </row>
    <row r="14" spans="1:20" x14ac:dyDescent="0.25">
      <c r="A14" s="221" t="s">
        <v>2424</v>
      </c>
      <c r="B14" s="221">
        <v>706</v>
      </c>
      <c r="D14" s="229"/>
      <c r="Q14" s="232"/>
      <c r="R14" s="233">
        <v>40917</v>
      </c>
      <c r="S14" s="234">
        <v>821617</v>
      </c>
      <c r="T14" s="244">
        <v>821617</v>
      </c>
    </row>
    <row r="15" spans="1:20" x14ac:dyDescent="0.25">
      <c r="A15" s="221" t="s">
        <v>2425</v>
      </c>
      <c r="B15" s="221">
        <v>1</v>
      </c>
      <c r="D15" s="229"/>
      <c r="Q15" s="232"/>
      <c r="R15" s="235">
        <v>40918</v>
      </c>
      <c r="S15" s="236">
        <v>823384</v>
      </c>
      <c r="T15" s="244">
        <v>823384</v>
      </c>
    </row>
    <row r="16" spans="1:20" x14ac:dyDescent="0.25">
      <c r="A16" s="221" t="s">
        <v>2426</v>
      </c>
      <c r="B16" s="221">
        <v>18</v>
      </c>
      <c r="D16" s="229"/>
      <c r="Q16" s="232"/>
      <c r="R16" s="235">
        <v>40919</v>
      </c>
      <c r="S16" s="236">
        <v>823841</v>
      </c>
      <c r="T16" s="244">
        <v>823841</v>
      </c>
    </row>
    <row r="17" spans="1:20" x14ac:dyDescent="0.25">
      <c r="A17" s="221" t="s">
        <v>2427</v>
      </c>
      <c r="B17" s="221">
        <v>20</v>
      </c>
      <c r="D17" s="229"/>
      <c r="Q17" s="232"/>
      <c r="R17" s="237">
        <v>40920</v>
      </c>
      <c r="S17" s="238">
        <v>822691</v>
      </c>
      <c r="T17" s="244">
        <v>822691</v>
      </c>
    </row>
    <row r="18" spans="1:20" x14ac:dyDescent="0.25">
      <c r="A18" s="221" t="s">
        <v>2428</v>
      </c>
      <c r="B18" s="221">
        <v>20</v>
      </c>
      <c r="D18" s="229"/>
      <c r="Q18" s="232"/>
      <c r="R18" s="232">
        <v>40921</v>
      </c>
      <c r="S18" s="230">
        <v>759770</v>
      </c>
      <c r="T18" s="244">
        <v>759770</v>
      </c>
    </row>
    <row r="19" spans="1:20" x14ac:dyDescent="0.25">
      <c r="A19" s="221" t="s">
        <v>2429</v>
      </c>
      <c r="B19" s="221" t="s">
        <v>57</v>
      </c>
      <c r="D19" s="229"/>
      <c r="Q19" s="232"/>
      <c r="R19" s="232">
        <v>40922</v>
      </c>
      <c r="S19" s="230">
        <v>603779</v>
      </c>
      <c r="T19" s="244">
        <v>603779</v>
      </c>
    </row>
    <row r="20" spans="1:20" x14ac:dyDescent="0.25">
      <c r="A20" s="221" t="s">
        <v>2430</v>
      </c>
      <c r="B20" s="221" t="s">
        <v>2461</v>
      </c>
      <c r="D20" s="229"/>
      <c r="Q20" s="232"/>
      <c r="R20" s="233">
        <v>40923</v>
      </c>
      <c r="S20" s="234">
        <v>658220</v>
      </c>
      <c r="T20" s="244">
        <v>658220</v>
      </c>
    </row>
    <row r="21" spans="1:20" x14ac:dyDescent="0.25">
      <c r="A21" s="221" t="s">
        <v>2450</v>
      </c>
      <c r="B21" s="221" t="s">
        <v>2433</v>
      </c>
      <c r="Q21" s="232"/>
      <c r="R21" s="235">
        <v>40924</v>
      </c>
      <c r="S21" s="236">
        <v>818870</v>
      </c>
      <c r="T21" s="244">
        <v>818870</v>
      </c>
    </row>
    <row r="22" spans="1:20" x14ac:dyDescent="0.25">
      <c r="A22" s="221" t="s">
        <v>2434</v>
      </c>
      <c r="B22" s="221" t="b">
        <v>0</v>
      </c>
      <c r="Q22" s="232"/>
      <c r="R22" s="235">
        <v>40925</v>
      </c>
      <c r="S22" s="236">
        <v>861892</v>
      </c>
      <c r="T22" s="244">
        <v>861892</v>
      </c>
    </row>
    <row r="23" spans="1:20" x14ac:dyDescent="0.25">
      <c r="A23" s="221" t="s">
        <v>2435</v>
      </c>
      <c r="B23" s="221">
        <v>65</v>
      </c>
      <c r="Q23" s="232"/>
      <c r="R23" s="237">
        <v>40926</v>
      </c>
      <c r="S23" s="238">
        <v>880985</v>
      </c>
      <c r="T23" s="244">
        <v>880985</v>
      </c>
    </row>
    <row r="24" spans="1:20" x14ac:dyDescent="0.25">
      <c r="A24" s="221" t="s">
        <v>2436</v>
      </c>
      <c r="B24" s="221">
        <v>0</v>
      </c>
      <c r="Q24" s="232"/>
      <c r="R24" s="232">
        <v>40927</v>
      </c>
      <c r="S24" s="230">
        <v>831682</v>
      </c>
      <c r="T24" s="244">
        <v>831682</v>
      </c>
    </row>
    <row r="25" spans="1:20" x14ac:dyDescent="0.25">
      <c r="Q25" s="232"/>
      <c r="R25" s="232">
        <v>40928</v>
      </c>
      <c r="S25" s="230">
        <v>785860</v>
      </c>
      <c r="T25" s="244">
        <v>785860</v>
      </c>
    </row>
    <row r="26" spans="1:20" x14ac:dyDescent="0.25">
      <c r="Q26" s="232"/>
      <c r="R26" s="233">
        <v>40929</v>
      </c>
      <c r="S26" s="234">
        <v>638489</v>
      </c>
      <c r="T26" s="244">
        <v>638489</v>
      </c>
    </row>
    <row r="27" spans="1:20" x14ac:dyDescent="0.25">
      <c r="Q27" s="232"/>
      <c r="R27" s="235">
        <v>40930</v>
      </c>
      <c r="S27" s="236">
        <v>679085</v>
      </c>
      <c r="T27" s="244">
        <v>679085</v>
      </c>
    </row>
    <row r="28" spans="1:20" x14ac:dyDescent="0.25">
      <c r="Q28" s="232"/>
      <c r="R28" s="235">
        <v>40931</v>
      </c>
      <c r="S28" s="236">
        <v>873789</v>
      </c>
      <c r="T28" s="244">
        <v>873789</v>
      </c>
    </row>
    <row r="29" spans="1:20" x14ac:dyDescent="0.25">
      <c r="Q29" s="232"/>
      <c r="R29" s="237">
        <v>40932</v>
      </c>
      <c r="S29" s="238">
        <v>915248</v>
      </c>
      <c r="T29" s="244">
        <v>915248</v>
      </c>
    </row>
    <row r="30" spans="1:20" x14ac:dyDescent="0.25">
      <c r="Q30" s="232"/>
      <c r="R30" s="232">
        <v>40933</v>
      </c>
      <c r="S30" s="230">
        <v>875050</v>
      </c>
      <c r="T30" s="244">
        <v>875050</v>
      </c>
    </row>
    <row r="31" spans="1:20" x14ac:dyDescent="0.25">
      <c r="Q31" s="232"/>
      <c r="R31" s="232">
        <v>40934</v>
      </c>
      <c r="S31" s="230">
        <v>854301</v>
      </c>
      <c r="T31" s="244">
        <v>854301</v>
      </c>
    </row>
    <row r="32" spans="1:20" x14ac:dyDescent="0.25">
      <c r="Q32" s="232"/>
      <c r="R32" s="233">
        <v>40935</v>
      </c>
      <c r="S32" s="234">
        <v>807278</v>
      </c>
      <c r="T32" s="244">
        <v>807278</v>
      </c>
    </row>
    <row r="33" spans="17:20" x14ac:dyDescent="0.25">
      <c r="Q33" s="232"/>
      <c r="R33" s="235">
        <v>40936</v>
      </c>
      <c r="S33" s="236">
        <v>636616</v>
      </c>
      <c r="T33" s="244">
        <v>636616</v>
      </c>
    </row>
    <row r="34" spans="17:20" x14ac:dyDescent="0.25">
      <c r="Q34" s="232"/>
      <c r="R34" s="235">
        <v>40937</v>
      </c>
      <c r="S34" s="236">
        <v>696230</v>
      </c>
      <c r="T34" s="244">
        <v>696230</v>
      </c>
    </row>
    <row r="35" spans="17:20" x14ac:dyDescent="0.25">
      <c r="Q35" s="232"/>
      <c r="R35" s="237">
        <v>40938</v>
      </c>
      <c r="S35" s="238">
        <v>899632</v>
      </c>
      <c r="T35" s="244">
        <v>899632</v>
      </c>
    </row>
    <row r="36" spans="17:20" x14ac:dyDescent="0.25">
      <c r="Q36" s="232"/>
      <c r="R36" s="232">
        <v>40939</v>
      </c>
      <c r="S36" s="230">
        <v>887619</v>
      </c>
      <c r="T36" s="244">
        <v>887619</v>
      </c>
    </row>
    <row r="37" spans="17:20" x14ac:dyDescent="0.25">
      <c r="Q37" s="232"/>
      <c r="R37" s="232">
        <v>40940</v>
      </c>
      <c r="S37" s="230">
        <v>875374</v>
      </c>
      <c r="T37" s="244">
        <v>875374</v>
      </c>
    </row>
    <row r="38" spans="17:20" x14ac:dyDescent="0.25">
      <c r="Q38" s="232"/>
      <c r="R38" s="233">
        <v>40941</v>
      </c>
      <c r="S38" s="234">
        <v>881823</v>
      </c>
      <c r="T38" s="244">
        <v>881823</v>
      </c>
    </row>
    <row r="39" spans="17:20" x14ac:dyDescent="0.25">
      <c r="Q39" s="232"/>
      <c r="R39" s="235">
        <v>40942</v>
      </c>
      <c r="S39" s="236">
        <v>806298</v>
      </c>
      <c r="T39" s="244">
        <v>806298</v>
      </c>
    </row>
    <row r="40" spans="17:20" x14ac:dyDescent="0.25">
      <c r="Q40" s="232"/>
      <c r="R40" s="235">
        <v>40943</v>
      </c>
      <c r="S40" s="236">
        <v>642002</v>
      </c>
      <c r="T40" s="244">
        <v>642002</v>
      </c>
    </row>
    <row r="41" spans="17:20" x14ac:dyDescent="0.25">
      <c r="Q41" s="232"/>
      <c r="R41" s="237">
        <v>40944</v>
      </c>
      <c r="S41" s="238">
        <v>681564</v>
      </c>
      <c r="T41" s="244">
        <v>681564</v>
      </c>
    </row>
    <row r="42" spans="17:20" x14ac:dyDescent="0.25">
      <c r="Q42" s="232"/>
      <c r="R42" s="232">
        <v>40945</v>
      </c>
      <c r="S42" s="230">
        <v>886937</v>
      </c>
      <c r="T42" s="244">
        <v>886937</v>
      </c>
    </row>
    <row r="43" spans="17:20" x14ac:dyDescent="0.25">
      <c r="Q43" s="232"/>
      <c r="R43" s="232">
        <v>40946</v>
      </c>
      <c r="S43" s="230">
        <v>935802</v>
      </c>
      <c r="T43" s="244">
        <v>935802</v>
      </c>
    </row>
    <row r="44" spans="17:20" x14ac:dyDescent="0.25">
      <c r="Q44" s="232"/>
      <c r="R44" s="233">
        <v>40947</v>
      </c>
      <c r="S44" s="234">
        <v>955063</v>
      </c>
      <c r="T44" s="244">
        <v>955063</v>
      </c>
    </row>
    <row r="45" spans="17:20" x14ac:dyDescent="0.25">
      <c r="Q45" s="232"/>
      <c r="R45" s="235">
        <v>40948</v>
      </c>
      <c r="S45" s="236">
        <v>914704</v>
      </c>
      <c r="T45" s="244">
        <v>914704</v>
      </c>
    </row>
    <row r="46" spans="17:20" x14ac:dyDescent="0.25">
      <c r="Q46" s="232"/>
      <c r="R46" s="235">
        <v>40949</v>
      </c>
      <c r="S46" s="236">
        <v>850323</v>
      </c>
      <c r="T46" s="244">
        <v>850323</v>
      </c>
    </row>
    <row r="47" spans="17:20" x14ac:dyDescent="0.25">
      <c r="Q47" s="232"/>
      <c r="R47" s="237">
        <v>40950</v>
      </c>
      <c r="S47" s="238">
        <v>667549</v>
      </c>
      <c r="T47" s="244">
        <v>667549</v>
      </c>
    </row>
    <row r="48" spans="17:20" x14ac:dyDescent="0.25">
      <c r="Q48" s="232"/>
      <c r="R48" s="232">
        <v>40951</v>
      </c>
      <c r="S48" s="230">
        <v>722449</v>
      </c>
      <c r="T48" s="244">
        <v>722449</v>
      </c>
    </row>
    <row r="49" spans="17:20" x14ac:dyDescent="0.25">
      <c r="Q49" s="232"/>
      <c r="R49" s="232">
        <v>40952</v>
      </c>
      <c r="S49" s="230">
        <v>930402</v>
      </c>
      <c r="T49" s="244">
        <v>930402</v>
      </c>
    </row>
    <row r="50" spans="17:20" x14ac:dyDescent="0.25">
      <c r="Q50" s="232"/>
      <c r="R50" s="233">
        <v>40953</v>
      </c>
      <c r="S50" s="234">
        <v>910763</v>
      </c>
      <c r="T50" s="244">
        <v>910763</v>
      </c>
    </row>
    <row r="51" spans="17:20" x14ac:dyDescent="0.25">
      <c r="Q51" s="232"/>
      <c r="R51" s="235">
        <v>40954</v>
      </c>
      <c r="S51" s="236">
        <v>897923</v>
      </c>
      <c r="T51" s="244">
        <v>897923</v>
      </c>
    </row>
    <row r="52" spans="17:20" x14ac:dyDescent="0.25">
      <c r="Q52" s="232"/>
      <c r="R52" s="235">
        <v>40955</v>
      </c>
      <c r="S52" s="236">
        <v>888537</v>
      </c>
      <c r="T52" s="244">
        <v>888537</v>
      </c>
    </row>
    <row r="53" spans="17:20" x14ac:dyDescent="0.25">
      <c r="Q53" s="232"/>
      <c r="R53" s="237">
        <v>40956</v>
      </c>
      <c r="S53" s="238">
        <v>1571905</v>
      </c>
      <c r="T53" s="244">
        <v>1571905</v>
      </c>
    </row>
    <row r="54" spans="17:20" x14ac:dyDescent="0.25">
      <c r="Q54" s="232"/>
      <c r="R54" s="232">
        <v>40957</v>
      </c>
      <c r="S54" s="230">
        <v>647011</v>
      </c>
      <c r="T54" s="244">
        <v>647011</v>
      </c>
    </row>
    <row r="55" spans="17:20" x14ac:dyDescent="0.25">
      <c r="Q55" s="232"/>
      <c r="R55" s="232">
        <v>40958</v>
      </c>
      <c r="S55" s="230">
        <v>698598</v>
      </c>
      <c r="T55" s="244">
        <v>698598</v>
      </c>
    </row>
    <row r="56" spans="17:20" x14ac:dyDescent="0.25">
      <c r="Q56" s="232"/>
      <c r="R56" s="233">
        <v>40959</v>
      </c>
      <c r="S56" s="234">
        <v>866587</v>
      </c>
      <c r="T56" s="244">
        <v>866587</v>
      </c>
    </row>
    <row r="57" spans="17:20" x14ac:dyDescent="0.25">
      <c r="Q57" s="232"/>
      <c r="R57" s="235">
        <v>40960</v>
      </c>
      <c r="S57" s="236">
        <v>893845</v>
      </c>
      <c r="T57" s="244">
        <v>893845</v>
      </c>
    </row>
    <row r="58" spans="17:20" x14ac:dyDescent="0.25">
      <c r="Q58" s="232"/>
      <c r="R58" s="235">
        <v>40961</v>
      </c>
      <c r="S58" s="236">
        <v>877491</v>
      </c>
      <c r="T58" s="244">
        <v>877491</v>
      </c>
    </row>
    <row r="59" spans="17:20" x14ac:dyDescent="0.25">
      <c r="Q59" s="232"/>
      <c r="R59" s="237">
        <v>40962</v>
      </c>
      <c r="S59" s="238">
        <v>858392</v>
      </c>
      <c r="T59" s="244">
        <v>858392</v>
      </c>
    </row>
    <row r="60" spans="17:20" x14ac:dyDescent="0.25">
      <c r="Q60" s="232"/>
      <c r="R60" s="232">
        <v>40963</v>
      </c>
      <c r="S60" s="230">
        <v>809941</v>
      </c>
      <c r="T60" s="244">
        <v>809941</v>
      </c>
    </row>
    <row r="61" spans="17:20" x14ac:dyDescent="0.25">
      <c r="Q61" s="232"/>
      <c r="R61" s="232">
        <v>40964</v>
      </c>
      <c r="S61" s="230">
        <v>638598</v>
      </c>
      <c r="T61" s="244">
        <v>638598</v>
      </c>
    </row>
    <row r="62" spans="17:20" x14ac:dyDescent="0.25">
      <c r="Q62" s="232"/>
      <c r="R62" s="233">
        <v>40965</v>
      </c>
      <c r="S62" s="234">
        <v>686550</v>
      </c>
      <c r="T62" s="244">
        <v>686550</v>
      </c>
    </row>
    <row r="63" spans="17:20" x14ac:dyDescent="0.25">
      <c r="Q63" s="232"/>
      <c r="R63" s="235">
        <v>40966</v>
      </c>
      <c r="S63" s="236">
        <v>899595</v>
      </c>
      <c r="T63" s="244">
        <v>899595</v>
      </c>
    </row>
    <row r="64" spans="17:20" x14ac:dyDescent="0.25">
      <c r="Q64" s="232"/>
      <c r="R64" s="235">
        <v>40967</v>
      </c>
      <c r="S64" s="236">
        <v>904699</v>
      </c>
      <c r="T64" s="244">
        <v>904699</v>
      </c>
    </row>
    <row r="65" spans="17:20" x14ac:dyDescent="0.25">
      <c r="Q65" s="232"/>
      <c r="R65" s="237">
        <v>40968</v>
      </c>
      <c r="S65" s="238">
        <v>872847</v>
      </c>
      <c r="T65" s="244">
        <v>872847</v>
      </c>
    </row>
    <row r="66" spans="17:20" x14ac:dyDescent="0.25">
      <c r="Q66" s="232"/>
      <c r="R66" s="232">
        <v>40969</v>
      </c>
      <c r="S66" s="230">
        <v>858023</v>
      </c>
      <c r="T66" s="244">
        <v>858023</v>
      </c>
    </row>
    <row r="67" spans="17:20" x14ac:dyDescent="0.25">
      <c r="Q67" s="232"/>
      <c r="R67" s="232">
        <v>40970</v>
      </c>
      <c r="S67" s="230">
        <v>801603</v>
      </c>
      <c r="T67" s="244">
        <v>801603</v>
      </c>
    </row>
    <row r="68" spans="17:20" x14ac:dyDescent="0.25">
      <c r="Q68" s="232"/>
      <c r="R68" s="233">
        <v>40971</v>
      </c>
      <c r="S68" s="234">
        <v>625923</v>
      </c>
      <c r="T68" s="244">
        <v>625923</v>
      </c>
    </row>
    <row r="69" spans="17:20" x14ac:dyDescent="0.25">
      <c r="Q69" s="232"/>
      <c r="R69" s="235">
        <v>40972</v>
      </c>
      <c r="S69" s="236">
        <v>689425</v>
      </c>
      <c r="T69" s="244">
        <v>689425</v>
      </c>
    </row>
    <row r="70" spans="17:20" x14ac:dyDescent="0.25">
      <c r="Q70" s="232"/>
      <c r="R70" s="235">
        <v>40973</v>
      </c>
      <c r="S70" s="236">
        <v>890403</v>
      </c>
      <c r="T70" s="244">
        <v>890403</v>
      </c>
    </row>
    <row r="71" spans="17:20" x14ac:dyDescent="0.25">
      <c r="Q71" s="232"/>
      <c r="R71" s="237">
        <v>40974</v>
      </c>
      <c r="S71" s="238">
        <v>887052</v>
      </c>
      <c r="T71" s="244">
        <v>887052</v>
      </c>
    </row>
    <row r="72" spans="17:20" x14ac:dyDescent="0.25">
      <c r="Q72" s="232"/>
      <c r="R72" s="232">
        <v>40975</v>
      </c>
      <c r="S72" s="230">
        <v>925015</v>
      </c>
      <c r="T72" s="244">
        <v>925015</v>
      </c>
    </row>
    <row r="73" spans="17:20" x14ac:dyDescent="0.25">
      <c r="Q73" s="232"/>
      <c r="R73" s="232">
        <v>40976</v>
      </c>
      <c r="S73" s="230">
        <v>883396</v>
      </c>
      <c r="T73" s="244">
        <v>883396</v>
      </c>
    </row>
    <row r="74" spans="17:20" x14ac:dyDescent="0.25">
      <c r="Q74" s="232"/>
      <c r="R74" s="233">
        <v>40977</v>
      </c>
      <c r="S74" s="234">
        <v>813110</v>
      </c>
      <c r="T74" s="244">
        <v>813110</v>
      </c>
    </row>
    <row r="75" spans="17:20" x14ac:dyDescent="0.25">
      <c r="Q75" s="232"/>
      <c r="R75" s="235">
        <v>40978</v>
      </c>
      <c r="S75" s="236">
        <v>636773</v>
      </c>
      <c r="T75" s="244">
        <v>636773</v>
      </c>
    </row>
    <row r="76" spans="17:20" x14ac:dyDescent="0.25">
      <c r="Q76" s="232"/>
      <c r="R76" s="235">
        <v>40979</v>
      </c>
      <c r="S76" s="236">
        <v>662448</v>
      </c>
      <c r="T76" s="244">
        <v>662448</v>
      </c>
    </row>
    <row r="77" spans="17:20" x14ac:dyDescent="0.25">
      <c r="Q77" s="232"/>
      <c r="R77" s="237">
        <v>40980</v>
      </c>
      <c r="S77" s="238">
        <v>875441</v>
      </c>
      <c r="T77" s="244">
        <v>875441</v>
      </c>
    </row>
    <row r="78" spans="17:20" x14ac:dyDescent="0.25">
      <c r="Q78" s="232"/>
      <c r="R78" s="232">
        <v>40981</v>
      </c>
      <c r="S78" s="230">
        <v>875641</v>
      </c>
      <c r="T78" s="244">
        <v>875641</v>
      </c>
    </row>
    <row r="79" spans="17:20" x14ac:dyDescent="0.25">
      <c r="Q79" s="232"/>
      <c r="R79" s="232">
        <v>40982</v>
      </c>
      <c r="S79" s="230">
        <v>844022</v>
      </c>
      <c r="T79" s="244">
        <v>844022</v>
      </c>
    </row>
    <row r="80" spans="17:20" x14ac:dyDescent="0.25">
      <c r="Q80" s="232"/>
      <c r="R80" s="233">
        <v>40983</v>
      </c>
      <c r="S80" s="234">
        <v>844158</v>
      </c>
      <c r="T80" s="244">
        <v>844158</v>
      </c>
    </row>
    <row r="81" spans="17:20" x14ac:dyDescent="0.25">
      <c r="Q81" s="232"/>
      <c r="R81" s="235">
        <v>40984</v>
      </c>
      <c r="S81" s="236">
        <v>777823</v>
      </c>
      <c r="T81" s="244">
        <v>777823</v>
      </c>
    </row>
    <row r="82" spans="17:20" x14ac:dyDescent="0.25">
      <c r="Q82" s="232"/>
      <c r="R82" s="235">
        <v>40985</v>
      </c>
      <c r="S82" s="236">
        <v>607467</v>
      </c>
      <c r="T82" s="244">
        <v>607467</v>
      </c>
    </row>
    <row r="83" spans="17:20" x14ac:dyDescent="0.25">
      <c r="Q83" s="232"/>
      <c r="R83" s="237">
        <v>40986</v>
      </c>
      <c r="S83" s="238">
        <v>678955</v>
      </c>
      <c r="T83" s="244">
        <v>678955</v>
      </c>
    </row>
    <row r="84" spans="17:20" x14ac:dyDescent="0.25">
      <c r="Q84" s="232"/>
      <c r="R84" s="232">
        <v>40987</v>
      </c>
      <c r="S84" s="230">
        <v>902601</v>
      </c>
      <c r="T84" s="244">
        <v>902601</v>
      </c>
    </row>
    <row r="85" spans="17:20" x14ac:dyDescent="0.25">
      <c r="Q85" s="232"/>
      <c r="R85" s="232">
        <v>40988</v>
      </c>
      <c r="S85" s="230">
        <v>877454</v>
      </c>
      <c r="T85" s="244">
        <v>877454</v>
      </c>
    </row>
    <row r="86" spans="17:20" x14ac:dyDescent="0.25">
      <c r="Q86" s="232"/>
      <c r="R86" s="233">
        <v>40989</v>
      </c>
      <c r="S86" s="234">
        <v>857154</v>
      </c>
      <c r="T86" s="244">
        <v>857154</v>
      </c>
    </row>
    <row r="87" spans="17:20" x14ac:dyDescent="0.25">
      <c r="Q87" s="232"/>
      <c r="R87" s="235">
        <v>40990</v>
      </c>
      <c r="S87" s="236">
        <v>839789</v>
      </c>
      <c r="T87" s="244">
        <v>839789</v>
      </c>
    </row>
    <row r="88" spans="17:20" x14ac:dyDescent="0.25">
      <c r="Q88" s="232"/>
      <c r="R88" s="235">
        <v>40991</v>
      </c>
      <c r="S88" s="236">
        <v>768188</v>
      </c>
      <c r="T88" s="244">
        <v>768188</v>
      </c>
    </row>
    <row r="89" spans="17:20" x14ac:dyDescent="0.25">
      <c r="Q89" s="232"/>
      <c r="R89" s="237">
        <v>40992</v>
      </c>
      <c r="S89" s="238">
        <v>593959</v>
      </c>
      <c r="T89" s="244">
        <v>593959</v>
      </c>
    </row>
    <row r="90" spans="17:20" x14ac:dyDescent="0.25">
      <c r="Q90" s="232"/>
      <c r="R90" s="232">
        <v>40993</v>
      </c>
      <c r="S90" s="230">
        <v>644157</v>
      </c>
      <c r="T90" s="244">
        <v>644157</v>
      </c>
    </row>
    <row r="91" spans="17:20" x14ac:dyDescent="0.25">
      <c r="Q91" s="232"/>
      <c r="R91" s="232">
        <v>40994</v>
      </c>
      <c r="S91" s="230">
        <v>858404</v>
      </c>
      <c r="T91" s="244">
        <v>858404</v>
      </c>
    </row>
    <row r="92" spans="17:20" x14ac:dyDescent="0.25">
      <c r="Q92" s="232"/>
      <c r="R92" s="233">
        <v>40995</v>
      </c>
      <c r="S92" s="234">
        <v>857062</v>
      </c>
      <c r="T92" s="244">
        <v>857062</v>
      </c>
    </row>
    <row r="93" spans="17:20" x14ac:dyDescent="0.25">
      <c r="Q93" s="232"/>
      <c r="R93" s="235">
        <v>40996</v>
      </c>
      <c r="S93" s="236">
        <v>835728</v>
      </c>
      <c r="T93" s="244">
        <v>835728</v>
      </c>
    </row>
    <row r="94" spans="17:20" x14ac:dyDescent="0.25">
      <c r="Q94" s="232"/>
      <c r="R94" s="235">
        <v>40997</v>
      </c>
      <c r="S94" s="236">
        <v>846078</v>
      </c>
      <c r="T94" s="244">
        <v>846078</v>
      </c>
    </row>
    <row r="95" spans="17:20" x14ac:dyDescent="0.25">
      <c r="Q95" s="232"/>
      <c r="R95" s="237">
        <v>40998</v>
      </c>
      <c r="S95" s="238">
        <v>795730</v>
      </c>
      <c r="T95" s="244">
        <v>795730</v>
      </c>
    </row>
    <row r="96" spans="17:20" x14ac:dyDescent="0.25">
      <c r="Q96" s="232"/>
      <c r="R96" s="232">
        <v>40999</v>
      </c>
      <c r="S96" s="230">
        <v>615750</v>
      </c>
      <c r="T96" s="244">
        <v>615750</v>
      </c>
    </row>
    <row r="97" spans="17:20" x14ac:dyDescent="0.25">
      <c r="Q97" s="232"/>
      <c r="R97" s="232">
        <v>41000</v>
      </c>
      <c r="S97" s="230">
        <v>654452</v>
      </c>
      <c r="T97" s="244">
        <v>654452</v>
      </c>
    </row>
    <row r="98" spans="17:20" x14ac:dyDescent="0.25">
      <c r="Q98" s="232"/>
      <c r="R98" s="233">
        <v>41001</v>
      </c>
      <c r="S98" s="234">
        <v>854742</v>
      </c>
      <c r="T98" s="244">
        <v>854742</v>
      </c>
    </row>
    <row r="99" spans="17:20" x14ac:dyDescent="0.25">
      <c r="Q99" s="232"/>
      <c r="R99" s="235">
        <v>41002</v>
      </c>
      <c r="S99" s="236">
        <v>841545</v>
      </c>
      <c r="T99" s="244">
        <v>841545</v>
      </c>
    </row>
    <row r="100" spans="17:20" x14ac:dyDescent="0.25">
      <c r="Q100" s="232"/>
      <c r="R100" s="235">
        <v>41003</v>
      </c>
      <c r="S100" s="236">
        <v>837637</v>
      </c>
      <c r="T100" s="244">
        <v>837637</v>
      </c>
    </row>
    <row r="101" spans="17:20" x14ac:dyDescent="0.25">
      <c r="Q101" s="232"/>
      <c r="R101" s="237">
        <v>41004</v>
      </c>
      <c r="S101" s="238">
        <v>791745</v>
      </c>
      <c r="T101" s="244">
        <v>791745</v>
      </c>
    </row>
    <row r="102" spans="17:20" x14ac:dyDescent="0.25">
      <c r="Q102" s="232"/>
      <c r="R102" s="232">
        <v>41005</v>
      </c>
      <c r="S102" s="230">
        <v>681791</v>
      </c>
      <c r="T102" s="244">
        <v>681791</v>
      </c>
    </row>
    <row r="103" spans="17:20" x14ac:dyDescent="0.25">
      <c r="Q103" s="232"/>
      <c r="R103" s="232">
        <v>41006</v>
      </c>
      <c r="S103" s="230">
        <v>587990</v>
      </c>
      <c r="T103" s="244">
        <v>587990</v>
      </c>
    </row>
    <row r="104" spans="17:20" x14ac:dyDescent="0.25">
      <c r="Q104" s="232"/>
      <c r="R104" s="233">
        <v>41007</v>
      </c>
      <c r="S104" s="234">
        <v>610380</v>
      </c>
      <c r="T104" s="244">
        <v>610380</v>
      </c>
    </row>
    <row r="105" spans="17:20" x14ac:dyDescent="0.25">
      <c r="Q105" s="232"/>
      <c r="R105" s="235">
        <v>41008</v>
      </c>
      <c r="S105" s="236">
        <v>808235</v>
      </c>
      <c r="T105" s="244">
        <v>808235</v>
      </c>
    </row>
    <row r="106" spans="17:20" x14ac:dyDescent="0.25">
      <c r="Q106" s="232"/>
      <c r="R106" s="235">
        <v>41009</v>
      </c>
      <c r="S106" s="236">
        <v>863728</v>
      </c>
      <c r="T106" s="244">
        <v>863728</v>
      </c>
    </row>
    <row r="107" spans="17:20" x14ac:dyDescent="0.25">
      <c r="Q107" s="232"/>
      <c r="R107" s="237">
        <v>41010</v>
      </c>
      <c r="S107" s="238">
        <v>853861</v>
      </c>
      <c r="T107" s="244">
        <v>853861</v>
      </c>
    </row>
    <row r="108" spans="17:20" x14ac:dyDescent="0.25">
      <c r="Q108" s="232"/>
      <c r="R108" s="232">
        <v>41011</v>
      </c>
      <c r="S108" s="230">
        <v>832801</v>
      </c>
      <c r="T108" s="244">
        <v>832801</v>
      </c>
    </row>
    <row r="109" spans="17:20" x14ac:dyDescent="0.25">
      <c r="Q109" s="232"/>
      <c r="R109" s="232">
        <v>41012</v>
      </c>
      <c r="S109" s="230">
        <v>771452</v>
      </c>
      <c r="T109" s="244">
        <v>771452</v>
      </c>
    </row>
    <row r="110" spans="17:20" x14ac:dyDescent="0.25">
      <c r="Q110" s="232"/>
      <c r="R110" s="233">
        <v>41013</v>
      </c>
      <c r="S110" s="234">
        <v>599682</v>
      </c>
      <c r="T110" s="244">
        <v>599682</v>
      </c>
    </row>
    <row r="111" spans="17:20" x14ac:dyDescent="0.25">
      <c r="Q111" s="232"/>
      <c r="R111" s="235">
        <v>41014</v>
      </c>
      <c r="S111" s="236">
        <v>657583</v>
      </c>
      <c r="T111" s="244">
        <v>657583</v>
      </c>
    </row>
    <row r="112" spans="17:20" x14ac:dyDescent="0.25">
      <c r="Q112" s="232"/>
      <c r="R112" s="235">
        <v>41015</v>
      </c>
      <c r="S112" s="236">
        <v>859942</v>
      </c>
      <c r="T112" s="244">
        <v>859942</v>
      </c>
    </row>
    <row r="113" spans="17:20" x14ac:dyDescent="0.25">
      <c r="Q113" s="232"/>
      <c r="R113" s="237">
        <v>41016</v>
      </c>
      <c r="S113" s="238">
        <v>859536</v>
      </c>
      <c r="T113" s="244">
        <v>859536</v>
      </c>
    </row>
    <row r="114" spans="17:20" x14ac:dyDescent="0.25">
      <c r="Q114" s="232"/>
      <c r="R114" s="232">
        <v>41017</v>
      </c>
      <c r="S114" s="230">
        <v>860803</v>
      </c>
      <c r="T114" s="244">
        <v>860803</v>
      </c>
    </row>
    <row r="115" spans="17:20" x14ac:dyDescent="0.25">
      <c r="Q115" s="232"/>
      <c r="R115" s="232">
        <v>41018</v>
      </c>
      <c r="S115" s="230">
        <v>847094</v>
      </c>
      <c r="T115" s="244">
        <v>847094</v>
      </c>
    </row>
    <row r="116" spans="17:20" x14ac:dyDescent="0.25">
      <c r="Q116" s="232"/>
      <c r="R116" s="233">
        <v>41019</v>
      </c>
      <c r="S116" s="234">
        <v>789513</v>
      </c>
      <c r="T116" s="244">
        <v>789513</v>
      </c>
    </row>
    <row r="117" spans="17:20" x14ac:dyDescent="0.25">
      <c r="Q117" s="232"/>
      <c r="R117" s="235">
        <v>41020</v>
      </c>
      <c r="S117" s="236">
        <v>595593</v>
      </c>
      <c r="T117" s="244">
        <v>595593</v>
      </c>
    </row>
    <row r="118" spans="17:20" x14ac:dyDescent="0.25">
      <c r="Q118" s="232"/>
      <c r="R118" s="235">
        <v>41021</v>
      </c>
      <c r="S118" s="236">
        <v>664967</v>
      </c>
      <c r="T118" s="244">
        <v>664967</v>
      </c>
    </row>
    <row r="119" spans="17:20" x14ac:dyDescent="0.25">
      <c r="Q119" s="232"/>
      <c r="R119" s="237">
        <v>41022</v>
      </c>
      <c r="S119" s="238">
        <v>950453</v>
      </c>
      <c r="T119" s="244">
        <v>950453</v>
      </c>
    </row>
    <row r="120" spans="17:20" x14ac:dyDescent="0.25">
      <c r="Q120" s="232"/>
      <c r="R120" s="232">
        <v>41023</v>
      </c>
      <c r="S120" s="230">
        <v>942846</v>
      </c>
      <c r="T120" s="244">
        <v>942846</v>
      </c>
    </row>
    <row r="121" spans="17:20" x14ac:dyDescent="0.25">
      <c r="Q121" s="232"/>
      <c r="R121" s="232">
        <v>41024</v>
      </c>
      <c r="S121" s="230">
        <v>893082</v>
      </c>
      <c r="T121" s="244">
        <v>893082</v>
      </c>
    </row>
    <row r="122" spans="17:20" x14ac:dyDescent="0.25">
      <c r="Q122" s="232"/>
      <c r="R122" s="233">
        <v>41025</v>
      </c>
      <c r="S122" s="234">
        <v>874470</v>
      </c>
      <c r="T122" s="244">
        <v>874470</v>
      </c>
    </row>
    <row r="123" spans="17:20" x14ac:dyDescent="0.25">
      <c r="Q123" s="232"/>
      <c r="R123" s="235">
        <v>41026</v>
      </c>
      <c r="S123" s="236">
        <v>790571</v>
      </c>
      <c r="T123" s="244">
        <v>790571</v>
      </c>
    </row>
    <row r="124" spans="17:20" x14ac:dyDescent="0.25">
      <c r="Q124" s="232"/>
      <c r="R124" s="235">
        <v>41027</v>
      </c>
      <c r="S124" s="236">
        <v>598656</v>
      </c>
      <c r="T124" s="244">
        <v>598656</v>
      </c>
    </row>
    <row r="125" spans="17:20" x14ac:dyDescent="0.25">
      <c r="Q125" s="232"/>
      <c r="R125" s="237">
        <v>41028</v>
      </c>
      <c r="S125" s="238">
        <v>646473</v>
      </c>
      <c r="T125" s="244">
        <v>646473</v>
      </c>
    </row>
    <row r="126" spans="17:20" x14ac:dyDescent="0.25">
      <c r="Q126" s="232"/>
      <c r="R126" s="232">
        <v>41029</v>
      </c>
      <c r="S126" s="230">
        <v>835149</v>
      </c>
      <c r="T126" s="244">
        <v>835149</v>
      </c>
    </row>
    <row r="127" spans="17:20" x14ac:dyDescent="0.25">
      <c r="Q127" s="232"/>
      <c r="R127" s="232">
        <v>41030</v>
      </c>
      <c r="S127" s="230">
        <v>803008</v>
      </c>
      <c r="T127" s="244">
        <v>803008</v>
      </c>
    </row>
    <row r="128" spans="17:20" x14ac:dyDescent="0.25">
      <c r="Q128" s="232"/>
      <c r="R128" s="233">
        <v>41031</v>
      </c>
      <c r="S128" s="234">
        <v>852536</v>
      </c>
      <c r="T128" s="244">
        <v>852536</v>
      </c>
    </row>
    <row r="129" spans="17:20" x14ac:dyDescent="0.25">
      <c r="Q129" s="232"/>
      <c r="R129" s="235">
        <v>41032</v>
      </c>
      <c r="S129" s="236">
        <v>837576</v>
      </c>
      <c r="T129" s="244">
        <v>837576</v>
      </c>
    </row>
    <row r="130" spans="17:20" x14ac:dyDescent="0.25">
      <c r="Q130" s="232"/>
      <c r="R130" s="235">
        <v>41033</v>
      </c>
      <c r="S130" s="236">
        <v>759152</v>
      </c>
      <c r="T130" s="244">
        <v>759152</v>
      </c>
    </row>
    <row r="131" spans="17:20" x14ac:dyDescent="0.25">
      <c r="Q131" s="232"/>
      <c r="R131" s="237">
        <v>41034</v>
      </c>
      <c r="S131" s="238">
        <v>571459</v>
      </c>
      <c r="T131" s="244">
        <v>571459</v>
      </c>
    </row>
    <row r="132" spans="17:20" x14ac:dyDescent="0.25">
      <c r="Q132" s="232"/>
      <c r="R132" s="232">
        <v>41035</v>
      </c>
      <c r="S132" s="230">
        <v>617447</v>
      </c>
      <c r="T132" s="244">
        <v>617447</v>
      </c>
    </row>
    <row r="133" spans="17:20" x14ac:dyDescent="0.25">
      <c r="Q133" s="232"/>
      <c r="R133" s="232">
        <v>41036</v>
      </c>
      <c r="S133" s="230">
        <v>823565</v>
      </c>
      <c r="T133" s="244">
        <v>823565</v>
      </c>
    </row>
    <row r="134" spans="17:20" x14ac:dyDescent="0.25">
      <c r="Q134" s="232"/>
      <c r="R134" s="233">
        <v>41037</v>
      </c>
      <c r="S134" s="234">
        <v>833069</v>
      </c>
      <c r="T134" s="244">
        <v>833069</v>
      </c>
    </row>
    <row r="135" spans="17:20" x14ac:dyDescent="0.25">
      <c r="Q135" s="232"/>
      <c r="R135" s="235">
        <v>41038</v>
      </c>
      <c r="S135" s="236">
        <v>814886</v>
      </c>
      <c r="T135" s="244">
        <v>814886</v>
      </c>
    </row>
    <row r="136" spans="17:20" x14ac:dyDescent="0.25">
      <c r="Q136" s="232"/>
      <c r="R136" s="235">
        <v>41039</v>
      </c>
      <c r="S136" s="236">
        <v>793438</v>
      </c>
      <c r="T136" s="244">
        <v>793438</v>
      </c>
    </row>
    <row r="137" spans="17:20" x14ac:dyDescent="0.25">
      <c r="Q137" s="232"/>
      <c r="R137" s="237">
        <v>41040</v>
      </c>
      <c r="S137" s="238">
        <v>730083</v>
      </c>
      <c r="T137" s="244">
        <v>730083</v>
      </c>
    </row>
    <row r="138" spans="17:20" x14ac:dyDescent="0.25">
      <c r="Q138" s="232"/>
      <c r="R138" s="232">
        <v>41041</v>
      </c>
      <c r="S138" s="230">
        <v>551227</v>
      </c>
      <c r="T138" s="244">
        <v>551227</v>
      </c>
    </row>
    <row r="139" spans="17:20" x14ac:dyDescent="0.25">
      <c r="Q139" s="232"/>
      <c r="R139" s="232">
        <v>41042</v>
      </c>
      <c r="S139" s="230">
        <v>600084</v>
      </c>
      <c r="T139" s="244">
        <v>600084</v>
      </c>
    </row>
    <row r="140" spans="17:20" x14ac:dyDescent="0.25">
      <c r="Q140" s="232"/>
      <c r="R140" s="233">
        <v>41043</v>
      </c>
      <c r="S140" s="234">
        <v>834474</v>
      </c>
      <c r="T140" s="244">
        <v>834474</v>
      </c>
    </row>
    <row r="141" spans="17:20" x14ac:dyDescent="0.25">
      <c r="Q141" s="232"/>
      <c r="R141" s="235">
        <v>41044</v>
      </c>
      <c r="S141" s="236">
        <v>815675</v>
      </c>
      <c r="T141" s="244">
        <v>815675</v>
      </c>
    </row>
    <row r="142" spans="17:20" x14ac:dyDescent="0.25">
      <c r="Q142" s="232"/>
      <c r="R142" s="235">
        <v>41045</v>
      </c>
      <c r="S142" s="236">
        <v>793034</v>
      </c>
      <c r="T142" s="244">
        <v>793034</v>
      </c>
    </row>
    <row r="143" spans="17:20" x14ac:dyDescent="0.25">
      <c r="Q143" s="232"/>
      <c r="R143" s="237">
        <v>41046</v>
      </c>
      <c r="S143" s="238">
        <v>754514</v>
      </c>
      <c r="T143" s="244">
        <v>754514</v>
      </c>
    </row>
    <row r="144" spans="17:20" x14ac:dyDescent="0.25">
      <c r="Q144" s="232"/>
      <c r="R144" s="232">
        <v>41047</v>
      </c>
      <c r="S144" s="230">
        <v>715263</v>
      </c>
      <c r="T144" s="244">
        <v>715263</v>
      </c>
    </row>
    <row r="145" spans="17:20" x14ac:dyDescent="0.25">
      <c r="Q145" s="232"/>
      <c r="R145" s="232">
        <v>41048</v>
      </c>
      <c r="S145" s="230">
        <v>508307</v>
      </c>
      <c r="T145" s="244">
        <v>508307</v>
      </c>
    </row>
    <row r="146" spans="17:20" x14ac:dyDescent="0.25">
      <c r="Q146" s="232"/>
      <c r="R146" s="233">
        <v>41049</v>
      </c>
      <c r="S146" s="234">
        <v>555720</v>
      </c>
      <c r="T146" s="244">
        <v>555720</v>
      </c>
    </row>
    <row r="147" spans="17:20" x14ac:dyDescent="0.25">
      <c r="Q147" s="232"/>
      <c r="R147" s="235">
        <v>41050</v>
      </c>
      <c r="S147" s="236">
        <v>755790</v>
      </c>
      <c r="T147" s="244">
        <v>755790</v>
      </c>
    </row>
    <row r="148" spans="17:20" x14ac:dyDescent="0.25">
      <c r="Q148" s="232"/>
      <c r="R148" s="235">
        <v>41051</v>
      </c>
      <c r="S148" s="236">
        <v>789361</v>
      </c>
      <c r="T148" s="244">
        <v>789361</v>
      </c>
    </row>
    <row r="149" spans="17:20" x14ac:dyDescent="0.25">
      <c r="Q149" s="232"/>
      <c r="R149" s="237">
        <v>41052</v>
      </c>
      <c r="S149" s="238">
        <v>760315</v>
      </c>
      <c r="T149" s="244">
        <v>760315</v>
      </c>
    </row>
    <row r="150" spans="17:20" x14ac:dyDescent="0.25">
      <c r="Q150" s="232"/>
      <c r="R150" s="232">
        <v>41053</v>
      </c>
      <c r="S150" s="230">
        <v>730753</v>
      </c>
      <c r="T150" s="244">
        <v>730753</v>
      </c>
    </row>
    <row r="151" spans="17:20" x14ac:dyDescent="0.25">
      <c r="Q151" s="232"/>
      <c r="R151" s="232">
        <v>41054</v>
      </c>
      <c r="S151" s="230">
        <v>659441</v>
      </c>
      <c r="T151" s="244">
        <v>659441</v>
      </c>
    </row>
    <row r="152" spans="17:20" x14ac:dyDescent="0.25">
      <c r="Q152" s="232"/>
      <c r="R152" s="233">
        <v>41055</v>
      </c>
      <c r="S152" s="234">
        <v>482196</v>
      </c>
      <c r="T152" s="244">
        <v>482196</v>
      </c>
    </row>
    <row r="153" spans="17:20" x14ac:dyDescent="0.25">
      <c r="Q153" s="232"/>
      <c r="R153" s="235">
        <v>41056</v>
      </c>
      <c r="S153" s="236">
        <v>513388</v>
      </c>
      <c r="T153" s="244">
        <v>513388</v>
      </c>
    </row>
    <row r="154" spans="17:20" x14ac:dyDescent="0.25">
      <c r="Q154" s="232"/>
      <c r="R154" s="235">
        <v>41057</v>
      </c>
      <c r="S154" s="236">
        <v>657004</v>
      </c>
      <c r="T154" s="244">
        <v>657004</v>
      </c>
    </row>
    <row r="155" spans="17:20" x14ac:dyDescent="0.25">
      <c r="Q155" s="232"/>
      <c r="R155" s="237">
        <v>41058</v>
      </c>
      <c r="S155" s="238">
        <v>762184</v>
      </c>
      <c r="T155" s="244">
        <v>762184</v>
      </c>
    </row>
    <row r="156" spans="17:20" x14ac:dyDescent="0.25">
      <c r="Q156" s="232"/>
      <c r="R156" s="232">
        <v>41059</v>
      </c>
      <c r="S156" s="230">
        <v>755754</v>
      </c>
      <c r="T156" s="244">
        <v>755754</v>
      </c>
    </row>
    <row r="157" spans="17:20" x14ac:dyDescent="0.25">
      <c r="Q157" s="232"/>
      <c r="R157" s="232">
        <v>41060</v>
      </c>
      <c r="S157" s="230">
        <v>744796</v>
      </c>
      <c r="T157" s="244">
        <v>744796</v>
      </c>
    </row>
    <row r="158" spans="17:20" x14ac:dyDescent="0.25">
      <c r="Q158" s="232"/>
      <c r="R158" s="233">
        <v>41061</v>
      </c>
      <c r="S158" s="234">
        <v>672466</v>
      </c>
      <c r="T158" s="244">
        <v>672466</v>
      </c>
    </row>
    <row r="159" spans="17:20" x14ac:dyDescent="0.25">
      <c r="Q159" s="232"/>
      <c r="R159" s="235">
        <v>41062</v>
      </c>
      <c r="S159" s="236">
        <v>509950</v>
      </c>
      <c r="T159" s="244">
        <v>509950</v>
      </c>
    </row>
    <row r="160" spans="17:20" x14ac:dyDescent="0.25">
      <c r="Q160" s="232"/>
      <c r="R160" s="235">
        <v>41063</v>
      </c>
      <c r="S160" s="236">
        <v>562377</v>
      </c>
      <c r="T160" s="244">
        <v>562377</v>
      </c>
    </row>
    <row r="161" spans="17:20" x14ac:dyDescent="0.25">
      <c r="Q161" s="232"/>
      <c r="R161" s="237">
        <v>41064</v>
      </c>
      <c r="S161" s="238">
        <v>742292</v>
      </c>
      <c r="T161" s="244">
        <v>742292</v>
      </c>
    </row>
    <row r="162" spans="17:20" x14ac:dyDescent="0.25">
      <c r="Q162" s="232"/>
      <c r="R162" s="232">
        <v>41065</v>
      </c>
      <c r="S162" s="230">
        <v>734226</v>
      </c>
      <c r="T162" s="244">
        <v>734226</v>
      </c>
    </row>
    <row r="163" spans="17:20" x14ac:dyDescent="0.25">
      <c r="Q163" s="232"/>
      <c r="R163" s="232">
        <v>41066</v>
      </c>
      <c r="S163" s="230">
        <v>737215</v>
      </c>
      <c r="T163" s="244">
        <v>737215</v>
      </c>
    </row>
    <row r="164" spans="17:20" x14ac:dyDescent="0.25">
      <c r="Q164" s="232"/>
      <c r="R164" s="233">
        <v>41067</v>
      </c>
      <c r="S164" s="234">
        <v>709145</v>
      </c>
      <c r="T164" s="244">
        <v>709145</v>
      </c>
    </row>
    <row r="165" spans="17:20" x14ac:dyDescent="0.25">
      <c r="Q165" s="232"/>
      <c r="R165" s="235">
        <v>41068</v>
      </c>
      <c r="S165" s="236">
        <v>658659</v>
      </c>
      <c r="T165" s="244">
        <v>658659</v>
      </c>
    </row>
    <row r="166" spans="17:20" x14ac:dyDescent="0.25">
      <c r="Q166" s="232"/>
      <c r="R166" s="235">
        <v>41069</v>
      </c>
      <c r="S166" s="236">
        <v>489319</v>
      </c>
      <c r="T166" s="244">
        <v>489319</v>
      </c>
    </row>
    <row r="167" spans="17:20" x14ac:dyDescent="0.25">
      <c r="Q167" s="232"/>
      <c r="R167" s="237">
        <v>41070</v>
      </c>
      <c r="S167" s="238">
        <v>535503</v>
      </c>
      <c r="T167" s="244">
        <v>535503</v>
      </c>
    </row>
    <row r="168" spans="17:20" x14ac:dyDescent="0.25">
      <c r="Q168" s="232"/>
      <c r="R168" s="232">
        <v>41071</v>
      </c>
      <c r="S168" s="230">
        <v>737372</v>
      </c>
      <c r="T168" s="244">
        <v>737372</v>
      </c>
    </row>
    <row r="169" spans="17:20" x14ac:dyDescent="0.25">
      <c r="Q169" s="232"/>
      <c r="R169" s="232">
        <v>41072</v>
      </c>
      <c r="S169" s="230">
        <v>742671</v>
      </c>
      <c r="T169" s="244">
        <v>742671</v>
      </c>
    </row>
    <row r="170" spans="17:20" x14ac:dyDescent="0.25">
      <c r="Q170" s="232"/>
      <c r="R170" s="233">
        <v>41073</v>
      </c>
      <c r="S170" s="234">
        <v>711896</v>
      </c>
      <c r="T170" s="244">
        <v>711896</v>
      </c>
    </row>
    <row r="171" spans="17:20" x14ac:dyDescent="0.25">
      <c r="Q171" s="232"/>
      <c r="R171" s="235">
        <v>41074</v>
      </c>
      <c r="S171" s="236">
        <v>700987</v>
      </c>
      <c r="T171" s="244">
        <v>700987</v>
      </c>
    </row>
    <row r="172" spans="17:20" x14ac:dyDescent="0.25">
      <c r="Q172" s="232"/>
      <c r="R172" s="235">
        <v>41075</v>
      </c>
      <c r="S172" s="236">
        <v>647052</v>
      </c>
      <c r="T172" s="244">
        <v>647052</v>
      </c>
    </row>
    <row r="173" spans="17:20" x14ac:dyDescent="0.25">
      <c r="Q173" s="232"/>
      <c r="R173" s="237">
        <v>41076</v>
      </c>
      <c r="S173" s="238">
        <v>493916</v>
      </c>
      <c r="T173" s="244">
        <v>493916</v>
      </c>
    </row>
    <row r="174" spans="17:20" x14ac:dyDescent="0.25">
      <c r="Q174" s="232"/>
      <c r="R174" s="232">
        <v>41077</v>
      </c>
      <c r="S174" s="230">
        <v>526306</v>
      </c>
      <c r="T174" s="244">
        <v>526306</v>
      </c>
    </row>
    <row r="175" spans="17:20" x14ac:dyDescent="0.25">
      <c r="Q175" s="232"/>
      <c r="R175" s="232">
        <v>41078</v>
      </c>
      <c r="S175" s="230">
        <v>728988</v>
      </c>
      <c r="T175" s="244">
        <v>728988</v>
      </c>
    </row>
    <row r="176" spans="17:20" x14ac:dyDescent="0.25">
      <c r="Q176" s="232"/>
      <c r="R176" s="233">
        <v>41079</v>
      </c>
      <c r="S176" s="234">
        <v>731230</v>
      </c>
      <c r="T176" s="244">
        <v>731230</v>
      </c>
    </row>
    <row r="177" spans="17:20" x14ac:dyDescent="0.25">
      <c r="Q177" s="232"/>
      <c r="R177" s="235">
        <v>41080</v>
      </c>
      <c r="S177" s="236">
        <v>717802</v>
      </c>
      <c r="T177" s="244">
        <v>717802</v>
      </c>
    </row>
    <row r="178" spans="17:20" x14ac:dyDescent="0.25">
      <c r="Q178" s="232"/>
      <c r="R178" s="235">
        <v>41081</v>
      </c>
      <c r="S178" s="236">
        <v>708604</v>
      </c>
      <c r="T178" s="244">
        <v>708604</v>
      </c>
    </row>
    <row r="179" spans="17:20" x14ac:dyDescent="0.25">
      <c r="Q179" s="232"/>
      <c r="R179" s="237">
        <v>41082</v>
      </c>
      <c r="S179" s="238">
        <v>686230</v>
      </c>
      <c r="T179" s="244">
        <v>686230</v>
      </c>
    </row>
    <row r="180" spans="17:20" x14ac:dyDescent="0.25">
      <c r="Q180" s="232"/>
      <c r="R180" s="232">
        <v>41083</v>
      </c>
      <c r="S180" s="230">
        <v>494251</v>
      </c>
      <c r="T180" s="244">
        <v>494251</v>
      </c>
    </row>
    <row r="181" spans="17:20" x14ac:dyDescent="0.25">
      <c r="Q181" s="232"/>
      <c r="R181" s="232">
        <v>41084</v>
      </c>
      <c r="S181" s="230">
        <v>535072</v>
      </c>
      <c r="T181" s="244">
        <v>535072</v>
      </c>
    </row>
    <row r="182" spans="17:20" x14ac:dyDescent="0.25">
      <c r="Q182" s="232"/>
      <c r="R182" s="233">
        <v>41085</v>
      </c>
      <c r="S182" s="234">
        <v>742028</v>
      </c>
      <c r="T182" s="244">
        <v>742028</v>
      </c>
    </row>
    <row r="183" spans="17:20" x14ac:dyDescent="0.25">
      <c r="Q183" s="232"/>
      <c r="R183" s="235">
        <v>41086</v>
      </c>
      <c r="S183" s="236">
        <v>744497</v>
      </c>
      <c r="T183" s="244">
        <v>744497</v>
      </c>
    </row>
    <row r="184" spans="17:20" x14ac:dyDescent="0.25">
      <c r="Q184" s="232"/>
      <c r="R184" s="235">
        <v>41087</v>
      </c>
      <c r="S184" s="236">
        <v>722930</v>
      </c>
      <c r="T184" s="244">
        <v>722930</v>
      </c>
    </row>
    <row r="185" spans="17:20" x14ac:dyDescent="0.25">
      <c r="Q185" s="232"/>
      <c r="R185" s="237">
        <v>41088</v>
      </c>
      <c r="S185" s="238">
        <v>681526</v>
      </c>
      <c r="T185" s="244">
        <v>681526</v>
      </c>
    </row>
    <row r="186" spans="17:20" x14ac:dyDescent="0.25">
      <c r="Q186" s="232"/>
      <c r="R186" s="232">
        <v>41089</v>
      </c>
      <c r="S186" s="230">
        <v>631949</v>
      </c>
      <c r="T186" s="244">
        <v>631949</v>
      </c>
    </row>
    <row r="187" spans="17:20" x14ac:dyDescent="0.25">
      <c r="Q187" s="232"/>
      <c r="R187" s="232">
        <v>41090</v>
      </c>
      <c r="S187" s="230">
        <v>475467</v>
      </c>
      <c r="T187" s="244">
        <v>475467</v>
      </c>
    </row>
    <row r="188" spans="17:20" x14ac:dyDescent="0.25">
      <c r="Q188" s="232"/>
      <c r="R188" s="233">
        <v>41091</v>
      </c>
      <c r="S188" s="234">
        <v>505513</v>
      </c>
      <c r="T188" s="244">
        <v>505513</v>
      </c>
    </row>
    <row r="189" spans="17:20" x14ac:dyDescent="0.25">
      <c r="Q189" s="232"/>
      <c r="R189" s="235">
        <v>41092</v>
      </c>
      <c r="S189" s="236">
        <v>686887</v>
      </c>
      <c r="T189" s="244">
        <v>686887</v>
      </c>
    </row>
    <row r="190" spans="17:20" x14ac:dyDescent="0.25">
      <c r="Q190" s="232"/>
      <c r="R190" s="235">
        <v>41093</v>
      </c>
      <c r="S190" s="236">
        <v>690852</v>
      </c>
      <c r="T190" s="244">
        <v>690852</v>
      </c>
    </row>
    <row r="191" spans="17:20" x14ac:dyDescent="0.25">
      <c r="Q191" s="232"/>
      <c r="R191" s="237">
        <v>41094</v>
      </c>
      <c r="S191" s="238">
        <v>612627</v>
      </c>
      <c r="T191" s="244">
        <v>612627</v>
      </c>
    </row>
    <row r="192" spans="17:20" x14ac:dyDescent="0.25">
      <c r="Q192" s="232"/>
      <c r="R192" s="232">
        <v>41095</v>
      </c>
      <c r="S192" s="230">
        <v>661362</v>
      </c>
      <c r="T192" s="244">
        <v>661362</v>
      </c>
    </row>
    <row r="193" spans="17:20" x14ac:dyDescent="0.25">
      <c r="Q193" s="232"/>
      <c r="R193" s="232">
        <v>41096</v>
      </c>
      <c r="S193" s="230">
        <v>621416</v>
      </c>
      <c r="T193" s="244">
        <v>621416</v>
      </c>
    </row>
    <row r="194" spans="17:20" x14ac:dyDescent="0.25">
      <c r="Q194" s="232"/>
      <c r="R194" s="233">
        <v>41097</v>
      </c>
      <c r="S194" s="234">
        <v>474917</v>
      </c>
      <c r="T194" s="244">
        <v>474917</v>
      </c>
    </row>
    <row r="195" spans="17:20" x14ac:dyDescent="0.25">
      <c r="Q195" s="232"/>
      <c r="R195" s="235">
        <v>41098</v>
      </c>
      <c r="S195" s="236">
        <v>513969</v>
      </c>
      <c r="T195" s="244">
        <v>513969</v>
      </c>
    </row>
    <row r="196" spans="17:20" x14ac:dyDescent="0.25">
      <c r="Q196" s="232"/>
      <c r="R196" s="235">
        <v>41099</v>
      </c>
      <c r="S196" s="236">
        <v>694738</v>
      </c>
      <c r="T196" s="244">
        <v>694738</v>
      </c>
    </row>
    <row r="197" spans="17:20" x14ac:dyDescent="0.25">
      <c r="Q197" s="232"/>
      <c r="R197" s="237">
        <v>41100</v>
      </c>
      <c r="S197" s="238">
        <v>701220</v>
      </c>
      <c r="T197" s="244">
        <v>701220</v>
      </c>
    </row>
    <row r="198" spans="17:20" x14ac:dyDescent="0.25">
      <c r="Q198" s="232"/>
      <c r="R198" s="232">
        <v>41101</v>
      </c>
      <c r="S198" s="230">
        <v>685060</v>
      </c>
      <c r="T198" s="244">
        <v>685060</v>
      </c>
    </row>
    <row r="199" spans="17:20" x14ac:dyDescent="0.25">
      <c r="Q199" s="232"/>
      <c r="R199" s="232">
        <v>41102</v>
      </c>
      <c r="S199" s="230">
        <v>668585</v>
      </c>
      <c r="T199" s="244">
        <v>668585</v>
      </c>
    </row>
    <row r="200" spans="17:20" x14ac:dyDescent="0.25">
      <c r="Q200" s="232"/>
      <c r="R200" s="233">
        <v>41103</v>
      </c>
      <c r="S200" s="234">
        <v>622604</v>
      </c>
      <c r="T200" s="244">
        <v>622604</v>
      </c>
    </row>
    <row r="201" spans="17:20" x14ac:dyDescent="0.25">
      <c r="Q201" s="232"/>
      <c r="R201" s="235">
        <v>41104</v>
      </c>
      <c r="S201" s="236">
        <v>468220</v>
      </c>
      <c r="T201" s="244">
        <v>468220</v>
      </c>
    </row>
    <row r="202" spans="17:20" x14ac:dyDescent="0.25">
      <c r="Q202" s="232"/>
      <c r="R202" s="235">
        <v>41105</v>
      </c>
      <c r="S202" s="236">
        <v>514747</v>
      </c>
      <c r="T202" s="244">
        <v>514747</v>
      </c>
    </row>
    <row r="203" spans="17:20" x14ac:dyDescent="0.25">
      <c r="Q203" s="232"/>
      <c r="R203" s="237">
        <v>41106</v>
      </c>
      <c r="S203" s="238">
        <v>695623</v>
      </c>
      <c r="T203" s="244">
        <v>695623</v>
      </c>
    </row>
    <row r="204" spans="17:20" x14ac:dyDescent="0.25">
      <c r="Q204" s="232"/>
      <c r="R204" s="232">
        <v>41107</v>
      </c>
      <c r="S204" s="230">
        <v>700848</v>
      </c>
      <c r="T204" s="244">
        <v>700848</v>
      </c>
    </row>
    <row r="205" spans="17:20" x14ac:dyDescent="0.25">
      <c r="Q205" s="232"/>
      <c r="R205" s="232">
        <v>41108</v>
      </c>
      <c r="S205" s="230">
        <v>685939</v>
      </c>
      <c r="T205" s="244">
        <v>685939</v>
      </c>
    </row>
    <row r="206" spans="17:20" x14ac:dyDescent="0.25">
      <c r="Q206" s="232"/>
      <c r="R206" s="233">
        <v>41109</v>
      </c>
      <c r="S206" s="234">
        <v>667537</v>
      </c>
      <c r="T206" s="244">
        <v>667537</v>
      </c>
    </row>
    <row r="207" spans="17:20" x14ac:dyDescent="0.25">
      <c r="Q207" s="232"/>
      <c r="R207" s="235">
        <v>41110</v>
      </c>
      <c r="S207" s="236">
        <v>586949</v>
      </c>
      <c r="T207" s="244">
        <v>586949</v>
      </c>
    </row>
    <row r="208" spans="17:20" x14ac:dyDescent="0.25">
      <c r="Q208" s="232"/>
      <c r="R208" s="235">
        <v>41111</v>
      </c>
      <c r="S208" s="236">
        <v>444488</v>
      </c>
      <c r="T208" s="244">
        <v>444488</v>
      </c>
    </row>
    <row r="209" spans="17:20" x14ac:dyDescent="0.25">
      <c r="Q209" s="232"/>
      <c r="R209" s="237">
        <v>41112</v>
      </c>
      <c r="S209" s="238">
        <v>477269</v>
      </c>
      <c r="T209" s="244">
        <v>477269</v>
      </c>
    </row>
    <row r="210" spans="17:20" x14ac:dyDescent="0.25">
      <c r="Q210" s="232"/>
      <c r="R210" s="232">
        <v>41113</v>
      </c>
      <c r="S210" s="230">
        <v>648143</v>
      </c>
      <c r="T210" s="244">
        <v>648143</v>
      </c>
    </row>
    <row r="211" spans="17:20" x14ac:dyDescent="0.25">
      <c r="Q211" s="232"/>
      <c r="R211" s="232">
        <v>41114</v>
      </c>
      <c r="S211" s="230">
        <v>648121</v>
      </c>
      <c r="T211" s="244">
        <v>648121</v>
      </c>
    </row>
    <row r="212" spans="17:20" x14ac:dyDescent="0.25">
      <c r="Q212" s="232"/>
      <c r="R212" s="233">
        <v>41115</v>
      </c>
      <c r="S212" s="234">
        <v>646357</v>
      </c>
      <c r="T212" s="244">
        <v>646357</v>
      </c>
    </row>
    <row r="213" spans="17:20" x14ac:dyDescent="0.25">
      <c r="Q213" s="232"/>
      <c r="R213" s="235">
        <v>41116</v>
      </c>
      <c r="S213" s="236">
        <v>642997</v>
      </c>
      <c r="T213" s="244">
        <v>642997</v>
      </c>
    </row>
    <row r="214" spans="17:20" x14ac:dyDescent="0.25">
      <c r="Q214" s="232"/>
      <c r="R214" s="235">
        <v>41117</v>
      </c>
      <c r="S214" s="236">
        <v>577451</v>
      </c>
      <c r="T214" s="244">
        <v>577451</v>
      </c>
    </row>
    <row r="215" spans="17:20" x14ac:dyDescent="0.25">
      <c r="Q215" s="232"/>
      <c r="R215" s="237">
        <v>41118</v>
      </c>
      <c r="S215" s="238">
        <v>451138</v>
      </c>
      <c r="T215" s="244">
        <v>451138</v>
      </c>
    </row>
    <row r="216" spans="17:20" x14ac:dyDescent="0.25">
      <c r="Q216" s="232"/>
      <c r="R216" s="232">
        <v>41119</v>
      </c>
      <c r="S216" s="230">
        <v>487929</v>
      </c>
      <c r="T216" s="244">
        <v>487929</v>
      </c>
    </row>
    <row r="217" spans="17:20" x14ac:dyDescent="0.25">
      <c r="Q217" s="232"/>
      <c r="R217" s="232">
        <v>41120</v>
      </c>
      <c r="S217" s="230">
        <v>652619</v>
      </c>
      <c r="T217" s="244">
        <v>652619</v>
      </c>
    </row>
    <row r="218" spans="17:20" x14ac:dyDescent="0.25">
      <c r="Q218" s="232"/>
      <c r="R218" s="233">
        <v>41121</v>
      </c>
      <c r="S218" s="234">
        <v>654689</v>
      </c>
      <c r="T218" s="244">
        <v>654689</v>
      </c>
    </row>
    <row r="219" spans="17:20" x14ac:dyDescent="0.25">
      <c r="Q219" s="232"/>
      <c r="R219" s="235">
        <v>41122</v>
      </c>
      <c r="S219" s="236">
        <v>640921</v>
      </c>
      <c r="T219" s="244">
        <v>640921</v>
      </c>
    </row>
    <row r="220" spans="17:20" x14ac:dyDescent="0.25">
      <c r="Q220" s="232"/>
      <c r="R220" s="235">
        <v>41123</v>
      </c>
      <c r="S220" s="236">
        <v>627307</v>
      </c>
      <c r="T220" s="244">
        <v>627307</v>
      </c>
    </row>
    <row r="221" spans="17:20" x14ac:dyDescent="0.25">
      <c r="Q221" s="232"/>
      <c r="R221" s="237">
        <v>41124</v>
      </c>
      <c r="S221" s="238">
        <v>579325</v>
      </c>
      <c r="T221" s="244">
        <v>579325</v>
      </c>
    </row>
    <row r="222" spans="17:20" x14ac:dyDescent="0.25">
      <c r="Q222" s="232"/>
      <c r="R222" s="232">
        <v>41125</v>
      </c>
      <c r="S222" s="230">
        <v>437050</v>
      </c>
      <c r="T222" s="244">
        <v>437050</v>
      </c>
    </row>
    <row r="223" spans="17:20" x14ac:dyDescent="0.25">
      <c r="Q223" s="232"/>
      <c r="R223" s="232">
        <v>41126</v>
      </c>
      <c r="S223" s="230">
        <v>478195</v>
      </c>
      <c r="T223" s="244">
        <v>478195</v>
      </c>
    </row>
    <row r="224" spans="17:20" x14ac:dyDescent="0.25">
      <c r="Q224" s="232"/>
      <c r="R224" s="233">
        <v>41127</v>
      </c>
      <c r="S224" s="234">
        <v>648933</v>
      </c>
      <c r="T224" s="244">
        <v>648933</v>
      </c>
    </row>
    <row r="225" spans="17:20" x14ac:dyDescent="0.25">
      <c r="Q225" s="232"/>
      <c r="R225" s="235">
        <v>41128</v>
      </c>
      <c r="S225" s="236">
        <v>669060</v>
      </c>
      <c r="T225" s="244">
        <v>669060</v>
      </c>
    </row>
    <row r="226" spans="17:20" x14ac:dyDescent="0.25">
      <c r="Q226" s="232"/>
      <c r="R226" s="235">
        <v>41129</v>
      </c>
      <c r="S226" s="236">
        <v>650764</v>
      </c>
      <c r="T226" s="244">
        <v>650764</v>
      </c>
    </row>
    <row r="227" spans="17:20" x14ac:dyDescent="0.25">
      <c r="Q227" s="232"/>
      <c r="R227" s="237">
        <v>41130</v>
      </c>
      <c r="S227" s="238">
        <v>620724</v>
      </c>
      <c r="T227" s="244">
        <v>620724</v>
      </c>
    </row>
    <row r="228" spans="17:20" x14ac:dyDescent="0.25">
      <c r="Q228" s="232"/>
      <c r="R228" s="232">
        <v>41131</v>
      </c>
      <c r="S228" s="230">
        <v>571113</v>
      </c>
      <c r="T228" s="244">
        <v>571113</v>
      </c>
    </row>
    <row r="229" spans="17:20" x14ac:dyDescent="0.25">
      <c r="Q229" s="232"/>
      <c r="R229" s="232">
        <v>41132</v>
      </c>
      <c r="S229" s="230">
        <v>441100</v>
      </c>
      <c r="T229" s="244">
        <v>441100</v>
      </c>
    </row>
    <row r="230" spans="17:20" x14ac:dyDescent="0.25">
      <c r="Q230" s="232"/>
      <c r="R230" s="233">
        <v>41133</v>
      </c>
      <c r="S230" s="234">
        <v>473293</v>
      </c>
      <c r="T230" s="244">
        <v>473293</v>
      </c>
    </row>
    <row r="231" spans="17:20" x14ac:dyDescent="0.25">
      <c r="Q231" s="232"/>
      <c r="R231" s="235">
        <v>41134</v>
      </c>
      <c r="S231" s="236">
        <v>661888</v>
      </c>
      <c r="T231" s="244">
        <v>661888</v>
      </c>
    </row>
    <row r="232" spans="17:20" x14ac:dyDescent="0.25">
      <c r="Q232" s="232"/>
      <c r="R232" s="235">
        <v>41135</v>
      </c>
      <c r="S232" s="236">
        <v>657231</v>
      </c>
      <c r="T232" s="244">
        <v>657231</v>
      </c>
    </row>
    <row r="233" spans="17:20" x14ac:dyDescent="0.25">
      <c r="Q233" s="232"/>
      <c r="R233" s="237">
        <v>41136</v>
      </c>
      <c r="S233" s="238">
        <v>628598</v>
      </c>
      <c r="T233" s="244">
        <v>628598</v>
      </c>
    </row>
    <row r="234" spans="17:20" x14ac:dyDescent="0.25">
      <c r="Q234" s="232"/>
      <c r="R234" s="232">
        <v>41137</v>
      </c>
      <c r="S234" s="230">
        <v>641428</v>
      </c>
      <c r="T234" s="244">
        <v>641428</v>
      </c>
    </row>
    <row r="235" spans="17:20" x14ac:dyDescent="0.25">
      <c r="Q235" s="232"/>
      <c r="R235" s="232">
        <v>41138</v>
      </c>
      <c r="S235" s="230">
        <v>588989</v>
      </c>
      <c r="T235" s="244">
        <v>588989</v>
      </c>
    </row>
    <row r="236" spans="17:20" x14ac:dyDescent="0.25">
      <c r="Q236" s="232"/>
      <c r="R236" s="233">
        <v>41139</v>
      </c>
      <c r="S236" s="234">
        <v>446988</v>
      </c>
      <c r="T236" s="244">
        <v>446988</v>
      </c>
    </row>
    <row r="237" spans="17:20" x14ac:dyDescent="0.25">
      <c r="Q237" s="232"/>
      <c r="R237" s="235">
        <v>41140</v>
      </c>
      <c r="S237" s="236">
        <v>485290</v>
      </c>
      <c r="T237" s="244">
        <v>485290</v>
      </c>
    </row>
    <row r="238" spans="17:20" x14ac:dyDescent="0.25">
      <c r="Q238" s="232"/>
      <c r="R238" s="235">
        <v>41141</v>
      </c>
      <c r="S238" s="236">
        <v>664479</v>
      </c>
      <c r="T238" s="244">
        <v>664479</v>
      </c>
    </row>
    <row r="239" spans="17:20" x14ac:dyDescent="0.25">
      <c r="Q239" s="232"/>
      <c r="R239" s="237">
        <v>41142</v>
      </c>
      <c r="S239" s="238">
        <v>707958</v>
      </c>
      <c r="T239" s="244">
        <v>707958</v>
      </c>
    </row>
    <row r="240" spans="17:20" x14ac:dyDescent="0.25">
      <c r="Q240" s="232"/>
      <c r="R240" s="232">
        <v>41143</v>
      </c>
      <c r="S240" s="230">
        <v>668151</v>
      </c>
      <c r="T240" s="244">
        <v>668151</v>
      </c>
    </row>
    <row r="241" spans="17:20" x14ac:dyDescent="0.25">
      <c r="Q241" s="232"/>
      <c r="R241" s="232">
        <v>41144</v>
      </c>
      <c r="S241" s="230">
        <v>659975</v>
      </c>
      <c r="T241" s="244">
        <v>659975</v>
      </c>
    </row>
    <row r="242" spans="17:20" x14ac:dyDescent="0.25">
      <c r="Q242" s="232"/>
      <c r="R242" s="233">
        <v>41145</v>
      </c>
      <c r="S242" s="234">
        <v>612626</v>
      </c>
      <c r="T242" s="244">
        <v>612626</v>
      </c>
    </row>
    <row r="243" spans="17:20" x14ac:dyDescent="0.25">
      <c r="Q243" s="232"/>
      <c r="R243" s="235">
        <v>41146</v>
      </c>
      <c r="S243" s="236">
        <v>475231</v>
      </c>
      <c r="T243" s="244">
        <v>475231</v>
      </c>
    </row>
    <row r="244" spans="17:20" x14ac:dyDescent="0.25">
      <c r="Q244" s="232"/>
      <c r="R244" s="235">
        <v>41147</v>
      </c>
      <c r="S244" s="236">
        <v>524867</v>
      </c>
      <c r="T244" s="244">
        <v>524867</v>
      </c>
    </row>
    <row r="245" spans="17:20" x14ac:dyDescent="0.25">
      <c r="Q245" s="232"/>
      <c r="R245" s="237">
        <v>41148</v>
      </c>
      <c r="S245" s="238">
        <v>685770</v>
      </c>
      <c r="T245" s="244">
        <v>685770</v>
      </c>
    </row>
    <row r="246" spans="17:20" x14ac:dyDescent="0.25">
      <c r="Q246" s="232"/>
      <c r="R246" s="232">
        <v>41149</v>
      </c>
      <c r="S246" s="230">
        <v>707223</v>
      </c>
      <c r="T246" s="244">
        <v>707223</v>
      </c>
    </row>
    <row r="247" spans="17:20" x14ac:dyDescent="0.25">
      <c r="Q247" s="232"/>
      <c r="R247" s="232">
        <v>41150</v>
      </c>
      <c r="S247" s="230">
        <v>712176</v>
      </c>
      <c r="T247" s="244">
        <v>712176</v>
      </c>
    </row>
    <row r="248" spans="17:20" x14ac:dyDescent="0.25">
      <c r="Q248" s="232"/>
      <c r="R248" s="233">
        <v>41151</v>
      </c>
      <c r="S248" s="234">
        <v>675470</v>
      </c>
      <c r="T248" s="244">
        <v>675470</v>
      </c>
    </row>
    <row r="249" spans="17:20" x14ac:dyDescent="0.25">
      <c r="Q249" s="232"/>
      <c r="R249" s="235">
        <v>41152</v>
      </c>
      <c r="S249" s="236">
        <v>592256</v>
      </c>
      <c r="T249" s="244">
        <v>592256</v>
      </c>
    </row>
    <row r="250" spans="17:20" x14ac:dyDescent="0.25">
      <c r="Q250" s="232"/>
      <c r="R250" s="235">
        <v>41153</v>
      </c>
      <c r="S250" s="236">
        <v>457625</v>
      </c>
      <c r="T250" s="244">
        <v>457625</v>
      </c>
    </row>
    <row r="251" spans="17:20" x14ac:dyDescent="0.25">
      <c r="Q251" s="232"/>
      <c r="R251" s="237">
        <v>41154</v>
      </c>
      <c r="S251" s="238">
        <v>489767</v>
      </c>
      <c r="T251" s="244">
        <v>489767</v>
      </c>
    </row>
    <row r="252" spans="17:20" x14ac:dyDescent="0.25">
      <c r="Q252" s="232"/>
      <c r="R252" s="232">
        <v>41155</v>
      </c>
      <c r="S252" s="230">
        <v>615472</v>
      </c>
      <c r="T252" s="244">
        <v>615472</v>
      </c>
    </row>
    <row r="253" spans="17:20" x14ac:dyDescent="0.25">
      <c r="Q253" s="232"/>
      <c r="R253" s="232">
        <v>41156</v>
      </c>
      <c r="S253" s="230">
        <v>666500</v>
      </c>
      <c r="T253" s="244">
        <v>666500</v>
      </c>
    </row>
    <row r="254" spans="17:20" x14ac:dyDescent="0.25">
      <c r="Q254" s="232"/>
      <c r="R254" s="233">
        <v>41157</v>
      </c>
      <c r="S254" s="234">
        <v>660735</v>
      </c>
      <c r="T254" s="244">
        <v>660735</v>
      </c>
    </row>
    <row r="255" spans="17:20" x14ac:dyDescent="0.25">
      <c r="Q255" s="232"/>
      <c r="R255" s="235">
        <v>41158</v>
      </c>
      <c r="S255" s="236">
        <v>651011</v>
      </c>
      <c r="T255" s="244">
        <v>651011</v>
      </c>
    </row>
    <row r="256" spans="17:20" x14ac:dyDescent="0.25">
      <c r="Q256" s="232"/>
      <c r="R256" s="235">
        <v>41159</v>
      </c>
      <c r="S256" s="236">
        <v>601478</v>
      </c>
      <c r="T256" s="244">
        <v>601478</v>
      </c>
    </row>
    <row r="257" spans="17:20" x14ac:dyDescent="0.25">
      <c r="Q257" s="232"/>
      <c r="R257" s="237">
        <v>41160</v>
      </c>
      <c r="S257" s="238">
        <v>469583</v>
      </c>
      <c r="T257" s="244">
        <v>469583</v>
      </c>
    </row>
    <row r="258" spans="17:20" x14ac:dyDescent="0.25">
      <c r="Q258" s="232"/>
      <c r="R258" s="232">
        <v>41161</v>
      </c>
      <c r="S258" s="230">
        <v>511531</v>
      </c>
      <c r="T258" s="244">
        <v>511531</v>
      </c>
    </row>
    <row r="259" spans="17:20" x14ac:dyDescent="0.25">
      <c r="Q259" s="232"/>
      <c r="R259" s="232">
        <v>41162</v>
      </c>
      <c r="S259" s="230">
        <v>694171</v>
      </c>
      <c r="T259" s="244">
        <v>694171</v>
      </c>
    </row>
    <row r="260" spans="17:20" x14ac:dyDescent="0.25">
      <c r="Q260" s="232"/>
      <c r="R260" s="233">
        <v>41163</v>
      </c>
      <c r="S260" s="234">
        <v>688045</v>
      </c>
      <c r="T260" s="244">
        <v>688045</v>
      </c>
    </row>
    <row r="261" spans="17:20" x14ac:dyDescent="0.25">
      <c r="Q261" s="232"/>
      <c r="R261" s="235">
        <v>41164</v>
      </c>
      <c r="S261" s="236">
        <v>686495</v>
      </c>
      <c r="T261" s="244">
        <v>686495</v>
      </c>
    </row>
    <row r="262" spans="17:20" x14ac:dyDescent="0.25">
      <c r="Q262" s="232"/>
      <c r="R262" s="235">
        <v>41165</v>
      </c>
      <c r="S262" s="236">
        <v>676707</v>
      </c>
      <c r="T262" s="244">
        <v>676707</v>
      </c>
    </row>
    <row r="263" spans="17:20" x14ac:dyDescent="0.25">
      <c r="Q263" s="232"/>
      <c r="R263" s="237">
        <v>41166</v>
      </c>
      <c r="S263" s="238">
        <v>632357</v>
      </c>
      <c r="T263" s="244">
        <v>632357</v>
      </c>
    </row>
    <row r="264" spans="17:20" x14ac:dyDescent="0.25">
      <c r="Q264" s="232"/>
      <c r="R264" s="232">
        <v>41167</v>
      </c>
      <c r="S264" s="230">
        <v>477426</v>
      </c>
      <c r="T264" s="244">
        <v>477426</v>
      </c>
    </row>
    <row r="265" spans="17:20" x14ac:dyDescent="0.25">
      <c r="Q265" s="232"/>
      <c r="R265" s="232">
        <v>41168</v>
      </c>
      <c r="S265" s="230">
        <v>541450</v>
      </c>
      <c r="T265" s="244">
        <v>541450</v>
      </c>
    </row>
    <row r="266" spans="17:20" x14ac:dyDescent="0.25">
      <c r="Q266" s="232"/>
      <c r="R266" s="233">
        <v>41169</v>
      </c>
      <c r="S266" s="234">
        <v>712559</v>
      </c>
      <c r="T266" s="244">
        <v>712559</v>
      </c>
    </row>
    <row r="267" spans="17:20" x14ac:dyDescent="0.25">
      <c r="Q267" s="232"/>
      <c r="R267" s="235">
        <v>41170</v>
      </c>
      <c r="S267" s="236">
        <v>719195</v>
      </c>
      <c r="T267" s="244">
        <v>719195</v>
      </c>
    </row>
    <row r="268" spans="17:20" x14ac:dyDescent="0.25">
      <c r="Q268" s="232"/>
      <c r="R268" s="235">
        <v>41171</v>
      </c>
      <c r="S268" s="236">
        <v>714294</v>
      </c>
      <c r="T268" s="244">
        <v>714294</v>
      </c>
    </row>
    <row r="269" spans="17:20" x14ac:dyDescent="0.25">
      <c r="Q269" s="232"/>
      <c r="R269" s="237">
        <v>41172</v>
      </c>
      <c r="S269" s="238">
        <v>702977</v>
      </c>
      <c r="T269" s="244">
        <v>702977</v>
      </c>
    </row>
    <row r="270" spans="17:20" x14ac:dyDescent="0.25">
      <c r="Q270" s="232"/>
      <c r="R270" s="232">
        <v>41173</v>
      </c>
      <c r="S270" s="230">
        <v>658388</v>
      </c>
      <c r="T270" s="244">
        <v>658388</v>
      </c>
    </row>
    <row r="271" spans="17:20" x14ac:dyDescent="0.25">
      <c r="Q271" s="232"/>
      <c r="R271" s="232">
        <v>41174</v>
      </c>
      <c r="S271" s="230">
        <v>489326</v>
      </c>
      <c r="T271" s="244">
        <v>489326</v>
      </c>
    </row>
    <row r="272" spans="17:20" x14ac:dyDescent="0.25">
      <c r="Q272" s="232"/>
      <c r="R272" s="233">
        <v>41175</v>
      </c>
      <c r="S272" s="234">
        <v>544482</v>
      </c>
      <c r="T272" s="244">
        <v>544482</v>
      </c>
    </row>
    <row r="273" spans="17:20" x14ac:dyDescent="0.25">
      <c r="Q273" s="232"/>
      <c r="R273" s="235">
        <v>41176</v>
      </c>
      <c r="S273" s="236">
        <v>739154</v>
      </c>
      <c r="T273" s="244">
        <v>739154</v>
      </c>
    </row>
    <row r="274" spans="17:20" x14ac:dyDescent="0.25">
      <c r="Q274" s="232"/>
      <c r="R274" s="235">
        <v>41177</v>
      </c>
      <c r="S274" s="236">
        <v>772350</v>
      </c>
      <c r="T274" s="244">
        <v>772350</v>
      </c>
    </row>
    <row r="275" spans="17:20" x14ac:dyDescent="0.25">
      <c r="Q275" s="232"/>
      <c r="R275" s="237">
        <v>41178</v>
      </c>
      <c r="S275" s="238">
        <v>720738</v>
      </c>
      <c r="T275" s="244">
        <v>720738</v>
      </c>
    </row>
    <row r="276" spans="17:20" x14ac:dyDescent="0.25">
      <c r="Q276" s="232"/>
      <c r="R276" s="232">
        <v>41179</v>
      </c>
      <c r="S276" s="230">
        <v>715536</v>
      </c>
      <c r="T276" s="244">
        <v>715536</v>
      </c>
    </row>
    <row r="277" spans="17:20" x14ac:dyDescent="0.25">
      <c r="Q277" s="232"/>
      <c r="R277" s="232">
        <v>41180</v>
      </c>
      <c r="S277" s="230">
        <v>649750</v>
      </c>
      <c r="T277" s="244">
        <v>649750</v>
      </c>
    </row>
    <row r="278" spans="17:20" x14ac:dyDescent="0.25">
      <c r="Q278" s="232"/>
      <c r="R278" s="233">
        <v>41181</v>
      </c>
      <c r="S278" s="234">
        <v>482614</v>
      </c>
      <c r="T278" s="244">
        <v>482614</v>
      </c>
    </row>
    <row r="279" spans="17:20" x14ac:dyDescent="0.25">
      <c r="Q279" s="232"/>
      <c r="R279" s="235">
        <v>41182</v>
      </c>
      <c r="S279" s="236">
        <v>533108</v>
      </c>
      <c r="T279" s="244">
        <v>533108</v>
      </c>
    </row>
    <row r="280" spans="17:20" x14ac:dyDescent="0.25">
      <c r="Q280" s="232"/>
      <c r="R280" s="235">
        <v>41183</v>
      </c>
      <c r="S280" s="236">
        <v>716119</v>
      </c>
      <c r="T280" s="244">
        <v>716119</v>
      </c>
    </row>
    <row r="281" spans="17:20" x14ac:dyDescent="0.25">
      <c r="Q281" s="232"/>
      <c r="R281" s="237">
        <v>41184</v>
      </c>
      <c r="S281" s="238">
        <v>722233</v>
      </c>
      <c r="T281" s="244">
        <v>722233</v>
      </c>
    </row>
    <row r="282" spans="17:20" x14ac:dyDescent="0.25">
      <c r="Q282" s="232"/>
      <c r="R282" s="232">
        <v>41185</v>
      </c>
      <c r="S282" s="230">
        <v>711529</v>
      </c>
      <c r="T282" s="244">
        <v>711529</v>
      </c>
    </row>
    <row r="283" spans="17:20" x14ac:dyDescent="0.25">
      <c r="Q283" s="232"/>
      <c r="R283" s="232">
        <v>41186</v>
      </c>
      <c r="S283" s="230">
        <v>700182</v>
      </c>
      <c r="T283" s="244">
        <v>700182</v>
      </c>
    </row>
    <row r="284" spans="17:20" x14ac:dyDescent="0.25">
      <c r="Q284" s="232"/>
      <c r="R284" s="233">
        <v>41187</v>
      </c>
      <c r="S284" s="234">
        <v>656847</v>
      </c>
      <c r="T284" s="244">
        <v>656847</v>
      </c>
    </row>
    <row r="285" spans="17:20" x14ac:dyDescent="0.25">
      <c r="Q285" s="232"/>
      <c r="R285" s="235">
        <v>41188</v>
      </c>
      <c r="S285" s="236">
        <v>499609</v>
      </c>
      <c r="T285" s="244">
        <v>499609</v>
      </c>
    </row>
    <row r="286" spans="17:20" x14ac:dyDescent="0.25">
      <c r="Q286" s="232"/>
      <c r="R286" s="235">
        <v>41189</v>
      </c>
      <c r="S286" s="236">
        <v>541408</v>
      </c>
      <c r="T286" s="244">
        <v>541408</v>
      </c>
    </row>
    <row r="287" spans="17:20" x14ac:dyDescent="0.25">
      <c r="Q287" s="232"/>
      <c r="R287" s="237">
        <v>41190</v>
      </c>
      <c r="S287" s="238">
        <v>724992</v>
      </c>
      <c r="T287" s="244">
        <v>724992</v>
      </c>
    </row>
    <row r="288" spans="17:20" x14ac:dyDescent="0.25">
      <c r="Q288" s="232"/>
      <c r="R288" s="232">
        <v>41191</v>
      </c>
      <c r="S288" s="230">
        <v>737250</v>
      </c>
      <c r="T288" s="244">
        <v>737250</v>
      </c>
    </row>
    <row r="289" spans="17:20" x14ac:dyDescent="0.25">
      <c r="Q289" s="232"/>
      <c r="R289" s="232">
        <v>41192</v>
      </c>
      <c r="S289" s="230">
        <v>736132</v>
      </c>
      <c r="T289" s="244">
        <v>736132</v>
      </c>
    </row>
    <row r="290" spans="17:20" x14ac:dyDescent="0.25">
      <c r="Q290" s="232"/>
      <c r="R290" s="233">
        <v>41193</v>
      </c>
      <c r="S290" s="234">
        <v>719642</v>
      </c>
      <c r="T290" s="244">
        <v>719642</v>
      </c>
    </row>
    <row r="291" spans="17:20" x14ac:dyDescent="0.25">
      <c r="Q291" s="232"/>
      <c r="R291" s="235">
        <v>41194</v>
      </c>
      <c r="S291" s="236">
        <v>652382</v>
      </c>
      <c r="T291" s="244">
        <v>652382</v>
      </c>
    </row>
    <row r="292" spans="17:20" x14ac:dyDescent="0.25">
      <c r="Q292" s="232"/>
      <c r="R292" s="235">
        <v>41195</v>
      </c>
      <c r="S292" s="236">
        <v>512772</v>
      </c>
      <c r="T292" s="244">
        <v>512772</v>
      </c>
    </row>
    <row r="293" spans="17:20" x14ac:dyDescent="0.25">
      <c r="Q293" s="232"/>
      <c r="R293" s="237">
        <v>41196</v>
      </c>
      <c r="S293" s="238">
        <v>566270</v>
      </c>
      <c r="T293" s="244">
        <v>566270</v>
      </c>
    </row>
    <row r="294" spans="17:20" x14ac:dyDescent="0.25">
      <c r="Q294" s="232"/>
      <c r="R294" s="232">
        <v>41197</v>
      </c>
      <c r="S294" s="230">
        <v>756091</v>
      </c>
      <c r="T294" s="244">
        <v>756091</v>
      </c>
    </row>
    <row r="295" spans="17:20" x14ac:dyDescent="0.25">
      <c r="Q295" s="232"/>
      <c r="R295" s="232">
        <v>41198</v>
      </c>
      <c r="S295" s="230">
        <v>746544</v>
      </c>
      <c r="T295" s="244">
        <v>746544</v>
      </c>
    </row>
    <row r="296" spans="17:20" x14ac:dyDescent="0.25">
      <c r="Q296" s="232"/>
      <c r="R296" s="233">
        <v>41199</v>
      </c>
      <c r="S296" s="234">
        <v>738350</v>
      </c>
      <c r="T296" s="244">
        <v>738350</v>
      </c>
    </row>
    <row r="297" spans="17:20" x14ac:dyDescent="0.25">
      <c r="Q297" s="232"/>
      <c r="R297" s="235">
        <v>41200</v>
      </c>
      <c r="S297" s="236">
        <v>738864</v>
      </c>
      <c r="T297" s="244">
        <v>738864</v>
      </c>
    </row>
    <row r="298" spans="17:20" x14ac:dyDescent="0.25">
      <c r="Q298" s="232"/>
      <c r="R298" s="235">
        <v>41201</v>
      </c>
      <c r="S298" s="236">
        <v>669391</v>
      </c>
      <c r="T298" s="244">
        <v>669391</v>
      </c>
    </row>
    <row r="299" spans="17:20" x14ac:dyDescent="0.25">
      <c r="Q299" s="232"/>
      <c r="R299" s="237">
        <v>41202</v>
      </c>
      <c r="S299" s="238">
        <v>510650</v>
      </c>
      <c r="T299" s="244">
        <v>510650</v>
      </c>
    </row>
    <row r="300" spans="17:20" x14ac:dyDescent="0.25">
      <c r="Q300" s="232"/>
      <c r="R300" s="232">
        <v>41203</v>
      </c>
      <c r="S300" s="230">
        <v>567403</v>
      </c>
      <c r="T300" s="244">
        <v>567403</v>
      </c>
    </row>
    <row r="301" spans="17:20" x14ac:dyDescent="0.25">
      <c r="Q301" s="232"/>
      <c r="R301" s="232">
        <v>41204</v>
      </c>
      <c r="S301" s="230">
        <v>756189</v>
      </c>
      <c r="T301" s="244">
        <v>756189</v>
      </c>
    </row>
    <row r="302" spans="17:20" x14ac:dyDescent="0.25">
      <c r="Q302" s="232"/>
      <c r="R302" s="233">
        <v>41205</v>
      </c>
      <c r="S302" s="234">
        <v>758717</v>
      </c>
      <c r="T302" s="244">
        <v>758717</v>
      </c>
    </row>
    <row r="303" spans="17:20" x14ac:dyDescent="0.25">
      <c r="Q303" s="232"/>
      <c r="R303" s="235">
        <v>41206</v>
      </c>
      <c r="S303" s="236">
        <v>746067</v>
      </c>
      <c r="T303" s="244">
        <v>746067</v>
      </c>
    </row>
    <row r="304" spans="17:20" x14ac:dyDescent="0.25">
      <c r="Q304" s="232"/>
      <c r="R304" s="235">
        <v>41207</v>
      </c>
      <c r="S304" s="236">
        <v>734114</v>
      </c>
      <c r="T304" s="244">
        <v>734114</v>
      </c>
    </row>
    <row r="305" spans="17:20" x14ac:dyDescent="0.25">
      <c r="Q305" s="232"/>
      <c r="R305" s="237">
        <v>41208</v>
      </c>
      <c r="S305" s="238">
        <v>691644</v>
      </c>
      <c r="T305" s="244">
        <v>691644</v>
      </c>
    </row>
    <row r="306" spans="17:20" x14ac:dyDescent="0.25">
      <c r="Q306" s="232"/>
      <c r="R306" s="232">
        <v>41209</v>
      </c>
      <c r="S306" s="230">
        <v>529189</v>
      </c>
      <c r="T306" s="244">
        <v>529189</v>
      </c>
    </row>
    <row r="307" spans="17:20" x14ac:dyDescent="0.25">
      <c r="Q307" s="232"/>
      <c r="R307" s="232">
        <v>41210</v>
      </c>
      <c r="S307" s="230">
        <v>583803</v>
      </c>
      <c r="T307" s="244">
        <v>583803</v>
      </c>
    </row>
    <row r="308" spans="17:20" x14ac:dyDescent="0.25">
      <c r="Q308" s="232"/>
      <c r="R308" s="233">
        <v>41211</v>
      </c>
      <c r="S308" s="234">
        <v>754602</v>
      </c>
      <c r="T308" s="244">
        <v>754602</v>
      </c>
    </row>
    <row r="309" spans="17:20" x14ac:dyDescent="0.25">
      <c r="Q309" s="232"/>
      <c r="R309" s="235">
        <v>41212</v>
      </c>
      <c r="S309" s="236">
        <v>755192</v>
      </c>
      <c r="T309" s="244">
        <v>755192</v>
      </c>
    </row>
    <row r="310" spans="17:20" x14ac:dyDescent="0.25">
      <c r="Q310" s="232"/>
      <c r="R310" s="235">
        <v>41213</v>
      </c>
      <c r="S310" s="236">
        <v>708397</v>
      </c>
      <c r="T310" s="244">
        <v>708397</v>
      </c>
    </row>
    <row r="311" spans="17:20" x14ac:dyDescent="0.25">
      <c r="Q311" s="232"/>
      <c r="R311" s="237">
        <v>41214</v>
      </c>
      <c r="S311" s="238">
        <v>688907</v>
      </c>
      <c r="T311" s="244">
        <v>688907</v>
      </c>
    </row>
    <row r="312" spans="17:20" x14ac:dyDescent="0.25">
      <c r="Q312" s="232"/>
      <c r="R312" s="232">
        <v>41215</v>
      </c>
      <c r="S312" s="230">
        <v>660933</v>
      </c>
      <c r="T312" s="244">
        <v>660933</v>
      </c>
    </row>
    <row r="313" spans="17:20" x14ac:dyDescent="0.25">
      <c r="Q313" s="232"/>
      <c r="R313" s="232">
        <v>41216</v>
      </c>
      <c r="S313" s="230">
        <v>534731</v>
      </c>
      <c r="T313" s="244">
        <v>534731</v>
      </c>
    </row>
    <row r="314" spans="17:20" x14ac:dyDescent="0.25">
      <c r="Q314" s="232"/>
      <c r="R314" s="233">
        <v>41217</v>
      </c>
      <c r="S314" s="234">
        <v>595405</v>
      </c>
      <c r="T314" s="244">
        <v>595405</v>
      </c>
    </row>
    <row r="315" spans="17:20" x14ac:dyDescent="0.25">
      <c r="Q315" s="232"/>
      <c r="R315" s="235">
        <v>41218</v>
      </c>
      <c r="S315" s="236">
        <v>777100</v>
      </c>
      <c r="T315" s="244">
        <v>777100</v>
      </c>
    </row>
    <row r="316" spans="17:20" x14ac:dyDescent="0.25">
      <c r="Q316" s="232"/>
      <c r="R316" s="235">
        <v>41219</v>
      </c>
      <c r="S316" s="236">
        <v>740960</v>
      </c>
      <c r="T316" s="244">
        <v>740960</v>
      </c>
    </row>
    <row r="317" spans="17:20" x14ac:dyDescent="0.25">
      <c r="Q317" s="232"/>
      <c r="R317" s="237">
        <v>41220</v>
      </c>
      <c r="S317" s="238">
        <v>731557</v>
      </c>
      <c r="T317" s="244">
        <v>731557</v>
      </c>
    </row>
    <row r="318" spans="17:20" x14ac:dyDescent="0.25">
      <c r="Q318" s="232"/>
      <c r="R318" s="232">
        <v>41221</v>
      </c>
      <c r="S318" s="230">
        <v>710520</v>
      </c>
      <c r="T318" s="244">
        <v>710520</v>
      </c>
    </row>
    <row r="319" spans="17:20" x14ac:dyDescent="0.25">
      <c r="Q319" s="232"/>
      <c r="R319" s="232">
        <v>41222</v>
      </c>
      <c r="S319" s="230">
        <v>677266</v>
      </c>
      <c r="T319" s="244">
        <v>677266</v>
      </c>
    </row>
    <row r="320" spans="17:20" x14ac:dyDescent="0.25">
      <c r="Q320" s="232"/>
      <c r="R320" s="233">
        <v>41223</v>
      </c>
      <c r="S320" s="234">
        <v>548276</v>
      </c>
      <c r="T320" s="244">
        <v>548276</v>
      </c>
    </row>
    <row r="321" spans="17:20" x14ac:dyDescent="0.25">
      <c r="Q321" s="232"/>
      <c r="R321" s="235">
        <v>41224</v>
      </c>
      <c r="S321" s="236">
        <v>586843</v>
      </c>
      <c r="T321" s="244">
        <v>586843</v>
      </c>
    </row>
    <row r="322" spans="17:20" x14ac:dyDescent="0.25">
      <c r="Q322" s="232"/>
      <c r="R322" s="235">
        <v>41225</v>
      </c>
      <c r="S322" s="236">
        <v>753460</v>
      </c>
      <c r="T322" s="244">
        <v>753460</v>
      </c>
    </row>
    <row r="323" spans="17:20" x14ac:dyDescent="0.25">
      <c r="Q323" s="232"/>
      <c r="R323" s="237">
        <v>41226</v>
      </c>
      <c r="S323" s="238">
        <v>749002</v>
      </c>
      <c r="T323" s="244">
        <v>749002</v>
      </c>
    </row>
    <row r="324" spans="17:20" x14ac:dyDescent="0.25">
      <c r="Q324" s="232"/>
      <c r="R324" s="232">
        <v>41227</v>
      </c>
      <c r="S324" s="230">
        <v>741503</v>
      </c>
      <c r="T324" s="244">
        <v>741503</v>
      </c>
    </row>
    <row r="325" spans="17:20" x14ac:dyDescent="0.25">
      <c r="Q325" s="232"/>
      <c r="R325" s="232">
        <v>41228</v>
      </c>
      <c r="S325" s="230">
        <v>721824</v>
      </c>
      <c r="T325" s="244">
        <v>721824</v>
      </c>
    </row>
    <row r="326" spans="17:20" x14ac:dyDescent="0.25">
      <c r="Q326" s="232"/>
      <c r="R326" s="233">
        <v>41229</v>
      </c>
      <c r="S326" s="234">
        <v>670288</v>
      </c>
      <c r="T326" s="244">
        <v>670288</v>
      </c>
    </row>
    <row r="327" spans="17:20" x14ac:dyDescent="0.25">
      <c r="Q327" s="232"/>
      <c r="R327" s="235">
        <v>41230</v>
      </c>
      <c r="S327" s="236">
        <v>516051</v>
      </c>
      <c r="T327" s="244">
        <v>516051</v>
      </c>
    </row>
    <row r="328" spans="17:20" x14ac:dyDescent="0.25">
      <c r="Q328" s="232"/>
      <c r="R328" s="235">
        <v>41231</v>
      </c>
      <c r="S328" s="236">
        <v>567161</v>
      </c>
      <c r="T328" s="244">
        <v>567161</v>
      </c>
    </row>
    <row r="329" spans="17:20" x14ac:dyDescent="0.25">
      <c r="Q329" s="232"/>
      <c r="R329" s="237">
        <v>41232</v>
      </c>
      <c r="S329" s="238">
        <v>736340</v>
      </c>
      <c r="T329" s="244">
        <v>736340</v>
      </c>
    </row>
    <row r="330" spans="17:20" x14ac:dyDescent="0.25">
      <c r="Q330" s="232"/>
      <c r="R330" s="232">
        <v>41233</v>
      </c>
      <c r="S330" s="230">
        <v>727219</v>
      </c>
      <c r="T330" s="244">
        <v>727219</v>
      </c>
    </row>
    <row r="331" spans="17:20" x14ac:dyDescent="0.25">
      <c r="Q331" s="232"/>
      <c r="R331" s="232">
        <v>41234</v>
      </c>
      <c r="S331" s="230">
        <v>682768</v>
      </c>
      <c r="T331" s="244">
        <v>682768</v>
      </c>
    </row>
    <row r="332" spans="17:20" x14ac:dyDescent="0.25">
      <c r="Q332" s="232"/>
      <c r="R332" s="233">
        <v>41235</v>
      </c>
      <c r="S332" s="234">
        <v>608081</v>
      </c>
      <c r="T332" s="244">
        <v>608081</v>
      </c>
    </row>
    <row r="333" spans="17:20" x14ac:dyDescent="0.25">
      <c r="Q333" s="232"/>
      <c r="R333" s="235">
        <v>41236</v>
      </c>
      <c r="S333" s="236">
        <v>580142</v>
      </c>
      <c r="T333" s="244">
        <v>580142</v>
      </c>
    </row>
    <row r="334" spans="17:20" x14ac:dyDescent="0.25">
      <c r="Q334" s="232"/>
      <c r="R334" s="235">
        <v>41237</v>
      </c>
      <c r="S334" s="236">
        <v>500972</v>
      </c>
      <c r="T334" s="244">
        <v>500972</v>
      </c>
    </row>
    <row r="335" spans="17:20" x14ac:dyDescent="0.25">
      <c r="Q335" s="232"/>
      <c r="R335" s="237">
        <v>41238</v>
      </c>
      <c r="S335" s="238">
        <v>556968</v>
      </c>
      <c r="T335" s="244">
        <v>556968</v>
      </c>
    </row>
    <row r="336" spans="17:20" x14ac:dyDescent="0.25">
      <c r="Q336" s="232"/>
      <c r="R336" s="232">
        <v>41239</v>
      </c>
      <c r="S336" s="230">
        <v>740440</v>
      </c>
      <c r="T336" s="244">
        <v>740440</v>
      </c>
    </row>
    <row r="337" spans="17:20" x14ac:dyDescent="0.25">
      <c r="Q337" s="232"/>
      <c r="R337" s="232">
        <v>41240</v>
      </c>
      <c r="S337" s="230">
        <v>746646</v>
      </c>
      <c r="T337" s="244">
        <v>746646</v>
      </c>
    </row>
    <row r="338" spans="17:20" x14ac:dyDescent="0.25">
      <c r="Q338" s="232"/>
      <c r="R338" s="233">
        <v>41241</v>
      </c>
      <c r="S338" s="234">
        <v>745002</v>
      </c>
      <c r="T338" s="244">
        <v>745002</v>
      </c>
    </row>
    <row r="339" spans="17:20" x14ac:dyDescent="0.25">
      <c r="Q339" s="232"/>
      <c r="R339" s="235">
        <v>41242</v>
      </c>
      <c r="S339" s="236">
        <v>741304</v>
      </c>
      <c r="T339" s="244">
        <v>741304</v>
      </c>
    </row>
    <row r="340" spans="17:20" x14ac:dyDescent="0.25">
      <c r="Q340" s="232"/>
      <c r="R340" s="235">
        <v>41243</v>
      </c>
      <c r="S340" s="236">
        <v>721793</v>
      </c>
      <c r="T340" s="244">
        <v>721793</v>
      </c>
    </row>
    <row r="341" spans="17:20" x14ac:dyDescent="0.25">
      <c r="Q341" s="232"/>
      <c r="R341" s="237">
        <v>41244</v>
      </c>
      <c r="S341" s="238">
        <v>521339</v>
      </c>
      <c r="T341" s="244">
        <v>521339</v>
      </c>
    </row>
    <row r="342" spans="17:20" x14ac:dyDescent="0.25">
      <c r="Q342" s="232"/>
      <c r="R342" s="232">
        <v>41245</v>
      </c>
      <c r="S342" s="230">
        <v>577935</v>
      </c>
      <c r="T342" s="244">
        <v>577935</v>
      </c>
    </row>
    <row r="343" spans="17:20" x14ac:dyDescent="0.25">
      <c r="Q343" s="232"/>
      <c r="R343" s="232">
        <v>41246</v>
      </c>
      <c r="S343" s="230">
        <v>766845</v>
      </c>
      <c r="T343" s="244">
        <v>766845</v>
      </c>
    </row>
    <row r="344" spans="17:20" x14ac:dyDescent="0.25">
      <c r="Q344" s="232"/>
      <c r="R344" s="233">
        <v>41247</v>
      </c>
      <c r="S344" s="234">
        <v>756662</v>
      </c>
      <c r="T344" s="244">
        <v>756662</v>
      </c>
    </row>
    <row r="345" spans="17:20" x14ac:dyDescent="0.25">
      <c r="Q345" s="232"/>
      <c r="R345" s="235">
        <v>41248</v>
      </c>
      <c r="S345" s="236">
        <v>748368</v>
      </c>
      <c r="T345" s="244">
        <v>748368</v>
      </c>
    </row>
    <row r="346" spans="17:20" x14ac:dyDescent="0.25">
      <c r="Q346" s="232"/>
      <c r="R346" s="235">
        <v>41249</v>
      </c>
      <c r="S346" s="236">
        <v>730260</v>
      </c>
      <c r="T346" s="244">
        <v>730260</v>
      </c>
    </row>
    <row r="347" spans="17:20" x14ac:dyDescent="0.25">
      <c r="Q347" s="232"/>
      <c r="R347" s="237">
        <v>41250</v>
      </c>
      <c r="S347" s="238">
        <v>690261</v>
      </c>
      <c r="T347" s="244">
        <v>690261</v>
      </c>
    </row>
    <row r="348" spans="17:20" x14ac:dyDescent="0.25">
      <c r="Q348" s="232"/>
      <c r="R348" s="232">
        <v>41251</v>
      </c>
      <c r="S348" s="230">
        <v>524309</v>
      </c>
      <c r="T348" s="244">
        <v>524309</v>
      </c>
    </row>
    <row r="349" spans="17:20" x14ac:dyDescent="0.25">
      <c r="Q349" s="232"/>
      <c r="R349" s="232">
        <v>41252</v>
      </c>
      <c r="S349" s="230">
        <v>573504</v>
      </c>
      <c r="T349" s="244">
        <v>573504</v>
      </c>
    </row>
    <row r="350" spans="17:20" x14ac:dyDescent="0.25">
      <c r="Q350" s="232"/>
      <c r="R350" s="233">
        <v>41253</v>
      </c>
      <c r="S350" s="234">
        <v>772864</v>
      </c>
      <c r="T350" s="244">
        <v>772864</v>
      </c>
    </row>
    <row r="351" spans="17:20" x14ac:dyDescent="0.25">
      <c r="Q351" s="232"/>
      <c r="R351" s="235">
        <v>41254</v>
      </c>
      <c r="S351" s="236">
        <v>763874</v>
      </c>
      <c r="T351" s="244">
        <v>763874</v>
      </c>
    </row>
    <row r="352" spans="17:20" x14ac:dyDescent="0.25">
      <c r="Q352" s="232"/>
      <c r="R352" s="235">
        <v>41255</v>
      </c>
      <c r="S352" s="236">
        <v>737447</v>
      </c>
      <c r="T352" s="244">
        <v>737447</v>
      </c>
    </row>
    <row r="353" spans="17:20" x14ac:dyDescent="0.25">
      <c r="Q353" s="232"/>
      <c r="R353" s="237">
        <v>41256</v>
      </c>
      <c r="S353" s="238">
        <v>725302</v>
      </c>
      <c r="T353" s="244">
        <v>725302</v>
      </c>
    </row>
    <row r="354" spans="17:20" x14ac:dyDescent="0.25">
      <c r="Q354" s="232"/>
      <c r="R354" s="232">
        <v>41257</v>
      </c>
      <c r="S354" s="230">
        <v>667802</v>
      </c>
      <c r="T354" s="244">
        <v>667802</v>
      </c>
    </row>
    <row r="355" spans="17:20" x14ac:dyDescent="0.25">
      <c r="Q355" s="232"/>
      <c r="R355" s="232">
        <v>41258</v>
      </c>
      <c r="S355" s="230">
        <v>516549</v>
      </c>
      <c r="T355" s="244">
        <v>516549</v>
      </c>
    </row>
    <row r="356" spans="17:20" x14ac:dyDescent="0.25">
      <c r="Q356" s="232"/>
      <c r="R356" s="233">
        <v>41259</v>
      </c>
      <c r="S356" s="234">
        <v>554654</v>
      </c>
      <c r="T356" s="244">
        <v>554654</v>
      </c>
    </row>
    <row r="357" spans="17:20" x14ac:dyDescent="0.25">
      <c r="Q357" s="232"/>
      <c r="R357" s="235">
        <v>41260</v>
      </c>
      <c r="S357" s="236">
        <v>708044</v>
      </c>
      <c r="T357" s="244">
        <v>708044</v>
      </c>
    </row>
    <row r="358" spans="17:20" x14ac:dyDescent="0.25">
      <c r="Q358" s="232"/>
      <c r="R358" s="235">
        <v>41261</v>
      </c>
      <c r="S358" s="236">
        <v>723510</v>
      </c>
      <c r="T358" s="244">
        <v>723510</v>
      </c>
    </row>
    <row r="359" spans="17:20" x14ac:dyDescent="0.25">
      <c r="Q359" s="232"/>
      <c r="R359" s="237">
        <v>41262</v>
      </c>
      <c r="S359" s="238">
        <v>697618</v>
      </c>
      <c r="T359" s="244">
        <v>697618</v>
      </c>
    </row>
    <row r="360" spans="17:20" x14ac:dyDescent="0.25">
      <c r="Q360" s="232"/>
      <c r="R360" s="232">
        <v>41263</v>
      </c>
      <c r="S360" s="230">
        <v>666594</v>
      </c>
      <c r="T360" s="244">
        <v>666594</v>
      </c>
    </row>
    <row r="361" spans="17:20" x14ac:dyDescent="0.25">
      <c r="Q361" s="232"/>
      <c r="R361" s="232">
        <v>41264</v>
      </c>
      <c r="S361" s="230">
        <v>593680</v>
      </c>
      <c r="T361" s="244">
        <v>593680</v>
      </c>
    </row>
    <row r="362" spans="17:20" x14ac:dyDescent="0.25">
      <c r="Q362" s="232"/>
      <c r="R362" s="233">
        <v>41265</v>
      </c>
      <c r="S362" s="234">
        <v>469276</v>
      </c>
      <c r="T362" s="244">
        <v>469276</v>
      </c>
    </row>
    <row r="363" spans="17:20" x14ac:dyDescent="0.25">
      <c r="Q363" s="232"/>
      <c r="R363" s="235">
        <v>41266</v>
      </c>
      <c r="S363" s="236">
        <v>479191</v>
      </c>
      <c r="T363" s="244">
        <v>479191</v>
      </c>
    </row>
    <row r="364" spans="17:20" x14ac:dyDescent="0.25">
      <c r="Q364" s="232"/>
      <c r="R364" s="235">
        <v>41267</v>
      </c>
      <c r="S364" s="236">
        <v>458918</v>
      </c>
      <c r="T364" s="244">
        <v>458918</v>
      </c>
    </row>
    <row r="365" spans="17:20" x14ac:dyDescent="0.25">
      <c r="Q365" s="232"/>
      <c r="R365" s="237">
        <v>41268</v>
      </c>
      <c r="S365" s="238">
        <v>430667</v>
      </c>
      <c r="T365" s="244">
        <v>430667</v>
      </c>
    </row>
    <row r="366" spans="17:20" x14ac:dyDescent="0.25">
      <c r="Q366" s="232"/>
      <c r="R366" s="232">
        <v>41269</v>
      </c>
      <c r="S366" s="230">
        <v>509807</v>
      </c>
      <c r="T366" s="244">
        <v>509807</v>
      </c>
    </row>
    <row r="367" spans="17:20" x14ac:dyDescent="0.25">
      <c r="Q367" s="232"/>
      <c r="R367" s="232">
        <v>41270</v>
      </c>
      <c r="S367" s="230">
        <v>526561</v>
      </c>
      <c r="T367" s="244">
        <v>526561</v>
      </c>
    </row>
    <row r="368" spans="17:20" x14ac:dyDescent="0.25">
      <c r="Q368" s="232"/>
      <c r="R368" s="233">
        <v>41271</v>
      </c>
      <c r="S368" s="234">
        <v>506689</v>
      </c>
      <c r="T368" s="244">
        <v>506689</v>
      </c>
    </row>
    <row r="369" spans="17:20" x14ac:dyDescent="0.25">
      <c r="Q369" s="232"/>
      <c r="R369" s="235">
        <v>41272</v>
      </c>
      <c r="S369" s="236">
        <v>454110</v>
      </c>
      <c r="T369" s="244">
        <v>454110</v>
      </c>
    </row>
    <row r="370" spans="17:20" x14ac:dyDescent="0.25">
      <c r="Q370" s="232"/>
      <c r="R370" s="235">
        <v>41273</v>
      </c>
      <c r="S370" s="236">
        <v>461697</v>
      </c>
      <c r="T370" s="244">
        <v>461697</v>
      </c>
    </row>
    <row r="371" spans="17:20" x14ac:dyDescent="0.25">
      <c r="Q371" s="232"/>
      <c r="R371" s="237">
        <v>41274</v>
      </c>
      <c r="S371" s="238">
        <v>430172</v>
      </c>
      <c r="T371" s="244">
        <v>430172</v>
      </c>
    </row>
    <row r="372" spans="17:20" x14ac:dyDescent="0.25">
      <c r="Q372" s="232"/>
      <c r="R372" s="232">
        <v>41275</v>
      </c>
      <c r="S372" s="230">
        <v>443652</v>
      </c>
      <c r="T372" s="244">
        <v>443652</v>
      </c>
    </row>
    <row r="373" spans="17:20" x14ac:dyDescent="0.25">
      <c r="Q373" s="232"/>
      <c r="R373" s="232">
        <v>41276</v>
      </c>
      <c r="S373" s="230">
        <v>613879</v>
      </c>
      <c r="T373" s="244">
        <v>613879</v>
      </c>
    </row>
    <row r="374" spans="17:20" x14ac:dyDescent="0.25">
      <c r="Q374" s="232"/>
      <c r="R374" s="233">
        <v>41277</v>
      </c>
      <c r="S374" s="234">
        <v>641570</v>
      </c>
      <c r="T374" s="244">
        <v>641570</v>
      </c>
    </row>
    <row r="375" spans="17:20" x14ac:dyDescent="0.25">
      <c r="Q375" s="232"/>
      <c r="R375" s="235">
        <v>41278</v>
      </c>
      <c r="S375" s="236">
        <v>610507</v>
      </c>
      <c r="T375" s="244">
        <v>610507</v>
      </c>
    </row>
    <row r="376" spans="17:20" x14ac:dyDescent="0.25">
      <c r="Q376" s="232"/>
      <c r="R376" s="235">
        <v>41279</v>
      </c>
      <c r="S376" s="236">
        <v>499367</v>
      </c>
      <c r="T376" s="244">
        <v>499367</v>
      </c>
    </row>
    <row r="377" spans="17:20" x14ac:dyDescent="0.25">
      <c r="Q377" s="232"/>
      <c r="R377" s="237">
        <v>41280</v>
      </c>
      <c r="S377" s="238">
        <v>532655</v>
      </c>
      <c r="T377" s="244">
        <v>532655</v>
      </c>
    </row>
    <row r="378" spans="17:20" x14ac:dyDescent="0.25">
      <c r="Q378" s="232"/>
      <c r="R378" s="232">
        <v>41281</v>
      </c>
      <c r="S378" s="230">
        <v>688198</v>
      </c>
      <c r="T378" s="244">
        <v>688198</v>
      </c>
    </row>
    <row r="379" spans="17:20" x14ac:dyDescent="0.25">
      <c r="Q379" s="232"/>
      <c r="R379" s="232">
        <v>41282</v>
      </c>
      <c r="S379" s="230">
        <v>705738</v>
      </c>
      <c r="T379" s="244">
        <v>705738</v>
      </c>
    </row>
    <row r="380" spans="17:20" x14ac:dyDescent="0.25">
      <c r="Q380" s="232"/>
      <c r="R380" s="233">
        <v>41283</v>
      </c>
      <c r="S380" s="234">
        <v>702133</v>
      </c>
      <c r="T380" s="244">
        <v>702133</v>
      </c>
    </row>
    <row r="381" spans="17:20" x14ac:dyDescent="0.25">
      <c r="Q381" s="232"/>
      <c r="R381" s="235">
        <v>41284</v>
      </c>
      <c r="S381" s="236">
        <v>704982</v>
      </c>
      <c r="T381" s="244">
        <v>704982</v>
      </c>
    </row>
    <row r="382" spans="17:20" x14ac:dyDescent="0.25">
      <c r="Q382" s="232"/>
      <c r="R382" s="235">
        <v>41285</v>
      </c>
      <c r="S382" s="236">
        <v>658904</v>
      </c>
      <c r="T382" s="244">
        <v>658904</v>
      </c>
    </row>
    <row r="383" spans="17:20" x14ac:dyDescent="0.25">
      <c r="Q383" s="232"/>
      <c r="R383" s="237">
        <v>41286</v>
      </c>
      <c r="S383" s="238">
        <v>517446</v>
      </c>
      <c r="T383" s="244">
        <v>517446</v>
      </c>
    </row>
    <row r="384" spans="17:20" x14ac:dyDescent="0.25">
      <c r="Q384" s="232"/>
      <c r="R384" s="232">
        <v>41287</v>
      </c>
      <c r="S384" s="230">
        <v>559412</v>
      </c>
      <c r="T384" s="244">
        <v>559412</v>
      </c>
    </row>
    <row r="385" spans="17:20" x14ac:dyDescent="0.25">
      <c r="Q385" s="232"/>
      <c r="R385" s="232">
        <v>41288</v>
      </c>
      <c r="S385" s="230">
        <v>743886</v>
      </c>
      <c r="T385" s="244">
        <v>743886</v>
      </c>
    </row>
    <row r="386" spans="17:20" x14ac:dyDescent="0.25">
      <c r="Q386" s="232"/>
      <c r="R386" s="233">
        <v>41289</v>
      </c>
      <c r="S386" s="234">
        <v>735800</v>
      </c>
      <c r="T386" s="244">
        <v>735800</v>
      </c>
    </row>
    <row r="387" spans="17:20" x14ac:dyDescent="0.25">
      <c r="Q387" s="232"/>
      <c r="R387" s="235">
        <v>41290</v>
      </c>
      <c r="S387" s="236">
        <v>672300</v>
      </c>
      <c r="T387" s="244">
        <v>672300</v>
      </c>
    </row>
    <row r="388" spans="17:20" x14ac:dyDescent="0.25">
      <c r="Q388" s="232"/>
      <c r="R388" s="235">
        <v>41291</v>
      </c>
      <c r="S388" s="236">
        <v>738190</v>
      </c>
      <c r="T388" s="244">
        <v>738190</v>
      </c>
    </row>
    <row r="389" spans="17:20" x14ac:dyDescent="0.25">
      <c r="Q389" s="232"/>
      <c r="R389" s="237">
        <v>41292</v>
      </c>
      <c r="S389" s="238">
        <v>680647</v>
      </c>
      <c r="T389" s="244">
        <v>680647</v>
      </c>
    </row>
    <row r="390" spans="17:20" x14ac:dyDescent="0.25">
      <c r="Q390" s="232"/>
      <c r="R390" s="232">
        <v>41293</v>
      </c>
      <c r="S390" s="230">
        <v>547007</v>
      </c>
      <c r="T390" s="244">
        <v>547007</v>
      </c>
    </row>
    <row r="391" spans="17:20" x14ac:dyDescent="0.25">
      <c r="Q391" s="232"/>
      <c r="R391" s="232">
        <v>41294</v>
      </c>
      <c r="S391" s="230">
        <v>571134</v>
      </c>
      <c r="T391" s="244">
        <v>571134</v>
      </c>
    </row>
    <row r="392" spans="17:20" x14ac:dyDescent="0.25">
      <c r="Q392" s="232"/>
      <c r="R392" s="233">
        <v>41295</v>
      </c>
      <c r="S392" s="234">
        <v>725168</v>
      </c>
      <c r="T392" s="244">
        <v>725168</v>
      </c>
    </row>
    <row r="393" spans="17:20" x14ac:dyDescent="0.25">
      <c r="Q393" s="232"/>
      <c r="R393" s="235">
        <v>41296</v>
      </c>
      <c r="S393" s="236">
        <v>759894</v>
      </c>
      <c r="T393" s="244">
        <v>759894</v>
      </c>
    </row>
    <row r="394" spans="17:20" x14ac:dyDescent="0.25">
      <c r="Q394" s="232"/>
      <c r="R394" s="235">
        <v>41297</v>
      </c>
      <c r="S394" s="236">
        <v>746685</v>
      </c>
      <c r="T394" s="244">
        <v>746685</v>
      </c>
    </row>
    <row r="395" spans="17:20" x14ac:dyDescent="0.25">
      <c r="Q395" s="232"/>
      <c r="R395" s="237">
        <v>41298</v>
      </c>
      <c r="S395" s="238">
        <v>740009</v>
      </c>
      <c r="T395" s="244">
        <v>740009</v>
      </c>
    </row>
    <row r="396" spans="17:20" x14ac:dyDescent="0.25">
      <c r="Q396" s="232"/>
      <c r="R396" s="232">
        <v>41299</v>
      </c>
      <c r="S396" s="230">
        <v>686026</v>
      </c>
      <c r="T396" s="244">
        <v>686026</v>
      </c>
    </row>
    <row r="397" spans="17:20" x14ac:dyDescent="0.25">
      <c r="Q397" s="232"/>
      <c r="R397" s="232">
        <v>41300</v>
      </c>
      <c r="S397" s="230">
        <v>537617</v>
      </c>
      <c r="T397" s="244">
        <v>537617</v>
      </c>
    </row>
    <row r="398" spans="17:20" x14ac:dyDescent="0.25">
      <c r="Q398" s="232"/>
      <c r="R398" s="233">
        <v>41301</v>
      </c>
      <c r="S398" s="234">
        <v>589716</v>
      </c>
      <c r="T398" s="244">
        <v>589716</v>
      </c>
    </row>
    <row r="399" spans="17:20" x14ac:dyDescent="0.25">
      <c r="Q399" s="232"/>
      <c r="R399" s="235">
        <v>41302</v>
      </c>
      <c r="S399" s="236">
        <v>788703</v>
      </c>
      <c r="T399" s="244">
        <v>788703</v>
      </c>
    </row>
    <row r="400" spans="17:20" x14ac:dyDescent="0.25">
      <c r="Q400" s="232"/>
      <c r="R400" s="235">
        <v>41303</v>
      </c>
      <c r="S400" s="236">
        <v>784072</v>
      </c>
      <c r="T400" s="244">
        <v>784072</v>
      </c>
    </row>
    <row r="401" spans="17:20" x14ac:dyDescent="0.25">
      <c r="Q401" s="232"/>
      <c r="R401" s="237">
        <v>41304</v>
      </c>
      <c r="S401" s="238">
        <v>777195</v>
      </c>
      <c r="T401" s="244">
        <v>777195</v>
      </c>
    </row>
    <row r="402" spans="17:20" x14ac:dyDescent="0.25">
      <c r="Q402" s="232"/>
      <c r="R402" s="232">
        <v>41305</v>
      </c>
      <c r="S402" s="230">
        <v>756846</v>
      </c>
      <c r="T402" s="244">
        <v>756846</v>
      </c>
    </row>
    <row r="403" spans="17:20" x14ac:dyDescent="0.25">
      <c r="Q403" s="232"/>
      <c r="R403" s="232">
        <v>41306</v>
      </c>
      <c r="S403" s="230">
        <v>705877</v>
      </c>
      <c r="T403" s="244">
        <v>705877</v>
      </c>
    </row>
    <row r="404" spans="17:20" x14ac:dyDescent="0.25">
      <c r="Q404" s="232"/>
      <c r="R404" s="233">
        <v>41307</v>
      </c>
      <c r="S404" s="234">
        <v>547199</v>
      </c>
      <c r="T404" s="244">
        <v>547199</v>
      </c>
    </row>
    <row r="405" spans="17:20" x14ac:dyDescent="0.25">
      <c r="Q405" s="232"/>
      <c r="R405" s="235">
        <v>41308</v>
      </c>
      <c r="S405" s="236">
        <v>584769</v>
      </c>
      <c r="T405" s="244">
        <v>584769</v>
      </c>
    </row>
    <row r="406" spans="17:20" x14ac:dyDescent="0.25">
      <c r="Q406" s="232"/>
      <c r="R406" s="235">
        <v>41309</v>
      </c>
      <c r="S406" s="236">
        <v>782854</v>
      </c>
      <c r="T406" s="244">
        <v>782854</v>
      </c>
    </row>
    <row r="407" spans="17:20" x14ac:dyDescent="0.25">
      <c r="Q407" s="232"/>
      <c r="R407" s="237">
        <v>41310</v>
      </c>
      <c r="S407" s="238">
        <v>778186</v>
      </c>
      <c r="T407" s="244">
        <v>778186</v>
      </c>
    </row>
    <row r="408" spans="17:20" x14ac:dyDescent="0.25">
      <c r="Q408" s="232"/>
      <c r="R408" s="232">
        <v>41311</v>
      </c>
      <c r="S408" s="230">
        <v>762508</v>
      </c>
      <c r="T408" s="244">
        <v>762508</v>
      </c>
    </row>
    <row r="409" spans="17:20" x14ac:dyDescent="0.25">
      <c r="Q409" s="232"/>
      <c r="R409" s="232">
        <v>41312</v>
      </c>
      <c r="S409" s="230">
        <v>748334</v>
      </c>
      <c r="T409" s="244">
        <v>748334</v>
      </c>
    </row>
    <row r="410" spans="17:20" x14ac:dyDescent="0.25">
      <c r="Q410" s="232"/>
      <c r="R410" s="233">
        <v>41313</v>
      </c>
      <c r="S410" s="234">
        <v>689481</v>
      </c>
      <c r="T410" s="244">
        <v>689481</v>
      </c>
    </row>
    <row r="411" spans="17:20" x14ac:dyDescent="0.25">
      <c r="Q411" s="232"/>
      <c r="R411" s="235">
        <v>41314</v>
      </c>
      <c r="S411" s="236">
        <v>527265</v>
      </c>
      <c r="T411" s="244">
        <v>527265</v>
      </c>
    </row>
    <row r="412" spans="17:20" x14ac:dyDescent="0.25">
      <c r="Q412" s="232"/>
      <c r="R412" s="235">
        <v>41315</v>
      </c>
      <c r="S412" s="236">
        <v>571366</v>
      </c>
      <c r="T412" s="244">
        <v>571366</v>
      </c>
    </row>
    <row r="413" spans="17:20" x14ac:dyDescent="0.25">
      <c r="Q413" s="232"/>
      <c r="R413" s="237">
        <v>41316</v>
      </c>
      <c r="S413" s="238">
        <v>772346</v>
      </c>
      <c r="T413" s="244">
        <v>772346</v>
      </c>
    </row>
    <row r="414" spans="17:20" x14ac:dyDescent="0.25">
      <c r="Q414" s="232"/>
      <c r="R414" s="232">
        <v>41317</v>
      </c>
      <c r="S414" s="230">
        <v>768710</v>
      </c>
      <c r="T414" s="244">
        <v>768710</v>
      </c>
    </row>
    <row r="415" spans="17:20" x14ac:dyDescent="0.25">
      <c r="Q415" s="232"/>
      <c r="R415" s="232">
        <v>41318</v>
      </c>
      <c r="S415" s="230">
        <v>749957</v>
      </c>
      <c r="T415" s="244">
        <v>749957</v>
      </c>
    </row>
    <row r="416" spans="17:20" x14ac:dyDescent="0.25">
      <c r="Q416" s="232"/>
      <c r="R416" s="233">
        <v>41319</v>
      </c>
      <c r="S416" s="234">
        <v>748331</v>
      </c>
      <c r="T416" s="244">
        <v>748331</v>
      </c>
    </row>
    <row r="417" spans="17:20" x14ac:dyDescent="0.25">
      <c r="Q417" s="232"/>
      <c r="R417" s="235">
        <v>41320</v>
      </c>
      <c r="S417" s="236">
        <v>672790</v>
      </c>
      <c r="T417" s="244">
        <v>672790</v>
      </c>
    </row>
    <row r="418" spans="17:20" x14ac:dyDescent="0.25">
      <c r="Q418" s="232"/>
      <c r="R418" s="235">
        <v>41321</v>
      </c>
      <c r="S418" s="236">
        <v>532556</v>
      </c>
      <c r="T418" s="244">
        <v>532556</v>
      </c>
    </row>
    <row r="419" spans="17:20" x14ac:dyDescent="0.25">
      <c r="Q419" s="232"/>
      <c r="R419" s="237">
        <v>41322</v>
      </c>
      <c r="S419" s="238">
        <v>575096</v>
      </c>
      <c r="T419" s="244">
        <v>575096</v>
      </c>
    </row>
    <row r="420" spans="17:20" x14ac:dyDescent="0.25">
      <c r="Q420" s="232"/>
      <c r="R420" s="232">
        <v>41323</v>
      </c>
      <c r="S420" s="230">
        <v>738451</v>
      </c>
      <c r="T420" s="244">
        <v>738451</v>
      </c>
    </row>
    <row r="421" spans="17:20" x14ac:dyDescent="0.25">
      <c r="Q421" s="232"/>
      <c r="R421" s="232">
        <v>41324</v>
      </c>
      <c r="S421" s="230">
        <v>766022</v>
      </c>
      <c r="T421" s="244">
        <v>766022</v>
      </c>
    </row>
    <row r="422" spans="17:20" x14ac:dyDescent="0.25">
      <c r="Q422" s="232"/>
      <c r="R422" s="233">
        <v>41325</v>
      </c>
      <c r="S422" s="234">
        <v>726781</v>
      </c>
      <c r="T422" s="244">
        <v>726781</v>
      </c>
    </row>
    <row r="423" spans="17:20" x14ac:dyDescent="0.25">
      <c r="Q423" s="232"/>
      <c r="R423" s="235">
        <v>41326</v>
      </c>
      <c r="S423" s="236">
        <v>753662</v>
      </c>
      <c r="T423" s="244">
        <v>753662</v>
      </c>
    </row>
    <row r="424" spans="17:20" x14ac:dyDescent="0.25">
      <c r="Q424" s="232"/>
      <c r="R424" s="235">
        <v>41327</v>
      </c>
      <c r="S424" s="236">
        <v>702072</v>
      </c>
      <c r="T424" s="244">
        <v>702072</v>
      </c>
    </row>
    <row r="425" spans="17:20" x14ac:dyDescent="0.25">
      <c r="Q425" s="232"/>
      <c r="R425" s="237">
        <v>41328</v>
      </c>
      <c r="S425" s="238">
        <v>549097</v>
      </c>
      <c r="T425" s="244">
        <v>549097</v>
      </c>
    </row>
    <row r="426" spans="17:20" x14ac:dyDescent="0.25">
      <c r="Q426" s="232"/>
      <c r="R426" s="232">
        <v>41329</v>
      </c>
      <c r="S426" s="230">
        <v>589882</v>
      </c>
      <c r="T426" s="244">
        <v>589882</v>
      </c>
    </row>
    <row r="427" spans="17:20" x14ac:dyDescent="0.25">
      <c r="Q427" s="232"/>
      <c r="R427" s="232">
        <v>41330</v>
      </c>
      <c r="S427" s="230">
        <v>765528</v>
      </c>
      <c r="T427" s="244">
        <v>765528</v>
      </c>
    </row>
    <row r="428" spans="17:20" x14ac:dyDescent="0.25">
      <c r="Q428" s="232"/>
      <c r="R428" s="233">
        <v>41331</v>
      </c>
      <c r="S428" s="234">
        <v>779578</v>
      </c>
      <c r="T428" s="244">
        <v>779578</v>
      </c>
    </row>
    <row r="429" spans="17:20" x14ac:dyDescent="0.25">
      <c r="Q429" s="232"/>
      <c r="R429" s="235">
        <v>41332</v>
      </c>
      <c r="S429" s="236">
        <v>764028</v>
      </c>
      <c r="T429" s="244">
        <v>764028</v>
      </c>
    </row>
    <row r="430" spans="17:20" x14ac:dyDescent="0.25">
      <c r="Q430" s="232"/>
      <c r="R430" s="235">
        <v>41333</v>
      </c>
      <c r="S430" s="236">
        <v>753444</v>
      </c>
      <c r="T430" s="244">
        <v>753444</v>
      </c>
    </row>
    <row r="431" spans="17:20" x14ac:dyDescent="0.25">
      <c r="Q431" s="232"/>
      <c r="R431" s="237">
        <v>41334</v>
      </c>
      <c r="S431" s="238">
        <v>699059</v>
      </c>
      <c r="T431" s="244">
        <v>699059</v>
      </c>
    </row>
    <row r="432" spans="17:20" x14ac:dyDescent="0.25">
      <c r="Q432" s="232"/>
      <c r="R432" s="232">
        <v>41335</v>
      </c>
      <c r="S432" s="230">
        <v>532503</v>
      </c>
      <c r="T432" s="244">
        <v>532503</v>
      </c>
    </row>
    <row r="433" spans="17:20" x14ac:dyDescent="0.25">
      <c r="Q433" s="232"/>
      <c r="R433" s="232">
        <v>41336</v>
      </c>
      <c r="S433" s="230">
        <v>582232</v>
      </c>
      <c r="T433" s="244">
        <v>582232</v>
      </c>
    </row>
    <row r="434" spans="17:20" x14ac:dyDescent="0.25">
      <c r="Q434" s="232"/>
      <c r="R434" s="233">
        <v>41337</v>
      </c>
      <c r="S434" s="234">
        <v>806230</v>
      </c>
      <c r="T434" s="244">
        <v>806230</v>
      </c>
    </row>
    <row r="435" spans="17:20" x14ac:dyDescent="0.25">
      <c r="Q435" s="232"/>
      <c r="R435" s="235">
        <v>41338</v>
      </c>
      <c r="S435" s="236">
        <v>829200</v>
      </c>
      <c r="T435" s="244">
        <v>829200</v>
      </c>
    </row>
    <row r="436" spans="17:20" x14ac:dyDescent="0.25">
      <c r="Q436" s="232"/>
      <c r="R436" s="235">
        <v>41339</v>
      </c>
      <c r="S436" s="236">
        <v>787121</v>
      </c>
      <c r="T436" s="244">
        <v>787121</v>
      </c>
    </row>
    <row r="437" spans="17:20" x14ac:dyDescent="0.25">
      <c r="Q437" s="232"/>
      <c r="R437" s="237">
        <v>41340</v>
      </c>
      <c r="S437" s="238">
        <v>759165</v>
      </c>
      <c r="T437" s="244">
        <v>759165</v>
      </c>
    </row>
    <row r="438" spans="17:20" x14ac:dyDescent="0.25">
      <c r="Q438" s="232"/>
      <c r="R438" s="232">
        <v>41341</v>
      </c>
      <c r="S438" s="230">
        <v>699504</v>
      </c>
      <c r="T438" s="244">
        <v>699504</v>
      </c>
    </row>
    <row r="439" spans="17:20" x14ac:dyDescent="0.25">
      <c r="Q439" s="232"/>
      <c r="R439" s="232">
        <v>41342</v>
      </c>
      <c r="S439" s="230">
        <v>538141</v>
      </c>
      <c r="T439" s="244">
        <v>538141</v>
      </c>
    </row>
    <row r="440" spans="17:20" x14ac:dyDescent="0.25">
      <c r="Q440" s="232"/>
      <c r="R440" s="233">
        <v>41343</v>
      </c>
      <c r="S440" s="234">
        <v>567833</v>
      </c>
      <c r="T440" s="244">
        <v>567833</v>
      </c>
    </row>
    <row r="441" spans="17:20" x14ac:dyDescent="0.25">
      <c r="Q441" s="232"/>
      <c r="R441" s="235">
        <v>41344</v>
      </c>
      <c r="S441" s="236">
        <v>772092</v>
      </c>
      <c r="T441" s="244">
        <v>772092</v>
      </c>
    </row>
    <row r="442" spans="17:20" x14ac:dyDescent="0.25">
      <c r="Q442" s="232"/>
      <c r="R442" s="235">
        <v>41345</v>
      </c>
      <c r="S442" s="236">
        <v>778666</v>
      </c>
      <c r="T442" s="244">
        <v>778666</v>
      </c>
    </row>
    <row r="443" spans="17:20" x14ac:dyDescent="0.25">
      <c r="Q443" s="232"/>
      <c r="R443" s="237">
        <v>41346</v>
      </c>
      <c r="S443" s="238">
        <v>765976</v>
      </c>
      <c r="T443" s="244">
        <v>765976</v>
      </c>
    </row>
    <row r="444" spans="17:20" x14ac:dyDescent="0.25">
      <c r="Q444" s="232"/>
      <c r="R444" s="232">
        <v>41347</v>
      </c>
      <c r="S444" s="230">
        <v>746215</v>
      </c>
      <c r="T444" s="244">
        <v>746215</v>
      </c>
    </row>
    <row r="445" spans="17:20" x14ac:dyDescent="0.25">
      <c r="Q445" s="232"/>
      <c r="R445" s="232">
        <v>41348</v>
      </c>
      <c r="S445" s="230">
        <v>691155</v>
      </c>
      <c r="T445" s="244">
        <v>691155</v>
      </c>
    </row>
    <row r="446" spans="17:20" x14ac:dyDescent="0.25">
      <c r="Q446" s="232"/>
      <c r="R446" s="233">
        <v>41349</v>
      </c>
      <c r="S446" s="234">
        <v>533383</v>
      </c>
      <c r="T446" s="244">
        <v>533383</v>
      </c>
    </row>
    <row r="447" spans="17:20" x14ac:dyDescent="0.25">
      <c r="Q447" s="232"/>
      <c r="R447" s="235">
        <v>41350</v>
      </c>
      <c r="S447" s="236">
        <v>578470</v>
      </c>
      <c r="T447" s="244">
        <v>578470</v>
      </c>
    </row>
    <row r="448" spans="17:20" x14ac:dyDescent="0.25">
      <c r="Q448" s="232"/>
      <c r="R448" s="235">
        <v>41351</v>
      </c>
      <c r="S448" s="236">
        <v>773372</v>
      </c>
      <c r="T448" s="244">
        <v>773372</v>
      </c>
    </row>
    <row r="449" spans="17:20" x14ac:dyDescent="0.25">
      <c r="Q449" s="232"/>
      <c r="R449" s="237">
        <v>41352</v>
      </c>
      <c r="S449" s="238">
        <v>790677</v>
      </c>
      <c r="T449" s="244">
        <v>790677</v>
      </c>
    </row>
    <row r="450" spans="17:20" x14ac:dyDescent="0.25">
      <c r="Q450" s="232"/>
      <c r="R450" s="232">
        <v>41353</v>
      </c>
      <c r="S450" s="230">
        <v>799228</v>
      </c>
      <c r="T450" s="244">
        <v>799228</v>
      </c>
    </row>
    <row r="451" spans="17:20" x14ac:dyDescent="0.25">
      <c r="Q451" s="232"/>
      <c r="R451" s="232">
        <v>41354</v>
      </c>
      <c r="S451" s="230">
        <v>738250</v>
      </c>
      <c r="T451" s="244">
        <v>738250</v>
      </c>
    </row>
    <row r="452" spans="17:20" x14ac:dyDescent="0.25">
      <c r="Q452" s="232"/>
      <c r="R452" s="233">
        <v>41355</v>
      </c>
      <c r="S452" s="234">
        <v>612959</v>
      </c>
      <c r="T452" s="244">
        <v>612959</v>
      </c>
    </row>
    <row r="453" spans="17:20" x14ac:dyDescent="0.25">
      <c r="Q453" s="232"/>
      <c r="R453" s="235">
        <v>41356</v>
      </c>
      <c r="S453" s="236">
        <v>472490</v>
      </c>
      <c r="T453" s="244">
        <v>472490</v>
      </c>
    </row>
    <row r="454" spans="17:20" x14ac:dyDescent="0.25">
      <c r="Q454" s="232"/>
      <c r="R454" s="235">
        <v>41357</v>
      </c>
      <c r="S454" s="236">
        <v>501354</v>
      </c>
      <c r="T454" s="244">
        <v>501354</v>
      </c>
    </row>
    <row r="455" spans="17:20" x14ac:dyDescent="0.25">
      <c r="Q455" s="232"/>
      <c r="R455" s="237">
        <v>41358</v>
      </c>
      <c r="S455" s="238">
        <v>673715</v>
      </c>
      <c r="T455" s="244">
        <v>673715</v>
      </c>
    </row>
    <row r="456" spans="17:20" x14ac:dyDescent="0.25">
      <c r="Q456" s="232"/>
      <c r="R456" s="232">
        <v>41359</v>
      </c>
      <c r="S456" s="230">
        <v>667012</v>
      </c>
      <c r="T456" s="244">
        <v>667012</v>
      </c>
    </row>
    <row r="457" spans="17:20" x14ac:dyDescent="0.25">
      <c r="Q457" s="232"/>
      <c r="R457" s="232">
        <v>41360</v>
      </c>
      <c r="S457" s="230">
        <v>635341</v>
      </c>
      <c r="T457" s="244">
        <v>635341</v>
      </c>
    </row>
    <row r="458" spans="17:20" x14ac:dyDescent="0.25">
      <c r="Q458" s="232"/>
      <c r="R458" s="233">
        <v>41361</v>
      </c>
      <c r="S458" s="234">
        <v>600041</v>
      </c>
      <c r="T458" s="244">
        <v>600041</v>
      </c>
    </row>
    <row r="459" spans="17:20" x14ac:dyDescent="0.25">
      <c r="Q459" s="232"/>
      <c r="R459" s="235">
        <v>41362</v>
      </c>
      <c r="S459" s="236">
        <v>518499</v>
      </c>
      <c r="T459" s="244">
        <v>518499</v>
      </c>
    </row>
    <row r="460" spans="17:20" x14ac:dyDescent="0.25">
      <c r="Q460" s="232"/>
      <c r="R460" s="235">
        <v>41363</v>
      </c>
      <c r="S460" s="236">
        <v>426423</v>
      </c>
      <c r="T460" s="244">
        <v>426423</v>
      </c>
    </row>
    <row r="461" spans="17:20" x14ac:dyDescent="0.25">
      <c r="Q461" s="232"/>
      <c r="R461" s="237">
        <v>41364</v>
      </c>
      <c r="S461" s="238">
        <v>452827</v>
      </c>
      <c r="T461" s="244">
        <v>452827</v>
      </c>
    </row>
    <row r="462" spans="17:20" x14ac:dyDescent="0.25">
      <c r="Q462" s="232"/>
      <c r="R462" s="232">
        <v>41365</v>
      </c>
      <c r="S462" s="230">
        <v>296953</v>
      </c>
      <c r="T462" s="244">
        <v>296953</v>
      </c>
    </row>
    <row r="463" spans="17:20" x14ac:dyDescent="0.25">
      <c r="Q463" s="232"/>
      <c r="R463" s="232">
        <v>41366</v>
      </c>
      <c r="S463" s="230">
        <v>213915</v>
      </c>
      <c r="T463" s="244">
        <v>213915</v>
      </c>
    </row>
    <row r="464" spans="17:20" x14ac:dyDescent="0.25">
      <c r="Q464" s="232"/>
      <c r="R464" s="233">
        <v>41367</v>
      </c>
      <c r="S464" s="234">
        <v>637060</v>
      </c>
      <c r="T464" s="244">
        <v>637060</v>
      </c>
    </row>
    <row r="465" spans="17:20" x14ac:dyDescent="0.25">
      <c r="Q465" s="232"/>
      <c r="R465" s="235">
        <v>41368</v>
      </c>
      <c r="S465" s="236">
        <v>624710</v>
      </c>
      <c r="T465" s="244">
        <v>624710</v>
      </c>
    </row>
    <row r="466" spans="17:20" x14ac:dyDescent="0.25">
      <c r="Q466" s="232"/>
      <c r="R466" s="235">
        <v>41369</v>
      </c>
      <c r="S466" s="236">
        <v>589233</v>
      </c>
      <c r="T466" s="244">
        <v>589233</v>
      </c>
    </row>
    <row r="467" spans="17:20" x14ac:dyDescent="0.25">
      <c r="Q467" s="232"/>
      <c r="R467" s="237">
        <v>41370</v>
      </c>
      <c r="S467" s="238">
        <v>456125</v>
      </c>
      <c r="T467" s="244">
        <v>456125</v>
      </c>
    </row>
    <row r="468" spans="17:20" x14ac:dyDescent="0.25">
      <c r="Q468" s="232"/>
      <c r="R468" s="232">
        <v>41371</v>
      </c>
      <c r="S468" s="230">
        <v>492692</v>
      </c>
      <c r="T468" s="244">
        <v>492692</v>
      </c>
    </row>
    <row r="469" spans="17:20" x14ac:dyDescent="0.25">
      <c r="Q469" s="232"/>
      <c r="R469" s="232">
        <v>41372</v>
      </c>
      <c r="S469" s="230">
        <v>645856</v>
      </c>
      <c r="T469" s="244">
        <v>645856</v>
      </c>
    </row>
    <row r="470" spans="17:20" x14ac:dyDescent="0.25">
      <c r="Q470" s="232"/>
      <c r="R470" s="233">
        <v>41373</v>
      </c>
      <c r="S470" s="234">
        <v>644223</v>
      </c>
      <c r="T470" s="244">
        <v>644223</v>
      </c>
    </row>
    <row r="471" spans="17:20" x14ac:dyDescent="0.25">
      <c r="Q471" s="232"/>
      <c r="R471" s="235">
        <v>41374</v>
      </c>
      <c r="S471" s="236">
        <v>635553</v>
      </c>
      <c r="T471" s="244">
        <v>635553</v>
      </c>
    </row>
    <row r="472" spans="17:20" x14ac:dyDescent="0.25">
      <c r="Q472" s="232"/>
      <c r="R472" s="235">
        <v>41375</v>
      </c>
      <c r="S472" s="236">
        <v>623683</v>
      </c>
      <c r="T472" s="244">
        <v>623683</v>
      </c>
    </row>
    <row r="473" spans="17:20" x14ac:dyDescent="0.25">
      <c r="Q473" s="232"/>
      <c r="R473" s="237">
        <v>41376</v>
      </c>
      <c r="S473" s="238">
        <v>582095</v>
      </c>
      <c r="T473" s="244">
        <v>582095</v>
      </c>
    </row>
    <row r="474" spans="17:20" x14ac:dyDescent="0.25">
      <c r="Q474" s="232"/>
      <c r="R474" s="232">
        <v>41377</v>
      </c>
      <c r="S474" s="230">
        <v>432941</v>
      </c>
      <c r="T474" s="244">
        <v>432941</v>
      </c>
    </row>
    <row r="475" spans="17:20" x14ac:dyDescent="0.25">
      <c r="Q475" s="232"/>
      <c r="R475" s="232">
        <v>41378</v>
      </c>
      <c r="S475" s="230">
        <v>454112</v>
      </c>
      <c r="T475" s="244">
        <v>454112</v>
      </c>
    </row>
    <row r="476" spans="17:20" x14ac:dyDescent="0.25">
      <c r="Q476" s="232"/>
      <c r="R476" s="233">
        <v>41379</v>
      </c>
      <c r="S476" s="234">
        <v>621033</v>
      </c>
      <c r="T476" s="244">
        <v>621033</v>
      </c>
    </row>
    <row r="477" spans="17:20" x14ac:dyDescent="0.25">
      <c r="Q477" s="232"/>
      <c r="R477" s="235">
        <v>41380</v>
      </c>
      <c r="S477" s="236">
        <v>624378</v>
      </c>
      <c r="T477" s="244">
        <v>624378</v>
      </c>
    </row>
    <row r="478" spans="17:20" x14ac:dyDescent="0.25">
      <c r="Q478" s="232"/>
      <c r="R478" s="235">
        <v>41381</v>
      </c>
      <c r="S478" s="236">
        <v>610534</v>
      </c>
      <c r="T478" s="244">
        <v>610534</v>
      </c>
    </row>
    <row r="479" spans="17:20" x14ac:dyDescent="0.25">
      <c r="Q479" s="232"/>
      <c r="R479" s="237">
        <v>41382</v>
      </c>
      <c r="S479" s="238">
        <v>609236</v>
      </c>
      <c r="T479" s="244">
        <v>609236</v>
      </c>
    </row>
    <row r="480" spans="17:20" x14ac:dyDescent="0.25">
      <c r="Q480" s="232"/>
      <c r="R480" s="232">
        <v>41383</v>
      </c>
      <c r="S480" s="230">
        <v>574377</v>
      </c>
      <c r="T480" s="244">
        <v>574377</v>
      </c>
    </row>
    <row r="481" spans="17:20" x14ac:dyDescent="0.25">
      <c r="Q481" s="232"/>
      <c r="R481" s="232">
        <v>41384</v>
      </c>
      <c r="S481" s="230">
        <v>430257</v>
      </c>
      <c r="T481" s="244">
        <v>430257</v>
      </c>
    </row>
    <row r="482" spans="17:20" x14ac:dyDescent="0.25">
      <c r="Q482" s="232"/>
      <c r="R482" s="233">
        <v>41385</v>
      </c>
      <c r="S482" s="234">
        <v>461926</v>
      </c>
      <c r="T482" s="244">
        <v>461926</v>
      </c>
    </row>
    <row r="483" spans="17:20" x14ac:dyDescent="0.25">
      <c r="Q483" s="232"/>
      <c r="R483" s="235">
        <v>41386</v>
      </c>
      <c r="S483" s="236">
        <v>633394</v>
      </c>
      <c r="T483" s="244">
        <v>633394</v>
      </c>
    </row>
    <row r="484" spans="17:20" x14ac:dyDescent="0.25">
      <c r="Q484" s="232"/>
      <c r="R484" s="235">
        <v>41387</v>
      </c>
      <c r="S484" s="236">
        <v>629324</v>
      </c>
      <c r="T484" s="244">
        <v>629324</v>
      </c>
    </row>
    <row r="485" spans="17:20" x14ac:dyDescent="0.25">
      <c r="Q485" s="232"/>
      <c r="R485" s="237">
        <v>41388</v>
      </c>
      <c r="S485" s="238">
        <v>611573</v>
      </c>
      <c r="T485" s="244">
        <v>611573</v>
      </c>
    </row>
    <row r="486" spans="17:20" x14ac:dyDescent="0.25">
      <c r="Q486" s="232"/>
      <c r="R486" s="232">
        <v>41389</v>
      </c>
      <c r="S486" s="230">
        <v>606927</v>
      </c>
      <c r="T486" s="244">
        <v>606927</v>
      </c>
    </row>
    <row r="487" spans="17:20" x14ac:dyDescent="0.25">
      <c r="Q487" s="232"/>
      <c r="R487" s="232">
        <v>41390</v>
      </c>
      <c r="S487" s="230">
        <v>562475</v>
      </c>
      <c r="T487" s="244">
        <v>562475</v>
      </c>
    </row>
    <row r="488" spans="17:20" x14ac:dyDescent="0.25">
      <c r="Q488" s="232"/>
      <c r="R488" s="233">
        <v>41391</v>
      </c>
      <c r="S488" s="234">
        <v>419317</v>
      </c>
      <c r="T488" s="244">
        <v>419317</v>
      </c>
    </row>
    <row r="489" spans="17:20" x14ac:dyDescent="0.25">
      <c r="Q489" s="232"/>
      <c r="R489" s="235">
        <v>41392</v>
      </c>
      <c r="S489" s="236">
        <v>469422</v>
      </c>
      <c r="T489" s="244">
        <v>469422</v>
      </c>
    </row>
    <row r="490" spans="17:20" x14ac:dyDescent="0.25">
      <c r="Q490" s="232"/>
      <c r="R490" s="235">
        <v>41393</v>
      </c>
      <c r="S490" s="236">
        <v>656385</v>
      </c>
      <c r="T490" s="244">
        <v>656385</v>
      </c>
    </row>
    <row r="491" spans="17:20" x14ac:dyDescent="0.25">
      <c r="Q491" s="232"/>
      <c r="R491" s="237">
        <v>41394</v>
      </c>
      <c r="S491" s="238">
        <v>596173</v>
      </c>
      <c r="T491" s="244">
        <v>596173</v>
      </c>
    </row>
    <row r="492" spans="17:20" x14ac:dyDescent="0.25">
      <c r="Q492" s="232"/>
      <c r="R492" s="232">
        <v>41395</v>
      </c>
      <c r="S492" s="230">
        <v>557757</v>
      </c>
      <c r="T492" s="244">
        <v>557757</v>
      </c>
    </row>
    <row r="493" spans="17:20" x14ac:dyDescent="0.25">
      <c r="Q493" s="232"/>
      <c r="R493" s="232">
        <v>41396</v>
      </c>
      <c r="S493" s="230">
        <v>608544</v>
      </c>
      <c r="T493" s="244">
        <v>608544</v>
      </c>
    </row>
    <row r="494" spans="17:20" x14ac:dyDescent="0.25">
      <c r="Q494" s="232"/>
      <c r="R494" s="233">
        <v>41397</v>
      </c>
      <c r="S494" s="234">
        <v>578738</v>
      </c>
      <c r="T494" s="244">
        <v>578738</v>
      </c>
    </row>
    <row r="495" spans="17:20" x14ac:dyDescent="0.25">
      <c r="Q495" s="232"/>
      <c r="R495" s="235">
        <v>41398</v>
      </c>
      <c r="S495" s="236">
        <v>410635</v>
      </c>
      <c r="T495" s="244">
        <v>410635</v>
      </c>
    </row>
    <row r="496" spans="17:20" x14ac:dyDescent="0.25">
      <c r="Q496" s="232"/>
      <c r="R496" s="235">
        <v>41399</v>
      </c>
      <c r="S496" s="236">
        <v>426504</v>
      </c>
      <c r="T496" s="244">
        <v>426504</v>
      </c>
    </row>
    <row r="497" spans="17:20" x14ac:dyDescent="0.25">
      <c r="Q497" s="232"/>
      <c r="R497" s="237">
        <v>41400</v>
      </c>
      <c r="S497" s="238">
        <v>593742</v>
      </c>
      <c r="T497" s="244">
        <v>593742</v>
      </c>
    </row>
    <row r="498" spans="17:20" x14ac:dyDescent="0.25">
      <c r="Q498" s="232"/>
      <c r="R498" s="232">
        <v>41401</v>
      </c>
      <c r="S498" s="230">
        <v>611801</v>
      </c>
      <c r="T498" s="244">
        <v>611801</v>
      </c>
    </row>
    <row r="499" spans="17:20" x14ac:dyDescent="0.25">
      <c r="Q499" s="232"/>
      <c r="R499" s="232">
        <v>41402</v>
      </c>
      <c r="S499" s="230">
        <v>618206</v>
      </c>
      <c r="T499" s="244">
        <v>618206</v>
      </c>
    </row>
    <row r="500" spans="17:20" x14ac:dyDescent="0.25">
      <c r="Q500" s="232"/>
      <c r="R500" s="233">
        <v>41403</v>
      </c>
      <c r="S500" s="234">
        <v>577856</v>
      </c>
      <c r="T500" s="244">
        <v>577856</v>
      </c>
    </row>
    <row r="501" spans="17:20" x14ac:dyDescent="0.25">
      <c r="Q501" s="232"/>
      <c r="R501" s="235">
        <v>41404</v>
      </c>
      <c r="S501" s="236">
        <v>551647</v>
      </c>
      <c r="T501" s="244">
        <v>551647</v>
      </c>
    </row>
    <row r="502" spans="17:20" x14ac:dyDescent="0.25">
      <c r="Q502" s="232"/>
      <c r="R502" s="235">
        <v>41405</v>
      </c>
      <c r="S502" s="236">
        <v>411856</v>
      </c>
      <c r="T502" s="244">
        <v>411856</v>
      </c>
    </row>
    <row r="503" spans="17:20" x14ac:dyDescent="0.25">
      <c r="Q503" s="232"/>
      <c r="R503" s="237">
        <v>41406</v>
      </c>
      <c r="S503" s="238">
        <v>434426</v>
      </c>
      <c r="T503" s="244">
        <v>434426</v>
      </c>
    </row>
    <row r="504" spans="17:20" x14ac:dyDescent="0.25">
      <c r="Q504" s="232"/>
      <c r="R504" s="232">
        <v>41407</v>
      </c>
      <c r="S504" s="230">
        <v>604566</v>
      </c>
      <c r="T504" s="244">
        <v>604566</v>
      </c>
    </row>
    <row r="505" spans="17:20" x14ac:dyDescent="0.25">
      <c r="Q505" s="232"/>
      <c r="R505" s="232">
        <v>41408</v>
      </c>
      <c r="S505" s="230">
        <v>603583</v>
      </c>
      <c r="T505" s="244">
        <v>603583</v>
      </c>
    </row>
    <row r="506" spans="17:20" x14ac:dyDescent="0.25">
      <c r="Q506" s="232"/>
      <c r="R506" s="233">
        <v>41409</v>
      </c>
      <c r="S506" s="234">
        <v>589360</v>
      </c>
      <c r="T506" s="244">
        <v>589360</v>
      </c>
    </row>
    <row r="507" spans="17:20" x14ac:dyDescent="0.25">
      <c r="Q507" s="232"/>
      <c r="R507" s="235">
        <v>41410</v>
      </c>
      <c r="S507" s="236">
        <v>569550</v>
      </c>
      <c r="T507" s="244">
        <v>569550</v>
      </c>
    </row>
    <row r="508" spans="17:20" x14ac:dyDescent="0.25">
      <c r="Q508" s="232"/>
      <c r="R508" s="235">
        <v>41411</v>
      </c>
      <c r="S508" s="236">
        <v>522637</v>
      </c>
      <c r="T508" s="244">
        <v>522637</v>
      </c>
    </row>
    <row r="509" spans="17:20" x14ac:dyDescent="0.25">
      <c r="Q509" s="232"/>
      <c r="R509" s="237">
        <v>41412</v>
      </c>
      <c r="S509" s="238">
        <v>382223</v>
      </c>
      <c r="T509" s="244">
        <v>382223</v>
      </c>
    </row>
    <row r="510" spans="17:20" x14ac:dyDescent="0.25">
      <c r="Q510" s="232"/>
      <c r="R510" s="232">
        <v>41413</v>
      </c>
      <c r="S510" s="230">
        <v>412989</v>
      </c>
      <c r="T510" s="244">
        <v>412989</v>
      </c>
    </row>
    <row r="511" spans="17:20" x14ac:dyDescent="0.25">
      <c r="Q511" s="232"/>
      <c r="R511" s="232">
        <v>41414</v>
      </c>
      <c r="S511" s="230">
        <v>575190</v>
      </c>
      <c r="T511" s="244">
        <v>575190</v>
      </c>
    </row>
    <row r="512" spans="17:20" x14ac:dyDescent="0.25">
      <c r="Q512" s="232"/>
      <c r="R512" s="233">
        <v>41415</v>
      </c>
      <c r="S512" s="234">
        <v>593949</v>
      </c>
      <c r="T512" s="244">
        <v>593949</v>
      </c>
    </row>
    <row r="513" spans="17:20" x14ac:dyDescent="0.25">
      <c r="Q513" s="232"/>
      <c r="R513" s="235">
        <v>41416</v>
      </c>
      <c r="S513" s="236">
        <v>588448</v>
      </c>
      <c r="T513" s="244">
        <v>588448</v>
      </c>
    </row>
    <row r="514" spans="17:20" x14ac:dyDescent="0.25">
      <c r="Q514" s="232"/>
      <c r="R514" s="235">
        <v>41417</v>
      </c>
      <c r="S514" s="236">
        <v>565571</v>
      </c>
      <c r="T514" s="244">
        <v>565571</v>
      </c>
    </row>
    <row r="515" spans="17:20" x14ac:dyDescent="0.25">
      <c r="Q515" s="232"/>
      <c r="R515" s="237">
        <v>41418</v>
      </c>
      <c r="S515" s="238">
        <v>518287</v>
      </c>
      <c r="T515" s="244">
        <v>518287</v>
      </c>
    </row>
    <row r="516" spans="17:20" x14ac:dyDescent="0.25">
      <c r="Q516" s="232"/>
      <c r="R516" s="232">
        <v>41419</v>
      </c>
      <c r="S516" s="230">
        <v>374650</v>
      </c>
      <c r="T516" s="244">
        <v>374650</v>
      </c>
    </row>
    <row r="517" spans="17:20" x14ac:dyDescent="0.25">
      <c r="Q517" s="232"/>
      <c r="R517" s="232">
        <v>41420</v>
      </c>
      <c r="S517" s="230">
        <v>397051</v>
      </c>
      <c r="T517" s="244">
        <v>397051</v>
      </c>
    </row>
    <row r="518" spans="17:20" x14ac:dyDescent="0.25">
      <c r="Q518" s="232"/>
      <c r="R518" s="233">
        <v>41421</v>
      </c>
      <c r="S518" s="234">
        <v>495885</v>
      </c>
      <c r="T518" s="244">
        <v>495885</v>
      </c>
    </row>
    <row r="519" spans="17:20" x14ac:dyDescent="0.25">
      <c r="Q519" s="232"/>
      <c r="R519" s="235">
        <v>41422</v>
      </c>
      <c r="S519" s="236">
        <v>566700</v>
      </c>
      <c r="T519" s="244">
        <v>566700</v>
      </c>
    </row>
    <row r="520" spans="17:20" x14ac:dyDescent="0.25">
      <c r="Q520" s="232"/>
      <c r="R520" s="235">
        <v>41423</v>
      </c>
      <c r="S520" s="236">
        <v>560775</v>
      </c>
      <c r="T520" s="244">
        <v>560775</v>
      </c>
    </row>
    <row r="521" spans="17:20" x14ac:dyDescent="0.25">
      <c r="Q521" s="232"/>
      <c r="R521" s="237">
        <v>41424</v>
      </c>
      <c r="S521" s="238">
        <v>549055</v>
      </c>
      <c r="T521" s="244">
        <v>549055</v>
      </c>
    </row>
    <row r="522" spans="17:20" x14ac:dyDescent="0.25">
      <c r="Q522" s="232"/>
      <c r="R522" s="232">
        <v>41425</v>
      </c>
      <c r="S522" s="230">
        <v>500445</v>
      </c>
      <c r="T522" s="244">
        <v>500445</v>
      </c>
    </row>
    <row r="523" spans="17:20" x14ac:dyDescent="0.25">
      <c r="Q523" s="232"/>
      <c r="R523" s="232">
        <v>41426</v>
      </c>
      <c r="S523" s="230">
        <v>370747</v>
      </c>
      <c r="T523" s="244">
        <v>370747</v>
      </c>
    </row>
    <row r="524" spans="17:20" x14ac:dyDescent="0.25">
      <c r="Q524" s="232"/>
      <c r="R524" s="233">
        <v>41427</v>
      </c>
      <c r="S524" s="234">
        <v>396669</v>
      </c>
      <c r="T524" s="244">
        <v>396669</v>
      </c>
    </row>
    <row r="525" spans="17:20" x14ac:dyDescent="0.25">
      <c r="Q525" s="232"/>
      <c r="R525" s="235">
        <v>41428</v>
      </c>
      <c r="S525" s="236">
        <v>378218</v>
      </c>
      <c r="T525" s="244">
        <v>378218</v>
      </c>
    </row>
    <row r="526" spans="17:20" x14ac:dyDescent="0.25">
      <c r="Q526" s="232"/>
      <c r="R526" s="235">
        <v>41429</v>
      </c>
      <c r="S526" s="236">
        <v>1387</v>
      </c>
      <c r="T526" s="244">
        <v>1387</v>
      </c>
    </row>
    <row r="527" spans="17:20" x14ac:dyDescent="0.25">
      <c r="Q527" s="232"/>
      <c r="R527" s="237">
        <v>41430</v>
      </c>
      <c r="S527" s="238">
        <v>87388</v>
      </c>
      <c r="T527" s="244">
        <v>87388</v>
      </c>
    </row>
    <row r="528" spans="17:20" x14ac:dyDescent="0.25">
      <c r="Q528" s="232"/>
      <c r="R528" s="232">
        <v>41431</v>
      </c>
      <c r="S528" s="230">
        <v>506395</v>
      </c>
      <c r="T528" s="244">
        <v>506395</v>
      </c>
    </row>
    <row r="529" spans="17:20" x14ac:dyDescent="0.25">
      <c r="Q529" s="232"/>
      <c r="R529" s="232">
        <v>41432</v>
      </c>
      <c r="S529" s="230">
        <v>470707</v>
      </c>
      <c r="T529" s="244">
        <v>470707</v>
      </c>
    </row>
    <row r="530" spans="17:20" x14ac:dyDescent="0.25">
      <c r="Q530" s="232"/>
      <c r="R530" s="233">
        <v>41433</v>
      </c>
      <c r="S530" s="234">
        <v>357716</v>
      </c>
      <c r="T530" s="244">
        <v>357716</v>
      </c>
    </row>
    <row r="531" spans="17:20" x14ac:dyDescent="0.25">
      <c r="Q531" s="232"/>
      <c r="R531" s="235">
        <v>41434</v>
      </c>
      <c r="S531" s="236">
        <v>388111</v>
      </c>
      <c r="T531" s="244">
        <v>388111</v>
      </c>
    </row>
    <row r="532" spans="17:20" x14ac:dyDescent="0.25">
      <c r="Q532" s="232"/>
      <c r="R532" s="235">
        <v>41435</v>
      </c>
      <c r="S532" s="236">
        <v>543030</v>
      </c>
      <c r="T532" s="244">
        <v>543030</v>
      </c>
    </row>
    <row r="533" spans="17:20" x14ac:dyDescent="0.25">
      <c r="Q533" s="232"/>
      <c r="R533" s="237">
        <v>41436</v>
      </c>
      <c r="S533" s="238">
        <v>535275</v>
      </c>
      <c r="T533" s="244">
        <v>535275</v>
      </c>
    </row>
    <row r="534" spans="17:20" x14ac:dyDescent="0.25">
      <c r="Q534" s="232"/>
      <c r="R534" s="232">
        <v>41437</v>
      </c>
      <c r="S534" s="230">
        <v>514732</v>
      </c>
      <c r="T534" s="244">
        <v>514732</v>
      </c>
    </row>
    <row r="535" spans="17:20" x14ac:dyDescent="0.25">
      <c r="Q535" s="232"/>
      <c r="R535" s="232">
        <v>41438</v>
      </c>
      <c r="S535" s="230">
        <v>503413</v>
      </c>
      <c r="T535" s="244">
        <v>503413</v>
      </c>
    </row>
    <row r="536" spans="17:20" x14ac:dyDescent="0.25">
      <c r="Q536" s="232"/>
      <c r="R536" s="233">
        <v>41439</v>
      </c>
      <c r="S536" s="234">
        <v>460718</v>
      </c>
      <c r="T536" s="244">
        <v>460718</v>
      </c>
    </row>
    <row r="537" spans="17:20" x14ac:dyDescent="0.25">
      <c r="Q537" s="232"/>
      <c r="R537" s="235">
        <v>41440</v>
      </c>
      <c r="S537" s="236">
        <v>354033</v>
      </c>
      <c r="T537" s="244">
        <v>354033</v>
      </c>
    </row>
    <row r="538" spans="17:20" x14ac:dyDescent="0.25">
      <c r="Q538" s="232"/>
      <c r="R538" s="235">
        <v>41441</v>
      </c>
      <c r="S538" s="236">
        <v>378053</v>
      </c>
      <c r="T538" s="244">
        <v>378053</v>
      </c>
    </row>
    <row r="539" spans="17:20" x14ac:dyDescent="0.25">
      <c r="Q539" s="232"/>
      <c r="R539" s="237">
        <v>41442</v>
      </c>
      <c r="S539" s="238">
        <v>518047</v>
      </c>
      <c r="T539" s="244">
        <v>518047</v>
      </c>
    </row>
    <row r="540" spans="17:20" x14ac:dyDescent="0.25">
      <c r="Q540" s="232"/>
      <c r="R540" s="232">
        <v>41443</v>
      </c>
      <c r="S540" s="230">
        <v>518472</v>
      </c>
      <c r="T540" s="244">
        <v>518472</v>
      </c>
    </row>
    <row r="541" spans="17:20" x14ac:dyDescent="0.25">
      <c r="Q541" s="232"/>
      <c r="R541" s="232">
        <v>41444</v>
      </c>
      <c r="S541" s="230">
        <v>511310</v>
      </c>
      <c r="T541" s="244">
        <v>511310</v>
      </c>
    </row>
    <row r="542" spans="17:20" x14ac:dyDescent="0.25">
      <c r="Q542" s="232"/>
      <c r="R542" s="233">
        <v>41445</v>
      </c>
      <c r="S542" s="234">
        <v>508974</v>
      </c>
      <c r="T542" s="244">
        <v>508974</v>
      </c>
    </row>
    <row r="543" spans="17:20" x14ac:dyDescent="0.25">
      <c r="Q543" s="232"/>
      <c r="R543" s="235">
        <v>41446</v>
      </c>
      <c r="S543" s="236">
        <v>471504</v>
      </c>
      <c r="T543" s="244">
        <v>471504</v>
      </c>
    </row>
    <row r="544" spans="17:20" x14ac:dyDescent="0.25">
      <c r="Q544" s="232"/>
      <c r="R544" s="235">
        <v>41447</v>
      </c>
      <c r="S544" s="236">
        <v>366973</v>
      </c>
      <c r="T544" s="244">
        <v>366973</v>
      </c>
    </row>
    <row r="545" spans="17:20" x14ac:dyDescent="0.25">
      <c r="Q545" s="232"/>
      <c r="R545" s="237">
        <v>41448</v>
      </c>
      <c r="S545" s="238">
        <v>393025</v>
      </c>
      <c r="T545" s="244">
        <v>393025</v>
      </c>
    </row>
    <row r="546" spans="17:20" x14ac:dyDescent="0.25">
      <c r="Q546" s="232"/>
      <c r="R546" s="232">
        <v>41449</v>
      </c>
      <c r="S546" s="230">
        <v>520082</v>
      </c>
      <c r="T546" s="244">
        <v>520082</v>
      </c>
    </row>
    <row r="547" spans="17:20" x14ac:dyDescent="0.25">
      <c r="Q547" s="232"/>
      <c r="R547" s="232">
        <v>41450</v>
      </c>
      <c r="S547" s="230">
        <v>520756</v>
      </c>
      <c r="T547" s="244">
        <v>520756</v>
      </c>
    </row>
    <row r="548" spans="17:20" x14ac:dyDescent="0.25">
      <c r="Q548" s="232"/>
      <c r="R548" s="233">
        <v>41451</v>
      </c>
      <c r="S548" s="234">
        <v>498578</v>
      </c>
      <c r="T548" s="244">
        <v>498578</v>
      </c>
    </row>
    <row r="549" spans="17:20" x14ac:dyDescent="0.25">
      <c r="Q549" s="232"/>
      <c r="R549" s="235">
        <v>41452</v>
      </c>
      <c r="S549" s="236">
        <v>492991</v>
      </c>
      <c r="T549" s="244">
        <v>492991</v>
      </c>
    </row>
    <row r="550" spans="17:20" x14ac:dyDescent="0.25">
      <c r="Q550" s="232"/>
      <c r="R550" s="235">
        <v>41453</v>
      </c>
      <c r="S550" s="236">
        <v>462238</v>
      </c>
      <c r="T550" s="244">
        <v>462238</v>
      </c>
    </row>
    <row r="551" spans="17:20" x14ac:dyDescent="0.25">
      <c r="Q551" s="232"/>
      <c r="R551" s="237">
        <v>41454</v>
      </c>
      <c r="S551" s="238">
        <v>355929</v>
      </c>
      <c r="T551" s="244">
        <v>355929</v>
      </c>
    </row>
    <row r="552" spans="17:20" x14ac:dyDescent="0.25">
      <c r="Q552" s="232"/>
      <c r="R552" s="232">
        <v>41455</v>
      </c>
      <c r="S552" s="230">
        <v>369452</v>
      </c>
      <c r="T552" s="244">
        <v>369452</v>
      </c>
    </row>
    <row r="553" spans="17:20" x14ac:dyDescent="0.25">
      <c r="Q553" s="232"/>
      <c r="R553" s="232">
        <v>41456</v>
      </c>
      <c r="S553" s="230">
        <v>495018</v>
      </c>
      <c r="T553" s="244">
        <v>495018</v>
      </c>
    </row>
    <row r="554" spans="17:20" x14ac:dyDescent="0.25">
      <c r="Q554" s="232"/>
      <c r="R554" s="233">
        <v>41457</v>
      </c>
      <c r="S554" s="234">
        <v>501700</v>
      </c>
      <c r="T554" s="244">
        <v>501700</v>
      </c>
    </row>
    <row r="555" spans="17:20" x14ac:dyDescent="0.25">
      <c r="Q555" s="232"/>
      <c r="R555" s="235">
        <v>41458</v>
      </c>
      <c r="S555" s="236">
        <v>488715</v>
      </c>
      <c r="T555" s="244">
        <v>488715</v>
      </c>
    </row>
    <row r="556" spans="17:20" x14ac:dyDescent="0.25">
      <c r="Q556" s="232"/>
      <c r="R556" s="235">
        <v>41459</v>
      </c>
      <c r="S556" s="236">
        <v>435567</v>
      </c>
      <c r="T556" s="244">
        <v>435567</v>
      </c>
    </row>
    <row r="557" spans="17:20" x14ac:dyDescent="0.25">
      <c r="Q557" s="232"/>
      <c r="R557" s="237">
        <v>41460</v>
      </c>
      <c r="S557" s="238">
        <v>421550</v>
      </c>
      <c r="T557" s="244">
        <v>421550</v>
      </c>
    </row>
    <row r="558" spans="17:20" x14ac:dyDescent="0.25">
      <c r="Q558" s="232"/>
      <c r="R558" s="232">
        <v>41461</v>
      </c>
      <c r="S558" s="230">
        <v>332184</v>
      </c>
      <c r="T558" s="244">
        <v>332184</v>
      </c>
    </row>
    <row r="559" spans="17:20" x14ac:dyDescent="0.25">
      <c r="Q559" s="232"/>
      <c r="R559" s="232">
        <v>41462</v>
      </c>
      <c r="S559" s="230">
        <v>357735</v>
      </c>
      <c r="T559" s="244">
        <v>357735</v>
      </c>
    </row>
    <row r="560" spans="17:20" x14ac:dyDescent="0.25">
      <c r="Q560" s="232"/>
      <c r="R560" s="233">
        <v>41463</v>
      </c>
      <c r="S560" s="234">
        <v>485678</v>
      </c>
      <c r="T560" s="244">
        <v>485678</v>
      </c>
    </row>
    <row r="561" spans="17:20" x14ac:dyDescent="0.25">
      <c r="Q561" s="232"/>
      <c r="R561" s="235">
        <v>41464</v>
      </c>
      <c r="S561" s="236">
        <v>485504</v>
      </c>
      <c r="T561" s="244">
        <v>485504</v>
      </c>
    </row>
    <row r="562" spans="17:20" x14ac:dyDescent="0.25">
      <c r="Q562" s="232"/>
      <c r="R562" s="235">
        <v>41465</v>
      </c>
      <c r="S562" s="236">
        <v>477975</v>
      </c>
      <c r="T562" s="244">
        <v>477975</v>
      </c>
    </row>
    <row r="563" spans="17:20" x14ac:dyDescent="0.25">
      <c r="Q563" s="232"/>
      <c r="R563" s="237">
        <v>41466</v>
      </c>
      <c r="S563" s="238">
        <v>478568</v>
      </c>
      <c r="T563" s="244">
        <v>478568</v>
      </c>
    </row>
    <row r="564" spans="17:20" x14ac:dyDescent="0.25">
      <c r="Q564" s="232"/>
      <c r="R564" s="232">
        <v>41467</v>
      </c>
      <c r="S564" s="230">
        <v>449353</v>
      </c>
      <c r="T564" s="244">
        <v>449353</v>
      </c>
    </row>
    <row r="565" spans="17:20" x14ac:dyDescent="0.25">
      <c r="Q565" s="232"/>
      <c r="R565" s="232">
        <v>41468</v>
      </c>
      <c r="S565" s="230">
        <v>339646</v>
      </c>
      <c r="T565" s="244">
        <v>339646</v>
      </c>
    </row>
    <row r="566" spans="17:20" x14ac:dyDescent="0.25">
      <c r="Q566" s="232"/>
      <c r="R566" s="233">
        <v>41469</v>
      </c>
      <c r="S566" s="234">
        <v>360875</v>
      </c>
      <c r="T566" s="244">
        <v>360875</v>
      </c>
    </row>
    <row r="567" spans="17:20" x14ac:dyDescent="0.25">
      <c r="Q567" s="232"/>
      <c r="R567" s="235">
        <v>41470</v>
      </c>
      <c r="S567" s="236">
        <v>491712</v>
      </c>
      <c r="T567" s="244">
        <v>491712</v>
      </c>
    </row>
    <row r="568" spans="17:20" x14ac:dyDescent="0.25">
      <c r="Q568" s="232"/>
      <c r="R568" s="235">
        <v>41471</v>
      </c>
      <c r="S568" s="236">
        <v>457904</v>
      </c>
      <c r="T568" s="244">
        <v>457904</v>
      </c>
    </row>
    <row r="569" spans="17:20" x14ac:dyDescent="0.25">
      <c r="Q569" s="232"/>
      <c r="R569" s="237">
        <v>41472</v>
      </c>
      <c r="S569" s="238">
        <v>454162</v>
      </c>
      <c r="T569" s="244">
        <v>454162</v>
      </c>
    </row>
    <row r="570" spans="17:20" x14ac:dyDescent="0.25">
      <c r="Q570" s="232"/>
      <c r="R570" s="232">
        <v>41473</v>
      </c>
      <c r="S570" s="230">
        <v>446738</v>
      </c>
      <c r="T570" s="244">
        <v>446738</v>
      </c>
    </row>
    <row r="571" spans="17:20" x14ac:dyDescent="0.25">
      <c r="Q571" s="232"/>
      <c r="R571" s="232">
        <v>41474</v>
      </c>
      <c r="S571" s="230">
        <v>417486</v>
      </c>
      <c r="T571" s="244">
        <v>417486</v>
      </c>
    </row>
    <row r="572" spans="17:20" x14ac:dyDescent="0.25">
      <c r="Q572" s="232"/>
      <c r="R572" s="233">
        <v>41475</v>
      </c>
      <c r="S572" s="234">
        <v>319225</v>
      </c>
      <c r="T572" s="244">
        <v>319225</v>
      </c>
    </row>
    <row r="573" spans="17:20" x14ac:dyDescent="0.25">
      <c r="Q573" s="232"/>
      <c r="R573" s="235">
        <v>41476</v>
      </c>
      <c r="S573" s="236">
        <v>332446</v>
      </c>
      <c r="T573" s="244">
        <v>332446</v>
      </c>
    </row>
    <row r="574" spans="17:20" x14ac:dyDescent="0.25">
      <c r="Q574" s="232"/>
      <c r="R574" s="235">
        <v>41477</v>
      </c>
      <c r="S574" s="236">
        <v>459297</v>
      </c>
      <c r="T574" s="244">
        <v>459297</v>
      </c>
    </row>
    <row r="575" spans="17:20" x14ac:dyDescent="0.25">
      <c r="Q575" s="232"/>
      <c r="R575" s="237">
        <v>41478</v>
      </c>
      <c r="S575" s="238">
        <v>459749</v>
      </c>
      <c r="T575" s="244">
        <v>459749</v>
      </c>
    </row>
    <row r="576" spans="17:20" x14ac:dyDescent="0.25">
      <c r="Q576" s="232"/>
      <c r="R576" s="232">
        <v>41479</v>
      </c>
      <c r="S576" s="230">
        <v>450418</v>
      </c>
      <c r="T576" s="244">
        <v>450418</v>
      </c>
    </row>
    <row r="577" spans="17:20" x14ac:dyDescent="0.25">
      <c r="Q577" s="232"/>
      <c r="R577" s="232">
        <v>41480</v>
      </c>
      <c r="S577" s="230">
        <v>439147</v>
      </c>
      <c r="T577" s="244">
        <v>439147</v>
      </c>
    </row>
    <row r="578" spans="17:20" x14ac:dyDescent="0.25">
      <c r="Q578" s="232"/>
      <c r="R578" s="233">
        <v>41481</v>
      </c>
      <c r="S578" s="234">
        <v>407913</v>
      </c>
      <c r="T578" s="244">
        <v>407913</v>
      </c>
    </row>
    <row r="579" spans="17:20" x14ac:dyDescent="0.25">
      <c r="Q579" s="232"/>
      <c r="R579" s="235">
        <v>41482</v>
      </c>
      <c r="S579" s="236">
        <v>311917</v>
      </c>
      <c r="T579" s="244">
        <v>311917</v>
      </c>
    </row>
    <row r="580" spans="17:20" x14ac:dyDescent="0.25">
      <c r="Q580" s="232"/>
      <c r="R580" s="235">
        <v>41483</v>
      </c>
      <c r="S580" s="236">
        <v>338793</v>
      </c>
      <c r="T580" s="244">
        <v>338793</v>
      </c>
    </row>
    <row r="581" spans="17:20" x14ac:dyDescent="0.25">
      <c r="Q581" s="232"/>
      <c r="R581" s="237">
        <v>41484</v>
      </c>
      <c r="S581" s="238">
        <v>456798</v>
      </c>
      <c r="T581" s="244">
        <v>456798</v>
      </c>
    </row>
    <row r="582" spans="17:20" x14ac:dyDescent="0.25">
      <c r="Q582" s="232"/>
      <c r="R582" s="232">
        <v>41485</v>
      </c>
      <c r="S582" s="230">
        <v>459553</v>
      </c>
      <c r="T582" s="244">
        <v>459553</v>
      </c>
    </row>
    <row r="583" spans="17:20" x14ac:dyDescent="0.25">
      <c r="Q583" s="232"/>
      <c r="R583" s="232">
        <v>41486</v>
      </c>
      <c r="S583" s="230">
        <v>448328</v>
      </c>
      <c r="T583" s="244">
        <v>448328</v>
      </c>
    </row>
    <row r="584" spans="17:20" x14ac:dyDescent="0.25">
      <c r="Q584" s="232"/>
      <c r="R584" s="233">
        <v>41487</v>
      </c>
      <c r="S584" s="234">
        <v>435303</v>
      </c>
      <c r="T584" s="244">
        <v>435303</v>
      </c>
    </row>
    <row r="585" spans="17:20" x14ac:dyDescent="0.25">
      <c r="Q585" s="232"/>
      <c r="R585" s="235">
        <v>41488</v>
      </c>
      <c r="S585" s="236">
        <v>405236</v>
      </c>
      <c r="T585" s="244">
        <v>405236</v>
      </c>
    </row>
    <row r="586" spans="17:20" x14ac:dyDescent="0.25">
      <c r="Q586" s="232"/>
      <c r="R586" s="235">
        <v>41489</v>
      </c>
      <c r="S586" s="236">
        <v>316660</v>
      </c>
      <c r="T586" s="244">
        <v>316660</v>
      </c>
    </row>
    <row r="587" spans="17:20" x14ac:dyDescent="0.25">
      <c r="Q587" s="232"/>
      <c r="R587" s="237">
        <v>41490</v>
      </c>
      <c r="S587" s="238">
        <v>331641</v>
      </c>
      <c r="T587" s="244">
        <v>331641</v>
      </c>
    </row>
    <row r="588" spans="17:20" x14ac:dyDescent="0.25">
      <c r="Q588" s="232"/>
      <c r="R588" s="232">
        <v>41491</v>
      </c>
      <c r="S588" s="230">
        <v>443684</v>
      </c>
      <c r="T588" s="244">
        <v>443684</v>
      </c>
    </row>
    <row r="589" spans="17:20" x14ac:dyDescent="0.25">
      <c r="Q589" s="232"/>
      <c r="R589" s="232">
        <v>41492</v>
      </c>
      <c r="S589" s="230">
        <v>452439</v>
      </c>
      <c r="T589" s="244">
        <v>452439</v>
      </c>
    </row>
    <row r="590" spans="17:20" x14ac:dyDescent="0.25">
      <c r="Q590" s="232"/>
      <c r="R590" s="233">
        <v>41493</v>
      </c>
      <c r="S590" s="234">
        <v>442085</v>
      </c>
      <c r="T590" s="244">
        <v>442085</v>
      </c>
    </row>
    <row r="591" spans="17:20" x14ac:dyDescent="0.25">
      <c r="Q591" s="232"/>
      <c r="R591" s="235">
        <v>41494</v>
      </c>
      <c r="S591" s="236">
        <v>447457</v>
      </c>
      <c r="T591" s="244">
        <v>447457</v>
      </c>
    </row>
    <row r="592" spans="17:20" x14ac:dyDescent="0.25">
      <c r="Q592" s="232"/>
      <c r="R592" s="235">
        <v>41495</v>
      </c>
      <c r="S592" s="236">
        <v>416462</v>
      </c>
      <c r="T592" s="244">
        <v>416462</v>
      </c>
    </row>
    <row r="593" spans="17:20" x14ac:dyDescent="0.25">
      <c r="Q593" s="232"/>
      <c r="R593" s="237">
        <v>41496</v>
      </c>
      <c r="S593" s="238">
        <v>318067</v>
      </c>
      <c r="T593" s="244">
        <v>318067</v>
      </c>
    </row>
    <row r="594" spans="17:20" x14ac:dyDescent="0.25">
      <c r="Q594" s="232"/>
      <c r="R594" s="232">
        <v>41497</v>
      </c>
      <c r="S594" s="230">
        <v>337990</v>
      </c>
      <c r="T594" s="244">
        <v>337990</v>
      </c>
    </row>
    <row r="595" spans="17:20" x14ac:dyDescent="0.25">
      <c r="Q595" s="232"/>
      <c r="R595" s="232">
        <v>41498</v>
      </c>
      <c r="S595" s="230">
        <v>448825</v>
      </c>
      <c r="T595" s="244">
        <v>448825</v>
      </c>
    </row>
    <row r="596" spans="17:20" x14ac:dyDescent="0.25">
      <c r="Q596" s="232"/>
      <c r="R596" s="233">
        <v>41499</v>
      </c>
      <c r="S596" s="234">
        <v>452693</v>
      </c>
      <c r="T596" s="244">
        <v>452693</v>
      </c>
    </row>
    <row r="597" spans="17:20" x14ac:dyDescent="0.25">
      <c r="Q597" s="232"/>
      <c r="R597" s="235">
        <v>41500</v>
      </c>
      <c r="S597" s="236">
        <v>436594</v>
      </c>
      <c r="T597" s="244">
        <v>436594</v>
      </c>
    </row>
    <row r="598" spans="17:20" x14ac:dyDescent="0.25">
      <c r="Q598" s="232"/>
      <c r="R598" s="235">
        <v>41501</v>
      </c>
      <c r="S598" s="236">
        <v>417814</v>
      </c>
      <c r="T598" s="244">
        <v>417814</v>
      </c>
    </row>
    <row r="599" spans="17:20" x14ac:dyDescent="0.25">
      <c r="Q599" s="232"/>
      <c r="R599" s="237">
        <v>41502</v>
      </c>
      <c r="S599" s="238">
        <v>402073</v>
      </c>
      <c r="T599" s="244">
        <v>402073</v>
      </c>
    </row>
    <row r="600" spans="17:20" x14ac:dyDescent="0.25">
      <c r="Q600" s="232"/>
      <c r="R600" s="232">
        <v>41503</v>
      </c>
      <c r="S600" s="230">
        <v>320152</v>
      </c>
      <c r="T600" s="244">
        <v>320152</v>
      </c>
    </row>
    <row r="601" spans="17:20" x14ac:dyDescent="0.25">
      <c r="Q601" s="232"/>
      <c r="R601" s="232">
        <v>41504</v>
      </c>
      <c r="S601" s="230">
        <v>341957</v>
      </c>
      <c r="T601" s="244">
        <v>341957</v>
      </c>
    </row>
    <row r="602" spans="17:20" x14ac:dyDescent="0.25">
      <c r="Q602" s="232"/>
      <c r="R602" s="233">
        <v>41505</v>
      </c>
      <c r="S602" s="234">
        <v>456559</v>
      </c>
      <c r="T602" s="244">
        <v>456559</v>
      </c>
    </row>
    <row r="603" spans="17:20" x14ac:dyDescent="0.25">
      <c r="Q603" s="232"/>
      <c r="R603" s="235">
        <v>41506</v>
      </c>
      <c r="S603" s="236">
        <v>457451</v>
      </c>
      <c r="T603" s="244">
        <v>457451</v>
      </c>
    </row>
    <row r="604" spans="17:20" x14ac:dyDescent="0.25">
      <c r="Q604" s="232"/>
      <c r="R604" s="235">
        <v>41507</v>
      </c>
      <c r="S604" s="236">
        <v>443557</v>
      </c>
      <c r="T604" s="244">
        <v>443557</v>
      </c>
    </row>
    <row r="605" spans="17:20" x14ac:dyDescent="0.25">
      <c r="Q605" s="232"/>
      <c r="R605" s="237">
        <v>41508</v>
      </c>
      <c r="S605" s="238">
        <v>443285</v>
      </c>
      <c r="T605" s="244">
        <v>443285</v>
      </c>
    </row>
    <row r="606" spans="17:20" x14ac:dyDescent="0.25">
      <c r="Q606" s="232"/>
      <c r="R606" s="232">
        <v>41509</v>
      </c>
      <c r="S606" s="230">
        <v>411046</v>
      </c>
      <c r="T606" s="244">
        <v>411046</v>
      </c>
    </row>
    <row r="607" spans="17:20" x14ac:dyDescent="0.25">
      <c r="Q607" s="232"/>
      <c r="R607" s="232">
        <v>41510</v>
      </c>
      <c r="S607" s="230">
        <v>321415</v>
      </c>
      <c r="T607" s="244">
        <v>321415</v>
      </c>
    </row>
    <row r="608" spans="17:20" x14ac:dyDescent="0.25">
      <c r="Q608" s="232"/>
      <c r="R608" s="233">
        <v>41511</v>
      </c>
      <c r="S608" s="234">
        <v>347048</v>
      </c>
      <c r="T608" s="244">
        <v>347048</v>
      </c>
    </row>
    <row r="609" spans="17:20" x14ac:dyDescent="0.25">
      <c r="Q609" s="232"/>
      <c r="R609" s="235">
        <v>41512</v>
      </c>
      <c r="S609" s="236">
        <v>467554</v>
      </c>
      <c r="T609" s="244">
        <v>467554</v>
      </c>
    </row>
    <row r="610" spans="17:20" x14ac:dyDescent="0.25">
      <c r="Q610" s="232"/>
      <c r="R610" s="235">
        <v>41513</v>
      </c>
      <c r="S610" s="236">
        <v>472907</v>
      </c>
      <c r="T610" s="244">
        <v>472907</v>
      </c>
    </row>
    <row r="611" spans="17:20" x14ac:dyDescent="0.25">
      <c r="Q611" s="232"/>
      <c r="R611" s="237">
        <v>41514</v>
      </c>
      <c r="S611" s="238">
        <v>461613</v>
      </c>
      <c r="T611" s="244">
        <v>461613</v>
      </c>
    </row>
    <row r="612" spans="17:20" x14ac:dyDescent="0.25">
      <c r="Q612" s="232"/>
      <c r="R612" s="232">
        <v>41515</v>
      </c>
      <c r="S612" s="230">
        <v>460898</v>
      </c>
      <c r="T612" s="244">
        <v>460898</v>
      </c>
    </row>
    <row r="613" spans="17:20" x14ac:dyDescent="0.25">
      <c r="Q613" s="232"/>
      <c r="R613" s="232">
        <v>41516</v>
      </c>
      <c r="S613" s="230">
        <v>430777</v>
      </c>
      <c r="T613" s="244">
        <v>430777</v>
      </c>
    </row>
    <row r="614" spans="17:20" x14ac:dyDescent="0.25">
      <c r="Q614" s="232"/>
      <c r="R614" s="233">
        <v>41517</v>
      </c>
      <c r="S614" s="234">
        <v>334873</v>
      </c>
      <c r="T614" s="244">
        <v>334873</v>
      </c>
    </row>
    <row r="615" spans="17:20" x14ac:dyDescent="0.25">
      <c r="Q615" s="232"/>
      <c r="R615" s="235">
        <v>41518</v>
      </c>
      <c r="S615" s="236">
        <v>349011</v>
      </c>
      <c r="T615" s="244">
        <v>349011</v>
      </c>
    </row>
    <row r="616" spans="17:20" x14ac:dyDescent="0.25">
      <c r="Q616" s="232"/>
      <c r="R616" s="235">
        <v>41519</v>
      </c>
      <c r="S616" s="236">
        <v>441026</v>
      </c>
      <c r="T616" s="244">
        <v>441026</v>
      </c>
    </row>
    <row r="617" spans="17:20" x14ac:dyDescent="0.25">
      <c r="Q617" s="232"/>
      <c r="R617" s="237">
        <v>41520</v>
      </c>
      <c r="S617" s="238">
        <v>488285</v>
      </c>
      <c r="T617" s="244">
        <v>488285</v>
      </c>
    </row>
    <row r="618" spans="17:20" x14ac:dyDescent="0.25">
      <c r="Q618" s="232"/>
      <c r="R618" s="232">
        <v>41521</v>
      </c>
      <c r="S618" s="230">
        <v>482678</v>
      </c>
      <c r="T618" s="244">
        <v>482678</v>
      </c>
    </row>
    <row r="619" spans="17:20" x14ac:dyDescent="0.25">
      <c r="Q619" s="232"/>
      <c r="R619" s="232">
        <v>41522</v>
      </c>
      <c r="S619" s="230">
        <v>469753</v>
      </c>
      <c r="T619" s="244">
        <v>469753</v>
      </c>
    </row>
    <row r="620" spans="17:20" x14ac:dyDescent="0.25">
      <c r="Q620" s="232"/>
      <c r="R620" s="233">
        <v>41523</v>
      </c>
      <c r="S620" s="234">
        <v>459756</v>
      </c>
      <c r="T620" s="244">
        <v>459756</v>
      </c>
    </row>
    <row r="621" spans="17:20" x14ac:dyDescent="0.25">
      <c r="Q621" s="232"/>
      <c r="R621" s="235">
        <v>41524</v>
      </c>
      <c r="S621" s="236">
        <v>347718</v>
      </c>
      <c r="T621" s="244">
        <v>347718</v>
      </c>
    </row>
    <row r="622" spans="17:20" x14ac:dyDescent="0.25">
      <c r="Q622" s="232"/>
      <c r="R622" s="235">
        <v>41525</v>
      </c>
      <c r="S622" s="236">
        <v>374812</v>
      </c>
      <c r="T622" s="244">
        <v>374812</v>
      </c>
    </row>
    <row r="623" spans="17:20" x14ac:dyDescent="0.25">
      <c r="Q623" s="232"/>
      <c r="R623" s="237">
        <v>41526</v>
      </c>
      <c r="S623" s="238">
        <v>499697</v>
      </c>
      <c r="T623" s="244">
        <v>499697</v>
      </c>
    </row>
    <row r="624" spans="17:20" x14ac:dyDescent="0.25">
      <c r="Q624" s="232"/>
      <c r="R624" s="232">
        <v>41527</v>
      </c>
      <c r="S624" s="230">
        <v>504892</v>
      </c>
      <c r="T624" s="244">
        <v>504892</v>
      </c>
    </row>
    <row r="625" spans="17:20" x14ac:dyDescent="0.25">
      <c r="Q625" s="232"/>
      <c r="R625" s="232">
        <v>41528</v>
      </c>
      <c r="S625" s="230">
        <v>514345</v>
      </c>
      <c r="T625" s="244">
        <v>514345</v>
      </c>
    </row>
    <row r="626" spans="17:20" x14ac:dyDescent="0.25">
      <c r="Q626" s="232"/>
      <c r="R626" s="233">
        <v>41529</v>
      </c>
      <c r="S626" s="234">
        <v>505291</v>
      </c>
      <c r="T626" s="244">
        <v>505291</v>
      </c>
    </row>
    <row r="627" spans="17:20" x14ac:dyDescent="0.25">
      <c r="Q627" s="232"/>
      <c r="R627" s="235">
        <v>41530</v>
      </c>
      <c r="S627" s="236">
        <v>465089</v>
      </c>
      <c r="T627" s="244">
        <v>465089</v>
      </c>
    </row>
    <row r="628" spans="17:20" x14ac:dyDescent="0.25">
      <c r="Q628" s="232"/>
      <c r="R628" s="235">
        <v>41531</v>
      </c>
      <c r="S628" s="236">
        <v>351145</v>
      </c>
      <c r="T628" s="244">
        <v>351145</v>
      </c>
    </row>
    <row r="629" spans="17:20" x14ac:dyDescent="0.25">
      <c r="Q629" s="232"/>
      <c r="R629" s="237">
        <v>41532</v>
      </c>
      <c r="S629" s="238">
        <v>375345</v>
      </c>
      <c r="T629" s="244">
        <v>375345</v>
      </c>
    </row>
    <row r="630" spans="17:20" x14ac:dyDescent="0.25">
      <c r="Q630" s="232"/>
      <c r="R630" s="232">
        <v>41533</v>
      </c>
      <c r="S630" s="230">
        <v>489386</v>
      </c>
      <c r="T630" s="244">
        <v>489386</v>
      </c>
    </row>
    <row r="631" spans="17:20" x14ac:dyDescent="0.25">
      <c r="Q631" s="232"/>
      <c r="R631" s="232">
        <v>41534</v>
      </c>
      <c r="S631" s="230">
        <v>483030</v>
      </c>
      <c r="T631" s="244">
        <v>483030</v>
      </c>
    </row>
    <row r="632" spans="17:20" x14ac:dyDescent="0.25">
      <c r="Q632" s="232"/>
      <c r="R632" s="233">
        <v>41535</v>
      </c>
      <c r="S632" s="234">
        <v>466827</v>
      </c>
      <c r="T632" s="244">
        <v>466827</v>
      </c>
    </row>
    <row r="633" spans="17:20" x14ac:dyDescent="0.25">
      <c r="Q633" s="232"/>
      <c r="R633" s="235">
        <v>41536</v>
      </c>
      <c r="S633" s="236">
        <v>471022</v>
      </c>
      <c r="T633" s="244">
        <v>471022</v>
      </c>
    </row>
    <row r="634" spans="17:20" x14ac:dyDescent="0.25">
      <c r="Q634" s="232"/>
      <c r="R634" s="235">
        <v>41537</v>
      </c>
      <c r="S634" s="236">
        <v>449451</v>
      </c>
      <c r="T634" s="244">
        <v>449451</v>
      </c>
    </row>
    <row r="635" spans="17:20" x14ac:dyDescent="0.25">
      <c r="Q635" s="232"/>
      <c r="R635" s="237">
        <v>41538</v>
      </c>
      <c r="S635" s="238">
        <v>351367</v>
      </c>
      <c r="T635" s="244">
        <v>351367</v>
      </c>
    </row>
    <row r="636" spans="17:20" x14ac:dyDescent="0.25">
      <c r="Q636" s="232"/>
      <c r="R636" s="232">
        <v>41539</v>
      </c>
      <c r="S636" s="230">
        <v>371587</v>
      </c>
      <c r="T636" s="244">
        <v>371587</v>
      </c>
    </row>
    <row r="637" spans="17:20" x14ac:dyDescent="0.25">
      <c r="Q637" s="232"/>
      <c r="R637" s="232">
        <v>41540</v>
      </c>
      <c r="S637" s="230">
        <v>496386</v>
      </c>
      <c r="T637" s="244">
        <v>496386</v>
      </c>
    </row>
    <row r="638" spans="17:20" x14ac:dyDescent="0.25">
      <c r="Q638" s="232"/>
      <c r="R638" s="233">
        <v>41541</v>
      </c>
      <c r="S638" s="234">
        <v>504002</v>
      </c>
      <c r="T638" s="244">
        <v>504002</v>
      </c>
    </row>
    <row r="639" spans="17:20" x14ac:dyDescent="0.25">
      <c r="Q639" s="232"/>
      <c r="R639" s="235">
        <v>41542</v>
      </c>
      <c r="S639" s="236">
        <v>506478</v>
      </c>
      <c r="T639" s="244">
        <v>506478</v>
      </c>
    </row>
    <row r="640" spans="17:20" x14ac:dyDescent="0.25">
      <c r="Q640" s="232"/>
      <c r="R640" s="235">
        <v>41543</v>
      </c>
      <c r="S640" s="236">
        <v>491530</v>
      </c>
      <c r="T640" s="244">
        <v>491530</v>
      </c>
    </row>
    <row r="641" spans="17:20" x14ac:dyDescent="0.25">
      <c r="Q641" s="232"/>
      <c r="R641" s="237">
        <v>41544</v>
      </c>
      <c r="S641" s="238">
        <v>453480</v>
      </c>
      <c r="T641" s="244">
        <v>453480</v>
      </c>
    </row>
    <row r="642" spans="17:20" x14ac:dyDescent="0.25">
      <c r="Q642" s="232"/>
      <c r="R642" s="232">
        <v>41545</v>
      </c>
      <c r="S642" s="230">
        <v>346328</v>
      </c>
      <c r="T642" s="244">
        <v>346328</v>
      </c>
    </row>
    <row r="643" spans="17:20" x14ac:dyDescent="0.25">
      <c r="Q643" s="232"/>
      <c r="R643" s="232">
        <v>41546</v>
      </c>
      <c r="S643" s="230">
        <v>371656</v>
      </c>
      <c r="T643" s="244">
        <v>371656</v>
      </c>
    </row>
    <row r="644" spans="17:20" x14ac:dyDescent="0.25">
      <c r="Q644" s="232"/>
      <c r="R644" s="233">
        <v>41547</v>
      </c>
      <c r="S644" s="234">
        <v>487610</v>
      </c>
      <c r="T644" s="244">
        <v>487610</v>
      </c>
    </row>
    <row r="645" spans="17:20" x14ac:dyDescent="0.25">
      <c r="Q645" s="232"/>
      <c r="R645" s="235">
        <v>41548</v>
      </c>
      <c r="S645" s="236">
        <v>481099</v>
      </c>
      <c r="T645" s="244">
        <v>481099</v>
      </c>
    </row>
    <row r="646" spans="17:20" x14ac:dyDescent="0.25">
      <c r="Q646" s="232"/>
      <c r="R646" s="235">
        <v>41549</v>
      </c>
      <c r="S646" s="236">
        <v>477161</v>
      </c>
      <c r="T646" s="244">
        <v>477161</v>
      </c>
    </row>
    <row r="647" spans="17:20" x14ac:dyDescent="0.25">
      <c r="Q647" s="232"/>
      <c r="R647" s="237">
        <v>41550</v>
      </c>
      <c r="S647" s="238">
        <v>474851</v>
      </c>
      <c r="T647" s="244">
        <v>474851</v>
      </c>
    </row>
    <row r="648" spans="17:20" x14ac:dyDescent="0.25">
      <c r="Q648" s="232"/>
      <c r="R648" s="232">
        <v>41551</v>
      </c>
      <c r="S648" s="230">
        <v>465841</v>
      </c>
      <c r="T648" s="244">
        <v>465841</v>
      </c>
    </row>
    <row r="649" spans="17:20" x14ac:dyDescent="0.25">
      <c r="Q649" s="232"/>
      <c r="R649" s="232">
        <v>41552</v>
      </c>
      <c r="S649" s="230">
        <v>359876</v>
      </c>
      <c r="T649" s="244">
        <v>359876</v>
      </c>
    </row>
    <row r="650" spans="17:20" x14ac:dyDescent="0.25">
      <c r="Q650" s="232"/>
      <c r="R650" s="233">
        <v>41553</v>
      </c>
      <c r="S650" s="234">
        <v>376118</v>
      </c>
      <c r="T650" s="244">
        <v>376118</v>
      </c>
    </row>
    <row r="651" spans="17:20" x14ac:dyDescent="0.25">
      <c r="Q651" s="232"/>
      <c r="R651" s="235">
        <v>41554</v>
      </c>
      <c r="S651" s="236">
        <v>496757</v>
      </c>
      <c r="T651" s="244">
        <v>496757</v>
      </c>
    </row>
    <row r="652" spans="17:20" x14ac:dyDescent="0.25">
      <c r="Q652" s="232"/>
      <c r="R652" s="235">
        <v>41555</v>
      </c>
      <c r="S652" s="236">
        <v>492539</v>
      </c>
      <c r="T652" s="244">
        <v>492539</v>
      </c>
    </row>
    <row r="653" spans="17:20" x14ac:dyDescent="0.25">
      <c r="Q653" s="232"/>
      <c r="R653" s="237">
        <v>41556</v>
      </c>
      <c r="S653" s="238">
        <v>490844</v>
      </c>
      <c r="T653" s="244">
        <v>490844</v>
      </c>
    </row>
    <row r="654" spans="17:20" x14ac:dyDescent="0.25">
      <c r="Q654" s="232"/>
      <c r="R654" s="232">
        <v>41557</v>
      </c>
      <c r="S654" s="230">
        <v>486101</v>
      </c>
      <c r="T654" s="244">
        <v>486101</v>
      </c>
    </row>
    <row r="655" spans="17:20" x14ac:dyDescent="0.25">
      <c r="Q655" s="232"/>
      <c r="R655" s="232">
        <v>41558</v>
      </c>
      <c r="S655" s="230">
        <v>454293</v>
      </c>
      <c r="T655" s="244">
        <v>454293</v>
      </c>
    </row>
    <row r="656" spans="17:20" x14ac:dyDescent="0.25">
      <c r="Q656" s="232"/>
      <c r="R656" s="233">
        <v>41559</v>
      </c>
      <c r="S656" s="234">
        <v>354902</v>
      </c>
      <c r="T656" s="244">
        <v>354902</v>
      </c>
    </row>
    <row r="657" spans="17:20" x14ac:dyDescent="0.25">
      <c r="Q657" s="232"/>
      <c r="R657" s="235">
        <v>41560</v>
      </c>
      <c r="S657" s="236">
        <v>371161</v>
      </c>
      <c r="T657" s="244">
        <v>371161</v>
      </c>
    </row>
    <row r="658" spans="17:20" x14ac:dyDescent="0.25">
      <c r="Q658" s="232"/>
      <c r="R658" s="235">
        <v>41561</v>
      </c>
      <c r="S658" s="236">
        <v>481492</v>
      </c>
      <c r="T658" s="244">
        <v>481492</v>
      </c>
    </row>
    <row r="659" spans="17:20" x14ac:dyDescent="0.25">
      <c r="Q659" s="232"/>
      <c r="R659" s="237">
        <v>41562</v>
      </c>
      <c r="S659" s="238">
        <v>489382</v>
      </c>
      <c r="T659" s="244">
        <v>489382</v>
      </c>
    </row>
    <row r="660" spans="17:20" x14ac:dyDescent="0.25">
      <c r="Q660" s="232"/>
      <c r="R660" s="232">
        <v>41563</v>
      </c>
      <c r="S660" s="230">
        <v>499418</v>
      </c>
      <c r="T660" s="244">
        <v>499418</v>
      </c>
    </row>
    <row r="661" spans="17:20" x14ac:dyDescent="0.25">
      <c r="Q661" s="232"/>
      <c r="R661" s="232">
        <v>41564</v>
      </c>
      <c r="S661" s="230">
        <v>493585</v>
      </c>
      <c r="T661" s="244">
        <v>493585</v>
      </c>
    </row>
    <row r="662" spans="17:20" x14ac:dyDescent="0.25">
      <c r="Q662" s="232"/>
      <c r="R662" s="233">
        <v>41565</v>
      </c>
      <c r="S662" s="234">
        <v>461168</v>
      </c>
      <c r="T662" s="244">
        <v>461168</v>
      </c>
    </row>
    <row r="663" spans="17:20" x14ac:dyDescent="0.25">
      <c r="Q663" s="232"/>
      <c r="R663" s="235">
        <v>41566</v>
      </c>
      <c r="S663" s="236">
        <v>357857</v>
      </c>
      <c r="T663" s="244">
        <v>357857</v>
      </c>
    </row>
    <row r="664" spans="17:20" x14ac:dyDescent="0.25">
      <c r="Q664" s="232"/>
      <c r="R664" s="235">
        <v>41567</v>
      </c>
      <c r="S664" s="236">
        <v>392673</v>
      </c>
      <c r="T664" s="244">
        <v>392673</v>
      </c>
    </row>
    <row r="665" spans="17:20" x14ac:dyDescent="0.25">
      <c r="Q665" s="232"/>
      <c r="R665" s="237">
        <v>41568</v>
      </c>
      <c r="S665" s="238">
        <v>513980</v>
      </c>
      <c r="T665" s="244">
        <v>513980</v>
      </c>
    </row>
    <row r="666" spans="17:20" x14ac:dyDescent="0.25">
      <c r="Q666" s="232"/>
      <c r="R666" s="232">
        <v>41569</v>
      </c>
      <c r="S666" s="230">
        <v>508241</v>
      </c>
      <c r="T666" s="244">
        <v>508241</v>
      </c>
    </row>
    <row r="667" spans="17:20" x14ac:dyDescent="0.25">
      <c r="Q667" s="232"/>
      <c r="R667" s="232">
        <v>41570</v>
      </c>
      <c r="S667" s="230">
        <v>510574</v>
      </c>
      <c r="T667" s="244">
        <v>510574</v>
      </c>
    </row>
    <row r="668" spans="17:20" x14ac:dyDescent="0.25">
      <c r="Q668" s="232"/>
      <c r="R668" s="233">
        <v>41571</v>
      </c>
      <c r="S668" s="234">
        <v>499954</v>
      </c>
      <c r="T668" s="244">
        <v>499954</v>
      </c>
    </row>
    <row r="669" spans="17:20" x14ac:dyDescent="0.25">
      <c r="Q669" s="232"/>
      <c r="R669" s="235">
        <v>41572</v>
      </c>
      <c r="S669" s="236">
        <v>465471</v>
      </c>
      <c r="T669" s="244">
        <v>465471</v>
      </c>
    </row>
    <row r="670" spans="17:20" x14ac:dyDescent="0.25">
      <c r="Q670" s="232"/>
      <c r="R670" s="235">
        <v>41573</v>
      </c>
      <c r="S670" s="236">
        <v>359207</v>
      </c>
      <c r="T670" s="244">
        <v>359207</v>
      </c>
    </row>
    <row r="671" spans="17:20" x14ac:dyDescent="0.25">
      <c r="Q671" s="232"/>
      <c r="R671" s="237">
        <v>41574</v>
      </c>
      <c r="S671" s="238">
        <v>391969</v>
      </c>
      <c r="T671" s="244">
        <v>391969</v>
      </c>
    </row>
    <row r="672" spans="17:20" x14ac:dyDescent="0.25">
      <c r="Q672" s="232"/>
      <c r="R672" s="232">
        <v>41575</v>
      </c>
      <c r="S672" s="230">
        <v>508644</v>
      </c>
      <c r="T672" s="244">
        <v>508644</v>
      </c>
    </row>
    <row r="673" spans="17:20" x14ac:dyDescent="0.25">
      <c r="Q673" s="232"/>
      <c r="R673" s="232">
        <v>41576</v>
      </c>
      <c r="S673" s="230">
        <v>505716</v>
      </c>
      <c r="T673" s="244">
        <v>505716</v>
      </c>
    </row>
    <row r="674" spans="17:20" x14ac:dyDescent="0.25">
      <c r="Q674" s="232"/>
      <c r="R674" s="233">
        <v>41577</v>
      </c>
      <c r="S674" s="234">
        <v>498611</v>
      </c>
      <c r="T674" s="244">
        <v>498611</v>
      </c>
    </row>
    <row r="675" spans="17:20" x14ac:dyDescent="0.25">
      <c r="Q675" s="232"/>
      <c r="R675" s="235">
        <v>41578</v>
      </c>
      <c r="S675" s="236">
        <v>470225</v>
      </c>
      <c r="T675" s="244">
        <v>470225</v>
      </c>
    </row>
    <row r="676" spans="17:20" x14ac:dyDescent="0.25">
      <c r="Q676" s="232"/>
      <c r="R676" s="235">
        <v>41579</v>
      </c>
      <c r="S676" s="236">
        <v>440715</v>
      </c>
      <c r="T676" s="244">
        <v>440715</v>
      </c>
    </row>
    <row r="677" spans="17:20" x14ac:dyDescent="0.25">
      <c r="Q677" s="232"/>
      <c r="R677" s="237">
        <v>41580</v>
      </c>
      <c r="S677" s="238">
        <v>365414</v>
      </c>
      <c r="T677" s="244">
        <v>365414</v>
      </c>
    </row>
    <row r="678" spans="17:20" x14ac:dyDescent="0.25">
      <c r="Q678" s="232"/>
      <c r="R678" s="232">
        <v>41581</v>
      </c>
      <c r="S678" s="230">
        <v>402153</v>
      </c>
      <c r="T678" s="244">
        <v>402153</v>
      </c>
    </row>
    <row r="679" spans="17:20" x14ac:dyDescent="0.25">
      <c r="Q679" s="232"/>
      <c r="R679" s="232">
        <v>41582</v>
      </c>
      <c r="S679" s="230">
        <v>515531</v>
      </c>
      <c r="T679" s="244">
        <v>515531</v>
      </c>
    </row>
    <row r="680" spans="17:20" x14ac:dyDescent="0.25">
      <c r="Q680" s="232"/>
      <c r="R680" s="233">
        <v>41583</v>
      </c>
      <c r="S680" s="234">
        <v>512123</v>
      </c>
      <c r="T680" s="244">
        <v>512123</v>
      </c>
    </row>
    <row r="681" spans="17:20" x14ac:dyDescent="0.25">
      <c r="Q681" s="232"/>
      <c r="R681" s="235">
        <v>41584</v>
      </c>
      <c r="S681" s="236">
        <v>512016</v>
      </c>
      <c r="T681" s="244">
        <v>512016</v>
      </c>
    </row>
    <row r="682" spans="17:20" x14ac:dyDescent="0.25">
      <c r="Q682" s="232"/>
      <c r="R682" s="235">
        <v>41585</v>
      </c>
      <c r="S682" s="236">
        <v>507640</v>
      </c>
      <c r="T682" s="244">
        <v>507640</v>
      </c>
    </row>
    <row r="683" spans="17:20" x14ac:dyDescent="0.25">
      <c r="Q683" s="232"/>
      <c r="R683" s="237">
        <v>41586</v>
      </c>
      <c r="S683" s="238">
        <v>480261</v>
      </c>
      <c r="T683" s="244">
        <v>480261</v>
      </c>
    </row>
    <row r="684" spans="17:20" x14ac:dyDescent="0.25">
      <c r="Q684" s="232"/>
      <c r="R684" s="232">
        <v>41587</v>
      </c>
      <c r="S684" s="230">
        <v>383249</v>
      </c>
      <c r="T684" s="244">
        <v>383249</v>
      </c>
    </row>
    <row r="685" spans="17:20" x14ac:dyDescent="0.25">
      <c r="Q685" s="232"/>
      <c r="R685" s="232">
        <v>41588</v>
      </c>
      <c r="S685" s="230">
        <v>405946</v>
      </c>
      <c r="T685" s="244">
        <v>405946</v>
      </c>
    </row>
    <row r="686" spans="17:20" x14ac:dyDescent="0.25">
      <c r="Q686" s="232"/>
      <c r="R686" s="233">
        <v>41589</v>
      </c>
      <c r="S686" s="234">
        <v>526455</v>
      </c>
      <c r="T686" s="244">
        <v>526455</v>
      </c>
    </row>
    <row r="687" spans="17:20" x14ac:dyDescent="0.25">
      <c r="Q687" s="232"/>
      <c r="R687" s="235">
        <v>41590</v>
      </c>
      <c r="S687" s="236">
        <v>536487</v>
      </c>
      <c r="T687" s="244">
        <v>536487</v>
      </c>
    </row>
    <row r="688" spans="17:20" x14ac:dyDescent="0.25">
      <c r="Q688" s="232"/>
      <c r="R688" s="235">
        <v>41591</v>
      </c>
      <c r="S688" s="236">
        <v>520559</v>
      </c>
      <c r="T688" s="244">
        <v>520559</v>
      </c>
    </row>
    <row r="689" spans="17:20" x14ac:dyDescent="0.25">
      <c r="Q689" s="232"/>
      <c r="R689" s="237">
        <v>41592</v>
      </c>
      <c r="S689" s="238">
        <v>513125</v>
      </c>
      <c r="T689" s="244">
        <v>513125</v>
      </c>
    </row>
    <row r="690" spans="17:20" x14ac:dyDescent="0.25">
      <c r="Q690" s="232"/>
      <c r="R690" s="232">
        <v>41593</v>
      </c>
      <c r="S690" s="230">
        <v>473631</v>
      </c>
      <c r="T690" s="244">
        <v>473631</v>
      </c>
    </row>
    <row r="691" spans="17:20" x14ac:dyDescent="0.25">
      <c r="Q691" s="232"/>
      <c r="R691" s="232">
        <v>41594</v>
      </c>
      <c r="S691" s="230">
        <v>377462</v>
      </c>
      <c r="T691" s="244">
        <v>377462</v>
      </c>
    </row>
    <row r="692" spans="17:20" x14ac:dyDescent="0.25">
      <c r="Q692" s="232"/>
      <c r="R692" s="233">
        <v>41595</v>
      </c>
      <c r="S692" s="234">
        <v>405662</v>
      </c>
      <c r="T692" s="244">
        <v>405662</v>
      </c>
    </row>
    <row r="693" spans="17:20" x14ac:dyDescent="0.25">
      <c r="Q693" s="232"/>
      <c r="R693" s="235">
        <v>41596</v>
      </c>
      <c r="S693" s="236">
        <v>547104</v>
      </c>
      <c r="T693" s="244">
        <v>547104</v>
      </c>
    </row>
    <row r="694" spans="17:20" x14ac:dyDescent="0.25">
      <c r="Q694" s="232"/>
      <c r="R694" s="235">
        <v>41597</v>
      </c>
      <c r="S694" s="236">
        <v>512857</v>
      </c>
      <c r="T694" s="244">
        <v>512857</v>
      </c>
    </row>
    <row r="695" spans="17:20" x14ac:dyDescent="0.25">
      <c r="R695" s="237">
        <v>41598</v>
      </c>
      <c r="S695" s="238">
        <v>506669</v>
      </c>
      <c r="T695" s="244">
        <v>506669</v>
      </c>
    </row>
    <row r="696" spans="17:20" x14ac:dyDescent="0.25">
      <c r="R696" s="242">
        <v>41599</v>
      </c>
      <c r="S696" s="243">
        <v>502457</v>
      </c>
      <c r="T696" s="244">
        <v>502457</v>
      </c>
    </row>
    <row r="697" spans="17:20" x14ac:dyDescent="0.25">
      <c r="R697" s="242">
        <v>41600</v>
      </c>
      <c r="S697" s="243">
        <v>474367</v>
      </c>
      <c r="T697" s="244">
        <v>474367</v>
      </c>
    </row>
    <row r="698" spans="17:20" x14ac:dyDescent="0.25">
      <c r="R698" s="233">
        <v>41601</v>
      </c>
      <c r="S698" s="234">
        <v>379851</v>
      </c>
      <c r="T698" s="244">
        <v>379851</v>
      </c>
    </row>
    <row r="699" spans="17:20" x14ac:dyDescent="0.25">
      <c r="R699" s="245">
        <v>41602</v>
      </c>
      <c r="S699" s="246">
        <v>396926</v>
      </c>
      <c r="T699" s="244">
        <v>396926</v>
      </c>
    </row>
    <row r="700" spans="17:20" x14ac:dyDescent="0.25">
      <c r="R700" s="245">
        <v>41603</v>
      </c>
      <c r="S700" s="246">
        <v>513734</v>
      </c>
      <c r="T700" s="244">
        <v>513734</v>
      </c>
    </row>
    <row r="701" spans="17:20" x14ac:dyDescent="0.25">
      <c r="R701" s="237">
        <v>41604</v>
      </c>
      <c r="S701" s="238">
        <v>521182</v>
      </c>
      <c r="T701" s="244">
        <v>521182</v>
      </c>
    </row>
    <row r="702" spans="17:20" x14ac:dyDescent="0.25">
      <c r="R702" s="242">
        <v>41605</v>
      </c>
      <c r="S702" s="243">
        <v>488888</v>
      </c>
      <c r="T702" s="244">
        <v>488888</v>
      </c>
    </row>
    <row r="703" spans="17:20" x14ac:dyDescent="0.25">
      <c r="R703" s="242">
        <v>41606</v>
      </c>
      <c r="S703" s="243">
        <v>427775</v>
      </c>
      <c r="T703" s="244">
        <v>427775</v>
      </c>
    </row>
    <row r="704" spans="17:20" x14ac:dyDescent="0.25">
      <c r="R704" s="233">
        <v>41607</v>
      </c>
      <c r="S704" s="234">
        <v>410547</v>
      </c>
      <c r="T704" s="244">
        <v>410547</v>
      </c>
    </row>
    <row r="705" spans="17:20" x14ac:dyDescent="0.25">
      <c r="R705" s="245">
        <v>41608</v>
      </c>
      <c r="S705" s="246">
        <v>353944</v>
      </c>
      <c r="T705" s="244">
        <v>353944</v>
      </c>
    </row>
    <row r="706" spans="17:20" x14ac:dyDescent="0.25">
      <c r="R706" s="245">
        <v>41609</v>
      </c>
      <c r="S706" s="246">
        <v>377104</v>
      </c>
      <c r="T706" s="244">
        <v>377104</v>
      </c>
    </row>
    <row r="708" spans="17:20" x14ac:dyDescent="0.25">
      <c r="Q708" s="247" t="s">
        <v>1997</v>
      </c>
      <c r="R708" s="247"/>
      <c r="S708" s="248">
        <f>SUBTOTAL(109,$S$6:$S$706)</f>
        <v>427096362</v>
      </c>
    </row>
    <row r="709" spans="17:20" x14ac:dyDescent="0.25">
      <c r="Q709" s="247" t="s">
        <v>2432</v>
      </c>
      <c r="R709" s="247"/>
      <c r="S709" s="248">
        <f>SUBTOTAL(101,$S$6:$S$706)</f>
        <v>609267.27817403711</v>
      </c>
    </row>
    <row r="1100" spans="19:19" x14ac:dyDescent="0.25">
      <c r="S1100" s="243" t="s">
        <v>2481</v>
      </c>
    </row>
  </sheetData>
  <autoFilter ref="R5:S5"/>
  <sortState ref="Q6:T706">
    <sortCondition ref="R7"/>
  </sortState>
  <conditionalFormatting sqref="S6:S706">
    <cfRule type="colorScale" priority="1">
      <colorScale>
        <cfvo type="min"/>
        <cfvo type="percentile" val="50"/>
        <cfvo type="max"/>
        <color rgb="FFE51B00"/>
        <color rgb="FFFFFFFF"/>
        <color rgb="FFADEA00"/>
      </colorScale>
    </cfRule>
  </conditionalFormatting>
  <pageMargins left="0.7" right="0.7" top="0.75" bottom="0.75" header="0.3" footer="0.3"/>
  <customProperties>
    <customPr name="ORB_SHEETNAME" r:id="rId1"/>
  </customPropertie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</sheetPr>
  <dimension ref="A1:T1100"/>
  <sheetViews>
    <sheetView topLeftCell="C1" workbookViewId="0">
      <pane ySplit="5" topLeftCell="A6" activePane="bottomLeft" state="frozen"/>
      <selection activeCell="C1" sqref="C1"/>
      <selection pane="bottomLeft" activeCell="X16" sqref="X16"/>
    </sheetView>
  </sheetViews>
  <sheetFormatPr defaultRowHeight="15" x14ac:dyDescent="0.25"/>
  <cols>
    <col min="1" max="2" width="0" style="221" hidden="1" customWidth="1"/>
    <col min="3" max="4" width="9.140625" style="221"/>
    <col min="5" max="6" width="10.7109375" style="221" bestFit="1" customWidth="1"/>
    <col min="7" max="16" width="9.140625" style="221"/>
    <col min="17" max="17" width="7.5703125" style="242" bestFit="1" customWidth="1"/>
    <col min="18" max="18" width="10.7109375" style="242" bestFit="1" customWidth="1"/>
    <col min="19" max="19" width="10.7109375" style="243" customWidth="1"/>
    <col min="20" max="20" width="9.140625" style="244" hidden="1" customWidth="1"/>
    <col min="21" max="16384" width="9.140625" style="221"/>
  </cols>
  <sheetData>
    <row r="1" spans="1:20" ht="5.0999999999999996" customHeight="1" x14ac:dyDescent="0.25">
      <c r="A1" s="221" t="s">
        <v>2445</v>
      </c>
      <c r="C1" s="222"/>
      <c r="D1" s="222"/>
      <c r="E1" s="222"/>
      <c r="F1" s="222"/>
      <c r="G1" s="227"/>
      <c r="H1" s="228"/>
      <c r="I1" s="228"/>
      <c r="J1" s="228"/>
      <c r="Q1" s="232"/>
      <c r="R1" s="232"/>
      <c r="S1" s="230"/>
    </row>
    <row r="2" spans="1:20" x14ac:dyDescent="0.25">
      <c r="A2" s="221" t="s">
        <v>2411</v>
      </c>
      <c r="B2" s="221" t="s">
        <v>2445</v>
      </c>
      <c r="C2" s="222"/>
      <c r="D2" s="223" t="s">
        <v>2408</v>
      </c>
      <c r="E2" s="223"/>
      <c r="F2" s="223"/>
      <c r="G2" s="222"/>
      <c r="Q2" s="232"/>
      <c r="R2" s="232" t="s">
        <v>2422</v>
      </c>
      <c r="S2" s="231"/>
    </row>
    <row r="3" spans="1:20" x14ac:dyDescent="0.25">
      <c r="A3" s="221" t="s">
        <v>2412</v>
      </c>
      <c r="B3" s="229" t="s">
        <v>2385</v>
      </c>
      <c r="C3" s="222"/>
      <c r="D3" s="241" t="s">
        <v>2409</v>
      </c>
      <c r="E3" s="224">
        <v>41610.533391203702</v>
      </c>
      <c r="F3" s="225">
        <v>41610.533391203702</v>
      </c>
      <c r="G3" s="222"/>
      <c r="Q3" s="232"/>
      <c r="R3" s="232" t="s">
        <v>6</v>
      </c>
      <c r="S3" s="240"/>
    </row>
    <row r="4" spans="1:20" x14ac:dyDescent="0.25">
      <c r="A4" s="221" t="s">
        <v>2413</v>
      </c>
      <c r="B4" s="221">
        <v>18</v>
      </c>
      <c r="C4" s="222"/>
      <c r="D4" s="241" t="s">
        <v>2410</v>
      </c>
      <c r="E4" s="226">
        <v>40909</v>
      </c>
      <c r="F4" s="226">
        <v>41609</v>
      </c>
      <c r="G4" s="222"/>
      <c r="Q4" s="232"/>
      <c r="R4" s="232" t="s">
        <v>7</v>
      </c>
      <c r="S4" s="240"/>
    </row>
    <row r="5" spans="1:20" x14ac:dyDescent="0.25">
      <c r="A5" s="221" t="s">
        <v>2414</v>
      </c>
      <c r="B5" s="221">
        <v>1</v>
      </c>
      <c r="C5" s="222"/>
      <c r="D5" s="241" t="s">
        <v>2446</v>
      </c>
      <c r="E5" s="222"/>
      <c r="F5" s="222"/>
      <c r="G5" s="222"/>
      <c r="Q5" s="232"/>
      <c r="R5" s="232" t="s">
        <v>29</v>
      </c>
      <c r="S5" s="239" t="s">
        <v>314</v>
      </c>
      <c r="T5" s="244" t="s">
        <v>2421</v>
      </c>
    </row>
    <row r="6" spans="1:20" x14ac:dyDescent="0.25">
      <c r="A6" s="221" t="s">
        <v>2415</v>
      </c>
      <c r="B6" s="221" t="b">
        <v>0</v>
      </c>
      <c r="C6" s="222"/>
      <c r="D6" s="241" t="s">
        <v>2465</v>
      </c>
      <c r="E6" s="222"/>
      <c r="F6" s="222"/>
      <c r="G6" s="222"/>
      <c r="Q6" s="232" t="s">
        <v>2431</v>
      </c>
      <c r="R6" s="232">
        <v>40909</v>
      </c>
      <c r="S6" s="230">
        <v>132912</v>
      </c>
      <c r="T6" s="244">
        <v>132912</v>
      </c>
    </row>
    <row r="7" spans="1:20" x14ac:dyDescent="0.25">
      <c r="A7" s="221" t="s">
        <v>2416</v>
      </c>
      <c r="B7" s="221">
        <v>1</v>
      </c>
      <c r="C7" s="222"/>
      <c r="D7" s="241" t="s">
        <v>2441</v>
      </c>
      <c r="E7" s="222"/>
      <c r="F7" s="222"/>
      <c r="G7" s="222"/>
      <c r="Q7" s="232"/>
      <c r="R7" s="232">
        <v>40910</v>
      </c>
      <c r="S7" s="230">
        <v>118922</v>
      </c>
      <c r="T7" s="244">
        <v>118922</v>
      </c>
    </row>
    <row r="8" spans="1:20" x14ac:dyDescent="0.25">
      <c r="A8" s="221" t="s">
        <v>2417</v>
      </c>
      <c r="B8" s="221">
        <v>1</v>
      </c>
      <c r="C8" s="222"/>
      <c r="D8" s="241"/>
      <c r="E8" s="222"/>
      <c r="F8" s="222"/>
      <c r="G8" s="222"/>
      <c r="Q8" s="232"/>
      <c r="R8" s="233">
        <v>40911</v>
      </c>
      <c r="S8" s="234">
        <v>146903</v>
      </c>
      <c r="T8" s="244">
        <v>146903</v>
      </c>
    </row>
    <row r="9" spans="1:20" x14ac:dyDescent="0.25">
      <c r="A9" s="221" t="s">
        <v>2418</v>
      </c>
      <c r="B9" s="221" t="s">
        <v>42</v>
      </c>
      <c r="C9" s="222"/>
      <c r="D9" s="241"/>
      <c r="E9" s="222"/>
      <c r="F9" s="222"/>
      <c r="G9" s="222"/>
      <c r="Q9" s="232"/>
      <c r="R9" s="235">
        <v>40912</v>
      </c>
      <c r="S9" s="236">
        <v>104931</v>
      </c>
      <c r="T9" s="244">
        <v>104931</v>
      </c>
    </row>
    <row r="10" spans="1:20" x14ac:dyDescent="0.25">
      <c r="A10" s="221" t="s">
        <v>2153</v>
      </c>
      <c r="B10" s="221" t="s">
        <v>315</v>
      </c>
      <c r="C10" s="222"/>
      <c r="D10" s="241"/>
      <c r="E10" s="222"/>
      <c r="F10" s="222"/>
      <c r="G10" s="222"/>
      <c r="Q10" s="232"/>
      <c r="R10" s="235">
        <v>40913</v>
      </c>
      <c r="S10" s="236">
        <v>195871</v>
      </c>
      <c r="T10" s="244">
        <v>195871</v>
      </c>
    </row>
    <row r="11" spans="1:20" x14ac:dyDescent="0.25">
      <c r="A11" s="221" t="s">
        <v>2419</v>
      </c>
      <c r="B11" s="221" t="s">
        <v>314</v>
      </c>
      <c r="D11" s="229"/>
      <c r="Q11" s="232"/>
      <c r="R11" s="237">
        <v>40914</v>
      </c>
      <c r="S11" s="238">
        <v>160894</v>
      </c>
      <c r="T11" s="244">
        <v>160894</v>
      </c>
    </row>
    <row r="12" spans="1:20" x14ac:dyDescent="0.25">
      <c r="A12" s="221" t="s">
        <v>2420</v>
      </c>
      <c r="B12" s="221" t="s">
        <v>314</v>
      </c>
      <c r="D12" s="229"/>
      <c r="Q12" s="232"/>
      <c r="R12" s="232">
        <v>40915</v>
      </c>
      <c r="S12" s="230">
        <v>167889</v>
      </c>
      <c r="T12" s="244">
        <v>167889</v>
      </c>
    </row>
    <row r="13" spans="1:20" x14ac:dyDescent="0.25">
      <c r="A13" s="221" t="s">
        <v>2423</v>
      </c>
      <c r="B13" s="221">
        <v>6</v>
      </c>
      <c r="D13" s="229"/>
      <c r="Q13" s="232"/>
      <c r="R13" s="232">
        <v>40916</v>
      </c>
      <c r="S13" s="230">
        <v>132912</v>
      </c>
      <c r="T13" s="244">
        <v>132912</v>
      </c>
    </row>
    <row r="14" spans="1:20" x14ac:dyDescent="0.25">
      <c r="A14" s="221" t="s">
        <v>2424</v>
      </c>
      <c r="B14" s="221">
        <v>706</v>
      </c>
      <c r="D14" s="229"/>
      <c r="Q14" s="232"/>
      <c r="R14" s="233">
        <v>40917</v>
      </c>
      <c r="S14" s="234">
        <v>160894</v>
      </c>
      <c r="T14" s="244">
        <v>160894</v>
      </c>
    </row>
    <row r="15" spans="1:20" x14ac:dyDescent="0.25">
      <c r="A15" s="221" t="s">
        <v>2425</v>
      </c>
      <c r="B15" s="221">
        <v>1</v>
      </c>
      <c r="D15" s="229"/>
      <c r="Q15" s="232"/>
      <c r="R15" s="235">
        <v>40918</v>
      </c>
      <c r="S15" s="236">
        <v>160894</v>
      </c>
      <c r="T15" s="244">
        <v>160894</v>
      </c>
    </row>
    <row r="16" spans="1:20" x14ac:dyDescent="0.25">
      <c r="A16" s="221" t="s">
        <v>2426</v>
      </c>
      <c r="B16" s="221">
        <v>18</v>
      </c>
      <c r="D16" s="229"/>
      <c r="Q16" s="232"/>
      <c r="R16" s="235">
        <v>40919</v>
      </c>
      <c r="S16" s="236">
        <v>230848</v>
      </c>
      <c r="T16" s="244">
        <v>230848</v>
      </c>
    </row>
    <row r="17" spans="1:20" x14ac:dyDescent="0.25">
      <c r="A17" s="221" t="s">
        <v>2427</v>
      </c>
      <c r="B17" s="221">
        <v>20</v>
      </c>
      <c r="D17" s="229"/>
      <c r="Q17" s="232"/>
      <c r="R17" s="237">
        <v>40920</v>
      </c>
      <c r="S17" s="238">
        <v>209862</v>
      </c>
      <c r="T17" s="244">
        <v>209862</v>
      </c>
    </row>
    <row r="18" spans="1:20" x14ac:dyDescent="0.25">
      <c r="A18" s="221" t="s">
        <v>2428</v>
      </c>
      <c r="B18" s="221">
        <v>20</v>
      </c>
      <c r="D18" s="229"/>
      <c r="Q18" s="232"/>
      <c r="R18" s="232">
        <v>40921</v>
      </c>
      <c r="S18" s="230">
        <v>237843</v>
      </c>
      <c r="T18" s="244">
        <v>237843</v>
      </c>
    </row>
    <row r="19" spans="1:20" x14ac:dyDescent="0.25">
      <c r="A19" s="221" t="s">
        <v>2429</v>
      </c>
      <c r="B19" s="221" t="s">
        <v>57</v>
      </c>
      <c r="D19" s="229"/>
      <c r="Q19" s="232"/>
      <c r="R19" s="232">
        <v>40922</v>
      </c>
      <c r="S19" s="230">
        <v>153898</v>
      </c>
      <c r="T19" s="244">
        <v>153898</v>
      </c>
    </row>
    <row r="20" spans="1:20" x14ac:dyDescent="0.25">
      <c r="A20" s="221" t="s">
        <v>2430</v>
      </c>
      <c r="B20" s="221" t="s">
        <v>2461</v>
      </c>
      <c r="D20" s="229"/>
      <c r="Q20" s="232"/>
      <c r="R20" s="233">
        <v>40923</v>
      </c>
      <c r="S20" s="234">
        <v>181880</v>
      </c>
      <c r="T20" s="244">
        <v>181880</v>
      </c>
    </row>
    <row r="21" spans="1:20" x14ac:dyDescent="0.25">
      <c r="A21" s="221" t="s">
        <v>2447</v>
      </c>
      <c r="B21" s="221" t="s">
        <v>2433</v>
      </c>
      <c r="Q21" s="232"/>
      <c r="R21" s="235">
        <v>40924</v>
      </c>
      <c r="S21" s="236">
        <v>181880</v>
      </c>
      <c r="T21" s="244">
        <v>181880</v>
      </c>
    </row>
    <row r="22" spans="1:20" x14ac:dyDescent="0.25">
      <c r="A22" s="221" t="s">
        <v>2434</v>
      </c>
      <c r="B22" s="221" t="b">
        <v>0</v>
      </c>
      <c r="Q22" s="232"/>
      <c r="R22" s="235">
        <v>40925</v>
      </c>
      <c r="S22" s="236">
        <v>202866</v>
      </c>
      <c r="T22" s="244">
        <v>202866</v>
      </c>
    </row>
    <row r="23" spans="1:20" x14ac:dyDescent="0.25">
      <c r="A23" s="221" t="s">
        <v>2435</v>
      </c>
      <c r="B23" s="221">
        <v>65</v>
      </c>
      <c r="Q23" s="232"/>
      <c r="R23" s="237">
        <v>40926</v>
      </c>
      <c r="S23" s="238">
        <v>279815</v>
      </c>
      <c r="T23" s="244">
        <v>279815</v>
      </c>
    </row>
    <row r="24" spans="1:20" x14ac:dyDescent="0.25">
      <c r="A24" s="221" t="s">
        <v>2436</v>
      </c>
      <c r="B24" s="221">
        <v>0</v>
      </c>
      <c r="Q24" s="232"/>
      <c r="R24" s="232">
        <v>40927</v>
      </c>
      <c r="S24" s="230">
        <v>195871</v>
      </c>
      <c r="T24" s="244">
        <v>195871</v>
      </c>
    </row>
    <row r="25" spans="1:20" x14ac:dyDescent="0.25">
      <c r="Q25" s="232"/>
      <c r="R25" s="232">
        <v>40928</v>
      </c>
      <c r="S25" s="230">
        <v>188875</v>
      </c>
      <c r="T25" s="244">
        <v>188875</v>
      </c>
    </row>
    <row r="26" spans="1:20" x14ac:dyDescent="0.25">
      <c r="Q26" s="232"/>
      <c r="R26" s="233">
        <v>40929</v>
      </c>
      <c r="S26" s="234">
        <v>132912</v>
      </c>
      <c r="T26" s="244">
        <v>132912</v>
      </c>
    </row>
    <row r="27" spans="1:20" x14ac:dyDescent="0.25">
      <c r="Q27" s="232"/>
      <c r="R27" s="235">
        <v>40930</v>
      </c>
      <c r="S27" s="236">
        <v>167889</v>
      </c>
      <c r="T27" s="244">
        <v>167889</v>
      </c>
    </row>
    <row r="28" spans="1:20" x14ac:dyDescent="0.25">
      <c r="Q28" s="232"/>
      <c r="R28" s="235">
        <v>40931</v>
      </c>
      <c r="S28" s="236">
        <v>132912</v>
      </c>
      <c r="T28" s="244">
        <v>132912</v>
      </c>
    </row>
    <row r="29" spans="1:20" x14ac:dyDescent="0.25">
      <c r="Q29" s="232"/>
      <c r="R29" s="237">
        <v>40932</v>
      </c>
      <c r="S29" s="238">
        <v>146903</v>
      </c>
      <c r="T29" s="244">
        <v>146903</v>
      </c>
    </row>
    <row r="30" spans="1:20" x14ac:dyDescent="0.25">
      <c r="Q30" s="232"/>
      <c r="R30" s="232">
        <v>40933</v>
      </c>
      <c r="S30" s="230">
        <v>104931</v>
      </c>
      <c r="T30" s="244">
        <v>104931</v>
      </c>
    </row>
    <row r="31" spans="1:20" x14ac:dyDescent="0.25">
      <c r="Q31" s="232"/>
      <c r="R31" s="232">
        <v>40934</v>
      </c>
      <c r="S31" s="230">
        <v>118922</v>
      </c>
      <c r="T31" s="244">
        <v>118922</v>
      </c>
    </row>
    <row r="32" spans="1:20" x14ac:dyDescent="0.25">
      <c r="Q32" s="232"/>
      <c r="R32" s="233">
        <v>40935</v>
      </c>
      <c r="S32" s="234">
        <v>139908</v>
      </c>
      <c r="T32" s="244">
        <v>139908</v>
      </c>
    </row>
    <row r="33" spans="17:20" x14ac:dyDescent="0.25">
      <c r="Q33" s="232"/>
      <c r="R33" s="235">
        <v>40936</v>
      </c>
      <c r="S33" s="236">
        <v>160894</v>
      </c>
      <c r="T33" s="244">
        <v>160894</v>
      </c>
    </row>
    <row r="34" spans="17:20" x14ac:dyDescent="0.25">
      <c r="Q34" s="232"/>
      <c r="R34" s="235">
        <v>40937</v>
      </c>
      <c r="S34" s="236">
        <v>139908</v>
      </c>
      <c r="T34" s="244">
        <v>139908</v>
      </c>
    </row>
    <row r="35" spans="17:20" x14ac:dyDescent="0.25">
      <c r="Q35" s="232"/>
      <c r="R35" s="237">
        <v>40938</v>
      </c>
      <c r="S35" s="238">
        <v>174885</v>
      </c>
      <c r="T35" s="244">
        <v>174885</v>
      </c>
    </row>
    <row r="36" spans="17:20" x14ac:dyDescent="0.25">
      <c r="Q36" s="232"/>
      <c r="R36" s="232">
        <v>40939</v>
      </c>
      <c r="S36" s="230">
        <v>104931</v>
      </c>
      <c r="T36" s="244">
        <v>104931</v>
      </c>
    </row>
    <row r="37" spans="17:20" x14ac:dyDescent="0.25">
      <c r="Q37" s="232"/>
      <c r="R37" s="232">
        <v>40940</v>
      </c>
      <c r="S37" s="230">
        <v>125917</v>
      </c>
      <c r="T37" s="244">
        <v>125917</v>
      </c>
    </row>
    <row r="38" spans="17:20" x14ac:dyDescent="0.25">
      <c r="Q38" s="232"/>
      <c r="R38" s="233">
        <v>40941</v>
      </c>
      <c r="S38" s="234">
        <v>188875</v>
      </c>
      <c r="T38" s="244">
        <v>188875</v>
      </c>
    </row>
    <row r="39" spans="17:20" x14ac:dyDescent="0.25">
      <c r="Q39" s="232"/>
      <c r="R39" s="235">
        <v>40942</v>
      </c>
      <c r="S39" s="236">
        <v>90940</v>
      </c>
      <c r="T39" s="244">
        <v>90940</v>
      </c>
    </row>
    <row r="40" spans="17:20" x14ac:dyDescent="0.25">
      <c r="Q40" s="232"/>
      <c r="R40" s="235">
        <v>40943</v>
      </c>
      <c r="S40" s="236">
        <v>174885</v>
      </c>
      <c r="T40" s="244">
        <v>174885</v>
      </c>
    </row>
    <row r="41" spans="17:20" x14ac:dyDescent="0.25">
      <c r="Q41" s="232"/>
      <c r="R41" s="237">
        <v>40944</v>
      </c>
      <c r="S41" s="238">
        <v>125917</v>
      </c>
      <c r="T41" s="244">
        <v>125917</v>
      </c>
    </row>
    <row r="42" spans="17:20" x14ac:dyDescent="0.25">
      <c r="Q42" s="232"/>
      <c r="R42" s="232">
        <v>40945</v>
      </c>
      <c r="S42" s="230">
        <v>160894</v>
      </c>
      <c r="T42" s="244">
        <v>160894</v>
      </c>
    </row>
    <row r="43" spans="17:20" x14ac:dyDescent="0.25">
      <c r="Q43" s="232"/>
      <c r="R43" s="232">
        <v>40946</v>
      </c>
      <c r="S43" s="230">
        <v>97935</v>
      </c>
      <c r="T43" s="244">
        <v>97935</v>
      </c>
    </row>
    <row r="44" spans="17:20" x14ac:dyDescent="0.25">
      <c r="Q44" s="232"/>
      <c r="R44" s="233">
        <v>40947</v>
      </c>
      <c r="S44" s="234">
        <v>125917</v>
      </c>
      <c r="T44" s="244">
        <v>125917</v>
      </c>
    </row>
    <row r="45" spans="17:20" x14ac:dyDescent="0.25">
      <c r="Q45" s="232"/>
      <c r="R45" s="235">
        <v>40948</v>
      </c>
      <c r="S45" s="236">
        <v>174885</v>
      </c>
      <c r="T45" s="244">
        <v>174885</v>
      </c>
    </row>
    <row r="46" spans="17:20" x14ac:dyDescent="0.25">
      <c r="Q46" s="232"/>
      <c r="R46" s="235">
        <v>40949</v>
      </c>
      <c r="S46" s="236">
        <v>153898</v>
      </c>
      <c r="T46" s="244">
        <v>153898</v>
      </c>
    </row>
    <row r="47" spans="17:20" x14ac:dyDescent="0.25">
      <c r="Q47" s="232"/>
      <c r="R47" s="237">
        <v>40950</v>
      </c>
      <c r="S47" s="238">
        <v>111926</v>
      </c>
      <c r="T47" s="244">
        <v>111926</v>
      </c>
    </row>
    <row r="48" spans="17:20" x14ac:dyDescent="0.25">
      <c r="Q48" s="232"/>
      <c r="R48" s="232">
        <v>40951</v>
      </c>
      <c r="S48" s="230">
        <v>202866</v>
      </c>
      <c r="T48" s="244">
        <v>202866</v>
      </c>
    </row>
    <row r="49" spans="17:20" x14ac:dyDescent="0.25">
      <c r="Q49" s="232"/>
      <c r="R49" s="232">
        <v>40952</v>
      </c>
      <c r="S49" s="230">
        <v>153898</v>
      </c>
      <c r="T49" s="244">
        <v>153898</v>
      </c>
    </row>
    <row r="50" spans="17:20" x14ac:dyDescent="0.25">
      <c r="Q50" s="232"/>
      <c r="R50" s="233">
        <v>40953</v>
      </c>
      <c r="S50" s="234">
        <v>202866</v>
      </c>
      <c r="T50" s="244">
        <v>202866</v>
      </c>
    </row>
    <row r="51" spans="17:20" x14ac:dyDescent="0.25">
      <c r="Q51" s="232"/>
      <c r="R51" s="235">
        <v>40954</v>
      </c>
      <c r="S51" s="236">
        <v>90940</v>
      </c>
      <c r="T51" s="244">
        <v>90940</v>
      </c>
    </row>
    <row r="52" spans="17:20" x14ac:dyDescent="0.25">
      <c r="Q52" s="232"/>
      <c r="R52" s="235">
        <v>40955</v>
      </c>
      <c r="S52" s="236">
        <v>118922</v>
      </c>
      <c r="T52" s="244">
        <v>118922</v>
      </c>
    </row>
    <row r="53" spans="17:20" x14ac:dyDescent="0.25">
      <c r="Q53" s="232"/>
      <c r="R53" s="237">
        <v>40956</v>
      </c>
      <c r="S53" s="238">
        <v>174885</v>
      </c>
      <c r="T53" s="244">
        <v>174885</v>
      </c>
    </row>
    <row r="54" spans="17:20" x14ac:dyDescent="0.25">
      <c r="Q54" s="232"/>
      <c r="R54" s="232">
        <v>40957</v>
      </c>
      <c r="S54" s="230">
        <v>174885</v>
      </c>
      <c r="T54" s="244">
        <v>174885</v>
      </c>
    </row>
    <row r="55" spans="17:20" x14ac:dyDescent="0.25">
      <c r="Q55" s="232"/>
      <c r="R55" s="232">
        <v>40958</v>
      </c>
      <c r="S55" s="230">
        <v>188875</v>
      </c>
      <c r="T55" s="244">
        <v>188875</v>
      </c>
    </row>
    <row r="56" spans="17:20" x14ac:dyDescent="0.25">
      <c r="Q56" s="232"/>
      <c r="R56" s="233">
        <v>40959</v>
      </c>
      <c r="S56" s="234">
        <v>209862</v>
      </c>
      <c r="T56" s="244">
        <v>209862</v>
      </c>
    </row>
    <row r="57" spans="17:20" x14ac:dyDescent="0.25">
      <c r="Q57" s="232"/>
      <c r="R57" s="235">
        <v>40960</v>
      </c>
      <c r="S57" s="236">
        <v>174885</v>
      </c>
      <c r="T57" s="244">
        <v>174885</v>
      </c>
    </row>
    <row r="58" spans="17:20" x14ac:dyDescent="0.25">
      <c r="Q58" s="232"/>
      <c r="R58" s="235">
        <v>40961</v>
      </c>
      <c r="S58" s="236">
        <v>146903</v>
      </c>
      <c r="T58" s="244">
        <v>146903</v>
      </c>
    </row>
    <row r="59" spans="17:20" x14ac:dyDescent="0.25">
      <c r="Q59" s="232"/>
      <c r="R59" s="237">
        <v>40962</v>
      </c>
      <c r="S59" s="238">
        <v>97935</v>
      </c>
      <c r="T59" s="244">
        <v>97935</v>
      </c>
    </row>
    <row r="60" spans="17:20" x14ac:dyDescent="0.25">
      <c r="Q60" s="232"/>
      <c r="R60" s="232">
        <v>40963</v>
      </c>
      <c r="S60" s="230">
        <v>90940</v>
      </c>
      <c r="T60" s="244">
        <v>90940</v>
      </c>
    </row>
    <row r="61" spans="17:20" x14ac:dyDescent="0.25">
      <c r="Q61" s="232"/>
      <c r="R61" s="232">
        <v>40964</v>
      </c>
      <c r="S61" s="230">
        <v>167889</v>
      </c>
      <c r="T61" s="244">
        <v>167889</v>
      </c>
    </row>
    <row r="62" spans="17:20" x14ac:dyDescent="0.25">
      <c r="Q62" s="232"/>
      <c r="R62" s="233">
        <v>40965</v>
      </c>
      <c r="S62" s="234">
        <v>69954</v>
      </c>
      <c r="T62" s="244">
        <v>69954</v>
      </c>
    </row>
    <row r="63" spans="17:20" x14ac:dyDescent="0.25">
      <c r="Q63" s="232"/>
      <c r="R63" s="235">
        <v>40966</v>
      </c>
      <c r="S63" s="236">
        <v>160894</v>
      </c>
      <c r="T63" s="244">
        <v>160894</v>
      </c>
    </row>
    <row r="64" spans="17:20" x14ac:dyDescent="0.25">
      <c r="Q64" s="232"/>
      <c r="R64" s="235">
        <v>40967</v>
      </c>
      <c r="S64" s="236">
        <v>146903</v>
      </c>
      <c r="T64" s="244">
        <v>146903</v>
      </c>
    </row>
    <row r="65" spans="17:20" x14ac:dyDescent="0.25">
      <c r="Q65" s="232"/>
      <c r="R65" s="237">
        <v>40968</v>
      </c>
      <c r="S65" s="238">
        <v>83945</v>
      </c>
      <c r="T65" s="244">
        <v>83945</v>
      </c>
    </row>
    <row r="66" spans="17:20" x14ac:dyDescent="0.25">
      <c r="Q66" s="232"/>
      <c r="R66" s="232">
        <v>40969</v>
      </c>
      <c r="S66" s="230">
        <v>111926</v>
      </c>
      <c r="T66" s="244">
        <v>111926</v>
      </c>
    </row>
    <row r="67" spans="17:20" x14ac:dyDescent="0.25">
      <c r="Q67" s="232"/>
      <c r="R67" s="232">
        <v>40970</v>
      </c>
      <c r="S67" s="230">
        <v>104931</v>
      </c>
      <c r="T67" s="244">
        <v>104931</v>
      </c>
    </row>
    <row r="68" spans="17:20" x14ac:dyDescent="0.25">
      <c r="Q68" s="232"/>
      <c r="R68" s="233">
        <v>40971</v>
      </c>
      <c r="S68" s="234">
        <v>125917</v>
      </c>
      <c r="T68" s="244">
        <v>125917</v>
      </c>
    </row>
    <row r="69" spans="17:20" x14ac:dyDescent="0.25">
      <c r="Q69" s="232"/>
      <c r="R69" s="235">
        <v>40972</v>
      </c>
      <c r="S69" s="236">
        <v>118922</v>
      </c>
      <c r="T69" s="244">
        <v>118922</v>
      </c>
    </row>
    <row r="70" spans="17:20" x14ac:dyDescent="0.25">
      <c r="Q70" s="232"/>
      <c r="R70" s="235">
        <v>40973</v>
      </c>
      <c r="S70" s="236">
        <v>118922</v>
      </c>
      <c r="T70" s="244">
        <v>118922</v>
      </c>
    </row>
    <row r="71" spans="17:20" x14ac:dyDescent="0.25">
      <c r="Q71" s="232"/>
      <c r="R71" s="237">
        <v>40974</v>
      </c>
      <c r="S71" s="238">
        <v>139908</v>
      </c>
      <c r="T71" s="244">
        <v>139908</v>
      </c>
    </row>
    <row r="72" spans="17:20" x14ac:dyDescent="0.25">
      <c r="Q72" s="232"/>
      <c r="R72" s="232">
        <v>40975</v>
      </c>
      <c r="S72" s="230">
        <v>447705</v>
      </c>
      <c r="T72" s="244">
        <v>447705</v>
      </c>
    </row>
    <row r="73" spans="17:20" x14ac:dyDescent="0.25">
      <c r="Q73" s="232"/>
      <c r="R73" s="232">
        <v>40976</v>
      </c>
      <c r="S73" s="230">
        <v>244838</v>
      </c>
      <c r="T73" s="244">
        <v>244838</v>
      </c>
    </row>
    <row r="74" spans="17:20" x14ac:dyDescent="0.25">
      <c r="Q74" s="232"/>
      <c r="R74" s="233">
        <v>40977</v>
      </c>
      <c r="S74" s="234">
        <v>146903</v>
      </c>
      <c r="T74" s="244">
        <v>146903</v>
      </c>
    </row>
    <row r="75" spans="17:20" x14ac:dyDescent="0.25">
      <c r="Q75" s="232"/>
      <c r="R75" s="235">
        <v>40978</v>
      </c>
      <c r="S75" s="236">
        <v>153898</v>
      </c>
      <c r="T75" s="244">
        <v>153898</v>
      </c>
    </row>
    <row r="76" spans="17:20" x14ac:dyDescent="0.25">
      <c r="Q76" s="232"/>
      <c r="R76" s="235">
        <v>40979</v>
      </c>
      <c r="S76" s="236">
        <v>188875</v>
      </c>
      <c r="T76" s="244">
        <v>188875</v>
      </c>
    </row>
    <row r="77" spans="17:20" x14ac:dyDescent="0.25">
      <c r="Q77" s="232"/>
      <c r="R77" s="237">
        <v>40980</v>
      </c>
      <c r="S77" s="238">
        <v>97935</v>
      </c>
      <c r="T77" s="244">
        <v>97935</v>
      </c>
    </row>
    <row r="78" spans="17:20" x14ac:dyDescent="0.25">
      <c r="Q78" s="232"/>
      <c r="R78" s="232">
        <v>40981</v>
      </c>
      <c r="S78" s="230">
        <v>125917</v>
      </c>
      <c r="T78" s="244">
        <v>125917</v>
      </c>
    </row>
    <row r="79" spans="17:20" x14ac:dyDescent="0.25">
      <c r="Q79" s="232"/>
      <c r="R79" s="232">
        <v>40982</v>
      </c>
      <c r="S79" s="230">
        <v>111926</v>
      </c>
      <c r="T79" s="244">
        <v>111926</v>
      </c>
    </row>
    <row r="80" spans="17:20" x14ac:dyDescent="0.25">
      <c r="Q80" s="232"/>
      <c r="R80" s="233">
        <v>40983</v>
      </c>
      <c r="S80" s="234">
        <v>181880</v>
      </c>
      <c r="T80" s="244">
        <v>181880</v>
      </c>
    </row>
    <row r="81" spans="17:20" x14ac:dyDescent="0.25">
      <c r="Q81" s="232"/>
      <c r="R81" s="235">
        <v>40984</v>
      </c>
      <c r="S81" s="236">
        <v>62958</v>
      </c>
      <c r="T81" s="244">
        <v>62958</v>
      </c>
    </row>
    <row r="82" spans="17:20" x14ac:dyDescent="0.25">
      <c r="Q82" s="232"/>
      <c r="R82" s="235">
        <v>40985</v>
      </c>
      <c r="S82" s="236">
        <v>118922</v>
      </c>
      <c r="T82" s="244">
        <v>118922</v>
      </c>
    </row>
    <row r="83" spans="17:20" x14ac:dyDescent="0.25">
      <c r="Q83" s="232"/>
      <c r="R83" s="237">
        <v>40986</v>
      </c>
      <c r="S83" s="238">
        <v>160894</v>
      </c>
      <c r="T83" s="244">
        <v>160894</v>
      </c>
    </row>
    <row r="84" spans="17:20" x14ac:dyDescent="0.25">
      <c r="Q84" s="232"/>
      <c r="R84" s="232">
        <v>40987</v>
      </c>
      <c r="S84" s="230">
        <v>237843</v>
      </c>
      <c r="T84" s="244">
        <v>237843</v>
      </c>
    </row>
    <row r="85" spans="17:20" x14ac:dyDescent="0.25">
      <c r="Q85" s="232"/>
      <c r="R85" s="232">
        <v>40988</v>
      </c>
      <c r="S85" s="230">
        <v>160894</v>
      </c>
      <c r="T85" s="244">
        <v>160894</v>
      </c>
    </row>
    <row r="86" spans="17:20" x14ac:dyDescent="0.25">
      <c r="Q86" s="232"/>
      <c r="R86" s="233">
        <v>40989</v>
      </c>
      <c r="S86" s="234">
        <v>167889</v>
      </c>
      <c r="T86" s="244">
        <v>167889</v>
      </c>
    </row>
    <row r="87" spans="17:20" x14ac:dyDescent="0.25">
      <c r="Q87" s="232"/>
      <c r="R87" s="235">
        <v>40990</v>
      </c>
      <c r="S87" s="236">
        <v>237843</v>
      </c>
      <c r="T87" s="244">
        <v>237843</v>
      </c>
    </row>
    <row r="88" spans="17:20" x14ac:dyDescent="0.25">
      <c r="Q88" s="232"/>
      <c r="R88" s="235">
        <v>40991</v>
      </c>
      <c r="S88" s="236">
        <v>216857</v>
      </c>
      <c r="T88" s="244">
        <v>216857</v>
      </c>
    </row>
    <row r="89" spans="17:20" x14ac:dyDescent="0.25">
      <c r="Q89" s="232"/>
      <c r="R89" s="237">
        <v>40992</v>
      </c>
      <c r="S89" s="238">
        <v>167889</v>
      </c>
      <c r="T89" s="244">
        <v>167889</v>
      </c>
    </row>
    <row r="90" spans="17:20" x14ac:dyDescent="0.25">
      <c r="Q90" s="232"/>
      <c r="R90" s="232">
        <v>40993</v>
      </c>
      <c r="S90" s="230">
        <v>160894</v>
      </c>
      <c r="T90" s="244">
        <v>160894</v>
      </c>
    </row>
    <row r="91" spans="17:20" x14ac:dyDescent="0.25">
      <c r="Q91" s="232"/>
      <c r="R91" s="232">
        <v>40994</v>
      </c>
      <c r="S91" s="230">
        <v>167889</v>
      </c>
      <c r="T91" s="244">
        <v>167889</v>
      </c>
    </row>
    <row r="92" spans="17:20" x14ac:dyDescent="0.25">
      <c r="Q92" s="232"/>
      <c r="R92" s="233">
        <v>40995</v>
      </c>
      <c r="S92" s="234">
        <v>181880</v>
      </c>
      <c r="T92" s="244">
        <v>181880</v>
      </c>
    </row>
    <row r="93" spans="17:20" x14ac:dyDescent="0.25">
      <c r="Q93" s="232"/>
      <c r="R93" s="235">
        <v>40996</v>
      </c>
      <c r="S93" s="236">
        <v>181880</v>
      </c>
      <c r="T93" s="244">
        <v>181880</v>
      </c>
    </row>
    <row r="94" spans="17:20" x14ac:dyDescent="0.25">
      <c r="Q94" s="232"/>
      <c r="R94" s="235">
        <v>40997</v>
      </c>
      <c r="S94" s="236">
        <v>167889</v>
      </c>
      <c r="T94" s="244">
        <v>167889</v>
      </c>
    </row>
    <row r="95" spans="17:20" x14ac:dyDescent="0.25">
      <c r="Q95" s="232"/>
      <c r="R95" s="237">
        <v>40998</v>
      </c>
      <c r="S95" s="238">
        <v>146903</v>
      </c>
      <c r="T95" s="244">
        <v>146903</v>
      </c>
    </row>
    <row r="96" spans="17:20" x14ac:dyDescent="0.25">
      <c r="Q96" s="232"/>
      <c r="R96" s="232">
        <v>40999</v>
      </c>
      <c r="S96" s="230">
        <v>216857</v>
      </c>
      <c r="T96" s="244">
        <v>216857</v>
      </c>
    </row>
    <row r="97" spans="17:20" x14ac:dyDescent="0.25">
      <c r="Q97" s="232"/>
      <c r="R97" s="232">
        <v>41000</v>
      </c>
      <c r="S97" s="230">
        <v>132912</v>
      </c>
      <c r="T97" s="244">
        <v>132912</v>
      </c>
    </row>
    <row r="98" spans="17:20" x14ac:dyDescent="0.25">
      <c r="Q98" s="232"/>
      <c r="R98" s="233">
        <v>41001</v>
      </c>
      <c r="S98" s="234">
        <v>132912</v>
      </c>
      <c r="T98" s="244">
        <v>132912</v>
      </c>
    </row>
    <row r="99" spans="17:20" x14ac:dyDescent="0.25">
      <c r="Q99" s="232"/>
      <c r="R99" s="235">
        <v>41002</v>
      </c>
      <c r="S99" s="236">
        <v>160894</v>
      </c>
      <c r="T99" s="244">
        <v>160894</v>
      </c>
    </row>
    <row r="100" spans="17:20" x14ac:dyDescent="0.25">
      <c r="Q100" s="232"/>
      <c r="R100" s="235">
        <v>41003</v>
      </c>
      <c r="S100" s="236">
        <v>146903</v>
      </c>
      <c r="T100" s="244">
        <v>146903</v>
      </c>
    </row>
    <row r="101" spans="17:20" x14ac:dyDescent="0.25">
      <c r="Q101" s="232"/>
      <c r="R101" s="237">
        <v>41004</v>
      </c>
      <c r="S101" s="238">
        <v>97935</v>
      </c>
      <c r="T101" s="244">
        <v>97935</v>
      </c>
    </row>
    <row r="102" spans="17:20" x14ac:dyDescent="0.25">
      <c r="Q102" s="232"/>
      <c r="R102" s="232">
        <v>41005</v>
      </c>
      <c r="S102" s="230">
        <v>139908</v>
      </c>
      <c r="T102" s="244">
        <v>139908</v>
      </c>
    </row>
    <row r="103" spans="17:20" x14ac:dyDescent="0.25">
      <c r="Q103" s="232"/>
      <c r="R103" s="232">
        <v>41006</v>
      </c>
      <c r="S103" s="230">
        <v>139908</v>
      </c>
      <c r="T103" s="244">
        <v>139908</v>
      </c>
    </row>
    <row r="104" spans="17:20" x14ac:dyDescent="0.25">
      <c r="Q104" s="232"/>
      <c r="R104" s="233">
        <v>41007</v>
      </c>
      <c r="S104" s="234">
        <v>160894</v>
      </c>
      <c r="T104" s="244">
        <v>160894</v>
      </c>
    </row>
    <row r="105" spans="17:20" x14ac:dyDescent="0.25">
      <c r="Q105" s="232"/>
      <c r="R105" s="235">
        <v>41008</v>
      </c>
      <c r="S105" s="236">
        <v>125917</v>
      </c>
      <c r="T105" s="244">
        <v>125917</v>
      </c>
    </row>
    <row r="106" spans="17:20" x14ac:dyDescent="0.25">
      <c r="Q106" s="232"/>
      <c r="R106" s="235">
        <v>41009</v>
      </c>
      <c r="S106" s="236">
        <v>167889</v>
      </c>
      <c r="T106" s="244">
        <v>167889</v>
      </c>
    </row>
    <row r="107" spans="17:20" x14ac:dyDescent="0.25">
      <c r="Q107" s="232"/>
      <c r="R107" s="237">
        <v>41010</v>
      </c>
      <c r="S107" s="238">
        <v>174885</v>
      </c>
      <c r="T107" s="244">
        <v>174885</v>
      </c>
    </row>
    <row r="108" spans="17:20" x14ac:dyDescent="0.25">
      <c r="Q108" s="232"/>
      <c r="R108" s="232">
        <v>41011</v>
      </c>
      <c r="S108" s="230">
        <v>167889</v>
      </c>
      <c r="T108" s="244">
        <v>167889</v>
      </c>
    </row>
    <row r="109" spans="17:20" x14ac:dyDescent="0.25">
      <c r="Q109" s="232"/>
      <c r="R109" s="232">
        <v>41012</v>
      </c>
      <c r="S109" s="230">
        <v>160894</v>
      </c>
      <c r="T109" s="244">
        <v>160894</v>
      </c>
    </row>
    <row r="110" spans="17:20" x14ac:dyDescent="0.25">
      <c r="Q110" s="232"/>
      <c r="R110" s="233">
        <v>41013</v>
      </c>
      <c r="S110" s="234">
        <v>314792</v>
      </c>
      <c r="T110" s="244">
        <v>314792</v>
      </c>
    </row>
    <row r="111" spans="17:20" x14ac:dyDescent="0.25">
      <c r="Q111" s="232"/>
      <c r="R111" s="235">
        <v>41014</v>
      </c>
      <c r="S111" s="236">
        <v>202866</v>
      </c>
      <c r="T111" s="244">
        <v>202866</v>
      </c>
    </row>
    <row r="112" spans="17:20" x14ac:dyDescent="0.25">
      <c r="Q112" s="232"/>
      <c r="R112" s="235">
        <v>41015</v>
      </c>
      <c r="S112" s="236">
        <v>216857</v>
      </c>
      <c r="T112" s="244">
        <v>216857</v>
      </c>
    </row>
    <row r="113" spans="17:20" x14ac:dyDescent="0.25">
      <c r="Q113" s="232"/>
      <c r="R113" s="237">
        <v>41016</v>
      </c>
      <c r="S113" s="238">
        <v>216857</v>
      </c>
      <c r="T113" s="244">
        <v>216857</v>
      </c>
    </row>
    <row r="114" spans="17:20" x14ac:dyDescent="0.25">
      <c r="Q114" s="232"/>
      <c r="R114" s="232">
        <v>41017</v>
      </c>
      <c r="S114" s="230">
        <v>230848</v>
      </c>
      <c r="T114" s="244">
        <v>230848</v>
      </c>
    </row>
    <row r="115" spans="17:20" x14ac:dyDescent="0.25">
      <c r="Q115" s="232"/>
      <c r="R115" s="232">
        <v>41018</v>
      </c>
      <c r="S115" s="230">
        <v>195871</v>
      </c>
      <c r="T115" s="244">
        <v>195871</v>
      </c>
    </row>
    <row r="116" spans="17:20" x14ac:dyDescent="0.25">
      <c r="Q116" s="232"/>
      <c r="R116" s="233">
        <v>41019</v>
      </c>
      <c r="S116" s="234">
        <v>202866</v>
      </c>
      <c r="T116" s="244">
        <v>202866</v>
      </c>
    </row>
    <row r="117" spans="17:20" x14ac:dyDescent="0.25">
      <c r="Q117" s="232"/>
      <c r="R117" s="235">
        <v>41020</v>
      </c>
      <c r="S117" s="236">
        <v>125917</v>
      </c>
      <c r="T117" s="244">
        <v>125917</v>
      </c>
    </row>
    <row r="118" spans="17:20" x14ac:dyDescent="0.25">
      <c r="Q118" s="232"/>
      <c r="R118" s="235">
        <v>41021</v>
      </c>
      <c r="S118" s="236">
        <v>167889</v>
      </c>
      <c r="T118" s="244">
        <v>167889</v>
      </c>
    </row>
    <row r="119" spans="17:20" x14ac:dyDescent="0.25">
      <c r="Q119" s="232"/>
      <c r="R119" s="237">
        <v>41022</v>
      </c>
      <c r="S119" s="238">
        <v>167889</v>
      </c>
      <c r="T119" s="244">
        <v>167889</v>
      </c>
    </row>
    <row r="120" spans="17:20" x14ac:dyDescent="0.25">
      <c r="Q120" s="232"/>
      <c r="R120" s="232">
        <v>41023</v>
      </c>
      <c r="S120" s="230">
        <v>181880</v>
      </c>
      <c r="T120" s="244">
        <v>181880</v>
      </c>
    </row>
    <row r="121" spans="17:20" x14ac:dyDescent="0.25">
      <c r="Q121" s="232"/>
      <c r="R121" s="232">
        <v>41024</v>
      </c>
      <c r="S121" s="230">
        <v>160894</v>
      </c>
      <c r="T121" s="244">
        <v>160894</v>
      </c>
    </row>
    <row r="122" spans="17:20" x14ac:dyDescent="0.25">
      <c r="Q122" s="232"/>
      <c r="R122" s="233">
        <v>41025</v>
      </c>
      <c r="S122" s="234">
        <v>202866</v>
      </c>
      <c r="T122" s="244">
        <v>202866</v>
      </c>
    </row>
    <row r="123" spans="17:20" x14ac:dyDescent="0.25">
      <c r="Q123" s="232"/>
      <c r="R123" s="235">
        <v>41026</v>
      </c>
      <c r="S123" s="236">
        <v>195871</v>
      </c>
      <c r="T123" s="244">
        <v>195871</v>
      </c>
    </row>
    <row r="124" spans="17:20" x14ac:dyDescent="0.25">
      <c r="Q124" s="232"/>
      <c r="R124" s="235">
        <v>41027</v>
      </c>
      <c r="S124" s="236">
        <v>146903</v>
      </c>
      <c r="T124" s="244">
        <v>146903</v>
      </c>
    </row>
    <row r="125" spans="17:20" x14ac:dyDescent="0.25">
      <c r="Q125" s="232"/>
      <c r="R125" s="237">
        <v>41028</v>
      </c>
      <c r="S125" s="238">
        <v>216857</v>
      </c>
      <c r="T125" s="244">
        <v>216857</v>
      </c>
    </row>
    <row r="126" spans="17:20" x14ac:dyDescent="0.25">
      <c r="Q126" s="232"/>
      <c r="R126" s="232">
        <v>41029</v>
      </c>
      <c r="S126" s="230">
        <v>111926</v>
      </c>
      <c r="T126" s="244">
        <v>111926</v>
      </c>
    </row>
    <row r="127" spans="17:20" x14ac:dyDescent="0.25">
      <c r="Q127" s="232"/>
      <c r="R127" s="232">
        <v>41030</v>
      </c>
      <c r="S127" s="230">
        <v>118922</v>
      </c>
      <c r="T127" s="244">
        <v>118922</v>
      </c>
    </row>
    <row r="128" spans="17:20" x14ac:dyDescent="0.25">
      <c r="Q128" s="232"/>
      <c r="R128" s="233">
        <v>41031</v>
      </c>
      <c r="S128" s="234">
        <v>174885</v>
      </c>
      <c r="T128" s="244">
        <v>174885</v>
      </c>
    </row>
    <row r="129" spans="17:20" x14ac:dyDescent="0.25">
      <c r="Q129" s="232"/>
      <c r="R129" s="235">
        <v>41032</v>
      </c>
      <c r="S129" s="236">
        <v>132912</v>
      </c>
      <c r="T129" s="244">
        <v>132912</v>
      </c>
    </row>
    <row r="130" spans="17:20" x14ac:dyDescent="0.25">
      <c r="Q130" s="232"/>
      <c r="R130" s="235">
        <v>41033</v>
      </c>
      <c r="S130" s="236">
        <v>139908</v>
      </c>
      <c r="T130" s="244">
        <v>139908</v>
      </c>
    </row>
    <row r="131" spans="17:20" x14ac:dyDescent="0.25">
      <c r="Q131" s="232"/>
      <c r="R131" s="237">
        <v>41034</v>
      </c>
      <c r="S131" s="238">
        <v>132912</v>
      </c>
      <c r="T131" s="244">
        <v>132912</v>
      </c>
    </row>
    <row r="132" spans="17:20" x14ac:dyDescent="0.25">
      <c r="Q132" s="232"/>
      <c r="R132" s="232">
        <v>41035</v>
      </c>
      <c r="S132" s="230">
        <v>167889</v>
      </c>
      <c r="T132" s="244">
        <v>167889</v>
      </c>
    </row>
    <row r="133" spans="17:20" x14ac:dyDescent="0.25">
      <c r="Q133" s="232"/>
      <c r="R133" s="232">
        <v>41036</v>
      </c>
      <c r="S133" s="230">
        <v>118922</v>
      </c>
      <c r="T133" s="244">
        <v>118922</v>
      </c>
    </row>
    <row r="134" spans="17:20" x14ac:dyDescent="0.25">
      <c r="Q134" s="232"/>
      <c r="R134" s="233">
        <v>41037</v>
      </c>
      <c r="S134" s="234">
        <v>174885</v>
      </c>
      <c r="T134" s="244">
        <v>174885</v>
      </c>
    </row>
    <row r="135" spans="17:20" x14ac:dyDescent="0.25">
      <c r="Q135" s="232"/>
      <c r="R135" s="235">
        <v>41038</v>
      </c>
      <c r="S135" s="236">
        <v>153898</v>
      </c>
      <c r="T135" s="244">
        <v>153898</v>
      </c>
    </row>
    <row r="136" spans="17:20" x14ac:dyDescent="0.25">
      <c r="Q136" s="232"/>
      <c r="R136" s="235">
        <v>41039</v>
      </c>
      <c r="S136" s="236">
        <v>188875</v>
      </c>
      <c r="T136" s="244">
        <v>188875</v>
      </c>
    </row>
    <row r="137" spans="17:20" x14ac:dyDescent="0.25">
      <c r="Q137" s="232"/>
      <c r="R137" s="237">
        <v>41040</v>
      </c>
      <c r="S137" s="238">
        <v>195871</v>
      </c>
      <c r="T137" s="244">
        <v>195871</v>
      </c>
    </row>
    <row r="138" spans="17:20" x14ac:dyDescent="0.25">
      <c r="Q138" s="232"/>
      <c r="R138" s="232">
        <v>41041</v>
      </c>
      <c r="S138" s="230">
        <v>223852</v>
      </c>
      <c r="T138" s="244">
        <v>223852</v>
      </c>
    </row>
    <row r="139" spans="17:20" x14ac:dyDescent="0.25">
      <c r="Q139" s="232"/>
      <c r="R139" s="232">
        <v>41042</v>
      </c>
      <c r="S139" s="230">
        <v>195871</v>
      </c>
      <c r="T139" s="244">
        <v>195871</v>
      </c>
    </row>
    <row r="140" spans="17:20" x14ac:dyDescent="0.25">
      <c r="Q140" s="232"/>
      <c r="R140" s="233">
        <v>41043</v>
      </c>
      <c r="S140" s="234">
        <v>202866</v>
      </c>
      <c r="T140" s="244">
        <v>202866</v>
      </c>
    </row>
    <row r="141" spans="17:20" x14ac:dyDescent="0.25">
      <c r="Q141" s="232"/>
      <c r="R141" s="235">
        <v>41044</v>
      </c>
      <c r="S141" s="236">
        <v>160894</v>
      </c>
      <c r="T141" s="244">
        <v>160894</v>
      </c>
    </row>
    <row r="142" spans="17:20" x14ac:dyDescent="0.25">
      <c r="Q142" s="232"/>
      <c r="R142" s="235">
        <v>41045</v>
      </c>
      <c r="S142" s="236">
        <v>195871</v>
      </c>
      <c r="T142" s="244">
        <v>195871</v>
      </c>
    </row>
    <row r="143" spans="17:20" x14ac:dyDescent="0.25">
      <c r="Q143" s="232"/>
      <c r="R143" s="237">
        <v>41046</v>
      </c>
      <c r="S143" s="238">
        <v>181880</v>
      </c>
      <c r="T143" s="244">
        <v>181880</v>
      </c>
    </row>
    <row r="144" spans="17:20" x14ac:dyDescent="0.25">
      <c r="Q144" s="232"/>
      <c r="R144" s="232">
        <v>41047</v>
      </c>
      <c r="S144" s="230">
        <v>118922</v>
      </c>
      <c r="T144" s="244">
        <v>118922</v>
      </c>
    </row>
    <row r="145" spans="17:20" x14ac:dyDescent="0.25">
      <c r="Q145" s="232"/>
      <c r="R145" s="232">
        <v>41048</v>
      </c>
      <c r="S145" s="230">
        <v>181880</v>
      </c>
      <c r="T145" s="244">
        <v>181880</v>
      </c>
    </row>
    <row r="146" spans="17:20" x14ac:dyDescent="0.25">
      <c r="Q146" s="232"/>
      <c r="R146" s="233">
        <v>41049</v>
      </c>
      <c r="S146" s="234">
        <v>223852</v>
      </c>
      <c r="T146" s="244">
        <v>223852</v>
      </c>
    </row>
    <row r="147" spans="17:20" x14ac:dyDescent="0.25">
      <c r="Q147" s="232"/>
      <c r="R147" s="235">
        <v>41050</v>
      </c>
      <c r="S147" s="236">
        <v>146903</v>
      </c>
      <c r="T147" s="244">
        <v>146903</v>
      </c>
    </row>
    <row r="148" spans="17:20" x14ac:dyDescent="0.25">
      <c r="Q148" s="232"/>
      <c r="R148" s="235">
        <v>41051</v>
      </c>
      <c r="S148" s="236">
        <v>195871</v>
      </c>
      <c r="T148" s="244">
        <v>195871</v>
      </c>
    </row>
    <row r="149" spans="17:20" x14ac:dyDescent="0.25">
      <c r="Q149" s="232"/>
      <c r="R149" s="237">
        <v>41052</v>
      </c>
      <c r="S149" s="238">
        <v>167889</v>
      </c>
      <c r="T149" s="244">
        <v>167889</v>
      </c>
    </row>
    <row r="150" spans="17:20" x14ac:dyDescent="0.25">
      <c r="Q150" s="232"/>
      <c r="R150" s="232">
        <v>41053</v>
      </c>
      <c r="S150" s="230">
        <v>104931</v>
      </c>
      <c r="T150" s="244">
        <v>104931</v>
      </c>
    </row>
    <row r="151" spans="17:20" x14ac:dyDescent="0.25">
      <c r="Q151" s="232"/>
      <c r="R151" s="232">
        <v>41054</v>
      </c>
      <c r="S151" s="230">
        <v>181880</v>
      </c>
      <c r="T151" s="244">
        <v>181880</v>
      </c>
    </row>
    <row r="152" spans="17:20" x14ac:dyDescent="0.25">
      <c r="Q152" s="232"/>
      <c r="R152" s="233">
        <v>41055</v>
      </c>
      <c r="S152" s="234">
        <v>195871</v>
      </c>
      <c r="T152" s="244">
        <v>195871</v>
      </c>
    </row>
    <row r="153" spans="17:20" x14ac:dyDescent="0.25">
      <c r="Q153" s="232"/>
      <c r="R153" s="235">
        <v>41056</v>
      </c>
      <c r="S153" s="236">
        <v>153898</v>
      </c>
      <c r="T153" s="244">
        <v>153898</v>
      </c>
    </row>
    <row r="154" spans="17:20" x14ac:dyDescent="0.25">
      <c r="Q154" s="232"/>
      <c r="R154" s="235">
        <v>41057</v>
      </c>
      <c r="S154" s="236">
        <v>188875</v>
      </c>
      <c r="T154" s="244">
        <v>188875</v>
      </c>
    </row>
    <row r="155" spans="17:20" x14ac:dyDescent="0.25">
      <c r="Q155" s="232"/>
      <c r="R155" s="237">
        <v>41058</v>
      </c>
      <c r="S155" s="238">
        <v>181880</v>
      </c>
      <c r="T155" s="244">
        <v>181880</v>
      </c>
    </row>
    <row r="156" spans="17:20" x14ac:dyDescent="0.25">
      <c r="Q156" s="232"/>
      <c r="R156" s="232">
        <v>41059</v>
      </c>
      <c r="S156" s="230">
        <v>230848</v>
      </c>
      <c r="T156" s="244">
        <v>230848</v>
      </c>
    </row>
    <row r="157" spans="17:20" x14ac:dyDescent="0.25">
      <c r="Q157" s="232"/>
      <c r="R157" s="232">
        <v>41060</v>
      </c>
      <c r="S157" s="230">
        <v>244838</v>
      </c>
      <c r="T157" s="244">
        <v>244838</v>
      </c>
    </row>
    <row r="158" spans="17:20" x14ac:dyDescent="0.25">
      <c r="Q158" s="232"/>
      <c r="R158" s="233">
        <v>41061</v>
      </c>
      <c r="S158" s="234">
        <v>174885</v>
      </c>
      <c r="T158" s="244">
        <v>174885</v>
      </c>
    </row>
    <row r="159" spans="17:20" x14ac:dyDescent="0.25">
      <c r="Q159" s="232"/>
      <c r="R159" s="235">
        <v>41062</v>
      </c>
      <c r="S159" s="236">
        <v>167889</v>
      </c>
      <c r="T159" s="244">
        <v>167889</v>
      </c>
    </row>
    <row r="160" spans="17:20" x14ac:dyDescent="0.25">
      <c r="Q160" s="232"/>
      <c r="R160" s="235">
        <v>41063</v>
      </c>
      <c r="S160" s="236">
        <v>167889</v>
      </c>
      <c r="T160" s="244">
        <v>167889</v>
      </c>
    </row>
    <row r="161" spans="17:20" x14ac:dyDescent="0.25">
      <c r="Q161" s="232"/>
      <c r="R161" s="237">
        <v>41064</v>
      </c>
      <c r="S161" s="238">
        <v>181880</v>
      </c>
      <c r="T161" s="244">
        <v>181880</v>
      </c>
    </row>
    <row r="162" spans="17:20" x14ac:dyDescent="0.25">
      <c r="Q162" s="232"/>
      <c r="R162" s="232">
        <v>41065</v>
      </c>
      <c r="S162" s="230">
        <v>146903</v>
      </c>
      <c r="T162" s="244">
        <v>146903</v>
      </c>
    </row>
    <row r="163" spans="17:20" x14ac:dyDescent="0.25">
      <c r="Q163" s="232"/>
      <c r="R163" s="232">
        <v>41066</v>
      </c>
      <c r="S163" s="230">
        <v>209862</v>
      </c>
      <c r="T163" s="244">
        <v>209862</v>
      </c>
    </row>
    <row r="164" spans="17:20" x14ac:dyDescent="0.25">
      <c r="Q164" s="232"/>
      <c r="R164" s="233">
        <v>41067</v>
      </c>
      <c r="S164" s="234">
        <v>181880</v>
      </c>
      <c r="T164" s="244">
        <v>181880</v>
      </c>
    </row>
    <row r="165" spans="17:20" x14ac:dyDescent="0.25">
      <c r="Q165" s="232"/>
      <c r="R165" s="235">
        <v>41068</v>
      </c>
      <c r="S165" s="236">
        <v>139908</v>
      </c>
      <c r="T165" s="244">
        <v>139908</v>
      </c>
    </row>
    <row r="166" spans="17:20" x14ac:dyDescent="0.25">
      <c r="Q166" s="232"/>
      <c r="R166" s="235">
        <v>41069</v>
      </c>
      <c r="S166" s="236">
        <v>188875</v>
      </c>
      <c r="T166" s="244">
        <v>188875</v>
      </c>
    </row>
    <row r="167" spans="17:20" x14ac:dyDescent="0.25">
      <c r="Q167" s="232"/>
      <c r="R167" s="237">
        <v>41070</v>
      </c>
      <c r="S167" s="238">
        <v>279815</v>
      </c>
      <c r="T167" s="244">
        <v>279815</v>
      </c>
    </row>
    <row r="168" spans="17:20" x14ac:dyDescent="0.25">
      <c r="Q168" s="232"/>
      <c r="R168" s="232">
        <v>41071</v>
      </c>
      <c r="S168" s="230">
        <v>202866</v>
      </c>
      <c r="T168" s="244">
        <v>202866</v>
      </c>
    </row>
    <row r="169" spans="17:20" x14ac:dyDescent="0.25">
      <c r="Q169" s="232"/>
      <c r="R169" s="232">
        <v>41072</v>
      </c>
      <c r="S169" s="230">
        <v>223852</v>
      </c>
      <c r="T169" s="244">
        <v>223852</v>
      </c>
    </row>
    <row r="170" spans="17:20" x14ac:dyDescent="0.25">
      <c r="Q170" s="232"/>
      <c r="R170" s="233">
        <v>41073</v>
      </c>
      <c r="S170" s="234">
        <v>188875</v>
      </c>
      <c r="T170" s="244">
        <v>188875</v>
      </c>
    </row>
    <row r="171" spans="17:20" x14ac:dyDescent="0.25">
      <c r="Q171" s="232"/>
      <c r="R171" s="235">
        <v>41074</v>
      </c>
      <c r="S171" s="236">
        <v>160894</v>
      </c>
      <c r="T171" s="244">
        <v>160894</v>
      </c>
    </row>
    <row r="172" spans="17:20" x14ac:dyDescent="0.25">
      <c r="Q172" s="232"/>
      <c r="R172" s="235">
        <v>41075</v>
      </c>
      <c r="S172" s="236">
        <v>146903</v>
      </c>
      <c r="T172" s="244">
        <v>146903</v>
      </c>
    </row>
    <row r="173" spans="17:20" x14ac:dyDescent="0.25">
      <c r="Q173" s="232"/>
      <c r="R173" s="237">
        <v>41076</v>
      </c>
      <c r="S173" s="238">
        <v>153898</v>
      </c>
      <c r="T173" s="244">
        <v>153898</v>
      </c>
    </row>
    <row r="174" spans="17:20" x14ac:dyDescent="0.25">
      <c r="Q174" s="232"/>
      <c r="R174" s="232">
        <v>41077</v>
      </c>
      <c r="S174" s="230">
        <v>216857</v>
      </c>
      <c r="T174" s="244">
        <v>216857</v>
      </c>
    </row>
    <row r="175" spans="17:20" x14ac:dyDescent="0.25">
      <c r="Q175" s="232"/>
      <c r="R175" s="232">
        <v>41078</v>
      </c>
      <c r="S175" s="230">
        <v>174885</v>
      </c>
      <c r="T175" s="244">
        <v>174885</v>
      </c>
    </row>
    <row r="176" spans="17:20" x14ac:dyDescent="0.25">
      <c r="Q176" s="232"/>
      <c r="R176" s="233">
        <v>41079</v>
      </c>
      <c r="S176" s="234">
        <v>223852</v>
      </c>
      <c r="T176" s="244">
        <v>223852</v>
      </c>
    </row>
    <row r="177" spans="17:20" x14ac:dyDescent="0.25">
      <c r="Q177" s="232"/>
      <c r="R177" s="235">
        <v>41080</v>
      </c>
      <c r="S177" s="236">
        <v>174885</v>
      </c>
      <c r="T177" s="244">
        <v>174885</v>
      </c>
    </row>
    <row r="178" spans="17:20" x14ac:dyDescent="0.25">
      <c r="Q178" s="232"/>
      <c r="R178" s="235">
        <v>41081</v>
      </c>
      <c r="S178" s="236">
        <v>251834</v>
      </c>
      <c r="T178" s="244">
        <v>251834</v>
      </c>
    </row>
    <row r="179" spans="17:20" x14ac:dyDescent="0.25">
      <c r="Q179" s="232"/>
      <c r="R179" s="237">
        <v>41082</v>
      </c>
      <c r="S179" s="238">
        <v>209862</v>
      </c>
      <c r="T179" s="244">
        <v>209862</v>
      </c>
    </row>
    <row r="180" spans="17:20" x14ac:dyDescent="0.25">
      <c r="Q180" s="232"/>
      <c r="R180" s="232">
        <v>41083</v>
      </c>
      <c r="S180" s="230">
        <v>146903</v>
      </c>
      <c r="T180" s="244">
        <v>146903</v>
      </c>
    </row>
    <row r="181" spans="17:20" x14ac:dyDescent="0.25">
      <c r="Q181" s="232"/>
      <c r="R181" s="232">
        <v>41084</v>
      </c>
      <c r="S181" s="230">
        <v>174885</v>
      </c>
      <c r="T181" s="244">
        <v>174885</v>
      </c>
    </row>
    <row r="182" spans="17:20" x14ac:dyDescent="0.25">
      <c r="Q182" s="232"/>
      <c r="R182" s="233">
        <v>41085</v>
      </c>
      <c r="S182" s="234">
        <v>223852</v>
      </c>
      <c r="T182" s="244">
        <v>223852</v>
      </c>
    </row>
    <row r="183" spans="17:20" x14ac:dyDescent="0.25">
      <c r="Q183" s="232"/>
      <c r="R183" s="235">
        <v>41086</v>
      </c>
      <c r="S183" s="236">
        <v>202866</v>
      </c>
      <c r="T183" s="244">
        <v>202866</v>
      </c>
    </row>
    <row r="184" spans="17:20" x14ac:dyDescent="0.25">
      <c r="Q184" s="232"/>
      <c r="R184" s="235">
        <v>41087</v>
      </c>
      <c r="S184" s="236">
        <v>209862</v>
      </c>
      <c r="T184" s="244">
        <v>209862</v>
      </c>
    </row>
    <row r="185" spans="17:20" x14ac:dyDescent="0.25">
      <c r="Q185" s="232"/>
      <c r="R185" s="237">
        <v>41088</v>
      </c>
      <c r="S185" s="238">
        <v>111926</v>
      </c>
      <c r="T185" s="244">
        <v>111926</v>
      </c>
    </row>
    <row r="186" spans="17:20" x14ac:dyDescent="0.25">
      <c r="Q186" s="232"/>
      <c r="R186" s="232">
        <v>41089</v>
      </c>
      <c r="S186" s="230">
        <v>223852</v>
      </c>
      <c r="T186" s="244">
        <v>223852</v>
      </c>
    </row>
    <row r="187" spans="17:20" x14ac:dyDescent="0.25">
      <c r="Q187" s="232"/>
      <c r="R187" s="232">
        <v>41090</v>
      </c>
      <c r="S187" s="230">
        <v>132912</v>
      </c>
      <c r="T187" s="244">
        <v>132912</v>
      </c>
    </row>
    <row r="188" spans="17:20" x14ac:dyDescent="0.25">
      <c r="Q188" s="232"/>
      <c r="R188" s="233">
        <v>41091</v>
      </c>
      <c r="S188" s="234">
        <v>188875</v>
      </c>
      <c r="T188" s="244">
        <v>188875</v>
      </c>
    </row>
    <row r="189" spans="17:20" x14ac:dyDescent="0.25">
      <c r="Q189" s="232"/>
      <c r="R189" s="235">
        <v>41092</v>
      </c>
      <c r="S189" s="236">
        <v>160894</v>
      </c>
      <c r="T189" s="244">
        <v>160894</v>
      </c>
    </row>
    <row r="190" spans="17:20" x14ac:dyDescent="0.25">
      <c r="Q190" s="232"/>
      <c r="R190" s="235">
        <v>41093</v>
      </c>
      <c r="S190" s="236">
        <v>181880</v>
      </c>
      <c r="T190" s="244">
        <v>181880</v>
      </c>
    </row>
    <row r="191" spans="17:20" x14ac:dyDescent="0.25">
      <c r="Q191" s="232"/>
      <c r="R191" s="237">
        <v>41094</v>
      </c>
      <c r="S191" s="238">
        <v>265825</v>
      </c>
      <c r="T191" s="244">
        <v>265825</v>
      </c>
    </row>
    <row r="192" spans="17:20" x14ac:dyDescent="0.25">
      <c r="Q192" s="232"/>
      <c r="R192" s="232">
        <v>41095</v>
      </c>
      <c r="S192" s="230">
        <v>174885</v>
      </c>
      <c r="T192" s="244">
        <v>174885</v>
      </c>
    </row>
    <row r="193" spans="17:20" x14ac:dyDescent="0.25">
      <c r="Q193" s="232"/>
      <c r="R193" s="232">
        <v>41096</v>
      </c>
      <c r="S193" s="230">
        <v>202866</v>
      </c>
      <c r="T193" s="244">
        <v>202866</v>
      </c>
    </row>
    <row r="194" spans="17:20" x14ac:dyDescent="0.25">
      <c r="Q194" s="232"/>
      <c r="R194" s="233">
        <v>41097</v>
      </c>
      <c r="S194" s="234">
        <v>125917</v>
      </c>
      <c r="T194" s="244">
        <v>125917</v>
      </c>
    </row>
    <row r="195" spans="17:20" x14ac:dyDescent="0.25">
      <c r="Q195" s="232"/>
      <c r="R195" s="235">
        <v>41098</v>
      </c>
      <c r="S195" s="236">
        <v>223852</v>
      </c>
      <c r="T195" s="244">
        <v>223852</v>
      </c>
    </row>
    <row r="196" spans="17:20" x14ac:dyDescent="0.25">
      <c r="Q196" s="232"/>
      <c r="R196" s="235">
        <v>41099</v>
      </c>
      <c r="S196" s="236">
        <v>195871</v>
      </c>
      <c r="T196" s="244">
        <v>195871</v>
      </c>
    </row>
    <row r="197" spans="17:20" x14ac:dyDescent="0.25">
      <c r="Q197" s="232"/>
      <c r="R197" s="237">
        <v>41100</v>
      </c>
      <c r="S197" s="238">
        <v>139908</v>
      </c>
      <c r="T197" s="244">
        <v>139908</v>
      </c>
    </row>
    <row r="198" spans="17:20" x14ac:dyDescent="0.25">
      <c r="Q198" s="232"/>
      <c r="R198" s="232">
        <v>41101</v>
      </c>
      <c r="S198" s="230">
        <v>146903</v>
      </c>
      <c r="T198" s="244">
        <v>146903</v>
      </c>
    </row>
    <row r="199" spans="17:20" x14ac:dyDescent="0.25">
      <c r="Q199" s="232"/>
      <c r="R199" s="232">
        <v>41102</v>
      </c>
      <c r="S199" s="230">
        <v>153898</v>
      </c>
      <c r="T199" s="244">
        <v>153898</v>
      </c>
    </row>
    <row r="200" spans="17:20" x14ac:dyDescent="0.25">
      <c r="Q200" s="232"/>
      <c r="R200" s="233">
        <v>41103</v>
      </c>
      <c r="S200" s="234">
        <v>202866</v>
      </c>
      <c r="T200" s="244">
        <v>202866</v>
      </c>
    </row>
    <row r="201" spans="17:20" x14ac:dyDescent="0.25">
      <c r="Q201" s="232"/>
      <c r="R201" s="235">
        <v>41104</v>
      </c>
      <c r="S201" s="236">
        <v>90940</v>
      </c>
      <c r="T201" s="244">
        <v>90940</v>
      </c>
    </row>
    <row r="202" spans="17:20" x14ac:dyDescent="0.25">
      <c r="Q202" s="232"/>
      <c r="R202" s="235">
        <v>41105</v>
      </c>
      <c r="S202" s="236">
        <v>230848</v>
      </c>
      <c r="T202" s="244">
        <v>230848</v>
      </c>
    </row>
    <row r="203" spans="17:20" x14ac:dyDescent="0.25">
      <c r="Q203" s="232"/>
      <c r="R203" s="237">
        <v>41106</v>
      </c>
      <c r="S203" s="238">
        <v>188875</v>
      </c>
      <c r="T203" s="244">
        <v>188875</v>
      </c>
    </row>
    <row r="204" spans="17:20" x14ac:dyDescent="0.25">
      <c r="Q204" s="232"/>
      <c r="R204" s="232">
        <v>41107</v>
      </c>
      <c r="S204" s="230">
        <v>209862</v>
      </c>
      <c r="T204" s="244">
        <v>209862</v>
      </c>
    </row>
    <row r="205" spans="17:20" x14ac:dyDescent="0.25">
      <c r="Q205" s="232"/>
      <c r="R205" s="232">
        <v>41108</v>
      </c>
      <c r="S205" s="230">
        <v>167889</v>
      </c>
      <c r="T205" s="244">
        <v>167889</v>
      </c>
    </row>
    <row r="206" spans="17:20" x14ac:dyDescent="0.25">
      <c r="Q206" s="232"/>
      <c r="R206" s="233">
        <v>41109</v>
      </c>
      <c r="S206" s="234">
        <v>237843</v>
      </c>
      <c r="T206" s="244">
        <v>237843</v>
      </c>
    </row>
    <row r="207" spans="17:20" x14ac:dyDescent="0.25">
      <c r="Q207" s="232"/>
      <c r="R207" s="235">
        <v>41110</v>
      </c>
      <c r="S207" s="236">
        <v>230848</v>
      </c>
      <c r="T207" s="244">
        <v>230848</v>
      </c>
    </row>
    <row r="208" spans="17:20" x14ac:dyDescent="0.25">
      <c r="Q208" s="232"/>
      <c r="R208" s="235">
        <v>41111</v>
      </c>
      <c r="S208" s="236">
        <v>118922</v>
      </c>
      <c r="T208" s="244">
        <v>118922</v>
      </c>
    </row>
    <row r="209" spans="17:20" x14ac:dyDescent="0.25">
      <c r="Q209" s="232"/>
      <c r="R209" s="237">
        <v>41112</v>
      </c>
      <c r="S209" s="238">
        <v>195871</v>
      </c>
      <c r="T209" s="244">
        <v>195871</v>
      </c>
    </row>
    <row r="210" spans="17:20" x14ac:dyDescent="0.25">
      <c r="Q210" s="232"/>
      <c r="R210" s="232">
        <v>41113</v>
      </c>
      <c r="S210" s="230">
        <v>202866</v>
      </c>
      <c r="T210" s="244">
        <v>202866</v>
      </c>
    </row>
    <row r="211" spans="17:20" x14ac:dyDescent="0.25">
      <c r="Q211" s="232"/>
      <c r="R211" s="232">
        <v>41114</v>
      </c>
      <c r="S211" s="230">
        <v>160894</v>
      </c>
      <c r="T211" s="244">
        <v>160894</v>
      </c>
    </row>
    <row r="212" spans="17:20" x14ac:dyDescent="0.25">
      <c r="Q212" s="232"/>
      <c r="R212" s="233">
        <v>41115</v>
      </c>
      <c r="S212" s="234">
        <v>160894</v>
      </c>
      <c r="T212" s="244">
        <v>160894</v>
      </c>
    </row>
    <row r="213" spans="17:20" x14ac:dyDescent="0.25">
      <c r="Q213" s="232"/>
      <c r="R213" s="235">
        <v>41116</v>
      </c>
      <c r="S213" s="236">
        <v>188875</v>
      </c>
      <c r="T213" s="244">
        <v>188875</v>
      </c>
    </row>
    <row r="214" spans="17:20" x14ac:dyDescent="0.25">
      <c r="Q214" s="232"/>
      <c r="R214" s="235">
        <v>41117</v>
      </c>
      <c r="S214" s="236">
        <v>90940</v>
      </c>
      <c r="T214" s="244">
        <v>90940</v>
      </c>
    </row>
    <row r="215" spans="17:20" x14ac:dyDescent="0.25">
      <c r="Q215" s="232"/>
      <c r="R215" s="237">
        <v>41118</v>
      </c>
      <c r="S215" s="238">
        <v>132912</v>
      </c>
      <c r="T215" s="244">
        <v>132912</v>
      </c>
    </row>
    <row r="216" spans="17:20" x14ac:dyDescent="0.25">
      <c r="Q216" s="232"/>
      <c r="R216" s="232">
        <v>41119</v>
      </c>
      <c r="S216" s="230">
        <v>237843</v>
      </c>
      <c r="T216" s="244">
        <v>237843</v>
      </c>
    </row>
    <row r="217" spans="17:20" x14ac:dyDescent="0.25">
      <c r="Q217" s="232"/>
      <c r="R217" s="232">
        <v>41120</v>
      </c>
      <c r="S217" s="230">
        <v>139908</v>
      </c>
      <c r="T217" s="244">
        <v>139908</v>
      </c>
    </row>
    <row r="218" spans="17:20" x14ac:dyDescent="0.25">
      <c r="Q218" s="232"/>
      <c r="R218" s="233">
        <v>41121</v>
      </c>
      <c r="S218" s="234">
        <v>118922</v>
      </c>
      <c r="T218" s="244">
        <v>118922</v>
      </c>
    </row>
    <row r="219" spans="17:20" x14ac:dyDescent="0.25">
      <c r="Q219" s="232"/>
      <c r="R219" s="235">
        <v>41122</v>
      </c>
      <c r="S219" s="236">
        <v>174885</v>
      </c>
      <c r="T219" s="244">
        <v>174885</v>
      </c>
    </row>
    <row r="220" spans="17:20" x14ac:dyDescent="0.25">
      <c r="Q220" s="232"/>
      <c r="R220" s="235">
        <v>41123</v>
      </c>
      <c r="S220" s="236">
        <v>209862</v>
      </c>
      <c r="T220" s="244">
        <v>209862</v>
      </c>
    </row>
    <row r="221" spans="17:20" x14ac:dyDescent="0.25">
      <c r="Q221" s="232"/>
      <c r="R221" s="237">
        <v>41124</v>
      </c>
      <c r="S221" s="238">
        <v>118922</v>
      </c>
      <c r="T221" s="244">
        <v>118922</v>
      </c>
    </row>
    <row r="222" spans="17:20" x14ac:dyDescent="0.25">
      <c r="Q222" s="232"/>
      <c r="R222" s="232">
        <v>41125</v>
      </c>
      <c r="S222" s="230">
        <v>146903</v>
      </c>
      <c r="T222" s="244">
        <v>146903</v>
      </c>
    </row>
    <row r="223" spans="17:20" x14ac:dyDescent="0.25">
      <c r="Q223" s="232"/>
      <c r="R223" s="232">
        <v>41126</v>
      </c>
      <c r="S223" s="230">
        <v>293806</v>
      </c>
      <c r="T223" s="244">
        <v>293806</v>
      </c>
    </row>
    <row r="224" spans="17:20" x14ac:dyDescent="0.25">
      <c r="Q224" s="232"/>
      <c r="R224" s="233">
        <v>41127</v>
      </c>
      <c r="S224" s="234">
        <v>153898</v>
      </c>
      <c r="T224" s="244">
        <v>153898</v>
      </c>
    </row>
    <row r="225" spans="17:20" x14ac:dyDescent="0.25">
      <c r="Q225" s="232"/>
      <c r="R225" s="235">
        <v>41128</v>
      </c>
      <c r="S225" s="236">
        <v>160894</v>
      </c>
      <c r="T225" s="244">
        <v>160894</v>
      </c>
    </row>
    <row r="226" spans="17:20" x14ac:dyDescent="0.25">
      <c r="Q226" s="232"/>
      <c r="R226" s="235">
        <v>41129</v>
      </c>
      <c r="S226" s="236">
        <v>209862</v>
      </c>
      <c r="T226" s="244">
        <v>209862</v>
      </c>
    </row>
    <row r="227" spans="17:20" x14ac:dyDescent="0.25">
      <c r="Q227" s="232"/>
      <c r="R227" s="237">
        <v>41130</v>
      </c>
      <c r="S227" s="238">
        <v>174885</v>
      </c>
      <c r="T227" s="244">
        <v>174885</v>
      </c>
    </row>
    <row r="228" spans="17:20" x14ac:dyDescent="0.25">
      <c r="Q228" s="232"/>
      <c r="R228" s="232">
        <v>41131</v>
      </c>
      <c r="S228" s="230">
        <v>167889</v>
      </c>
      <c r="T228" s="244">
        <v>167889</v>
      </c>
    </row>
    <row r="229" spans="17:20" x14ac:dyDescent="0.25">
      <c r="Q229" s="232"/>
      <c r="R229" s="232">
        <v>41132</v>
      </c>
      <c r="S229" s="230">
        <v>132912</v>
      </c>
      <c r="T229" s="244">
        <v>132912</v>
      </c>
    </row>
    <row r="230" spans="17:20" x14ac:dyDescent="0.25">
      <c r="Q230" s="232"/>
      <c r="R230" s="233">
        <v>41133</v>
      </c>
      <c r="S230" s="234">
        <v>188875</v>
      </c>
      <c r="T230" s="244">
        <v>188875</v>
      </c>
    </row>
    <row r="231" spans="17:20" x14ac:dyDescent="0.25">
      <c r="Q231" s="232"/>
      <c r="R231" s="235">
        <v>41134</v>
      </c>
      <c r="S231" s="236">
        <v>258829</v>
      </c>
      <c r="T231" s="244">
        <v>258829</v>
      </c>
    </row>
    <row r="232" spans="17:20" x14ac:dyDescent="0.25">
      <c r="Q232" s="232"/>
      <c r="R232" s="235">
        <v>41135</v>
      </c>
      <c r="S232" s="236">
        <v>265825</v>
      </c>
      <c r="T232" s="244">
        <v>265825</v>
      </c>
    </row>
    <row r="233" spans="17:20" x14ac:dyDescent="0.25">
      <c r="Q233" s="232"/>
      <c r="R233" s="237">
        <v>41136</v>
      </c>
      <c r="S233" s="238">
        <v>160894</v>
      </c>
      <c r="T233" s="244">
        <v>160894</v>
      </c>
    </row>
    <row r="234" spans="17:20" x14ac:dyDescent="0.25">
      <c r="Q234" s="232"/>
      <c r="R234" s="232">
        <v>41137</v>
      </c>
      <c r="S234" s="230">
        <v>216857</v>
      </c>
      <c r="T234" s="244">
        <v>216857</v>
      </c>
    </row>
    <row r="235" spans="17:20" x14ac:dyDescent="0.25">
      <c r="Q235" s="232"/>
      <c r="R235" s="232">
        <v>41138</v>
      </c>
      <c r="S235" s="230">
        <v>195871</v>
      </c>
      <c r="T235" s="244">
        <v>195871</v>
      </c>
    </row>
    <row r="236" spans="17:20" x14ac:dyDescent="0.25">
      <c r="Q236" s="232"/>
      <c r="R236" s="233">
        <v>41139</v>
      </c>
      <c r="S236" s="234">
        <v>160894</v>
      </c>
      <c r="T236" s="244">
        <v>160894</v>
      </c>
    </row>
    <row r="237" spans="17:20" x14ac:dyDescent="0.25">
      <c r="Q237" s="232"/>
      <c r="R237" s="235">
        <v>41140</v>
      </c>
      <c r="S237" s="236">
        <v>160894</v>
      </c>
      <c r="T237" s="244">
        <v>160894</v>
      </c>
    </row>
    <row r="238" spans="17:20" x14ac:dyDescent="0.25">
      <c r="Q238" s="232"/>
      <c r="R238" s="235">
        <v>41141</v>
      </c>
      <c r="S238" s="236">
        <v>174885</v>
      </c>
      <c r="T238" s="244">
        <v>174885</v>
      </c>
    </row>
    <row r="239" spans="17:20" x14ac:dyDescent="0.25">
      <c r="Q239" s="232"/>
      <c r="R239" s="237">
        <v>41142</v>
      </c>
      <c r="S239" s="238">
        <v>188875</v>
      </c>
      <c r="T239" s="244">
        <v>188875</v>
      </c>
    </row>
    <row r="240" spans="17:20" x14ac:dyDescent="0.25">
      <c r="Q240" s="232"/>
      <c r="R240" s="232">
        <v>41143</v>
      </c>
      <c r="S240" s="230">
        <v>174885</v>
      </c>
      <c r="T240" s="244">
        <v>174885</v>
      </c>
    </row>
    <row r="241" spans="17:20" x14ac:dyDescent="0.25">
      <c r="Q241" s="232"/>
      <c r="R241" s="232">
        <v>41144</v>
      </c>
      <c r="S241" s="230">
        <v>132912</v>
      </c>
      <c r="T241" s="244">
        <v>132912</v>
      </c>
    </row>
    <row r="242" spans="17:20" x14ac:dyDescent="0.25">
      <c r="Q242" s="232"/>
      <c r="R242" s="233">
        <v>41145</v>
      </c>
      <c r="S242" s="234">
        <v>146903</v>
      </c>
      <c r="T242" s="244">
        <v>146903</v>
      </c>
    </row>
    <row r="243" spans="17:20" x14ac:dyDescent="0.25">
      <c r="Q243" s="232"/>
      <c r="R243" s="235">
        <v>41146</v>
      </c>
      <c r="S243" s="236">
        <v>188875</v>
      </c>
      <c r="T243" s="244">
        <v>188875</v>
      </c>
    </row>
    <row r="244" spans="17:20" x14ac:dyDescent="0.25">
      <c r="Q244" s="232"/>
      <c r="R244" s="235">
        <v>41147</v>
      </c>
      <c r="S244" s="236">
        <v>244838</v>
      </c>
      <c r="T244" s="244">
        <v>244838</v>
      </c>
    </row>
    <row r="245" spans="17:20" x14ac:dyDescent="0.25">
      <c r="Q245" s="232"/>
      <c r="R245" s="237">
        <v>41148</v>
      </c>
      <c r="S245" s="238">
        <v>153898</v>
      </c>
      <c r="T245" s="244">
        <v>153898</v>
      </c>
    </row>
    <row r="246" spans="17:20" x14ac:dyDescent="0.25">
      <c r="Q246" s="232"/>
      <c r="R246" s="232">
        <v>41149</v>
      </c>
      <c r="S246" s="230">
        <v>230848</v>
      </c>
      <c r="T246" s="244">
        <v>230848</v>
      </c>
    </row>
    <row r="247" spans="17:20" x14ac:dyDescent="0.25">
      <c r="Q247" s="232"/>
      <c r="R247" s="232">
        <v>41150</v>
      </c>
      <c r="S247" s="230">
        <v>300802</v>
      </c>
      <c r="T247" s="244">
        <v>300802</v>
      </c>
    </row>
    <row r="248" spans="17:20" x14ac:dyDescent="0.25">
      <c r="Q248" s="232"/>
      <c r="R248" s="233">
        <v>41151</v>
      </c>
      <c r="S248" s="234">
        <v>209862</v>
      </c>
      <c r="T248" s="244">
        <v>209862</v>
      </c>
    </row>
    <row r="249" spans="17:20" x14ac:dyDescent="0.25">
      <c r="Q249" s="232"/>
      <c r="R249" s="235">
        <v>41152</v>
      </c>
      <c r="S249" s="236">
        <v>237843</v>
      </c>
      <c r="T249" s="244">
        <v>237843</v>
      </c>
    </row>
    <row r="250" spans="17:20" x14ac:dyDescent="0.25">
      <c r="Q250" s="232"/>
      <c r="R250" s="235">
        <v>41153</v>
      </c>
      <c r="S250" s="236">
        <v>160894</v>
      </c>
      <c r="T250" s="244">
        <v>160894</v>
      </c>
    </row>
    <row r="251" spans="17:20" x14ac:dyDescent="0.25">
      <c r="Q251" s="232"/>
      <c r="R251" s="237">
        <v>41154</v>
      </c>
      <c r="S251" s="238">
        <v>237843</v>
      </c>
      <c r="T251" s="244">
        <v>237843</v>
      </c>
    </row>
    <row r="252" spans="17:20" x14ac:dyDescent="0.25">
      <c r="Q252" s="232"/>
      <c r="R252" s="232">
        <v>41155</v>
      </c>
      <c r="S252" s="230">
        <v>181880</v>
      </c>
      <c r="T252" s="244">
        <v>181880</v>
      </c>
    </row>
    <row r="253" spans="17:20" x14ac:dyDescent="0.25">
      <c r="Q253" s="232"/>
      <c r="R253" s="232">
        <v>41156</v>
      </c>
      <c r="S253" s="230">
        <v>188875</v>
      </c>
      <c r="T253" s="244">
        <v>188875</v>
      </c>
    </row>
    <row r="254" spans="17:20" x14ac:dyDescent="0.25">
      <c r="Q254" s="232"/>
      <c r="R254" s="233">
        <v>41157</v>
      </c>
      <c r="S254" s="234">
        <v>132912</v>
      </c>
      <c r="T254" s="244">
        <v>132912</v>
      </c>
    </row>
    <row r="255" spans="17:20" x14ac:dyDescent="0.25">
      <c r="Q255" s="232"/>
      <c r="R255" s="235">
        <v>41158</v>
      </c>
      <c r="S255" s="236">
        <v>174885</v>
      </c>
      <c r="T255" s="244">
        <v>174885</v>
      </c>
    </row>
    <row r="256" spans="17:20" x14ac:dyDescent="0.25">
      <c r="Q256" s="232"/>
      <c r="R256" s="235">
        <v>41159</v>
      </c>
      <c r="S256" s="236">
        <v>167889</v>
      </c>
      <c r="T256" s="244">
        <v>167889</v>
      </c>
    </row>
    <row r="257" spans="17:20" x14ac:dyDescent="0.25">
      <c r="Q257" s="232"/>
      <c r="R257" s="237">
        <v>41160</v>
      </c>
      <c r="S257" s="238">
        <v>223852</v>
      </c>
      <c r="T257" s="244">
        <v>223852</v>
      </c>
    </row>
    <row r="258" spans="17:20" x14ac:dyDescent="0.25">
      <c r="Q258" s="232"/>
      <c r="R258" s="232">
        <v>41161</v>
      </c>
      <c r="S258" s="230">
        <v>272820</v>
      </c>
      <c r="T258" s="244">
        <v>272820</v>
      </c>
    </row>
    <row r="259" spans="17:20" x14ac:dyDescent="0.25">
      <c r="Q259" s="232"/>
      <c r="R259" s="232">
        <v>41162</v>
      </c>
      <c r="S259" s="230">
        <v>160894</v>
      </c>
      <c r="T259" s="244">
        <v>160894</v>
      </c>
    </row>
    <row r="260" spans="17:20" x14ac:dyDescent="0.25">
      <c r="Q260" s="232"/>
      <c r="R260" s="233">
        <v>41163</v>
      </c>
      <c r="S260" s="234">
        <v>174885</v>
      </c>
      <c r="T260" s="244">
        <v>174885</v>
      </c>
    </row>
    <row r="261" spans="17:20" x14ac:dyDescent="0.25">
      <c r="Q261" s="232"/>
      <c r="R261" s="235">
        <v>41164</v>
      </c>
      <c r="S261" s="236">
        <v>209862</v>
      </c>
      <c r="T261" s="244">
        <v>209862</v>
      </c>
    </row>
    <row r="262" spans="17:20" x14ac:dyDescent="0.25">
      <c r="Q262" s="232"/>
      <c r="R262" s="235">
        <v>41165</v>
      </c>
      <c r="S262" s="236">
        <v>125917</v>
      </c>
      <c r="T262" s="244">
        <v>125917</v>
      </c>
    </row>
    <row r="263" spans="17:20" x14ac:dyDescent="0.25">
      <c r="Q263" s="232"/>
      <c r="R263" s="237">
        <v>41166</v>
      </c>
      <c r="S263" s="238">
        <v>160894</v>
      </c>
      <c r="T263" s="244">
        <v>160894</v>
      </c>
    </row>
    <row r="264" spans="17:20" x14ac:dyDescent="0.25">
      <c r="Q264" s="232"/>
      <c r="R264" s="232">
        <v>41167</v>
      </c>
      <c r="S264" s="230">
        <v>139908</v>
      </c>
      <c r="T264" s="244">
        <v>139908</v>
      </c>
    </row>
    <row r="265" spans="17:20" x14ac:dyDescent="0.25">
      <c r="Q265" s="232"/>
      <c r="R265" s="232">
        <v>41168</v>
      </c>
      <c r="S265" s="230">
        <v>174885</v>
      </c>
      <c r="T265" s="244">
        <v>174885</v>
      </c>
    </row>
    <row r="266" spans="17:20" x14ac:dyDescent="0.25">
      <c r="Q266" s="232"/>
      <c r="R266" s="233">
        <v>41169</v>
      </c>
      <c r="S266" s="234">
        <v>216857</v>
      </c>
      <c r="T266" s="244">
        <v>216857</v>
      </c>
    </row>
    <row r="267" spans="17:20" x14ac:dyDescent="0.25">
      <c r="Q267" s="232"/>
      <c r="R267" s="235">
        <v>41170</v>
      </c>
      <c r="S267" s="236">
        <v>174885</v>
      </c>
      <c r="T267" s="244">
        <v>174885</v>
      </c>
    </row>
    <row r="268" spans="17:20" x14ac:dyDescent="0.25">
      <c r="Q268" s="232"/>
      <c r="R268" s="235">
        <v>41171</v>
      </c>
      <c r="S268" s="236">
        <v>181880</v>
      </c>
      <c r="T268" s="244">
        <v>181880</v>
      </c>
    </row>
    <row r="269" spans="17:20" x14ac:dyDescent="0.25">
      <c r="Q269" s="232"/>
      <c r="R269" s="237">
        <v>41172</v>
      </c>
      <c r="S269" s="238">
        <v>153898</v>
      </c>
      <c r="T269" s="244">
        <v>153898</v>
      </c>
    </row>
    <row r="270" spans="17:20" x14ac:dyDescent="0.25">
      <c r="Q270" s="232"/>
      <c r="R270" s="232">
        <v>41173</v>
      </c>
      <c r="S270" s="230">
        <v>174885</v>
      </c>
      <c r="T270" s="244">
        <v>174885</v>
      </c>
    </row>
    <row r="271" spans="17:20" x14ac:dyDescent="0.25">
      <c r="Q271" s="232"/>
      <c r="R271" s="232">
        <v>41174</v>
      </c>
      <c r="S271" s="230">
        <v>314792</v>
      </c>
      <c r="T271" s="244">
        <v>314792</v>
      </c>
    </row>
    <row r="272" spans="17:20" x14ac:dyDescent="0.25">
      <c r="Q272" s="232"/>
      <c r="R272" s="233">
        <v>41175</v>
      </c>
      <c r="S272" s="234">
        <v>279815</v>
      </c>
      <c r="T272" s="244">
        <v>279815</v>
      </c>
    </row>
    <row r="273" spans="17:20" x14ac:dyDescent="0.25">
      <c r="Q273" s="232"/>
      <c r="R273" s="235">
        <v>41176</v>
      </c>
      <c r="S273" s="236">
        <v>202866</v>
      </c>
      <c r="T273" s="244">
        <v>202866</v>
      </c>
    </row>
    <row r="274" spans="17:20" x14ac:dyDescent="0.25">
      <c r="Q274" s="232"/>
      <c r="R274" s="235">
        <v>41177</v>
      </c>
      <c r="S274" s="236">
        <v>153898</v>
      </c>
      <c r="T274" s="244">
        <v>153898</v>
      </c>
    </row>
    <row r="275" spans="17:20" x14ac:dyDescent="0.25">
      <c r="Q275" s="232"/>
      <c r="R275" s="237">
        <v>41178</v>
      </c>
      <c r="S275" s="238">
        <v>202866</v>
      </c>
      <c r="T275" s="244">
        <v>202866</v>
      </c>
    </row>
    <row r="276" spans="17:20" x14ac:dyDescent="0.25">
      <c r="Q276" s="232"/>
      <c r="R276" s="232">
        <v>41179</v>
      </c>
      <c r="S276" s="230">
        <v>167889</v>
      </c>
      <c r="T276" s="244">
        <v>167889</v>
      </c>
    </row>
    <row r="277" spans="17:20" x14ac:dyDescent="0.25">
      <c r="Q277" s="232"/>
      <c r="R277" s="232">
        <v>41180</v>
      </c>
      <c r="S277" s="230">
        <v>160894</v>
      </c>
      <c r="T277" s="244">
        <v>160894</v>
      </c>
    </row>
    <row r="278" spans="17:20" x14ac:dyDescent="0.25">
      <c r="Q278" s="232"/>
      <c r="R278" s="233">
        <v>41181</v>
      </c>
      <c r="S278" s="234">
        <v>286811</v>
      </c>
      <c r="T278" s="244">
        <v>286811</v>
      </c>
    </row>
    <row r="279" spans="17:20" x14ac:dyDescent="0.25">
      <c r="Q279" s="232"/>
      <c r="R279" s="235">
        <v>41182</v>
      </c>
      <c r="S279" s="236">
        <v>195871</v>
      </c>
      <c r="T279" s="244">
        <v>195871</v>
      </c>
    </row>
    <row r="280" spans="17:20" x14ac:dyDescent="0.25">
      <c r="Q280" s="232"/>
      <c r="R280" s="235">
        <v>41183</v>
      </c>
      <c r="S280" s="236">
        <v>251834</v>
      </c>
      <c r="T280" s="244">
        <v>251834</v>
      </c>
    </row>
    <row r="281" spans="17:20" x14ac:dyDescent="0.25">
      <c r="Q281" s="232"/>
      <c r="R281" s="237">
        <v>41184</v>
      </c>
      <c r="S281" s="238">
        <v>237843</v>
      </c>
      <c r="T281" s="244">
        <v>237843</v>
      </c>
    </row>
    <row r="282" spans="17:20" x14ac:dyDescent="0.25">
      <c r="Q282" s="232"/>
      <c r="R282" s="232">
        <v>41185</v>
      </c>
      <c r="S282" s="230">
        <v>104931</v>
      </c>
      <c r="T282" s="244">
        <v>104931</v>
      </c>
    </row>
    <row r="283" spans="17:20" x14ac:dyDescent="0.25">
      <c r="Q283" s="232"/>
      <c r="R283" s="232">
        <v>41186</v>
      </c>
      <c r="S283" s="230">
        <v>251834</v>
      </c>
      <c r="T283" s="244">
        <v>251834</v>
      </c>
    </row>
    <row r="284" spans="17:20" x14ac:dyDescent="0.25">
      <c r="Q284" s="232"/>
      <c r="R284" s="233">
        <v>41187</v>
      </c>
      <c r="S284" s="234">
        <v>181880</v>
      </c>
      <c r="T284" s="244">
        <v>181880</v>
      </c>
    </row>
    <row r="285" spans="17:20" x14ac:dyDescent="0.25">
      <c r="Q285" s="232"/>
      <c r="R285" s="235">
        <v>41188</v>
      </c>
      <c r="S285" s="236">
        <v>167889</v>
      </c>
      <c r="T285" s="244">
        <v>167889</v>
      </c>
    </row>
    <row r="286" spans="17:20" x14ac:dyDescent="0.25">
      <c r="Q286" s="232"/>
      <c r="R286" s="235">
        <v>41189</v>
      </c>
      <c r="S286" s="236">
        <v>132912</v>
      </c>
      <c r="T286" s="244">
        <v>132912</v>
      </c>
    </row>
    <row r="287" spans="17:20" x14ac:dyDescent="0.25">
      <c r="Q287" s="232"/>
      <c r="R287" s="237">
        <v>41190</v>
      </c>
      <c r="S287" s="238">
        <v>230848</v>
      </c>
      <c r="T287" s="244">
        <v>230848</v>
      </c>
    </row>
    <row r="288" spans="17:20" x14ac:dyDescent="0.25">
      <c r="Q288" s="232"/>
      <c r="R288" s="232">
        <v>41191</v>
      </c>
      <c r="S288" s="230">
        <v>153898</v>
      </c>
      <c r="T288" s="244">
        <v>153898</v>
      </c>
    </row>
    <row r="289" spans="17:20" x14ac:dyDescent="0.25">
      <c r="Q289" s="232"/>
      <c r="R289" s="232">
        <v>41192</v>
      </c>
      <c r="S289" s="230">
        <v>153898</v>
      </c>
      <c r="T289" s="244">
        <v>153898</v>
      </c>
    </row>
    <row r="290" spans="17:20" x14ac:dyDescent="0.25">
      <c r="Q290" s="232"/>
      <c r="R290" s="233">
        <v>41193</v>
      </c>
      <c r="S290" s="234">
        <v>258829</v>
      </c>
      <c r="T290" s="244">
        <v>258829</v>
      </c>
    </row>
    <row r="291" spans="17:20" x14ac:dyDescent="0.25">
      <c r="Q291" s="232"/>
      <c r="R291" s="235">
        <v>41194</v>
      </c>
      <c r="S291" s="236">
        <v>160894</v>
      </c>
      <c r="T291" s="244">
        <v>160894</v>
      </c>
    </row>
    <row r="292" spans="17:20" x14ac:dyDescent="0.25">
      <c r="Q292" s="232"/>
      <c r="R292" s="235">
        <v>41195</v>
      </c>
      <c r="S292" s="236">
        <v>216857</v>
      </c>
      <c r="T292" s="244">
        <v>216857</v>
      </c>
    </row>
    <row r="293" spans="17:20" x14ac:dyDescent="0.25">
      <c r="Q293" s="232"/>
      <c r="R293" s="237">
        <v>41196</v>
      </c>
      <c r="S293" s="238">
        <v>272820</v>
      </c>
      <c r="T293" s="244">
        <v>272820</v>
      </c>
    </row>
    <row r="294" spans="17:20" x14ac:dyDescent="0.25">
      <c r="Q294" s="232"/>
      <c r="R294" s="232">
        <v>41197</v>
      </c>
      <c r="S294" s="230">
        <v>160894</v>
      </c>
      <c r="T294" s="244">
        <v>160894</v>
      </c>
    </row>
    <row r="295" spans="17:20" x14ac:dyDescent="0.25">
      <c r="Q295" s="232"/>
      <c r="R295" s="232">
        <v>41198</v>
      </c>
      <c r="S295" s="230">
        <v>195871</v>
      </c>
      <c r="T295" s="244">
        <v>195871</v>
      </c>
    </row>
    <row r="296" spans="17:20" x14ac:dyDescent="0.25">
      <c r="Q296" s="232"/>
      <c r="R296" s="233">
        <v>41199</v>
      </c>
      <c r="S296" s="234">
        <v>216857</v>
      </c>
      <c r="T296" s="244">
        <v>216857</v>
      </c>
    </row>
    <row r="297" spans="17:20" x14ac:dyDescent="0.25">
      <c r="Q297" s="232"/>
      <c r="R297" s="235">
        <v>41200</v>
      </c>
      <c r="S297" s="236">
        <v>237843</v>
      </c>
      <c r="T297" s="244">
        <v>237843</v>
      </c>
    </row>
    <row r="298" spans="17:20" x14ac:dyDescent="0.25">
      <c r="Q298" s="232"/>
      <c r="R298" s="235">
        <v>41201</v>
      </c>
      <c r="S298" s="236">
        <v>223852</v>
      </c>
      <c r="T298" s="244">
        <v>223852</v>
      </c>
    </row>
    <row r="299" spans="17:20" x14ac:dyDescent="0.25">
      <c r="Q299" s="232"/>
      <c r="R299" s="237">
        <v>41202</v>
      </c>
      <c r="S299" s="238">
        <v>279815</v>
      </c>
      <c r="T299" s="244">
        <v>279815</v>
      </c>
    </row>
    <row r="300" spans="17:20" x14ac:dyDescent="0.25">
      <c r="Q300" s="232"/>
      <c r="R300" s="232">
        <v>41203</v>
      </c>
      <c r="S300" s="230">
        <v>209862</v>
      </c>
      <c r="T300" s="244">
        <v>209862</v>
      </c>
    </row>
    <row r="301" spans="17:20" x14ac:dyDescent="0.25">
      <c r="Q301" s="232"/>
      <c r="R301" s="232">
        <v>41204</v>
      </c>
      <c r="S301" s="230">
        <v>237843</v>
      </c>
      <c r="T301" s="244">
        <v>237843</v>
      </c>
    </row>
    <row r="302" spans="17:20" x14ac:dyDescent="0.25">
      <c r="Q302" s="232"/>
      <c r="R302" s="233">
        <v>41205</v>
      </c>
      <c r="S302" s="234">
        <v>195871</v>
      </c>
      <c r="T302" s="244">
        <v>195871</v>
      </c>
    </row>
    <row r="303" spans="17:20" x14ac:dyDescent="0.25">
      <c r="Q303" s="232"/>
      <c r="R303" s="235">
        <v>41206</v>
      </c>
      <c r="S303" s="236">
        <v>244838</v>
      </c>
      <c r="T303" s="244">
        <v>244838</v>
      </c>
    </row>
    <row r="304" spans="17:20" x14ac:dyDescent="0.25">
      <c r="Q304" s="232"/>
      <c r="R304" s="235">
        <v>41207</v>
      </c>
      <c r="S304" s="236">
        <v>223852</v>
      </c>
      <c r="T304" s="244">
        <v>223852</v>
      </c>
    </row>
    <row r="305" spans="17:20" x14ac:dyDescent="0.25">
      <c r="Q305" s="232"/>
      <c r="R305" s="237">
        <v>41208</v>
      </c>
      <c r="S305" s="238">
        <v>209862</v>
      </c>
      <c r="T305" s="244">
        <v>209862</v>
      </c>
    </row>
    <row r="306" spans="17:20" x14ac:dyDescent="0.25">
      <c r="Q306" s="232"/>
      <c r="R306" s="232">
        <v>41209</v>
      </c>
      <c r="S306" s="230">
        <v>265825</v>
      </c>
      <c r="T306" s="244">
        <v>265825</v>
      </c>
    </row>
    <row r="307" spans="17:20" x14ac:dyDescent="0.25">
      <c r="Q307" s="232"/>
      <c r="R307" s="232">
        <v>41210</v>
      </c>
      <c r="S307" s="230">
        <v>216857</v>
      </c>
      <c r="T307" s="244">
        <v>216857</v>
      </c>
    </row>
    <row r="308" spans="17:20" x14ac:dyDescent="0.25">
      <c r="Q308" s="232"/>
      <c r="R308" s="233">
        <v>41211</v>
      </c>
      <c r="S308" s="234">
        <v>272820</v>
      </c>
      <c r="T308" s="244">
        <v>272820</v>
      </c>
    </row>
    <row r="309" spans="17:20" x14ac:dyDescent="0.25">
      <c r="Q309" s="232"/>
      <c r="R309" s="235">
        <v>41212</v>
      </c>
      <c r="S309" s="236">
        <v>181880</v>
      </c>
      <c r="T309" s="244">
        <v>181880</v>
      </c>
    </row>
    <row r="310" spans="17:20" x14ac:dyDescent="0.25">
      <c r="Q310" s="232"/>
      <c r="R310" s="235">
        <v>41213</v>
      </c>
      <c r="S310" s="236">
        <v>279815</v>
      </c>
      <c r="T310" s="244">
        <v>279815</v>
      </c>
    </row>
    <row r="311" spans="17:20" x14ac:dyDescent="0.25">
      <c r="Q311" s="232"/>
      <c r="R311" s="237">
        <v>41214</v>
      </c>
      <c r="S311" s="238">
        <v>251834</v>
      </c>
      <c r="T311" s="244">
        <v>251834</v>
      </c>
    </row>
    <row r="312" spans="17:20" x14ac:dyDescent="0.25">
      <c r="Q312" s="232"/>
      <c r="R312" s="232">
        <v>41215</v>
      </c>
      <c r="S312" s="230">
        <v>300802</v>
      </c>
      <c r="T312" s="244">
        <v>300802</v>
      </c>
    </row>
    <row r="313" spans="17:20" x14ac:dyDescent="0.25">
      <c r="Q313" s="232"/>
      <c r="R313" s="232">
        <v>41216</v>
      </c>
      <c r="S313" s="230">
        <v>244838</v>
      </c>
      <c r="T313" s="244">
        <v>244838</v>
      </c>
    </row>
    <row r="314" spans="17:20" x14ac:dyDescent="0.25">
      <c r="Q314" s="232"/>
      <c r="R314" s="233">
        <v>41217</v>
      </c>
      <c r="S314" s="234">
        <v>405732</v>
      </c>
      <c r="T314" s="244">
        <v>405732</v>
      </c>
    </row>
    <row r="315" spans="17:20" x14ac:dyDescent="0.25">
      <c r="Q315" s="232"/>
      <c r="R315" s="235">
        <v>41218</v>
      </c>
      <c r="S315" s="236">
        <v>328783</v>
      </c>
      <c r="T315" s="244">
        <v>328783</v>
      </c>
    </row>
    <row r="316" spans="17:20" x14ac:dyDescent="0.25">
      <c r="Q316" s="232"/>
      <c r="R316" s="235">
        <v>41219</v>
      </c>
      <c r="S316" s="236">
        <v>230848</v>
      </c>
      <c r="T316" s="244">
        <v>230848</v>
      </c>
    </row>
    <row r="317" spans="17:20" x14ac:dyDescent="0.25">
      <c r="Q317" s="232"/>
      <c r="R317" s="237">
        <v>41220</v>
      </c>
      <c r="S317" s="238">
        <v>230848</v>
      </c>
      <c r="T317" s="244">
        <v>230848</v>
      </c>
    </row>
    <row r="318" spans="17:20" x14ac:dyDescent="0.25">
      <c r="Q318" s="232"/>
      <c r="R318" s="232">
        <v>41221</v>
      </c>
      <c r="S318" s="230">
        <v>279815</v>
      </c>
      <c r="T318" s="244">
        <v>279815</v>
      </c>
    </row>
    <row r="319" spans="17:20" x14ac:dyDescent="0.25">
      <c r="Q319" s="232"/>
      <c r="R319" s="232">
        <v>41222</v>
      </c>
      <c r="S319" s="230">
        <v>230848</v>
      </c>
      <c r="T319" s="244">
        <v>230848</v>
      </c>
    </row>
    <row r="320" spans="17:20" x14ac:dyDescent="0.25">
      <c r="Q320" s="232"/>
      <c r="R320" s="233">
        <v>41223</v>
      </c>
      <c r="S320" s="234">
        <v>314792</v>
      </c>
      <c r="T320" s="244">
        <v>314792</v>
      </c>
    </row>
    <row r="321" spans="17:20" x14ac:dyDescent="0.25">
      <c r="Q321" s="232"/>
      <c r="R321" s="235">
        <v>41224</v>
      </c>
      <c r="S321" s="236">
        <v>230848</v>
      </c>
      <c r="T321" s="244">
        <v>230848</v>
      </c>
    </row>
    <row r="322" spans="17:20" x14ac:dyDescent="0.25">
      <c r="Q322" s="232"/>
      <c r="R322" s="235">
        <v>41225</v>
      </c>
      <c r="S322" s="236">
        <v>209862</v>
      </c>
      <c r="T322" s="244">
        <v>209862</v>
      </c>
    </row>
    <row r="323" spans="17:20" x14ac:dyDescent="0.25">
      <c r="Q323" s="232"/>
      <c r="R323" s="237">
        <v>41226</v>
      </c>
      <c r="S323" s="238">
        <v>265825</v>
      </c>
      <c r="T323" s="244">
        <v>265825</v>
      </c>
    </row>
    <row r="324" spans="17:20" x14ac:dyDescent="0.25">
      <c r="Q324" s="232"/>
      <c r="R324" s="232">
        <v>41227</v>
      </c>
      <c r="S324" s="230">
        <v>230848</v>
      </c>
      <c r="T324" s="244">
        <v>230848</v>
      </c>
    </row>
    <row r="325" spans="17:20" x14ac:dyDescent="0.25">
      <c r="Q325" s="232"/>
      <c r="R325" s="232">
        <v>41228</v>
      </c>
      <c r="S325" s="230">
        <v>244838</v>
      </c>
      <c r="T325" s="244">
        <v>244838</v>
      </c>
    </row>
    <row r="326" spans="17:20" x14ac:dyDescent="0.25">
      <c r="Q326" s="232"/>
      <c r="R326" s="233">
        <v>41229</v>
      </c>
      <c r="S326" s="234">
        <v>258829</v>
      </c>
      <c r="T326" s="244">
        <v>258829</v>
      </c>
    </row>
    <row r="327" spans="17:20" x14ac:dyDescent="0.25">
      <c r="Q327" s="232"/>
      <c r="R327" s="235">
        <v>41230</v>
      </c>
      <c r="S327" s="236">
        <v>300802</v>
      </c>
      <c r="T327" s="244">
        <v>300802</v>
      </c>
    </row>
    <row r="328" spans="17:20" x14ac:dyDescent="0.25">
      <c r="Q328" s="232"/>
      <c r="R328" s="235">
        <v>41231</v>
      </c>
      <c r="S328" s="236">
        <v>258829</v>
      </c>
      <c r="T328" s="244">
        <v>258829</v>
      </c>
    </row>
    <row r="329" spans="17:20" x14ac:dyDescent="0.25">
      <c r="Q329" s="232"/>
      <c r="R329" s="237">
        <v>41232</v>
      </c>
      <c r="S329" s="238">
        <v>181880</v>
      </c>
      <c r="T329" s="244">
        <v>181880</v>
      </c>
    </row>
    <row r="330" spans="17:20" x14ac:dyDescent="0.25">
      <c r="Q330" s="232"/>
      <c r="R330" s="232">
        <v>41233</v>
      </c>
      <c r="S330" s="230">
        <v>230848</v>
      </c>
      <c r="T330" s="244">
        <v>230848</v>
      </c>
    </row>
    <row r="331" spans="17:20" x14ac:dyDescent="0.25">
      <c r="Q331" s="232"/>
      <c r="R331" s="232">
        <v>41234</v>
      </c>
      <c r="S331" s="230">
        <v>202866</v>
      </c>
      <c r="T331" s="244">
        <v>202866</v>
      </c>
    </row>
    <row r="332" spans="17:20" x14ac:dyDescent="0.25">
      <c r="Q332" s="232"/>
      <c r="R332" s="233">
        <v>41235</v>
      </c>
      <c r="S332" s="234">
        <v>272820</v>
      </c>
      <c r="T332" s="244">
        <v>272820</v>
      </c>
    </row>
    <row r="333" spans="17:20" x14ac:dyDescent="0.25">
      <c r="Q333" s="232"/>
      <c r="R333" s="235">
        <v>41236</v>
      </c>
      <c r="S333" s="236">
        <v>342774</v>
      </c>
      <c r="T333" s="244">
        <v>342774</v>
      </c>
    </row>
    <row r="334" spans="17:20" x14ac:dyDescent="0.25">
      <c r="Q334" s="232"/>
      <c r="R334" s="235">
        <v>41237</v>
      </c>
      <c r="S334" s="236">
        <v>244838</v>
      </c>
      <c r="T334" s="244">
        <v>244838</v>
      </c>
    </row>
    <row r="335" spans="17:20" x14ac:dyDescent="0.25">
      <c r="Q335" s="232"/>
      <c r="R335" s="237">
        <v>41238</v>
      </c>
      <c r="S335" s="238">
        <v>314792</v>
      </c>
      <c r="T335" s="244">
        <v>314792</v>
      </c>
    </row>
    <row r="336" spans="17:20" x14ac:dyDescent="0.25">
      <c r="Q336" s="232"/>
      <c r="R336" s="232">
        <v>41239</v>
      </c>
      <c r="S336" s="230">
        <v>223852</v>
      </c>
      <c r="T336" s="244">
        <v>223852</v>
      </c>
    </row>
    <row r="337" spans="17:20" x14ac:dyDescent="0.25">
      <c r="Q337" s="232"/>
      <c r="R337" s="232">
        <v>41240</v>
      </c>
      <c r="S337" s="230">
        <v>209862</v>
      </c>
      <c r="T337" s="244">
        <v>209862</v>
      </c>
    </row>
    <row r="338" spans="17:20" x14ac:dyDescent="0.25">
      <c r="Q338" s="232"/>
      <c r="R338" s="233">
        <v>41241</v>
      </c>
      <c r="S338" s="234">
        <v>230848</v>
      </c>
      <c r="T338" s="244">
        <v>230848</v>
      </c>
    </row>
    <row r="339" spans="17:20" x14ac:dyDescent="0.25">
      <c r="Q339" s="232"/>
      <c r="R339" s="235">
        <v>41242</v>
      </c>
      <c r="S339" s="236">
        <v>230848</v>
      </c>
      <c r="T339" s="244">
        <v>230848</v>
      </c>
    </row>
    <row r="340" spans="17:20" x14ac:dyDescent="0.25">
      <c r="Q340" s="232"/>
      <c r="R340" s="235">
        <v>41243</v>
      </c>
      <c r="S340" s="236">
        <v>244838</v>
      </c>
      <c r="T340" s="244">
        <v>244838</v>
      </c>
    </row>
    <row r="341" spans="17:20" x14ac:dyDescent="0.25">
      <c r="Q341" s="232"/>
      <c r="R341" s="237">
        <v>41244</v>
      </c>
      <c r="S341" s="238">
        <v>216857</v>
      </c>
      <c r="T341" s="244">
        <v>216857</v>
      </c>
    </row>
    <row r="342" spans="17:20" x14ac:dyDescent="0.25">
      <c r="Q342" s="232"/>
      <c r="R342" s="232">
        <v>41245</v>
      </c>
      <c r="S342" s="230">
        <v>251834</v>
      </c>
      <c r="T342" s="244">
        <v>251834</v>
      </c>
    </row>
    <row r="343" spans="17:20" x14ac:dyDescent="0.25">
      <c r="Q343" s="232"/>
      <c r="R343" s="232">
        <v>41246</v>
      </c>
      <c r="S343" s="230">
        <v>286811</v>
      </c>
      <c r="T343" s="244">
        <v>286811</v>
      </c>
    </row>
    <row r="344" spans="17:20" x14ac:dyDescent="0.25">
      <c r="Q344" s="232"/>
      <c r="R344" s="233">
        <v>41247</v>
      </c>
      <c r="S344" s="234">
        <v>209862</v>
      </c>
      <c r="T344" s="244">
        <v>209862</v>
      </c>
    </row>
    <row r="345" spans="17:20" x14ac:dyDescent="0.25">
      <c r="Q345" s="232"/>
      <c r="R345" s="235">
        <v>41248</v>
      </c>
      <c r="S345" s="236">
        <v>265825</v>
      </c>
      <c r="T345" s="244">
        <v>265825</v>
      </c>
    </row>
    <row r="346" spans="17:20" x14ac:dyDescent="0.25">
      <c r="Q346" s="232"/>
      <c r="R346" s="235">
        <v>41249</v>
      </c>
      <c r="S346" s="236">
        <v>223852</v>
      </c>
      <c r="T346" s="244">
        <v>223852</v>
      </c>
    </row>
    <row r="347" spans="17:20" x14ac:dyDescent="0.25">
      <c r="Q347" s="232"/>
      <c r="R347" s="237">
        <v>41250</v>
      </c>
      <c r="S347" s="238">
        <v>237843</v>
      </c>
      <c r="T347" s="244">
        <v>237843</v>
      </c>
    </row>
    <row r="348" spans="17:20" x14ac:dyDescent="0.25">
      <c r="Q348" s="232"/>
      <c r="R348" s="232">
        <v>41251</v>
      </c>
      <c r="S348" s="230">
        <v>300802</v>
      </c>
      <c r="T348" s="244">
        <v>300802</v>
      </c>
    </row>
    <row r="349" spans="17:20" x14ac:dyDescent="0.25">
      <c r="Q349" s="232"/>
      <c r="R349" s="232">
        <v>41252</v>
      </c>
      <c r="S349" s="230">
        <v>300802</v>
      </c>
      <c r="T349" s="244">
        <v>300802</v>
      </c>
    </row>
    <row r="350" spans="17:20" x14ac:dyDescent="0.25">
      <c r="Q350" s="232"/>
      <c r="R350" s="233">
        <v>41253</v>
      </c>
      <c r="S350" s="234">
        <v>181880</v>
      </c>
      <c r="T350" s="244">
        <v>181880</v>
      </c>
    </row>
    <row r="351" spans="17:20" x14ac:dyDescent="0.25">
      <c r="Q351" s="232"/>
      <c r="R351" s="235">
        <v>41254</v>
      </c>
      <c r="S351" s="236">
        <v>202866</v>
      </c>
      <c r="T351" s="244">
        <v>202866</v>
      </c>
    </row>
    <row r="352" spans="17:20" x14ac:dyDescent="0.25">
      <c r="Q352" s="232"/>
      <c r="R352" s="235">
        <v>41255</v>
      </c>
      <c r="S352" s="236">
        <v>174885</v>
      </c>
      <c r="T352" s="244">
        <v>174885</v>
      </c>
    </row>
    <row r="353" spans="17:20" x14ac:dyDescent="0.25">
      <c r="Q353" s="232"/>
      <c r="R353" s="237">
        <v>41256</v>
      </c>
      <c r="S353" s="238">
        <v>237843</v>
      </c>
      <c r="T353" s="244">
        <v>237843</v>
      </c>
    </row>
    <row r="354" spans="17:20" x14ac:dyDescent="0.25">
      <c r="Q354" s="232"/>
      <c r="R354" s="232">
        <v>41257</v>
      </c>
      <c r="S354" s="230">
        <v>188875</v>
      </c>
      <c r="T354" s="244">
        <v>188875</v>
      </c>
    </row>
    <row r="355" spans="17:20" x14ac:dyDescent="0.25">
      <c r="Q355" s="232"/>
      <c r="R355" s="232">
        <v>41258</v>
      </c>
      <c r="S355" s="230">
        <v>258829</v>
      </c>
      <c r="T355" s="244">
        <v>258829</v>
      </c>
    </row>
    <row r="356" spans="17:20" x14ac:dyDescent="0.25">
      <c r="Q356" s="232"/>
      <c r="R356" s="233">
        <v>41259</v>
      </c>
      <c r="S356" s="234">
        <v>202866</v>
      </c>
      <c r="T356" s="244">
        <v>202866</v>
      </c>
    </row>
    <row r="357" spans="17:20" x14ac:dyDescent="0.25">
      <c r="Q357" s="232"/>
      <c r="R357" s="235">
        <v>41260</v>
      </c>
      <c r="S357" s="236">
        <v>202866</v>
      </c>
      <c r="T357" s="244">
        <v>202866</v>
      </c>
    </row>
    <row r="358" spans="17:20" x14ac:dyDescent="0.25">
      <c r="Q358" s="232"/>
      <c r="R358" s="235">
        <v>41261</v>
      </c>
      <c r="S358" s="236">
        <v>265825</v>
      </c>
      <c r="T358" s="244">
        <v>265825</v>
      </c>
    </row>
    <row r="359" spans="17:20" x14ac:dyDescent="0.25">
      <c r="Q359" s="232"/>
      <c r="R359" s="237">
        <v>41262</v>
      </c>
      <c r="S359" s="238">
        <v>293806</v>
      </c>
      <c r="T359" s="244">
        <v>293806</v>
      </c>
    </row>
    <row r="360" spans="17:20" x14ac:dyDescent="0.25">
      <c r="Q360" s="232"/>
      <c r="R360" s="232">
        <v>41263</v>
      </c>
      <c r="S360" s="230">
        <v>258829</v>
      </c>
      <c r="T360" s="244">
        <v>258829</v>
      </c>
    </row>
    <row r="361" spans="17:20" x14ac:dyDescent="0.25">
      <c r="Q361" s="232"/>
      <c r="R361" s="232">
        <v>41264</v>
      </c>
      <c r="S361" s="230">
        <v>237843</v>
      </c>
      <c r="T361" s="244">
        <v>237843</v>
      </c>
    </row>
    <row r="362" spans="17:20" x14ac:dyDescent="0.25">
      <c r="Q362" s="232"/>
      <c r="R362" s="233">
        <v>41265</v>
      </c>
      <c r="S362" s="234">
        <v>272820</v>
      </c>
      <c r="T362" s="244">
        <v>272820</v>
      </c>
    </row>
    <row r="363" spans="17:20" x14ac:dyDescent="0.25">
      <c r="Q363" s="232"/>
      <c r="R363" s="235">
        <v>41266</v>
      </c>
      <c r="S363" s="236">
        <v>188875</v>
      </c>
      <c r="T363" s="244">
        <v>188875</v>
      </c>
    </row>
    <row r="364" spans="17:20" x14ac:dyDescent="0.25">
      <c r="Q364" s="232"/>
      <c r="R364" s="235">
        <v>41267</v>
      </c>
      <c r="S364" s="236">
        <v>195871</v>
      </c>
      <c r="T364" s="244">
        <v>195871</v>
      </c>
    </row>
    <row r="365" spans="17:20" x14ac:dyDescent="0.25">
      <c r="Q365" s="232"/>
      <c r="R365" s="237">
        <v>41268</v>
      </c>
      <c r="S365" s="238">
        <v>286811</v>
      </c>
      <c r="T365" s="244">
        <v>286811</v>
      </c>
    </row>
    <row r="366" spans="17:20" x14ac:dyDescent="0.25">
      <c r="Q366" s="232"/>
      <c r="R366" s="232">
        <v>41269</v>
      </c>
      <c r="S366" s="230">
        <v>230848</v>
      </c>
      <c r="T366" s="244">
        <v>230848</v>
      </c>
    </row>
    <row r="367" spans="17:20" x14ac:dyDescent="0.25">
      <c r="Q367" s="232"/>
      <c r="R367" s="232">
        <v>41270</v>
      </c>
      <c r="S367" s="230">
        <v>230848</v>
      </c>
      <c r="T367" s="244">
        <v>230848</v>
      </c>
    </row>
    <row r="368" spans="17:20" x14ac:dyDescent="0.25">
      <c r="Q368" s="232"/>
      <c r="R368" s="233">
        <v>41271</v>
      </c>
      <c r="S368" s="234">
        <v>209862</v>
      </c>
      <c r="T368" s="244">
        <v>209862</v>
      </c>
    </row>
    <row r="369" spans="17:20" x14ac:dyDescent="0.25">
      <c r="Q369" s="232"/>
      <c r="R369" s="235">
        <v>41272</v>
      </c>
      <c r="S369" s="236">
        <v>328783</v>
      </c>
      <c r="T369" s="244">
        <v>328783</v>
      </c>
    </row>
    <row r="370" spans="17:20" x14ac:dyDescent="0.25">
      <c r="Q370" s="232"/>
      <c r="R370" s="235">
        <v>41273</v>
      </c>
      <c r="S370" s="236">
        <v>272820</v>
      </c>
      <c r="T370" s="244">
        <v>272820</v>
      </c>
    </row>
    <row r="371" spans="17:20" x14ac:dyDescent="0.25">
      <c r="Q371" s="232"/>
      <c r="R371" s="237">
        <v>41274</v>
      </c>
      <c r="S371" s="238">
        <v>216857</v>
      </c>
      <c r="T371" s="244">
        <v>216857</v>
      </c>
    </row>
    <row r="372" spans="17:20" x14ac:dyDescent="0.25">
      <c r="Q372" s="232"/>
      <c r="R372" s="232">
        <v>41275</v>
      </c>
      <c r="S372" s="230">
        <v>321788</v>
      </c>
      <c r="T372" s="244">
        <v>321788</v>
      </c>
    </row>
    <row r="373" spans="17:20" x14ac:dyDescent="0.25">
      <c r="Q373" s="232"/>
      <c r="R373" s="232">
        <v>41276</v>
      </c>
      <c r="S373" s="230">
        <v>314792</v>
      </c>
      <c r="T373" s="244">
        <v>314792</v>
      </c>
    </row>
    <row r="374" spans="17:20" x14ac:dyDescent="0.25">
      <c r="Q374" s="232"/>
      <c r="R374" s="233">
        <v>41277</v>
      </c>
      <c r="S374" s="234">
        <v>258829</v>
      </c>
      <c r="T374" s="244">
        <v>258829</v>
      </c>
    </row>
    <row r="375" spans="17:20" x14ac:dyDescent="0.25">
      <c r="Q375" s="232"/>
      <c r="R375" s="235">
        <v>41278</v>
      </c>
      <c r="S375" s="236">
        <v>342774</v>
      </c>
      <c r="T375" s="244">
        <v>342774</v>
      </c>
    </row>
    <row r="376" spans="17:20" x14ac:dyDescent="0.25">
      <c r="Q376" s="232"/>
      <c r="R376" s="235">
        <v>41279</v>
      </c>
      <c r="S376" s="236">
        <v>286811</v>
      </c>
      <c r="T376" s="244">
        <v>286811</v>
      </c>
    </row>
    <row r="377" spans="17:20" x14ac:dyDescent="0.25">
      <c r="Q377" s="232"/>
      <c r="R377" s="237">
        <v>41280</v>
      </c>
      <c r="S377" s="238">
        <v>454700</v>
      </c>
      <c r="T377" s="244">
        <v>454700</v>
      </c>
    </row>
    <row r="378" spans="17:20" x14ac:dyDescent="0.25">
      <c r="Q378" s="232"/>
      <c r="R378" s="232">
        <v>41281</v>
      </c>
      <c r="S378" s="230">
        <v>265825</v>
      </c>
      <c r="T378" s="244">
        <v>265825</v>
      </c>
    </row>
    <row r="379" spans="17:20" x14ac:dyDescent="0.25">
      <c r="Q379" s="232"/>
      <c r="R379" s="232">
        <v>41282</v>
      </c>
      <c r="S379" s="230">
        <v>286811</v>
      </c>
      <c r="T379" s="244">
        <v>286811</v>
      </c>
    </row>
    <row r="380" spans="17:20" x14ac:dyDescent="0.25">
      <c r="Q380" s="232"/>
      <c r="R380" s="233">
        <v>41283</v>
      </c>
      <c r="S380" s="234">
        <v>258829</v>
      </c>
      <c r="T380" s="244">
        <v>258829</v>
      </c>
    </row>
    <row r="381" spans="17:20" x14ac:dyDescent="0.25">
      <c r="Q381" s="232"/>
      <c r="R381" s="235">
        <v>41284</v>
      </c>
      <c r="S381" s="236">
        <v>272820</v>
      </c>
      <c r="T381" s="244">
        <v>272820</v>
      </c>
    </row>
    <row r="382" spans="17:20" x14ac:dyDescent="0.25">
      <c r="Q382" s="232"/>
      <c r="R382" s="235">
        <v>41285</v>
      </c>
      <c r="S382" s="236">
        <v>391742</v>
      </c>
      <c r="T382" s="244">
        <v>391742</v>
      </c>
    </row>
    <row r="383" spans="17:20" x14ac:dyDescent="0.25">
      <c r="Q383" s="232"/>
      <c r="R383" s="237">
        <v>41286</v>
      </c>
      <c r="S383" s="238">
        <v>412728</v>
      </c>
      <c r="T383" s="244">
        <v>412728</v>
      </c>
    </row>
    <row r="384" spans="17:20" x14ac:dyDescent="0.25">
      <c r="Q384" s="232"/>
      <c r="R384" s="232">
        <v>41287</v>
      </c>
      <c r="S384" s="230">
        <v>251834</v>
      </c>
      <c r="T384" s="244">
        <v>251834</v>
      </c>
    </row>
    <row r="385" spans="17:20" x14ac:dyDescent="0.25">
      <c r="Q385" s="232"/>
      <c r="R385" s="232">
        <v>41288</v>
      </c>
      <c r="S385" s="230">
        <v>321788</v>
      </c>
      <c r="T385" s="244">
        <v>321788</v>
      </c>
    </row>
    <row r="386" spans="17:20" x14ac:dyDescent="0.25">
      <c r="Q386" s="232"/>
      <c r="R386" s="233">
        <v>41289</v>
      </c>
      <c r="S386" s="234">
        <v>209862</v>
      </c>
      <c r="T386" s="244">
        <v>209862</v>
      </c>
    </row>
    <row r="387" spans="17:20" x14ac:dyDescent="0.25">
      <c r="Q387" s="232"/>
      <c r="R387" s="235">
        <v>41290</v>
      </c>
      <c r="S387" s="236">
        <v>209862</v>
      </c>
      <c r="T387" s="244">
        <v>209862</v>
      </c>
    </row>
    <row r="388" spans="17:20" x14ac:dyDescent="0.25">
      <c r="Q388" s="232"/>
      <c r="R388" s="235">
        <v>41291</v>
      </c>
      <c r="S388" s="236">
        <v>237843</v>
      </c>
      <c r="T388" s="244">
        <v>237843</v>
      </c>
    </row>
    <row r="389" spans="17:20" x14ac:dyDescent="0.25">
      <c r="Q389" s="232"/>
      <c r="R389" s="237">
        <v>41292</v>
      </c>
      <c r="S389" s="238">
        <v>314792</v>
      </c>
      <c r="T389" s="244">
        <v>314792</v>
      </c>
    </row>
    <row r="390" spans="17:20" x14ac:dyDescent="0.25">
      <c r="Q390" s="232"/>
      <c r="R390" s="232">
        <v>41293</v>
      </c>
      <c r="S390" s="230">
        <v>349769</v>
      </c>
      <c r="T390" s="244">
        <v>349769</v>
      </c>
    </row>
    <row r="391" spans="17:20" x14ac:dyDescent="0.25">
      <c r="Q391" s="232"/>
      <c r="R391" s="232">
        <v>41294</v>
      </c>
      <c r="S391" s="230">
        <v>370755</v>
      </c>
      <c r="T391" s="244">
        <v>370755</v>
      </c>
    </row>
    <row r="392" spans="17:20" x14ac:dyDescent="0.25">
      <c r="Q392" s="232"/>
      <c r="R392" s="233">
        <v>41295</v>
      </c>
      <c r="S392" s="234">
        <v>356765</v>
      </c>
      <c r="T392" s="244">
        <v>356765</v>
      </c>
    </row>
    <row r="393" spans="17:20" x14ac:dyDescent="0.25">
      <c r="Q393" s="232"/>
      <c r="R393" s="235">
        <v>41296</v>
      </c>
      <c r="S393" s="236">
        <v>293806</v>
      </c>
      <c r="T393" s="244">
        <v>293806</v>
      </c>
    </row>
    <row r="394" spans="17:20" x14ac:dyDescent="0.25">
      <c r="Q394" s="232"/>
      <c r="R394" s="235">
        <v>41297</v>
      </c>
      <c r="S394" s="236">
        <v>349769</v>
      </c>
      <c r="T394" s="244">
        <v>349769</v>
      </c>
    </row>
    <row r="395" spans="17:20" x14ac:dyDescent="0.25">
      <c r="Q395" s="232"/>
      <c r="R395" s="237">
        <v>41298</v>
      </c>
      <c r="S395" s="238">
        <v>468691</v>
      </c>
      <c r="T395" s="244">
        <v>468691</v>
      </c>
    </row>
    <row r="396" spans="17:20" x14ac:dyDescent="0.25">
      <c r="Q396" s="232"/>
      <c r="R396" s="232">
        <v>41299</v>
      </c>
      <c r="S396" s="230">
        <v>426718</v>
      </c>
      <c r="T396" s="244">
        <v>426718</v>
      </c>
    </row>
    <row r="397" spans="17:20" x14ac:dyDescent="0.25">
      <c r="Q397" s="232"/>
      <c r="R397" s="232">
        <v>41300</v>
      </c>
      <c r="S397" s="230">
        <v>377751</v>
      </c>
      <c r="T397" s="244">
        <v>377751</v>
      </c>
    </row>
    <row r="398" spans="17:20" x14ac:dyDescent="0.25">
      <c r="Q398" s="232"/>
      <c r="R398" s="233">
        <v>41301</v>
      </c>
      <c r="S398" s="234">
        <v>398737</v>
      </c>
      <c r="T398" s="244">
        <v>398737</v>
      </c>
    </row>
    <row r="399" spans="17:20" x14ac:dyDescent="0.25">
      <c r="Q399" s="232"/>
      <c r="R399" s="235">
        <v>41302</v>
      </c>
      <c r="S399" s="236">
        <v>405732</v>
      </c>
      <c r="T399" s="244">
        <v>405732</v>
      </c>
    </row>
    <row r="400" spans="17:20" x14ac:dyDescent="0.25">
      <c r="Q400" s="232"/>
      <c r="R400" s="235">
        <v>41303</v>
      </c>
      <c r="S400" s="236">
        <v>440709</v>
      </c>
      <c r="T400" s="244">
        <v>440709</v>
      </c>
    </row>
    <row r="401" spans="17:20" x14ac:dyDescent="0.25">
      <c r="Q401" s="232"/>
      <c r="R401" s="237">
        <v>41304</v>
      </c>
      <c r="S401" s="238">
        <v>419723</v>
      </c>
      <c r="T401" s="244">
        <v>419723</v>
      </c>
    </row>
    <row r="402" spans="17:20" x14ac:dyDescent="0.25">
      <c r="Q402" s="232"/>
      <c r="R402" s="232">
        <v>41305</v>
      </c>
      <c r="S402" s="230">
        <v>454700</v>
      </c>
      <c r="T402" s="244">
        <v>454700</v>
      </c>
    </row>
    <row r="403" spans="17:20" x14ac:dyDescent="0.25">
      <c r="Q403" s="232"/>
      <c r="R403" s="232">
        <v>41306</v>
      </c>
      <c r="S403" s="230">
        <v>321788</v>
      </c>
      <c r="T403" s="244">
        <v>321788</v>
      </c>
    </row>
    <row r="404" spans="17:20" x14ac:dyDescent="0.25">
      <c r="Q404" s="232"/>
      <c r="R404" s="233">
        <v>41307</v>
      </c>
      <c r="S404" s="234">
        <v>370755</v>
      </c>
      <c r="T404" s="244">
        <v>370755</v>
      </c>
    </row>
    <row r="405" spans="17:20" x14ac:dyDescent="0.25">
      <c r="Q405" s="232"/>
      <c r="R405" s="235">
        <v>41308</v>
      </c>
      <c r="S405" s="236">
        <v>286811</v>
      </c>
      <c r="T405" s="244">
        <v>286811</v>
      </c>
    </row>
    <row r="406" spans="17:20" x14ac:dyDescent="0.25">
      <c r="Q406" s="232"/>
      <c r="R406" s="235">
        <v>41309</v>
      </c>
      <c r="S406" s="236">
        <v>363760</v>
      </c>
      <c r="T406" s="244">
        <v>363760</v>
      </c>
    </row>
    <row r="407" spans="17:20" x14ac:dyDescent="0.25">
      <c r="Q407" s="232"/>
      <c r="R407" s="237">
        <v>41310</v>
      </c>
      <c r="S407" s="238">
        <v>391742</v>
      </c>
      <c r="T407" s="244">
        <v>391742</v>
      </c>
    </row>
    <row r="408" spans="17:20" x14ac:dyDescent="0.25">
      <c r="Q408" s="232"/>
      <c r="R408" s="232">
        <v>41311</v>
      </c>
      <c r="S408" s="230">
        <v>307797</v>
      </c>
      <c r="T408" s="244">
        <v>307797</v>
      </c>
    </row>
    <row r="409" spans="17:20" x14ac:dyDescent="0.25">
      <c r="Q409" s="232"/>
      <c r="R409" s="232">
        <v>41312</v>
      </c>
      <c r="S409" s="230">
        <v>342774</v>
      </c>
      <c r="T409" s="244">
        <v>342774</v>
      </c>
    </row>
    <row r="410" spans="17:20" x14ac:dyDescent="0.25">
      <c r="Q410" s="232"/>
      <c r="R410" s="233">
        <v>41313</v>
      </c>
      <c r="S410" s="234">
        <v>454700</v>
      </c>
      <c r="T410" s="244">
        <v>454700</v>
      </c>
    </row>
    <row r="411" spans="17:20" x14ac:dyDescent="0.25">
      <c r="Q411" s="232"/>
      <c r="R411" s="235">
        <v>41314</v>
      </c>
      <c r="S411" s="236">
        <v>293806</v>
      </c>
      <c r="T411" s="244">
        <v>293806</v>
      </c>
    </row>
    <row r="412" spans="17:20" x14ac:dyDescent="0.25">
      <c r="Q412" s="232"/>
      <c r="R412" s="235">
        <v>41315</v>
      </c>
      <c r="S412" s="236">
        <v>419723</v>
      </c>
      <c r="T412" s="244">
        <v>419723</v>
      </c>
    </row>
    <row r="413" spans="17:20" x14ac:dyDescent="0.25">
      <c r="Q413" s="232"/>
      <c r="R413" s="237">
        <v>41316</v>
      </c>
      <c r="S413" s="238">
        <v>335778</v>
      </c>
      <c r="T413" s="244">
        <v>335778</v>
      </c>
    </row>
    <row r="414" spans="17:20" x14ac:dyDescent="0.25">
      <c r="Q414" s="232"/>
      <c r="R414" s="232">
        <v>41317</v>
      </c>
      <c r="S414" s="230">
        <v>314792</v>
      </c>
      <c r="T414" s="244">
        <v>314792</v>
      </c>
    </row>
    <row r="415" spans="17:20" x14ac:dyDescent="0.25">
      <c r="Q415" s="232"/>
      <c r="R415" s="232">
        <v>41318</v>
      </c>
      <c r="S415" s="230">
        <v>377751</v>
      </c>
      <c r="T415" s="244">
        <v>377751</v>
      </c>
    </row>
    <row r="416" spans="17:20" x14ac:dyDescent="0.25">
      <c r="Q416" s="232"/>
      <c r="R416" s="233">
        <v>41319</v>
      </c>
      <c r="S416" s="234">
        <v>363760</v>
      </c>
      <c r="T416" s="244">
        <v>363760</v>
      </c>
    </row>
    <row r="417" spans="17:20" x14ac:dyDescent="0.25">
      <c r="Q417" s="232"/>
      <c r="R417" s="235">
        <v>41320</v>
      </c>
      <c r="S417" s="236">
        <v>342774</v>
      </c>
      <c r="T417" s="244">
        <v>342774</v>
      </c>
    </row>
    <row r="418" spans="17:20" x14ac:dyDescent="0.25">
      <c r="Q418" s="232"/>
      <c r="R418" s="235">
        <v>41321</v>
      </c>
      <c r="S418" s="236">
        <v>468691</v>
      </c>
      <c r="T418" s="244">
        <v>468691</v>
      </c>
    </row>
    <row r="419" spans="17:20" x14ac:dyDescent="0.25">
      <c r="Q419" s="232"/>
      <c r="R419" s="237">
        <v>41322</v>
      </c>
      <c r="S419" s="238">
        <v>454700</v>
      </c>
      <c r="T419" s="244">
        <v>454700</v>
      </c>
    </row>
    <row r="420" spans="17:20" x14ac:dyDescent="0.25">
      <c r="Q420" s="232"/>
      <c r="R420" s="232">
        <v>41323</v>
      </c>
      <c r="S420" s="230">
        <v>363760</v>
      </c>
      <c r="T420" s="244">
        <v>363760</v>
      </c>
    </row>
    <row r="421" spans="17:20" x14ac:dyDescent="0.25">
      <c r="Q421" s="232"/>
      <c r="R421" s="232">
        <v>41324</v>
      </c>
      <c r="S421" s="230">
        <v>426718</v>
      </c>
      <c r="T421" s="244">
        <v>426718</v>
      </c>
    </row>
    <row r="422" spans="17:20" x14ac:dyDescent="0.25">
      <c r="Q422" s="232"/>
      <c r="R422" s="233">
        <v>41325</v>
      </c>
      <c r="S422" s="234">
        <v>328783</v>
      </c>
      <c r="T422" s="244">
        <v>328783</v>
      </c>
    </row>
    <row r="423" spans="17:20" x14ac:dyDescent="0.25">
      <c r="Q423" s="232"/>
      <c r="R423" s="235">
        <v>41326</v>
      </c>
      <c r="S423" s="236">
        <v>412728</v>
      </c>
      <c r="T423" s="244">
        <v>412728</v>
      </c>
    </row>
    <row r="424" spans="17:20" x14ac:dyDescent="0.25">
      <c r="Q424" s="232"/>
      <c r="R424" s="235">
        <v>41327</v>
      </c>
      <c r="S424" s="236">
        <v>363760</v>
      </c>
      <c r="T424" s="244">
        <v>363760</v>
      </c>
    </row>
    <row r="425" spans="17:20" x14ac:dyDescent="0.25">
      <c r="Q425" s="232"/>
      <c r="R425" s="237">
        <v>41328</v>
      </c>
      <c r="S425" s="238">
        <v>433714</v>
      </c>
      <c r="T425" s="244">
        <v>433714</v>
      </c>
    </row>
    <row r="426" spans="17:20" x14ac:dyDescent="0.25">
      <c r="Q426" s="232"/>
      <c r="R426" s="232">
        <v>41329</v>
      </c>
      <c r="S426" s="230">
        <v>419723</v>
      </c>
      <c r="T426" s="244">
        <v>419723</v>
      </c>
    </row>
    <row r="427" spans="17:20" x14ac:dyDescent="0.25">
      <c r="Q427" s="232"/>
      <c r="R427" s="232">
        <v>41330</v>
      </c>
      <c r="S427" s="230">
        <v>307797</v>
      </c>
      <c r="T427" s="244">
        <v>307797</v>
      </c>
    </row>
    <row r="428" spans="17:20" x14ac:dyDescent="0.25">
      <c r="Q428" s="232"/>
      <c r="R428" s="233">
        <v>41331</v>
      </c>
      <c r="S428" s="234">
        <v>328783</v>
      </c>
      <c r="T428" s="244">
        <v>328783</v>
      </c>
    </row>
    <row r="429" spans="17:20" x14ac:dyDescent="0.25">
      <c r="Q429" s="232"/>
      <c r="R429" s="235">
        <v>41332</v>
      </c>
      <c r="S429" s="236">
        <v>377751</v>
      </c>
      <c r="T429" s="244">
        <v>377751</v>
      </c>
    </row>
    <row r="430" spans="17:20" x14ac:dyDescent="0.25">
      <c r="Q430" s="232"/>
      <c r="R430" s="235">
        <v>41333</v>
      </c>
      <c r="S430" s="236">
        <v>370755</v>
      </c>
      <c r="T430" s="244">
        <v>370755</v>
      </c>
    </row>
    <row r="431" spans="17:20" x14ac:dyDescent="0.25">
      <c r="Q431" s="232"/>
      <c r="R431" s="237">
        <v>41334</v>
      </c>
      <c r="S431" s="238">
        <v>391742</v>
      </c>
      <c r="T431" s="244">
        <v>391742</v>
      </c>
    </row>
    <row r="432" spans="17:20" x14ac:dyDescent="0.25">
      <c r="Q432" s="232"/>
      <c r="R432" s="232">
        <v>41335</v>
      </c>
      <c r="S432" s="230">
        <v>286811</v>
      </c>
      <c r="T432" s="244">
        <v>286811</v>
      </c>
    </row>
    <row r="433" spans="17:20" x14ac:dyDescent="0.25">
      <c r="Q433" s="232"/>
      <c r="R433" s="232">
        <v>41336</v>
      </c>
      <c r="S433" s="230">
        <v>307797</v>
      </c>
      <c r="T433" s="244">
        <v>307797</v>
      </c>
    </row>
    <row r="434" spans="17:20" x14ac:dyDescent="0.25">
      <c r="Q434" s="232"/>
      <c r="R434" s="233">
        <v>41337</v>
      </c>
      <c r="S434" s="234">
        <v>426718</v>
      </c>
      <c r="T434" s="244">
        <v>426718</v>
      </c>
    </row>
    <row r="435" spans="17:20" x14ac:dyDescent="0.25">
      <c r="Q435" s="232"/>
      <c r="R435" s="235">
        <v>41338</v>
      </c>
      <c r="S435" s="236">
        <v>328783</v>
      </c>
      <c r="T435" s="244">
        <v>328783</v>
      </c>
    </row>
    <row r="436" spans="17:20" x14ac:dyDescent="0.25">
      <c r="Q436" s="232"/>
      <c r="R436" s="235">
        <v>41339</v>
      </c>
      <c r="S436" s="236">
        <v>272820</v>
      </c>
      <c r="T436" s="244">
        <v>272820</v>
      </c>
    </row>
    <row r="437" spans="17:20" x14ac:dyDescent="0.25">
      <c r="Q437" s="232"/>
      <c r="R437" s="237">
        <v>41340</v>
      </c>
      <c r="S437" s="238">
        <v>321788</v>
      </c>
      <c r="T437" s="244">
        <v>321788</v>
      </c>
    </row>
    <row r="438" spans="17:20" x14ac:dyDescent="0.25">
      <c r="Q438" s="232"/>
      <c r="R438" s="232">
        <v>41341</v>
      </c>
      <c r="S438" s="230">
        <v>363760</v>
      </c>
      <c r="T438" s="244">
        <v>363760</v>
      </c>
    </row>
    <row r="439" spans="17:20" x14ac:dyDescent="0.25">
      <c r="Q439" s="232"/>
      <c r="R439" s="232">
        <v>41342</v>
      </c>
      <c r="S439" s="230">
        <v>475686</v>
      </c>
      <c r="T439" s="244">
        <v>475686</v>
      </c>
    </row>
    <row r="440" spans="17:20" x14ac:dyDescent="0.25">
      <c r="Q440" s="232"/>
      <c r="R440" s="233">
        <v>41343</v>
      </c>
      <c r="S440" s="234">
        <v>468691</v>
      </c>
      <c r="T440" s="244">
        <v>468691</v>
      </c>
    </row>
    <row r="441" spans="17:20" x14ac:dyDescent="0.25">
      <c r="Q441" s="232"/>
      <c r="R441" s="235">
        <v>41344</v>
      </c>
      <c r="S441" s="236">
        <v>363760</v>
      </c>
      <c r="T441" s="244">
        <v>363760</v>
      </c>
    </row>
    <row r="442" spans="17:20" x14ac:dyDescent="0.25">
      <c r="Q442" s="232"/>
      <c r="R442" s="235">
        <v>41345</v>
      </c>
      <c r="S442" s="236">
        <v>419723</v>
      </c>
      <c r="T442" s="244">
        <v>419723</v>
      </c>
    </row>
    <row r="443" spans="17:20" x14ac:dyDescent="0.25">
      <c r="Q443" s="232"/>
      <c r="R443" s="237">
        <v>41346</v>
      </c>
      <c r="S443" s="238">
        <v>524654</v>
      </c>
      <c r="T443" s="244">
        <v>524654</v>
      </c>
    </row>
    <row r="444" spans="17:20" x14ac:dyDescent="0.25">
      <c r="Q444" s="232"/>
      <c r="R444" s="232">
        <v>41347</v>
      </c>
      <c r="S444" s="230">
        <v>594608</v>
      </c>
      <c r="T444" s="244">
        <v>594608</v>
      </c>
    </row>
    <row r="445" spans="17:20" x14ac:dyDescent="0.25">
      <c r="Q445" s="232"/>
      <c r="R445" s="232">
        <v>41348</v>
      </c>
      <c r="S445" s="230">
        <v>552635</v>
      </c>
      <c r="T445" s="244">
        <v>552635</v>
      </c>
    </row>
    <row r="446" spans="17:20" x14ac:dyDescent="0.25">
      <c r="Q446" s="232"/>
      <c r="R446" s="233">
        <v>41349</v>
      </c>
      <c r="S446" s="234">
        <v>461695</v>
      </c>
      <c r="T446" s="244">
        <v>461695</v>
      </c>
    </row>
    <row r="447" spans="17:20" x14ac:dyDescent="0.25">
      <c r="Q447" s="232"/>
      <c r="R447" s="235">
        <v>41350</v>
      </c>
      <c r="S447" s="236">
        <v>503668</v>
      </c>
      <c r="T447" s="244">
        <v>503668</v>
      </c>
    </row>
    <row r="448" spans="17:20" x14ac:dyDescent="0.25">
      <c r="Q448" s="232"/>
      <c r="R448" s="235">
        <v>41351</v>
      </c>
      <c r="S448" s="236">
        <v>510663</v>
      </c>
      <c r="T448" s="244">
        <v>510663</v>
      </c>
    </row>
    <row r="449" spans="17:20" x14ac:dyDescent="0.25">
      <c r="Q449" s="232"/>
      <c r="R449" s="237">
        <v>41352</v>
      </c>
      <c r="S449" s="238">
        <v>559631</v>
      </c>
      <c r="T449" s="244">
        <v>559631</v>
      </c>
    </row>
    <row r="450" spans="17:20" x14ac:dyDescent="0.25">
      <c r="Q450" s="232"/>
      <c r="R450" s="232">
        <v>41353</v>
      </c>
      <c r="S450" s="230">
        <v>573621</v>
      </c>
      <c r="T450" s="244">
        <v>573621</v>
      </c>
    </row>
    <row r="451" spans="17:20" x14ac:dyDescent="0.25">
      <c r="Q451" s="232"/>
      <c r="R451" s="232">
        <v>41354</v>
      </c>
      <c r="S451" s="230">
        <v>454700</v>
      </c>
      <c r="T451" s="244">
        <v>454700</v>
      </c>
    </row>
    <row r="452" spans="17:20" x14ac:dyDescent="0.25">
      <c r="Q452" s="232"/>
      <c r="R452" s="233">
        <v>41355</v>
      </c>
      <c r="S452" s="234">
        <v>440709</v>
      </c>
      <c r="T452" s="244">
        <v>440709</v>
      </c>
    </row>
    <row r="453" spans="17:20" x14ac:dyDescent="0.25">
      <c r="Q453" s="232"/>
      <c r="R453" s="235">
        <v>41356</v>
      </c>
      <c r="S453" s="236">
        <v>447705</v>
      </c>
      <c r="T453" s="244">
        <v>447705</v>
      </c>
    </row>
    <row r="454" spans="17:20" x14ac:dyDescent="0.25">
      <c r="Q454" s="232"/>
      <c r="R454" s="235">
        <v>41357</v>
      </c>
      <c r="S454" s="236">
        <v>377751</v>
      </c>
      <c r="T454" s="244">
        <v>377751</v>
      </c>
    </row>
    <row r="455" spans="17:20" x14ac:dyDescent="0.25">
      <c r="Q455" s="232"/>
      <c r="R455" s="237">
        <v>41358</v>
      </c>
      <c r="S455" s="238">
        <v>475686</v>
      </c>
      <c r="T455" s="244">
        <v>475686</v>
      </c>
    </row>
    <row r="456" spans="17:20" x14ac:dyDescent="0.25">
      <c r="Q456" s="232"/>
      <c r="R456" s="232">
        <v>41359</v>
      </c>
      <c r="S456" s="230">
        <v>433714</v>
      </c>
      <c r="T456" s="244">
        <v>433714</v>
      </c>
    </row>
    <row r="457" spans="17:20" x14ac:dyDescent="0.25">
      <c r="Q457" s="232"/>
      <c r="R457" s="232">
        <v>41360</v>
      </c>
      <c r="S457" s="230">
        <v>475686</v>
      </c>
      <c r="T457" s="244">
        <v>475686</v>
      </c>
    </row>
    <row r="458" spans="17:20" x14ac:dyDescent="0.25">
      <c r="Q458" s="232"/>
      <c r="R458" s="233">
        <v>41361</v>
      </c>
      <c r="S458" s="234">
        <v>468691</v>
      </c>
      <c r="T458" s="244">
        <v>468691</v>
      </c>
    </row>
    <row r="459" spans="17:20" x14ac:dyDescent="0.25">
      <c r="Q459" s="232"/>
      <c r="R459" s="235">
        <v>41362</v>
      </c>
      <c r="S459" s="236">
        <v>398737</v>
      </c>
      <c r="T459" s="244">
        <v>398737</v>
      </c>
    </row>
    <row r="460" spans="17:20" x14ac:dyDescent="0.25">
      <c r="Q460" s="232"/>
      <c r="R460" s="235">
        <v>41363</v>
      </c>
      <c r="S460" s="236">
        <v>482682</v>
      </c>
      <c r="T460" s="244">
        <v>482682</v>
      </c>
    </row>
    <row r="461" spans="17:20" x14ac:dyDescent="0.25">
      <c r="Q461" s="232"/>
      <c r="R461" s="237">
        <v>41364</v>
      </c>
      <c r="S461" s="238">
        <v>496672</v>
      </c>
      <c r="T461" s="244">
        <v>496672</v>
      </c>
    </row>
    <row r="462" spans="17:20" x14ac:dyDescent="0.25">
      <c r="Q462" s="232"/>
      <c r="R462" s="232">
        <v>41365</v>
      </c>
      <c r="S462" s="230">
        <v>111926</v>
      </c>
      <c r="T462" s="244">
        <v>111926</v>
      </c>
    </row>
    <row r="463" spans="17:20" x14ac:dyDescent="0.25">
      <c r="Q463" s="232"/>
      <c r="R463" s="232">
        <v>41366</v>
      </c>
      <c r="S463" s="230">
        <v>69954</v>
      </c>
      <c r="T463" s="244">
        <v>69954</v>
      </c>
    </row>
    <row r="464" spans="17:20" x14ac:dyDescent="0.25">
      <c r="Q464" s="232"/>
      <c r="R464" s="233">
        <v>41367</v>
      </c>
      <c r="S464" s="234">
        <v>419723</v>
      </c>
      <c r="T464" s="244">
        <v>419723</v>
      </c>
    </row>
    <row r="465" spans="17:20" x14ac:dyDescent="0.25">
      <c r="Q465" s="232"/>
      <c r="R465" s="235">
        <v>41368</v>
      </c>
      <c r="S465" s="236">
        <v>426718</v>
      </c>
      <c r="T465" s="244">
        <v>426718</v>
      </c>
    </row>
    <row r="466" spans="17:20" x14ac:dyDescent="0.25">
      <c r="Q466" s="232"/>
      <c r="R466" s="235">
        <v>41369</v>
      </c>
      <c r="S466" s="236">
        <v>328783</v>
      </c>
      <c r="T466" s="244">
        <v>328783</v>
      </c>
    </row>
    <row r="467" spans="17:20" x14ac:dyDescent="0.25">
      <c r="Q467" s="232"/>
      <c r="R467" s="237">
        <v>41370</v>
      </c>
      <c r="S467" s="238">
        <v>405732</v>
      </c>
      <c r="T467" s="244">
        <v>405732</v>
      </c>
    </row>
    <row r="468" spans="17:20" x14ac:dyDescent="0.25">
      <c r="Q468" s="232"/>
      <c r="R468" s="232">
        <v>41371</v>
      </c>
      <c r="S468" s="230">
        <v>356765</v>
      </c>
      <c r="T468" s="244">
        <v>356765</v>
      </c>
    </row>
    <row r="469" spans="17:20" x14ac:dyDescent="0.25">
      <c r="Q469" s="232"/>
      <c r="R469" s="232">
        <v>41372</v>
      </c>
      <c r="S469" s="230">
        <v>384746</v>
      </c>
      <c r="T469" s="244">
        <v>384746</v>
      </c>
    </row>
    <row r="470" spans="17:20" x14ac:dyDescent="0.25">
      <c r="Q470" s="232"/>
      <c r="R470" s="233">
        <v>41373</v>
      </c>
      <c r="S470" s="234">
        <v>342774</v>
      </c>
      <c r="T470" s="244">
        <v>342774</v>
      </c>
    </row>
    <row r="471" spans="17:20" x14ac:dyDescent="0.25">
      <c r="Q471" s="232"/>
      <c r="R471" s="235">
        <v>41374</v>
      </c>
      <c r="S471" s="236">
        <v>398737</v>
      </c>
      <c r="T471" s="244">
        <v>398737</v>
      </c>
    </row>
    <row r="472" spans="17:20" x14ac:dyDescent="0.25">
      <c r="Q472" s="232"/>
      <c r="R472" s="235">
        <v>41375</v>
      </c>
      <c r="S472" s="236">
        <v>335778</v>
      </c>
      <c r="T472" s="244">
        <v>335778</v>
      </c>
    </row>
    <row r="473" spans="17:20" x14ac:dyDescent="0.25">
      <c r="Q473" s="232"/>
      <c r="R473" s="237">
        <v>41376</v>
      </c>
      <c r="S473" s="238">
        <v>405732</v>
      </c>
      <c r="T473" s="244">
        <v>405732</v>
      </c>
    </row>
    <row r="474" spans="17:20" x14ac:dyDescent="0.25">
      <c r="Q474" s="232"/>
      <c r="R474" s="232">
        <v>41377</v>
      </c>
      <c r="S474" s="230">
        <v>342774</v>
      </c>
      <c r="T474" s="244">
        <v>342774</v>
      </c>
    </row>
    <row r="475" spans="17:20" x14ac:dyDescent="0.25">
      <c r="Q475" s="232"/>
      <c r="R475" s="232">
        <v>41378</v>
      </c>
      <c r="S475" s="230">
        <v>328783</v>
      </c>
      <c r="T475" s="244">
        <v>328783</v>
      </c>
    </row>
    <row r="476" spans="17:20" x14ac:dyDescent="0.25">
      <c r="Q476" s="232"/>
      <c r="R476" s="233">
        <v>41379</v>
      </c>
      <c r="S476" s="234">
        <v>405732</v>
      </c>
      <c r="T476" s="244">
        <v>405732</v>
      </c>
    </row>
    <row r="477" spans="17:20" x14ac:dyDescent="0.25">
      <c r="Q477" s="232"/>
      <c r="R477" s="235">
        <v>41380</v>
      </c>
      <c r="S477" s="236">
        <v>496672</v>
      </c>
      <c r="T477" s="244">
        <v>496672</v>
      </c>
    </row>
    <row r="478" spans="17:20" x14ac:dyDescent="0.25">
      <c r="Q478" s="232"/>
      <c r="R478" s="235">
        <v>41381</v>
      </c>
      <c r="S478" s="236">
        <v>342774</v>
      </c>
      <c r="T478" s="244">
        <v>342774</v>
      </c>
    </row>
    <row r="479" spans="17:20" x14ac:dyDescent="0.25">
      <c r="Q479" s="232"/>
      <c r="R479" s="237">
        <v>41382</v>
      </c>
      <c r="S479" s="238">
        <v>286811</v>
      </c>
      <c r="T479" s="244">
        <v>286811</v>
      </c>
    </row>
    <row r="480" spans="17:20" x14ac:dyDescent="0.25">
      <c r="Q480" s="232"/>
      <c r="R480" s="232">
        <v>41383</v>
      </c>
      <c r="S480" s="230">
        <v>398737</v>
      </c>
      <c r="T480" s="244">
        <v>398737</v>
      </c>
    </row>
    <row r="481" spans="17:20" x14ac:dyDescent="0.25">
      <c r="Q481" s="232"/>
      <c r="R481" s="232">
        <v>41384</v>
      </c>
      <c r="S481" s="230">
        <v>328783</v>
      </c>
      <c r="T481" s="244">
        <v>328783</v>
      </c>
    </row>
    <row r="482" spans="17:20" x14ac:dyDescent="0.25">
      <c r="Q482" s="232"/>
      <c r="R482" s="233">
        <v>41385</v>
      </c>
      <c r="S482" s="234">
        <v>321788</v>
      </c>
      <c r="T482" s="244">
        <v>321788</v>
      </c>
    </row>
    <row r="483" spans="17:20" x14ac:dyDescent="0.25">
      <c r="Q483" s="232"/>
      <c r="R483" s="235">
        <v>41386</v>
      </c>
      <c r="S483" s="236">
        <v>363760</v>
      </c>
      <c r="T483" s="244">
        <v>363760</v>
      </c>
    </row>
    <row r="484" spans="17:20" x14ac:dyDescent="0.25">
      <c r="Q484" s="232"/>
      <c r="R484" s="235">
        <v>41387</v>
      </c>
      <c r="S484" s="236">
        <v>405732</v>
      </c>
      <c r="T484" s="244">
        <v>405732</v>
      </c>
    </row>
    <row r="485" spans="17:20" x14ac:dyDescent="0.25">
      <c r="Q485" s="232"/>
      <c r="R485" s="237">
        <v>41388</v>
      </c>
      <c r="S485" s="238">
        <v>391742</v>
      </c>
      <c r="T485" s="244">
        <v>391742</v>
      </c>
    </row>
    <row r="486" spans="17:20" x14ac:dyDescent="0.25">
      <c r="Q486" s="232"/>
      <c r="R486" s="232">
        <v>41389</v>
      </c>
      <c r="S486" s="230">
        <v>286811</v>
      </c>
      <c r="T486" s="244">
        <v>286811</v>
      </c>
    </row>
    <row r="487" spans="17:20" x14ac:dyDescent="0.25">
      <c r="Q487" s="232"/>
      <c r="R487" s="232">
        <v>41390</v>
      </c>
      <c r="S487" s="230">
        <v>300802</v>
      </c>
      <c r="T487" s="244">
        <v>300802</v>
      </c>
    </row>
    <row r="488" spans="17:20" x14ac:dyDescent="0.25">
      <c r="Q488" s="232"/>
      <c r="R488" s="233">
        <v>41391</v>
      </c>
      <c r="S488" s="234">
        <v>258829</v>
      </c>
      <c r="T488" s="244">
        <v>258829</v>
      </c>
    </row>
    <row r="489" spans="17:20" x14ac:dyDescent="0.25">
      <c r="Q489" s="232"/>
      <c r="R489" s="235">
        <v>41392</v>
      </c>
      <c r="S489" s="236">
        <v>454700</v>
      </c>
      <c r="T489" s="244">
        <v>454700</v>
      </c>
    </row>
    <row r="490" spans="17:20" x14ac:dyDescent="0.25">
      <c r="Q490" s="232"/>
      <c r="R490" s="235">
        <v>41393</v>
      </c>
      <c r="S490" s="236">
        <v>328783</v>
      </c>
      <c r="T490" s="244">
        <v>328783</v>
      </c>
    </row>
    <row r="491" spans="17:20" x14ac:dyDescent="0.25">
      <c r="Q491" s="232"/>
      <c r="R491" s="237">
        <v>41394</v>
      </c>
      <c r="S491" s="238">
        <v>307797</v>
      </c>
      <c r="T491" s="244">
        <v>307797</v>
      </c>
    </row>
    <row r="492" spans="17:20" x14ac:dyDescent="0.25">
      <c r="Q492" s="232"/>
      <c r="R492" s="232">
        <v>41395</v>
      </c>
      <c r="S492" s="230">
        <v>405732</v>
      </c>
      <c r="T492" s="244">
        <v>405732</v>
      </c>
    </row>
    <row r="493" spans="17:20" x14ac:dyDescent="0.25">
      <c r="Q493" s="232"/>
      <c r="R493" s="232">
        <v>41396</v>
      </c>
      <c r="S493" s="230">
        <v>342774</v>
      </c>
      <c r="T493" s="244">
        <v>342774</v>
      </c>
    </row>
    <row r="494" spans="17:20" x14ac:dyDescent="0.25">
      <c r="Q494" s="232"/>
      <c r="R494" s="233">
        <v>41397</v>
      </c>
      <c r="S494" s="234">
        <v>405732</v>
      </c>
      <c r="T494" s="244">
        <v>405732</v>
      </c>
    </row>
    <row r="495" spans="17:20" x14ac:dyDescent="0.25">
      <c r="Q495" s="232"/>
      <c r="R495" s="235">
        <v>41398</v>
      </c>
      <c r="S495" s="236">
        <v>447705</v>
      </c>
      <c r="T495" s="244">
        <v>447705</v>
      </c>
    </row>
    <row r="496" spans="17:20" x14ac:dyDescent="0.25">
      <c r="Q496" s="232"/>
      <c r="R496" s="235">
        <v>41399</v>
      </c>
      <c r="S496" s="236">
        <v>384746</v>
      </c>
      <c r="T496" s="244">
        <v>384746</v>
      </c>
    </row>
    <row r="497" spans="17:20" x14ac:dyDescent="0.25">
      <c r="Q497" s="232"/>
      <c r="R497" s="237">
        <v>41400</v>
      </c>
      <c r="S497" s="238">
        <v>307797</v>
      </c>
      <c r="T497" s="244">
        <v>307797</v>
      </c>
    </row>
    <row r="498" spans="17:20" x14ac:dyDescent="0.25">
      <c r="Q498" s="232"/>
      <c r="R498" s="232">
        <v>41401</v>
      </c>
      <c r="S498" s="230">
        <v>377751</v>
      </c>
      <c r="T498" s="244">
        <v>377751</v>
      </c>
    </row>
    <row r="499" spans="17:20" x14ac:dyDescent="0.25">
      <c r="Q499" s="232"/>
      <c r="R499" s="232">
        <v>41402</v>
      </c>
      <c r="S499" s="230">
        <v>300802</v>
      </c>
      <c r="T499" s="244">
        <v>300802</v>
      </c>
    </row>
    <row r="500" spans="17:20" x14ac:dyDescent="0.25">
      <c r="Q500" s="232"/>
      <c r="R500" s="233">
        <v>41403</v>
      </c>
      <c r="S500" s="234">
        <v>251834</v>
      </c>
      <c r="T500" s="244">
        <v>251834</v>
      </c>
    </row>
    <row r="501" spans="17:20" x14ac:dyDescent="0.25">
      <c r="Q501" s="232"/>
      <c r="R501" s="235">
        <v>41404</v>
      </c>
      <c r="S501" s="236">
        <v>384746</v>
      </c>
      <c r="T501" s="244">
        <v>384746</v>
      </c>
    </row>
    <row r="502" spans="17:20" x14ac:dyDescent="0.25">
      <c r="Q502" s="232"/>
      <c r="R502" s="235">
        <v>41405</v>
      </c>
      <c r="S502" s="236">
        <v>377751</v>
      </c>
      <c r="T502" s="244">
        <v>377751</v>
      </c>
    </row>
    <row r="503" spans="17:20" x14ac:dyDescent="0.25">
      <c r="Q503" s="232"/>
      <c r="R503" s="237">
        <v>41406</v>
      </c>
      <c r="S503" s="238">
        <v>314792</v>
      </c>
      <c r="T503" s="244">
        <v>314792</v>
      </c>
    </row>
    <row r="504" spans="17:20" x14ac:dyDescent="0.25">
      <c r="Q504" s="232"/>
      <c r="R504" s="232">
        <v>41407</v>
      </c>
      <c r="S504" s="230">
        <v>356765</v>
      </c>
      <c r="T504" s="244">
        <v>356765</v>
      </c>
    </row>
    <row r="505" spans="17:20" x14ac:dyDescent="0.25">
      <c r="Q505" s="232"/>
      <c r="R505" s="232">
        <v>41408</v>
      </c>
      <c r="S505" s="230">
        <v>300802</v>
      </c>
      <c r="T505" s="244">
        <v>300802</v>
      </c>
    </row>
    <row r="506" spans="17:20" x14ac:dyDescent="0.25">
      <c r="Q506" s="232"/>
      <c r="R506" s="233">
        <v>41409</v>
      </c>
      <c r="S506" s="234">
        <v>419723</v>
      </c>
      <c r="T506" s="244">
        <v>419723</v>
      </c>
    </row>
    <row r="507" spans="17:20" x14ac:dyDescent="0.25">
      <c r="Q507" s="232"/>
      <c r="R507" s="235">
        <v>41410</v>
      </c>
      <c r="S507" s="236">
        <v>363760</v>
      </c>
      <c r="T507" s="244">
        <v>363760</v>
      </c>
    </row>
    <row r="508" spans="17:20" x14ac:dyDescent="0.25">
      <c r="Q508" s="232"/>
      <c r="R508" s="235">
        <v>41411</v>
      </c>
      <c r="S508" s="236">
        <v>419723</v>
      </c>
      <c r="T508" s="244">
        <v>419723</v>
      </c>
    </row>
    <row r="509" spans="17:20" x14ac:dyDescent="0.25">
      <c r="Q509" s="232"/>
      <c r="R509" s="237">
        <v>41412</v>
      </c>
      <c r="S509" s="238">
        <v>405732</v>
      </c>
      <c r="T509" s="244">
        <v>405732</v>
      </c>
    </row>
    <row r="510" spans="17:20" x14ac:dyDescent="0.25">
      <c r="Q510" s="232"/>
      <c r="R510" s="232">
        <v>41413</v>
      </c>
      <c r="S510" s="230">
        <v>391742</v>
      </c>
      <c r="T510" s="244">
        <v>391742</v>
      </c>
    </row>
    <row r="511" spans="17:20" x14ac:dyDescent="0.25">
      <c r="Q511" s="232"/>
      <c r="R511" s="232">
        <v>41414</v>
      </c>
      <c r="S511" s="230">
        <v>426718</v>
      </c>
      <c r="T511" s="244">
        <v>426718</v>
      </c>
    </row>
    <row r="512" spans="17:20" x14ac:dyDescent="0.25">
      <c r="Q512" s="232"/>
      <c r="R512" s="233">
        <v>41415</v>
      </c>
      <c r="S512" s="234">
        <v>349769</v>
      </c>
      <c r="T512" s="244">
        <v>349769</v>
      </c>
    </row>
    <row r="513" spans="17:20" x14ac:dyDescent="0.25">
      <c r="Q513" s="232"/>
      <c r="R513" s="235">
        <v>41416</v>
      </c>
      <c r="S513" s="236">
        <v>468691</v>
      </c>
      <c r="T513" s="244">
        <v>468691</v>
      </c>
    </row>
    <row r="514" spans="17:20" x14ac:dyDescent="0.25">
      <c r="Q514" s="232"/>
      <c r="R514" s="235">
        <v>41417</v>
      </c>
      <c r="S514" s="236">
        <v>426718</v>
      </c>
      <c r="T514" s="244">
        <v>426718</v>
      </c>
    </row>
    <row r="515" spans="17:20" x14ac:dyDescent="0.25">
      <c r="Q515" s="232"/>
      <c r="R515" s="237">
        <v>41418</v>
      </c>
      <c r="S515" s="238">
        <v>482682</v>
      </c>
      <c r="T515" s="244">
        <v>482682</v>
      </c>
    </row>
    <row r="516" spans="17:20" x14ac:dyDescent="0.25">
      <c r="Q516" s="232"/>
      <c r="R516" s="232">
        <v>41419</v>
      </c>
      <c r="S516" s="230">
        <v>349769</v>
      </c>
      <c r="T516" s="244">
        <v>349769</v>
      </c>
    </row>
    <row r="517" spans="17:20" x14ac:dyDescent="0.25">
      <c r="Q517" s="232"/>
      <c r="R517" s="232">
        <v>41420</v>
      </c>
      <c r="S517" s="230">
        <v>426718</v>
      </c>
      <c r="T517" s="244">
        <v>426718</v>
      </c>
    </row>
    <row r="518" spans="17:20" x14ac:dyDescent="0.25">
      <c r="Q518" s="232"/>
      <c r="R518" s="233">
        <v>41421</v>
      </c>
      <c r="S518" s="234">
        <v>531649</v>
      </c>
      <c r="T518" s="244">
        <v>531649</v>
      </c>
    </row>
    <row r="519" spans="17:20" x14ac:dyDescent="0.25">
      <c r="Q519" s="232"/>
      <c r="R519" s="235">
        <v>41422</v>
      </c>
      <c r="S519" s="236">
        <v>433714</v>
      </c>
      <c r="T519" s="244">
        <v>433714</v>
      </c>
    </row>
    <row r="520" spans="17:20" x14ac:dyDescent="0.25">
      <c r="Q520" s="232"/>
      <c r="R520" s="235">
        <v>41423</v>
      </c>
      <c r="S520" s="236">
        <v>482682</v>
      </c>
      <c r="T520" s="244">
        <v>482682</v>
      </c>
    </row>
    <row r="521" spans="17:20" x14ac:dyDescent="0.25">
      <c r="Q521" s="232"/>
      <c r="R521" s="237">
        <v>41424</v>
      </c>
      <c r="S521" s="238">
        <v>384746</v>
      </c>
      <c r="T521" s="244">
        <v>384746</v>
      </c>
    </row>
    <row r="522" spans="17:20" x14ac:dyDescent="0.25">
      <c r="Q522" s="232"/>
      <c r="R522" s="232">
        <v>41425</v>
      </c>
      <c r="S522" s="230">
        <v>433714</v>
      </c>
      <c r="T522" s="244">
        <v>433714</v>
      </c>
    </row>
    <row r="523" spans="17:20" x14ac:dyDescent="0.25">
      <c r="Q523" s="232"/>
      <c r="R523" s="232">
        <v>41426</v>
      </c>
      <c r="S523" s="230">
        <v>489677</v>
      </c>
      <c r="T523" s="244">
        <v>489677</v>
      </c>
    </row>
    <row r="524" spans="17:20" x14ac:dyDescent="0.25">
      <c r="Q524" s="232"/>
      <c r="R524" s="233">
        <v>41427</v>
      </c>
      <c r="S524" s="234">
        <v>405732</v>
      </c>
      <c r="T524" s="244">
        <v>405732</v>
      </c>
    </row>
    <row r="525" spans="17:20" x14ac:dyDescent="0.25">
      <c r="Q525" s="232"/>
      <c r="R525" s="235">
        <v>41428</v>
      </c>
      <c r="S525" s="236">
        <v>405732</v>
      </c>
      <c r="T525" s="244">
        <v>405732</v>
      </c>
    </row>
    <row r="526" spans="17:20" x14ac:dyDescent="0.25">
      <c r="Q526" s="232"/>
      <c r="R526" s="235">
        <v>41429</v>
      </c>
      <c r="S526" s="236">
        <v>314792</v>
      </c>
      <c r="T526" s="244">
        <v>314792</v>
      </c>
    </row>
    <row r="527" spans="17:20" x14ac:dyDescent="0.25">
      <c r="Q527" s="232"/>
      <c r="R527" s="237">
        <v>41430</v>
      </c>
      <c r="S527" s="238">
        <v>356765</v>
      </c>
      <c r="T527" s="244">
        <v>356765</v>
      </c>
    </row>
    <row r="528" spans="17:20" x14ac:dyDescent="0.25">
      <c r="Q528" s="232"/>
      <c r="R528" s="232">
        <v>41431</v>
      </c>
      <c r="S528" s="230">
        <v>349769</v>
      </c>
      <c r="T528" s="244">
        <v>349769</v>
      </c>
    </row>
    <row r="529" spans="17:20" x14ac:dyDescent="0.25">
      <c r="Q529" s="232"/>
      <c r="R529" s="232">
        <v>41432</v>
      </c>
      <c r="S529" s="230">
        <v>475686</v>
      </c>
      <c r="T529" s="244">
        <v>475686</v>
      </c>
    </row>
    <row r="530" spans="17:20" x14ac:dyDescent="0.25">
      <c r="Q530" s="232"/>
      <c r="R530" s="233">
        <v>41433</v>
      </c>
      <c r="S530" s="234">
        <v>594608</v>
      </c>
      <c r="T530" s="244">
        <v>594608</v>
      </c>
    </row>
    <row r="531" spans="17:20" x14ac:dyDescent="0.25">
      <c r="Q531" s="232"/>
      <c r="R531" s="235">
        <v>41434</v>
      </c>
      <c r="S531" s="236">
        <v>370755</v>
      </c>
      <c r="T531" s="244">
        <v>370755</v>
      </c>
    </row>
    <row r="532" spans="17:20" x14ac:dyDescent="0.25">
      <c r="Q532" s="232"/>
      <c r="R532" s="235">
        <v>41435</v>
      </c>
      <c r="S532" s="236">
        <v>454700</v>
      </c>
      <c r="T532" s="244">
        <v>454700</v>
      </c>
    </row>
    <row r="533" spans="17:20" x14ac:dyDescent="0.25">
      <c r="Q533" s="232"/>
      <c r="R533" s="237">
        <v>41436</v>
      </c>
      <c r="S533" s="238">
        <v>370755</v>
      </c>
      <c r="T533" s="244">
        <v>370755</v>
      </c>
    </row>
    <row r="534" spans="17:20" x14ac:dyDescent="0.25">
      <c r="Q534" s="232"/>
      <c r="R534" s="232">
        <v>41437</v>
      </c>
      <c r="S534" s="230">
        <v>461695</v>
      </c>
      <c r="T534" s="244">
        <v>461695</v>
      </c>
    </row>
    <row r="535" spans="17:20" x14ac:dyDescent="0.25">
      <c r="Q535" s="232"/>
      <c r="R535" s="232">
        <v>41438</v>
      </c>
      <c r="S535" s="230">
        <v>321788</v>
      </c>
      <c r="T535" s="244">
        <v>321788</v>
      </c>
    </row>
    <row r="536" spans="17:20" x14ac:dyDescent="0.25">
      <c r="Q536" s="232"/>
      <c r="R536" s="233">
        <v>41439</v>
      </c>
      <c r="S536" s="234">
        <v>384746</v>
      </c>
      <c r="T536" s="244">
        <v>384746</v>
      </c>
    </row>
    <row r="537" spans="17:20" x14ac:dyDescent="0.25">
      <c r="Q537" s="232"/>
      <c r="R537" s="235">
        <v>41440</v>
      </c>
      <c r="S537" s="236">
        <v>419723</v>
      </c>
      <c r="T537" s="244">
        <v>419723</v>
      </c>
    </row>
    <row r="538" spans="17:20" x14ac:dyDescent="0.25">
      <c r="Q538" s="232"/>
      <c r="R538" s="235">
        <v>41441</v>
      </c>
      <c r="S538" s="236">
        <v>524654</v>
      </c>
      <c r="T538" s="244">
        <v>524654</v>
      </c>
    </row>
    <row r="539" spans="17:20" x14ac:dyDescent="0.25">
      <c r="Q539" s="232"/>
      <c r="R539" s="237">
        <v>41442</v>
      </c>
      <c r="S539" s="238">
        <v>412728</v>
      </c>
      <c r="T539" s="244">
        <v>412728</v>
      </c>
    </row>
    <row r="540" spans="17:20" x14ac:dyDescent="0.25">
      <c r="Q540" s="232"/>
      <c r="R540" s="232">
        <v>41443</v>
      </c>
      <c r="S540" s="230">
        <v>433714</v>
      </c>
      <c r="T540" s="244">
        <v>433714</v>
      </c>
    </row>
    <row r="541" spans="17:20" x14ac:dyDescent="0.25">
      <c r="Q541" s="232"/>
      <c r="R541" s="232">
        <v>41444</v>
      </c>
      <c r="S541" s="230">
        <v>363760</v>
      </c>
      <c r="T541" s="244">
        <v>363760</v>
      </c>
    </row>
    <row r="542" spans="17:20" x14ac:dyDescent="0.25">
      <c r="Q542" s="232"/>
      <c r="R542" s="233">
        <v>41445</v>
      </c>
      <c r="S542" s="234">
        <v>447705</v>
      </c>
      <c r="T542" s="244">
        <v>447705</v>
      </c>
    </row>
    <row r="543" spans="17:20" x14ac:dyDescent="0.25">
      <c r="Q543" s="232"/>
      <c r="R543" s="235">
        <v>41446</v>
      </c>
      <c r="S543" s="236">
        <v>363760</v>
      </c>
      <c r="T543" s="244">
        <v>363760</v>
      </c>
    </row>
    <row r="544" spans="17:20" x14ac:dyDescent="0.25">
      <c r="Q544" s="232"/>
      <c r="R544" s="235">
        <v>41447</v>
      </c>
      <c r="S544" s="236">
        <v>419723</v>
      </c>
      <c r="T544" s="244">
        <v>419723</v>
      </c>
    </row>
    <row r="545" spans="17:20" x14ac:dyDescent="0.25">
      <c r="Q545" s="232"/>
      <c r="R545" s="237">
        <v>41448</v>
      </c>
      <c r="S545" s="238">
        <v>461695</v>
      </c>
      <c r="T545" s="244">
        <v>461695</v>
      </c>
    </row>
    <row r="546" spans="17:20" x14ac:dyDescent="0.25">
      <c r="Q546" s="232"/>
      <c r="R546" s="232">
        <v>41449</v>
      </c>
      <c r="S546" s="230">
        <v>370755</v>
      </c>
      <c r="T546" s="244">
        <v>370755</v>
      </c>
    </row>
    <row r="547" spans="17:20" x14ac:dyDescent="0.25">
      <c r="Q547" s="232"/>
      <c r="R547" s="232">
        <v>41450</v>
      </c>
      <c r="S547" s="230">
        <v>405732</v>
      </c>
      <c r="T547" s="244">
        <v>405732</v>
      </c>
    </row>
    <row r="548" spans="17:20" x14ac:dyDescent="0.25">
      <c r="Q548" s="232"/>
      <c r="R548" s="233">
        <v>41451</v>
      </c>
      <c r="S548" s="234">
        <v>433714</v>
      </c>
      <c r="T548" s="244">
        <v>433714</v>
      </c>
    </row>
    <row r="549" spans="17:20" x14ac:dyDescent="0.25">
      <c r="Q549" s="232"/>
      <c r="R549" s="235">
        <v>41452</v>
      </c>
      <c r="S549" s="236">
        <v>405732</v>
      </c>
      <c r="T549" s="244">
        <v>405732</v>
      </c>
    </row>
    <row r="550" spans="17:20" x14ac:dyDescent="0.25">
      <c r="Q550" s="232"/>
      <c r="R550" s="235">
        <v>41453</v>
      </c>
      <c r="S550" s="236">
        <v>349769</v>
      </c>
      <c r="T550" s="244">
        <v>349769</v>
      </c>
    </row>
    <row r="551" spans="17:20" x14ac:dyDescent="0.25">
      <c r="Q551" s="232"/>
      <c r="R551" s="237">
        <v>41454</v>
      </c>
      <c r="S551" s="238">
        <v>510663</v>
      </c>
      <c r="T551" s="244">
        <v>510663</v>
      </c>
    </row>
    <row r="552" spans="17:20" x14ac:dyDescent="0.25">
      <c r="Q552" s="232"/>
      <c r="R552" s="232">
        <v>41455</v>
      </c>
      <c r="S552" s="230">
        <v>461695</v>
      </c>
      <c r="T552" s="244">
        <v>461695</v>
      </c>
    </row>
    <row r="553" spans="17:20" x14ac:dyDescent="0.25">
      <c r="Q553" s="232"/>
      <c r="R553" s="232">
        <v>41456</v>
      </c>
      <c r="S553" s="230">
        <v>426718</v>
      </c>
      <c r="T553" s="244">
        <v>426718</v>
      </c>
    </row>
    <row r="554" spans="17:20" x14ac:dyDescent="0.25">
      <c r="Q554" s="232"/>
      <c r="R554" s="233">
        <v>41457</v>
      </c>
      <c r="S554" s="234">
        <v>377751</v>
      </c>
      <c r="T554" s="244">
        <v>377751</v>
      </c>
    </row>
    <row r="555" spans="17:20" x14ac:dyDescent="0.25">
      <c r="Q555" s="232"/>
      <c r="R555" s="235">
        <v>41458</v>
      </c>
      <c r="S555" s="236">
        <v>482682</v>
      </c>
      <c r="T555" s="244">
        <v>482682</v>
      </c>
    </row>
    <row r="556" spans="17:20" x14ac:dyDescent="0.25">
      <c r="Q556" s="232"/>
      <c r="R556" s="235">
        <v>41459</v>
      </c>
      <c r="S556" s="236">
        <v>377751</v>
      </c>
      <c r="T556" s="244">
        <v>377751</v>
      </c>
    </row>
    <row r="557" spans="17:20" x14ac:dyDescent="0.25">
      <c r="Q557" s="232"/>
      <c r="R557" s="237">
        <v>41460</v>
      </c>
      <c r="S557" s="238">
        <v>279815</v>
      </c>
      <c r="T557" s="244">
        <v>279815</v>
      </c>
    </row>
    <row r="558" spans="17:20" x14ac:dyDescent="0.25">
      <c r="Q558" s="232"/>
      <c r="R558" s="232">
        <v>41461</v>
      </c>
      <c r="S558" s="230">
        <v>405732</v>
      </c>
      <c r="T558" s="244">
        <v>405732</v>
      </c>
    </row>
    <row r="559" spans="17:20" x14ac:dyDescent="0.25">
      <c r="Q559" s="232"/>
      <c r="R559" s="232">
        <v>41462</v>
      </c>
      <c r="S559" s="230">
        <v>363760</v>
      </c>
      <c r="T559" s="244">
        <v>363760</v>
      </c>
    </row>
    <row r="560" spans="17:20" x14ac:dyDescent="0.25">
      <c r="Q560" s="232"/>
      <c r="R560" s="233">
        <v>41463</v>
      </c>
      <c r="S560" s="234">
        <v>356765</v>
      </c>
      <c r="T560" s="244">
        <v>356765</v>
      </c>
    </row>
    <row r="561" spans="17:20" x14ac:dyDescent="0.25">
      <c r="Q561" s="232"/>
      <c r="R561" s="235">
        <v>41464</v>
      </c>
      <c r="S561" s="236">
        <v>370755</v>
      </c>
      <c r="T561" s="244">
        <v>370755</v>
      </c>
    </row>
    <row r="562" spans="17:20" x14ac:dyDescent="0.25">
      <c r="Q562" s="232"/>
      <c r="R562" s="235">
        <v>41465</v>
      </c>
      <c r="S562" s="236">
        <v>370755</v>
      </c>
      <c r="T562" s="244">
        <v>370755</v>
      </c>
    </row>
    <row r="563" spans="17:20" x14ac:dyDescent="0.25">
      <c r="Q563" s="232"/>
      <c r="R563" s="237">
        <v>41466</v>
      </c>
      <c r="S563" s="238">
        <v>342774</v>
      </c>
      <c r="T563" s="244">
        <v>342774</v>
      </c>
    </row>
    <row r="564" spans="17:20" x14ac:dyDescent="0.25">
      <c r="Q564" s="232"/>
      <c r="R564" s="232">
        <v>41467</v>
      </c>
      <c r="S564" s="230">
        <v>447705</v>
      </c>
      <c r="T564" s="244">
        <v>447705</v>
      </c>
    </row>
    <row r="565" spans="17:20" x14ac:dyDescent="0.25">
      <c r="Q565" s="232"/>
      <c r="R565" s="232">
        <v>41468</v>
      </c>
      <c r="S565" s="230">
        <v>377751</v>
      </c>
      <c r="T565" s="244">
        <v>377751</v>
      </c>
    </row>
    <row r="566" spans="17:20" x14ac:dyDescent="0.25">
      <c r="Q566" s="232"/>
      <c r="R566" s="233">
        <v>41469</v>
      </c>
      <c r="S566" s="234">
        <v>426718</v>
      </c>
      <c r="T566" s="244">
        <v>426718</v>
      </c>
    </row>
    <row r="567" spans="17:20" x14ac:dyDescent="0.25">
      <c r="Q567" s="232"/>
      <c r="R567" s="235">
        <v>41470</v>
      </c>
      <c r="S567" s="236">
        <v>461695</v>
      </c>
      <c r="T567" s="244">
        <v>461695</v>
      </c>
    </row>
    <row r="568" spans="17:20" x14ac:dyDescent="0.25">
      <c r="Q568" s="232"/>
      <c r="R568" s="235">
        <v>41471</v>
      </c>
      <c r="S568" s="236">
        <v>475686</v>
      </c>
      <c r="T568" s="244">
        <v>475686</v>
      </c>
    </row>
    <row r="569" spans="17:20" x14ac:dyDescent="0.25">
      <c r="Q569" s="232"/>
      <c r="R569" s="237">
        <v>41472</v>
      </c>
      <c r="S569" s="238">
        <v>307797</v>
      </c>
      <c r="T569" s="244">
        <v>307797</v>
      </c>
    </row>
    <row r="570" spans="17:20" x14ac:dyDescent="0.25">
      <c r="Q570" s="232"/>
      <c r="R570" s="232">
        <v>41473</v>
      </c>
      <c r="S570" s="230">
        <v>370755</v>
      </c>
      <c r="T570" s="244">
        <v>370755</v>
      </c>
    </row>
    <row r="571" spans="17:20" x14ac:dyDescent="0.25">
      <c r="Q571" s="232"/>
      <c r="R571" s="232">
        <v>41474</v>
      </c>
      <c r="S571" s="230">
        <v>377751</v>
      </c>
      <c r="T571" s="244">
        <v>377751</v>
      </c>
    </row>
    <row r="572" spans="17:20" x14ac:dyDescent="0.25">
      <c r="Q572" s="232"/>
      <c r="R572" s="233">
        <v>41475</v>
      </c>
      <c r="S572" s="234">
        <v>419723</v>
      </c>
      <c r="T572" s="244">
        <v>419723</v>
      </c>
    </row>
    <row r="573" spans="17:20" x14ac:dyDescent="0.25">
      <c r="Q573" s="232"/>
      <c r="R573" s="235">
        <v>41476</v>
      </c>
      <c r="S573" s="236">
        <v>370755</v>
      </c>
      <c r="T573" s="244">
        <v>370755</v>
      </c>
    </row>
    <row r="574" spans="17:20" x14ac:dyDescent="0.25">
      <c r="Q574" s="232"/>
      <c r="R574" s="235">
        <v>41477</v>
      </c>
      <c r="S574" s="236">
        <v>342774</v>
      </c>
      <c r="T574" s="244">
        <v>342774</v>
      </c>
    </row>
    <row r="575" spans="17:20" x14ac:dyDescent="0.25">
      <c r="Q575" s="232"/>
      <c r="R575" s="237">
        <v>41478</v>
      </c>
      <c r="S575" s="238">
        <v>363760</v>
      </c>
      <c r="T575" s="244">
        <v>363760</v>
      </c>
    </row>
    <row r="576" spans="17:20" x14ac:dyDescent="0.25">
      <c r="Q576" s="232"/>
      <c r="R576" s="232">
        <v>41479</v>
      </c>
      <c r="S576" s="230">
        <v>433714</v>
      </c>
      <c r="T576" s="244">
        <v>433714</v>
      </c>
    </row>
    <row r="577" spans="17:20" x14ac:dyDescent="0.25">
      <c r="Q577" s="232"/>
      <c r="R577" s="232">
        <v>41480</v>
      </c>
      <c r="S577" s="230">
        <v>356765</v>
      </c>
      <c r="T577" s="244">
        <v>356765</v>
      </c>
    </row>
    <row r="578" spans="17:20" x14ac:dyDescent="0.25">
      <c r="Q578" s="232"/>
      <c r="R578" s="233">
        <v>41481</v>
      </c>
      <c r="S578" s="234">
        <v>391742</v>
      </c>
      <c r="T578" s="244">
        <v>391742</v>
      </c>
    </row>
    <row r="579" spans="17:20" x14ac:dyDescent="0.25">
      <c r="Q579" s="232"/>
      <c r="R579" s="235">
        <v>41482</v>
      </c>
      <c r="S579" s="236">
        <v>440709</v>
      </c>
      <c r="T579" s="244">
        <v>440709</v>
      </c>
    </row>
    <row r="580" spans="17:20" x14ac:dyDescent="0.25">
      <c r="Q580" s="232"/>
      <c r="R580" s="235">
        <v>41483</v>
      </c>
      <c r="S580" s="236">
        <v>454700</v>
      </c>
      <c r="T580" s="244">
        <v>454700</v>
      </c>
    </row>
    <row r="581" spans="17:20" x14ac:dyDescent="0.25">
      <c r="Q581" s="232"/>
      <c r="R581" s="237">
        <v>41484</v>
      </c>
      <c r="S581" s="238">
        <v>510663</v>
      </c>
      <c r="T581" s="244">
        <v>510663</v>
      </c>
    </row>
    <row r="582" spans="17:20" x14ac:dyDescent="0.25">
      <c r="Q582" s="232"/>
      <c r="R582" s="232">
        <v>41485</v>
      </c>
      <c r="S582" s="230">
        <v>433714</v>
      </c>
      <c r="T582" s="244">
        <v>433714</v>
      </c>
    </row>
    <row r="583" spans="17:20" x14ac:dyDescent="0.25">
      <c r="Q583" s="232"/>
      <c r="R583" s="232">
        <v>41486</v>
      </c>
      <c r="S583" s="230">
        <v>426718</v>
      </c>
      <c r="T583" s="244">
        <v>426718</v>
      </c>
    </row>
    <row r="584" spans="17:20" x14ac:dyDescent="0.25">
      <c r="Q584" s="232"/>
      <c r="R584" s="233">
        <v>41487</v>
      </c>
      <c r="S584" s="234">
        <v>349769</v>
      </c>
      <c r="T584" s="244">
        <v>349769</v>
      </c>
    </row>
    <row r="585" spans="17:20" x14ac:dyDescent="0.25">
      <c r="Q585" s="232"/>
      <c r="R585" s="235">
        <v>41488</v>
      </c>
      <c r="S585" s="236">
        <v>419723</v>
      </c>
      <c r="T585" s="244">
        <v>419723</v>
      </c>
    </row>
    <row r="586" spans="17:20" x14ac:dyDescent="0.25">
      <c r="Q586" s="232"/>
      <c r="R586" s="235">
        <v>41489</v>
      </c>
      <c r="S586" s="236">
        <v>496672</v>
      </c>
      <c r="T586" s="244">
        <v>496672</v>
      </c>
    </row>
    <row r="587" spans="17:20" x14ac:dyDescent="0.25">
      <c r="Q587" s="232"/>
      <c r="R587" s="237">
        <v>41490</v>
      </c>
      <c r="S587" s="238">
        <v>545640</v>
      </c>
      <c r="T587" s="244">
        <v>545640</v>
      </c>
    </row>
    <row r="588" spans="17:20" x14ac:dyDescent="0.25">
      <c r="Q588" s="232"/>
      <c r="R588" s="232">
        <v>41491</v>
      </c>
      <c r="S588" s="230">
        <v>356765</v>
      </c>
      <c r="T588" s="244">
        <v>356765</v>
      </c>
    </row>
    <row r="589" spans="17:20" x14ac:dyDescent="0.25">
      <c r="Q589" s="232"/>
      <c r="R589" s="232">
        <v>41492</v>
      </c>
      <c r="S589" s="230">
        <v>440709</v>
      </c>
      <c r="T589" s="244">
        <v>440709</v>
      </c>
    </row>
    <row r="590" spans="17:20" x14ac:dyDescent="0.25">
      <c r="Q590" s="232"/>
      <c r="R590" s="233">
        <v>41493</v>
      </c>
      <c r="S590" s="234">
        <v>398737</v>
      </c>
      <c r="T590" s="244">
        <v>398737</v>
      </c>
    </row>
    <row r="591" spans="17:20" x14ac:dyDescent="0.25">
      <c r="Q591" s="232"/>
      <c r="R591" s="235">
        <v>41494</v>
      </c>
      <c r="S591" s="236">
        <v>489677</v>
      </c>
      <c r="T591" s="244">
        <v>489677</v>
      </c>
    </row>
    <row r="592" spans="17:20" x14ac:dyDescent="0.25">
      <c r="Q592" s="232"/>
      <c r="R592" s="235">
        <v>41495</v>
      </c>
      <c r="S592" s="236">
        <v>461695</v>
      </c>
      <c r="T592" s="244">
        <v>461695</v>
      </c>
    </row>
    <row r="593" spans="17:20" x14ac:dyDescent="0.25">
      <c r="Q593" s="232"/>
      <c r="R593" s="237">
        <v>41496</v>
      </c>
      <c r="S593" s="238">
        <v>489677</v>
      </c>
      <c r="T593" s="244">
        <v>489677</v>
      </c>
    </row>
    <row r="594" spans="17:20" x14ac:dyDescent="0.25">
      <c r="Q594" s="232"/>
      <c r="R594" s="232">
        <v>41497</v>
      </c>
      <c r="S594" s="230">
        <v>475686</v>
      </c>
      <c r="T594" s="244">
        <v>475686</v>
      </c>
    </row>
    <row r="595" spans="17:20" x14ac:dyDescent="0.25">
      <c r="Q595" s="232"/>
      <c r="R595" s="232">
        <v>41498</v>
      </c>
      <c r="S595" s="230">
        <v>475686</v>
      </c>
      <c r="T595" s="244">
        <v>475686</v>
      </c>
    </row>
    <row r="596" spans="17:20" x14ac:dyDescent="0.25">
      <c r="Q596" s="232"/>
      <c r="R596" s="233">
        <v>41499</v>
      </c>
      <c r="S596" s="234">
        <v>412728</v>
      </c>
      <c r="T596" s="244">
        <v>412728</v>
      </c>
    </row>
    <row r="597" spans="17:20" x14ac:dyDescent="0.25">
      <c r="Q597" s="232"/>
      <c r="R597" s="235">
        <v>41500</v>
      </c>
      <c r="S597" s="236">
        <v>454700</v>
      </c>
      <c r="T597" s="244">
        <v>454700</v>
      </c>
    </row>
    <row r="598" spans="17:20" x14ac:dyDescent="0.25">
      <c r="Q598" s="232"/>
      <c r="R598" s="235">
        <v>41501</v>
      </c>
      <c r="S598" s="236">
        <v>405732</v>
      </c>
      <c r="T598" s="244">
        <v>405732</v>
      </c>
    </row>
    <row r="599" spans="17:20" x14ac:dyDescent="0.25">
      <c r="Q599" s="232"/>
      <c r="R599" s="237">
        <v>41502</v>
      </c>
      <c r="S599" s="238">
        <v>461695</v>
      </c>
      <c r="T599" s="244">
        <v>461695</v>
      </c>
    </row>
    <row r="600" spans="17:20" x14ac:dyDescent="0.25">
      <c r="Q600" s="232"/>
      <c r="R600" s="232">
        <v>41503</v>
      </c>
      <c r="S600" s="230">
        <v>475686</v>
      </c>
      <c r="T600" s="244">
        <v>475686</v>
      </c>
    </row>
    <row r="601" spans="17:20" x14ac:dyDescent="0.25">
      <c r="Q601" s="232"/>
      <c r="R601" s="232">
        <v>41504</v>
      </c>
      <c r="S601" s="230">
        <v>503668</v>
      </c>
      <c r="T601" s="244">
        <v>503668</v>
      </c>
    </row>
    <row r="602" spans="17:20" x14ac:dyDescent="0.25">
      <c r="Q602" s="232"/>
      <c r="R602" s="233">
        <v>41505</v>
      </c>
      <c r="S602" s="234">
        <v>391742</v>
      </c>
      <c r="T602" s="244">
        <v>391742</v>
      </c>
    </row>
    <row r="603" spans="17:20" x14ac:dyDescent="0.25">
      <c r="Q603" s="232"/>
      <c r="R603" s="235">
        <v>41506</v>
      </c>
      <c r="S603" s="236">
        <v>363760</v>
      </c>
      <c r="T603" s="244">
        <v>363760</v>
      </c>
    </row>
    <row r="604" spans="17:20" x14ac:dyDescent="0.25">
      <c r="Q604" s="232"/>
      <c r="R604" s="235">
        <v>41507</v>
      </c>
      <c r="S604" s="236">
        <v>433714</v>
      </c>
      <c r="T604" s="244">
        <v>433714</v>
      </c>
    </row>
    <row r="605" spans="17:20" x14ac:dyDescent="0.25">
      <c r="Q605" s="232"/>
      <c r="R605" s="237">
        <v>41508</v>
      </c>
      <c r="S605" s="238">
        <v>517658</v>
      </c>
      <c r="T605" s="244">
        <v>517658</v>
      </c>
    </row>
    <row r="606" spans="17:20" x14ac:dyDescent="0.25">
      <c r="Q606" s="232"/>
      <c r="R606" s="232">
        <v>41509</v>
      </c>
      <c r="S606" s="230">
        <v>384746</v>
      </c>
      <c r="T606" s="244">
        <v>384746</v>
      </c>
    </row>
    <row r="607" spans="17:20" x14ac:dyDescent="0.25">
      <c r="Q607" s="232"/>
      <c r="R607" s="232">
        <v>41510</v>
      </c>
      <c r="S607" s="230">
        <v>608598</v>
      </c>
      <c r="T607" s="244">
        <v>608598</v>
      </c>
    </row>
    <row r="608" spans="17:20" x14ac:dyDescent="0.25">
      <c r="Q608" s="232"/>
      <c r="R608" s="233">
        <v>41511</v>
      </c>
      <c r="S608" s="234">
        <v>503668</v>
      </c>
      <c r="T608" s="244">
        <v>503668</v>
      </c>
    </row>
    <row r="609" spans="17:20" x14ac:dyDescent="0.25">
      <c r="Q609" s="232"/>
      <c r="R609" s="235">
        <v>41512</v>
      </c>
      <c r="S609" s="236">
        <v>566626</v>
      </c>
      <c r="T609" s="244">
        <v>566626</v>
      </c>
    </row>
    <row r="610" spans="17:20" x14ac:dyDescent="0.25">
      <c r="Q610" s="232"/>
      <c r="R610" s="235">
        <v>41513</v>
      </c>
      <c r="S610" s="236">
        <v>440709</v>
      </c>
      <c r="T610" s="244">
        <v>440709</v>
      </c>
    </row>
    <row r="611" spans="17:20" x14ac:dyDescent="0.25">
      <c r="Q611" s="232"/>
      <c r="R611" s="237">
        <v>41514</v>
      </c>
      <c r="S611" s="238">
        <v>496672</v>
      </c>
      <c r="T611" s="244">
        <v>496672</v>
      </c>
    </row>
    <row r="612" spans="17:20" x14ac:dyDescent="0.25">
      <c r="Q612" s="232"/>
      <c r="R612" s="232">
        <v>41515</v>
      </c>
      <c r="S612" s="230">
        <v>454700</v>
      </c>
      <c r="T612" s="244">
        <v>454700</v>
      </c>
    </row>
    <row r="613" spans="17:20" x14ac:dyDescent="0.25">
      <c r="Q613" s="232"/>
      <c r="R613" s="232">
        <v>41516</v>
      </c>
      <c r="S613" s="230">
        <v>321788</v>
      </c>
      <c r="T613" s="244">
        <v>321788</v>
      </c>
    </row>
    <row r="614" spans="17:20" x14ac:dyDescent="0.25">
      <c r="Q614" s="232"/>
      <c r="R614" s="233">
        <v>41517</v>
      </c>
      <c r="S614" s="234">
        <v>412728</v>
      </c>
      <c r="T614" s="244">
        <v>412728</v>
      </c>
    </row>
    <row r="615" spans="17:20" x14ac:dyDescent="0.25">
      <c r="Q615" s="232"/>
      <c r="R615" s="235">
        <v>41518</v>
      </c>
      <c r="S615" s="236">
        <v>496672</v>
      </c>
      <c r="T615" s="244">
        <v>496672</v>
      </c>
    </row>
    <row r="616" spans="17:20" x14ac:dyDescent="0.25">
      <c r="Q616" s="232"/>
      <c r="R616" s="235">
        <v>41519</v>
      </c>
      <c r="S616" s="236">
        <v>566626</v>
      </c>
      <c r="T616" s="244">
        <v>566626</v>
      </c>
    </row>
    <row r="617" spans="17:20" x14ac:dyDescent="0.25">
      <c r="Q617" s="232"/>
      <c r="R617" s="237">
        <v>41520</v>
      </c>
      <c r="S617" s="238">
        <v>538645</v>
      </c>
      <c r="T617" s="244">
        <v>538645</v>
      </c>
    </row>
    <row r="618" spans="17:20" x14ac:dyDescent="0.25">
      <c r="Q618" s="232"/>
      <c r="R618" s="232">
        <v>41521</v>
      </c>
      <c r="S618" s="230">
        <v>440709</v>
      </c>
      <c r="T618" s="244">
        <v>440709</v>
      </c>
    </row>
    <row r="619" spans="17:20" x14ac:dyDescent="0.25">
      <c r="Q619" s="232"/>
      <c r="R619" s="232">
        <v>41522</v>
      </c>
      <c r="S619" s="230">
        <v>440709</v>
      </c>
      <c r="T619" s="244">
        <v>440709</v>
      </c>
    </row>
    <row r="620" spans="17:20" x14ac:dyDescent="0.25">
      <c r="Q620" s="232"/>
      <c r="R620" s="233">
        <v>41523</v>
      </c>
      <c r="S620" s="234">
        <v>426718</v>
      </c>
      <c r="T620" s="244">
        <v>426718</v>
      </c>
    </row>
    <row r="621" spans="17:20" x14ac:dyDescent="0.25">
      <c r="Q621" s="232"/>
      <c r="R621" s="235">
        <v>41524</v>
      </c>
      <c r="S621" s="236">
        <v>503668</v>
      </c>
      <c r="T621" s="244">
        <v>503668</v>
      </c>
    </row>
    <row r="622" spans="17:20" x14ac:dyDescent="0.25">
      <c r="Q622" s="232"/>
      <c r="R622" s="235">
        <v>41525</v>
      </c>
      <c r="S622" s="236">
        <v>594608</v>
      </c>
      <c r="T622" s="244">
        <v>594608</v>
      </c>
    </row>
    <row r="623" spans="17:20" x14ac:dyDescent="0.25">
      <c r="Q623" s="232"/>
      <c r="R623" s="237">
        <v>41526</v>
      </c>
      <c r="S623" s="238">
        <v>405732</v>
      </c>
      <c r="T623" s="244">
        <v>405732</v>
      </c>
    </row>
    <row r="624" spans="17:20" x14ac:dyDescent="0.25">
      <c r="Q624" s="232"/>
      <c r="R624" s="232">
        <v>41527</v>
      </c>
      <c r="S624" s="230">
        <v>489677</v>
      </c>
      <c r="T624" s="244">
        <v>489677</v>
      </c>
    </row>
    <row r="625" spans="17:20" x14ac:dyDescent="0.25">
      <c r="Q625" s="232"/>
      <c r="R625" s="232">
        <v>41528</v>
      </c>
      <c r="S625" s="230">
        <v>601603</v>
      </c>
      <c r="T625" s="244">
        <v>601603</v>
      </c>
    </row>
    <row r="626" spans="17:20" x14ac:dyDescent="0.25">
      <c r="Q626" s="232"/>
      <c r="R626" s="233">
        <v>41529</v>
      </c>
      <c r="S626" s="234">
        <v>538645</v>
      </c>
      <c r="T626" s="244">
        <v>538645</v>
      </c>
    </row>
    <row r="627" spans="17:20" x14ac:dyDescent="0.25">
      <c r="Q627" s="232"/>
      <c r="R627" s="235">
        <v>41530</v>
      </c>
      <c r="S627" s="236">
        <v>524654</v>
      </c>
      <c r="T627" s="244">
        <v>524654</v>
      </c>
    </row>
    <row r="628" spans="17:20" x14ac:dyDescent="0.25">
      <c r="Q628" s="232"/>
      <c r="R628" s="235">
        <v>41531</v>
      </c>
      <c r="S628" s="236">
        <v>454700</v>
      </c>
      <c r="T628" s="244">
        <v>454700</v>
      </c>
    </row>
    <row r="629" spans="17:20" x14ac:dyDescent="0.25">
      <c r="Q629" s="232"/>
      <c r="R629" s="237">
        <v>41532</v>
      </c>
      <c r="S629" s="238">
        <v>538645</v>
      </c>
      <c r="T629" s="244">
        <v>538645</v>
      </c>
    </row>
    <row r="630" spans="17:20" x14ac:dyDescent="0.25">
      <c r="Q630" s="232"/>
      <c r="R630" s="232">
        <v>41533</v>
      </c>
      <c r="S630" s="230">
        <v>475686</v>
      </c>
      <c r="T630" s="244">
        <v>475686</v>
      </c>
    </row>
    <row r="631" spans="17:20" x14ac:dyDescent="0.25">
      <c r="Q631" s="232"/>
      <c r="R631" s="232">
        <v>41534</v>
      </c>
      <c r="S631" s="230">
        <v>426718</v>
      </c>
      <c r="T631" s="244">
        <v>426718</v>
      </c>
    </row>
    <row r="632" spans="17:20" x14ac:dyDescent="0.25">
      <c r="Q632" s="232"/>
      <c r="R632" s="233">
        <v>41535</v>
      </c>
      <c r="S632" s="234">
        <v>531649</v>
      </c>
      <c r="T632" s="244">
        <v>531649</v>
      </c>
    </row>
    <row r="633" spans="17:20" x14ac:dyDescent="0.25">
      <c r="Q633" s="232"/>
      <c r="R633" s="235">
        <v>41536</v>
      </c>
      <c r="S633" s="236">
        <v>566626</v>
      </c>
      <c r="T633" s="244">
        <v>566626</v>
      </c>
    </row>
    <row r="634" spans="17:20" x14ac:dyDescent="0.25">
      <c r="Q634" s="232"/>
      <c r="R634" s="235">
        <v>41537</v>
      </c>
      <c r="S634" s="236">
        <v>468691</v>
      </c>
      <c r="T634" s="244">
        <v>468691</v>
      </c>
    </row>
    <row r="635" spans="17:20" x14ac:dyDescent="0.25">
      <c r="Q635" s="232"/>
      <c r="R635" s="237">
        <v>41538</v>
      </c>
      <c r="S635" s="238">
        <v>524654</v>
      </c>
      <c r="T635" s="244">
        <v>524654</v>
      </c>
    </row>
    <row r="636" spans="17:20" x14ac:dyDescent="0.25">
      <c r="Q636" s="232"/>
      <c r="R636" s="232">
        <v>41539</v>
      </c>
      <c r="S636" s="230">
        <v>496672</v>
      </c>
      <c r="T636" s="244">
        <v>496672</v>
      </c>
    </row>
    <row r="637" spans="17:20" x14ac:dyDescent="0.25">
      <c r="Q637" s="232"/>
      <c r="R637" s="232">
        <v>41540</v>
      </c>
      <c r="S637" s="230">
        <v>440709</v>
      </c>
      <c r="T637" s="244">
        <v>440709</v>
      </c>
    </row>
    <row r="638" spans="17:20" x14ac:dyDescent="0.25">
      <c r="Q638" s="232"/>
      <c r="R638" s="233">
        <v>41541</v>
      </c>
      <c r="S638" s="234">
        <v>503668</v>
      </c>
      <c r="T638" s="244">
        <v>503668</v>
      </c>
    </row>
    <row r="639" spans="17:20" x14ac:dyDescent="0.25">
      <c r="Q639" s="232"/>
      <c r="R639" s="235">
        <v>41542</v>
      </c>
      <c r="S639" s="236">
        <v>454700</v>
      </c>
      <c r="T639" s="244">
        <v>454700</v>
      </c>
    </row>
    <row r="640" spans="17:20" x14ac:dyDescent="0.25">
      <c r="Q640" s="232"/>
      <c r="R640" s="235">
        <v>41543</v>
      </c>
      <c r="S640" s="236">
        <v>475686</v>
      </c>
      <c r="T640" s="244">
        <v>475686</v>
      </c>
    </row>
    <row r="641" spans="17:20" x14ac:dyDescent="0.25">
      <c r="Q641" s="232"/>
      <c r="R641" s="237">
        <v>41544</v>
      </c>
      <c r="S641" s="238">
        <v>503668</v>
      </c>
      <c r="T641" s="244">
        <v>503668</v>
      </c>
    </row>
    <row r="642" spans="17:20" x14ac:dyDescent="0.25">
      <c r="Q642" s="232"/>
      <c r="R642" s="232">
        <v>41545</v>
      </c>
      <c r="S642" s="230">
        <v>433714</v>
      </c>
      <c r="T642" s="244">
        <v>433714</v>
      </c>
    </row>
    <row r="643" spans="17:20" x14ac:dyDescent="0.25">
      <c r="Q643" s="232"/>
      <c r="R643" s="232">
        <v>41546</v>
      </c>
      <c r="S643" s="230">
        <v>496672</v>
      </c>
      <c r="T643" s="244">
        <v>496672</v>
      </c>
    </row>
    <row r="644" spans="17:20" x14ac:dyDescent="0.25">
      <c r="Q644" s="232"/>
      <c r="R644" s="233">
        <v>41547</v>
      </c>
      <c r="S644" s="234">
        <v>433714</v>
      </c>
      <c r="T644" s="244">
        <v>433714</v>
      </c>
    </row>
    <row r="645" spans="17:20" x14ac:dyDescent="0.25">
      <c r="Q645" s="232"/>
      <c r="R645" s="235">
        <v>41548</v>
      </c>
      <c r="S645" s="236">
        <v>475686</v>
      </c>
      <c r="T645" s="244">
        <v>475686</v>
      </c>
    </row>
    <row r="646" spans="17:20" x14ac:dyDescent="0.25">
      <c r="Q646" s="232"/>
      <c r="R646" s="235">
        <v>41549</v>
      </c>
      <c r="S646" s="236">
        <v>468691</v>
      </c>
      <c r="T646" s="244">
        <v>468691</v>
      </c>
    </row>
    <row r="647" spans="17:20" x14ac:dyDescent="0.25">
      <c r="Q647" s="232"/>
      <c r="R647" s="237">
        <v>41550</v>
      </c>
      <c r="S647" s="238">
        <v>482682</v>
      </c>
      <c r="T647" s="244">
        <v>482682</v>
      </c>
    </row>
    <row r="648" spans="17:20" x14ac:dyDescent="0.25">
      <c r="Q648" s="232"/>
      <c r="R648" s="232">
        <v>41551</v>
      </c>
      <c r="S648" s="230">
        <v>482682</v>
      </c>
      <c r="T648" s="244">
        <v>482682</v>
      </c>
    </row>
    <row r="649" spans="17:20" x14ac:dyDescent="0.25">
      <c r="Q649" s="232"/>
      <c r="R649" s="232">
        <v>41552</v>
      </c>
      <c r="S649" s="230">
        <v>461695</v>
      </c>
      <c r="T649" s="244">
        <v>461695</v>
      </c>
    </row>
    <row r="650" spans="17:20" x14ac:dyDescent="0.25">
      <c r="Q650" s="232"/>
      <c r="R650" s="233">
        <v>41553</v>
      </c>
      <c r="S650" s="234">
        <v>580617</v>
      </c>
      <c r="T650" s="244">
        <v>580617</v>
      </c>
    </row>
    <row r="651" spans="17:20" x14ac:dyDescent="0.25">
      <c r="Q651" s="232"/>
      <c r="R651" s="235">
        <v>41554</v>
      </c>
      <c r="S651" s="236">
        <v>531649</v>
      </c>
      <c r="T651" s="244">
        <v>531649</v>
      </c>
    </row>
    <row r="652" spans="17:20" x14ac:dyDescent="0.25">
      <c r="Q652" s="232"/>
      <c r="R652" s="235">
        <v>41555</v>
      </c>
      <c r="S652" s="236">
        <v>475686</v>
      </c>
      <c r="T652" s="244">
        <v>475686</v>
      </c>
    </row>
    <row r="653" spans="17:20" x14ac:dyDescent="0.25">
      <c r="Q653" s="232"/>
      <c r="R653" s="237">
        <v>41556</v>
      </c>
      <c r="S653" s="238">
        <v>475686</v>
      </c>
      <c r="T653" s="244">
        <v>475686</v>
      </c>
    </row>
    <row r="654" spans="17:20" x14ac:dyDescent="0.25">
      <c r="Q654" s="232"/>
      <c r="R654" s="232">
        <v>41557</v>
      </c>
      <c r="S654" s="230">
        <v>524654</v>
      </c>
      <c r="T654" s="244">
        <v>524654</v>
      </c>
    </row>
    <row r="655" spans="17:20" x14ac:dyDescent="0.25">
      <c r="Q655" s="232"/>
      <c r="R655" s="232">
        <v>41558</v>
      </c>
      <c r="S655" s="230">
        <v>468691</v>
      </c>
      <c r="T655" s="244">
        <v>468691</v>
      </c>
    </row>
    <row r="656" spans="17:20" x14ac:dyDescent="0.25">
      <c r="Q656" s="232"/>
      <c r="R656" s="233">
        <v>41559</v>
      </c>
      <c r="S656" s="234">
        <v>580617</v>
      </c>
      <c r="T656" s="244">
        <v>580617</v>
      </c>
    </row>
    <row r="657" spans="17:20" x14ac:dyDescent="0.25">
      <c r="Q657" s="232"/>
      <c r="R657" s="235">
        <v>41560</v>
      </c>
      <c r="S657" s="236">
        <v>706534</v>
      </c>
      <c r="T657" s="244">
        <v>706534</v>
      </c>
    </row>
    <row r="658" spans="17:20" x14ac:dyDescent="0.25">
      <c r="Q658" s="232"/>
      <c r="R658" s="235">
        <v>41561</v>
      </c>
      <c r="S658" s="236">
        <v>440709</v>
      </c>
      <c r="T658" s="244">
        <v>440709</v>
      </c>
    </row>
    <row r="659" spans="17:20" x14ac:dyDescent="0.25">
      <c r="Q659" s="232"/>
      <c r="R659" s="237">
        <v>41562</v>
      </c>
      <c r="S659" s="238">
        <v>517658</v>
      </c>
      <c r="T659" s="244">
        <v>517658</v>
      </c>
    </row>
    <row r="660" spans="17:20" x14ac:dyDescent="0.25">
      <c r="Q660" s="232"/>
      <c r="R660" s="232">
        <v>41563</v>
      </c>
      <c r="S660" s="230">
        <v>475686</v>
      </c>
      <c r="T660" s="244">
        <v>475686</v>
      </c>
    </row>
    <row r="661" spans="17:20" x14ac:dyDescent="0.25">
      <c r="Q661" s="232"/>
      <c r="R661" s="232">
        <v>41564</v>
      </c>
      <c r="S661" s="230">
        <v>573621</v>
      </c>
      <c r="T661" s="244">
        <v>573621</v>
      </c>
    </row>
    <row r="662" spans="17:20" x14ac:dyDescent="0.25">
      <c r="Q662" s="232"/>
      <c r="R662" s="233">
        <v>41565</v>
      </c>
      <c r="S662" s="234">
        <v>538645</v>
      </c>
      <c r="T662" s="244">
        <v>538645</v>
      </c>
    </row>
    <row r="663" spans="17:20" x14ac:dyDescent="0.25">
      <c r="Q663" s="232"/>
      <c r="R663" s="235">
        <v>41566</v>
      </c>
      <c r="S663" s="236">
        <v>566626</v>
      </c>
      <c r="T663" s="244">
        <v>566626</v>
      </c>
    </row>
    <row r="664" spans="17:20" x14ac:dyDescent="0.25">
      <c r="Q664" s="232"/>
      <c r="R664" s="235">
        <v>41567</v>
      </c>
      <c r="S664" s="236">
        <v>643575</v>
      </c>
      <c r="T664" s="244">
        <v>643575</v>
      </c>
    </row>
    <row r="665" spans="17:20" x14ac:dyDescent="0.25">
      <c r="Q665" s="232"/>
      <c r="R665" s="237">
        <v>41568</v>
      </c>
      <c r="S665" s="238">
        <v>489677</v>
      </c>
      <c r="T665" s="244">
        <v>489677</v>
      </c>
    </row>
    <row r="666" spans="17:20" x14ac:dyDescent="0.25">
      <c r="Q666" s="232"/>
      <c r="R666" s="232">
        <v>41569</v>
      </c>
      <c r="S666" s="230">
        <v>559631</v>
      </c>
      <c r="T666" s="244">
        <v>559631</v>
      </c>
    </row>
    <row r="667" spans="17:20" x14ac:dyDescent="0.25">
      <c r="Q667" s="232"/>
      <c r="R667" s="232">
        <v>41570</v>
      </c>
      <c r="S667" s="230">
        <v>503668</v>
      </c>
      <c r="T667" s="244">
        <v>503668</v>
      </c>
    </row>
    <row r="668" spans="17:20" x14ac:dyDescent="0.25">
      <c r="Q668" s="232"/>
      <c r="R668" s="233">
        <v>41571</v>
      </c>
      <c r="S668" s="234">
        <v>510663</v>
      </c>
      <c r="T668" s="244">
        <v>510663</v>
      </c>
    </row>
    <row r="669" spans="17:20" x14ac:dyDescent="0.25">
      <c r="Q669" s="232"/>
      <c r="R669" s="235">
        <v>41572</v>
      </c>
      <c r="S669" s="236">
        <v>426718</v>
      </c>
      <c r="T669" s="244">
        <v>426718</v>
      </c>
    </row>
    <row r="670" spans="17:20" x14ac:dyDescent="0.25">
      <c r="Q670" s="232"/>
      <c r="R670" s="235">
        <v>41573</v>
      </c>
      <c r="S670" s="236">
        <v>517658</v>
      </c>
      <c r="T670" s="244">
        <v>517658</v>
      </c>
    </row>
    <row r="671" spans="17:20" x14ac:dyDescent="0.25">
      <c r="Q671" s="232"/>
      <c r="R671" s="237">
        <v>41574</v>
      </c>
      <c r="S671" s="238">
        <v>594608</v>
      </c>
      <c r="T671" s="244">
        <v>594608</v>
      </c>
    </row>
    <row r="672" spans="17:20" x14ac:dyDescent="0.25">
      <c r="Q672" s="232"/>
      <c r="R672" s="232">
        <v>41575</v>
      </c>
      <c r="S672" s="230">
        <v>559631</v>
      </c>
      <c r="T672" s="244">
        <v>559631</v>
      </c>
    </row>
    <row r="673" spans="17:20" x14ac:dyDescent="0.25">
      <c r="Q673" s="232"/>
      <c r="R673" s="232">
        <v>41576</v>
      </c>
      <c r="S673" s="230">
        <v>503668</v>
      </c>
      <c r="T673" s="244">
        <v>503668</v>
      </c>
    </row>
    <row r="674" spans="17:20" x14ac:dyDescent="0.25">
      <c r="Q674" s="232"/>
      <c r="R674" s="233">
        <v>41577</v>
      </c>
      <c r="S674" s="234">
        <v>461695</v>
      </c>
      <c r="T674" s="244">
        <v>461695</v>
      </c>
    </row>
    <row r="675" spans="17:20" x14ac:dyDescent="0.25">
      <c r="Q675" s="232"/>
      <c r="R675" s="235">
        <v>41578</v>
      </c>
      <c r="S675" s="236">
        <v>335778</v>
      </c>
      <c r="T675" s="244">
        <v>335778</v>
      </c>
    </row>
    <row r="676" spans="17:20" x14ac:dyDescent="0.25">
      <c r="Q676" s="232"/>
      <c r="R676" s="235">
        <v>41579</v>
      </c>
      <c r="S676" s="236">
        <v>468691</v>
      </c>
      <c r="T676" s="244">
        <v>468691</v>
      </c>
    </row>
    <row r="677" spans="17:20" x14ac:dyDescent="0.25">
      <c r="Q677" s="232"/>
      <c r="R677" s="237">
        <v>41580</v>
      </c>
      <c r="S677" s="238">
        <v>510663</v>
      </c>
      <c r="T677" s="244">
        <v>510663</v>
      </c>
    </row>
    <row r="678" spans="17:20" x14ac:dyDescent="0.25">
      <c r="Q678" s="232"/>
      <c r="R678" s="232">
        <v>41581</v>
      </c>
      <c r="S678" s="230">
        <v>629585</v>
      </c>
      <c r="T678" s="244">
        <v>629585</v>
      </c>
    </row>
    <row r="679" spans="17:20" x14ac:dyDescent="0.25">
      <c r="Q679" s="232"/>
      <c r="R679" s="232">
        <v>41582</v>
      </c>
      <c r="S679" s="230">
        <v>559631</v>
      </c>
      <c r="T679" s="244">
        <v>559631</v>
      </c>
    </row>
    <row r="680" spans="17:20" x14ac:dyDescent="0.25">
      <c r="Q680" s="232"/>
      <c r="R680" s="233">
        <v>41583</v>
      </c>
      <c r="S680" s="234">
        <v>524654</v>
      </c>
      <c r="T680" s="244">
        <v>524654</v>
      </c>
    </row>
    <row r="681" spans="17:20" x14ac:dyDescent="0.25">
      <c r="Q681" s="232"/>
      <c r="R681" s="235">
        <v>41584</v>
      </c>
      <c r="S681" s="236">
        <v>545640</v>
      </c>
      <c r="T681" s="244">
        <v>545640</v>
      </c>
    </row>
    <row r="682" spans="17:20" x14ac:dyDescent="0.25">
      <c r="Q682" s="232"/>
      <c r="R682" s="235">
        <v>41585</v>
      </c>
      <c r="S682" s="236">
        <v>503668</v>
      </c>
      <c r="T682" s="244">
        <v>503668</v>
      </c>
    </row>
    <row r="683" spans="17:20" x14ac:dyDescent="0.25">
      <c r="Q683" s="232"/>
      <c r="R683" s="237">
        <v>41586</v>
      </c>
      <c r="S683" s="238">
        <v>510663</v>
      </c>
      <c r="T683" s="244">
        <v>510663</v>
      </c>
    </row>
    <row r="684" spans="17:20" x14ac:dyDescent="0.25">
      <c r="Q684" s="232"/>
      <c r="R684" s="232">
        <v>41587</v>
      </c>
      <c r="S684" s="230">
        <v>440709</v>
      </c>
      <c r="T684" s="244">
        <v>440709</v>
      </c>
    </row>
    <row r="685" spans="17:20" x14ac:dyDescent="0.25">
      <c r="Q685" s="232"/>
      <c r="R685" s="232">
        <v>41588</v>
      </c>
      <c r="S685" s="230">
        <v>566626</v>
      </c>
      <c r="T685" s="244">
        <v>566626</v>
      </c>
    </row>
    <row r="686" spans="17:20" x14ac:dyDescent="0.25">
      <c r="Q686" s="232"/>
      <c r="R686" s="233">
        <v>41589</v>
      </c>
      <c r="S686" s="234">
        <v>650571</v>
      </c>
      <c r="T686" s="244">
        <v>650571</v>
      </c>
    </row>
    <row r="687" spans="17:20" x14ac:dyDescent="0.25">
      <c r="Q687" s="232"/>
      <c r="R687" s="235">
        <v>41590</v>
      </c>
      <c r="S687" s="236">
        <v>790478</v>
      </c>
      <c r="T687" s="244">
        <v>790478</v>
      </c>
    </row>
    <row r="688" spans="17:20" x14ac:dyDescent="0.25">
      <c r="Q688" s="232"/>
      <c r="R688" s="235">
        <v>41591</v>
      </c>
      <c r="S688" s="236">
        <v>615594</v>
      </c>
      <c r="T688" s="244">
        <v>615594</v>
      </c>
    </row>
    <row r="689" spans="17:20" x14ac:dyDescent="0.25">
      <c r="Q689" s="232"/>
      <c r="R689" s="237">
        <v>41592</v>
      </c>
      <c r="S689" s="238">
        <v>566626</v>
      </c>
      <c r="T689" s="244">
        <v>566626</v>
      </c>
    </row>
    <row r="690" spans="17:20" x14ac:dyDescent="0.25">
      <c r="Q690" s="232"/>
      <c r="R690" s="232">
        <v>41593</v>
      </c>
      <c r="S690" s="230">
        <v>517658</v>
      </c>
      <c r="T690" s="244">
        <v>517658</v>
      </c>
    </row>
    <row r="691" spans="17:20" x14ac:dyDescent="0.25">
      <c r="Q691" s="232"/>
      <c r="R691" s="232">
        <v>41594</v>
      </c>
      <c r="S691" s="230">
        <v>496672</v>
      </c>
      <c r="T691" s="244">
        <v>496672</v>
      </c>
    </row>
    <row r="692" spans="17:20" x14ac:dyDescent="0.25">
      <c r="Q692" s="232"/>
      <c r="R692" s="233">
        <v>41595</v>
      </c>
      <c r="S692" s="234">
        <v>692543</v>
      </c>
      <c r="T692" s="244">
        <v>692543</v>
      </c>
    </row>
    <row r="693" spans="17:20" x14ac:dyDescent="0.25">
      <c r="Q693" s="232"/>
      <c r="R693" s="235">
        <v>41596</v>
      </c>
      <c r="S693" s="236">
        <v>594608</v>
      </c>
      <c r="T693" s="244">
        <v>594608</v>
      </c>
    </row>
    <row r="694" spans="17:20" x14ac:dyDescent="0.25">
      <c r="Q694" s="232"/>
      <c r="R694" s="235">
        <v>41597</v>
      </c>
      <c r="S694" s="236">
        <v>559631</v>
      </c>
      <c r="T694" s="244">
        <v>559631</v>
      </c>
    </row>
    <row r="695" spans="17:20" x14ac:dyDescent="0.25">
      <c r="R695" s="237">
        <v>41598</v>
      </c>
      <c r="S695" s="238">
        <v>685548</v>
      </c>
      <c r="T695" s="244">
        <v>685548</v>
      </c>
    </row>
    <row r="696" spans="17:20" x14ac:dyDescent="0.25">
      <c r="R696" s="242">
        <v>41599</v>
      </c>
      <c r="S696" s="243">
        <v>566626</v>
      </c>
      <c r="T696" s="244">
        <v>566626</v>
      </c>
    </row>
    <row r="697" spans="17:20" x14ac:dyDescent="0.25">
      <c r="R697" s="242">
        <v>41600</v>
      </c>
      <c r="S697" s="243">
        <v>608598</v>
      </c>
      <c r="T697" s="244">
        <v>608598</v>
      </c>
    </row>
    <row r="698" spans="17:20" x14ac:dyDescent="0.25">
      <c r="R698" s="233">
        <v>41601</v>
      </c>
      <c r="S698" s="234">
        <v>678552</v>
      </c>
      <c r="T698" s="244">
        <v>678552</v>
      </c>
    </row>
    <row r="699" spans="17:20" x14ac:dyDescent="0.25">
      <c r="R699" s="245">
        <v>41602</v>
      </c>
      <c r="S699" s="246">
        <v>671557</v>
      </c>
      <c r="T699" s="244">
        <v>671557</v>
      </c>
    </row>
    <row r="700" spans="17:20" x14ac:dyDescent="0.25">
      <c r="R700" s="245">
        <v>41603</v>
      </c>
      <c r="S700" s="246">
        <v>580617</v>
      </c>
      <c r="T700" s="244">
        <v>580617</v>
      </c>
    </row>
    <row r="701" spans="17:20" x14ac:dyDescent="0.25">
      <c r="R701" s="237">
        <v>41604</v>
      </c>
      <c r="S701" s="238">
        <v>615594</v>
      </c>
      <c r="T701" s="244">
        <v>615594</v>
      </c>
    </row>
    <row r="702" spans="17:20" x14ac:dyDescent="0.25">
      <c r="R702" s="242">
        <v>41605</v>
      </c>
      <c r="S702" s="243">
        <v>615594</v>
      </c>
      <c r="T702" s="244">
        <v>615594</v>
      </c>
    </row>
    <row r="703" spans="17:20" x14ac:dyDescent="0.25">
      <c r="R703" s="242">
        <v>41606</v>
      </c>
      <c r="S703" s="243">
        <v>755501</v>
      </c>
      <c r="T703" s="244">
        <v>755501</v>
      </c>
    </row>
    <row r="704" spans="17:20" x14ac:dyDescent="0.25">
      <c r="R704" s="233">
        <v>41607</v>
      </c>
      <c r="S704" s="234">
        <v>426718</v>
      </c>
      <c r="T704" s="244">
        <v>426718</v>
      </c>
    </row>
    <row r="705" spans="17:20" x14ac:dyDescent="0.25">
      <c r="R705" s="245">
        <v>41608</v>
      </c>
      <c r="S705" s="246">
        <v>622589</v>
      </c>
      <c r="T705" s="244">
        <v>622589</v>
      </c>
    </row>
    <row r="706" spans="17:20" x14ac:dyDescent="0.25">
      <c r="R706" s="245">
        <v>41609</v>
      </c>
      <c r="S706" s="246">
        <v>573621</v>
      </c>
      <c r="T706" s="244">
        <v>573621</v>
      </c>
    </row>
    <row r="708" spans="17:20" x14ac:dyDescent="0.25">
      <c r="Q708" s="247" t="s">
        <v>1997</v>
      </c>
      <c r="R708" s="247"/>
      <c r="S708" s="248">
        <f>SUBTOTAL(109,$S$6:$S$706)</f>
        <v>214380557</v>
      </c>
    </row>
    <row r="709" spans="17:20" x14ac:dyDescent="0.25">
      <c r="Q709" s="247" t="s">
        <v>2432</v>
      </c>
      <c r="R709" s="247"/>
      <c r="S709" s="248">
        <f>SUBTOTAL(101,$S$6:$S$706)</f>
        <v>305821.05135520687</v>
      </c>
    </row>
    <row r="1100" spans="19:19" x14ac:dyDescent="0.25">
      <c r="S1100" s="243" t="s">
        <v>2481</v>
      </c>
    </row>
  </sheetData>
  <autoFilter ref="R5:S5"/>
  <sortState ref="Q6:T706">
    <sortCondition ref="R7"/>
  </sortState>
  <conditionalFormatting sqref="S6:S706">
    <cfRule type="colorScale" priority="1">
      <colorScale>
        <cfvo type="min"/>
        <cfvo type="percentile" val="50"/>
        <cfvo type="max"/>
        <color rgb="FFE51B00"/>
        <color rgb="FFFFFFFF"/>
        <color rgb="FFADEA00"/>
      </colorScale>
    </cfRule>
  </conditionalFormatting>
  <pageMargins left="0.7" right="0.7" top="0.75" bottom="0.75" header="0.3" footer="0.3"/>
  <customProperties>
    <customPr name="ORB_SHEETNAME" r:id="rId1"/>
  </customPropertie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</sheetPr>
  <dimension ref="A1:T1100"/>
  <sheetViews>
    <sheetView topLeftCell="C1" workbookViewId="0">
      <pane ySplit="5" topLeftCell="A6" activePane="bottomLeft" state="frozen"/>
      <selection activeCell="C1" sqref="C1"/>
      <selection pane="bottomLeft" activeCell="X15" sqref="X15"/>
    </sheetView>
  </sheetViews>
  <sheetFormatPr defaultRowHeight="15" x14ac:dyDescent="0.25"/>
  <cols>
    <col min="1" max="2" width="0" style="221" hidden="1" customWidth="1"/>
    <col min="3" max="4" width="9.140625" style="221"/>
    <col min="5" max="6" width="10.7109375" style="221" bestFit="1" customWidth="1"/>
    <col min="7" max="16" width="9.140625" style="221"/>
    <col min="17" max="17" width="7.5703125" style="242" bestFit="1" customWidth="1"/>
    <col min="18" max="18" width="10.7109375" style="242" bestFit="1" customWidth="1"/>
    <col min="19" max="19" width="10.7109375" style="243" customWidth="1"/>
    <col min="20" max="20" width="9.140625" style="244" hidden="1" customWidth="1"/>
    <col min="21" max="16384" width="9.140625" style="221"/>
  </cols>
  <sheetData>
    <row r="1" spans="1:20" ht="5.0999999999999996" customHeight="1" x14ac:dyDescent="0.25">
      <c r="A1" s="221" t="s">
        <v>2442</v>
      </c>
      <c r="C1" s="222"/>
      <c r="D1" s="222"/>
      <c r="E1" s="222"/>
      <c r="F1" s="222"/>
      <c r="G1" s="227"/>
      <c r="H1" s="228"/>
      <c r="I1" s="228"/>
      <c r="J1" s="228"/>
      <c r="Q1" s="232"/>
      <c r="R1" s="232"/>
      <c r="S1" s="230"/>
    </row>
    <row r="2" spans="1:20" x14ac:dyDescent="0.25">
      <c r="A2" s="221" t="s">
        <v>2411</v>
      </c>
      <c r="B2" s="221" t="s">
        <v>2442</v>
      </c>
      <c r="C2" s="222"/>
      <c r="D2" s="223" t="s">
        <v>2408</v>
      </c>
      <c r="E2" s="223"/>
      <c r="F2" s="223"/>
      <c r="G2" s="222"/>
      <c r="Q2" s="232"/>
      <c r="R2" s="232" t="s">
        <v>2422</v>
      </c>
      <c r="S2" s="231"/>
    </row>
    <row r="3" spans="1:20" x14ac:dyDescent="0.25">
      <c r="A3" s="221" t="s">
        <v>2412</v>
      </c>
      <c r="B3" s="229" t="s">
        <v>2385</v>
      </c>
      <c r="C3" s="222"/>
      <c r="D3" s="241" t="s">
        <v>2409</v>
      </c>
      <c r="E3" s="224">
        <v>41610.533263888887</v>
      </c>
      <c r="F3" s="225">
        <v>41610.533263888887</v>
      </c>
      <c r="G3" s="222"/>
      <c r="Q3" s="232"/>
      <c r="R3" s="232" t="s">
        <v>6</v>
      </c>
      <c r="S3" s="240"/>
    </row>
    <row r="4" spans="1:20" x14ac:dyDescent="0.25">
      <c r="A4" s="221" t="s">
        <v>2413</v>
      </c>
      <c r="B4" s="221">
        <v>18</v>
      </c>
      <c r="C4" s="222"/>
      <c r="D4" s="241" t="s">
        <v>2410</v>
      </c>
      <c r="E4" s="226">
        <v>40909</v>
      </c>
      <c r="F4" s="226">
        <v>41609</v>
      </c>
      <c r="G4" s="222"/>
      <c r="Q4" s="232"/>
      <c r="R4" s="232" t="s">
        <v>7</v>
      </c>
      <c r="S4" s="240"/>
    </row>
    <row r="5" spans="1:20" x14ac:dyDescent="0.25">
      <c r="A5" s="221" t="s">
        <v>2414</v>
      </c>
      <c r="B5" s="221">
        <v>1</v>
      </c>
      <c r="C5" s="222"/>
      <c r="D5" s="241" t="s">
        <v>2443</v>
      </c>
      <c r="E5" s="222"/>
      <c r="F5" s="222"/>
      <c r="G5" s="222"/>
      <c r="Q5" s="232"/>
      <c r="R5" s="232" t="s">
        <v>29</v>
      </c>
      <c r="S5" s="239" t="s">
        <v>314</v>
      </c>
      <c r="T5" s="244" t="s">
        <v>2421</v>
      </c>
    </row>
    <row r="6" spans="1:20" x14ac:dyDescent="0.25">
      <c r="A6" s="221" t="s">
        <v>2415</v>
      </c>
      <c r="B6" s="221" t="b">
        <v>0</v>
      </c>
      <c r="C6" s="222"/>
      <c r="D6" s="241" t="s">
        <v>2463</v>
      </c>
      <c r="E6" s="222"/>
      <c r="F6" s="222"/>
      <c r="G6" s="222"/>
      <c r="Q6" s="232" t="s">
        <v>2431</v>
      </c>
      <c r="R6" s="232">
        <v>40909</v>
      </c>
      <c r="S6" s="230">
        <v>1126257</v>
      </c>
      <c r="T6" s="244">
        <v>1126257</v>
      </c>
    </row>
    <row r="7" spans="1:20" x14ac:dyDescent="0.25">
      <c r="A7" s="221" t="s">
        <v>2416</v>
      </c>
      <c r="B7" s="221">
        <v>1</v>
      </c>
      <c r="C7" s="222"/>
      <c r="D7" s="241" t="s">
        <v>2441</v>
      </c>
      <c r="E7" s="222"/>
      <c r="F7" s="222"/>
      <c r="G7" s="222"/>
      <c r="Q7" s="232"/>
      <c r="R7" s="232">
        <v>40910</v>
      </c>
      <c r="S7" s="230">
        <v>1021326</v>
      </c>
      <c r="T7" s="244">
        <v>1021326</v>
      </c>
    </row>
    <row r="8" spans="1:20" x14ac:dyDescent="0.25">
      <c r="A8" s="221" t="s">
        <v>2417</v>
      </c>
      <c r="B8" s="221">
        <v>1</v>
      </c>
      <c r="C8" s="222"/>
      <c r="D8" s="241"/>
      <c r="E8" s="222"/>
      <c r="F8" s="222"/>
      <c r="G8" s="222"/>
      <c r="Q8" s="232"/>
      <c r="R8" s="233">
        <v>40911</v>
      </c>
      <c r="S8" s="234">
        <v>1182220</v>
      </c>
      <c r="T8" s="244">
        <v>1182220</v>
      </c>
    </row>
    <row r="9" spans="1:20" x14ac:dyDescent="0.25">
      <c r="A9" s="221" t="s">
        <v>2418</v>
      </c>
      <c r="B9" s="221" t="s">
        <v>42</v>
      </c>
      <c r="C9" s="222"/>
      <c r="D9" s="241"/>
      <c r="E9" s="222"/>
      <c r="F9" s="222"/>
      <c r="G9" s="222"/>
      <c r="Q9" s="232"/>
      <c r="R9" s="235">
        <v>40912</v>
      </c>
      <c r="S9" s="236">
        <v>1154238</v>
      </c>
      <c r="T9" s="244">
        <v>1154238</v>
      </c>
    </row>
    <row r="10" spans="1:20" x14ac:dyDescent="0.25">
      <c r="A10" s="221" t="s">
        <v>2153</v>
      </c>
      <c r="B10" s="221" t="s">
        <v>315</v>
      </c>
      <c r="C10" s="222"/>
      <c r="D10" s="241"/>
      <c r="E10" s="222"/>
      <c r="F10" s="222"/>
      <c r="G10" s="222"/>
      <c r="Q10" s="232"/>
      <c r="R10" s="235">
        <v>40913</v>
      </c>
      <c r="S10" s="236">
        <v>916395</v>
      </c>
      <c r="T10" s="244">
        <v>916395</v>
      </c>
    </row>
    <row r="11" spans="1:20" x14ac:dyDescent="0.25">
      <c r="A11" s="221" t="s">
        <v>2419</v>
      </c>
      <c r="B11" s="221" t="s">
        <v>314</v>
      </c>
      <c r="D11" s="229"/>
      <c r="Q11" s="232"/>
      <c r="R11" s="237">
        <v>40914</v>
      </c>
      <c r="S11" s="238">
        <v>1042312</v>
      </c>
      <c r="T11" s="244">
        <v>1042312</v>
      </c>
    </row>
    <row r="12" spans="1:20" x14ac:dyDescent="0.25">
      <c r="A12" s="221" t="s">
        <v>2420</v>
      </c>
      <c r="B12" s="221" t="s">
        <v>314</v>
      </c>
      <c r="D12" s="229"/>
      <c r="Q12" s="232"/>
      <c r="R12" s="232">
        <v>40915</v>
      </c>
      <c r="S12" s="230">
        <v>881418</v>
      </c>
      <c r="T12" s="244">
        <v>881418</v>
      </c>
    </row>
    <row r="13" spans="1:20" x14ac:dyDescent="0.25">
      <c r="A13" s="221" t="s">
        <v>2423</v>
      </c>
      <c r="B13" s="221">
        <v>6</v>
      </c>
      <c r="D13" s="229"/>
      <c r="Q13" s="232"/>
      <c r="R13" s="232">
        <v>40916</v>
      </c>
      <c r="S13" s="230">
        <v>916395</v>
      </c>
      <c r="T13" s="244">
        <v>916395</v>
      </c>
    </row>
    <row r="14" spans="1:20" x14ac:dyDescent="0.25">
      <c r="A14" s="221" t="s">
        <v>2424</v>
      </c>
      <c r="B14" s="221">
        <v>706</v>
      </c>
      <c r="D14" s="229"/>
      <c r="Q14" s="232"/>
      <c r="R14" s="233">
        <v>40917</v>
      </c>
      <c r="S14" s="234">
        <v>909400</v>
      </c>
      <c r="T14" s="244">
        <v>909400</v>
      </c>
    </row>
    <row r="15" spans="1:20" x14ac:dyDescent="0.25">
      <c r="A15" s="221" t="s">
        <v>2425</v>
      </c>
      <c r="B15" s="221">
        <v>1</v>
      </c>
      <c r="D15" s="229"/>
      <c r="Q15" s="232"/>
      <c r="R15" s="235">
        <v>40918</v>
      </c>
      <c r="S15" s="236">
        <v>1035317</v>
      </c>
      <c r="T15" s="244">
        <v>1035317</v>
      </c>
    </row>
    <row r="16" spans="1:20" x14ac:dyDescent="0.25">
      <c r="A16" s="221" t="s">
        <v>2426</v>
      </c>
      <c r="B16" s="221">
        <v>18</v>
      </c>
      <c r="D16" s="229"/>
      <c r="Q16" s="232"/>
      <c r="R16" s="235">
        <v>40919</v>
      </c>
      <c r="S16" s="236">
        <v>1322128</v>
      </c>
      <c r="T16" s="244">
        <v>1322128</v>
      </c>
    </row>
    <row r="17" spans="1:20" x14ac:dyDescent="0.25">
      <c r="A17" s="221" t="s">
        <v>2427</v>
      </c>
      <c r="B17" s="221">
        <v>20</v>
      </c>
      <c r="D17" s="229"/>
      <c r="Q17" s="232"/>
      <c r="R17" s="237">
        <v>40920</v>
      </c>
      <c r="S17" s="238">
        <v>1280155</v>
      </c>
      <c r="T17" s="244">
        <v>1280155</v>
      </c>
    </row>
    <row r="18" spans="1:20" x14ac:dyDescent="0.25">
      <c r="A18" s="221" t="s">
        <v>2428</v>
      </c>
      <c r="B18" s="221">
        <v>20</v>
      </c>
      <c r="D18" s="229"/>
      <c r="Q18" s="232"/>
      <c r="R18" s="232">
        <v>40921</v>
      </c>
      <c r="S18" s="230">
        <v>1070294</v>
      </c>
      <c r="T18" s="244">
        <v>1070294</v>
      </c>
    </row>
    <row r="19" spans="1:20" x14ac:dyDescent="0.25">
      <c r="A19" s="221" t="s">
        <v>2429</v>
      </c>
      <c r="B19" s="221" t="s">
        <v>57</v>
      </c>
      <c r="D19" s="229"/>
      <c r="Q19" s="232"/>
      <c r="R19" s="232">
        <v>40922</v>
      </c>
      <c r="S19" s="230">
        <v>804469</v>
      </c>
      <c r="T19" s="244">
        <v>804469</v>
      </c>
    </row>
    <row r="20" spans="1:20" x14ac:dyDescent="0.25">
      <c r="A20" s="221" t="s">
        <v>2430</v>
      </c>
      <c r="B20" s="221" t="s">
        <v>2461</v>
      </c>
      <c r="D20" s="229"/>
      <c r="Q20" s="232"/>
      <c r="R20" s="233">
        <v>40923</v>
      </c>
      <c r="S20" s="234">
        <v>902405</v>
      </c>
      <c r="T20" s="244">
        <v>902405</v>
      </c>
    </row>
    <row r="21" spans="1:20" x14ac:dyDescent="0.25">
      <c r="A21" s="221" t="s">
        <v>2444</v>
      </c>
      <c r="B21" s="221" t="s">
        <v>2433</v>
      </c>
      <c r="Q21" s="232"/>
      <c r="R21" s="235">
        <v>40924</v>
      </c>
      <c r="S21" s="236">
        <v>1070294</v>
      </c>
      <c r="T21" s="244">
        <v>1070294</v>
      </c>
    </row>
    <row r="22" spans="1:20" x14ac:dyDescent="0.25">
      <c r="A22" s="221" t="s">
        <v>2434</v>
      </c>
      <c r="B22" s="221" t="b">
        <v>0</v>
      </c>
      <c r="Q22" s="232"/>
      <c r="R22" s="235">
        <v>40925</v>
      </c>
      <c r="S22" s="236">
        <v>1175225</v>
      </c>
      <c r="T22" s="244">
        <v>1175225</v>
      </c>
    </row>
    <row r="23" spans="1:20" x14ac:dyDescent="0.25">
      <c r="A23" s="221" t="s">
        <v>2435</v>
      </c>
      <c r="B23" s="221">
        <v>65</v>
      </c>
      <c r="Q23" s="232"/>
      <c r="R23" s="237">
        <v>40926</v>
      </c>
      <c r="S23" s="238">
        <v>1294146</v>
      </c>
      <c r="T23" s="244">
        <v>1294146</v>
      </c>
    </row>
    <row r="24" spans="1:20" x14ac:dyDescent="0.25">
      <c r="A24" s="221" t="s">
        <v>2436</v>
      </c>
      <c r="B24" s="221">
        <v>0</v>
      </c>
      <c r="Q24" s="232"/>
      <c r="R24" s="232">
        <v>40927</v>
      </c>
      <c r="S24" s="230">
        <v>1063298</v>
      </c>
      <c r="T24" s="244">
        <v>1063298</v>
      </c>
    </row>
    <row r="25" spans="1:20" x14ac:dyDescent="0.25">
      <c r="Q25" s="232"/>
      <c r="R25" s="232">
        <v>40928</v>
      </c>
      <c r="S25" s="230">
        <v>1028321</v>
      </c>
      <c r="T25" s="244">
        <v>1028321</v>
      </c>
    </row>
    <row r="26" spans="1:20" x14ac:dyDescent="0.25">
      <c r="Q26" s="232"/>
      <c r="R26" s="233">
        <v>40929</v>
      </c>
      <c r="S26" s="234">
        <v>678552</v>
      </c>
      <c r="T26" s="244">
        <v>678552</v>
      </c>
    </row>
    <row r="27" spans="1:20" x14ac:dyDescent="0.25">
      <c r="Q27" s="232"/>
      <c r="R27" s="235">
        <v>40930</v>
      </c>
      <c r="S27" s="236">
        <v>811465</v>
      </c>
      <c r="T27" s="244">
        <v>811465</v>
      </c>
    </row>
    <row r="28" spans="1:20" x14ac:dyDescent="0.25">
      <c r="Q28" s="232"/>
      <c r="R28" s="235">
        <v>40931</v>
      </c>
      <c r="S28" s="236">
        <v>902405</v>
      </c>
      <c r="T28" s="244">
        <v>902405</v>
      </c>
    </row>
    <row r="29" spans="1:20" x14ac:dyDescent="0.25">
      <c r="Q29" s="232"/>
      <c r="R29" s="237">
        <v>40932</v>
      </c>
      <c r="S29" s="238">
        <v>825455</v>
      </c>
      <c r="T29" s="244">
        <v>825455</v>
      </c>
    </row>
    <row r="30" spans="1:20" x14ac:dyDescent="0.25">
      <c r="Q30" s="232"/>
      <c r="R30" s="232">
        <v>40933</v>
      </c>
      <c r="S30" s="230">
        <v>804469</v>
      </c>
      <c r="T30" s="244">
        <v>804469</v>
      </c>
    </row>
    <row r="31" spans="1:20" x14ac:dyDescent="0.25">
      <c r="Q31" s="232"/>
      <c r="R31" s="232">
        <v>40934</v>
      </c>
      <c r="S31" s="230">
        <v>720525</v>
      </c>
      <c r="T31" s="244">
        <v>720525</v>
      </c>
    </row>
    <row r="32" spans="1:20" x14ac:dyDescent="0.25">
      <c r="Q32" s="232"/>
      <c r="R32" s="233">
        <v>40935</v>
      </c>
      <c r="S32" s="234">
        <v>832451</v>
      </c>
      <c r="T32" s="244">
        <v>832451</v>
      </c>
    </row>
    <row r="33" spans="17:20" x14ac:dyDescent="0.25">
      <c r="Q33" s="232"/>
      <c r="R33" s="235">
        <v>40936</v>
      </c>
      <c r="S33" s="236">
        <v>678552</v>
      </c>
      <c r="T33" s="244">
        <v>678552</v>
      </c>
    </row>
    <row r="34" spans="17:20" x14ac:dyDescent="0.25">
      <c r="Q34" s="232"/>
      <c r="R34" s="235">
        <v>40937</v>
      </c>
      <c r="S34" s="236">
        <v>818460</v>
      </c>
      <c r="T34" s="244">
        <v>818460</v>
      </c>
    </row>
    <row r="35" spans="17:20" x14ac:dyDescent="0.25">
      <c r="Q35" s="232"/>
      <c r="R35" s="237">
        <v>40938</v>
      </c>
      <c r="S35" s="238">
        <v>734515</v>
      </c>
      <c r="T35" s="244">
        <v>734515</v>
      </c>
    </row>
    <row r="36" spans="17:20" x14ac:dyDescent="0.25">
      <c r="Q36" s="232"/>
      <c r="R36" s="232">
        <v>40939</v>
      </c>
      <c r="S36" s="230">
        <v>839446</v>
      </c>
      <c r="T36" s="244">
        <v>839446</v>
      </c>
    </row>
    <row r="37" spans="17:20" x14ac:dyDescent="0.25">
      <c r="Q37" s="232"/>
      <c r="R37" s="232">
        <v>40940</v>
      </c>
      <c r="S37" s="230">
        <v>748506</v>
      </c>
      <c r="T37" s="244">
        <v>748506</v>
      </c>
    </row>
    <row r="38" spans="17:20" x14ac:dyDescent="0.25">
      <c r="Q38" s="232"/>
      <c r="R38" s="233">
        <v>40941</v>
      </c>
      <c r="S38" s="234">
        <v>825455</v>
      </c>
      <c r="T38" s="244">
        <v>825455</v>
      </c>
    </row>
    <row r="39" spans="17:20" x14ac:dyDescent="0.25">
      <c r="Q39" s="232"/>
      <c r="R39" s="235">
        <v>40942</v>
      </c>
      <c r="S39" s="236">
        <v>790478</v>
      </c>
      <c r="T39" s="244">
        <v>790478</v>
      </c>
    </row>
    <row r="40" spans="17:20" x14ac:dyDescent="0.25">
      <c r="Q40" s="232"/>
      <c r="R40" s="235">
        <v>40943</v>
      </c>
      <c r="S40" s="236">
        <v>657566</v>
      </c>
      <c r="T40" s="244">
        <v>657566</v>
      </c>
    </row>
    <row r="41" spans="17:20" x14ac:dyDescent="0.25">
      <c r="Q41" s="232"/>
      <c r="R41" s="237">
        <v>40944</v>
      </c>
      <c r="S41" s="238">
        <v>762497</v>
      </c>
      <c r="T41" s="244">
        <v>762497</v>
      </c>
    </row>
    <row r="42" spans="17:20" x14ac:dyDescent="0.25">
      <c r="Q42" s="232"/>
      <c r="R42" s="232">
        <v>40945</v>
      </c>
      <c r="S42" s="230">
        <v>825455</v>
      </c>
      <c r="T42" s="244">
        <v>825455</v>
      </c>
    </row>
    <row r="43" spans="17:20" x14ac:dyDescent="0.25">
      <c r="Q43" s="232"/>
      <c r="R43" s="232">
        <v>40946</v>
      </c>
      <c r="S43" s="230">
        <v>909400</v>
      </c>
      <c r="T43" s="244">
        <v>909400</v>
      </c>
    </row>
    <row r="44" spans="17:20" x14ac:dyDescent="0.25">
      <c r="Q44" s="232"/>
      <c r="R44" s="233">
        <v>40947</v>
      </c>
      <c r="S44" s="234">
        <v>881418</v>
      </c>
      <c r="T44" s="244">
        <v>881418</v>
      </c>
    </row>
    <row r="45" spans="17:20" x14ac:dyDescent="0.25">
      <c r="Q45" s="232"/>
      <c r="R45" s="235">
        <v>40948</v>
      </c>
      <c r="S45" s="236">
        <v>776488</v>
      </c>
      <c r="T45" s="244">
        <v>776488</v>
      </c>
    </row>
    <row r="46" spans="17:20" x14ac:dyDescent="0.25">
      <c r="Q46" s="232"/>
      <c r="R46" s="235">
        <v>40949</v>
      </c>
      <c r="S46" s="236">
        <v>874423</v>
      </c>
      <c r="T46" s="244">
        <v>874423</v>
      </c>
    </row>
    <row r="47" spans="17:20" x14ac:dyDescent="0.25">
      <c r="Q47" s="232"/>
      <c r="R47" s="237">
        <v>40950</v>
      </c>
      <c r="S47" s="238">
        <v>769492</v>
      </c>
      <c r="T47" s="244">
        <v>769492</v>
      </c>
    </row>
    <row r="48" spans="17:20" x14ac:dyDescent="0.25">
      <c r="Q48" s="232"/>
      <c r="R48" s="232">
        <v>40951</v>
      </c>
      <c r="S48" s="230">
        <v>937381</v>
      </c>
      <c r="T48" s="244">
        <v>937381</v>
      </c>
    </row>
    <row r="49" spans="17:20" x14ac:dyDescent="0.25">
      <c r="Q49" s="232"/>
      <c r="R49" s="232">
        <v>40952</v>
      </c>
      <c r="S49" s="230">
        <v>895409</v>
      </c>
      <c r="T49" s="244">
        <v>895409</v>
      </c>
    </row>
    <row r="50" spans="17:20" x14ac:dyDescent="0.25">
      <c r="Q50" s="232"/>
      <c r="R50" s="233">
        <v>40953</v>
      </c>
      <c r="S50" s="234">
        <v>1028321</v>
      </c>
      <c r="T50" s="244">
        <v>1028321</v>
      </c>
    </row>
    <row r="51" spans="17:20" x14ac:dyDescent="0.25">
      <c r="Q51" s="232"/>
      <c r="R51" s="235">
        <v>40954</v>
      </c>
      <c r="S51" s="236">
        <v>797474</v>
      </c>
      <c r="T51" s="244">
        <v>797474</v>
      </c>
    </row>
    <row r="52" spans="17:20" x14ac:dyDescent="0.25">
      <c r="Q52" s="232"/>
      <c r="R52" s="235">
        <v>40955</v>
      </c>
      <c r="S52" s="236">
        <v>664561</v>
      </c>
      <c r="T52" s="244">
        <v>664561</v>
      </c>
    </row>
    <row r="53" spans="17:20" x14ac:dyDescent="0.25">
      <c r="Q53" s="232"/>
      <c r="R53" s="237">
        <v>40956</v>
      </c>
      <c r="S53" s="238">
        <v>909400</v>
      </c>
      <c r="T53" s="244">
        <v>909400</v>
      </c>
    </row>
    <row r="54" spans="17:20" x14ac:dyDescent="0.25">
      <c r="Q54" s="232"/>
      <c r="R54" s="232">
        <v>40957</v>
      </c>
      <c r="S54" s="230">
        <v>720525</v>
      </c>
      <c r="T54" s="244">
        <v>720525</v>
      </c>
    </row>
    <row r="55" spans="17:20" x14ac:dyDescent="0.25">
      <c r="Q55" s="232"/>
      <c r="R55" s="232">
        <v>40958</v>
      </c>
      <c r="S55" s="230">
        <v>783483</v>
      </c>
      <c r="T55" s="244">
        <v>783483</v>
      </c>
    </row>
    <row r="56" spans="17:20" x14ac:dyDescent="0.25">
      <c r="Q56" s="232"/>
      <c r="R56" s="233">
        <v>40959</v>
      </c>
      <c r="S56" s="234">
        <v>853437</v>
      </c>
      <c r="T56" s="244">
        <v>853437</v>
      </c>
    </row>
    <row r="57" spans="17:20" x14ac:dyDescent="0.25">
      <c r="Q57" s="232"/>
      <c r="R57" s="235">
        <v>40960</v>
      </c>
      <c r="S57" s="236">
        <v>1000340</v>
      </c>
      <c r="T57" s="244">
        <v>1000340</v>
      </c>
    </row>
    <row r="58" spans="17:20" x14ac:dyDescent="0.25">
      <c r="Q58" s="232"/>
      <c r="R58" s="235">
        <v>40961</v>
      </c>
      <c r="S58" s="236">
        <v>867428</v>
      </c>
      <c r="T58" s="244">
        <v>867428</v>
      </c>
    </row>
    <row r="59" spans="17:20" x14ac:dyDescent="0.25">
      <c r="Q59" s="232"/>
      <c r="R59" s="237">
        <v>40962</v>
      </c>
      <c r="S59" s="238">
        <v>846441</v>
      </c>
      <c r="T59" s="244">
        <v>846441</v>
      </c>
    </row>
    <row r="60" spans="17:20" x14ac:dyDescent="0.25">
      <c r="Q60" s="232"/>
      <c r="R60" s="232">
        <v>40963</v>
      </c>
      <c r="S60" s="230">
        <v>937381</v>
      </c>
      <c r="T60" s="244">
        <v>937381</v>
      </c>
    </row>
    <row r="61" spans="17:20" x14ac:dyDescent="0.25">
      <c r="Q61" s="232"/>
      <c r="R61" s="232">
        <v>40964</v>
      </c>
      <c r="S61" s="230">
        <v>944377</v>
      </c>
      <c r="T61" s="244">
        <v>944377</v>
      </c>
    </row>
    <row r="62" spans="17:20" x14ac:dyDescent="0.25">
      <c r="Q62" s="232"/>
      <c r="R62" s="233">
        <v>40965</v>
      </c>
      <c r="S62" s="234">
        <v>902405</v>
      </c>
      <c r="T62" s="244">
        <v>902405</v>
      </c>
    </row>
    <row r="63" spans="17:20" x14ac:dyDescent="0.25">
      <c r="Q63" s="232"/>
      <c r="R63" s="235">
        <v>40966</v>
      </c>
      <c r="S63" s="236">
        <v>1014331</v>
      </c>
      <c r="T63" s="244">
        <v>1014331</v>
      </c>
    </row>
    <row r="64" spans="17:20" x14ac:dyDescent="0.25">
      <c r="Q64" s="232"/>
      <c r="R64" s="235">
        <v>40967</v>
      </c>
      <c r="S64" s="236">
        <v>1119261</v>
      </c>
      <c r="T64" s="244">
        <v>1119261</v>
      </c>
    </row>
    <row r="65" spans="17:20" x14ac:dyDescent="0.25">
      <c r="Q65" s="232"/>
      <c r="R65" s="237">
        <v>40968</v>
      </c>
      <c r="S65" s="238">
        <v>902405</v>
      </c>
      <c r="T65" s="244">
        <v>902405</v>
      </c>
    </row>
    <row r="66" spans="17:20" x14ac:dyDescent="0.25">
      <c r="Q66" s="232"/>
      <c r="R66" s="232">
        <v>40969</v>
      </c>
      <c r="S66" s="230">
        <v>1070294</v>
      </c>
      <c r="T66" s="244">
        <v>1070294</v>
      </c>
    </row>
    <row r="67" spans="17:20" x14ac:dyDescent="0.25">
      <c r="Q67" s="232"/>
      <c r="R67" s="232">
        <v>40970</v>
      </c>
      <c r="S67" s="230">
        <v>797474</v>
      </c>
      <c r="T67" s="244">
        <v>797474</v>
      </c>
    </row>
    <row r="68" spans="17:20" x14ac:dyDescent="0.25">
      <c r="Q68" s="232"/>
      <c r="R68" s="233">
        <v>40971</v>
      </c>
      <c r="S68" s="234">
        <v>832451</v>
      </c>
      <c r="T68" s="244">
        <v>832451</v>
      </c>
    </row>
    <row r="69" spans="17:20" x14ac:dyDescent="0.25">
      <c r="Q69" s="232"/>
      <c r="R69" s="235">
        <v>40972</v>
      </c>
      <c r="S69" s="236">
        <v>860432</v>
      </c>
      <c r="T69" s="244">
        <v>860432</v>
      </c>
    </row>
    <row r="70" spans="17:20" x14ac:dyDescent="0.25">
      <c r="Q70" s="232"/>
      <c r="R70" s="235">
        <v>40973</v>
      </c>
      <c r="S70" s="236">
        <v>1007335</v>
      </c>
      <c r="T70" s="244">
        <v>1007335</v>
      </c>
    </row>
    <row r="71" spans="17:20" x14ac:dyDescent="0.25">
      <c r="Q71" s="232"/>
      <c r="R71" s="237">
        <v>40974</v>
      </c>
      <c r="S71" s="238">
        <v>1930726</v>
      </c>
      <c r="T71" s="244">
        <v>1930726</v>
      </c>
    </row>
    <row r="72" spans="17:20" x14ac:dyDescent="0.25">
      <c r="Q72" s="232"/>
      <c r="R72" s="232">
        <v>40975</v>
      </c>
      <c r="S72" s="230">
        <v>4917755</v>
      </c>
      <c r="T72" s="244">
        <v>4917755</v>
      </c>
    </row>
    <row r="73" spans="17:20" x14ac:dyDescent="0.25">
      <c r="Q73" s="232"/>
      <c r="R73" s="232">
        <v>40976</v>
      </c>
      <c r="S73" s="230">
        <v>2224532</v>
      </c>
      <c r="T73" s="244">
        <v>2224532</v>
      </c>
    </row>
    <row r="74" spans="17:20" x14ac:dyDescent="0.25">
      <c r="Q74" s="232"/>
      <c r="R74" s="233">
        <v>40977</v>
      </c>
      <c r="S74" s="234">
        <v>1147243</v>
      </c>
      <c r="T74" s="244">
        <v>1147243</v>
      </c>
    </row>
    <row r="75" spans="17:20" x14ac:dyDescent="0.25">
      <c r="Q75" s="232"/>
      <c r="R75" s="235">
        <v>40978</v>
      </c>
      <c r="S75" s="236">
        <v>986349</v>
      </c>
      <c r="T75" s="244">
        <v>986349</v>
      </c>
    </row>
    <row r="76" spans="17:20" x14ac:dyDescent="0.25">
      <c r="Q76" s="232"/>
      <c r="R76" s="235">
        <v>40979</v>
      </c>
      <c r="S76" s="236">
        <v>1000340</v>
      </c>
      <c r="T76" s="244">
        <v>1000340</v>
      </c>
    </row>
    <row r="77" spans="17:20" x14ac:dyDescent="0.25">
      <c r="Q77" s="232"/>
      <c r="R77" s="237">
        <v>40980</v>
      </c>
      <c r="S77" s="238">
        <v>818460</v>
      </c>
      <c r="T77" s="244">
        <v>818460</v>
      </c>
    </row>
    <row r="78" spans="17:20" x14ac:dyDescent="0.25">
      <c r="Q78" s="232"/>
      <c r="R78" s="232">
        <v>40981</v>
      </c>
      <c r="S78" s="230">
        <v>881418</v>
      </c>
      <c r="T78" s="244">
        <v>881418</v>
      </c>
    </row>
    <row r="79" spans="17:20" x14ac:dyDescent="0.25">
      <c r="Q79" s="232"/>
      <c r="R79" s="232">
        <v>40982</v>
      </c>
      <c r="S79" s="230">
        <v>825455</v>
      </c>
      <c r="T79" s="244">
        <v>825455</v>
      </c>
    </row>
    <row r="80" spans="17:20" x14ac:dyDescent="0.25">
      <c r="Q80" s="232"/>
      <c r="R80" s="233">
        <v>40983</v>
      </c>
      <c r="S80" s="234">
        <v>1021326</v>
      </c>
      <c r="T80" s="244">
        <v>1021326</v>
      </c>
    </row>
    <row r="81" spans="17:20" x14ac:dyDescent="0.25">
      <c r="Q81" s="232"/>
      <c r="R81" s="235">
        <v>40984</v>
      </c>
      <c r="S81" s="236">
        <v>846441</v>
      </c>
      <c r="T81" s="244">
        <v>846441</v>
      </c>
    </row>
    <row r="82" spans="17:20" x14ac:dyDescent="0.25">
      <c r="Q82" s="232"/>
      <c r="R82" s="235">
        <v>40985</v>
      </c>
      <c r="S82" s="236">
        <v>965363</v>
      </c>
      <c r="T82" s="244">
        <v>965363</v>
      </c>
    </row>
    <row r="83" spans="17:20" x14ac:dyDescent="0.25">
      <c r="Q83" s="232"/>
      <c r="R83" s="237">
        <v>40986</v>
      </c>
      <c r="S83" s="238">
        <v>979354</v>
      </c>
      <c r="T83" s="244">
        <v>979354</v>
      </c>
    </row>
    <row r="84" spans="17:20" x14ac:dyDescent="0.25">
      <c r="Q84" s="232"/>
      <c r="R84" s="232">
        <v>40987</v>
      </c>
      <c r="S84" s="230">
        <v>930386</v>
      </c>
      <c r="T84" s="244">
        <v>930386</v>
      </c>
    </row>
    <row r="85" spans="17:20" x14ac:dyDescent="0.25">
      <c r="Q85" s="232"/>
      <c r="R85" s="232">
        <v>40988</v>
      </c>
      <c r="S85" s="230">
        <v>874423</v>
      </c>
      <c r="T85" s="244">
        <v>874423</v>
      </c>
    </row>
    <row r="86" spans="17:20" x14ac:dyDescent="0.25">
      <c r="Q86" s="232"/>
      <c r="R86" s="233">
        <v>40989</v>
      </c>
      <c r="S86" s="234">
        <v>1049308</v>
      </c>
      <c r="T86" s="244">
        <v>1049308</v>
      </c>
    </row>
    <row r="87" spans="17:20" x14ac:dyDescent="0.25">
      <c r="Q87" s="232"/>
      <c r="R87" s="235">
        <v>40990</v>
      </c>
      <c r="S87" s="236">
        <v>1189215</v>
      </c>
      <c r="T87" s="244">
        <v>1189215</v>
      </c>
    </row>
    <row r="88" spans="17:20" x14ac:dyDescent="0.25">
      <c r="Q88" s="232"/>
      <c r="R88" s="235">
        <v>40991</v>
      </c>
      <c r="S88" s="236">
        <v>1091280</v>
      </c>
      <c r="T88" s="244">
        <v>1091280</v>
      </c>
    </row>
    <row r="89" spans="17:20" x14ac:dyDescent="0.25">
      <c r="Q89" s="232"/>
      <c r="R89" s="237">
        <v>40992</v>
      </c>
      <c r="S89" s="238">
        <v>916395</v>
      </c>
      <c r="T89" s="244">
        <v>916395</v>
      </c>
    </row>
    <row r="90" spans="17:20" x14ac:dyDescent="0.25">
      <c r="Q90" s="232"/>
      <c r="R90" s="232">
        <v>40993</v>
      </c>
      <c r="S90" s="230">
        <v>930386</v>
      </c>
      <c r="T90" s="244">
        <v>930386</v>
      </c>
    </row>
    <row r="91" spans="17:20" x14ac:dyDescent="0.25">
      <c r="Q91" s="232"/>
      <c r="R91" s="232">
        <v>40994</v>
      </c>
      <c r="S91" s="230">
        <v>1000340</v>
      </c>
      <c r="T91" s="244">
        <v>1000340</v>
      </c>
    </row>
    <row r="92" spans="17:20" x14ac:dyDescent="0.25">
      <c r="Q92" s="232"/>
      <c r="R92" s="233">
        <v>40995</v>
      </c>
      <c r="S92" s="234">
        <v>1105271</v>
      </c>
      <c r="T92" s="244">
        <v>1105271</v>
      </c>
    </row>
    <row r="93" spans="17:20" x14ac:dyDescent="0.25">
      <c r="Q93" s="232"/>
      <c r="R93" s="235">
        <v>40996</v>
      </c>
      <c r="S93" s="236">
        <v>888414</v>
      </c>
      <c r="T93" s="244">
        <v>888414</v>
      </c>
    </row>
    <row r="94" spans="17:20" x14ac:dyDescent="0.25">
      <c r="Q94" s="232"/>
      <c r="R94" s="235">
        <v>40997</v>
      </c>
      <c r="S94" s="236">
        <v>853437</v>
      </c>
      <c r="T94" s="244">
        <v>853437</v>
      </c>
    </row>
    <row r="95" spans="17:20" x14ac:dyDescent="0.25">
      <c r="Q95" s="232"/>
      <c r="R95" s="237">
        <v>40998</v>
      </c>
      <c r="S95" s="238">
        <v>762497</v>
      </c>
      <c r="T95" s="244">
        <v>762497</v>
      </c>
    </row>
    <row r="96" spans="17:20" x14ac:dyDescent="0.25">
      <c r="Q96" s="232"/>
      <c r="R96" s="232">
        <v>40999</v>
      </c>
      <c r="S96" s="230">
        <v>902405</v>
      </c>
      <c r="T96" s="244">
        <v>902405</v>
      </c>
    </row>
    <row r="97" spans="17:20" x14ac:dyDescent="0.25">
      <c r="Q97" s="232"/>
      <c r="R97" s="232">
        <v>41000</v>
      </c>
      <c r="S97" s="230">
        <v>762497</v>
      </c>
      <c r="T97" s="244">
        <v>762497</v>
      </c>
    </row>
    <row r="98" spans="17:20" x14ac:dyDescent="0.25">
      <c r="Q98" s="232"/>
      <c r="R98" s="233">
        <v>41001</v>
      </c>
      <c r="S98" s="234">
        <v>832451</v>
      </c>
      <c r="T98" s="244">
        <v>832451</v>
      </c>
    </row>
    <row r="99" spans="17:20" x14ac:dyDescent="0.25">
      <c r="Q99" s="232"/>
      <c r="R99" s="235">
        <v>41002</v>
      </c>
      <c r="S99" s="236">
        <v>909400</v>
      </c>
      <c r="T99" s="244">
        <v>909400</v>
      </c>
    </row>
    <row r="100" spans="17:20" x14ac:dyDescent="0.25">
      <c r="Q100" s="232"/>
      <c r="R100" s="235">
        <v>41003</v>
      </c>
      <c r="S100" s="236">
        <v>937381</v>
      </c>
      <c r="T100" s="244">
        <v>937381</v>
      </c>
    </row>
    <row r="101" spans="17:20" x14ac:dyDescent="0.25">
      <c r="Q101" s="232"/>
      <c r="R101" s="237">
        <v>41004</v>
      </c>
      <c r="S101" s="238">
        <v>811465</v>
      </c>
      <c r="T101" s="244">
        <v>811465</v>
      </c>
    </row>
    <row r="102" spans="17:20" x14ac:dyDescent="0.25">
      <c r="Q102" s="232"/>
      <c r="R102" s="232">
        <v>41005</v>
      </c>
      <c r="S102" s="230">
        <v>923391</v>
      </c>
      <c r="T102" s="244">
        <v>923391</v>
      </c>
    </row>
    <row r="103" spans="17:20" x14ac:dyDescent="0.25">
      <c r="Q103" s="232"/>
      <c r="R103" s="232">
        <v>41006</v>
      </c>
      <c r="S103" s="230">
        <v>1070294</v>
      </c>
      <c r="T103" s="244">
        <v>1070294</v>
      </c>
    </row>
    <row r="104" spans="17:20" x14ac:dyDescent="0.25">
      <c r="Q104" s="232"/>
      <c r="R104" s="233">
        <v>41007</v>
      </c>
      <c r="S104" s="234">
        <v>881418</v>
      </c>
      <c r="T104" s="244">
        <v>881418</v>
      </c>
    </row>
    <row r="105" spans="17:20" x14ac:dyDescent="0.25">
      <c r="Q105" s="232"/>
      <c r="R105" s="235">
        <v>41008</v>
      </c>
      <c r="S105" s="236">
        <v>1035317</v>
      </c>
      <c r="T105" s="244">
        <v>1035317</v>
      </c>
    </row>
    <row r="106" spans="17:20" x14ac:dyDescent="0.25">
      <c r="Q106" s="232"/>
      <c r="R106" s="235">
        <v>41009</v>
      </c>
      <c r="S106" s="236">
        <v>1028321</v>
      </c>
      <c r="T106" s="244">
        <v>1028321</v>
      </c>
    </row>
    <row r="107" spans="17:20" x14ac:dyDescent="0.25">
      <c r="Q107" s="232"/>
      <c r="R107" s="237">
        <v>41010</v>
      </c>
      <c r="S107" s="238">
        <v>1077289</v>
      </c>
      <c r="T107" s="244">
        <v>1077289</v>
      </c>
    </row>
    <row r="108" spans="17:20" x14ac:dyDescent="0.25">
      <c r="Q108" s="232"/>
      <c r="R108" s="232">
        <v>41011</v>
      </c>
      <c r="S108" s="230">
        <v>1042312</v>
      </c>
      <c r="T108" s="244">
        <v>1042312</v>
      </c>
    </row>
    <row r="109" spans="17:20" x14ac:dyDescent="0.25">
      <c r="Q109" s="232"/>
      <c r="R109" s="232">
        <v>41012</v>
      </c>
      <c r="S109" s="230">
        <v>902405</v>
      </c>
      <c r="T109" s="244">
        <v>902405</v>
      </c>
    </row>
    <row r="110" spans="17:20" x14ac:dyDescent="0.25">
      <c r="Q110" s="232"/>
      <c r="R110" s="233">
        <v>41013</v>
      </c>
      <c r="S110" s="234">
        <v>1189215</v>
      </c>
      <c r="T110" s="244">
        <v>1189215</v>
      </c>
    </row>
    <row r="111" spans="17:20" x14ac:dyDescent="0.25">
      <c r="Q111" s="232"/>
      <c r="R111" s="235">
        <v>41014</v>
      </c>
      <c r="S111" s="236">
        <v>972358</v>
      </c>
      <c r="T111" s="244">
        <v>972358</v>
      </c>
    </row>
    <row r="112" spans="17:20" x14ac:dyDescent="0.25">
      <c r="Q112" s="232"/>
      <c r="R112" s="235">
        <v>41015</v>
      </c>
      <c r="S112" s="236">
        <v>972358</v>
      </c>
      <c r="T112" s="244">
        <v>972358</v>
      </c>
    </row>
    <row r="113" spans="17:20" x14ac:dyDescent="0.25">
      <c r="Q113" s="232"/>
      <c r="R113" s="237">
        <v>41016</v>
      </c>
      <c r="S113" s="238">
        <v>1098275</v>
      </c>
      <c r="T113" s="244">
        <v>1098275</v>
      </c>
    </row>
    <row r="114" spans="17:20" x14ac:dyDescent="0.25">
      <c r="Q114" s="232"/>
      <c r="R114" s="232">
        <v>41017</v>
      </c>
      <c r="S114" s="230">
        <v>951372</v>
      </c>
      <c r="T114" s="244">
        <v>951372</v>
      </c>
    </row>
    <row r="115" spans="17:20" x14ac:dyDescent="0.25">
      <c r="Q115" s="232"/>
      <c r="R115" s="232">
        <v>41018</v>
      </c>
      <c r="S115" s="230">
        <v>1007335</v>
      </c>
      <c r="T115" s="244">
        <v>1007335</v>
      </c>
    </row>
    <row r="116" spans="17:20" x14ac:dyDescent="0.25">
      <c r="Q116" s="232"/>
      <c r="R116" s="233">
        <v>41019</v>
      </c>
      <c r="S116" s="234">
        <v>1007335</v>
      </c>
      <c r="T116" s="244">
        <v>1007335</v>
      </c>
    </row>
    <row r="117" spans="17:20" x14ac:dyDescent="0.25">
      <c r="Q117" s="232"/>
      <c r="R117" s="235">
        <v>41020</v>
      </c>
      <c r="S117" s="236">
        <v>888414</v>
      </c>
      <c r="T117" s="244">
        <v>888414</v>
      </c>
    </row>
    <row r="118" spans="17:20" x14ac:dyDescent="0.25">
      <c r="Q118" s="232"/>
      <c r="R118" s="235">
        <v>41021</v>
      </c>
      <c r="S118" s="236">
        <v>1042312</v>
      </c>
      <c r="T118" s="244">
        <v>1042312</v>
      </c>
    </row>
    <row r="119" spans="17:20" x14ac:dyDescent="0.25">
      <c r="Q119" s="232"/>
      <c r="R119" s="237">
        <v>41022</v>
      </c>
      <c r="S119" s="238">
        <v>1084285</v>
      </c>
      <c r="T119" s="244">
        <v>1084285</v>
      </c>
    </row>
    <row r="120" spans="17:20" x14ac:dyDescent="0.25">
      <c r="Q120" s="232"/>
      <c r="R120" s="232">
        <v>41023</v>
      </c>
      <c r="S120" s="230">
        <v>1112266</v>
      </c>
      <c r="T120" s="244">
        <v>1112266</v>
      </c>
    </row>
    <row r="121" spans="17:20" x14ac:dyDescent="0.25">
      <c r="Q121" s="232"/>
      <c r="R121" s="232">
        <v>41024</v>
      </c>
      <c r="S121" s="230">
        <v>1112266</v>
      </c>
      <c r="T121" s="244">
        <v>1112266</v>
      </c>
    </row>
    <row r="122" spans="17:20" x14ac:dyDescent="0.25">
      <c r="Q122" s="232"/>
      <c r="R122" s="233">
        <v>41025</v>
      </c>
      <c r="S122" s="234">
        <v>937381</v>
      </c>
      <c r="T122" s="244">
        <v>937381</v>
      </c>
    </row>
    <row r="123" spans="17:20" x14ac:dyDescent="0.25">
      <c r="Q123" s="232"/>
      <c r="R123" s="235">
        <v>41026</v>
      </c>
      <c r="S123" s="236">
        <v>937381</v>
      </c>
      <c r="T123" s="244">
        <v>937381</v>
      </c>
    </row>
    <row r="124" spans="17:20" x14ac:dyDescent="0.25">
      <c r="Q124" s="232"/>
      <c r="R124" s="235">
        <v>41027</v>
      </c>
      <c r="S124" s="236">
        <v>867428</v>
      </c>
      <c r="T124" s="244">
        <v>867428</v>
      </c>
    </row>
    <row r="125" spans="17:20" x14ac:dyDescent="0.25">
      <c r="Q125" s="232"/>
      <c r="R125" s="237">
        <v>41028</v>
      </c>
      <c r="S125" s="238">
        <v>1014331</v>
      </c>
      <c r="T125" s="244">
        <v>1014331</v>
      </c>
    </row>
    <row r="126" spans="17:20" x14ac:dyDescent="0.25">
      <c r="Q126" s="232"/>
      <c r="R126" s="232">
        <v>41029</v>
      </c>
      <c r="S126" s="230">
        <v>972358</v>
      </c>
      <c r="T126" s="244">
        <v>972358</v>
      </c>
    </row>
    <row r="127" spans="17:20" x14ac:dyDescent="0.25">
      <c r="Q127" s="232"/>
      <c r="R127" s="232">
        <v>41030</v>
      </c>
      <c r="S127" s="230">
        <v>902405</v>
      </c>
      <c r="T127" s="244">
        <v>902405</v>
      </c>
    </row>
    <row r="128" spans="17:20" x14ac:dyDescent="0.25">
      <c r="Q128" s="232"/>
      <c r="R128" s="233">
        <v>41031</v>
      </c>
      <c r="S128" s="234">
        <v>1035317</v>
      </c>
      <c r="T128" s="244">
        <v>1035317</v>
      </c>
    </row>
    <row r="129" spans="17:20" x14ac:dyDescent="0.25">
      <c r="Q129" s="232"/>
      <c r="R129" s="235">
        <v>41032</v>
      </c>
      <c r="S129" s="236">
        <v>909400</v>
      </c>
      <c r="T129" s="244">
        <v>909400</v>
      </c>
    </row>
    <row r="130" spans="17:20" x14ac:dyDescent="0.25">
      <c r="Q130" s="232"/>
      <c r="R130" s="235">
        <v>41033</v>
      </c>
      <c r="S130" s="236">
        <v>678552</v>
      </c>
      <c r="T130" s="244">
        <v>678552</v>
      </c>
    </row>
    <row r="131" spans="17:20" x14ac:dyDescent="0.25">
      <c r="Q131" s="232"/>
      <c r="R131" s="237">
        <v>41034</v>
      </c>
      <c r="S131" s="238">
        <v>727520</v>
      </c>
      <c r="T131" s="244">
        <v>727520</v>
      </c>
    </row>
    <row r="132" spans="17:20" x14ac:dyDescent="0.25">
      <c r="Q132" s="232"/>
      <c r="R132" s="232">
        <v>41035</v>
      </c>
      <c r="S132" s="230">
        <v>804469</v>
      </c>
      <c r="T132" s="244">
        <v>804469</v>
      </c>
    </row>
    <row r="133" spans="17:20" x14ac:dyDescent="0.25">
      <c r="Q133" s="232"/>
      <c r="R133" s="232">
        <v>41036</v>
      </c>
      <c r="S133" s="230">
        <v>804469</v>
      </c>
      <c r="T133" s="244">
        <v>804469</v>
      </c>
    </row>
    <row r="134" spans="17:20" x14ac:dyDescent="0.25">
      <c r="Q134" s="232"/>
      <c r="R134" s="233">
        <v>41037</v>
      </c>
      <c r="S134" s="234">
        <v>944377</v>
      </c>
      <c r="T134" s="244">
        <v>944377</v>
      </c>
    </row>
    <row r="135" spans="17:20" x14ac:dyDescent="0.25">
      <c r="Q135" s="232"/>
      <c r="R135" s="235">
        <v>41038</v>
      </c>
      <c r="S135" s="236">
        <v>895409</v>
      </c>
      <c r="T135" s="244">
        <v>895409</v>
      </c>
    </row>
    <row r="136" spans="17:20" x14ac:dyDescent="0.25">
      <c r="Q136" s="232"/>
      <c r="R136" s="235">
        <v>41039</v>
      </c>
      <c r="S136" s="236">
        <v>993345</v>
      </c>
      <c r="T136" s="244">
        <v>993345</v>
      </c>
    </row>
    <row r="137" spans="17:20" x14ac:dyDescent="0.25">
      <c r="Q137" s="232"/>
      <c r="R137" s="237">
        <v>41040</v>
      </c>
      <c r="S137" s="238">
        <v>874423</v>
      </c>
      <c r="T137" s="244">
        <v>874423</v>
      </c>
    </row>
    <row r="138" spans="17:20" x14ac:dyDescent="0.25">
      <c r="Q138" s="232"/>
      <c r="R138" s="232">
        <v>41041</v>
      </c>
      <c r="S138" s="230">
        <v>909400</v>
      </c>
      <c r="T138" s="244">
        <v>909400</v>
      </c>
    </row>
    <row r="139" spans="17:20" x14ac:dyDescent="0.25">
      <c r="Q139" s="232"/>
      <c r="R139" s="232">
        <v>41042</v>
      </c>
      <c r="S139" s="230">
        <v>888414</v>
      </c>
      <c r="T139" s="244">
        <v>888414</v>
      </c>
    </row>
    <row r="140" spans="17:20" x14ac:dyDescent="0.25">
      <c r="Q140" s="232"/>
      <c r="R140" s="233">
        <v>41043</v>
      </c>
      <c r="S140" s="234">
        <v>1000340</v>
      </c>
      <c r="T140" s="244">
        <v>1000340</v>
      </c>
    </row>
    <row r="141" spans="17:20" x14ac:dyDescent="0.25">
      <c r="Q141" s="232"/>
      <c r="R141" s="235">
        <v>41044</v>
      </c>
      <c r="S141" s="236">
        <v>979354</v>
      </c>
      <c r="T141" s="244">
        <v>979354</v>
      </c>
    </row>
    <row r="142" spans="17:20" x14ac:dyDescent="0.25">
      <c r="Q142" s="232"/>
      <c r="R142" s="235">
        <v>41045</v>
      </c>
      <c r="S142" s="236">
        <v>986349</v>
      </c>
      <c r="T142" s="244">
        <v>986349</v>
      </c>
    </row>
    <row r="143" spans="17:20" x14ac:dyDescent="0.25">
      <c r="Q143" s="232"/>
      <c r="R143" s="237">
        <v>41046</v>
      </c>
      <c r="S143" s="238">
        <v>853437</v>
      </c>
      <c r="T143" s="244">
        <v>853437</v>
      </c>
    </row>
    <row r="144" spans="17:20" x14ac:dyDescent="0.25">
      <c r="Q144" s="232"/>
      <c r="R144" s="232">
        <v>41047</v>
      </c>
      <c r="S144" s="230">
        <v>769492</v>
      </c>
      <c r="T144" s="244">
        <v>769492</v>
      </c>
    </row>
    <row r="145" spans="17:20" x14ac:dyDescent="0.25">
      <c r="Q145" s="232"/>
      <c r="R145" s="232">
        <v>41048</v>
      </c>
      <c r="S145" s="230">
        <v>811465</v>
      </c>
      <c r="T145" s="244">
        <v>811465</v>
      </c>
    </row>
    <row r="146" spans="17:20" x14ac:dyDescent="0.25">
      <c r="Q146" s="232"/>
      <c r="R146" s="233">
        <v>41049</v>
      </c>
      <c r="S146" s="234">
        <v>804469</v>
      </c>
      <c r="T146" s="244">
        <v>804469</v>
      </c>
    </row>
    <row r="147" spans="17:20" x14ac:dyDescent="0.25">
      <c r="Q147" s="232"/>
      <c r="R147" s="235">
        <v>41050</v>
      </c>
      <c r="S147" s="236">
        <v>734515</v>
      </c>
      <c r="T147" s="244">
        <v>734515</v>
      </c>
    </row>
    <row r="148" spans="17:20" x14ac:dyDescent="0.25">
      <c r="Q148" s="232"/>
      <c r="R148" s="235">
        <v>41051</v>
      </c>
      <c r="S148" s="236">
        <v>811465</v>
      </c>
      <c r="T148" s="244">
        <v>811465</v>
      </c>
    </row>
    <row r="149" spans="17:20" x14ac:dyDescent="0.25">
      <c r="Q149" s="232"/>
      <c r="R149" s="237">
        <v>41052</v>
      </c>
      <c r="S149" s="238">
        <v>846441</v>
      </c>
      <c r="T149" s="244">
        <v>846441</v>
      </c>
    </row>
    <row r="150" spans="17:20" x14ac:dyDescent="0.25">
      <c r="Q150" s="232"/>
      <c r="R150" s="232">
        <v>41053</v>
      </c>
      <c r="S150" s="230">
        <v>783483</v>
      </c>
      <c r="T150" s="244">
        <v>783483</v>
      </c>
    </row>
    <row r="151" spans="17:20" x14ac:dyDescent="0.25">
      <c r="Q151" s="232"/>
      <c r="R151" s="232">
        <v>41054</v>
      </c>
      <c r="S151" s="230">
        <v>867428</v>
      </c>
      <c r="T151" s="244">
        <v>867428</v>
      </c>
    </row>
    <row r="152" spans="17:20" x14ac:dyDescent="0.25">
      <c r="Q152" s="232"/>
      <c r="R152" s="233">
        <v>41055</v>
      </c>
      <c r="S152" s="234">
        <v>986349</v>
      </c>
      <c r="T152" s="244">
        <v>986349</v>
      </c>
    </row>
    <row r="153" spans="17:20" x14ac:dyDescent="0.25">
      <c r="Q153" s="232"/>
      <c r="R153" s="235">
        <v>41056</v>
      </c>
      <c r="S153" s="236">
        <v>867428</v>
      </c>
      <c r="T153" s="244">
        <v>867428</v>
      </c>
    </row>
    <row r="154" spans="17:20" x14ac:dyDescent="0.25">
      <c r="Q154" s="232"/>
      <c r="R154" s="235">
        <v>41057</v>
      </c>
      <c r="S154" s="236">
        <v>874423</v>
      </c>
      <c r="T154" s="244">
        <v>874423</v>
      </c>
    </row>
    <row r="155" spans="17:20" x14ac:dyDescent="0.25">
      <c r="Q155" s="232"/>
      <c r="R155" s="237">
        <v>41058</v>
      </c>
      <c r="S155" s="238">
        <v>818460</v>
      </c>
      <c r="T155" s="244">
        <v>818460</v>
      </c>
    </row>
    <row r="156" spans="17:20" x14ac:dyDescent="0.25">
      <c r="Q156" s="232"/>
      <c r="R156" s="232">
        <v>41059</v>
      </c>
      <c r="S156" s="230">
        <v>972358</v>
      </c>
      <c r="T156" s="244">
        <v>972358</v>
      </c>
    </row>
    <row r="157" spans="17:20" x14ac:dyDescent="0.25">
      <c r="Q157" s="232"/>
      <c r="R157" s="232">
        <v>41060</v>
      </c>
      <c r="S157" s="230">
        <v>1000340</v>
      </c>
      <c r="T157" s="244">
        <v>1000340</v>
      </c>
    </row>
    <row r="158" spans="17:20" x14ac:dyDescent="0.25">
      <c r="Q158" s="232"/>
      <c r="R158" s="233">
        <v>41061</v>
      </c>
      <c r="S158" s="234">
        <v>930386</v>
      </c>
      <c r="T158" s="244">
        <v>930386</v>
      </c>
    </row>
    <row r="159" spans="17:20" x14ac:dyDescent="0.25">
      <c r="Q159" s="232"/>
      <c r="R159" s="235">
        <v>41062</v>
      </c>
      <c r="S159" s="236">
        <v>825455</v>
      </c>
      <c r="T159" s="244">
        <v>825455</v>
      </c>
    </row>
    <row r="160" spans="17:20" x14ac:dyDescent="0.25">
      <c r="Q160" s="232"/>
      <c r="R160" s="235">
        <v>41063</v>
      </c>
      <c r="S160" s="236">
        <v>790478</v>
      </c>
      <c r="T160" s="244">
        <v>790478</v>
      </c>
    </row>
    <row r="161" spans="17:20" x14ac:dyDescent="0.25">
      <c r="Q161" s="232"/>
      <c r="R161" s="237">
        <v>41064</v>
      </c>
      <c r="S161" s="238">
        <v>909400</v>
      </c>
      <c r="T161" s="244">
        <v>909400</v>
      </c>
    </row>
    <row r="162" spans="17:20" x14ac:dyDescent="0.25">
      <c r="Q162" s="232"/>
      <c r="R162" s="232">
        <v>41065</v>
      </c>
      <c r="S162" s="230">
        <v>853437</v>
      </c>
      <c r="T162" s="244">
        <v>853437</v>
      </c>
    </row>
    <row r="163" spans="17:20" x14ac:dyDescent="0.25">
      <c r="Q163" s="232"/>
      <c r="R163" s="232">
        <v>41066</v>
      </c>
      <c r="S163" s="230">
        <v>1042312</v>
      </c>
      <c r="T163" s="244">
        <v>1042312</v>
      </c>
    </row>
    <row r="164" spans="17:20" x14ac:dyDescent="0.25">
      <c r="Q164" s="232"/>
      <c r="R164" s="233">
        <v>41067</v>
      </c>
      <c r="S164" s="234">
        <v>1091280</v>
      </c>
      <c r="T164" s="244">
        <v>1091280</v>
      </c>
    </row>
    <row r="165" spans="17:20" x14ac:dyDescent="0.25">
      <c r="Q165" s="232"/>
      <c r="R165" s="235">
        <v>41068</v>
      </c>
      <c r="S165" s="236">
        <v>965363</v>
      </c>
      <c r="T165" s="244">
        <v>965363</v>
      </c>
    </row>
    <row r="166" spans="17:20" x14ac:dyDescent="0.25">
      <c r="Q166" s="232"/>
      <c r="R166" s="235">
        <v>41069</v>
      </c>
      <c r="S166" s="236">
        <v>986349</v>
      </c>
      <c r="T166" s="244">
        <v>986349</v>
      </c>
    </row>
    <row r="167" spans="17:20" x14ac:dyDescent="0.25">
      <c r="Q167" s="232"/>
      <c r="R167" s="237">
        <v>41070</v>
      </c>
      <c r="S167" s="238">
        <v>1000340</v>
      </c>
      <c r="T167" s="244">
        <v>1000340</v>
      </c>
    </row>
    <row r="168" spans="17:20" x14ac:dyDescent="0.25">
      <c r="Q168" s="232"/>
      <c r="R168" s="232">
        <v>41071</v>
      </c>
      <c r="S168" s="230">
        <v>1021326</v>
      </c>
      <c r="T168" s="244">
        <v>1021326</v>
      </c>
    </row>
    <row r="169" spans="17:20" x14ac:dyDescent="0.25">
      <c r="Q169" s="232"/>
      <c r="R169" s="232">
        <v>41072</v>
      </c>
      <c r="S169" s="230">
        <v>1133252</v>
      </c>
      <c r="T169" s="244">
        <v>1133252</v>
      </c>
    </row>
    <row r="170" spans="17:20" x14ac:dyDescent="0.25">
      <c r="Q170" s="232"/>
      <c r="R170" s="233">
        <v>41073</v>
      </c>
      <c r="S170" s="234">
        <v>1035317</v>
      </c>
      <c r="T170" s="244">
        <v>1035317</v>
      </c>
    </row>
    <row r="171" spans="17:20" x14ac:dyDescent="0.25">
      <c r="Q171" s="232"/>
      <c r="R171" s="235">
        <v>41074</v>
      </c>
      <c r="S171" s="236">
        <v>1168229</v>
      </c>
      <c r="T171" s="244">
        <v>1168229</v>
      </c>
    </row>
    <row r="172" spans="17:20" x14ac:dyDescent="0.25">
      <c r="Q172" s="232"/>
      <c r="R172" s="235">
        <v>41075</v>
      </c>
      <c r="S172" s="236">
        <v>965363</v>
      </c>
      <c r="T172" s="244">
        <v>965363</v>
      </c>
    </row>
    <row r="173" spans="17:20" x14ac:dyDescent="0.25">
      <c r="Q173" s="232"/>
      <c r="R173" s="237">
        <v>41076</v>
      </c>
      <c r="S173" s="238">
        <v>1014331</v>
      </c>
      <c r="T173" s="244">
        <v>1014331</v>
      </c>
    </row>
    <row r="174" spans="17:20" x14ac:dyDescent="0.25">
      <c r="Q174" s="232"/>
      <c r="R174" s="232">
        <v>41077</v>
      </c>
      <c r="S174" s="230">
        <v>986349</v>
      </c>
      <c r="T174" s="244">
        <v>986349</v>
      </c>
    </row>
    <row r="175" spans="17:20" x14ac:dyDescent="0.25">
      <c r="Q175" s="232"/>
      <c r="R175" s="232">
        <v>41078</v>
      </c>
      <c r="S175" s="230">
        <v>937381</v>
      </c>
      <c r="T175" s="244">
        <v>937381</v>
      </c>
    </row>
    <row r="176" spans="17:20" x14ac:dyDescent="0.25">
      <c r="Q176" s="232"/>
      <c r="R176" s="233">
        <v>41079</v>
      </c>
      <c r="S176" s="234">
        <v>1056303</v>
      </c>
      <c r="T176" s="244">
        <v>1056303</v>
      </c>
    </row>
    <row r="177" spans="17:20" x14ac:dyDescent="0.25">
      <c r="Q177" s="232"/>
      <c r="R177" s="235">
        <v>41080</v>
      </c>
      <c r="S177" s="236">
        <v>1000340</v>
      </c>
      <c r="T177" s="244">
        <v>1000340</v>
      </c>
    </row>
    <row r="178" spans="17:20" x14ac:dyDescent="0.25">
      <c r="Q178" s="232"/>
      <c r="R178" s="235">
        <v>41081</v>
      </c>
      <c r="S178" s="236">
        <v>1049308</v>
      </c>
      <c r="T178" s="244">
        <v>1049308</v>
      </c>
    </row>
    <row r="179" spans="17:20" x14ac:dyDescent="0.25">
      <c r="Q179" s="232"/>
      <c r="R179" s="237">
        <v>41082</v>
      </c>
      <c r="S179" s="238">
        <v>1000340</v>
      </c>
      <c r="T179" s="244">
        <v>1000340</v>
      </c>
    </row>
    <row r="180" spans="17:20" x14ac:dyDescent="0.25">
      <c r="Q180" s="232"/>
      <c r="R180" s="232">
        <v>41083</v>
      </c>
      <c r="S180" s="230">
        <v>923391</v>
      </c>
      <c r="T180" s="244">
        <v>923391</v>
      </c>
    </row>
    <row r="181" spans="17:20" x14ac:dyDescent="0.25">
      <c r="Q181" s="232"/>
      <c r="R181" s="232">
        <v>41084</v>
      </c>
      <c r="S181" s="230">
        <v>1014331</v>
      </c>
      <c r="T181" s="244">
        <v>1014331</v>
      </c>
    </row>
    <row r="182" spans="17:20" x14ac:dyDescent="0.25">
      <c r="Q182" s="232"/>
      <c r="R182" s="233">
        <v>41085</v>
      </c>
      <c r="S182" s="234">
        <v>1133252</v>
      </c>
      <c r="T182" s="244">
        <v>1133252</v>
      </c>
    </row>
    <row r="183" spans="17:20" x14ac:dyDescent="0.25">
      <c r="Q183" s="232"/>
      <c r="R183" s="235">
        <v>41086</v>
      </c>
      <c r="S183" s="236">
        <v>1112266</v>
      </c>
      <c r="T183" s="244">
        <v>1112266</v>
      </c>
    </row>
    <row r="184" spans="17:20" x14ac:dyDescent="0.25">
      <c r="Q184" s="232"/>
      <c r="R184" s="235">
        <v>41087</v>
      </c>
      <c r="S184" s="236">
        <v>1119261</v>
      </c>
      <c r="T184" s="244">
        <v>1119261</v>
      </c>
    </row>
    <row r="185" spans="17:20" x14ac:dyDescent="0.25">
      <c r="Q185" s="232"/>
      <c r="R185" s="237">
        <v>41088</v>
      </c>
      <c r="S185" s="238">
        <v>1042312</v>
      </c>
      <c r="T185" s="244">
        <v>1042312</v>
      </c>
    </row>
    <row r="186" spans="17:20" x14ac:dyDescent="0.25">
      <c r="Q186" s="232"/>
      <c r="R186" s="232">
        <v>41089</v>
      </c>
      <c r="S186" s="230">
        <v>1077289</v>
      </c>
      <c r="T186" s="244">
        <v>1077289</v>
      </c>
    </row>
    <row r="187" spans="17:20" x14ac:dyDescent="0.25">
      <c r="Q187" s="232"/>
      <c r="R187" s="232">
        <v>41090</v>
      </c>
      <c r="S187" s="230">
        <v>811465</v>
      </c>
      <c r="T187" s="244">
        <v>811465</v>
      </c>
    </row>
    <row r="188" spans="17:20" x14ac:dyDescent="0.25">
      <c r="Q188" s="232"/>
      <c r="R188" s="233">
        <v>41091</v>
      </c>
      <c r="S188" s="234">
        <v>937381</v>
      </c>
      <c r="T188" s="244">
        <v>937381</v>
      </c>
    </row>
    <row r="189" spans="17:20" x14ac:dyDescent="0.25">
      <c r="Q189" s="232"/>
      <c r="R189" s="235">
        <v>41092</v>
      </c>
      <c r="S189" s="236">
        <v>944377</v>
      </c>
      <c r="T189" s="244">
        <v>944377</v>
      </c>
    </row>
    <row r="190" spans="17:20" x14ac:dyDescent="0.25">
      <c r="Q190" s="232"/>
      <c r="R190" s="235">
        <v>41093</v>
      </c>
      <c r="S190" s="236">
        <v>1126257</v>
      </c>
      <c r="T190" s="244">
        <v>1126257</v>
      </c>
    </row>
    <row r="191" spans="17:20" x14ac:dyDescent="0.25">
      <c r="Q191" s="232"/>
      <c r="R191" s="237">
        <v>41094</v>
      </c>
      <c r="S191" s="238">
        <v>993345</v>
      </c>
      <c r="T191" s="244">
        <v>993345</v>
      </c>
    </row>
    <row r="192" spans="17:20" x14ac:dyDescent="0.25">
      <c r="Q192" s="232"/>
      <c r="R192" s="232">
        <v>41095</v>
      </c>
      <c r="S192" s="230">
        <v>1049308</v>
      </c>
      <c r="T192" s="244">
        <v>1049308</v>
      </c>
    </row>
    <row r="193" spans="17:20" x14ac:dyDescent="0.25">
      <c r="Q193" s="232"/>
      <c r="R193" s="232">
        <v>41096</v>
      </c>
      <c r="S193" s="230">
        <v>951372</v>
      </c>
      <c r="T193" s="244">
        <v>951372</v>
      </c>
    </row>
    <row r="194" spans="17:20" x14ac:dyDescent="0.25">
      <c r="Q194" s="232"/>
      <c r="R194" s="233">
        <v>41097</v>
      </c>
      <c r="S194" s="234">
        <v>797474</v>
      </c>
      <c r="T194" s="244">
        <v>797474</v>
      </c>
    </row>
    <row r="195" spans="17:20" x14ac:dyDescent="0.25">
      <c r="Q195" s="232"/>
      <c r="R195" s="235">
        <v>41098</v>
      </c>
      <c r="S195" s="236">
        <v>951372</v>
      </c>
      <c r="T195" s="244">
        <v>951372</v>
      </c>
    </row>
    <row r="196" spans="17:20" x14ac:dyDescent="0.25">
      <c r="Q196" s="232"/>
      <c r="R196" s="235">
        <v>41099</v>
      </c>
      <c r="S196" s="236">
        <v>1028321</v>
      </c>
      <c r="T196" s="244">
        <v>1028321</v>
      </c>
    </row>
    <row r="197" spans="17:20" x14ac:dyDescent="0.25">
      <c r="Q197" s="232"/>
      <c r="R197" s="237">
        <v>41100</v>
      </c>
      <c r="S197" s="238">
        <v>825455</v>
      </c>
      <c r="T197" s="244">
        <v>825455</v>
      </c>
    </row>
    <row r="198" spans="17:20" x14ac:dyDescent="0.25">
      <c r="Q198" s="232"/>
      <c r="R198" s="232">
        <v>41101</v>
      </c>
      <c r="S198" s="230">
        <v>979354</v>
      </c>
      <c r="T198" s="244">
        <v>979354</v>
      </c>
    </row>
    <row r="199" spans="17:20" x14ac:dyDescent="0.25">
      <c r="Q199" s="232"/>
      <c r="R199" s="232">
        <v>41102</v>
      </c>
      <c r="S199" s="230">
        <v>1014331</v>
      </c>
      <c r="T199" s="244">
        <v>1014331</v>
      </c>
    </row>
    <row r="200" spans="17:20" x14ac:dyDescent="0.25">
      <c r="Q200" s="232"/>
      <c r="R200" s="233">
        <v>41103</v>
      </c>
      <c r="S200" s="234">
        <v>1007335</v>
      </c>
      <c r="T200" s="244">
        <v>1007335</v>
      </c>
    </row>
    <row r="201" spans="17:20" x14ac:dyDescent="0.25">
      <c r="Q201" s="232"/>
      <c r="R201" s="235">
        <v>41104</v>
      </c>
      <c r="S201" s="236">
        <v>867428</v>
      </c>
      <c r="T201" s="244">
        <v>867428</v>
      </c>
    </row>
    <row r="202" spans="17:20" x14ac:dyDescent="0.25">
      <c r="Q202" s="232"/>
      <c r="R202" s="235">
        <v>41105</v>
      </c>
      <c r="S202" s="236">
        <v>986349</v>
      </c>
      <c r="T202" s="244">
        <v>986349</v>
      </c>
    </row>
    <row r="203" spans="17:20" x14ac:dyDescent="0.25">
      <c r="Q203" s="232"/>
      <c r="R203" s="237">
        <v>41106</v>
      </c>
      <c r="S203" s="238">
        <v>972358</v>
      </c>
      <c r="T203" s="244">
        <v>972358</v>
      </c>
    </row>
    <row r="204" spans="17:20" x14ac:dyDescent="0.25">
      <c r="Q204" s="232"/>
      <c r="R204" s="232">
        <v>41107</v>
      </c>
      <c r="S204" s="230">
        <v>1126257</v>
      </c>
      <c r="T204" s="244">
        <v>1126257</v>
      </c>
    </row>
    <row r="205" spans="17:20" x14ac:dyDescent="0.25">
      <c r="Q205" s="232"/>
      <c r="R205" s="232">
        <v>41108</v>
      </c>
      <c r="S205" s="230">
        <v>965363</v>
      </c>
      <c r="T205" s="244">
        <v>965363</v>
      </c>
    </row>
    <row r="206" spans="17:20" x14ac:dyDescent="0.25">
      <c r="Q206" s="232"/>
      <c r="R206" s="233">
        <v>41109</v>
      </c>
      <c r="S206" s="234">
        <v>1105271</v>
      </c>
      <c r="T206" s="244">
        <v>1105271</v>
      </c>
    </row>
    <row r="207" spans="17:20" x14ac:dyDescent="0.25">
      <c r="Q207" s="232"/>
      <c r="R207" s="235">
        <v>41110</v>
      </c>
      <c r="S207" s="236">
        <v>1210201</v>
      </c>
      <c r="T207" s="244">
        <v>1210201</v>
      </c>
    </row>
    <row r="208" spans="17:20" x14ac:dyDescent="0.25">
      <c r="Q208" s="232"/>
      <c r="R208" s="235">
        <v>41111</v>
      </c>
      <c r="S208" s="236">
        <v>895409</v>
      </c>
      <c r="T208" s="244">
        <v>895409</v>
      </c>
    </row>
    <row r="209" spans="17:20" x14ac:dyDescent="0.25">
      <c r="Q209" s="232"/>
      <c r="R209" s="237">
        <v>41112</v>
      </c>
      <c r="S209" s="238">
        <v>986349</v>
      </c>
      <c r="T209" s="244">
        <v>986349</v>
      </c>
    </row>
    <row r="210" spans="17:20" x14ac:dyDescent="0.25">
      <c r="Q210" s="232"/>
      <c r="R210" s="232">
        <v>41113</v>
      </c>
      <c r="S210" s="230">
        <v>1126257</v>
      </c>
      <c r="T210" s="244">
        <v>1126257</v>
      </c>
    </row>
    <row r="211" spans="17:20" x14ac:dyDescent="0.25">
      <c r="Q211" s="232"/>
      <c r="R211" s="232">
        <v>41114</v>
      </c>
      <c r="S211" s="230">
        <v>909400</v>
      </c>
      <c r="T211" s="244">
        <v>909400</v>
      </c>
    </row>
    <row r="212" spans="17:20" x14ac:dyDescent="0.25">
      <c r="Q212" s="232"/>
      <c r="R212" s="233">
        <v>41115</v>
      </c>
      <c r="S212" s="234">
        <v>923391</v>
      </c>
      <c r="T212" s="244">
        <v>923391</v>
      </c>
    </row>
    <row r="213" spans="17:20" x14ac:dyDescent="0.25">
      <c r="Q213" s="232"/>
      <c r="R213" s="235">
        <v>41116</v>
      </c>
      <c r="S213" s="236">
        <v>1098275</v>
      </c>
      <c r="T213" s="244">
        <v>1098275</v>
      </c>
    </row>
    <row r="214" spans="17:20" x14ac:dyDescent="0.25">
      <c r="Q214" s="232"/>
      <c r="R214" s="235">
        <v>41117</v>
      </c>
      <c r="S214" s="236">
        <v>888414</v>
      </c>
      <c r="T214" s="244">
        <v>888414</v>
      </c>
    </row>
    <row r="215" spans="17:20" x14ac:dyDescent="0.25">
      <c r="Q215" s="232"/>
      <c r="R215" s="237">
        <v>41118</v>
      </c>
      <c r="S215" s="238">
        <v>1035317</v>
      </c>
      <c r="T215" s="244">
        <v>1035317</v>
      </c>
    </row>
    <row r="216" spans="17:20" x14ac:dyDescent="0.25">
      <c r="Q216" s="232"/>
      <c r="R216" s="232">
        <v>41119</v>
      </c>
      <c r="S216" s="230">
        <v>1007335</v>
      </c>
      <c r="T216" s="244">
        <v>1007335</v>
      </c>
    </row>
    <row r="217" spans="17:20" x14ac:dyDescent="0.25">
      <c r="Q217" s="232"/>
      <c r="R217" s="232">
        <v>41120</v>
      </c>
      <c r="S217" s="230">
        <v>937381</v>
      </c>
      <c r="T217" s="244">
        <v>937381</v>
      </c>
    </row>
    <row r="218" spans="17:20" x14ac:dyDescent="0.25">
      <c r="Q218" s="232"/>
      <c r="R218" s="233">
        <v>41121</v>
      </c>
      <c r="S218" s="234">
        <v>937381</v>
      </c>
      <c r="T218" s="244">
        <v>937381</v>
      </c>
    </row>
    <row r="219" spans="17:20" x14ac:dyDescent="0.25">
      <c r="Q219" s="232"/>
      <c r="R219" s="235">
        <v>41122</v>
      </c>
      <c r="S219" s="236">
        <v>993345</v>
      </c>
      <c r="T219" s="244">
        <v>993345</v>
      </c>
    </row>
    <row r="220" spans="17:20" x14ac:dyDescent="0.25">
      <c r="Q220" s="232"/>
      <c r="R220" s="235">
        <v>41123</v>
      </c>
      <c r="S220" s="236">
        <v>1105271</v>
      </c>
      <c r="T220" s="244">
        <v>1105271</v>
      </c>
    </row>
    <row r="221" spans="17:20" x14ac:dyDescent="0.25">
      <c r="Q221" s="232"/>
      <c r="R221" s="237">
        <v>41124</v>
      </c>
      <c r="S221" s="238">
        <v>846441</v>
      </c>
      <c r="T221" s="244">
        <v>846441</v>
      </c>
    </row>
    <row r="222" spans="17:20" x14ac:dyDescent="0.25">
      <c r="Q222" s="232"/>
      <c r="R222" s="232">
        <v>41125</v>
      </c>
      <c r="S222" s="230">
        <v>783483</v>
      </c>
      <c r="T222" s="244">
        <v>783483</v>
      </c>
    </row>
    <row r="223" spans="17:20" x14ac:dyDescent="0.25">
      <c r="Q223" s="232"/>
      <c r="R223" s="232">
        <v>41126</v>
      </c>
      <c r="S223" s="230">
        <v>979354</v>
      </c>
      <c r="T223" s="244">
        <v>979354</v>
      </c>
    </row>
    <row r="224" spans="17:20" x14ac:dyDescent="0.25">
      <c r="Q224" s="232"/>
      <c r="R224" s="233">
        <v>41127</v>
      </c>
      <c r="S224" s="234">
        <v>958368</v>
      </c>
      <c r="T224" s="244">
        <v>958368</v>
      </c>
    </row>
    <row r="225" spans="17:20" x14ac:dyDescent="0.25">
      <c r="Q225" s="232"/>
      <c r="R225" s="235">
        <v>41128</v>
      </c>
      <c r="S225" s="236">
        <v>923391</v>
      </c>
      <c r="T225" s="244">
        <v>923391</v>
      </c>
    </row>
    <row r="226" spans="17:20" x14ac:dyDescent="0.25">
      <c r="Q226" s="232"/>
      <c r="R226" s="235">
        <v>41129</v>
      </c>
      <c r="S226" s="236">
        <v>1028321</v>
      </c>
      <c r="T226" s="244">
        <v>1028321</v>
      </c>
    </row>
    <row r="227" spans="17:20" x14ac:dyDescent="0.25">
      <c r="Q227" s="232"/>
      <c r="R227" s="237">
        <v>41130</v>
      </c>
      <c r="S227" s="238">
        <v>1091280</v>
      </c>
      <c r="T227" s="244">
        <v>1091280</v>
      </c>
    </row>
    <row r="228" spans="17:20" x14ac:dyDescent="0.25">
      <c r="Q228" s="232"/>
      <c r="R228" s="232">
        <v>41131</v>
      </c>
      <c r="S228" s="230">
        <v>965363</v>
      </c>
      <c r="T228" s="244">
        <v>965363</v>
      </c>
    </row>
    <row r="229" spans="17:20" x14ac:dyDescent="0.25">
      <c r="Q229" s="232"/>
      <c r="R229" s="232">
        <v>41132</v>
      </c>
      <c r="S229" s="230">
        <v>818460</v>
      </c>
      <c r="T229" s="244">
        <v>818460</v>
      </c>
    </row>
    <row r="230" spans="17:20" x14ac:dyDescent="0.25">
      <c r="Q230" s="232"/>
      <c r="R230" s="233">
        <v>41133</v>
      </c>
      <c r="S230" s="234">
        <v>1007335</v>
      </c>
      <c r="T230" s="244">
        <v>1007335</v>
      </c>
    </row>
    <row r="231" spans="17:20" x14ac:dyDescent="0.25">
      <c r="Q231" s="232"/>
      <c r="R231" s="235">
        <v>41134</v>
      </c>
      <c r="S231" s="236">
        <v>1189215</v>
      </c>
      <c r="T231" s="244">
        <v>1189215</v>
      </c>
    </row>
    <row r="232" spans="17:20" x14ac:dyDescent="0.25">
      <c r="Q232" s="232"/>
      <c r="R232" s="235">
        <v>41135</v>
      </c>
      <c r="S232" s="236">
        <v>1140248</v>
      </c>
      <c r="T232" s="244">
        <v>1140248</v>
      </c>
    </row>
    <row r="233" spans="17:20" x14ac:dyDescent="0.25">
      <c r="Q233" s="232"/>
      <c r="R233" s="237">
        <v>41136</v>
      </c>
      <c r="S233" s="238">
        <v>993345</v>
      </c>
      <c r="T233" s="244">
        <v>993345</v>
      </c>
    </row>
    <row r="234" spans="17:20" x14ac:dyDescent="0.25">
      <c r="Q234" s="232"/>
      <c r="R234" s="232">
        <v>41137</v>
      </c>
      <c r="S234" s="230">
        <v>895409</v>
      </c>
      <c r="T234" s="244">
        <v>895409</v>
      </c>
    </row>
    <row r="235" spans="17:20" x14ac:dyDescent="0.25">
      <c r="Q235" s="232"/>
      <c r="R235" s="232">
        <v>41138</v>
      </c>
      <c r="S235" s="230">
        <v>1000340</v>
      </c>
      <c r="T235" s="244">
        <v>1000340</v>
      </c>
    </row>
    <row r="236" spans="17:20" x14ac:dyDescent="0.25">
      <c r="Q236" s="232"/>
      <c r="R236" s="233">
        <v>41139</v>
      </c>
      <c r="S236" s="234">
        <v>930386</v>
      </c>
      <c r="T236" s="244">
        <v>930386</v>
      </c>
    </row>
    <row r="237" spans="17:20" x14ac:dyDescent="0.25">
      <c r="Q237" s="232"/>
      <c r="R237" s="235">
        <v>41140</v>
      </c>
      <c r="S237" s="236">
        <v>937381</v>
      </c>
      <c r="T237" s="244">
        <v>937381</v>
      </c>
    </row>
    <row r="238" spans="17:20" x14ac:dyDescent="0.25">
      <c r="Q238" s="232"/>
      <c r="R238" s="235">
        <v>41141</v>
      </c>
      <c r="S238" s="236">
        <v>902405</v>
      </c>
      <c r="T238" s="244">
        <v>902405</v>
      </c>
    </row>
    <row r="239" spans="17:20" x14ac:dyDescent="0.25">
      <c r="Q239" s="232"/>
      <c r="R239" s="237">
        <v>41142</v>
      </c>
      <c r="S239" s="238">
        <v>1147243</v>
      </c>
      <c r="T239" s="244">
        <v>1147243</v>
      </c>
    </row>
    <row r="240" spans="17:20" x14ac:dyDescent="0.25">
      <c r="Q240" s="232"/>
      <c r="R240" s="232">
        <v>41143</v>
      </c>
      <c r="S240" s="230">
        <v>965363</v>
      </c>
      <c r="T240" s="244">
        <v>965363</v>
      </c>
    </row>
    <row r="241" spans="17:20" x14ac:dyDescent="0.25">
      <c r="Q241" s="232"/>
      <c r="R241" s="232">
        <v>41144</v>
      </c>
      <c r="S241" s="230">
        <v>986349</v>
      </c>
      <c r="T241" s="244">
        <v>986349</v>
      </c>
    </row>
    <row r="242" spans="17:20" x14ac:dyDescent="0.25">
      <c r="Q242" s="232"/>
      <c r="R242" s="233">
        <v>41145</v>
      </c>
      <c r="S242" s="234">
        <v>951372</v>
      </c>
      <c r="T242" s="244">
        <v>951372</v>
      </c>
    </row>
    <row r="243" spans="17:20" x14ac:dyDescent="0.25">
      <c r="Q243" s="232"/>
      <c r="R243" s="235">
        <v>41146</v>
      </c>
      <c r="S243" s="236">
        <v>1014331</v>
      </c>
      <c r="T243" s="244">
        <v>1014331</v>
      </c>
    </row>
    <row r="244" spans="17:20" x14ac:dyDescent="0.25">
      <c r="Q244" s="232"/>
      <c r="R244" s="235">
        <v>41147</v>
      </c>
      <c r="S244" s="236">
        <v>1175225</v>
      </c>
      <c r="T244" s="244">
        <v>1175225</v>
      </c>
    </row>
    <row r="245" spans="17:20" x14ac:dyDescent="0.25">
      <c r="Q245" s="232"/>
      <c r="R245" s="237">
        <v>41148</v>
      </c>
      <c r="S245" s="238">
        <v>804469</v>
      </c>
      <c r="T245" s="244">
        <v>804469</v>
      </c>
    </row>
    <row r="246" spans="17:20" x14ac:dyDescent="0.25">
      <c r="Q246" s="232"/>
      <c r="R246" s="232">
        <v>41149</v>
      </c>
      <c r="S246" s="230">
        <v>1168229</v>
      </c>
      <c r="T246" s="244">
        <v>1168229</v>
      </c>
    </row>
    <row r="247" spans="17:20" x14ac:dyDescent="0.25">
      <c r="Q247" s="232"/>
      <c r="R247" s="232">
        <v>41150</v>
      </c>
      <c r="S247" s="230">
        <v>1217197</v>
      </c>
      <c r="T247" s="244">
        <v>1217197</v>
      </c>
    </row>
    <row r="248" spans="17:20" x14ac:dyDescent="0.25">
      <c r="Q248" s="232"/>
      <c r="R248" s="233">
        <v>41151</v>
      </c>
      <c r="S248" s="234">
        <v>1161234</v>
      </c>
      <c r="T248" s="244">
        <v>1161234</v>
      </c>
    </row>
    <row r="249" spans="17:20" x14ac:dyDescent="0.25">
      <c r="Q249" s="232"/>
      <c r="R249" s="235">
        <v>41152</v>
      </c>
      <c r="S249" s="236">
        <v>930386</v>
      </c>
      <c r="T249" s="244">
        <v>930386</v>
      </c>
    </row>
    <row r="250" spans="17:20" x14ac:dyDescent="0.25">
      <c r="Q250" s="232"/>
      <c r="R250" s="235">
        <v>41153</v>
      </c>
      <c r="S250" s="236">
        <v>965363</v>
      </c>
      <c r="T250" s="244">
        <v>965363</v>
      </c>
    </row>
    <row r="251" spans="17:20" x14ac:dyDescent="0.25">
      <c r="Q251" s="232"/>
      <c r="R251" s="237">
        <v>41154</v>
      </c>
      <c r="S251" s="238">
        <v>979354</v>
      </c>
      <c r="T251" s="244">
        <v>979354</v>
      </c>
    </row>
    <row r="252" spans="17:20" x14ac:dyDescent="0.25">
      <c r="Q252" s="232"/>
      <c r="R252" s="232">
        <v>41155</v>
      </c>
      <c r="S252" s="230">
        <v>1070294</v>
      </c>
      <c r="T252" s="244">
        <v>1070294</v>
      </c>
    </row>
    <row r="253" spans="17:20" x14ac:dyDescent="0.25">
      <c r="Q253" s="232"/>
      <c r="R253" s="232">
        <v>41156</v>
      </c>
      <c r="S253" s="230">
        <v>1098275</v>
      </c>
      <c r="T253" s="244">
        <v>1098275</v>
      </c>
    </row>
    <row r="254" spans="17:20" x14ac:dyDescent="0.25">
      <c r="Q254" s="232"/>
      <c r="R254" s="233">
        <v>41157</v>
      </c>
      <c r="S254" s="234">
        <v>895409</v>
      </c>
      <c r="T254" s="244">
        <v>895409</v>
      </c>
    </row>
    <row r="255" spans="17:20" x14ac:dyDescent="0.25">
      <c r="Q255" s="232"/>
      <c r="R255" s="235">
        <v>41158</v>
      </c>
      <c r="S255" s="236">
        <v>1105271</v>
      </c>
      <c r="T255" s="244">
        <v>1105271</v>
      </c>
    </row>
    <row r="256" spans="17:20" x14ac:dyDescent="0.25">
      <c r="Q256" s="232"/>
      <c r="R256" s="235">
        <v>41159</v>
      </c>
      <c r="S256" s="236">
        <v>1056303</v>
      </c>
      <c r="T256" s="244">
        <v>1056303</v>
      </c>
    </row>
    <row r="257" spans="17:20" x14ac:dyDescent="0.25">
      <c r="Q257" s="232"/>
      <c r="R257" s="237">
        <v>41160</v>
      </c>
      <c r="S257" s="238">
        <v>1119261</v>
      </c>
      <c r="T257" s="244">
        <v>1119261</v>
      </c>
    </row>
    <row r="258" spans="17:20" x14ac:dyDescent="0.25">
      <c r="Q258" s="232"/>
      <c r="R258" s="232">
        <v>41161</v>
      </c>
      <c r="S258" s="230">
        <v>1042312</v>
      </c>
      <c r="T258" s="244">
        <v>1042312</v>
      </c>
    </row>
    <row r="259" spans="17:20" x14ac:dyDescent="0.25">
      <c r="Q259" s="232"/>
      <c r="R259" s="232">
        <v>41162</v>
      </c>
      <c r="S259" s="230">
        <v>1189215</v>
      </c>
      <c r="T259" s="244">
        <v>1189215</v>
      </c>
    </row>
    <row r="260" spans="17:20" x14ac:dyDescent="0.25">
      <c r="Q260" s="232"/>
      <c r="R260" s="233">
        <v>41163</v>
      </c>
      <c r="S260" s="234">
        <v>986349</v>
      </c>
      <c r="T260" s="244">
        <v>986349</v>
      </c>
    </row>
    <row r="261" spans="17:20" x14ac:dyDescent="0.25">
      <c r="Q261" s="232"/>
      <c r="R261" s="235">
        <v>41164</v>
      </c>
      <c r="S261" s="236">
        <v>1098275</v>
      </c>
      <c r="T261" s="244">
        <v>1098275</v>
      </c>
    </row>
    <row r="262" spans="17:20" x14ac:dyDescent="0.25">
      <c r="Q262" s="232"/>
      <c r="R262" s="235">
        <v>41165</v>
      </c>
      <c r="S262" s="236">
        <v>972358</v>
      </c>
      <c r="T262" s="244">
        <v>972358</v>
      </c>
    </row>
    <row r="263" spans="17:20" x14ac:dyDescent="0.25">
      <c r="Q263" s="232"/>
      <c r="R263" s="237">
        <v>41166</v>
      </c>
      <c r="S263" s="238">
        <v>1014331</v>
      </c>
      <c r="T263" s="244">
        <v>1014331</v>
      </c>
    </row>
    <row r="264" spans="17:20" x14ac:dyDescent="0.25">
      <c r="Q264" s="232"/>
      <c r="R264" s="232">
        <v>41167</v>
      </c>
      <c r="S264" s="230">
        <v>986349</v>
      </c>
      <c r="T264" s="244">
        <v>986349</v>
      </c>
    </row>
    <row r="265" spans="17:20" x14ac:dyDescent="0.25">
      <c r="Q265" s="232"/>
      <c r="R265" s="232">
        <v>41168</v>
      </c>
      <c r="S265" s="230">
        <v>923391</v>
      </c>
      <c r="T265" s="244">
        <v>923391</v>
      </c>
    </row>
    <row r="266" spans="17:20" x14ac:dyDescent="0.25">
      <c r="Q266" s="232"/>
      <c r="R266" s="233">
        <v>41169</v>
      </c>
      <c r="S266" s="234">
        <v>1021326</v>
      </c>
      <c r="T266" s="244">
        <v>1021326</v>
      </c>
    </row>
    <row r="267" spans="17:20" x14ac:dyDescent="0.25">
      <c r="Q267" s="232"/>
      <c r="R267" s="235">
        <v>41170</v>
      </c>
      <c r="S267" s="236">
        <v>1105271</v>
      </c>
      <c r="T267" s="244">
        <v>1105271</v>
      </c>
    </row>
    <row r="268" spans="17:20" x14ac:dyDescent="0.25">
      <c r="Q268" s="232"/>
      <c r="R268" s="235">
        <v>41171</v>
      </c>
      <c r="S268" s="236">
        <v>937381</v>
      </c>
      <c r="T268" s="244">
        <v>937381</v>
      </c>
    </row>
    <row r="269" spans="17:20" x14ac:dyDescent="0.25">
      <c r="Q269" s="232"/>
      <c r="R269" s="237">
        <v>41172</v>
      </c>
      <c r="S269" s="238">
        <v>1091280</v>
      </c>
      <c r="T269" s="244">
        <v>1091280</v>
      </c>
    </row>
    <row r="270" spans="17:20" x14ac:dyDescent="0.25">
      <c r="Q270" s="232"/>
      <c r="R270" s="232">
        <v>41173</v>
      </c>
      <c r="S270" s="230">
        <v>1294146</v>
      </c>
      <c r="T270" s="244">
        <v>1294146</v>
      </c>
    </row>
    <row r="271" spans="17:20" x14ac:dyDescent="0.25">
      <c r="Q271" s="232"/>
      <c r="R271" s="232">
        <v>41174</v>
      </c>
      <c r="S271" s="230">
        <v>1126257</v>
      </c>
      <c r="T271" s="244">
        <v>1126257</v>
      </c>
    </row>
    <row r="272" spans="17:20" x14ac:dyDescent="0.25">
      <c r="Q272" s="232"/>
      <c r="R272" s="233">
        <v>41175</v>
      </c>
      <c r="S272" s="234">
        <v>1084285</v>
      </c>
      <c r="T272" s="244">
        <v>1084285</v>
      </c>
    </row>
    <row r="273" spans="17:20" x14ac:dyDescent="0.25">
      <c r="Q273" s="232"/>
      <c r="R273" s="235">
        <v>41176</v>
      </c>
      <c r="S273" s="236">
        <v>1126257</v>
      </c>
      <c r="T273" s="244">
        <v>1126257</v>
      </c>
    </row>
    <row r="274" spans="17:20" x14ac:dyDescent="0.25">
      <c r="Q274" s="232"/>
      <c r="R274" s="235">
        <v>41177</v>
      </c>
      <c r="S274" s="236">
        <v>979354</v>
      </c>
      <c r="T274" s="244">
        <v>979354</v>
      </c>
    </row>
    <row r="275" spans="17:20" x14ac:dyDescent="0.25">
      <c r="Q275" s="232"/>
      <c r="R275" s="237">
        <v>41178</v>
      </c>
      <c r="S275" s="238">
        <v>1168229</v>
      </c>
      <c r="T275" s="244">
        <v>1168229</v>
      </c>
    </row>
    <row r="276" spans="17:20" x14ac:dyDescent="0.25">
      <c r="Q276" s="232"/>
      <c r="R276" s="232">
        <v>41179</v>
      </c>
      <c r="S276" s="230">
        <v>1126257</v>
      </c>
      <c r="T276" s="244">
        <v>1126257</v>
      </c>
    </row>
    <row r="277" spans="17:20" x14ac:dyDescent="0.25">
      <c r="Q277" s="232"/>
      <c r="R277" s="232">
        <v>41180</v>
      </c>
      <c r="S277" s="230">
        <v>916395</v>
      </c>
      <c r="T277" s="244">
        <v>916395</v>
      </c>
    </row>
    <row r="278" spans="17:20" x14ac:dyDescent="0.25">
      <c r="Q278" s="232"/>
      <c r="R278" s="233">
        <v>41181</v>
      </c>
      <c r="S278" s="234">
        <v>923391</v>
      </c>
      <c r="T278" s="244">
        <v>923391</v>
      </c>
    </row>
    <row r="279" spans="17:20" x14ac:dyDescent="0.25">
      <c r="Q279" s="232"/>
      <c r="R279" s="235">
        <v>41182</v>
      </c>
      <c r="S279" s="236">
        <v>944377</v>
      </c>
      <c r="T279" s="244">
        <v>944377</v>
      </c>
    </row>
    <row r="280" spans="17:20" x14ac:dyDescent="0.25">
      <c r="Q280" s="232"/>
      <c r="R280" s="235">
        <v>41183</v>
      </c>
      <c r="S280" s="236">
        <v>944377</v>
      </c>
      <c r="T280" s="244">
        <v>944377</v>
      </c>
    </row>
    <row r="281" spans="17:20" x14ac:dyDescent="0.25">
      <c r="Q281" s="232"/>
      <c r="R281" s="237">
        <v>41184</v>
      </c>
      <c r="S281" s="238">
        <v>1161234</v>
      </c>
      <c r="T281" s="244">
        <v>1161234</v>
      </c>
    </row>
    <row r="282" spans="17:20" x14ac:dyDescent="0.25">
      <c r="Q282" s="232"/>
      <c r="R282" s="232">
        <v>41185</v>
      </c>
      <c r="S282" s="230">
        <v>1021326</v>
      </c>
      <c r="T282" s="244">
        <v>1021326</v>
      </c>
    </row>
    <row r="283" spans="17:20" x14ac:dyDescent="0.25">
      <c r="Q283" s="232"/>
      <c r="R283" s="232">
        <v>41186</v>
      </c>
      <c r="S283" s="230">
        <v>1084285</v>
      </c>
      <c r="T283" s="244">
        <v>1084285</v>
      </c>
    </row>
    <row r="284" spans="17:20" x14ac:dyDescent="0.25">
      <c r="Q284" s="232"/>
      <c r="R284" s="233">
        <v>41187</v>
      </c>
      <c r="S284" s="234">
        <v>1126257</v>
      </c>
      <c r="T284" s="244">
        <v>1126257</v>
      </c>
    </row>
    <row r="285" spans="17:20" x14ac:dyDescent="0.25">
      <c r="Q285" s="232"/>
      <c r="R285" s="235">
        <v>41188</v>
      </c>
      <c r="S285" s="236">
        <v>986349</v>
      </c>
      <c r="T285" s="244">
        <v>986349</v>
      </c>
    </row>
    <row r="286" spans="17:20" x14ac:dyDescent="0.25">
      <c r="Q286" s="232"/>
      <c r="R286" s="235">
        <v>41189</v>
      </c>
      <c r="S286" s="236">
        <v>930386</v>
      </c>
      <c r="T286" s="244">
        <v>930386</v>
      </c>
    </row>
    <row r="287" spans="17:20" x14ac:dyDescent="0.25">
      <c r="Q287" s="232"/>
      <c r="R287" s="237">
        <v>41190</v>
      </c>
      <c r="S287" s="238">
        <v>1049308</v>
      </c>
      <c r="T287" s="244">
        <v>1049308</v>
      </c>
    </row>
    <row r="288" spans="17:20" x14ac:dyDescent="0.25">
      <c r="Q288" s="232"/>
      <c r="R288" s="232">
        <v>41191</v>
      </c>
      <c r="S288" s="230">
        <v>1112266</v>
      </c>
      <c r="T288" s="244">
        <v>1112266</v>
      </c>
    </row>
    <row r="289" spans="17:20" x14ac:dyDescent="0.25">
      <c r="Q289" s="232"/>
      <c r="R289" s="232">
        <v>41192</v>
      </c>
      <c r="S289" s="230">
        <v>1000340</v>
      </c>
      <c r="T289" s="244">
        <v>1000340</v>
      </c>
    </row>
    <row r="290" spans="17:20" x14ac:dyDescent="0.25">
      <c r="Q290" s="232"/>
      <c r="R290" s="233">
        <v>41193</v>
      </c>
      <c r="S290" s="234">
        <v>1070294</v>
      </c>
      <c r="T290" s="244">
        <v>1070294</v>
      </c>
    </row>
    <row r="291" spans="17:20" x14ac:dyDescent="0.25">
      <c r="Q291" s="232"/>
      <c r="R291" s="235">
        <v>41194</v>
      </c>
      <c r="S291" s="236">
        <v>1021326</v>
      </c>
      <c r="T291" s="244">
        <v>1021326</v>
      </c>
    </row>
    <row r="292" spans="17:20" x14ac:dyDescent="0.25">
      <c r="Q292" s="232"/>
      <c r="R292" s="235">
        <v>41195</v>
      </c>
      <c r="S292" s="236">
        <v>1035317</v>
      </c>
      <c r="T292" s="244">
        <v>1035317</v>
      </c>
    </row>
    <row r="293" spans="17:20" x14ac:dyDescent="0.25">
      <c r="Q293" s="232"/>
      <c r="R293" s="237">
        <v>41196</v>
      </c>
      <c r="S293" s="238">
        <v>979354</v>
      </c>
      <c r="T293" s="244">
        <v>979354</v>
      </c>
    </row>
    <row r="294" spans="17:20" x14ac:dyDescent="0.25">
      <c r="Q294" s="232"/>
      <c r="R294" s="232">
        <v>41197</v>
      </c>
      <c r="S294" s="230">
        <v>1077289</v>
      </c>
      <c r="T294" s="244">
        <v>1077289</v>
      </c>
    </row>
    <row r="295" spans="17:20" x14ac:dyDescent="0.25">
      <c r="Q295" s="232"/>
      <c r="R295" s="232">
        <v>41198</v>
      </c>
      <c r="S295" s="230">
        <v>958368</v>
      </c>
      <c r="T295" s="244">
        <v>958368</v>
      </c>
    </row>
    <row r="296" spans="17:20" x14ac:dyDescent="0.25">
      <c r="Q296" s="232"/>
      <c r="R296" s="233">
        <v>41199</v>
      </c>
      <c r="S296" s="234">
        <v>909400</v>
      </c>
      <c r="T296" s="244">
        <v>909400</v>
      </c>
    </row>
    <row r="297" spans="17:20" x14ac:dyDescent="0.25">
      <c r="Q297" s="232"/>
      <c r="R297" s="235">
        <v>41200</v>
      </c>
      <c r="S297" s="236">
        <v>1126257</v>
      </c>
      <c r="T297" s="244">
        <v>1126257</v>
      </c>
    </row>
    <row r="298" spans="17:20" x14ac:dyDescent="0.25">
      <c r="Q298" s="232"/>
      <c r="R298" s="235">
        <v>41201</v>
      </c>
      <c r="S298" s="236">
        <v>1049308</v>
      </c>
      <c r="T298" s="244">
        <v>1049308</v>
      </c>
    </row>
    <row r="299" spans="17:20" x14ac:dyDescent="0.25">
      <c r="Q299" s="232"/>
      <c r="R299" s="237">
        <v>41202</v>
      </c>
      <c r="S299" s="238">
        <v>972358</v>
      </c>
      <c r="T299" s="244">
        <v>972358</v>
      </c>
    </row>
    <row r="300" spans="17:20" x14ac:dyDescent="0.25">
      <c r="Q300" s="232"/>
      <c r="R300" s="232">
        <v>41203</v>
      </c>
      <c r="S300" s="230">
        <v>916395</v>
      </c>
      <c r="T300" s="244">
        <v>916395</v>
      </c>
    </row>
    <row r="301" spans="17:20" x14ac:dyDescent="0.25">
      <c r="Q301" s="232"/>
      <c r="R301" s="232">
        <v>41204</v>
      </c>
      <c r="S301" s="230">
        <v>958368</v>
      </c>
      <c r="T301" s="244">
        <v>958368</v>
      </c>
    </row>
    <row r="302" spans="17:20" x14ac:dyDescent="0.25">
      <c r="Q302" s="232"/>
      <c r="R302" s="233">
        <v>41205</v>
      </c>
      <c r="S302" s="234">
        <v>1140248</v>
      </c>
      <c r="T302" s="244">
        <v>1140248</v>
      </c>
    </row>
    <row r="303" spans="17:20" x14ac:dyDescent="0.25">
      <c r="Q303" s="232"/>
      <c r="R303" s="235">
        <v>41206</v>
      </c>
      <c r="S303" s="236">
        <v>1154238</v>
      </c>
      <c r="T303" s="244">
        <v>1154238</v>
      </c>
    </row>
    <row r="304" spans="17:20" x14ac:dyDescent="0.25">
      <c r="Q304" s="232"/>
      <c r="R304" s="235">
        <v>41207</v>
      </c>
      <c r="S304" s="236">
        <v>1049308</v>
      </c>
      <c r="T304" s="244">
        <v>1049308</v>
      </c>
    </row>
    <row r="305" spans="17:20" x14ac:dyDescent="0.25">
      <c r="Q305" s="232"/>
      <c r="R305" s="237">
        <v>41208</v>
      </c>
      <c r="S305" s="238">
        <v>1014331</v>
      </c>
      <c r="T305" s="244">
        <v>1014331</v>
      </c>
    </row>
    <row r="306" spans="17:20" x14ac:dyDescent="0.25">
      <c r="Q306" s="232"/>
      <c r="R306" s="232">
        <v>41209</v>
      </c>
      <c r="S306" s="230">
        <v>1000340</v>
      </c>
      <c r="T306" s="244">
        <v>1000340</v>
      </c>
    </row>
    <row r="307" spans="17:20" x14ac:dyDescent="0.25">
      <c r="Q307" s="232"/>
      <c r="R307" s="232">
        <v>41210</v>
      </c>
      <c r="S307" s="230">
        <v>1056303</v>
      </c>
      <c r="T307" s="244">
        <v>1056303</v>
      </c>
    </row>
    <row r="308" spans="17:20" x14ac:dyDescent="0.25">
      <c r="Q308" s="232"/>
      <c r="R308" s="233">
        <v>41211</v>
      </c>
      <c r="S308" s="234">
        <v>944377</v>
      </c>
      <c r="T308" s="244">
        <v>944377</v>
      </c>
    </row>
    <row r="309" spans="17:20" x14ac:dyDescent="0.25">
      <c r="Q309" s="232"/>
      <c r="R309" s="235">
        <v>41212</v>
      </c>
      <c r="S309" s="236">
        <v>888414</v>
      </c>
      <c r="T309" s="244">
        <v>888414</v>
      </c>
    </row>
    <row r="310" spans="17:20" x14ac:dyDescent="0.25">
      <c r="Q310" s="232"/>
      <c r="R310" s="235">
        <v>41213</v>
      </c>
      <c r="S310" s="236">
        <v>1000340</v>
      </c>
      <c r="T310" s="244">
        <v>1000340</v>
      </c>
    </row>
    <row r="311" spans="17:20" x14ac:dyDescent="0.25">
      <c r="Q311" s="232"/>
      <c r="R311" s="237">
        <v>41214</v>
      </c>
      <c r="S311" s="238">
        <v>1035317</v>
      </c>
      <c r="T311" s="244">
        <v>1035317</v>
      </c>
    </row>
    <row r="312" spans="17:20" x14ac:dyDescent="0.25">
      <c r="Q312" s="232"/>
      <c r="R312" s="232">
        <v>41215</v>
      </c>
      <c r="S312" s="230">
        <v>1049308</v>
      </c>
      <c r="T312" s="244">
        <v>1049308</v>
      </c>
    </row>
    <row r="313" spans="17:20" x14ac:dyDescent="0.25">
      <c r="Q313" s="232"/>
      <c r="R313" s="232">
        <v>41216</v>
      </c>
      <c r="S313" s="230">
        <v>1014331</v>
      </c>
      <c r="T313" s="244">
        <v>1014331</v>
      </c>
    </row>
    <row r="314" spans="17:20" x14ac:dyDescent="0.25">
      <c r="Q314" s="232"/>
      <c r="R314" s="233">
        <v>41217</v>
      </c>
      <c r="S314" s="234">
        <v>1399077</v>
      </c>
      <c r="T314" s="244">
        <v>1399077</v>
      </c>
    </row>
    <row r="315" spans="17:20" x14ac:dyDescent="0.25">
      <c r="Q315" s="232"/>
      <c r="R315" s="235">
        <v>41218</v>
      </c>
      <c r="S315" s="236">
        <v>1175225</v>
      </c>
      <c r="T315" s="244">
        <v>1175225</v>
      </c>
    </row>
    <row r="316" spans="17:20" x14ac:dyDescent="0.25">
      <c r="Q316" s="232"/>
      <c r="R316" s="235">
        <v>41219</v>
      </c>
      <c r="S316" s="236">
        <v>1049308</v>
      </c>
      <c r="T316" s="244">
        <v>1049308</v>
      </c>
    </row>
    <row r="317" spans="17:20" x14ac:dyDescent="0.25">
      <c r="Q317" s="232"/>
      <c r="R317" s="237">
        <v>41220</v>
      </c>
      <c r="S317" s="238">
        <v>1049308</v>
      </c>
      <c r="T317" s="244">
        <v>1049308</v>
      </c>
    </row>
    <row r="318" spans="17:20" x14ac:dyDescent="0.25">
      <c r="Q318" s="232"/>
      <c r="R318" s="232">
        <v>41221</v>
      </c>
      <c r="S318" s="230">
        <v>979354</v>
      </c>
      <c r="T318" s="244">
        <v>979354</v>
      </c>
    </row>
    <row r="319" spans="17:20" x14ac:dyDescent="0.25">
      <c r="Q319" s="232"/>
      <c r="R319" s="232">
        <v>41222</v>
      </c>
      <c r="S319" s="230">
        <v>1210201</v>
      </c>
      <c r="T319" s="244">
        <v>1210201</v>
      </c>
    </row>
    <row r="320" spans="17:20" x14ac:dyDescent="0.25">
      <c r="Q320" s="232"/>
      <c r="R320" s="233">
        <v>41223</v>
      </c>
      <c r="S320" s="234">
        <v>1280155</v>
      </c>
      <c r="T320" s="244">
        <v>1280155</v>
      </c>
    </row>
    <row r="321" spans="17:20" x14ac:dyDescent="0.25">
      <c r="Q321" s="232"/>
      <c r="R321" s="235">
        <v>41224</v>
      </c>
      <c r="S321" s="236">
        <v>1224192</v>
      </c>
      <c r="T321" s="244">
        <v>1224192</v>
      </c>
    </row>
    <row r="322" spans="17:20" x14ac:dyDescent="0.25">
      <c r="Q322" s="232"/>
      <c r="R322" s="235">
        <v>41225</v>
      </c>
      <c r="S322" s="236">
        <v>1126257</v>
      </c>
      <c r="T322" s="244">
        <v>1126257</v>
      </c>
    </row>
    <row r="323" spans="17:20" x14ac:dyDescent="0.25">
      <c r="Q323" s="232"/>
      <c r="R323" s="237">
        <v>41226</v>
      </c>
      <c r="S323" s="238">
        <v>1070294</v>
      </c>
      <c r="T323" s="244">
        <v>1070294</v>
      </c>
    </row>
    <row r="324" spans="17:20" x14ac:dyDescent="0.25">
      <c r="Q324" s="232"/>
      <c r="R324" s="232">
        <v>41227</v>
      </c>
      <c r="S324" s="230">
        <v>1063298</v>
      </c>
      <c r="T324" s="244">
        <v>1063298</v>
      </c>
    </row>
    <row r="325" spans="17:20" x14ac:dyDescent="0.25">
      <c r="Q325" s="232"/>
      <c r="R325" s="232">
        <v>41228</v>
      </c>
      <c r="S325" s="230">
        <v>1098275</v>
      </c>
      <c r="T325" s="244">
        <v>1098275</v>
      </c>
    </row>
    <row r="326" spans="17:20" x14ac:dyDescent="0.25">
      <c r="Q326" s="232"/>
      <c r="R326" s="233">
        <v>41229</v>
      </c>
      <c r="S326" s="234">
        <v>1049308</v>
      </c>
      <c r="T326" s="244">
        <v>1049308</v>
      </c>
    </row>
    <row r="327" spans="17:20" x14ac:dyDescent="0.25">
      <c r="Q327" s="232"/>
      <c r="R327" s="235">
        <v>41230</v>
      </c>
      <c r="S327" s="236">
        <v>1231188</v>
      </c>
      <c r="T327" s="244">
        <v>1231188</v>
      </c>
    </row>
    <row r="328" spans="17:20" x14ac:dyDescent="0.25">
      <c r="Q328" s="232"/>
      <c r="R328" s="235">
        <v>41231</v>
      </c>
      <c r="S328" s="236">
        <v>1196211</v>
      </c>
      <c r="T328" s="244">
        <v>1196211</v>
      </c>
    </row>
    <row r="329" spans="17:20" x14ac:dyDescent="0.25">
      <c r="Q329" s="232"/>
      <c r="R329" s="237">
        <v>41232</v>
      </c>
      <c r="S329" s="238">
        <v>1161234</v>
      </c>
      <c r="T329" s="244">
        <v>1161234</v>
      </c>
    </row>
    <row r="330" spans="17:20" x14ac:dyDescent="0.25">
      <c r="Q330" s="232"/>
      <c r="R330" s="232">
        <v>41233</v>
      </c>
      <c r="S330" s="230">
        <v>1308137</v>
      </c>
      <c r="T330" s="244">
        <v>1308137</v>
      </c>
    </row>
    <row r="331" spans="17:20" x14ac:dyDescent="0.25">
      <c r="Q331" s="232"/>
      <c r="R331" s="232">
        <v>41234</v>
      </c>
      <c r="S331" s="230">
        <v>1182220</v>
      </c>
      <c r="T331" s="244">
        <v>1182220</v>
      </c>
    </row>
    <row r="332" spans="17:20" x14ac:dyDescent="0.25">
      <c r="Q332" s="232"/>
      <c r="R332" s="233">
        <v>41235</v>
      </c>
      <c r="S332" s="234">
        <v>1182220</v>
      </c>
      <c r="T332" s="244">
        <v>1182220</v>
      </c>
    </row>
    <row r="333" spans="17:20" x14ac:dyDescent="0.25">
      <c r="Q333" s="232"/>
      <c r="R333" s="235">
        <v>41236</v>
      </c>
      <c r="S333" s="236">
        <v>1189215</v>
      </c>
      <c r="T333" s="244">
        <v>1189215</v>
      </c>
    </row>
    <row r="334" spans="17:20" x14ac:dyDescent="0.25">
      <c r="Q334" s="232"/>
      <c r="R334" s="235">
        <v>41237</v>
      </c>
      <c r="S334" s="236">
        <v>1035317</v>
      </c>
      <c r="T334" s="244">
        <v>1035317</v>
      </c>
    </row>
    <row r="335" spans="17:20" x14ac:dyDescent="0.25">
      <c r="Q335" s="232"/>
      <c r="R335" s="237">
        <v>41238</v>
      </c>
      <c r="S335" s="238">
        <v>1154238</v>
      </c>
      <c r="T335" s="244">
        <v>1154238</v>
      </c>
    </row>
    <row r="336" spans="17:20" x14ac:dyDescent="0.25">
      <c r="Q336" s="232"/>
      <c r="R336" s="232">
        <v>41239</v>
      </c>
      <c r="S336" s="230">
        <v>993345</v>
      </c>
      <c r="T336" s="244">
        <v>993345</v>
      </c>
    </row>
    <row r="337" spans="17:20" x14ac:dyDescent="0.25">
      <c r="Q337" s="232"/>
      <c r="R337" s="232">
        <v>41240</v>
      </c>
      <c r="S337" s="230">
        <v>1014331</v>
      </c>
      <c r="T337" s="244">
        <v>1014331</v>
      </c>
    </row>
    <row r="338" spans="17:20" x14ac:dyDescent="0.25">
      <c r="Q338" s="232"/>
      <c r="R338" s="233">
        <v>41241</v>
      </c>
      <c r="S338" s="234">
        <v>1301141</v>
      </c>
      <c r="T338" s="244">
        <v>1301141</v>
      </c>
    </row>
    <row r="339" spans="17:20" x14ac:dyDescent="0.25">
      <c r="Q339" s="232"/>
      <c r="R339" s="235">
        <v>41242</v>
      </c>
      <c r="S339" s="236">
        <v>1126257</v>
      </c>
      <c r="T339" s="244">
        <v>1126257</v>
      </c>
    </row>
    <row r="340" spans="17:20" x14ac:dyDescent="0.25">
      <c r="Q340" s="232"/>
      <c r="R340" s="235">
        <v>41243</v>
      </c>
      <c r="S340" s="236">
        <v>1126257</v>
      </c>
      <c r="T340" s="244">
        <v>1126257</v>
      </c>
    </row>
    <row r="341" spans="17:20" x14ac:dyDescent="0.25">
      <c r="Q341" s="232"/>
      <c r="R341" s="237">
        <v>41244</v>
      </c>
      <c r="S341" s="238">
        <v>1231188</v>
      </c>
      <c r="T341" s="244">
        <v>1231188</v>
      </c>
    </row>
    <row r="342" spans="17:20" x14ac:dyDescent="0.25">
      <c r="Q342" s="232"/>
      <c r="R342" s="232">
        <v>41245</v>
      </c>
      <c r="S342" s="230">
        <v>1357105</v>
      </c>
      <c r="T342" s="244">
        <v>1357105</v>
      </c>
    </row>
    <row r="343" spans="17:20" x14ac:dyDescent="0.25">
      <c r="Q343" s="232"/>
      <c r="R343" s="232">
        <v>41246</v>
      </c>
      <c r="S343" s="230">
        <v>1364100</v>
      </c>
      <c r="T343" s="244">
        <v>1364100</v>
      </c>
    </row>
    <row r="344" spans="17:20" x14ac:dyDescent="0.25">
      <c r="Q344" s="232"/>
      <c r="R344" s="233">
        <v>41247</v>
      </c>
      <c r="S344" s="234">
        <v>1203206</v>
      </c>
      <c r="T344" s="244">
        <v>1203206</v>
      </c>
    </row>
    <row r="345" spans="17:20" x14ac:dyDescent="0.25">
      <c r="Q345" s="232"/>
      <c r="R345" s="235">
        <v>41248</v>
      </c>
      <c r="S345" s="236">
        <v>1112266</v>
      </c>
      <c r="T345" s="244">
        <v>1112266</v>
      </c>
    </row>
    <row r="346" spans="17:20" x14ac:dyDescent="0.25">
      <c r="Q346" s="232"/>
      <c r="R346" s="235">
        <v>41249</v>
      </c>
      <c r="S346" s="236">
        <v>1217197</v>
      </c>
      <c r="T346" s="244">
        <v>1217197</v>
      </c>
    </row>
    <row r="347" spans="17:20" x14ac:dyDescent="0.25">
      <c r="Q347" s="232"/>
      <c r="R347" s="237">
        <v>41250</v>
      </c>
      <c r="S347" s="238">
        <v>1357105</v>
      </c>
      <c r="T347" s="244">
        <v>1357105</v>
      </c>
    </row>
    <row r="348" spans="17:20" x14ac:dyDescent="0.25">
      <c r="Q348" s="232"/>
      <c r="R348" s="232">
        <v>41251</v>
      </c>
      <c r="S348" s="230">
        <v>1287151</v>
      </c>
      <c r="T348" s="244">
        <v>1287151</v>
      </c>
    </row>
    <row r="349" spans="17:20" x14ac:dyDescent="0.25">
      <c r="Q349" s="232"/>
      <c r="R349" s="232">
        <v>41252</v>
      </c>
      <c r="S349" s="230">
        <v>1308137</v>
      </c>
      <c r="T349" s="244">
        <v>1308137</v>
      </c>
    </row>
    <row r="350" spans="17:20" x14ac:dyDescent="0.25">
      <c r="Q350" s="232"/>
      <c r="R350" s="233">
        <v>41253</v>
      </c>
      <c r="S350" s="234">
        <v>1175225</v>
      </c>
      <c r="T350" s="244">
        <v>1175225</v>
      </c>
    </row>
    <row r="351" spans="17:20" x14ac:dyDescent="0.25">
      <c r="Q351" s="232"/>
      <c r="R351" s="235">
        <v>41254</v>
      </c>
      <c r="S351" s="236">
        <v>1273160</v>
      </c>
      <c r="T351" s="244">
        <v>1273160</v>
      </c>
    </row>
    <row r="352" spans="17:20" x14ac:dyDescent="0.25">
      <c r="Q352" s="232"/>
      <c r="R352" s="235">
        <v>41255</v>
      </c>
      <c r="S352" s="236">
        <v>1091280</v>
      </c>
      <c r="T352" s="244">
        <v>1091280</v>
      </c>
    </row>
    <row r="353" spans="17:20" x14ac:dyDescent="0.25">
      <c r="Q353" s="232"/>
      <c r="R353" s="237">
        <v>41256</v>
      </c>
      <c r="S353" s="238">
        <v>1252174</v>
      </c>
      <c r="T353" s="244">
        <v>1252174</v>
      </c>
    </row>
    <row r="354" spans="17:20" x14ac:dyDescent="0.25">
      <c r="Q354" s="232"/>
      <c r="R354" s="232">
        <v>41257</v>
      </c>
      <c r="S354" s="230">
        <v>1070294</v>
      </c>
      <c r="T354" s="244">
        <v>1070294</v>
      </c>
    </row>
    <row r="355" spans="17:20" x14ac:dyDescent="0.25">
      <c r="Q355" s="232"/>
      <c r="R355" s="232">
        <v>41258</v>
      </c>
      <c r="S355" s="230">
        <v>1147243</v>
      </c>
      <c r="T355" s="244">
        <v>1147243</v>
      </c>
    </row>
    <row r="356" spans="17:20" x14ac:dyDescent="0.25">
      <c r="Q356" s="232"/>
      <c r="R356" s="233">
        <v>41259</v>
      </c>
      <c r="S356" s="234">
        <v>1014331</v>
      </c>
      <c r="T356" s="244">
        <v>1014331</v>
      </c>
    </row>
    <row r="357" spans="17:20" x14ac:dyDescent="0.25">
      <c r="Q357" s="232"/>
      <c r="R357" s="235">
        <v>41260</v>
      </c>
      <c r="S357" s="236">
        <v>1322128</v>
      </c>
      <c r="T357" s="244">
        <v>1322128</v>
      </c>
    </row>
    <row r="358" spans="17:20" x14ac:dyDescent="0.25">
      <c r="Q358" s="232"/>
      <c r="R358" s="235">
        <v>41261</v>
      </c>
      <c r="S358" s="236">
        <v>1161234</v>
      </c>
      <c r="T358" s="244">
        <v>1161234</v>
      </c>
    </row>
    <row r="359" spans="17:20" x14ac:dyDescent="0.25">
      <c r="Q359" s="232"/>
      <c r="R359" s="237">
        <v>41262</v>
      </c>
      <c r="S359" s="238">
        <v>972358</v>
      </c>
      <c r="T359" s="244">
        <v>972358</v>
      </c>
    </row>
    <row r="360" spans="17:20" x14ac:dyDescent="0.25">
      <c r="Q360" s="232"/>
      <c r="R360" s="232">
        <v>41263</v>
      </c>
      <c r="S360" s="230">
        <v>335778</v>
      </c>
      <c r="T360" s="244">
        <v>335778</v>
      </c>
    </row>
    <row r="361" spans="17:20" x14ac:dyDescent="0.25">
      <c r="Q361" s="232"/>
      <c r="R361" s="232">
        <v>41264</v>
      </c>
      <c r="S361" s="230">
        <v>300802</v>
      </c>
      <c r="T361" s="244">
        <v>300802</v>
      </c>
    </row>
    <row r="362" spans="17:20" x14ac:dyDescent="0.25">
      <c r="Q362" s="232"/>
      <c r="R362" s="233">
        <v>41265</v>
      </c>
      <c r="S362" s="234">
        <v>342774</v>
      </c>
      <c r="T362" s="244">
        <v>342774</v>
      </c>
    </row>
    <row r="363" spans="17:20" x14ac:dyDescent="0.25">
      <c r="Q363" s="232"/>
      <c r="R363" s="235">
        <v>41266</v>
      </c>
      <c r="S363" s="236">
        <v>272820</v>
      </c>
      <c r="T363" s="244">
        <v>272820</v>
      </c>
    </row>
    <row r="364" spans="17:20" x14ac:dyDescent="0.25">
      <c r="Q364" s="232"/>
      <c r="R364" s="235">
        <v>41267</v>
      </c>
      <c r="S364" s="236">
        <v>265825</v>
      </c>
      <c r="T364" s="244">
        <v>265825</v>
      </c>
    </row>
    <row r="365" spans="17:20" x14ac:dyDescent="0.25">
      <c r="Q365" s="232"/>
      <c r="R365" s="237">
        <v>41268</v>
      </c>
      <c r="S365" s="238">
        <v>314792</v>
      </c>
      <c r="T365" s="244">
        <v>314792</v>
      </c>
    </row>
    <row r="366" spans="17:20" x14ac:dyDescent="0.25">
      <c r="Q366" s="232"/>
      <c r="R366" s="232">
        <v>41269</v>
      </c>
      <c r="S366" s="230">
        <v>286811</v>
      </c>
      <c r="T366" s="244">
        <v>286811</v>
      </c>
    </row>
    <row r="367" spans="17:20" x14ac:dyDescent="0.25">
      <c r="Q367" s="232"/>
      <c r="R367" s="232">
        <v>41270</v>
      </c>
      <c r="S367" s="230">
        <v>300802</v>
      </c>
      <c r="T367" s="244">
        <v>300802</v>
      </c>
    </row>
    <row r="368" spans="17:20" x14ac:dyDescent="0.25">
      <c r="Q368" s="232"/>
      <c r="R368" s="233">
        <v>41271</v>
      </c>
      <c r="S368" s="234">
        <v>265825</v>
      </c>
      <c r="T368" s="244">
        <v>265825</v>
      </c>
    </row>
    <row r="369" spans="17:20" x14ac:dyDescent="0.25">
      <c r="Q369" s="232"/>
      <c r="R369" s="235">
        <v>41272</v>
      </c>
      <c r="S369" s="236">
        <v>398737</v>
      </c>
      <c r="T369" s="244">
        <v>398737</v>
      </c>
    </row>
    <row r="370" spans="17:20" x14ac:dyDescent="0.25">
      <c r="Q370" s="232"/>
      <c r="R370" s="235">
        <v>41273</v>
      </c>
      <c r="S370" s="236">
        <v>342774</v>
      </c>
      <c r="T370" s="244">
        <v>342774</v>
      </c>
    </row>
    <row r="371" spans="17:20" x14ac:dyDescent="0.25">
      <c r="Q371" s="232"/>
      <c r="R371" s="237">
        <v>41274</v>
      </c>
      <c r="S371" s="238">
        <v>286811</v>
      </c>
      <c r="T371" s="244">
        <v>286811</v>
      </c>
    </row>
    <row r="372" spans="17:20" x14ac:dyDescent="0.25">
      <c r="Q372" s="232"/>
      <c r="R372" s="232">
        <v>41275</v>
      </c>
      <c r="S372" s="230">
        <v>405732</v>
      </c>
      <c r="T372" s="244">
        <v>405732</v>
      </c>
    </row>
    <row r="373" spans="17:20" x14ac:dyDescent="0.25">
      <c r="Q373" s="232"/>
      <c r="R373" s="232">
        <v>41276</v>
      </c>
      <c r="S373" s="230">
        <v>370755</v>
      </c>
      <c r="T373" s="244">
        <v>370755</v>
      </c>
    </row>
    <row r="374" spans="17:20" x14ac:dyDescent="0.25">
      <c r="Q374" s="232"/>
      <c r="R374" s="233">
        <v>41277</v>
      </c>
      <c r="S374" s="234">
        <v>797474</v>
      </c>
      <c r="T374" s="244">
        <v>797474</v>
      </c>
    </row>
    <row r="375" spans="17:20" x14ac:dyDescent="0.25">
      <c r="Q375" s="232"/>
      <c r="R375" s="235">
        <v>41278</v>
      </c>
      <c r="S375" s="236">
        <v>1364100</v>
      </c>
      <c r="T375" s="244">
        <v>1364100</v>
      </c>
    </row>
    <row r="376" spans="17:20" x14ac:dyDescent="0.25">
      <c r="Q376" s="232"/>
      <c r="R376" s="235">
        <v>41279</v>
      </c>
      <c r="S376" s="236">
        <v>1196211</v>
      </c>
      <c r="T376" s="244">
        <v>1196211</v>
      </c>
    </row>
    <row r="377" spans="17:20" x14ac:dyDescent="0.25">
      <c r="Q377" s="232"/>
      <c r="R377" s="237">
        <v>41280</v>
      </c>
      <c r="S377" s="238">
        <v>1406072</v>
      </c>
      <c r="T377" s="244">
        <v>1406072</v>
      </c>
    </row>
    <row r="378" spans="17:20" x14ac:dyDescent="0.25">
      <c r="Q378" s="232"/>
      <c r="R378" s="232">
        <v>41281</v>
      </c>
      <c r="S378" s="230">
        <v>1245178</v>
      </c>
      <c r="T378" s="244">
        <v>1245178</v>
      </c>
    </row>
    <row r="379" spans="17:20" x14ac:dyDescent="0.25">
      <c r="Q379" s="232"/>
      <c r="R379" s="232">
        <v>41282</v>
      </c>
      <c r="S379" s="230">
        <v>1420063</v>
      </c>
      <c r="T379" s="244">
        <v>1420063</v>
      </c>
    </row>
    <row r="380" spans="17:20" x14ac:dyDescent="0.25">
      <c r="Q380" s="232"/>
      <c r="R380" s="233">
        <v>41283</v>
      </c>
      <c r="S380" s="234">
        <v>1259169</v>
      </c>
      <c r="T380" s="244">
        <v>1259169</v>
      </c>
    </row>
    <row r="381" spans="17:20" x14ac:dyDescent="0.25">
      <c r="Q381" s="232"/>
      <c r="R381" s="235">
        <v>41284</v>
      </c>
      <c r="S381" s="236">
        <v>1245178</v>
      </c>
      <c r="T381" s="244">
        <v>1245178</v>
      </c>
    </row>
    <row r="382" spans="17:20" x14ac:dyDescent="0.25">
      <c r="Q382" s="232"/>
      <c r="R382" s="235">
        <v>41285</v>
      </c>
      <c r="S382" s="236">
        <v>1399077</v>
      </c>
      <c r="T382" s="244">
        <v>1399077</v>
      </c>
    </row>
    <row r="383" spans="17:20" x14ac:dyDescent="0.25">
      <c r="Q383" s="232"/>
      <c r="R383" s="237">
        <v>41286</v>
      </c>
      <c r="S383" s="238">
        <v>1538985</v>
      </c>
      <c r="T383" s="244">
        <v>1538985</v>
      </c>
    </row>
    <row r="384" spans="17:20" x14ac:dyDescent="0.25">
      <c r="Q384" s="232"/>
      <c r="R384" s="232">
        <v>41287</v>
      </c>
      <c r="S384" s="230">
        <v>1287151</v>
      </c>
      <c r="T384" s="244">
        <v>1287151</v>
      </c>
    </row>
    <row r="385" spans="17:20" x14ac:dyDescent="0.25">
      <c r="Q385" s="232"/>
      <c r="R385" s="232">
        <v>41288</v>
      </c>
      <c r="S385" s="230">
        <v>1287151</v>
      </c>
      <c r="T385" s="244">
        <v>1287151</v>
      </c>
    </row>
    <row r="386" spans="17:20" x14ac:dyDescent="0.25">
      <c r="Q386" s="232"/>
      <c r="R386" s="233">
        <v>41289</v>
      </c>
      <c r="S386" s="234">
        <v>1399077</v>
      </c>
      <c r="T386" s="244">
        <v>1399077</v>
      </c>
    </row>
    <row r="387" spans="17:20" x14ac:dyDescent="0.25">
      <c r="Q387" s="232"/>
      <c r="R387" s="235">
        <v>41290</v>
      </c>
      <c r="S387" s="236">
        <v>1217197</v>
      </c>
      <c r="T387" s="244">
        <v>1217197</v>
      </c>
    </row>
    <row r="388" spans="17:20" x14ac:dyDescent="0.25">
      <c r="Q388" s="232"/>
      <c r="R388" s="235">
        <v>41291</v>
      </c>
      <c r="S388" s="236">
        <v>1301141</v>
      </c>
      <c r="T388" s="244">
        <v>1301141</v>
      </c>
    </row>
    <row r="389" spans="17:20" x14ac:dyDescent="0.25">
      <c r="Q389" s="232"/>
      <c r="R389" s="237">
        <v>41292</v>
      </c>
      <c r="S389" s="238">
        <v>1266165</v>
      </c>
      <c r="T389" s="244">
        <v>1266165</v>
      </c>
    </row>
    <row r="390" spans="17:20" x14ac:dyDescent="0.25">
      <c r="Q390" s="232"/>
      <c r="R390" s="232">
        <v>41293</v>
      </c>
      <c r="S390" s="230">
        <v>1483021</v>
      </c>
      <c r="T390" s="244">
        <v>1483021</v>
      </c>
    </row>
    <row r="391" spans="17:20" x14ac:dyDescent="0.25">
      <c r="Q391" s="232"/>
      <c r="R391" s="232">
        <v>41294</v>
      </c>
      <c r="S391" s="230">
        <v>1413068</v>
      </c>
      <c r="T391" s="244">
        <v>1413068</v>
      </c>
    </row>
    <row r="392" spans="17:20" x14ac:dyDescent="0.25">
      <c r="Q392" s="232"/>
      <c r="R392" s="233">
        <v>41295</v>
      </c>
      <c r="S392" s="234">
        <v>1483021</v>
      </c>
      <c r="T392" s="244">
        <v>1483021</v>
      </c>
    </row>
    <row r="393" spans="17:20" x14ac:dyDescent="0.25">
      <c r="Q393" s="232"/>
      <c r="R393" s="235">
        <v>41296</v>
      </c>
      <c r="S393" s="236">
        <v>1545980</v>
      </c>
      <c r="T393" s="244">
        <v>1545980</v>
      </c>
    </row>
    <row r="394" spans="17:20" x14ac:dyDescent="0.25">
      <c r="Q394" s="232"/>
      <c r="R394" s="235">
        <v>41297</v>
      </c>
      <c r="S394" s="236">
        <v>1678892</v>
      </c>
      <c r="T394" s="244">
        <v>1678892</v>
      </c>
    </row>
    <row r="395" spans="17:20" x14ac:dyDescent="0.25">
      <c r="Q395" s="232"/>
      <c r="R395" s="237">
        <v>41298</v>
      </c>
      <c r="S395" s="238">
        <v>1671897</v>
      </c>
      <c r="T395" s="244">
        <v>1671897</v>
      </c>
    </row>
    <row r="396" spans="17:20" x14ac:dyDescent="0.25">
      <c r="Q396" s="232"/>
      <c r="R396" s="232">
        <v>41299</v>
      </c>
      <c r="S396" s="230">
        <v>1615934</v>
      </c>
      <c r="T396" s="244">
        <v>1615934</v>
      </c>
    </row>
    <row r="397" spans="17:20" x14ac:dyDescent="0.25">
      <c r="Q397" s="232"/>
      <c r="R397" s="232">
        <v>41300</v>
      </c>
      <c r="S397" s="230">
        <v>1650911</v>
      </c>
      <c r="T397" s="244">
        <v>1650911</v>
      </c>
    </row>
    <row r="398" spans="17:20" x14ac:dyDescent="0.25">
      <c r="Q398" s="232"/>
      <c r="R398" s="233">
        <v>41301</v>
      </c>
      <c r="S398" s="234">
        <v>1517998</v>
      </c>
      <c r="T398" s="244">
        <v>1517998</v>
      </c>
    </row>
    <row r="399" spans="17:20" x14ac:dyDescent="0.25">
      <c r="Q399" s="232"/>
      <c r="R399" s="235">
        <v>41302</v>
      </c>
      <c r="S399" s="236">
        <v>1783823</v>
      </c>
      <c r="T399" s="244">
        <v>1783823</v>
      </c>
    </row>
    <row r="400" spans="17:20" x14ac:dyDescent="0.25">
      <c r="Q400" s="232"/>
      <c r="R400" s="235">
        <v>41303</v>
      </c>
      <c r="S400" s="236">
        <v>1552975</v>
      </c>
      <c r="T400" s="244">
        <v>1552975</v>
      </c>
    </row>
    <row r="401" spans="17:20" x14ac:dyDescent="0.25">
      <c r="Q401" s="232"/>
      <c r="R401" s="237">
        <v>41304</v>
      </c>
      <c r="S401" s="238">
        <v>1483021</v>
      </c>
      <c r="T401" s="244">
        <v>1483021</v>
      </c>
    </row>
    <row r="402" spans="17:20" x14ac:dyDescent="0.25">
      <c r="Q402" s="232"/>
      <c r="R402" s="232">
        <v>41305</v>
      </c>
      <c r="S402" s="230">
        <v>1608938</v>
      </c>
      <c r="T402" s="244">
        <v>1608938</v>
      </c>
    </row>
    <row r="403" spans="17:20" x14ac:dyDescent="0.25">
      <c r="Q403" s="232"/>
      <c r="R403" s="232">
        <v>41306</v>
      </c>
      <c r="S403" s="230">
        <v>1490017</v>
      </c>
      <c r="T403" s="244">
        <v>1490017</v>
      </c>
    </row>
    <row r="404" spans="17:20" x14ac:dyDescent="0.25">
      <c r="Q404" s="232"/>
      <c r="R404" s="233">
        <v>41307</v>
      </c>
      <c r="S404" s="234">
        <v>1476026</v>
      </c>
      <c r="T404" s="244">
        <v>1476026</v>
      </c>
    </row>
    <row r="405" spans="17:20" x14ac:dyDescent="0.25">
      <c r="Q405" s="232"/>
      <c r="R405" s="235">
        <v>41308</v>
      </c>
      <c r="S405" s="236">
        <v>1252174</v>
      </c>
      <c r="T405" s="244">
        <v>1252174</v>
      </c>
    </row>
    <row r="406" spans="17:20" x14ac:dyDescent="0.25">
      <c r="Q406" s="232"/>
      <c r="R406" s="235">
        <v>41309</v>
      </c>
      <c r="S406" s="236">
        <v>1427058</v>
      </c>
      <c r="T406" s="244">
        <v>1427058</v>
      </c>
    </row>
    <row r="407" spans="17:20" x14ac:dyDescent="0.25">
      <c r="Q407" s="232"/>
      <c r="R407" s="237">
        <v>41310</v>
      </c>
      <c r="S407" s="238">
        <v>1622929</v>
      </c>
      <c r="T407" s="244">
        <v>1622929</v>
      </c>
    </row>
    <row r="408" spans="17:20" x14ac:dyDescent="0.25">
      <c r="Q408" s="232"/>
      <c r="R408" s="232">
        <v>41311</v>
      </c>
      <c r="S408" s="230">
        <v>1559971</v>
      </c>
      <c r="T408" s="244">
        <v>1559971</v>
      </c>
    </row>
    <row r="409" spans="17:20" x14ac:dyDescent="0.25">
      <c r="Q409" s="232"/>
      <c r="R409" s="232">
        <v>41312</v>
      </c>
      <c r="S409" s="230">
        <v>1671897</v>
      </c>
      <c r="T409" s="244">
        <v>1671897</v>
      </c>
    </row>
    <row r="410" spans="17:20" x14ac:dyDescent="0.25">
      <c r="Q410" s="232"/>
      <c r="R410" s="233">
        <v>41313</v>
      </c>
      <c r="S410" s="234">
        <v>1615934</v>
      </c>
      <c r="T410" s="244">
        <v>1615934</v>
      </c>
    </row>
    <row r="411" spans="17:20" x14ac:dyDescent="0.25">
      <c r="Q411" s="232"/>
      <c r="R411" s="235">
        <v>41314</v>
      </c>
      <c r="S411" s="236">
        <v>1357105</v>
      </c>
      <c r="T411" s="244">
        <v>1357105</v>
      </c>
    </row>
    <row r="412" spans="17:20" x14ac:dyDescent="0.25">
      <c r="Q412" s="232"/>
      <c r="R412" s="235">
        <v>41315</v>
      </c>
      <c r="S412" s="236">
        <v>1608938</v>
      </c>
      <c r="T412" s="244">
        <v>1608938</v>
      </c>
    </row>
    <row r="413" spans="17:20" x14ac:dyDescent="0.25">
      <c r="Q413" s="232"/>
      <c r="R413" s="237">
        <v>41316</v>
      </c>
      <c r="S413" s="238">
        <v>1706874</v>
      </c>
      <c r="T413" s="244">
        <v>1706874</v>
      </c>
    </row>
    <row r="414" spans="17:20" x14ac:dyDescent="0.25">
      <c r="Q414" s="232"/>
      <c r="R414" s="232">
        <v>41317</v>
      </c>
      <c r="S414" s="230">
        <v>1657906</v>
      </c>
      <c r="T414" s="244">
        <v>1657906</v>
      </c>
    </row>
    <row r="415" spans="17:20" x14ac:dyDescent="0.25">
      <c r="Q415" s="232"/>
      <c r="R415" s="232">
        <v>41318</v>
      </c>
      <c r="S415" s="230">
        <v>1483021</v>
      </c>
      <c r="T415" s="244">
        <v>1483021</v>
      </c>
    </row>
    <row r="416" spans="17:20" x14ac:dyDescent="0.25">
      <c r="Q416" s="232"/>
      <c r="R416" s="233">
        <v>41319</v>
      </c>
      <c r="S416" s="234">
        <v>1462035</v>
      </c>
      <c r="T416" s="244">
        <v>1462035</v>
      </c>
    </row>
    <row r="417" spans="17:20" x14ac:dyDescent="0.25">
      <c r="Q417" s="232"/>
      <c r="R417" s="235">
        <v>41320</v>
      </c>
      <c r="S417" s="236">
        <v>1678892</v>
      </c>
      <c r="T417" s="244">
        <v>1678892</v>
      </c>
    </row>
    <row r="418" spans="17:20" x14ac:dyDescent="0.25">
      <c r="Q418" s="232"/>
      <c r="R418" s="235">
        <v>41321</v>
      </c>
      <c r="S418" s="236">
        <v>1671897</v>
      </c>
      <c r="T418" s="244">
        <v>1671897</v>
      </c>
    </row>
    <row r="419" spans="17:20" x14ac:dyDescent="0.25">
      <c r="Q419" s="232"/>
      <c r="R419" s="237">
        <v>41322</v>
      </c>
      <c r="S419" s="238">
        <v>1755841</v>
      </c>
      <c r="T419" s="244">
        <v>1755841</v>
      </c>
    </row>
    <row r="420" spans="17:20" x14ac:dyDescent="0.25">
      <c r="Q420" s="232"/>
      <c r="R420" s="232">
        <v>41323</v>
      </c>
      <c r="S420" s="230">
        <v>1804809</v>
      </c>
      <c r="T420" s="244">
        <v>1804809</v>
      </c>
    </row>
    <row r="421" spans="17:20" x14ac:dyDescent="0.25">
      <c r="Q421" s="232"/>
      <c r="R421" s="232">
        <v>41324</v>
      </c>
      <c r="S421" s="230">
        <v>1776828</v>
      </c>
      <c r="T421" s="244">
        <v>1776828</v>
      </c>
    </row>
    <row r="422" spans="17:20" x14ac:dyDescent="0.25">
      <c r="Q422" s="232"/>
      <c r="R422" s="233">
        <v>41325</v>
      </c>
      <c r="S422" s="234">
        <v>1629924</v>
      </c>
      <c r="T422" s="244">
        <v>1629924</v>
      </c>
    </row>
    <row r="423" spans="17:20" x14ac:dyDescent="0.25">
      <c r="Q423" s="232"/>
      <c r="R423" s="235">
        <v>41326</v>
      </c>
      <c r="S423" s="236">
        <v>1860772</v>
      </c>
      <c r="T423" s="244">
        <v>1860772</v>
      </c>
    </row>
    <row r="424" spans="17:20" x14ac:dyDescent="0.25">
      <c r="Q424" s="232"/>
      <c r="R424" s="235">
        <v>41327</v>
      </c>
      <c r="S424" s="236">
        <v>1629924</v>
      </c>
      <c r="T424" s="244">
        <v>1629924</v>
      </c>
    </row>
    <row r="425" spans="17:20" x14ac:dyDescent="0.25">
      <c r="Q425" s="232"/>
      <c r="R425" s="237">
        <v>41328</v>
      </c>
      <c r="S425" s="238">
        <v>1818800</v>
      </c>
      <c r="T425" s="244">
        <v>1818800</v>
      </c>
    </row>
    <row r="426" spans="17:20" x14ac:dyDescent="0.25">
      <c r="Q426" s="232"/>
      <c r="R426" s="232">
        <v>41329</v>
      </c>
      <c r="S426" s="230">
        <v>1671897</v>
      </c>
      <c r="T426" s="244">
        <v>1671897</v>
      </c>
    </row>
    <row r="427" spans="17:20" x14ac:dyDescent="0.25">
      <c r="Q427" s="232"/>
      <c r="R427" s="232">
        <v>41330</v>
      </c>
      <c r="S427" s="230">
        <v>1636920</v>
      </c>
      <c r="T427" s="244">
        <v>1636920</v>
      </c>
    </row>
    <row r="428" spans="17:20" x14ac:dyDescent="0.25">
      <c r="Q428" s="232"/>
      <c r="R428" s="233">
        <v>41331</v>
      </c>
      <c r="S428" s="234">
        <v>1650911</v>
      </c>
      <c r="T428" s="244">
        <v>1650911</v>
      </c>
    </row>
    <row r="429" spans="17:20" x14ac:dyDescent="0.25">
      <c r="Q429" s="232"/>
      <c r="R429" s="235">
        <v>41332</v>
      </c>
      <c r="S429" s="236">
        <v>1636920</v>
      </c>
      <c r="T429" s="244">
        <v>1636920</v>
      </c>
    </row>
    <row r="430" spans="17:20" x14ac:dyDescent="0.25">
      <c r="Q430" s="232"/>
      <c r="R430" s="235">
        <v>41333</v>
      </c>
      <c r="S430" s="236">
        <v>1664901</v>
      </c>
      <c r="T430" s="244">
        <v>1664901</v>
      </c>
    </row>
    <row r="431" spans="17:20" x14ac:dyDescent="0.25">
      <c r="Q431" s="232"/>
      <c r="R431" s="237">
        <v>41334</v>
      </c>
      <c r="S431" s="238">
        <v>1608938</v>
      </c>
      <c r="T431" s="244">
        <v>1608938</v>
      </c>
    </row>
    <row r="432" spans="17:20" x14ac:dyDescent="0.25">
      <c r="Q432" s="232"/>
      <c r="R432" s="232">
        <v>41335</v>
      </c>
      <c r="S432" s="230">
        <v>1580957</v>
      </c>
      <c r="T432" s="244">
        <v>1580957</v>
      </c>
    </row>
    <row r="433" spans="17:20" x14ac:dyDescent="0.25">
      <c r="Q433" s="232"/>
      <c r="R433" s="232">
        <v>41336</v>
      </c>
      <c r="S433" s="230">
        <v>1343114</v>
      </c>
      <c r="T433" s="244">
        <v>1343114</v>
      </c>
    </row>
    <row r="434" spans="17:20" x14ac:dyDescent="0.25">
      <c r="Q434" s="232"/>
      <c r="R434" s="233">
        <v>41337</v>
      </c>
      <c r="S434" s="234">
        <v>1783823</v>
      </c>
      <c r="T434" s="244">
        <v>1783823</v>
      </c>
    </row>
    <row r="435" spans="17:20" x14ac:dyDescent="0.25">
      <c r="Q435" s="232"/>
      <c r="R435" s="235">
        <v>41338</v>
      </c>
      <c r="S435" s="236">
        <v>1692883</v>
      </c>
      <c r="T435" s="244">
        <v>1692883</v>
      </c>
    </row>
    <row r="436" spans="17:20" x14ac:dyDescent="0.25">
      <c r="Q436" s="232"/>
      <c r="R436" s="235">
        <v>41339</v>
      </c>
      <c r="S436" s="236">
        <v>1517998</v>
      </c>
      <c r="T436" s="244">
        <v>1517998</v>
      </c>
    </row>
    <row r="437" spans="17:20" x14ac:dyDescent="0.25">
      <c r="Q437" s="232"/>
      <c r="R437" s="237">
        <v>41340</v>
      </c>
      <c r="S437" s="238">
        <v>1448045</v>
      </c>
      <c r="T437" s="244">
        <v>1448045</v>
      </c>
    </row>
    <row r="438" spans="17:20" x14ac:dyDescent="0.25">
      <c r="Q438" s="232"/>
      <c r="R438" s="232">
        <v>41341</v>
      </c>
      <c r="S438" s="230">
        <v>1552975</v>
      </c>
      <c r="T438" s="244">
        <v>1552975</v>
      </c>
    </row>
    <row r="439" spans="17:20" x14ac:dyDescent="0.25">
      <c r="Q439" s="232"/>
      <c r="R439" s="232">
        <v>41342</v>
      </c>
      <c r="S439" s="230">
        <v>1713869</v>
      </c>
      <c r="T439" s="244">
        <v>1713869</v>
      </c>
    </row>
    <row r="440" spans="17:20" x14ac:dyDescent="0.25">
      <c r="Q440" s="232"/>
      <c r="R440" s="233">
        <v>41343</v>
      </c>
      <c r="S440" s="234">
        <v>1671897</v>
      </c>
      <c r="T440" s="244">
        <v>1671897</v>
      </c>
    </row>
    <row r="441" spans="17:20" x14ac:dyDescent="0.25">
      <c r="Q441" s="232"/>
      <c r="R441" s="235">
        <v>41344</v>
      </c>
      <c r="S441" s="236">
        <v>1524994</v>
      </c>
      <c r="T441" s="244">
        <v>1524994</v>
      </c>
    </row>
    <row r="442" spans="17:20" x14ac:dyDescent="0.25">
      <c r="Q442" s="232"/>
      <c r="R442" s="235">
        <v>41345</v>
      </c>
      <c r="S442" s="236">
        <v>1720864</v>
      </c>
      <c r="T442" s="244">
        <v>1720864</v>
      </c>
    </row>
    <row r="443" spans="17:20" x14ac:dyDescent="0.25">
      <c r="Q443" s="232"/>
      <c r="R443" s="237">
        <v>41346</v>
      </c>
      <c r="S443" s="238">
        <v>2028661</v>
      </c>
      <c r="T443" s="244">
        <v>2028661</v>
      </c>
    </row>
    <row r="444" spans="17:20" x14ac:dyDescent="0.25">
      <c r="Q444" s="232"/>
      <c r="R444" s="232">
        <v>41347</v>
      </c>
      <c r="S444" s="230">
        <v>2049648</v>
      </c>
      <c r="T444" s="244">
        <v>2049648</v>
      </c>
    </row>
    <row r="445" spans="17:20" x14ac:dyDescent="0.25">
      <c r="Q445" s="232"/>
      <c r="R445" s="232">
        <v>41348</v>
      </c>
      <c r="S445" s="230">
        <v>2014671</v>
      </c>
      <c r="T445" s="244">
        <v>2014671</v>
      </c>
    </row>
    <row r="446" spans="17:20" x14ac:dyDescent="0.25">
      <c r="Q446" s="232"/>
      <c r="R446" s="233">
        <v>41349</v>
      </c>
      <c r="S446" s="234">
        <v>1783823</v>
      </c>
      <c r="T446" s="244">
        <v>1783823</v>
      </c>
    </row>
    <row r="447" spans="17:20" x14ac:dyDescent="0.25">
      <c r="Q447" s="232"/>
      <c r="R447" s="235">
        <v>41350</v>
      </c>
      <c r="S447" s="236">
        <v>1783823</v>
      </c>
      <c r="T447" s="244">
        <v>1783823</v>
      </c>
    </row>
    <row r="448" spans="17:20" x14ac:dyDescent="0.25">
      <c r="Q448" s="232"/>
      <c r="R448" s="235">
        <v>41351</v>
      </c>
      <c r="S448" s="236">
        <v>1895749</v>
      </c>
      <c r="T448" s="244">
        <v>1895749</v>
      </c>
    </row>
    <row r="449" spans="17:20" x14ac:dyDescent="0.25">
      <c r="Q449" s="232"/>
      <c r="R449" s="237">
        <v>41352</v>
      </c>
      <c r="S449" s="238">
        <v>2455380</v>
      </c>
      <c r="T449" s="244">
        <v>2455380</v>
      </c>
    </row>
    <row r="450" spans="17:20" x14ac:dyDescent="0.25">
      <c r="Q450" s="232"/>
      <c r="R450" s="232">
        <v>41353</v>
      </c>
      <c r="S450" s="230">
        <v>2329463</v>
      </c>
      <c r="T450" s="244">
        <v>2329463</v>
      </c>
    </row>
    <row r="451" spans="17:20" x14ac:dyDescent="0.25">
      <c r="Q451" s="232"/>
      <c r="R451" s="232">
        <v>41354</v>
      </c>
      <c r="S451" s="230">
        <v>1916735</v>
      </c>
      <c r="T451" s="244">
        <v>1916735</v>
      </c>
    </row>
    <row r="452" spans="17:20" x14ac:dyDescent="0.25">
      <c r="Q452" s="232"/>
      <c r="R452" s="233">
        <v>41355</v>
      </c>
      <c r="S452" s="234">
        <v>1958708</v>
      </c>
      <c r="T452" s="244">
        <v>1958708</v>
      </c>
    </row>
    <row r="453" spans="17:20" x14ac:dyDescent="0.25">
      <c r="Q453" s="232"/>
      <c r="R453" s="235">
        <v>41356</v>
      </c>
      <c r="S453" s="236">
        <v>1776828</v>
      </c>
      <c r="T453" s="244">
        <v>1776828</v>
      </c>
    </row>
    <row r="454" spans="17:20" x14ac:dyDescent="0.25">
      <c r="Q454" s="232"/>
      <c r="R454" s="235">
        <v>41357</v>
      </c>
      <c r="S454" s="236">
        <v>1804809</v>
      </c>
      <c r="T454" s="244">
        <v>1804809</v>
      </c>
    </row>
    <row r="455" spans="17:20" x14ac:dyDescent="0.25">
      <c r="Q455" s="232"/>
      <c r="R455" s="237">
        <v>41358</v>
      </c>
      <c r="S455" s="238">
        <v>1986689</v>
      </c>
      <c r="T455" s="244">
        <v>1986689</v>
      </c>
    </row>
    <row r="456" spans="17:20" x14ac:dyDescent="0.25">
      <c r="Q456" s="232"/>
      <c r="R456" s="232">
        <v>41359</v>
      </c>
      <c r="S456" s="230">
        <v>2014671</v>
      </c>
      <c r="T456" s="244">
        <v>2014671</v>
      </c>
    </row>
    <row r="457" spans="17:20" x14ac:dyDescent="0.25">
      <c r="Q457" s="232"/>
      <c r="R457" s="232">
        <v>41360</v>
      </c>
      <c r="S457" s="230">
        <v>1867768</v>
      </c>
      <c r="T457" s="244">
        <v>1867768</v>
      </c>
    </row>
    <row r="458" spans="17:20" x14ac:dyDescent="0.25">
      <c r="Q458" s="232"/>
      <c r="R458" s="233">
        <v>41361</v>
      </c>
      <c r="S458" s="234">
        <v>1993684</v>
      </c>
      <c r="T458" s="244">
        <v>1993684</v>
      </c>
    </row>
    <row r="459" spans="17:20" x14ac:dyDescent="0.25">
      <c r="Q459" s="232"/>
      <c r="R459" s="235">
        <v>41362</v>
      </c>
      <c r="S459" s="236">
        <v>1678892</v>
      </c>
      <c r="T459" s="244">
        <v>1678892</v>
      </c>
    </row>
    <row r="460" spans="17:20" x14ac:dyDescent="0.25">
      <c r="Q460" s="232"/>
      <c r="R460" s="235">
        <v>41363</v>
      </c>
      <c r="S460" s="236">
        <v>1720864</v>
      </c>
      <c r="T460" s="244">
        <v>1720864</v>
      </c>
    </row>
    <row r="461" spans="17:20" x14ac:dyDescent="0.25">
      <c r="Q461" s="232"/>
      <c r="R461" s="237">
        <v>41364</v>
      </c>
      <c r="S461" s="238">
        <v>1636920</v>
      </c>
      <c r="T461" s="244">
        <v>1636920</v>
      </c>
    </row>
    <row r="462" spans="17:20" x14ac:dyDescent="0.25">
      <c r="Q462" s="232"/>
      <c r="R462" s="232">
        <v>41365</v>
      </c>
      <c r="S462" s="230">
        <v>846441</v>
      </c>
      <c r="T462" s="244">
        <v>846441</v>
      </c>
    </row>
    <row r="463" spans="17:20" x14ac:dyDescent="0.25">
      <c r="Q463" s="232"/>
      <c r="R463" s="232">
        <v>41366</v>
      </c>
      <c r="S463" s="230">
        <v>909400</v>
      </c>
      <c r="T463" s="244">
        <v>909400</v>
      </c>
    </row>
    <row r="464" spans="17:20" x14ac:dyDescent="0.25">
      <c r="Q464" s="232"/>
      <c r="R464" s="233">
        <v>41367</v>
      </c>
      <c r="S464" s="234">
        <v>1734855</v>
      </c>
      <c r="T464" s="244">
        <v>1734855</v>
      </c>
    </row>
    <row r="465" spans="17:20" x14ac:dyDescent="0.25">
      <c r="Q465" s="232"/>
      <c r="R465" s="235">
        <v>41368</v>
      </c>
      <c r="S465" s="236">
        <v>1818800</v>
      </c>
      <c r="T465" s="244">
        <v>1818800</v>
      </c>
    </row>
    <row r="466" spans="17:20" x14ac:dyDescent="0.25">
      <c r="Q466" s="232"/>
      <c r="R466" s="235">
        <v>41369</v>
      </c>
      <c r="S466" s="236">
        <v>1685888</v>
      </c>
      <c r="T466" s="244">
        <v>1685888</v>
      </c>
    </row>
    <row r="467" spans="17:20" x14ac:dyDescent="0.25">
      <c r="Q467" s="232"/>
      <c r="R467" s="237">
        <v>41370</v>
      </c>
      <c r="S467" s="238">
        <v>1706874</v>
      </c>
      <c r="T467" s="244">
        <v>1706874</v>
      </c>
    </row>
    <row r="468" spans="17:20" x14ac:dyDescent="0.25">
      <c r="Q468" s="232"/>
      <c r="R468" s="232">
        <v>41371</v>
      </c>
      <c r="S468" s="230">
        <v>1720864</v>
      </c>
      <c r="T468" s="244">
        <v>1720864</v>
      </c>
    </row>
    <row r="469" spans="17:20" x14ac:dyDescent="0.25">
      <c r="Q469" s="232"/>
      <c r="R469" s="232">
        <v>41372</v>
      </c>
      <c r="S469" s="230">
        <v>1608938</v>
      </c>
      <c r="T469" s="244">
        <v>1608938</v>
      </c>
    </row>
    <row r="470" spans="17:20" x14ac:dyDescent="0.25">
      <c r="Q470" s="232"/>
      <c r="R470" s="233">
        <v>41373</v>
      </c>
      <c r="S470" s="234">
        <v>1622929</v>
      </c>
      <c r="T470" s="244">
        <v>1622929</v>
      </c>
    </row>
    <row r="471" spans="17:20" x14ac:dyDescent="0.25">
      <c r="Q471" s="232"/>
      <c r="R471" s="235">
        <v>41374</v>
      </c>
      <c r="S471" s="236">
        <v>1909740</v>
      </c>
      <c r="T471" s="244">
        <v>1909740</v>
      </c>
    </row>
    <row r="472" spans="17:20" x14ac:dyDescent="0.25">
      <c r="Q472" s="232"/>
      <c r="R472" s="235">
        <v>41375</v>
      </c>
      <c r="S472" s="236">
        <v>1706874</v>
      </c>
      <c r="T472" s="244">
        <v>1706874</v>
      </c>
    </row>
    <row r="473" spans="17:20" x14ac:dyDescent="0.25">
      <c r="Q473" s="232"/>
      <c r="R473" s="237">
        <v>41376</v>
      </c>
      <c r="S473" s="238">
        <v>1545980</v>
      </c>
      <c r="T473" s="244">
        <v>1545980</v>
      </c>
    </row>
    <row r="474" spans="17:20" x14ac:dyDescent="0.25">
      <c r="Q474" s="232"/>
      <c r="R474" s="232">
        <v>41377</v>
      </c>
      <c r="S474" s="230">
        <v>1497012</v>
      </c>
      <c r="T474" s="244">
        <v>1497012</v>
      </c>
    </row>
    <row r="475" spans="17:20" x14ac:dyDescent="0.25">
      <c r="Q475" s="232"/>
      <c r="R475" s="232">
        <v>41378</v>
      </c>
      <c r="S475" s="230">
        <v>1524994</v>
      </c>
      <c r="T475" s="244">
        <v>1524994</v>
      </c>
    </row>
    <row r="476" spans="17:20" x14ac:dyDescent="0.25">
      <c r="Q476" s="232"/>
      <c r="R476" s="233">
        <v>41379</v>
      </c>
      <c r="S476" s="234">
        <v>1979694</v>
      </c>
      <c r="T476" s="244">
        <v>1979694</v>
      </c>
    </row>
    <row r="477" spans="17:20" x14ac:dyDescent="0.25">
      <c r="Q477" s="232"/>
      <c r="R477" s="235">
        <v>41380</v>
      </c>
      <c r="S477" s="236">
        <v>2084624</v>
      </c>
      <c r="T477" s="244">
        <v>2084624</v>
      </c>
    </row>
    <row r="478" spans="17:20" x14ac:dyDescent="0.25">
      <c r="Q478" s="232"/>
      <c r="R478" s="235">
        <v>41381</v>
      </c>
      <c r="S478" s="236">
        <v>1692883</v>
      </c>
      <c r="T478" s="244">
        <v>1692883</v>
      </c>
    </row>
    <row r="479" spans="17:20" x14ac:dyDescent="0.25">
      <c r="Q479" s="232"/>
      <c r="R479" s="237">
        <v>41382</v>
      </c>
      <c r="S479" s="238">
        <v>1769832</v>
      </c>
      <c r="T479" s="244">
        <v>1769832</v>
      </c>
    </row>
    <row r="480" spans="17:20" x14ac:dyDescent="0.25">
      <c r="Q480" s="232"/>
      <c r="R480" s="232">
        <v>41383</v>
      </c>
      <c r="S480" s="230">
        <v>1601943</v>
      </c>
      <c r="T480" s="244">
        <v>1601943</v>
      </c>
    </row>
    <row r="481" spans="17:20" x14ac:dyDescent="0.25">
      <c r="Q481" s="232"/>
      <c r="R481" s="232">
        <v>41384</v>
      </c>
      <c r="S481" s="230">
        <v>1406072</v>
      </c>
      <c r="T481" s="244">
        <v>1406072</v>
      </c>
    </row>
    <row r="482" spans="17:20" x14ac:dyDescent="0.25">
      <c r="Q482" s="232"/>
      <c r="R482" s="233">
        <v>41385</v>
      </c>
      <c r="S482" s="234">
        <v>1545980</v>
      </c>
      <c r="T482" s="244">
        <v>1545980</v>
      </c>
    </row>
    <row r="483" spans="17:20" x14ac:dyDescent="0.25">
      <c r="Q483" s="232"/>
      <c r="R483" s="235">
        <v>41386</v>
      </c>
      <c r="S483" s="236">
        <v>1713869</v>
      </c>
      <c r="T483" s="244">
        <v>1713869</v>
      </c>
    </row>
    <row r="484" spans="17:20" x14ac:dyDescent="0.25">
      <c r="Q484" s="232"/>
      <c r="R484" s="235">
        <v>41387</v>
      </c>
      <c r="S484" s="236">
        <v>1839786</v>
      </c>
      <c r="T484" s="244">
        <v>1839786</v>
      </c>
    </row>
    <row r="485" spans="17:20" x14ac:dyDescent="0.25">
      <c r="Q485" s="232"/>
      <c r="R485" s="237">
        <v>41388</v>
      </c>
      <c r="S485" s="238">
        <v>1713869</v>
      </c>
      <c r="T485" s="244">
        <v>1713869</v>
      </c>
    </row>
    <row r="486" spans="17:20" x14ac:dyDescent="0.25">
      <c r="Q486" s="232"/>
      <c r="R486" s="232">
        <v>41389</v>
      </c>
      <c r="S486" s="230">
        <v>1517998</v>
      </c>
      <c r="T486" s="244">
        <v>1517998</v>
      </c>
    </row>
    <row r="487" spans="17:20" x14ac:dyDescent="0.25">
      <c r="Q487" s="232"/>
      <c r="R487" s="232">
        <v>41390</v>
      </c>
      <c r="S487" s="230">
        <v>1462035</v>
      </c>
      <c r="T487" s="244">
        <v>1462035</v>
      </c>
    </row>
    <row r="488" spans="17:20" x14ac:dyDescent="0.25">
      <c r="Q488" s="232"/>
      <c r="R488" s="233">
        <v>41391</v>
      </c>
      <c r="S488" s="234">
        <v>1441049</v>
      </c>
      <c r="T488" s="244">
        <v>1441049</v>
      </c>
    </row>
    <row r="489" spans="17:20" x14ac:dyDescent="0.25">
      <c r="Q489" s="232"/>
      <c r="R489" s="235">
        <v>41392</v>
      </c>
      <c r="S489" s="236">
        <v>1797814</v>
      </c>
      <c r="T489" s="244">
        <v>1797814</v>
      </c>
    </row>
    <row r="490" spans="17:20" x14ac:dyDescent="0.25">
      <c r="Q490" s="232"/>
      <c r="R490" s="235">
        <v>41393</v>
      </c>
      <c r="S490" s="236">
        <v>1629924</v>
      </c>
      <c r="T490" s="244">
        <v>1629924</v>
      </c>
    </row>
    <row r="491" spans="17:20" x14ac:dyDescent="0.25">
      <c r="Q491" s="232"/>
      <c r="R491" s="237">
        <v>41394</v>
      </c>
      <c r="S491" s="238">
        <v>1748846</v>
      </c>
      <c r="T491" s="244">
        <v>1748846</v>
      </c>
    </row>
    <row r="492" spans="17:20" x14ac:dyDescent="0.25">
      <c r="Q492" s="232"/>
      <c r="R492" s="232">
        <v>41395</v>
      </c>
      <c r="S492" s="230">
        <v>1818800</v>
      </c>
      <c r="T492" s="244">
        <v>1818800</v>
      </c>
    </row>
    <row r="493" spans="17:20" x14ac:dyDescent="0.25">
      <c r="Q493" s="232"/>
      <c r="R493" s="232">
        <v>41396</v>
      </c>
      <c r="S493" s="230">
        <v>1867768</v>
      </c>
      <c r="T493" s="244">
        <v>1867768</v>
      </c>
    </row>
    <row r="494" spans="17:20" x14ac:dyDescent="0.25">
      <c r="Q494" s="232"/>
      <c r="R494" s="233">
        <v>41397</v>
      </c>
      <c r="S494" s="234">
        <v>1993684</v>
      </c>
      <c r="T494" s="244">
        <v>1993684</v>
      </c>
    </row>
    <row r="495" spans="17:20" x14ac:dyDescent="0.25">
      <c r="Q495" s="232"/>
      <c r="R495" s="235">
        <v>41398</v>
      </c>
      <c r="S495" s="236">
        <v>2035657</v>
      </c>
      <c r="T495" s="244">
        <v>2035657</v>
      </c>
    </row>
    <row r="496" spans="17:20" x14ac:dyDescent="0.25">
      <c r="Q496" s="232"/>
      <c r="R496" s="235">
        <v>41399</v>
      </c>
      <c r="S496" s="236">
        <v>1706874</v>
      </c>
      <c r="T496" s="244">
        <v>1706874</v>
      </c>
    </row>
    <row r="497" spans="17:20" x14ac:dyDescent="0.25">
      <c r="Q497" s="232"/>
      <c r="R497" s="237">
        <v>41400</v>
      </c>
      <c r="S497" s="238">
        <v>1762837</v>
      </c>
      <c r="T497" s="244">
        <v>1762837</v>
      </c>
    </row>
    <row r="498" spans="17:20" x14ac:dyDescent="0.25">
      <c r="Q498" s="232"/>
      <c r="R498" s="232">
        <v>41401</v>
      </c>
      <c r="S498" s="230">
        <v>1643915</v>
      </c>
      <c r="T498" s="244">
        <v>1643915</v>
      </c>
    </row>
    <row r="499" spans="17:20" x14ac:dyDescent="0.25">
      <c r="Q499" s="232"/>
      <c r="R499" s="232">
        <v>41402</v>
      </c>
      <c r="S499" s="230">
        <v>1580957</v>
      </c>
      <c r="T499" s="244">
        <v>1580957</v>
      </c>
    </row>
    <row r="500" spans="17:20" x14ac:dyDescent="0.25">
      <c r="Q500" s="232"/>
      <c r="R500" s="233">
        <v>41403</v>
      </c>
      <c r="S500" s="234">
        <v>1587952</v>
      </c>
      <c r="T500" s="244">
        <v>1587952</v>
      </c>
    </row>
    <row r="501" spans="17:20" x14ac:dyDescent="0.25">
      <c r="Q501" s="232"/>
      <c r="R501" s="235">
        <v>41404</v>
      </c>
      <c r="S501" s="236">
        <v>1867768</v>
      </c>
      <c r="T501" s="244">
        <v>1867768</v>
      </c>
    </row>
    <row r="502" spans="17:20" x14ac:dyDescent="0.25">
      <c r="Q502" s="232"/>
      <c r="R502" s="235">
        <v>41405</v>
      </c>
      <c r="S502" s="236">
        <v>1594948</v>
      </c>
      <c r="T502" s="244">
        <v>1594948</v>
      </c>
    </row>
    <row r="503" spans="17:20" x14ac:dyDescent="0.25">
      <c r="Q503" s="232"/>
      <c r="R503" s="237">
        <v>41406</v>
      </c>
      <c r="S503" s="238">
        <v>1706874</v>
      </c>
      <c r="T503" s="244">
        <v>1706874</v>
      </c>
    </row>
    <row r="504" spans="17:20" x14ac:dyDescent="0.25">
      <c r="Q504" s="232"/>
      <c r="R504" s="232">
        <v>41407</v>
      </c>
      <c r="S504" s="230">
        <v>1944717</v>
      </c>
      <c r="T504" s="244">
        <v>1944717</v>
      </c>
    </row>
    <row r="505" spans="17:20" x14ac:dyDescent="0.25">
      <c r="Q505" s="232"/>
      <c r="R505" s="232">
        <v>41408</v>
      </c>
      <c r="S505" s="230">
        <v>1944717</v>
      </c>
      <c r="T505" s="244">
        <v>1944717</v>
      </c>
    </row>
    <row r="506" spans="17:20" x14ac:dyDescent="0.25">
      <c r="Q506" s="232"/>
      <c r="R506" s="233">
        <v>41409</v>
      </c>
      <c r="S506" s="234">
        <v>1972698</v>
      </c>
      <c r="T506" s="244">
        <v>1972698</v>
      </c>
    </row>
    <row r="507" spans="17:20" x14ac:dyDescent="0.25">
      <c r="Q507" s="232"/>
      <c r="R507" s="235">
        <v>41410</v>
      </c>
      <c r="S507" s="236">
        <v>1797814</v>
      </c>
      <c r="T507" s="244">
        <v>1797814</v>
      </c>
    </row>
    <row r="508" spans="17:20" x14ac:dyDescent="0.25">
      <c r="Q508" s="232"/>
      <c r="R508" s="235">
        <v>41411</v>
      </c>
      <c r="S508" s="236">
        <v>1804809</v>
      </c>
      <c r="T508" s="244">
        <v>1804809</v>
      </c>
    </row>
    <row r="509" spans="17:20" x14ac:dyDescent="0.25">
      <c r="Q509" s="232"/>
      <c r="R509" s="237">
        <v>41412</v>
      </c>
      <c r="S509" s="238">
        <v>1552975</v>
      </c>
      <c r="T509" s="244">
        <v>1552975</v>
      </c>
    </row>
    <row r="510" spans="17:20" x14ac:dyDescent="0.25">
      <c r="Q510" s="232"/>
      <c r="R510" s="232">
        <v>41413</v>
      </c>
      <c r="S510" s="230">
        <v>1678892</v>
      </c>
      <c r="T510" s="244">
        <v>1678892</v>
      </c>
    </row>
    <row r="511" spans="17:20" x14ac:dyDescent="0.25">
      <c r="Q511" s="232"/>
      <c r="R511" s="232">
        <v>41414</v>
      </c>
      <c r="S511" s="230">
        <v>1853777</v>
      </c>
      <c r="T511" s="244">
        <v>1853777</v>
      </c>
    </row>
    <row r="512" spans="17:20" x14ac:dyDescent="0.25">
      <c r="Q512" s="232"/>
      <c r="R512" s="233">
        <v>41415</v>
      </c>
      <c r="S512" s="234">
        <v>1748846</v>
      </c>
      <c r="T512" s="244">
        <v>1748846</v>
      </c>
    </row>
    <row r="513" spans="17:20" x14ac:dyDescent="0.25">
      <c r="Q513" s="232"/>
      <c r="R513" s="235">
        <v>41416</v>
      </c>
      <c r="S513" s="236">
        <v>1790818</v>
      </c>
      <c r="T513" s="244">
        <v>1790818</v>
      </c>
    </row>
    <row r="514" spans="17:20" x14ac:dyDescent="0.25">
      <c r="Q514" s="232"/>
      <c r="R514" s="235">
        <v>41417</v>
      </c>
      <c r="S514" s="236">
        <v>1853777</v>
      </c>
      <c r="T514" s="244">
        <v>1853777</v>
      </c>
    </row>
    <row r="515" spans="17:20" x14ac:dyDescent="0.25">
      <c r="Q515" s="232"/>
      <c r="R515" s="237">
        <v>41418</v>
      </c>
      <c r="S515" s="238">
        <v>1930726</v>
      </c>
      <c r="T515" s="244">
        <v>1930726</v>
      </c>
    </row>
    <row r="516" spans="17:20" x14ac:dyDescent="0.25">
      <c r="Q516" s="232"/>
      <c r="R516" s="232">
        <v>41419</v>
      </c>
      <c r="S516" s="230">
        <v>1671897</v>
      </c>
      <c r="T516" s="244">
        <v>1671897</v>
      </c>
    </row>
    <row r="517" spans="17:20" x14ac:dyDescent="0.25">
      <c r="Q517" s="232"/>
      <c r="R517" s="232">
        <v>41420</v>
      </c>
      <c r="S517" s="230">
        <v>1622929</v>
      </c>
      <c r="T517" s="244">
        <v>1622929</v>
      </c>
    </row>
    <row r="518" spans="17:20" x14ac:dyDescent="0.25">
      <c r="Q518" s="232"/>
      <c r="R518" s="233">
        <v>41421</v>
      </c>
      <c r="S518" s="234">
        <v>1846781</v>
      </c>
      <c r="T518" s="244">
        <v>1846781</v>
      </c>
    </row>
    <row r="519" spans="17:20" x14ac:dyDescent="0.25">
      <c r="Q519" s="232"/>
      <c r="R519" s="235">
        <v>41422</v>
      </c>
      <c r="S519" s="236">
        <v>2126597</v>
      </c>
      <c r="T519" s="244">
        <v>2126597</v>
      </c>
    </row>
    <row r="520" spans="17:20" x14ac:dyDescent="0.25">
      <c r="Q520" s="232"/>
      <c r="R520" s="235">
        <v>41423</v>
      </c>
      <c r="S520" s="236">
        <v>1951712</v>
      </c>
      <c r="T520" s="244">
        <v>1951712</v>
      </c>
    </row>
    <row r="521" spans="17:20" x14ac:dyDescent="0.25">
      <c r="Q521" s="232"/>
      <c r="R521" s="237">
        <v>41424</v>
      </c>
      <c r="S521" s="238">
        <v>1755841</v>
      </c>
      <c r="T521" s="244">
        <v>1755841</v>
      </c>
    </row>
    <row r="522" spans="17:20" x14ac:dyDescent="0.25">
      <c r="Q522" s="232"/>
      <c r="R522" s="232">
        <v>41425</v>
      </c>
      <c r="S522" s="230">
        <v>1916735</v>
      </c>
      <c r="T522" s="244">
        <v>1916735</v>
      </c>
    </row>
    <row r="523" spans="17:20" x14ac:dyDescent="0.25">
      <c r="Q523" s="232"/>
      <c r="R523" s="232">
        <v>41426</v>
      </c>
      <c r="S523" s="230">
        <v>1846781</v>
      </c>
      <c r="T523" s="244">
        <v>1846781</v>
      </c>
    </row>
    <row r="524" spans="17:20" x14ac:dyDescent="0.25">
      <c r="Q524" s="232"/>
      <c r="R524" s="233">
        <v>41427</v>
      </c>
      <c r="S524" s="234">
        <v>1699878</v>
      </c>
      <c r="T524" s="244">
        <v>1699878</v>
      </c>
    </row>
    <row r="525" spans="17:20" x14ac:dyDescent="0.25">
      <c r="Q525" s="232"/>
      <c r="R525" s="235">
        <v>41428</v>
      </c>
      <c r="S525" s="236">
        <v>1853777</v>
      </c>
      <c r="T525" s="244">
        <v>1853777</v>
      </c>
    </row>
    <row r="526" spans="17:20" x14ac:dyDescent="0.25">
      <c r="Q526" s="232"/>
      <c r="R526" s="235">
        <v>41429</v>
      </c>
      <c r="S526" s="236">
        <v>1504008</v>
      </c>
      <c r="T526" s="244">
        <v>1504008</v>
      </c>
    </row>
    <row r="527" spans="17:20" x14ac:dyDescent="0.25">
      <c r="Q527" s="232"/>
      <c r="R527" s="237">
        <v>41430</v>
      </c>
      <c r="S527" s="238">
        <v>1748846</v>
      </c>
      <c r="T527" s="244">
        <v>1748846</v>
      </c>
    </row>
    <row r="528" spans="17:20" x14ac:dyDescent="0.25">
      <c r="Q528" s="232"/>
      <c r="R528" s="232">
        <v>41431</v>
      </c>
      <c r="S528" s="230">
        <v>1797814</v>
      </c>
      <c r="T528" s="244">
        <v>1797814</v>
      </c>
    </row>
    <row r="529" spans="17:20" x14ac:dyDescent="0.25">
      <c r="Q529" s="232"/>
      <c r="R529" s="232">
        <v>41432</v>
      </c>
      <c r="S529" s="230">
        <v>2112606</v>
      </c>
      <c r="T529" s="244">
        <v>2112606</v>
      </c>
    </row>
    <row r="530" spans="17:20" x14ac:dyDescent="0.25">
      <c r="Q530" s="232"/>
      <c r="R530" s="233">
        <v>41433</v>
      </c>
      <c r="S530" s="234">
        <v>1839786</v>
      </c>
      <c r="T530" s="244">
        <v>1839786</v>
      </c>
    </row>
    <row r="531" spans="17:20" x14ac:dyDescent="0.25">
      <c r="Q531" s="232"/>
      <c r="R531" s="235">
        <v>41434</v>
      </c>
      <c r="S531" s="236">
        <v>1720864</v>
      </c>
      <c r="T531" s="244">
        <v>1720864</v>
      </c>
    </row>
    <row r="532" spans="17:20" x14ac:dyDescent="0.25">
      <c r="Q532" s="232"/>
      <c r="R532" s="235">
        <v>41435</v>
      </c>
      <c r="S532" s="236">
        <v>1993684</v>
      </c>
      <c r="T532" s="244">
        <v>1993684</v>
      </c>
    </row>
    <row r="533" spans="17:20" x14ac:dyDescent="0.25">
      <c r="Q533" s="232"/>
      <c r="R533" s="237">
        <v>41436</v>
      </c>
      <c r="S533" s="238">
        <v>1839786</v>
      </c>
      <c r="T533" s="244">
        <v>1839786</v>
      </c>
    </row>
    <row r="534" spans="17:20" x14ac:dyDescent="0.25">
      <c r="Q534" s="232"/>
      <c r="R534" s="232">
        <v>41437</v>
      </c>
      <c r="S534" s="230">
        <v>2182560</v>
      </c>
      <c r="T534" s="244">
        <v>2182560</v>
      </c>
    </row>
    <row r="535" spans="17:20" x14ac:dyDescent="0.25">
      <c r="Q535" s="232"/>
      <c r="R535" s="232">
        <v>41438</v>
      </c>
      <c r="S535" s="230">
        <v>1895749</v>
      </c>
      <c r="T535" s="244">
        <v>1895749</v>
      </c>
    </row>
    <row r="536" spans="17:20" x14ac:dyDescent="0.25">
      <c r="Q536" s="232"/>
      <c r="R536" s="233">
        <v>41439</v>
      </c>
      <c r="S536" s="234">
        <v>1979694</v>
      </c>
      <c r="T536" s="244">
        <v>1979694</v>
      </c>
    </row>
    <row r="537" spans="17:20" x14ac:dyDescent="0.25">
      <c r="Q537" s="232"/>
      <c r="R537" s="235">
        <v>41440</v>
      </c>
      <c r="S537" s="236">
        <v>1818800</v>
      </c>
      <c r="T537" s="244">
        <v>1818800</v>
      </c>
    </row>
    <row r="538" spans="17:20" x14ac:dyDescent="0.25">
      <c r="Q538" s="232"/>
      <c r="R538" s="235">
        <v>41441</v>
      </c>
      <c r="S538" s="236">
        <v>1965703</v>
      </c>
      <c r="T538" s="244">
        <v>1965703</v>
      </c>
    </row>
    <row r="539" spans="17:20" x14ac:dyDescent="0.25">
      <c r="Q539" s="232"/>
      <c r="R539" s="237">
        <v>41442</v>
      </c>
      <c r="S539" s="238">
        <v>1965703</v>
      </c>
      <c r="T539" s="244">
        <v>1965703</v>
      </c>
    </row>
    <row r="540" spans="17:20" x14ac:dyDescent="0.25">
      <c r="Q540" s="232"/>
      <c r="R540" s="232">
        <v>41443</v>
      </c>
      <c r="S540" s="230">
        <v>2231528</v>
      </c>
      <c r="T540" s="244">
        <v>2231528</v>
      </c>
    </row>
    <row r="541" spans="17:20" x14ac:dyDescent="0.25">
      <c r="Q541" s="232"/>
      <c r="R541" s="232">
        <v>41444</v>
      </c>
      <c r="S541" s="230">
        <v>1937721</v>
      </c>
      <c r="T541" s="244">
        <v>1937721</v>
      </c>
    </row>
    <row r="542" spans="17:20" x14ac:dyDescent="0.25">
      <c r="Q542" s="232"/>
      <c r="R542" s="233">
        <v>41445</v>
      </c>
      <c r="S542" s="234">
        <v>2140588</v>
      </c>
      <c r="T542" s="244">
        <v>2140588</v>
      </c>
    </row>
    <row r="543" spans="17:20" x14ac:dyDescent="0.25">
      <c r="Q543" s="232"/>
      <c r="R543" s="235">
        <v>41446</v>
      </c>
      <c r="S543" s="236">
        <v>1888754</v>
      </c>
      <c r="T543" s="244">
        <v>1888754</v>
      </c>
    </row>
    <row r="544" spans="17:20" x14ac:dyDescent="0.25">
      <c r="Q544" s="232"/>
      <c r="R544" s="235">
        <v>41447</v>
      </c>
      <c r="S544" s="236">
        <v>1839786</v>
      </c>
      <c r="T544" s="244">
        <v>1839786</v>
      </c>
    </row>
    <row r="545" spans="17:20" x14ac:dyDescent="0.25">
      <c r="Q545" s="232"/>
      <c r="R545" s="237">
        <v>41448</v>
      </c>
      <c r="S545" s="238">
        <v>1734855</v>
      </c>
      <c r="T545" s="244">
        <v>1734855</v>
      </c>
    </row>
    <row r="546" spans="17:20" x14ac:dyDescent="0.25">
      <c r="Q546" s="232"/>
      <c r="R546" s="232">
        <v>41449</v>
      </c>
      <c r="S546" s="230">
        <v>1979694</v>
      </c>
      <c r="T546" s="244">
        <v>1979694</v>
      </c>
    </row>
    <row r="547" spans="17:20" x14ac:dyDescent="0.25">
      <c r="Q547" s="232"/>
      <c r="R547" s="232">
        <v>41450</v>
      </c>
      <c r="S547" s="230">
        <v>1881758</v>
      </c>
      <c r="T547" s="244">
        <v>1881758</v>
      </c>
    </row>
    <row r="548" spans="17:20" x14ac:dyDescent="0.25">
      <c r="Q548" s="232"/>
      <c r="R548" s="233">
        <v>41451</v>
      </c>
      <c r="S548" s="234">
        <v>1888754</v>
      </c>
      <c r="T548" s="244">
        <v>1888754</v>
      </c>
    </row>
    <row r="549" spans="17:20" x14ac:dyDescent="0.25">
      <c r="Q549" s="232"/>
      <c r="R549" s="235">
        <v>41452</v>
      </c>
      <c r="S549" s="236">
        <v>1790818</v>
      </c>
      <c r="T549" s="244">
        <v>1790818</v>
      </c>
    </row>
    <row r="550" spans="17:20" x14ac:dyDescent="0.25">
      <c r="Q550" s="232"/>
      <c r="R550" s="235">
        <v>41453</v>
      </c>
      <c r="S550" s="236">
        <v>1902744</v>
      </c>
      <c r="T550" s="244">
        <v>1902744</v>
      </c>
    </row>
    <row r="551" spans="17:20" x14ac:dyDescent="0.25">
      <c r="Q551" s="232"/>
      <c r="R551" s="237">
        <v>41454</v>
      </c>
      <c r="S551" s="238">
        <v>1776828</v>
      </c>
      <c r="T551" s="244">
        <v>1776828</v>
      </c>
    </row>
    <row r="552" spans="17:20" x14ac:dyDescent="0.25">
      <c r="Q552" s="232"/>
      <c r="R552" s="232">
        <v>41455</v>
      </c>
      <c r="S552" s="230">
        <v>1643915</v>
      </c>
      <c r="T552" s="244">
        <v>1643915</v>
      </c>
    </row>
    <row r="553" spans="17:20" x14ac:dyDescent="0.25">
      <c r="Q553" s="232"/>
      <c r="R553" s="232">
        <v>41456</v>
      </c>
      <c r="S553" s="230">
        <v>1839786</v>
      </c>
      <c r="T553" s="244">
        <v>1839786</v>
      </c>
    </row>
    <row r="554" spans="17:20" x14ac:dyDescent="0.25">
      <c r="Q554" s="232"/>
      <c r="R554" s="233">
        <v>41457</v>
      </c>
      <c r="S554" s="234">
        <v>1860772</v>
      </c>
      <c r="T554" s="244">
        <v>1860772</v>
      </c>
    </row>
    <row r="555" spans="17:20" x14ac:dyDescent="0.25">
      <c r="Q555" s="232"/>
      <c r="R555" s="235">
        <v>41458</v>
      </c>
      <c r="S555" s="236">
        <v>1909740</v>
      </c>
      <c r="T555" s="244">
        <v>1909740</v>
      </c>
    </row>
    <row r="556" spans="17:20" x14ac:dyDescent="0.25">
      <c r="Q556" s="232"/>
      <c r="R556" s="235">
        <v>41459</v>
      </c>
      <c r="S556" s="236">
        <v>1678892</v>
      </c>
      <c r="T556" s="244">
        <v>1678892</v>
      </c>
    </row>
    <row r="557" spans="17:20" x14ac:dyDescent="0.25">
      <c r="Q557" s="232"/>
      <c r="R557" s="237">
        <v>41460</v>
      </c>
      <c r="S557" s="238">
        <v>1650911</v>
      </c>
      <c r="T557" s="244">
        <v>1650911</v>
      </c>
    </row>
    <row r="558" spans="17:20" x14ac:dyDescent="0.25">
      <c r="Q558" s="232"/>
      <c r="R558" s="232">
        <v>41461</v>
      </c>
      <c r="S558" s="230">
        <v>1615934</v>
      </c>
      <c r="T558" s="244">
        <v>1615934</v>
      </c>
    </row>
    <row r="559" spans="17:20" x14ac:dyDescent="0.25">
      <c r="Q559" s="232"/>
      <c r="R559" s="232">
        <v>41462</v>
      </c>
      <c r="S559" s="230">
        <v>1832791</v>
      </c>
      <c r="T559" s="244">
        <v>1832791</v>
      </c>
    </row>
    <row r="560" spans="17:20" x14ac:dyDescent="0.25">
      <c r="Q560" s="232"/>
      <c r="R560" s="233">
        <v>41463</v>
      </c>
      <c r="S560" s="234">
        <v>1951712</v>
      </c>
      <c r="T560" s="244">
        <v>1951712</v>
      </c>
    </row>
    <row r="561" spans="17:20" x14ac:dyDescent="0.25">
      <c r="Q561" s="232"/>
      <c r="R561" s="235">
        <v>41464</v>
      </c>
      <c r="S561" s="236">
        <v>1895749</v>
      </c>
      <c r="T561" s="244">
        <v>1895749</v>
      </c>
    </row>
    <row r="562" spans="17:20" x14ac:dyDescent="0.25">
      <c r="Q562" s="232"/>
      <c r="R562" s="235">
        <v>41465</v>
      </c>
      <c r="S562" s="236">
        <v>1811804</v>
      </c>
      <c r="T562" s="244">
        <v>1811804</v>
      </c>
    </row>
    <row r="563" spans="17:20" x14ac:dyDescent="0.25">
      <c r="Q563" s="232"/>
      <c r="R563" s="237">
        <v>41466</v>
      </c>
      <c r="S563" s="238">
        <v>1790818</v>
      </c>
      <c r="T563" s="244">
        <v>1790818</v>
      </c>
    </row>
    <row r="564" spans="17:20" x14ac:dyDescent="0.25">
      <c r="Q564" s="232"/>
      <c r="R564" s="232">
        <v>41467</v>
      </c>
      <c r="S564" s="230">
        <v>1972698</v>
      </c>
      <c r="T564" s="244">
        <v>1972698</v>
      </c>
    </row>
    <row r="565" spans="17:20" x14ac:dyDescent="0.25">
      <c r="Q565" s="232"/>
      <c r="R565" s="232">
        <v>41468</v>
      </c>
      <c r="S565" s="230">
        <v>1769832</v>
      </c>
      <c r="T565" s="244">
        <v>1769832</v>
      </c>
    </row>
    <row r="566" spans="17:20" x14ac:dyDescent="0.25">
      <c r="Q566" s="232"/>
      <c r="R566" s="233">
        <v>41469</v>
      </c>
      <c r="S566" s="234">
        <v>1867768</v>
      </c>
      <c r="T566" s="244">
        <v>1867768</v>
      </c>
    </row>
    <row r="567" spans="17:20" x14ac:dyDescent="0.25">
      <c r="Q567" s="232"/>
      <c r="R567" s="235">
        <v>41470</v>
      </c>
      <c r="S567" s="236">
        <v>1965703</v>
      </c>
      <c r="T567" s="244">
        <v>1965703</v>
      </c>
    </row>
    <row r="568" spans="17:20" x14ac:dyDescent="0.25">
      <c r="Q568" s="232"/>
      <c r="R568" s="235">
        <v>41471</v>
      </c>
      <c r="S568" s="236">
        <v>2035657</v>
      </c>
      <c r="T568" s="244">
        <v>2035657</v>
      </c>
    </row>
    <row r="569" spans="17:20" x14ac:dyDescent="0.25">
      <c r="Q569" s="232"/>
      <c r="R569" s="237">
        <v>41472</v>
      </c>
      <c r="S569" s="238">
        <v>1755841</v>
      </c>
      <c r="T569" s="244">
        <v>1755841</v>
      </c>
    </row>
    <row r="570" spans="17:20" x14ac:dyDescent="0.25">
      <c r="Q570" s="232"/>
      <c r="R570" s="232">
        <v>41473</v>
      </c>
      <c r="S570" s="230">
        <v>1825795</v>
      </c>
      <c r="T570" s="244">
        <v>1825795</v>
      </c>
    </row>
    <row r="571" spans="17:20" x14ac:dyDescent="0.25">
      <c r="Q571" s="232"/>
      <c r="R571" s="232">
        <v>41474</v>
      </c>
      <c r="S571" s="230">
        <v>1923731</v>
      </c>
      <c r="T571" s="244">
        <v>1923731</v>
      </c>
    </row>
    <row r="572" spans="17:20" x14ac:dyDescent="0.25">
      <c r="Q572" s="232"/>
      <c r="R572" s="233">
        <v>41475</v>
      </c>
      <c r="S572" s="234">
        <v>1531989</v>
      </c>
      <c r="T572" s="244">
        <v>1531989</v>
      </c>
    </row>
    <row r="573" spans="17:20" x14ac:dyDescent="0.25">
      <c r="Q573" s="232"/>
      <c r="R573" s="235">
        <v>41476</v>
      </c>
      <c r="S573" s="236">
        <v>1685888</v>
      </c>
      <c r="T573" s="244">
        <v>1685888</v>
      </c>
    </row>
    <row r="574" spans="17:20" x14ac:dyDescent="0.25">
      <c r="Q574" s="232"/>
      <c r="R574" s="235">
        <v>41477</v>
      </c>
      <c r="S574" s="236">
        <v>1804809</v>
      </c>
      <c r="T574" s="244">
        <v>1804809</v>
      </c>
    </row>
    <row r="575" spans="17:20" x14ac:dyDescent="0.25">
      <c r="Q575" s="232"/>
      <c r="R575" s="237">
        <v>41478</v>
      </c>
      <c r="S575" s="238">
        <v>2077629</v>
      </c>
      <c r="T575" s="244">
        <v>2077629</v>
      </c>
    </row>
    <row r="576" spans="17:20" x14ac:dyDescent="0.25">
      <c r="Q576" s="232"/>
      <c r="R576" s="232">
        <v>41479</v>
      </c>
      <c r="S576" s="230">
        <v>1986689</v>
      </c>
      <c r="T576" s="244">
        <v>1986689</v>
      </c>
    </row>
    <row r="577" spans="17:20" x14ac:dyDescent="0.25">
      <c r="Q577" s="232"/>
      <c r="R577" s="232">
        <v>41480</v>
      </c>
      <c r="S577" s="230">
        <v>1874763</v>
      </c>
      <c r="T577" s="244">
        <v>1874763</v>
      </c>
    </row>
    <row r="578" spans="17:20" x14ac:dyDescent="0.25">
      <c r="Q578" s="232"/>
      <c r="R578" s="233">
        <v>41481</v>
      </c>
      <c r="S578" s="234">
        <v>1881758</v>
      </c>
      <c r="T578" s="244">
        <v>1881758</v>
      </c>
    </row>
    <row r="579" spans="17:20" x14ac:dyDescent="0.25">
      <c r="Q579" s="232"/>
      <c r="R579" s="235">
        <v>41482</v>
      </c>
      <c r="S579" s="236">
        <v>1720864</v>
      </c>
      <c r="T579" s="244">
        <v>1720864</v>
      </c>
    </row>
    <row r="580" spans="17:20" x14ac:dyDescent="0.25">
      <c r="Q580" s="232"/>
      <c r="R580" s="235">
        <v>41483</v>
      </c>
      <c r="S580" s="236">
        <v>1923731</v>
      </c>
      <c r="T580" s="244">
        <v>1923731</v>
      </c>
    </row>
    <row r="581" spans="17:20" x14ac:dyDescent="0.25">
      <c r="Q581" s="232"/>
      <c r="R581" s="237">
        <v>41484</v>
      </c>
      <c r="S581" s="238">
        <v>1923731</v>
      </c>
      <c r="T581" s="244">
        <v>1923731</v>
      </c>
    </row>
    <row r="582" spans="17:20" x14ac:dyDescent="0.25">
      <c r="Q582" s="232"/>
      <c r="R582" s="232">
        <v>41485</v>
      </c>
      <c r="S582" s="230">
        <v>1916735</v>
      </c>
      <c r="T582" s="244">
        <v>1916735</v>
      </c>
    </row>
    <row r="583" spans="17:20" x14ac:dyDescent="0.25">
      <c r="Q583" s="232"/>
      <c r="R583" s="232">
        <v>41486</v>
      </c>
      <c r="S583" s="230">
        <v>1874763</v>
      </c>
      <c r="T583" s="244">
        <v>1874763</v>
      </c>
    </row>
    <row r="584" spans="17:20" x14ac:dyDescent="0.25">
      <c r="Q584" s="232"/>
      <c r="R584" s="233">
        <v>41487</v>
      </c>
      <c r="S584" s="234">
        <v>1566966</v>
      </c>
      <c r="T584" s="244">
        <v>1566966</v>
      </c>
    </row>
    <row r="585" spans="17:20" x14ac:dyDescent="0.25">
      <c r="Q585" s="232"/>
      <c r="R585" s="235">
        <v>41488</v>
      </c>
      <c r="S585" s="236">
        <v>1944717</v>
      </c>
      <c r="T585" s="244">
        <v>1944717</v>
      </c>
    </row>
    <row r="586" spans="17:20" x14ac:dyDescent="0.25">
      <c r="Q586" s="232"/>
      <c r="R586" s="235">
        <v>41489</v>
      </c>
      <c r="S586" s="236">
        <v>1930726</v>
      </c>
      <c r="T586" s="244">
        <v>1930726</v>
      </c>
    </row>
    <row r="587" spans="17:20" x14ac:dyDescent="0.25">
      <c r="Q587" s="232"/>
      <c r="R587" s="237">
        <v>41490</v>
      </c>
      <c r="S587" s="238">
        <v>2000680</v>
      </c>
      <c r="T587" s="244">
        <v>2000680</v>
      </c>
    </row>
    <row r="588" spans="17:20" x14ac:dyDescent="0.25">
      <c r="Q588" s="232"/>
      <c r="R588" s="232">
        <v>41491</v>
      </c>
      <c r="S588" s="230">
        <v>1727860</v>
      </c>
      <c r="T588" s="244">
        <v>1727860</v>
      </c>
    </row>
    <row r="589" spans="17:20" x14ac:dyDescent="0.25">
      <c r="Q589" s="232"/>
      <c r="R589" s="232">
        <v>41492</v>
      </c>
      <c r="S589" s="230">
        <v>1853777</v>
      </c>
      <c r="T589" s="244">
        <v>1853777</v>
      </c>
    </row>
    <row r="590" spans="17:20" x14ac:dyDescent="0.25">
      <c r="Q590" s="232"/>
      <c r="R590" s="233">
        <v>41493</v>
      </c>
      <c r="S590" s="234">
        <v>2070634</v>
      </c>
      <c r="T590" s="244">
        <v>2070634</v>
      </c>
    </row>
    <row r="591" spans="17:20" x14ac:dyDescent="0.25">
      <c r="Q591" s="232"/>
      <c r="R591" s="235">
        <v>41494</v>
      </c>
      <c r="S591" s="236">
        <v>2490357</v>
      </c>
      <c r="T591" s="244">
        <v>2490357</v>
      </c>
    </row>
    <row r="592" spans="17:20" x14ac:dyDescent="0.25">
      <c r="Q592" s="232"/>
      <c r="R592" s="235">
        <v>41495</v>
      </c>
      <c r="S592" s="236">
        <v>2028661</v>
      </c>
      <c r="T592" s="244">
        <v>2028661</v>
      </c>
    </row>
    <row r="593" spans="17:20" x14ac:dyDescent="0.25">
      <c r="Q593" s="232"/>
      <c r="R593" s="237">
        <v>41496</v>
      </c>
      <c r="S593" s="238">
        <v>1881758</v>
      </c>
      <c r="T593" s="244">
        <v>1881758</v>
      </c>
    </row>
    <row r="594" spans="17:20" x14ac:dyDescent="0.25">
      <c r="Q594" s="232"/>
      <c r="R594" s="232">
        <v>41497</v>
      </c>
      <c r="S594" s="230">
        <v>1986689</v>
      </c>
      <c r="T594" s="244">
        <v>1986689</v>
      </c>
    </row>
    <row r="595" spans="17:20" x14ac:dyDescent="0.25">
      <c r="Q595" s="232"/>
      <c r="R595" s="232">
        <v>41498</v>
      </c>
      <c r="S595" s="230">
        <v>2091620</v>
      </c>
      <c r="T595" s="244">
        <v>2091620</v>
      </c>
    </row>
    <row r="596" spans="17:20" x14ac:dyDescent="0.25">
      <c r="Q596" s="232"/>
      <c r="R596" s="233">
        <v>41499</v>
      </c>
      <c r="S596" s="234">
        <v>2007675</v>
      </c>
      <c r="T596" s="244">
        <v>2007675</v>
      </c>
    </row>
    <row r="597" spans="17:20" x14ac:dyDescent="0.25">
      <c r="Q597" s="232"/>
      <c r="R597" s="235">
        <v>41500</v>
      </c>
      <c r="S597" s="236">
        <v>2063638</v>
      </c>
      <c r="T597" s="244">
        <v>2063638</v>
      </c>
    </row>
    <row r="598" spans="17:20" x14ac:dyDescent="0.25">
      <c r="Q598" s="232"/>
      <c r="R598" s="235">
        <v>41501</v>
      </c>
      <c r="S598" s="236">
        <v>2042652</v>
      </c>
      <c r="T598" s="244">
        <v>2042652</v>
      </c>
    </row>
    <row r="599" spans="17:20" x14ac:dyDescent="0.25">
      <c r="Q599" s="232"/>
      <c r="R599" s="237">
        <v>41502</v>
      </c>
      <c r="S599" s="238">
        <v>2021666</v>
      </c>
      <c r="T599" s="244">
        <v>2021666</v>
      </c>
    </row>
    <row r="600" spans="17:20" x14ac:dyDescent="0.25">
      <c r="Q600" s="232"/>
      <c r="R600" s="232">
        <v>41503</v>
      </c>
      <c r="S600" s="230">
        <v>1874763</v>
      </c>
      <c r="T600" s="244">
        <v>1874763</v>
      </c>
    </row>
    <row r="601" spans="17:20" x14ac:dyDescent="0.25">
      <c r="Q601" s="232"/>
      <c r="R601" s="232">
        <v>41504</v>
      </c>
      <c r="S601" s="230">
        <v>1902744</v>
      </c>
      <c r="T601" s="244">
        <v>1902744</v>
      </c>
    </row>
    <row r="602" spans="17:20" x14ac:dyDescent="0.25">
      <c r="Q602" s="232"/>
      <c r="R602" s="233">
        <v>41505</v>
      </c>
      <c r="S602" s="234">
        <v>1916735</v>
      </c>
      <c r="T602" s="244">
        <v>1916735</v>
      </c>
    </row>
    <row r="603" spans="17:20" x14ac:dyDescent="0.25">
      <c r="Q603" s="232"/>
      <c r="R603" s="235">
        <v>41506</v>
      </c>
      <c r="S603" s="236">
        <v>2091620</v>
      </c>
      <c r="T603" s="244">
        <v>2091620</v>
      </c>
    </row>
    <row r="604" spans="17:20" x14ac:dyDescent="0.25">
      <c r="Q604" s="232"/>
      <c r="R604" s="235">
        <v>41507</v>
      </c>
      <c r="S604" s="236">
        <v>1993684</v>
      </c>
      <c r="T604" s="244">
        <v>1993684</v>
      </c>
    </row>
    <row r="605" spans="17:20" x14ac:dyDescent="0.25">
      <c r="Q605" s="232"/>
      <c r="R605" s="237">
        <v>41508</v>
      </c>
      <c r="S605" s="238">
        <v>2252514</v>
      </c>
      <c r="T605" s="244">
        <v>2252514</v>
      </c>
    </row>
    <row r="606" spans="17:20" x14ac:dyDescent="0.25">
      <c r="Q606" s="232"/>
      <c r="R606" s="232">
        <v>41509</v>
      </c>
      <c r="S606" s="230">
        <v>2189555</v>
      </c>
      <c r="T606" s="244">
        <v>2189555</v>
      </c>
    </row>
    <row r="607" spans="17:20" x14ac:dyDescent="0.25">
      <c r="Q607" s="232"/>
      <c r="R607" s="232">
        <v>41510</v>
      </c>
      <c r="S607" s="230">
        <v>2378431</v>
      </c>
      <c r="T607" s="244">
        <v>2378431</v>
      </c>
    </row>
    <row r="608" spans="17:20" x14ac:dyDescent="0.25">
      <c r="Q608" s="232"/>
      <c r="R608" s="233">
        <v>41511</v>
      </c>
      <c r="S608" s="234">
        <v>2357444</v>
      </c>
      <c r="T608" s="244">
        <v>2357444</v>
      </c>
    </row>
    <row r="609" spans="17:20" x14ac:dyDescent="0.25">
      <c r="Q609" s="232"/>
      <c r="R609" s="235">
        <v>41512</v>
      </c>
      <c r="S609" s="236">
        <v>2371435</v>
      </c>
      <c r="T609" s="244">
        <v>2371435</v>
      </c>
    </row>
    <row r="610" spans="17:20" x14ac:dyDescent="0.25">
      <c r="Q610" s="232"/>
      <c r="R610" s="235">
        <v>41513</v>
      </c>
      <c r="S610" s="236">
        <v>2406412</v>
      </c>
      <c r="T610" s="244">
        <v>2406412</v>
      </c>
    </row>
    <row r="611" spans="17:20" x14ac:dyDescent="0.25">
      <c r="Q611" s="232"/>
      <c r="R611" s="237">
        <v>41514</v>
      </c>
      <c r="S611" s="238">
        <v>2315472</v>
      </c>
      <c r="T611" s="244">
        <v>2315472</v>
      </c>
    </row>
    <row r="612" spans="17:20" x14ac:dyDescent="0.25">
      <c r="Q612" s="232"/>
      <c r="R612" s="232">
        <v>41515</v>
      </c>
      <c r="S612" s="230">
        <v>2420403</v>
      </c>
      <c r="T612" s="244">
        <v>2420403</v>
      </c>
    </row>
    <row r="613" spans="17:20" x14ac:dyDescent="0.25">
      <c r="Q613" s="232"/>
      <c r="R613" s="232">
        <v>41516</v>
      </c>
      <c r="S613" s="230">
        <v>2301481</v>
      </c>
      <c r="T613" s="244">
        <v>2301481</v>
      </c>
    </row>
    <row r="614" spans="17:20" x14ac:dyDescent="0.25">
      <c r="Q614" s="232"/>
      <c r="R614" s="233">
        <v>41517</v>
      </c>
      <c r="S614" s="234">
        <v>2021666</v>
      </c>
      <c r="T614" s="244">
        <v>2021666</v>
      </c>
    </row>
    <row r="615" spans="17:20" x14ac:dyDescent="0.25">
      <c r="Q615" s="232"/>
      <c r="R615" s="235">
        <v>41518</v>
      </c>
      <c r="S615" s="236">
        <v>2147583</v>
      </c>
      <c r="T615" s="244">
        <v>2147583</v>
      </c>
    </row>
    <row r="616" spans="17:20" x14ac:dyDescent="0.25">
      <c r="Q616" s="232"/>
      <c r="R616" s="235">
        <v>41519</v>
      </c>
      <c r="S616" s="236">
        <v>2329463</v>
      </c>
      <c r="T616" s="244">
        <v>2329463</v>
      </c>
    </row>
    <row r="617" spans="17:20" x14ac:dyDescent="0.25">
      <c r="Q617" s="232"/>
      <c r="R617" s="237">
        <v>41520</v>
      </c>
      <c r="S617" s="238">
        <v>2315472</v>
      </c>
      <c r="T617" s="244">
        <v>2315472</v>
      </c>
    </row>
    <row r="618" spans="17:20" x14ac:dyDescent="0.25">
      <c r="Q618" s="232"/>
      <c r="R618" s="232">
        <v>41521</v>
      </c>
      <c r="S618" s="230">
        <v>2105611</v>
      </c>
      <c r="T618" s="244">
        <v>2105611</v>
      </c>
    </row>
    <row r="619" spans="17:20" x14ac:dyDescent="0.25">
      <c r="Q619" s="232"/>
      <c r="R619" s="232">
        <v>41522</v>
      </c>
      <c r="S619" s="230">
        <v>2161574</v>
      </c>
      <c r="T619" s="244">
        <v>2161574</v>
      </c>
    </row>
    <row r="620" spans="17:20" x14ac:dyDescent="0.25">
      <c r="Q620" s="232"/>
      <c r="R620" s="233">
        <v>41523</v>
      </c>
      <c r="S620" s="234">
        <v>2210541</v>
      </c>
      <c r="T620" s="244">
        <v>2210541</v>
      </c>
    </row>
    <row r="621" spans="17:20" x14ac:dyDescent="0.25">
      <c r="Q621" s="232"/>
      <c r="R621" s="235">
        <v>41524</v>
      </c>
      <c r="S621" s="236">
        <v>1993684</v>
      </c>
      <c r="T621" s="244">
        <v>1993684</v>
      </c>
    </row>
    <row r="622" spans="17:20" x14ac:dyDescent="0.25">
      <c r="Q622" s="232"/>
      <c r="R622" s="235">
        <v>41525</v>
      </c>
      <c r="S622" s="236">
        <v>2259509</v>
      </c>
      <c r="T622" s="244">
        <v>2259509</v>
      </c>
    </row>
    <row r="623" spans="17:20" x14ac:dyDescent="0.25">
      <c r="Q623" s="232"/>
      <c r="R623" s="237">
        <v>41526</v>
      </c>
      <c r="S623" s="238">
        <v>2217537</v>
      </c>
      <c r="T623" s="244">
        <v>2217537</v>
      </c>
    </row>
    <row r="624" spans="17:20" x14ac:dyDescent="0.25">
      <c r="Q624" s="232"/>
      <c r="R624" s="232">
        <v>41527</v>
      </c>
      <c r="S624" s="230">
        <v>2273500</v>
      </c>
      <c r="T624" s="244">
        <v>2273500</v>
      </c>
    </row>
    <row r="625" spans="17:20" x14ac:dyDescent="0.25">
      <c r="Q625" s="232"/>
      <c r="R625" s="232">
        <v>41528</v>
      </c>
      <c r="S625" s="230">
        <v>2238523</v>
      </c>
      <c r="T625" s="244">
        <v>2238523</v>
      </c>
    </row>
    <row r="626" spans="17:20" x14ac:dyDescent="0.25">
      <c r="Q626" s="232"/>
      <c r="R626" s="233">
        <v>41529</v>
      </c>
      <c r="S626" s="234">
        <v>2273500</v>
      </c>
      <c r="T626" s="244">
        <v>2273500</v>
      </c>
    </row>
    <row r="627" spans="17:20" x14ac:dyDescent="0.25">
      <c r="Q627" s="232"/>
      <c r="R627" s="235">
        <v>41530</v>
      </c>
      <c r="S627" s="236">
        <v>2238523</v>
      </c>
      <c r="T627" s="244">
        <v>2238523</v>
      </c>
    </row>
    <row r="628" spans="17:20" x14ac:dyDescent="0.25">
      <c r="Q628" s="232"/>
      <c r="R628" s="235">
        <v>41531</v>
      </c>
      <c r="S628" s="236">
        <v>2084624</v>
      </c>
      <c r="T628" s="244">
        <v>2084624</v>
      </c>
    </row>
    <row r="629" spans="17:20" x14ac:dyDescent="0.25">
      <c r="Q629" s="232"/>
      <c r="R629" s="237">
        <v>41532</v>
      </c>
      <c r="S629" s="238">
        <v>2154578</v>
      </c>
      <c r="T629" s="244">
        <v>2154578</v>
      </c>
    </row>
    <row r="630" spans="17:20" x14ac:dyDescent="0.25">
      <c r="Q630" s="232"/>
      <c r="R630" s="232">
        <v>41533</v>
      </c>
      <c r="S630" s="230">
        <v>2224532</v>
      </c>
      <c r="T630" s="244">
        <v>2224532</v>
      </c>
    </row>
    <row r="631" spans="17:20" x14ac:dyDescent="0.25">
      <c r="Q631" s="232"/>
      <c r="R631" s="232">
        <v>41534</v>
      </c>
      <c r="S631" s="230">
        <v>1937721</v>
      </c>
      <c r="T631" s="244">
        <v>1937721</v>
      </c>
    </row>
    <row r="632" spans="17:20" x14ac:dyDescent="0.25">
      <c r="Q632" s="232"/>
      <c r="R632" s="233">
        <v>41535</v>
      </c>
      <c r="S632" s="234">
        <v>2210541</v>
      </c>
      <c r="T632" s="244">
        <v>2210541</v>
      </c>
    </row>
    <row r="633" spans="17:20" x14ac:dyDescent="0.25">
      <c r="Q633" s="232"/>
      <c r="R633" s="235">
        <v>41536</v>
      </c>
      <c r="S633" s="236">
        <v>2119601</v>
      </c>
      <c r="T633" s="244">
        <v>2119601</v>
      </c>
    </row>
    <row r="634" spans="17:20" x14ac:dyDescent="0.25">
      <c r="Q634" s="232"/>
      <c r="R634" s="235">
        <v>41537</v>
      </c>
      <c r="S634" s="236">
        <v>2224532</v>
      </c>
      <c r="T634" s="244">
        <v>2224532</v>
      </c>
    </row>
    <row r="635" spans="17:20" x14ac:dyDescent="0.25">
      <c r="Q635" s="232"/>
      <c r="R635" s="237">
        <v>41538</v>
      </c>
      <c r="S635" s="238">
        <v>2021666</v>
      </c>
      <c r="T635" s="244">
        <v>2021666</v>
      </c>
    </row>
    <row r="636" spans="17:20" x14ac:dyDescent="0.25">
      <c r="Q636" s="232"/>
      <c r="R636" s="232">
        <v>41539</v>
      </c>
      <c r="S636" s="230">
        <v>2154578</v>
      </c>
      <c r="T636" s="244">
        <v>2154578</v>
      </c>
    </row>
    <row r="637" spans="17:20" x14ac:dyDescent="0.25">
      <c r="Q637" s="232"/>
      <c r="R637" s="232">
        <v>41540</v>
      </c>
      <c r="S637" s="230">
        <v>2049648</v>
      </c>
      <c r="T637" s="244">
        <v>2049648</v>
      </c>
    </row>
    <row r="638" spans="17:20" x14ac:dyDescent="0.25">
      <c r="Q638" s="232"/>
      <c r="R638" s="233">
        <v>41541</v>
      </c>
      <c r="S638" s="234">
        <v>2245518</v>
      </c>
      <c r="T638" s="244">
        <v>2245518</v>
      </c>
    </row>
    <row r="639" spans="17:20" x14ac:dyDescent="0.25">
      <c r="Q639" s="232"/>
      <c r="R639" s="235">
        <v>41542</v>
      </c>
      <c r="S639" s="236">
        <v>2175564</v>
      </c>
      <c r="T639" s="244">
        <v>2175564</v>
      </c>
    </row>
    <row r="640" spans="17:20" x14ac:dyDescent="0.25">
      <c r="Q640" s="232"/>
      <c r="R640" s="235">
        <v>41543</v>
      </c>
      <c r="S640" s="236">
        <v>2280495</v>
      </c>
      <c r="T640" s="244">
        <v>2280495</v>
      </c>
    </row>
    <row r="641" spans="17:20" x14ac:dyDescent="0.25">
      <c r="Q641" s="232"/>
      <c r="R641" s="237">
        <v>41544</v>
      </c>
      <c r="S641" s="238">
        <v>2231528</v>
      </c>
      <c r="T641" s="244">
        <v>2231528</v>
      </c>
    </row>
    <row r="642" spans="17:20" x14ac:dyDescent="0.25">
      <c r="Q642" s="232"/>
      <c r="R642" s="232">
        <v>41545</v>
      </c>
      <c r="S642" s="230">
        <v>2014671</v>
      </c>
      <c r="T642" s="244">
        <v>2014671</v>
      </c>
    </row>
    <row r="643" spans="17:20" x14ac:dyDescent="0.25">
      <c r="Q643" s="232"/>
      <c r="R643" s="232">
        <v>41546</v>
      </c>
      <c r="S643" s="230">
        <v>2126597</v>
      </c>
      <c r="T643" s="244">
        <v>2126597</v>
      </c>
    </row>
    <row r="644" spans="17:20" x14ac:dyDescent="0.25">
      <c r="Q644" s="232"/>
      <c r="R644" s="233">
        <v>41547</v>
      </c>
      <c r="S644" s="234">
        <v>2343454</v>
      </c>
      <c r="T644" s="244">
        <v>2343454</v>
      </c>
    </row>
    <row r="645" spans="17:20" x14ac:dyDescent="0.25">
      <c r="Q645" s="232"/>
      <c r="R645" s="235">
        <v>41548</v>
      </c>
      <c r="S645" s="236">
        <v>2315472</v>
      </c>
      <c r="T645" s="244">
        <v>2315472</v>
      </c>
    </row>
    <row r="646" spans="17:20" x14ac:dyDescent="0.25">
      <c r="Q646" s="232"/>
      <c r="R646" s="235">
        <v>41549</v>
      </c>
      <c r="S646" s="236">
        <v>2245518</v>
      </c>
      <c r="T646" s="244">
        <v>2245518</v>
      </c>
    </row>
    <row r="647" spans="17:20" x14ac:dyDescent="0.25">
      <c r="Q647" s="232"/>
      <c r="R647" s="237">
        <v>41550</v>
      </c>
      <c r="S647" s="238">
        <v>2385426</v>
      </c>
      <c r="T647" s="244">
        <v>2385426</v>
      </c>
    </row>
    <row r="648" spans="17:20" x14ac:dyDescent="0.25">
      <c r="Q648" s="232"/>
      <c r="R648" s="232">
        <v>41551</v>
      </c>
      <c r="S648" s="230">
        <v>2462375</v>
      </c>
      <c r="T648" s="244">
        <v>2462375</v>
      </c>
    </row>
    <row r="649" spans="17:20" x14ac:dyDescent="0.25">
      <c r="Q649" s="232"/>
      <c r="R649" s="232">
        <v>41552</v>
      </c>
      <c r="S649" s="230">
        <v>2490357</v>
      </c>
      <c r="T649" s="244">
        <v>2490357</v>
      </c>
    </row>
    <row r="650" spans="17:20" x14ac:dyDescent="0.25">
      <c r="Q650" s="232"/>
      <c r="R650" s="233">
        <v>41553</v>
      </c>
      <c r="S650" s="234">
        <v>2476366</v>
      </c>
      <c r="T650" s="244">
        <v>2476366</v>
      </c>
    </row>
    <row r="651" spans="17:20" x14ac:dyDescent="0.25">
      <c r="Q651" s="232"/>
      <c r="R651" s="235">
        <v>41554</v>
      </c>
      <c r="S651" s="236">
        <v>2511343</v>
      </c>
      <c r="T651" s="244">
        <v>2511343</v>
      </c>
    </row>
    <row r="652" spans="17:20" x14ac:dyDescent="0.25">
      <c r="Q652" s="232"/>
      <c r="R652" s="235">
        <v>41555</v>
      </c>
      <c r="S652" s="236">
        <v>2616274</v>
      </c>
      <c r="T652" s="244">
        <v>2616274</v>
      </c>
    </row>
    <row r="653" spans="17:20" x14ac:dyDescent="0.25">
      <c r="Q653" s="232"/>
      <c r="R653" s="237">
        <v>41556</v>
      </c>
      <c r="S653" s="238">
        <v>2574301</v>
      </c>
      <c r="T653" s="244">
        <v>2574301</v>
      </c>
    </row>
    <row r="654" spans="17:20" x14ac:dyDescent="0.25">
      <c r="Q654" s="232"/>
      <c r="R654" s="232">
        <v>41557</v>
      </c>
      <c r="S654" s="230">
        <v>2511343</v>
      </c>
      <c r="T654" s="244">
        <v>2511343</v>
      </c>
    </row>
    <row r="655" spans="17:20" x14ac:dyDescent="0.25">
      <c r="Q655" s="232"/>
      <c r="R655" s="232">
        <v>41558</v>
      </c>
      <c r="S655" s="230">
        <v>2742191</v>
      </c>
      <c r="T655" s="244">
        <v>2742191</v>
      </c>
    </row>
    <row r="656" spans="17:20" x14ac:dyDescent="0.25">
      <c r="Q656" s="232"/>
      <c r="R656" s="233">
        <v>41559</v>
      </c>
      <c r="S656" s="234">
        <v>2469371</v>
      </c>
      <c r="T656" s="244">
        <v>2469371</v>
      </c>
    </row>
    <row r="657" spans="17:20" x14ac:dyDescent="0.25">
      <c r="Q657" s="232"/>
      <c r="R657" s="235">
        <v>41560</v>
      </c>
      <c r="S657" s="236">
        <v>2518338</v>
      </c>
      <c r="T657" s="244">
        <v>2518338</v>
      </c>
    </row>
    <row r="658" spans="17:20" x14ac:dyDescent="0.25">
      <c r="Q658" s="232"/>
      <c r="R658" s="235">
        <v>41561</v>
      </c>
      <c r="S658" s="236">
        <v>2385426</v>
      </c>
      <c r="T658" s="244">
        <v>2385426</v>
      </c>
    </row>
    <row r="659" spans="17:20" x14ac:dyDescent="0.25">
      <c r="Q659" s="232"/>
      <c r="R659" s="237">
        <v>41562</v>
      </c>
      <c r="S659" s="238">
        <v>2385426</v>
      </c>
      <c r="T659" s="244">
        <v>2385426</v>
      </c>
    </row>
    <row r="660" spans="17:20" x14ac:dyDescent="0.25">
      <c r="Q660" s="232"/>
      <c r="R660" s="232">
        <v>41563</v>
      </c>
      <c r="S660" s="230">
        <v>2504348</v>
      </c>
      <c r="T660" s="244">
        <v>2504348</v>
      </c>
    </row>
    <row r="661" spans="17:20" x14ac:dyDescent="0.25">
      <c r="Q661" s="232"/>
      <c r="R661" s="232">
        <v>41564</v>
      </c>
      <c r="S661" s="230">
        <v>2413408</v>
      </c>
      <c r="T661" s="244">
        <v>2413408</v>
      </c>
    </row>
    <row r="662" spans="17:20" x14ac:dyDescent="0.25">
      <c r="Q662" s="232"/>
      <c r="R662" s="233">
        <v>41565</v>
      </c>
      <c r="S662" s="234">
        <v>2364440</v>
      </c>
      <c r="T662" s="244">
        <v>2364440</v>
      </c>
    </row>
    <row r="663" spans="17:20" x14ac:dyDescent="0.25">
      <c r="Q663" s="232"/>
      <c r="R663" s="235">
        <v>41566</v>
      </c>
      <c r="S663" s="236">
        <v>2217537</v>
      </c>
      <c r="T663" s="244">
        <v>2217537</v>
      </c>
    </row>
    <row r="664" spans="17:20" x14ac:dyDescent="0.25">
      <c r="Q664" s="232"/>
      <c r="R664" s="235">
        <v>41567</v>
      </c>
      <c r="S664" s="236">
        <v>2427398</v>
      </c>
      <c r="T664" s="244">
        <v>2427398</v>
      </c>
    </row>
    <row r="665" spans="17:20" x14ac:dyDescent="0.25">
      <c r="Q665" s="232"/>
      <c r="R665" s="237">
        <v>41568</v>
      </c>
      <c r="S665" s="238">
        <v>2392421</v>
      </c>
      <c r="T665" s="244">
        <v>2392421</v>
      </c>
    </row>
    <row r="666" spans="17:20" x14ac:dyDescent="0.25">
      <c r="Q666" s="232"/>
      <c r="R666" s="232">
        <v>41569</v>
      </c>
      <c r="S666" s="230">
        <v>2518338</v>
      </c>
      <c r="T666" s="244">
        <v>2518338</v>
      </c>
    </row>
    <row r="667" spans="17:20" x14ac:dyDescent="0.25">
      <c r="Q667" s="232"/>
      <c r="R667" s="232">
        <v>41570</v>
      </c>
      <c r="S667" s="230">
        <v>2539324</v>
      </c>
      <c r="T667" s="244">
        <v>2539324</v>
      </c>
    </row>
    <row r="668" spans="17:20" x14ac:dyDescent="0.25">
      <c r="Q668" s="232"/>
      <c r="R668" s="233">
        <v>41571</v>
      </c>
      <c r="S668" s="234">
        <v>2532329</v>
      </c>
      <c r="T668" s="244">
        <v>2532329</v>
      </c>
    </row>
    <row r="669" spans="17:20" x14ac:dyDescent="0.25">
      <c r="Q669" s="232"/>
      <c r="R669" s="235">
        <v>41572</v>
      </c>
      <c r="S669" s="236">
        <v>2448384</v>
      </c>
      <c r="T669" s="244">
        <v>2448384</v>
      </c>
    </row>
    <row r="670" spans="17:20" x14ac:dyDescent="0.25">
      <c r="Q670" s="232"/>
      <c r="R670" s="235">
        <v>41573</v>
      </c>
      <c r="S670" s="236">
        <v>2504348</v>
      </c>
      <c r="T670" s="244">
        <v>2504348</v>
      </c>
    </row>
    <row r="671" spans="17:20" x14ac:dyDescent="0.25">
      <c r="Q671" s="232"/>
      <c r="R671" s="237">
        <v>41574</v>
      </c>
      <c r="S671" s="238">
        <v>2301481</v>
      </c>
      <c r="T671" s="244">
        <v>2301481</v>
      </c>
    </row>
    <row r="672" spans="17:20" x14ac:dyDescent="0.25">
      <c r="Q672" s="232"/>
      <c r="R672" s="232">
        <v>41575</v>
      </c>
      <c r="S672" s="230">
        <v>2742191</v>
      </c>
      <c r="T672" s="244">
        <v>2742191</v>
      </c>
    </row>
    <row r="673" spans="17:20" x14ac:dyDescent="0.25">
      <c r="Q673" s="232"/>
      <c r="R673" s="232">
        <v>41576</v>
      </c>
      <c r="S673" s="230">
        <v>2630264</v>
      </c>
      <c r="T673" s="244">
        <v>2630264</v>
      </c>
    </row>
    <row r="674" spans="17:20" x14ac:dyDescent="0.25">
      <c r="Q674" s="232"/>
      <c r="R674" s="233">
        <v>41577</v>
      </c>
      <c r="S674" s="234">
        <v>2651251</v>
      </c>
      <c r="T674" s="244">
        <v>2651251</v>
      </c>
    </row>
    <row r="675" spans="17:20" x14ac:dyDescent="0.25">
      <c r="Q675" s="232"/>
      <c r="R675" s="235">
        <v>41578</v>
      </c>
      <c r="S675" s="236">
        <v>2224532</v>
      </c>
      <c r="T675" s="244">
        <v>2224532</v>
      </c>
    </row>
    <row r="676" spans="17:20" x14ac:dyDescent="0.25">
      <c r="Q676" s="232"/>
      <c r="R676" s="235">
        <v>41579</v>
      </c>
      <c r="S676" s="236">
        <v>2448384</v>
      </c>
      <c r="T676" s="244">
        <v>2448384</v>
      </c>
    </row>
    <row r="677" spans="17:20" x14ac:dyDescent="0.25">
      <c r="Q677" s="232"/>
      <c r="R677" s="237">
        <v>41580</v>
      </c>
      <c r="S677" s="238">
        <v>2875103</v>
      </c>
      <c r="T677" s="244">
        <v>2875103</v>
      </c>
    </row>
    <row r="678" spans="17:20" x14ac:dyDescent="0.25">
      <c r="Q678" s="232"/>
      <c r="R678" s="232">
        <v>41581</v>
      </c>
      <c r="S678" s="230">
        <v>3001020</v>
      </c>
      <c r="T678" s="244">
        <v>3001020</v>
      </c>
    </row>
    <row r="679" spans="17:20" x14ac:dyDescent="0.25">
      <c r="Q679" s="232"/>
      <c r="R679" s="232">
        <v>41582</v>
      </c>
      <c r="S679" s="230">
        <v>2756181</v>
      </c>
      <c r="T679" s="244">
        <v>2756181</v>
      </c>
    </row>
    <row r="680" spans="17:20" x14ac:dyDescent="0.25">
      <c r="Q680" s="232"/>
      <c r="R680" s="233">
        <v>41583</v>
      </c>
      <c r="S680" s="234">
        <v>2693223</v>
      </c>
      <c r="T680" s="244">
        <v>2693223</v>
      </c>
    </row>
    <row r="681" spans="17:20" x14ac:dyDescent="0.25">
      <c r="Q681" s="232"/>
      <c r="R681" s="235">
        <v>41584</v>
      </c>
      <c r="S681" s="236">
        <v>2602283</v>
      </c>
      <c r="T681" s="244">
        <v>2602283</v>
      </c>
    </row>
    <row r="682" spans="17:20" x14ac:dyDescent="0.25">
      <c r="Q682" s="232"/>
      <c r="R682" s="235">
        <v>41585</v>
      </c>
      <c r="S682" s="236">
        <v>2700218</v>
      </c>
      <c r="T682" s="244">
        <v>2700218</v>
      </c>
    </row>
    <row r="683" spans="17:20" x14ac:dyDescent="0.25">
      <c r="Q683" s="232"/>
      <c r="R683" s="237">
        <v>41586</v>
      </c>
      <c r="S683" s="238">
        <v>2749186</v>
      </c>
      <c r="T683" s="244">
        <v>2749186</v>
      </c>
    </row>
    <row r="684" spans="17:20" x14ac:dyDescent="0.25">
      <c r="Q684" s="232"/>
      <c r="R684" s="232">
        <v>41587</v>
      </c>
      <c r="S684" s="230">
        <v>2420403</v>
      </c>
      <c r="T684" s="244">
        <v>2420403</v>
      </c>
    </row>
    <row r="685" spans="17:20" x14ac:dyDescent="0.25">
      <c r="Q685" s="232"/>
      <c r="R685" s="232">
        <v>41588</v>
      </c>
      <c r="S685" s="230">
        <v>2588292</v>
      </c>
      <c r="T685" s="244">
        <v>2588292</v>
      </c>
    </row>
    <row r="686" spans="17:20" x14ac:dyDescent="0.25">
      <c r="Q686" s="232"/>
      <c r="R686" s="233">
        <v>41589</v>
      </c>
      <c r="S686" s="234">
        <v>2896089</v>
      </c>
      <c r="T686" s="244">
        <v>2896089</v>
      </c>
    </row>
    <row r="687" spans="17:20" x14ac:dyDescent="0.25">
      <c r="Q687" s="232"/>
      <c r="R687" s="235">
        <v>41590</v>
      </c>
      <c r="S687" s="236">
        <v>2910080</v>
      </c>
      <c r="T687" s="244">
        <v>2910080</v>
      </c>
    </row>
    <row r="688" spans="17:20" x14ac:dyDescent="0.25">
      <c r="Q688" s="232"/>
      <c r="R688" s="235">
        <v>41591</v>
      </c>
      <c r="S688" s="236">
        <v>2637260</v>
      </c>
      <c r="T688" s="244">
        <v>2637260</v>
      </c>
    </row>
    <row r="689" spans="17:20" x14ac:dyDescent="0.25">
      <c r="Q689" s="232"/>
      <c r="R689" s="237">
        <v>41592</v>
      </c>
      <c r="S689" s="238">
        <v>2637260</v>
      </c>
      <c r="T689" s="244">
        <v>2637260</v>
      </c>
    </row>
    <row r="690" spans="17:20" x14ac:dyDescent="0.25">
      <c r="Q690" s="232"/>
      <c r="R690" s="232">
        <v>41593</v>
      </c>
      <c r="S690" s="230">
        <v>2469371</v>
      </c>
      <c r="T690" s="244">
        <v>2469371</v>
      </c>
    </row>
    <row r="691" spans="17:20" x14ac:dyDescent="0.25">
      <c r="Q691" s="232"/>
      <c r="R691" s="232">
        <v>41594</v>
      </c>
      <c r="S691" s="230">
        <v>2693223</v>
      </c>
      <c r="T691" s="244">
        <v>2693223</v>
      </c>
    </row>
    <row r="692" spans="17:20" x14ac:dyDescent="0.25">
      <c r="Q692" s="232"/>
      <c r="R692" s="233">
        <v>41595</v>
      </c>
      <c r="S692" s="234">
        <v>2875103</v>
      </c>
      <c r="T692" s="244">
        <v>2875103</v>
      </c>
    </row>
    <row r="693" spans="17:20" x14ac:dyDescent="0.25">
      <c r="Q693" s="232"/>
      <c r="R693" s="235">
        <v>41596</v>
      </c>
      <c r="S693" s="236">
        <v>3008015</v>
      </c>
      <c r="T693" s="244">
        <v>3008015</v>
      </c>
    </row>
    <row r="694" spans="17:20" x14ac:dyDescent="0.25">
      <c r="Q694" s="232"/>
      <c r="R694" s="235">
        <v>41597</v>
      </c>
      <c r="S694" s="236">
        <v>2581297</v>
      </c>
      <c r="T694" s="244">
        <v>2581297</v>
      </c>
    </row>
    <row r="695" spans="17:20" x14ac:dyDescent="0.25">
      <c r="R695" s="237">
        <v>41598</v>
      </c>
      <c r="S695" s="238">
        <v>2931066</v>
      </c>
      <c r="T695" s="244">
        <v>2931066</v>
      </c>
    </row>
    <row r="696" spans="17:20" x14ac:dyDescent="0.25">
      <c r="R696" s="242">
        <v>41599</v>
      </c>
      <c r="S696" s="243">
        <v>3091960</v>
      </c>
      <c r="T696" s="244">
        <v>3091960</v>
      </c>
    </row>
    <row r="697" spans="17:20" x14ac:dyDescent="0.25">
      <c r="R697" s="242">
        <v>41600</v>
      </c>
      <c r="S697" s="243">
        <v>2903084</v>
      </c>
      <c r="T697" s="244">
        <v>2903084</v>
      </c>
    </row>
    <row r="698" spans="17:20" x14ac:dyDescent="0.25">
      <c r="R698" s="233">
        <v>41601</v>
      </c>
      <c r="S698" s="234">
        <v>2903084</v>
      </c>
      <c r="T698" s="244">
        <v>2903084</v>
      </c>
    </row>
    <row r="699" spans="17:20" x14ac:dyDescent="0.25">
      <c r="R699" s="245">
        <v>41602</v>
      </c>
      <c r="S699" s="246">
        <v>2735195</v>
      </c>
      <c r="T699" s="244">
        <v>2735195</v>
      </c>
    </row>
    <row r="700" spans="17:20" x14ac:dyDescent="0.25">
      <c r="R700" s="245">
        <v>41603</v>
      </c>
      <c r="S700" s="246">
        <v>3175904</v>
      </c>
      <c r="T700" s="244">
        <v>3175904</v>
      </c>
    </row>
    <row r="701" spans="17:20" x14ac:dyDescent="0.25">
      <c r="R701" s="237">
        <v>41604</v>
      </c>
      <c r="S701" s="238">
        <v>3119941</v>
      </c>
      <c r="T701" s="244">
        <v>3119941</v>
      </c>
    </row>
    <row r="702" spans="17:20" x14ac:dyDescent="0.25">
      <c r="R702" s="242">
        <v>41605</v>
      </c>
      <c r="S702" s="243">
        <v>3364780</v>
      </c>
      <c r="T702" s="244">
        <v>3364780</v>
      </c>
    </row>
    <row r="703" spans="17:20" x14ac:dyDescent="0.25">
      <c r="R703" s="242">
        <v>41606</v>
      </c>
      <c r="S703" s="243">
        <v>2945057</v>
      </c>
      <c r="T703" s="244">
        <v>2945057</v>
      </c>
    </row>
    <row r="704" spans="17:20" x14ac:dyDescent="0.25">
      <c r="R704" s="233">
        <v>41607</v>
      </c>
      <c r="S704" s="234">
        <v>2518338</v>
      </c>
      <c r="T704" s="244">
        <v>2518338</v>
      </c>
    </row>
    <row r="705" spans="17:20" x14ac:dyDescent="0.25">
      <c r="R705" s="245">
        <v>41608</v>
      </c>
      <c r="S705" s="246">
        <v>2490357</v>
      </c>
      <c r="T705" s="244">
        <v>2490357</v>
      </c>
    </row>
    <row r="706" spans="17:20" x14ac:dyDescent="0.25">
      <c r="R706" s="245">
        <v>41609</v>
      </c>
      <c r="S706" s="246">
        <v>2630264</v>
      </c>
      <c r="T706" s="244">
        <v>2630264</v>
      </c>
    </row>
    <row r="708" spans="17:20" x14ac:dyDescent="0.25">
      <c r="Q708" s="247" t="s">
        <v>1997</v>
      </c>
      <c r="R708" s="247"/>
      <c r="S708" s="248">
        <f>SUBTOTAL(109,$S$6:$S$706)</f>
        <v>1016331378</v>
      </c>
    </row>
    <row r="709" spans="17:20" x14ac:dyDescent="0.25">
      <c r="Q709" s="247" t="s">
        <v>2432</v>
      </c>
      <c r="R709" s="247"/>
      <c r="S709" s="248">
        <f>SUBTOTAL(101,$S$6:$S$706)</f>
        <v>1449830.7817403709</v>
      </c>
    </row>
    <row r="1100" spans="19:19" x14ac:dyDescent="0.25">
      <c r="S1100" s="243" t="s">
        <v>2481</v>
      </c>
    </row>
  </sheetData>
  <autoFilter ref="R5:S5"/>
  <sortState ref="Q6:T706">
    <sortCondition ref="R7"/>
  </sortState>
  <conditionalFormatting sqref="S6:S706">
    <cfRule type="colorScale" priority="1">
      <colorScale>
        <cfvo type="min"/>
        <cfvo type="percentile" val="50"/>
        <cfvo type="max"/>
        <color rgb="FFE51B00"/>
        <color rgb="FFFFFFFF"/>
        <color rgb="FFADEA00"/>
      </colorScale>
    </cfRule>
  </conditionalFormatting>
  <pageMargins left="0.7" right="0.7" top="0.75" bottom="0.75" header="0.3" footer="0.3"/>
  <customProperties>
    <customPr name="ORB_SHEETNAME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redSh"/>
  <dimension ref="A1:B12"/>
  <sheetViews>
    <sheetView workbookViewId="0">
      <selection activeCell="J24" sqref="J24"/>
    </sheetView>
  </sheetViews>
  <sheetFormatPr defaultRowHeight="15" x14ac:dyDescent="0.25"/>
  <cols>
    <col min="1" max="1" width="10" style="14" bestFit="1" customWidth="1"/>
    <col min="2" max="16384" width="9.140625" style="14"/>
  </cols>
  <sheetData>
    <row r="1" spans="1:2" x14ac:dyDescent="0.25">
      <c r="A1" s="108"/>
    </row>
    <row r="2" spans="1:2" x14ac:dyDescent="0.25">
      <c r="A2" s="108"/>
    </row>
    <row r="3" spans="1:2" x14ac:dyDescent="0.25">
      <c r="A3" s="105"/>
      <c r="B3" s="2"/>
    </row>
    <row r="4" spans="1:2" x14ac:dyDescent="0.25">
      <c r="A4" s="105"/>
      <c r="B4" s="2"/>
    </row>
    <row r="8" spans="1:2" x14ac:dyDescent="0.25">
      <c r="A8" s="108"/>
    </row>
    <row r="9" spans="1:2" x14ac:dyDescent="0.25">
      <c r="A9" s="108"/>
    </row>
    <row r="10" spans="1:2" x14ac:dyDescent="0.25">
      <c r="A10" s="147"/>
    </row>
    <row r="11" spans="1:2" x14ac:dyDescent="0.25">
      <c r="A11" s="147"/>
    </row>
    <row r="12" spans="1:2" x14ac:dyDescent="0.25">
      <c r="A12" s="14" t="s">
        <v>2383</v>
      </c>
    </row>
  </sheetData>
  <pageMargins left="0.7" right="0.7" top="0.75" bottom="0.75" header="0.3" footer="0.3"/>
  <customProperties>
    <customPr name="ORB_SHEETNAME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oginsSh"/>
  <dimension ref="A1:AD25"/>
  <sheetViews>
    <sheetView workbookViewId="0">
      <selection activeCell="A26" sqref="A26"/>
    </sheetView>
  </sheetViews>
  <sheetFormatPr defaultRowHeight="15" x14ac:dyDescent="0.25"/>
  <cols>
    <col min="1" max="2" width="9.140625" style="15"/>
    <col min="3" max="3" width="9.140625" style="55"/>
    <col min="4" max="18" width="9.140625" style="15"/>
    <col min="19" max="19" width="16" style="15" customWidth="1"/>
    <col min="20" max="16384" width="9.140625" style="15"/>
  </cols>
  <sheetData>
    <row r="1" spans="1:30" x14ac:dyDescent="0.25">
      <c r="A1" s="104"/>
      <c r="B1" s="104"/>
      <c r="D1" s="104"/>
      <c r="E1" s="104"/>
      <c r="F1"/>
      <c r="G1" s="114"/>
      <c r="H1" s="104"/>
      <c r="I1"/>
      <c r="J1" s="104"/>
      <c r="K1" s="104"/>
      <c r="L1"/>
      <c r="M1" s="109"/>
      <c r="N1" s="109"/>
      <c r="P1" s="109"/>
      <c r="Q1" s="109"/>
      <c r="S1" s="104"/>
      <c r="T1" s="104"/>
      <c r="U1"/>
      <c r="V1"/>
      <c r="W1" s="104"/>
      <c r="X1"/>
      <c r="Y1"/>
      <c r="Z1"/>
      <c r="AA1"/>
      <c r="AB1"/>
      <c r="AC1"/>
      <c r="AD1"/>
    </row>
    <row r="2" spans="1:30" x14ac:dyDescent="0.25">
      <c r="A2" s="104"/>
      <c r="B2" s="104"/>
      <c r="D2" s="104"/>
      <c r="E2" s="104"/>
      <c r="F2"/>
      <c r="G2" s="130"/>
      <c r="J2" s="104"/>
      <c r="K2" s="55"/>
      <c r="L2" s="104"/>
    </row>
    <row r="3" spans="1:30" x14ac:dyDescent="0.25">
      <c r="A3" s="104"/>
      <c r="B3" s="104"/>
      <c r="D3" s="104"/>
      <c r="E3" s="104"/>
      <c r="F3" s="104"/>
      <c r="G3" s="130"/>
      <c r="H3" s="109"/>
      <c r="I3" s="109"/>
      <c r="J3" s="104"/>
      <c r="K3" s="55"/>
      <c r="L3" s="104"/>
      <c r="M3" s="109"/>
      <c r="Y3"/>
      <c r="Z3"/>
      <c r="AA3"/>
      <c r="AB3"/>
      <c r="AC3"/>
      <c r="AD3"/>
    </row>
    <row r="4" spans="1:30" x14ac:dyDescent="0.25">
      <c r="A4" s="104"/>
      <c r="B4" s="104"/>
      <c r="D4" s="104"/>
      <c r="E4" s="104"/>
      <c r="F4" s="104"/>
      <c r="G4" s="130"/>
      <c r="H4" s="109"/>
      <c r="I4" s="109"/>
      <c r="J4" s="104"/>
      <c r="K4" s="55"/>
      <c r="L4" s="104"/>
      <c r="M4" s="109"/>
    </row>
    <row r="5" spans="1:30" x14ac:dyDescent="0.25">
      <c r="A5" s="104"/>
      <c r="B5" s="104"/>
      <c r="D5" s="104"/>
      <c r="E5" s="104"/>
      <c r="F5" s="104"/>
      <c r="G5" s="130"/>
      <c r="H5" s="109"/>
      <c r="I5" s="109"/>
      <c r="J5" s="104"/>
      <c r="K5" s="55"/>
      <c r="L5" s="104"/>
      <c r="M5" s="109"/>
    </row>
    <row r="6" spans="1:30" x14ac:dyDescent="0.25">
      <c r="A6" s="104"/>
      <c r="B6" s="104"/>
      <c r="D6" s="104"/>
      <c r="E6" s="104"/>
      <c r="F6" s="104"/>
      <c r="G6" s="130"/>
      <c r="H6" s="109"/>
      <c r="I6" s="109"/>
      <c r="J6" s="104"/>
      <c r="K6" s="55"/>
      <c r="L6" s="104"/>
      <c r="M6" s="109"/>
    </row>
    <row r="7" spans="1:30" x14ac:dyDescent="0.25">
      <c r="A7" s="104"/>
      <c r="B7" s="104"/>
      <c r="D7" s="104"/>
      <c r="E7" s="104"/>
      <c r="F7" s="104"/>
      <c r="G7" s="130"/>
      <c r="H7" s="109"/>
      <c r="I7" s="109"/>
      <c r="J7" s="104"/>
      <c r="K7" s="55"/>
      <c r="L7" s="104"/>
      <c r="M7" s="109"/>
    </row>
    <row r="8" spans="1:30" x14ac:dyDescent="0.25">
      <c r="A8" s="104"/>
      <c r="B8" s="104"/>
      <c r="D8" s="104"/>
      <c r="E8" s="104"/>
      <c r="F8" s="104"/>
      <c r="G8" s="130"/>
      <c r="H8" s="109"/>
      <c r="I8" s="109"/>
      <c r="J8" s="104"/>
      <c r="K8" s="55"/>
      <c r="L8" s="104"/>
      <c r="M8" s="109"/>
    </row>
    <row r="9" spans="1:30" x14ac:dyDescent="0.25">
      <c r="A9" s="104"/>
      <c r="B9" s="104"/>
      <c r="D9" s="104"/>
      <c r="E9" s="104"/>
      <c r="F9" s="104"/>
      <c r="G9" s="130"/>
      <c r="H9" s="109"/>
      <c r="I9" s="109"/>
      <c r="J9" s="104"/>
      <c r="K9" s="55"/>
      <c r="L9" s="104"/>
      <c r="M9" s="109"/>
    </row>
    <row r="10" spans="1:30" x14ac:dyDescent="0.25">
      <c r="A10" s="104"/>
      <c r="B10" s="104"/>
      <c r="D10" s="104"/>
      <c r="E10" s="104"/>
      <c r="F10" s="104"/>
      <c r="G10" s="130"/>
      <c r="H10" s="109"/>
      <c r="I10" s="109"/>
      <c r="J10" s="104"/>
      <c r="K10" s="55"/>
      <c r="L10" s="104"/>
      <c r="M10" s="109"/>
    </row>
    <row r="11" spans="1:30" x14ac:dyDescent="0.25">
      <c r="A11" s="104"/>
      <c r="B11" s="104"/>
      <c r="D11" s="104"/>
      <c r="E11" s="104"/>
      <c r="F11" s="104"/>
      <c r="G11" s="130"/>
      <c r="H11" s="109"/>
      <c r="I11" s="109"/>
      <c r="J11" s="104"/>
      <c r="K11" s="55"/>
      <c r="L11" s="104"/>
      <c r="M11" s="109"/>
    </row>
    <row r="12" spans="1:30" x14ac:dyDescent="0.25">
      <c r="A12" s="104"/>
      <c r="B12" s="104"/>
      <c r="D12" s="104"/>
      <c r="E12" s="104"/>
      <c r="F12" s="104"/>
      <c r="G12" s="130"/>
      <c r="H12" s="109"/>
      <c r="I12" s="109"/>
      <c r="J12" s="104"/>
      <c r="K12" s="55"/>
      <c r="L12" s="104"/>
      <c r="M12" s="109"/>
    </row>
    <row r="13" spans="1:30" x14ac:dyDescent="0.25">
      <c r="A13" s="104"/>
      <c r="B13" s="104"/>
      <c r="D13" s="104"/>
      <c r="E13" s="104"/>
      <c r="F13" s="104"/>
      <c r="G13" s="130"/>
      <c r="H13" s="109"/>
      <c r="I13" s="109"/>
      <c r="J13" s="104"/>
      <c r="K13" s="55"/>
      <c r="L13" s="104"/>
      <c r="M13" s="109"/>
    </row>
    <row r="14" spans="1:30" x14ac:dyDescent="0.25">
      <c r="A14"/>
      <c r="B14"/>
      <c r="C14"/>
      <c r="D14"/>
      <c r="E14"/>
      <c r="F14"/>
      <c r="G14" s="130"/>
      <c r="H14" s="109"/>
      <c r="I14" s="109"/>
      <c r="J14" s="104"/>
      <c r="K14" s="55"/>
      <c r="L14" s="104"/>
      <c r="M14" s="109"/>
    </row>
    <row r="15" spans="1:30" x14ac:dyDescent="0.25">
      <c r="A15" s="104"/>
      <c r="B15" s="104"/>
      <c r="D15" s="104"/>
      <c r="E15" s="104"/>
      <c r="F15" s="104"/>
      <c r="G15" s="130"/>
      <c r="H15" s="109"/>
      <c r="I15" s="109"/>
      <c r="J15" s="104"/>
      <c r="K15" s="55"/>
      <c r="L15" s="104"/>
      <c r="M15" s="109"/>
    </row>
    <row r="16" spans="1:30" x14ac:dyDescent="0.25">
      <c r="A16" s="104"/>
      <c r="B16" s="104"/>
      <c r="D16" s="104"/>
      <c r="E16" s="104"/>
      <c r="F16" s="104"/>
      <c r="G16" s="130"/>
      <c r="H16" s="109"/>
      <c r="I16" s="109"/>
      <c r="J16" s="104"/>
      <c r="K16" s="55"/>
      <c r="L16" s="104"/>
      <c r="M16" s="109"/>
    </row>
    <row r="17" spans="1:13" x14ac:dyDescent="0.25">
      <c r="A17" s="104"/>
      <c r="B17" s="104"/>
      <c r="D17" s="104"/>
      <c r="E17" s="104"/>
      <c r="F17" s="104"/>
      <c r="G17" s="130"/>
      <c r="H17" s="109"/>
      <c r="I17" s="109"/>
      <c r="J17" s="104"/>
      <c r="K17" s="55"/>
      <c r="L17" s="104"/>
      <c r="M17" s="109"/>
    </row>
    <row r="18" spans="1:13" x14ac:dyDescent="0.25">
      <c r="A18" s="104"/>
      <c r="B18" s="104"/>
      <c r="D18" s="104"/>
      <c r="E18" s="104"/>
      <c r="F18" s="104"/>
      <c r="G18" s="130"/>
      <c r="H18" s="109"/>
      <c r="I18" s="109"/>
      <c r="J18" s="104"/>
      <c r="K18" s="55"/>
      <c r="L18" s="104"/>
      <c r="M18" s="109"/>
    </row>
    <row r="19" spans="1:13" x14ac:dyDescent="0.25">
      <c r="A19" s="104"/>
      <c r="B19" s="104"/>
      <c r="D19" s="104"/>
      <c r="E19" s="104"/>
      <c r="F19" s="104"/>
      <c r="G19" s="130"/>
      <c r="H19" s="109"/>
      <c r="I19" s="109"/>
      <c r="J19" s="104"/>
      <c r="K19" s="55"/>
      <c r="L19" s="104"/>
      <c r="M19" s="109"/>
    </row>
    <row r="20" spans="1:13" x14ac:dyDescent="0.25">
      <c r="A20"/>
      <c r="B20"/>
      <c r="C20"/>
      <c r="D20"/>
      <c r="E20"/>
      <c r="F20"/>
      <c r="G20" s="130"/>
      <c r="H20" s="109"/>
      <c r="I20" s="109"/>
      <c r="J20" s="104"/>
      <c r="K20" s="55"/>
      <c r="L20" s="104"/>
      <c r="M20" s="109"/>
    </row>
    <row r="21" spans="1:13" x14ac:dyDescent="0.25">
      <c r="A21"/>
      <c r="B21"/>
      <c r="C21"/>
      <c r="D21"/>
      <c r="E21"/>
      <c r="F21"/>
      <c r="G21" s="130"/>
      <c r="H21" s="109"/>
      <c r="I21" s="109"/>
      <c r="J21" s="104"/>
      <c r="K21" s="55"/>
      <c r="L21" s="104"/>
      <c r="M21" s="109"/>
    </row>
    <row r="22" spans="1:13" x14ac:dyDescent="0.25">
      <c r="A22" s="104"/>
      <c r="B22" s="104"/>
      <c r="D22" s="104"/>
      <c r="E22" s="104"/>
      <c r="F22" s="104"/>
      <c r="G22" s="130"/>
      <c r="H22" s="109"/>
      <c r="I22" s="109"/>
      <c r="J22" s="104"/>
      <c r="K22" s="55"/>
      <c r="L22" s="104"/>
      <c r="M22" s="109"/>
    </row>
    <row r="23" spans="1:13" x14ac:dyDescent="0.25">
      <c r="A23"/>
      <c r="B23"/>
      <c r="C23"/>
      <c r="D23"/>
      <c r="E23"/>
      <c r="F23"/>
      <c r="G23" s="130"/>
      <c r="H23" s="109"/>
      <c r="I23" s="109"/>
      <c r="J23" s="104"/>
      <c r="K23" s="55"/>
      <c r="L23" s="104"/>
      <c r="M23" s="109"/>
    </row>
    <row r="24" spans="1:13" x14ac:dyDescent="0.25">
      <c r="A24" s="104"/>
      <c r="B24" s="104"/>
      <c r="D24" s="104"/>
      <c r="E24" s="104"/>
      <c r="F24" s="104"/>
      <c r="G24" s="130"/>
      <c r="H24" s="109"/>
      <c r="I24" s="109"/>
      <c r="J24" s="104"/>
      <c r="K24" s="55"/>
      <c r="L24" s="104"/>
      <c r="M24" s="109"/>
    </row>
    <row r="25" spans="1:13" x14ac:dyDescent="0.25">
      <c r="A25" s="104"/>
      <c r="B25" s="104"/>
      <c r="D25" s="104"/>
      <c r="E25" s="104"/>
      <c r="F25" s="104"/>
      <c r="G25" s="130"/>
      <c r="H25" s="109"/>
      <c r="I25" s="109"/>
      <c r="J25" s="104"/>
      <c r="K25" s="55"/>
      <c r="L25" s="104"/>
      <c r="M25" s="109"/>
    </row>
  </sheetData>
  <pageMargins left="0.7" right="0.7" top="0.75" bottom="0.75" header="0.3" footer="0.3"/>
  <customProperties>
    <customPr name="ORB_SHEETNAME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arsAW"/>
  <dimension ref="B1:BW276"/>
  <sheetViews>
    <sheetView topLeftCell="E1" zoomScale="80" zoomScaleNormal="80" workbookViewId="0">
      <selection activeCell="L8" sqref="L8"/>
    </sheetView>
  </sheetViews>
  <sheetFormatPr defaultColWidth="8.85546875" defaultRowHeight="15" x14ac:dyDescent="0.25"/>
  <cols>
    <col min="1" max="1" width="8.85546875" style="7"/>
    <col min="2" max="2" width="30.42578125" style="7" customWidth="1"/>
    <col min="3" max="3" width="20.28515625" style="7" customWidth="1"/>
    <col min="4" max="4" width="40" style="7" customWidth="1"/>
    <col min="5" max="5" width="34.140625" style="9" customWidth="1"/>
    <col min="6" max="6" width="11" style="8" customWidth="1"/>
    <col min="7" max="7" width="8.85546875" style="32"/>
    <col min="8" max="10" width="8.85546875" style="7"/>
    <col min="11" max="11" width="9.85546875" style="7" bestFit="1" customWidth="1"/>
    <col min="12" max="12" width="9.42578125" style="7" customWidth="1"/>
    <col min="13" max="21" width="8.85546875" style="7"/>
    <col min="22" max="22" width="9.28515625" style="7" bestFit="1" customWidth="1"/>
    <col min="23" max="25" width="9.28515625" style="7" customWidth="1"/>
    <col min="26" max="26" width="9.28515625" style="7" bestFit="1" customWidth="1"/>
    <col min="27" max="27" width="10" style="7" customWidth="1"/>
    <col min="28" max="29" width="27.85546875" style="7" customWidth="1"/>
    <col min="30" max="34" width="12.85546875" style="7" customWidth="1"/>
    <col min="35" max="35" width="36.140625" style="7" customWidth="1"/>
    <col min="36" max="36" width="23.42578125" style="7" customWidth="1"/>
    <col min="37" max="37" width="36.28515625" style="7" customWidth="1"/>
    <col min="38" max="38" width="32.28515625" style="7" customWidth="1"/>
    <col min="39" max="41" width="16" style="7" customWidth="1"/>
    <col min="42" max="50" width="8.85546875" style="7"/>
    <col min="51" max="51" width="38.42578125" style="7" customWidth="1"/>
    <col min="52" max="52" width="26" style="7" customWidth="1"/>
    <col min="53" max="16384" width="8.85546875" style="7"/>
  </cols>
  <sheetData>
    <row r="1" spans="2:75" x14ac:dyDescent="0.25">
      <c r="V1" s="12"/>
      <c r="W1" s="12"/>
      <c r="X1" s="12"/>
      <c r="Y1" s="12"/>
      <c r="AN1" s="13"/>
      <c r="AO1" s="13"/>
      <c r="AY1" s="33"/>
      <c r="AZ1" s="34"/>
      <c r="BA1" s="34"/>
      <c r="BB1" s="33"/>
      <c r="BC1" s="34"/>
    </row>
    <row r="2" spans="2:75" x14ac:dyDescent="0.25">
      <c r="I2" s="9" t="s">
        <v>11</v>
      </c>
      <c r="L2" s="9" t="s">
        <v>12</v>
      </c>
      <c r="O2" s="9" t="s">
        <v>13</v>
      </c>
      <c r="R2" s="9"/>
      <c r="U2" s="9" t="s">
        <v>14</v>
      </c>
      <c r="X2" s="9" t="s">
        <v>15</v>
      </c>
      <c r="AB2" s="9" t="s">
        <v>16</v>
      </c>
      <c r="AE2" s="7" t="s">
        <v>17</v>
      </c>
      <c r="AJ2" s="9" t="s">
        <v>18</v>
      </c>
      <c r="AZ2" s="34"/>
      <c r="BA2" s="34"/>
      <c r="BB2" s="34"/>
      <c r="BC2" s="34"/>
    </row>
    <row r="3" spans="2:75" x14ac:dyDescent="0.25">
      <c r="AV3" s="35"/>
      <c r="AW3" s="35"/>
      <c r="AY3" s="33"/>
      <c r="AZ3" s="34"/>
      <c r="BA3" s="34"/>
      <c r="BB3" s="34"/>
      <c r="BC3" s="34"/>
    </row>
    <row r="4" spans="2:75" x14ac:dyDescent="0.25">
      <c r="B4" s="9"/>
      <c r="H4" s="7">
        <v>1</v>
      </c>
      <c r="I4" s="7" t="str">
        <f>INDEX(I6:I12,$H4)</f>
        <v>Descending sort by first metric</v>
      </c>
      <c r="K4" s="7">
        <v>1</v>
      </c>
      <c r="L4" s="7" t="str">
        <f>INDEX(L6:L12,$K4)</f>
        <v>By account</v>
      </c>
      <c r="T4" s="7">
        <v>1</v>
      </c>
      <c r="U4" s="7" t="str">
        <f>INDEX(U6:U12,$T4)</f>
        <v>None</v>
      </c>
      <c r="W4" s="7">
        <v>2</v>
      </c>
      <c r="X4" s="7" t="str">
        <f>INDEX(X6:X12,$W4)</f>
        <v>Data bars</v>
      </c>
      <c r="AA4" s="55"/>
      <c r="AY4" s="33"/>
      <c r="AZ4" s="34"/>
      <c r="BA4" s="34"/>
      <c r="BB4" s="34"/>
      <c r="BC4" s="34"/>
    </row>
    <row r="5" spans="2:75" x14ac:dyDescent="0.25">
      <c r="AA5" s="55"/>
      <c r="AB5" s="36" t="s">
        <v>19</v>
      </c>
      <c r="AC5" s="35" t="s">
        <v>20</v>
      </c>
      <c r="AD5" s="35" t="s">
        <v>21</v>
      </c>
      <c r="AE5" s="35" t="s">
        <v>22</v>
      </c>
      <c r="AY5" s="33"/>
      <c r="AZ5" s="34"/>
      <c r="BA5" s="34"/>
      <c r="BB5" s="34"/>
      <c r="BC5" s="34"/>
    </row>
    <row r="6" spans="2:75" x14ac:dyDescent="0.25">
      <c r="C6" s="8"/>
      <c r="I6" s="7" t="s">
        <v>37</v>
      </c>
      <c r="J6" s="7" t="s">
        <v>38</v>
      </c>
      <c r="L6" s="7" t="s">
        <v>2379</v>
      </c>
      <c r="M6" s="7" t="s">
        <v>39</v>
      </c>
      <c r="O6" s="8" t="s">
        <v>40</v>
      </c>
      <c r="P6" s="37"/>
      <c r="Q6" s="37"/>
      <c r="U6" s="7" t="s">
        <v>41</v>
      </c>
      <c r="V6" s="7" t="s">
        <v>42</v>
      </c>
      <c r="X6" s="7" t="s">
        <v>41</v>
      </c>
      <c r="Y6" s="7" t="s">
        <v>42</v>
      </c>
      <c r="AA6" s="55" t="s">
        <v>43</v>
      </c>
      <c r="AB6" s="7" t="s">
        <v>44</v>
      </c>
      <c r="AC6" s="7" t="s">
        <v>45</v>
      </c>
      <c r="AE6" s="7" t="s">
        <v>46</v>
      </c>
      <c r="AF6" s="7" t="s">
        <v>47</v>
      </c>
      <c r="AI6" s="37" t="s">
        <v>43</v>
      </c>
      <c r="AJ6" s="37" t="s">
        <v>44</v>
      </c>
      <c r="AK6" s="37" t="s">
        <v>45</v>
      </c>
      <c r="AL6" s="7" t="s">
        <v>23</v>
      </c>
      <c r="AM6" s="7" t="s">
        <v>24</v>
      </c>
      <c r="AN6" s="7" t="s">
        <v>25</v>
      </c>
      <c r="AO6" s="7" t="s">
        <v>26</v>
      </c>
      <c r="AP6" s="7" t="s">
        <v>27</v>
      </c>
      <c r="AQ6" s="7" t="s">
        <v>1995</v>
      </c>
      <c r="AY6" s="33"/>
      <c r="AZ6" s="34"/>
      <c r="BA6" s="34"/>
      <c r="BB6" s="34"/>
      <c r="BC6" s="38"/>
      <c r="BD6" s="37"/>
      <c r="BE6" s="37"/>
      <c r="BW6" s="37"/>
    </row>
    <row r="7" spans="2:75" x14ac:dyDescent="0.25">
      <c r="C7" s="8"/>
      <c r="I7" s="7" t="s">
        <v>48</v>
      </c>
      <c r="J7" s="7" t="s">
        <v>49</v>
      </c>
      <c r="L7" s="7" t="s">
        <v>2374</v>
      </c>
      <c r="M7" s="7" t="s">
        <v>50</v>
      </c>
      <c r="O7" s="8">
        <v>200</v>
      </c>
      <c r="P7" s="37"/>
      <c r="Q7" s="37"/>
      <c r="R7" s="8"/>
      <c r="U7" s="7" t="s">
        <v>51</v>
      </c>
      <c r="V7" s="7" t="s">
        <v>52</v>
      </c>
      <c r="X7" s="7" t="s">
        <v>53</v>
      </c>
      <c r="Y7" s="7" t="s">
        <v>54</v>
      </c>
      <c r="AA7" s="55">
        <v>1</v>
      </c>
      <c r="AB7" s="7" t="s">
        <v>47</v>
      </c>
      <c r="AC7" s="7" t="s">
        <v>47</v>
      </c>
      <c r="AI7" s="37">
        <v>1</v>
      </c>
      <c r="AJ7" s="37" t="str">
        <f t="shared" ref="AJ7:AJ18" si="0">INDEX(AJ$25:AJ$241,$AI7)</f>
        <v>(Add...)</v>
      </c>
      <c r="AK7" s="37" t="str">
        <f t="shared" ref="AK7:AK18" si="1">LOWER(INDEX(AK$25:AK$241,$AI7))</f>
        <v>none</v>
      </c>
      <c r="AL7" s="17" t="str">
        <f t="shared" ref="AL7:AL18" si="2">INDEX(AL$25:AL$241,$AI7)</f>
        <v>none</v>
      </c>
      <c r="AM7" s="7" t="str">
        <f t="shared" ref="AM7:AS18" si="3">IF(INDEX(AM$25:AM$241,$AI7)=0,"",INDEX(AM$25:AM$241,$AI7))</f>
        <v/>
      </c>
      <c r="AN7" s="7" t="str">
        <f t="shared" si="3"/>
        <v/>
      </c>
      <c r="AO7" s="7" t="str">
        <f t="shared" si="3"/>
        <v/>
      </c>
      <c r="AP7" s="7" t="str">
        <f t="shared" si="3"/>
        <v/>
      </c>
      <c r="AQ7" s="7" t="str">
        <f t="shared" si="3"/>
        <v/>
      </c>
      <c r="AR7" s="7" t="str">
        <f t="shared" si="3"/>
        <v/>
      </c>
      <c r="AS7" s="7" t="str">
        <f t="shared" si="3"/>
        <v/>
      </c>
      <c r="AY7" s="33"/>
      <c r="AZ7" s="34"/>
      <c r="BA7" s="34"/>
      <c r="BB7" s="34"/>
      <c r="BC7" s="38"/>
      <c r="BD7" s="37"/>
      <c r="BE7" s="37"/>
      <c r="BW7" s="37"/>
    </row>
    <row r="8" spans="2:75" x14ac:dyDescent="0.25">
      <c r="C8" s="8"/>
      <c r="I8" s="7" t="s">
        <v>56</v>
      </c>
      <c r="J8" s="7" t="s">
        <v>57</v>
      </c>
      <c r="O8" s="8">
        <v>100</v>
      </c>
      <c r="P8" s="37"/>
      <c r="Q8" s="37"/>
      <c r="U8" s="7" t="s">
        <v>58</v>
      </c>
      <c r="V8" s="7" t="s">
        <v>59</v>
      </c>
      <c r="X8" s="7" t="s">
        <v>60</v>
      </c>
      <c r="Y8" s="7" t="s">
        <v>61</v>
      </c>
      <c r="AA8" s="55">
        <v>1</v>
      </c>
      <c r="AB8" s="7" t="str">
        <f>INDEX(AB$25:AB$176,$AA8)</f>
        <v>(Add...)</v>
      </c>
      <c r="AC8" s="7" t="str">
        <f t="shared" ref="AB8:AF20" si="4">INDEX(AC$25:AC$176,$AA8)</f>
        <v>NONE</v>
      </c>
      <c r="AD8" s="7">
        <f t="shared" si="4"/>
        <v>0</v>
      </c>
      <c r="AE8" s="7">
        <f t="shared" si="4"/>
        <v>0</v>
      </c>
      <c r="AF8" s="7">
        <f t="shared" si="4"/>
        <v>0</v>
      </c>
      <c r="AI8" s="37">
        <v>1</v>
      </c>
      <c r="AJ8" s="37" t="str">
        <f t="shared" si="0"/>
        <v>(Add...)</v>
      </c>
      <c r="AK8" s="37" t="str">
        <f t="shared" si="1"/>
        <v>none</v>
      </c>
      <c r="AL8" s="17" t="str">
        <f t="shared" si="2"/>
        <v>none</v>
      </c>
      <c r="AM8" s="7" t="str">
        <f t="shared" si="3"/>
        <v/>
      </c>
      <c r="AN8" s="7" t="str">
        <f t="shared" si="3"/>
        <v/>
      </c>
      <c r="AO8" s="7" t="str">
        <f t="shared" si="3"/>
        <v/>
      </c>
      <c r="AP8" s="7" t="str">
        <f t="shared" si="3"/>
        <v/>
      </c>
      <c r="AQ8" s="7" t="str">
        <f t="shared" si="3"/>
        <v/>
      </c>
      <c r="AR8" s="7" t="str">
        <f t="shared" si="3"/>
        <v/>
      </c>
      <c r="AS8" s="7" t="str">
        <f t="shared" si="3"/>
        <v/>
      </c>
      <c r="AY8" s="33"/>
      <c r="AZ8" s="34"/>
      <c r="BA8" s="34"/>
      <c r="BB8" s="34"/>
      <c r="BC8" s="38"/>
      <c r="BD8" s="37"/>
      <c r="BE8" s="37"/>
      <c r="BW8" s="37"/>
    </row>
    <row r="9" spans="2:75" x14ac:dyDescent="0.25">
      <c r="O9" s="8">
        <v>50</v>
      </c>
      <c r="P9" s="37"/>
      <c r="Q9" s="37"/>
      <c r="U9" s="7" t="s">
        <v>62</v>
      </c>
      <c r="V9" s="7" t="s">
        <v>63</v>
      </c>
      <c r="X9" s="7" t="s">
        <v>64</v>
      </c>
      <c r="Y9" s="7" t="s">
        <v>65</v>
      </c>
      <c r="AA9" s="55">
        <v>1</v>
      </c>
      <c r="AB9" s="7" t="str">
        <f t="shared" si="4"/>
        <v>(Add...)</v>
      </c>
      <c r="AC9" s="7" t="str">
        <f t="shared" si="4"/>
        <v>NONE</v>
      </c>
      <c r="AD9" s="7">
        <f t="shared" si="4"/>
        <v>0</v>
      </c>
      <c r="AE9" s="7">
        <f t="shared" si="4"/>
        <v>0</v>
      </c>
      <c r="AF9" s="7">
        <f t="shared" si="4"/>
        <v>0</v>
      </c>
      <c r="AI9" s="37">
        <v>1</v>
      </c>
      <c r="AJ9" s="37" t="str">
        <f t="shared" si="0"/>
        <v>(Add...)</v>
      </c>
      <c r="AK9" s="37" t="str">
        <f t="shared" si="1"/>
        <v>none</v>
      </c>
      <c r="AL9" s="17" t="str">
        <f t="shared" si="2"/>
        <v>none</v>
      </c>
      <c r="AM9" s="7" t="str">
        <f t="shared" si="3"/>
        <v/>
      </c>
      <c r="AN9" s="7" t="str">
        <f t="shared" si="3"/>
        <v/>
      </c>
      <c r="AO9" s="7" t="str">
        <f t="shared" si="3"/>
        <v/>
      </c>
      <c r="AP9" s="7" t="str">
        <f t="shared" si="3"/>
        <v/>
      </c>
      <c r="AQ9" s="7" t="str">
        <f t="shared" si="3"/>
        <v/>
      </c>
      <c r="AR9" s="7" t="str">
        <f t="shared" si="3"/>
        <v/>
      </c>
      <c r="AS9" s="7" t="str">
        <f t="shared" si="3"/>
        <v/>
      </c>
      <c r="AY9" s="33"/>
      <c r="AZ9" s="34"/>
      <c r="BA9" s="34"/>
      <c r="BB9" s="34"/>
      <c r="BC9" s="38"/>
      <c r="BD9" s="37"/>
      <c r="BE9" s="37"/>
      <c r="BW9" s="37"/>
    </row>
    <row r="10" spans="2:75" x14ac:dyDescent="0.25">
      <c r="O10" s="8">
        <v>20</v>
      </c>
      <c r="P10" s="37"/>
      <c r="Q10" s="37"/>
      <c r="AA10" s="55">
        <v>1</v>
      </c>
      <c r="AB10" s="7" t="str">
        <f t="shared" si="4"/>
        <v>(Add...)</v>
      </c>
      <c r="AC10" s="7" t="str">
        <f t="shared" si="4"/>
        <v>NONE</v>
      </c>
      <c r="AD10" s="7">
        <f t="shared" si="4"/>
        <v>0</v>
      </c>
      <c r="AE10" s="7">
        <f t="shared" si="4"/>
        <v>0</v>
      </c>
      <c r="AF10" s="7">
        <f t="shared" si="4"/>
        <v>0</v>
      </c>
      <c r="AG10" s="18"/>
      <c r="AH10" s="18"/>
      <c r="AI10" s="39">
        <v>1</v>
      </c>
      <c r="AJ10" s="37" t="str">
        <f t="shared" si="0"/>
        <v>(Add...)</v>
      </c>
      <c r="AK10" s="37" t="str">
        <f t="shared" si="1"/>
        <v>none</v>
      </c>
      <c r="AL10" s="17" t="str">
        <f t="shared" si="2"/>
        <v>none</v>
      </c>
      <c r="AM10" s="7" t="str">
        <f t="shared" si="3"/>
        <v/>
      </c>
      <c r="AN10" s="7" t="str">
        <f t="shared" si="3"/>
        <v/>
      </c>
      <c r="AO10" s="7" t="str">
        <f t="shared" si="3"/>
        <v/>
      </c>
      <c r="AP10" s="7" t="str">
        <f t="shared" si="3"/>
        <v/>
      </c>
      <c r="AQ10" s="7" t="str">
        <f t="shared" si="3"/>
        <v/>
      </c>
      <c r="AR10" s="7" t="str">
        <f t="shared" si="3"/>
        <v/>
      </c>
      <c r="AS10" s="7" t="str">
        <f t="shared" si="3"/>
        <v/>
      </c>
      <c r="AY10" s="33"/>
      <c r="AZ10" s="34"/>
      <c r="BA10" s="34"/>
      <c r="BB10" s="34"/>
      <c r="BC10" s="38"/>
      <c r="BD10" s="37"/>
      <c r="BE10" s="37"/>
      <c r="BW10" s="37"/>
    </row>
    <row r="11" spans="2:75" x14ac:dyDescent="0.25">
      <c r="O11" s="8">
        <v>10</v>
      </c>
      <c r="P11" s="37"/>
      <c r="Q11" s="37"/>
      <c r="AA11" s="55">
        <v>1</v>
      </c>
      <c r="AB11" s="7" t="str">
        <f t="shared" si="4"/>
        <v>(Add...)</v>
      </c>
      <c r="AC11" s="7" t="str">
        <f t="shared" si="4"/>
        <v>NONE</v>
      </c>
      <c r="AD11" s="7">
        <f t="shared" si="4"/>
        <v>0</v>
      </c>
      <c r="AE11" s="7">
        <f t="shared" si="4"/>
        <v>0</v>
      </c>
      <c r="AF11" s="7">
        <f t="shared" si="4"/>
        <v>0</v>
      </c>
      <c r="AI11" s="37">
        <v>1</v>
      </c>
      <c r="AJ11" s="37" t="str">
        <f t="shared" si="0"/>
        <v>(Add...)</v>
      </c>
      <c r="AK11" s="37" t="str">
        <f t="shared" si="1"/>
        <v>none</v>
      </c>
      <c r="AL11" s="17" t="str">
        <f t="shared" si="2"/>
        <v>none</v>
      </c>
      <c r="AM11" s="7" t="str">
        <f t="shared" si="3"/>
        <v/>
      </c>
      <c r="AN11" s="7" t="str">
        <f t="shared" si="3"/>
        <v/>
      </c>
      <c r="AO11" s="7" t="str">
        <f t="shared" si="3"/>
        <v/>
      </c>
      <c r="AP11" s="7" t="str">
        <f t="shared" si="3"/>
        <v/>
      </c>
      <c r="AQ11" s="7" t="str">
        <f t="shared" si="3"/>
        <v/>
      </c>
      <c r="AR11" s="7" t="str">
        <f t="shared" si="3"/>
        <v/>
      </c>
      <c r="AS11" s="7" t="str">
        <f t="shared" si="3"/>
        <v/>
      </c>
      <c r="AY11" s="33"/>
      <c r="AZ11" s="34"/>
      <c r="BA11" s="34"/>
      <c r="BB11" s="34"/>
      <c r="BC11" s="38"/>
      <c r="BD11" s="37"/>
      <c r="BE11" s="37"/>
      <c r="BW11" s="37"/>
    </row>
    <row r="12" spans="2:75" x14ac:dyDescent="0.25">
      <c r="O12" s="8">
        <v>5</v>
      </c>
      <c r="P12" s="37"/>
      <c r="Q12" s="37"/>
      <c r="AA12" s="55">
        <v>1</v>
      </c>
      <c r="AB12" s="7" t="str">
        <f t="shared" si="4"/>
        <v>(Add...)</v>
      </c>
      <c r="AC12" s="7" t="str">
        <f t="shared" si="4"/>
        <v>NONE</v>
      </c>
      <c r="AD12" s="7">
        <f t="shared" si="4"/>
        <v>0</v>
      </c>
      <c r="AE12" s="7">
        <f t="shared" si="4"/>
        <v>0</v>
      </c>
      <c r="AF12" s="7">
        <f t="shared" si="4"/>
        <v>0</v>
      </c>
      <c r="AI12" s="37">
        <v>1</v>
      </c>
      <c r="AJ12" s="37" t="str">
        <f t="shared" si="0"/>
        <v>(Add...)</v>
      </c>
      <c r="AK12" s="37" t="str">
        <f t="shared" si="1"/>
        <v>none</v>
      </c>
      <c r="AL12" s="17" t="str">
        <f t="shared" si="2"/>
        <v>none</v>
      </c>
      <c r="AM12" s="7" t="str">
        <f t="shared" si="3"/>
        <v/>
      </c>
      <c r="AN12" s="7" t="str">
        <f t="shared" si="3"/>
        <v/>
      </c>
      <c r="AO12" s="7" t="str">
        <f t="shared" si="3"/>
        <v/>
      </c>
      <c r="AP12" s="7" t="str">
        <f t="shared" si="3"/>
        <v/>
      </c>
      <c r="AQ12" s="7" t="str">
        <f t="shared" si="3"/>
        <v/>
      </c>
      <c r="AR12" s="7" t="str">
        <f t="shared" si="3"/>
        <v/>
      </c>
      <c r="AS12" s="7" t="str">
        <f t="shared" si="3"/>
        <v/>
      </c>
      <c r="AY12" s="33"/>
      <c r="AZ12" s="34"/>
      <c r="BA12" s="34"/>
      <c r="BB12" s="34"/>
      <c r="BC12" s="38"/>
      <c r="BD12" s="37"/>
      <c r="BE12" s="37"/>
      <c r="BW12" s="37"/>
    </row>
    <row r="13" spans="2:75" x14ac:dyDescent="0.25">
      <c r="O13" s="8">
        <v>3</v>
      </c>
      <c r="P13" s="37"/>
      <c r="Q13" s="37"/>
      <c r="AA13" s="55">
        <v>1</v>
      </c>
      <c r="AB13" s="7" t="str">
        <f t="shared" si="4"/>
        <v>(Add...)</v>
      </c>
      <c r="AC13" s="7" t="str">
        <f t="shared" si="4"/>
        <v>NONE</v>
      </c>
      <c r="AD13" s="7">
        <f t="shared" si="4"/>
        <v>0</v>
      </c>
      <c r="AE13" s="7">
        <f t="shared" si="4"/>
        <v>0</v>
      </c>
      <c r="AF13" s="7">
        <f t="shared" si="4"/>
        <v>0</v>
      </c>
      <c r="AI13" s="37">
        <v>1</v>
      </c>
      <c r="AJ13" s="37" t="str">
        <f t="shared" si="0"/>
        <v>(Add...)</v>
      </c>
      <c r="AK13" s="37" t="str">
        <f t="shared" si="1"/>
        <v>none</v>
      </c>
      <c r="AL13" s="17" t="str">
        <f t="shared" si="2"/>
        <v>none</v>
      </c>
      <c r="AM13" s="7" t="str">
        <f t="shared" si="3"/>
        <v/>
      </c>
      <c r="AN13" s="7" t="str">
        <f t="shared" si="3"/>
        <v/>
      </c>
      <c r="AO13" s="7" t="str">
        <f t="shared" si="3"/>
        <v/>
      </c>
      <c r="AP13" s="7" t="str">
        <f t="shared" si="3"/>
        <v/>
      </c>
      <c r="AQ13" s="7" t="str">
        <f t="shared" si="3"/>
        <v/>
      </c>
      <c r="AR13" s="7" t="str">
        <f t="shared" si="3"/>
        <v/>
      </c>
      <c r="AS13" s="7" t="str">
        <f t="shared" si="3"/>
        <v/>
      </c>
      <c r="AY13" s="33"/>
      <c r="AZ13" s="34"/>
      <c r="BA13" s="34"/>
      <c r="BB13" s="34"/>
      <c r="BC13" s="38"/>
      <c r="BD13" s="37"/>
      <c r="BE13" s="37"/>
      <c r="BW13" s="37"/>
    </row>
    <row r="14" spans="2:75" x14ac:dyDescent="0.25">
      <c r="P14" s="37"/>
      <c r="Q14" s="37"/>
      <c r="Z14" s="18"/>
      <c r="AA14" s="55">
        <v>1</v>
      </c>
      <c r="AB14" s="7" t="str">
        <f t="shared" si="4"/>
        <v>(Add...)</v>
      </c>
      <c r="AC14" s="7" t="str">
        <f t="shared" si="4"/>
        <v>NONE</v>
      </c>
      <c r="AD14" s="7">
        <f t="shared" si="4"/>
        <v>0</v>
      </c>
      <c r="AE14" s="7">
        <f t="shared" si="4"/>
        <v>0</v>
      </c>
      <c r="AF14" s="7">
        <f t="shared" si="4"/>
        <v>0</v>
      </c>
      <c r="AI14" s="37">
        <v>1</v>
      </c>
      <c r="AJ14" s="37" t="str">
        <f t="shared" si="0"/>
        <v>(Add...)</v>
      </c>
      <c r="AK14" s="37" t="str">
        <f t="shared" si="1"/>
        <v>none</v>
      </c>
      <c r="AL14" s="17" t="str">
        <f t="shared" si="2"/>
        <v>none</v>
      </c>
      <c r="AM14" s="7" t="str">
        <f t="shared" si="3"/>
        <v/>
      </c>
      <c r="AN14" s="7" t="str">
        <f t="shared" si="3"/>
        <v/>
      </c>
      <c r="AO14" s="7" t="str">
        <f t="shared" si="3"/>
        <v/>
      </c>
      <c r="AP14" s="7" t="str">
        <f t="shared" si="3"/>
        <v/>
      </c>
      <c r="AQ14" s="7" t="str">
        <f t="shared" si="3"/>
        <v/>
      </c>
      <c r="AR14" s="7" t="str">
        <f t="shared" si="3"/>
        <v/>
      </c>
      <c r="AS14" s="7" t="str">
        <f t="shared" si="3"/>
        <v/>
      </c>
      <c r="AY14" s="33"/>
      <c r="AZ14" s="34"/>
      <c r="BA14" s="34"/>
      <c r="BB14" s="34"/>
      <c r="BC14" s="38"/>
      <c r="BD14" s="37"/>
      <c r="BE14" s="37"/>
      <c r="BW14" s="37"/>
    </row>
    <row r="15" spans="2:75" x14ac:dyDescent="0.25">
      <c r="P15" s="37"/>
      <c r="Q15" s="37"/>
      <c r="AA15" s="55">
        <v>1</v>
      </c>
      <c r="AB15" s="7" t="str">
        <f t="shared" si="4"/>
        <v>(Add...)</v>
      </c>
      <c r="AC15" s="7" t="str">
        <f t="shared" si="4"/>
        <v>NONE</v>
      </c>
      <c r="AD15" s="7">
        <f t="shared" si="4"/>
        <v>0</v>
      </c>
      <c r="AE15" s="7">
        <f t="shared" si="4"/>
        <v>0</v>
      </c>
      <c r="AF15" s="7">
        <f t="shared" si="4"/>
        <v>0</v>
      </c>
      <c r="AI15" s="37">
        <v>1</v>
      </c>
      <c r="AJ15" s="37" t="str">
        <f t="shared" si="0"/>
        <v>(Add...)</v>
      </c>
      <c r="AK15" s="37" t="str">
        <f t="shared" si="1"/>
        <v>none</v>
      </c>
      <c r="AL15" s="17" t="str">
        <f t="shared" si="2"/>
        <v>none</v>
      </c>
      <c r="AM15" s="7" t="str">
        <f t="shared" si="3"/>
        <v/>
      </c>
      <c r="AN15" s="7" t="str">
        <f t="shared" si="3"/>
        <v/>
      </c>
      <c r="AO15" s="7" t="str">
        <f t="shared" si="3"/>
        <v/>
      </c>
      <c r="AP15" s="7" t="str">
        <f t="shared" si="3"/>
        <v/>
      </c>
      <c r="AQ15" s="7" t="str">
        <f t="shared" si="3"/>
        <v/>
      </c>
      <c r="AR15" s="7" t="str">
        <f t="shared" si="3"/>
        <v/>
      </c>
      <c r="AS15" s="7" t="str">
        <f t="shared" si="3"/>
        <v/>
      </c>
      <c r="AY15" s="33"/>
      <c r="AZ15" s="34"/>
      <c r="BA15" s="34"/>
      <c r="BB15" s="34"/>
      <c r="BC15" s="38"/>
      <c r="BD15" s="37"/>
      <c r="BE15" s="37"/>
      <c r="BW15" s="37"/>
    </row>
    <row r="16" spans="2:75" x14ac:dyDescent="0.25">
      <c r="P16" s="37"/>
      <c r="Q16" s="37"/>
      <c r="AA16" s="55">
        <v>1</v>
      </c>
      <c r="AB16" s="7" t="str">
        <f t="shared" si="4"/>
        <v>(Add...)</v>
      </c>
      <c r="AC16" s="7" t="str">
        <f t="shared" si="4"/>
        <v>NONE</v>
      </c>
      <c r="AD16" s="7">
        <f t="shared" si="4"/>
        <v>0</v>
      </c>
      <c r="AE16" s="7">
        <f t="shared" si="4"/>
        <v>0</v>
      </c>
      <c r="AF16" s="7">
        <f t="shared" si="4"/>
        <v>0</v>
      </c>
      <c r="AI16" s="37">
        <v>1</v>
      </c>
      <c r="AJ16" s="37" t="str">
        <f t="shared" si="0"/>
        <v>(Add...)</v>
      </c>
      <c r="AK16" s="37" t="str">
        <f t="shared" si="1"/>
        <v>none</v>
      </c>
      <c r="AL16" s="17" t="str">
        <f t="shared" si="2"/>
        <v>none</v>
      </c>
      <c r="AM16" s="7" t="str">
        <f t="shared" si="3"/>
        <v/>
      </c>
      <c r="AN16" s="7" t="str">
        <f t="shared" si="3"/>
        <v/>
      </c>
      <c r="AO16" s="7" t="str">
        <f t="shared" si="3"/>
        <v/>
      </c>
      <c r="AP16" s="7" t="str">
        <f t="shared" si="3"/>
        <v/>
      </c>
      <c r="AQ16" s="7" t="str">
        <f t="shared" si="3"/>
        <v/>
      </c>
      <c r="AR16" s="7" t="str">
        <f t="shared" si="3"/>
        <v/>
      </c>
      <c r="AS16" s="7" t="str">
        <f t="shared" si="3"/>
        <v/>
      </c>
      <c r="AY16" s="33"/>
      <c r="AZ16" s="34"/>
      <c r="BA16" s="34"/>
      <c r="BB16" s="34"/>
      <c r="BC16" s="38"/>
      <c r="BD16" s="37"/>
      <c r="BE16" s="37"/>
      <c r="BW16" s="37"/>
    </row>
    <row r="17" spans="4:75" x14ac:dyDescent="0.25">
      <c r="P17" s="37"/>
      <c r="Q17" s="37"/>
      <c r="AA17" s="55">
        <v>1</v>
      </c>
      <c r="AB17" s="7" t="str">
        <f t="shared" si="4"/>
        <v>(Add...)</v>
      </c>
      <c r="AC17" s="7" t="str">
        <f t="shared" si="4"/>
        <v>NONE</v>
      </c>
      <c r="AD17" s="7">
        <f t="shared" si="4"/>
        <v>0</v>
      </c>
      <c r="AE17" s="7">
        <f t="shared" si="4"/>
        <v>0</v>
      </c>
      <c r="AF17" s="7">
        <f t="shared" si="4"/>
        <v>0</v>
      </c>
      <c r="AI17" s="37">
        <v>1</v>
      </c>
      <c r="AJ17" s="37" t="str">
        <f t="shared" si="0"/>
        <v>(Add...)</v>
      </c>
      <c r="AK17" s="37" t="str">
        <f t="shared" si="1"/>
        <v>none</v>
      </c>
      <c r="AL17" s="17" t="str">
        <f t="shared" si="2"/>
        <v>none</v>
      </c>
      <c r="AM17" s="7" t="str">
        <f t="shared" si="3"/>
        <v/>
      </c>
      <c r="AN17" s="7" t="str">
        <f t="shared" si="3"/>
        <v/>
      </c>
      <c r="AO17" s="7" t="str">
        <f t="shared" si="3"/>
        <v/>
      </c>
      <c r="AP17" s="7" t="str">
        <f t="shared" si="3"/>
        <v/>
      </c>
      <c r="AQ17" s="7" t="str">
        <f t="shared" si="3"/>
        <v/>
      </c>
      <c r="AR17" s="7" t="str">
        <f t="shared" si="3"/>
        <v/>
      </c>
      <c r="AS17" s="7" t="str">
        <f t="shared" si="3"/>
        <v/>
      </c>
      <c r="AY17" s="33"/>
      <c r="AZ17" s="34"/>
      <c r="BA17" s="34"/>
      <c r="BB17" s="34"/>
      <c r="BC17" s="38"/>
      <c r="BD17" s="37"/>
      <c r="BE17" s="37"/>
      <c r="BW17" s="37"/>
    </row>
    <row r="18" spans="4:75" x14ac:dyDescent="0.25">
      <c r="P18" s="37"/>
      <c r="Q18" s="37"/>
      <c r="AA18" s="55">
        <v>1</v>
      </c>
      <c r="AB18" s="7" t="str">
        <f t="shared" si="4"/>
        <v>(Add...)</v>
      </c>
      <c r="AC18" s="7" t="str">
        <f t="shared" si="4"/>
        <v>NONE</v>
      </c>
      <c r="AD18" s="7">
        <f t="shared" si="4"/>
        <v>0</v>
      </c>
      <c r="AE18" s="7">
        <f t="shared" si="4"/>
        <v>0</v>
      </c>
      <c r="AF18" s="7">
        <f t="shared" si="4"/>
        <v>0</v>
      </c>
      <c r="AI18" s="40">
        <v>1</v>
      </c>
      <c r="AJ18" s="37" t="str">
        <f t="shared" si="0"/>
        <v>(Add...)</v>
      </c>
      <c r="AK18" s="37" t="str">
        <f t="shared" si="1"/>
        <v>none</v>
      </c>
      <c r="AL18" s="17" t="str">
        <f t="shared" si="2"/>
        <v>none</v>
      </c>
      <c r="AM18" s="7" t="str">
        <f t="shared" si="3"/>
        <v/>
      </c>
      <c r="AN18" s="7" t="str">
        <f t="shared" si="3"/>
        <v/>
      </c>
      <c r="AO18" s="7" t="str">
        <f t="shared" si="3"/>
        <v/>
      </c>
      <c r="AP18" s="7" t="str">
        <f t="shared" si="3"/>
        <v/>
      </c>
      <c r="AQ18" s="7" t="str">
        <f t="shared" si="3"/>
        <v/>
      </c>
      <c r="AR18" s="7" t="str">
        <f t="shared" si="3"/>
        <v/>
      </c>
      <c r="AS18" s="7" t="str">
        <f t="shared" si="3"/>
        <v/>
      </c>
      <c r="AY18" s="33"/>
      <c r="AZ18" s="34"/>
      <c r="BA18" s="34"/>
      <c r="BB18" s="34"/>
      <c r="BC18" s="38"/>
      <c r="BD18" s="37"/>
      <c r="BE18" s="37"/>
      <c r="BW18" s="37"/>
    </row>
    <row r="19" spans="4:75" x14ac:dyDescent="0.25">
      <c r="O19" s="9" t="s">
        <v>72</v>
      </c>
      <c r="P19" s="37"/>
      <c r="Q19" s="37"/>
      <c r="AA19" s="55">
        <v>1</v>
      </c>
      <c r="AB19" s="7" t="str">
        <f t="shared" si="4"/>
        <v>(Add...)</v>
      </c>
      <c r="AC19" s="7" t="str">
        <f t="shared" si="4"/>
        <v>NONE</v>
      </c>
      <c r="AD19" s="7">
        <f t="shared" si="4"/>
        <v>0</v>
      </c>
      <c r="AE19" s="7">
        <f t="shared" si="4"/>
        <v>0</v>
      </c>
      <c r="AF19" s="7">
        <f t="shared" si="4"/>
        <v>0</v>
      </c>
      <c r="AI19" s="40"/>
      <c r="AJ19" s="40"/>
      <c r="AK19" s="40"/>
      <c r="AL19" s="20"/>
      <c r="AY19" s="33"/>
      <c r="AZ19" s="34"/>
      <c r="BA19" s="34"/>
      <c r="BB19" s="34"/>
      <c r="BC19" s="38"/>
      <c r="BD19" s="37"/>
      <c r="BE19" s="37"/>
      <c r="BW19" s="37"/>
    </row>
    <row r="20" spans="4:75" x14ac:dyDescent="0.25">
      <c r="N20" s="7">
        <v>2</v>
      </c>
      <c r="P20" s="37"/>
      <c r="Q20" s="37"/>
      <c r="AA20" s="55">
        <v>1</v>
      </c>
      <c r="AB20" s="7" t="str">
        <f t="shared" si="4"/>
        <v>(Add...)</v>
      </c>
      <c r="AC20" s="7" t="str">
        <f t="shared" si="4"/>
        <v>NONE</v>
      </c>
      <c r="AD20" s="7">
        <f t="shared" si="4"/>
        <v>0</v>
      </c>
      <c r="AE20" s="7">
        <f t="shared" si="4"/>
        <v>0</v>
      </c>
      <c r="AF20" s="7">
        <f t="shared" si="4"/>
        <v>0</v>
      </c>
      <c r="AI20" s="37"/>
      <c r="AJ20" s="37"/>
      <c r="AK20" s="37"/>
      <c r="AY20" s="33"/>
      <c r="AZ20" s="34"/>
      <c r="BA20" s="34"/>
      <c r="BB20" s="34"/>
      <c r="BC20" s="38"/>
      <c r="BD20" s="37"/>
      <c r="BE20" s="37"/>
      <c r="BW20" s="37"/>
    </row>
    <row r="21" spans="4:75" x14ac:dyDescent="0.25">
      <c r="P21" s="37"/>
      <c r="Q21" s="37"/>
      <c r="AA21" s="55"/>
      <c r="AI21" s="37"/>
      <c r="AJ21" s="37"/>
      <c r="AK21" s="37"/>
      <c r="AY21" s="33"/>
      <c r="AZ21" s="34"/>
      <c r="BA21" s="34"/>
      <c r="BB21" s="34"/>
      <c r="BC21" s="38"/>
      <c r="BD21" s="37"/>
      <c r="BE21" s="37"/>
      <c r="BW21" s="37"/>
    </row>
    <row r="22" spans="4:75" x14ac:dyDescent="0.25">
      <c r="O22" s="7">
        <v>3</v>
      </c>
      <c r="P22" s="37"/>
      <c r="Q22" s="37"/>
      <c r="AI22" s="37"/>
      <c r="AJ22" s="37"/>
      <c r="AK22" s="37"/>
      <c r="AY22" s="33"/>
      <c r="AZ22" s="34"/>
      <c r="BA22" s="34"/>
      <c r="BB22" s="34"/>
      <c r="BC22" s="38"/>
      <c r="BD22" s="37"/>
      <c r="BE22" s="37"/>
      <c r="BW22" s="37"/>
    </row>
    <row r="23" spans="4:75" x14ac:dyDescent="0.25">
      <c r="O23" s="7">
        <v>5</v>
      </c>
      <c r="P23" s="37"/>
      <c r="Q23" s="37"/>
      <c r="AI23" s="37"/>
      <c r="AJ23" s="37"/>
      <c r="AK23" s="37"/>
      <c r="AY23" s="33"/>
      <c r="AZ23" s="34"/>
      <c r="BA23" s="34"/>
      <c r="BB23" s="34"/>
      <c r="BC23" s="38"/>
      <c r="BD23" s="37"/>
      <c r="BE23" s="37"/>
      <c r="BW23" s="37"/>
    </row>
    <row r="24" spans="4:75" x14ac:dyDescent="0.25">
      <c r="O24" s="7">
        <v>10</v>
      </c>
      <c r="P24" s="37"/>
      <c r="Q24" s="37"/>
      <c r="T24" s="32"/>
      <c r="U24" s="32"/>
      <c r="V24" s="32"/>
      <c r="W24" s="32"/>
      <c r="AI24" s="37"/>
      <c r="AJ24" s="37"/>
      <c r="AK24" s="37"/>
      <c r="AY24" s="33"/>
      <c r="AZ24" s="34"/>
      <c r="BA24" s="34"/>
      <c r="BB24" s="34"/>
      <c r="BC24" s="38"/>
      <c r="BD24" s="37"/>
      <c r="BE24" s="37"/>
      <c r="BW24" s="37"/>
    </row>
    <row r="25" spans="4:75" x14ac:dyDescent="0.25">
      <c r="E25" s="41"/>
      <c r="O25" s="7">
        <v>20</v>
      </c>
      <c r="P25" s="37"/>
      <c r="Q25" s="37"/>
      <c r="T25" s="32"/>
      <c r="U25" s="32"/>
      <c r="V25" s="32"/>
      <c r="W25" s="32"/>
      <c r="AB25" s="104" t="s">
        <v>46</v>
      </c>
      <c r="AC25" s="104" t="s">
        <v>47</v>
      </c>
      <c r="AI25" s="37"/>
      <c r="AJ25" t="s">
        <v>46</v>
      </c>
      <c r="AK25" s="37" t="s">
        <v>42</v>
      </c>
      <c r="AL25" s="7" t="s">
        <v>42</v>
      </c>
      <c r="AY25" s="33"/>
      <c r="AZ25" s="34"/>
      <c r="BA25" s="34"/>
      <c r="BB25" s="34"/>
      <c r="BC25" s="38"/>
      <c r="BD25" s="37"/>
      <c r="BE25" s="37"/>
      <c r="BW25" s="37"/>
    </row>
    <row r="26" spans="4:75" x14ac:dyDescent="0.25">
      <c r="E26" s="41"/>
      <c r="O26" s="7">
        <v>100</v>
      </c>
      <c r="P26" s="37"/>
      <c r="Q26" s="37"/>
      <c r="T26" s="32"/>
      <c r="U26" s="32" t="s">
        <v>75</v>
      </c>
      <c r="V26" s="68"/>
      <c r="W26" s="32"/>
      <c r="AB26" s="104"/>
      <c r="AC26" s="104"/>
      <c r="AI26" s="37"/>
      <c r="AJ26"/>
      <c r="AK26" s="37"/>
      <c r="AY26" s="33"/>
      <c r="AZ26" s="34"/>
      <c r="BA26" s="34"/>
      <c r="BB26" s="34"/>
      <c r="BC26" s="38"/>
      <c r="BD26" s="37"/>
      <c r="BE26" s="37"/>
      <c r="BW26" s="37"/>
    </row>
    <row r="27" spans="4:75" x14ac:dyDescent="0.25">
      <c r="O27" s="7">
        <v>200</v>
      </c>
      <c r="T27" s="32"/>
      <c r="U27" s="32" t="s">
        <v>76</v>
      </c>
      <c r="V27" s="68"/>
      <c r="W27" s="32"/>
      <c r="AB27" s="104" t="s">
        <v>2069</v>
      </c>
      <c r="AC27" s="104"/>
      <c r="AJ27" t="s">
        <v>2081</v>
      </c>
      <c r="AK27" s="15"/>
      <c r="AL27" s="15"/>
      <c r="AM27" s="15"/>
      <c r="AN27" s="15"/>
      <c r="AO27" s="15"/>
      <c r="AP27" s="15"/>
      <c r="AQ27" s="15"/>
      <c r="AR27" s="15"/>
      <c r="AS27" s="15"/>
      <c r="AY27" s="33"/>
      <c r="AZ27" s="34"/>
      <c r="BA27" s="34"/>
      <c r="BB27" s="34"/>
      <c r="BC27" s="34"/>
    </row>
    <row r="28" spans="4:75" x14ac:dyDescent="0.25">
      <c r="O28" s="7">
        <v>500</v>
      </c>
      <c r="T28" s="32"/>
      <c r="U28" s="32"/>
      <c r="V28" s="32"/>
      <c r="W28" s="32"/>
      <c r="AB28" s="104" t="s">
        <v>223</v>
      </c>
      <c r="AC28" s="104" t="s">
        <v>223</v>
      </c>
      <c r="AD28" s="109"/>
      <c r="AE28" s="109"/>
      <c r="AJ28" t="s">
        <v>35</v>
      </c>
      <c r="AK28" s="15" t="s">
        <v>35</v>
      </c>
      <c r="AL28" s="32" t="s">
        <v>35</v>
      </c>
      <c r="AM28" s="32">
        <v>1</v>
      </c>
      <c r="AN28" s="32"/>
      <c r="AO28" s="32"/>
      <c r="AP28" s="32"/>
      <c r="AY28" s="33"/>
      <c r="AZ28" s="34"/>
      <c r="BA28" s="34"/>
      <c r="BB28" s="34"/>
      <c r="BC28" s="34"/>
    </row>
    <row r="29" spans="4:75" x14ac:dyDescent="0.25">
      <c r="D29" s="32"/>
      <c r="E29" s="32"/>
      <c r="F29" s="32"/>
      <c r="T29" s="32"/>
      <c r="U29" s="32"/>
      <c r="V29" s="32"/>
      <c r="W29" s="32"/>
      <c r="AB29" s="104" t="s">
        <v>29</v>
      </c>
      <c r="AC29" s="104" t="s">
        <v>29</v>
      </c>
      <c r="AD29" s="109"/>
      <c r="AE29" s="109"/>
      <c r="AJ29" t="s">
        <v>70</v>
      </c>
      <c r="AK29" s="15" t="s">
        <v>70</v>
      </c>
      <c r="AL29" s="32" t="s">
        <v>70</v>
      </c>
      <c r="AM29" s="32">
        <v>1</v>
      </c>
      <c r="AN29" s="32"/>
      <c r="AO29" s="32"/>
      <c r="AP29" s="32"/>
      <c r="AY29" s="33"/>
      <c r="AZ29" s="34"/>
      <c r="BA29" s="34"/>
      <c r="BB29" s="34"/>
      <c r="BC29" s="34"/>
    </row>
    <row r="30" spans="4:75" x14ac:dyDescent="0.25">
      <c r="D30" s="32"/>
      <c r="E30" s="32"/>
      <c r="F30" s="32"/>
      <c r="AB30" s="104" t="s">
        <v>67</v>
      </c>
      <c r="AC30" s="104" t="s">
        <v>1262</v>
      </c>
      <c r="AD30" s="109"/>
      <c r="AE30" s="109"/>
      <c r="AJ30" t="s">
        <v>90</v>
      </c>
      <c r="AK30" s="15" t="s">
        <v>90</v>
      </c>
      <c r="AL30" s="32" t="s">
        <v>90</v>
      </c>
      <c r="AM30" s="32">
        <v>1</v>
      </c>
      <c r="AN30" s="32"/>
      <c r="AO30" s="7" t="s">
        <v>94</v>
      </c>
      <c r="AP30" s="32"/>
      <c r="AS30" s="7" t="b">
        <v>1</v>
      </c>
      <c r="AY30" s="33"/>
      <c r="AZ30" s="34"/>
      <c r="BA30" s="34"/>
      <c r="BB30" s="34"/>
      <c r="BC30" s="34"/>
    </row>
    <row r="31" spans="4:75" x14ac:dyDescent="0.25">
      <c r="D31" s="32"/>
      <c r="E31" s="32"/>
      <c r="F31" s="32"/>
      <c r="U31" s="42"/>
      <c r="AB31" s="104" t="s">
        <v>1751</v>
      </c>
      <c r="AC31" s="104" t="s">
        <v>1752</v>
      </c>
      <c r="AD31" s="109"/>
      <c r="AE31" s="109"/>
      <c r="AJ31" t="s">
        <v>109</v>
      </c>
      <c r="AK31" s="32" t="s">
        <v>110</v>
      </c>
      <c r="AL31" s="7" t="s">
        <v>1860</v>
      </c>
      <c r="AM31" s="7">
        <v>2</v>
      </c>
      <c r="AN31" s="7" t="s">
        <v>33</v>
      </c>
      <c r="AO31" s="7" t="s">
        <v>80</v>
      </c>
      <c r="AP31" s="7" t="s">
        <v>35</v>
      </c>
      <c r="AQ31" s="7" t="b">
        <v>1</v>
      </c>
      <c r="AY31" s="33"/>
      <c r="AZ31" s="34"/>
      <c r="BA31" s="34"/>
      <c r="BB31" s="34"/>
      <c r="BC31" s="34"/>
    </row>
    <row r="32" spans="4:75" x14ac:dyDescent="0.25">
      <c r="D32" s="32"/>
      <c r="E32" s="32"/>
      <c r="F32" s="32"/>
      <c r="U32" s="8" t="b">
        <v>0</v>
      </c>
      <c r="AB32" s="104" t="s">
        <v>1781</v>
      </c>
      <c r="AC32" s="104" t="s">
        <v>1996</v>
      </c>
      <c r="AD32" s="109"/>
      <c r="AE32" s="109"/>
      <c r="AJ32" t="s">
        <v>101</v>
      </c>
      <c r="AK32" s="32" t="s">
        <v>102</v>
      </c>
      <c r="AL32" s="7" t="s">
        <v>1861</v>
      </c>
      <c r="AM32" s="7">
        <v>2</v>
      </c>
      <c r="AN32" s="7" t="s">
        <v>33</v>
      </c>
      <c r="AO32" s="7" t="s">
        <v>94</v>
      </c>
      <c r="AP32" s="7" t="s">
        <v>70</v>
      </c>
      <c r="AQ32" s="7" t="b">
        <v>1</v>
      </c>
      <c r="AS32" s="7" t="b">
        <v>1</v>
      </c>
      <c r="AY32" s="33"/>
      <c r="AZ32" s="34"/>
      <c r="BA32" s="34"/>
      <c r="BB32" s="34"/>
      <c r="BC32" s="34"/>
    </row>
    <row r="33" spans="4:55" x14ac:dyDescent="0.25">
      <c r="D33" s="32"/>
      <c r="E33" s="32"/>
      <c r="F33" s="32"/>
      <c r="U33" s="8" t="b">
        <v>0</v>
      </c>
      <c r="AB33" s="104" t="s">
        <v>77</v>
      </c>
      <c r="AC33" s="104" t="s">
        <v>1977</v>
      </c>
      <c r="AD33" s="109"/>
      <c r="AE33" s="109"/>
      <c r="AJ33" t="s">
        <v>105</v>
      </c>
      <c r="AK33" s="32" t="s">
        <v>106</v>
      </c>
      <c r="AL33" s="7" t="s">
        <v>1862</v>
      </c>
      <c r="AM33" s="7">
        <v>2</v>
      </c>
      <c r="AN33" s="7" t="s">
        <v>214</v>
      </c>
      <c r="AO33" s="7" t="s">
        <v>94</v>
      </c>
      <c r="AP33" s="7" t="s">
        <v>35</v>
      </c>
      <c r="AQ33" s="7" t="b">
        <v>1</v>
      </c>
      <c r="AS33" s="7" t="b">
        <v>1</v>
      </c>
      <c r="AY33" s="33"/>
      <c r="AZ33" s="34"/>
      <c r="BA33" s="34"/>
      <c r="BB33" s="34"/>
      <c r="BC33" s="34"/>
    </row>
    <row r="34" spans="4:55" x14ac:dyDescent="0.25">
      <c r="D34" s="32"/>
      <c r="E34" s="32"/>
      <c r="F34" s="32"/>
      <c r="U34" s="42"/>
      <c r="AB34" s="104" t="s">
        <v>1263</v>
      </c>
      <c r="AC34" s="104" t="s">
        <v>1264</v>
      </c>
      <c r="AD34" s="109"/>
      <c r="AE34" s="109"/>
      <c r="AJ34" t="s">
        <v>31</v>
      </c>
      <c r="AK34" s="109" t="s">
        <v>1354</v>
      </c>
      <c r="AL34" s="109" t="s">
        <v>1354</v>
      </c>
      <c r="AM34" s="7">
        <v>1</v>
      </c>
      <c r="AO34" s="7" t="s">
        <v>34</v>
      </c>
      <c r="AQ34" s="7" t="b">
        <v>1</v>
      </c>
      <c r="AS34" s="7" t="b">
        <v>1</v>
      </c>
      <c r="AY34" s="33"/>
      <c r="AZ34" s="34"/>
      <c r="BA34" s="34"/>
      <c r="BB34" s="34"/>
      <c r="BC34" s="34"/>
    </row>
    <row r="35" spans="4:55" x14ac:dyDescent="0.25">
      <c r="D35" s="32"/>
      <c r="E35" s="32"/>
      <c r="F35" s="32"/>
      <c r="AB35" s="104" t="s">
        <v>81</v>
      </c>
      <c r="AC35" s="104" t="s">
        <v>81</v>
      </c>
      <c r="AD35" s="109"/>
      <c r="AE35" s="109"/>
      <c r="AJ35" t="s">
        <v>69</v>
      </c>
      <c r="AK35" s="15" t="s">
        <v>69</v>
      </c>
      <c r="AL35" s="15" t="s">
        <v>69</v>
      </c>
      <c r="AM35" s="32">
        <v>1</v>
      </c>
      <c r="AN35" s="32"/>
      <c r="AO35" s="7" t="s">
        <v>94</v>
      </c>
      <c r="AP35" s="32"/>
      <c r="AY35" s="33"/>
      <c r="AZ35" s="34"/>
      <c r="BA35" s="34"/>
      <c r="BB35" s="34"/>
      <c r="BC35" s="34"/>
    </row>
    <row r="36" spans="4:55" x14ac:dyDescent="0.25">
      <c r="D36" s="32"/>
      <c r="E36" s="32"/>
      <c r="F36" s="32"/>
      <c r="K36" s="32"/>
      <c r="L36" s="32"/>
      <c r="M36" s="32"/>
      <c r="N36" s="32"/>
      <c r="O36" s="32"/>
      <c r="P36" s="32"/>
      <c r="Q36" s="32"/>
      <c r="R36" s="32"/>
      <c r="S36" s="32"/>
      <c r="AB36" s="104" t="s">
        <v>84</v>
      </c>
      <c r="AC36" s="104" t="s">
        <v>84</v>
      </c>
      <c r="AD36" s="109"/>
      <c r="AE36" s="109"/>
      <c r="AJ36" s="104" t="s">
        <v>1980</v>
      </c>
      <c r="AK36" s="32" t="s">
        <v>2126</v>
      </c>
      <c r="AL36" s="32" t="s">
        <v>2127</v>
      </c>
      <c r="AM36" s="32">
        <v>1</v>
      </c>
      <c r="AN36" s="32"/>
      <c r="AO36" s="7" t="s">
        <v>94</v>
      </c>
      <c r="AP36" s="32"/>
      <c r="AY36" s="33"/>
      <c r="AZ36" s="34"/>
      <c r="BA36" s="34"/>
      <c r="BB36" s="34"/>
      <c r="BC36" s="34"/>
    </row>
    <row r="37" spans="4:55" x14ac:dyDescent="0.25">
      <c r="D37" s="32"/>
      <c r="E37" s="32"/>
      <c r="F37" s="32"/>
      <c r="K37" s="32"/>
      <c r="L37" s="32"/>
      <c r="M37" s="32"/>
      <c r="N37" s="32"/>
      <c r="O37" s="32"/>
      <c r="P37" s="32"/>
      <c r="Q37" s="32"/>
      <c r="R37" s="32"/>
      <c r="S37" s="32"/>
      <c r="U37" s="8" t="b">
        <v>0</v>
      </c>
      <c r="AB37" s="104"/>
      <c r="AC37" s="104"/>
      <c r="AD37" s="109"/>
      <c r="AE37" s="109"/>
      <c r="AJ37" s="104"/>
      <c r="AK37" s="109"/>
      <c r="AL37" s="109"/>
      <c r="AM37" s="32"/>
      <c r="AN37" s="32"/>
      <c r="AP37" s="32"/>
      <c r="AY37" s="33"/>
      <c r="AZ37" s="34"/>
      <c r="BA37" s="34"/>
      <c r="BB37" s="34"/>
      <c r="BC37" s="34"/>
    </row>
    <row r="38" spans="4:55" x14ac:dyDescent="0.25">
      <c r="D38" s="32"/>
      <c r="E38" s="32"/>
      <c r="F38" s="32"/>
      <c r="K38" s="32"/>
      <c r="L38" s="32"/>
      <c r="M38" s="32"/>
      <c r="N38" s="32"/>
      <c r="O38" s="32"/>
      <c r="P38" s="32"/>
      <c r="Q38" s="32"/>
      <c r="R38" s="32"/>
      <c r="S38" s="32"/>
      <c r="U38" s="7" t="b">
        <v>1</v>
      </c>
      <c r="AB38" s="104" t="s">
        <v>2070</v>
      </c>
      <c r="AC38" s="104"/>
      <c r="AD38" s="109"/>
      <c r="AE38" s="109"/>
      <c r="AJ38" t="s">
        <v>2082</v>
      </c>
      <c r="AK38" s="15"/>
      <c r="AL38" s="15"/>
      <c r="AM38" s="15"/>
      <c r="AN38" s="15"/>
      <c r="AO38" s="15"/>
      <c r="AP38" s="15"/>
      <c r="AQ38" s="15"/>
      <c r="AR38" s="15"/>
      <c r="AS38" s="15"/>
      <c r="AY38" s="33"/>
      <c r="AZ38" s="34"/>
      <c r="BA38" s="34"/>
      <c r="BB38" s="34"/>
      <c r="BC38" s="34"/>
    </row>
    <row r="39" spans="4:55" x14ac:dyDescent="0.25">
      <c r="D39" s="32"/>
      <c r="E39" s="32"/>
      <c r="F39" s="32"/>
      <c r="K39" s="32"/>
      <c r="L39" s="32"/>
      <c r="M39" s="32"/>
      <c r="N39" s="32"/>
      <c r="O39" s="32"/>
      <c r="P39" s="32"/>
      <c r="Q39" s="32"/>
      <c r="R39" s="32"/>
      <c r="S39" s="32"/>
      <c r="U39" s="7" t="b">
        <v>0</v>
      </c>
      <c r="AB39" s="104" t="s">
        <v>196</v>
      </c>
      <c r="AC39" s="104" t="s">
        <v>1265</v>
      </c>
      <c r="AD39" s="109"/>
      <c r="AE39" s="109"/>
      <c r="AJ39" t="s">
        <v>85</v>
      </c>
      <c r="AK39" s="15" t="s">
        <v>85</v>
      </c>
      <c r="AL39" s="32" t="s">
        <v>85</v>
      </c>
      <c r="AM39" s="32">
        <v>1</v>
      </c>
      <c r="AN39" s="32"/>
      <c r="AO39" s="32"/>
      <c r="AP39" s="32"/>
      <c r="AS39" s="15"/>
      <c r="AY39" s="33"/>
      <c r="AZ39" s="34"/>
      <c r="BA39" s="34"/>
      <c r="BB39" s="34"/>
      <c r="BC39" s="34"/>
    </row>
    <row r="40" spans="4:55" x14ac:dyDescent="0.25">
      <c r="D40" s="32"/>
      <c r="E40" s="32"/>
      <c r="F40" s="32"/>
      <c r="K40" s="32"/>
      <c r="L40" s="32"/>
      <c r="M40" s="32"/>
      <c r="N40" s="32"/>
      <c r="O40" s="32"/>
      <c r="P40" s="32"/>
      <c r="Q40" s="32"/>
      <c r="R40" s="32"/>
      <c r="S40" s="32"/>
      <c r="U40" s="7" t="b">
        <v>0</v>
      </c>
      <c r="AB40" s="104" t="s">
        <v>1266</v>
      </c>
      <c r="AC40" s="104" t="s">
        <v>1267</v>
      </c>
      <c r="AD40" s="109"/>
      <c r="AE40" s="109"/>
      <c r="AJ40" t="s">
        <v>87</v>
      </c>
      <c r="AK40" s="15" t="s">
        <v>1372</v>
      </c>
      <c r="AL40" s="32" t="s">
        <v>88</v>
      </c>
      <c r="AM40" s="32">
        <v>1</v>
      </c>
      <c r="AN40" s="32"/>
      <c r="AO40" s="32"/>
      <c r="AP40" s="32"/>
      <c r="AS40" s="15"/>
      <c r="AY40" s="33"/>
      <c r="AZ40" s="34"/>
      <c r="BA40" s="34"/>
      <c r="BB40" s="34"/>
      <c r="BC40" s="34"/>
    </row>
    <row r="41" spans="4:55" x14ac:dyDescent="0.25">
      <c r="D41" s="32"/>
      <c r="E41" s="32"/>
      <c r="F41" s="32"/>
      <c r="K41" s="32"/>
      <c r="L41" s="32"/>
      <c r="M41" s="32"/>
      <c r="N41" s="32"/>
      <c r="O41" s="32"/>
      <c r="P41" s="32"/>
      <c r="Q41" s="32"/>
      <c r="R41" s="32"/>
      <c r="S41" s="32"/>
      <c r="AB41" s="104" t="s">
        <v>1268</v>
      </c>
      <c r="AC41" s="104" t="s">
        <v>1269</v>
      </c>
      <c r="AD41" s="109"/>
      <c r="AE41" s="109"/>
      <c r="AJ41" t="s">
        <v>78</v>
      </c>
      <c r="AK41" s="32" t="s">
        <v>79</v>
      </c>
      <c r="AL41" s="7" t="s">
        <v>1864</v>
      </c>
      <c r="AM41" s="7">
        <v>2</v>
      </c>
      <c r="AN41" s="7" t="s">
        <v>33</v>
      </c>
      <c r="AO41" s="7" t="s">
        <v>80</v>
      </c>
      <c r="AP41" s="7" t="s">
        <v>70</v>
      </c>
      <c r="AQ41" s="7" t="b">
        <v>1</v>
      </c>
      <c r="AY41" s="33"/>
      <c r="AZ41" s="34"/>
      <c r="BA41" s="34"/>
      <c r="BB41" s="34"/>
      <c r="BC41" s="34"/>
    </row>
    <row r="42" spans="4:55" x14ac:dyDescent="0.25">
      <c r="D42" s="32"/>
      <c r="E42" s="32"/>
      <c r="F42" s="32"/>
      <c r="K42" s="32"/>
      <c r="L42" s="32"/>
      <c r="M42" s="32"/>
      <c r="N42" s="32"/>
      <c r="O42" s="32"/>
      <c r="P42" s="32"/>
      <c r="Q42" s="32"/>
      <c r="R42" s="32"/>
      <c r="S42" s="32"/>
      <c r="AB42" s="104" t="s">
        <v>229</v>
      </c>
      <c r="AC42" s="104" t="s">
        <v>1270</v>
      </c>
      <c r="AD42" s="109"/>
      <c r="AE42" s="109"/>
      <c r="AJ42" t="s">
        <v>82</v>
      </c>
      <c r="AK42" s="32" t="s">
        <v>83</v>
      </c>
      <c r="AL42" s="7" t="s">
        <v>1865</v>
      </c>
      <c r="AM42" s="7">
        <v>2</v>
      </c>
      <c r="AN42" s="7" t="s">
        <v>33</v>
      </c>
      <c r="AO42" s="7" t="s">
        <v>80</v>
      </c>
      <c r="AP42" s="7" t="s">
        <v>70</v>
      </c>
      <c r="AQ42" s="7" t="b">
        <v>1</v>
      </c>
      <c r="AY42" s="33"/>
      <c r="AZ42" s="34"/>
      <c r="BA42" s="34"/>
      <c r="BB42" s="34"/>
      <c r="BC42" s="34"/>
    </row>
    <row r="43" spans="4:55" x14ac:dyDescent="0.25">
      <c r="D43" s="32"/>
      <c r="E43" s="32"/>
      <c r="F43" s="32"/>
      <c r="K43" s="32"/>
      <c r="L43" s="32"/>
      <c r="M43" s="32"/>
      <c r="N43" s="32"/>
      <c r="O43" s="32"/>
      <c r="P43" s="32"/>
      <c r="Q43" s="32"/>
      <c r="R43" s="32"/>
      <c r="S43" s="32"/>
      <c r="AB43" s="104" t="s">
        <v>1271</v>
      </c>
      <c r="AC43" s="104" t="s">
        <v>1272</v>
      </c>
      <c r="AD43" s="109"/>
      <c r="AE43" s="109"/>
      <c r="AH43" s="18"/>
      <c r="AI43" s="18"/>
      <c r="AJ43" t="s">
        <v>92</v>
      </c>
      <c r="AK43" s="32" t="s">
        <v>93</v>
      </c>
      <c r="AL43" s="7" t="s">
        <v>1866</v>
      </c>
      <c r="AM43" s="7">
        <v>2</v>
      </c>
      <c r="AN43" s="7" t="s">
        <v>33</v>
      </c>
      <c r="AO43" s="7" t="s">
        <v>94</v>
      </c>
      <c r="AP43" s="7" t="s">
        <v>85</v>
      </c>
      <c r="AQ43" s="7" t="b">
        <v>1</v>
      </c>
      <c r="AS43" s="7" t="b">
        <v>1</v>
      </c>
      <c r="AY43" s="33"/>
      <c r="AZ43" s="34"/>
      <c r="BA43" s="34"/>
      <c r="BB43" s="34"/>
      <c r="BC43" s="34"/>
    </row>
    <row r="44" spans="4:55" x14ac:dyDescent="0.25">
      <c r="D44" s="32"/>
      <c r="E44" s="32"/>
      <c r="F44" s="32"/>
      <c r="K44" s="32"/>
      <c r="L44" s="32"/>
      <c r="M44" s="32"/>
      <c r="N44" s="32"/>
      <c r="O44" s="32"/>
      <c r="P44" s="32"/>
      <c r="Q44" s="32"/>
      <c r="R44" s="32"/>
      <c r="S44" s="32"/>
      <c r="AB44" s="104"/>
      <c r="AC44" s="104"/>
      <c r="AD44" s="109"/>
      <c r="AE44" s="109"/>
      <c r="AJ44" t="s">
        <v>96</v>
      </c>
      <c r="AK44" s="32" t="s">
        <v>97</v>
      </c>
      <c r="AL44" s="7" t="s">
        <v>1867</v>
      </c>
      <c r="AM44" s="7">
        <v>2</v>
      </c>
      <c r="AN44" s="7" t="s">
        <v>33</v>
      </c>
      <c r="AO44" s="7" t="s">
        <v>94</v>
      </c>
      <c r="AP44" s="32" t="s">
        <v>88</v>
      </c>
      <c r="AQ44" s="7" t="b">
        <v>1</v>
      </c>
      <c r="AS44" s="7" t="b">
        <v>1</v>
      </c>
      <c r="AY44" s="33"/>
      <c r="AZ44" s="34"/>
      <c r="BA44" s="34"/>
      <c r="BB44" s="34"/>
      <c r="BC44" s="34"/>
    </row>
    <row r="45" spans="4:55" x14ac:dyDescent="0.25">
      <c r="D45" s="32"/>
      <c r="E45" s="32"/>
      <c r="F45" s="32"/>
      <c r="K45" s="32"/>
      <c r="L45" s="32"/>
      <c r="M45" s="32"/>
      <c r="N45" s="32"/>
      <c r="O45" s="32"/>
      <c r="P45" s="32"/>
      <c r="Q45" s="32"/>
      <c r="R45" s="32"/>
      <c r="S45" s="32"/>
      <c r="AB45" s="104" t="s">
        <v>2071</v>
      </c>
      <c r="AC45" s="104"/>
      <c r="AD45" s="109"/>
      <c r="AE45" s="109"/>
      <c r="AF45" s="18"/>
      <c r="AG45" s="18"/>
      <c r="AJ45" t="s">
        <v>115</v>
      </c>
      <c r="AK45" s="32" t="s">
        <v>116</v>
      </c>
      <c r="AL45" s="32" t="s">
        <v>1868</v>
      </c>
      <c r="AM45" s="7">
        <v>2</v>
      </c>
      <c r="AN45" s="7" t="s">
        <v>33</v>
      </c>
      <c r="AO45" s="7" t="s">
        <v>94</v>
      </c>
      <c r="AP45" s="32" t="s">
        <v>85</v>
      </c>
      <c r="AQ45" s="7" t="b">
        <v>1</v>
      </c>
      <c r="AR45" s="32"/>
      <c r="AY45" s="33"/>
      <c r="AZ45" s="34"/>
      <c r="BA45" s="34"/>
      <c r="BB45" s="34"/>
      <c r="BC45" s="34"/>
    </row>
    <row r="46" spans="4:55" x14ac:dyDescent="0.25">
      <c r="D46" s="32"/>
      <c r="E46" s="32"/>
      <c r="F46" s="32"/>
      <c r="K46" s="32"/>
      <c r="L46" s="32"/>
      <c r="M46" s="32"/>
      <c r="N46" s="32"/>
      <c r="O46" s="32"/>
      <c r="P46" s="32"/>
      <c r="Q46" s="32"/>
      <c r="R46" s="32"/>
      <c r="S46" s="32"/>
      <c r="AB46" s="104" t="s">
        <v>86</v>
      </c>
      <c r="AC46" s="104" t="s">
        <v>86</v>
      </c>
      <c r="AD46" s="109"/>
      <c r="AE46" s="109"/>
      <c r="AJ46" t="s">
        <v>117</v>
      </c>
      <c r="AK46" s="32" t="s">
        <v>118</v>
      </c>
      <c r="AL46" s="32" t="s">
        <v>1869</v>
      </c>
      <c r="AM46" s="7">
        <v>2</v>
      </c>
      <c r="AN46" s="7" t="s">
        <v>33</v>
      </c>
      <c r="AO46" s="7" t="s">
        <v>94</v>
      </c>
      <c r="AP46" s="32" t="s">
        <v>88</v>
      </c>
      <c r="AQ46" s="7" t="b">
        <v>1</v>
      </c>
      <c r="AR46" s="32"/>
      <c r="AY46" s="33"/>
      <c r="AZ46" s="34"/>
      <c r="BA46" s="34"/>
      <c r="BB46" s="34"/>
      <c r="BC46" s="34"/>
    </row>
    <row r="47" spans="4:55" x14ac:dyDescent="0.25">
      <c r="D47" s="32"/>
      <c r="E47" s="32"/>
      <c r="F47" s="32"/>
      <c r="K47" s="32"/>
      <c r="L47" s="32"/>
      <c r="M47" s="32"/>
      <c r="N47" s="32"/>
      <c r="O47" s="32"/>
      <c r="P47" s="32"/>
      <c r="Q47" s="32"/>
      <c r="R47" s="32"/>
      <c r="S47" s="32"/>
      <c r="AB47" s="104" t="s">
        <v>89</v>
      </c>
      <c r="AC47" s="104" t="s">
        <v>1370</v>
      </c>
      <c r="AD47" s="109"/>
      <c r="AE47" s="109"/>
      <c r="AJ47" t="s">
        <v>113</v>
      </c>
      <c r="AK47" s="146" t="s">
        <v>1355</v>
      </c>
      <c r="AL47" s="146" t="s">
        <v>1355</v>
      </c>
      <c r="AM47" s="7">
        <v>1</v>
      </c>
      <c r="AN47" s="32"/>
      <c r="AO47" s="7" t="s">
        <v>94</v>
      </c>
      <c r="AQ47" s="32"/>
      <c r="AR47" s="32"/>
      <c r="AS47" s="15"/>
      <c r="AY47" s="33"/>
      <c r="AZ47" s="34"/>
      <c r="BA47" s="34"/>
      <c r="BB47" s="34"/>
      <c r="BC47" s="34"/>
    </row>
    <row r="48" spans="4:55" x14ac:dyDescent="0.25">
      <c r="D48" s="32"/>
      <c r="E48" s="32"/>
      <c r="F48" s="32"/>
      <c r="K48" s="32"/>
      <c r="L48" s="32"/>
      <c r="M48" s="32"/>
      <c r="N48" s="32"/>
      <c r="O48" s="32"/>
      <c r="P48" s="32"/>
      <c r="Q48" s="32"/>
      <c r="R48" s="32"/>
      <c r="S48" s="32"/>
      <c r="AB48" s="104" t="s">
        <v>66</v>
      </c>
      <c r="AC48" s="104" t="s">
        <v>1273</v>
      </c>
      <c r="AD48" s="109"/>
      <c r="AE48" s="109"/>
      <c r="AJ48" t="s">
        <v>119</v>
      </c>
      <c r="AK48" s="15" t="s">
        <v>1373</v>
      </c>
      <c r="AL48" s="32" t="s">
        <v>120</v>
      </c>
      <c r="AM48" s="7">
        <v>1</v>
      </c>
      <c r="AN48" s="32"/>
      <c r="AP48" s="32"/>
      <c r="AQ48" s="32"/>
      <c r="AR48" s="32"/>
      <c r="AS48" s="15"/>
      <c r="AY48" s="33"/>
      <c r="AZ48" s="34"/>
      <c r="BA48" s="34"/>
      <c r="BB48" s="34"/>
      <c r="BC48" s="34"/>
    </row>
    <row r="49" spans="4:55" x14ac:dyDescent="0.25">
      <c r="D49" s="32"/>
      <c r="E49" s="32"/>
      <c r="F49" s="32"/>
      <c r="K49" s="32"/>
      <c r="L49" s="32"/>
      <c r="M49" s="32"/>
      <c r="N49" s="32"/>
      <c r="O49" s="32"/>
      <c r="P49" s="32"/>
      <c r="Q49" s="32"/>
      <c r="R49" s="32"/>
      <c r="S49" s="32"/>
      <c r="AB49" s="104" t="s">
        <v>147</v>
      </c>
      <c r="AC49" s="104" t="s">
        <v>1274</v>
      </c>
      <c r="AD49" s="109"/>
      <c r="AE49" s="109"/>
      <c r="AJ49"/>
      <c r="AK49" s="32"/>
      <c r="AY49" s="33"/>
      <c r="AZ49" s="34"/>
      <c r="BA49" s="34"/>
      <c r="BB49" s="34"/>
      <c r="BC49" s="34"/>
    </row>
    <row r="50" spans="4:55" x14ac:dyDescent="0.25">
      <c r="D50" s="32"/>
      <c r="E50" s="32"/>
      <c r="F50" s="32"/>
      <c r="K50" s="32"/>
      <c r="L50" s="32"/>
      <c r="M50" s="32"/>
      <c r="N50" s="32"/>
      <c r="O50" s="32"/>
      <c r="P50" s="32"/>
      <c r="Q50" s="32"/>
      <c r="R50" s="32"/>
      <c r="S50" s="32"/>
      <c r="AB50" s="104" t="s">
        <v>148</v>
      </c>
      <c r="AC50" s="104" t="s">
        <v>1275</v>
      </c>
      <c r="AD50" s="109"/>
      <c r="AE50" s="109"/>
      <c r="AJ50" t="s">
        <v>2083</v>
      </c>
      <c r="AK50" s="15"/>
      <c r="AL50" s="15"/>
      <c r="AM50" s="15"/>
      <c r="AN50" s="15"/>
      <c r="AO50" s="15"/>
      <c r="AP50" s="15"/>
      <c r="AQ50" s="15"/>
      <c r="AR50" s="15"/>
      <c r="AS50" s="15"/>
      <c r="AY50" s="33"/>
      <c r="AZ50" s="34"/>
      <c r="BA50" s="34"/>
      <c r="BB50" s="34"/>
      <c r="BC50" s="34"/>
    </row>
    <row r="51" spans="4:55" x14ac:dyDescent="0.25">
      <c r="D51" s="32"/>
      <c r="E51" s="32"/>
      <c r="F51" s="32"/>
      <c r="K51" s="32"/>
      <c r="L51" s="32"/>
      <c r="M51" s="32"/>
      <c r="N51" s="32"/>
      <c r="O51" s="32"/>
      <c r="P51" s="32"/>
      <c r="Q51" s="32"/>
      <c r="R51" s="32"/>
      <c r="S51" s="32"/>
      <c r="AB51" s="104"/>
      <c r="AC51" s="104"/>
      <c r="AD51" s="109"/>
      <c r="AE51" s="109"/>
      <c r="AJ51" t="s">
        <v>1356</v>
      </c>
      <c r="AK51" s="15" t="s">
        <v>1356</v>
      </c>
      <c r="AL51" s="15" t="s">
        <v>1356</v>
      </c>
      <c r="AM51" s="15"/>
      <c r="AN51" s="15"/>
      <c r="AO51" s="15"/>
      <c r="AP51" s="15"/>
      <c r="AQ51" s="15"/>
      <c r="AR51" s="15"/>
      <c r="AS51" s="15"/>
      <c r="AY51" s="33"/>
      <c r="AZ51" s="34"/>
      <c r="BA51" s="34"/>
      <c r="BB51" s="34"/>
      <c r="BC51" s="34"/>
    </row>
    <row r="52" spans="4:55" x14ac:dyDescent="0.25">
      <c r="D52" s="32"/>
      <c r="E52" s="32"/>
      <c r="F52" s="32"/>
      <c r="K52" s="32"/>
      <c r="L52" s="32"/>
      <c r="M52" s="32"/>
      <c r="N52" s="32"/>
      <c r="O52" s="32"/>
      <c r="P52" s="32"/>
      <c r="Q52" s="32"/>
      <c r="R52" s="32"/>
      <c r="S52" s="32"/>
      <c r="AB52" s="104" t="s">
        <v>2072</v>
      </c>
      <c r="AC52" s="104"/>
      <c r="AD52" s="109"/>
      <c r="AE52" s="109"/>
      <c r="AJ52" t="s">
        <v>1357</v>
      </c>
      <c r="AK52" s="15" t="s">
        <v>1358</v>
      </c>
      <c r="AL52" s="15" t="s">
        <v>1358</v>
      </c>
      <c r="AM52" s="15"/>
      <c r="AN52" s="15"/>
      <c r="AO52" s="15"/>
      <c r="AP52" s="15"/>
      <c r="AQ52" s="15"/>
      <c r="AR52" s="15"/>
      <c r="AS52" s="15"/>
      <c r="AY52" s="33"/>
      <c r="AZ52" s="34"/>
      <c r="BA52" s="34"/>
      <c r="BB52" s="34"/>
      <c r="BC52" s="34"/>
    </row>
    <row r="53" spans="4:55" x14ac:dyDescent="0.25">
      <c r="D53" s="32"/>
      <c r="E53" s="32"/>
      <c r="F53" s="32"/>
      <c r="K53" s="32"/>
      <c r="L53" s="32"/>
      <c r="M53" s="32"/>
      <c r="N53" s="32"/>
      <c r="O53" s="32"/>
      <c r="P53" s="32"/>
      <c r="Q53" s="32"/>
      <c r="R53" s="32"/>
      <c r="S53" s="32"/>
      <c r="AB53" s="104" t="s">
        <v>98</v>
      </c>
      <c r="AC53" s="104" t="s">
        <v>1276</v>
      </c>
      <c r="AD53" s="109"/>
      <c r="AE53" s="109"/>
      <c r="AJ53" t="s">
        <v>1359</v>
      </c>
      <c r="AK53" s="15" t="s">
        <v>1360</v>
      </c>
      <c r="AL53" s="15" t="s">
        <v>1870</v>
      </c>
      <c r="AM53" s="7">
        <v>2</v>
      </c>
      <c r="AN53" s="7" t="s">
        <v>33</v>
      </c>
      <c r="AO53" s="7" t="s">
        <v>80</v>
      </c>
      <c r="AP53" s="15" t="s">
        <v>1356</v>
      </c>
      <c r="AQ53" s="7" t="b">
        <v>1</v>
      </c>
      <c r="AR53" s="15"/>
      <c r="AS53" s="15"/>
      <c r="AY53" s="33"/>
      <c r="AZ53" s="34"/>
      <c r="BA53" s="34"/>
      <c r="BB53" s="34"/>
      <c r="BC53" s="34"/>
    </row>
    <row r="54" spans="4:55" x14ac:dyDescent="0.25">
      <c r="D54" s="32"/>
      <c r="E54" s="32"/>
      <c r="F54" s="32"/>
      <c r="AB54" s="104" t="s">
        <v>95</v>
      </c>
      <c r="AC54" s="104" t="s">
        <v>1277</v>
      </c>
      <c r="AD54" s="109"/>
      <c r="AE54" s="109"/>
      <c r="AH54" s="18"/>
      <c r="AI54" s="18"/>
      <c r="AJ54" t="s">
        <v>1361</v>
      </c>
      <c r="AK54" s="15" t="s">
        <v>1362</v>
      </c>
      <c r="AL54" s="15" t="s">
        <v>1362</v>
      </c>
      <c r="AM54" s="15"/>
      <c r="AN54" s="15"/>
      <c r="AO54" s="15"/>
      <c r="AP54" s="15"/>
      <c r="AQ54" s="15"/>
      <c r="AR54" s="15"/>
      <c r="AS54" s="15" t="b">
        <v>1</v>
      </c>
      <c r="AY54" s="33"/>
      <c r="AZ54" s="34"/>
      <c r="BA54" s="34"/>
      <c r="BB54" s="34"/>
      <c r="BC54" s="34"/>
    </row>
    <row r="55" spans="4:55" x14ac:dyDescent="0.25">
      <c r="D55" s="32"/>
      <c r="E55" s="32"/>
      <c r="F55" s="32"/>
      <c r="AB55" s="104" t="s">
        <v>103</v>
      </c>
      <c r="AC55" s="104" t="s">
        <v>1278</v>
      </c>
      <c r="AD55" s="109"/>
      <c r="AE55" s="109"/>
      <c r="AJ55" t="s">
        <v>1363</v>
      </c>
      <c r="AK55" s="15" t="s">
        <v>1364</v>
      </c>
      <c r="AL55" s="15" t="s">
        <v>1871</v>
      </c>
      <c r="AM55" s="7">
        <v>2</v>
      </c>
      <c r="AN55" s="7" t="s">
        <v>325</v>
      </c>
      <c r="AO55" s="7" t="s">
        <v>326</v>
      </c>
      <c r="AP55" s="15" t="s">
        <v>1365</v>
      </c>
      <c r="AQ55" s="7" t="b">
        <v>1</v>
      </c>
      <c r="AR55" s="15"/>
      <c r="AS55" s="15"/>
      <c r="AY55" s="33"/>
      <c r="AZ55" s="34"/>
      <c r="BA55" s="34"/>
      <c r="BB55" s="34"/>
      <c r="BC55" s="34"/>
    </row>
    <row r="56" spans="4:55" x14ac:dyDescent="0.25">
      <c r="AB56" s="104" t="s">
        <v>1279</v>
      </c>
      <c r="AC56" s="104" t="s">
        <v>1280</v>
      </c>
      <c r="AD56" s="109"/>
      <c r="AE56" s="109"/>
      <c r="AF56" s="18"/>
      <c r="AG56" s="18"/>
      <c r="AJ56" t="s">
        <v>1366</v>
      </c>
      <c r="AK56" s="15" t="s">
        <v>1365</v>
      </c>
      <c r="AL56" s="15" t="s">
        <v>1365</v>
      </c>
      <c r="AM56" s="7">
        <v>1</v>
      </c>
      <c r="AN56" s="7" t="s">
        <v>321</v>
      </c>
      <c r="AO56" s="7" t="s">
        <v>326</v>
      </c>
      <c r="AP56" s="15" t="s">
        <v>1365</v>
      </c>
      <c r="AQ56" s="15"/>
      <c r="AR56" s="15"/>
      <c r="AS56" s="15"/>
      <c r="AY56" s="33"/>
      <c r="AZ56" s="34"/>
      <c r="BA56" s="34"/>
      <c r="BB56" s="34"/>
      <c r="BC56" s="34"/>
    </row>
    <row r="57" spans="4:55" x14ac:dyDescent="0.25">
      <c r="AB57" s="104" t="s">
        <v>91</v>
      </c>
      <c r="AC57" s="104" t="s">
        <v>1281</v>
      </c>
      <c r="AD57" s="109"/>
      <c r="AE57" s="109"/>
      <c r="AJ57"/>
      <c r="AK57" s="15"/>
      <c r="AL57" s="15"/>
      <c r="AM57" s="15"/>
      <c r="AN57" s="15"/>
      <c r="AO57" s="15"/>
      <c r="AP57" s="15"/>
      <c r="AQ57" s="15"/>
      <c r="AR57" s="15"/>
      <c r="AS57" s="15"/>
      <c r="AY57" s="33"/>
      <c r="AZ57" s="34"/>
      <c r="BA57" s="34"/>
      <c r="BB57" s="34"/>
      <c r="BC57" s="34"/>
    </row>
    <row r="58" spans="4:55" x14ac:dyDescent="0.25">
      <c r="AB58" s="104" t="s">
        <v>151</v>
      </c>
      <c r="AC58" s="104" t="s">
        <v>1282</v>
      </c>
      <c r="AD58" s="109"/>
      <c r="AE58" s="109"/>
      <c r="AJ58" t="s">
        <v>2084</v>
      </c>
      <c r="AK58" s="15"/>
      <c r="AL58" s="15"/>
      <c r="AM58" s="15"/>
      <c r="AN58" s="15"/>
      <c r="AO58" s="15"/>
      <c r="AP58" s="15"/>
      <c r="AQ58" s="15"/>
      <c r="AR58" s="15"/>
      <c r="AS58" s="15"/>
      <c r="AY58" s="33"/>
      <c r="AZ58" s="34"/>
      <c r="BA58" s="34"/>
      <c r="BB58" s="34"/>
      <c r="BC58" s="34"/>
    </row>
    <row r="59" spans="4:55" x14ac:dyDescent="0.25">
      <c r="AB59" s="104"/>
      <c r="AC59" s="104"/>
      <c r="AD59" s="109"/>
      <c r="AE59" s="109"/>
      <c r="AJ59" t="s">
        <v>1992</v>
      </c>
      <c r="AK59" s="104" t="s">
        <v>1986</v>
      </c>
      <c r="AL59" s="104" t="s">
        <v>1986</v>
      </c>
      <c r="AM59" s="7">
        <v>1</v>
      </c>
      <c r="AO59" s="7" t="s">
        <v>80</v>
      </c>
      <c r="AY59" s="33"/>
      <c r="AZ59" s="34"/>
      <c r="BA59" s="34"/>
      <c r="BB59" s="34"/>
      <c r="BC59" s="34"/>
    </row>
    <row r="60" spans="4:55" x14ac:dyDescent="0.25">
      <c r="AB60" s="104" t="s">
        <v>2073</v>
      </c>
      <c r="AC60" s="104"/>
      <c r="AD60" s="109"/>
      <c r="AE60" s="109"/>
      <c r="AJ60" t="s">
        <v>1993</v>
      </c>
      <c r="AK60" s="104" t="s">
        <v>1985</v>
      </c>
      <c r="AL60" s="104" t="s">
        <v>1985</v>
      </c>
      <c r="AM60" s="7">
        <v>1</v>
      </c>
      <c r="AO60" s="7" t="s">
        <v>80</v>
      </c>
      <c r="AP60" s="7" t="s">
        <v>1375</v>
      </c>
      <c r="AY60" s="33"/>
      <c r="AZ60" s="34"/>
      <c r="BA60" s="34"/>
      <c r="BB60" s="34"/>
      <c r="BC60" s="34"/>
    </row>
    <row r="61" spans="4:55" x14ac:dyDescent="0.25">
      <c r="AB61" s="104" t="s">
        <v>126</v>
      </c>
      <c r="AC61" s="104" t="s">
        <v>1283</v>
      </c>
      <c r="AD61" s="109"/>
      <c r="AE61" s="109"/>
      <c r="AJ61" t="s">
        <v>1988</v>
      </c>
      <c r="AK61" s="104" t="s">
        <v>1984</v>
      </c>
      <c r="AL61" s="104" t="s">
        <v>1984</v>
      </c>
      <c r="AM61" s="7">
        <v>1</v>
      </c>
      <c r="AO61" s="7" t="s">
        <v>80</v>
      </c>
      <c r="AP61" s="7" t="s">
        <v>1375</v>
      </c>
      <c r="AS61" s="15" t="b">
        <v>1</v>
      </c>
      <c r="AY61" s="33"/>
      <c r="AZ61" s="34"/>
      <c r="BA61" s="34"/>
      <c r="BB61" s="34"/>
      <c r="BC61" s="34"/>
    </row>
    <row r="62" spans="4:55" x14ac:dyDescent="0.25">
      <c r="AB62" s="104" t="s">
        <v>124</v>
      </c>
      <c r="AC62" s="104" t="s">
        <v>1284</v>
      </c>
      <c r="AD62" s="109"/>
      <c r="AE62" s="109"/>
      <c r="AJ62" t="s">
        <v>1989</v>
      </c>
      <c r="AK62" t="s">
        <v>1987</v>
      </c>
      <c r="AL62" s="104" t="s">
        <v>1987</v>
      </c>
      <c r="AM62" s="7">
        <v>1</v>
      </c>
      <c r="AO62" s="7" t="s">
        <v>80</v>
      </c>
      <c r="AS62" s="109"/>
      <c r="AY62" s="33"/>
      <c r="AZ62" s="34"/>
      <c r="BA62" s="34"/>
      <c r="BB62" s="34"/>
      <c r="BC62" s="34"/>
    </row>
    <row r="63" spans="4:55" x14ac:dyDescent="0.25">
      <c r="AB63" s="104" t="s">
        <v>1285</v>
      </c>
      <c r="AC63" s="104" t="s">
        <v>1286</v>
      </c>
      <c r="AD63" s="109"/>
      <c r="AE63" s="109"/>
      <c r="AJ63" t="s">
        <v>1994</v>
      </c>
      <c r="AK63" s="104" t="s">
        <v>1981</v>
      </c>
      <c r="AL63" s="104" t="s">
        <v>1981</v>
      </c>
      <c r="AM63" s="7">
        <v>1</v>
      </c>
      <c r="AO63" s="7" t="s">
        <v>80</v>
      </c>
      <c r="AS63" s="109"/>
      <c r="AY63" s="33"/>
      <c r="AZ63" s="34"/>
      <c r="BA63" s="34"/>
      <c r="BB63" s="34"/>
      <c r="BC63" s="34"/>
    </row>
    <row r="64" spans="4:55" x14ac:dyDescent="0.25">
      <c r="AB64" s="104" t="s">
        <v>151</v>
      </c>
      <c r="AC64" s="104" t="s">
        <v>1282</v>
      </c>
      <c r="AD64" s="109"/>
      <c r="AE64" s="109"/>
      <c r="AI64"/>
      <c r="AJ64" t="s">
        <v>1990</v>
      </c>
      <c r="AK64" s="104" t="s">
        <v>1982</v>
      </c>
      <c r="AL64" s="104" t="s">
        <v>1982</v>
      </c>
      <c r="AM64" s="7">
        <v>1</v>
      </c>
      <c r="AO64" s="7" t="s">
        <v>80</v>
      </c>
      <c r="AY64" s="33"/>
      <c r="AZ64" s="34"/>
      <c r="BA64" s="34"/>
      <c r="BB64" s="34"/>
      <c r="BC64" s="34"/>
    </row>
    <row r="65" spans="5:55" x14ac:dyDescent="0.25">
      <c r="AB65" s="104" t="s">
        <v>1287</v>
      </c>
      <c r="AC65" s="104" t="s">
        <v>1288</v>
      </c>
      <c r="AD65" s="109"/>
      <c r="AE65" s="109"/>
      <c r="AI65"/>
      <c r="AJ65" t="s">
        <v>1991</v>
      </c>
      <c r="AK65" s="104" t="s">
        <v>1983</v>
      </c>
      <c r="AL65" s="104" t="s">
        <v>1983</v>
      </c>
      <c r="AM65" s="7">
        <v>1</v>
      </c>
      <c r="AO65" s="7" t="s">
        <v>80</v>
      </c>
      <c r="AY65" s="33"/>
      <c r="AZ65" s="34"/>
      <c r="BA65" s="34"/>
      <c r="BB65" s="34"/>
      <c r="BC65" s="34"/>
    </row>
    <row r="66" spans="5:55" x14ac:dyDescent="0.25">
      <c r="AB66" s="104" t="s">
        <v>163</v>
      </c>
      <c r="AC66" s="104" t="s">
        <v>1371</v>
      </c>
      <c r="AD66" s="109"/>
      <c r="AE66" s="109"/>
      <c r="AI66"/>
      <c r="AJ66"/>
      <c r="AY66" s="33"/>
      <c r="AZ66" s="34"/>
      <c r="BA66" s="34"/>
      <c r="BB66" s="34"/>
      <c r="BC66" s="34"/>
    </row>
    <row r="67" spans="5:55" x14ac:dyDescent="0.25">
      <c r="AB67" s="104" t="s">
        <v>165</v>
      </c>
      <c r="AC67" s="104" t="s">
        <v>1289</v>
      </c>
      <c r="AD67" s="109"/>
      <c r="AE67" s="109"/>
      <c r="AH67" s="18"/>
      <c r="AI67"/>
      <c r="AJ67" t="s">
        <v>2085</v>
      </c>
      <c r="AS67" s="15"/>
      <c r="AY67" s="33"/>
      <c r="AZ67" s="34"/>
      <c r="BA67" s="34"/>
      <c r="BB67" s="34"/>
      <c r="BC67" s="34"/>
    </row>
    <row r="68" spans="5:55" x14ac:dyDescent="0.25">
      <c r="AB68" s="104" t="s">
        <v>1290</v>
      </c>
      <c r="AC68" s="104" t="s">
        <v>1291</v>
      </c>
      <c r="AD68" s="109"/>
      <c r="AE68" s="109"/>
      <c r="AI68"/>
      <c r="AJ68" t="s">
        <v>123</v>
      </c>
      <c r="AK68" s="32" t="s">
        <v>1367</v>
      </c>
      <c r="AL68" s="32" t="s">
        <v>1367</v>
      </c>
      <c r="AM68" s="32">
        <v>1</v>
      </c>
      <c r="AN68" s="32"/>
      <c r="AO68" s="32"/>
      <c r="AP68" s="32"/>
      <c r="AS68" s="35"/>
      <c r="AY68" s="33"/>
      <c r="AZ68" s="34"/>
      <c r="BA68" s="34"/>
      <c r="BB68" s="34"/>
      <c r="BC68" s="34"/>
    </row>
    <row r="69" spans="5:55" x14ac:dyDescent="0.25">
      <c r="AB69" s="104" t="s">
        <v>1292</v>
      </c>
      <c r="AC69" s="104" t="s">
        <v>1293</v>
      </c>
      <c r="AD69" s="109"/>
      <c r="AE69" s="109"/>
      <c r="AF69" s="18"/>
      <c r="AG69" s="18"/>
      <c r="AI69"/>
      <c r="AJ69" t="s">
        <v>121</v>
      </c>
      <c r="AK69" s="32" t="s">
        <v>79</v>
      </c>
      <c r="AL69" s="7" t="s">
        <v>1872</v>
      </c>
      <c r="AM69" s="7">
        <v>2</v>
      </c>
      <c r="AN69" s="7" t="s">
        <v>33</v>
      </c>
      <c r="AO69" s="7" t="s">
        <v>80</v>
      </c>
      <c r="AP69" s="7" t="s">
        <v>35</v>
      </c>
      <c r="AQ69" s="7" t="b">
        <v>1</v>
      </c>
      <c r="AS69" s="15"/>
      <c r="AY69" s="33"/>
      <c r="AZ69" s="34"/>
      <c r="BA69" s="34"/>
      <c r="BB69" s="34"/>
      <c r="BC69" s="34"/>
    </row>
    <row r="70" spans="5:55" x14ac:dyDescent="0.25">
      <c r="AB70" s="104"/>
      <c r="AC70" s="104"/>
      <c r="AD70" s="109"/>
      <c r="AE70" s="109"/>
      <c r="AJ70" t="s">
        <v>1368</v>
      </c>
      <c r="AK70" s="15" t="s">
        <v>1369</v>
      </c>
      <c r="AL70" s="15" t="s">
        <v>1369</v>
      </c>
      <c r="AM70" s="7">
        <v>1</v>
      </c>
      <c r="AN70" s="15"/>
      <c r="AO70" s="15"/>
      <c r="AP70" s="15"/>
      <c r="AQ70" s="15"/>
      <c r="AR70" s="15"/>
      <c r="AY70" s="33"/>
      <c r="AZ70" s="34"/>
      <c r="BA70" s="34"/>
      <c r="BB70" s="34"/>
      <c r="BC70" s="34"/>
    </row>
    <row r="71" spans="5:55" x14ac:dyDescent="0.25">
      <c r="AB71" s="104" t="s">
        <v>2074</v>
      </c>
      <c r="AC71" s="104"/>
      <c r="AD71" s="109"/>
      <c r="AE71" s="109"/>
      <c r="AJ71"/>
      <c r="AY71" s="33"/>
      <c r="AZ71" s="34"/>
      <c r="BA71" s="34"/>
      <c r="BB71" s="34"/>
      <c r="BC71" s="34"/>
    </row>
    <row r="72" spans="5:55" x14ac:dyDescent="0.25">
      <c r="AB72" s="104" t="s">
        <v>153</v>
      </c>
      <c r="AC72" s="104" t="s">
        <v>153</v>
      </c>
      <c r="AD72" s="109"/>
      <c r="AE72" s="109"/>
      <c r="AJ72"/>
      <c r="BA72" s="15" t="s">
        <v>1378</v>
      </c>
      <c r="BB72" s="15" t="s">
        <v>1378</v>
      </c>
      <c r="BC72" s="34"/>
    </row>
    <row r="73" spans="5:55" x14ac:dyDescent="0.25">
      <c r="AB73" s="104" t="s">
        <v>1294</v>
      </c>
      <c r="AC73" s="104" t="s">
        <v>143</v>
      </c>
      <c r="AD73" s="109"/>
      <c r="AE73" s="109"/>
      <c r="AJ73"/>
      <c r="BA73" s="15" t="s">
        <v>1377</v>
      </c>
      <c r="BB73" s="15" t="s">
        <v>1377</v>
      </c>
      <c r="BC73" s="34"/>
    </row>
    <row r="74" spans="5:55" x14ac:dyDescent="0.25">
      <c r="AB74" s="104" t="s">
        <v>1295</v>
      </c>
      <c r="AC74" s="104" t="s">
        <v>144</v>
      </c>
      <c r="AD74" s="109"/>
      <c r="AE74" s="109"/>
      <c r="AY74" s="33"/>
      <c r="AZ74" s="34"/>
      <c r="BA74" s="34"/>
      <c r="BB74" s="34"/>
      <c r="BC74" s="34"/>
    </row>
    <row r="75" spans="5:55" x14ac:dyDescent="0.25">
      <c r="AB75" s="104" t="s">
        <v>130</v>
      </c>
      <c r="AC75" s="104" t="s">
        <v>1296</v>
      </c>
      <c r="AD75" s="109"/>
      <c r="AE75" s="109"/>
      <c r="AH75" s="18"/>
      <c r="AI75" s="18"/>
      <c r="AK75" s="15"/>
      <c r="AL75" s="15"/>
      <c r="AM75" s="15"/>
      <c r="AT75" s="15"/>
      <c r="AY75" s="33"/>
      <c r="AZ75" s="34"/>
      <c r="BA75" s="34"/>
      <c r="BB75" s="34"/>
      <c r="BC75" s="34"/>
    </row>
    <row r="76" spans="5:55" x14ac:dyDescent="0.25">
      <c r="AB76" s="104" t="s">
        <v>242</v>
      </c>
      <c r="AC76" s="104" t="s">
        <v>1297</v>
      </c>
      <c r="AD76" s="109"/>
      <c r="AE76" s="109"/>
      <c r="AK76" s="15"/>
      <c r="AL76" s="15"/>
      <c r="AM76" s="15"/>
      <c r="AT76" s="15"/>
      <c r="AU76" s="15"/>
      <c r="AV76" s="15"/>
      <c r="AY76" s="33"/>
      <c r="AZ76" s="34"/>
      <c r="BA76" s="34"/>
      <c r="BB76" s="34"/>
      <c r="BC76" s="34"/>
    </row>
    <row r="77" spans="5:55" x14ac:dyDescent="0.25">
      <c r="AB77" s="104" t="s">
        <v>131</v>
      </c>
      <c r="AC77" s="104" t="s">
        <v>1298</v>
      </c>
      <c r="AD77" s="109"/>
      <c r="AE77" s="109"/>
      <c r="AF77" s="18"/>
      <c r="AG77" s="18"/>
      <c r="AP77" s="18"/>
      <c r="AU77" s="15"/>
      <c r="AV77" s="15"/>
      <c r="AY77" s="33"/>
      <c r="AZ77" s="34"/>
      <c r="BA77" s="34"/>
      <c r="BB77" s="34"/>
      <c r="BC77" s="34"/>
    </row>
    <row r="78" spans="5:55" s="30" customFormat="1" ht="25.5" customHeight="1" x14ac:dyDescent="0.25">
      <c r="E78" s="31"/>
      <c r="F78" s="8"/>
      <c r="G78" s="43"/>
      <c r="R78" s="12"/>
      <c r="AB78" s="104" t="s">
        <v>1299</v>
      </c>
      <c r="AC78" s="104" t="s">
        <v>1300</v>
      </c>
      <c r="AD78" s="109"/>
      <c r="AE78" s="109"/>
      <c r="AF78" s="7"/>
      <c r="AG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Y78" s="44"/>
      <c r="AZ78" s="45"/>
      <c r="BA78" s="45"/>
      <c r="BB78" s="45"/>
      <c r="BC78" s="45"/>
    </row>
    <row r="79" spans="5:55" x14ac:dyDescent="0.25">
      <c r="AB79" s="104" t="s">
        <v>145</v>
      </c>
      <c r="AC79" s="104" t="s">
        <v>1301</v>
      </c>
      <c r="AD79" s="109"/>
      <c r="AE79" s="109"/>
      <c r="AY79" s="33"/>
      <c r="AZ79" s="34"/>
      <c r="BA79" s="34"/>
      <c r="BB79" s="34"/>
      <c r="BC79" s="34"/>
    </row>
    <row r="80" spans="5:55" x14ac:dyDescent="0.25">
      <c r="AB80" s="104" t="s">
        <v>1302</v>
      </c>
      <c r="AC80" s="104" t="s">
        <v>1302</v>
      </c>
      <c r="AD80" s="109"/>
      <c r="AE80" s="109"/>
      <c r="AF80" s="30"/>
      <c r="AG80" s="30"/>
      <c r="AH80" s="18"/>
      <c r="AI80" s="18"/>
      <c r="AJ80" s="18"/>
      <c r="AW80" s="30"/>
      <c r="AY80" s="33"/>
      <c r="AZ80" s="34"/>
      <c r="BA80" s="34"/>
      <c r="BB80" s="34"/>
      <c r="BC80" s="34"/>
    </row>
    <row r="81" spans="28:55" s="7" customFormat="1" x14ac:dyDescent="0.25">
      <c r="AB81" s="104" t="s">
        <v>149</v>
      </c>
      <c r="AC81" s="104" t="s">
        <v>1303</v>
      </c>
      <c r="AD81" s="109"/>
      <c r="AE81" s="109"/>
      <c r="AT81" s="30"/>
      <c r="AY81" s="33"/>
      <c r="AZ81" s="34"/>
      <c r="BA81" s="34"/>
      <c r="BB81" s="34"/>
      <c r="BC81" s="34"/>
    </row>
    <row r="82" spans="28:55" s="7" customFormat="1" x14ac:dyDescent="0.25">
      <c r="AB82" s="104" t="s">
        <v>154</v>
      </c>
      <c r="AC82" s="104" t="s">
        <v>1304</v>
      </c>
      <c r="AD82" s="109"/>
      <c r="AE82" s="109"/>
      <c r="AF82" s="18"/>
      <c r="AG82" s="18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U82" s="30"/>
      <c r="AV82" s="30"/>
      <c r="AY82" s="33"/>
      <c r="AZ82" s="34"/>
      <c r="BA82" s="34"/>
      <c r="BB82" s="34"/>
      <c r="BC82" s="34"/>
    </row>
    <row r="83" spans="28:55" s="7" customFormat="1" x14ac:dyDescent="0.25">
      <c r="AB83" s="104" t="s">
        <v>1305</v>
      </c>
      <c r="AC83" s="104" t="s">
        <v>1306</v>
      </c>
      <c r="AD83" s="109"/>
      <c r="AE83" s="109"/>
      <c r="AY83" s="33"/>
      <c r="AZ83" s="34"/>
      <c r="BA83" s="34"/>
      <c r="BB83" s="34"/>
      <c r="BC83" s="34"/>
    </row>
    <row r="84" spans="28:55" s="7" customFormat="1" x14ac:dyDescent="0.25">
      <c r="AB84" s="104" t="s">
        <v>1307</v>
      </c>
      <c r="AC84" s="104" t="s">
        <v>1308</v>
      </c>
      <c r="AD84" s="109"/>
      <c r="AE84" s="109"/>
      <c r="AY84" s="33"/>
      <c r="AZ84" s="34"/>
      <c r="BA84" s="34"/>
      <c r="BB84" s="34"/>
      <c r="BC84" s="34"/>
    </row>
    <row r="85" spans="28:55" s="7" customFormat="1" x14ac:dyDescent="0.25">
      <c r="AB85" s="104"/>
      <c r="AC85" s="104"/>
      <c r="AD85" s="109"/>
      <c r="AE85" s="109"/>
      <c r="AP85" s="18"/>
      <c r="AY85" s="33"/>
      <c r="AZ85" s="34"/>
      <c r="BA85" s="34"/>
      <c r="BB85" s="34"/>
      <c r="BC85" s="34"/>
    </row>
    <row r="86" spans="28:55" s="7" customFormat="1" x14ac:dyDescent="0.25">
      <c r="AB86" s="104" t="s">
        <v>2075</v>
      </c>
      <c r="AC86" s="104"/>
      <c r="AD86" s="109"/>
      <c r="AE86" s="109"/>
      <c r="AY86" s="33"/>
      <c r="AZ86" s="34"/>
      <c r="BA86" s="34"/>
      <c r="BB86" s="34"/>
      <c r="BC86" s="34"/>
    </row>
    <row r="87" spans="28:55" s="7" customFormat="1" x14ac:dyDescent="0.25">
      <c r="AB87" s="104" t="s">
        <v>122</v>
      </c>
      <c r="AC87" s="104" t="s">
        <v>1309</v>
      </c>
      <c r="AD87" s="109"/>
      <c r="AE87" s="109"/>
      <c r="AY87" s="33"/>
      <c r="AZ87" s="34"/>
      <c r="BA87" s="34"/>
      <c r="BB87" s="34"/>
      <c r="BC87" s="34"/>
    </row>
    <row r="88" spans="28:55" s="7" customFormat="1" x14ac:dyDescent="0.25">
      <c r="AB88" s="104" t="s">
        <v>1310</v>
      </c>
      <c r="AC88" s="104" t="s">
        <v>1311</v>
      </c>
      <c r="AD88" s="109"/>
      <c r="AE88" s="109"/>
      <c r="AY88" s="33"/>
      <c r="AZ88" s="34"/>
      <c r="BA88" s="34"/>
      <c r="BB88" s="34"/>
      <c r="BC88" s="34"/>
    </row>
    <row r="89" spans="28:55" s="7" customFormat="1" x14ac:dyDescent="0.25">
      <c r="AB89" s="104" t="s">
        <v>132</v>
      </c>
      <c r="AC89" s="104" t="s">
        <v>1312</v>
      </c>
      <c r="AD89" s="109"/>
      <c r="AE89" s="109"/>
      <c r="AY89" s="33"/>
      <c r="AZ89" s="34"/>
      <c r="BA89" s="34"/>
      <c r="BB89" s="34"/>
      <c r="BC89" s="34"/>
    </row>
    <row r="90" spans="28:55" s="7" customFormat="1" x14ac:dyDescent="0.25">
      <c r="AB90" s="104" t="s">
        <v>161</v>
      </c>
      <c r="AC90" s="104" t="s">
        <v>1313</v>
      </c>
      <c r="AD90" s="109"/>
      <c r="AE90" s="109"/>
      <c r="AP90" s="18"/>
      <c r="AY90" s="33"/>
      <c r="AZ90" s="34"/>
      <c r="BA90" s="34"/>
      <c r="BB90" s="34"/>
      <c r="BC90" s="34"/>
    </row>
    <row r="91" spans="28:55" s="7" customFormat="1" x14ac:dyDescent="0.25">
      <c r="AB91" s="104"/>
      <c r="AC91" s="104"/>
      <c r="AD91" s="109"/>
      <c r="AE91" s="109"/>
      <c r="AP91" s="18"/>
      <c r="AY91" s="33"/>
      <c r="AZ91" s="34"/>
      <c r="BA91" s="34"/>
      <c r="BB91" s="34"/>
      <c r="BC91" s="34"/>
    </row>
    <row r="92" spans="28:55" s="7" customFormat="1" x14ac:dyDescent="0.25">
      <c r="AB92" s="104" t="s">
        <v>2076</v>
      </c>
      <c r="AC92" s="104"/>
      <c r="AD92" s="109"/>
      <c r="AE92" s="109"/>
      <c r="AP92" s="18"/>
      <c r="AY92" s="33"/>
      <c r="AZ92" s="34"/>
      <c r="BA92" s="34"/>
      <c r="BB92" s="34"/>
      <c r="BC92" s="34"/>
    </row>
    <row r="93" spans="28:55" s="7" customFormat="1" x14ac:dyDescent="0.25">
      <c r="AB93" s="104" t="s">
        <v>160</v>
      </c>
      <c r="AC93" s="104" t="s">
        <v>156</v>
      </c>
      <c r="AD93" s="109"/>
      <c r="AE93" s="109"/>
      <c r="AP93" s="18"/>
      <c r="AY93" s="33"/>
      <c r="AZ93" s="34"/>
      <c r="BA93" s="34"/>
      <c r="BB93" s="34"/>
      <c r="BC93" s="34"/>
    </row>
    <row r="94" spans="28:55" s="7" customFormat="1" x14ac:dyDescent="0.25">
      <c r="AB94" s="104" t="s">
        <v>159</v>
      </c>
      <c r="AC94" s="104" t="s">
        <v>1314</v>
      </c>
      <c r="AD94" s="109"/>
      <c r="AE94" s="109"/>
      <c r="AP94" s="18"/>
      <c r="AY94" s="33"/>
      <c r="AZ94" s="34"/>
      <c r="BA94" s="34"/>
      <c r="BB94" s="34"/>
      <c r="BC94" s="34"/>
    </row>
    <row r="95" spans="28:55" s="7" customFormat="1" x14ac:dyDescent="0.25">
      <c r="AB95" s="104" t="s">
        <v>158</v>
      </c>
      <c r="AC95" s="104" t="s">
        <v>1315</v>
      </c>
      <c r="AD95" s="109"/>
      <c r="AE95" s="109"/>
      <c r="AP95" s="18"/>
      <c r="AY95" s="33"/>
      <c r="AZ95" s="34"/>
      <c r="BA95" s="34"/>
      <c r="BB95" s="34"/>
      <c r="BC95" s="34"/>
    </row>
    <row r="96" spans="28:55" s="7" customFormat="1" x14ac:dyDescent="0.25">
      <c r="AB96" s="104" t="s">
        <v>1316</v>
      </c>
      <c r="AC96" s="104" t="s">
        <v>1545</v>
      </c>
      <c r="AD96" s="109"/>
      <c r="AE96" s="109"/>
      <c r="AP96" s="18"/>
      <c r="AY96" s="33"/>
      <c r="AZ96" s="34"/>
      <c r="BA96" s="34"/>
      <c r="BB96" s="34"/>
      <c r="BC96" s="34"/>
    </row>
    <row r="97" spans="28:55" s="7" customFormat="1" x14ac:dyDescent="0.25">
      <c r="AB97" s="104" t="s">
        <v>1547</v>
      </c>
      <c r="AC97" s="104" t="s">
        <v>1548</v>
      </c>
      <c r="AD97" s="46"/>
      <c r="AE97" s="46"/>
      <c r="AP97" s="18"/>
      <c r="AY97" s="33"/>
      <c r="AZ97" s="34"/>
      <c r="BA97" s="34"/>
      <c r="BB97" s="34"/>
      <c r="BC97" s="34"/>
    </row>
    <row r="98" spans="28:55" s="7" customFormat="1" x14ac:dyDescent="0.25">
      <c r="AB98" s="104" t="s">
        <v>168</v>
      </c>
      <c r="AC98" s="104" t="s">
        <v>1317</v>
      </c>
      <c r="AD98" s="60"/>
      <c r="AE98" s="60"/>
      <c r="AP98" s="18"/>
      <c r="AY98" s="33"/>
      <c r="AZ98" s="34"/>
      <c r="BA98" s="34"/>
      <c r="BB98" s="34"/>
      <c r="BC98" s="34"/>
    </row>
    <row r="99" spans="28:55" s="7" customFormat="1" x14ac:dyDescent="0.25">
      <c r="AB99" s="104" t="s">
        <v>36</v>
      </c>
      <c r="AC99" s="104" t="s">
        <v>1318</v>
      </c>
      <c r="AD99" s="109"/>
      <c r="AE99" s="109"/>
      <c r="AP99" s="18"/>
      <c r="AY99" s="33"/>
      <c r="AZ99" s="34"/>
      <c r="BA99" s="34"/>
      <c r="BB99" s="34"/>
      <c r="BC99" s="34"/>
    </row>
    <row r="100" spans="28:55" s="7" customFormat="1" x14ac:dyDescent="0.25">
      <c r="AB100" s="104" t="s">
        <v>155</v>
      </c>
      <c r="AC100" s="104" t="s">
        <v>1319</v>
      </c>
      <c r="AD100" s="109"/>
      <c r="AE100" s="109"/>
      <c r="AP100" s="18"/>
      <c r="AY100" s="33"/>
      <c r="AZ100" s="34"/>
      <c r="BA100" s="34"/>
      <c r="BB100" s="34"/>
      <c r="BC100" s="47"/>
    </row>
    <row r="101" spans="28:55" s="7" customFormat="1" x14ac:dyDescent="0.25">
      <c r="AB101" s="104" t="s">
        <v>164</v>
      </c>
      <c r="AC101" s="104" t="s">
        <v>1320</v>
      </c>
      <c r="AD101" s="109"/>
      <c r="AE101" s="109"/>
      <c r="AP101" s="18"/>
      <c r="AY101" s="33"/>
      <c r="AZ101" s="34"/>
      <c r="BA101" s="34"/>
      <c r="BB101" s="34"/>
      <c r="BC101" s="34"/>
    </row>
    <row r="102" spans="28:55" s="7" customFormat="1" x14ac:dyDescent="0.25">
      <c r="AB102" s="104" t="s">
        <v>165</v>
      </c>
      <c r="AC102" s="104" t="s">
        <v>1289</v>
      </c>
      <c r="AD102" s="109"/>
      <c r="AE102" s="109"/>
      <c r="AP102" s="18"/>
      <c r="AY102" s="33"/>
      <c r="AZ102" s="34"/>
      <c r="BA102" s="34"/>
      <c r="BB102" s="34"/>
      <c r="BC102" s="34"/>
    </row>
    <row r="103" spans="28:55" s="7" customFormat="1" x14ac:dyDescent="0.25">
      <c r="AB103" s="104" t="s">
        <v>1321</v>
      </c>
      <c r="AC103" s="104" t="s">
        <v>71</v>
      </c>
      <c r="AD103" s="109"/>
      <c r="AE103" s="109"/>
      <c r="AY103" s="33"/>
      <c r="AZ103" s="34"/>
      <c r="BA103" s="34"/>
      <c r="BB103" s="34"/>
      <c r="BC103" s="34"/>
    </row>
    <row r="104" spans="28:55" s="7" customFormat="1" x14ac:dyDescent="0.25">
      <c r="AB104" s="104" t="s">
        <v>167</v>
      </c>
      <c r="AC104" s="104" t="s">
        <v>1322</v>
      </c>
      <c r="AD104" s="109"/>
      <c r="AE104" s="109"/>
      <c r="AY104" s="33"/>
      <c r="AZ104" s="34"/>
      <c r="BA104" s="34"/>
      <c r="BB104" s="34"/>
      <c r="BC104" s="34"/>
    </row>
    <row r="105" spans="28:55" s="7" customFormat="1" x14ac:dyDescent="0.25">
      <c r="AB105" s="104" t="s">
        <v>1323</v>
      </c>
      <c r="AC105" s="104" t="s">
        <v>1324</v>
      </c>
      <c r="AD105" s="109"/>
      <c r="AE105" s="109"/>
      <c r="AY105" s="33"/>
      <c r="AZ105" s="34"/>
      <c r="BA105" s="34"/>
      <c r="BB105" s="34"/>
      <c r="BC105" s="34"/>
    </row>
    <row r="106" spans="28:55" s="7" customFormat="1" x14ac:dyDescent="0.25">
      <c r="AB106" s="104" t="s">
        <v>1325</v>
      </c>
      <c r="AC106" s="104" t="s">
        <v>1326</v>
      </c>
      <c r="AD106" s="109"/>
      <c r="AE106" s="109"/>
      <c r="AY106" s="33"/>
      <c r="AZ106" s="34"/>
      <c r="BA106" s="34"/>
      <c r="BB106" s="34"/>
      <c r="BC106" s="34"/>
    </row>
    <row r="107" spans="28:55" s="7" customFormat="1" x14ac:dyDescent="0.25">
      <c r="AB107" s="104"/>
      <c r="AC107" s="104"/>
      <c r="AD107" s="109"/>
      <c r="AE107" s="109"/>
      <c r="AY107" s="33"/>
      <c r="AZ107" s="34"/>
      <c r="BA107" s="34"/>
      <c r="BB107" s="34"/>
      <c r="BC107" s="34"/>
    </row>
    <row r="108" spans="28:55" s="7" customFormat="1" x14ac:dyDescent="0.25">
      <c r="AB108" s="104" t="s">
        <v>2077</v>
      </c>
      <c r="AC108" s="104"/>
      <c r="AD108" s="109"/>
      <c r="AE108" s="109"/>
      <c r="AY108" s="33"/>
      <c r="AZ108" s="34"/>
      <c r="BA108" s="34"/>
      <c r="BB108" s="34"/>
      <c r="BC108" s="34"/>
    </row>
    <row r="109" spans="28:55" s="7" customFormat="1" x14ac:dyDescent="0.25">
      <c r="AB109" s="104" t="s">
        <v>166</v>
      </c>
      <c r="AC109" s="104" t="s">
        <v>1327</v>
      </c>
      <c r="AD109" s="109"/>
      <c r="AE109" s="109"/>
      <c r="AY109" s="33"/>
      <c r="AZ109" s="34"/>
      <c r="BA109" s="34"/>
      <c r="BB109" s="34"/>
      <c r="BC109" s="34"/>
    </row>
    <row r="110" spans="28:55" s="7" customFormat="1" x14ac:dyDescent="0.25">
      <c r="AB110" s="104" t="s">
        <v>150</v>
      </c>
      <c r="AC110" s="104" t="s">
        <v>150</v>
      </c>
      <c r="AD110" s="109"/>
      <c r="AE110" s="109"/>
      <c r="AY110" s="33"/>
      <c r="AZ110" s="34"/>
      <c r="BA110" s="34"/>
      <c r="BB110" s="34"/>
      <c r="BC110" s="34"/>
    </row>
    <row r="111" spans="28:55" s="7" customFormat="1" x14ac:dyDescent="0.25">
      <c r="AB111" s="104" t="s">
        <v>152</v>
      </c>
      <c r="AC111" s="104" t="s">
        <v>152</v>
      </c>
      <c r="AD111" s="109"/>
      <c r="AE111" s="109"/>
      <c r="AY111" s="33"/>
      <c r="AZ111" s="34"/>
      <c r="BA111" s="34"/>
      <c r="BB111" s="34"/>
      <c r="BC111" s="34"/>
    </row>
    <row r="112" spans="28:55" s="7" customFormat="1" x14ac:dyDescent="0.25">
      <c r="AB112" s="104" t="s">
        <v>168</v>
      </c>
      <c r="AC112" s="104" t="s">
        <v>1317</v>
      </c>
      <c r="AD112" s="109"/>
      <c r="AE112" s="109"/>
      <c r="AY112" s="33"/>
      <c r="AZ112" s="34"/>
      <c r="BA112" s="34"/>
      <c r="BB112" s="34"/>
      <c r="BC112" s="34"/>
    </row>
    <row r="113" spans="28:55" s="7" customFormat="1" x14ac:dyDescent="0.25">
      <c r="AB113" s="104" t="s">
        <v>155</v>
      </c>
      <c r="AC113" s="104" t="s">
        <v>1319</v>
      </c>
      <c r="AD113" s="109"/>
      <c r="AE113" s="109"/>
      <c r="AY113" s="33"/>
      <c r="AZ113" s="34"/>
      <c r="BA113" s="34"/>
      <c r="BB113" s="34"/>
      <c r="BC113" s="34"/>
    </row>
    <row r="114" spans="28:55" s="7" customFormat="1" x14ac:dyDescent="0.25">
      <c r="AB114" s="104" t="s">
        <v>36</v>
      </c>
      <c r="AC114" s="104" t="s">
        <v>1318</v>
      </c>
      <c r="AD114" s="109"/>
      <c r="AE114" s="109"/>
      <c r="AY114" s="33"/>
      <c r="AZ114" s="34"/>
      <c r="BA114" s="34"/>
      <c r="BB114" s="34"/>
      <c r="BC114" s="34"/>
    </row>
    <row r="115" spans="28:55" s="7" customFormat="1" x14ac:dyDescent="0.25">
      <c r="AB115" s="104" t="s">
        <v>1328</v>
      </c>
      <c r="AC115" s="104" t="s">
        <v>1546</v>
      </c>
      <c r="AD115" s="109"/>
      <c r="AE115" s="109"/>
      <c r="AY115" s="33"/>
      <c r="AZ115" s="34"/>
      <c r="BA115" s="34"/>
      <c r="BB115" s="34"/>
      <c r="BC115" s="34"/>
    </row>
    <row r="116" spans="28:55" s="7" customFormat="1" x14ac:dyDescent="0.25">
      <c r="AB116" s="104" t="s">
        <v>1549</v>
      </c>
      <c r="AC116" s="104" t="s">
        <v>1550</v>
      </c>
      <c r="AD116" s="46"/>
      <c r="AE116" s="46"/>
      <c r="AY116" s="33"/>
      <c r="AZ116" s="34"/>
      <c r="BA116" s="34"/>
      <c r="BB116" s="34"/>
      <c r="BC116" s="34"/>
    </row>
    <row r="117" spans="28:55" s="7" customFormat="1" x14ac:dyDescent="0.25">
      <c r="AB117" s="104" t="s">
        <v>164</v>
      </c>
      <c r="AC117" s="104" t="s">
        <v>1320</v>
      </c>
      <c r="AD117" s="60"/>
      <c r="AE117" s="60"/>
      <c r="AY117" s="33"/>
      <c r="AZ117" s="34"/>
      <c r="BA117" s="34"/>
      <c r="BB117" s="34"/>
      <c r="BC117" s="34"/>
    </row>
    <row r="118" spans="28:55" s="7" customFormat="1" x14ac:dyDescent="0.25">
      <c r="AB118" s="104" t="s">
        <v>165</v>
      </c>
      <c r="AC118" s="104" t="s">
        <v>1289</v>
      </c>
      <c r="AD118" s="109"/>
      <c r="AE118" s="109"/>
      <c r="AY118" s="33"/>
      <c r="AZ118" s="34"/>
      <c r="BA118" s="34"/>
      <c r="BB118" s="34"/>
      <c r="BC118" s="34"/>
    </row>
    <row r="119" spans="28:55" s="7" customFormat="1" x14ac:dyDescent="0.25">
      <c r="AB119" s="104" t="s">
        <v>71</v>
      </c>
      <c r="AC119" s="104" t="s">
        <v>71</v>
      </c>
      <c r="AD119" s="109"/>
      <c r="AE119" s="109"/>
      <c r="AY119" s="33"/>
      <c r="AZ119" s="34"/>
      <c r="BA119" s="34"/>
      <c r="BB119" s="34"/>
      <c r="BC119" s="34"/>
    </row>
    <row r="120" spans="28:55" s="7" customFormat="1" x14ac:dyDescent="0.25">
      <c r="AB120" s="104" t="s">
        <v>167</v>
      </c>
      <c r="AC120" s="104" t="s">
        <v>1322</v>
      </c>
      <c r="AD120" s="109"/>
      <c r="AE120" s="109"/>
      <c r="AY120" s="33"/>
      <c r="AZ120" s="34"/>
      <c r="BA120" s="34"/>
      <c r="BB120" s="34"/>
      <c r="BC120" s="34"/>
    </row>
    <row r="121" spans="28:55" s="7" customFormat="1" x14ac:dyDescent="0.25">
      <c r="AB121" s="104"/>
      <c r="AC121" s="104"/>
      <c r="AD121" s="109"/>
      <c r="AE121" s="109"/>
      <c r="AY121" s="33"/>
      <c r="AZ121" s="34"/>
      <c r="BA121" s="34"/>
      <c r="BB121" s="34"/>
      <c r="BC121" s="34"/>
    </row>
    <row r="122" spans="28:55" s="7" customFormat="1" x14ac:dyDescent="0.25">
      <c r="AB122" s="104" t="s">
        <v>2078</v>
      </c>
      <c r="AC122" s="104"/>
      <c r="AD122" s="109"/>
      <c r="AE122" s="109"/>
      <c r="AY122" s="33"/>
      <c r="AZ122" s="34"/>
      <c r="BA122" s="34"/>
      <c r="BB122" s="34"/>
      <c r="BC122" s="34"/>
    </row>
    <row r="123" spans="28:55" s="7" customFormat="1" x14ac:dyDescent="0.25">
      <c r="AB123" s="104" t="s">
        <v>133</v>
      </c>
      <c r="AC123" s="104" t="s">
        <v>133</v>
      </c>
      <c r="AD123" s="109"/>
      <c r="AE123" s="109"/>
      <c r="AY123" s="33"/>
      <c r="AZ123" s="34"/>
      <c r="BA123" s="34"/>
      <c r="BB123" s="34"/>
      <c r="BC123" s="34"/>
    </row>
    <row r="124" spans="28:55" s="7" customFormat="1" x14ac:dyDescent="0.25">
      <c r="AB124" s="104" t="s">
        <v>135</v>
      </c>
      <c r="AC124" s="104" t="s">
        <v>135</v>
      </c>
      <c r="AD124" s="109"/>
      <c r="AE124" s="109"/>
      <c r="AY124" s="33"/>
      <c r="AZ124" s="34"/>
      <c r="BA124" s="34"/>
      <c r="BB124" s="34"/>
      <c r="BC124" s="34"/>
    </row>
    <row r="125" spans="28:55" s="7" customFormat="1" x14ac:dyDescent="0.25">
      <c r="AB125" s="104" t="s">
        <v>137</v>
      </c>
      <c r="AC125" s="104" t="s">
        <v>137</v>
      </c>
      <c r="AD125" s="109"/>
      <c r="AE125" s="109"/>
      <c r="AY125" s="33"/>
      <c r="AZ125" s="34"/>
      <c r="BA125" s="34"/>
      <c r="BB125" s="34"/>
      <c r="BC125" s="34"/>
    </row>
    <row r="126" spans="28:55" s="7" customFormat="1" x14ac:dyDescent="0.25">
      <c r="AB126" s="104" t="s">
        <v>140</v>
      </c>
      <c r="AC126" s="104" t="s">
        <v>1329</v>
      </c>
      <c r="AD126" s="109"/>
      <c r="AE126" s="109"/>
      <c r="AY126" s="33"/>
      <c r="AZ126" s="34"/>
      <c r="BA126" s="34"/>
      <c r="BB126" s="34"/>
      <c r="BC126" s="34"/>
    </row>
    <row r="127" spans="28:55" s="7" customFormat="1" x14ac:dyDescent="0.25">
      <c r="AB127" s="104" t="s">
        <v>141</v>
      </c>
      <c r="AC127" s="104" t="s">
        <v>141</v>
      </c>
      <c r="AD127" s="109"/>
      <c r="AE127" s="109"/>
      <c r="AY127" s="33"/>
      <c r="AZ127" s="34"/>
      <c r="BA127" s="34"/>
      <c r="BB127" s="34"/>
      <c r="BC127" s="34"/>
    </row>
    <row r="128" spans="28:55" s="7" customFormat="1" x14ac:dyDescent="0.25">
      <c r="AB128" s="104" t="s">
        <v>139</v>
      </c>
      <c r="AC128" s="104" t="s">
        <v>139</v>
      </c>
      <c r="AD128" s="109"/>
      <c r="AE128" s="109"/>
      <c r="AY128" s="33"/>
      <c r="AZ128" s="34"/>
      <c r="BA128" s="34"/>
      <c r="BB128" s="34"/>
      <c r="BC128" s="34"/>
    </row>
    <row r="129" spans="21:55" s="7" customFormat="1" x14ac:dyDescent="0.25">
      <c r="AB129" s="104" t="s">
        <v>114</v>
      </c>
      <c r="AC129" s="104" t="s">
        <v>114</v>
      </c>
      <c r="AD129" s="109"/>
      <c r="AE129" s="109"/>
      <c r="AY129" s="33"/>
      <c r="AZ129" s="34"/>
      <c r="BA129" s="34"/>
      <c r="BB129" s="34"/>
      <c r="BC129" s="34"/>
    </row>
    <row r="130" spans="21:55" s="7" customFormat="1" x14ac:dyDescent="0.25">
      <c r="AB130" s="104"/>
      <c r="AC130" s="104"/>
      <c r="AD130" s="109"/>
      <c r="AE130" s="109"/>
      <c r="AY130" s="33"/>
      <c r="AZ130" s="34"/>
      <c r="BA130" s="34"/>
      <c r="BB130" s="34"/>
      <c r="BC130" s="34"/>
    </row>
    <row r="131" spans="21:55" s="7" customFormat="1" x14ac:dyDescent="0.25">
      <c r="AB131" s="104" t="s">
        <v>2079</v>
      </c>
      <c r="AC131" s="104"/>
      <c r="AD131" s="109"/>
      <c r="AE131" s="109"/>
      <c r="AY131" s="33"/>
      <c r="AZ131" s="34"/>
      <c r="BA131" s="34"/>
      <c r="BB131" s="34"/>
      <c r="BC131" s="34"/>
    </row>
    <row r="132" spans="21:55" s="7" customFormat="1" x14ac:dyDescent="0.25">
      <c r="AB132" s="104" t="s">
        <v>112</v>
      </c>
      <c r="AC132" s="104" t="s">
        <v>1330</v>
      </c>
      <c r="AD132" s="109"/>
      <c r="AE132" s="109"/>
      <c r="AY132" s="33"/>
      <c r="AZ132" s="34"/>
      <c r="BA132" s="34"/>
      <c r="BB132" s="34"/>
      <c r="BC132" s="34"/>
    </row>
    <row r="133" spans="21:55" s="7" customFormat="1" x14ac:dyDescent="0.25">
      <c r="AB133" s="104" t="s">
        <v>142</v>
      </c>
      <c r="AC133" s="104" t="s">
        <v>1331</v>
      </c>
      <c r="AD133" s="109"/>
      <c r="AE133" s="109"/>
      <c r="AY133" s="33"/>
      <c r="AZ133" s="34"/>
      <c r="BA133" s="34"/>
      <c r="BB133" s="34"/>
      <c r="BC133" s="34"/>
    </row>
    <row r="134" spans="21:55" s="7" customFormat="1" x14ac:dyDescent="0.25">
      <c r="AB134" s="104"/>
      <c r="AC134" s="104"/>
      <c r="AD134" s="109"/>
      <c r="AE134" s="109"/>
      <c r="AY134" s="33"/>
      <c r="AZ134" s="34"/>
      <c r="BA134" s="34"/>
      <c r="BB134" s="34"/>
      <c r="BC134" s="34"/>
    </row>
    <row r="135" spans="21:55" s="7" customFormat="1" x14ac:dyDescent="0.25">
      <c r="AB135" s="104" t="s">
        <v>2080</v>
      </c>
      <c r="AC135" s="104"/>
      <c r="AD135" s="109"/>
      <c r="AE135" s="109"/>
      <c r="AY135" s="33"/>
      <c r="AZ135" s="34"/>
      <c r="BA135" s="34"/>
      <c r="BB135" s="34"/>
      <c r="BC135" s="34"/>
    </row>
    <row r="136" spans="21:55" s="7" customFormat="1" x14ac:dyDescent="0.25">
      <c r="AB136" s="104" t="s">
        <v>108</v>
      </c>
      <c r="AC136" s="104" t="s">
        <v>1332</v>
      </c>
      <c r="AD136" s="109"/>
      <c r="AE136" s="109"/>
      <c r="AY136" s="33"/>
      <c r="AZ136" s="34"/>
      <c r="BA136" s="34"/>
      <c r="BB136" s="34"/>
      <c r="BC136" s="34"/>
    </row>
    <row r="137" spans="21:55" s="7" customFormat="1" x14ac:dyDescent="0.25">
      <c r="AB137" s="104" t="s">
        <v>111</v>
      </c>
      <c r="AC137" s="104" t="s">
        <v>1333</v>
      </c>
      <c r="AD137" s="109"/>
      <c r="AE137" s="109"/>
      <c r="AY137" s="33"/>
      <c r="AZ137" s="34"/>
      <c r="BA137" s="34"/>
      <c r="BB137" s="34"/>
      <c r="BC137" s="34"/>
    </row>
    <row r="138" spans="21:55" s="7" customFormat="1" x14ac:dyDescent="0.25">
      <c r="U138" t="s">
        <v>2084</v>
      </c>
      <c r="V138" s="15"/>
      <c r="W138" s="15"/>
      <c r="X138" s="15"/>
      <c r="AB138" s="104" t="s">
        <v>1334</v>
      </c>
      <c r="AC138" s="104" t="s">
        <v>1335</v>
      </c>
      <c r="AD138" s="109"/>
      <c r="AE138" s="109"/>
      <c r="AY138" s="33"/>
      <c r="AZ138" s="34"/>
      <c r="BA138" s="34"/>
      <c r="BB138" s="34"/>
      <c r="BC138" s="34"/>
    </row>
    <row r="139" spans="21:55" s="7" customFormat="1" x14ac:dyDescent="0.25">
      <c r="U139" s="15" t="s">
        <v>1338</v>
      </c>
      <c r="V139" s="15" t="s">
        <v>1339</v>
      </c>
      <c r="W139" s="15" t="s">
        <v>1340</v>
      </c>
      <c r="X139" s="15" t="s">
        <v>1341</v>
      </c>
      <c r="AB139" s="104" t="s">
        <v>1336</v>
      </c>
      <c r="AC139" s="104" t="s">
        <v>1337</v>
      </c>
      <c r="AD139" s="109"/>
      <c r="AE139" s="109"/>
      <c r="AY139" s="33"/>
      <c r="AZ139" s="34"/>
      <c r="BA139" s="34"/>
      <c r="BB139" s="34"/>
      <c r="BC139" s="34"/>
    </row>
    <row r="140" spans="21:55" s="7" customFormat="1" x14ac:dyDescent="0.25">
      <c r="U140" s="15" t="s">
        <v>1342</v>
      </c>
      <c r="V140" s="15" t="s">
        <v>1343</v>
      </c>
      <c r="W140" s="15" t="s">
        <v>1344</v>
      </c>
      <c r="X140" s="15" t="s">
        <v>1345</v>
      </c>
      <c r="AB140"/>
      <c r="AC140"/>
      <c r="AD140" s="109"/>
      <c r="AE140" s="109"/>
      <c r="AY140" s="33"/>
      <c r="AZ140" s="34"/>
      <c r="BA140" s="34"/>
      <c r="BB140" s="34"/>
      <c r="BC140" s="34"/>
    </row>
    <row r="141" spans="21:55" s="7" customFormat="1" x14ac:dyDescent="0.25">
      <c r="U141" s="15" t="s">
        <v>1346</v>
      </c>
      <c r="V141" s="15" t="s">
        <v>1347</v>
      </c>
      <c r="W141" s="15" t="s">
        <v>1348</v>
      </c>
      <c r="X141" s="15" t="s">
        <v>1349</v>
      </c>
      <c r="AY141" s="33"/>
      <c r="AZ141" s="34"/>
      <c r="BA141" s="34"/>
      <c r="BB141" s="34"/>
      <c r="BC141" s="34"/>
    </row>
    <row r="142" spans="21:55" s="7" customFormat="1" x14ac:dyDescent="0.25">
      <c r="U142" s="15" t="s">
        <v>1350</v>
      </c>
      <c r="V142" s="15" t="s">
        <v>1351</v>
      </c>
      <c r="W142" s="15" t="s">
        <v>1352</v>
      </c>
      <c r="X142" s="15" t="s">
        <v>1353</v>
      </c>
      <c r="AY142" s="33"/>
      <c r="AZ142" s="34"/>
      <c r="BA142" s="34"/>
      <c r="BB142" s="34"/>
      <c r="BC142" s="34"/>
    </row>
    <row r="143" spans="21:55" s="7" customFormat="1" ht="12.75" x14ac:dyDescent="0.2">
      <c r="AY143" s="33"/>
      <c r="AZ143" s="34"/>
      <c r="BA143" s="34"/>
      <c r="BB143" s="34"/>
      <c r="BC143" s="34"/>
    </row>
    <row r="144" spans="21:55" s="7" customFormat="1" ht="12.75" x14ac:dyDescent="0.2">
      <c r="AY144" s="33"/>
      <c r="AZ144" s="34"/>
      <c r="BA144" s="34"/>
      <c r="BB144" s="34"/>
      <c r="BC144" s="34"/>
    </row>
    <row r="145" spans="51:55" s="7" customFormat="1" ht="12.75" x14ac:dyDescent="0.2">
      <c r="AY145" s="33"/>
      <c r="AZ145" s="34"/>
      <c r="BA145" s="34"/>
      <c r="BB145" s="34"/>
      <c r="BC145" s="34"/>
    </row>
    <row r="146" spans="51:55" s="7" customFormat="1" ht="12.75" x14ac:dyDescent="0.2">
      <c r="AY146" s="33"/>
      <c r="AZ146" s="34"/>
      <c r="BA146" s="34"/>
      <c r="BB146" s="34"/>
      <c r="BC146" s="34"/>
    </row>
    <row r="147" spans="51:55" s="7" customFormat="1" ht="12.75" x14ac:dyDescent="0.2">
      <c r="AY147" s="33"/>
      <c r="AZ147" s="34"/>
      <c r="BA147" s="34"/>
      <c r="BB147" s="34"/>
      <c r="BC147" s="34"/>
    </row>
    <row r="148" spans="51:55" s="7" customFormat="1" ht="12.75" x14ac:dyDescent="0.2">
      <c r="AY148" s="33"/>
      <c r="AZ148" s="34"/>
      <c r="BA148" s="34"/>
      <c r="BB148" s="34"/>
      <c r="BC148" s="34"/>
    </row>
    <row r="149" spans="51:55" s="7" customFormat="1" ht="12.75" x14ac:dyDescent="0.2">
      <c r="AY149" s="33"/>
      <c r="AZ149" s="34"/>
      <c r="BA149" s="34"/>
      <c r="BB149" s="34"/>
      <c r="BC149" s="34"/>
    </row>
    <row r="150" spans="51:55" s="7" customFormat="1" ht="12.75" x14ac:dyDescent="0.2">
      <c r="AY150" s="33"/>
      <c r="AZ150" s="34"/>
      <c r="BA150" s="34"/>
      <c r="BB150" s="34"/>
      <c r="BC150" s="34"/>
    </row>
    <row r="151" spans="51:55" s="7" customFormat="1" ht="12.75" x14ac:dyDescent="0.2">
      <c r="AY151" s="33"/>
      <c r="AZ151" s="34"/>
      <c r="BA151" s="34"/>
      <c r="BB151" s="34"/>
      <c r="BC151" s="34"/>
    </row>
    <row r="152" spans="51:55" s="7" customFormat="1" ht="12.75" x14ac:dyDescent="0.2">
      <c r="AY152" s="33"/>
      <c r="AZ152" s="34"/>
      <c r="BA152" s="34"/>
      <c r="BB152" s="34"/>
      <c r="BC152" s="34"/>
    </row>
    <row r="153" spans="51:55" s="7" customFormat="1" ht="12.75" x14ac:dyDescent="0.2">
      <c r="AY153" s="33"/>
      <c r="AZ153" s="34"/>
      <c r="BA153" s="34"/>
      <c r="BB153" s="33"/>
      <c r="BC153" s="34"/>
    </row>
    <row r="154" spans="51:55" s="7" customFormat="1" ht="12.75" x14ac:dyDescent="0.2">
      <c r="AY154" s="33"/>
      <c r="AZ154" s="34"/>
      <c r="BA154" s="34"/>
      <c r="BB154" s="34"/>
      <c r="BC154" s="34"/>
    </row>
    <row r="155" spans="51:55" s="7" customFormat="1" ht="12.75" x14ac:dyDescent="0.2">
      <c r="AY155" s="33"/>
      <c r="AZ155" s="34"/>
      <c r="BA155" s="34"/>
      <c r="BB155" s="34"/>
      <c r="BC155" s="34"/>
    </row>
    <row r="156" spans="51:55" s="7" customFormat="1" ht="12.75" x14ac:dyDescent="0.2">
      <c r="AY156" s="33"/>
      <c r="AZ156" s="34"/>
      <c r="BA156" s="34"/>
      <c r="BB156" s="34"/>
      <c r="BC156" s="34"/>
    </row>
    <row r="157" spans="51:55" s="7" customFormat="1" ht="12.75" x14ac:dyDescent="0.2">
      <c r="AY157" s="33"/>
      <c r="AZ157" s="34"/>
      <c r="BA157" s="34"/>
      <c r="BB157" s="34"/>
      <c r="BC157" s="34"/>
    </row>
    <row r="158" spans="51:55" s="7" customFormat="1" ht="12.75" x14ac:dyDescent="0.2">
      <c r="AY158" s="33"/>
      <c r="AZ158" s="34"/>
      <c r="BA158" s="34"/>
      <c r="BB158" s="34"/>
      <c r="BC158" s="34"/>
    </row>
    <row r="159" spans="51:55" s="7" customFormat="1" ht="12.75" x14ac:dyDescent="0.2">
      <c r="AY159" s="33"/>
      <c r="AZ159" s="34"/>
      <c r="BA159" s="34"/>
      <c r="BB159" s="34"/>
      <c r="BC159" s="34"/>
    </row>
    <row r="160" spans="51:55" s="7" customFormat="1" ht="12.75" x14ac:dyDescent="0.2">
      <c r="AY160" s="33"/>
      <c r="AZ160" s="34"/>
      <c r="BA160" s="34"/>
      <c r="BB160" s="34"/>
      <c r="BC160" s="34"/>
    </row>
    <row r="161" spans="51:55" s="7" customFormat="1" ht="12.75" x14ac:dyDescent="0.2">
      <c r="AY161" s="33"/>
      <c r="AZ161" s="34"/>
      <c r="BA161" s="34"/>
      <c r="BB161" s="34"/>
      <c r="BC161" s="34"/>
    </row>
    <row r="162" spans="51:55" s="7" customFormat="1" ht="12.75" x14ac:dyDescent="0.2">
      <c r="AY162" s="33"/>
      <c r="AZ162" s="34"/>
      <c r="BA162" s="34"/>
      <c r="BB162" s="34"/>
      <c r="BC162" s="34"/>
    </row>
    <row r="163" spans="51:55" s="7" customFormat="1" ht="12.75" x14ac:dyDescent="0.2">
      <c r="AY163" s="33"/>
      <c r="AZ163" s="34"/>
      <c r="BA163" s="34"/>
      <c r="BB163" s="34"/>
      <c r="BC163" s="34"/>
    </row>
    <row r="164" spans="51:55" s="7" customFormat="1" ht="12.75" x14ac:dyDescent="0.2">
      <c r="AY164" s="33"/>
      <c r="AZ164" s="34"/>
      <c r="BA164" s="34"/>
      <c r="BB164" s="34"/>
      <c r="BC164" s="34"/>
    </row>
    <row r="165" spans="51:55" s="7" customFormat="1" ht="12.75" x14ac:dyDescent="0.2">
      <c r="AY165" s="33"/>
      <c r="AZ165" s="34"/>
      <c r="BA165" s="34"/>
      <c r="BB165" s="33"/>
      <c r="BC165" s="34"/>
    </row>
    <row r="166" spans="51:55" s="7" customFormat="1" ht="12.75" x14ac:dyDescent="0.2">
      <c r="AY166" s="33"/>
      <c r="AZ166" s="34"/>
      <c r="BA166" s="34"/>
      <c r="BB166" s="34"/>
      <c r="BC166" s="34"/>
    </row>
    <row r="167" spans="51:55" s="7" customFormat="1" ht="12.75" x14ac:dyDescent="0.2">
      <c r="AY167" s="33"/>
      <c r="AZ167" s="34"/>
      <c r="BA167" s="34"/>
      <c r="BB167" s="34"/>
      <c r="BC167" s="34"/>
    </row>
    <row r="168" spans="51:55" s="7" customFormat="1" ht="12.75" x14ac:dyDescent="0.2">
      <c r="AY168" s="33"/>
      <c r="AZ168" s="34"/>
      <c r="BA168" s="34"/>
      <c r="BB168" s="33"/>
      <c r="BC168" s="34"/>
    </row>
    <row r="169" spans="51:55" s="7" customFormat="1" ht="12.75" x14ac:dyDescent="0.2">
      <c r="AY169" s="33"/>
      <c r="AZ169" s="34"/>
      <c r="BA169" s="34"/>
      <c r="BB169" s="34"/>
      <c r="BC169" s="34"/>
    </row>
    <row r="170" spans="51:55" s="7" customFormat="1" ht="12.75" x14ac:dyDescent="0.2">
      <c r="AY170" s="33"/>
      <c r="AZ170" s="34"/>
      <c r="BA170" s="34"/>
      <c r="BB170" s="34"/>
      <c r="BC170" s="34"/>
    </row>
    <row r="171" spans="51:55" s="7" customFormat="1" ht="12.75" x14ac:dyDescent="0.2">
      <c r="AY171" s="33"/>
      <c r="AZ171" s="34"/>
      <c r="BA171" s="34"/>
      <c r="BB171" s="34"/>
      <c r="BC171" s="34"/>
    </row>
    <row r="172" spans="51:55" s="7" customFormat="1" ht="12.75" x14ac:dyDescent="0.2">
      <c r="AY172" s="33"/>
      <c r="AZ172" s="34"/>
      <c r="BA172" s="34"/>
      <c r="BB172" s="34"/>
      <c r="BC172" s="34"/>
    </row>
    <row r="173" spans="51:55" s="7" customFormat="1" ht="12.75" x14ac:dyDescent="0.2">
      <c r="AY173" s="33"/>
      <c r="AZ173" s="34"/>
      <c r="BA173" s="34"/>
      <c r="BB173" s="34"/>
      <c r="BC173" s="34"/>
    </row>
    <row r="174" spans="51:55" s="7" customFormat="1" ht="12.75" x14ac:dyDescent="0.2">
      <c r="AY174" s="33"/>
      <c r="AZ174" s="34"/>
      <c r="BA174" s="34"/>
      <c r="BB174" s="34"/>
      <c r="BC174" s="34"/>
    </row>
    <row r="175" spans="51:55" s="7" customFormat="1" ht="12.75" x14ac:dyDescent="0.2">
      <c r="AY175" s="33"/>
      <c r="AZ175" s="34"/>
      <c r="BA175" s="34"/>
      <c r="BB175" s="34"/>
      <c r="BC175" s="34"/>
    </row>
    <row r="176" spans="51:55" s="7" customFormat="1" ht="12.75" x14ac:dyDescent="0.2">
      <c r="AY176" s="33"/>
      <c r="AZ176" s="34"/>
      <c r="BA176" s="34"/>
      <c r="BB176" s="34"/>
      <c r="BC176" s="34"/>
    </row>
    <row r="177" spans="51:55" s="7" customFormat="1" ht="12.75" x14ac:dyDescent="0.2">
      <c r="AY177" s="33"/>
      <c r="AZ177" s="34"/>
      <c r="BA177" s="34"/>
      <c r="BB177" s="34"/>
      <c r="BC177" s="34"/>
    </row>
    <row r="178" spans="51:55" s="7" customFormat="1" ht="12.75" x14ac:dyDescent="0.2">
      <c r="AY178" s="33"/>
      <c r="AZ178" s="34"/>
      <c r="BA178" s="34"/>
      <c r="BB178" s="34"/>
      <c r="BC178" s="34"/>
    </row>
    <row r="179" spans="51:55" s="7" customFormat="1" ht="12.75" x14ac:dyDescent="0.2">
      <c r="AY179" s="33"/>
      <c r="AZ179" s="34"/>
      <c r="BA179" s="34"/>
      <c r="BB179" s="34"/>
      <c r="BC179" s="34"/>
    </row>
    <row r="180" spans="51:55" s="7" customFormat="1" ht="12.75" x14ac:dyDescent="0.2">
      <c r="AY180" s="33"/>
      <c r="AZ180" s="34"/>
      <c r="BA180" s="34"/>
      <c r="BB180" s="34"/>
      <c r="BC180" s="34"/>
    </row>
    <row r="181" spans="51:55" s="7" customFormat="1" ht="12.75" x14ac:dyDescent="0.2">
      <c r="AY181" s="33"/>
      <c r="AZ181" s="34"/>
      <c r="BA181" s="34"/>
      <c r="BB181" s="34"/>
      <c r="BC181" s="34"/>
    </row>
    <row r="182" spans="51:55" s="7" customFormat="1" ht="12.75" x14ac:dyDescent="0.2">
      <c r="AY182" s="33"/>
      <c r="AZ182" s="34"/>
      <c r="BA182" s="34"/>
      <c r="BB182" s="34"/>
      <c r="BC182" s="34"/>
    </row>
    <row r="183" spans="51:55" s="7" customFormat="1" ht="12.75" x14ac:dyDescent="0.2">
      <c r="AY183" s="33"/>
      <c r="AZ183" s="34"/>
      <c r="BA183" s="34"/>
      <c r="BB183" s="34"/>
      <c r="BC183" s="34"/>
    </row>
    <row r="184" spans="51:55" s="7" customFormat="1" ht="12.75" x14ac:dyDescent="0.2">
      <c r="AY184" s="33"/>
      <c r="AZ184" s="34"/>
      <c r="BA184" s="34"/>
      <c r="BB184" s="34"/>
      <c r="BC184" s="34"/>
    </row>
    <row r="185" spans="51:55" s="7" customFormat="1" ht="12.75" x14ac:dyDescent="0.2">
      <c r="AY185" s="33"/>
      <c r="AZ185" s="34"/>
      <c r="BA185" s="34"/>
      <c r="BB185" s="34"/>
      <c r="BC185" s="34"/>
    </row>
    <row r="186" spans="51:55" s="7" customFormat="1" ht="12.75" x14ac:dyDescent="0.2">
      <c r="AY186" s="33"/>
      <c r="AZ186" s="34"/>
      <c r="BA186" s="34"/>
      <c r="BB186" s="34"/>
      <c r="BC186" s="34"/>
    </row>
    <row r="187" spans="51:55" s="7" customFormat="1" ht="12.75" x14ac:dyDescent="0.2">
      <c r="AY187" s="33"/>
      <c r="AZ187" s="34"/>
      <c r="BA187" s="34"/>
      <c r="BB187" s="34"/>
      <c r="BC187" s="34"/>
    </row>
    <row r="188" spans="51:55" s="7" customFormat="1" ht="12.75" x14ac:dyDescent="0.2">
      <c r="AY188" s="33"/>
      <c r="AZ188" s="34"/>
      <c r="BA188" s="34"/>
      <c r="BB188" s="34"/>
      <c r="BC188" s="34"/>
    </row>
    <row r="189" spans="51:55" s="7" customFormat="1" ht="12.75" x14ac:dyDescent="0.2">
      <c r="AY189" s="33"/>
      <c r="AZ189" s="34"/>
      <c r="BA189" s="34"/>
      <c r="BB189" s="34"/>
      <c r="BC189" s="34"/>
    </row>
    <row r="190" spans="51:55" s="7" customFormat="1" ht="12.75" x14ac:dyDescent="0.2">
      <c r="AY190" s="33"/>
      <c r="AZ190" s="34"/>
      <c r="BA190" s="34"/>
      <c r="BB190" s="34"/>
      <c r="BC190" s="34"/>
    </row>
    <row r="191" spans="51:55" s="7" customFormat="1" ht="12.75" x14ac:dyDescent="0.2">
      <c r="AY191" s="33"/>
      <c r="AZ191" s="34"/>
      <c r="BA191" s="34"/>
      <c r="BB191" s="34"/>
      <c r="BC191" s="34"/>
    </row>
    <row r="192" spans="51:55" s="7" customFormat="1" ht="12.75" x14ac:dyDescent="0.2">
      <c r="AY192" s="33"/>
      <c r="AZ192" s="34"/>
      <c r="BA192" s="34"/>
      <c r="BB192" s="34"/>
      <c r="BC192" s="34"/>
    </row>
    <row r="193" spans="51:55" s="7" customFormat="1" ht="12.75" x14ac:dyDescent="0.2">
      <c r="AY193" s="33"/>
      <c r="AZ193" s="34"/>
      <c r="BA193" s="34"/>
      <c r="BB193" s="34"/>
      <c r="BC193" s="34"/>
    </row>
    <row r="194" spans="51:55" s="7" customFormat="1" ht="12.75" x14ac:dyDescent="0.2">
      <c r="AY194" s="33"/>
      <c r="AZ194" s="34"/>
      <c r="BA194" s="34"/>
      <c r="BB194" s="34"/>
      <c r="BC194" s="34"/>
    </row>
    <row r="195" spans="51:55" s="7" customFormat="1" ht="12.75" x14ac:dyDescent="0.2">
      <c r="AY195" s="33"/>
      <c r="AZ195" s="34"/>
      <c r="BA195" s="34"/>
      <c r="BB195" s="34"/>
      <c r="BC195" s="34"/>
    </row>
    <row r="196" spans="51:55" s="7" customFormat="1" ht="12.75" x14ac:dyDescent="0.2">
      <c r="AY196" s="33"/>
      <c r="AZ196" s="34"/>
      <c r="BA196" s="34"/>
      <c r="BB196" s="34"/>
      <c r="BC196" s="34"/>
    </row>
    <row r="197" spans="51:55" s="7" customFormat="1" ht="12.75" x14ac:dyDescent="0.2">
      <c r="AY197" s="33"/>
      <c r="AZ197" s="34"/>
      <c r="BA197" s="34"/>
      <c r="BB197" s="34"/>
      <c r="BC197" s="34"/>
    </row>
    <row r="198" spans="51:55" s="7" customFormat="1" ht="12.75" x14ac:dyDescent="0.2">
      <c r="AY198" s="33"/>
      <c r="AZ198" s="34"/>
      <c r="BA198" s="34"/>
      <c r="BB198" s="34"/>
      <c r="BC198" s="34"/>
    </row>
    <row r="199" spans="51:55" s="7" customFormat="1" ht="12.75" x14ac:dyDescent="0.2">
      <c r="AY199" s="33"/>
      <c r="AZ199" s="34"/>
      <c r="BA199" s="34"/>
      <c r="BB199" s="34"/>
      <c r="BC199" s="34"/>
    </row>
    <row r="200" spans="51:55" s="7" customFormat="1" ht="12.75" x14ac:dyDescent="0.2">
      <c r="AY200" s="33"/>
      <c r="AZ200" s="34"/>
      <c r="BA200" s="34"/>
      <c r="BB200" s="34"/>
      <c r="BC200" s="34"/>
    </row>
    <row r="201" spans="51:55" s="7" customFormat="1" ht="12.75" x14ac:dyDescent="0.2">
      <c r="AY201" s="33"/>
      <c r="AZ201" s="34"/>
      <c r="BA201" s="34"/>
      <c r="BB201" s="34"/>
      <c r="BC201" s="34"/>
    </row>
    <row r="202" spans="51:55" s="7" customFormat="1" ht="12.75" x14ac:dyDescent="0.2">
      <c r="AY202" s="33"/>
      <c r="AZ202" s="34"/>
      <c r="BA202" s="34"/>
      <c r="BB202" s="34"/>
      <c r="BC202" s="34"/>
    </row>
    <row r="203" spans="51:55" s="7" customFormat="1" ht="12.75" x14ac:dyDescent="0.2">
      <c r="AY203" s="33"/>
      <c r="AZ203" s="34"/>
      <c r="BA203" s="34"/>
      <c r="BB203" s="34"/>
      <c r="BC203" s="34"/>
    </row>
    <row r="204" spans="51:55" s="7" customFormat="1" ht="12.75" x14ac:dyDescent="0.2">
      <c r="AY204" s="33"/>
      <c r="AZ204" s="34"/>
      <c r="BA204" s="34"/>
      <c r="BB204" s="34"/>
      <c r="BC204" s="34"/>
    </row>
    <row r="205" spans="51:55" s="7" customFormat="1" ht="12.75" x14ac:dyDescent="0.2">
      <c r="AY205" s="33"/>
      <c r="AZ205" s="34"/>
      <c r="BA205" s="34"/>
      <c r="BB205" s="34"/>
      <c r="BC205" s="34"/>
    </row>
    <row r="206" spans="51:55" s="7" customFormat="1" ht="12.75" x14ac:dyDescent="0.2">
      <c r="AY206" s="33"/>
      <c r="AZ206" s="34"/>
      <c r="BA206" s="34"/>
      <c r="BB206" s="34"/>
      <c r="BC206" s="34"/>
    </row>
    <row r="207" spans="51:55" s="7" customFormat="1" ht="12.75" x14ac:dyDescent="0.2">
      <c r="AY207" s="33"/>
      <c r="AZ207" s="34"/>
      <c r="BA207" s="34"/>
      <c r="BB207" s="34"/>
      <c r="BC207" s="34"/>
    </row>
    <row r="208" spans="51:55" s="7" customFormat="1" ht="12.75" x14ac:dyDescent="0.2">
      <c r="AY208" s="33"/>
      <c r="AZ208" s="34"/>
      <c r="BA208" s="34"/>
      <c r="BB208" s="34"/>
      <c r="BC208" s="34"/>
    </row>
    <row r="209" spans="51:55" s="7" customFormat="1" ht="12.75" x14ac:dyDescent="0.2">
      <c r="AY209" s="33"/>
      <c r="AZ209" s="34"/>
      <c r="BA209" s="34"/>
      <c r="BB209" s="34"/>
      <c r="BC209" s="34"/>
    </row>
    <row r="210" spans="51:55" s="7" customFormat="1" ht="12.75" x14ac:dyDescent="0.2">
      <c r="AY210" s="33"/>
      <c r="AZ210" s="34"/>
      <c r="BA210" s="34"/>
      <c r="BB210" s="34"/>
      <c r="BC210" s="34"/>
    </row>
    <row r="211" spans="51:55" s="7" customFormat="1" ht="12.75" x14ac:dyDescent="0.2">
      <c r="AY211" s="33"/>
      <c r="AZ211" s="34"/>
      <c r="BA211" s="34"/>
      <c r="BB211" s="34"/>
      <c r="BC211" s="34"/>
    </row>
    <row r="212" spans="51:55" s="7" customFormat="1" ht="15.75" x14ac:dyDescent="0.25">
      <c r="AY212" s="33"/>
      <c r="AZ212" s="34"/>
      <c r="BA212" s="34"/>
      <c r="BB212" s="34"/>
      <c r="BC212" s="48"/>
    </row>
    <row r="213" spans="51:55" s="7" customFormat="1" ht="12.75" x14ac:dyDescent="0.2">
      <c r="AY213" s="33"/>
      <c r="AZ213" s="34"/>
      <c r="BA213" s="34"/>
      <c r="BB213" s="34"/>
      <c r="BC213" s="34"/>
    </row>
    <row r="214" spans="51:55" s="7" customFormat="1" ht="12.75" x14ac:dyDescent="0.2">
      <c r="AY214" s="33"/>
      <c r="AZ214" s="34"/>
      <c r="BA214" s="34"/>
      <c r="BB214" s="33"/>
      <c r="BC214" s="34"/>
    </row>
    <row r="215" spans="51:55" s="7" customFormat="1" ht="12.75" x14ac:dyDescent="0.2">
      <c r="AY215" s="33"/>
      <c r="AZ215" s="34"/>
      <c r="BA215" s="34"/>
      <c r="BB215" s="34"/>
      <c r="BC215" s="34"/>
    </row>
    <row r="216" spans="51:55" s="7" customFormat="1" ht="12.75" x14ac:dyDescent="0.2">
      <c r="AY216" s="33"/>
      <c r="AZ216" s="34"/>
      <c r="BA216" s="34"/>
      <c r="BB216" s="34"/>
      <c r="BC216" s="34"/>
    </row>
    <row r="217" spans="51:55" s="7" customFormat="1" ht="12.75" x14ac:dyDescent="0.2">
      <c r="AY217" s="33"/>
      <c r="AZ217" s="34"/>
      <c r="BA217" s="34"/>
      <c r="BB217" s="34"/>
      <c r="BC217" s="34"/>
    </row>
    <row r="218" spans="51:55" s="7" customFormat="1" ht="12.75" x14ac:dyDescent="0.2">
      <c r="AY218" s="33"/>
      <c r="AZ218" s="34"/>
      <c r="BA218" s="34"/>
      <c r="BB218" s="34"/>
      <c r="BC218" s="34"/>
    </row>
    <row r="219" spans="51:55" s="7" customFormat="1" ht="12.75" x14ac:dyDescent="0.2">
      <c r="AY219" s="33"/>
      <c r="AZ219" s="34"/>
      <c r="BA219" s="34"/>
      <c r="BB219" s="34"/>
      <c r="BC219" s="34"/>
    </row>
    <row r="220" spans="51:55" s="7" customFormat="1" ht="12.75" x14ac:dyDescent="0.2">
      <c r="AY220" s="33"/>
      <c r="AZ220" s="34"/>
      <c r="BA220" s="34"/>
      <c r="BB220" s="34"/>
      <c r="BC220" s="34"/>
    </row>
    <row r="221" spans="51:55" s="7" customFormat="1" ht="12.75" x14ac:dyDescent="0.2">
      <c r="AY221" s="33"/>
      <c r="AZ221" s="34"/>
      <c r="BA221" s="34"/>
      <c r="BB221" s="34"/>
      <c r="BC221" s="34"/>
    </row>
    <row r="222" spans="51:55" s="7" customFormat="1" ht="12.75" x14ac:dyDescent="0.2">
      <c r="AY222" s="33"/>
      <c r="AZ222" s="34"/>
      <c r="BA222" s="34"/>
      <c r="BB222" s="34"/>
      <c r="BC222" s="34"/>
    </row>
    <row r="223" spans="51:55" s="7" customFormat="1" ht="12.75" x14ac:dyDescent="0.2">
      <c r="AY223" s="33"/>
      <c r="AZ223" s="34"/>
      <c r="BA223" s="34"/>
      <c r="BB223" s="34"/>
      <c r="BC223" s="34"/>
    </row>
    <row r="224" spans="51:55" s="7" customFormat="1" ht="12.75" x14ac:dyDescent="0.2">
      <c r="AY224" s="33"/>
      <c r="AZ224" s="34"/>
      <c r="BA224" s="34"/>
      <c r="BB224" s="34"/>
      <c r="BC224" s="34"/>
    </row>
    <row r="225" spans="51:55" s="7" customFormat="1" ht="12.75" x14ac:dyDescent="0.2">
      <c r="AY225" s="34"/>
      <c r="AZ225" s="34"/>
      <c r="BA225" s="34"/>
      <c r="BB225" s="34"/>
      <c r="BC225" s="34"/>
    </row>
    <row r="226" spans="51:55" s="7" customFormat="1" ht="12.75" x14ac:dyDescent="0.2">
      <c r="AY226" s="34"/>
      <c r="AZ226" s="34"/>
      <c r="BA226" s="34"/>
      <c r="BB226" s="34"/>
      <c r="BC226" s="34"/>
    </row>
    <row r="227" spans="51:55" s="7" customFormat="1" ht="12.75" x14ac:dyDescent="0.2">
      <c r="AY227" s="34"/>
      <c r="AZ227" s="34"/>
      <c r="BA227" s="34"/>
      <c r="BB227" s="34"/>
      <c r="BC227" s="34"/>
    </row>
    <row r="228" spans="51:55" s="7" customFormat="1" ht="12.75" x14ac:dyDescent="0.2">
      <c r="AY228" s="34"/>
      <c r="AZ228" s="34"/>
      <c r="BA228" s="34"/>
      <c r="BB228" s="34"/>
      <c r="BC228" s="34"/>
    </row>
    <row r="229" spans="51:55" s="7" customFormat="1" ht="12.75" x14ac:dyDescent="0.2">
      <c r="AY229" s="34"/>
      <c r="AZ229" s="34"/>
      <c r="BA229" s="34"/>
      <c r="BB229" s="34"/>
      <c r="BC229" s="34"/>
    </row>
    <row r="230" spans="51:55" s="7" customFormat="1" ht="12.75" x14ac:dyDescent="0.2">
      <c r="AY230" s="34"/>
      <c r="AZ230" s="34"/>
      <c r="BA230" s="34"/>
      <c r="BB230" s="34"/>
      <c r="BC230" s="34"/>
    </row>
    <row r="231" spans="51:55" s="7" customFormat="1" ht="12.75" x14ac:dyDescent="0.2">
      <c r="BB231" s="34"/>
      <c r="BC231" s="34"/>
    </row>
    <row r="232" spans="51:55" s="7" customFormat="1" ht="12.75" x14ac:dyDescent="0.2">
      <c r="AY232" s="34"/>
      <c r="AZ232" s="34"/>
      <c r="BA232" s="34"/>
      <c r="BB232" s="34"/>
      <c r="BC232" s="34"/>
    </row>
    <row r="233" spans="51:55" s="7" customFormat="1" ht="12.75" x14ac:dyDescent="0.2">
      <c r="AY233" s="34"/>
      <c r="AZ233" s="34"/>
      <c r="BA233" s="34"/>
      <c r="BB233" s="34"/>
      <c r="BC233" s="34"/>
    </row>
    <row r="234" spans="51:55" s="7" customFormat="1" ht="12.75" x14ac:dyDescent="0.2">
      <c r="AY234" s="34"/>
      <c r="AZ234" s="34"/>
      <c r="BA234" s="34"/>
      <c r="BB234" s="34"/>
      <c r="BC234" s="34"/>
    </row>
    <row r="235" spans="51:55" s="7" customFormat="1" ht="12.75" x14ac:dyDescent="0.2">
      <c r="AY235" s="34"/>
      <c r="AZ235" s="34"/>
      <c r="BA235" s="34"/>
      <c r="BB235" s="34"/>
      <c r="BC235" s="34"/>
    </row>
    <row r="236" spans="51:55" s="7" customFormat="1" ht="12.75" x14ac:dyDescent="0.2">
      <c r="AY236" s="34"/>
      <c r="AZ236" s="34"/>
      <c r="BA236" s="34"/>
      <c r="BB236" s="34"/>
      <c r="BC236" s="34"/>
    </row>
    <row r="237" spans="51:55" s="7" customFormat="1" ht="12.75" x14ac:dyDescent="0.2">
      <c r="BC237" s="34"/>
    </row>
    <row r="238" spans="51:55" s="7" customFormat="1" ht="12.75" x14ac:dyDescent="0.2">
      <c r="BC238" s="34"/>
    </row>
    <row r="239" spans="51:55" s="7" customFormat="1" ht="12.75" x14ac:dyDescent="0.2">
      <c r="BC239" s="34"/>
    </row>
    <row r="240" spans="51:55" s="7" customFormat="1" ht="12.75" x14ac:dyDescent="0.2">
      <c r="BC240" s="34"/>
    </row>
    <row r="241" spans="55:55" s="7" customFormat="1" ht="12.75" x14ac:dyDescent="0.2">
      <c r="BC241" s="34"/>
    </row>
    <row r="242" spans="55:55" s="7" customFormat="1" ht="12.75" x14ac:dyDescent="0.2">
      <c r="BC242" s="34"/>
    </row>
    <row r="243" spans="55:55" s="7" customFormat="1" ht="12.75" x14ac:dyDescent="0.2">
      <c r="BC243" s="34"/>
    </row>
    <row r="244" spans="55:55" s="7" customFormat="1" ht="12.75" x14ac:dyDescent="0.2">
      <c r="BC244" s="34"/>
    </row>
    <row r="245" spans="55:55" s="7" customFormat="1" ht="12.75" x14ac:dyDescent="0.2">
      <c r="BC245" s="34"/>
    </row>
    <row r="246" spans="55:55" s="7" customFormat="1" ht="12.75" x14ac:dyDescent="0.2">
      <c r="BC246" s="34"/>
    </row>
    <row r="247" spans="55:55" s="7" customFormat="1" ht="12.75" x14ac:dyDescent="0.2">
      <c r="BC247" s="34"/>
    </row>
    <row r="248" spans="55:55" s="7" customFormat="1" ht="12.75" x14ac:dyDescent="0.2">
      <c r="BC248" s="34"/>
    </row>
    <row r="249" spans="55:55" s="7" customFormat="1" ht="12.75" x14ac:dyDescent="0.2">
      <c r="BC249" s="34"/>
    </row>
    <row r="250" spans="55:55" s="7" customFormat="1" ht="12.75" x14ac:dyDescent="0.2">
      <c r="BC250" s="34"/>
    </row>
    <row r="251" spans="55:55" s="7" customFormat="1" ht="12.75" x14ac:dyDescent="0.2">
      <c r="BC251" s="34"/>
    </row>
    <row r="252" spans="55:55" s="7" customFormat="1" ht="12.75" x14ac:dyDescent="0.2">
      <c r="BC252" s="34"/>
    </row>
    <row r="253" spans="55:55" s="7" customFormat="1" ht="12.75" x14ac:dyDescent="0.2">
      <c r="BC253" s="34"/>
    </row>
    <row r="254" spans="55:55" s="7" customFormat="1" ht="12.75" x14ac:dyDescent="0.2">
      <c r="BC254" s="34"/>
    </row>
    <row r="255" spans="55:55" s="7" customFormat="1" ht="12.75" x14ac:dyDescent="0.2">
      <c r="BC255" s="34"/>
    </row>
    <row r="256" spans="55:55" s="7" customFormat="1" ht="12.75" x14ac:dyDescent="0.2">
      <c r="BC256" s="34"/>
    </row>
    <row r="257" spans="51:55" s="7" customFormat="1" ht="12.75" x14ac:dyDescent="0.2">
      <c r="BC257" s="34"/>
    </row>
    <row r="258" spans="51:55" s="7" customFormat="1" ht="12.75" x14ac:dyDescent="0.2">
      <c r="BC258" s="34"/>
    </row>
    <row r="259" spans="51:55" s="7" customFormat="1" ht="12.75" x14ac:dyDescent="0.2">
      <c r="BC259" s="34"/>
    </row>
    <row r="260" spans="51:55" s="7" customFormat="1" ht="12.75" x14ac:dyDescent="0.2">
      <c r="AY260" s="34"/>
      <c r="AZ260" s="34"/>
      <c r="BA260" s="34"/>
      <c r="BB260" s="34"/>
      <c r="BC260" s="34"/>
    </row>
    <row r="261" spans="51:55" s="7" customFormat="1" ht="12.75" x14ac:dyDescent="0.2">
      <c r="AY261" s="34"/>
      <c r="AZ261" s="34"/>
      <c r="BA261" s="34"/>
      <c r="BB261" s="34"/>
      <c r="BC261" s="34"/>
    </row>
    <row r="262" spans="51:55" s="7" customFormat="1" ht="12.75" x14ac:dyDescent="0.2">
      <c r="AY262" s="34"/>
      <c r="AZ262" s="34"/>
      <c r="BA262" s="34"/>
      <c r="BB262" s="34"/>
      <c r="BC262" s="34"/>
    </row>
    <row r="263" spans="51:55" s="7" customFormat="1" ht="12.75" x14ac:dyDescent="0.2">
      <c r="AY263" s="34"/>
      <c r="AZ263" s="34"/>
      <c r="BA263" s="34"/>
      <c r="BB263" s="34"/>
      <c r="BC263" s="34"/>
    </row>
    <row r="264" spans="51:55" s="7" customFormat="1" ht="12.75" x14ac:dyDescent="0.2">
      <c r="AY264" s="34"/>
      <c r="AZ264" s="34"/>
      <c r="BA264" s="34"/>
      <c r="BB264" s="34"/>
      <c r="BC264" s="34"/>
    </row>
    <row r="265" spans="51:55" s="7" customFormat="1" ht="12.75" x14ac:dyDescent="0.2">
      <c r="AY265" s="34"/>
      <c r="AZ265" s="34"/>
      <c r="BA265" s="34"/>
      <c r="BB265" s="34"/>
      <c r="BC265" s="34"/>
    </row>
    <row r="266" spans="51:55" s="7" customFormat="1" ht="12.75" x14ac:dyDescent="0.2"/>
    <row r="267" spans="51:55" s="7" customFormat="1" ht="12.75" x14ac:dyDescent="0.2"/>
    <row r="268" spans="51:55" s="7" customFormat="1" ht="12.75" x14ac:dyDescent="0.2"/>
    <row r="269" spans="51:55" s="7" customFormat="1" ht="12.75" x14ac:dyDescent="0.2"/>
    <row r="270" spans="51:55" s="7" customFormat="1" ht="12.75" x14ac:dyDescent="0.2"/>
    <row r="271" spans="51:55" s="7" customFormat="1" ht="12.75" x14ac:dyDescent="0.2">
      <c r="AY271" s="34"/>
      <c r="AZ271" s="34"/>
      <c r="BA271" s="34"/>
      <c r="BB271" s="34"/>
      <c r="BC271" s="34"/>
    </row>
    <row r="272" spans="51:55" s="7" customFormat="1" ht="12.75" x14ac:dyDescent="0.2">
      <c r="AY272" s="34"/>
      <c r="AZ272" s="34"/>
      <c r="BA272" s="34"/>
      <c r="BB272" s="34"/>
      <c r="BC272" s="34"/>
    </row>
    <row r="273" spans="5:55" ht="12.75" x14ac:dyDescent="0.2">
      <c r="E273" s="7"/>
      <c r="F273" s="7"/>
      <c r="G273" s="7"/>
      <c r="AY273" s="34"/>
      <c r="AZ273" s="34"/>
      <c r="BA273" s="34"/>
      <c r="BB273" s="34"/>
      <c r="BC273" s="34"/>
    </row>
    <row r="274" spans="5:55" ht="12.75" x14ac:dyDescent="0.2">
      <c r="E274" s="7"/>
      <c r="F274" s="7"/>
      <c r="G274" s="7"/>
      <c r="AY274" s="34"/>
      <c r="AZ274" s="34"/>
      <c r="BA274" s="34"/>
      <c r="BB274" s="34"/>
      <c r="BC274" s="34"/>
    </row>
    <row r="275" spans="5:55" ht="12.75" x14ac:dyDescent="0.2">
      <c r="E275" s="7"/>
      <c r="F275" s="7"/>
      <c r="G275" s="7"/>
      <c r="AY275" s="34"/>
      <c r="AZ275" s="34"/>
      <c r="BA275" s="34"/>
      <c r="BB275" s="34"/>
      <c r="BC275" s="34"/>
    </row>
    <row r="276" spans="5:55" ht="12.75" x14ac:dyDescent="0.2">
      <c r="E276" s="7"/>
      <c r="F276" s="7"/>
      <c r="G276" s="7"/>
      <c r="AY276" s="34"/>
      <c r="AZ276" s="34"/>
      <c r="BA276" s="34"/>
      <c r="BB276" s="34"/>
      <c r="BC276" s="34"/>
    </row>
  </sheetData>
  <pageMargins left="0.7" right="0.7" top="0.75" bottom="0.75" header="0.3" footer="0.3"/>
  <customProperties>
    <customPr name="ORB_SHEETNAME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ars"/>
  <dimension ref="A1:FR316"/>
  <sheetViews>
    <sheetView topLeftCell="BA79" zoomScale="80" zoomScaleNormal="80" workbookViewId="0">
      <selection activeCell="BH102" sqref="BH102"/>
    </sheetView>
  </sheetViews>
  <sheetFormatPr defaultRowHeight="12.75" x14ac:dyDescent="0.2"/>
  <cols>
    <col min="1" max="1" width="9.140625" style="7" customWidth="1"/>
    <col min="2" max="2" width="30.42578125" style="7" customWidth="1"/>
    <col min="3" max="3" width="20.28515625" style="8" customWidth="1"/>
    <col min="4" max="4" width="40" style="7" customWidth="1"/>
    <col min="5" max="5" width="34.140625" style="9" customWidth="1"/>
    <col min="6" max="6" width="12.140625" style="143" bestFit="1" customWidth="1"/>
    <col min="7" max="7" width="9.42578125" style="8" customWidth="1"/>
    <col min="8" max="12" width="8.85546875" style="8" customWidth="1"/>
    <col min="13" max="13" width="12.140625" style="143" bestFit="1" customWidth="1"/>
    <col min="14" max="14" width="8.85546875" style="8" customWidth="1"/>
    <col min="15" max="15" width="9.140625" style="143"/>
    <col min="16" max="17" width="8.85546875" style="8" customWidth="1"/>
    <col min="18" max="21" width="8.85546875" style="7" customWidth="1"/>
    <col min="22" max="22" width="10" style="7" bestFit="1" customWidth="1"/>
    <col min="23" max="23" width="21" style="7" customWidth="1"/>
    <col min="24" max="35" width="8.85546875" style="7" customWidth="1"/>
    <col min="36" max="36" width="9.28515625" style="7" bestFit="1" customWidth="1"/>
    <col min="37" max="41" width="9.28515625" style="7" customWidth="1"/>
    <col min="42" max="42" width="9.42578125" style="7" bestFit="1" customWidth="1"/>
    <col min="43" max="43" width="10" style="7" customWidth="1"/>
    <col min="44" max="45" width="27.85546875" style="7" customWidth="1"/>
    <col min="46" max="46" width="13.42578125" style="7" customWidth="1"/>
    <col min="47" max="52" width="13" style="7" customWidth="1"/>
    <col min="53" max="54" width="27.85546875" style="7" customWidth="1"/>
    <col min="55" max="55" width="23.42578125" style="7" customWidth="1"/>
    <col min="56" max="56" width="36.28515625" style="7" customWidth="1"/>
    <col min="57" max="57" width="32.28515625" style="7" customWidth="1"/>
    <col min="58" max="60" width="16" style="7" customWidth="1"/>
    <col min="61" max="61" width="14.42578125" style="7" customWidth="1"/>
    <col min="62" max="69" width="8.85546875" style="7" customWidth="1"/>
    <col min="70" max="70" width="20.140625" style="7" customWidth="1"/>
    <col min="71" max="71" width="18.85546875" style="7" customWidth="1"/>
    <col min="72" max="72" width="11" style="7" bestFit="1" customWidth="1"/>
    <col min="73" max="78" width="9.140625" style="7"/>
    <col min="79" max="79" width="10" style="7" customWidth="1"/>
    <col min="80" max="81" width="27.85546875" style="7" customWidth="1"/>
    <col min="82" max="82" width="13.42578125" style="7" customWidth="1"/>
    <col min="83" max="83" width="13" style="7" customWidth="1"/>
    <col min="84" max="89" width="9.140625" style="7"/>
    <col min="90" max="90" width="47" style="7" customWidth="1"/>
    <col min="91" max="91" width="23.42578125" style="7" customWidth="1"/>
    <col min="92" max="92" width="36.28515625" style="7" customWidth="1"/>
    <col min="93" max="93" width="69.28515625" style="7" customWidth="1"/>
    <col min="94" max="94" width="16" style="56" customWidth="1"/>
    <col min="95" max="96" width="16" style="7" customWidth="1"/>
    <col min="97" max="97" width="14.42578125" style="7" customWidth="1"/>
    <col min="98" max="98" width="8.85546875" style="7" customWidth="1"/>
    <col min="99" max="100" width="9.140625" style="7"/>
    <col min="101" max="101" width="9.140625" style="62"/>
    <col min="102" max="107" width="9.140625" style="7"/>
    <col min="108" max="108" width="9.28515625" style="7" bestFit="1" customWidth="1"/>
    <col min="109" max="138" width="9.140625" style="7"/>
    <col min="139" max="143" width="11.42578125" style="7" customWidth="1"/>
    <col min="144" max="16384" width="9.140625" style="7"/>
  </cols>
  <sheetData>
    <row r="1" spans="2:174" x14ac:dyDescent="0.2">
      <c r="E1" s="9" t="s">
        <v>171</v>
      </c>
      <c r="F1" s="1">
        <v>41621.476863425924</v>
      </c>
      <c r="G1" s="140"/>
      <c r="H1" s="141"/>
      <c r="I1" s="142"/>
      <c r="J1" s="1"/>
      <c r="K1" s="1"/>
      <c r="L1" s="1"/>
      <c r="M1" s="1"/>
      <c r="N1" s="1"/>
      <c r="O1" s="1">
        <v>40919.298263888886</v>
      </c>
      <c r="AJ1" s="12"/>
      <c r="AK1" s="12"/>
      <c r="AL1" s="12"/>
      <c r="AM1" s="12"/>
      <c r="AN1" s="12"/>
      <c r="AO1" s="12"/>
      <c r="BG1" s="13"/>
      <c r="BH1" s="13"/>
      <c r="CQ1" s="13"/>
      <c r="CR1" s="13"/>
    </row>
    <row r="2" spans="2:174" x14ac:dyDescent="0.2">
      <c r="E2" s="9" t="s">
        <v>172</v>
      </c>
      <c r="F2" s="8" t="s">
        <v>2384</v>
      </c>
      <c r="G2" s="107"/>
      <c r="H2" s="10"/>
      <c r="I2" s="11"/>
      <c r="M2" s="8" t="s">
        <v>2384</v>
      </c>
      <c r="O2" s="8"/>
      <c r="S2" s="9" t="s">
        <v>11</v>
      </c>
      <c r="W2" s="9" t="s">
        <v>12</v>
      </c>
      <c r="AC2" s="9" t="s">
        <v>13</v>
      </c>
      <c r="AF2" s="9" t="s">
        <v>285</v>
      </c>
      <c r="AI2" s="9" t="s">
        <v>14</v>
      </c>
      <c r="AN2" s="9" t="s">
        <v>15</v>
      </c>
      <c r="AR2" s="9" t="s">
        <v>16</v>
      </c>
      <c r="BC2" s="9" t="s">
        <v>18</v>
      </c>
      <c r="BR2" s="9"/>
      <c r="CB2" s="9" t="s">
        <v>16</v>
      </c>
      <c r="CM2" s="9" t="s">
        <v>18</v>
      </c>
      <c r="DE2" s="9" t="s">
        <v>16</v>
      </c>
      <c r="DU2" s="9" t="s">
        <v>18</v>
      </c>
      <c r="DX2" s="56"/>
    </row>
    <row r="3" spans="2:174" x14ac:dyDescent="0.2">
      <c r="E3" s="9" t="s">
        <v>173</v>
      </c>
      <c r="F3" s="42" t="s">
        <v>2492</v>
      </c>
      <c r="G3" s="107"/>
      <c r="H3" s="10"/>
      <c r="I3" s="11"/>
      <c r="M3" s="42" t="s">
        <v>2490</v>
      </c>
      <c r="N3" s="42"/>
      <c r="O3" s="42"/>
      <c r="AK3" s="7" t="s">
        <v>2141</v>
      </c>
      <c r="AL3" s="7">
        <v>3</v>
      </c>
      <c r="BX3" s="9"/>
      <c r="BY3" s="9"/>
      <c r="DX3" s="56"/>
      <c r="FC3" s="9" t="s">
        <v>16</v>
      </c>
      <c r="FJ3" s="9" t="s">
        <v>18</v>
      </c>
      <c r="FM3" s="56"/>
    </row>
    <row r="4" spans="2:174" ht="21" x14ac:dyDescent="0.35">
      <c r="B4" s="9"/>
      <c r="G4" s="107"/>
      <c r="H4" s="10"/>
      <c r="I4" s="11"/>
      <c r="R4" s="7">
        <v>1</v>
      </c>
      <c r="S4" s="7" t="str">
        <f>INDEX(S6:S14,$R4)</f>
        <v>Descending sort by first metric</v>
      </c>
      <c r="U4" s="7" t="s">
        <v>286</v>
      </c>
      <c r="V4" s="7">
        <v>1</v>
      </c>
      <c r="W4" s="7" t="str">
        <f>INDEX(W6:W12,$V4)</f>
        <v>By profile</v>
      </c>
      <c r="AE4" s="7">
        <v>5</v>
      </c>
      <c r="AF4" s="7" t="str">
        <f>INDEX(AF6:AF16,$AE4)</f>
        <v>10,000 (fastest)</v>
      </c>
      <c r="AH4" s="7">
        <v>1</v>
      </c>
      <c r="AI4" s="7" t="str">
        <f>INDEX(AI6:AI13,$AH4)</f>
        <v>None</v>
      </c>
      <c r="AK4" s="7" t="s">
        <v>286</v>
      </c>
      <c r="AL4" s="7">
        <v>3</v>
      </c>
      <c r="AN4" s="7" t="str">
        <f>INDEX(AN6:AN12,$AL4)</f>
        <v>Colours</v>
      </c>
      <c r="BE4" s="15"/>
      <c r="BQ4" s="7">
        <v>1</v>
      </c>
      <c r="BX4" s="16"/>
      <c r="BY4" s="16"/>
      <c r="BZ4" s="16"/>
      <c r="CA4" s="16" t="s">
        <v>1385</v>
      </c>
      <c r="CB4" s="16" t="s">
        <v>1385</v>
      </c>
      <c r="CC4" s="16" t="s">
        <v>1385</v>
      </c>
      <c r="CD4" s="16" t="s">
        <v>1385</v>
      </c>
      <c r="CE4" s="16" t="s">
        <v>1385</v>
      </c>
      <c r="CF4" s="16" t="s">
        <v>1385</v>
      </c>
      <c r="CG4" s="16"/>
      <c r="CH4" s="16"/>
      <c r="CI4" s="16"/>
      <c r="CJ4" s="16"/>
      <c r="CK4" s="16"/>
      <c r="CL4" s="16" t="s">
        <v>1385</v>
      </c>
      <c r="CM4" s="16" t="s">
        <v>1385</v>
      </c>
      <c r="CN4" s="16" t="s">
        <v>1385</v>
      </c>
      <c r="CO4" s="16" t="s">
        <v>1385</v>
      </c>
      <c r="CP4" s="57" t="s">
        <v>1385</v>
      </c>
      <c r="CQ4" s="16" t="s">
        <v>1385</v>
      </c>
      <c r="CR4" s="16" t="s">
        <v>1385</v>
      </c>
      <c r="CS4" s="16" t="s">
        <v>1385</v>
      </c>
      <c r="CT4" s="16" t="s">
        <v>1385</v>
      </c>
      <c r="CU4" s="16" t="s">
        <v>1385</v>
      </c>
      <c r="CV4" s="16" t="s">
        <v>1385</v>
      </c>
      <c r="CW4" s="63"/>
      <c r="DD4" s="148" t="s">
        <v>1029</v>
      </c>
      <c r="DE4" s="148" t="s">
        <v>1029</v>
      </c>
      <c r="DF4" s="148" t="s">
        <v>1029</v>
      </c>
      <c r="DG4" s="148" t="s">
        <v>1029</v>
      </c>
      <c r="DH4" s="148" t="s">
        <v>1029</v>
      </c>
      <c r="DI4" s="148" t="s">
        <v>1029</v>
      </c>
      <c r="DJ4" s="148" t="s">
        <v>1029</v>
      </c>
      <c r="DK4" s="148"/>
      <c r="DL4" s="148"/>
      <c r="DM4" s="148" t="s">
        <v>1029</v>
      </c>
      <c r="DN4" s="148" t="s">
        <v>1029</v>
      </c>
      <c r="DO4" s="148" t="s">
        <v>1029</v>
      </c>
      <c r="DP4" s="148"/>
      <c r="DQ4" s="148"/>
      <c r="DR4" s="148"/>
      <c r="DS4" s="148" t="s">
        <v>1029</v>
      </c>
      <c r="DT4" s="148" t="s">
        <v>1029</v>
      </c>
      <c r="DU4" s="148" t="s">
        <v>1029</v>
      </c>
      <c r="DV4" s="148" t="s">
        <v>1029</v>
      </c>
      <c r="DW4" s="148" t="s">
        <v>1029</v>
      </c>
      <c r="DX4" s="148" t="s">
        <v>1029</v>
      </c>
      <c r="DY4" s="148" t="s">
        <v>1029</v>
      </c>
      <c r="DZ4" s="148" t="s">
        <v>1029</v>
      </c>
      <c r="EA4" s="148" t="s">
        <v>1029</v>
      </c>
      <c r="EB4" s="148" t="s">
        <v>1029</v>
      </c>
      <c r="EC4" s="148" t="s">
        <v>1029</v>
      </c>
      <c r="FM4" s="56"/>
    </row>
    <row r="5" spans="2:174" ht="21" x14ac:dyDescent="0.35">
      <c r="B5" s="7" t="s">
        <v>1650</v>
      </c>
      <c r="C5" s="8">
        <v>1644</v>
      </c>
      <c r="E5" s="9" t="s">
        <v>174</v>
      </c>
      <c r="F5" s="8" t="s">
        <v>2385</v>
      </c>
      <c r="G5" s="107"/>
      <c r="H5" s="10"/>
      <c r="I5" s="11"/>
      <c r="M5" s="8" t="s">
        <v>2385</v>
      </c>
      <c r="O5" s="8" t="s">
        <v>1730</v>
      </c>
      <c r="U5" s="7" t="s">
        <v>1385</v>
      </c>
      <c r="V5" s="7">
        <v>1</v>
      </c>
      <c r="AH5" s="7">
        <v>1</v>
      </c>
      <c r="AK5" s="7" t="s">
        <v>176</v>
      </c>
      <c r="AL5" s="7">
        <v>2</v>
      </c>
      <c r="BE5" s="15"/>
      <c r="BW5" s="9"/>
      <c r="CO5" s="15"/>
      <c r="DW5" s="109"/>
      <c r="DX5" s="56"/>
      <c r="EH5" s="7" t="s">
        <v>2056</v>
      </c>
      <c r="EI5" s="7">
        <v>1</v>
      </c>
      <c r="EJ5" s="7">
        <v>2</v>
      </c>
      <c r="EK5" s="7">
        <v>3</v>
      </c>
      <c r="FB5" s="148" t="s">
        <v>2141</v>
      </c>
      <c r="FC5" s="148" t="s">
        <v>2141</v>
      </c>
      <c r="FD5" s="148" t="s">
        <v>2141</v>
      </c>
      <c r="FE5" s="148" t="s">
        <v>2141</v>
      </c>
      <c r="FF5" s="148" t="s">
        <v>2141</v>
      </c>
      <c r="FG5" s="148" t="s">
        <v>2141</v>
      </c>
      <c r="FH5" s="148" t="s">
        <v>2141</v>
      </c>
      <c r="FI5" s="148" t="s">
        <v>2141</v>
      </c>
      <c r="FJ5" s="148" t="s">
        <v>2141</v>
      </c>
      <c r="FK5" s="148" t="s">
        <v>2141</v>
      </c>
      <c r="FL5" s="148" t="s">
        <v>2141</v>
      </c>
      <c r="FM5" s="148" t="s">
        <v>2141</v>
      </c>
      <c r="FN5" s="148" t="s">
        <v>2141</v>
      </c>
      <c r="FO5" s="148" t="s">
        <v>2141</v>
      </c>
      <c r="FP5" s="148" t="s">
        <v>2141</v>
      </c>
      <c r="FQ5" s="148" t="s">
        <v>2141</v>
      </c>
      <c r="FR5" s="148" t="s">
        <v>2141</v>
      </c>
    </row>
    <row r="6" spans="2:174" ht="15" x14ac:dyDescent="0.25">
      <c r="B6" s="7" t="s">
        <v>198</v>
      </c>
      <c r="C6" s="8" t="s">
        <v>199</v>
      </c>
      <c r="D6" s="7" t="s">
        <v>200</v>
      </c>
      <c r="E6" s="9" t="s">
        <v>175</v>
      </c>
      <c r="F6" s="8" t="s">
        <v>286</v>
      </c>
      <c r="G6" s="107" t="s">
        <v>286</v>
      </c>
      <c r="H6" s="10" t="s">
        <v>176</v>
      </c>
      <c r="I6" s="11" t="s">
        <v>1384</v>
      </c>
      <c r="J6" s="8" t="s">
        <v>1385</v>
      </c>
      <c r="K6" s="8" t="s">
        <v>1029</v>
      </c>
      <c r="L6" s="8" t="s">
        <v>2141</v>
      </c>
      <c r="M6" s="8" t="s">
        <v>286</v>
      </c>
      <c r="O6" s="8" t="s">
        <v>286</v>
      </c>
      <c r="S6" s="7" t="s">
        <v>37</v>
      </c>
      <c r="T6" s="7" t="s">
        <v>38</v>
      </c>
      <c r="U6" s="7" t="s">
        <v>1029</v>
      </c>
      <c r="V6" s="7">
        <v>1</v>
      </c>
      <c r="W6" s="7" t="s">
        <v>2373</v>
      </c>
      <c r="X6" s="7" t="s">
        <v>39</v>
      </c>
      <c r="Y6" s="7" t="s">
        <v>2377</v>
      </c>
      <c r="Z6" s="7" t="s">
        <v>2376</v>
      </c>
      <c r="AA6" s="7" t="s">
        <v>2375</v>
      </c>
      <c r="AC6" s="8" t="s">
        <v>40</v>
      </c>
      <c r="AF6" s="7" t="s">
        <v>2139</v>
      </c>
      <c r="AG6" s="7">
        <v>1000000</v>
      </c>
      <c r="AH6" s="7">
        <v>1</v>
      </c>
      <c r="AI6" s="7" t="s">
        <v>41</v>
      </c>
      <c r="AJ6" s="7" t="s">
        <v>42</v>
      </c>
      <c r="AK6" s="7" t="s">
        <v>1384</v>
      </c>
      <c r="AL6" s="7">
        <v>3</v>
      </c>
      <c r="AN6" s="7" t="s">
        <v>41</v>
      </c>
      <c r="AO6" s="7" t="s">
        <v>42</v>
      </c>
      <c r="AQ6" s="7" t="s">
        <v>43</v>
      </c>
      <c r="AR6" s="7" t="s">
        <v>44</v>
      </c>
      <c r="AS6" s="7" t="s">
        <v>45</v>
      </c>
      <c r="BB6" s="7" t="s">
        <v>43</v>
      </c>
      <c r="BC6" s="7" t="s">
        <v>44</v>
      </c>
      <c r="BD6" s="7" t="s">
        <v>45</v>
      </c>
      <c r="BE6" s="15" t="s">
        <v>23</v>
      </c>
      <c r="BF6" s="7" t="s">
        <v>24</v>
      </c>
      <c r="BG6" s="7" t="s">
        <v>25</v>
      </c>
      <c r="BH6" s="7" t="s">
        <v>26</v>
      </c>
      <c r="BI6" s="7" t="s">
        <v>27</v>
      </c>
      <c r="BJ6" s="7" t="s">
        <v>28</v>
      </c>
      <c r="BK6" s="7" t="s">
        <v>1543</v>
      </c>
      <c r="BL6" s="7" t="s">
        <v>1544</v>
      </c>
      <c r="CA6" s="7" t="s">
        <v>43</v>
      </c>
      <c r="CB6" s="7" t="s">
        <v>44</v>
      </c>
      <c r="CC6" s="7" t="s">
        <v>45</v>
      </c>
      <c r="CL6" s="7" t="s">
        <v>43</v>
      </c>
      <c r="CM6" s="7" t="s">
        <v>44</v>
      </c>
      <c r="CN6" s="7" t="s">
        <v>45</v>
      </c>
      <c r="CO6" s="15" t="s">
        <v>23</v>
      </c>
      <c r="CP6" s="56" t="s">
        <v>24</v>
      </c>
      <c r="CQ6" s="7" t="s">
        <v>25</v>
      </c>
      <c r="CR6" s="7" t="s">
        <v>26</v>
      </c>
      <c r="CS6" s="7" t="s">
        <v>27</v>
      </c>
      <c r="CT6" s="7" t="s">
        <v>28</v>
      </c>
      <c r="CV6" s="7" t="s">
        <v>1552</v>
      </c>
      <c r="CW6" s="62" t="s">
        <v>1553</v>
      </c>
      <c r="DD6" s="7" t="s">
        <v>43</v>
      </c>
      <c r="DE6" s="7" t="s">
        <v>44</v>
      </c>
      <c r="DF6" s="7" t="s">
        <v>45</v>
      </c>
      <c r="DT6" s="7" t="s">
        <v>43</v>
      </c>
      <c r="DU6" s="7" t="s">
        <v>44</v>
      </c>
      <c r="DV6" s="7" t="s">
        <v>45</v>
      </c>
      <c r="DW6" s="109" t="s">
        <v>23</v>
      </c>
      <c r="DX6" s="56" t="s">
        <v>24</v>
      </c>
      <c r="DY6" s="7" t="s">
        <v>25</v>
      </c>
      <c r="DZ6" s="7" t="s">
        <v>26</v>
      </c>
      <c r="EA6" s="7" t="s">
        <v>27</v>
      </c>
      <c r="EB6" s="7" t="s">
        <v>28</v>
      </c>
      <c r="EI6" s="7" t="s">
        <v>139</v>
      </c>
      <c r="EJ6" s="104" t="s">
        <v>2011</v>
      </c>
      <c r="EK6" s="104" t="s">
        <v>2013</v>
      </c>
      <c r="FL6" s="109"/>
      <c r="FM6" s="56"/>
    </row>
    <row r="7" spans="2:174" ht="15" x14ac:dyDescent="0.25">
      <c r="B7" s="7" t="s">
        <v>203</v>
      </c>
      <c r="C7" s="8" t="s">
        <v>199</v>
      </c>
      <c r="D7" s="7" t="s">
        <v>204</v>
      </c>
      <c r="E7" s="9" t="s">
        <v>2132</v>
      </c>
      <c r="F7" s="8">
        <v>2</v>
      </c>
      <c r="G7" s="107">
        <v>2</v>
      </c>
      <c r="H7" s="10">
        <v>2</v>
      </c>
      <c r="I7" s="11">
        <v>2</v>
      </c>
      <c r="J7" s="8">
        <v>2</v>
      </c>
      <c r="K7" s="8">
        <v>2</v>
      </c>
      <c r="L7" s="8">
        <v>2</v>
      </c>
      <c r="M7" s="8">
        <v>2</v>
      </c>
      <c r="O7" s="8">
        <v>2</v>
      </c>
      <c r="S7" s="7" t="s">
        <v>48</v>
      </c>
      <c r="T7" s="7" t="s">
        <v>49</v>
      </c>
      <c r="U7" s="7" t="s">
        <v>2141</v>
      </c>
      <c r="V7" s="7">
        <v>1</v>
      </c>
      <c r="W7" s="7" t="s">
        <v>2374</v>
      </c>
      <c r="X7" s="7" t="s">
        <v>50</v>
      </c>
      <c r="Y7" s="7" t="s">
        <v>2374</v>
      </c>
      <c r="Z7" s="7" t="s">
        <v>2374</v>
      </c>
      <c r="AA7" s="7" t="s">
        <v>2374</v>
      </c>
      <c r="AC7" s="8">
        <v>200</v>
      </c>
      <c r="AF7" s="7" t="s">
        <v>1253</v>
      </c>
      <c r="AG7" s="7">
        <v>500000</v>
      </c>
      <c r="AH7" s="7">
        <v>1</v>
      </c>
      <c r="AI7" s="7" t="s">
        <v>51</v>
      </c>
      <c r="AJ7" s="7" t="s">
        <v>52</v>
      </c>
      <c r="AK7" s="7" t="s">
        <v>1385</v>
      </c>
      <c r="AL7" s="7">
        <v>3</v>
      </c>
      <c r="AM7" s="7">
        <v>1</v>
      </c>
      <c r="AN7" s="7" t="s">
        <v>53</v>
      </c>
      <c r="AO7" s="7" t="s">
        <v>54</v>
      </c>
      <c r="AP7" s="7">
        <v>6</v>
      </c>
      <c r="AQ7" s="7">
        <v>1</v>
      </c>
      <c r="AR7" s="7" t="str">
        <f t="shared" ref="AR7:AU13" si="0">INDEX(AR$25:AR$237,$AQ7)</f>
        <v>(Add...)</v>
      </c>
      <c r="AS7" s="17" t="str">
        <f t="shared" si="0"/>
        <v>NONE</v>
      </c>
      <c r="AT7" s="17" t="str">
        <f t="shared" si="0"/>
        <v>NONE</v>
      </c>
      <c r="AU7" s="17">
        <f t="shared" si="0"/>
        <v>0</v>
      </c>
      <c r="BA7" s="7">
        <v>1</v>
      </c>
      <c r="BB7" s="7">
        <v>1</v>
      </c>
      <c r="BC7" s="7" t="str">
        <f t="shared" ref="BC7:BC18" si="1">INDEX(BC$25:BC$277,$BB7)</f>
        <v>(Add...)</v>
      </c>
      <c r="BD7" s="7" t="str">
        <f t="shared" ref="BD7:BD18" si="2">LOWER(INDEX(BD$25:BD$277,$BB7))</f>
        <v>none</v>
      </c>
      <c r="BE7" s="15" t="str">
        <f t="shared" ref="BE7:BE18" si="3">INDEX(BE$25:BE$277,$BB7)</f>
        <v>none</v>
      </c>
      <c r="BF7" s="7" t="str">
        <f t="shared" ref="BF7:BL18" si="4">IF(INDEX(BF$25:BF$510,$BB7)=0,"",INDEX(BF$25:BF$510,$BB7))</f>
        <v/>
      </c>
      <c r="BG7" s="7" t="str">
        <f t="shared" si="4"/>
        <v/>
      </c>
      <c r="BH7" s="7" t="str">
        <f t="shared" si="4"/>
        <v/>
      </c>
      <c r="BI7" s="7" t="str">
        <f t="shared" si="4"/>
        <v/>
      </c>
      <c r="BJ7" s="7" t="str">
        <f t="shared" si="4"/>
        <v/>
      </c>
      <c r="BK7" s="7" t="str">
        <f t="shared" si="4"/>
        <v/>
      </c>
      <c r="BL7" s="7" t="str">
        <f t="shared" si="4"/>
        <v/>
      </c>
      <c r="CA7" s="7">
        <v>1</v>
      </c>
      <c r="CB7" s="7" t="str">
        <f>IF(INDEX(CB$25:CB$143,$CA7)="","",INDEX(CB$25:CB$143,$CA7))</f>
        <v>(Add...)</v>
      </c>
      <c r="CC7" s="7" t="str">
        <f>IF(INDEX(CC$25:CC$143,$CA7)="","",INDEX(CC$25:CC$143,$CA7))</f>
        <v>NONE</v>
      </c>
      <c r="CD7" s="7" t="str">
        <f>IF(INDEX(CD$25:CD$143,$CA7)="","",INDEX(CD$25:CD$143,$CA7))</f>
        <v>NONE</v>
      </c>
      <c r="CE7" s="7" t="str">
        <f>IF(INDEX(CE$25:CE$143,$CA7)="","",INDEX(CE$25:CE$143,$CA7))</f>
        <v/>
      </c>
      <c r="CG7" s="7" t="b">
        <v>0</v>
      </c>
      <c r="CL7" s="7">
        <v>1</v>
      </c>
      <c r="CM7" s="7" t="str">
        <f t="shared" ref="CM7:CW18" si="5">IF(INDEX(CM$25:CM$168,$CL7)="","",INDEX(CM$25:CM$168,$CL7))</f>
        <v>(Add...)</v>
      </c>
      <c r="CN7" s="7" t="str">
        <f t="shared" si="5"/>
        <v>none</v>
      </c>
      <c r="CO7" s="7" t="str">
        <f t="shared" si="5"/>
        <v>none</v>
      </c>
      <c r="CP7" s="56" t="str">
        <f t="shared" si="5"/>
        <v/>
      </c>
      <c r="CQ7" s="7" t="str">
        <f t="shared" si="5"/>
        <v/>
      </c>
      <c r="CR7" s="7" t="str">
        <f t="shared" si="5"/>
        <v/>
      </c>
      <c r="CS7" s="7" t="str">
        <f t="shared" si="5"/>
        <v/>
      </c>
      <c r="CT7" s="7" t="str">
        <f t="shared" si="5"/>
        <v/>
      </c>
      <c r="CU7" s="7" t="str">
        <f t="shared" si="5"/>
        <v/>
      </c>
      <c r="CV7" s="7" t="str">
        <f t="shared" si="5"/>
        <v/>
      </c>
      <c r="CW7" s="7" t="str">
        <f t="shared" si="5"/>
        <v/>
      </c>
      <c r="DD7" s="7">
        <v>1</v>
      </c>
      <c r="DE7" s="7" t="str">
        <f>IF(INDEX(DE$25:DE$143,$DD7)="","",INDEX(DE$25:DE$143,$DD7))</f>
        <v>(Add...)</v>
      </c>
      <c r="DF7" s="7" t="str">
        <f>IF(INDEX(DF$25:DF$143,$DD7)="","",INDEX(DF$25:DF$143,$DD7))</f>
        <v>NONE</v>
      </c>
      <c r="DG7" s="7" t="str">
        <f>IF(INDEX(DG$25:DG$143,$DD7)="","",INDEX(DG$25:DG$143,$DD7))</f>
        <v>NONE</v>
      </c>
      <c r="DH7" s="7" t="str">
        <f>IF(INDEX(DH$25:DH$143,$DD7)="","",INDEX(DH$25:DH$143,$DD7))</f>
        <v/>
      </c>
      <c r="DI7" s="149">
        <f>MAX(INDEX(DI$25:DI$143,$DD7),DI19,DI20)</f>
        <v>5</v>
      </c>
      <c r="DJ7" s="7" t="str">
        <f>IF(INDEX(DJ$25:DJ$143,$DD7)="","",INDEX(DJ$25:DJ$143,$DD7))</f>
        <v/>
      </c>
      <c r="DK7" s="7">
        <f>MAX(INDEX(DK$25:DK$143,$DD7),DK19,DK20)</f>
        <v>0</v>
      </c>
      <c r="DT7" s="7">
        <v>1</v>
      </c>
      <c r="DU7" s="7" t="str">
        <f>IF(INDEX(DU$25:DU$168,$DT7)="","",INDEX(DU$25:DU$168,$DT7))</f>
        <v>(Add...)</v>
      </c>
      <c r="DV7" s="7" t="str">
        <f t="shared" ref="DV7:EB19" si="6">IF(INDEX(DV$25:DV$168,$DT7)="","",INDEX(DV$25:DV$168,$DT7))</f>
        <v>none</v>
      </c>
      <c r="DW7" s="7" t="str">
        <f t="shared" si="6"/>
        <v>none</v>
      </c>
      <c r="DX7" s="7" t="str">
        <f t="shared" si="6"/>
        <v/>
      </c>
      <c r="DY7" s="7" t="str">
        <f t="shared" si="6"/>
        <v/>
      </c>
      <c r="DZ7" s="7" t="str">
        <f t="shared" si="6"/>
        <v/>
      </c>
      <c r="EA7" s="7" t="str">
        <f t="shared" si="6"/>
        <v/>
      </c>
      <c r="EB7" s="7" t="str">
        <f t="shared" si="6"/>
        <v/>
      </c>
      <c r="EC7" s="7" t="str">
        <f t="shared" ref="EC7:EC18" si="7">IF(INDEX(EC$25:EC$168,$CL7)="","",INDEX(EC$25:EC$168,$CL7))</f>
        <v/>
      </c>
      <c r="FB7" s="7" t="s">
        <v>43</v>
      </c>
      <c r="FC7" s="7" t="s">
        <v>44</v>
      </c>
      <c r="FD7" s="7" t="s">
        <v>45</v>
      </c>
      <c r="FI7" s="7" t="s">
        <v>43</v>
      </c>
      <c r="FJ7" s="7" t="s">
        <v>44</v>
      </c>
      <c r="FK7" s="7" t="s">
        <v>45</v>
      </c>
      <c r="FL7" s="109" t="s">
        <v>23</v>
      </c>
      <c r="FM7" s="56" t="s">
        <v>24</v>
      </c>
      <c r="FN7" s="7" t="s">
        <v>25</v>
      </c>
      <c r="FO7" s="7" t="s">
        <v>26</v>
      </c>
      <c r="FP7" s="7" t="s">
        <v>27</v>
      </c>
      <c r="FQ7" s="7" t="s">
        <v>28</v>
      </c>
    </row>
    <row r="8" spans="2:174" ht="15" x14ac:dyDescent="0.25">
      <c r="B8" s="7" t="s">
        <v>287</v>
      </c>
      <c r="C8" s="8" t="b">
        <v>0</v>
      </c>
      <c r="E8" s="9" t="s">
        <v>177</v>
      </c>
      <c r="F8" s="8" t="b">
        <v>1</v>
      </c>
      <c r="G8" s="107" t="b">
        <v>1</v>
      </c>
      <c r="H8" s="10" t="b">
        <v>1</v>
      </c>
      <c r="I8" s="11" t="b">
        <v>1</v>
      </c>
      <c r="J8" s="11" t="b">
        <v>1</v>
      </c>
      <c r="K8" s="11" t="b">
        <v>1</v>
      </c>
      <c r="L8" s="11" t="b">
        <v>1</v>
      </c>
      <c r="M8" s="8" t="b">
        <v>1</v>
      </c>
      <c r="O8" s="8" t="b">
        <v>1</v>
      </c>
      <c r="S8" s="7" t="s">
        <v>56</v>
      </c>
      <c r="T8" s="7" t="s">
        <v>57</v>
      </c>
      <c r="AC8" s="8">
        <v>100</v>
      </c>
      <c r="AF8" s="7" t="s">
        <v>1254</v>
      </c>
      <c r="AG8" s="7">
        <v>100000</v>
      </c>
      <c r="AI8" s="7" t="s">
        <v>288</v>
      </c>
      <c r="AJ8" s="7" t="s">
        <v>59</v>
      </c>
      <c r="AK8" s="7" t="s">
        <v>1029</v>
      </c>
      <c r="AL8" s="7">
        <v>3</v>
      </c>
      <c r="AM8" s="7">
        <v>1</v>
      </c>
      <c r="AN8" s="7" t="s">
        <v>60</v>
      </c>
      <c r="AO8" s="7" t="s">
        <v>61</v>
      </c>
      <c r="AQ8" s="7">
        <v>1</v>
      </c>
      <c r="AR8" s="7" t="str">
        <f t="shared" si="0"/>
        <v>(Add...)</v>
      </c>
      <c r="AS8" s="17" t="str">
        <f t="shared" si="0"/>
        <v>NONE</v>
      </c>
      <c r="AT8" s="17" t="str">
        <f t="shared" si="0"/>
        <v>NONE</v>
      </c>
      <c r="AU8" s="17">
        <f t="shared" si="0"/>
        <v>0</v>
      </c>
      <c r="BA8" s="7">
        <v>1</v>
      </c>
      <c r="BB8" s="7">
        <v>1</v>
      </c>
      <c r="BC8" s="7" t="str">
        <f t="shared" si="1"/>
        <v>(Add...)</v>
      </c>
      <c r="BD8" s="7" t="str">
        <f t="shared" si="2"/>
        <v>none</v>
      </c>
      <c r="BE8" s="15" t="str">
        <f t="shared" si="3"/>
        <v>none</v>
      </c>
      <c r="BF8" s="7" t="str">
        <f t="shared" si="4"/>
        <v/>
      </c>
      <c r="BG8" s="7" t="str">
        <f t="shared" si="4"/>
        <v/>
      </c>
      <c r="BH8" s="7" t="str">
        <f t="shared" si="4"/>
        <v/>
      </c>
      <c r="BI8" s="7" t="str">
        <f t="shared" si="4"/>
        <v/>
      </c>
      <c r="BJ8" s="7" t="str">
        <f t="shared" si="4"/>
        <v/>
      </c>
      <c r="BK8" s="7" t="str">
        <f t="shared" si="4"/>
        <v/>
      </c>
      <c r="BL8" s="7" t="str">
        <f t="shared" si="4"/>
        <v/>
      </c>
      <c r="BS8" s="15"/>
      <c r="CA8" s="7">
        <v>1</v>
      </c>
      <c r="CB8" s="7" t="str">
        <f t="shared" ref="CB8:CG8" si="8">IF(INDEX(CB$25:CB$143,$CA8)="","",INDEX(CB$25:CB$143,$CA8))</f>
        <v>(Add...)</v>
      </c>
      <c r="CC8" s="7" t="str">
        <f t="shared" si="8"/>
        <v>NONE</v>
      </c>
      <c r="CD8" s="7" t="str">
        <f t="shared" si="8"/>
        <v>NONE</v>
      </c>
      <c r="CE8" s="7" t="str">
        <f t="shared" si="8"/>
        <v/>
      </c>
      <c r="CF8" s="7" t="str">
        <f t="shared" si="8"/>
        <v/>
      </c>
      <c r="CG8" s="7" t="str">
        <f t="shared" si="8"/>
        <v/>
      </c>
      <c r="CL8" s="7">
        <v>1</v>
      </c>
      <c r="CM8" s="7" t="str">
        <f t="shared" si="5"/>
        <v>(Add...)</v>
      </c>
      <c r="CN8" s="7" t="str">
        <f t="shared" si="5"/>
        <v>none</v>
      </c>
      <c r="CO8" s="7" t="str">
        <f t="shared" si="5"/>
        <v>none</v>
      </c>
      <c r="CP8" s="56" t="str">
        <f t="shared" si="5"/>
        <v/>
      </c>
      <c r="CQ8" s="7" t="str">
        <f t="shared" si="5"/>
        <v/>
      </c>
      <c r="CR8" s="7" t="str">
        <f t="shared" si="5"/>
        <v/>
      </c>
      <c r="CS8" s="7" t="str">
        <f t="shared" si="5"/>
        <v/>
      </c>
      <c r="CT8" s="7" t="str">
        <f t="shared" si="5"/>
        <v/>
      </c>
      <c r="CU8" s="7" t="str">
        <f t="shared" si="5"/>
        <v/>
      </c>
      <c r="CV8" s="7" t="str">
        <f t="shared" si="5"/>
        <v/>
      </c>
      <c r="CW8" s="7" t="str">
        <f t="shared" si="5"/>
        <v/>
      </c>
      <c r="DD8" s="7">
        <v>1</v>
      </c>
      <c r="DT8" s="7">
        <v>1</v>
      </c>
      <c r="DU8" s="7" t="str">
        <f t="shared" ref="DU8:DU19" si="9">IF(INDEX(DU$25:DU$168,$DT8)="","",INDEX(DU$25:DU$168,$DT8))</f>
        <v>(Add...)</v>
      </c>
      <c r="DV8" s="7" t="str">
        <f t="shared" si="6"/>
        <v>none</v>
      </c>
      <c r="DW8" s="7" t="str">
        <f t="shared" si="6"/>
        <v>none</v>
      </c>
      <c r="DX8" s="7" t="str">
        <f t="shared" si="6"/>
        <v/>
      </c>
      <c r="DY8" s="7" t="str">
        <f t="shared" si="6"/>
        <v/>
      </c>
      <c r="DZ8" s="7" t="str">
        <f t="shared" si="6"/>
        <v/>
      </c>
      <c r="EA8" s="7" t="str">
        <f t="shared" si="6"/>
        <v/>
      </c>
      <c r="EB8" s="7" t="str">
        <f t="shared" si="6"/>
        <v/>
      </c>
      <c r="EC8" s="7" t="str">
        <f t="shared" si="7"/>
        <v/>
      </c>
      <c r="FB8" s="7">
        <v>1</v>
      </c>
      <c r="FC8" s="7" t="str">
        <f t="shared" ref="FC8:FC19" si="10">IF(INDEX(FC$26:FC$144,$FB8)="","",INDEX(FC$26:FC$144,$FB8))</f>
        <v>(Add...)</v>
      </c>
      <c r="FD8" s="7" t="str">
        <f t="shared" ref="FD8:FE21" si="11">IF(INDEX(FD$26:FD$144,$FB8)="","",INDEX(FD$26:FD$144,$FB8))</f>
        <v>NONE</v>
      </c>
      <c r="FE8" s="7" t="str">
        <f t="shared" si="11"/>
        <v>NONE</v>
      </c>
      <c r="FF8" s="7" t="str">
        <f>IF(INDEX(FF$25:FF$143,$DD8)="","",INDEX(FF$25:FF$143,$DD8))</f>
        <v/>
      </c>
      <c r="FI8" s="7">
        <v>1</v>
      </c>
      <c r="FJ8" s="7" t="str">
        <f>IF(INDEX(FJ$26:FJ$169,$FI8)="","",INDEX(FJ$26:FJ$169,$FI8))</f>
        <v>(Add...)</v>
      </c>
      <c r="FK8" s="7" t="str">
        <f t="shared" ref="FK8:FR20" si="12">IF(INDEX(FK$26:FK$169,$FI8)="","",INDEX(FK$26:FK$169,$FI8))</f>
        <v>none</v>
      </c>
      <c r="FL8" s="7" t="str">
        <f t="shared" si="12"/>
        <v>none</v>
      </c>
      <c r="FM8" s="7" t="str">
        <f t="shared" si="12"/>
        <v/>
      </c>
      <c r="FN8" s="7" t="str">
        <f t="shared" si="12"/>
        <v/>
      </c>
      <c r="FO8" s="7" t="str">
        <f t="shared" si="12"/>
        <v/>
      </c>
      <c r="FP8" s="7" t="str">
        <f t="shared" si="12"/>
        <v/>
      </c>
      <c r="FQ8" s="7" t="str">
        <f t="shared" si="12"/>
        <v/>
      </c>
      <c r="FR8" s="7" t="str">
        <f t="shared" si="12"/>
        <v/>
      </c>
    </row>
    <row r="9" spans="2:174" ht="15" x14ac:dyDescent="0.25">
      <c r="B9" s="7" t="s">
        <v>208</v>
      </c>
      <c r="C9" s="8">
        <v>4</v>
      </c>
      <c r="D9" s="7" t="s">
        <v>209</v>
      </c>
      <c r="E9" s="9" t="s">
        <v>178</v>
      </c>
      <c r="F9" s="8" t="b">
        <v>0</v>
      </c>
      <c r="G9" s="107" t="b">
        <v>0</v>
      </c>
      <c r="H9" s="10" t="b">
        <v>0</v>
      </c>
      <c r="I9" s="11" t="b">
        <v>0</v>
      </c>
      <c r="J9" s="11" t="b">
        <v>0</v>
      </c>
      <c r="K9" s="11" t="b">
        <v>0</v>
      </c>
      <c r="L9" s="11" t="b">
        <v>0</v>
      </c>
      <c r="M9" s="8" t="b">
        <v>0</v>
      </c>
      <c r="O9" s="8" t="b">
        <v>0</v>
      </c>
      <c r="AC9" s="8">
        <v>50</v>
      </c>
      <c r="AD9" s="7">
        <v>69</v>
      </c>
      <c r="AF9" s="7" t="s">
        <v>1255</v>
      </c>
      <c r="AG9" s="7">
        <v>50000</v>
      </c>
      <c r="AI9" s="7" t="s">
        <v>62</v>
      </c>
      <c r="AJ9" s="7" t="s">
        <v>63</v>
      </c>
      <c r="AL9" s="7">
        <v>29</v>
      </c>
      <c r="AM9" s="7">
        <v>1</v>
      </c>
      <c r="AN9" s="7" t="s">
        <v>64</v>
      </c>
      <c r="AO9" s="7" t="s">
        <v>65</v>
      </c>
      <c r="AQ9" s="7">
        <v>1</v>
      </c>
      <c r="AR9" s="7" t="str">
        <f t="shared" si="0"/>
        <v>(Add...)</v>
      </c>
      <c r="AS9" s="17" t="str">
        <f t="shared" si="0"/>
        <v>NONE</v>
      </c>
      <c r="AT9" s="17" t="str">
        <f t="shared" si="0"/>
        <v>NONE</v>
      </c>
      <c r="AU9" s="17">
        <f t="shared" si="0"/>
        <v>0</v>
      </c>
      <c r="BA9" s="7">
        <v>1</v>
      </c>
      <c r="BB9" s="7">
        <v>1</v>
      </c>
      <c r="BC9" s="7" t="str">
        <f t="shared" si="1"/>
        <v>(Add...)</v>
      </c>
      <c r="BD9" s="7" t="str">
        <f t="shared" si="2"/>
        <v>none</v>
      </c>
      <c r="BE9" s="15" t="str">
        <f t="shared" si="3"/>
        <v>none</v>
      </c>
      <c r="BF9" s="7" t="str">
        <f t="shared" si="4"/>
        <v/>
      </c>
      <c r="BG9" s="7" t="str">
        <f t="shared" si="4"/>
        <v/>
      </c>
      <c r="BH9" s="7" t="str">
        <f t="shared" si="4"/>
        <v/>
      </c>
      <c r="BI9" s="7" t="str">
        <f t="shared" si="4"/>
        <v/>
      </c>
      <c r="BJ9" s="7" t="str">
        <f t="shared" si="4"/>
        <v/>
      </c>
      <c r="BK9" s="7" t="str">
        <f t="shared" si="4"/>
        <v/>
      </c>
      <c r="BL9" s="7" t="str">
        <f t="shared" si="4"/>
        <v/>
      </c>
      <c r="BS9" s="15"/>
      <c r="CA9" s="7">
        <v>1</v>
      </c>
      <c r="CL9" s="7">
        <v>1</v>
      </c>
      <c r="CM9" s="7" t="str">
        <f t="shared" si="5"/>
        <v>(Add...)</v>
      </c>
      <c r="CN9" s="7" t="str">
        <f t="shared" si="5"/>
        <v>none</v>
      </c>
      <c r="CO9" s="7" t="str">
        <f t="shared" si="5"/>
        <v>none</v>
      </c>
      <c r="CP9" s="56" t="str">
        <f t="shared" si="5"/>
        <v/>
      </c>
      <c r="CQ9" s="7" t="str">
        <f t="shared" si="5"/>
        <v/>
      </c>
      <c r="CR9" s="7" t="str">
        <f t="shared" si="5"/>
        <v/>
      </c>
      <c r="CS9" s="7" t="str">
        <f t="shared" si="5"/>
        <v/>
      </c>
      <c r="CT9" s="7" t="str">
        <f t="shared" si="5"/>
        <v/>
      </c>
      <c r="CU9" s="7" t="str">
        <f t="shared" si="5"/>
        <v/>
      </c>
      <c r="CV9" s="7" t="str">
        <f t="shared" si="5"/>
        <v/>
      </c>
      <c r="CW9" s="7" t="str">
        <f t="shared" si="5"/>
        <v/>
      </c>
      <c r="DD9" s="7">
        <v>1</v>
      </c>
      <c r="DT9" s="7">
        <v>1</v>
      </c>
      <c r="DU9" s="7" t="str">
        <f t="shared" si="9"/>
        <v>(Add...)</v>
      </c>
      <c r="DV9" s="7" t="str">
        <f t="shared" si="6"/>
        <v>none</v>
      </c>
      <c r="DW9" s="7" t="str">
        <f t="shared" si="6"/>
        <v>none</v>
      </c>
      <c r="DX9" s="7" t="str">
        <f t="shared" si="6"/>
        <v/>
      </c>
      <c r="DY9" s="7" t="str">
        <f t="shared" si="6"/>
        <v/>
      </c>
      <c r="DZ9" s="7" t="str">
        <f t="shared" si="6"/>
        <v/>
      </c>
      <c r="EA9" s="7" t="str">
        <f t="shared" si="6"/>
        <v/>
      </c>
      <c r="EB9" s="7" t="str">
        <f t="shared" si="6"/>
        <v/>
      </c>
      <c r="EC9" s="7" t="str">
        <f t="shared" si="7"/>
        <v/>
      </c>
      <c r="FB9" s="7">
        <v>1</v>
      </c>
      <c r="FC9" s="7" t="str">
        <f t="shared" si="10"/>
        <v>(Add...)</v>
      </c>
      <c r="FD9" s="7" t="str">
        <f t="shared" si="11"/>
        <v>NONE</v>
      </c>
      <c r="FE9" s="7" t="str">
        <f t="shared" si="11"/>
        <v>NONE</v>
      </c>
      <c r="FI9" s="7">
        <v>1</v>
      </c>
      <c r="FJ9" s="7" t="str">
        <f t="shared" ref="FJ9:FJ20" si="13">IF(INDEX(FJ$26:FJ$169,$FI9)="","",INDEX(FJ$26:FJ$169,$FI9))</f>
        <v>(Add...)</v>
      </c>
      <c r="FK9" s="7" t="str">
        <f t="shared" si="12"/>
        <v>none</v>
      </c>
      <c r="FL9" s="7" t="str">
        <f t="shared" si="12"/>
        <v>none</v>
      </c>
      <c r="FM9" s="7" t="str">
        <f t="shared" si="12"/>
        <v/>
      </c>
      <c r="FN9" s="7" t="str">
        <f t="shared" si="12"/>
        <v/>
      </c>
      <c r="FO9" s="7" t="str">
        <f t="shared" si="12"/>
        <v/>
      </c>
      <c r="FP9" s="7" t="str">
        <f t="shared" si="12"/>
        <v/>
      </c>
      <c r="FQ9" s="7" t="str">
        <f t="shared" si="12"/>
        <v/>
      </c>
      <c r="FR9" s="7" t="str">
        <f t="shared" si="12"/>
        <v/>
      </c>
    </row>
    <row r="10" spans="2:174" ht="15" x14ac:dyDescent="0.25">
      <c r="G10" s="107"/>
      <c r="H10" s="10"/>
      <c r="I10" s="11"/>
      <c r="AC10" s="8">
        <v>20</v>
      </c>
      <c r="AD10" s="7">
        <v>3</v>
      </c>
      <c r="AF10" s="7" t="s">
        <v>1252</v>
      </c>
      <c r="AG10" s="7">
        <v>10000</v>
      </c>
      <c r="AL10" s="7">
        <v>1</v>
      </c>
      <c r="AM10" s="7">
        <v>1</v>
      </c>
      <c r="AQ10" s="7">
        <v>1</v>
      </c>
      <c r="AR10" s="7" t="str">
        <f t="shared" si="0"/>
        <v>(Add...)</v>
      </c>
      <c r="AS10" s="17" t="str">
        <f t="shared" si="0"/>
        <v>NONE</v>
      </c>
      <c r="AT10" s="17" t="str">
        <f t="shared" si="0"/>
        <v>NONE</v>
      </c>
      <c r="AU10" s="17">
        <f t="shared" si="0"/>
        <v>0</v>
      </c>
      <c r="AV10" s="18"/>
      <c r="AW10" s="18"/>
      <c r="AX10" s="18"/>
      <c r="AY10" s="18"/>
      <c r="AZ10" s="18"/>
      <c r="BA10" s="18">
        <v>1</v>
      </c>
      <c r="BB10" s="18">
        <v>1</v>
      </c>
      <c r="BC10" s="7" t="str">
        <f t="shared" si="1"/>
        <v>(Add...)</v>
      </c>
      <c r="BD10" s="7" t="str">
        <f t="shared" si="2"/>
        <v>none</v>
      </c>
      <c r="BE10" s="15" t="str">
        <f t="shared" si="3"/>
        <v>none</v>
      </c>
      <c r="BF10" s="7" t="str">
        <f t="shared" si="4"/>
        <v/>
      </c>
      <c r="BG10" s="7" t="str">
        <f t="shared" si="4"/>
        <v/>
      </c>
      <c r="BH10" s="7" t="str">
        <f t="shared" si="4"/>
        <v/>
      </c>
      <c r="BI10" s="7" t="str">
        <f t="shared" si="4"/>
        <v/>
      </c>
      <c r="BJ10" s="7" t="str">
        <f t="shared" si="4"/>
        <v/>
      </c>
      <c r="BK10" s="7" t="str">
        <f t="shared" si="4"/>
        <v/>
      </c>
      <c r="BL10" s="7" t="str">
        <f t="shared" si="4"/>
        <v/>
      </c>
      <c r="BS10" s="15"/>
      <c r="CA10" s="7">
        <v>1</v>
      </c>
      <c r="CL10" s="18">
        <v>1</v>
      </c>
      <c r="CM10" s="7" t="str">
        <f t="shared" si="5"/>
        <v>(Add...)</v>
      </c>
      <c r="CN10" s="7" t="str">
        <f t="shared" si="5"/>
        <v>none</v>
      </c>
      <c r="CO10" s="7" t="str">
        <f t="shared" si="5"/>
        <v>none</v>
      </c>
      <c r="CP10" s="56" t="str">
        <f t="shared" si="5"/>
        <v/>
      </c>
      <c r="CQ10" s="7" t="str">
        <f t="shared" si="5"/>
        <v/>
      </c>
      <c r="CR10" s="7" t="str">
        <f t="shared" si="5"/>
        <v/>
      </c>
      <c r="CS10" s="7" t="str">
        <f t="shared" si="5"/>
        <v/>
      </c>
      <c r="CT10" s="7" t="str">
        <f t="shared" si="5"/>
        <v/>
      </c>
      <c r="CU10" s="7" t="str">
        <f t="shared" si="5"/>
        <v/>
      </c>
      <c r="CV10" s="7" t="str">
        <f t="shared" si="5"/>
        <v/>
      </c>
      <c r="CW10" s="7" t="str">
        <f t="shared" si="5"/>
        <v/>
      </c>
      <c r="DD10" s="7">
        <v>1</v>
      </c>
      <c r="DT10" s="18">
        <v>1</v>
      </c>
      <c r="DU10" s="7" t="str">
        <f t="shared" si="9"/>
        <v>(Add...)</v>
      </c>
      <c r="DV10" s="7" t="str">
        <f t="shared" si="6"/>
        <v>none</v>
      </c>
      <c r="DW10" s="7" t="str">
        <f t="shared" si="6"/>
        <v>none</v>
      </c>
      <c r="DX10" s="7" t="str">
        <f t="shared" si="6"/>
        <v/>
      </c>
      <c r="DY10" s="7" t="str">
        <f t="shared" si="6"/>
        <v/>
      </c>
      <c r="DZ10" s="7" t="str">
        <f t="shared" si="6"/>
        <v/>
      </c>
      <c r="EA10" s="7" t="str">
        <f t="shared" si="6"/>
        <v/>
      </c>
      <c r="EB10" s="7" t="str">
        <f t="shared" si="6"/>
        <v/>
      </c>
      <c r="EC10" s="7" t="str">
        <f t="shared" si="7"/>
        <v/>
      </c>
      <c r="FB10" s="7">
        <v>1</v>
      </c>
      <c r="FC10" s="7" t="str">
        <f t="shared" si="10"/>
        <v>(Add...)</v>
      </c>
      <c r="FD10" s="7" t="str">
        <f t="shared" si="11"/>
        <v>NONE</v>
      </c>
      <c r="FE10" s="7" t="str">
        <f t="shared" si="11"/>
        <v>NONE</v>
      </c>
      <c r="FI10" s="7">
        <v>1</v>
      </c>
      <c r="FJ10" s="7" t="str">
        <f t="shared" si="13"/>
        <v>(Add...)</v>
      </c>
      <c r="FK10" s="7" t="str">
        <f t="shared" si="12"/>
        <v>none</v>
      </c>
      <c r="FL10" s="7" t="str">
        <f t="shared" si="12"/>
        <v>none</v>
      </c>
      <c r="FM10" s="7" t="str">
        <f t="shared" si="12"/>
        <v/>
      </c>
      <c r="FN10" s="7" t="str">
        <f t="shared" si="12"/>
        <v/>
      </c>
      <c r="FO10" s="7" t="str">
        <f t="shared" si="12"/>
        <v/>
      </c>
      <c r="FP10" s="7" t="str">
        <f t="shared" si="12"/>
        <v/>
      </c>
      <c r="FQ10" s="7" t="str">
        <f t="shared" si="12"/>
        <v/>
      </c>
      <c r="FR10" s="7" t="str">
        <f t="shared" si="12"/>
        <v/>
      </c>
    </row>
    <row r="11" spans="2:174" ht="15" x14ac:dyDescent="0.25">
      <c r="C11" s="8" t="b">
        <v>0</v>
      </c>
      <c r="E11" s="9" t="s">
        <v>179</v>
      </c>
      <c r="F11" s="8" t="b">
        <v>1</v>
      </c>
      <c r="G11" s="107" t="b">
        <v>1</v>
      </c>
      <c r="H11" s="10" t="b">
        <v>1</v>
      </c>
      <c r="I11" s="11" t="b">
        <v>1</v>
      </c>
      <c r="J11" s="11" t="b">
        <v>1</v>
      </c>
      <c r="K11" s="11" t="b">
        <v>1</v>
      </c>
      <c r="L11" s="11" t="b">
        <v>1</v>
      </c>
      <c r="M11" s="8" t="b">
        <v>1</v>
      </c>
      <c r="O11" s="8" t="b">
        <v>1</v>
      </c>
      <c r="AC11" s="8">
        <v>10</v>
      </c>
      <c r="AD11" s="7">
        <v>1</v>
      </c>
      <c r="AF11" s="8"/>
      <c r="AL11" s="7">
        <v>1</v>
      </c>
      <c r="AM11" s="7">
        <v>1</v>
      </c>
      <c r="AQ11" s="7">
        <v>1</v>
      </c>
      <c r="AR11" s="7" t="str">
        <f t="shared" si="0"/>
        <v>(Add...)</v>
      </c>
      <c r="AS11" s="17" t="str">
        <f t="shared" si="0"/>
        <v>NONE</v>
      </c>
      <c r="AT11" s="17" t="str">
        <f t="shared" si="0"/>
        <v>NONE</v>
      </c>
      <c r="AU11" s="17">
        <f t="shared" si="0"/>
        <v>0</v>
      </c>
      <c r="BA11" s="7">
        <v>1</v>
      </c>
      <c r="BB11" s="7">
        <v>1</v>
      </c>
      <c r="BC11" s="7" t="str">
        <f t="shared" si="1"/>
        <v>(Add...)</v>
      </c>
      <c r="BD11" s="7" t="str">
        <f t="shared" si="2"/>
        <v>none</v>
      </c>
      <c r="BE11" s="15" t="str">
        <f t="shared" si="3"/>
        <v>none</v>
      </c>
      <c r="BF11" s="7" t="str">
        <f t="shared" si="4"/>
        <v/>
      </c>
      <c r="BG11" s="7" t="str">
        <f t="shared" si="4"/>
        <v/>
      </c>
      <c r="BH11" s="7" t="str">
        <f t="shared" si="4"/>
        <v/>
      </c>
      <c r="BI11" s="7" t="str">
        <f t="shared" si="4"/>
        <v/>
      </c>
      <c r="BJ11" s="7" t="str">
        <f t="shared" si="4"/>
        <v/>
      </c>
      <c r="BK11" s="7" t="str">
        <f t="shared" si="4"/>
        <v/>
      </c>
      <c r="BL11" s="7" t="str">
        <f t="shared" si="4"/>
        <v/>
      </c>
      <c r="BS11" s="15"/>
      <c r="CA11" s="7">
        <v>1</v>
      </c>
      <c r="CL11" s="7">
        <v>1</v>
      </c>
      <c r="CM11" s="7" t="str">
        <f t="shared" si="5"/>
        <v>(Add...)</v>
      </c>
      <c r="CN11" s="7" t="str">
        <f t="shared" si="5"/>
        <v>none</v>
      </c>
      <c r="CO11" s="7" t="str">
        <f t="shared" si="5"/>
        <v>none</v>
      </c>
      <c r="CP11" s="56" t="str">
        <f t="shared" si="5"/>
        <v/>
      </c>
      <c r="CQ11" s="7" t="str">
        <f t="shared" si="5"/>
        <v/>
      </c>
      <c r="CR11" s="7" t="str">
        <f t="shared" si="5"/>
        <v/>
      </c>
      <c r="CS11" s="7" t="str">
        <f t="shared" si="5"/>
        <v/>
      </c>
      <c r="CT11" s="7" t="str">
        <f t="shared" si="5"/>
        <v/>
      </c>
      <c r="CU11" s="7" t="str">
        <f t="shared" si="5"/>
        <v/>
      </c>
      <c r="CV11" s="7" t="str">
        <f t="shared" si="5"/>
        <v/>
      </c>
      <c r="CW11" s="7" t="str">
        <f t="shared" si="5"/>
        <v/>
      </c>
      <c r="DD11" s="7">
        <v>1</v>
      </c>
      <c r="DT11" s="7">
        <v>1</v>
      </c>
      <c r="DU11" s="7" t="str">
        <f t="shared" si="9"/>
        <v>(Add...)</v>
      </c>
      <c r="DV11" s="7" t="str">
        <f t="shared" si="6"/>
        <v>none</v>
      </c>
      <c r="DW11" s="7" t="str">
        <f t="shared" si="6"/>
        <v>none</v>
      </c>
      <c r="DX11" s="7" t="str">
        <f t="shared" si="6"/>
        <v/>
      </c>
      <c r="DY11" s="7" t="str">
        <f t="shared" si="6"/>
        <v/>
      </c>
      <c r="DZ11" s="7" t="str">
        <f t="shared" si="6"/>
        <v/>
      </c>
      <c r="EA11" s="7" t="str">
        <f t="shared" si="6"/>
        <v/>
      </c>
      <c r="EB11" s="7" t="str">
        <f t="shared" si="6"/>
        <v/>
      </c>
      <c r="EC11" s="7" t="str">
        <f t="shared" si="7"/>
        <v/>
      </c>
      <c r="FB11" s="7">
        <v>1</v>
      </c>
      <c r="FC11" s="7" t="str">
        <f t="shared" si="10"/>
        <v>(Add...)</v>
      </c>
      <c r="FD11" s="7" t="str">
        <f t="shared" si="11"/>
        <v>NONE</v>
      </c>
      <c r="FE11" s="7" t="str">
        <f t="shared" si="11"/>
        <v>NONE</v>
      </c>
      <c r="FI11" s="18">
        <v>1</v>
      </c>
      <c r="FJ11" s="7" t="str">
        <f t="shared" si="13"/>
        <v>(Add...)</v>
      </c>
      <c r="FK11" s="7" t="str">
        <f t="shared" si="12"/>
        <v>none</v>
      </c>
      <c r="FL11" s="7" t="str">
        <f t="shared" si="12"/>
        <v>none</v>
      </c>
      <c r="FM11" s="7" t="str">
        <f t="shared" si="12"/>
        <v/>
      </c>
      <c r="FN11" s="7" t="str">
        <f t="shared" si="12"/>
        <v/>
      </c>
      <c r="FO11" s="7" t="str">
        <f t="shared" si="12"/>
        <v/>
      </c>
      <c r="FP11" s="7" t="str">
        <f t="shared" si="12"/>
        <v/>
      </c>
      <c r="FQ11" s="7" t="str">
        <f t="shared" si="12"/>
        <v/>
      </c>
      <c r="FR11" s="7" t="str">
        <f t="shared" si="12"/>
        <v/>
      </c>
    </row>
    <row r="12" spans="2:174" ht="15" x14ac:dyDescent="0.25">
      <c r="B12" s="7" t="s">
        <v>289</v>
      </c>
      <c r="C12" s="8" t="b">
        <v>0</v>
      </c>
      <c r="E12" s="9" t="s">
        <v>180</v>
      </c>
      <c r="F12" s="8" t="b">
        <v>1</v>
      </c>
      <c r="G12" s="107" t="b">
        <v>1</v>
      </c>
      <c r="H12" s="10" t="b">
        <v>1</v>
      </c>
      <c r="I12" s="11" t="b">
        <v>1</v>
      </c>
      <c r="J12" s="11" t="b">
        <v>1</v>
      </c>
      <c r="K12" s="11" t="b">
        <v>1</v>
      </c>
      <c r="L12" s="11" t="b">
        <v>1</v>
      </c>
      <c r="M12" s="8" t="b">
        <v>1</v>
      </c>
      <c r="O12" s="8" t="b">
        <v>1</v>
      </c>
      <c r="AC12" s="8">
        <v>5</v>
      </c>
      <c r="AD12" s="7">
        <v>1</v>
      </c>
      <c r="AG12" s="7" t="s">
        <v>286</v>
      </c>
      <c r="AH12" s="7">
        <v>1</v>
      </c>
      <c r="AI12" s="7" t="str">
        <f>INDEX(AI13:AI15,AH12)</f>
        <v>Show % change</v>
      </c>
      <c r="AL12" s="7">
        <v>1</v>
      </c>
      <c r="AM12" s="7">
        <v>1</v>
      </c>
      <c r="AQ12" s="7">
        <v>1</v>
      </c>
      <c r="AR12" s="7" t="str">
        <f t="shared" si="0"/>
        <v>(Add...)</v>
      </c>
      <c r="AS12" s="17" t="str">
        <f t="shared" si="0"/>
        <v>NONE</v>
      </c>
      <c r="AT12" s="17" t="str">
        <f t="shared" si="0"/>
        <v>NONE</v>
      </c>
      <c r="AU12" s="17">
        <f t="shared" si="0"/>
        <v>0</v>
      </c>
      <c r="BA12" s="7">
        <v>1</v>
      </c>
      <c r="BB12" s="7">
        <v>1</v>
      </c>
      <c r="BC12" s="7" t="str">
        <f t="shared" si="1"/>
        <v>(Add...)</v>
      </c>
      <c r="BD12" s="7" t="str">
        <f t="shared" si="2"/>
        <v>none</v>
      </c>
      <c r="BE12" s="15" t="str">
        <f t="shared" si="3"/>
        <v>none</v>
      </c>
      <c r="BF12" s="7" t="str">
        <f t="shared" si="4"/>
        <v/>
      </c>
      <c r="BG12" s="7" t="str">
        <f t="shared" si="4"/>
        <v/>
      </c>
      <c r="BH12" s="7" t="str">
        <f t="shared" si="4"/>
        <v/>
      </c>
      <c r="BI12" s="7" t="str">
        <f t="shared" si="4"/>
        <v/>
      </c>
      <c r="BJ12" s="7" t="str">
        <f t="shared" si="4"/>
        <v/>
      </c>
      <c r="BK12" s="7" t="str">
        <f t="shared" si="4"/>
        <v/>
      </c>
      <c r="BL12" s="7" t="str">
        <f t="shared" si="4"/>
        <v/>
      </c>
      <c r="BS12" s="15"/>
      <c r="CA12" s="7">
        <v>1</v>
      </c>
      <c r="CL12" s="7">
        <v>1</v>
      </c>
      <c r="CM12" s="7" t="str">
        <f t="shared" si="5"/>
        <v>(Add...)</v>
      </c>
      <c r="CN12" s="7" t="str">
        <f t="shared" si="5"/>
        <v>none</v>
      </c>
      <c r="CO12" s="7" t="str">
        <f t="shared" si="5"/>
        <v>none</v>
      </c>
      <c r="CP12" s="56" t="str">
        <f t="shared" si="5"/>
        <v/>
      </c>
      <c r="CQ12" s="7" t="str">
        <f t="shared" si="5"/>
        <v/>
      </c>
      <c r="CR12" s="7" t="str">
        <f t="shared" si="5"/>
        <v/>
      </c>
      <c r="CS12" s="7" t="str">
        <f t="shared" si="5"/>
        <v/>
      </c>
      <c r="CT12" s="7" t="str">
        <f t="shared" si="5"/>
        <v/>
      </c>
      <c r="CU12" s="7" t="str">
        <f t="shared" si="5"/>
        <v/>
      </c>
      <c r="CV12" s="7" t="str">
        <f t="shared" si="5"/>
        <v/>
      </c>
      <c r="CW12" s="7" t="str">
        <f t="shared" si="5"/>
        <v/>
      </c>
      <c r="DD12" s="7">
        <v>1</v>
      </c>
      <c r="DT12" s="7">
        <v>1</v>
      </c>
      <c r="DU12" s="7" t="str">
        <f t="shared" si="9"/>
        <v>(Add...)</v>
      </c>
      <c r="DV12" s="7" t="str">
        <f t="shared" si="6"/>
        <v>none</v>
      </c>
      <c r="DW12" s="7" t="str">
        <f t="shared" si="6"/>
        <v>none</v>
      </c>
      <c r="DX12" s="7" t="str">
        <f t="shared" si="6"/>
        <v/>
      </c>
      <c r="DY12" s="7" t="str">
        <f t="shared" si="6"/>
        <v/>
      </c>
      <c r="DZ12" s="7" t="str">
        <f t="shared" si="6"/>
        <v/>
      </c>
      <c r="EA12" s="7" t="str">
        <f t="shared" si="6"/>
        <v/>
      </c>
      <c r="EB12" s="7" t="str">
        <f t="shared" si="6"/>
        <v/>
      </c>
      <c r="EC12" s="7" t="str">
        <f t="shared" si="7"/>
        <v/>
      </c>
      <c r="FB12" s="7">
        <v>1</v>
      </c>
      <c r="FC12" s="7" t="str">
        <f t="shared" si="10"/>
        <v>(Add...)</v>
      </c>
      <c r="FD12" s="7" t="str">
        <f t="shared" si="11"/>
        <v>NONE</v>
      </c>
      <c r="FE12" s="7" t="str">
        <f t="shared" si="11"/>
        <v>NONE</v>
      </c>
      <c r="FI12" s="7">
        <v>1</v>
      </c>
      <c r="FJ12" s="7" t="str">
        <f t="shared" si="13"/>
        <v>(Add...)</v>
      </c>
      <c r="FK12" s="7" t="str">
        <f t="shared" si="12"/>
        <v>none</v>
      </c>
      <c r="FL12" s="7" t="str">
        <f t="shared" si="12"/>
        <v>none</v>
      </c>
      <c r="FM12" s="7" t="str">
        <f t="shared" si="12"/>
        <v/>
      </c>
      <c r="FN12" s="7" t="str">
        <f t="shared" si="12"/>
        <v/>
      </c>
      <c r="FO12" s="7" t="str">
        <f t="shared" si="12"/>
        <v/>
      </c>
      <c r="FP12" s="7" t="str">
        <f t="shared" si="12"/>
        <v/>
      </c>
      <c r="FQ12" s="7" t="str">
        <f t="shared" si="12"/>
        <v/>
      </c>
      <c r="FR12" s="7" t="str">
        <f t="shared" si="12"/>
        <v/>
      </c>
    </row>
    <row r="13" spans="2:174" ht="15" x14ac:dyDescent="0.25">
      <c r="B13" s="7" t="s">
        <v>290</v>
      </c>
      <c r="C13" s="8" t="b">
        <v>0</v>
      </c>
      <c r="E13" s="9" t="s">
        <v>60</v>
      </c>
      <c r="F13" s="8" t="b">
        <v>1</v>
      </c>
      <c r="G13" s="107" t="b">
        <v>1</v>
      </c>
      <c r="H13" s="10" t="b">
        <v>1</v>
      </c>
      <c r="I13" s="11" t="b">
        <v>1</v>
      </c>
      <c r="J13" s="11" t="b">
        <v>1</v>
      </c>
      <c r="K13" s="11" t="b">
        <v>1</v>
      </c>
      <c r="L13" s="11" t="b">
        <v>1</v>
      </c>
      <c r="M13" s="8" t="b">
        <v>1</v>
      </c>
      <c r="O13" s="8" t="b">
        <v>1</v>
      </c>
      <c r="S13" s="7" t="s">
        <v>1474</v>
      </c>
      <c r="AC13" s="8">
        <v>3</v>
      </c>
      <c r="AD13" s="7">
        <v>1</v>
      </c>
      <c r="AG13" s="7" t="s">
        <v>176</v>
      </c>
      <c r="AH13" s="7">
        <v>1</v>
      </c>
      <c r="AI13" s="7" t="s">
        <v>1770</v>
      </c>
      <c r="AJ13" s="7" t="s">
        <v>1772</v>
      </c>
      <c r="AL13" s="7">
        <v>1</v>
      </c>
      <c r="AM13" s="7">
        <v>1</v>
      </c>
      <c r="AQ13" s="7">
        <v>1</v>
      </c>
      <c r="AR13" s="7" t="str">
        <f t="shared" si="0"/>
        <v>(Add...)</v>
      </c>
      <c r="AS13" s="17" t="str">
        <f t="shared" si="0"/>
        <v>NONE</v>
      </c>
      <c r="AT13" s="17" t="str">
        <f t="shared" si="0"/>
        <v>NONE</v>
      </c>
      <c r="AU13" s="17">
        <f t="shared" si="0"/>
        <v>0</v>
      </c>
      <c r="BA13" s="7">
        <v>1</v>
      </c>
      <c r="BB13" s="7">
        <v>1</v>
      </c>
      <c r="BC13" s="7" t="str">
        <f t="shared" si="1"/>
        <v>(Add...)</v>
      </c>
      <c r="BD13" s="7" t="str">
        <f t="shared" si="2"/>
        <v>none</v>
      </c>
      <c r="BE13" s="15" t="str">
        <f t="shared" si="3"/>
        <v>none</v>
      </c>
      <c r="BF13" s="7" t="str">
        <f t="shared" si="4"/>
        <v/>
      </c>
      <c r="BG13" s="7" t="str">
        <f t="shared" si="4"/>
        <v/>
      </c>
      <c r="BH13" s="7" t="str">
        <f t="shared" si="4"/>
        <v/>
      </c>
      <c r="BI13" s="7" t="str">
        <f t="shared" si="4"/>
        <v/>
      </c>
      <c r="BJ13" s="7" t="str">
        <f t="shared" si="4"/>
        <v/>
      </c>
      <c r="BK13" s="7" t="str">
        <f t="shared" si="4"/>
        <v/>
      </c>
      <c r="BL13" s="7" t="str">
        <f t="shared" si="4"/>
        <v/>
      </c>
      <c r="BS13" s="15"/>
      <c r="CA13" s="7">
        <v>1</v>
      </c>
      <c r="CL13" s="7">
        <v>1</v>
      </c>
      <c r="CM13" s="7" t="str">
        <f t="shared" si="5"/>
        <v>(Add...)</v>
      </c>
      <c r="CN13" s="7" t="str">
        <f t="shared" si="5"/>
        <v>none</v>
      </c>
      <c r="CO13" s="7" t="str">
        <f t="shared" si="5"/>
        <v>none</v>
      </c>
      <c r="CP13" s="56" t="str">
        <f t="shared" si="5"/>
        <v/>
      </c>
      <c r="CQ13" s="7" t="str">
        <f t="shared" si="5"/>
        <v/>
      </c>
      <c r="CR13" s="7" t="str">
        <f t="shared" si="5"/>
        <v/>
      </c>
      <c r="CS13" s="7" t="str">
        <f t="shared" si="5"/>
        <v/>
      </c>
      <c r="CT13" s="7" t="str">
        <f t="shared" si="5"/>
        <v/>
      </c>
      <c r="CU13" s="7" t="str">
        <f t="shared" si="5"/>
        <v/>
      </c>
      <c r="CV13" s="7" t="str">
        <f t="shared" si="5"/>
        <v/>
      </c>
      <c r="CW13" s="7" t="str">
        <f t="shared" si="5"/>
        <v/>
      </c>
      <c r="DD13" s="7">
        <v>1</v>
      </c>
      <c r="DT13" s="7">
        <v>1</v>
      </c>
      <c r="DU13" s="7" t="str">
        <f t="shared" si="9"/>
        <v>(Add...)</v>
      </c>
      <c r="DV13" s="7" t="str">
        <f t="shared" si="6"/>
        <v>none</v>
      </c>
      <c r="DW13" s="7" t="str">
        <f t="shared" si="6"/>
        <v>none</v>
      </c>
      <c r="DX13" s="7" t="str">
        <f t="shared" si="6"/>
        <v/>
      </c>
      <c r="DY13" s="7" t="str">
        <f t="shared" si="6"/>
        <v/>
      </c>
      <c r="DZ13" s="7" t="str">
        <f t="shared" si="6"/>
        <v/>
      </c>
      <c r="EA13" s="7" t="str">
        <f t="shared" si="6"/>
        <v/>
      </c>
      <c r="EB13" s="7" t="str">
        <f t="shared" si="6"/>
        <v/>
      </c>
      <c r="EC13" s="7" t="str">
        <f t="shared" si="7"/>
        <v/>
      </c>
      <c r="FB13" s="7">
        <v>1</v>
      </c>
      <c r="FC13" s="7" t="str">
        <f t="shared" si="10"/>
        <v>(Add...)</v>
      </c>
      <c r="FD13" s="7" t="str">
        <f t="shared" si="11"/>
        <v>NONE</v>
      </c>
      <c r="FE13" s="7" t="str">
        <f t="shared" si="11"/>
        <v>NONE</v>
      </c>
      <c r="FI13" s="7">
        <v>1</v>
      </c>
      <c r="FJ13" s="7" t="str">
        <f t="shared" si="13"/>
        <v>(Add...)</v>
      </c>
      <c r="FK13" s="7" t="str">
        <f t="shared" si="12"/>
        <v>none</v>
      </c>
      <c r="FL13" s="7" t="str">
        <f t="shared" si="12"/>
        <v>none</v>
      </c>
      <c r="FM13" s="7" t="str">
        <f t="shared" si="12"/>
        <v/>
      </c>
      <c r="FN13" s="7" t="str">
        <f t="shared" si="12"/>
        <v/>
      </c>
      <c r="FO13" s="7" t="str">
        <f t="shared" si="12"/>
        <v/>
      </c>
      <c r="FP13" s="7" t="str">
        <f t="shared" si="12"/>
        <v/>
      </c>
      <c r="FQ13" s="7" t="str">
        <f t="shared" si="12"/>
        <v/>
      </c>
      <c r="FR13" s="7" t="str">
        <f t="shared" si="12"/>
        <v/>
      </c>
    </row>
    <row r="14" spans="2:174" ht="15" x14ac:dyDescent="0.25">
      <c r="B14" s="7" t="s">
        <v>291</v>
      </c>
      <c r="C14" s="8" t="b">
        <v>0</v>
      </c>
      <c r="E14" s="9" t="s">
        <v>15</v>
      </c>
      <c r="F14" s="8" t="s">
        <v>61</v>
      </c>
      <c r="G14" s="107" t="str">
        <f>INDEX($AO$6:$AO$12,$AL4)</f>
        <v>colouring</v>
      </c>
      <c r="H14" s="107" t="str">
        <f>INDEX($AO$6:$AO$12,$AL5)</f>
        <v>databars</v>
      </c>
      <c r="I14" s="107" t="str">
        <f>INDEX($AO$6:$AO$12,$AL6)</f>
        <v>colouring</v>
      </c>
      <c r="J14" s="107" t="str">
        <f>INDEX($AO$6:$AO$12,$AL7)</f>
        <v>colouring</v>
      </c>
      <c r="K14" s="107" t="str">
        <f>INDEX($AO$6:$AO$12,$AL8)</f>
        <v>colouring</v>
      </c>
      <c r="L14" s="107" t="str">
        <f>INDEX($AO$6:$AO$12,$AL3)</f>
        <v>colouring</v>
      </c>
      <c r="M14" s="8" t="s">
        <v>61</v>
      </c>
      <c r="O14" s="8" t="s">
        <v>61</v>
      </c>
      <c r="Q14" s="8">
        <v>2</v>
      </c>
      <c r="S14" s="7" t="s">
        <v>1475</v>
      </c>
      <c r="AC14" s="7">
        <v>1</v>
      </c>
      <c r="AG14" s="7" t="s">
        <v>1384</v>
      </c>
      <c r="AH14" s="7">
        <v>1</v>
      </c>
      <c r="AI14" s="7" t="s">
        <v>1769</v>
      </c>
      <c r="AJ14" s="7" t="s">
        <v>1773</v>
      </c>
      <c r="AL14" s="7">
        <v>1</v>
      </c>
      <c r="AM14" s="7">
        <v>1</v>
      </c>
      <c r="AP14" s="18"/>
      <c r="AQ14" s="7">
        <v>1</v>
      </c>
      <c r="AS14" s="17"/>
      <c r="AT14" s="17" t="str">
        <f t="shared" ref="AT14:AU18" si="14">INDEX(AT$25:AT$237,$AQ14)</f>
        <v>NONE</v>
      </c>
      <c r="AU14" s="17">
        <f t="shared" si="14"/>
        <v>0</v>
      </c>
      <c r="BA14" s="7">
        <v>1</v>
      </c>
      <c r="BB14" s="7">
        <v>1</v>
      </c>
      <c r="BC14" s="7" t="str">
        <f t="shared" si="1"/>
        <v>(Add...)</v>
      </c>
      <c r="BD14" s="7" t="str">
        <f t="shared" si="2"/>
        <v>none</v>
      </c>
      <c r="BE14" s="15" t="str">
        <f t="shared" si="3"/>
        <v>none</v>
      </c>
      <c r="BF14" s="7" t="str">
        <f t="shared" si="4"/>
        <v/>
      </c>
      <c r="BG14" s="7" t="str">
        <f t="shared" si="4"/>
        <v/>
      </c>
      <c r="BH14" s="7" t="str">
        <f t="shared" si="4"/>
        <v/>
      </c>
      <c r="BI14" s="7" t="str">
        <f t="shared" si="4"/>
        <v/>
      </c>
      <c r="BJ14" s="7" t="str">
        <f t="shared" si="4"/>
        <v/>
      </c>
      <c r="BK14" s="7" t="str">
        <f t="shared" si="4"/>
        <v/>
      </c>
      <c r="BL14" s="7" t="str">
        <f t="shared" si="4"/>
        <v/>
      </c>
      <c r="BS14" s="15"/>
      <c r="CA14" s="7">
        <v>1</v>
      </c>
      <c r="CL14" s="7">
        <v>1</v>
      </c>
      <c r="CM14" s="7" t="str">
        <f t="shared" si="5"/>
        <v>(Add...)</v>
      </c>
      <c r="CN14" s="7" t="str">
        <f t="shared" si="5"/>
        <v>none</v>
      </c>
      <c r="CO14" s="7" t="str">
        <f t="shared" si="5"/>
        <v>none</v>
      </c>
      <c r="CP14" s="56" t="str">
        <f t="shared" si="5"/>
        <v/>
      </c>
      <c r="CQ14" s="7" t="str">
        <f t="shared" si="5"/>
        <v/>
      </c>
      <c r="CR14" s="7" t="str">
        <f t="shared" si="5"/>
        <v/>
      </c>
      <c r="CS14" s="7" t="str">
        <f t="shared" si="5"/>
        <v/>
      </c>
      <c r="CT14" s="7" t="str">
        <f t="shared" si="5"/>
        <v/>
      </c>
      <c r="CU14" s="7" t="str">
        <f t="shared" si="5"/>
        <v/>
      </c>
      <c r="CV14" s="7" t="str">
        <f t="shared" si="5"/>
        <v/>
      </c>
      <c r="CW14" s="7" t="str">
        <f t="shared" si="5"/>
        <v/>
      </c>
      <c r="DD14" s="7">
        <v>1</v>
      </c>
      <c r="DT14" s="7">
        <v>1</v>
      </c>
      <c r="DU14" s="7" t="str">
        <f t="shared" si="9"/>
        <v>(Add...)</v>
      </c>
      <c r="DV14" s="7" t="str">
        <f t="shared" si="6"/>
        <v>none</v>
      </c>
      <c r="DW14" s="7" t="str">
        <f t="shared" si="6"/>
        <v>none</v>
      </c>
      <c r="DX14" s="7" t="str">
        <f t="shared" si="6"/>
        <v/>
      </c>
      <c r="DY14" s="7" t="str">
        <f t="shared" si="6"/>
        <v/>
      </c>
      <c r="DZ14" s="7" t="str">
        <f t="shared" si="6"/>
        <v/>
      </c>
      <c r="EA14" s="7" t="str">
        <f t="shared" si="6"/>
        <v/>
      </c>
      <c r="EB14" s="7" t="str">
        <f t="shared" si="6"/>
        <v/>
      </c>
      <c r="EC14" s="7" t="str">
        <f t="shared" si="7"/>
        <v/>
      </c>
      <c r="FB14" s="7">
        <v>1</v>
      </c>
      <c r="FC14" s="7" t="str">
        <f t="shared" si="10"/>
        <v>(Add...)</v>
      </c>
      <c r="FD14" s="7" t="str">
        <f t="shared" si="11"/>
        <v>NONE</v>
      </c>
      <c r="FE14" s="7" t="str">
        <f t="shared" si="11"/>
        <v>NONE</v>
      </c>
      <c r="FI14" s="7">
        <v>1</v>
      </c>
      <c r="FJ14" s="7" t="str">
        <f t="shared" si="13"/>
        <v>(Add...)</v>
      </c>
      <c r="FK14" s="7" t="str">
        <f t="shared" si="12"/>
        <v>none</v>
      </c>
      <c r="FL14" s="7" t="str">
        <f t="shared" si="12"/>
        <v>none</v>
      </c>
      <c r="FM14" s="7" t="str">
        <f t="shared" si="12"/>
        <v/>
      </c>
      <c r="FN14" s="7" t="str">
        <f t="shared" si="12"/>
        <v/>
      </c>
      <c r="FO14" s="7" t="str">
        <f t="shared" si="12"/>
        <v/>
      </c>
      <c r="FP14" s="7" t="str">
        <f t="shared" si="12"/>
        <v/>
      </c>
      <c r="FQ14" s="7" t="str">
        <f t="shared" si="12"/>
        <v/>
      </c>
      <c r="FR14" s="7" t="str">
        <f t="shared" si="12"/>
        <v/>
      </c>
    </row>
    <row r="15" spans="2:174" ht="15" x14ac:dyDescent="0.25">
      <c r="B15" s="7" t="s">
        <v>292</v>
      </c>
      <c r="C15" s="8" t="b">
        <v>0</v>
      </c>
      <c r="E15" s="9" t="s">
        <v>181</v>
      </c>
      <c r="F15" s="8" t="b">
        <v>1</v>
      </c>
      <c r="G15" s="107" t="b">
        <v>1</v>
      </c>
      <c r="H15" s="10" t="b">
        <v>1</v>
      </c>
      <c r="I15" s="11" t="b">
        <v>1</v>
      </c>
      <c r="J15" s="11" t="b">
        <v>1</v>
      </c>
      <c r="K15" s="11" t="b">
        <v>1</v>
      </c>
      <c r="L15" s="11" t="b">
        <v>1</v>
      </c>
      <c r="M15" s="8" t="b">
        <v>1</v>
      </c>
      <c r="O15" s="8" t="b">
        <v>1</v>
      </c>
      <c r="AC15" s="7">
        <v>1</v>
      </c>
      <c r="AG15" s="7" t="s">
        <v>1385</v>
      </c>
      <c r="AH15" s="7">
        <v>1</v>
      </c>
      <c r="AI15" s="7" t="s">
        <v>1771</v>
      </c>
      <c r="AJ15" s="7" t="s">
        <v>1774</v>
      </c>
      <c r="AL15" s="7">
        <v>1</v>
      </c>
      <c r="AM15" s="7">
        <v>1</v>
      </c>
      <c r="AQ15" s="7">
        <v>1</v>
      </c>
      <c r="AS15" s="17"/>
      <c r="AT15" s="17" t="str">
        <f t="shared" si="14"/>
        <v>NONE</v>
      </c>
      <c r="AU15" s="17">
        <f t="shared" si="14"/>
        <v>0</v>
      </c>
      <c r="BA15" s="7">
        <v>1</v>
      </c>
      <c r="BB15" s="7">
        <v>1</v>
      </c>
      <c r="BC15" s="7" t="str">
        <f t="shared" si="1"/>
        <v>(Add...)</v>
      </c>
      <c r="BD15" s="7" t="str">
        <f t="shared" si="2"/>
        <v>none</v>
      </c>
      <c r="BE15" s="15" t="str">
        <f t="shared" si="3"/>
        <v>none</v>
      </c>
      <c r="BF15" s="7" t="str">
        <f t="shared" si="4"/>
        <v/>
      </c>
      <c r="BG15" s="7" t="str">
        <f t="shared" si="4"/>
        <v/>
      </c>
      <c r="BH15" s="7" t="str">
        <f t="shared" si="4"/>
        <v/>
      </c>
      <c r="BI15" s="7" t="str">
        <f t="shared" si="4"/>
        <v/>
      </c>
      <c r="BJ15" s="7" t="str">
        <f t="shared" si="4"/>
        <v/>
      </c>
      <c r="BK15" s="7" t="str">
        <f t="shared" si="4"/>
        <v/>
      </c>
      <c r="BL15" s="7" t="str">
        <f t="shared" si="4"/>
        <v/>
      </c>
      <c r="BS15" s="15"/>
      <c r="CA15" s="7">
        <v>1</v>
      </c>
      <c r="CL15" s="7">
        <v>1</v>
      </c>
      <c r="CM15" s="7" t="str">
        <f t="shared" si="5"/>
        <v>(Add...)</v>
      </c>
      <c r="CN15" s="7" t="str">
        <f t="shared" si="5"/>
        <v>none</v>
      </c>
      <c r="CO15" s="7" t="str">
        <f t="shared" si="5"/>
        <v>none</v>
      </c>
      <c r="CP15" s="56" t="str">
        <f t="shared" si="5"/>
        <v/>
      </c>
      <c r="CQ15" s="7" t="str">
        <f t="shared" si="5"/>
        <v/>
      </c>
      <c r="CR15" s="7" t="str">
        <f t="shared" si="5"/>
        <v/>
      </c>
      <c r="CS15" s="7" t="str">
        <f t="shared" si="5"/>
        <v/>
      </c>
      <c r="CT15" s="7" t="str">
        <f t="shared" si="5"/>
        <v/>
      </c>
      <c r="CU15" s="7" t="str">
        <f t="shared" si="5"/>
        <v/>
      </c>
      <c r="CV15" s="7" t="str">
        <f t="shared" si="5"/>
        <v/>
      </c>
      <c r="CW15" s="7" t="str">
        <f t="shared" si="5"/>
        <v/>
      </c>
      <c r="DD15" s="7">
        <v>1</v>
      </c>
      <c r="DT15" s="7">
        <v>1</v>
      </c>
      <c r="DU15" s="7" t="str">
        <f t="shared" si="9"/>
        <v>(Add...)</v>
      </c>
      <c r="DV15" s="7" t="str">
        <f t="shared" si="6"/>
        <v>none</v>
      </c>
      <c r="DW15" s="7" t="str">
        <f t="shared" si="6"/>
        <v>none</v>
      </c>
      <c r="DX15" s="7" t="str">
        <f t="shared" si="6"/>
        <v/>
      </c>
      <c r="DY15" s="7" t="str">
        <f t="shared" si="6"/>
        <v/>
      </c>
      <c r="DZ15" s="7" t="str">
        <f t="shared" si="6"/>
        <v/>
      </c>
      <c r="EA15" s="7" t="str">
        <f t="shared" si="6"/>
        <v/>
      </c>
      <c r="EB15" s="7" t="str">
        <f t="shared" si="6"/>
        <v/>
      </c>
      <c r="EC15" s="7" t="str">
        <f t="shared" si="7"/>
        <v/>
      </c>
      <c r="EH15" s="7" t="s">
        <v>2031</v>
      </c>
      <c r="EI15" s="7">
        <v>1</v>
      </c>
      <c r="EJ15" s="7">
        <v>2</v>
      </c>
      <c r="EK15" s="7">
        <v>3</v>
      </c>
      <c r="EL15" s="7">
        <v>4</v>
      </c>
      <c r="EM15" s="7">
        <v>5</v>
      </c>
      <c r="EN15" s="7">
        <v>6</v>
      </c>
      <c r="FB15" s="7">
        <v>1</v>
      </c>
      <c r="FC15" s="7" t="str">
        <f t="shared" si="10"/>
        <v>(Add...)</v>
      </c>
      <c r="FD15" s="7" t="str">
        <f t="shared" si="11"/>
        <v>NONE</v>
      </c>
      <c r="FE15" s="7" t="str">
        <f t="shared" si="11"/>
        <v>NONE</v>
      </c>
      <c r="FI15" s="7">
        <v>1</v>
      </c>
      <c r="FJ15" s="7" t="str">
        <f t="shared" si="13"/>
        <v>(Add...)</v>
      </c>
      <c r="FK15" s="7" t="str">
        <f t="shared" si="12"/>
        <v>none</v>
      </c>
      <c r="FL15" s="7" t="str">
        <f t="shared" si="12"/>
        <v>none</v>
      </c>
      <c r="FM15" s="7" t="str">
        <f t="shared" si="12"/>
        <v/>
      </c>
      <c r="FN15" s="7" t="str">
        <f t="shared" si="12"/>
        <v/>
      </c>
      <c r="FO15" s="7" t="str">
        <f t="shared" si="12"/>
        <v/>
      </c>
      <c r="FP15" s="7" t="str">
        <f t="shared" si="12"/>
        <v/>
      </c>
      <c r="FQ15" s="7" t="str">
        <f t="shared" si="12"/>
        <v/>
      </c>
      <c r="FR15" s="7" t="str">
        <f t="shared" si="12"/>
        <v/>
      </c>
    </row>
    <row r="16" spans="2:174" ht="15" x14ac:dyDescent="0.25">
      <c r="B16" s="7" t="s">
        <v>1479</v>
      </c>
      <c r="C16" s="8" t="b">
        <v>0</v>
      </c>
      <c r="G16" s="107"/>
      <c r="H16" s="10"/>
      <c r="I16" s="11"/>
      <c r="Q16" s="7"/>
      <c r="AC16" s="7">
        <v>1</v>
      </c>
      <c r="AG16" s="7" t="s">
        <v>1029</v>
      </c>
      <c r="AH16" s="7">
        <v>1</v>
      </c>
      <c r="AL16" s="7">
        <v>1</v>
      </c>
      <c r="AM16" s="7">
        <v>1</v>
      </c>
      <c r="AQ16" s="7">
        <v>1</v>
      </c>
      <c r="AS16" s="17"/>
      <c r="AT16" s="17" t="str">
        <f t="shared" si="14"/>
        <v>NONE</v>
      </c>
      <c r="AU16" s="17">
        <f t="shared" si="14"/>
        <v>0</v>
      </c>
      <c r="BA16" s="7">
        <v>1</v>
      </c>
      <c r="BB16" s="7">
        <v>1</v>
      </c>
      <c r="BC16" s="7" t="str">
        <f t="shared" si="1"/>
        <v>(Add...)</v>
      </c>
      <c r="BD16" s="7" t="str">
        <f t="shared" si="2"/>
        <v>none</v>
      </c>
      <c r="BE16" s="15" t="str">
        <f t="shared" si="3"/>
        <v>none</v>
      </c>
      <c r="BF16" s="7" t="str">
        <f t="shared" si="4"/>
        <v/>
      </c>
      <c r="BG16" s="7" t="str">
        <f t="shared" si="4"/>
        <v/>
      </c>
      <c r="BH16" s="7" t="str">
        <f t="shared" si="4"/>
        <v/>
      </c>
      <c r="BI16" s="7" t="str">
        <f t="shared" si="4"/>
        <v/>
      </c>
      <c r="BJ16" s="7" t="str">
        <f t="shared" si="4"/>
        <v/>
      </c>
      <c r="BK16" s="7" t="str">
        <f t="shared" si="4"/>
        <v/>
      </c>
      <c r="BL16" s="7" t="str">
        <f t="shared" si="4"/>
        <v/>
      </c>
      <c r="BS16" s="15"/>
      <c r="CA16" s="7">
        <v>1</v>
      </c>
      <c r="CL16" s="7">
        <v>1</v>
      </c>
      <c r="CM16" s="7" t="str">
        <f t="shared" si="5"/>
        <v>(Add...)</v>
      </c>
      <c r="CN16" s="7" t="str">
        <f t="shared" si="5"/>
        <v>none</v>
      </c>
      <c r="CO16" s="7" t="str">
        <f t="shared" si="5"/>
        <v>none</v>
      </c>
      <c r="CP16" s="56" t="str">
        <f t="shared" si="5"/>
        <v/>
      </c>
      <c r="CQ16" s="7" t="str">
        <f t="shared" si="5"/>
        <v/>
      </c>
      <c r="CR16" s="7" t="str">
        <f t="shared" si="5"/>
        <v/>
      </c>
      <c r="CS16" s="7" t="str">
        <f t="shared" si="5"/>
        <v/>
      </c>
      <c r="CT16" s="7" t="str">
        <f t="shared" si="5"/>
        <v/>
      </c>
      <c r="CU16" s="7" t="str">
        <f t="shared" si="5"/>
        <v/>
      </c>
      <c r="CV16" s="7" t="str">
        <f t="shared" si="5"/>
        <v/>
      </c>
      <c r="CW16" s="7" t="str">
        <f t="shared" si="5"/>
        <v/>
      </c>
      <c r="DD16" s="7">
        <v>1</v>
      </c>
      <c r="DT16" s="7">
        <v>1</v>
      </c>
      <c r="DU16" s="7" t="str">
        <f t="shared" si="9"/>
        <v>(Add...)</v>
      </c>
      <c r="DV16" s="7" t="str">
        <f t="shared" si="6"/>
        <v>none</v>
      </c>
      <c r="DW16" s="7" t="str">
        <f t="shared" si="6"/>
        <v>none</v>
      </c>
      <c r="DX16" s="7" t="str">
        <f t="shared" si="6"/>
        <v/>
      </c>
      <c r="DY16" s="7" t="str">
        <f t="shared" si="6"/>
        <v/>
      </c>
      <c r="DZ16" s="7" t="str">
        <f t="shared" si="6"/>
        <v/>
      </c>
      <c r="EA16" s="7" t="str">
        <f t="shared" si="6"/>
        <v/>
      </c>
      <c r="EB16" s="7" t="str">
        <f t="shared" si="6"/>
        <v/>
      </c>
      <c r="EC16" s="7" t="str">
        <f t="shared" si="7"/>
        <v/>
      </c>
      <c r="EI16" s="104" t="s">
        <v>74</v>
      </c>
      <c r="EJ16" s="104" t="s">
        <v>2011</v>
      </c>
      <c r="EK16" s="104" t="s">
        <v>2015</v>
      </c>
      <c r="EL16" s="104" t="s">
        <v>136</v>
      </c>
      <c r="EM16" s="104" t="s">
        <v>2012</v>
      </c>
      <c r="EN16" s="104" t="s">
        <v>2014</v>
      </c>
      <c r="FB16" s="7">
        <v>1</v>
      </c>
      <c r="FC16" s="7" t="str">
        <f t="shared" si="10"/>
        <v>(Add...)</v>
      </c>
      <c r="FD16" s="7" t="str">
        <f t="shared" si="11"/>
        <v>NONE</v>
      </c>
      <c r="FE16" s="7" t="str">
        <f t="shared" si="11"/>
        <v>NONE</v>
      </c>
      <c r="FI16" s="7">
        <v>1</v>
      </c>
      <c r="FJ16" s="7" t="str">
        <f t="shared" si="13"/>
        <v>(Add...)</v>
      </c>
      <c r="FK16" s="7" t="str">
        <f t="shared" si="12"/>
        <v>none</v>
      </c>
      <c r="FL16" s="7" t="str">
        <f t="shared" si="12"/>
        <v>none</v>
      </c>
      <c r="FM16" s="7" t="str">
        <f t="shared" si="12"/>
        <v/>
      </c>
      <c r="FN16" s="7" t="str">
        <f t="shared" si="12"/>
        <v/>
      </c>
      <c r="FO16" s="7" t="str">
        <f t="shared" si="12"/>
        <v/>
      </c>
      <c r="FP16" s="7" t="str">
        <f t="shared" si="12"/>
        <v/>
      </c>
      <c r="FQ16" s="7" t="str">
        <f t="shared" si="12"/>
        <v/>
      </c>
      <c r="FR16" s="7" t="str">
        <f t="shared" si="12"/>
        <v/>
      </c>
    </row>
    <row r="17" spans="2:174" ht="15" x14ac:dyDescent="0.25">
      <c r="B17" s="7" t="s">
        <v>2007</v>
      </c>
      <c r="C17" s="8" t="b">
        <v>0</v>
      </c>
      <c r="E17" s="9" t="s">
        <v>182</v>
      </c>
      <c r="F17" s="8"/>
      <c r="G17" s="107"/>
      <c r="H17" s="10"/>
      <c r="I17" s="11"/>
      <c r="M17" s="8"/>
      <c r="O17" s="8" t="s">
        <v>38</v>
      </c>
      <c r="P17" s="7"/>
      <c r="AC17" s="7">
        <v>1</v>
      </c>
      <c r="AG17" s="7" t="s">
        <v>2141</v>
      </c>
      <c r="AH17" s="7">
        <v>1</v>
      </c>
      <c r="AL17" s="7">
        <v>1</v>
      </c>
      <c r="AQ17" s="7">
        <v>1</v>
      </c>
      <c r="AT17" s="17" t="str">
        <f t="shared" si="14"/>
        <v>NONE</v>
      </c>
      <c r="AU17" s="17">
        <f t="shared" si="14"/>
        <v>0</v>
      </c>
      <c r="BB17" s="7">
        <v>1</v>
      </c>
      <c r="BC17" s="7" t="str">
        <f t="shared" si="1"/>
        <v>(Add...)</v>
      </c>
      <c r="BD17" s="7" t="str">
        <f t="shared" si="2"/>
        <v>none</v>
      </c>
      <c r="BE17" s="15" t="str">
        <f t="shared" si="3"/>
        <v>none</v>
      </c>
      <c r="BF17" s="7" t="str">
        <f t="shared" si="4"/>
        <v/>
      </c>
      <c r="BG17" s="7" t="str">
        <f t="shared" si="4"/>
        <v/>
      </c>
      <c r="BH17" s="7" t="str">
        <f t="shared" si="4"/>
        <v/>
      </c>
      <c r="BI17" s="7" t="str">
        <f t="shared" si="4"/>
        <v/>
      </c>
      <c r="BJ17" s="7" t="str">
        <f t="shared" si="4"/>
        <v/>
      </c>
      <c r="BK17" s="7" t="str">
        <f t="shared" si="4"/>
        <v/>
      </c>
      <c r="BL17" s="7" t="str">
        <f t="shared" si="4"/>
        <v/>
      </c>
      <c r="BP17" s="19"/>
      <c r="BS17" s="15"/>
      <c r="CA17" s="7">
        <v>1</v>
      </c>
      <c r="CL17" s="7">
        <v>1</v>
      </c>
      <c r="CM17" s="7" t="str">
        <f t="shared" si="5"/>
        <v>(Add...)</v>
      </c>
      <c r="CN17" s="7" t="str">
        <f t="shared" si="5"/>
        <v>none</v>
      </c>
      <c r="CO17" s="7" t="str">
        <f t="shared" si="5"/>
        <v>none</v>
      </c>
      <c r="CP17" s="56" t="str">
        <f t="shared" si="5"/>
        <v/>
      </c>
      <c r="CQ17" s="7" t="str">
        <f t="shared" si="5"/>
        <v/>
      </c>
      <c r="CR17" s="7" t="str">
        <f t="shared" si="5"/>
        <v/>
      </c>
      <c r="CS17" s="7" t="str">
        <f t="shared" si="5"/>
        <v/>
      </c>
      <c r="CT17" s="7" t="str">
        <f t="shared" si="5"/>
        <v/>
      </c>
      <c r="CU17" s="7" t="str">
        <f t="shared" si="5"/>
        <v/>
      </c>
      <c r="CV17" s="7" t="str">
        <f t="shared" si="5"/>
        <v/>
      </c>
      <c r="CW17" s="7" t="str">
        <f t="shared" si="5"/>
        <v/>
      </c>
      <c r="DD17" s="7">
        <v>1</v>
      </c>
      <c r="DT17" s="7">
        <v>1</v>
      </c>
      <c r="DU17" s="7" t="str">
        <f t="shared" si="9"/>
        <v>(Add...)</v>
      </c>
      <c r="DV17" s="7" t="str">
        <f t="shared" si="6"/>
        <v>none</v>
      </c>
      <c r="DW17" s="7" t="str">
        <f t="shared" si="6"/>
        <v>none</v>
      </c>
      <c r="DX17" s="7" t="str">
        <f t="shared" si="6"/>
        <v/>
      </c>
      <c r="DY17" s="7" t="str">
        <f t="shared" si="6"/>
        <v/>
      </c>
      <c r="DZ17" s="7" t="str">
        <f t="shared" si="6"/>
        <v/>
      </c>
      <c r="EA17" s="7" t="str">
        <f t="shared" si="6"/>
        <v/>
      </c>
      <c r="EB17" s="7" t="str">
        <f t="shared" si="6"/>
        <v/>
      </c>
      <c r="EC17" s="7" t="str">
        <f t="shared" si="7"/>
        <v/>
      </c>
      <c r="EI17" s="104" t="s">
        <v>77</v>
      </c>
      <c r="EJ17" s="104" t="s">
        <v>2013</v>
      </c>
      <c r="EK17" s="104" t="s">
        <v>1609</v>
      </c>
      <c r="EL17" s="104" t="s">
        <v>74</v>
      </c>
      <c r="FB17" s="7">
        <v>1</v>
      </c>
      <c r="FC17" s="7" t="str">
        <f t="shared" si="10"/>
        <v>(Add...)</v>
      </c>
      <c r="FD17" s="7" t="str">
        <f t="shared" si="11"/>
        <v>NONE</v>
      </c>
      <c r="FE17" s="7" t="str">
        <f t="shared" si="11"/>
        <v>NONE</v>
      </c>
      <c r="FI17" s="7">
        <v>1</v>
      </c>
      <c r="FJ17" s="7" t="str">
        <f t="shared" si="13"/>
        <v>(Add...)</v>
      </c>
      <c r="FK17" s="7" t="str">
        <f t="shared" si="12"/>
        <v>none</v>
      </c>
      <c r="FL17" s="7" t="str">
        <f t="shared" si="12"/>
        <v>none</v>
      </c>
      <c r="FM17" s="7" t="str">
        <f t="shared" si="12"/>
        <v/>
      </c>
      <c r="FN17" s="7" t="str">
        <f t="shared" si="12"/>
        <v/>
      </c>
      <c r="FO17" s="7" t="str">
        <f t="shared" si="12"/>
        <v/>
      </c>
      <c r="FP17" s="7" t="str">
        <f t="shared" si="12"/>
        <v/>
      </c>
      <c r="FQ17" s="7" t="str">
        <f t="shared" si="12"/>
        <v/>
      </c>
      <c r="FR17" s="7" t="str">
        <f t="shared" si="12"/>
        <v/>
      </c>
    </row>
    <row r="18" spans="2:174" ht="15" x14ac:dyDescent="0.25">
      <c r="B18" s="7" t="s">
        <v>2151</v>
      </c>
      <c r="C18" s="8" t="b">
        <v>0</v>
      </c>
      <c r="E18" s="9" t="s">
        <v>183</v>
      </c>
      <c r="F18" s="8" t="s">
        <v>39</v>
      </c>
      <c r="G18" s="107" t="str">
        <f>INDEX(X6:X12,$V4)</f>
        <v>profile</v>
      </c>
      <c r="H18" s="10" t="str">
        <f>INDEX(varsAW!M6:M12,varsAW!$K4)</f>
        <v>profile</v>
      </c>
      <c r="I18" s="11" t="str">
        <f>INDEX(varsAC!M6:M12,varsAC!$K4)</f>
        <v>profile</v>
      </c>
      <c r="J18" s="107" t="str">
        <f>INDEX(X6:X12,$V5)</f>
        <v>profile</v>
      </c>
      <c r="K18" s="107" t="str">
        <f>INDEX(X6:X12,$V6)</f>
        <v>profile</v>
      </c>
      <c r="L18" s="107" t="str">
        <f>INDEX(X6:X12,$V7)</f>
        <v>profile</v>
      </c>
      <c r="M18" s="8" t="s">
        <v>39</v>
      </c>
      <c r="O18" s="8" t="s">
        <v>39</v>
      </c>
      <c r="AC18" s="7">
        <v>1</v>
      </c>
      <c r="AH18" s="7" t="s">
        <v>1476</v>
      </c>
      <c r="AI18" s="7" t="s">
        <v>1477</v>
      </c>
      <c r="AJ18" s="7" t="s">
        <v>1478</v>
      </c>
      <c r="AL18" s="7">
        <v>1</v>
      </c>
      <c r="AQ18" s="9">
        <v>1</v>
      </c>
      <c r="AT18" s="17" t="str">
        <f t="shared" si="14"/>
        <v>NONE</v>
      </c>
      <c r="AU18" s="17">
        <f t="shared" si="14"/>
        <v>0</v>
      </c>
      <c r="BB18" s="20">
        <v>1</v>
      </c>
      <c r="BC18" s="7" t="str">
        <f t="shared" si="1"/>
        <v>(Add...)</v>
      </c>
      <c r="BD18" s="7" t="str">
        <f t="shared" si="2"/>
        <v>none</v>
      </c>
      <c r="BE18" s="15" t="str">
        <f t="shared" si="3"/>
        <v>none</v>
      </c>
      <c r="BF18" s="7" t="str">
        <f t="shared" si="4"/>
        <v/>
      </c>
      <c r="BG18" s="7" t="str">
        <f t="shared" si="4"/>
        <v/>
      </c>
      <c r="BH18" s="7" t="str">
        <f t="shared" si="4"/>
        <v/>
      </c>
      <c r="BI18" s="7" t="str">
        <f t="shared" si="4"/>
        <v/>
      </c>
      <c r="BJ18" s="7" t="str">
        <f t="shared" si="4"/>
        <v/>
      </c>
      <c r="BK18" s="7" t="str">
        <f t="shared" si="4"/>
        <v/>
      </c>
      <c r="BL18" s="7" t="str">
        <f t="shared" si="4"/>
        <v/>
      </c>
      <c r="BS18" s="15"/>
      <c r="CA18" s="9">
        <v>1</v>
      </c>
      <c r="CL18" s="20">
        <v>1</v>
      </c>
      <c r="CM18" s="7" t="str">
        <f t="shared" si="5"/>
        <v>(Add...)</v>
      </c>
      <c r="CN18" s="7" t="str">
        <f t="shared" si="5"/>
        <v>none</v>
      </c>
      <c r="CO18" s="7" t="str">
        <f t="shared" si="5"/>
        <v>none</v>
      </c>
      <c r="CP18" s="56" t="str">
        <f t="shared" si="5"/>
        <v/>
      </c>
      <c r="CQ18" s="7" t="str">
        <f t="shared" si="5"/>
        <v/>
      </c>
      <c r="CR18" s="7" t="str">
        <f t="shared" si="5"/>
        <v/>
      </c>
      <c r="CS18" s="7" t="str">
        <f t="shared" si="5"/>
        <v/>
      </c>
      <c r="CT18" s="7" t="str">
        <f t="shared" si="5"/>
        <v/>
      </c>
      <c r="CU18" s="7" t="str">
        <f t="shared" si="5"/>
        <v/>
      </c>
      <c r="CV18" s="7" t="str">
        <f t="shared" si="5"/>
        <v/>
      </c>
      <c r="CW18" s="7" t="str">
        <f t="shared" si="5"/>
        <v/>
      </c>
      <c r="DD18" s="9">
        <v>1</v>
      </c>
      <c r="DT18" s="20">
        <v>1</v>
      </c>
      <c r="DU18" s="7" t="str">
        <f t="shared" si="9"/>
        <v>(Add...)</v>
      </c>
      <c r="DV18" s="7" t="str">
        <f t="shared" si="6"/>
        <v>none</v>
      </c>
      <c r="DW18" s="7" t="str">
        <f t="shared" si="6"/>
        <v>none</v>
      </c>
      <c r="DX18" s="7" t="str">
        <f t="shared" si="6"/>
        <v/>
      </c>
      <c r="DY18" s="7" t="str">
        <f t="shared" si="6"/>
        <v/>
      </c>
      <c r="DZ18" s="7" t="str">
        <f t="shared" si="6"/>
        <v/>
      </c>
      <c r="EA18" s="7" t="str">
        <f t="shared" si="6"/>
        <v/>
      </c>
      <c r="EB18" s="7" t="str">
        <f t="shared" si="6"/>
        <v/>
      </c>
      <c r="EC18" s="7" t="str">
        <f t="shared" si="7"/>
        <v/>
      </c>
      <c r="EI18" s="104" t="s">
        <v>84</v>
      </c>
      <c r="EJ18" s="104" t="s">
        <v>74</v>
      </c>
      <c r="EK18" s="104" t="s">
        <v>74</v>
      </c>
      <c r="EL18" s="104" t="s">
        <v>77</v>
      </c>
      <c r="FB18" s="7">
        <v>1</v>
      </c>
      <c r="FC18" s="7" t="str">
        <f t="shared" si="10"/>
        <v>(Add...)</v>
      </c>
      <c r="FD18" s="7" t="str">
        <f t="shared" si="11"/>
        <v>NONE</v>
      </c>
      <c r="FE18" s="7" t="str">
        <f t="shared" si="11"/>
        <v>NONE</v>
      </c>
      <c r="FI18" s="7">
        <v>1</v>
      </c>
      <c r="FJ18" s="7" t="str">
        <f t="shared" si="13"/>
        <v>(Add...)</v>
      </c>
      <c r="FK18" s="7" t="str">
        <f t="shared" si="12"/>
        <v>none</v>
      </c>
      <c r="FL18" s="7" t="str">
        <f t="shared" si="12"/>
        <v>none</v>
      </c>
      <c r="FM18" s="7" t="str">
        <f t="shared" si="12"/>
        <v/>
      </c>
      <c r="FN18" s="7" t="str">
        <f t="shared" si="12"/>
        <v/>
      </c>
      <c r="FO18" s="7" t="str">
        <f t="shared" si="12"/>
        <v/>
      </c>
      <c r="FP18" s="7" t="str">
        <f t="shared" si="12"/>
        <v/>
      </c>
      <c r="FQ18" s="7" t="str">
        <f t="shared" si="12"/>
        <v/>
      </c>
      <c r="FR18" s="7" t="str">
        <f t="shared" si="12"/>
        <v/>
      </c>
    </row>
    <row r="19" spans="2:174" ht="15" x14ac:dyDescent="0.25">
      <c r="B19" s="7" t="s">
        <v>293</v>
      </c>
      <c r="C19" s="8" t="b">
        <v>0</v>
      </c>
      <c r="E19" s="144" t="s">
        <v>2129</v>
      </c>
      <c r="F19" s="8" t="b">
        <v>0</v>
      </c>
      <c r="G19" s="107" t="b">
        <v>0</v>
      </c>
      <c r="H19" s="10" t="b">
        <v>0</v>
      </c>
      <c r="I19" s="11" t="b">
        <v>0</v>
      </c>
      <c r="J19" s="107" t="b">
        <v>0</v>
      </c>
      <c r="K19" s="107" t="b">
        <v>0</v>
      </c>
      <c r="L19" s="107" t="b">
        <v>0</v>
      </c>
      <c r="M19" s="8" t="b">
        <v>0</v>
      </c>
      <c r="O19" s="8"/>
      <c r="S19" s="7" t="s">
        <v>286</v>
      </c>
      <c r="T19" s="7">
        <v>14</v>
      </c>
      <c r="W19" s="7" t="str">
        <f>INDEX(W20:W57,T19)</f>
        <v>Custom date range</v>
      </c>
      <c r="AE19" s="9" t="s">
        <v>72</v>
      </c>
      <c r="AH19" s="110"/>
      <c r="AP19" s="7" t="s">
        <v>1731</v>
      </c>
      <c r="AQ19" s="17">
        <v>1</v>
      </c>
      <c r="AT19" s="17" t="str">
        <f>INDEX(AY$25:AY$300,$AQ19)</f>
        <v>NONE</v>
      </c>
      <c r="AU19" s="17">
        <f>INDEX(AZ$25:AZ$300,$AQ19)</f>
        <v>0</v>
      </c>
      <c r="BB19" s="20"/>
      <c r="BC19" s="20"/>
      <c r="BD19" s="20"/>
      <c r="BE19" s="15"/>
      <c r="BS19" s="15"/>
      <c r="CA19" s="17">
        <v>1</v>
      </c>
      <c r="CD19" s="7" t="str">
        <f>IF(INDEX(CD$25:CD$143,$CA19)="","",INDEX(CD$25:CD$143,$CA19))</f>
        <v>NONE</v>
      </c>
      <c r="CE19" s="7" t="str">
        <f>IF(INDEX(CE$25:CE$143,$CA19)="","",INDEX(CE$25:CE$143,$CA19))</f>
        <v/>
      </c>
      <c r="CL19" s="20"/>
      <c r="CM19" s="20"/>
      <c r="CN19" s="20"/>
      <c r="CO19" s="15"/>
      <c r="DD19" s="17">
        <v>1</v>
      </c>
      <c r="DF19" s="7" t="str">
        <f>IF(OR(INDEX($DO$25:$DO$47,$DD19)="",INDEX($DO$25:$DO$47,$DD19)=0),"NONE",INDEX($DO$25:$DO$47,$DD19))</f>
        <v>NONE</v>
      </c>
      <c r="DG19" s="7" t="str">
        <f>IF(INDEX(DN$25:DN$143,$CA19)="","",INDEX(DN$25:DN$143,$DD19))</f>
        <v>(Add...)</v>
      </c>
      <c r="DH19" s="7" t="str">
        <f>IF(INDEX(DH$25:DH$143,$DD19)="","",INDEX(DH$25:DH$143,$DD19))</f>
        <v/>
      </c>
      <c r="DI19" s="7" t="str">
        <f>IF(fieldNameIsOk($DF19),INDEX($DI$25:$DI$75,MATCH($DF19,$DF$25:$DF$75,0)),"")</f>
        <v/>
      </c>
      <c r="DK19" s="7">
        <f>INDEX($DK$25:$DK$75,MATCH($DF19,$DF$25:$DF$75,0))</f>
        <v>0</v>
      </c>
      <c r="DT19" s="20">
        <v>1</v>
      </c>
      <c r="DU19" s="7" t="str">
        <f t="shared" si="9"/>
        <v>(Add...)</v>
      </c>
      <c r="DV19" s="7" t="str">
        <f t="shared" si="6"/>
        <v>none</v>
      </c>
      <c r="DW19" s="7" t="str">
        <f t="shared" si="6"/>
        <v>none</v>
      </c>
      <c r="DX19" s="7" t="str">
        <f t="shared" si="6"/>
        <v/>
      </c>
      <c r="DY19" s="7" t="str">
        <f t="shared" si="6"/>
        <v/>
      </c>
      <c r="DZ19" s="7" t="str">
        <f t="shared" si="6"/>
        <v/>
      </c>
      <c r="EA19" s="7" t="str">
        <f t="shared" si="6"/>
        <v/>
      </c>
      <c r="EB19" s="7" t="str">
        <f t="shared" si="6"/>
        <v/>
      </c>
      <c r="EJ19" s="104" t="s">
        <v>77</v>
      </c>
      <c r="EK19" s="104" t="s">
        <v>77</v>
      </c>
      <c r="EL19" s="104" t="s">
        <v>84</v>
      </c>
      <c r="FB19" s="9">
        <v>1</v>
      </c>
      <c r="FC19" s="7" t="str">
        <f t="shared" si="10"/>
        <v>(Add...)</v>
      </c>
      <c r="FD19" s="7" t="str">
        <f t="shared" si="11"/>
        <v>NONE</v>
      </c>
      <c r="FE19" s="7" t="str">
        <f t="shared" si="11"/>
        <v>NONE</v>
      </c>
      <c r="FI19" s="20">
        <v>1</v>
      </c>
      <c r="FJ19" s="7" t="str">
        <f t="shared" si="13"/>
        <v>(Add...)</v>
      </c>
      <c r="FK19" s="7" t="str">
        <f t="shared" si="12"/>
        <v>none</v>
      </c>
      <c r="FL19" s="7" t="str">
        <f t="shared" si="12"/>
        <v>none</v>
      </c>
      <c r="FM19" s="7" t="str">
        <f t="shared" si="12"/>
        <v/>
      </c>
      <c r="FN19" s="7" t="str">
        <f t="shared" si="12"/>
        <v/>
      </c>
      <c r="FO19" s="7" t="str">
        <f t="shared" si="12"/>
        <v/>
      </c>
      <c r="FP19" s="7" t="str">
        <f t="shared" si="12"/>
        <v/>
      </c>
      <c r="FQ19" s="7" t="str">
        <f t="shared" si="12"/>
        <v/>
      </c>
      <c r="FR19" s="7" t="str">
        <f t="shared" si="12"/>
        <v/>
      </c>
    </row>
    <row r="20" spans="2:174" ht="15" x14ac:dyDescent="0.25">
      <c r="B20" s="7" t="s">
        <v>294</v>
      </c>
      <c r="C20" s="1">
        <v>40909</v>
      </c>
      <c r="E20" s="9" t="s">
        <v>184</v>
      </c>
      <c r="F20" s="8">
        <v>10000</v>
      </c>
      <c r="G20" s="107">
        <f>INDEX(AG6:AG16,$AE4)</f>
        <v>10000</v>
      </c>
      <c r="H20" s="10"/>
      <c r="I20" s="11"/>
      <c r="M20" s="8">
        <v>10000</v>
      </c>
      <c r="O20" s="8">
        <v>10000</v>
      </c>
      <c r="S20" s="7" t="s">
        <v>176</v>
      </c>
      <c r="T20" s="7">
        <v>6</v>
      </c>
      <c r="W20" s="7" t="s">
        <v>300</v>
      </c>
      <c r="X20" s="7" t="s">
        <v>301</v>
      </c>
      <c r="AC20" s="7" t="s">
        <v>286</v>
      </c>
      <c r="AD20" s="7">
        <v>2</v>
      </c>
      <c r="AP20" s="7" t="s">
        <v>1732</v>
      </c>
      <c r="AQ20" s="7">
        <v>1</v>
      </c>
      <c r="AT20" s="17" t="str">
        <f>INDEX(AY$25:AY$300,$AQ20)</f>
        <v>NONE</v>
      </c>
      <c r="AU20" s="17">
        <f>INDEX(AZ$25:AZ$300,$AQ20)</f>
        <v>0</v>
      </c>
      <c r="BE20" s="15"/>
      <c r="CA20" s="7">
        <v>1</v>
      </c>
      <c r="CD20" s="7" t="str">
        <f>IF(INDEX(CD$25:CD$143,$CA20)="","",INDEX(CD$25:CD$143,$CA20))</f>
        <v>NONE</v>
      </c>
      <c r="CE20" s="7" t="str">
        <f>IF(INDEX(CE$25:CE$143,$CA20)="","",INDEX(CE$25:CE$143,$CA20))</f>
        <v/>
      </c>
      <c r="CO20" s="15"/>
      <c r="DD20" s="7">
        <v>1</v>
      </c>
      <c r="DF20" s="7" t="str">
        <f>IF(INDEX($DO$25:$DO$47,$DD20)="","",INDEX($DO$25:$DO$47,$DD20))</f>
        <v>NONE</v>
      </c>
      <c r="DG20" s="7" t="str">
        <f>IF(INDEX(DN$25:DN$143,$CA20)="","",INDEX(DN$25:DN$143,$DD20))</f>
        <v>(Add...)</v>
      </c>
      <c r="DW20" s="109"/>
      <c r="DX20" s="56"/>
      <c r="EJ20" s="104" t="s">
        <v>84</v>
      </c>
      <c r="EK20" s="104" t="s">
        <v>84</v>
      </c>
      <c r="FB20" s="17">
        <v>1</v>
      </c>
      <c r="FE20" s="7" t="str">
        <f t="shared" si="11"/>
        <v>NONE</v>
      </c>
      <c r="FF20" s="7" t="str">
        <f>IF(INDEX(FF$25:FF$143,$DD20)="","",INDEX(FF$25:FF$143,$DD20))</f>
        <v/>
      </c>
      <c r="FI20" s="20">
        <v>1</v>
      </c>
      <c r="FJ20" s="7" t="str">
        <f t="shared" si="13"/>
        <v>(Add...)</v>
      </c>
      <c r="FK20" s="7" t="str">
        <f t="shared" si="12"/>
        <v>none</v>
      </c>
      <c r="FL20" s="7" t="str">
        <f t="shared" si="12"/>
        <v>none</v>
      </c>
      <c r="FM20" s="7" t="str">
        <f t="shared" si="12"/>
        <v/>
      </c>
      <c r="FN20" s="7" t="str">
        <f t="shared" si="12"/>
        <v/>
      </c>
      <c r="FO20" s="7" t="str">
        <f t="shared" si="12"/>
        <v/>
      </c>
      <c r="FP20" s="7" t="str">
        <f t="shared" si="12"/>
        <v/>
      </c>
      <c r="FQ20" s="7" t="str">
        <f t="shared" si="12"/>
        <v/>
      </c>
      <c r="FR20" s="7" t="str">
        <f t="shared" si="12"/>
        <v/>
      </c>
    </row>
    <row r="21" spans="2:174" ht="15" x14ac:dyDescent="0.25">
      <c r="B21" s="7" t="s">
        <v>295</v>
      </c>
      <c r="C21" s="1">
        <v>41615</v>
      </c>
      <c r="E21" s="9" t="s">
        <v>2140</v>
      </c>
      <c r="F21" s="8" t="b">
        <v>0</v>
      </c>
      <c r="G21" s="107" t="b">
        <v>0</v>
      </c>
      <c r="H21" s="10" t="b">
        <v>0</v>
      </c>
      <c r="I21" s="11" t="b">
        <v>0</v>
      </c>
      <c r="J21" s="8" t="b">
        <v>0</v>
      </c>
      <c r="K21" s="8" t="b">
        <v>0</v>
      </c>
      <c r="L21" s="8" t="b">
        <v>0</v>
      </c>
      <c r="M21" s="8" t="b">
        <v>0</v>
      </c>
      <c r="O21" s="8"/>
      <c r="S21" s="7" t="s">
        <v>1384</v>
      </c>
      <c r="T21" s="7">
        <v>6</v>
      </c>
      <c r="W21" s="7" t="s">
        <v>303</v>
      </c>
      <c r="X21" s="7" t="s">
        <v>1765</v>
      </c>
      <c r="AC21" s="7" t="s">
        <v>1385</v>
      </c>
      <c r="AD21" s="7">
        <v>3</v>
      </c>
      <c r="BD21" s="22"/>
      <c r="BE21" s="15"/>
      <c r="CN21" s="22"/>
      <c r="CO21" s="15"/>
      <c r="DV21" s="22"/>
      <c r="DW21" s="109"/>
      <c r="DX21" s="56"/>
      <c r="FB21" s="7">
        <v>1</v>
      </c>
      <c r="FE21" s="7" t="str">
        <f t="shared" si="11"/>
        <v>NONE</v>
      </c>
      <c r="FL21" s="109"/>
      <c r="FM21" s="56"/>
    </row>
    <row r="22" spans="2:174" ht="15" x14ac:dyDescent="0.25">
      <c r="B22" s="7" t="s">
        <v>296</v>
      </c>
      <c r="C22" s="1">
        <v>41640</v>
      </c>
      <c r="E22" s="9" t="s">
        <v>185</v>
      </c>
      <c r="F22" s="103" t="s">
        <v>2406</v>
      </c>
      <c r="G22" s="153" t="str">
        <f>IF(segmentSelectionCodes="","",segmentSelectionCodes)</f>
        <v/>
      </c>
      <c r="H22" s="154"/>
      <c r="I22" s="155"/>
      <c r="J22" s="103"/>
      <c r="K22" s="103"/>
      <c r="L22" s="103"/>
      <c r="M22" s="103" t="s">
        <v>2406</v>
      </c>
      <c r="N22" s="103"/>
      <c r="O22" s="103">
        <v>-1</v>
      </c>
      <c r="S22" s="7" t="s">
        <v>1385</v>
      </c>
      <c r="T22" s="7">
        <v>6</v>
      </c>
      <c r="W22" s="7" t="s">
        <v>1374</v>
      </c>
      <c r="X22" s="7" t="s">
        <v>308</v>
      </c>
      <c r="AC22" s="7" t="s">
        <v>1029</v>
      </c>
      <c r="AD22" s="7">
        <v>3</v>
      </c>
      <c r="AE22" s="7">
        <v>3</v>
      </c>
      <c r="BE22" s="15"/>
      <c r="CM22" s="23"/>
      <c r="CN22" s="23"/>
      <c r="CO22" s="24"/>
      <c r="CP22" s="58"/>
      <c r="CQ22" s="23"/>
      <c r="CR22" s="23"/>
      <c r="CS22" s="23"/>
      <c r="CT22" s="23"/>
      <c r="CU22" s="23"/>
      <c r="CV22" s="23"/>
      <c r="CW22" s="64"/>
      <c r="DU22" s="23"/>
      <c r="DV22" s="23"/>
      <c r="DW22" s="24"/>
      <c r="DX22" s="58"/>
      <c r="DY22" s="23"/>
      <c r="DZ22" s="23"/>
      <c r="EA22" s="23"/>
      <c r="EB22" s="23"/>
      <c r="EC22" s="23"/>
      <c r="FK22" s="22"/>
      <c r="FL22" s="109"/>
      <c r="FM22" s="56"/>
    </row>
    <row r="23" spans="2:174" ht="15" x14ac:dyDescent="0.25">
      <c r="B23" s="7" t="s">
        <v>297</v>
      </c>
      <c r="C23" s="1">
        <v>41833</v>
      </c>
      <c r="E23" s="9" t="s">
        <v>186</v>
      </c>
      <c r="F23" s="8"/>
      <c r="G23" s="107" t="str">
        <f>IF(segmentSelectionNames="","",segmentSelectionNames)</f>
        <v/>
      </c>
      <c r="H23" s="10"/>
      <c r="I23" s="11"/>
      <c r="M23" s="8"/>
      <c r="O23" s="8" t="s">
        <v>1720</v>
      </c>
      <c r="S23" s="8" t="s">
        <v>1029</v>
      </c>
      <c r="T23" s="7">
        <v>6</v>
      </c>
      <c r="W23" s="7" t="s">
        <v>312</v>
      </c>
      <c r="X23" s="7" t="s">
        <v>313</v>
      </c>
      <c r="AC23" s="7" t="s">
        <v>2141</v>
      </c>
      <c r="AD23" s="7">
        <v>1</v>
      </c>
      <c r="AE23" s="7">
        <v>5</v>
      </c>
      <c r="BE23" s="15"/>
      <c r="CM23" s="23"/>
      <c r="CN23" s="23"/>
      <c r="CO23" s="24"/>
      <c r="CP23" s="58"/>
      <c r="CQ23" s="23"/>
      <c r="CR23" s="23"/>
      <c r="CS23" s="23"/>
      <c r="CT23" s="23"/>
      <c r="CU23" s="23"/>
      <c r="CV23" s="23"/>
      <c r="CW23" s="64"/>
      <c r="DN23" s="7" t="s">
        <v>2057</v>
      </c>
      <c r="DR23" s="7" t="s">
        <v>2058</v>
      </c>
      <c r="DU23" s="23"/>
      <c r="DV23" s="23"/>
      <c r="DW23" s="24"/>
      <c r="DX23" s="58"/>
      <c r="DY23" s="23"/>
      <c r="DZ23" s="23"/>
      <c r="EA23" s="23"/>
      <c r="EB23" s="23"/>
      <c r="EC23" s="23"/>
      <c r="FJ23" s="23"/>
      <c r="FK23" s="23"/>
      <c r="FL23" s="24"/>
      <c r="FM23" s="58"/>
      <c r="FN23" s="23"/>
      <c r="FO23" s="23"/>
      <c r="FP23" s="23"/>
      <c r="FQ23" s="23"/>
      <c r="FR23" s="23"/>
    </row>
    <row r="24" spans="2:174" ht="15" x14ac:dyDescent="0.25">
      <c r="B24" s="7" t="s">
        <v>298</v>
      </c>
      <c r="C24" s="1">
        <v>41640</v>
      </c>
      <c r="E24" s="9" t="s">
        <v>10</v>
      </c>
      <c r="F24" s="8"/>
      <c r="G24" s="107" t="s">
        <v>2457</v>
      </c>
      <c r="H24" s="10"/>
      <c r="I24" s="11"/>
      <c r="M24" s="8" t="s">
        <v>2457</v>
      </c>
      <c r="O24" s="8"/>
      <c r="S24" s="7" t="s">
        <v>2141</v>
      </c>
      <c r="T24" s="7">
        <v>6</v>
      </c>
      <c r="W24" s="7" t="s">
        <v>316</v>
      </c>
      <c r="X24" s="7" t="s">
        <v>317</v>
      </c>
      <c r="AE24" s="7">
        <v>10</v>
      </c>
      <c r="AH24" s="111"/>
      <c r="AI24" s="2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CA24" s="15"/>
      <c r="CB24" s="15"/>
      <c r="CC24" s="15"/>
      <c r="CD24" s="15"/>
      <c r="CE24" s="15"/>
      <c r="CL24" s="15"/>
      <c r="CM24" s="24"/>
      <c r="CN24" s="24"/>
      <c r="CO24" s="24"/>
      <c r="CP24" s="58"/>
      <c r="CQ24" s="23"/>
      <c r="CR24" s="23"/>
      <c r="CS24" s="23"/>
      <c r="CT24" s="23"/>
      <c r="CU24" s="23"/>
      <c r="CV24" s="23"/>
      <c r="CW24" s="64"/>
      <c r="DD24" s="109"/>
      <c r="DE24" s="109"/>
      <c r="DF24" s="109"/>
      <c r="DG24" s="109"/>
      <c r="DH24" s="109"/>
      <c r="DI24" s="7" t="s">
        <v>2027</v>
      </c>
      <c r="DJ24" s="7" t="s">
        <v>2031</v>
      </c>
      <c r="DK24" s="7" t="s">
        <v>2056</v>
      </c>
      <c r="DT24" s="109"/>
      <c r="DU24" s="24"/>
      <c r="DV24" s="24"/>
      <c r="DW24" s="24"/>
      <c r="DX24" s="58"/>
      <c r="DY24" s="23"/>
      <c r="DZ24" s="23"/>
      <c r="EA24" s="23"/>
      <c r="EB24" s="23"/>
      <c r="EC24" s="23"/>
      <c r="EG24"/>
      <c r="EH24"/>
      <c r="EI24"/>
      <c r="EJ24"/>
      <c r="EK24"/>
      <c r="EL24"/>
      <c r="EM24"/>
      <c r="EN24"/>
      <c r="EO24"/>
      <c r="EP24"/>
      <c r="EQ24"/>
      <c r="ER24"/>
      <c r="FJ24" s="23"/>
      <c r="FK24" s="23"/>
      <c r="FL24" s="24"/>
      <c r="FM24" s="58"/>
      <c r="FN24" s="23"/>
      <c r="FO24" s="23"/>
      <c r="FP24" s="23"/>
      <c r="FQ24" s="23"/>
      <c r="FR24" s="23"/>
    </row>
    <row r="25" spans="2:174" ht="15" x14ac:dyDescent="0.25">
      <c r="B25" s="7" t="s">
        <v>299</v>
      </c>
      <c r="C25" s="1">
        <v>41833</v>
      </c>
      <c r="E25" s="9" t="s">
        <v>14</v>
      </c>
      <c r="F25" s="8" t="s">
        <v>42</v>
      </c>
      <c r="G25" s="107" t="str">
        <f>INDEX(AJ6:AJ12,$AH4)</f>
        <v>none</v>
      </c>
      <c r="H25" s="10" t="str">
        <f>INDEX(varsAW!V6:V12,varsAW!$T4)</f>
        <v>none</v>
      </c>
      <c r="I25" s="11" t="str">
        <f>INDEX(varsAC!V6:V12,varsAC!$T4)</f>
        <v>none</v>
      </c>
      <c r="J25" s="107" t="str">
        <f>INDEX(AJ6:AJ12,$AH5)</f>
        <v>none</v>
      </c>
      <c r="K25" s="107" t="str">
        <f>INDEX($AJ6:$AJ12,$AH6)</f>
        <v>none</v>
      </c>
      <c r="L25" s="107" t="str">
        <f>INDEX($AJ6:$AJ12,$AH7)</f>
        <v>none</v>
      </c>
      <c r="M25" s="8" t="s">
        <v>42</v>
      </c>
      <c r="O25" s="8" t="s">
        <v>42</v>
      </c>
      <c r="W25" s="7" t="s">
        <v>327</v>
      </c>
      <c r="X25" s="7" t="s">
        <v>188</v>
      </c>
      <c r="AE25" s="7">
        <v>20</v>
      </c>
      <c r="AO25" s="15"/>
      <c r="AP25" s="15"/>
      <c r="AQ25" s="15"/>
      <c r="AR25" t="s">
        <v>46</v>
      </c>
      <c r="AS25" s="15" t="s">
        <v>47</v>
      </c>
      <c r="AT25" s="15" t="s">
        <v>47</v>
      </c>
      <c r="AU25" s="15"/>
      <c r="AV25" s="15"/>
      <c r="AW25" t="s">
        <v>46</v>
      </c>
      <c r="AX25" s="15" t="s">
        <v>47</v>
      </c>
      <c r="AY25" s="15" t="s">
        <v>47</v>
      </c>
      <c r="AZ25" s="15"/>
      <c r="BA25" s="15"/>
      <c r="BB25" s="15"/>
      <c r="BC25" t="s">
        <v>46</v>
      </c>
      <c r="BD25" s="15" t="s">
        <v>42</v>
      </c>
      <c r="BE25" s="15" t="s">
        <v>42</v>
      </c>
      <c r="CA25" s="15"/>
      <c r="CB25" t="s">
        <v>46</v>
      </c>
      <c r="CC25" s="15" t="s">
        <v>47</v>
      </c>
      <c r="CD25" s="15" t="s">
        <v>47</v>
      </c>
      <c r="CE25" s="15"/>
      <c r="CL25" s="15"/>
      <c r="CM25" t="s">
        <v>46</v>
      </c>
      <c r="CN25" s="15" t="s">
        <v>42</v>
      </c>
      <c r="CO25" s="15" t="s">
        <v>42</v>
      </c>
      <c r="CX25" s="21"/>
      <c r="DD25" s="109"/>
      <c r="DE25" t="s">
        <v>46</v>
      </c>
      <c r="DF25" t="s">
        <v>47</v>
      </c>
      <c r="DG25" t="s">
        <v>47</v>
      </c>
      <c r="DH25" s="109"/>
      <c r="DI25" s="7">
        <v>5</v>
      </c>
      <c r="DN25" s="104" t="s">
        <v>46</v>
      </c>
      <c r="DO25" s="104" t="s">
        <v>47</v>
      </c>
      <c r="DP25" s="104"/>
      <c r="DQ25" s="104"/>
      <c r="DR25" s="104"/>
      <c r="DT25" s="109"/>
      <c r="DU25" s="109" t="s">
        <v>46</v>
      </c>
      <c r="DV25" s="109" t="s">
        <v>42</v>
      </c>
      <c r="DW25" s="109" t="s">
        <v>42</v>
      </c>
      <c r="DX25" s="56"/>
      <c r="EG25"/>
      <c r="EH25"/>
      <c r="EI25"/>
      <c r="EJ25"/>
      <c r="EK25"/>
      <c r="EL25"/>
      <c r="EM25"/>
      <c r="EN25"/>
      <c r="EO25"/>
      <c r="EP25"/>
      <c r="EQ25"/>
      <c r="ER25"/>
      <c r="FB25" s="109"/>
      <c r="FC25" s="109"/>
      <c r="FD25" s="109"/>
      <c r="FE25" s="109"/>
      <c r="FF25" s="109"/>
      <c r="FI25" s="109"/>
      <c r="FJ25" s="24"/>
      <c r="FK25" s="24"/>
      <c r="FL25" s="24"/>
      <c r="FM25" s="58"/>
      <c r="FN25" s="23"/>
      <c r="FO25" s="23"/>
      <c r="FP25" s="23"/>
      <c r="FQ25" s="23"/>
      <c r="FR25" s="23"/>
    </row>
    <row r="26" spans="2:174" ht="15" x14ac:dyDescent="0.25">
      <c r="B26" s="7" t="s">
        <v>1382</v>
      </c>
      <c r="C26" s="1">
        <v>41640</v>
      </c>
      <c r="E26" s="26" t="s">
        <v>75</v>
      </c>
      <c r="F26" s="1"/>
      <c r="G26" s="140" t="str">
        <f>IF(comparisonTypeCurrent="custom",startDateComparison,"")</f>
        <v/>
      </c>
      <c r="H26" s="141" t="str">
        <f>IF(comparisonTypeCurrentAW="custom",startDateComparisonAW,"")</f>
        <v/>
      </c>
      <c r="I26" s="142" t="str">
        <f>IF(comparisonTypeCurrentAC="custom",startDateComparisonAC,"")</f>
        <v/>
      </c>
      <c r="J26" s="1"/>
      <c r="K26" s="1"/>
      <c r="L26" s="1"/>
      <c r="M26" s="1"/>
      <c r="N26" s="1"/>
      <c r="O26" s="1"/>
      <c r="V26" s="157"/>
      <c r="W26" s="7" t="s">
        <v>330</v>
      </c>
      <c r="X26" s="7" t="s">
        <v>331</v>
      </c>
      <c r="AE26" s="7">
        <v>100</v>
      </c>
      <c r="AH26" s="110"/>
      <c r="AO26" s="15"/>
      <c r="AP26" s="15"/>
      <c r="AQ26" s="15"/>
      <c r="AR26"/>
      <c r="AS26" s="15"/>
      <c r="AT26" s="15"/>
      <c r="AU26" s="15"/>
      <c r="AV26" s="15"/>
      <c r="AW26"/>
      <c r="AX26" s="15"/>
      <c r="AY26" s="15"/>
      <c r="AZ26" s="15"/>
      <c r="BA26" s="15"/>
      <c r="BB26" s="15"/>
      <c r="BC26"/>
      <c r="BD26" s="15"/>
      <c r="BE26" s="15"/>
      <c r="CA26" s="15"/>
      <c r="CB26"/>
      <c r="CC26" s="15"/>
      <c r="CD26" s="15"/>
      <c r="CE26" s="15"/>
      <c r="CL26" s="15"/>
      <c r="CM26"/>
      <c r="CN26" s="15"/>
      <c r="CO26" s="15"/>
      <c r="CX26" s="21"/>
      <c r="DD26" s="109"/>
      <c r="DE26"/>
      <c r="DF26"/>
      <c r="DG26"/>
      <c r="DH26" s="109"/>
      <c r="DT26"/>
      <c r="DU26"/>
      <c r="DV26"/>
      <c r="DW26"/>
      <c r="DX26" s="56"/>
      <c r="EG26"/>
      <c r="EH26"/>
      <c r="EI26"/>
      <c r="EJ26"/>
      <c r="EK26"/>
      <c r="EL26"/>
      <c r="EM26"/>
      <c r="EN26"/>
      <c r="EO26" t="s">
        <v>2032</v>
      </c>
      <c r="EP26"/>
      <c r="EQ26"/>
      <c r="ER26"/>
      <c r="FB26" s="109"/>
      <c r="FC26" s="104" t="s">
        <v>46</v>
      </c>
      <c r="FD26" s="104" t="s">
        <v>47</v>
      </c>
      <c r="FE26" s="104" t="s">
        <v>47</v>
      </c>
      <c r="FF26" s="109"/>
      <c r="FG26" s="104"/>
      <c r="FI26" s="109"/>
      <c r="FJ26" s="109" t="s">
        <v>46</v>
      </c>
      <c r="FK26" s="109" t="s">
        <v>42</v>
      </c>
      <c r="FL26" s="109" t="s">
        <v>42</v>
      </c>
      <c r="FM26" s="56"/>
    </row>
    <row r="27" spans="2:174" ht="15" x14ac:dyDescent="0.25">
      <c r="B27" s="7" t="s">
        <v>1383</v>
      </c>
      <c r="C27" s="1">
        <v>41833</v>
      </c>
      <c r="E27" s="26" t="s">
        <v>76</v>
      </c>
      <c r="F27" s="1"/>
      <c r="G27" s="140" t="str">
        <f>IF(comparisonTypeCurrent="custom",endDateComparison,"")</f>
        <v/>
      </c>
      <c r="H27" s="141" t="str">
        <f>IF(comparisonTypeCurrentAW="custom",endDateComparisonAW,"")</f>
        <v/>
      </c>
      <c r="I27" s="142" t="str">
        <f>IF(comparisonTypeCurrentAC="custom",endDateComparisonAC,"")</f>
        <v/>
      </c>
      <c r="J27" s="1"/>
      <c r="K27" s="1"/>
      <c r="L27" s="1"/>
      <c r="M27" s="1"/>
      <c r="N27" s="1"/>
      <c r="O27" s="1"/>
      <c r="S27" s="8"/>
      <c r="V27" s="157"/>
      <c r="W27" s="7" t="s">
        <v>334</v>
      </c>
      <c r="X27" s="7" t="s">
        <v>335</v>
      </c>
      <c r="AE27" s="7">
        <v>200</v>
      </c>
      <c r="AO27" s="15"/>
      <c r="AP27" s="15"/>
      <c r="AQ27" s="15"/>
      <c r="AR27" t="s">
        <v>2069</v>
      </c>
      <c r="AS27" s="109"/>
      <c r="AT27" s="109"/>
      <c r="AU27" s="109"/>
      <c r="AV27" s="15"/>
      <c r="AW27" t="s">
        <v>2069</v>
      </c>
      <c r="AX27" s="15"/>
      <c r="AY27" s="15"/>
      <c r="AZ27" s="15"/>
      <c r="BA27" s="15"/>
      <c r="BB27" s="15"/>
      <c r="BC27" t="s">
        <v>2078</v>
      </c>
      <c r="BD27" s="132"/>
      <c r="BE27" s="132"/>
      <c r="BF27" s="133"/>
      <c r="BG27" s="133"/>
      <c r="BH27" s="133"/>
      <c r="BI27" s="133"/>
      <c r="BJ27" s="133"/>
      <c r="BK27" s="133"/>
      <c r="BL27" s="133"/>
      <c r="CA27" s="15"/>
      <c r="CB27" t="s">
        <v>2069</v>
      </c>
      <c r="CC27" s="15"/>
      <c r="CD27" s="15"/>
      <c r="CE27" s="15"/>
      <c r="CH27" s="15"/>
      <c r="CL27" s="15"/>
      <c r="CM27" t="s">
        <v>2113</v>
      </c>
      <c r="CN27" s="15"/>
      <c r="CO27" s="15"/>
      <c r="CX27" s="21"/>
      <c r="DD27" s="109"/>
      <c r="DE27" t="s">
        <v>2069</v>
      </c>
      <c r="DF27"/>
      <c r="DG27"/>
      <c r="DH27" s="109"/>
      <c r="DM27" s="109">
        <v>1</v>
      </c>
      <c r="DN27" s="7" t="str">
        <f>IF(OR($DO27="",$DO27=0),"",INDEX($DE$27:$DE$85,MATCH($DO27,$DF$27:$DF$85,0)))</f>
        <v/>
      </c>
      <c r="DO27" s="7" t="str">
        <f t="shared" ref="DO27:DO36" si="15">IF($DJ$7="","",INDEX($EI$16:$EM$170,$DM27,$DJ$7))</f>
        <v/>
      </c>
      <c r="DQ27" s="7">
        <v>1</v>
      </c>
      <c r="DR27" s="7" t="e">
        <f>IF(OR($DS27="",$DS27=0),"",INDEX($DE$27:$DE$85,MATCH($DS27,$DF$27:$DF$85,0)))</f>
        <v>#VALUE!</v>
      </c>
      <c r="DS27" s="7" t="e">
        <f>IF($DK$7="","",INDEX($EI$6:$EM$11,$DQ27,$DK$7))</f>
        <v>#VALUE!</v>
      </c>
      <c r="DT27" s="109">
        <v>1</v>
      </c>
      <c r="DU27" t="str">
        <f t="shared" ref="DU27:DU43" si="16">IF($DV27=0,"",INDEX(EP$28:EP$77,MATCH($DV27,$EO$28:$EO$77,0)))</f>
        <v>Video views</v>
      </c>
      <c r="DV27" s="109" t="str">
        <f t="shared" ref="DV27:DV43" si="17">INDEX($EI$28:$EO$45,$DT27,$DI$7)</f>
        <v>views</v>
      </c>
      <c r="DW27" s="109" t="str">
        <f t="shared" ref="DW27:DW43" si="18">IF($DV27=0,"",INDEX(ER$28:ER$77,MATCH($DV27,$EO$28:$EO$77,0)))</f>
        <v>views</v>
      </c>
      <c r="DX27" s="109">
        <f t="shared" ref="DX27:DX43" si="19">IF($DV27=0,"",INDEX(ES$28:ES$77,MATCH($DV27,$EO$28:$EO$77,0)))</f>
        <v>1</v>
      </c>
      <c r="DY27" s="109">
        <f t="shared" ref="DY27:DY43" si="20">IF($DV27=0,"",INDEX(ET$28:ET$77,MATCH($DV27,$EO$28:$EO$77,0)))</f>
        <v>0</v>
      </c>
      <c r="DZ27" s="109">
        <f t="shared" ref="DZ27:DZ43" si="21">IF($DV27=0,"",INDEX(EU$28:EU$77,MATCH($DV27,$EO$28:$EO$77,0)))</f>
        <v>0</v>
      </c>
      <c r="EA27" s="109">
        <f t="shared" ref="EA27:EA43" si="22">IF($DV27=0,"",INDEX(EV$28:EV$77,MATCH($DV27,$EO$28:$EO$77,0)))</f>
        <v>0</v>
      </c>
      <c r="EB27" s="109">
        <f t="shared" ref="EB27:EB43" si="23">IF($DV27=0,"",INDEX(EW$28:EW$77,MATCH($DV27,$EO$28:$EO$77,0)))</f>
        <v>0</v>
      </c>
      <c r="EC27" s="109">
        <f t="shared" ref="EC27:EC43" si="24">IF($DV27=0,"",INDEX(EX$28:EX$77,MATCH($DV27,$EO$28:$EO$77,0)))</f>
        <v>0</v>
      </c>
      <c r="EG27"/>
      <c r="EH27" t="s">
        <v>2027</v>
      </c>
      <c r="EI27" s="55">
        <v>1</v>
      </c>
      <c r="EJ27" s="55">
        <v>2</v>
      </c>
      <c r="EK27" s="55">
        <v>3</v>
      </c>
      <c r="EL27" s="55">
        <v>4</v>
      </c>
      <c r="EM27" s="55">
        <v>5</v>
      </c>
      <c r="EN27"/>
      <c r="EO27" t="s">
        <v>45</v>
      </c>
      <c r="EP27" t="s">
        <v>44</v>
      </c>
      <c r="EQ27"/>
      <c r="ER27" t="s">
        <v>23</v>
      </c>
      <c r="ES27" s="56" t="s">
        <v>24</v>
      </c>
      <c r="ET27" s="7" t="s">
        <v>25</v>
      </c>
      <c r="EU27" s="7" t="s">
        <v>26</v>
      </c>
      <c r="EV27" s="7" t="s">
        <v>27</v>
      </c>
      <c r="EW27" s="7" t="s">
        <v>28</v>
      </c>
      <c r="FB27" s="109"/>
      <c r="FC27" s="104"/>
      <c r="FD27" s="104"/>
      <c r="FE27" s="104"/>
      <c r="FF27" s="109"/>
      <c r="FI27" s="104"/>
      <c r="FJ27" s="104"/>
      <c r="FK27" s="104"/>
      <c r="FL27" s="104"/>
      <c r="FM27" s="56"/>
    </row>
    <row r="28" spans="2:174" ht="15" x14ac:dyDescent="0.25">
      <c r="B28" s="7" t="s">
        <v>2000</v>
      </c>
      <c r="C28" s="1">
        <v>41275</v>
      </c>
      <c r="E28" s="26" t="s">
        <v>1775</v>
      </c>
      <c r="F28" s="8" t="s">
        <v>1772</v>
      </c>
      <c r="G28" s="8" t="str">
        <f>INDEX($AJ$13:$AJ$15,$AH$12)</f>
        <v>perc</v>
      </c>
      <c r="H28" s="8" t="str">
        <f>INDEX($AJ$13:$AJ$15,$AH$13)</f>
        <v>perc</v>
      </c>
      <c r="I28" s="8" t="str">
        <f>INDEX($AJ$13:$AJ$15,$AH$14)</f>
        <v>perc</v>
      </c>
      <c r="J28" s="8" t="str">
        <f>INDEX($AJ$13:$AJ$15,$AH$15)</f>
        <v>perc</v>
      </c>
      <c r="K28" s="8" t="str">
        <f>INDEX($AJ$13:$AJ$15,$AH$16)</f>
        <v>perc</v>
      </c>
      <c r="L28" s="8" t="str">
        <f>INDEX($AJ$13:$AJ$15,$AH$17)</f>
        <v>perc</v>
      </c>
      <c r="M28" s="8" t="s">
        <v>1772</v>
      </c>
      <c r="O28" s="8"/>
      <c r="S28" s="15"/>
      <c r="T28" s="15"/>
      <c r="U28" s="15"/>
      <c r="W28" s="7" t="s">
        <v>1761</v>
      </c>
      <c r="X28" s="7" t="s">
        <v>1753</v>
      </c>
      <c r="Y28" s="7" t="s">
        <v>1757</v>
      </c>
      <c r="AE28" s="7">
        <v>500</v>
      </c>
      <c r="AO28" s="15"/>
      <c r="AP28" s="15"/>
      <c r="AQ28" s="15"/>
      <c r="AR28" t="s">
        <v>223</v>
      </c>
      <c r="AS28" s="109" t="s">
        <v>223</v>
      </c>
      <c r="AT28" s="109" t="s">
        <v>223</v>
      </c>
      <c r="AU28" s="109">
        <v>1</v>
      </c>
      <c r="AV28" s="15"/>
      <c r="AW28" t="s">
        <v>29</v>
      </c>
      <c r="AX28" s="15" t="s">
        <v>29</v>
      </c>
      <c r="AY28" s="15" t="s">
        <v>29</v>
      </c>
      <c r="AZ28" s="15"/>
      <c r="BA28" s="15"/>
      <c r="BB28" s="15"/>
      <c r="BC28" t="s">
        <v>309</v>
      </c>
      <c r="BD28" s="132" t="s">
        <v>310</v>
      </c>
      <c r="BE28" s="132" t="s">
        <v>311</v>
      </c>
      <c r="BF28" s="133">
        <v>1</v>
      </c>
      <c r="BG28" s="133"/>
      <c r="BH28" s="133"/>
      <c r="BI28" s="133"/>
      <c r="BJ28" s="133"/>
      <c r="BK28" s="133"/>
      <c r="BL28" s="133"/>
      <c r="CA28" s="15"/>
      <c r="CB28" t="s">
        <v>29</v>
      </c>
      <c r="CC28" s="15" t="s">
        <v>29</v>
      </c>
      <c r="CD28" s="15" t="s">
        <v>29</v>
      </c>
      <c r="CE28" s="15">
        <v>1</v>
      </c>
      <c r="CH28" s="15"/>
      <c r="CL28" s="15"/>
      <c r="CM28" t="s">
        <v>1405</v>
      </c>
      <c r="CN28" s="15" t="s">
        <v>1392</v>
      </c>
      <c r="CO28" s="15" t="s">
        <v>1392</v>
      </c>
      <c r="CP28" s="56">
        <v>1</v>
      </c>
      <c r="CV28" s="7" t="s">
        <v>1559</v>
      </c>
      <c r="CW28" s="62" t="s">
        <v>1589</v>
      </c>
      <c r="CX28" s="21"/>
      <c r="DD28" s="109"/>
      <c r="DE28" t="s">
        <v>29</v>
      </c>
      <c r="DF28" t="s">
        <v>29</v>
      </c>
      <c r="DG28" t="s">
        <v>29</v>
      </c>
      <c r="DH28" s="109">
        <v>1</v>
      </c>
      <c r="DI28" s="7">
        <v>1</v>
      </c>
      <c r="DJ28" s="7">
        <v>2</v>
      </c>
      <c r="DK28" s="7">
        <v>1</v>
      </c>
      <c r="DM28" s="109">
        <v>2</v>
      </c>
      <c r="DN28" s="7" t="str">
        <f>IF(OR($DO28="",$DO28=0),"",INDEX($DE$27:$DE$85,MATCH($DO28,$DF$27:$DF$85,0)))</f>
        <v/>
      </c>
      <c r="DO28" s="7" t="str">
        <f t="shared" si="15"/>
        <v/>
      </c>
      <c r="DQ28" s="7">
        <v>2</v>
      </c>
      <c r="DR28" s="7" t="e">
        <f>IF(OR($DS28="",$DS28=0),"",INDEX($DE$27:$DE$85,MATCH($DS28,$DF$27:$DF$85,0)))</f>
        <v>#VALUE!</v>
      </c>
      <c r="DS28" s="7" t="e">
        <f>IF($DK$7="","",INDEX($EI$6:$EM$11,$DQ28,$DK$7))</f>
        <v>#VALUE!</v>
      </c>
      <c r="DT28" s="109">
        <v>2</v>
      </c>
      <c r="DU28" s="104" t="str">
        <f t="shared" si="16"/>
        <v/>
      </c>
      <c r="DV28" s="109">
        <f t="shared" si="17"/>
        <v>0</v>
      </c>
      <c r="DW28" s="109" t="str">
        <f t="shared" si="18"/>
        <v/>
      </c>
      <c r="DX28" s="109" t="str">
        <f t="shared" si="19"/>
        <v/>
      </c>
      <c r="DY28" s="109" t="str">
        <f t="shared" si="20"/>
        <v/>
      </c>
      <c r="DZ28" s="109" t="str">
        <f t="shared" si="21"/>
        <v/>
      </c>
      <c r="EA28" s="109" t="str">
        <f t="shared" si="22"/>
        <v/>
      </c>
      <c r="EB28" s="109" t="str">
        <f t="shared" si="23"/>
        <v/>
      </c>
      <c r="EC28" s="109" t="str">
        <f t="shared" si="24"/>
        <v/>
      </c>
      <c r="EG28"/>
      <c r="EH28"/>
      <c r="EI28" t="s">
        <v>2006</v>
      </c>
      <c r="EJ28" t="s">
        <v>2028</v>
      </c>
      <c r="EK28" t="s">
        <v>2024</v>
      </c>
      <c r="EL28" t="s">
        <v>2006</v>
      </c>
      <c r="EM28" t="s">
        <v>2006</v>
      </c>
      <c r="EN28"/>
      <c r="EO28" t="s">
        <v>2006</v>
      </c>
      <c r="EP28" t="s">
        <v>2005</v>
      </c>
      <c r="EQ28"/>
      <c r="ER28" t="s">
        <v>2006</v>
      </c>
      <c r="ES28" s="7">
        <v>1</v>
      </c>
      <c r="FB28" s="109"/>
      <c r="FC28" s="104" t="s">
        <v>2069</v>
      </c>
      <c r="FD28" s="104"/>
      <c r="FE28" s="104"/>
      <c r="FF28" s="109"/>
      <c r="FI28" s="109">
        <v>1</v>
      </c>
      <c r="FJ28" s="104" t="s">
        <v>2144</v>
      </c>
      <c r="FK28" s="104" t="s">
        <v>2144</v>
      </c>
      <c r="FL28" s="104" t="s">
        <v>2144</v>
      </c>
      <c r="FM28" s="109">
        <v>1</v>
      </c>
      <c r="FN28" s="109"/>
      <c r="FO28" s="109"/>
      <c r="FP28" s="109"/>
      <c r="FQ28" s="109"/>
      <c r="FR28" s="109"/>
    </row>
    <row r="29" spans="2:174" ht="15" x14ac:dyDescent="0.25">
      <c r="B29" s="7" t="s">
        <v>2001</v>
      </c>
      <c r="C29" s="1">
        <v>41578</v>
      </c>
      <c r="E29" s="26" t="s">
        <v>187</v>
      </c>
      <c r="F29" s="143" t="s">
        <v>63</v>
      </c>
      <c r="G29" s="8" t="str">
        <f>INDEX(X20:X51,T19)</f>
        <v>custom</v>
      </c>
      <c r="H29" s="10" t="str">
        <f>INDEX(X20:X51,T20)</f>
        <v>thisyear</v>
      </c>
      <c r="I29" s="11" t="str">
        <f>INDEX(X20:X53,T21)</f>
        <v>thisyear</v>
      </c>
      <c r="J29" s="8" t="str">
        <f>INDEX(X20:X53,T22)</f>
        <v>thisyear</v>
      </c>
      <c r="K29" s="8" t="str">
        <f>INDEX(X20:X53,T23)</f>
        <v>thisyear</v>
      </c>
      <c r="L29" s="8" t="str">
        <f>INDEX(X20:X53,T24)</f>
        <v>thisyear</v>
      </c>
      <c r="M29" s="143" t="s">
        <v>63</v>
      </c>
      <c r="O29" s="143" t="s">
        <v>1551</v>
      </c>
      <c r="S29" s="15"/>
      <c r="T29" s="15"/>
      <c r="U29" s="15"/>
      <c r="W29" s="7" t="s">
        <v>1763</v>
      </c>
      <c r="X29" s="7" t="s">
        <v>1754</v>
      </c>
      <c r="Y29" s="7" t="s">
        <v>1758</v>
      </c>
      <c r="AO29" s="15"/>
      <c r="AP29" s="15"/>
      <c r="AQ29" s="15"/>
      <c r="AR29" t="s">
        <v>29</v>
      </c>
      <c r="AS29" s="109" t="s">
        <v>29</v>
      </c>
      <c r="AT29" s="109" t="s">
        <v>29</v>
      </c>
      <c r="AU29" s="109">
        <v>1</v>
      </c>
      <c r="AV29" s="15"/>
      <c r="AW29" t="s">
        <v>1780</v>
      </c>
      <c r="AX29" s="15" t="s">
        <v>74</v>
      </c>
      <c r="AY29" s="15" t="s">
        <v>74</v>
      </c>
      <c r="AZ29" s="15"/>
      <c r="BA29" s="15"/>
      <c r="BB29" s="15"/>
      <c r="BC29" t="s">
        <v>314</v>
      </c>
      <c r="BD29" s="132" t="s">
        <v>314</v>
      </c>
      <c r="BE29" s="132" t="s">
        <v>315</v>
      </c>
      <c r="BF29" s="133">
        <v>1</v>
      </c>
      <c r="BG29" s="133"/>
      <c r="BH29" s="133"/>
      <c r="BI29" s="133"/>
      <c r="BJ29" s="133"/>
      <c r="BK29" s="133"/>
      <c r="BL29" s="133"/>
      <c r="CA29" s="15"/>
      <c r="CB29" t="s">
        <v>74</v>
      </c>
      <c r="CC29" s="109" t="s">
        <v>1996</v>
      </c>
      <c r="CD29" s="109" t="s">
        <v>1996</v>
      </c>
      <c r="CE29" s="15">
        <v>1</v>
      </c>
      <c r="CH29" s="15"/>
      <c r="CL29" s="15"/>
      <c r="CM29" t="s">
        <v>1390</v>
      </c>
      <c r="CN29" s="15" t="s">
        <v>1393</v>
      </c>
      <c r="CO29" s="15" t="s">
        <v>1393</v>
      </c>
      <c r="CP29" s="56">
        <v>1</v>
      </c>
      <c r="CV29" s="61" t="s">
        <v>1591</v>
      </c>
      <c r="CW29" s="65"/>
      <c r="CX29" s="21"/>
      <c r="DD29" s="109"/>
      <c r="DE29" t="s">
        <v>74</v>
      </c>
      <c r="DF29" t="s">
        <v>1996</v>
      </c>
      <c r="DG29" t="s">
        <v>1996</v>
      </c>
      <c r="DH29" s="109">
        <v>1</v>
      </c>
      <c r="DI29" s="7">
        <v>5</v>
      </c>
      <c r="DJ29" s="7">
        <v>2</v>
      </c>
      <c r="DK29" s="7">
        <v>1</v>
      </c>
      <c r="DM29" s="109">
        <v>3</v>
      </c>
      <c r="DN29" s="7" t="str">
        <f>IF(OR($DO29="",$DO29=0),"",INDEX($DE$27:$DE$85,MATCH($DO29,$DF$27:$DF$85,0)))</f>
        <v/>
      </c>
      <c r="DO29" s="7" t="str">
        <f t="shared" si="15"/>
        <v/>
      </c>
      <c r="DQ29" s="7">
        <v>3</v>
      </c>
      <c r="DR29" s="7" t="e">
        <f>IF(OR($DS29="",$DS29=0),"",INDEX($DE$27:$DE$85,MATCH($DS29,$DF$27:$DF$85,0)))</f>
        <v>#VALUE!</v>
      </c>
      <c r="DS29" s="7" t="e">
        <f>IF($DK$7="","",INDEX($EI$6:$EM$11,$DQ29,$DK$7))</f>
        <v>#VALUE!</v>
      </c>
      <c r="DT29" s="109">
        <v>3</v>
      </c>
      <c r="DU29" s="104" t="str">
        <f t="shared" si="16"/>
        <v>Total time watched</v>
      </c>
      <c r="DV29" s="109" t="str">
        <f t="shared" si="17"/>
        <v>timeWatched</v>
      </c>
      <c r="DW29" s="109" t="str">
        <f t="shared" si="18"/>
        <v>timeWatched</v>
      </c>
      <c r="DX29" s="109">
        <f t="shared" si="19"/>
        <v>1</v>
      </c>
      <c r="DY29" s="109">
        <f t="shared" si="20"/>
        <v>0</v>
      </c>
      <c r="DZ29" s="109" t="str">
        <f t="shared" si="21"/>
        <v>h:mm:ss</v>
      </c>
      <c r="EA29" s="109">
        <f t="shared" si="22"/>
        <v>0</v>
      </c>
      <c r="EB29" s="109">
        <f t="shared" si="23"/>
        <v>0</v>
      </c>
      <c r="EC29" s="109">
        <f t="shared" si="24"/>
        <v>0</v>
      </c>
      <c r="EG29"/>
      <c r="EH29"/>
      <c r="EI29" t="s">
        <v>2026</v>
      </c>
      <c r="EJ29"/>
      <c r="EK29"/>
      <c r="EL29" t="s">
        <v>2048</v>
      </c>
      <c r="EN29"/>
      <c r="EO29" t="s">
        <v>2018</v>
      </c>
      <c r="EP29" t="s">
        <v>2017</v>
      </c>
      <c r="EQ29"/>
      <c r="ER29" t="s">
        <v>2018</v>
      </c>
      <c r="ES29" s="7">
        <v>1</v>
      </c>
      <c r="FB29" s="109"/>
      <c r="FC29" s="104" t="s">
        <v>29</v>
      </c>
      <c r="FD29" s="104" t="s">
        <v>29</v>
      </c>
      <c r="FE29" s="104" t="s">
        <v>29</v>
      </c>
      <c r="FF29" s="109"/>
      <c r="FI29" s="109">
        <v>2</v>
      </c>
      <c r="FJ29" s="104" t="s">
        <v>2017</v>
      </c>
      <c r="FK29" s="104" t="s">
        <v>2017</v>
      </c>
      <c r="FL29" s="104" t="s">
        <v>2017</v>
      </c>
      <c r="FM29" s="109">
        <v>1</v>
      </c>
      <c r="FN29" s="109"/>
      <c r="FO29" s="109"/>
      <c r="FP29" s="109"/>
      <c r="FQ29" s="109"/>
      <c r="FR29" s="109"/>
    </row>
    <row r="30" spans="2:174" ht="15" x14ac:dyDescent="0.25">
      <c r="B30" s="7" t="s">
        <v>2146</v>
      </c>
      <c r="C30" s="1">
        <v>41275</v>
      </c>
      <c r="E30" s="26" t="s">
        <v>5</v>
      </c>
      <c r="F30" s="145"/>
      <c r="G30" s="1"/>
      <c r="H30" s="141"/>
      <c r="I30" s="142"/>
      <c r="J30" s="1"/>
      <c r="K30" s="1"/>
      <c r="L30" s="1"/>
      <c r="M30" s="145"/>
      <c r="N30" s="1"/>
      <c r="O30" s="145"/>
      <c r="S30" s="15"/>
      <c r="T30" s="15"/>
      <c r="U30" s="15"/>
      <c r="W30" s="7" t="s">
        <v>1783</v>
      </c>
      <c r="X30" s="7" t="s">
        <v>1784</v>
      </c>
      <c r="Y30" s="7" t="s">
        <v>1758</v>
      </c>
      <c r="AO30" s="15"/>
      <c r="AP30" s="15"/>
      <c r="AQ30" s="15"/>
      <c r="AR30" t="s">
        <v>1780</v>
      </c>
      <c r="AS30" s="109" t="s">
        <v>74</v>
      </c>
      <c r="AT30" s="109" t="s">
        <v>1978</v>
      </c>
      <c r="AU30" s="109">
        <v>1</v>
      </c>
      <c r="AV30" s="15"/>
      <c r="AW30" t="s">
        <v>1781</v>
      </c>
      <c r="AX30" s="15" t="s">
        <v>1782</v>
      </c>
      <c r="AY30" s="109" t="s">
        <v>1782</v>
      </c>
      <c r="AZ30" s="15"/>
      <c r="BA30" s="15"/>
      <c r="BB30" s="15"/>
      <c r="BC30" t="s">
        <v>343</v>
      </c>
      <c r="BD30" s="132" t="s">
        <v>343</v>
      </c>
      <c r="BE30" s="132" t="s">
        <v>344</v>
      </c>
      <c r="BF30" s="133">
        <v>1</v>
      </c>
      <c r="BG30" s="133"/>
      <c r="BH30" s="133"/>
      <c r="BI30" s="133"/>
      <c r="BJ30" s="133" t="b">
        <v>1</v>
      </c>
      <c r="BK30" s="133"/>
      <c r="BL30" s="133"/>
      <c r="CA30" s="15"/>
      <c r="CB30" t="s">
        <v>77</v>
      </c>
      <c r="CC30" s="109" t="s">
        <v>1977</v>
      </c>
      <c r="CD30" s="109" t="s">
        <v>1977</v>
      </c>
      <c r="CE30" s="15">
        <v>1</v>
      </c>
      <c r="CH30" s="15"/>
      <c r="CL30" s="15"/>
      <c r="CM30" t="s">
        <v>1558</v>
      </c>
      <c r="CN30" s="15" t="s">
        <v>1394</v>
      </c>
      <c r="CO30" s="15" t="s">
        <v>1394</v>
      </c>
      <c r="CP30" s="56">
        <v>1</v>
      </c>
      <c r="CT30" s="7" t="b">
        <v>1</v>
      </c>
      <c r="CV30" s="61" t="s">
        <v>1557</v>
      </c>
      <c r="CX30" s="21"/>
      <c r="DD30" s="109"/>
      <c r="DE30" t="s">
        <v>77</v>
      </c>
      <c r="DF30" t="s">
        <v>1977</v>
      </c>
      <c r="DG30" t="s">
        <v>1977</v>
      </c>
      <c r="DH30" s="109">
        <v>1</v>
      </c>
      <c r="DI30" s="7">
        <v>1</v>
      </c>
      <c r="DJ30" s="7">
        <v>2</v>
      </c>
      <c r="DK30" s="7">
        <v>1</v>
      </c>
      <c r="DM30" s="109">
        <v>4</v>
      </c>
      <c r="DN30" s="7" t="str">
        <f>IF(OR($DO30="",$DO30=0),"",INDEX($DE$27:$DE$85,MATCH($DO30,$DF$27:$DF$85,0)))</f>
        <v/>
      </c>
      <c r="DO30" s="7" t="str">
        <f t="shared" si="15"/>
        <v/>
      </c>
      <c r="DQ30" s="7">
        <v>4</v>
      </c>
      <c r="DR30" s="7" t="e">
        <f>IF(OR($DS30="",$DS30=0),"",INDEX($DE$27:$DE$85,MATCH($DS30,$DF$27:$DF$85,0)))</f>
        <v>#VALUE!</v>
      </c>
      <c r="DS30" s="7" t="e">
        <f>IF($DK$7="","",INDEX($EI$6:$EM$11,$DQ30,$DK$7))</f>
        <v>#VALUE!</v>
      </c>
      <c r="DT30" s="109">
        <v>4</v>
      </c>
      <c r="DU30" s="104" t="str">
        <f t="shared" si="16"/>
        <v>Avg. % of video watched</v>
      </c>
      <c r="DV30" s="109" t="str">
        <f t="shared" si="17"/>
        <v>averageViewPercentage</v>
      </c>
      <c r="DW30" s="109" t="str">
        <f t="shared" si="18"/>
        <v>averageViewPercentage</v>
      </c>
      <c r="DX30" s="109">
        <f t="shared" si="19"/>
        <v>1</v>
      </c>
      <c r="DY30" s="109">
        <f t="shared" si="20"/>
        <v>0</v>
      </c>
      <c r="DZ30" s="109">
        <f t="shared" si="21"/>
        <v>0</v>
      </c>
      <c r="EA30" s="109">
        <f t="shared" si="22"/>
        <v>0</v>
      </c>
      <c r="EB30" s="109">
        <f t="shared" si="23"/>
        <v>0</v>
      </c>
      <c r="EC30" s="109">
        <f t="shared" si="24"/>
        <v>0</v>
      </c>
      <c r="EG30"/>
      <c r="EH30"/>
      <c r="EI30"/>
      <c r="EJ30"/>
      <c r="EK30"/>
      <c r="EL30"/>
      <c r="EM30" t="s">
        <v>2048</v>
      </c>
      <c r="EN30"/>
      <c r="EO30" t="s">
        <v>2020</v>
      </c>
      <c r="EP30" t="s">
        <v>2038</v>
      </c>
      <c r="EQ30"/>
      <c r="ER30" t="s">
        <v>2020</v>
      </c>
      <c r="ES30" s="7">
        <v>1</v>
      </c>
      <c r="FB30" s="109"/>
      <c r="FC30" s="104" t="s">
        <v>74</v>
      </c>
      <c r="FD30" s="104" t="s">
        <v>1996</v>
      </c>
      <c r="FE30" s="104" t="s">
        <v>1996</v>
      </c>
      <c r="FF30" s="109"/>
      <c r="FI30" s="109">
        <v>3</v>
      </c>
      <c r="FJ30" s="104" t="s">
        <v>2145</v>
      </c>
      <c r="FK30" s="104" t="s">
        <v>2145</v>
      </c>
      <c r="FL30" s="104" t="s">
        <v>2145</v>
      </c>
      <c r="FM30" s="109">
        <v>1</v>
      </c>
      <c r="FN30" s="109"/>
      <c r="FO30" s="109"/>
      <c r="FP30" s="109"/>
      <c r="FQ30" s="109"/>
      <c r="FR30" s="109"/>
    </row>
    <row r="31" spans="2:174" ht="15" x14ac:dyDescent="0.25">
      <c r="B31" s="7" t="s">
        <v>2147</v>
      </c>
      <c r="C31" s="1">
        <v>41522</v>
      </c>
      <c r="E31" s="26" t="s">
        <v>8</v>
      </c>
      <c r="F31" s="145"/>
      <c r="G31" s="1"/>
      <c r="H31" s="141"/>
      <c r="I31" s="142"/>
      <c r="J31" s="1"/>
      <c r="K31" s="1"/>
      <c r="L31" s="1"/>
      <c r="M31" s="145"/>
      <c r="N31" s="1"/>
      <c r="O31" s="145"/>
      <c r="U31" s="15"/>
      <c r="W31" s="7" t="s">
        <v>1762</v>
      </c>
      <c r="X31" s="7" t="s">
        <v>1755</v>
      </c>
      <c r="Y31" s="7" t="s">
        <v>1759</v>
      </c>
      <c r="AH31" s="28"/>
      <c r="AI31" s="28"/>
      <c r="AO31" s="15"/>
      <c r="AP31" s="15"/>
      <c r="AQ31" s="15"/>
      <c r="AR31" t="s">
        <v>1781</v>
      </c>
      <c r="AS31" s="109" t="s">
        <v>1782</v>
      </c>
      <c r="AT31" s="109" t="s">
        <v>1979</v>
      </c>
      <c r="AU31" s="109">
        <v>1</v>
      </c>
      <c r="AV31" s="15"/>
      <c r="AW31" t="s">
        <v>77</v>
      </c>
      <c r="AX31" s="15" t="s">
        <v>77</v>
      </c>
      <c r="AY31" s="15" t="s">
        <v>77</v>
      </c>
      <c r="AZ31" s="15"/>
      <c r="BA31" s="15"/>
      <c r="BB31" s="15"/>
      <c r="BC31" t="s">
        <v>346</v>
      </c>
      <c r="BD31" s="132" t="s">
        <v>347</v>
      </c>
      <c r="BE31" s="132" t="s">
        <v>1873</v>
      </c>
      <c r="BF31" s="133">
        <v>2</v>
      </c>
      <c r="BG31" s="133" t="s">
        <v>33</v>
      </c>
      <c r="BH31" s="133" t="s">
        <v>348</v>
      </c>
      <c r="BI31" s="133" t="s">
        <v>315</v>
      </c>
      <c r="BJ31" s="133" t="b">
        <v>1</v>
      </c>
      <c r="BK31" s="133"/>
      <c r="BL31" s="133"/>
      <c r="BS31" s="109"/>
      <c r="CA31" s="15"/>
      <c r="CB31" t="s">
        <v>84</v>
      </c>
      <c r="CC31" s="15" t="s">
        <v>84</v>
      </c>
      <c r="CD31" s="15" t="s">
        <v>84</v>
      </c>
      <c r="CE31" s="15">
        <v>1</v>
      </c>
      <c r="CH31" s="15"/>
      <c r="CL31" s="15"/>
      <c r="CM31" t="s">
        <v>1426</v>
      </c>
      <c r="CN31" s="15" t="s">
        <v>1427</v>
      </c>
      <c r="CO31" s="15" t="s">
        <v>1949</v>
      </c>
      <c r="CP31" s="56">
        <v>2</v>
      </c>
      <c r="CQ31" s="7" t="s">
        <v>1376</v>
      </c>
      <c r="CS31" s="15" t="s">
        <v>1393</v>
      </c>
      <c r="CV31" s="7" t="s">
        <v>1573</v>
      </c>
      <c r="CX31" s="21"/>
      <c r="DD31" s="109"/>
      <c r="DE31" t="s">
        <v>84</v>
      </c>
      <c r="DF31" t="s">
        <v>84</v>
      </c>
      <c r="DG31" t="s">
        <v>84</v>
      </c>
      <c r="DH31" s="109">
        <v>1</v>
      </c>
      <c r="DI31" s="7">
        <v>1</v>
      </c>
      <c r="DJ31" s="7">
        <v>2</v>
      </c>
      <c r="DK31" s="7">
        <v>1</v>
      </c>
      <c r="DM31" s="109">
        <v>5</v>
      </c>
      <c r="DN31" s="7" t="str">
        <f t="shared" ref="DN31:DN36" si="25">IF(OR($DO31="",$DO31=0),"",INDEX($DE$27:$DE$85,MATCH($DO31,$DF$27:$DF$85,0)))</f>
        <v/>
      </c>
      <c r="DO31" s="7" t="str">
        <f t="shared" si="15"/>
        <v/>
      </c>
      <c r="DT31" s="109">
        <v>5</v>
      </c>
      <c r="DU31" s="104" t="str">
        <f t="shared" si="16"/>
        <v/>
      </c>
      <c r="DV31" s="109">
        <f t="shared" si="17"/>
        <v>0</v>
      </c>
      <c r="DW31" s="109" t="str">
        <f t="shared" si="18"/>
        <v/>
      </c>
      <c r="DX31" s="109" t="str">
        <f t="shared" si="19"/>
        <v/>
      </c>
      <c r="DY31" s="109" t="str">
        <f t="shared" si="20"/>
        <v/>
      </c>
      <c r="DZ31" s="109" t="str">
        <f t="shared" si="21"/>
        <v/>
      </c>
      <c r="EA31" s="109" t="str">
        <f t="shared" si="22"/>
        <v/>
      </c>
      <c r="EB31" s="109" t="str">
        <f t="shared" si="23"/>
        <v/>
      </c>
      <c r="EC31" s="109" t="str">
        <f t="shared" si="24"/>
        <v/>
      </c>
      <c r="EG31"/>
      <c r="EH31"/>
      <c r="EI31" t="s">
        <v>2048</v>
      </c>
      <c r="EJ31"/>
      <c r="EK31"/>
      <c r="EL31"/>
      <c r="EM31" t="s">
        <v>2029</v>
      </c>
      <c r="EN31"/>
      <c r="EO31" t="s">
        <v>2021</v>
      </c>
      <c r="EP31" t="s">
        <v>2039</v>
      </c>
      <c r="EQ31"/>
      <c r="ER31" t="s">
        <v>2021</v>
      </c>
      <c r="ES31" s="7">
        <v>1</v>
      </c>
      <c r="FB31" s="109"/>
      <c r="FC31" s="104" t="s">
        <v>77</v>
      </c>
      <c r="FD31" s="104" t="s">
        <v>1977</v>
      </c>
      <c r="FE31" s="104" t="s">
        <v>1977</v>
      </c>
      <c r="FF31" s="109"/>
      <c r="FI31" s="109">
        <v>4</v>
      </c>
      <c r="FJ31" s="104"/>
      <c r="FK31" s="109"/>
      <c r="FL31" s="109"/>
      <c r="FM31" s="109"/>
      <c r="FN31" s="109"/>
      <c r="FO31" s="109"/>
      <c r="FP31" s="109"/>
      <c r="FQ31" s="109"/>
      <c r="FR31" s="109"/>
    </row>
    <row r="32" spans="2:174" ht="15" x14ac:dyDescent="0.25">
      <c r="B32" s="7" t="s">
        <v>1226</v>
      </c>
      <c r="C32" s="8">
        <v>7070</v>
      </c>
      <c r="D32" s="15"/>
      <c r="E32" s="26" t="s">
        <v>1776</v>
      </c>
      <c r="F32" s="143" t="b">
        <v>1</v>
      </c>
      <c r="G32" s="143" t="b">
        <v>1</v>
      </c>
      <c r="H32" s="143" t="b">
        <v>1</v>
      </c>
      <c r="I32" s="143" t="b">
        <v>1</v>
      </c>
      <c r="J32" s="143" t="b">
        <v>1</v>
      </c>
      <c r="K32" s="143" t="b">
        <v>1</v>
      </c>
      <c r="L32" s="143" t="b">
        <v>1</v>
      </c>
      <c r="M32" s="143" t="b">
        <v>1</v>
      </c>
      <c r="O32" s="143" t="b">
        <v>1</v>
      </c>
      <c r="U32" s="15"/>
      <c r="W32" s="7" t="s">
        <v>1764</v>
      </c>
      <c r="X32" s="7" t="s">
        <v>1756</v>
      </c>
      <c r="Y32" s="7" t="s">
        <v>1760</v>
      </c>
      <c r="AO32" s="15"/>
      <c r="AP32" s="15"/>
      <c r="AQ32" s="15"/>
      <c r="AR32" t="s">
        <v>77</v>
      </c>
      <c r="AS32" s="109" t="s">
        <v>77</v>
      </c>
      <c r="AT32" s="109" t="s">
        <v>1977</v>
      </c>
      <c r="AU32" s="109">
        <v>1</v>
      </c>
      <c r="AV32" s="15"/>
      <c r="AW32" t="s">
        <v>84</v>
      </c>
      <c r="AX32" s="15" t="s">
        <v>84</v>
      </c>
      <c r="AY32" s="15" t="s">
        <v>84</v>
      </c>
      <c r="AZ32" s="15"/>
      <c r="BA32" s="15"/>
      <c r="BB32" s="15"/>
      <c r="BC32" t="s">
        <v>1790</v>
      </c>
      <c r="BD32" s="132" t="s">
        <v>1791</v>
      </c>
      <c r="BE32" s="132" t="s">
        <v>1874</v>
      </c>
      <c r="BF32" s="133">
        <v>2</v>
      </c>
      <c r="BG32" s="133" t="s">
        <v>33</v>
      </c>
      <c r="BH32" s="133" t="s">
        <v>348</v>
      </c>
      <c r="BI32" s="133" t="s">
        <v>339</v>
      </c>
      <c r="BJ32" s="133" t="b">
        <v>1</v>
      </c>
      <c r="BK32" s="133"/>
      <c r="BL32" s="133"/>
      <c r="CA32" s="15"/>
      <c r="CB32"/>
      <c r="CC32" s="15"/>
      <c r="CD32" s="15"/>
      <c r="CE32" s="15"/>
      <c r="CH32" s="15"/>
      <c r="CL32" s="15"/>
      <c r="CM32" t="s">
        <v>1429</v>
      </c>
      <c r="CN32" s="15" t="s">
        <v>1428</v>
      </c>
      <c r="CO32" s="15" t="s">
        <v>1950</v>
      </c>
      <c r="CP32" s="56">
        <v>4</v>
      </c>
      <c r="CQ32" s="7" t="s">
        <v>1524</v>
      </c>
      <c r="CR32" s="7" t="s">
        <v>348</v>
      </c>
      <c r="CS32" s="15" t="s">
        <v>1392</v>
      </c>
      <c r="CV32" s="7" t="s">
        <v>1555</v>
      </c>
      <c r="CX32" s="21"/>
      <c r="DE32"/>
      <c r="DF32"/>
      <c r="DG32"/>
      <c r="DH32" s="109"/>
      <c r="DM32" s="109">
        <v>6</v>
      </c>
      <c r="DN32" s="7" t="str">
        <f t="shared" si="25"/>
        <v/>
      </c>
      <c r="DO32" s="7" t="str">
        <f t="shared" si="15"/>
        <v/>
      </c>
      <c r="DT32" s="109">
        <v>6</v>
      </c>
      <c r="DU32" s="104" t="str">
        <f t="shared" si="16"/>
        <v>Comments</v>
      </c>
      <c r="DV32" s="109" t="str">
        <f t="shared" si="17"/>
        <v>comments</v>
      </c>
      <c r="DW32" s="109" t="str">
        <f t="shared" si="18"/>
        <v>comments</v>
      </c>
      <c r="DX32" s="109">
        <f t="shared" si="19"/>
        <v>1</v>
      </c>
      <c r="DY32" s="109">
        <f t="shared" si="20"/>
        <v>0</v>
      </c>
      <c r="DZ32" s="109">
        <f t="shared" si="21"/>
        <v>0</v>
      </c>
      <c r="EA32" s="109">
        <f t="shared" si="22"/>
        <v>0</v>
      </c>
      <c r="EB32" s="109">
        <f t="shared" si="23"/>
        <v>0</v>
      </c>
      <c r="EC32" s="109">
        <f t="shared" si="24"/>
        <v>0</v>
      </c>
      <c r="EG32"/>
      <c r="EH32"/>
      <c r="EI32" t="s">
        <v>2029</v>
      </c>
      <c r="EJ32"/>
      <c r="EK32"/>
      <c r="EL32"/>
      <c r="EN32"/>
      <c r="EO32" t="s">
        <v>2022</v>
      </c>
      <c r="EP32" t="s">
        <v>2040</v>
      </c>
      <c r="EQ32"/>
      <c r="ER32" t="s">
        <v>2022</v>
      </c>
      <c r="ES32" s="7">
        <v>1</v>
      </c>
      <c r="FB32" s="109"/>
      <c r="FC32" s="104" t="s">
        <v>84</v>
      </c>
      <c r="FD32" s="104" t="s">
        <v>84</v>
      </c>
      <c r="FE32" s="104" t="s">
        <v>84</v>
      </c>
      <c r="FF32" s="109"/>
      <c r="FI32" s="109">
        <v>5</v>
      </c>
      <c r="FJ32" s="104" t="s">
        <v>2361</v>
      </c>
      <c r="FK32" s="160" t="s">
        <v>2364</v>
      </c>
      <c r="FL32" s="160" t="s">
        <v>2364</v>
      </c>
      <c r="FM32" s="109">
        <v>1</v>
      </c>
      <c r="FN32" s="109"/>
      <c r="FO32" s="109"/>
      <c r="FP32" s="109"/>
      <c r="FQ32" s="109"/>
      <c r="FR32" s="109"/>
    </row>
    <row r="33" spans="2:174" ht="15" x14ac:dyDescent="0.25">
      <c r="B33" s="7" t="s">
        <v>1227</v>
      </c>
      <c r="C33" s="8">
        <v>1</v>
      </c>
      <c r="D33" s="15"/>
      <c r="E33" s="26" t="s">
        <v>1777</v>
      </c>
      <c r="F33" s="143" t="b">
        <v>1</v>
      </c>
      <c r="G33" s="143" t="b">
        <v>1</v>
      </c>
      <c r="H33" s="143" t="b">
        <v>1</v>
      </c>
      <c r="I33" s="143" t="b">
        <v>1</v>
      </c>
      <c r="J33" s="143" t="b">
        <v>1</v>
      </c>
      <c r="K33" s="143" t="b">
        <v>1</v>
      </c>
      <c r="L33" s="143" t="b">
        <v>1</v>
      </c>
      <c r="M33" s="143" t="b">
        <v>1</v>
      </c>
      <c r="O33" s="143" t="b">
        <v>1</v>
      </c>
      <c r="S33" s="15"/>
      <c r="T33" s="15"/>
      <c r="U33" s="15"/>
      <c r="W33" s="7" t="s">
        <v>62</v>
      </c>
      <c r="X33" s="7" t="s">
        <v>63</v>
      </c>
      <c r="AH33" s="110"/>
      <c r="AO33" s="15"/>
      <c r="AP33" s="15"/>
      <c r="AQ33" s="15"/>
      <c r="AR33" t="s">
        <v>84</v>
      </c>
      <c r="AS33" s="109" t="s">
        <v>84</v>
      </c>
      <c r="AT33" s="109" t="s">
        <v>84</v>
      </c>
      <c r="AU33" s="109">
        <v>1</v>
      </c>
      <c r="AV33" s="15"/>
      <c r="AW33"/>
      <c r="AX33" s="15"/>
      <c r="AY33" s="15"/>
      <c r="AZ33" s="15"/>
      <c r="BA33" s="15"/>
      <c r="BB33" s="15"/>
      <c r="BC33" t="s">
        <v>351</v>
      </c>
      <c r="BD33" s="132" t="s">
        <v>352</v>
      </c>
      <c r="BE33" s="132" t="s">
        <v>353</v>
      </c>
      <c r="BF33" s="133">
        <v>1</v>
      </c>
      <c r="BG33" s="133"/>
      <c r="BH33" s="133"/>
      <c r="BI33" s="133"/>
      <c r="BJ33" s="133"/>
      <c r="BK33" s="133"/>
      <c r="BL33" s="133"/>
      <c r="CA33" s="15"/>
      <c r="CB33" t="s">
        <v>2096</v>
      </c>
      <c r="CC33" s="15"/>
      <c r="CD33" s="15"/>
      <c r="CE33" s="15"/>
      <c r="CH33" s="15"/>
      <c r="CL33" s="15"/>
      <c r="CM33" t="s">
        <v>1516</v>
      </c>
      <c r="CN33" s="15" t="s">
        <v>1523</v>
      </c>
      <c r="CO33" s="15" t="s">
        <v>1951</v>
      </c>
      <c r="CP33" s="55">
        <v>2</v>
      </c>
      <c r="CQ33" s="7" t="s">
        <v>33</v>
      </c>
      <c r="CR33" s="7" t="s">
        <v>348</v>
      </c>
      <c r="CS33" s="15" t="s">
        <v>1392</v>
      </c>
      <c r="CT33" s="7" t="b">
        <v>1</v>
      </c>
      <c r="CV33" s="7" t="s">
        <v>1556</v>
      </c>
      <c r="CX33" s="21"/>
      <c r="DE33" t="s">
        <v>139</v>
      </c>
      <c r="DF33" t="s">
        <v>1249</v>
      </c>
      <c r="DG33" t="s">
        <v>1249</v>
      </c>
      <c r="DH33" s="7">
        <v>1</v>
      </c>
      <c r="DI33" s="7">
        <v>5</v>
      </c>
      <c r="DM33" s="109">
        <v>7</v>
      </c>
      <c r="DN33" s="7" t="str">
        <f t="shared" si="25"/>
        <v/>
      </c>
      <c r="DO33" s="7" t="str">
        <f t="shared" si="15"/>
        <v/>
      </c>
      <c r="DT33" s="109">
        <v>7</v>
      </c>
      <c r="DU33" s="104" t="str">
        <f t="shared" si="16"/>
        <v>Favorites added</v>
      </c>
      <c r="DV33" s="109" t="str">
        <f t="shared" si="17"/>
        <v>favoritesAdded</v>
      </c>
      <c r="DW33" s="109" t="str">
        <f t="shared" si="18"/>
        <v>favoritesAdded</v>
      </c>
      <c r="DX33" s="109">
        <f t="shared" si="19"/>
        <v>1</v>
      </c>
      <c r="DY33" s="109">
        <f t="shared" si="20"/>
        <v>0</v>
      </c>
      <c r="DZ33" s="109">
        <f t="shared" si="21"/>
        <v>0</v>
      </c>
      <c r="EA33" s="109">
        <f t="shared" si="22"/>
        <v>0</v>
      </c>
      <c r="EB33" s="109">
        <f t="shared" si="23"/>
        <v>0</v>
      </c>
      <c r="EC33" s="109">
        <f t="shared" si="24"/>
        <v>0</v>
      </c>
      <c r="EG33"/>
      <c r="EH33"/>
      <c r="EI33" t="s">
        <v>2050</v>
      </c>
      <c r="EJ33"/>
      <c r="EK33"/>
      <c r="EL33"/>
      <c r="EM33" t="s">
        <v>2018</v>
      </c>
      <c r="EN33"/>
      <c r="EO33" t="s">
        <v>2023</v>
      </c>
      <c r="EP33" t="s">
        <v>2041</v>
      </c>
      <c r="EQ33"/>
      <c r="ER33" t="s">
        <v>2023</v>
      </c>
      <c r="ES33" s="7">
        <v>1</v>
      </c>
      <c r="FC33" s="104"/>
      <c r="FD33" s="104"/>
      <c r="FE33" s="104"/>
      <c r="FF33" s="109"/>
      <c r="FI33" s="109">
        <v>6</v>
      </c>
      <c r="FJ33" s="104" t="s">
        <v>2362</v>
      </c>
      <c r="FK33" s="160" t="s">
        <v>2365</v>
      </c>
      <c r="FL33" s="160" t="s">
        <v>2365</v>
      </c>
      <c r="FM33" s="109">
        <v>1</v>
      </c>
      <c r="FN33" s="109"/>
      <c r="FO33" s="109"/>
      <c r="FP33" s="109"/>
      <c r="FQ33" s="109"/>
      <c r="FR33" s="109"/>
    </row>
    <row r="34" spans="2:174" ht="15" x14ac:dyDescent="0.25">
      <c r="D34" s="15"/>
      <c r="E34" s="26" t="s">
        <v>2053</v>
      </c>
      <c r="F34" s="143" t="b">
        <v>0</v>
      </c>
      <c r="G34" s="143" t="b">
        <v>0</v>
      </c>
      <c r="H34" s="143" t="b">
        <v>0</v>
      </c>
      <c r="I34" s="143" t="b">
        <v>0</v>
      </c>
      <c r="J34" s="143" t="b">
        <v>0</v>
      </c>
      <c r="K34" s="143" t="b">
        <v>1</v>
      </c>
      <c r="L34" s="143" t="b">
        <v>1</v>
      </c>
      <c r="M34" s="143" t="b">
        <v>0</v>
      </c>
      <c r="S34" s="15"/>
      <c r="T34" s="15"/>
      <c r="U34" s="15"/>
      <c r="AO34" s="15"/>
      <c r="AP34" s="15"/>
      <c r="AQ34" s="15"/>
      <c r="AR34" t="s">
        <v>67</v>
      </c>
      <c r="AS34" s="109" t="s">
        <v>68</v>
      </c>
      <c r="AT34" s="109" t="s">
        <v>68</v>
      </c>
      <c r="AU34" s="109">
        <v>1</v>
      </c>
      <c r="AV34" s="15"/>
      <c r="AW34" t="s">
        <v>2092</v>
      </c>
      <c r="AX34" s="132"/>
      <c r="AY34" s="132"/>
      <c r="AZ34" s="15"/>
      <c r="BA34" s="15"/>
      <c r="BB34" s="15"/>
      <c r="BC34" t="s">
        <v>356</v>
      </c>
      <c r="BD34" s="132" t="s">
        <v>357</v>
      </c>
      <c r="BE34" s="132" t="s">
        <v>1875</v>
      </c>
      <c r="BF34" s="133">
        <v>2</v>
      </c>
      <c r="BG34" s="133" t="s">
        <v>33</v>
      </c>
      <c r="BH34" s="133" t="s">
        <v>348</v>
      </c>
      <c r="BI34" s="133" t="s">
        <v>315</v>
      </c>
      <c r="BJ34" s="133"/>
      <c r="BK34" s="133"/>
      <c r="BL34" s="133"/>
      <c r="CA34" s="15"/>
      <c r="CB34" t="s">
        <v>139</v>
      </c>
      <c r="CC34" s="15" t="s">
        <v>1249</v>
      </c>
      <c r="CD34" s="15" t="s">
        <v>1249</v>
      </c>
      <c r="CE34" s="15">
        <v>1</v>
      </c>
      <c r="CH34" s="15" t="s">
        <v>67</v>
      </c>
      <c r="CI34" s="15" t="s">
        <v>68</v>
      </c>
      <c r="CJ34" s="15" t="s">
        <v>68</v>
      </c>
      <c r="CK34" s="15">
        <v>1</v>
      </c>
      <c r="CL34" s="15"/>
      <c r="CM34" t="s">
        <v>1406</v>
      </c>
      <c r="CN34" s="15" t="s">
        <v>1395</v>
      </c>
      <c r="CO34" s="15" t="s">
        <v>1395</v>
      </c>
      <c r="CP34" s="55">
        <v>1</v>
      </c>
      <c r="CS34" s="15"/>
      <c r="CV34" s="61" t="s">
        <v>1595</v>
      </c>
      <c r="CX34" s="21"/>
      <c r="DE34"/>
      <c r="DF34"/>
      <c r="DG34"/>
      <c r="DH34" s="109"/>
      <c r="DM34" s="109">
        <v>8</v>
      </c>
      <c r="DN34" s="7" t="str">
        <f t="shared" si="25"/>
        <v/>
      </c>
      <c r="DO34" s="7" t="str">
        <f t="shared" si="15"/>
        <v/>
      </c>
      <c r="DT34" s="109">
        <v>8</v>
      </c>
      <c r="DU34" s="104" t="str">
        <f t="shared" si="16"/>
        <v>Favorites removed</v>
      </c>
      <c r="DV34" s="109" t="str">
        <f t="shared" si="17"/>
        <v>favoritesRemoved</v>
      </c>
      <c r="DW34" s="109" t="str">
        <f t="shared" si="18"/>
        <v>favoritesRemoved</v>
      </c>
      <c r="DX34" s="109">
        <f t="shared" si="19"/>
        <v>1</v>
      </c>
      <c r="DY34" s="109">
        <f t="shared" si="20"/>
        <v>0</v>
      </c>
      <c r="DZ34" s="109">
        <f t="shared" si="21"/>
        <v>0</v>
      </c>
      <c r="EA34" s="109">
        <f t="shared" si="22"/>
        <v>0</v>
      </c>
      <c r="EB34" s="109">
        <f t="shared" si="23"/>
        <v>0</v>
      </c>
      <c r="EC34" s="109">
        <f t="shared" si="24"/>
        <v>0</v>
      </c>
      <c r="EG34"/>
      <c r="EH34"/>
      <c r="EI34" t="s">
        <v>2049</v>
      </c>
      <c r="EJ34"/>
      <c r="EK34"/>
      <c r="EL34"/>
      <c r="EM34" t="s">
        <v>2020</v>
      </c>
      <c r="EN34"/>
      <c r="EO34" t="s">
        <v>2024</v>
      </c>
      <c r="EP34" t="s">
        <v>2042</v>
      </c>
      <c r="EQ34"/>
      <c r="ER34" t="s">
        <v>2024</v>
      </c>
      <c r="ES34" s="7">
        <v>1</v>
      </c>
      <c r="FC34" s="104" t="s">
        <v>2142</v>
      </c>
      <c r="FD34" s="104" t="s">
        <v>2143</v>
      </c>
      <c r="FE34" s="104" t="s">
        <v>2143</v>
      </c>
      <c r="FI34" s="109">
        <v>7</v>
      </c>
      <c r="FJ34" s="104" t="s">
        <v>2363</v>
      </c>
      <c r="FK34" s="160" t="s">
        <v>2366</v>
      </c>
      <c r="FL34" s="160" t="s">
        <v>2366</v>
      </c>
      <c r="FM34" s="109">
        <v>1</v>
      </c>
      <c r="FN34" s="109"/>
      <c r="FO34" s="109"/>
      <c r="FP34" s="109"/>
      <c r="FQ34" s="109"/>
      <c r="FR34" s="109"/>
    </row>
    <row r="35" spans="2:174" ht="15" x14ac:dyDescent="0.25">
      <c r="B35" s="7" t="s">
        <v>1228</v>
      </c>
      <c r="C35" s="8" t="b">
        <v>0</v>
      </c>
      <c r="D35" s="15"/>
      <c r="E35" s="26"/>
      <c r="G35" s="143"/>
      <c r="H35" s="143"/>
      <c r="I35" s="143"/>
      <c r="J35" s="143"/>
      <c r="K35" s="143"/>
      <c r="L35" s="143"/>
      <c r="S35" s="15"/>
      <c r="T35" s="15"/>
      <c r="U35" s="15"/>
      <c r="AO35" s="15"/>
      <c r="AP35" s="15"/>
      <c r="AQ35" s="15"/>
      <c r="AR35" t="s">
        <v>1751</v>
      </c>
      <c r="AS35" s="109" t="s">
        <v>1752</v>
      </c>
      <c r="AT35" s="109" t="s">
        <v>1752</v>
      </c>
      <c r="AU35" s="109">
        <v>1</v>
      </c>
      <c r="AV35" s="15"/>
      <c r="AW35" t="s">
        <v>380</v>
      </c>
      <c r="AX35" s="132" t="s">
        <v>380</v>
      </c>
      <c r="AY35" s="132" t="s">
        <v>380</v>
      </c>
      <c r="AZ35" s="15"/>
      <c r="BA35" s="15"/>
      <c r="BB35" s="15"/>
      <c r="BC35" t="s">
        <v>1735</v>
      </c>
      <c r="BD35" s="132" t="s">
        <v>1737</v>
      </c>
      <c r="BE35" s="132" t="s">
        <v>1876</v>
      </c>
      <c r="BF35" s="133">
        <v>2</v>
      </c>
      <c r="BG35" s="133" t="s">
        <v>1376</v>
      </c>
      <c r="BH35" s="133"/>
      <c r="BI35" s="133" t="s">
        <v>315</v>
      </c>
      <c r="BJ35" s="133"/>
      <c r="BK35" s="133"/>
      <c r="BL35" s="133"/>
      <c r="CA35" s="15"/>
      <c r="CB35" t="s">
        <v>137</v>
      </c>
      <c r="CC35" s="15" t="s">
        <v>138</v>
      </c>
      <c r="CD35" s="15" t="s">
        <v>138</v>
      </c>
      <c r="CE35" s="15">
        <v>1</v>
      </c>
      <c r="CH35" s="15"/>
      <c r="CL35" s="15"/>
      <c r="CM35"/>
      <c r="CN35" s="15"/>
      <c r="CO35" s="15"/>
      <c r="CS35" s="15"/>
      <c r="CX35" s="21"/>
      <c r="DE35" t="s">
        <v>2033</v>
      </c>
      <c r="DF35" t="s">
        <v>2015</v>
      </c>
      <c r="DG35" t="s">
        <v>2015</v>
      </c>
      <c r="DH35" s="7">
        <v>1</v>
      </c>
      <c r="DI35" s="7">
        <v>2</v>
      </c>
      <c r="DJ35" s="7">
        <v>4</v>
      </c>
      <c r="DK35" s="7">
        <v>1</v>
      </c>
      <c r="DM35" s="109">
        <v>9</v>
      </c>
      <c r="DN35" s="7" t="str">
        <f t="shared" si="25"/>
        <v/>
      </c>
      <c r="DO35" s="7" t="str">
        <f t="shared" si="15"/>
        <v/>
      </c>
      <c r="DT35" s="109">
        <v>9</v>
      </c>
      <c r="DU35" s="104" t="str">
        <f t="shared" si="16"/>
        <v>Likes</v>
      </c>
      <c r="DV35" s="109" t="str">
        <f t="shared" si="17"/>
        <v>likes</v>
      </c>
      <c r="DW35" s="109" t="str">
        <f t="shared" si="18"/>
        <v>likes</v>
      </c>
      <c r="DX35" s="109">
        <f t="shared" si="19"/>
        <v>1</v>
      </c>
      <c r="DY35" s="109">
        <f t="shared" si="20"/>
        <v>0</v>
      </c>
      <c r="DZ35" s="109">
        <f t="shared" si="21"/>
        <v>0</v>
      </c>
      <c r="EA35" s="109">
        <f t="shared" si="22"/>
        <v>0</v>
      </c>
      <c r="EB35" s="109">
        <f t="shared" si="23"/>
        <v>0</v>
      </c>
      <c r="EC35" s="109">
        <f t="shared" si="24"/>
        <v>0</v>
      </c>
      <c r="EG35"/>
      <c r="EH35"/>
      <c r="EI35"/>
      <c r="EJ35"/>
      <c r="EK35"/>
      <c r="EL35"/>
      <c r="EM35" t="s">
        <v>2021</v>
      </c>
      <c r="EN35"/>
      <c r="EO35" t="s">
        <v>2019</v>
      </c>
      <c r="EP35" t="s">
        <v>2043</v>
      </c>
      <c r="EQ35"/>
      <c r="ER35" t="s">
        <v>2019</v>
      </c>
      <c r="ES35" s="7">
        <v>1</v>
      </c>
      <c r="FC35" s="104"/>
      <c r="FD35" s="104"/>
      <c r="FE35" s="104"/>
      <c r="FF35" s="109"/>
      <c r="FI35" s="109">
        <v>8</v>
      </c>
      <c r="FJ35" s="104"/>
      <c r="FK35" s="109"/>
      <c r="FL35" s="109"/>
      <c r="FM35" s="109"/>
      <c r="FN35" s="109"/>
      <c r="FO35" s="109"/>
      <c r="FP35" s="109"/>
      <c r="FQ35" s="109"/>
      <c r="FR35" s="109"/>
    </row>
    <row r="36" spans="2:174" ht="15" x14ac:dyDescent="0.25">
      <c r="B36" s="7" t="s">
        <v>1233</v>
      </c>
      <c r="C36" s="8" t="b">
        <v>0</v>
      </c>
      <c r="D36" s="15"/>
      <c r="E36" s="15" t="s">
        <v>189</v>
      </c>
      <c r="F36" s="8" t="s">
        <v>47</v>
      </c>
      <c r="G36" s="139" t="str">
        <f>INDEX(AX$25:AX$300,$AQ19)</f>
        <v>NONE</v>
      </c>
      <c r="H36" s="139" t="str">
        <f>INDEX(varsAW!AC$25:AC$217,varsAW!$AA19)</f>
        <v>NONE</v>
      </c>
      <c r="I36" s="139" t="str">
        <f>INDEX(varsAC!AC$25:AC$122,varsAC!$AA19)</f>
        <v>NONE</v>
      </c>
      <c r="J36" s="8" t="str">
        <f>IF(INDEX(CC$25:CC$143,$CA19)="","",INDEX(CC$25:CC$143,$CA19))</f>
        <v>NONE</v>
      </c>
      <c r="K36" s="8" t="str">
        <f>IF(INDEX($DO$25:$DO$47,$DD19)="","",INDEX($DO$25:$DO$47,$DD19))</f>
        <v>NONE</v>
      </c>
      <c r="L36" s="8" t="str">
        <f>IF(INDEX($FD$26:$FD$48,$FB20)="","",INDEX($FD$26:$FD$48,$FB20))</f>
        <v>NONE</v>
      </c>
      <c r="M36" s="8" t="s">
        <v>47</v>
      </c>
      <c r="O36" s="8" t="s">
        <v>380</v>
      </c>
      <c r="S36" s="15"/>
      <c r="T36" s="15"/>
      <c r="U36" s="15"/>
      <c r="AO36" s="15"/>
      <c r="AP36" s="15"/>
      <c r="AQ36" s="15"/>
      <c r="AR36" t="s">
        <v>2150</v>
      </c>
      <c r="AS36" s="109" t="s">
        <v>2149</v>
      </c>
      <c r="AT36" s="109" t="s">
        <v>2149</v>
      </c>
      <c r="AU36" s="109">
        <v>1</v>
      </c>
      <c r="AV36" s="15"/>
      <c r="AW36" t="s">
        <v>381</v>
      </c>
      <c r="AX36" s="132" t="s">
        <v>1719</v>
      </c>
      <c r="AY36" s="132" t="s">
        <v>381</v>
      </c>
      <c r="AZ36" s="15"/>
      <c r="BA36" s="15"/>
      <c r="BB36" s="15"/>
      <c r="BC36" t="s">
        <v>1736</v>
      </c>
      <c r="BD36" s="132" t="s">
        <v>1738</v>
      </c>
      <c r="BE36" s="132" t="s">
        <v>1877</v>
      </c>
      <c r="BF36" s="133">
        <v>2</v>
      </c>
      <c r="BG36" s="133" t="s">
        <v>1376</v>
      </c>
      <c r="BH36" s="133"/>
      <c r="BI36" s="133" t="s">
        <v>311</v>
      </c>
      <c r="BJ36" s="133"/>
      <c r="BK36" s="133"/>
      <c r="BL36" s="133"/>
      <c r="CA36" s="15"/>
      <c r="CB36" t="s">
        <v>355</v>
      </c>
      <c r="CC36" s="15" t="s">
        <v>1407</v>
      </c>
      <c r="CD36" s="15" t="s">
        <v>1407</v>
      </c>
      <c r="CE36" s="15">
        <v>1</v>
      </c>
      <c r="CH36" s="15"/>
      <c r="CL36" s="15"/>
      <c r="CM36" t="s">
        <v>2114</v>
      </c>
      <c r="CN36" s="15"/>
      <c r="CO36" s="15"/>
      <c r="CP36" s="55"/>
      <c r="CS36" s="15"/>
      <c r="CX36" s="21"/>
      <c r="DE36" t="s">
        <v>135</v>
      </c>
      <c r="DF36" t="s">
        <v>136</v>
      </c>
      <c r="DG36" t="s">
        <v>136</v>
      </c>
      <c r="DH36" s="7">
        <v>1</v>
      </c>
      <c r="DI36" s="7">
        <v>2</v>
      </c>
      <c r="DJ36" s="7">
        <v>3</v>
      </c>
      <c r="DK36" s="7">
        <v>1</v>
      </c>
      <c r="DM36" s="109">
        <v>10</v>
      </c>
      <c r="DN36" s="7" t="str">
        <f t="shared" si="25"/>
        <v/>
      </c>
      <c r="DO36" s="7" t="str">
        <f t="shared" si="15"/>
        <v/>
      </c>
      <c r="DT36" s="109">
        <v>10</v>
      </c>
      <c r="DU36" s="104" t="str">
        <f t="shared" si="16"/>
        <v>Dislikes</v>
      </c>
      <c r="DV36" s="109" t="str">
        <f t="shared" si="17"/>
        <v>dislikes</v>
      </c>
      <c r="DW36" s="109" t="str">
        <f t="shared" si="18"/>
        <v>dislikes</v>
      </c>
      <c r="DX36" s="109">
        <f t="shared" si="19"/>
        <v>1</v>
      </c>
      <c r="DY36" s="109">
        <f t="shared" si="20"/>
        <v>0</v>
      </c>
      <c r="DZ36" s="109">
        <f t="shared" si="21"/>
        <v>0</v>
      </c>
      <c r="EA36" s="109">
        <f t="shared" si="22"/>
        <v>0</v>
      </c>
      <c r="EB36" s="109">
        <f t="shared" si="23"/>
        <v>0</v>
      </c>
      <c r="EC36" s="109">
        <f t="shared" si="24"/>
        <v>0</v>
      </c>
      <c r="EG36"/>
      <c r="EH36"/>
      <c r="EI36" t="s">
        <v>2018</v>
      </c>
      <c r="EJ36"/>
      <c r="EK36"/>
      <c r="EL36"/>
      <c r="EM36" t="s">
        <v>2022</v>
      </c>
      <c r="EN36"/>
      <c r="EO36" t="s">
        <v>2025</v>
      </c>
      <c r="EP36" t="s">
        <v>2044</v>
      </c>
      <c r="EQ36"/>
      <c r="ER36" t="s">
        <v>2025</v>
      </c>
      <c r="ES36" s="7">
        <v>1</v>
      </c>
      <c r="FC36" s="104"/>
      <c r="FD36" s="104"/>
      <c r="FE36" s="104"/>
      <c r="FI36" s="109">
        <v>9</v>
      </c>
      <c r="FJ36" s="104"/>
      <c r="FK36" s="109"/>
      <c r="FL36" s="109"/>
      <c r="FM36" s="109"/>
      <c r="FN36" s="109"/>
      <c r="FO36" s="109"/>
      <c r="FP36" s="109"/>
      <c r="FQ36" s="109"/>
      <c r="FR36" s="109"/>
    </row>
    <row r="37" spans="2:174" ht="15" x14ac:dyDescent="0.25">
      <c r="B37" s="7" t="s">
        <v>1379</v>
      </c>
      <c r="D37" s="15"/>
      <c r="E37" s="15" t="s">
        <v>191</v>
      </c>
      <c r="F37" s="8" t="s">
        <v>47</v>
      </c>
      <c r="G37" s="139" t="str">
        <f>INDEX(AX$25:AX$300,$AQ20)</f>
        <v>NONE</v>
      </c>
      <c r="H37" s="139" t="str">
        <f>INDEX(varsAW!AC$25:AC$217,varsAW!$AA20)</f>
        <v>NONE</v>
      </c>
      <c r="I37" s="139" t="str">
        <f>INDEX(varsAC!AC$25:AC$122,varsAC!$AA20)</f>
        <v>NONE</v>
      </c>
      <c r="J37" s="8" t="str">
        <f>IF(INDEX(CC$25:CC$143,$CA20)="","",INDEX(CC$25:CC$143,$CA20))</f>
        <v>NONE</v>
      </c>
      <c r="K37" s="8" t="str">
        <f>IF(INDEX(DF$25:DF$143,$DD20)="","",INDEX(DF$25:DF$143,$DD20))</f>
        <v>NONE</v>
      </c>
      <c r="L37" s="8" t="str">
        <f>IF(INDEX($FD$26:$FD$48,$FB21)="","",INDEX($FD$26:$FD$48,$FB21))</f>
        <v>NONE</v>
      </c>
      <c r="M37" s="8" t="s">
        <v>47</v>
      </c>
      <c r="O37" s="8" t="s">
        <v>47</v>
      </c>
      <c r="S37" s="15"/>
      <c r="T37" s="15"/>
      <c r="U37" s="15" t="b">
        <v>0</v>
      </c>
      <c r="AO37" s="15"/>
      <c r="AP37" s="15"/>
      <c r="AQ37" s="15"/>
      <c r="AR37" s="104"/>
      <c r="AS37" s="109"/>
      <c r="AT37" s="109"/>
      <c r="AU37" s="109"/>
      <c r="AV37" s="15"/>
      <c r="AW37" t="s">
        <v>156</v>
      </c>
      <c r="AX37" t="s">
        <v>156</v>
      </c>
      <c r="AY37" t="s">
        <v>156</v>
      </c>
      <c r="AZ37" s="15"/>
      <c r="BA37" s="15"/>
      <c r="BB37" s="15"/>
      <c r="BC37" t="s">
        <v>323</v>
      </c>
      <c r="BD37" t="s">
        <v>324</v>
      </c>
      <c r="BE37" t="s">
        <v>1878</v>
      </c>
      <c r="BF37" s="133">
        <v>2</v>
      </c>
      <c r="BG37" s="133" t="s">
        <v>325</v>
      </c>
      <c r="BH37" s="133" t="s">
        <v>326</v>
      </c>
      <c r="BI37" s="133" t="s">
        <v>315</v>
      </c>
      <c r="BJ37" s="133"/>
      <c r="BK37" s="133"/>
      <c r="BL37" s="133"/>
      <c r="CA37" s="15"/>
      <c r="CB37"/>
      <c r="CC37" s="15"/>
      <c r="CD37" s="15"/>
      <c r="CE37" s="15"/>
      <c r="CL37" s="15" t="s">
        <v>1431</v>
      </c>
      <c r="CM37" t="s">
        <v>1481</v>
      </c>
      <c r="CN37" s="15" t="s">
        <v>1397</v>
      </c>
      <c r="CO37" s="15" t="s">
        <v>1397</v>
      </c>
      <c r="CP37" s="56">
        <v>1</v>
      </c>
      <c r="CV37" s="61" t="s">
        <v>1561</v>
      </c>
      <c r="CX37" s="21"/>
      <c r="DE37" t="s">
        <v>2034</v>
      </c>
      <c r="DF37" s="104" t="s">
        <v>1609</v>
      </c>
      <c r="DG37" s="104" t="s">
        <v>2030</v>
      </c>
      <c r="DH37" s="7">
        <v>2</v>
      </c>
      <c r="DI37" s="7">
        <v>2</v>
      </c>
      <c r="DJ37" s="7">
        <v>3</v>
      </c>
      <c r="DK37" s="7">
        <v>1</v>
      </c>
      <c r="DM37" s="109"/>
      <c r="DT37" s="109">
        <v>11</v>
      </c>
      <c r="DU37" s="104" t="str">
        <f t="shared" si="16"/>
        <v>Subscribers gained</v>
      </c>
      <c r="DV37" s="109" t="str">
        <f t="shared" si="17"/>
        <v>subscribersGained</v>
      </c>
      <c r="DW37" s="109" t="str">
        <f t="shared" si="18"/>
        <v>subscribersGained</v>
      </c>
      <c r="DX37" s="109">
        <f t="shared" si="19"/>
        <v>1</v>
      </c>
      <c r="DY37" s="109">
        <f t="shared" si="20"/>
        <v>0</v>
      </c>
      <c r="DZ37" s="109">
        <f t="shared" si="21"/>
        <v>0</v>
      </c>
      <c r="EA37" s="109">
        <f t="shared" si="22"/>
        <v>0</v>
      </c>
      <c r="EB37" s="109">
        <f t="shared" si="23"/>
        <v>0</v>
      </c>
      <c r="EC37" s="109">
        <f t="shared" si="24"/>
        <v>0</v>
      </c>
      <c r="EG37"/>
      <c r="EH37"/>
      <c r="EI37" t="s">
        <v>2020</v>
      </c>
      <c r="EJ37"/>
      <c r="EK37"/>
      <c r="EL37"/>
      <c r="EM37" t="s">
        <v>2023</v>
      </c>
      <c r="EN37"/>
      <c r="EO37" t="s">
        <v>2026</v>
      </c>
      <c r="EP37" t="s">
        <v>2045</v>
      </c>
      <c r="EQ37"/>
      <c r="ER37" t="s">
        <v>2026</v>
      </c>
      <c r="ES37" s="7">
        <v>1</v>
      </c>
    </row>
    <row r="38" spans="2:174" ht="15" x14ac:dyDescent="0.25">
      <c r="C38" s="8" t="b">
        <v>0</v>
      </c>
      <c r="D38" s="15"/>
      <c r="E38" s="15" t="s">
        <v>190</v>
      </c>
      <c r="F38" s="8" t="s">
        <v>46</v>
      </c>
      <c r="G38" s="139" t="str">
        <f>INDEX(AW$25:AW$300,$AQ19)</f>
        <v>(Add...)</v>
      </c>
      <c r="H38" s="139" t="str">
        <f>INDEX(varsAW!AB$25:AB$217,varsAW!$AA19)</f>
        <v>(Add...)</v>
      </c>
      <c r="I38" s="139" t="str">
        <f>INDEX(varsAC!AB$25:AB$122,varsAC!$AA19)</f>
        <v>(Add...)</v>
      </c>
      <c r="J38" s="8" t="str">
        <f>IF(INDEX(CB$25:CB$143,$CA19)="","",INDEX(CB$25:CB$143,$CA19))</f>
        <v>(Add...)</v>
      </c>
      <c r="K38" s="8" t="str">
        <f>IF(INDEX(DN$25:DN$143,$DD19)="","",INDEX(DN$25:DN$143,$DD19))</f>
        <v>(Add...)</v>
      </c>
      <c r="L38" s="8" t="str">
        <f>IF(INDEX($FC$26:$FC$48,$FB20)="","",INDEX($FC$26:$FC$48,$FB20))</f>
        <v>(Add...)</v>
      </c>
      <c r="M38" s="8" t="s">
        <v>46</v>
      </c>
      <c r="O38" s="8" t="s">
        <v>380</v>
      </c>
      <c r="S38" s="15"/>
      <c r="T38" s="15"/>
      <c r="U38" s="15"/>
      <c r="AH38" s="28"/>
      <c r="AI38" s="28"/>
      <c r="AO38" s="15"/>
      <c r="AP38" s="15"/>
      <c r="AQ38" s="15"/>
      <c r="AR38" t="s">
        <v>2092</v>
      </c>
      <c r="AS38" s="132"/>
      <c r="AT38" s="132"/>
      <c r="AU38" s="132"/>
      <c r="AV38" s="15"/>
      <c r="AW38" t="s">
        <v>1733</v>
      </c>
      <c r="AX38" t="s">
        <v>1734</v>
      </c>
      <c r="AY38" t="s">
        <v>1734</v>
      </c>
      <c r="AZ38" s="15"/>
      <c r="BA38" s="15"/>
      <c r="BB38" s="15"/>
      <c r="BC38" t="s">
        <v>318</v>
      </c>
      <c r="BD38" t="s">
        <v>319</v>
      </c>
      <c r="BE38" t="s">
        <v>320</v>
      </c>
      <c r="BF38" s="133">
        <v>1</v>
      </c>
      <c r="BG38" s="133" t="s">
        <v>321</v>
      </c>
      <c r="BH38" s="133" t="s">
        <v>322</v>
      </c>
      <c r="BI38" s="133"/>
      <c r="BJ38" s="133"/>
      <c r="BK38" s="133"/>
      <c r="BL38" s="133"/>
      <c r="BS38" s="109"/>
      <c r="CA38" s="15"/>
      <c r="CB38" t="s">
        <v>2109</v>
      </c>
      <c r="CC38" s="27"/>
      <c r="CD38" s="27"/>
      <c r="CE38" s="15"/>
      <c r="CL38" s="15"/>
      <c r="CM38" t="s">
        <v>1482</v>
      </c>
      <c r="CN38" s="15" t="s">
        <v>1490</v>
      </c>
      <c r="CO38" s="15" t="s">
        <v>1490</v>
      </c>
      <c r="CP38" s="55">
        <v>1</v>
      </c>
      <c r="CS38" s="15"/>
      <c r="CV38" s="61" t="s">
        <v>1560</v>
      </c>
      <c r="CX38" s="21"/>
      <c r="CZ38" s="15"/>
      <c r="DA38" s="15"/>
      <c r="DB38" s="15"/>
      <c r="DC38" s="15"/>
      <c r="DE38"/>
      <c r="DM38" s="109"/>
      <c r="DT38" s="109">
        <v>12</v>
      </c>
      <c r="DU38" s="104" t="str">
        <f t="shared" si="16"/>
        <v>Subscribers lost</v>
      </c>
      <c r="DV38" s="109" t="str">
        <f t="shared" si="17"/>
        <v>subscribersLost</v>
      </c>
      <c r="DW38" s="109" t="str">
        <f t="shared" si="18"/>
        <v>subscribersLost</v>
      </c>
      <c r="DX38" s="109">
        <f t="shared" si="19"/>
        <v>1</v>
      </c>
      <c r="DY38" s="109">
        <f t="shared" si="20"/>
        <v>0</v>
      </c>
      <c r="DZ38" s="109">
        <f t="shared" si="21"/>
        <v>0</v>
      </c>
      <c r="EA38" s="109">
        <f t="shared" si="22"/>
        <v>0</v>
      </c>
      <c r="EB38" s="109">
        <f t="shared" si="23"/>
        <v>0</v>
      </c>
      <c r="EC38" s="109">
        <f t="shared" si="24"/>
        <v>0</v>
      </c>
      <c r="EG38"/>
      <c r="EH38"/>
      <c r="EI38" t="s">
        <v>2021</v>
      </c>
      <c r="EJ38"/>
      <c r="EK38"/>
      <c r="EL38"/>
      <c r="EM38" t="s">
        <v>2019</v>
      </c>
      <c r="EN38"/>
      <c r="EO38" t="s">
        <v>2048</v>
      </c>
      <c r="EP38" t="s">
        <v>2046</v>
      </c>
      <c r="EQ38"/>
      <c r="ER38" t="s">
        <v>2048</v>
      </c>
      <c r="ES38" s="7">
        <v>1</v>
      </c>
      <c r="EU38" s="133" t="s">
        <v>326</v>
      </c>
    </row>
    <row r="39" spans="2:174" ht="15" x14ac:dyDescent="0.25">
      <c r="C39" s="8" t="b">
        <v>0</v>
      </c>
      <c r="D39" s="15"/>
      <c r="E39" s="15" t="s">
        <v>192</v>
      </c>
      <c r="F39" s="8" t="s">
        <v>46</v>
      </c>
      <c r="G39" s="139" t="str">
        <f>INDEX(AW$25:AW$300,$AQ20)</f>
        <v>(Add...)</v>
      </c>
      <c r="H39" s="139" t="str">
        <f>INDEX(varsAW!AB$25:AB$217,varsAW!$AA20)</f>
        <v>(Add...)</v>
      </c>
      <c r="I39" s="139" t="str">
        <f>INDEX(varsAC!AB$25:AB$122,varsAC!$AA20)</f>
        <v>(Add...)</v>
      </c>
      <c r="J39" s="8" t="str">
        <f>IF(INDEX(CB$25:CB$143,$CA20)="","",INDEX(CB$25:CB$143,$CA20))</f>
        <v>(Add...)</v>
      </c>
      <c r="K39" s="8" t="str">
        <f>IF(INDEX(DN$25:DN$143,$DD20)="","",INDEX(DN$25:DN$143,$DD20))</f>
        <v>(Add...)</v>
      </c>
      <c r="L39" s="8" t="str">
        <f>IF(INDEX($FC$26:$FC$48,$FB21)="","",INDEX($FC$26:$FC$48,$FB21))</f>
        <v>(Add...)</v>
      </c>
      <c r="M39" s="8" t="s">
        <v>46</v>
      </c>
      <c r="O39" s="8" t="s">
        <v>46</v>
      </c>
      <c r="S39" s="15"/>
      <c r="T39" s="15"/>
      <c r="U39" s="15" t="b">
        <v>0</v>
      </c>
      <c r="AO39" s="15"/>
      <c r="AP39" s="15"/>
      <c r="AQ39" s="15"/>
      <c r="AR39" t="s">
        <v>380</v>
      </c>
      <c r="AS39" s="132" t="s">
        <v>380</v>
      </c>
      <c r="AT39" s="132" t="s">
        <v>380</v>
      </c>
      <c r="AU39" s="132">
        <v>1</v>
      </c>
      <c r="AV39" s="15"/>
      <c r="AW39" t="s">
        <v>100</v>
      </c>
      <c r="AX39" t="s">
        <v>100</v>
      </c>
      <c r="AY39" t="s">
        <v>100</v>
      </c>
      <c r="AZ39" s="15"/>
      <c r="BA39" s="15"/>
      <c r="BB39" s="15"/>
      <c r="BC39" t="s">
        <v>328</v>
      </c>
      <c r="BD39" t="s">
        <v>328</v>
      </c>
      <c r="BE39" t="s">
        <v>329</v>
      </c>
      <c r="BF39" s="133">
        <v>1</v>
      </c>
      <c r="BG39" s="133"/>
      <c r="BH39" s="133"/>
      <c r="BI39" s="133"/>
      <c r="BJ39" s="133"/>
      <c r="BK39" s="133"/>
      <c r="BL39" s="133"/>
      <c r="CA39" s="15"/>
      <c r="CB39" t="s">
        <v>135</v>
      </c>
      <c r="CC39" s="15" t="s">
        <v>136</v>
      </c>
      <c r="CD39" s="15" t="s">
        <v>136</v>
      </c>
      <c r="CE39" s="15">
        <v>1</v>
      </c>
      <c r="CL39" s="15"/>
      <c r="CM39" t="s">
        <v>1483</v>
      </c>
      <c r="CN39" s="15" t="s">
        <v>1491</v>
      </c>
      <c r="CO39" s="15" t="s">
        <v>1491</v>
      </c>
      <c r="CP39" s="55">
        <v>1</v>
      </c>
      <c r="CS39" s="15"/>
      <c r="CV39" s="61" t="s">
        <v>1562</v>
      </c>
      <c r="CX39" s="21"/>
      <c r="CZ39" s="15"/>
      <c r="DA39" s="15"/>
      <c r="DB39" s="15"/>
      <c r="DC39" s="15"/>
      <c r="DD39" s="15"/>
      <c r="DE39" t="s">
        <v>2035</v>
      </c>
      <c r="DF39" t="s">
        <v>2011</v>
      </c>
      <c r="DG39" t="s">
        <v>2011</v>
      </c>
      <c r="DH39" s="7">
        <v>1</v>
      </c>
      <c r="DI39" s="7">
        <v>4</v>
      </c>
      <c r="DK39" s="7">
        <v>2</v>
      </c>
      <c r="DM39" s="109"/>
      <c r="DT39" s="109">
        <v>13</v>
      </c>
      <c r="DU39" s="104" t="str">
        <f t="shared" si="16"/>
        <v>Shares</v>
      </c>
      <c r="DV39" s="109" t="str">
        <f t="shared" si="17"/>
        <v>shares</v>
      </c>
      <c r="DW39" s="109" t="str">
        <f t="shared" si="18"/>
        <v>shares</v>
      </c>
      <c r="DX39" s="109">
        <f t="shared" si="19"/>
        <v>1</v>
      </c>
      <c r="DY39" s="109">
        <f t="shared" si="20"/>
        <v>0</v>
      </c>
      <c r="DZ39" s="109">
        <f t="shared" si="21"/>
        <v>0</v>
      </c>
      <c r="EA39" s="109">
        <f t="shared" si="22"/>
        <v>0</v>
      </c>
      <c r="EB39" s="109">
        <f t="shared" si="23"/>
        <v>0</v>
      </c>
      <c r="EC39" s="109">
        <f t="shared" si="24"/>
        <v>0</v>
      </c>
      <c r="EG39"/>
      <c r="EH39"/>
      <c r="EI39" t="s">
        <v>2022</v>
      </c>
      <c r="EJ39"/>
      <c r="EK39"/>
      <c r="EL39"/>
      <c r="EM39" t="s">
        <v>2025</v>
      </c>
      <c r="EN39"/>
      <c r="EO39" t="s">
        <v>2029</v>
      </c>
      <c r="EP39" t="s">
        <v>2047</v>
      </c>
      <c r="EQ39"/>
      <c r="ER39" t="s">
        <v>2029</v>
      </c>
      <c r="ES39" s="7">
        <v>1</v>
      </c>
    </row>
    <row r="40" spans="2:174" ht="15" x14ac:dyDescent="0.25">
      <c r="C40" s="29" t="s">
        <v>336</v>
      </c>
      <c r="D40" s="15"/>
      <c r="E40" s="15" t="s">
        <v>72</v>
      </c>
      <c r="F40" s="8">
        <v>5</v>
      </c>
      <c r="G40" s="139">
        <f>INDEX(AE22:AE34,AD20)</f>
        <v>5</v>
      </c>
      <c r="H40" s="139">
        <f>INDEX(varsAW!O22:O34,varsAW!N20)</f>
        <v>5</v>
      </c>
      <c r="I40" s="139">
        <f>INDEX(varsAC!O22:O34,varsAC!N20)</f>
        <v>5</v>
      </c>
      <c r="J40" s="139">
        <f>INDEX(AE22:AE34,AD21)</f>
        <v>10</v>
      </c>
      <c r="K40" s="139">
        <f>INDEX(AE22:AE34,AD22)</f>
        <v>10</v>
      </c>
      <c r="L40" s="139">
        <f>INDEX(AE22:AE34,AD23)</f>
        <v>3</v>
      </c>
      <c r="M40" s="8">
        <v>5</v>
      </c>
      <c r="O40" s="8">
        <v>3</v>
      </c>
      <c r="S40" s="15"/>
      <c r="T40" s="15"/>
      <c r="U40" s="15" t="b">
        <v>0</v>
      </c>
      <c r="AO40" s="15"/>
      <c r="AP40" s="15"/>
      <c r="AQ40" s="15"/>
      <c r="AR40" t="s">
        <v>381</v>
      </c>
      <c r="AS40" s="132" t="s">
        <v>1719</v>
      </c>
      <c r="AT40" s="132" t="s">
        <v>381</v>
      </c>
      <c r="AU40" s="132">
        <v>1</v>
      </c>
      <c r="AV40" s="15"/>
      <c r="AW40" t="s">
        <v>386</v>
      </c>
      <c r="AX40" t="s">
        <v>387</v>
      </c>
      <c r="AY40" t="s">
        <v>387</v>
      </c>
      <c r="AZ40" s="15"/>
      <c r="BA40" s="15"/>
      <c r="BB40" s="15"/>
      <c r="BC40" t="s">
        <v>332</v>
      </c>
      <c r="BD40" t="s">
        <v>333</v>
      </c>
      <c r="BE40" t="s">
        <v>1879</v>
      </c>
      <c r="BF40" s="133">
        <v>2</v>
      </c>
      <c r="BG40" s="133" t="s">
        <v>33</v>
      </c>
      <c r="BH40" s="133" t="s">
        <v>34</v>
      </c>
      <c r="BI40" s="133" t="s">
        <v>315</v>
      </c>
      <c r="BJ40" s="133"/>
      <c r="BK40" s="133"/>
      <c r="BL40" s="133"/>
      <c r="BR40" s="30"/>
      <c r="BS40" s="30"/>
      <c r="BT40" s="30"/>
      <c r="CA40" s="15"/>
      <c r="CB40" t="s">
        <v>133</v>
      </c>
      <c r="CC40" s="15" t="s">
        <v>134</v>
      </c>
      <c r="CD40" s="15" t="s">
        <v>134</v>
      </c>
      <c r="CE40" s="15">
        <v>1</v>
      </c>
      <c r="CH40" s="15"/>
      <c r="CI40" s="15"/>
      <c r="CJ40" s="15"/>
      <c r="CL40" s="15"/>
      <c r="CM40" t="s">
        <v>1495</v>
      </c>
      <c r="CN40" s="15" t="s">
        <v>1401</v>
      </c>
      <c r="CO40" s="15" t="s">
        <v>1401</v>
      </c>
      <c r="CP40" s="55">
        <v>1</v>
      </c>
      <c r="CV40" s="61" t="s">
        <v>1598</v>
      </c>
      <c r="CX40" s="21"/>
      <c r="CZ40" s="15"/>
      <c r="DA40" s="15"/>
      <c r="DB40" s="15"/>
      <c r="DC40" s="15"/>
      <c r="DD40" s="15"/>
      <c r="DE40" t="s">
        <v>2036</v>
      </c>
      <c r="DF40" t="s">
        <v>2013</v>
      </c>
      <c r="DG40" t="s">
        <v>2013</v>
      </c>
      <c r="DH40" s="7">
        <v>1</v>
      </c>
      <c r="DI40" s="7">
        <v>4</v>
      </c>
      <c r="DK40" s="7">
        <v>3</v>
      </c>
      <c r="DT40" s="109">
        <v>14</v>
      </c>
      <c r="DU40" s="104" t="str">
        <f t="shared" si="16"/>
        <v/>
      </c>
      <c r="DV40" s="109">
        <f t="shared" si="17"/>
        <v>0</v>
      </c>
      <c r="DW40" s="109" t="str">
        <f t="shared" si="18"/>
        <v/>
      </c>
      <c r="DX40" s="109" t="str">
        <f t="shared" si="19"/>
        <v/>
      </c>
      <c r="DY40" s="109" t="str">
        <f t="shared" si="20"/>
        <v/>
      </c>
      <c r="DZ40" s="109" t="str">
        <f t="shared" si="21"/>
        <v/>
      </c>
      <c r="EA40" s="109" t="str">
        <f t="shared" si="22"/>
        <v/>
      </c>
      <c r="EB40" s="109" t="str">
        <f t="shared" si="23"/>
        <v/>
      </c>
      <c r="EC40" s="109" t="str">
        <f t="shared" si="24"/>
        <v/>
      </c>
      <c r="EG40"/>
      <c r="EH40"/>
      <c r="EI40" t="s">
        <v>2023</v>
      </c>
      <c r="EJ40"/>
      <c r="EK40"/>
      <c r="EL40"/>
      <c r="EM40" t="s">
        <v>2024</v>
      </c>
      <c r="EN40"/>
      <c r="EO40" t="s">
        <v>2050</v>
      </c>
      <c r="EP40" t="s">
        <v>2051</v>
      </c>
      <c r="EQ40"/>
      <c r="ER40" t="s">
        <v>2050</v>
      </c>
      <c r="ES40" s="7">
        <v>1</v>
      </c>
      <c r="EU40" s="7" t="s">
        <v>94</v>
      </c>
    </row>
    <row r="41" spans="2:174" ht="15" x14ac:dyDescent="0.25">
      <c r="C41" s="1" t="s">
        <v>340</v>
      </c>
      <c r="D41" s="15"/>
      <c r="E41" s="138" t="s">
        <v>1858</v>
      </c>
      <c r="F41" s="143" t="b">
        <v>0</v>
      </c>
      <c r="G41" s="139" t="b">
        <v>0</v>
      </c>
      <c r="H41" s="139" t="b">
        <v>0</v>
      </c>
      <c r="I41" s="139" t="b">
        <v>0</v>
      </c>
      <c r="J41" s="139" t="b">
        <v>0</v>
      </c>
      <c r="K41" s="139" t="b">
        <v>0</v>
      </c>
      <c r="L41" s="139" t="b">
        <v>0</v>
      </c>
      <c r="M41" s="143" t="b">
        <v>0</v>
      </c>
      <c r="O41" s="143" t="b">
        <v>0</v>
      </c>
      <c r="S41" s="15"/>
      <c r="T41" s="15"/>
      <c r="U41" s="15"/>
      <c r="AO41" s="15"/>
      <c r="AP41" s="15"/>
      <c r="AQ41" s="15"/>
      <c r="AR41" t="s">
        <v>156</v>
      </c>
      <c r="AS41" s="132" t="s">
        <v>156</v>
      </c>
      <c r="AT41" s="132" t="s">
        <v>156</v>
      </c>
      <c r="AU41" s="132">
        <v>1</v>
      </c>
      <c r="AV41" s="15"/>
      <c r="AW41" t="s">
        <v>2216</v>
      </c>
      <c r="AX41" t="s">
        <v>2215</v>
      </c>
      <c r="AY41" t="s">
        <v>2215</v>
      </c>
      <c r="AZ41" s="15"/>
      <c r="BA41" s="15"/>
      <c r="BB41" s="15"/>
      <c r="BC41" t="s">
        <v>1767</v>
      </c>
      <c r="BD41" t="s">
        <v>1768</v>
      </c>
      <c r="BE41" t="s">
        <v>1880</v>
      </c>
      <c r="BF41" s="133">
        <v>2</v>
      </c>
      <c r="BG41" s="133" t="s">
        <v>33</v>
      </c>
      <c r="BH41" s="133" t="s">
        <v>34</v>
      </c>
      <c r="BI41" s="133" t="s">
        <v>315</v>
      </c>
      <c r="BJ41" s="133"/>
      <c r="BK41" s="133"/>
      <c r="BL41" s="133"/>
      <c r="CA41" s="15"/>
      <c r="CB41" t="s">
        <v>1608</v>
      </c>
      <c r="CC41" s="15" t="s">
        <v>1609</v>
      </c>
      <c r="CD41" s="15" t="s">
        <v>1609</v>
      </c>
      <c r="CE41" s="15">
        <v>1</v>
      </c>
      <c r="CH41" s="15"/>
      <c r="CJ41" s="15"/>
      <c r="CK41" s="15"/>
      <c r="CL41" s="15"/>
      <c r="CM41" t="s">
        <v>1496</v>
      </c>
      <c r="CN41" s="15" t="s">
        <v>1399</v>
      </c>
      <c r="CO41" s="15" t="s">
        <v>1399</v>
      </c>
      <c r="CP41" s="55">
        <v>1</v>
      </c>
      <c r="CV41" s="61" t="s">
        <v>1593</v>
      </c>
      <c r="CX41" s="21"/>
      <c r="DE41" t="s">
        <v>2037</v>
      </c>
      <c r="DF41" t="s">
        <v>2016</v>
      </c>
      <c r="DG41" t="s">
        <v>2016</v>
      </c>
      <c r="DH41" s="7">
        <v>1</v>
      </c>
      <c r="DI41" s="7">
        <v>3</v>
      </c>
      <c r="DK41" s="7">
        <v>1</v>
      </c>
      <c r="DT41" s="109">
        <v>15</v>
      </c>
      <c r="DU41" s="104" t="str">
        <f t="shared" si="16"/>
        <v/>
      </c>
      <c r="DV41" s="109">
        <f t="shared" si="17"/>
        <v>0</v>
      </c>
      <c r="DW41" s="109" t="str">
        <f t="shared" si="18"/>
        <v/>
      </c>
      <c r="DX41" s="109" t="str">
        <f t="shared" si="19"/>
        <v/>
      </c>
      <c r="DY41" s="109" t="str">
        <f t="shared" si="20"/>
        <v/>
      </c>
      <c r="DZ41" s="109" t="str">
        <f t="shared" si="21"/>
        <v/>
      </c>
      <c r="EA41" s="109" t="str">
        <f t="shared" si="22"/>
        <v/>
      </c>
      <c r="EB41" s="109" t="str">
        <f t="shared" si="23"/>
        <v/>
      </c>
      <c r="EC41" s="109" t="str">
        <f t="shared" si="24"/>
        <v/>
      </c>
      <c r="EG41"/>
      <c r="EH41"/>
      <c r="EI41" t="s">
        <v>2019</v>
      </c>
      <c r="EJ41"/>
      <c r="EK41"/>
      <c r="EL41"/>
      <c r="EN41"/>
      <c r="EO41" t="s">
        <v>2049</v>
      </c>
      <c r="EP41" t="s">
        <v>2059</v>
      </c>
      <c r="EQ41"/>
      <c r="ER41" t="s">
        <v>2052</v>
      </c>
      <c r="ES41" s="7">
        <v>2</v>
      </c>
      <c r="ET41" s="7" t="s">
        <v>33</v>
      </c>
      <c r="EU41" s="133" t="s">
        <v>326</v>
      </c>
    </row>
    <row r="42" spans="2:174" ht="15" x14ac:dyDescent="0.25">
      <c r="C42" s="5" t="s">
        <v>345</v>
      </c>
      <c r="D42" s="15"/>
      <c r="E42" s="15"/>
      <c r="F42" s="8"/>
      <c r="G42" s="139"/>
      <c r="H42" s="139"/>
      <c r="I42" s="139"/>
      <c r="J42" s="139"/>
      <c r="K42" s="139"/>
      <c r="L42" s="139"/>
      <c r="M42" s="8"/>
      <c r="O42" s="8"/>
      <c r="S42" s="15"/>
      <c r="T42" s="15"/>
      <c r="U42" s="15"/>
      <c r="AO42" s="15"/>
      <c r="AP42" s="15"/>
      <c r="AQ42" s="15"/>
      <c r="AR42" t="s">
        <v>1733</v>
      </c>
      <c r="AS42" s="132" t="s">
        <v>1734</v>
      </c>
      <c r="AT42" s="132" t="s">
        <v>1734</v>
      </c>
      <c r="AU42" s="132">
        <v>1</v>
      </c>
      <c r="AV42" s="15"/>
      <c r="AW42" t="s">
        <v>1803</v>
      </c>
      <c r="AX42" t="s">
        <v>1804</v>
      </c>
      <c r="AY42" t="s">
        <v>2064</v>
      </c>
      <c r="AZ42" s="15"/>
      <c r="BA42" s="15"/>
      <c r="BB42" s="15"/>
      <c r="BC42"/>
      <c r="BD42"/>
      <c r="BE42"/>
      <c r="BF42" s="133"/>
      <c r="BG42" s="133"/>
      <c r="BH42" s="133"/>
      <c r="BI42" s="133"/>
      <c r="BJ42" s="133"/>
      <c r="BK42" s="133"/>
      <c r="BL42" s="133"/>
      <c r="BS42" s="109"/>
      <c r="CA42" s="15"/>
      <c r="CB42"/>
      <c r="CC42" s="15"/>
      <c r="CD42" s="15"/>
      <c r="CE42" s="15"/>
      <c r="CH42"/>
      <c r="CJ42" s="15"/>
      <c r="CK42" s="15"/>
      <c r="CL42" s="15"/>
      <c r="CM42" t="s">
        <v>1494</v>
      </c>
      <c r="CN42" s="15" t="s">
        <v>1403</v>
      </c>
      <c r="CO42" s="15" t="s">
        <v>1403</v>
      </c>
      <c r="CP42" s="55">
        <v>1</v>
      </c>
      <c r="CV42" s="61" t="s">
        <v>1597</v>
      </c>
      <c r="CX42" s="21"/>
      <c r="DE42"/>
      <c r="DT42" s="109">
        <v>16</v>
      </c>
      <c r="DU42" s="104" t="str">
        <f t="shared" si="16"/>
        <v/>
      </c>
      <c r="DV42" s="109">
        <f t="shared" si="17"/>
        <v>0</v>
      </c>
      <c r="DW42" s="109" t="str">
        <f t="shared" si="18"/>
        <v/>
      </c>
      <c r="DX42" s="109" t="str">
        <f t="shared" si="19"/>
        <v/>
      </c>
      <c r="DY42" s="109" t="str">
        <f t="shared" si="20"/>
        <v/>
      </c>
      <c r="DZ42" s="109" t="str">
        <f t="shared" si="21"/>
        <v/>
      </c>
      <c r="EA42" s="109" t="str">
        <f t="shared" si="22"/>
        <v/>
      </c>
      <c r="EB42" s="109" t="str">
        <f t="shared" si="23"/>
        <v/>
      </c>
      <c r="EC42" s="109" t="str">
        <f t="shared" si="24"/>
        <v/>
      </c>
      <c r="EG42"/>
      <c r="EH42"/>
      <c r="EI42" t="s">
        <v>2025</v>
      </c>
      <c r="EJ42"/>
      <c r="EK42"/>
      <c r="EL42"/>
      <c r="EN42"/>
      <c r="EO42" t="s">
        <v>2028</v>
      </c>
      <c r="EP42" t="s">
        <v>2055</v>
      </c>
      <c r="EQ42"/>
      <c r="ER42" t="s">
        <v>2028</v>
      </c>
      <c r="ES42" s="7">
        <v>1</v>
      </c>
      <c r="EU42" s="7" t="s">
        <v>348</v>
      </c>
    </row>
    <row r="43" spans="2:174" ht="15" x14ac:dyDescent="0.25">
      <c r="C43" s="8" t="b">
        <v>0</v>
      </c>
      <c r="D43" s="15"/>
      <c r="E43" s="15"/>
      <c r="F43" s="8"/>
      <c r="G43" s="139"/>
      <c r="H43" s="139"/>
      <c r="I43" s="139"/>
      <c r="J43" s="139"/>
      <c r="K43" s="139"/>
      <c r="L43" s="139"/>
      <c r="M43" s="8"/>
      <c r="O43" s="8"/>
      <c r="S43" s="15"/>
      <c r="T43" s="15"/>
      <c r="U43" s="15"/>
      <c r="AO43" s="15"/>
      <c r="AP43" s="15"/>
      <c r="AQ43" s="15"/>
      <c r="AR43" t="s">
        <v>100</v>
      </c>
      <c r="AS43" s="132" t="s">
        <v>100</v>
      </c>
      <c r="AT43" s="132" t="s">
        <v>100</v>
      </c>
      <c r="AU43" s="132">
        <v>1</v>
      </c>
      <c r="AV43" s="15"/>
      <c r="AW43"/>
      <c r="AX43"/>
      <c r="AY43"/>
      <c r="AZ43" s="15"/>
      <c r="BA43" s="15"/>
      <c r="BB43" s="15"/>
      <c r="BC43" t="s">
        <v>2095</v>
      </c>
      <c r="BD43"/>
      <c r="BE43"/>
      <c r="BF43" s="133"/>
      <c r="BG43" s="133"/>
      <c r="BH43" s="133"/>
      <c r="BI43" s="133"/>
      <c r="BJ43" s="133"/>
      <c r="BK43" s="133"/>
      <c r="BL43" s="133"/>
      <c r="CA43" s="15"/>
      <c r="CB43" t="s">
        <v>2085</v>
      </c>
      <c r="CC43" s="15"/>
      <c r="CD43" s="15"/>
      <c r="CE43" s="15"/>
      <c r="CH43"/>
      <c r="CJ43" s="15"/>
      <c r="CK43" s="15"/>
      <c r="CL43" s="15" t="s">
        <v>1432</v>
      </c>
      <c r="CM43" t="s">
        <v>1498</v>
      </c>
      <c r="CN43" s="15" t="s">
        <v>1502</v>
      </c>
      <c r="CO43" s="15" t="s">
        <v>1952</v>
      </c>
      <c r="CP43" s="55">
        <v>2</v>
      </c>
      <c r="CQ43" s="7" t="s">
        <v>33</v>
      </c>
      <c r="CR43" s="7" t="s">
        <v>348</v>
      </c>
      <c r="CS43" s="15" t="s">
        <v>1397</v>
      </c>
      <c r="CV43" s="7" t="s">
        <v>1569</v>
      </c>
      <c r="CX43" s="21"/>
      <c r="DE43"/>
      <c r="DT43" s="109">
        <v>17</v>
      </c>
      <c r="DU43" s="104" t="str">
        <f t="shared" si="16"/>
        <v/>
      </c>
      <c r="DV43" s="109">
        <f t="shared" si="17"/>
        <v>0</v>
      </c>
      <c r="DW43" s="109" t="str">
        <f t="shared" si="18"/>
        <v/>
      </c>
      <c r="DX43" s="109" t="str">
        <f t="shared" si="19"/>
        <v/>
      </c>
      <c r="DY43" s="109" t="str">
        <f t="shared" si="20"/>
        <v/>
      </c>
      <c r="DZ43" s="109" t="str">
        <f t="shared" si="21"/>
        <v/>
      </c>
      <c r="EA43" s="109" t="str">
        <f t="shared" si="22"/>
        <v/>
      </c>
      <c r="EB43" s="109" t="str">
        <f t="shared" si="23"/>
        <v/>
      </c>
      <c r="EC43" s="109" t="str">
        <f t="shared" si="24"/>
        <v/>
      </c>
      <c r="EG43"/>
      <c r="EH43"/>
      <c r="EI43" t="s">
        <v>2024</v>
      </c>
      <c r="EJ43"/>
      <c r="EK43"/>
      <c r="EL43"/>
      <c r="EN43"/>
      <c r="EO43"/>
      <c r="EP43"/>
      <c r="EQ43"/>
      <c r="ER43"/>
    </row>
    <row r="44" spans="2:174" ht="15" x14ac:dyDescent="0.25">
      <c r="C44" s="8" t="b">
        <v>0</v>
      </c>
      <c r="D44" s="15"/>
      <c r="E44" s="15"/>
      <c r="G44" s="139"/>
      <c r="H44" s="139"/>
      <c r="I44" s="139"/>
      <c r="J44" s="139"/>
      <c r="K44" s="139"/>
      <c r="L44" s="139"/>
      <c r="S44" s="15"/>
      <c r="T44" s="15"/>
      <c r="U44" s="15"/>
      <c r="AO44" s="15"/>
      <c r="AQ44" s="15"/>
      <c r="AR44" t="s">
        <v>386</v>
      </c>
      <c r="AS44" t="s">
        <v>387</v>
      </c>
      <c r="AT44" t="s">
        <v>387</v>
      </c>
      <c r="AU44" s="159">
        <v>1</v>
      </c>
      <c r="AV44" s="15"/>
      <c r="AW44" t="s">
        <v>2093</v>
      </c>
      <c r="AX44"/>
      <c r="AY44"/>
      <c r="AZ44" s="15"/>
      <c r="BA44" s="15"/>
      <c r="BB44" s="15"/>
      <c r="BC44" t="s">
        <v>404</v>
      </c>
      <c r="BD44" t="s">
        <v>404</v>
      </c>
      <c r="BE44" t="s">
        <v>404</v>
      </c>
      <c r="BF44" s="133">
        <v>1</v>
      </c>
      <c r="BG44" s="133"/>
      <c r="BH44" s="133"/>
      <c r="BI44" s="133"/>
      <c r="BJ44" s="133"/>
      <c r="BK44" s="133"/>
      <c r="BL44" s="133"/>
      <c r="CA44" s="15"/>
      <c r="CB44" t="s">
        <v>1413</v>
      </c>
      <c r="CC44" s="15" t="s">
        <v>1408</v>
      </c>
      <c r="CD44" s="15" t="s">
        <v>1408</v>
      </c>
      <c r="CE44" s="15">
        <v>1</v>
      </c>
      <c r="CH44"/>
      <c r="CJ44" s="15"/>
      <c r="CK44" s="15"/>
      <c r="CL44" s="15"/>
      <c r="CM44" t="s">
        <v>1499</v>
      </c>
      <c r="CN44" s="15" t="s">
        <v>1501</v>
      </c>
      <c r="CO44" s="15" t="s">
        <v>1953</v>
      </c>
      <c r="CP44" s="55">
        <v>2</v>
      </c>
      <c r="CQ44" s="7" t="s">
        <v>33</v>
      </c>
      <c r="CR44" s="7" t="s">
        <v>348</v>
      </c>
      <c r="CS44" s="15" t="s">
        <v>1397</v>
      </c>
      <c r="CV44" s="7" t="s">
        <v>1568</v>
      </c>
      <c r="CX44" s="21"/>
      <c r="DE44"/>
      <c r="DZ44"/>
      <c r="EG44"/>
      <c r="EH44"/>
      <c r="EI44"/>
      <c r="EJ44"/>
      <c r="EK44"/>
      <c r="EL44"/>
      <c r="EM44"/>
      <c r="EN44"/>
      <c r="EO44"/>
      <c r="EP44"/>
      <c r="EQ44"/>
      <c r="ER44"/>
    </row>
    <row r="45" spans="2:174" ht="15" x14ac:dyDescent="0.25">
      <c r="C45" s="8" t="b">
        <v>0</v>
      </c>
      <c r="D45" s="15"/>
      <c r="E45" s="15" t="s">
        <v>193</v>
      </c>
      <c r="F45" s="8" t="s">
        <v>74</v>
      </c>
      <c r="G45" s="139" t="str">
        <f t="shared" ref="G45:G54" si="26">AS7</f>
        <v>NONE</v>
      </c>
      <c r="H45" s="139" t="str">
        <f>varsAW!AC7</f>
        <v>NONE</v>
      </c>
      <c r="I45" s="139">
        <f>varsAC!AC7</f>
        <v>0</v>
      </c>
      <c r="J45" s="139" t="str">
        <f>CC7</f>
        <v>NONE</v>
      </c>
      <c r="K45" s="139" t="str">
        <f t="shared" ref="K45:K56" si="27">DF7</f>
        <v>NONE</v>
      </c>
      <c r="L45" s="139" t="str">
        <f>FD8</f>
        <v>NONE</v>
      </c>
      <c r="M45" s="8" t="s">
        <v>29</v>
      </c>
      <c r="O45" s="8" t="s">
        <v>77</v>
      </c>
      <c r="S45" s="15"/>
      <c r="T45" s="15"/>
      <c r="U45" s="15"/>
      <c r="AH45" s="28"/>
      <c r="AI45" s="28"/>
      <c r="AO45" s="15"/>
      <c r="AP45" s="15"/>
      <c r="AQ45" s="15"/>
      <c r="AR45" t="s">
        <v>2216</v>
      </c>
      <c r="AS45" t="s">
        <v>2215</v>
      </c>
      <c r="AT45" t="s">
        <v>2215</v>
      </c>
      <c r="AU45" s="159">
        <v>1</v>
      </c>
      <c r="AV45" s="15"/>
      <c r="AW45" t="s">
        <v>563</v>
      </c>
      <c r="AX45" s="132" t="s">
        <v>564</v>
      </c>
      <c r="AY45" s="132" t="s">
        <v>564</v>
      </c>
      <c r="AZ45" s="15"/>
      <c r="BA45" s="15"/>
      <c r="BB45" s="15"/>
      <c r="BC45" t="s">
        <v>405</v>
      </c>
      <c r="BD45" t="s">
        <v>406</v>
      </c>
      <c r="BE45" t="s">
        <v>406</v>
      </c>
      <c r="BF45" s="133">
        <v>1</v>
      </c>
      <c r="BG45" s="133"/>
      <c r="BH45" s="133"/>
      <c r="BI45" s="133"/>
      <c r="BJ45" s="133"/>
      <c r="BK45" s="133"/>
      <c r="BL45" s="133"/>
      <c r="BS45" s="109"/>
      <c r="CA45" s="15"/>
      <c r="CB45" t="s">
        <v>1416</v>
      </c>
      <c r="CC45" s="15" t="s">
        <v>1411</v>
      </c>
      <c r="CD45" s="15" t="s">
        <v>1411</v>
      </c>
      <c r="CE45" s="15">
        <v>1</v>
      </c>
      <c r="CH45" t="s">
        <v>1414</v>
      </c>
      <c r="CI45" s="15" t="s">
        <v>1409</v>
      </c>
      <c r="CJ45" s="15" t="s">
        <v>1409</v>
      </c>
      <c r="CK45" s="15">
        <v>1</v>
      </c>
      <c r="CL45" s="15"/>
      <c r="CM45" t="s">
        <v>1497</v>
      </c>
      <c r="CN45" s="15" t="s">
        <v>1500</v>
      </c>
      <c r="CO45" s="15" t="s">
        <v>1954</v>
      </c>
      <c r="CP45" s="55">
        <v>2</v>
      </c>
      <c r="CQ45" s="7" t="s">
        <v>33</v>
      </c>
      <c r="CR45" s="7" t="s">
        <v>348</v>
      </c>
      <c r="CS45" s="15" t="s">
        <v>1397</v>
      </c>
      <c r="CV45" s="7" t="s">
        <v>1567</v>
      </c>
      <c r="CX45" s="21"/>
      <c r="DE45"/>
      <c r="DF45"/>
      <c r="DG45"/>
      <c r="EG45"/>
      <c r="EH45"/>
      <c r="EI45"/>
      <c r="EJ45"/>
      <c r="EK45"/>
      <c r="EL45"/>
      <c r="EM45"/>
      <c r="EN45"/>
      <c r="EO45"/>
      <c r="EP45"/>
      <c r="EQ45"/>
      <c r="ER45"/>
    </row>
    <row r="46" spans="2:174" ht="15" x14ac:dyDescent="0.25">
      <c r="C46" s="8" t="b">
        <v>0</v>
      </c>
      <c r="D46" s="15"/>
      <c r="E46" s="15"/>
      <c r="F46" s="8"/>
      <c r="G46" s="139" t="str">
        <f t="shared" si="26"/>
        <v>NONE</v>
      </c>
      <c r="H46" s="139" t="str">
        <f>varsAW!AC8</f>
        <v>NONE</v>
      </c>
      <c r="I46" s="139" t="str">
        <f>varsAC!AC8</f>
        <v>NONE</v>
      </c>
      <c r="J46" s="139" t="str">
        <f>CC8</f>
        <v>NONE</v>
      </c>
      <c r="K46" s="139">
        <f t="shared" si="27"/>
        <v>0</v>
      </c>
      <c r="L46" s="139" t="str">
        <f t="shared" ref="L46:L56" si="28">FD9</f>
        <v>NONE</v>
      </c>
      <c r="M46" s="8"/>
      <c r="O46" s="8"/>
      <c r="S46" s="15"/>
      <c r="T46" s="15"/>
      <c r="U46" s="15"/>
      <c r="AO46" s="15"/>
      <c r="AP46" s="15"/>
      <c r="AQ46" s="15"/>
      <c r="AR46" t="s">
        <v>1803</v>
      </c>
      <c r="AS46" t="s">
        <v>1804</v>
      </c>
      <c r="AT46" t="s">
        <v>2064</v>
      </c>
      <c r="AU46" s="132">
        <v>1</v>
      </c>
      <c r="AV46" s="15"/>
      <c r="AW46" t="s">
        <v>567</v>
      </c>
      <c r="AX46" s="132" t="s">
        <v>568</v>
      </c>
      <c r="AY46" s="132" t="s">
        <v>568</v>
      </c>
      <c r="AZ46" s="15"/>
      <c r="BA46" s="15"/>
      <c r="BB46" s="15"/>
      <c r="BC46" t="s">
        <v>409</v>
      </c>
      <c r="BD46" t="s">
        <v>410</v>
      </c>
      <c r="BE46" t="s">
        <v>1889</v>
      </c>
      <c r="BF46" s="133">
        <v>2</v>
      </c>
      <c r="BG46" s="133" t="s">
        <v>33</v>
      </c>
      <c r="BH46" s="133" t="s">
        <v>34</v>
      </c>
      <c r="BI46" s="133" t="s">
        <v>315</v>
      </c>
      <c r="BJ46" s="133"/>
      <c r="BK46" s="133"/>
      <c r="BL46" s="133"/>
      <c r="CA46" s="15"/>
      <c r="CB46" t="s">
        <v>1430</v>
      </c>
      <c r="CC46" s="15" t="s">
        <v>1505</v>
      </c>
      <c r="CD46" s="15" t="s">
        <v>1505</v>
      </c>
      <c r="CE46" s="15">
        <v>1</v>
      </c>
      <c r="CG46" s="15"/>
      <c r="CH46" t="s">
        <v>1415</v>
      </c>
      <c r="CI46" s="15" t="s">
        <v>1410</v>
      </c>
      <c r="CJ46" s="15" t="s">
        <v>1410</v>
      </c>
      <c r="CK46" s="15">
        <v>1</v>
      </c>
      <c r="CL46" s="15"/>
      <c r="CM46" t="s">
        <v>1486</v>
      </c>
      <c r="CN46" s="15" t="s">
        <v>1425</v>
      </c>
      <c r="CO46" s="15" t="s">
        <v>1425</v>
      </c>
      <c r="CP46" s="55">
        <v>1</v>
      </c>
      <c r="CV46" s="61" t="s">
        <v>1596</v>
      </c>
      <c r="CX46" s="21"/>
      <c r="DE46"/>
      <c r="EG46"/>
      <c r="EH46"/>
      <c r="EI46"/>
      <c r="EJ46"/>
      <c r="EK46"/>
      <c r="EL46"/>
      <c r="EM46"/>
      <c r="EN46"/>
      <c r="EO46"/>
      <c r="EP46"/>
      <c r="EQ46"/>
      <c r="ER46"/>
    </row>
    <row r="47" spans="2:174" ht="15" x14ac:dyDescent="0.25">
      <c r="C47" s="8" t="b">
        <v>0</v>
      </c>
      <c r="D47" s="15"/>
      <c r="E47" s="15"/>
      <c r="F47" s="8"/>
      <c r="G47" s="139" t="str">
        <f t="shared" si="26"/>
        <v>NONE</v>
      </c>
      <c r="H47" s="139" t="str">
        <f>varsAW!AC9</f>
        <v>NONE</v>
      </c>
      <c r="I47" s="139" t="str">
        <f>varsAC!AC9</f>
        <v>NONE</v>
      </c>
      <c r="J47" s="139">
        <f t="shared" ref="J47:J56" si="29">CC9</f>
        <v>0</v>
      </c>
      <c r="K47" s="139">
        <f t="shared" si="27"/>
        <v>0</v>
      </c>
      <c r="L47" s="139" t="str">
        <f t="shared" si="28"/>
        <v>NONE</v>
      </c>
      <c r="M47" s="8"/>
      <c r="O47" s="8"/>
      <c r="S47" s="15"/>
      <c r="T47" s="15"/>
      <c r="U47" s="15"/>
      <c r="AO47" s="15"/>
      <c r="AP47" s="15"/>
      <c r="AQ47" s="15"/>
      <c r="AR47"/>
      <c r="AS47" s="134"/>
      <c r="AT47" s="134"/>
      <c r="AU47" s="132"/>
      <c r="AV47" s="15"/>
      <c r="AW47" t="s">
        <v>571</v>
      </c>
      <c r="AX47" s="132" t="s">
        <v>572</v>
      </c>
      <c r="AY47" s="132" t="s">
        <v>572</v>
      </c>
      <c r="AZ47" s="15"/>
      <c r="BA47" s="15"/>
      <c r="BB47" s="15"/>
      <c r="BC47" t="s">
        <v>413</v>
      </c>
      <c r="BD47" t="s">
        <v>414</v>
      </c>
      <c r="BE47" t="s">
        <v>1890</v>
      </c>
      <c r="BF47" s="133">
        <v>2</v>
      </c>
      <c r="BG47" s="133" t="s">
        <v>33</v>
      </c>
      <c r="BH47" s="133" t="s">
        <v>34</v>
      </c>
      <c r="BI47" s="133" t="s">
        <v>415</v>
      </c>
      <c r="BJ47" s="133"/>
      <c r="BK47" s="133"/>
      <c r="BL47" s="133"/>
      <c r="CA47" s="15"/>
      <c r="CB47"/>
      <c r="CF47" s="15"/>
      <c r="CG47" s="15"/>
      <c r="CH47"/>
      <c r="CL47" s="15"/>
      <c r="CM47" t="s">
        <v>1504</v>
      </c>
      <c r="CN47" s="15" t="s">
        <v>1503</v>
      </c>
      <c r="CO47" s="15" t="s">
        <v>1955</v>
      </c>
      <c r="CP47" s="55">
        <v>2</v>
      </c>
      <c r="CQ47" s="7" t="s">
        <v>33</v>
      </c>
      <c r="CR47" s="7" t="s">
        <v>348</v>
      </c>
      <c r="CS47" s="15" t="s">
        <v>1392</v>
      </c>
      <c r="CV47" s="7" t="s">
        <v>1563</v>
      </c>
      <c r="CX47" s="21"/>
      <c r="DE47"/>
      <c r="EG47"/>
      <c r="EH47"/>
      <c r="EI47"/>
      <c r="EJ47"/>
      <c r="EK47"/>
      <c r="EL47"/>
      <c r="EM47"/>
      <c r="EN47"/>
      <c r="EO47"/>
      <c r="EP47"/>
      <c r="EQ47"/>
      <c r="ER47"/>
    </row>
    <row r="48" spans="2:174" ht="15" x14ac:dyDescent="0.25">
      <c r="B48" s="7" t="s">
        <v>1380</v>
      </c>
      <c r="C48" s="8" t="b">
        <v>0</v>
      </c>
      <c r="D48" s="15"/>
      <c r="E48" s="15"/>
      <c r="F48" s="8"/>
      <c r="G48" s="139" t="str">
        <f t="shared" si="26"/>
        <v>NONE</v>
      </c>
      <c r="H48" s="139" t="str">
        <f>varsAW!AC10</f>
        <v>NONE</v>
      </c>
      <c r="I48" s="139" t="str">
        <f>varsAC!AC10</f>
        <v>NONE</v>
      </c>
      <c r="J48" s="139">
        <f t="shared" si="29"/>
        <v>0</v>
      </c>
      <c r="K48" s="139">
        <f t="shared" si="27"/>
        <v>0</v>
      </c>
      <c r="L48" s="139" t="str">
        <f t="shared" si="28"/>
        <v>NONE</v>
      </c>
      <c r="M48" s="8"/>
      <c r="O48" s="8"/>
      <c r="S48" s="15"/>
      <c r="T48" s="15"/>
      <c r="U48" s="15"/>
      <c r="AO48" s="15"/>
      <c r="AP48" s="15"/>
      <c r="AQ48" s="15"/>
      <c r="AR48" t="s">
        <v>2093</v>
      </c>
      <c r="AS48" s="132"/>
      <c r="AT48" s="132"/>
      <c r="AU48" s="132"/>
      <c r="AV48" s="15"/>
      <c r="AW48"/>
      <c r="AX48" s="132"/>
      <c r="AY48" s="132"/>
      <c r="AZ48" s="15"/>
      <c r="BA48" s="15"/>
      <c r="BB48" s="15"/>
      <c r="BC48" t="s">
        <v>418</v>
      </c>
      <c r="BD48" t="s">
        <v>419</v>
      </c>
      <c r="BE48" t="s">
        <v>419</v>
      </c>
      <c r="BF48" s="133">
        <v>1</v>
      </c>
      <c r="BG48" s="133"/>
      <c r="BH48" s="133"/>
      <c r="BI48" s="133"/>
      <c r="BJ48" s="133"/>
      <c r="BK48" s="133"/>
      <c r="BL48" s="133"/>
      <c r="CA48" s="15"/>
      <c r="CB48"/>
      <c r="CC48" s="15"/>
      <c r="CD48" s="15"/>
      <c r="CE48" s="15"/>
      <c r="CH48"/>
      <c r="CL48" s="15"/>
      <c r="CM48"/>
      <c r="DE48"/>
    </row>
    <row r="49" spans="2:114" ht="15" x14ac:dyDescent="0.25">
      <c r="B49" s="7" t="s">
        <v>1381</v>
      </c>
      <c r="C49" s="8" t="b">
        <v>0</v>
      </c>
      <c r="D49" s="15"/>
      <c r="E49" s="15"/>
      <c r="F49" s="8"/>
      <c r="G49" s="139" t="str">
        <f t="shared" si="26"/>
        <v>NONE</v>
      </c>
      <c r="H49" s="139" t="str">
        <f>varsAW!AC11</f>
        <v>NONE</v>
      </c>
      <c r="I49" s="139" t="str">
        <f>varsAC!AC11</f>
        <v>NONE</v>
      </c>
      <c r="J49" s="139">
        <f t="shared" si="29"/>
        <v>0</v>
      </c>
      <c r="K49" s="139">
        <f t="shared" si="27"/>
        <v>0</v>
      </c>
      <c r="L49" s="139" t="str">
        <f t="shared" si="28"/>
        <v>NONE</v>
      </c>
      <c r="M49" s="8"/>
      <c r="O49" s="8"/>
      <c r="S49" s="15"/>
      <c r="T49" s="15"/>
      <c r="U49" s="15"/>
      <c r="AO49" s="15"/>
      <c r="AP49" s="15"/>
      <c r="AQ49" s="15"/>
      <c r="AR49" t="s">
        <v>563</v>
      </c>
      <c r="AS49" s="132" t="s">
        <v>564</v>
      </c>
      <c r="AT49" s="132" t="s">
        <v>564</v>
      </c>
      <c r="AU49" s="132">
        <v>1</v>
      </c>
      <c r="AV49" s="15"/>
      <c r="AW49" t="s">
        <v>2094</v>
      </c>
      <c r="AX49" s="132"/>
      <c r="AY49" s="132"/>
      <c r="AZ49" s="15"/>
      <c r="BA49" s="15"/>
      <c r="BB49" s="15"/>
      <c r="BC49" t="s">
        <v>422</v>
      </c>
      <c r="BD49" t="s">
        <v>423</v>
      </c>
      <c r="BE49" t="s">
        <v>423</v>
      </c>
      <c r="BF49" s="133">
        <v>1</v>
      </c>
      <c r="BG49" s="133"/>
      <c r="BH49" s="133"/>
      <c r="BI49" s="133"/>
      <c r="BJ49" s="133"/>
      <c r="BK49" s="133"/>
      <c r="BL49" s="133"/>
      <c r="CA49" s="15"/>
      <c r="CB49"/>
      <c r="CH49"/>
      <c r="CL49" s="15"/>
      <c r="CM49" t="s">
        <v>2115</v>
      </c>
      <c r="DE49"/>
    </row>
    <row r="50" spans="2:114" ht="15" x14ac:dyDescent="0.25">
      <c r="B50" s="7" t="s">
        <v>1387</v>
      </c>
      <c r="C50" s="59"/>
      <c r="D50" s="15"/>
      <c r="E50" s="15"/>
      <c r="F50" s="8"/>
      <c r="G50" s="139" t="str">
        <f t="shared" si="26"/>
        <v>NONE</v>
      </c>
      <c r="H50" s="139" t="str">
        <f>varsAW!AC12</f>
        <v>NONE</v>
      </c>
      <c r="I50" s="139" t="str">
        <f>varsAC!AC12</f>
        <v>NONE</v>
      </c>
      <c r="J50" s="139">
        <f t="shared" si="29"/>
        <v>0</v>
      </c>
      <c r="K50" s="139">
        <f t="shared" si="27"/>
        <v>0</v>
      </c>
      <c r="L50" s="139" t="str">
        <f t="shared" si="28"/>
        <v>NONE</v>
      </c>
      <c r="M50" s="8"/>
      <c r="O50" s="8"/>
      <c r="S50" s="15"/>
      <c r="T50" s="15"/>
      <c r="U50" s="15"/>
      <c r="AO50" s="15"/>
      <c r="AP50" s="15"/>
      <c r="AQ50" s="15"/>
      <c r="AR50" t="s">
        <v>567</v>
      </c>
      <c r="AS50" s="132" t="s">
        <v>568</v>
      </c>
      <c r="AT50" s="132" t="s">
        <v>568</v>
      </c>
      <c r="AU50" s="132">
        <v>1</v>
      </c>
      <c r="AV50" s="15"/>
      <c r="AW50" t="s">
        <v>484</v>
      </c>
      <c r="AX50" s="132" t="s">
        <v>485</v>
      </c>
      <c r="AY50" s="132" t="s">
        <v>485</v>
      </c>
      <c r="AZ50" s="15"/>
      <c r="BA50" s="15"/>
      <c r="BB50" s="15"/>
      <c r="BC50" t="s">
        <v>426</v>
      </c>
      <c r="BD50" t="s">
        <v>427</v>
      </c>
      <c r="BE50" t="s">
        <v>427</v>
      </c>
      <c r="BF50" s="133">
        <v>1</v>
      </c>
      <c r="BG50" s="133"/>
      <c r="BH50" s="133"/>
      <c r="BI50" s="133"/>
      <c r="BJ50" s="133"/>
      <c r="BK50" s="133"/>
      <c r="BL50" s="133"/>
      <c r="CA50" s="15"/>
      <c r="CB50"/>
      <c r="CC50" s="15"/>
      <c r="CD50" s="15"/>
      <c r="CE50" s="15"/>
      <c r="CH50" t="s">
        <v>2111</v>
      </c>
      <c r="CI50" s="15"/>
      <c r="CJ50" s="15"/>
      <c r="CK50" s="15"/>
      <c r="CL50" s="15"/>
      <c r="CM50" t="s">
        <v>1485</v>
      </c>
      <c r="CN50" s="15" t="s">
        <v>1480</v>
      </c>
      <c r="CO50" s="15" t="s">
        <v>1480</v>
      </c>
      <c r="CP50" s="55">
        <v>1</v>
      </c>
      <c r="CS50" s="15"/>
      <c r="CV50" s="61" t="s">
        <v>1592</v>
      </c>
      <c r="CX50" s="21"/>
      <c r="DE50"/>
      <c r="DF50"/>
      <c r="DG50"/>
    </row>
    <row r="51" spans="2:114" ht="15" x14ac:dyDescent="0.25">
      <c r="B51" s="7" t="s">
        <v>1386</v>
      </c>
      <c r="C51" s="59"/>
      <c r="D51" s="15"/>
      <c r="E51" s="15"/>
      <c r="F51" s="8"/>
      <c r="G51" s="139" t="str">
        <f t="shared" si="26"/>
        <v>NONE</v>
      </c>
      <c r="H51" s="139" t="str">
        <f>varsAW!AC13</f>
        <v>NONE</v>
      </c>
      <c r="I51" s="139" t="str">
        <f>varsAC!AC13</f>
        <v>NONE</v>
      </c>
      <c r="J51" s="139">
        <f t="shared" si="29"/>
        <v>0</v>
      </c>
      <c r="K51" s="139">
        <f t="shared" si="27"/>
        <v>0</v>
      </c>
      <c r="L51" s="139" t="str">
        <f t="shared" si="28"/>
        <v>NONE</v>
      </c>
      <c r="M51" s="8"/>
      <c r="O51" s="8"/>
      <c r="S51" s="15"/>
      <c r="T51" s="15"/>
      <c r="U51" s="15"/>
      <c r="AO51" s="15"/>
      <c r="AP51" s="15"/>
      <c r="AQ51" s="15"/>
      <c r="AR51" t="s">
        <v>571</v>
      </c>
      <c r="AS51" s="132" t="s">
        <v>572</v>
      </c>
      <c r="AT51" s="132" t="s">
        <v>572</v>
      </c>
      <c r="AU51" s="132">
        <v>1</v>
      </c>
      <c r="AV51" s="15"/>
      <c r="AW51" t="s">
        <v>1229</v>
      </c>
      <c r="AX51" s="134" t="s">
        <v>1805</v>
      </c>
      <c r="AY51" s="134" t="s">
        <v>1805</v>
      </c>
      <c r="AZ51" s="15"/>
      <c r="BA51" s="15"/>
      <c r="BB51" s="15"/>
      <c r="BC51" t="s">
        <v>430</v>
      </c>
      <c r="BD51" t="s">
        <v>431</v>
      </c>
      <c r="BE51" t="s">
        <v>431</v>
      </c>
      <c r="BF51" s="133">
        <v>1</v>
      </c>
      <c r="BG51" s="133"/>
      <c r="BH51" s="133"/>
      <c r="BI51" s="133"/>
      <c r="BJ51" s="133"/>
      <c r="BK51" s="133"/>
      <c r="BL51" s="133"/>
      <c r="CA51" s="15"/>
      <c r="CB51"/>
      <c r="CH51" t="s">
        <v>1433</v>
      </c>
      <c r="CI51" s="15" t="s">
        <v>1436</v>
      </c>
      <c r="CJ51" s="15" t="s">
        <v>1436</v>
      </c>
      <c r="CK51" s="15">
        <v>1</v>
      </c>
      <c r="CL51" s="15"/>
      <c r="CM51" t="s">
        <v>1514</v>
      </c>
      <c r="CN51" s="15" t="s">
        <v>1484</v>
      </c>
      <c r="CO51" s="15" t="s">
        <v>1956</v>
      </c>
      <c r="CP51" s="55">
        <v>2</v>
      </c>
      <c r="CQ51" s="7" t="s">
        <v>33</v>
      </c>
      <c r="CR51" s="7" t="s">
        <v>348</v>
      </c>
      <c r="CS51" s="15" t="s">
        <v>1391</v>
      </c>
      <c r="CV51" s="7" t="s">
        <v>1566</v>
      </c>
      <c r="CX51" s="21"/>
      <c r="DE51"/>
      <c r="DF51"/>
      <c r="DG51"/>
    </row>
    <row r="52" spans="2:114" ht="15" x14ac:dyDescent="0.25">
      <c r="B52" s="7" t="s">
        <v>1388</v>
      </c>
      <c r="C52" s="1"/>
      <c r="D52" s="15"/>
      <c r="E52" s="15"/>
      <c r="F52" s="8"/>
      <c r="G52" s="139">
        <f t="shared" si="26"/>
        <v>0</v>
      </c>
      <c r="H52" s="139" t="str">
        <f>varsAW!AC14</f>
        <v>NONE</v>
      </c>
      <c r="I52" s="139" t="str">
        <f>varsAC!AC14</f>
        <v>NONE</v>
      </c>
      <c r="J52" s="139">
        <f t="shared" si="29"/>
        <v>0</v>
      </c>
      <c r="K52" s="139">
        <f t="shared" si="27"/>
        <v>0</v>
      </c>
      <c r="L52" s="139" t="str">
        <f t="shared" si="28"/>
        <v>NONE</v>
      </c>
      <c r="M52" s="8"/>
      <c r="O52" s="8"/>
      <c r="S52" s="15"/>
      <c r="T52" s="15"/>
      <c r="U52" s="15"/>
      <c r="AH52" s="28"/>
      <c r="AI52" s="28"/>
      <c r="AO52" s="15"/>
      <c r="AP52" s="15"/>
      <c r="AQ52" s="15"/>
      <c r="AR52"/>
      <c r="AS52" s="132"/>
      <c r="AT52" s="132"/>
      <c r="AU52" s="132"/>
      <c r="AV52" s="15"/>
      <c r="AW52" t="s">
        <v>1230</v>
      </c>
      <c r="AX52" s="134" t="s">
        <v>1806</v>
      </c>
      <c r="AY52" s="134" t="s">
        <v>1806</v>
      </c>
      <c r="AZ52" s="15"/>
      <c r="BA52" s="15"/>
      <c r="BB52" s="15"/>
      <c r="BC52" t="s">
        <v>434</v>
      </c>
      <c r="BD52" t="s">
        <v>435</v>
      </c>
      <c r="BE52" t="s">
        <v>435</v>
      </c>
      <c r="BF52" s="133">
        <v>1</v>
      </c>
      <c r="BG52" s="133"/>
      <c r="BH52" s="133"/>
      <c r="BI52" s="133"/>
      <c r="BJ52" s="133"/>
      <c r="BK52" s="133"/>
      <c r="BL52" s="133"/>
      <c r="CA52" s="15"/>
      <c r="CB52"/>
      <c r="CC52" s="15"/>
      <c r="CD52" s="15"/>
      <c r="CE52" s="15"/>
      <c r="CF52" s="15"/>
      <c r="CH52" t="s">
        <v>1434</v>
      </c>
      <c r="CI52" s="15" t="s">
        <v>1437</v>
      </c>
      <c r="CJ52" s="15" t="s">
        <v>1437</v>
      </c>
      <c r="CK52" s="15">
        <v>1</v>
      </c>
      <c r="CL52" s="15"/>
      <c r="CM52" t="s">
        <v>1487</v>
      </c>
      <c r="CN52" s="15" t="s">
        <v>1417</v>
      </c>
      <c r="CO52" s="15" t="s">
        <v>1417</v>
      </c>
      <c r="CP52" s="55">
        <v>1</v>
      </c>
      <c r="CV52" s="7" t="s">
        <v>1713</v>
      </c>
      <c r="CW52" s="62" t="s">
        <v>1564</v>
      </c>
      <c r="CX52" s="21"/>
      <c r="DE52" t="s">
        <v>2009</v>
      </c>
      <c r="DF52" t="s">
        <v>2009</v>
      </c>
      <c r="DG52" t="s">
        <v>2009</v>
      </c>
      <c r="DH52" s="7">
        <v>1</v>
      </c>
    </row>
    <row r="53" spans="2:114" ht="15" x14ac:dyDescent="0.25">
      <c r="B53" s="7" t="s">
        <v>1389</v>
      </c>
      <c r="C53" s="1"/>
      <c r="D53" s="15"/>
      <c r="E53" s="15"/>
      <c r="F53" s="8"/>
      <c r="G53" s="139">
        <f t="shared" si="26"/>
        <v>0</v>
      </c>
      <c r="H53" s="139" t="str">
        <f>varsAW!AC15</f>
        <v>NONE</v>
      </c>
      <c r="I53" s="139" t="str">
        <f>varsAC!AC15</f>
        <v>NONE</v>
      </c>
      <c r="J53" s="139">
        <f t="shared" si="29"/>
        <v>0</v>
      </c>
      <c r="K53" s="139">
        <f t="shared" si="27"/>
        <v>0</v>
      </c>
      <c r="L53" s="139" t="str">
        <f t="shared" si="28"/>
        <v>NONE</v>
      </c>
      <c r="M53" s="8"/>
      <c r="O53" s="8"/>
      <c r="S53" s="15"/>
      <c r="T53" s="15"/>
      <c r="U53" s="15"/>
      <c r="AO53" s="15"/>
      <c r="AP53" s="15"/>
      <c r="AQ53" s="15"/>
      <c r="AR53" t="s">
        <v>2094</v>
      </c>
      <c r="AS53" s="132"/>
      <c r="AT53" s="132"/>
      <c r="AU53" s="132"/>
      <c r="AV53" s="15"/>
      <c r="AW53" t="s">
        <v>1231</v>
      </c>
      <c r="AX53" s="134" t="s">
        <v>1807</v>
      </c>
      <c r="AY53" s="134" t="s">
        <v>1807</v>
      </c>
      <c r="AZ53" s="15"/>
      <c r="BA53" s="15"/>
      <c r="BB53" s="15"/>
      <c r="BC53" t="s">
        <v>438</v>
      </c>
      <c r="BD53" t="s">
        <v>439</v>
      </c>
      <c r="BE53" t="s">
        <v>1891</v>
      </c>
      <c r="BF53" s="133">
        <v>2</v>
      </c>
      <c r="BG53" s="133" t="s">
        <v>33</v>
      </c>
      <c r="BH53" s="133" t="s">
        <v>34</v>
      </c>
      <c r="BI53" s="133" t="s">
        <v>435</v>
      </c>
      <c r="BJ53" s="133"/>
      <c r="BK53" s="133"/>
      <c r="BL53" s="133"/>
      <c r="CA53" s="15"/>
      <c r="CB53"/>
      <c r="CF53" s="15"/>
      <c r="CH53" t="s">
        <v>1435</v>
      </c>
      <c r="CI53" s="15" t="s">
        <v>1438</v>
      </c>
      <c r="CJ53" s="15" t="s">
        <v>1438</v>
      </c>
      <c r="CK53" s="15">
        <v>1</v>
      </c>
      <c r="CL53" s="15"/>
      <c r="CM53" t="s">
        <v>1515</v>
      </c>
      <c r="CN53" s="15" t="s">
        <v>1488</v>
      </c>
      <c r="CO53" s="15" t="s">
        <v>1957</v>
      </c>
      <c r="CP53" s="55">
        <v>2</v>
      </c>
      <c r="CQ53" s="7" t="s">
        <v>33</v>
      </c>
      <c r="CR53" s="7" t="s">
        <v>348</v>
      </c>
      <c r="CS53" s="15" t="s">
        <v>1391</v>
      </c>
      <c r="CV53" s="7" t="s">
        <v>1565</v>
      </c>
      <c r="CX53" s="21"/>
      <c r="DE53" t="s">
        <v>2010</v>
      </c>
      <c r="DF53" t="s">
        <v>2010</v>
      </c>
      <c r="DG53" t="s">
        <v>2010</v>
      </c>
      <c r="DH53" s="7">
        <v>1</v>
      </c>
    </row>
    <row r="54" spans="2:114" ht="15" x14ac:dyDescent="0.25">
      <c r="B54" s="7" t="s">
        <v>1412</v>
      </c>
      <c r="C54" s="8" t="b">
        <v>0</v>
      </c>
      <c r="D54" s="15"/>
      <c r="E54" s="15"/>
      <c r="F54" s="8"/>
      <c r="G54" s="139">
        <f t="shared" si="26"/>
        <v>0</v>
      </c>
      <c r="H54" s="139" t="str">
        <f>varsAW!AC16</f>
        <v>NONE</v>
      </c>
      <c r="I54" s="139" t="str">
        <f>varsAC!AC16</f>
        <v>NONE</v>
      </c>
      <c r="J54" s="139">
        <f t="shared" si="29"/>
        <v>0</v>
      </c>
      <c r="K54" s="139">
        <f t="shared" si="27"/>
        <v>0</v>
      </c>
      <c r="L54" s="139" t="str">
        <f t="shared" si="28"/>
        <v>NONE</v>
      </c>
      <c r="M54" s="8"/>
      <c r="O54" s="8"/>
      <c r="S54" s="15"/>
      <c r="T54" s="15"/>
      <c r="U54" s="15"/>
      <c r="AO54" s="15"/>
      <c r="AP54" s="15"/>
      <c r="AQ54" s="15"/>
      <c r="AR54" t="s">
        <v>484</v>
      </c>
      <c r="AS54" s="132" t="s">
        <v>485</v>
      </c>
      <c r="AT54" s="132" t="s">
        <v>485</v>
      </c>
      <c r="AU54" s="132">
        <v>1</v>
      </c>
      <c r="AV54" s="15"/>
      <c r="AW54" t="s">
        <v>1232</v>
      </c>
      <c r="AX54" s="134" t="s">
        <v>1808</v>
      </c>
      <c r="AY54" s="134" t="s">
        <v>1808</v>
      </c>
      <c r="AZ54" s="15"/>
      <c r="BA54" s="15"/>
      <c r="BB54" s="15"/>
      <c r="BC54" t="s">
        <v>1256</v>
      </c>
      <c r="BD54" t="s">
        <v>1258</v>
      </c>
      <c r="BE54" t="s">
        <v>1892</v>
      </c>
      <c r="BF54" s="133">
        <v>2</v>
      </c>
      <c r="BG54" s="133" t="s">
        <v>33</v>
      </c>
      <c r="BH54" s="133" t="s">
        <v>34</v>
      </c>
      <c r="BI54" s="133" t="s">
        <v>415</v>
      </c>
      <c r="BJ54" s="133" t="b">
        <v>1</v>
      </c>
      <c r="BK54" s="132" t="s">
        <v>1260</v>
      </c>
      <c r="BL54" s="133"/>
      <c r="CA54" s="15"/>
      <c r="CB54"/>
      <c r="CF54" s="15"/>
      <c r="CH54"/>
      <c r="CI54" s="15"/>
      <c r="CJ54" s="15"/>
      <c r="CK54" s="15"/>
      <c r="CL54" s="15"/>
      <c r="CM54" t="s">
        <v>1492</v>
      </c>
      <c r="CN54" s="15" t="s">
        <v>1489</v>
      </c>
      <c r="CO54" s="15" t="s">
        <v>1958</v>
      </c>
      <c r="CP54" s="55">
        <v>3</v>
      </c>
      <c r="CQ54" s="7" t="s">
        <v>1493</v>
      </c>
      <c r="CR54" s="7" t="s">
        <v>348</v>
      </c>
      <c r="CS54" s="7" t="s">
        <v>1397</v>
      </c>
      <c r="CV54" s="7" t="s">
        <v>1590</v>
      </c>
      <c r="CX54" s="21"/>
      <c r="DE54" t="s">
        <v>2008</v>
      </c>
      <c r="DF54" t="s">
        <v>2008</v>
      </c>
      <c r="DG54" t="s">
        <v>2008</v>
      </c>
      <c r="DH54" s="7">
        <v>1</v>
      </c>
    </row>
    <row r="55" spans="2:114" ht="15" x14ac:dyDescent="0.25">
      <c r="D55" s="15"/>
      <c r="E55" s="15"/>
      <c r="F55" s="8"/>
      <c r="G55" s="139">
        <f>AS17</f>
        <v>0</v>
      </c>
      <c r="H55" s="139" t="str">
        <f>varsAW!AC17</f>
        <v>NONE</v>
      </c>
      <c r="I55" s="139" t="str">
        <f>varsAC!AC17</f>
        <v>NONE</v>
      </c>
      <c r="J55" s="139">
        <f t="shared" si="29"/>
        <v>0</v>
      </c>
      <c r="K55" s="139">
        <f t="shared" si="27"/>
        <v>0</v>
      </c>
      <c r="L55" s="139" t="str">
        <f t="shared" si="28"/>
        <v>NONE</v>
      </c>
      <c r="M55" s="8"/>
      <c r="O55" s="8"/>
      <c r="S55" s="15"/>
      <c r="T55" s="15"/>
      <c r="U55" s="15"/>
      <c r="AO55" s="15"/>
      <c r="AP55" s="15"/>
      <c r="AQ55" s="15"/>
      <c r="AR55" t="s">
        <v>1229</v>
      </c>
      <c r="AS55" s="134" t="s">
        <v>1805</v>
      </c>
      <c r="AT55" s="134" t="s">
        <v>1805</v>
      </c>
      <c r="AU55" s="132">
        <v>1</v>
      </c>
      <c r="AV55" s="15"/>
      <c r="AW55" t="s">
        <v>488</v>
      </c>
      <c r="AX55" s="132" t="s">
        <v>489</v>
      </c>
      <c r="AY55" s="132" t="s">
        <v>489</v>
      </c>
      <c r="AZ55" s="15"/>
      <c r="BA55" s="15"/>
      <c r="BB55" s="15"/>
      <c r="BC55" t="s">
        <v>1257</v>
      </c>
      <c r="BD55" t="s">
        <v>1259</v>
      </c>
      <c r="BE55" t="s">
        <v>1892</v>
      </c>
      <c r="BF55" s="133">
        <v>2</v>
      </c>
      <c r="BG55" s="133" t="s">
        <v>33</v>
      </c>
      <c r="BH55" s="133" t="s">
        <v>34</v>
      </c>
      <c r="BI55" s="133" t="s">
        <v>415</v>
      </c>
      <c r="BJ55" s="133" t="b">
        <v>1</v>
      </c>
      <c r="BK55" s="132" t="s">
        <v>1261</v>
      </c>
      <c r="BL55" s="133"/>
      <c r="CA55" s="15"/>
      <c r="CB55"/>
      <c r="CF55" s="15"/>
      <c r="CH55" t="s">
        <v>2112</v>
      </c>
      <c r="CI55" s="15"/>
      <c r="CJ55" s="15"/>
      <c r="CK55" s="15"/>
      <c r="CL55" s="15"/>
      <c r="CM55" t="s">
        <v>1571</v>
      </c>
      <c r="CN55" s="15" t="s">
        <v>1418</v>
      </c>
      <c r="CO55" s="15" t="s">
        <v>1418</v>
      </c>
      <c r="CP55" s="55">
        <v>1</v>
      </c>
      <c r="CX55" s="21"/>
      <c r="DE55"/>
    </row>
    <row r="56" spans="2:114" ht="15" x14ac:dyDescent="0.25">
      <c r="C56" s="8" t="s">
        <v>2380</v>
      </c>
      <c r="D56" s="15"/>
      <c r="E56" s="15"/>
      <c r="F56" s="8"/>
      <c r="G56" s="139">
        <f>AS18</f>
        <v>0</v>
      </c>
      <c r="H56" s="139" t="str">
        <f>varsAW!AC18</f>
        <v>NONE</v>
      </c>
      <c r="I56" s="139" t="str">
        <f>varsAC!AC18</f>
        <v>NONE</v>
      </c>
      <c r="J56" s="139">
        <f t="shared" si="29"/>
        <v>0</v>
      </c>
      <c r="K56" s="139">
        <f t="shared" si="27"/>
        <v>0</v>
      </c>
      <c r="L56" s="139" t="str">
        <f t="shared" si="28"/>
        <v>NONE</v>
      </c>
      <c r="M56" s="8"/>
      <c r="O56" s="8"/>
      <c r="R56" s="15"/>
      <c r="AO56" s="15"/>
      <c r="AP56" s="15"/>
      <c r="AQ56" s="15"/>
      <c r="AR56" t="s">
        <v>1230</v>
      </c>
      <c r="AS56" s="134" t="s">
        <v>1806</v>
      </c>
      <c r="AT56" s="134" t="s">
        <v>1806</v>
      </c>
      <c r="AU56" s="132">
        <v>1</v>
      </c>
      <c r="AV56" s="15"/>
      <c r="AW56" t="s">
        <v>492</v>
      </c>
      <c r="AX56" s="132" t="s">
        <v>493</v>
      </c>
      <c r="AY56" s="132" t="s">
        <v>493</v>
      </c>
      <c r="AZ56" s="15"/>
      <c r="BA56" s="15"/>
      <c r="BB56" s="15"/>
      <c r="BC56" t="s">
        <v>1778</v>
      </c>
      <c r="BD56" t="s">
        <v>1779</v>
      </c>
      <c r="BE56" t="s">
        <v>1893</v>
      </c>
      <c r="BF56" s="133">
        <v>2</v>
      </c>
      <c r="BG56" s="133" t="s">
        <v>33</v>
      </c>
      <c r="BH56" s="133" t="s">
        <v>348</v>
      </c>
      <c r="BI56" s="133" t="s">
        <v>315</v>
      </c>
      <c r="BJ56" s="133"/>
      <c r="BK56" s="132"/>
      <c r="BL56" s="133"/>
      <c r="CA56" s="15"/>
      <c r="CB56"/>
      <c r="CF56" s="15"/>
      <c r="CH56" t="s">
        <v>1433</v>
      </c>
      <c r="CI56" s="15" t="s">
        <v>1439</v>
      </c>
      <c r="CJ56" s="15" t="s">
        <v>1439</v>
      </c>
      <c r="CK56" s="15">
        <v>1</v>
      </c>
      <c r="CM56"/>
      <c r="CN56" s="109"/>
      <c r="CO56" s="109"/>
      <c r="CP56" s="55"/>
      <c r="CX56" s="110"/>
      <c r="DE56" t="s">
        <v>2012</v>
      </c>
      <c r="DF56" t="s">
        <v>2012</v>
      </c>
      <c r="DG56" t="s">
        <v>2012</v>
      </c>
      <c r="DH56" s="7">
        <v>1</v>
      </c>
      <c r="DI56" s="7">
        <v>4</v>
      </c>
    </row>
    <row r="57" spans="2:114" ht="15" x14ac:dyDescent="0.25">
      <c r="C57" s="8" t="b">
        <v>0</v>
      </c>
      <c r="D57" s="15"/>
      <c r="E57" s="15" t="s">
        <v>23</v>
      </c>
      <c r="F57" s="8" t="s">
        <v>315</v>
      </c>
      <c r="G57" s="139" t="str">
        <f>BD7</f>
        <v>none</v>
      </c>
      <c r="H57" s="139" t="str">
        <f>varsAW!AK7</f>
        <v>none</v>
      </c>
      <c r="I57" s="139" t="str">
        <f>varsAC!AK7</f>
        <v>none</v>
      </c>
      <c r="J57" s="139" t="str">
        <f>CN7</f>
        <v>none</v>
      </c>
      <c r="K57" s="139" t="str">
        <f t="shared" ref="K57:K68" si="30">DV7</f>
        <v>none</v>
      </c>
      <c r="L57" s="139" t="str">
        <f>FK8</f>
        <v>none</v>
      </c>
      <c r="M57" s="8"/>
      <c r="O57" s="8" t="s">
        <v>315</v>
      </c>
      <c r="Q57" s="15"/>
      <c r="R57" s="15"/>
      <c r="AO57" s="15"/>
      <c r="AP57" s="15"/>
      <c r="AQ57" s="15"/>
      <c r="AR57" t="s">
        <v>1231</v>
      </c>
      <c r="AS57" s="134" t="s">
        <v>1807</v>
      </c>
      <c r="AT57" s="134" t="s">
        <v>1807</v>
      </c>
      <c r="AU57" s="132">
        <v>1</v>
      </c>
      <c r="AV57" s="15"/>
      <c r="AW57" t="s">
        <v>496</v>
      </c>
      <c r="AX57" s="132" t="s">
        <v>497</v>
      </c>
      <c r="AY57" s="132" t="s">
        <v>497</v>
      </c>
      <c r="AZ57" s="15"/>
      <c r="BA57" s="15"/>
      <c r="BB57" s="15"/>
      <c r="BC57" s="104" t="s">
        <v>2186</v>
      </c>
      <c r="BD57" t="s">
        <v>2190</v>
      </c>
      <c r="BE57" s="104" t="s">
        <v>2190</v>
      </c>
      <c r="BF57" s="133">
        <v>1</v>
      </c>
      <c r="BG57" s="133"/>
      <c r="BH57" s="133"/>
      <c r="BI57" s="133"/>
      <c r="BJ57" s="133"/>
      <c r="BK57" s="132"/>
      <c r="BL57" s="133"/>
      <c r="CA57" s="15"/>
      <c r="CB57"/>
      <c r="CF57" s="15"/>
      <c r="CH57" t="s">
        <v>1434</v>
      </c>
      <c r="CI57" s="15" t="s">
        <v>1440</v>
      </c>
      <c r="CJ57" s="15" t="s">
        <v>1440</v>
      </c>
      <c r="CK57" s="15">
        <v>1</v>
      </c>
      <c r="CL57" s="15"/>
      <c r="CM57" t="s">
        <v>2116</v>
      </c>
      <c r="CN57" s="15"/>
      <c r="CO57" s="15"/>
      <c r="CP57" s="55"/>
      <c r="CX57" s="21"/>
      <c r="DE57" t="s">
        <v>2014</v>
      </c>
      <c r="DF57" t="s">
        <v>2014</v>
      </c>
      <c r="DG57" t="s">
        <v>2014</v>
      </c>
      <c r="DH57" s="7">
        <v>1</v>
      </c>
      <c r="DI57" s="7">
        <v>4</v>
      </c>
    </row>
    <row r="58" spans="2:114" ht="15" x14ac:dyDescent="0.25">
      <c r="C58" s="8" t="b">
        <v>0</v>
      </c>
      <c r="D58" s="15"/>
      <c r="E58" s="15"/>
      <c r="F58" s="8"/>
      <c r="G58" s="139" t="str">
        <f>BD8</f>
        <v>none</v>
      </c>
      <c r="H58" s="139" t="str">
        <f>varsAW!AK8</f>
        <v>none</v>
      </c>
      <c r="I58" s="139" t="str">
        <f>varsAC!AK8</f>
        <v>none</v>
      </c>
      <c r="J58" s="139" t="str">
        <f t="shared" ref="J58:J68" si="31">CN8</f>
        <v>none</v>
      </c>
      <c r="K58" s="139" t="str">
        <f t="shared" si="30"/>
        <v>none</v>
      </c>
      <c r="L58" s="139" t="str">
        <f t="shared" ref="L58:L68" si="32">FK9</f>
        <v>none</v>
      </c>
      <c r="M58" s="8"/>
      <c r="O58" s="8" t="s">
        <v>329</v>
      </c>
      <c r="Q58" s="15"/>
      <c r="R58" s="15"/>
      <c r="AO58" s="15"/>
      <c r="AP58" s="15"/>
      <c r="AQ58" s="15"/>
      <c r="AR58" t="s">
        <v>1232</v>
      </c>
      <c r="AS58" s="134" t="s">
        <v>1808</v>
      </c>
      <c r="AT58" s="134" t="s">
        <v>1808</v>
      </c>
      <c r="AU58" s="132">
        <v>1</v>
      </c>
      <c r="AV58" s="15"/>
      <c r="AW58" t="s">
        <v>500</v>
      </c>
      <c r="AX58" s="132" t="s">
        <v>501</v>
      </c>
      <c r="AY58" s="132" t="s">
        <v>501</v>
      </c>
      <c r="AZ58" s="15"/>
      <c r="BA58" s="15"/>
      <c r="BB58" s="15"/>
      <c r="BC58" s="104" t="s">
        <v>2187</v>
      </c>
      <c r="BD58" t="s">
        <v>2192</v>
      </c>
      <c r="BE58" s="104" t="s">
        <v>2192</v>
      </c>
      <c r="BF58" s="133">
        <v>1</v>
      </c>
      <c r="BG58" s="133"/>
      <c r="BH58" s="133"/>
      <c r="BI58" s="133"/>
      <c r="BJ58" s="133"/>
      <c r="BK58" s="132"/>
      <c r="BL58" s="133"/>
      <c r="CA58" s="15"/>
      <c r="CB58"/>
      <c r="CF58" s="15"/>
      <c r="CH58" t="s">
        <v>1435</v>
      </c>
      <c r="CI58" s="15" t="s">
        <v>1441</v>
      </c>
      <c r="CJ58" s="15" t="s">
        <v>1441</v>
      </c>
      <c r="CK58" s="15">
        <v>1</v>
      </c>
      <c r="CL58" s="15"/>
      <c r="CM58" t="s">
        <v>328</v>
      </c>
      <c r="CN58" s="15" t="s">
        <v>1424</v>
      </c>
      <c r="CO58" s="15" t="s">
        <v>1424</v>
      </c>
      <c r="CP58" s="55">
        <v>1</v>
      </c>
      <c r="CV58" s="7" t="s">
        <v>1570</v>
      </c>
      <c r="CW58" s="65" t="s">
        <v>1607</v>
      </c>
      <c r="CX58" s="21"/>
      <c r="DE58"/>
    </row>
    <row r="59" spans="2:114" ht="15" x14ac:dyDescent="0.25">
      <c r="D59" s="15"/>
      <c r="E59" s="15"/>
      <c r="F59" s="8"/>
      <c r="G59" s="139" t="str">
        <f t="shared" ref="G59:G66" si="33">BD9</f>
        <v>none</v>
      </c>
      <c r="H59" s="139" t="str">
        <f>varsAW!AK9</f>
        <v>none</v>
      </c>
      <c r="I59" s="139" t="str">
        <f>varsAC!AK9</f>
        <v>none</v>
      </c>
      <c r="J59" s="139" t="str">
        <f t="shared" si="31"/>
        <v>none</v>
      </c>
      <c r="K59" s="139" t="str">
        <f t="shared" si="30"/>
        <v>none</v>
      </c>
      <c r="L59" s="139" t="str">
        <f t="shared" si="32"/>
        <v>none</v>
      </c>
      <c r="M59" s="8"/>
      <c r="O59" s="8" t="s">
        <v>1728</v>
      </c>
      <c r="Q59" s="15"/>
      <c r="R59" s="15"/>
      <c r="AH59" s="28"/>
      <c r="AI59" s="28"/>
      <c r="AO59" s="15"/>
      <c r="AP59" s="15"/>
      <c r="AQ59" s="15"/>
      <c r="AR59" t="s">
        <v>488</v>
      </c>
      <c r="AS59" s="132" t="s">
        <v>489</v>
      </c>
      <c r="AT59" s="132" t="s">
        <v>489</v>
      </c>
      <c r="AU59" s="132">
        <v>1</v>
      </c>
      <c r="AV59" s="15"/>
      <c r="AW59" t="s">
        <v>504</v>
      </c>
      <c r="AX59" s="132" t="s">
        <v>505</v>
      </c>
      <c r="AY59" s="132" t="s">
        <v>505</v>
      </c>
      <c r="AZ59" s="15"/>
      <c r="BA59" s="15"/>
      <c r="BB59" s="15"/>
      <c r="BC59" s="104" t="s">
        <v>2188</v>
      </c>
      <c r="BD59" t="s">
        <v>2193</v>
      </c>
      <c r="BE59" s="104" t="s">
        <v>2193</v>
      </c>
      <c r="BF59" s="133">
        <v>1</v>
      </c>
      <c r="BG59" s="133"/>
      <c r="BH59" s="133"/>
      <c r="BI59" s="133"/>
      <c r="BJ59" s="133"/>
      <c r="BK59" s="132"/>
      <c r="BL59" s="133"/>
      <c r="CA59" s="15"/>
      <c r="CB59"/>
      <c r="CH59"/>
      <c r="CL59" s="15"/>
      <c r="CM59" t="s">
        <v>1419</v>
      </c>
      <c r="CN59" s="15" t="s">
        <v>1396</v>
      </c>
      <c r="CO59" s="15" t="s">
        <v>1396</v>
      </c>
      <c r="CP59" s="55">
        <v>1</v>
      </c>
      <c r="CV59" s="61" t="s">
        <v>1594</v>
      </c>
      <c r="CX59" s="21"/>
      <c r="DE59" t="s">
        <v>74</v>
      </c>
      <c r="DF59" s="104" t="s">
        <v>2054</v>
      </c>
      <c r="DG59" s="104" t="s">
        <v>2054</v>
      </c>
      <c r="DH59" s="109">
        <v>1</v>
      </c>
      <c r="DI59" s="7">
        <v>1</v>
      </c>
      <c r="DJ59" s="7">
        <v>1</v>
      </c>
    </row>
    <row r="60" spans="2:114" ht="15" x14ac:dyDescent="0.25">
      <c r="C60" s="8" t="b">
        <v>0</v>
      </c>
      <c r="D60" s="15"/>
      <c r="E60" s="15"/>
      <c r="F60" s="8"/>
      <c r="G60" s="139" t="str">
        <f t="shared" si="33"/>
        <v>none</v>
      </c>
      <c r="H60" s="139" t="str">
        <f>varsAW!AK10</f>
        <v>none</v>
      </c>
      <c r="I60" s="139" t="str">
        <f>varsAC!AK10</f>
        <v>none</v>
      </c>
      <c r="J60" s="139" t="str">
        <f>CN10</f>
        <v>none</v>
      </c>
      <c r="K60" s="139" t="str">
        <f t="shared" si="30"/>
        <v>none</v>
      </c>
      <c r="L60" s="139" t="str">
        <f t="shared" si="32"/>
        <v>none</v>
      </c>
      <c r="M60" s="8"/>
      <c r="O60" s="8" t="s">
        <v>1729</v>
      </c>
      <c r="P60" s="15"/>
      <c r="Q60" s="15"/>
      <c r="R60" s="15"/>
      <c r="AO60" s="15"/>
      <c r="AP60" s="15"/>
      <c r="AQ60" s="15"/>
      <c r="AR60" t="s">
        <v>492</v>
      </c>
      <c r="AS60" s="132" t="s">
        <v>493</v>
      </c>
      <c r="AT60" s="132" t="s">
        <v>493</v>
      </c>
      <c r="AU60" s="132">
        <v>1</v>
      </c>
      <c r="AV60" s="15"/>
      <c r="AW60" t="s">
        <v>506</v>
      </c>
      <c r="AX60" s="132" t="s">
        <v>507</v>
      </c>
      <c r="AY60" s="132" t="s">
        <v>507</v>
      </c>
      <c r="AZ60" s="15"/>
      <c r="BA60" s="15"/>
      <c r="BB60" s="15"/>
      <c r="BC60" s="104" t="s">
        <v>2189</v>
      </c>
      <c r="BD60" t="s">
        <v>2191</v>
      </c>
      <c r="BE60" s="104" t="s">
        <v>2191</v>
      </c>
      <c r="BF60" s="133">
        <v>1</v>
      </c>
      <c r="BG60" s="133"/>
      <c r="BH60" s="133"/>
      <c r="BI60" s="133"/>
      <c r="BJ60" s="133"/>
      <c r="BK60" s="132"/>
      <c r="BL60" s="133"/>
      <c r="CA60" s="15"/>
      <c r="CB60"/>
      <c r="CH60" t="s">
        <v>1461</v>
      </c>
      <c r="CI60" s="7" t="s">
        <v>30</v>
      </c>
      <c r="CJ60" s="7" t="s">
        <v>1460</v>
      </c>
      <c r="CL60" s="15"/>
      <c r="CM60" t="s">
        <v>1420</v>
      </c>
      <c r="CN60" s="15" t="s">
        <v>1398</v>
      </c>
      <c r="CO60" s="15" t="s">
        <v>1398</v>
      </c>
      <c r="CP60" s="55">
        <v>1</v>
      </c>
      <c r="CV60" s="61" t="s">
        <v>1599</v>
      </c>
      <c r="CX60" s="21"/>
      <c r="DE60" t="s">
        <v>77</v>
      </c>
      <c r="DF60" s="104" t="s">
        <v>55</v>
      </c>
      <c r="DG60" s="104" t="s">
        <v>55</v>
      </c>
      <c r="DH60" s="109">
        <v>1</v>
      </c>
      <c r="DI60" s="7">
        <v>1</v>
      </c>
      <c r="DJ60" s="7">
        <v>1</v>
      </c>
    </row>
    <row r="61" spans="2:114" ht="15" x14ac:dyDescent="0.25">
      <c r="C61" s="8" t="b">
        <v>0</v>
      </c>
      <c r="D61" s="15"/>
      <c r="E61" s="15"/>
      <c r="F61" s="8"/>
      <c r="G61" s="139" t="str">
        <f t="shared" si="33"/>
        <v>none</v>
      </c>
      <c r="H61" s="139" t="str">
        <f>varsAW!AK11</f>
        <v>none</v>
      </c>
      <c r="I61" s="139" t="str">
        <f>varsAC!AK11</f>
        <v>none</v>
      </c>
      <c r="J61" s="139" t="str">
        <f t="shared" si="31"/>
        <v>none</v>
      </c>
      <c r="K61" s="139" t="str">
        <f t="shared" si="30"/>
        <v>none</v>
      </c>
      <c r="L61" s="139" t="str">
        <f t="shared" si="32"/>
        <v>none</v>
      </c>
      <c r="M61" s="8"/>
      <c r="O61" s="8"/>
      <c r="P61" s="15"/>
      <c r="Q61" s="15"/>
      <c r="R61" s="15"/>
      <c r="AO61" s="15"/>
      <c r="AP61" s="15"/>
      <c r="AQ61" s="15"/>
      <c r="AR61" t="s">
        <v>496</v>
      </c>
      <c r="AS61" s="132" t="s">
        <v>497</v>
      </c>
      <c r="AT61" s="132" t="s">
        <v>497</v>
      </c>
      <c r="AU61" s="132">
        <v>1</v>
      </c>
      <c r="AV61" s="15"/>
      <c r="AW61"/>
      <c r="AX61" s="132"/>
      <c r="AY61" s="132"/>
      <c r="AZ61" s="15"/>
      <c r="BA61" s="15"/>
      <c r="BB61" s="15"/>
      <c r="BC61"/>
      <c r="BD61"/>
      <c r="BE61"/>
      <c r="BF61" s="133"/>
      <c r="BG61" s="133"/>
      <c r="BH61" s="133"/>
      <c r="BI61" s="133"/>
      <c r="BJ61" s="133"/>
      <c r="BK61" s="133"/>
      <c r="BL61" s="133"/>
      <c r="CA61" s="15"/>
      <c r="CB61"/>
      <c r="CH61" t="s">
        <v>1463</v>
      </c>
      <c r="CI61" s="7" t="s">
        <v>30</v>
      </c>
      <c r="CJ61" s="7" t="s">
        <v>1462</v>
      </c>
      <c r="CL61" s="15"/>
      <c r="CM61" t="s">
        <v>1421</v>
      </c>
      <c r="CN61" s="15" t="s">
        <v>1400</v>
      </c>
      <c r="CO61" s="15" t="s">
        <v>1400</v>
      </c>
      <c r="CP61" s="55">
        <v>1</v>
      </c>
      <c r="CV61" s="61" t="s">
        <v>1600</v>
      </c>
      <c r="CX61" s="21"/>
      <c r="DE61" t="s">
        <v>84</v>
      </c>
      <c r="DF61" s="104" t="s">
        <v>84</v>
      </c>
      <c r="DG61" s="104" t="s">
        <v>84</v>
      </c>
      <c r="DH61" s="109">
        <v>1</v>
      </c>
      <c r="DI61" s="7">
        <v>1</v>
      </c>
      <c r="DJ61" s="7">
        <v>1</v>
      </c>
    </row>
    <row r="62" spans="2:114" ht="15" x14ac:dyDescent="0.25">
      <c r="C62" s="8" t="b">
        <v>0</v>
      </c>
      <c r="D62" s="15"/>
      <c r="E62" s="15"/>
      <c r="F62" s="8"/>
      <c r="G62" s="139" t="str">
        <f t="shared" si="33"/>
        <v>none</v>
      </c>
      <c r="H62" s="139" t="str">
        <f>varsAW!AK12</f>
        <v>none</v>
      </c>
      <c r="I62" s="139" t="str">
        <f>varsAC!AK12</f>
        <v>none</v>
      </c>
      <c r="J62" s="139" t="str">
        <f t="shared" si="31"/>
        <v>none</v>
      </c>
      <c r="K62" s="139" t="str">
        <f t="shared" si="30"/>
        <v>none</v>
      </c>
      <c r="L62" s="139" t="str">
        <f t="shared" si="32"/>
        <v>none</v>
      </c>
      <c r="M62" s="8"/>
      <c r="N62" s="139"/>
      <c r="O62" s="8"/>
      <c r="P62" s="15"/>
      <c r="Q62" s="15"/>
      <c r="R62" s="15"/>
      <c r="AO62" s="15"/>
      <c r="AP62" s="15"/>
      <c r="AQ62" s="15"/>
      <c r="AR62" t="s">
        <v>500</v>
      </c>
      <c r="AS62" s="132" t="s">
        <v>501</v>
      </c>
      <c r="AT62" s="132" t="s">
        <v>501</v>
      </c>
      <c r="AU62" s="132">
        <v>1</v>
      </c>
      <c r="AV62" s="15"/>
      <c r="AW62" t="s">
        <v>2095</v>
      </c>
      <c r="AX62" s="132"/>
      <c r="AY62" s="132"/>
      <c r="AZ62" s="15"/>
      <c r="BA62" s="15"/>
      <c r="BB62" s="15"/>
      <c r="BC62" t="s">
        <v>2094</v>
      </c>
      <c r="BD62"/>
      <c r="BE62"/>
      <c r="BF62" s="133"/>
      <c r="BG62" s="133"/>
      <c r="BH62" s="133"/>
      <c r="BI62" s="133"/>
      <c r="BJ62" s="133"/>
      <c r="BK62" s="133"/>
      <c r="BL62" s="133"/>
      <c r="CA62" s="15" t="s">
        <v>2110</v>
      </c>
      <c r="CB62"/>
      <c r="CC62" s="15"/>
      <c r="CD62" s="15"/>
      <c r="CE62" s="15"/>
      <c r="CH62" t="s">
        <v>1463</v>
      </c>
      <c r="CI62" s="7" t="s">
        <v>30</v>
      </c>
      <c r="CJ62" s="7" t="s">
        <v>1464</v>
      </c>
      <c r="CL62" s="15"/>
      <c r="CM62" t="s">
        <v>1422</v>
      </c>
      <c r="CN62" s="15" t="s">
        <v>1402</v>
      </c>
      <c r="CO62" s="15" t="s">
        <v>1402</v>
      </c>
      <c r="CP62" s="55">
        <v>1</v>
      </c>
      <c r="CV62" s="61" t="s">
        <v>1712</v>
      </c>
      <c r="CX62" s="21"/>
      <c r="DE62"/>
    </row>
    <row r="63" spans="2:114" ht="15" x14ac:dyDescent="0.25">
      <c r="D63" s="15"/>
      <c r="E63" s="15"/>
      <c r="F63" s="8"/>
      <c r="G63" s="139" t="str">
        <f t="shared" si="33"/>
        <v>none</v>
      </c>
      <c r="H63" s="139" t="str">
        <f>varsAW!AK13</f>
        <v>none</v>
      </c>
      <c r="I63" s="139" t="str">
        <f>varsAC!AK13</f>
        <v>none</v>
      </c>
      <c r="J63" s="139" t="str">
        <f t="shared" si="31"/>
        <v>none</v>
      </c>
      <c r="K63" s="139" t="str">
        <f t="shared" si="30"/>
        <v>none</v>
      </c>
      <c r="L63" s="139" t="str">
        <f t="shared" si="32"/>
        <v>none</v>
      </c>
      <c r="M63" s="8"/>
      <c r="N63" s="139"/>
      <c r="O63" s="8"/>
      <c r="P63" s="15"/>
      <c r="Q63" s="15"/>
      <c r="R63" s="15"/>
      <c r="AO63" s="15"/>
      <c r="AP63" s="15"/>
      <c r="AQ63" s="15"/>
      <c r="AR63" t="s">
        <v>504</v>
      </c>
      <c r="AS63" s="132" t="s">
        <v>505</v>
      </c>
      <c r="AT63" s="132" t="s">
        <v>505</v>
      </c>
      <c r="AU63" s="132">
        <v>1</v>
      </c>
      <c r="AV63" s="15"/>
      <c r="AW63" t="s">
        <v>460</v>
      </c>
      <c r="AX63" s="132" t="s">
        <v>461</v>
      </c>
      <c r="AY63" s="132" t="s">
        <v>461</v>
      </c>
      <c r="AZ63" s="15"/>
      <c r="BA63" s="15"/>
      <c r="BB63" s="15"/>
      <c r="BC63" t="s">
        <v>328</v>
      </c>
      <c r="BD63" t="s">
        <v>328</v>
      </c>
      <c r="BE63" t="s">
        <v>329</v>
      </c>
      <c r="BF63" s="133">
        <v>1</v>
      </c>
      <c r="BG63" s="133"/>
      <c r="BH63" s="133"/>
      <c r="BI63" s="133"/>
      <c r="BJ63" s="133"/>
      <c r="BK63" s="133"/>
      <c r="BL63" s="133"/>
      <c r="CA63" s="15"/>
      <c r="CB63" t="s">
        <v>1715</v>
      </c>
      <c r="CC63" s="15" t="s">
        <v>1716</v>
      </c>
      <c r="CD63" s="15" t="s">
        <v>1716</v>
      </c>
      <c r="CE63" s="15">
        <v>1</v>
      </c>
      <c r="CH63" t="s">
        <v>1463</v>
      </c>
      <c r="CI63" s="7" t="s">
        <v>30</v>
      </c>
      <c r="CJ63" s="7" t="s">
        <v>1465</v>
      </c>
      <c r="CL63" s="15"/>
      <c r="CM63"/>
      <c r="CX63" s="21"/>
      <c r="DE63"/>
    </row>
    <row r="64" spans="2:114" ht="15" x14ac:dyDescent="0.25">
      <c r="C64" s="8" t="b">
        <v>1</v>
      </c>
      <c r="D64" s="15"/>
      <c r="E64" s="15"/>
      <c r="F64" s="8"/>
      <c r="G64" s="139" t="str">
        <f t="shared" si="33"/>
        <v>none</v>
      </c>
      <c r="H64" s="139" t="str">
        <f>varsAW!AK14</f>
        <v>none</v>
      </c>
      <c r="I64" s="139" t="str">
        <f>varsAC!AK14</f>
        <v>none</v>
      </c>
      <c r="J64" s="139" t="str">
        <f t="shared" si="31"/>
        <v>none</v>
      </c>
      <c r="K64" s="139" t="str">
        <f t="shared" si="30"/>
        <v>none</v>
      </c>
      <c r="L64" s="139" t="str">
        <f t="shared" si="32"/>
        <v>none</v>
      </c>
      <c r="M64" s="8"/>
      <c r="N64" s="139"/>
      <c r="O64" s="8"/>
      <c r="P64" s="15"/>
      <c r="Q64" s="15"/>
      <c r="R64" s="15"/>
      <c r="AO64" s="15"/>
      <c r="AP64" s="15"/>
      <c r="AQ64" s="15"/>
      <c r="AR64" t="s">
        <v>506</v>
      </c>
      <c r="AS64" s="132" t="s">
        <v>507</v>
      </c>
      <c r="AT64" s="132" t="s">
        <v>507</v>
      </c>
      <c r="AU64" s="132">
        <v>1</v>
      </c>
      <c r="AV64" s="15"/>
      <c r="AW64" t="s">
        <v>464</v>
      </c>
      <c r="AX64" s="132" t="s">
        <v>465</v>
      </c>
      <c r="AY64" s="132" t="s">
        <v>465</v>
      </c>
      <c r="AZ64" s="15"/>
      <c r="BA64" s="15"/>
      <c r="BB64" s="15"/>
      <c r="BC64" t="s">
        <v>368</v>
      </c>
      <c r="BD64" t="s">
        <v>369</v>
      </c>
      <c r="BE64" t="s">
        <v>369</v>
      </c>
      <c r="BF64" s="133">
        <v>1</v>
      </c>
      <c r="BG64" s="133"/>
      <c r="BH64" s="133"/>
      <c r="BI64" s="133"/>
      <c r="BJ64" s="133"/>
      <c r="BK64" s="133"/>
      <c r="BL64" s="133"/>
      <c r="CA64" s="15"/>
      <c r="CB64" t="s">
        <v>1717</v>
      </c>
      <c r="CC64" s="15" t="s">
        <v>1718</v>
      </c>
      <c r="CD64" s="15" t="s">
        <v>1718</v>
      </c>
      <c r="CE64" s="15">
        <v>1</v>
      </c>
      <c r="CH64"/>
      <c r="CJ64" s="7" t="s">
        <v>1466</v>
      </c>
      <c r="CM64" t="s">
        <v>2117</v>
      </c>
      <c r="CN64" s="15"/>
      <c r="CO64" s="15"/>
      <c r="CP64" s="55"/>
      <c r="CQ64" s="15"/>
      <c r="CR64" s="15"/>
      <c r="CS64" s="15"/>
      <c r="CT64" s="15"/>
      <c r="CU64" s="15"/>
      <c r="CV64" s="15"/>
      <c r="CW64" s="65"/>
      <c r="CX64" s="21"/>
      <c r="DE64"/>
    </row>
    <row r="65" spans="1:137" ht="15" x14ac:dyDescent="0.25">
      <c r="D65" s="15"/>
      <c r="E65" s="15"/>
      <c r="F65" s="8"/>
      <c r="G65" s="139" t="str">
        <f t="shared" si="33"/>
        <v>none</v>
      </c>
      <c r="H65" s="139" t="str">
        <f>varsAW!AK15</f>
        <v>none</v>
      </c>
      <c r="I65" s="139" t="str">
        <f>varsAC!AK15</f>
        <v>none</v>
      </c>
      <c r="J65" s="139" t="str">
        <f t="shared" si="31"/>
        <v>none</v>
      </c>
      <c r="K65" s="139" t="str">
        <f t="shared" si="30"/>
        <v>none</v>
      </c>
      <c r="L65" s="139" t="str">
        <f t="shared" si="32"/>
        <v>none</v>
      </c>
      <c r="M65" s="8"/>
      <c r="N65" s="139"/>
      <c r="O65" s="8"/>
      <c r="P65" s="15"/>
      <c r="Q65" s="15"/>
      <c r="R65" s="15"/>
      <c r="AO65" s="15"/>
      <c r="AP65" s="15"/>
      <c r="AQ65" s="15"/>
      <c r="AR65"/>
      <c r="AS65" s="132"/>
      <c r="AT65" s="132"/>
      <c r="AU65" s="132"/>
      <c r="AV65" s="15"/>
      <c r="AW65" t="s">
        <v>468</v>
      </c>
      <c r="AX65" s="132" t="s">
        <v>469</v>
      </c>
      <c r="AY65" s="132" t="s">
        <v>469</v>
      </c>
      <c r="AZ65" s="15"/>
      <c r="BA65" s="15"/>
      <c r="BB65" s="15"/>
      <c r="BC65" t="s">
        <v>364</v>
      </c>
      <c r="BD65" t="s">
        <v>365</v>
      </c>
      <c r="BE65" t="s">
        <v>1881</v>
      </c>
      <c r="BF65" s="133">
        <v>3</v>
      </c>
      <c r="BG65" s="133" t="s">
        <v>1714</v>
      </c>
      <c r="BH65" s="133" t="s">
        <v>326</v>
      </c>
      <c r="BI65" s="133" t="s">
        <v>329</v>
      </c>
      <c r="BJ65" s="133"/>
      <c r="BK65" s="133"/>
      <c r="BL65" s="133"/>
      <c r="CA65" s="15"/>
      <c r="CB65"/>
      <c r="CC65" s="15"/>
      <c r="CD65" s="15"/>
      <c r="CE65" s="15"/>
      <c r="CH65"/>
      <c r="CL65" s="15"/>
      <c r="CM65" t="s">
        <v>2118</v>
      </c>
      <c r="CN65" s="15"/>
      <c r="CO65" s="15"/>
      <c r="CS65" s="15"/>
      <c r="CU65" s="15"/>
      <c r="CV65" s="15"/>
      <c r="CW65" s="65"/>
      <c r="CX65" s="21"/>
      <c r="DE65"/>
      <c r="DU65" s="9" t="s">
        <v>2060</v>
      </c>
    </row>
    <row r="66" spans="1:137" ht="15" x14ac:dyDescent="0.25">
      <c r="B66" s="7" t="s">
        <v>1785</v>
      </c>
      <c r="C66" s="8" t="s">
        <v>2367</v>
      </c>
      <c r="D66" s="15"/>
      <c r="E66" s="15"/>
      <c r="F66" s="8"/>
      <c r="G66" s="139" t="str">
        <f t="shared" si="33"/>
        <v>none</v>
      </c>
      <c r="H66" s="139" t="str">
        <f>varsAW!AK16</f>
        <v>none</v>
      </c>
      <c r="I66" s="139" t="str">
        <f>varsAC!AK16</f>
        <v>none</v>
      </c>
      <c r="J66" s="139" t="str">
        <f t="shared" si="31"/>
        <v>none</v>
      </c>
      <c r="K66" s="139" t="str">
        <f t="shared" si="30"/>
        <v>none</v>
      </c>
      <c r="L66" s="139" t="str">
        <f t="shared" si="32"/>
        <v>none</v>
      </c>
      <c r="M66" s="8"/>
      <c r="N66" s="139"/>
      <c r="O66" s="8"/>
      <c r="P66" s="15"/>
      <c r="Q66" s="15"/>
      <c r="R66" s="15"/>
      <c r="AO66" s="15"/>
      <c r="AP66" s="15"/>
      <c r="AQ66" s="15"/>
      <c r="AR66" t="s">
        <v>2095</v>
      </c>
      <c r="AS66" s="132"/>
      <c r="AT66" s="132"/>
      <c r="AU66" s="132"/>
      <c r="AV66" s="15"/>
      <c r="AW66" t="s">
        <v>470</v>
      </c>
      <c r="AX66" s="132" t="s">
        <v>471</v>
      </c>
      <c r="AY66" s="132" t="s">
        <v>471</v>
      </c>
      <c r="AZ66" s="15"/>
      <c r="BA66" s="15"/>
      <c r="BB66" s="15"/>
      <c r="BC66" t="s">
        <v>360</v>
      </c>
      <c r="BD66" t="s">
        <v>361</v>
      </c>
      <c r="BE66" t="s">
        <v>361</v>
      </c>
      <c r="BF66" s="133">
        <v>1</v>
      </c>
      <c r="BG66" s="133" t="s">
        <v>321</v>
      </c>
      <c r="BH66" s="133" t="s">
        <v>322</v>
      </c>
      <c r="BI66" s="133"/>
      <c r="BJ66" s="133"/>
      <c r="BK66" s="133"/>
      <c r="BL66" s="133"/>
      <c r="CA66" s="15"/>
      <c r="CB66" s="15"/>
      <c r="CC66" s="15"/>
      <c r="CD66" s="15"/>
      <c r="CE66" s="15"/>
      <c r="CJ66" s="15" t="s">
        <v>1506</v>
      </c>
      <c r="CL66" s="15"/>
      <c r="CM66" t="s">
        <v>1448</v>
      </c>
      <c r="CN66" s="15" t="s">
        <v>1443</v>
      </c>
      <c r="CO66" s="15" t="s">
        <v>1443</v>
      </c>
      <c r="CP66" s="55">
        <v>1</v>
      </c>
      <c r="CQ66" s="15"/>
      <c r="CR66" s="15"/>
      <c r="CS66" s="15"/>
      <c r="CT66" s="15"/>
      <c r="CU66" s="15"/>
      <c r="CV66" s="61" t="s">
        <v>1601</v>
      </c>
      <c r="CW66" s="62" t="s">
        <v>1554</v>
      </c>
      <c r="CX66" s="21"/>
      <c r="DE66"/>
    </row>
    <row r="67" spans="1:137" ht="15" x14ac:dyDescent="0.25">
      <c r="B67" s="7" t="s">
        <v>1792</v>
      </c>
      <c r="C67" s="103"/>
      <c r="D67" s="15"/>
      <c r="E67" s="15"/>
      <c r="F67" s="8"/>
      <c r="G67" s="139" t="str">
        <f>BD17</f>
        <v>none</v>
      </c>
      <c r="H67" s="139" t="str">
        <f>varsAW!AK17</f>
        <v>none</v>
      </c>
      <c r="I67" s="139" t="str">
        <f>varsAC!AK17</f>
        <v>none</v>
      </c>
      <c r="J67" s="139" t="str">
        <f t="shared" si="31"/>
        <v>none</v>
      </c>
      <c r="K67" s="139" t="str">
        <f t="shared" si="30"/>
        <v>none</v>
      </c>
      <c r="L67" s="139" t="str">
        <f t="shared" si="32"/>
        <v>none</v>
      </c>
      <c r="M67" s="8"/>
      <c r="N67" s="139"/>
      <c r="O67" s="8"/>
      <c r="P67" s="15"/>
      <c r="Q67" s="15"/>
      <c r="R67" s="15"/>
      <c r="AO67" s="15"/>
      <c r="AP67" s="15"/>
      <c r="AQ67" s="15"/>
      <c r="AR67" t="s">
        <v>460</v>
      </c>
      <c r="AS67" s="132" t="s">
        <v>461</v>
      </c>
      <c r="AT67" s="132" t="s">
        <v>461</v>
      </c>
      <c r="AU67" s="132">
        <v>1</v>
      </c>
      <c r="AV67" s="15"/>
      <c r="AW67" t="s">
        <v>472</v>
      </c>
      <c r="AX67" s="132" t="s">
        <v>473</v>
      </c>
      <c r="AY67" s="132" t="s">
        <v>473</v>
      </c>
      <c r="AZ67" s="15"/>
      <c r="BA67" s="15"/>
      <c r="BB67" s="15"/>
      <c r="BC67" t="s">
        <v>372</v>
      </c>
      <c r="BD67" t="s">
        <v>373</v>
      </c>
      <c r="BE67" t="s">
        <v>1882</v>
      </c>
      <c r="BF67" s="133">
        <v>2</v>
      </c>
      <c r="BG67" s="133" t="s">
        <v>33</v>
      </c>
      <c r="BH67" s="133" t="s">
        <v>348</v>
      </c>
      <c r="BI67" s="133" t="s">
        <v>374</v>
      </c>
      <c r="BJ67" s="133" t="b">
        <v>1</v>
      </c>
      <c r="BK67" s="133"/>
      <c r="BL67" s="133"/>
      <c r="CA67" s="15"/>
      <c r="CB67" s="15"/>
      <c r="CC67" s="15"/>
      <c r="CD67" s="15"/>
      <c r="CE67" s="15"/>
      <c r="CJ67" s="15" t="s">
        <v>1507</v>
      </c>
      <c r="CL67" s="15"/>
      <c r="CM67" t="s">
        <v>1449</v>
      </c>
      <c r="CN67" s="15" t="s">
        <v>1444</v>
      </c>
      <c r="CO67" s="15" t="s">
        <v>1444</v>
      </c>
      <c r="CP67" s="55">
        <v>1</v>
      </c>
      <c r="CQ67" s="15"/>
      <c r="CR67" s="15"/>
      <c r="CS67" s="15"/>
      <c r="CT67" s="15"/>
      <c r="CU67" s="15"/>
      <c r="CV67" s="61" t="s">
        <v>1602</v>
      </c>
      <c r="CW67" s="65"/>
      <c r="CX67" s="21"/>
      <c r="DE67"/>
      <c r="DU67" s="150" t="str">
        <f>EO28</f>
        <v>views</v>
      </c>
      <c r="DV67" s="150" t="str">
        <f t="shared" ref="DV67:EG67" si="34">EP28</f>
        <v>Video views</v>
      </c>
      <c r="DW67" s="150">
        <f t="shared" si="34"/>
        <v>0</v>
      </c>
      <c r="DX67" s="150" t="str">
        <f t="shared" si="34"/>
        <v>views</v>
      </c>
      <c r="DY67" s="150">
        <f t="shared" si="34"/>
        <v>1</v>
      </c>
      <c r="DZ67" s="150">
        <f t="shared" si="34"/>
        <v>0</v>
      </c>
      <c r="EA67" s="150">
        <f t="shared" si="34"/>
        <v>0</v>
      </c>
      <c r="EB67" s="150">
        <f t="shared" si="34"/>
        <v>0</v>
      </c>
      <c r="EC67" s="150">
        <f t="shared" si="34"/>
        <v>0</v>
      </c>
      <c r="ED67" s="150">
        <f t="shared" si="34"/>
        <v>0</v>
      </c>
      <c r="EE67" s="150">
        <f t="shared" si="34"/>
        <v>0</v>
      </c>
      <c r="EF67" s="150">
        <f t="shared" si="34"/>
        <v>0</v>
      </c>
      <c r="EG67" s="150">
        <f t="shared" si="34"/>
        <v>0</v>
      </c>
    </row>
    <row r="68" spans="1:137" ht="15" x14ac:dyDescent="0.25">
      <c r="B68" s="7" t="s">
        <v>1793</v>
      </c>
      <c r="C68" s="103"/>
      <c r="D68" s="15"/>
      <c r="E68" s="15"/>
      <c r="F68" s="8"/>
      <c r="G68" s="139" t="str">
        <f>BD18</f>
        <v>none</v>
      </c>
      <c r="H68" s="139" t="str">
        <f>varsAW!AK18</f>
        <v>none</v>
      </c>
      <c r="I68" s="139" t="str">
        <f>varsAC!AK18</f>
        <v>none</v>
      </c>
      <c r="J68" s="139" t="str">
        <f t="shared" si="31"/>
        <v>none</v>
      </c>
      <c r="K68" s="139" t="str">
        <f t="shared" si="30"/>
        <v>none</v>
      </c>
      <c r="L68" s="139" t="str">
        <f t="shared" si="32"/>
        <v>none</v>
      </c>
      <c r="M68" s="8"/>
      <c r="N68" s="139"/>
      <c r="O68" s="8"/>
      <c r="P68" s="109"/>
      <c r="Q68" s="15"/>
      <c r="R68" s="15"/>
      <c r="AO68" s="15"/>
      <c r="AP68" s="15"/>
      <c r="AQ68" s="15"/>
      <c r="AR68" t="s">
        <v>464</v>
      </c>
      <c r="AS68" s="132" t="s">
        <v>465</v>
      </c>
      <c r="AT68" s="132" t="s">
        <v>465</v>
      </c>
      <c r="AU68" s="132">
        <v>1</v>
      </c>
      <c r="AV68" s="15"/>
      <c r="AW68" t="s">
        <v>476</v>
      </c>
      <c r="AX68" s="132" t="s">
        <v>477</v>
      </c>
      <c r="AY68" s="132" t="s">
        <v>477</v>
      </c>
      <c r="AZ68" s="15"/>
      <c r="BA68" s="15"/>
      <c r="BB68" s="15"/>
      <c r="BC68" t="s">
        <v>338</v>
      </c>
      <c r="BD68" t="s">
        <v>338</v>
      </c>
      <c r="BE68" t="s">
        <v>339</v>
      </c>
      <c r="BF68" s="133">
        <v>1</v>
      </c>
      <c r="BG68" s="133"/>
      <c r="BH68" s="133"/>
      <c r="BI68" s="133"/>
      <c r="BJ68" s="133"/>
      <c r="BK68" s="133"/>
      <c r="BL68" s="133"/>
      <c r="CA68" s="15"/>
      <c r="CB68" s="15"/>
      <c r="CC68" s="15"/>
      <c r="CD68" s="15"/>
      <c r="CE68" s="15"/>
      <c r="CJ68" s="15" t="s">
        <v>1508</v>
      </c>
      <c r="CL68" s="15"/>
      <c r="CM68" t="s">
        <v>1450</v>
      </c>
      <c r="CN68" s="15" t="s">
        <v>1445</v>
      </c>
      <c r="CO68" s="15" t="s">
        <v>1445</v>
      </c>
      <c r="CP68" s="55">
        <v>1</v>
      </c>
      <c r="CQ68" s="15"/>
      <c r="CR68" s="15"/>
      <c r="CS68" s="15"/>
      <c r="CT68" s="15" t="b">
        <v>1</v>
      </c>
      <c r="CU68" s="15"/>
      <c r="CV68" s="61" t="s">
        <v>1603</v>
      </c>
      <c r="CW68" s="65"/>
      <c r="CX68" s="21"/>
      <c r="DE68"/>
      <c r="DU68" s="150" t="str">
        <f t="shared" ref="DU68:EG68" si="35">EO29</f>
        <v>comments</v>
      </c>
      <c r="DV68" s="150" t="str">
        <f t="shared" si="35"/>
        <v>Comments</v>
      </c>
      <c r="DW68" s="150">
        <f t="shared" si="35"/>
        <v>0</v>
      </c>
      <c r="DX68" s="150" t="str">
        <f t="shared" si="35"/>
        <v>comments</v>
      </c>
      <c r="DY68" s="150">
        <f t="shared" si="35"/>
        <v>1</v>
      </c>
      <c r="DZ68" s="150">
        <f t="shared" si="35"/>
        <v>0</v>
      </c>
      <c r="EA68" s="150">
        <f t="shared" si="35"/>
        <v>0</v>
      </c>
      <c r="EB68" s="150">
        <f t="shared" si="35"/>
        <v>0</v>
      </c>
      <c r="EC68" s="150">
        <f t="shared" si="35"/>
        <v>0</v>
      </c>
      <c r="ED68" s="150">
        <f t="shared" si="35"/>
        <v>0</v>
      </c>
      <c r="EE68" s="150">
        <f t="shared" si="35"/>
        <v>0</v>
      </c>
      <c r="EF68" s="150">
        <f t="shared" si="35"/>
        <v>0</v>
      </c>
      <c r="EG68" s="150">
        <f t="shared" si="35"/>
        <v>0</v>
      </c>
    </row>
    <row r="69" spans="1:137" ht="15" x14ac:dyDescent="0.25">
      <c r="B69" s="7" t="s">
        <v>1794</v>
      </c>
      <c r="C69" s="103"/>
      <c r="D69" s="15"/>
      <c r="E69" s="15"/>
      <c r="F69" s="8"/>
      <c r="G69" s="139"/>
      <c r="H69" s="139"/>
      <c r="I69" s="139"/>
      <c r="J69" s="139"/>
      <c r="K69" s="139"/>
      <c r="L69" s="139"/>
      <c r="M69" s="8"/>
      <c r="N69" s="139"/>
      <c r="O69" s="8"/>
      <c r="P69" s="109"/>
      <c r="Q69" s="15"/>
      <c r="R69" s="15"/>
      <c r="AO69" s="15"/>
      <c r="AP69" s="15"/>
      <c r="AQ69" s="15"/>
      <c r="AR69" t="s">
        <v>468</v>
      </c>
      <c r="AS69" s="132" t="s">
        <v>469</v>
      </c>
      <c r="AT69" s="132" t="s">
        <v>469</v>
      </c>
      <c r="AU69" s="132">
        <v>1</v>
      </c>
      <c r="AV69" s="15"/>
      <c r="AW69" t="s">
        <v>457</v>
      </c>
      <c r="AX69" s="132" t="s">
        <v>457</v>
      </c>
      <c r="AY69" s="132" t="s">
        <v>457</v>
      </c>
      <c r="AZ69" s="15"/>
      <c r="BA69" s="15"/>
      <c r="BB69" s="15"/>
      <c r="BC69" t="s">
        <v>349</v>
      </c>
      <c r="BD69" t="s">
        <v>349</v>
      </c>
      <c r="BE69" t="s">
        <v>350</v>
      </c>
      <c r="BF69" s="133">
        <v>1</v>
      </c>
      <c r="BG69" s="133"/>
      <c r="BH69" s="133"/>
      <c r="BI69" s="133"/>
      <c r="BJ69" s="133" t="b">
        <v>1</v>
      </c>
      <c r="BK69" s="133"/>
      <c r="BL69" s="133"/>
      <c r="CA69" s="15"/>
      <c r="CB69" s="15"/>
      <c r="CC69" s="15"/>
      <c r="CD69" s="15"/>
      <c r="CE69" s="15"/>
      <c r="CJ69" s="15" t="s">
        <v>1509</v>
      </c>
      <c r="CL69" s="15"/>
      <c r="CM69" t="s">
        <v>1517</v>
      </c>
      <c r="CN69" s="15" t="s">
        <v>1520</v>
      </c>
      <c r="CO69" s="15" t="s">
        <v>1959</v>
      </c>
      <c r="CP69" s="55">
        <v>2</v>
      </c>
      <c r="CQ69" s="15" t="s">
        <v>1376</v>
      </c>
      <c r="CR69" s="15"/>
      <c r="CS69" s="15" t="s">
        <v>1444</v>
      </c>
      <c r="CT69" s="15"/>
      <c r="CU69" s="15"/>
      <c r="CV69" s="7" t="s">
        <v>1572</v>
      </c>
      <c r="CW69" s="65"/>
      <c r="CX69" s="21"/>
      <c r="DE69"/>
      <c r="DU69" s="150" t="str">
        <f t="shared" ref="DU69:EG69" si="36">EO30</f>
        <v>favoritesAdded</v>
      </c>
      <c r="DV69" s="150" t="str">
        <f t="shared" si="36"/>
        <v>Favorites added</v>
      </c>
      <c r="DW69" s="150">
        <f t="shared" si="36"/>
        <v>0</v>
      </c>
      <c r="DX69" s="150" t="str">
        <f t="shared" si="36"/>
        <v>favoritesAdded</v>
      </c>
      <c r="DY69" s="150">
        <f t="shared" si="36"/>
        <v>1</v>
      </c>
      <c r="DZ69" s="150">
        <f t="shared" si="36"/>
        <v>0</v>
      </c>
      <c r="EA69" s="150">
        <f t="shared" si="36"/>
        <v>0</v>
      </c>
      <c r="EB69" s="150">
        <f t="shared" si="36"/>
        <v>0</v>
      </c>
      <c r="EC69" s="150">
        <f t="shared" si="36"/>
        <v>0</v>
      </c>
      <c r="ED69" s="150">
        <f t="shared" si="36"/>
        <v>0</v>
      </c>
      <c r="EE69" s="150">
        <f t="shared" si="36"/>
        <v>0</v>
      </c>
      <c r="EF69" s="150">
        <f t="shared" si="36"/>
        <v>0</v>
      </c>
      <c r="EG69" s="150">
        <f t="shared" si="36"/>
        <v>0</v>
      </c>
    </row>
    <row r="70" spans="1:137" ht="15" x14ac:dyDescent="0.25">
      <c r="B70" s="7" t="s">
        <v>1998</v>
      </c>
      <c r="C70" s="8" t="b">
        <v>0</v>
      </c>
      <c r="D70" s="15"/>
      <c r="E70" s="109" t="s">
        <v>2133</v>
      </c>
      <c r="F70" s="8"/>
      <c r="G70" s="139"/>
      <c r="H70" s="139"/>
      <c r="I70" s="139"/>
      <c r="J70" s="139"/>
      <c r="K70" s="139"/>
      <c r="L70" s="139"/>
      <c r="M70" s="8"/>
      <c r="N70" s="139"/>
      <c r="O70" s="8"/>
      <c r="P70" s="109"/>
      <c r="Q70" s="15"/>
      <c r="R70" s="15"/>
      <c r="AO70" s="15"/>
      <c r="AP70" s="15"/>
      <c r="AQ70" s="15"/>
      <c r="AR70" t="s">
        <v>470</v>
      </c>
      <c r="AS70" s="132" t="s">
        <v>471</v>
      </c>
      <c r="AT70" s="132" t="s">
        <v>471</v>
      </c>
      <c r="AU70" s="132">
        <v>1</v>
      </c>
      <c r="AV70" s="15"/>
      <c r="AW70" s="104" t="s">
        <v>229</v>
      </c>
      <c r="AX70" s="132" t="s">
        <v>230</v>
      </c>
      <c r="AY70" s="132" t="s">
        <v>230</v>
      </c>
      <c r="AZ70" s="15"/>
      <c r="BA70" s="15"/>
      <c r="BB70" s="15"/>
      <c r="BC70" t="s">
        <v>375</v>
      </c>
      <c r="BD70" t="s">
        <v>376</v>
      </c>
      <c r="BE70" t="s">
        <v>1883</v>
      </c>
      <c r="BF70" s="133">
        <v>2</v>
      </c>
      <c r="BG70" s="133" t="s">
        <v>33</v>
      </c>
      <c r="BH70" s="133" t="s">
        <v>348</v>
      </c>
      <c r="BI70" s="133" t="s">
        <v>329</v>
      </c>
      <c r="BJ70" s="133" t="b">
        <v>1</v>
      </c>
      <c r="BK70" s="133"/>
      <c r="BL70" s="133"/>
      <c r="CA70" s="15"/>
      <c r="CB70" s="15"/>
      <c r="CC70" s="15"/>
      <c r="CD70" s="15"/>
      <c r="CE70" s="15"/>
      <c r="CJ70" s="15" t="s">
        <v>1510</v>
      </c>
      <c r="CL70" s="15"/>
      <c r="CM70" t="s">
        <v>1518</v>
      </c>
      <c r="CN70" s="15" t="s">
        <v>1521</v>
      </c>
      <c r="CO70" s="15" t="s">
        <v>1960</v>
      </c>
      <c r="CP70" s="55">
        <v>4</v>
      </c>
      <c r="CQ70" s="7" t="s">
        <v>1524</v>
      </c>
      <c r="CR70" s="15" t="s">
        <v>348</v>
      </c>
      <c r="CS70" s="15" t="s">
        <v>1443</v>
      </c>
      <c r="CT70" s="15"/>
      <c r="CU70" s="15"/>
      <c r="CV70" s="7" t="s">
        <v>1574</v>
      </c>
      <c r="CW70" s="65"/>
      <c r="CX70" s="21"/>
      <c r="DE70"/>
      <c r="DU70" s="150" t="str">
        <f t="shared" ref="DU70:EG70" si="37">EO31</f>
        <v>favoritesRemoved</v>
      </c>
      <c r="DV70" s="150" t="str">
        <f t="shared" si="37"/>
        <v>Favorites removed</v>
      </c>
      <c r="DW70" s="150">
        <f t="shared" si="37"/>
        <v>0</v>
      </c>
      <c r="DX70" s="150" t="str">
        <f t="shared" si="37"/>
        <v>favoritesRemoved</v>
      </c>
      <c r="DY70" s="150">
        <f t="shared" si="37"/>
        <v>1</v>
      </c>
      <c r="DZ70" s="150">
        <f t="shared" si="37"/>
        <v>0</v>
      </c>
      <c r="EA70" s="150">
        <f t="shared" si="37"/>
        <v>0</v>
      </c>
      <c r="EB70" s="150">
        <f t="shared" si="37"/>
        <v>0</v>
      </c>
      <c r="EC70" s="150">
        <f t="shared" si="37"/>
        <v>0</v>
      </c>
      <c r="ED70" s="150">
        <f t="shared" si="37"/>
        <v>0</v>
      </c>
      <c r="EE70" s="150">
        <f t="shared" si="37"/>
        <v>0</v>
      </c>
      <c r="EF70" s="150">
        <f t="shared" si="37"/>
        <v>0</v>
      </c>
      <c r="EG70" s="150">
        <f t="shared" si="37"/>
        <v>0</v>
      </c>
    </row>
    <row r="71" spans="1:137" ht="15" x14ac:dyDescent="0.25">
      <c r="B71" s="7" t="s">
        <v>1999</v>
      </c>
      <c r="C71" s="8" t="b">
        <v>0</v>
      </c>
      <c r="D71" s="15"/>
      <c r="E71" s="109"/>
      <c r="F71" s="8"/>
      <c r="G71" s="139"/>
      <c r="H71" s="139"/>
      <c r="I71" s="139"/>
      <c r="J71" s="139"/>
      <c r="K71" s="139"/>
      <c r="L71" s="139"/>
      <c r="M71" s="8"/>
      <c r="N71" s="139"/>
      <c r="O71" s="8"/>
      <c r="P71" s="109"/>
      <c r="Q71" s="15"/>
      <c r="R71" s="15"/>
      <c r="AO71" s="15"/>
      <c r="AP71" s="15"/>
      <c r="AQ71" s="15"/>
      <c r="AR71" t="s">
        <v>472</v>
      </c>
      <c r="AS71" s="132" t="s">
        <v>473</v>
      </c>
      <c r="AT71" s="132" t="s">
        <v>473</v>
      </c>
      <c r="AU71" s="132">
        <v>1</v>
      </c>
      <c r="AV71" s="15"/>
      <c r="AW71"/>
      <c r="AX71" s="104"/>
      <c r="AY71" s="104"/>
      <c r="AZ71" s="15"/>
      <c r="BA71" s="15"/>
      <c r="BB71" s="15"/>
      <c r="BC71" t="s">
        <v>1244</v>
      </c>
      <c r="BD71" t="s">
        <v>1245</v>
      </c>
      <c r="BE71" t="s">
        <v>329</v>
      </c>
      <c r="BF71" s="133">
        <v>1</v>
      </c>
      <c r="BG71" s="133"/>
      <c r="BH71" s="133"/>
      <c r="BI71" s="133" t="s">
        <v>1246</v>
      </c>
      <c r="BJ71" s="133"/>
      <c r="BK71" s="133" t="s">
        <v>1246</v>
      </c>
      <c r="BL71" s="133"/>
      <c r="CA71" s="15"/>
      <c r="CB71" s="15"/>
      <c r="CC71" s="15"/>
      <c r="CD71" s="15"/>
      <c r="CE71" s="15"/>
      <c r="CJ71" s="15" t="s">
        <v>1511</v>
      </c>
      <c r="CL71" s="15"/>
      <c r="CM71" t="s">
        <v>1519</v>
      </c>
      <c r="CN71" s="15" t="s">
        <v>1522</v>
      </c>
      <c r="CO71" s="15" t="s">
        <v>1961</v>
      </c>
      <c r="CP71" s="55">
        <v>2</v>
      </c>
      <c r="CQ71" s="15" t="s">
        <v>33</v>
      </c>
      <c r="CR71" s="15" t="s">
        <v>348</v>
      </c>
      <c r="CS71" s="15" t="s">
        <v>1443</v>
      </c>
      <c r="CT71" s="15" t="b">
        <v>1</v>
      </c>
      <c r="CU71" s="15"/>
      <c r="CV71" s="7" t="s">
        <v>1575</v>
      </c>
      <c r="CW71" s="65"/>
      <c r="CX71" s="21"/>
      <c r="DU71" s="150" t="str">
        <f t="shared" ref="DU71:EG71" si="38">EO32</f>
        <v>likes</v>
      </c>
      <c r="DV71" s="150" t="str">
        <f t="shared" si="38"/>
        <v>Likes</v>
      </c>
      <c r="DW71" s="150">
        <f t="shared" si="38"/>
        <v>0</v>
      </c>
      <c r="DX71" s="150" t="str">
        <f t="shared" si="38"/>
        <v>likes</v>
      </c>
      <c r="DY71" s="150">
        <f t="shared" si="38"/>
        <v>1</v>
      </c>
      <c r="DZ71" s="150">
        <f t="shared" si="38"/>
        <v>0</v>
      </c>
      <c r="EA71" s="150">
        <f t="shared" si="38"/>
        <v>0</v>
      </c>
      <c r="EB71" s="150">
        <f t="shared" si="38"/>
        <v>0</v>
      </c>
      <c r="EC71" s="150">
        <f t="shared" si="38"/>
        <v>0</v>
      </c>
      <c r="ED71" s="150">
        <f t="shared" si="38"/>
        <v>0</v>
      </c>
      <c r="EE71" s="150">
        <f t="shared" si="38"/>
        <v>0</v>
      </c>
      <c r="EF71" s="150">
        <f t="shared" si="38"/>
        <v>0</v>
      </c>
      <c r="EG71" s="150">
        <f t="shared" si="38"/>
        <v>0</v>
      </c>
    </row>
    <row r="72" spans="1:137" ht="15" x14ac:dyDescent="0.25">
      <c r="B72" s="7" t="s">
        <v>2002</v>
      </c>
      <c r="C72" s="1"/>
      <c r="D72" s="15"/>
      <c r="E72" s="109"/>
      <c r="F72" s="8"/>
      <c r="G72" s="139"/>
      <c r="H72" s="139"/>
      <c r="I72" s="139"/>
      <c r="J72" s="139"/>
      <c r="K72" s="139"/>
      <c r="L72" s="139"/>
      <c r="M72" s="8"/>
      <c r="N72" s="139"/>
      <c r="O72" s="8"/>
      <c r="P72" s="109"/>
      <c r="Q72" s="15"/>
      <c r="AO72" s="15"/>
      <c r="AP72" s="15"/>
      <c r="AQ72" s="15"/>
      <c r="AR72" t="s">
        <v>476</v>
      </c>
      <c r="AS72" s="132" t="s">
        <v>477</v>
      </c>
      <c r="AT72" s="132" t="s">
        <v>477</v>
      </c>
      <c r="AU72" s="132">
        <v>1</v>
      </c>
      <c r="AV72" s="15"/>
      <c r="AW72" t="s">
        <v>2096</v>
      </c>
      <c r="AX72" s="132"/>
      <c r="AY72" s="132"/>
      <c r="AZ72" s="15"/>
      <c r="BA72" s="15"/>
      <c r="BB72" s="15"/>
      <c r="BC72" s="104" t="s">
        <v>2204</v>
      </c>
      <c r="BD72" s="104" t="s">
        <v>2205</v>
      </c>
      <c r="BE72" s="104" t="s">
        <v>2205</v>
      </c>
      <c r="BF72" s="133">
        <v>1</v>
      </c>
      <c r="BG72" s="133"/>
      <c r="BH72" s="133" t="s">
        <v>94</v>
      </c>
      <c r="BI72" s="133"/>
      <c r="BJ72" s="133"/>
      <c r="BK72" s="133"/>
      <c r="BL72" s="133"/>
      <c r="CA72" s="15"/>
      <c r="CB72" s="15"/>
      <c r="CC72" s="15"/>
      <c r="CD72" s="15"/>
      <c r="CE72" s="15"/>
      <c r="CJ72" s="15" t="s">
        <v>1513</v>
      </c>
      <c r="CL72" s="15"/>
      <c r="CM72" t="s">
        <v>1404</v>
      </c>
      <c r="CN72" s="15" t="s">
        <v>1442</v>
      </c>
      <c r="CO72" s="15" t="s">
        <v>1442</v>
      </c>
      <c r="CP72" s="55">
        <v>1</v>
      </c>
      <c r="CQ72" s="15"/>
      <c r="CR72" s="15"/>
      <c r="CS72" s="15"/>
      <c r="CT72" s="15"/>
      <c r="CU72" s="15"/>
      <c r="CV72" s="61" t="s">
        <v>1576</v>
      </c>
      <c r="CW72" s="62" t="s">
        <v>1554</v>
      </c>
      <c r="CX72" s="21"/>
      <c r="DU72" s="150" t="str">
        <f t="shared" ref="DU72:EG72" si="39">EO33</f>
        <v>dislikes</v>
      </c>
      <c r="DV72" s="150" t="str">
        <f t="shared" si="39"/>
        <v>Dislikes</v>
      </c>
      <c r="DW72" s="150">
        <f t="shared" si="39"/>
        <v>0</v>
      </c>
      <c r="DX72" s="150" t="str">
        <f t="shared" si="39"/>
        <v>dislikes</v>
      </c>
      <c r="DY72" s="150">
        <f t="shared" si="39"/>
        <v>1</v>
      </c>
      <c r="DZ72" s="150">
        <f t="shared" si="39"/>
        <v>0</v>
      </c>
      <c r="EA72" s="150">
        <f t="shared" si="39"/>
        <v>0</v>
      </c>
      <c r="EB72" s="150">
        <f t="shared" si="39"/>
        <v>0</v>
      </c>
      <c r="EC72" s="150">
        <f t="shared" si="39"/>
        <v>0</v>
      </c>
      <c r="ED72" s="150">
        <f t="shared" si="39"/>
        <v>0</v>
      </c>
      <c r="EE72" s="150">
        <f t="shared" si="39"/>
        <v>0</v>
      </c>
      <c r="EF72" s="150">
        <f t="shared" si="39"/>
        <v>0</v>
      </c>
      <c r="EG72" s="150">
        <f t="shared" si="39"/>
        <v>0</v>
      </c>
    </row>
    <row r="73" spans="1:137" ht="15" x14ac:dyDescent="0.25">
      <c r="B73" s="7" t="s">
        <v>2003</v>
      </c>
      <c r="C73" s="1"/>
      <c r="D73" s="15"/>
      <c r="E73" s="109"/>
      <c r="F73" s="8"/>
      <c r="G73" s="139"/>
      <c r="H73" s="139"/>
      <c r="I73" s="139"/>
      <c r="J73" s="139"/>
      <c r="K73" s="139"/>
      <c r="L73" s="139"/>
      <c r="M73" s="8"/>
      <c r="N73" s="139"/>
      <c r="O73" s="8"/>
      <c r="P73" s="109"/>
      <c r="AO73" s="15"/>
      <c r="AP73" s="15"/>
      <c r="AQ73" s="15"/>
      <c r="AR73" t="s">
        <v>457</v>
      </c>
      <c r="AS73" s="132" t="s">
        <v>457</v>
      </c>
      <c r="AT73" s="132" t="s">
        <v>457</v>
      </c>
      <c r="AU73" s="132">
        <v>1</v>
      </c>
      <c r="AV73" s="15"/>
      <c r="AW73" t="s">
        <v>337</v>
      </c>
      <c r="AX73" s="132" t="s">
        <v>337</v>
      </c>
      <c r="AY73" s="132" t="s">
        <v>337</v>
      </c>
      <c r="AZ73" s="15"/>
      <c r="BA73" s="15"/>
      <c r="BB73" s="15"/>
      <c r="BC73"/>
      <c r="BD73"/>
      <c r="BE73"/>
      <c r="BF73" s="133"/>
      <c r="BG73" s="133"/>
      <c r="BH73" s="133"/>
      <c r="BI73" s="133"/>
      <c r="BJ73" s="133"/>
      <c r="BK73" s="133"/>
      <c r="BL73" s="133"/>
      <c r="CA73" s="15"/>
      <c r="CB73" s="15"/>
      <c r="CC73" s="15"/>
      <c r="CD73" s="15"/>
      <c r="CE73" s="15"/>
      <c r="CJ73" s="15" t="s">
        <v>1512</v>
      </c>
      <c r="CL73" s="15"/>
      <c r="CM73" t="s">
        <v>1578</v>
      </c>
      <c r="CN73" t="s">
        <v>1525</v>
      </c>
      <c r="CO73" t="s">
        <v>1525</v>
      </c>
      <c r="CP73" s="55">
        <v>1</v>
      </c>
      <c r="CQ73" s="15"/>
      <c r="CR73" s="15"/>
      <c r="CS73" s="15"/>
      <c r="CT73" s="15"/>
      <c r="CU73" s="15"/>
      <c r="CV73" s="61" t="s">
        <v>1577</v>
      </c>
      <c r="CW73" s="65"/>
      <c r="CX73" s="21"/>
      <c r="DU73" s="150" t="str">
        <f t="shared" ref="DU73:EG73" si="40">EO34</f>
        <v>shares</v>
      </c>
      <c r="DV73" s="150" t="str">
        <f t="shared" si="40"/>
        <v>Shares</v>
      </c>
      <c r="DW73" s="150">
        <f t="shared" si="40"/>
        <v>0</v>
      </c>
      <c r="DX73" s="150" t="str">
        <f t="shared" si="40"/>
        <v>shares</v>
      </c>
      <c r="DY73" s="150">
        <f t="shared" si="40"/>
        <v>1</v>
      </c>
      <c r="DZ73" s="150">
        <f t="shared" si="40"/>
        <v>0</v>
      </c>
      <c r="EA73" s="150">
        <f t="shared" si="40"/>
        <v>0</v>
      </c>
      <c r="EB73" s="150">
        <f t="shared" si="40"/>
        <v>0</v>
      </c>
      <c r="EC73" s="150">
        <f t="shared" si="40"/>
        <v>0</v>
      </c>
      <c r="ED73" s="150">
        <f t="shared" si="40"/>
        <v>0</v>
      </c>
      <c r="EE73" s="150">
        <f t="shared" si="40"/>
        <v>0</v>
      </c>
      <c r="EF73" s="150">
        <f t="shared" si="40"/>
        <v>0</v>
      </c>
      <c r="EG73" s="150">
        <f t="shared" si="40"/>
        <v>0</v>
      </c>
    </row>
    <row r="74" spans="1:137" ht="15" x14ac:dyDescent="0.25">
      <c r="B74" s="7" t="s">
        <v>2004</v>
      </c>
      <c r="C74" s="8" t="b">
        <v>0</v>
      </c>
      <c r="D74" s="15"/>
      <c r="E74" s="109"/>
      <c r="F74" s="8"/>
      <c r="G74" s="139"/>
      <c r="H74" s="139"/>
      <c r="I74" s="139"/>
      <c r="J74" s="139"/>
      <c r="K74" s="139"/>
      <c r="L74" s="139"/>
      <c r="M74" s="8"/>
      <c r="N74" s="139"/>
      <c r="O74" s="8"/>
      <c r="P74" s="109"/>
      <c r="AO74" s="15"/>
      <c r="AP74" s="15"/>
      <c r="AQ74" s="15"/>
      <c r="AR74" s="104" t="s">
        <v>229</v>
      </c>
      <c r="AS74" s="132" t="s">
        <v>230</v>
      </c>
      <c r="AT74" s="132" t="s">
        <v>230</v>
      </c>
      <c r="AU74" s="132">
        <v>1</v>
      </c>
      <c r="AV74" s="15"/>
      <c r="AW74" t="s">
        <v>341</v>
      </c>
      <c r="AX74" s="132" t="s">
        <v>342</v>
      </c>
      <c r="AY74" s="132" t="s">
        <v>342</v>
      </c>
      <c r="AZ74" s="15"/>
      <c r="BA74" s="15"/>
      <c r="BB74" s="15"/>
      <c r="BC74" t="s">
        <v>2093</v>
      </c>
      <c r="BD74"/>
      <c r="BE74"/>
      <c r="BF74" s="133"/>
      <c r="BG74" s="133"/>
      <c r="BH74" s="133"/>
      <c r="BI74" s="133"/>
      <c r="BJ74" s="133"/>
      <c r="BK74" s="133"/>
      <c r="BL74" s="133"/>
      <c r="CA74" s="15"/>
      <c r="CB74" s="15"/>
      <c r="CC74" s="15"/>
      <c r="CD74" s="15"/>
      <c r="CE74" s="15"/>
      <c r="CL74" s="15"/>
      <c r="CM74"/>
      <c r="CX74" s="21"/>
      <c r="DU74" s="150" t="str">
        <f t="shared" ref="DU74:EG74" si="41">EO35</f>
        <v>subscribersGained</v>
      </c>
      <c r="DV74" s="150" t="str">
        <f t="shared" si="41"/>
        <v>Subscribers gained</v>
      </c>
      <c r="DW74" s="150">
        <f t="shared" si="41"/>
        <v>0</v>
      </c>
      <c r="DX74" s="150" t="str">
        <f t="shared" si="41"/>
        <v>subscribersGained</v>
      </c>
      <c r="DY74" s="150">
        <f t="shared" si="41"/>
        <v>1</v>
      </c>
      <c r="DZ74" s="150">
        <f t="shared" si="41"/>
        <v>0</v>
      </c>
      <c r="EA74" s="150">
        <f t="shared" si="41"/>
        <v>0</v>
      </c>
      <c r="EB74" s="150">
        <f t="shared" si="41"/>
        <v>0</v>
      </c>
      <c r="EC74" s="150">
        <f t="shared" si="41"/>
        <v>0</v>
      </c>
      <c r="ED74" s="150">
        <f t="shared" si="41"/>
        <v>0</v>
      </c>
      <c r="EE74" s="150">
        <f t="shared" si="41"/>
        <v>0</v>
      </c>
      <c r="EF74" s="150">
        <f t="shared" si="41"/>
        <v>0</v>
      </c>
      <c r="EG74" s="150">
        <f t="shared" si="41"/>
        <v>0</v>
      </c>
    </row>
    <row r="75" spans="1:137" ht="15" x14ac:dyDescent="0.25">
      <c r="B75" s="7" t="s">
        <v>1379</v>
      </c>
      <c r="D75" s="15"/>
      <c r="E75" s="109"/>
      <c r="F75" s="8"/>
      <c r="G75" s="139"/>
      <c r="H75" s="139"/>
      <c r="I75" s="139"/>
      <c r="J75" s="139"/>
      <c r="K75" s="139"/>
      <c r="L75" s="139"/>
      <c r="M75" s="8"/>
      <c r="N75" s="139"/>
      <c r="O75" s="8"/>
      <c r="P75" s="109"/>
      <c r="AO75" s="15"/>
      <c r="AP75" s="15"/>
      <c r="AQ75" s="15"/>
      <c r="AR75"/>
      <c r="AS75" s="104"/>
      <c r="AT75" s="104"/>
      <c r="AU75" s="104"/>
      <c r="AV75" s="15"/>
      <c r="AW75" t="s">
        <v>139</v>
      </c>
      <c r="AX75" s="132" t="s">
        <v>139</v>
      </c>
      <c r="AY75" s="132" t="s">
        <v>139</v>
      </c>
      <c r="AZ75" s="15"/>
      <c r="BA75" s="15"/>
      <c r="BB75" s="15"/>
      <c r="BC75" t="s">
        <v>448</v>
      </c>
      <c r="BD75" t="s">
        <v>449</v>
      </c>
      <c r="BE75" t="s">
        <v>450</v>
      </c>
      <c r="BF75" s="133">
        <v>1</v>
      </c>
      <c r="BG75" s="133"/>
      <c r="BH75" s="133"/>
      <c r="BI75" s="133"/>
      <c r="BJ75" s="133"/>
      <c r="BK75" s="133"/>
      <c r="BL75" s="133"/>
      <c r="CA75" s="15"/>
      <c r="CB75" s="15"/>
      <c r="CC75" s="15"/>
      <c r="CD75" s="15"/>
      <c r="CE75" s="15"/>
      <c r="CL75" s="15"/>
      <c r="CM75" t="s">
        <v>2119</v>
      </c>
      <c r="CX75" s="21"/>
      <c r="DU75" s="150" t="str">
        <f t="shared" ref="DU75:EG75" si="42">EO36</f>
        <v>subscribersLost</v>
      </c>
      <c r="DV75" s="150" t="str">
        <f t="shared" si="42"/>
        <v>Subscribers lost</v>
      </c>
      <c r="DW75" s="150">
        <f t="shared" si="42"/>
        <v>0</v>
      </c>
      <c r="DX75" s="150" t="str">
        <f t="shared" si="42"/>
        <v>subscribersLost</v>
      </c>
      <c r="DY75" s="150">
        <f t="shared" si="42"/>
        <v>1</v>
      </c>
      <c r="DZ75" s="150">
        <f t="shared" si="42"/>
        <v>0</v>
      </c>
      <c r="EA75" s="150">
        <f t="shared" si="42"/>
        <v>0</v>
      </c>
      <c r="EB75" s="150">
        <f t="shared" si="42"/>
        <v>0</v>
      </c>
      <c r="EC75" s="150">
        <f t="shared" si="42"/>
        <v>0</v>
      </c>
      <c r="ED75" s="150">
        <f t="shared" si="42"/>
        <v>0</v>
      </c>
      <c r="EE75" s="150">
        <f t="shared" si="42"/>
        <v>0</v>
      </c>
      <c r="EF75" s="150">
        <f t="shared" si="42"/>
        <v>0</v>
      </c>
      <c r="EG75" s="150">
        <f t="shared" si="42"/>
        <v>0</v>
      </c>
    </row>
    <row r="76" spans="1:137" ht="15" x14ac:dyDescent="0.25">
      <c r="B76" s="7" t="s">
        <v>2381</v>
      </c>
      <c r="C76" s="8" t="s">
        <v>2382</v>
      </c>
      <c r="E76" s="109"/>
      <c r="F76" s="8"/>
      <c r="G76" s="139"/>
      <c r="H76" s="139"/>
      <c r="I76" s="139"/>
      <c r="J76" s="139"/>
      <c r="K76" s="139"/>
      <c r="L76" s="139"/>
      <c r="M76" s="8"/>
      <c r="N76" s="139"/>
      <c r="O76" s="8"/>
      <c r="P76" s="109"/>
      <c r="AO76" s="15"/>
      <c r="AP76" s="15"/>
      <c r="AQ76" s="15"/>
      <c r="AR76" t="s">
        <v>2096</v>
      </c>
      <c r="AS76" s="132"/>
      <c r="AT76" s="132"/>
      <c r="AU76" s="132"/>
      <c r="AV76" s="15"/>
      <c r="AW76" t="s">
        <v>141</v>
      </c>
      <c r="AX76" s="132" t="s">
        <v>141</v>
      </c>
      <c r="AY76" s="132" t="s">
        <v>141</v>
      </c>
      <c r="AZ76" s="15"/>
      <c r="BA76" s="15"/>
      <c r="BB76" s="15"/>
      <c r="BC76" t="s">
        <v>451</v>
      </c>
      <c r="BD76" t="s">
        <v>452</v>
      </c>
      <c r="BE76" t="s">
        <v>453</v>
      </c>
      <c r="BF76" s="133">
        <v>1</v>
      </c>
      <c r="BG76" s="133"/>
      <c r="BH76" s="133"/>
      <c r="BI76" s="133"/>
      <c r="BJ76" s="133"/>
      <c r="BK76" s="133"/>
      <c r="BL76" s="133"/>
      <c r="BS76" s="109"/>
      <c r="CA76" s="15"/>
      <c r="CB76" s="15"/>
      <c r="CC76" s="15"/>
      <c r="CD76" s="15"/>
      <c r="CE76" s="15"/>
      <c r="CJ76" s="52" t="s">
        <v>1528</v>
      </c>
      <c r="CL76" s="15"/>
      <c r="CM76" t="s">
        <v>1467</v>
      </c>
      <c r="CN76" s="15" t="s">
        <v>1453</v>
      </c>
      <c r="CO76" s="15" t="s">
        <v>1453</v>
      </c>
      <c r="CP76" s="55">
        <v>1</v>
      </c>
      <c r="CV76" s="61" t="s">
        <v>1579</v>
      </c>
      <c r="CX76" s="21"/>
      <c r="DU76" s="150" t="str">
        <f t="shared" ref="DU76:EG76" si="43">EO37</f>
        <v>uniques</v>
      </c>
      <c r="DV76" s="150" t="str">
        <f t="shared" si="43"/>
        <v>Unique viewers</v>
      </c>
      <c r="DW76" s="150">
        <f t="shared" si="43"/>
        <v>0</v>
      </c>
      <c r="DX76" s="150" t="str">
        <f t="shared" si="43"/>
        <v>uniques</v>
      </c>
      <c r="DY76" s="150">
        <f t="shared" si="43"/>
        <v>1</v>
      </c>
      <c r="DZ76" s="150">
        <f t="shared" si="43"/>
        <v>0</v>
      </c>
      <c r="EA76" s="150">
        <f t="shared" si="43"/>
        <v>0</v>
      </c>
      <c r="EB76" s="150">
        <f t="shared" si="43"/>
        <v>0</v>
      </c>
      <c r="EC76" s="150">
        <f t="shared" si="43"/>
        <v>0</v>
      </c>
      <c r="ED76" s="150">
        <f t="shared" si="43"/>
        <v>0</v>
      </c>
      <c r="EE76" s="150">
        <f t="shared" si="43"/>
        <v>0</v>
      </c>
      <c r="EF76" s="150">
        <f t="shared" si="43"/>
        <v>0</v>
      </c>
      <c r="EG76" s="150">
        <f t="shared" si="43"/>
        <v>0</v>
      </c>
    </row>
    <row r="77" spans="1:137" ht="15" x14ac:dyDescent="0.25">
      <c r="E77" s="109"/>
      <c r="F77" s="8"/>
      <c r="G77" s="139"/>
      <c r="H77" s="139"/>
      <c r="I77" s="139"/>
      <c r="J77" s="139"/>
      <c r="K77" s="139"/>
      <c r="L77" s="139"/>
      <c r="M77" s="8"/>
      <c r="N77" s="139"/>
      <c r="O77" s="8"/>
      <c r="P77" s="109"/>
      <c r="AO77" s="15"/>
      <c r="AP77" s="15"/>
      <c r="AQ77" s="15"/>
      <c r="AR77" t="s">
        <v>337</v>
      </c>
      <c r="AS77" s="132" t="s">
        <v>337</v>
      </c>
      <c r="AT77" s="132" t="s">
        <v>337</v>
      </c>
      <c r="AU77" s="132">
        <v>1</v>
      </c>
      <c r="AV77" s="15"/>
      <c r="AW77" t="s">
        <v>137</v>
      </c>
      <c r="AX77" s="132" t="s">
        <v>137</v>
      </c>
      <c r="AY77" s="132" t="s">
        <v>137</v>
      </c>
      <c r="AZ77" s="15"/>
      <c r="BA77" s="15"/>
      <c r="BB77" s="15"/>
      <c r="BC77" t="s">
        <v>454</v>
      </c>
      <c r="BD77" t="s">
        <v>455</v>
      </c>
      <c r="BE77" t="s">
        <v>456</v>
      </c>
      <c r="BF77" s="133">
        <v>1</v>
      </c>
      <c r="BG77" s="133"/>
      <c r="BH77" s="133"/>
      <c r="BI77" s="133"/>
      <c r="BJ77" s="133"/>
      <c r="BK77" s="133"/>
      <c r="BL77" s="133"/>
      <c r="BM77" s="30"/>
      <c r="BS77" s="109"/>
      <c r="CA77" s="15"/>
      <c r="CB77" s="15"/>
      <c r="CC77" s="15"/>
      <c r="CD77" s="15"/>
      <c r="CE77" s="15"/>
      <c r="CJ77" s="52" t="s">
        <v>1526</v>
      </c>
      <c r="CL77" s="15"/>
      <c r="CM77" t="s">
        <v>1468</v>
      </c>
      <c r="CN77" s="15" t="s">
        <v>1454</v>
      </c>
      <c r="CO77" s="15" t="s">
        <v>1454</v>
      </c>
      <c r="CP77" s="55">
        <v>1</v>
      </c>
      <c r="CV77" s="61" t="s">
        <v>1580</v>
      </c>
      <c r="CX77" s="21"/>
      <c r="DU77" s="150" t="str">
        <f t="shared" ref="DU77:EG77" si="44">EO38</f>
        <v>timeWatched</v>
      </c>
      <c r="DV77" s="150" t="str">
        <f t="shared" si="44"/>
        <v>Total time watched</v>
      </c>
      <c r="DW77" s="150">
        <f t="shared" si="44"/>
        <v>0</v>
      </c>
      <c r="DX77" s="150" t="str">
        <f t="shared" si="44"/>
        <v>timeWatched</v>
      </c>
      <c r="DY77" s="150">
        <f t="shared" si="44"/>
        <v>1</v>
      </c>
      <c r="DZ77" s="150">
        <f t="shared" si="44"/>
        <v>0</v>
      </c>
      <c r="EA77" s="150" t="str">
        <f t="shared" si="44"/>
        <v>h:mm:ss</v>
      </c>
      <c r="EB77" s="150">
        <f t="shared" si="44"/>
        <v>0</v>
      </c>
      <c r="EC77" s="150">
        <f t="shared" si="44"/>
        <v>0</v>
      </c>
      <c r="ED77" s="150">
        <f t="shared" si="44"/>
        <v>0</v>
      </c>
      <c r="EE77" s="150">
        <f t="shared" si="44"/>
        <v>0</v>
      </c>
      <c r="EF77" s="150">
        <f t="shared" si="44"/>
        <v>0</v>
      </c>
      <c r="EG77" s="150">
        <f t="shared" si="44"/>
        <v>0</v>
      </c>
    </row>
    <row r="78" spans="1:137" s="30" customFormat="1" ht="15" x14ac:dyDescent="0.25">
      <c r="A78" s="7"/>
      <c r="B78" s="7"/>
      <c r="C78" s="8"/>
      <c r="D78" s="7"/>
      <c r="E78" s="109"/>
      <c r="F78" s="8"/>
      <c r="G78" s="139"/>
      <c r="H78" s="139"/>
      <c r="I78" s="139"/>
      <c r="J78" s="139"/>
      <c r="K78" s="139"/>
      <c r="L78" s="139"/>
      <c r="M78" s="8"/>
      <c r="N78" s="139"/>
      <c r="O78" s="8"/>
      <c r="P78" s="109"/>
      <c r="Q78" s="8"/>
      <c r="R78" s="30" t="s">
        <v>2360</v>
      </c>
      <c r="W78" s="7"/>
      <c r="X78" s="7"/>
      <c r="Y78" s="7"/>
      <c r="AE78" s="7"/>
      <c r="AF78" s="7"/>
      <c r="AG78" s="7"/>
      <c r="AO78" s="15"/>
      <c r="AP78" s="15"/>
      <c r="AQ78" s="15"/>
      <c r="AR78" t="s">
        <v>341</v>
      </c>
      <c r="AS78" s="132" t="s">
        <v>342</v>
      </c>
      <c r="AT78" s="132" t="s">
        <v>342</v>
      </c>
      <c r="AU78" s="132">
        <v>1</v>
      </c>
      <c r="AV78" s="15"/>
      <c r="AW78" t="s">
        <v>1800</v>
      </c>
      <c r="AX78" s="132" t="s">
        <v>1801</v>
      </c>
      <c r="AY78" s="132" t="s">
        <v>1802</v>
      </c>
      <c r="AZ78" s="15"/>
      <c r="BA78" s="15"/>
      <c r="BB78" s="15"/>
      <c r="BC78" t="s">
        <v>458</v>
      </c>
      <c r="BD78" t="s">
        <v>459</v>
      </c>
      <c r="BE78" t="s">
        <v>1894</v>
      </c>
      <c r="BF78" s="133">
        <v>2</v>
      </c>
      <c r="BG78" s="133" t="s">
        <v>33</v>
      </c>
      <c r="BH78" s="133" t="s">
        <v>34</v>
      </c>
      <c r="BI78" s="133" t="s">
        <v>450</v>
      </c>
      <c r="BJ78" s="133"/>
      <c r="BK78" s="133"/>
      <c r="BL78" s="133"/>
      <c r="BN78" s="7"/>
      <c r="BO78" s="7"/>
      <c r="BR78" s="7"/>
      <c r="BS78" s="7"/>
      <c r="BT78" s="7"/>
      <c r="CA78" s="15"/>
      <c r="CB78" s="15"/>
      <c r="CC78" s="15"/>
      <c r="CD78" s="15"/>
      <c r="CE78" s="15"/>
      <c r="CF78" s="7"/>
      <c r="CG78" s="7"/>
      <c r="CJ78" s="52" t="s">
        <v>1530</v>
      </c>
      <c r="CL78" s="15"/>
      <c r="CM78" t="s">
        <v>1469</v>
      </c>
      <c r="CN78" s="15" t="s">
        <v>1455</v>
      </c>
      <c r="CO78" s="15" t="s">
        <v>1455</v>
      </c>
      <c r="CP78" s="55">
        <v>1</v>
      </c>
      <c r="CQ78" s="7"/>
      <c r="CR78" s="7"/>
      <c r="CS78" s="7"/>
      <c r="CT78" s="7"/>
      <c r="CU78" s="7"/>
      <c r="CV78" s="61" t="s">
        <v>1581</v>
      </c>
      <c r="CW78" s="62"/>
      <c r="CX78" s="21"/>
      <c r="DU78" s="150" t="str">
        <f t="shared" ref="DU78:EG78" si="45">EO39</f>
        <v>averageViewPercentage</v>
      </c>
      <c r="DV78" s="150" t="str">
        <f t="shared" si="45"/>
        <v>Avg. % of video watched</v>
      </c>
      <c r="DW78" s="150">
        <f t="shared" si="45"/>
        <v>0</v>
      </c>
      <c r="DX78" s="150" t="str">
        <f t="shared" si="45"/>
        <v>averageViewPercentage</v>
      </c>
      <c r="DY78" s="150">
        <f t="shared" si="45"/>
        <v>1</v>
      </c>
      <c r="DZ78" s="150">
        <f t="shared" si="45"/>
        <v>0</v>
      </c>
      <c r="EA78" s="150">
        <f t="shared" si="45"/>
        <v>0</v>
      </c>
      <c r="EB78" s="150">
        <f t="shared" si="45"/>
        <v>0</v>
      </c>
      <c r="EC78" s="150">
        <f t="shared" si="45"/>
        <v>0</v>
      </c>
      <c r="ED78" s="150">
        <f t="shared" si="45"/>
        <v>0</v>
      </c>
      <c r="EE78" s="150">
        <f t="shared" si="45"/>
        <v>0</v>
      </c>
      <c r="EF78" s="150">
        <f t="shared" si="45"/>
        <v>0</v>
      </c>
      <c r="EG78" s="150">
        <f t="shared" si="45"/>
        <v>0</v>
      </c>
    </row>
    <row r="79" spans="1:137" ht="15" x14ac:dyDescent="0.25">
      <c r="A79" s="30"/>
      <c r="E79" s="109"/>
      <c r="F79" s="8"/>
      <c r="G79" s="139"/>
      <c r="H79" s="139"/>
      <c r="I79" s="139"/>
      <c r="J79" s="139"/>
      <c r="K79" s="139"/>
      <c r="L79" s="139"/>
      <c r="M79" s="8"/>
      <c r="N79" s="139"/>
      <c r="O79" s="8"/>
      <c r="P79" s="109"/>
      <c r="AO79" s="15"/>
      <c r="AP79" s="15"/>
      <c r="AQ79" s="15"/>
      <c r="AR79" t="s">
        <v>139</v>
      </c>
      <c r="AS79" s="132" t="s">
        <v>139</v>
      </c>
      <c r="AT79" s="132" t="s">
        <v>139</v>
      </c>
      <c r="AU79" s="132">
        <v>1</v>
      </c>
      <c r="AV79" s="15"/>
      <c r="AW79" t="s">
        <v>355</v>
      </c>
      <c r="AX79" s="132" t="s">
        <v>355</v>
      </c>
      <c r="AY79" s="132" t="s">
        <v>355</v>
      </c>
      <c r="AZ79" s="15"/>
      <c r="BA79" s="15"/>
      <c r="BB79" s="15"/>
      <c r="BC79" t="s">
        <v>462</v>
      </c>
      <c r="BD79" t="s">
        <v>463</v>
      </c>
      <c r="BE79" t="s">
        <v>463</v>
      </c>
      <c r="BF79" s="132">
        <v>1</v>
      </c>
      <c r="BG79" s="132"/>
      <c r="BH79" s="133"/>
      <c r="BI79" s="132"/>
      <c r="BJ79" s="133"/>
      <c r="BK79" s="133"/>
      <c r="BL79" s="133"/>
      <c r="BN79" s="30"/>
      <c r="BO79" s="30"/>
      <c r="CA79" s="15"/>
      <c r="CB79" s="15"/>
      <c r="CC79" s="15"/>
      <c r="CD79" s="15"/>
      <c r="CE79" s="15"/>
      <c r="CG79" s="30"/>
      <c r="CJ79" s="52" t="s">
        <v>1529</v>
      </c>
      <c r="CL79" s="15"/>
      <c r="CM79" t="s">
        <v>1470</v>
      </c>
      <c r="CN79" s="15" t="s">
        <v>1456</v>
      </c>
      <c r="CO79" s="15" t="s">
        <v>1456</v>
      </c>
      <c r="CP79" s="55">
        <v>1</v>
      </c>
      <c r="CV79" s="61" t="s">
        <v>1582</v>
      </c>
      <c r="CX79" s="21"/>
      <c r="DU79" s="150" t="str">
        <f t="shared" ref="DU79:EG79" si="46">EO40</f>
        <v>AvgVideosViewedPerViewer</v>
      </c>
      <c r="DV79" s="150" t="str">
        <f t="shared" si="46"/>
        <v>Avg. videos watched per viewer</v>
      </c>
      <c r="DW79" s="150">
        <f t="shared" si="46"/>
        <v>0</v>
      </c>
      <c r="DX79" s="150" t="str">
        <f t="shared" si="46"/>
        <v>AvgVideosViewedPerViewer</v>
      </c>
      <c r="DY79" s="150">
        <f t="shared" si="46"/>
        <v>1</v>
      </c>
      <c r="DZ79" s="150">
        <f t="shared" si="46"/>
        <v>0</v>
      </c>
      <c r="EA79" s="150" t="str">
        <f t="shared" si="46"/>
        <v>0.00</v>
      </c>
      <c r="EB79" s="150">
        <f t="shared" si="46"/>
        <v>0</v>
      </c>
      <c r="EC79" s="150">
        <f t="shared" si="46"/>
        <v>0</v>
      </c>
      <c r="ED79" s="150">
        <f t="shared" si="46"/>
        <v>0</v>
      </c>
      <c r="EE79" s="150">
        <f t="shared" si="46"/>
        <v>0</v>
      </c>
      <c r="EF79" s="150">
        <f t="shared" si="46"/>
        <v>0</v>
      </c>
      <c r="EG79" s="150">
        <f t="shared" si="46"/>
        <v>0</v>
      </c>
    </row>
    <row r="80" spans="1:137" ht="15" x14ac:dyDescent="0.25">
      <c r="E80" s="109"/>
      <c r="F80" s="8"/>
      <c r="G80" s="139"/>
      <c r="H80" s="139"/>
      <c r="I80" s="139"/>
      <c r="J80" s="139"/>
      <c r="K80" s="139"/>
      <c r="L80" s="139"/>
      <c r="M80" s="8"/>
      <c r="N80" s="139"/>
      <c r="O80" s="8"/>
      <c r="P80" s="109"/>
      <c r="AO80" s="15"/>
      <c r="AP80" s="15"/>
      <c r="AQ80" s="15"/>
      <c r="AR80" t="s">
        <v>141</v>
      </c>
      <c r="AS80" s="132" t="s">
        <v>141</v>
      </c>
      <c r="AT80" s="132" t="s">
        <v>141</v>
      </c>
      <c r="AU80" s="132">
        <v>1</v>
      </c>
      <c r="AV80" s="15"/>
      <c r="AW80" s="104" t="s">
        <v>2130</v>
      </c>
      <c r="AX80" s="104" t="s">
        <v>2130</v>
      </c>
      <c r="AY80" s="104" t="s">
        <v>2130</v>
      </c>
      <c r="AZ80" s="15"/>
      <c r="BA80" s="15"/>
      <c r="BB80" s="15"/>
      <c r="BC80" t="s">
        <v>466</v>
      </c>
      <c r="BD80" t="s">
        <v>467</v>
      </c>
      <c r="BE80" t="s">
        <v>1895</v>
      </c>
      <c r="BF80" s="132">
        <v>2</v>
      </c>
      <c r="BG80" s="132" t="s">
        <v>33</v>
      </c>
      <c r="BH80" s="133" t="s">
        <v>34</v>
      </c>
      <c r="BI80" s="132" t="s">
        <v>463</v>
      </c>
      <c r="BJ80" s="133"/>
      <c r="BK80" s="133"/>
      <c r="BL80" s="133"/>
      <c r="CA80" s="15"/>
      <c r="CB80" s="15"/>
      <c r="CC80" s="15"/>
      <c r="CD80" s="15"/>
      <c r="CE80" s="15"/>
      <c r="CJ80" s="52" t="s">
        <v>1527</v>
      </c>
      <c r="CL80" s="15"/>
      <c r="CM80" t="s">
        <v>1471</v>
      </c>
      <c r="CN80" s="15" t="s">
        <v>1457</v>
      </c>
      <c r="CO80" s="15" t="s">
        <v>1457</v>
      </c>
      <c r="CP80" s="55">
        <v>1</v>
      </c>
      <c r="CV80" s="61" t="s">
        <v>1604</v>
      </c>
      <c r="CX80" s="21"/>
      <c r="DU80" s="150" t="str">
        <f t="shared" ref="DU80:EG80" si="47">EO41</f>
        <v>avgTimeViewedPerViewer</v>
      </c>
      <c r="DV80" s="150" t="str">
        <f t="shared" si="47"/>
        <v>Avg. time watched per viewer</v>
      </c>
      <c r="DW80" s="150">
        <f t="shared" si="47"/>
        <v>0</v>
      </c>
      <c r="DX80" s="150" t="str">
        <f t="shared" si="47"/>
        <v>timeWatched&amp;uniques</v>
      </c>
      <c r="DY80" s="150">
        <f t="shared" si="47"/>
        <v>2</v>
      </c>
      <c r="DZ80" s="150" t="str">
        <f t="shared" si="47"/>
        <v>div</v>
      </c>
      <c r="EA80" s="150" t="str">
        <f t="shared" si="47"/>
        <v>h:mm:ss</v>
      </c>
      <c r="EB80" s="150">
        <f t="shared" si="47"/>
        <v>0</v>
      </c>
      <c r="EC80" s="150">
        <f t="shared" si="47"/>
        <v>0</v>
      </c>
      <c r="ED80" s="150">
        <f t="shared" si="47"/>
        <v>0</v>
      </c>
      <c r="EE80" s="150">
        <f t="shared" si="47"/>
        <v>0</v>
      </c>
      <c r="EF80" s="150">
        <f t="shared" si="47"/>
        <v>0</v>
      </c>
      <c r="EG80" s="150">
        <f t="shared" si="47"/>
        <v>0</v>
      </c>
    </row>
    <row r="81" spans="2:137" ht="15" x14ac:dyDescent="0.25">
      <c r="E81" s="15"/>
      <c r="F81" s="8"/>
      <c r="G81" s="139"/>
      <c r="H81" s="139"/>
      <c r="I81" s="139"/>
      <c r="J81" s="139"/>
      <c r="K81" s="139"/>
      <c r="L81" s="139"/>
      <c r="M81" s="8"/>
      <c r="N81" s="139"/>
      <c r="O81" s="8"/>
      <c r="P81" s="109"/>
      <c r="AO81" s="15"/>
      <c r="AP81" s="15"/>
      <c r="AQ81" s="15"/>
      <c r="AR81" t="s">
        <v>137</v>
      </c>
      <c r="AS81" s="132" t="s">
        <v>137</v>
      </c>
      <c r="AT81" s="132" t="s">
        <v>137</v>
      </c>
      <c r="AU81" s="132">
        <v>1</v>
      </c>
      <c r="AV81" s="15"/>
      <c r="AW81" s="104" t="s">
        <v>2131</v>
      </c>
      <c r="AX81" s="104" t="s">
        <v>2131</v>
      </c>
      <c r="AY81" s="104" t="s">
        <v>2131</v>
      </c>
      <c r="AZ81" s="15"/>
      <c r="BA81" s="15"/>
      <c r="BB81" s="15"/>
      <c r="BC81"/>
      <c r="BD81"/>
      <c r="BE81"/>
      <c r="BF81" s="132"/>
      <c r="BG81" s="132"/>
      <c r="BH81" s="133"/>
      <c r="BI81" s="132"/>
      <c r="BJ81" s="133"/>
      <c r="BK81" s="133"/>
      <c r="BL81" s="133"/>
      <c r="CA81" s="15"/>
      <c r="CB81" s="15"/>
      <c r="CC81" s="15"/>
      <c r="CD81" s="15"/>
      <c r="CE81" s="15"/>
      <c r="CJ81" s="52" t="s">
        <v>1531</v>
      </c>
      <c r="CL81" s="15"/>
      <c r="CM81" t="s">
        <v>1472</v>
      </c>
      <c r="CN81" s="15" t="s">
        <v>1458</v>
      </c>
      <c r="CO81" s="15" t="s">
        <v>1458</v>
      </c>
      <c r="CP81" s="55">
        <v>1</v>
      </c>
      <c r="CV81" s="61" t="s">
        <v>1605</v>
      </c>
      <c r="CX81" s="21"/>
      <c r="DU81" s="150" t="str">
        <f t="shared" ref="DU81:EG81" si="48">EO42</f>
        <v>viewerPercentage</v>
      </c>
      <c r="DV81" s="150" t="str">
        <f t="shared" si="48"/>
        <v>% of logged in viewers</v>
      </c>
      <c r="DW81" s="150">
        <f t="shared" si="48"/>
        <v>0</v>
      </c>
      <c r="DX81" s="150" t="str">
        <f t="shared" si="48"/>
        <v>viewerPercentage</v>
      </c>
      <c r="DY81" s="150">
        <f t="shared" si="48"/>
        <v>1</v>
      </c>
      <c r="DZ81" s="150">
        <f t="shared" si="48"/>
        <v>0</v>
      </c>
      <c r="EA81" s="150" t="str">
        <f t="shared" si="48"/>
        <v>%</v>
      </c>
      <c r="EB81" s="150">
        <f t="shared" si="48"/>
        <v>0</v>
      </c>
      <c r="EC81" s="150">
        <f t="shared" si="48"/>
        <v>0</v>
      </c>
      <c r="ED81" s="150">
        <f t="shared" si="48"/>
        <v>0</v>
      </c>
      <c r="EE81" s="150">
        <f t="shared" si="48"/>
        <v>0</v>
      </c>
      <c r="EF81" s="150">
        <f t="shared" si="48"/>
        <v>0</v>
      </c>
      <c r="EG81" s="150">
        <f t="shared" si="48"/>
        <v>0</v>
      </c>
    </row>
    <row r="82" spans="2:137" ht="21" customHeight="1" x14ac:dyDescent="0.25">
      <c r="D82" s="30"/>
      <c r="E82" t="s">
        <v>194</v>
      </c>
      <c r="F82" s="139">
        <v>1886338</v>
      </c>
      <c r="G82" s="139"/>
      <c r="H82" s="139"/>
      <c r="I82" s="139"/>
      <c r="J82" s="139"/>
      <c r="K82" s="139"/>
      <c r="L82" s="139"/>
      <c r="M82" s="139">
        <v>1886338</v>
      </c>
      <c r="N82" s="139"/>
      <c r="O82" s="139"/>
      <c r="P82" s="109"/>
      <c r="AE82" s="30"/>
      <c r="AF82" s="12"/>
      <c r="AG82" s="30"/>
      <c r="AO82" s="15"/>
      <c r="AP82" s="15"/>
      <c r="AQ82" s="15"/>
      <c r="AR82" t="s">
        <v>1800</v>
      </c>
      <c r="AS82" s="132" t="s">
        <v>1801</v>
      </c>
      <c r="AT82" s="132" t="s">
        <v>1802</v>
      </c>
      <c r="AU82" s="132">
        <v>1</v>
      </c>
      <c r="AV82" s="15"/>
      <c r="AW82"/>
      <c r="AX82" s="132"/>
      <c r="AY82" s="132"/>
      <c r="AZ82" s="15"/>
      <c r="BA82" s="15"/>
      <c r="BB82" s="15"/>
      <c r="BC82" t="s">
        <v>2098</v>
      </c>
      <c r="BD82"/>
      <c r="BE82"/>
      <c r="BF82" s="133"/>
      <c r="BG82" s="133"/>
      <c r="BH82" s="133"/>
      <c r="BI82" s="133"/>
      <c r="BJ82" s="133"/>
      <c r="BK82" s="133"/>
      <c r="BL82" s="133"/>
      <c r="CA82" s="15"/>
      <c r="CB82" s="15"/>
      <c r="CC82" s="15"/>
      <c r="CD82" s="15"/>
      <c r="CE82" s="15"/>
      <c r="CL82" s="15"/>
      <c r="CM82" t="s">
        <v>1473</v>
      </c>
      <c r="CN82" s="15" t="s">
        <v>1459</v>
      </c>
      <c r="CO82" s="15" t="s">
        <v>1459</v>
      </c>
      <c r="CP82" s="55">
        <v>1</v>
      </c>
      <c r="CV82" s="61" t="s">
        <v>1583</v>
      </c>
      <c r="CX82" s="21"/>
      <c r="DU82" s="150">
        <f t="shared" ref="DU82:EG82" si="49">EO43</f>
        <v>0</v>
      </c>
      <c r="DV82" s="150">
        <f t="shared" si="49"/>
        <v>0</v>
      </c>
      <c r="DW82" s="150">
        <f t="shared" si="49"/>
        <v>0</v>
      </c>
      <c r="DX82" s="150">
        <f t="shared" si="49"/>
        <v>0</v>
      </c>
      <c r="DY82" s="150">
        <f t="shared" si="49"/>
        <v>0</v>
      </c>
      <c r="DZ82" s="150">
        <f t="shared" si="49"/>
        <v>0</v>
      </c>
      <c r="EA82" s="150">
        <f t="shared" si="49"/>
        <v>0</v>
      </c>
      <c r="EB82" s="150">
        <f t="shared" si="49"/>
        <v>0</v>
      </c>
      <c r="EC82" s="150">
        <f t="shared" si="49"/>
        <v>0</v>
      </c>
      <c r="ED82" s="150">
        <f t="shared" si="49"/>
        <v>0</v>
      </c>
      <c r="EE82" s="150">
        <f t="shared" si="49"/>
        <v>0</v>
      </c>
      <c r="EF82" s="150">
        <f t="shared" si="49"/>
        <v>0</v>
      </c>
      <c r="EG82" s="150">
        <f t="shared" si="49"/>
        <v>0</v>
      </c>
    </row>
    <row r="83" spans="2:137" ht="15.75" thickBot="1" x14ac:dyDescent="0.3">
      <c r="E83" s="15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09"/>
      <c r="W83" s="30"/>
      <c r="X83" s="30"/>
      <c r="Y83" s="30"/>
      <c r="AO83" s="15"/>
      <c r="AP83" s="15"/>
      <c r="AQ83" s="15"/>
      <c r="AR83" t="s">
        <v>355</v>
      </c>
      <c r="AS83" s="132" t="s">
        <v>355</v>
      </c>
      <c r="AT83" s="132" t="s">
        <v>355</v>
      </c>
      <c r="AU83" s="132">
        <v>1</v>
      </c>
      <c r="AV83" s="15"/>
      <c r="AW83" t="s">
        <v>2097</v>
      </c>
      <c r="AX83" s="132"/>
      <c r="AY83" s="132"/>
      <c r="AZ83" s="15"/>
      <c r="BA83" s="15"/>
      <c r="BB83" s="15"/>
      <c r="BC83" t="s">
        <v>382</v>
      </c>
      <c r="BD83" t="s">
        <v>383</v>
      </c>
      <c r="BE83" t="s">
        <v>383</v>
      </c>
      <c r="BF83" s="133">
        <v>1</v>
      </c>
      <c r="BG83" s="133"/>
      <c r="BH83" s="133"/>
      <c r="BI83" s="133"/>
      <c r="BJ83" s="133"/>
      <c r="BK83" s="133"/>
      <c r="BL83" s="133"/>
      <c r="CA83" s="15"/>
      <c r="CB83" s="15"/>
      <c r="CC83" s="15"/>
      <c r="CD83" s="15"/>
      <c r="CE83" s="15"/>
      <c r="CL83" s="15"/>
      <c r="CM83" t="s">
        <v>1451</v>
      </c>
      <c r="CN83" s="15" t="s">
        <v>1446</v>
      </c>
      <c r="CO83" s="15" t="s">
        <v>1446</v>
      </c>
      <c r="CP83" s="55">
        <v>1</v>
      </c>
      <c r="CT83" s="7" t="b">
        <v>1</v>
      </c>
      <c r="CV83" s="61" t="s">
        <v>1584</v>
      </c>
      <c r="CX83" s="21"/>
      <c r="DU83" s="150">
        <f t="shared" ref="DU83:EG83" si="50">EO44</f>
        <v>0</v>
      </c>
      <c r="DV83" s="150">
        <f t="shared" si="50"/>
        <v>0</v>
      </c>
      <c r="DW83" s="150">
        <f t="shared" si="50"/>
        <v>0</v>
      </c>
      <c r="DX83" s="150">
        <f t="shared" si="50"/>
        <v>0</v>
      </c>
      <c r="DY83" s="150">
        <f t="shared" si="50"/>
        <v>0</v>
      </c>
      <c r="DZ83" s="150">
        <f t="shared" si="50"/>
        <v>0</v>
      </c>
      <c r="EA83" s="150">
        <f t="shared" si="50"/>
        <v>0</v>
      </c>
      <c r="EB83" s="150">
        <f t="shared" si="50"/>
        <v>0</v>
      </c>
      <c r="EC83" s="150">
        <f t="shared" si="50"/>
        <v>0</v>
      </c>
      <c r="ED83" s="150">
        <f t="shared" si="50"/>
        <v>0</v>
      </c>
      <c r="EE83" s="150">
        <f t="shared" si="50"/>
        <v>0</v>
      </c>
      <c r="EF83" s="150">
        <f t="shared" si="50"/>
        <v>0</v>
      </c>
      <c r="EG83" s="150">
        <f t="shared" si="50"/>
        <v>0</v>
      </c>
    </row>
    <row r="84" spans="2:137" ht="15.75" thickBot="1" x14ac:dyDescent="0.3">
      <c r="B84" s="30"/>
      <c r="E84" s="15"/>
      <c r="F84" s="8"/>
      <c r="G84" s="139"/>
      <c r="H84" s="139"/>
      <c r="I84" s="139"/>
      <c r="J84" s="139"/>
      <c r="K84" s="139"/>
      <c r="L84" s="139"/>
      <c r="M84" s="8"/>
      <c r="N84" s="139"/>
      <c r="O84" s="8"/>
      <c r="P84" s="109"/>
      <c r="AO84" s="15"/>
      <c r="AP84" s="15"/>
      <c r="AQ84" s="15"/>
      <c r="AR84" s="104" t="s">
        <v>2130</v>
      </c>
      <c r="AS84" s="104" t="s">
        <v>2130</v>
      </c>
      <c r="AT84" s="104" t="s">
        <v>2130</v>
      </c>
      <c r="AU84" s="132">
        <v>1</v>
      </c>
      <c r="AV84" s="15"/>
      <c r="AW84" t="s">
        <v>358</v>
      </c>
      <c r="AX84" s="132" t="s">
        <v>359</v>
      </c>
      <c r="AY84" s="132" t="s">
        <v>359</v>
      </c>
      <c r="AZ84" s="15"/>
      <c r="BA84" s="15"/>
      <c r="BB84" s="15"/>
      <c r="BC84" t="s">
        <v>384</v>
      </c>
      <c r="BD84" t="s">
        <v>385</v>
      </c>
      <c r="BE84" t="s">
        <v>385</v>
      </c>
      <c r="BF84" s="133">
        <v>1</v>
      </c>
      <c r="BG84" s="133"/>
      <c r="BH84" s="133"/>
      <c r="BI84" s="136"/>
      <c r="BJ84" s="133" t="b">
        <v>1</v>
      </c>
      <c r="BK84" s="133"/>
      <c r="BL84" s="133"/>
      <c r="BS84" s="109"/>
      <c r="CA84" s="15"/>
      <c r="CB84" s="15"/>
      <c r="CC84" s="15"/>
      <c r="CD84" s="15"/>
      <c r="CE84" s="15"/>
      <c r="CJ84" s="53" t="s">
        <v>1532</v>
      </c>
      <c r="CK84" s="54" t="s">
        <v>1533</v>
      </c>
      <c r="CL84" s="54" t="s">
        <v>30</v>
      </c>
      <c r="CM84" t="s">
        <v>1452</v>
      </c>
      <c r="CN84" s="15" t="s">
        <v>1447</v>
      </c>
      <c r="CO84" s="15" t="s">
        <v>1447</v>
      </c>
      <c r="CP84" s="55">
        <v>1</v>
      </c>
      <c r="CV84" s="61" t="s">
        <v>1585</v>
      </c>
      <c r="CX84" s="21"/>
      <c r="DU84" s="150">
        <f t="shared" ref="DU84:EG84" si="51">EO45</f>
        <v>0</v>
      </c>
      <c r="DV84" s="150">
        <f t="shared" si="51"/>
        <v>0</v>
      </c>
      <c r="DW84" s="150">
        <f t="shared" si="51"/>
        <v>0</v>
      </c>
      <c r="DX84" s="150">
        <f t="shared" si="51"/>
        <v>0</v>
      </c>
      <c r="DY84" s="150">
        <f t="shared" si="51"/>
        <v>0</v>
      </c>
      <c r="DZ84" s="150">
        <f t="shared" si="51"/>
        <v>0</v>
      </c>
      <c r="EA84" s="150">
        <f t="shared" si="51"/>
        <v>0</v>
      </c>
      <c r="EB84" s="150">
        <f t="shared" si="51"/>
        <v>0</v>
      </c>
      <c r="EC84" s="150">
        <f t="shared" si="51"/>
        <v>0</v>
      </c>
      <c r="ED84" s="150">
        <f t="shared" si="51"/>
        <v>0</v>
      </c>
      <c r="EE84" s="150">
        <f t="shared" si="51"/>
        <v>0</v>
      </c>
      <c r="EF84" s="150">
        <f t="shared" si="51"/>
        <v>0</v>
      </c>
      <c r="EG84" s="150">
        <f t="shared" si="51"/>
        <v>0</v>
      </c>
    </row>
    <row r="85" spans="2:137" ht="15.75" thickBot="1" x14ac:dyDescent="0.3">
      <c r="E85" s="15"/>
      <c r="F85" s="8"/>
      <c r="G85" s="139"/>
      <c r="H85" s="139"/>
      <c r="I85" s="139"/>
      <c r="J85" s="139"/>
      <c r="K85" s="139"/>
      <c r="L85" s="139"/>
      <c r="M85" s="8"/>
      <c r="N85" s="139"/>
      <c r="O85" s="8"/>
      <c r="P85" s="109"/>
      <c r="AO85" s="15"/>
      <c r="AP85" s="15"/>
      <c r="AQ85" s="15"/>
      <c r="AR85" s="104" t="s">
        <v>2131</v>
      </c>
      <c r="AS85" s="104" t="s">
        <v>2131</v>
      </c>
      <c r="AT85" s="104" t="s">
        <v>2131</v>
      </c>
      <c r="AU85" s="132">
        <v>1</v>
      </c>
      <c r="AV85" s="15"/>
      <c r="AW85" t="s">
        <v>362</v>
      </c>
      <c r="AX85" s="132" t="s">
        <v>363</v>
      </c>
      <c r="AY85" s="132" t="s">
        <v>363</v>
      </c>
      <c r="AZ85" s="15"/>
      <c r="BA85" s="15"/>
      <c r="BB85" s="15"/>
      <c r="BC85" t="s">
        <v>101</v>
      </c>
      <c r="BD85" t="s">
        <v>101</v>
      </c>
      <c r="BE85" t="s">
        <v>1884</v>
      </c>
      <c r="BF85" s="133">
        <v>2</v>
      </c>
      <c r="BG85" s="133" t="s">
        <v>33</v>
      </c>
      <c r="BH85" s="133" t="s">
        <v>94</v>
      </c>
      <c r="BI85" s="132" t="s">
        <v>383</v>
      </c>
      <c r="BJ85" s="133" t="b">
        <v>1</v>
      </c>
      <c r="BK85" s="133"/>
      <c r="BL85" s="133"/>
      <c r="CA85" s="15"/>
      <c r="CB85" s="15"/>
      <c r="CC85" s="15"/>
      <c r="CD85" s="15"/>
      <c r="CE85" s="15"/>
      <c r="CF85" s="30"/>
      <c r="CJ85" s="53" t="s">
        <v>1534</v>
      </c>
      <c r="CK85" s="54" t="s">
        <v>1533</v>
      </c>
      <c r="CL85" s="54" t="s">
        <v>30</v>
      </c>
      <c r="CM85"/>
      <c r="CN85"/>
      <c r="CO85"/>
      <c r="CP85" s="55"/>
      <c r="CQ85"/>
      <c r="CR85"/>
      <c r="CS85"/>
      <c r="CT85"/>
      <c r="CX85" s="21"/>
      <c r="DU85" s="150">
        <f t="shared" ref="DU85:EG85" si="52">EO46</f>
        <v>0</v>
      </c>
      <c r="DV85" s="150">
        <f t="shared" si="52"/>
        <v>0</v>
      </c>
      <c r="DW85" s="150">
        <f t="shared" si="52"/>
        <v>0</v>
      </c>
      <c r="DX85" s="150">
        <f t="shared" si="52"/>
        <v>0</v>
      </c>
      <c r="DY85" s="150">
        <f t="shared" si="52"/>
        <v>0</v>
      </c>
      <c r="DZ85" s="150">
        <f t="shared" si="52"/>
        <v>0</v>
      </c>
      <c r="EA85" s="150">
        <f t="shared" si="52"/>
        <v>0</v>
      </c>
      <c r="EB85" s="150">
        <f t="shared" si="52"/>
        <v>0</v>
      </c>
      <c r="EC85" s="150">
        <f t="shared" si="52"/>
        <v>0</v>
      </c>
      <c r="ED85" s="150">
        <f t="shared" si="52"/>
        <v>0</v>
      </c>
      <c r="EE85" s="150">
        <f t="shared" si="52"/>
        <v>0</v>
      </c>
      <c r="EF85" s="150">
        <f t="shared" si="52"/>
        <v>0</v>
      </c>
      <c r="EG85" s="150">
        <f t="shared" si="52"/>
        <v>0</v>
      </c>
    </row>
    <row r="86" spans="2:137" ht="15" x14ac:dyDescent="0.25">
      <c r="E86" s="15"/>
      <c r="F86" s="8"/>
      <c r="G86" s="139"/>
      <c r="H86" s="139"/>
      <c r="I86" s="139"/>
      <c r="J86" s="139"/>
      <c r="K86" s="139"/>
      <c r="L86" s="139"/>
      <c r="M86" s="8"/>
      <c r="N86" s="139"/>
      <c r="O86" s="8"/>
      <c r="P86" s="109"/>
      <c r="AO86" s="15"/>
      <c r="AP86" s="15"/>
      <c r="AQ86" s="15"/>
      <c r="AR86"/>
      <c r="AS86" s="132"/>
      <c r="AT86" s="132"/>
      <c r="AU86" s="132"/>
      <c r="AV86" s="15"/>
      <c r="AW86" t="s">
        <v>366</v>
      </c>
      <c r="AX86" s="132" t="s">
        <v>367</v>
      </c>
      <c r="AY86" s="132" t="s">
        <v>367</v>
      </c>
      <c r="AZ86" s="15"/>
      <c r="BA86" s="15"/>
      <c r="BB86" s="15"/>
      <c r="BC86" t="s">
        <v>105</v>
      </c>
      <c r="BD86" t="s">
        <v>105</v>
      </c>
      <c r="BE86" t="s">
        <v>1885</v>
      </c>
      <c r="BF86" s="133">
        <v>2</v>
      </c>
      <c r="BG86" s="133" t="s">
        <v>214</v>
      </c>
      <c r="BH86" s="133" t="s">
        <v>94</v>
      </c>
      <c r="BI86" s="132" t="s">
        <v>35</v>
      </c>
      <c r="BJ86" s="133" t="b">
        <v>1</v>
      </c>
      <c r="BK86" s="133"/>
      <c r="BL86" s="133"/>
      <c r="CA86" s="15"/>
      <c r="CB86" s="15"/>
      <c r="CC86" s="15"/>
      <c r="CD86" s="15"/>
      <c r="CE86" s="15"/>
      <c r="CL86" s="15"/>
      <c r="CM86" t="s">
        <v>2120</v>
      </c>
      <c r="CN86"/>
      <c r="CO86"/>
      <c r="CP86" s="55"/>
      <c r="CQ86"/>
      <c r="CR86"/>
      <c r="CS86"/>
      <c r="CT86"/>
      <c r="CX86" s="21"/>
      <c r="DU86" s="150">
        <f t="shared" ref="DU86:EG86" si="53">EO47</f>
        <v>0</v>
      </c>
      <c r="DV86" s="150">
        <f t="shared" si="53"/>
        <v>0</v>
      </c>
      <c r="DW86" s="150">
        <f t="shared" si="53"/>
        <v>0</v>
      </c>
      <c r="DX86" s="150">
        <f t="shared" si="53"/>
        <v>0</v>
      </c>
      <c r="DY86" s="150">
        <f t="shared" si="53"/>
        <v>0</v>
      </c>
      <c r="DZ86" s="150">
        <f t="shared" si="53"/>
        <v>0</v>
      </c>
      <c r="EA86" s="150">
        <f t="shared" si="53"/>
        <v>0</v>
      </c>
      <c r="EB86" s="150">
        <f t="shared" si="53"/>
        <v>0</v>
      </c>
      <c r="EC86" s="150">
        <f t="shared" si="53"/>
        <v>0</v>
      </c>
      <c r="ED86" s="150">
        <f t="shared" si="53"/>
        <v>0</v>
      </c>
      <c r="EE86" s="150">
        <f t="shared" si="53"/>
        <v>0</v>
      </c>
      <c r="EF86" s="150">
        <f t="shared" si="53"/>
        <v>0</v>
      </c>
      <c r="EG86" s="150">
        <f t="shared" si="53"/>
        <v>0</v>
      </c>
    </row>
    <row r="87" spans="2:137" ht="15" x14ac:dyDescent="0.25">
      <c r="E87" s="15"/>
      <c r="F87" s="8"/>
      <c r="G87" s="139"/>
      <c r="H87" s="139"/>
      <c r="I87" s="139"/>
      <c r="J87" s="139"/>
      <c r="K87" s="139"/>
      <c r="L87" s="139"/>
      <c r="M87" s="8"/>
      <c r="N87" s="139"/>
      <c r="O87" s="8"/>
      <c r="AO87" s="15"/>
      <c r="AP87" s="15"/>
      <c r="AQ87" s="15"/>
      <c r="AR87" t="s">
        <v>2097</v>
      </c>
      <c r="AS87" s="132"/>
      <c r="AT87" s="132"/>
      <c r="AU87" s="132"/>
      <c r="AV87" s="15"/>
      <c r="AW87" t="s">
        <v>370</v>
      </c>
      <c r="AX87" s="132" t="s">
        <v>371</v>
      </c>
      <c r="AY87" s="132" t="s">
        <v>371</v>
      </c>
      <c r="AZ87" s="15"/>
      <c r="BA87" s="15"/>
      <c r="BB87" s="15"/>
      <c r="BC87" t="s">
        <v>109</v>
      </c>
      <c r="BD87" t="s">
        <v>109</v>
      </c>
      <c r="BE87" t="s">
        <v>1886</v>
      </c>
      <c r="BF87" s="133">
        <v>2</v>
      </c>
      <c r="BG87" s="133" t="s">
        <v>33</v>
      </c>
      <c r="BH87" s="133" t="s">
        <v>80</v>
      </c>
      <c r="BI87" s="132" t="s">
        <v>35</v>
      </c>
      <c r="BJ87" s="133"/>
      <c r="BK87" s="133"/>
      <c r="BL87" s="133"/>
      <c r="CA87" s="15"/>
      <c r="CB87" s="15"/>
      <c r="CC87" s="15"/>
      <c r="CD87" s="15"/>
      <c r="CE87" s="15"/>
      <c r="CL87" s="15"/>
      <c r="CM87" t="s">
        <v>1538</v>
      </c>
      <c r="CN87" t="s">
        <v>1535</v>
      </c>
      <c r="CO87" t="s">
        <v>1535</v>
      </c>
      <c r="CP87" s="55">
        <v>1</v>
      </c>
      <c r="CQ87"/>
      <c r="CR87"/>
      <c r="CS87"/>
      <c r="CT87"/>
      <c r="CV87" s="61" t="s">
        <v>1586</v>
      </c>
      <c r="CX87" s="21"/>
      <c r="DU87" s="150">
        <f t="shared" ref="DU87:EG87" si="54">EO48</f>
        <v>0</v>
      </c>
      <c r="DV87" s="150">
        <f t="shared" si="54"/>
        <v>0</v>
      </c>
      <c r="DW87" s="150">
        <f t="shared" si="54"/>
        <v>0</v>
      </c>
      <c r="DX87" s="150">
        <f t="shared" si="54"/>
        <v>0</v>
      </c>
      <c r="DY87" s="150">
        <f t="shared" si="54"/>
        <v>0</v>
      </c>
      <c r="DZ87" s="150">
        <f t="shared" si="54"/>
        <v>0</v>
      </c>
      <c r="EA87" s="150">
        <f t="shared" si="54"/>
        <v>0</v>
      </c>
      <c r="EB87" s="150">
        <f t="shared" si="54"/>
        <v>0</v>
      </c>
      <c r="EC87" s="150">
        <f t="shared" si="54"/>
        <v>0</v>
      </c>
      <c r="ED87" s="150">
        <f t="shared" si="54"/>
        <v>0</v>
      </c>
      <c r="EE87" s="150">
        <f t="shared" si="54"/>
        <v>0</v>
      </c>
      <c r="EF87" s="150">
        <f t="shared" si="54"/>
        <v>0</v>
      </c>
      <c r="EG87" s="150">
        <f t="shared" si="54"/>
        <v>0</v>
      </c>
    </row>
    <row r="88" spans="2:137" ht="15" x14ac:dyDescent="0.25">
      <c r="E88" s="15"/>
      <c r="F88" s="8"/>
      <c r="G88" s="139"/>
      <c r="H88" s="139"/>
      <c r="I88" s="139"/>
      <c r="J88" s="139"/>
      <c r="K88" s="139"/>
      <c r="L88" s="139"/>
      <c r="M88" s="8"/>
      <c r="N88" s="139"/>
      <c r="O88" s="8"/>
      <c r="AO88" s="15"/>
      <c r="AP88" s="15"/>
      <c r="AQ88" s="15"/>
      <c r="AR88" t="s">
        <v>358</v>
      </c>
      <c r="AS88" s="132" t="s">
        <v>359</v>
      </c>
      <c r="AT88" s="132" t="s">
        <v>359</v>
      </c>
      <c r="AU88" s="132">
        <v>1</v>
      </c>
      <c r="AV88" s="15"/>
      <c r="AW88" t="s">
        <v>1787</v>
      </c>
      <c r="AX88" s="133" t="s">
        <v>1786</v>
      </c>
      <c r="AY88" s="133" t="s">
        <v>1786</v>
      </c>
      <c r="AZ88" s="15"/>
      <c r="BA88" s="15"/>
      <c r="BB88" s="15"/>
      <c r="BC88" t="s">
        <v>389</v>
      </c>
      <c r="BD88" t="s">
        <v>35</v>
      </c>
      <c r="BE88" t="s">
        <v>35</v>
      </c>
      <c r="BF88" s="133">
        <v>1</v>
      </c>
      <c r="BG88" s="133"/>
      <c r="BH88" s="133"/>
      <c r="BI88" s="133"/>
      <c r="BJ88" s="133"/>
      <c r="BK88" s="133"/>
      <c r="BL88" s="133"/>
      <c r="CA88" s="15"/>
      <c r="CB88" s="15"/>
      <c r="CC88" s="15"/>
      <c r="CD88" s="15"/>
      <c r="CE88" s="15"/>
      <c r="CL88" s="15"/>
      <c r="CM88" t="s">
        <v>1539</v>
      </c>
      <c r="CN88" t="s">
        <v>1536</v>
      </c>
      <c r="CO88" t="s">
        <v>1536</v>
      </c>
      <c r="CP88" s="55">
        <v>1</v>
      </c>
      <c r="CQ88"/>
      <c r="CR88"/>
      <c r="CS88"/>
      <c r="CT88" t="b">
        <v>1</v>
      </c>
      <c r="CV88" s="61" t="s">
        <v>1587</v>
      </c>
      <c r="CX88" s="21"/>
      <c r="DU88" s="150">
        <f t="shared" ref="DU88:EG88" si="55">EO49</f>
        <v>0</v>
      </c>
      <c r="DV88" s="150">
        <f t="shared" si="55"/>
        <v>0</v>
      </c>
      <c r="DW88" s="150">
        <f t="shared" si="55"/>
        <v>0</v>
      </c>
      <c r="DX88" s="150">
        <f t="shared" si="55"/>
        <v>0</v>
      </c>
      <c r="DY88" s="150">
        <f t="shared" si="55"/>
        <v>0</v>
      </c>
      <c r="DZ88" s="150">
        <f t="shared" si="55"/>
        <v>0</v>
      </c>
      <c r="EA88" s="150">
        <f t="shared" si="55"/>
        <v>0</v>
      </c>
      <c r="EB88" s="150">
        <f t="shared" si="55"/>
        <v>0</v>
      </c>
      <c r="EC88" s="150">
        <f t="shared" si="55"/>
        <v>0</v>
      </c>
      <c r="ED88" s="150">
        <f t="shared" si="55"/>
        <v>0</v>
      </c>
      <c r="EE88" s="150">
        <f t="shared" si="55"/>
        <v>0</v>
      </c>
      <c r="EF88" s="150">
        <f t="shared" si="55"/>
        <v>0</v>
      </c>
      <c r="EG88" s="150">
        <f t="shared" si="55"/>
        <v>0</v>
      </c>
    </row>
    <row r="89" spans="2:137" ht="15" x14ac:dyDescent="0.25">
      <c r="E89" s="15"/>
      <c r="F89" s="8"/>
      <c r="G89" s="139"/>
      <c r="H89" s="139"/>
      <c r="I89" s="139"/>
      <c r="J89" s="139"/>
      <c r="K89" s="139"/>
      <c r="L89" s="139"/>
      <c r="M89" s="8"/>
      <c r="O89" s="8"/>
      <c r="AO89" s="15"/>
      <c r="AP89" s="15"/>
      <c r="AQ89" s="15"/>
      <c r="AR89" t="s">
        <v>362</v>
      </c>
      <c r="AS89" s="132" t="s">
        <v>363</v>
      </c>
      <c r="AT89" s="132" t="s">
        <v>363</v>
      </c>
      <c r="AU89" s="132">
        <v>1</v>
      </c>
      <c r="AV89" s="15"/>
      <c r="AW89" t="s">
        <v>1788</v>
      </c>
      <c r="AX89" s="133" t="s">
        <v>1789</v>
      </c>
      <c r="AY89" s="133" t="s">
        <v>1786</v>
      </c>
      <c r="AZ89" s="15"/>
      <c r="BA89" s="15"/>
      <c r="BB89" s="15"/>
      <c r="BC89" t="s">
        <v>391</v>
      </c>
      <c r="BD89" t="s">
        <v>392</v>
      </c>
      <c r="BE89" t="s">
        <v>1887</v>
      </c>
      <c r="BF89" s="133">
        <v>2</v>
      </c>
      <c r="BG89" s="133" t="s">
        <v>33</v>
      </c>
      <c r="BH89" s="133" t="s">
        <v>34</v>
      </c>
      <c r="BI89" s="132" t="s">
        <v>383</v>
      </c>
      <c r="BJ89" s="133"/>
      <c r="BK89" s="133"/>
      <c r="BL89" s="133"/>
      <c r="CA89" s="15"/>
      <c r="CB89" s="15"/>
      <c r="CC89" s="15"/>
      <c r="CD89" s="15"/>
      <c r="CE89" s="15"/>
      <c r="CL89" s="15"/>
      <c r="CM89" t="s">
        <v>1541</v>
      </c>
      <c r="CN89" t="s">
        <v>1542</v>
      </c>
      <c r="CO89" t="s">
        <v>1962</v>
      </c>
      <c r="CP89" s="55">
        <v>2</v>
      </c>
      <c r="CQ89" t="s">
        <v>33</v>
      </c>
      <c r="CR89" t="s">
        <v>348</v>
      </c>
      <c r="CS89" t="s">
        <v>1535</v>
      </c>
      <c r="CT89" t="b">
        <v>1</v>
      </c>
      <c r="CV89" s="7" t="s">
        <v>1588</v>
      </c>
      <c r="CX89" s="21"/>
      <c r="DU89" s="150">
        <f t="shared" ref="DU89:EG89" si="56">EO50</f>
        <v>0</v>
      </c>
      <c r="DV89" s="150">
        <f t="shared" si="56"/>
        <v>0</v>
      </c>
      <c r="DW89" s="150">
        <f t="shared" si="56"/>
        <v>0</v>
      </c>
      <c r="DX89" s="150">
        <f t="shared" si="56"/>
        <v>0</v>
      </c>
      <c r="DY89" s="150">
        <f t="shared" si="56"/>
        <v>0</v>
      </c>
      <c r="DZ89" s="150">
        <f t="shared" si="56"/>
        <v>0</v>
      </c>
      <c r="EA89" s="150">
        <f t="shared" si="56"/>
        <v>0</v>
      </c>
      <c r="EB89" s="150">
        <f t="shared" si="56"/>
        <v>0</v>
      </c>
      <c r="EC89" s="150">
        <f t="shared" si="56"/>
        <v>0</v>
      </c>
      <c r="ED89" s="150">
        <f t="shared" si="56"/>
        <v>0</v>
      </c>
      <c r="EE89" s="150">
        <f t="shared" si="56"/>
        <v>0</v>
      </c>
      <c r="EF89" s="150">
        <f t="shared" si="56"/>
        <v>0</v>
      </c>
      <c r="EG89" s="150">
        <f t="shared" si="56"/>
        <v>0</v>
      </c>
    </row>
    <row r="90" spans="2:137" ht="15" x14ac:dyDescent="0.25">
      <c r="F90" s="8"/>
      <c r="M90" s="8"/>
      <c r="O90" s="8"/>
      <c r="AO90" s="15"/>
      <c r="AP90" s="15"/>
      <c r="AQ90" s="15"/>
      <c r="AR90" t="s">
        <v>366</v>
      </c>
      <c r="AS90" s="132" t="s">
        <v>367</v>
      </c>
      <c r="AT90" s="132" t="s">
        <v>367</v>
      </c>
      <c r="AU90" s="132">
        <v>1</v>
      </c>
      <c r="AV90" s="15"/>
      <c r="AW90"/>
      <c r="AX90" s="132"/>
      <c r="AY90" s="132"/>
      <c r="AZ90" s="15"/>
      <c r="BA90" s="15"/>
      <c r="BB90" s="15"/>
      <c r="BC90" t="s">
        <v>395</v>
      </c>
      <c r="BD90" t="s">
        <v>396</v>
      </c>
      <c r="BE90" t="s">
        <v>1888</v>
      </c>
      <c r="BF90" s="133">
        <v>2</v>
      </c>
      <c r="BG90" s="133" t="s">
        <v>33</v>
      </c>
      <c r="BH90" s="133" t="s">
        <v>348</v>
      </c>
      <c r="BI90" s="133" t="s">
        <v>397</v>
      </c>
      <c r="BJ90" s="133"/>
      <c r="BK90" s="133"/>
      <c r="BL90" s="133"/>
      <c r="CA90" s="15"/>
      <c r="CB90" s="15"/>
      <c r="CC90" s="15"/>
      <c r="CD90" s="15"/>
      <c r="CE90" s="15"/>
      <c r="CJ90" s="52" t="s">
        <v>1525</v>
      </c>
      <c r="CL90" s="15"/>
      <c r="CM90" t="s">
        <v>1540</v>
      </c>
      <c r="CN90" t="s">
        <v>1537</v>
      </c>
      <c r="CO90" t="s">
        <v>1537</v>
      </c>
      <c r="CP90" s="55">
        <v>1</v>
      </c>
      <c r="CQ90"/>
      <c r="CR90"/>
      <c r="CS90"/>
      <c r="CT90" t="b">
        <v>1</v>
      </c>
      <c r="CV90" s="61" t="s">
        <v>1606</v>
      </c>
      <c r="CX90" s="21"/>
      <c r="DU90" s="150">
        <f t="shared" ref="DU90:EG90" si="57">EO51</f>
        <v>0</v>
      </c>
      <c r="DV90" s="150">
        <f t="shared" si="57"/>
        <v>0</v>
      </c>
      <c r="DW90" s="150">
        <f t="shared" si="57"/>
        <v>0</v>
      </c>
      <c r="DX90" s="150">
        <f t="shared" si="57"/>
        <v>0</v>
      </c>
      <c r="DY90" s="150">
        <f t="shared" si="57"/>
        <v>0</v>
      </c>
      <c r="DZ90" s="150">
        <f t="shared" si="57"/>
        <v>0</v>
      </c>
      <c r="EA90" s="150">
        <f t="shared" si="57"/>
        <v>0</v>
      </c>
      <c r="EB90" s="150">
        <f t="shared" si="57"/>
        <v>0</v>
      </c>
      <c r="EC90" s="150">
        <f t="shared" si="57"/>
        <v>0</v>
      </c>
      <c r="ED90" s="150">
        <f t="shared" si="57"/>
        <v>0</v>
      </c>
      <c r="EE90" s="150">
        <f t="shared" si="57"/>
        <v>0</v>
      </c>
      <c r="EF90" s="150">
        <f t="shared" si="57"/>
        <v>0</v>
      </c>
      <c r="EG90" s="150">
        <f t="shared" si="57"/>
        <v>0</v>
      </c>
    </row>
    <row r="91" spans="2:137" ht="15" x14ac:dyDescent="0.25">
      <c r="F91" s="8"/>
      <c r="M91" s="8"/>
      <c r="O91" s="8"/>
      <c r="AO91" s="15"/>
      <c r="AP91" s="15"/>
      <c r="AQ91" s="15"/>
      <c r="AR91" t="s">
        <v>370</v>
      </c>
      <c r="AS91" s="132" t="s">
        <v>371</v>
      </c>
      <c r="AT91" s="132" t="s">
        <v>371</v>
      </c>
      <c r="AU91" s="132">
        <v>1</v>
      </c>
      <c r="AV91" s="15"/>
      <c r="AW91" t="s">
        <v>2098</v>
      </c>
      <c r="AX91" s="132"/>
      <c r="AY91" s="132"/>
      <c r="AZ91" s="15"/>
      <c r="BA91" s="15"/>
      <c r="BB91" s="15"/>
      <c r="BC91"/>
      <c r="BD91"/>
      <c r="BE91"/>
      <c r="BF91" s="133"/>
      <c r="BG91" s="133"/>
      <c r="BH91" s="133"/>
      <c r="BI91" s="133"/>
      <c r="BJ91" s="133"/>
      <c r="BK91" s="133"/>
      <c r="BL91" s="133"/>
      <c r="CA91" s="15"/>
      <c r="CB91" s="15"/>
      <c r="CC91" s="15"/>
      <c r="CD91" s="15"/>
      <c r="CE91" s="15"/>
      <c r="CL91" s="15"/>
      <c r="CM91"/>
      <c r="CN91"/>
      <c r="CO91"/>
      <c r="CP91" s="55"/>
      <c r="CQ91"/>
      <c r="CR91"/>
      <c r="CS91"/>
      <c r="CT91"/>
      <c r="CX91" s="21"/>
    </row>
    <row r="92" spans="2:137" ht="15" x14ac:dyDescent="0.25">
      <c r="F92" s="8"/>
      <c r="M92" s="8"/>
      <c r="O92" s="8"/>
      <c r="AO92" s="15"/>
      <c r="AP92" s="15"/>
      <c r="AQ92" s="15"/>
      <c r="AR92" t="s">
        <v>1787</v>
      </c>
      <c r="AS92" s="133" t="s">
        <v>1786</v>
      </c>
      <c r="AT92" s="133" t="s">
        <v>1786</v>
      </c>
      <c r="AU92" s="132">
        <v>1</v>
      </c>
      <c r="AV92" s="15"/>
      <c r="AW92" t="s">
        <v>100</v>
      </c>
      <c r="AX92" s="132" t="s">
        <v>100</v>
      </c>
      <c r="AY92" s="132" t="s">
        <v>100</v>
      </c>
      <c r="AZ92" s="15"/>
      <c r="BA92" s="15"/>
      <c r="BB92" s="15"/>
      <c r="BC92" t="s">
        <v>2105</v>
      </c>
      <c r="BD92"/>
      <c r="BE92"/>
      <c r="BF92" s="133"/>
      <c r="BG92" s="133"/>
      <c r="BH92" s="133"/>
      <c r="BI92" s="133"/>
      <c r="BJ92" s="133"/>
      <c r="BK92" s="133"/>
      <c r="BL92" s="133"/>
      <c r="CA92" s="15"/>
      <c r="CB92" s="15"/>
      <c r="CC92" s="15"/>
      <c r="CD92" s="15"/>
      <c r="CE92" s="15"/>
      <c r="CL92" s="15"/>
      <c r="CM92"/>
      <c r="CN92"/>
      <c r="CO92"/>
      <c r="CP92" s="55"/>
      <c r="CQ92"/>
      <c r="CR92"/>
      <c r="CS92"/>
      <c r="CT92"/>
      <c r="CX92" s="21"/>
    </row>
    <row r="93" spans="2:137" ht="15" x14ac:dyDescent="0.25">
      <c r="F93" s="8"/>
      <c r="M93" s="8"/>
      <c r="O93" s="8"/>
      <c r="AO93" s="15"/>
      <c r="AP93" s="15"/>
      <c r="AQ93" s="15"/>
      <c r="AR93" t="s">
        <v>1788</v>
      </c>
      <c r="AS93" s="133" t="s">
        <v>1789</v>
      </c>
      <c r="AT93" s="133" t="s">
        <v>1786</v>
      </c>
      <c r="AU93" s="132">
        <v>1</v>
      </c>
      <c r="AV93" s="15"/>
      <c r="AW93" t="s">
        <v>128</v>
      </c>
      <c r="AX93" s="132" t="s">
        <v>129</v>
      </c>
      <c r="AY93" s="132" t="s">
        <v>129</v>
      </c>
      <c r="AZ93" s="15"/>
      <c r="BA93" s="15"/>
      <c r="BB93" s="15"/>
      <c r="BC93" t="s">
        <v>1234</v>
      </c>
      <c r="BD93" t="s">
        <v>1238</v>
      </c>
      <c r="BE93" t="s">
        <v>315</v>
      </c>
      <c r="BF93" s="133">
        <v>1</v>
      </c>
      <c r="BG93" s="133"/>
      <c r="BH93" s="133"/>
      <c r="BI93" s="133" t="s">
        <v>157</v>
      </c>
      <c r="BJ93" s="133"/>
      <c r="BK93" s="133" t="s">
        <v>157</v>
      </c>
      <c r="BL93" s="133"/>
      <c r="CA93" s="15"/>
      <c r="CB93" s="15"/>
      <c r="CC93" s="15"/>
      <c r="CD93" s="15"/>
      <c r="CE93" s="15"/>
      <c r="CL93" s="15"/>
      <c r="CM93" t="s">
        <v>2121</v>
      </c>
      <c r="CN93"/>
      <c r="CO93"/>
      <c r="CP93" s="55"/>
      <c r="CQ93"/>
      <c r="CR93"/>
      <c r="CS93"/>
      <c r="CT93"/>
      <c r="CX93" s="21"/>
    </row>
    <row r="94" spans="2:137" ht="15" x14ac:dyDescent="0.25">
      <c r="F94" s="8"/>
      <c r="M94" s="8"/>
      <c r="O94" s="8"/>
      <c r="AO94" s="15"/>
      <c r="AP94" s="15"/>
      <c r="AQ94" s="15"/>
      <c r="AR94"/>
      <c r="AS94" s="132"/>
      <c r="AT94" s="132"/>
      <c r="AU94" s="132"/>
      <c r="AV94" s="15"/>
      <c r="AW94" t="s">
        <v>402</v>
      </c>
      <c r="AX94" s="132" t="s">
        <v>403</v>
      </c>
      <c r="AY94" s="132" t="s">
        <v>403</v>
      </c>
      <c r="AZ94" s="15"/>
      <c r="BA94" s="15"/>
      <c r="BB94" s="15"/>
      <c r="BC94" t="s">
        <v>1236</v>
      </c>
      <c r="BD94" t="s">
        <v>1240</v>
      </c>
      <c r="BE94" t="s">
        <v>315</v>
      </c>
      <c r="BF94" s="133">
        <v>1</v>
      </c>
      <c r="BG94" s="133"/>
      <c r="BH94" s="133"/>
      <c r="BI94" s="133" t="s">
        <v>1242</v>
      </c>
      <c r="BJ94" s="133"/>
      <c r="BK94" s="133" t="s">
        <v>1242</v>
      </c>
      <c r="BL94" s="133"/>
      <c r="CA94" s="15"/>
      <c r="CB94" s="15"/>
      <c r="CC94" s="15"/>
      <c r="CD94" s="15"/>
      <c r="CE94" s="15"/>
      <c r="CL94" s="15"/>
      <c r="CM94" t="s">
        <v>2122</v>
      </c>
      <c r="CX94" s="21"/>
    </row>
    <row r="95" spans="2:137" ht="15" x14ac:dyDescent="0.25">
      <c r="F95" s="8"/>
      <c r="M95" s="8"/>
      <c r="O95" s="8"/>
      <c r="AO95" s="15"/>
      <c r="AP95" s="15"/>
      <c r="AQ95" s="15"/>
      <c r="AR95" t="s">
        <v>2098</v>
      </c>
      <c r="AS95" s="132"/>
      <c r="AT95" s="132"/>
      <c r="AU95" s="132"/>
      <c r="AV95" s="15"/>
      <c r="AW95" t="s">
        <v>124</v>
      </c>
      <c r="AX95" s="132" t="s">
        <v>388</v>
      </c>
      <c r="AY95" s="132" t="s">
        <v>388</v>
      </c>
      <c r="AZ95" s="15"/>
      <c r="BA95" s="15"/>
      <c r="BB95" s="15"/>
      <c r="BC95" t="s">
        <v>1237</v>
      </c>
      <c r="BD95" t="s">
        <v>1241</v>
      </c>
      <c r="BE95" t="s">
        <v>339</v>
      </c>
      <c r="BF95" s="133">
        <v>1</v>
      </c>
      <c r="BG95" s="133"/>
      <c r="BH95" s="133"/>
      <c r="BI95" s="133" t="s">
        <v>1243</v>
      </c>
      <c r="BJ95" s="133"/>
      <c r="BK95" s="133" t="s">
        <v>1243</v>
      </c>
      <c r="BL95" s="137"/>
      <c r="CA95" s="15"/>
      <c r="CB95" s="15"/>
      <c r="CC95" s="15"/>
      <c r="CD95" s="15"/>
      <c r="CE95" s="15"/>
      <c r="CL95" s="15"/>
      <c r="CM95" t="s">
        <v>1667</v>
      </c>
      <c r="CN95" t="s">
        <v>1653</v>
      </c>
      <c r="CO95" t="s">
        <v>1653</v>
      </c>
      <c r="CP95" s="55">
        <v>1</v>
      </c>
      <c r="CQ95"/>
      <c r="CR95"/>
      <c r="CS95"/>
      <c r="CT95"/>
      <c r="CU95"/>
      <c r="CV95" t="s">
        <v>1681</v>
      </c>
      <c r="CW95"/>
      <c r="CX95" s="21"/>
    </row>
    <row r="96" spans="2:137" ht="15" x14ac:dyDescent="0.25">
      <c r="F96" s="8"/>
      <c r="M96" s="8"/>
      <c r="O96" s="8"/>
      <c r="AO96" s="15"/>
      <c r="AP96" s="15"/>
      <c r="AQ96" s="15"/>
      <c r="AR96" t="s">
        <v>100</v>
      </c>
      <c r="AS96" s="132" t="s">
        <v>100</v>
      </c>
      <c r="AT96" s="132" t="s">
        <v>100</v>
      </c>
      <c r="AU96" s="132">
        <v>1</v>
      </c>
      <c r="AV96" s="15"/>
      <c r="AW96" t="s">
        <v>95</v>
      </c>
      <c r="AX96" s="132" t="s">
        <v>390</v>
      </c>
      <c r="AY96" s="132" t="s">
        <v>390</v>
      </c>
      <c r="AZ96" s="15"/>
      <c r="BA96" s="15"/>
      <c r="BB96" s="15"/>
      <c r="BC96" s="104"/>
      <c r="BD96" s="104"/>
      <c r="BE96" s="104"/>
      <c r="BF96" s="133"/>
      <c r="BG96" s="133"/>
      <c r="BH96" s="133"/>
      <c r="BI96" s="133"/>
      <c r="BJ96" s="133"/>
      <c r="BK96" s="133"/>
      <c r="BL96" s="137"/>
      <c r="CA96" s="15"/>
      <c r="CB96" s="15"/>
      <c r="CC96" s="15"/>
      <c r="CD96" s="15"/>
      <c r="CE96" s="15"/>
      <c r="CL96" s="15"/>
      <c r="CM96" t="s">
        <v>1678</v>
      </c>
      <c r="CN96" t="s">
        <v>1652</v>
      </c>
      <c r="CO96" t="s">
        <v>1652</v>
      </c>
      <c r="CP96" s="55">
        <v>1</v>
      </c>
      <c r="CQ96"/>
      <c r="CR96"/>
      <c r="CS96"/>
      <c r="CT96"/>
      <c r="CU96"/>
      <c r="CV96" t="s">
        <v>1682</v>
      </c>
      <c r="CW96"/>
      <c r="CX96" s="21"/>
    </row>
    <row r="97" spans="5:102" ht="15" x14ac:dyDescent="0.25">
      <c r="E97" s="31"/>
      <c r="F97" s="8"/>
      <c r="M97" s="8"/>
      <c r="O97" s="8"/>
      <c r="AO97" s="15"/>
      <c r="AP97" s="15"/>
      <c r="AQ97" s="15"/>
      <c r="AR97" t="s">
        <v>128</v>
      </c>
      <c r="AS97" s="132" t="s">
        <v>129</v>
      </c>
      <c r="AT97" s="132" t="s">
        <v>129</v>
      </c>
      <c r="AU97" s="132">
        <v>1</v>
      </c>
      <c r="AV97" s="15"/>
      <c r="AW97" t="s">
        <v>393</v>
      </c>
      <c r="AX97" s="132" t="s">
        <v>394</v>
      </c>
      <c r="AY97" s="132" t="s">
        <v>394</v>
      </c>
      <c r="AZ97" s="15"/>
      <c r="BA97" s="15"/>
      <c r="BB97" s="15"/>
      <c r="BC97" s="104" t="s">
        <v>2386</v>
      </c>
      <c r="BD97" s="104"/>
      <c r="BE97" s="104"/>
      <c r="BF97" s="133"/>
      <c r="BG97" s="133"/>
      <c r="BH97" s="133"/>
      <c r="BI97" s="133"/>
      <c r="BJ97" s="133"/>
      <c r="BK97" s="133"/>
      <c r="BL97" s="137"/>
      <c r="CA97" s="15"/>
      <c r="CB97" s="15"/>
      <c r="CC97" s="15"/>
      <c r="CD97" s="15"/>
      <c r="CE97" s="15"/>
      <c r="CL97" s="15"/>
      <c r="CM97" t="s">
        <v>1679</v>
      </c>
      <c r="CN97" t="s">
        <v>1651</v>
      </c>
      <c r="CO97" t="s">
        <v>1651</v>
      </c>
      <c r="CP97" s="55">
        <v>1</v>
      </c>
      <c r="CQ97"/>
      <c r="CR97"/>
      <c r="CS97"/>
      <c r="CT97"/>
      <c r="CU97"/>
      <c r="CV97" t="s">
        <v>1683</v>
      </c>
      <c r="CW97"/>
      <c r="CX97" s="21"/>
    </row>
    <row r="98" spans="5:102" ht="15" x14ac:dyDescent="0.25">
      <c r="E98" s="7"/>
      <c r="F98" s="8"/>
      <c r="M98" s="8"/>
      <c r="O98" s="8"/>
      <c r="AO98" s="15"/>
      <c r="AP98" s="15"/>
      <c r="AQ98" s="15"/>
      <c r="AR98" t="s">
        <v>402</v>
      </c>
      <c r="AS98" s="132" t="s">
        <v>403</v>
      </c>
      <c r="AT98" s="132" t="s">
        <v>403</v>
      </c>
      <c r="AU98" s="132">
        <v>1</v>
      </c>
      <c r="AV98" s="15"/>
      <c r="AW98" t="s">
        <v>398</v>
      </c>
      <c r="AX98" s="132" t="s">
        <v>399</v>
      </c>
      <c r="AY98" s="132" t="s">
        <v>399</v>
      </c>
      <c r="AZ98" s="15"/>
      <c r="BA98" s="15"/>
      <c r="BB98" s="15"/>
      <c r="BC98" s="104" t="s">
        <v>2401</v>
      </c>
      <c r="BD98" s="104" t="s">
        <v>2389</v>
      </c>
      <c r="BE98" s="104" t="s">
        <v>2389</v>
      </c>
      <c r="BL98" s="137"/>
      <c r="CA98" s="15"/>
      <c r="CB98" s="15"/>
      <c r="CC98" s="15"/>
      <c r="CD98" s="15"/>
      <c r="CE98" s="15"/>
      <c r="CL98" s="15"/>
      <c r="CM98" t="s">
        <v>1694</v>
      </c>
      <c r="CN98" t="s">
        <v>1680</v>
      </c>
      <c r="CO98" t="s">
        <v>1963</v>
      </c>
      <c r="CP98" s="55">
        <v>2</v>
      </c>
      <c r="CQ98" t="s">
        <v>33</v>
      </c>
      <c r="CR98" s="7" t="s">
        <v>80</v>
      </c>
      <c r="CS98" t="s">
        <v>1652</v>
      </c>
      <c r="CT98"/>
      <c r="CU98"/>
      <c r="CV98" t="s">
        <v>1692</v>
      </c>
      <c r="CW98"/>
      <c r="CX98" s="21"/>
    </row>
    <row r="99" spans="5:102" ht="15" x14ac:dyDescent="0.25">
      <c r="E99" s="7"/>
      <c r="F99" s="8"/>
      <c r="M99" s="8"/>
      <c r="O99" s="8"/>
      <c r="AO99" s="15"/>
      <c r="AP99" s="15"/>
      <c r="AQ99" s="15"/>
      <c r="AR99" t="s">
        <v>124</v>
      </c>
      <c r="AS99" s="132" t="s">
        <v>388</v>
      </c>
      <c r="AT99" s="132" t="s">
        <v>388</v>
      </c>
      <c r="AU99" s="132">
        <v>1</v>
      </c>
      <c r="AV99" s="15"/>
      <c r="AW99" t="s">
        <v>400</v>
      </c>
      <c r="AX99" s="132" t="s">
        <v>401</v>
      </c>
      <c r="AY99" s="132" t="s">
        <v>401</v>
      </c>
      <c r="AZ99" s="15"/>
      <c r="BA99" s="15"/>
      <c r="BB99" s="15"/>
      <c r="BC99" s="104" t="s">
        <v>2400</v>
      </c>
      <c r="BD99" s="104" t="s">
        <v>2388</v>
      </c>
      <c r="BE99" s="104" t="s">
        <v>2388</v>
      </c>
      <c r="BF99" s="133"/>
      <c r="BG99" s="133"/>
      <c r="BH99" s="133"/>
      <c r="BI99" s="133"/>
      <c r="BJ99" s="133"/>
      <c r="BK99" s="133"/>
      <c r="BL99" s="137"/>
      <c r="CA99" s="15"/>
      <c r="CB99" s="15"/>
      <c r="CC99" s="15"/>
      <c r="CD99" s="15"/>
      <c r="CE99" s="15"/>
      <c r="CL99" s="15"/>
      <c r="CM99"/>
      <c r="CX99" s="21"/>
    </row>
    <row r="100" spans="5:102" ht="15" x14ac:dyDescent="0.25">
      <c r="E100" s="7"/>
      <c r="F100" s="8"/>
      <c r="M100" s="8"/>
      <c r="O100" s="8"/>
      <c r="AO100" s="15"/>
      <c r="AP100" s="15"/>
      <c r="AQ100" s="15"/>
      <c r="AR100" t="s">
        <v>95</v>
      </c>
      <c r="AS100" s="132" t="s">
        <v>390</v>
      </c>
      <c r="AT100" s="132" t="s">
        <v>390</v>
      </c>
      <c r="AU100" s="132">
        <v>1</v>
      </c>
      <c r="AV100" s="15"/>
      <c r="AW100" t="s">
        <v>407</v>
      </c>
      <c r="AX100" s="132" t="s">
        <v>408</v>
      </c>
      <c r="AY100" s="132" t="s">
        <v>408</v>
      </c>
      <c r="AZ100" s="15"/>
      <c r="BA100" s="15"/>
      <c r="BB100" s="15"/>
      <c r="BC100" s="104" t="s">
        <v>2395</v>
      </c>
      <c r="BD100" s="104" t="s">
        <v>2391</v>
      </c>
      <c r="BE100" s="104" t="s">
        <v>2391</v>
      </c>
      <c r="BF100" s="133"/>
      <c r="BG100" s="133"/>
      <c r="BH100" s="133"/>
      <c r="BI100" s="133"/>
      <c r="BJ100" s="133"/>
      <c r="BK100" s="133"/>
      <c r="BL100" s="137"/>
      <c r="CA100" s="15"/>
      <c r="CB100" s="15"/>
      <c r="CC100" s="15"/>
      <c r="CD100" s="15"/>
      <c r="CE100" s="15"/>
      <c r="CL100" s="15"/>
      <c r="CM100" t="s">
        <v>2123</v>
      </c>
      <c r="CX100" s="21"/>
    </row>
    <row r="101" spans="5:102" ht="15" x14ac:dyDescent="0.25">
      <c r="E101" s="7"/>
      <c r="F101" s="8"/>
      <c r="M101" s="8"/>
      <c r="O101" s="8"/>
      <c r="AO101" s="15"/>
      <c r="AP101" s="15"/>
      <c r="AQ101" s="15"/>
      <c r="AR101" t="s">
        <v>393</v>
      </c>
      <c r="AS101" s="132" t="s">
        <v>394</v>
      </c>
      <c r="AT101" s="132" t="s">
        <v>394</v>
      </c>
      <c r="AU101" s="132">
        <v>1</v>
      </c>
      <c r="AV101" s="15"/>
      <c r="AW101" t="s">
        <v>411</v>
      </c>
      <c r="AX101" s="132" t="s">
        <v>412</v>
      </c>
      <c r="AY101" s="132" t="s">
        <v>412</v>
      </c>
      <c r="AZ101" s="15"/>
      <c r="BA101" s="15"/>
      <c r="BB101" s="15"/>
      <c r="BC101" s="104" t="s">
        <v>2402</v>
      </c>
      <c r="BD101" s="104" t="s">
        <v>2390</v>
      </c>
      <c r="BE101" s="104" t="s">
        <v>2390</v>
      </c>
      <c r="BF101" s="133"/>
      <c r="BG101" s="133"/>
      <c r="BH101" s="133"/>
      <c r="BI101" s="133"/>
      <c r="BJ101" s="133"/>
      <c r="BK101" s="133"/>
      <c r="BL101" s="137"/>
      <c r="CA101" s="15"/>
      <c r="CB101" s="15"/>
      <c r="CC101" s="15"/>
      <c r="CD101" s="15"/>
      <c r="CE101" s="15"/>
      <c r="CK101" s="52" t="s">
        <v>1535</v>
      </c>
      <c r="CL101" s="15"/>
      <c r="CM101" t="s">
        <v>1668</v>
      </c>
      <c r="CN101" t="s">
        <v>1659</v>
      </c>
      <c r="CO101" t="s">
        <v>1659</v>
      </c>
      <c r="CP101" s="55">
        <v>1</v>
      </c>
      <c r="CV101" t="s">
        <v>1684</v>
      </c>
      <c r="CX101" s="21"/>
    </row>
    <row r="102" spans="5:102" ht="15" x14ac:dyDescent="0.25">
      <c r="E102" s="7"/>
      <c r="F102" s="8"/>
      <c r="M102" s="8"/>
      <c r="O102" s="8"/>
      <c r="AO102" s="15"/>
      <c r="AP102" s="15"/>
      <c r="AQ102" s="15"/>
      <c r="AR102" t="s">
        <v>398</v>
      </c>
      <c r="AS102" s="132" t="s">
        <v>399</v>
      </c>
      <c r="AT102" s="132" t="s">
        <v>399</v>
      </c>
      <c r="AU102" s="132">
        <v>1</v>
      </c>
      <c r="AV102" s="15"/>
      <c r="AW102" t="s">
        <v>416</v>
      </c>
      <c r="AX102" s="132" t="s">
        <v>417</v>
      </c>
      <c r="AY102" s="132" t="s">
        <v>417</v>
      </c>
      <c r="AZ102" s="15"/>
      <c r="BA102" s="15"/>
      <c r="BB102" s="15"/>
      <c r="BC102" s="104" t="s">
        <v>2399</v>
      </c>
      <c r="BD102" s="104" t="s">
        <v>2387</v>
      </c>
      <c r="BE102" s="104" t="s">
        <v>2387</v>
      </c>
      <c r="BF102" s="133"/>
      <c r="BG102" s="133"/>
      <c r="BH102" s="133" t="s">
        <v>94</v>
      </c>
      <c r="BI102" s="133"/>
      <c r="BJ102" s="133"/>
      <c r="BK102" s="133"/>
      <c r="BL102" s="137"/>
      <c r="CA102" s="15"/>
      <c r="CB102" s="15"/>
      <c r="CC102" s="15"/>
      <c r="CD102" s="15"/>
      <c r="CE102" s="15"/>
      <c r="CL102" s="15"/>
      <c r="CM102" t="s">
        <v>1669</v>
      </c>
      <c r="CN102" t="s">
        <v>1660</v>
      </c>
      <c r="CO102" t="s">
        <v>1660</v>
      </c>
      <c r="CP102" s="55">
        <v>1</v>
      </c>
      <c r="CV102" t="s">
        <v>1685</v>
      </c>
      <c r="CX102" s="21"/>
    </row>
    <row r="103" spans="5:102" ht="15" x14ac:dyDescent="0.25">
      <c r="E103" s="7"/>
      <c r="F103" s="8"/>
      <c r="M103" s="8"/>
      <c r="O103" s="8"/>
      <c r="AO103" s="15"/>
      <c r="AP103" s="15"/>
      <c r="AQ103" s="15"/>
      <c r="AR103" t="s">
        <v>400</v>
      </c>
      <c r="AS103" s="132" t="s">
        <v>401</v>
      </c>
      <c r="AT103" s="132" t="s">
        <v>401</v>
      </c>
      <c r="AU103" s="132">
        <v>1</v>
      </c>
      <c r="AV103" s="15"/>
      <c r="AW103" t="s">
        <v>420</v>
      </c>
      <c r="AX103" s="132" t="s">
        <v>421</v>
      </c>
      <c r="AY103" s="132" t="s">
        <v>421</v>
      </c>
      <c r="AZ103" s="15"/>
      <c r="BA103" s="15"/>
      <c r="BB103" s="15"/>
      <c r="BC103" s="104" t="s">
        <v>2396</v>
      </c>
      <c r="BD103" s="104" t="s">
        <v>2392</v>
      </c>
      <c r="BE103" s="104" t="s">
        <v>2403</v>
      </c>
      <c r="BF103" s="133">
        <v>2</v>
      </c>
      <c r="BG103" s="133" t="s">
        <v>33</v>
      </c>
      <c r="BH103" s="133" t="s">
        <v>80</v>
      </c>
      <c r="BI103" s="104" t="s">
        <v>2391</v>
      </c>
      <c r="BJ103" s="133"/>
      <c r="BK103" s="133"/>
      <c r="BL103" s="137"/>
      <c r="CA103" s="15"/>
      <c r="CB103" s="15"/>
      <c r="CC103" s="15"/>
      <c r="CD103" s="15"/>
      <c r="CE103" s="15"/>
      <c r="CH103" t="s">
        <v>1528</v>
      </c>
      <c r="CI103" t="s">
        <v>1528</v>
      </c>
      <c r="CJ103" t="s">
        <v>1528</v>
      </c>
      <c r="CK103" s="56">
        <v>1</v>
      </c>
      <c r="CL103" s="15"/>
      <c r="CM103" t="s">
        <v>1693</v>
      </c>
      <c r="CN103" t="s">
        <v>1695</v>
      </c>
      <c r="CO103" t="s">
        <v>1964</v>
      </c>
      <c r="CP103" s="55">
        <v>2</v>
      </c>
      <c r="CQ103" t="s">
        <v>33</v>
      </c>
      <c r="CR103" s="7" t="s">
        <v>80</v>
      </c>
      <c r="CS103" t="s">
        <v>1659</v>
      </c>
      <c r="CV103" t="s">
        <v>1696</v>
      </c>
      <c r="CX103" s="21"/>
    </row>
    <row r="104" spans="5:102" ht="15" x14ac:dyDescent="0.25">
      <c r="E104" s="7"/>
      <c r="F104" s="8"/>
      <c r="M104" s="8"/>
      <c r="O104" s="8"/>
      <c r="AO104" s="15"/>
      <c r="AP104" s="15"/>
      <c r="AQ104" s="15"/>
      <c r="AR104" t="s">
        <v>407</v>
      </c>
      <c r="AS104" s="132" t="s">
        <v>408</v>
      </c>
      <c r="AT104" s="132" t="s">
        <v>408</v>
      </c>
      <c r="AU104" s="132">
        <v>1</v>
      </c>
      <c r="AV104" s="15"/>
      <c r="AW104" t="s">
        <v>424</v>
      </c>
      <c r="AX104" s="132" t="s">
        <v>425</v>
      </c>
      <c r="AY104" s="132" t="s">
        <v>425</v>
      </c>
      <c r="AZ104" s="15"/>
      <c r="BA104" s="15"/>
      <c r="BB104" s="15"/>
      <c r="BC104" s="104" t="s">
        <v>2397</v>
      </c>
      <c r="BD104" s="104" t="s">
        <v>2393</v>
      </c>
      <c r="BE104" s="104" t="s">
        <v>2404</v>
      </c>
      <c r="BF104" s="133">
        <v>2</v>
      </c>
      <c r="BG104" s="133" t="s">
        <v>214</v>
      </c>
      <c r="BH104" s="133" t="s">
        <v>94</v>
      </c>
      <c r="BI104" s="104" t="s">
        <v>2391</v>
      </c>
      <c r="BJ104" s="133"/>
      <c r="BK104" s="133"/>
      <c r="BL104" s="137"/>
      <c r="CA104" s="15"/>
      <c r="CB104" s="15"/>
      <c r="CC104" s="15"/>
      <c r="CD104" s="15"/>
      <c r="CE104" s="15"/>
      <c r="CH104" t="s">
        <v>1526</v>
      </c>
      <c r="CI104" t="s">
        <v>1526</v>
      </c>
      <c r="CJ104" t="s">
        <v>1526</v>
      </c>
      <c r="CK104" s="56">
        <v>1</v>
      </c>
      <c r="CL104" s="15"/>
      <c r="CM104" t="s">
        <v>1670</v>
      </c>
      <c r="CN104" t="s">
        <v>1661</v>
      </c>
      <c r="CO104" t="s">
        <v>1661</v>
      </c>
      <c r="CP104" s="55">
        <v>1</v>
      </c>
      <c r="CV104" t="s">
        <v>1686</v>
      </c>
      <c r="CX104" s="21"/>
    </row>
    <row r="105" spans="5:102" ht="15" x14ac:dyDescent="0.25">
      <c r="E105" s="7"/>
      <c r="F105" s="8"/>
      <c r="M105" s="8"/>
      <c r="O105" s="8"/>
      <c r="AO105" s="15"/>
      <c r="AP105" s="15"/>
      <c r="AQ105" s="15"/>
      <c r="AR105" t="s">
        <v>411</v>
      </c>
      <c r="AS105" s="132" t="s">
        <v>412</v>
      </c>
      <c r="AT105" s="132" t="s">
        <v>412</v>
      </c>
      <c r="AU105" s="132">
        <v>1</v>
      </c>
      <c r="AV105" s="15"/>
      <c r="AW105" t="s">
        <v>428</v>
      </c>
      <c r="AX105" s="132" t="s">
        <v>429</v>
      </c>
      <c r="AY105" s="132" t="s">
        <v>429</v>
      </c>
      <c r="AZ105" s="15"/>
      <c r="BA105" s="15"/>
      <c r="BB105" s="15"/>
      <c r="BC105" s="104" t="s">
        <v>2398</v>
      </c>
      <c r="BD105" t="s">
        <v>2394</v>
      </c>
      <c r="BE105" s="104" t="s">
        <v>2394</v>
      </c>
      <c r="BF105" s="133"/>
      <c r="BG105" s="133"/>
      <c r="BH105" s="133"/>
      <c r="BI105" s="133"/>
      <c r="BJ105" s="133"/>
      <c r="BK105" s="133"/>
      <c r="BL105" s="137"/>
      <c r="CA105" s="15"/>
      <c r="CB105" s="15"/>
      <c r="CC105" s="15"/>
      <c r="CD105" s="15"/>
      <c r="CE105" s="15"/>
      <c r="CH105" t="s">
        <v>1530</v>
      </c>
      <c r="CI105" t="s">
        <v>1530</v>
      </c>
      <c r="CJ105" t="s">
        <v>1530</v>
      </c>
      <c r="CK105" s="56">
        <v>1</v>
      </c>
      <c r="CL105" s="15"/>
      <c r="CM105" t="s">
        <v>1671</v>
      </c>
      <c r="CN105" t="s">
        <v>1662</v>
      </c>
      <c r="CO105" t="s">
        <v>1662</v>
      </c>
      <c r="CP105" s="55">
        <v>1</v>
      </c>
      <c r="CV105" t="s">
        <v>1683</v>
      </c>
      <c r="CX105" s="21"/>
    </row>
    <row r="106" spans="5:102" ht="15" x14ac:dyDescent="0.25">
      <c r="E106" s="7"/>
      <c r="F106" s="8"/>
      <c r="M106" s="8"/>
      <c r="O106" s="8"/>
      <c r="AO106" s="15"/>
      <c r="AP106" s="15"/>
      <c r="AQ106" s="15"/>
      <c r="AR106" t="s">
        <v>416</v>
      </c>
      <c r="AS106" s="132" t="s">
        <v>417</v>
      </c>
      <c r="AT106" s="132" t="s">
        <v>417</v>
      </c>
      <c r="AU106" s="132">
        <v>1</v>
      </c>
      <c r="AV106" s="15"/>
      <c r="AW106" t="s">
        <v>432</v>
      </c>
      <c r="AX106" s="132" t="s">
        <v>433</v>
      </c>
      <c r="AY106" s="132" t="s">
        <v>433</v>
      </c>
      <c r="AZ106" s="15"/>
      <c r="BA106" s="15"/>
      <c r="BB106" s="15"/>
      <c r="BC106" s="104"/>
      <c r="BD106" s="104"/>
      <c r="BE106" s="104"/>
      <c r="BF106" s="133"/>
      <c r="BG106" s="133"/>
      <c r="BH106" s="133"/>
      <c r="BI106" s="133"/>
      <c r="BJ106" s="133"/>
      <c r="BK106" s="133"/>
      <c r="BL106" s="133"/>
      <c r="CA106" s="15"/>
      <c r="CB106" s="15"/>
      <c r="CC106" s="15"/>
      <c r="CD106" s="15"/>
      <c r="CE106" s="15"/>
      <c r="CH106" t="s">
        <v>1529</v>
      </c>
      <c r="CI106" t="s">
        <v>1529</v>
      </c>
      <c r="CJ106" t="s">
        <v>1529</v>
      </c>
      <c r="CK106" s="56">
        <v>1</v>
      </c>
      <c r="CM106" t="s">
        <v>1697</v>
      </c>
      <c r="CN106" t="s">
        <v>1698</v>
      </c>
      <c r="CO106" t="s">
        <v>1965</v>
      </c>
      <c r="CP106" s="55">
        <v>2</v>
      </c>
      <c r="CQ106" t="s">
        <v>33</v>
      </c>
      <c r="CR106" s="7" t="s">
        <v>80</v>
      </c>
      <c r="CS106" t="s">
        <v>1661</v>
      </c>
      <c r="CV106" t="s">
        <v>1699</v>
      </c>
      <c r="CX106" s="21"/>
    </row>
    <row r="107" spans="5:102" ht="15" x14ac:dyDescent="0.25">
      <c r="E107" s="7"/>
      <c r="F107" s="8"/>
      <c r="M107" s="8"/>
      <c r="O107" s="8"/>
      <c r="AO107" s="15"/>
      <c r="AP107" s="15"/>
      <c r="AQ107" s="15"/>
      <c r="AR107" t="s">
        <v>420</v>
      </c>
      <c r="AS107" s="132" t="s">
        <v>421</v>
      </c>
      <c r="AT107" s="132" t="s">
        <v>421</v>
      </c>
      <c r="AU107" s="132">
        <v>1</v>
      </c>
      <c r="AV107" s="15"/>
      <c r="AW107" t="s">
        <v>436</v>
      </c>
      <c r="AX107" s="132" t="s">
        <v>437</v>
      </c>
      <c r="AY107" s="132" t="s">
        <v>437</v>
      </c>
      <c r="AZ107" s="15"/>
      <c r="BA107" s="15"/>
      <c r="BB107"/>
      <c r="BC107" t="s">
        <v>2096</v>
      </c>
      <c r="BD107"/>
      <c r="BE107"/>
      <c r="BF107" s="133"/>
      <c r="BG107" s="133"/>
      <c r="BH107" s="133"/>
      <c r="BI107" s="133"/>
      <c r="BJ107" s="133"/>
      <c r="BK107" s="133"/>
      <c r="BL107" s="133"/>
      <c r="CA107" s="15"/>
      <c r="CB107" s="15"/>
      <c r="CC107" s="15"/>
      <c r="CD107" s="15"/>
      <c r="CE107" s="15"/>
      <c r="CH107" t="s">
        <v>1527</v>
      </c>
      <c r="CI107" t="s">
        <v>1527</v>
      </c>
      <c r="CJ107" t="s">
        <v>1527</v>
      </c>
      <c r="CK107" s="56">
        <v>1</v>
      </c>
      <c r="CM107"/>
      <c r="CX107" s="21"/>
    </row>
    <row r="108" spans="5:102" ht="15" x14ac:dyDescent="0.25">
      <c r="E108" s="7"/>
      <c r="F108" s="8"/>
      <c r="M108" s="8"/>
      <c r="O108" s="8"/>
      <c r="AO108" s="15"/>
      <c r="AP108" s="15"/>
      <c r="AQ108" s="15"/>
      <c r="AR108" t="s">
        <v>424</v>
      </c>
      <c r="AS108" s="132" t="s">
        <v>425</v>
      </c>
      <c r="AT108" s="132" t="s">
        <v>425</v>
      </c>
      <c r="AU108" s="132">
        <v>1</v>
      </c>
      <c r="AV108" s="15"/>
      <c r="AW108" t="s">
        <v>440</v>
      </c>
      <c r="AX108" s="132" t="s">
        <v>441</v>
      </c>
      <c r="AY108" s="132" t="s">
        <v>441</v>
      </c>
      <c r="AZ108" s="15"/>
      <c r="BA108" s="15"/>
      <c r="BB108"/>
      <c r="BC108" t="s">
        <v>1247</v>
      </c>
      <c r="BD108" t="s">
        <v>1248</v>
      </c>
      <c r="BE108" t="s">
        <v>315</v>
      </c>
      <c r="BF108" s="133">
        <v>1</v>
      </c>
      <c r="BG108" s="133"/>
      <c r="BH108" s="133"/>
      <c r="BI108" s="133" t="s">
        <v>1249</v>
      </c>
      <c r="BJ108" s="133"/>
      <c r="BK108" s="133" t="s">
        <v>1249</v>
      </c>
      <c r="BL108" s="133"/>
      <c r="CA108" s="15"/>
      <c r="CB108" s="15"/>
      <c r="CC108" s="15"/>
      <c r="CD108" s="15"/>
      <c r="CE108" s="15"/>
      <c r="CH108" t="s">
        <v>1531</v>
      </c>
      <c r="CI108" t="s">
        <v>1531</v>
      </c>
      <c r="CJ108" t="s">
        <v>1531</v>
      </c>
      <c r="CK108" s="56">
        <v>1</v>
      </c>
      <c r="CL108" s="15"/>
      <c r="CM108" t="s">
        <v>2124</v>
      </c>
      <c r="CX108" s="21"/>
    </row>
    <row r="109" spans="5:102" ht="15" x14ac:dyDescent="0.25">
      <c r="E109" s="7"/>
      <c r="F109" s="8"/>
      <c r="M109" s="8"/>
      <c r="O109" s="8"/>
      <c r="AO109" s="15"/>
      <c r="AP109" s="15"/>
      <c r="AQ109" s="15"/>
      <c r="AR109" t="s">
        <v>428</v>
      </c>
      <c r="AS109" s="132" t="s">
        <v>429</v>
      </c>
      <c r="AT109" s="132" t="s">
        <v>429</v>
      </c>
      <c r="AU109" s="132">
        <v>1</v>
      </c>
      <c r="AV109" s="15"/>
      <c r="AW109" t="s">
        <v>442</v>
      </c>
      <c r="AX109" s="132" t="s">
        <v>443</v>
      </c>
      <c r="AY109" s="132" t="s">
        <v>443</v>
      </c>
      <c r="AZ109" s="15"/>
      <c r="BA109" s="15"/>
      <c r="BB109"/>
      <c r="BC109" t="s">
        <v>1250</v>
      </c>
      <c r="BD109" t="s">
        <v>1251</v>
      </c>
      <c r="BE109" t="s">
        <v>315</v>
      </c>
      <c r="BF109" s="133">
        <v>1</v>
      </c>
      <c r="BG109" s="133"/>
      <c r="BH109" s="133"/>
      <c r="BI109" s="133" t="s">
        <v>138</v>
      </c>
      <c r="BJ109" s="133"/>
      <c r="BK109" s="133" t="s">
        <v>138</v>
      </c>
      <c r="BL109" s="133"/>
      <c r="CA109" s="15"/>
      <c r="CB109" s="15"/>
      <c r="CC109" s="15"/>
      <c r="CD109" s="15"/>
      <c r="CE109" s="15"/>
      <c r="CL109" s="15"/>
      <c r="CM109" t="s">
        <v>1700</v>
      </c>
      <c r="CN109" t="s">
        <v>1655</v>
      </c>
      <c r="CO109" t="s">
        <v>1655</v>
      </c>
      <c r="CP109" s="55">
        <v>1</v>
      </c>
      <c r="CV109" t="s">
        <v>1656</v>
      </c>
      <c r="CX109" s="21"/>
    </row>
    <row r="110" spans="5:102" ht="15" x14ac:dyDescent="0.25">
      <c r="E110" s="7"/>
      <c r="F110" s="8"/>
      <c r="M110" s="8"/>
      <c r="O110" s="8"/>
      <c r="AO110" s="15"/>
      <c r="AP110" s="15"/>
      <c r="AQ110" s="15"/>
      <c r="AR110" t="s">
        <v>432</v>
      </c>
      <c r="AS110" s="132" t="s">
        <v>433</v>
      </c>
      <c r="AT110" s="132" t="s">
        <v>433</v>
      </c>
      <c r="AU110" s="132">
        <v>1</v>
      </c>
      <c r="AV110" s="15"/>
      <c r="AW110" t="s">
        <v>444</v>
      </c>
      <c r="AX110" s="132" t="s">
        <v>445</v>
      </c>
      <c r="AY110" s="132" t="s">
        <v>445</v>
      </c>
      <c r="AZ110" s="15"/>
      <c r="BA110" s="15"/>
      <c r="BB110"/>
      <c r="BC110"/>
      <c r="BD110"/>
      <c r="BE110"/>
      <c r="BF110" s="133"/>
      <c r="BG110" s="133"/>
      <c r="BH110" s="133"/>
      <c r="BI110" s="133"/>
      <c r="BJ110" s="133"/>
      <c r="BK110" s="133"/>
      <c r="BL110" s="133"/>
      <c r="CA110" s="15"/>
      <c r="CB110" s="15"/>
      <c r="CC110" s="15"/>
      <c r="CD110" s="15"/>
      <c r="CE110" s="15"/>
      <c r="CL110" s="15"/>
      <c r="CM110" t="s">
        <v>1423</v>
      </c>
      <c r="CN110" t="s">
        <v>1654</v>
      </c>
      <c r="CO110" t="s">
        <v>1654</v>
      </c>
      <c r="CP110" s="55">
        <v>1</v>
      </c>
      <c r="CV110" t="s">
        <v>1687</v>
      </c>
      <c r="CX110" s="21"/>
    </row>
    <row r="111" spans="5:102" ht="15" x14ac:dyDescent="0.25">
      <c r="E111" s="7"/>
      <c r="F111" s="8"/>
      <c r="M111" s="8"/>
      <c r="O111" s="8"/>
      <c r="AO111" s="15"/>
      <c r="AP111" s="15"/>
      <c r="AQ111" s="15"/>
      <c r="AR111" t="s">
        <v>436</v>
      </c>
      <c r="AS111" s="132" t="s">
        <v>437</v>
      </c>
      <c r="AT111" s="132" t="s">
        <v>437</v>
      </c>
      <c r="AU111" s="132">
        <v>1</v>
      </c>
      <c r="AV111" s="15"/>
      <c r="AW111" t="s">
        <v>446</v>
      </c>
      <c r="AX111" s="132" t="s">
        <v>447</v>
      </c>
      <c r="AY111" s="132" t="s">
        <v>447</v>
      </c>
      <c r="AZ111" s="15"/>
      <c r="BA111" s="15"/>
      <c r="BB111"/>
      <c r="BC111" t="s">
        <v>2106</v>
      </c>
      <c r="BD111"/>
      <c r="BE111"/>
      <c r="BF111" s="132"/>
      <c r="BG111" s="132"/>
      <c r="BH111" s="133"/>
      <c r="BI111" s="132"/>
      <c r="BJ111" s="133"/>
      <c r="BK111" s="133"/>
      <c r="BL111" s="133"/>
      <c r="CA111" s="15"/>
      <c r="CB111" s="15"/>
      <c r="CC111" s="15"/>
      <c r="CD111" s="15"/>
      <c r="CE111" s="15"/>
      <c r="CL111" s="15"/>
      <c r="CM111" t="s">
        <v>1672</v>
      </c>
      <c r="CN111" t="s">
        <v>1657</v>
      </c>
      <c r="CO111" t="s">
        <v>1657</v>
      </c>
      <c r="CP111" s="55">
        <v>1</v>
      </c>
      <c r="CV111" t="s">
        <v>1688</v>
      </c>
      <c r="CX111" s="21"/>
    </row>
    <row r="112" spans="5:102" ht="15" x14ac:dyDescent="0.25">
      <c r="E112" s="7"/>
      <c r="F112" s="8"/>
      <c r="M112" s="8"/>
      <c r="O112" s="8"/>
      <c r="AO112" s="15"/>
      <c r="AP112" s="15"/>
      <c r="AQ112" s="15"/>
      <c r="AR112" t="s">
        <v>440</v>
      </c>
      <c r="AS112" s="132" t="s">
        <v>441</v>
      </c>
      <c r="AT112" s="132" t="s">
        <v>441</v>
      </c>
      <c r="AU112" s="132">
        <v>1</v>
      </c>
      <c r="AV112" s="15"/>
      <c r="AW112"/>
      <c r="AX112" s="132"/>
      <c r="AY112" s="132"/>
      <c r="AZ112" s="15"/>
      <c r="BA112" s="15"/>
      <c r="BB112"/>
      <c r="BC112" t="s">
        <v>1845</v>
      </c>
      <c r="BD112" t="s">
        <v>1846</v>
      </c>
      <c r="BE112" t="s">
        <v>1846</v>
      </c>
      <c r="BF112" s="132">
        <v>1</v>
      </c>
      <c r="BG112" s="132"/>
      <c r="BH112" s="133"/>
      <c r="BI112" s="132"/>
      <c r="BJ112" s="133"/>
      <c r="BK112" s="133"/>
      <c r="BL112" s="133"/>
      <c r="CA112" s="15"/>
      <c r="CB112" s="15"/>
      <c r="CC112" s="15"/>
      <c r="CD112" s="15"/>
      <c r="CE112" s="15"/>
      <c r="CL112" s="15"/>
      <c r="CM112" t="s">
        <v>1673</v>
      </c>
      <c r="CN112" t="s">
        <v>1658</v>
      </c>
      <c r="CO112" t="s">
        <v>1658</v>
      </c>
      <c r="CP112" s="55">
        <v>1</v>
      </c>
      <c r="CQ112" s="30"/>
      <c r="CR112" s="30"/>
      <c r="CS112" s="30"/>
      <c r="CV112" t="s">
        <v>1689</v>
      </c>
      <c r="CX112" s="21"/>
    </row>
    <row r="113" spans="5:102" ht="15" x14ac:dyDescent="0.25">
      <c r="E113" s="7"/>
      <c r="F113" s="8"/>
      <c r="M113" s="8"/>
      <c r="O113" s="8"/>
      <c r="AO113" s="15"/>
      <c r="AP113" s="15"/>
      <c r="AQ113" s="15"/>
      <c r="AR113" t="s">
        <v>442</v>
      </c>
      <c r="AS113" s="132" t="s">
        <v>443</v>
      </c>
      <c r="AT113" s="132" t="s">
        <v>443</v>
      </c>
      <c r="AU113" s="132">
        <v>1</v>
      </c>
      <c r="AV113" s="15"/>
      <c r="AW113" t="s">
        <v>2099</v>
      </c>
      <c r="AX113" s="132"/>
      <c r="AY113" s="132"/>
      <c r="AZ113" s="15"/>
      <c r="BA113" s="15"/>
      <c r="BB113" s="15"/>
      <c r="BC113" t="s">
        <v>1847</v>
      </c>
      <c r="BD113" t="s">
        <v>1848</v>
      </c>
      <c r="BE113" t="s">
        <v>1848</v>
      </c>
      <c r="BF113" s="132">
        <v>1</v>
      </c>
      <c r="BG113" s="132"/>
      <c r="BH113" s="133"/>
      <c r="BI113" s="132"/>
      <c r="BJ113" s="133"/>
      <c r="BK113" s="133"/>
      <c r="BL113" s="133"/>
      <c r="CA113" s="15"/>
      <c r="CB113" s="15"/>
      <c r="CC113" s="15"/>
      <c r="CD113" s="15"/>
      <c r="CE113" s="15"/>
      <c r="CL113" s="15"/>
      <c r="CM113" t="s">
        <v>1701</v>
      </c>
      <c r="CN113" t="s">
        <v>1703</v>
      </c>
      <c r="CO113" t="s">
        <v>1966</v>
      </c>
      <c r="CP113" s="55">
        <v>2</v>
      </c>
      <c r="CQ113" t="s">
        <v>33</v>
      </c>
      <c r="CR113" s="7" t="s">
        <v>80</v>
      </c>
      <c r="CS113" t="s">
        <v>1657</v>
      </c>
      <c r="CV113" t="s">
        <v>1702</v>
      </c>
      <c r="CX113" s="21"/>
    </row>
    <row r="114" spans="5:102" ht="15" x14ac:dyDescent="0.25">
      <c r="E114" s="7"/>
      <c r="F114" s="8"/>
      <c r="M114" s="8"/>
      <c r="O114" s="8"/>
      <c r="AO114" s="15"/>
      <c r="AP114" s="15"/>
      <c r="AQ114" s="15"/>
      <c r="AR114" t="s">
        <v>444</v>
      </c>
      <c r="AS114" s="132" t="s">
        <v>445</v>
      </c>
      <c r="AT114" s="132" t="s">
        <v>445</v>
      </c>
      <c r="AU114" s="132">
        <v>1</v>
      </c>
      <c r="AV114" s="15"/>
      <c r="AW114" t="s">
        <v>510</v>
      </c>
      <c r="AX114" s="132" t="s">
        <v>510</v>
      </c>
      <c r="AY114" s="132" t="s">
        <v>510</v>
      </c>
      <c r="AZ114" s="15"/>
      <c r="BA114" s="15"/>
      <c r="BB114" s="15"/>
      <c r="BC114" t="s">
        <v>1849</v>
      </c>
      <c r="BD114" t="s">
        <v>1850</v>
      </c>
      <c r="BE114" t="s">
        <v>1850</v>
      </c>
      <c r="BF114" s="132">
        <v>1</v>
      </c>
      <c r="BG114" s="132"/>
      <c r="BH114" s="133"/>
      <c r="BI114" s="132"/>
      <c r="BJ114" s="133"/>
      <c r="BK114" s="133"/>
      <c r="BL114" s="133"/>
      <c r="CA114" s="15"/>
      <c r="CB114" s="15"/>
      <c r="CC114" s="15"/>
      <c r="CD114" s="15"/>
      <c r="CE114" s="15"/>
      <c r="CL114" s="15"/>
      <c r="CM114"/>
      <c r="CX114" s="21"/>
    </row>
    <row r="115" spans="5:102" ht="15" x14ac:dyDescent="0.25">
      <c r="E115" s="7"/>
      <c r="F115" s="8"/>
      <c r="M115" s="8"/>
      <c r="O115" s="8"/>
      <c r="AO115" s="15"/>
      <c r="AP115" s="15"/>
      <c r="AQ115" s="15"/>
      <c r="AR115" t="s">
        <v>446</v>
      </c>
      <c r="AS115" s="132" t="s">
        <v>447</v>
      </c>
      <c r="AT115" s="132" t="s">
        <v>447</v>
      </c>
      <c r="AU115" s="132">
        <v>1</v>
      </c>
      <c r="AV115" s="15"/>
      <c r="AW115" t="s">
        <v>511</v>
      </c>
      <c r="AX115" s="132" t="s">
        <v>512</v>
      </c>
      <c r="AY115" s="132" t="s">
        <v>512</v>
      </c>
      <c r="AZ115" s="15"/>
      <c r="BA115" s="15"/>
      <c r="BB115" s="15"/>
      <c r="BC115"/>
      <c r="BD115"/>
      <c r="BE115"/>
      <c r="BF115" s="133"/>
      <c r="BG115" s="133"/>
      <c r="BH115" s="133"/>
      <c r="BI115" s="133"/>
      <c r="BJ115" s="133"/>
      <c r="BK115" s="133"/>
      <c r="BL115" s="133"/>
      <c r="CA115" s="15"/>
      <c r="CB115" s="15"/>
      <c r="CC115" s="15"/>
      <c r="CD115" s="15"/>
      <c r="CE115" s="15"/>
      <c r="CL115"/>
      <c r="CM115" t="s">
        <v>2125</v>
      </c>
      <c r="CX115" s="21"/>
    </row>
    <row r="116" spans="5:102" ht="15" x14ac:dyDescent="0.25">
      <c r="E116" s="7"/>
      <c r="F116" s="8"/>
      <c r="M116" s="8"/>
      <c r="O116" s="8"/>
      <c r="AO116" s="15"/>
      <c r="AP116" s="15"/>
      <c r="AQ116" s="15"/>
      <c r="AR116"/>
      <c r="AS116" s="132"/>
      <c r="AT116" s="132"/>
      <c r="AU116" s="132"/>
      <c r="AV116" s="15"/>
      <c r="AW116" t="s">
        <v>516</v>
      </c>
      <c r="AX116" s="132" t="s">
        <v>517</v>
      </c>
      <c r="AY116" s="132" t="s">
        <v>517</v>
      </c>
      <c r="AZ116" s="15"/>
      <c r="BA116" s="15"/>
      <c r="BB116" s="15"/>
      <c r="BC116" t="s">
        <v>2103</v>
      </c>
      <c r="BD116"/>
      <c r="BE116"/>
      <c r="BF116" s="133"/>
      <c r="BG116" s="133"/>
      <c r="BH116" s="133"/>
      <c r="BI116" s="133"/>
      <c r="BJ116" s="133"/>
      <c r="BK116" s="133"/>
      <c r="BL116" s="133"/>
      <c r="CA116" s="15"/>
      <c r="CB116" s="15"/>
      <c r="CC116" s="15"/>
      <c r="CD116" s="15"/>
      <c r="CE116" s="15"/>
      <c r="CL116"/>
      <c r="CM116" t="s">
        <v>1674</v>
      </c>
      <c r="CN116" t="s">
        <v>1663</v>
      </c>
      <c r="CO116" t="s">
        <v>1663</v>
      </c>
      <c r="CP116" s="55">
        <v>1</v>
      </c>
      <c r="CT116" s="30"/>
      <c r="CV116" t="s">
        <v>1707</v>
      </c>
      <c r="CX116" s="21"/>
    </row>
    <row r="117" spans="5:102" ht="15" x14ac:dyDescent="0.25">
      <c r="E117" s="7"/>
      <c r="F117" s="8"/>
      <c r="M117" s="8"/>
      <c r="O117" s="8"/>
      <c r="AO117" s="15"/>
      <c r="AP117" s="15"/>
      <c r="AQ117" s="15"/>
      <c r="AR117" t="s">
        <v>2099</v>
      </c>
      <c r="AS117" s="132"/>
      <c r="AT117" s="132"/>
      <c r="AU117" s="132"/>
      <c r="AV117" s="15"/>
      <c r="AW117" t="s">
        <v>520</v>
      </c>
      <c r="AX117" s="132" t="s">
        <v>521</v>
      </c>
      <c r="AY117" s="132" t="s">
        <v>521</v>
      </c>
      <c r="AZ117" s="15"/>
      <c r="BA117" s="15"/>
      <c r="BB117" s="15"/>
      <c r="BC117" t="s">
        <v>474</v>
      </c>
      <c r="BD117" t="s">
        <v>475</v>
      </c>
      <c r="BE117" t="s">
        <v>475</v>
      </c>
      <c r="BF117" s="133">
        <v>1</v>
      </c>
      <c r="BG117" s="133"/>
      <c r="BH117" s="133"/>
      <c r="BI117" s="136"/>
      <c r="BJ117" s="133"/>
      <c r="BK117" s="133"/>
      <c r="BL117" s="133"/>
      <c r="CA117" s="15"/>
      <c r="CB117" s="15"/>
      <c r="CC117" s="15"/>
      <c r="CD117" s="15"/>
      <c r="CE117" s="15"/>
      <c r="CL117"/>
      <c r="CM117" t="s">
        <v>1675</v>
      </c>
      <c r="CN117" t="s">
        <v>1664</v>
      </c>
      <c r="CO117" t="s">
        <v>1664</v>
      </c>
      <c r="CP117" s="55">
        <v>1</v>
      </c>
      <c r="CV117" t="s">
        <v>1690</v>
      </c>
      <c r="CX117" s="21"/>
    </row>
    <row r="118" spans="5:102" ht="15" x14ac:dyDescent="0.25">
      <c r="E118" s="7"/>
      <c r="F118" s="8"/>
      <c r="M118" s="8"/>
      <c r="O118" s="8"/>
      <c r="AO118" s="15"/>
      <c r="AP118" s="15"/>
      <c r="AQ118" s="15"/>
      <c r="AR118" t="s">
        <v>510</v>
      </c>
      <c r="AS118" s="132" t="s">
        <v>510</v>
      </c>
      <c r="AT118" s="132" t="s">
        <v>510</v>
      </c>
      <c r="AU118" s="132">
        <v>1</v>
      </c>
      <c r="AV118" s="15"/>
      <c r="AW118" t="s">
        <v>524</v>
      </c>
      <c r="AX118" s="132" t="s">
        <v>525</v>
      </c>
      <c r="AY118" s="132" t="s">
        <v>525</v>
      </c>
      <c r="AZ118" s="15"/>
      <c r="BA118" s="15"/>
      <c r="BB118" s="15"/>
      <c r="BC118" t="s">
        <v>478</v>
      </c>
      <c r="BD118" t="s">
        <v>479</v>
      </c>
      <c r="BE118" t="s">
        <v>479</v>
      </c>
      <c r="BF118" s="133">
        <v>1</v>
      </c>
      <c r="BG118" s="133"/>
      <c r="BH118" s="133"/>
      <c r="BI118" s="133"/>
      <c r="BJ118" s="133"/>
      <c r="BK118" s="133"/>
      <c r="BL118" s="133"/>
      <c r="CA118" s="15"/>
      <c r="CB118" s="15"/>
      <c r="CC118" s="15"/>
      <c r="CD118" s="15"/>
      <c r="CE118" s="15"/>
      <c r="CL118"/>
      <c r="CM118" t="s">
        <v>1704</v>
      </c>
      <c r="CN118" t="s">
        <v>1705</v>
      </c>
      <c r="CO118" t="s">
        <v>1967</v>
      </c>
      <c r="CP118" s="55">
        <v>2</v>
      </c>
      <c r="CQ118" t="s">
        <v>33</v>
      </c>
      <c r="CR118" s="7" t="s">
        <v>80</v>
      </c>
      <c r="CS118" t="s">
        <v>1663</v>
      </c>
      <c r="CV118" t="s">
        <v>1706</v>
      </c>
      <c r="CX118" s="21"/>
    </row>
    <row r="119" spans="5:102" ht="15" x14ac:dyDescent="0.25">
      <c r="E119" s="7"/>
      <c r="F119" s="8"/>
      <c r="M119" s="8"/>
      <c r="O119" s="8"/>
      <c r="AO119" s="15"/>
      <c r="AP119" s="15"/>
      <c r="AQ119" s="15"/>
      <c r="AR119" t="s">
        <v>511</v>
      </c>
      <c r="AS119" s="132" t="s">
        <v>512</v>
      </c>
      <c r="AT119" s="132" t="s">
        <v>512</v>
      </c>
      <c r="AU119" s="132">
        <v>1</v>
      </c>
      <c r="AV119" s="15"/>
      <c r="AW119" t="s">
        <v>528</v>
      </c>
      <c r="AX119" s="132" t="s">
        <v>529</v>
      </c>
      <c r="AY119" s="132" t="s">
        <v>529</v>
      </c>
      <c r="AZ119" s="15"/>
      <c r="BA119" s="15"/>
      <c r="BB119" s="15"/>
      <c r="BC119" t="s">
        <v>480</v>
      </c>
      <c r="BD119" t="s">
        <v>481</v>
      </c>
      <c r="BE119" t="s">
        <v>481</v>
      </c>
      <c r="BF119" s="133">
        <v>1</v>
      </c>
      <c r="BG119" s="133"/>
      <c r="BH119" s="133"/>
      <c r="BI119" s="133"/>
      <c r="BJ119" s="133"/>
      <c r="BK119" s="133"/>
      <c r="BL119" s="133"/>
      <c r="CA119" s="15"/>
      <c r="CB119" s="15"/>
      <c r="CC119" s="15"/>
      <c r="CD119" s="15"/>
      <c r="CE119" s="15"/>
      <c r="CL119"/>
      <c r="CM119" t="s">
        <v>1676</v>
      </c>
      <c r="CN119" t="s">
        <v>1665</v>
      </c>
      <c r="CO119" t="s">
        <v>1665</v>
      </c>
      <c r="CP119" s="55">
        <v>1</v>
      </c>
      <c r="CV119" t="s">
        <v>1708</v>
      </c>
      <c r="CX119" s="21"/>
    </row>
    <row r="120" spans="5:102" ht="15" x14ac:dyDescent="0.25">
      <c r="E120" s="7"/>
      <c r="F120" s="8"/>
      <c r="M120" s="8"/>
      <c r="O120" s="8"/>
      <c r="AO120" s="15"/>
      <c r="AP120" s="15"/>
      <c r="AQ120" s="15"/>
      <c r="AR120" t="s">
        <v>516</v>
      </c>
      <c r="AS120" s="132" t="s">
        <v>517</v>
      </c>
      <c r="AT120" s="132" t="s">
        <v>517</v>
      </c>
      <c r="AU120" s="132">
        <v>1</v>
      </c>
      <c r="AV120" s="15"/>
      <c r="AW120" t="s">
        <v>532</v>
      </c>
      <c r="AX120" s="132" t="s">
        <v>533</v>
      </c>
      <c r="AY120" s="132" t="s">
        <v>533</v>
      </c>
      <c r="AZ120" s="15"/>
      <c r="BA120" s="15"/>
      <c r="BB120" s="15"/>
      <c r="BC120" t="s">
        <v>482</v>
      </c>
      <c r="BD120" t="s">
        <v>483</v>
      </c>
      <c r="BE120" t="s">
        <v>1896</v>
      </c>
      <c r="BF120" s="133">
        <v>2</v>
      </c>
      <c r="BG120" s="133" t="s">
        <v>33</v>
      </c>
      <c r="BH120" s="133" t="s">
        <v>34</v>
      </c>
      <c r="BI120" s="133" t="s">
        <v>475</v>
      </c>
      <c r="BJ120" s="133"/>
      <c r="BK120" s="133"/>
      <c r="BL120" s="133"/>
      <c r="CA120" s="15"/>
      <c r="CB120" s="15"/>
      <c r="CC120" s="15"/>
      <c r="CD120" s="15"/>
      <c r="CE120" s="15"/>
      <c r="CL120"/>
      <c r="CM120" t="s">
        <v>1677</v>
      </c>
      <c r="CN120" t="s">
        <v>1666</v>
      </c>
      <c r="CO120" t="s">
        <v>1666</v>
      </c>
      <c r="CP120" s="55">
        <v>1</v>
      </c>
      <c r="CS120" s="18"/>
      <c r="CV120" t="s">
        <v>1691</v>
      </c>
      <c r="CX120" s="21"/>
    </row>
    <row r="121" spans="5:102" ht="15" x14ac:dyDescent="0.25">
      <c r="E121" s="7"/>
      <c r="F121" s="8"/>
      <c r="M121" s="8"/>
      <c r="O121" s="8"/>
      <c r="AO121" s="15"/>
      <c r="AP121" s="15"/>
      <c r="AQ121" s="15"/>
      <c r="AR121" t="s">
        <v>520</v>
      </c>
      <c r="AS121" s="132" t="s">
        <v>521</v>
      </c>
      <c r="AT121" s="132" t="s">
        <v>521</v>
      </c>
      <c r="AU121" s="132">
        <v>1</v>
      </c>
      <c r="AV121" s="15"/>
      <c r="AW121" t="s">
        <v>536</v>
      </c>
      <c r="AX121" s="132" t="s">
        <v>537</v>
      </c>
      <c r="AY121" s="132" t="s">
        <v>537</v>
      </c>
      <c r="AZ121" s="15"/>
      <c r="BA121" s="15"/>
      <c r="BB121" s="15"/>
      <c r="BC121" t="s">
        <v>486</v>
      </c>
      <c r="BD121" t="s">
        <v>487</v>
      </c>
      <c r="BE121" t="s">
        <v>1897</v>
      </c>
      <c r="BF121" s="133">
        <v>2</v>
      </c>
      <c r="BG121" s="133" t="s">
        <v>325</v>
      </c>
      <c r="BH121" s="133" t="s">
        <v>326</v>
      </c>
      <c r="BI121" s="133" t="s">
        <v>475</v>
      </c>
      <c r="BJ121" s="133"/>
      <c r="BK121" s="133"/>
      <c r="BL121" s="133"/>
      <c r="CA121" s="15"/>
      <c r="CB121" s="15"/>
      <c r="CC121" s="15"/>
      <c r="CD121" s="15"/>
      <c r="CE121" s="15"/>
      <c r="CL121"/>
      <c r="CM121" t="s">
        <v>1709</v>
      </c>
      <c r="CN121" t="s">
        <v>1710</v>
      </c>
      <c r="CO121" t="s">
        <v>1968</v>
      </c>
      <c r="CP121" s="55">
        <v>2</v>
      </c>
      <c r="CQ121" t="s">
        <v>33</v>
      </c>
      <c r="CR121" s="7" t="s">
        <v>80</v>
      </c>
      <c r="CS121" t="s">
        <v>1665</v>
      </c>
      <c r="CV121" t="s">
        <v>1711</v>
      </c>
      <c r="CX121" s="21"/>
    </row>
    <row r="122" spans="5:102" ht="15" x14ac:dyDescent="0.25">
      <c r="E122" s="7"/>
      <c r="F122" s="8"/>
      <c r="M122" s="8"/>
      <c r="O122" s="8"/>
      <c r="AO122" s="15"/>
      <c r="AP122" s="15"/>
      <c r="AQ122" s="15"/>
      <c r="AR122" t="s">
        <v>524</v>
      </c>
      <c r="AS122" s="132" t="s">
        <v>525</v>
      </c>
      <c r="AT122" s="132" t="s">
        <v>525</v>
      </c>
      <c r="AU122" s="132">
        <v>1</v>
      </c>
      <c r="AV122" s="15"/>
      <c r="AW122" t="s">
        <v>540</v>
      </c>
      <c r="AX122" s="132" t="s">
        <v>541</v>
      </c>
      <c r="AY122" s="132" t="s">
        <v>541</v>
      </c>
      <c r="AZ122" s="15"/>
      <c r="BA122" s="15"/>
      <c r="BB122" s="15"/>
      <c r="BC122" t="s">
        <v>490</v>
      </c>
      <c r="BD122" t="s">
        <v>491</v>
      </c>
      <c r="BE122" t="s">
        <v>491</v>
      </c>
      <c r="BF122" s="133">
        <v>1</v>
      </c>
      <c r="BG122" s="133"/>
      <c r="BH122" s="133"/>
      <c r="BI122" s="133"/>
      <c r="BJ122" s="133"/>
      <c r="BK122" s="133"/>
      <c r="BL122" s="133"/>
      <c r="CA122" s="15"/>
      <c r="CB122" s="15"/>
      <c r="CC122" s="15"/>
      <c r="CD122" s="15"/>
      <c r="CE122" s="15"/>
      <c r="CL122"/>
      <c r="CM122"/>
      <c r="CN122" s="15"/>
      <c r="CO122" s="15"/>
      <c r="CS122" s="18"/>
      <c r="CX122" s="21"/>
    </row>
    <row r="123" spans="5:102" ht="15" x14ac:dyDescent="0.25">
      <c r="E123" s="7"/>
      <c r="F123" s="8"/>
      <c r="M123" s="8"/>
      <c r="O123" s="8"/>
      <c r="AO123" s="15"/>
      <c r="AP123" s="15"/>
      <c r="AQ123" s="15"/>
      <c r="AR123" t="s">
        <v>528</v>
      </c>
      <c r="AS123" s="132" t="s">
        <v>529</v>
      </c>
      <c r="AT123" s="132" t="s">
        <v>529</v>
      </c>
      <c r="AU123" s="132">
        <v>1</v>
      </c>
      <c r="AV123" s="15"/>
      <c r="AW123" t="s">
        <v>544</v>
      </c>
      <c r="AX123" s="132" t="s">
        <v>544</v>
      </c>
      <c r="AY123" s="132" t="s">
        <v>544</v>
      </c>
      <c r="AZ123" s="15"/>
      <c r="BA123" s="15"/>
      <c r="BB123" s="15"/>
      <c r="BC123" t="s">
        <v>494</v>
      </c>
      <c r="BD123" t="s">
        <v>495</v>
      </c>
      <c r="BE123" t="s">
        <v>495</v>
      </c>
      <c r="BF123" s="133">
        <v>1</v>
      </c>
      <c r="BG123" s="133"/>
      <c r="BH123" s="133"/>
      <c r="BI123" s="133"/>
      <c r="BJ123" s="133" t="b">
        <v>1</v>
      </c>
      <c r="BK123" s="133"/>
      <c r="BL123" s="133"/>
      <c r="CA123" s="15"/>
      <c r="CB123" s="15"/>
      <c r="CC123" s="15"/>
      <c r="CD123" s="15"/>
      <c r="CE123" s="15"/>
      <c r="CL123" s="15"/>
      <c r="CM123"/>
      <c r="CN123" s="15"/>
      <c r="CO123" s="15"/>
      <c r="CS123" s="18"/>
      <c r="CX123" s="21"/>
    </row>
    <row r="124" spans="5:102" ht="15" x14ac:dyDescent="0.25">
      <c r="E124" s="7"/>
      <c r="F124" s="8"/>
      <c r="M124" s="8"/>
      <c r="O124" s="8"/>
      <c r="AO124" s="15"/>
      <c r="AP124" s="15"/>
      <c r="AQ124" s="15"/>
      <c r="AR124" t="s">
        <v>532</v>
      </c>
      <c r="AS124" s="132" t="s">
        <v>533</v>
      </c>
      <c r="AT124" s="132" t="s">
        <v>533</v>
      </c>
      <c r="AU124" s="132">
        <v>1</v>
      </c>
      <c r="AV124"/>
      <c r="AW124" t="s">
        <v>547</v>
      </c>
      <c r="AX124" s="132" t="s">
        <v>548</v>
      </c>
      <c r="AY124" s="132" t="s">
        <v>548</v>
      </c>
      <c r="AZ124"/>
      <c r="BA124" s="15"/>
      <c r="BB124" s="15"/>
      <c r="BC124" t="s">
        <v>498</v>
      </c>
      <c r="BD124" t="s">
        <v>499</v>
      </c>
      <c r="BE124" t="s">
        <v>1898</v>
      </c>
      <c r="BF124" s="133">
        <v>2</v>
      </c>
      <c r="BG124" s="133" t="s">
        <v>33</v>
      </c>
      <c r="BH124" s="133" t="s">
        <v>348</v>
      </c>
      <c r="BI124" s="133" t="s">
        <v>475</v>
      </c>
      <c r="BJ124" s="133" t="b">
        <v>1</v>
      </c>
      <c r="BK124" s="133"/>
      <c r="BL124" s="133"/>
      <c r="CA124" s="15"/>
      <c r="CB124" s="15"/>
      <c r="CC124" s="15"/>
      <c r="CD124" s="15"/>
      <c r="CE124" s="15"/>
      <c r="CL124" s="15"/>
      <c r="CM124"/>
      <c r="CO124"/>
      <c r="CS124" s="18"/>
      <c r="CX124" s="21"/>
    </row>
    <row r="125" spans="5:102" ht="15" x14ac:dyDescent="0.25">
      <c r="E125" s="7"/>
      <c r="F125" s="8"/>
      <c r="M125" s="8"/>
      <c r="O125" s="8"/>
      <c r="AO125" s="15"/>
      <c r="AP125" s="15"/>
      <c r="AQ125" s="15"/>
      <c r="AR125" t="s">
        <v>536</v>
      </c>
      <c r="AS125" t="s">
        <v>537</v>
      </c>
      <c r="AT125" t="s">
        <v>537</v>
      </c>
      <c r="AU125" s="159">
        <v>1</v>
      </c>
      <c r="AV125"/>
      <c r="AW125" t="s">
        <v>551</v>
      </c>
      <c r="AX125" t="s">
        <v>552</v>
      </c>
      <c r="AY125" t="s">
        <v>552</v>
      </c>
      <c r="AZ125"/>
      <c r="BA125" s="15"/>
      <c r="BB125" s="15"/>
      <c r="BC125" t="s">
        <v>502</v>
      </c>
      <c r="BD125" t="s">
        <v>503</v>
      </c>
      <c r="BE125" t="s">
        <v>1899</v>
      </c>
      <c r="BF125" s="133">
        <v>2</v>
      </c>
      <c r="BG125" s="133" t="s">
        <v>33</v>
      </c>
      <c r="BH125" s="133" t="s">
        <v>348</v>
      </c>
      <c r="BI125" s="133" t="s">
        <v>315</v>
      </c>
      <c r="BJ125" s="133"/>
      <c r="BK125" s="133"/>
      <c r="BL125" s="133"/>
      <c r="CA125" s="15"/>
      <c r="CB125" s="15"/>
      <c r="CC125" s="15"/>
      <c r="CD125" s="15"/>
      <c r="CE125" s="15"/>
      <c r="CL125" s="15"/>
      <c r="CM125"/>
      <c r="CO125"/>
      <c r="CS125" s="18"/>
      <c r="CX125" s="21"/>
    </row>
    <row r="126" spans="5:102" ht="15" x14ac:dyDescent="0.25">
      <c r="E126" s="7"/>
      <c r="F126" s="8"/>
      <c r="M126" s="8"/>
      <c r="O126" s="8"/>
      <c r="AO126" s="15"/>
      <c r="AP126" s="15"/>
      <c r="AQ126" s="15"/>
      <c r="AR126" t="s">
        <v>540</v>
      </c>
      <c r="AS126" t="s">
        <v>541</v>
      </c>
      <c r="AT126" t="s">
        <v>541</v>
      </c>
      <c r="AU126" s="159">
        <v>1</v>
      </c>
      <c r="AV126"/>
      <c r="AW126"/>
      <c r="AX126"/>
      <c r="AY126"/>
      <c r="AZ126"/>
      <c r="BA126" s="15"/>
      <c r="BB126" s="15"/>
      <c r="BC126"/>
      <c r="BD126"/>
      <c r="BE126"/>
      <c r="BF126" s="133"/>
      <c r="BG126" s="133"/>
      <c r="BH126" s="133"/>
      <c r="BI126" s="133"/>
      <c r="BJ126" s="133"/>
      <c r="BK126" s="133"/>
      <c r="BL126" s="133"/>
      <c r="CA126" s="15"/>
      <c r="CB126" s="15"/>
      <c r="CC126" s="15"/>
      <c r="CD126" s="15"/>
      <c r="CE126" s="15"/>
      <c r="CL126" s="15"/>
      <c r="CM126"/>
      <c r="CO126"/>
      <c r="CS126" s="18"/>
      <c r="CX126" s="21"/>
    </row>
    <row r="127" spans="5:102" ht="15" x14ac:dyDescent="0.25">
      <c r="E127" s="7"/>
      <c r="F127" s="8"/>
      <c r="M127" s="8"/>
      <c r="O127" s="8"/>
      <c r="AO127" s="15"/>
      <c r="AP127" s="15"/>
      <c r="AQ127" s="15"/>
      <c r="AR127" t="s">
        <v>544</v>
      </c>
      <c r="AS127" t="s">
        <v>544</v>
      </c>
      <c r="AT127" t="s">
        <v>544</v>
      </c>
      <c r="AU127" s="159">
        <v>1</v>
      </c>
      <c r="AV127"/>
      <c r="AW127" t="s">
        <v>2206</v>
      </c>
      <c r="AX127"/>
      <c r="AY127"/>
      <c r="AZ127"/>
      <c r="BA127" s="15"/>
      <c r="BB127" s="15"/>
      <c r="BC127" t="s">
        <v>2107</v>
      </c>
      <c r="BD127"/>
      <c r="BE127"/>
      <c r="BF127" s="133"/>
      <c r="BG127" s="133"/>
      <c r="BH127" s="133"/>
      <c r="BI127" s="133"/>
      <c r="BJ127" s="133"/>
      <c r="BK127" s="133"/>
      <c r="BL127" s="133"/>
      <c r="CA127" s="15"/>
      <c r="CB127" s="15"/>
      <c r="CC127" s="15"/>
      <c r="CD127" s="15"/>
      <c r="CE127" s="15"/>
      <c r="CL127" s="15"/>
      <c r="CM127"/>
      <c r="CO127"/>
      <c r="CS127" s="18"/>
      <c r="CX127" s="21"/>
    </row>
    <row r="128" spans="5:102" ht="15" x14ac:dyDescent="0.25">
      <c r="E128" s="7"/>
      <c r="F128" s="8"/>
      <c r="M128" s="8"/>
      <c r="O128" s="8"/>
      <c r="AO128" s="15"/>
      <c r="AP128" s="15"/>
      <c r="AQ128" s="15"/>
      <c r="AR128" t="s">
        <v>547</v>
      </c>
      <c r="AS128" t="s">
        <v>548</v>
      </c>
      <c r="AT128" t="s">
        <v>548</v>
      </c>
      <c r="AU128" s="159">
        <v>1</v>
      </c>
      <c r="AV128"/>
      <c r="AW128" t="s">
        <v>2208</v>
      </c>
      <c r="AX128" t="s">
        <v>2207</v>
      </c>
      <c r="AY128" t="s">
        <v>2207</v>
      </c>
      <c r="AZ128"/>
      <c r="BA128" s="15"/>
      <c r="BB128" s="15"/>
      <c r="BC128" t="s">
        <v>377</v>
      </c>
      <c r="BD128" t="s">
        <v>378</v>
      </c>
      <c r="BE128" t="s">
        <v>1900</v>
      </c>
      <c r="BF128" s="133">
        <v>2</v>
      </c>
      <c r="BG128" s="133" t="s">
        <v>107</v>
      </c>
      <c r="BH128" s="133" t="s">
        <v>94</v>
      </c>
      <c r="BI128" s="133" t="s">
        <v>379</v>
      </c>
      <c r="BJ128" s="133" t="b">
        <v>1</v>
      </c>
      <c r="BK128" s="133"/>
      <c r="BL128" s="133"/>
      <c r="CA128" s="15"/>
      <c r="CB128" s="15"/>
      <c r="CC128" s="15"/>
      <c r="CD128" s="15"/>
      <c r="CE128" s="15"/>
      <c r="CL128" s="15"/>
      <c r="CM128"/>
      <c r="CS128" s="18"/>
      <c r="CX128" s="21"/>
    </row>
    <row r="129" spans="5:102" ht="15" x14ac:dyDescent="0.25">
      <c r="E129" s="7"/>
      <c r="F129" s="8"/>
      <c r="M129" s="8"/>
      <c r="O129" s="8"/>
      <c r="AO129" s="15"/>
      <c r="AP129" s="15"/>
      <c r="AQ129" s="15"/>
      <c r="AR129" t="s">
        <v>551</v>
      </c>
      <c r="AS129" t="s">
        <v>552</v>
      </c>
      <c r="AT129" t="s">
        <v>552</v>
      </c>
      <c r="AU129" s="159">
        <v>1</v>
      </c>
      <c r="AV129"/>
      <c r="AW129" t="s">
        <v>555</v>
      </c>
      <c r="AX129" t="s">
        <v>556</v>
      </c>
      <c r="AY129" t="s">
        <v>556</v>
      </c>
      <c r="AZ129"/>
      <c r="BA129" s="15"/>
      <c r="BB129" s="15"/>
      <c r="BC129" t="s">
        <v>1745</v>
      </c>
      <c r="BD129" t="s">
        <v>1740</v>
      </c>
      <c r="BE129" t="s">
        <v>1901</v>
      </c>
      <c r="BF129" s="133">
        <v>2</v>
      </c>
      <c r="BG129" s="133" t="s">
        <v>107</v>
      </c>
      <c r="BH129" s="133" t="s">
        <v>94</v>
      </c>
      <c r="BI129" s="133" t="s">
        <v>379</v>
      </c>
      <c r="BJ129" s="133" t="b">
        <v>1</v>
      </c>
      <c r="BK129" s="133"/>
      <c r="BL129" s="133"/>
      <c r="CA129" s="15"/>
      <c r="CB129" s="15"/>
      <c r="CC129" s="15"/>
      <c r="CD129" s="15"/>
      <c r="CE129" s="15"/>
      <c r="CL129" s="15"/>
      <c r="CM129"/>
      <c r="CX129" s="21"/>
    </row>
    <row r="130" spans="5:102" ht="15" x14ac:dyDescent="0.25">
      <c r="E130" s="7"/>
      <c r="F130" s="8"/>
      <c r="M130" s="8"/>
      <c r="O130" s="8"/>
      <c r="AP130" s="15"/>
      <c r="AQ130" s="15"/>
      <c r="AR130"/>
      <c r="AS130"/>
      <c r="AT130"/>
      <c r="AU130" s="159"/>
      <c r="AV130"/>
      <c r="AW130" t="s">
        <v>2209</v>
      </c>
      <c r="AX130" t="s">
        <v>2210</v>
      </c>
      <c r="AY130" t="s">
        <v>2210</v>
      </c>
      <c r="AZ130"/>
      <c r="BA130" s="15"/>
      <c r="BB130" s="15"/>
      <c r="BC130" t="s">
        <v>1746</v>
      </c>
      <c r="BD130" t="s">
        <v>1741</v>
      </c>
      <c r="BE130" t="s">
        <v>1902</v>
      </c>
      <c r="BF130" s="133">
        <v>2</v>
      </c>
      <c r="BG130" s="133" t="s">
        <v>107</v>
      </c>
      <c r="BH130" s="133" t="s">
        <v>94</v>
      </c>
      <c r="BI130" s="133" t="s">
        <v>379</v>
      </c>
      <c r="BJ130" s="133" t="b">
        <v>1</v>
      </c>
      <c r="BK130" s="133"/>
      <c r="BL130" s="133"/>
      <c r="CA130" s="15"/>
      <c r="CB130" s="15"/>
      <c r="CC130" s="15"/>
      <c r="CD130" s="15"/>
      <c r="CE130" s="15"/>
      <c r="CL130" s="15"/>
      <c r="CM130"/>
      <c r="CX130" s="21"/>
    </row>
    <row r="131" spans="5:102" ht="15" x14ac:dyDescent="0.25">
      <c r="E131" s="7"/>
      <c r="F131" s="8"/>
      <c r="M131" s="8"/>
      <c r="O131" s="8"/>
      <c r="AO131" s="15"/>
      <c r="AP131" s="15"/>
      <c r="AQ131" s="15"/>
      <c r="AR131" t="s">
        <v>2206</v>
      </c>
      <c r="AS131"/>
      <c r="AT131"/>
      <c r="AU131" s="159"/>
      <c r="AV131"/>
      <c r="AW131" t="s">
        <v>1831</v>
      </c>
      <c r="AX131" t="s">
        <v>1832</v>
      </c>
      <c r="AY131" t="s">
        <v>1832</v>
      </c>
      <c r="AZ131"/>
      <c r="BA131" s="15"/>
      <c r="BB131" s="15"/>
      <c r="BC131" t="s">
        <v>1747</v>
      </c>
      <c r="BD131" t="s">
        <v>1742</v>
      </c>
      <c r="BE131" t="s">
        <v>1903</v>
      </c>
      <c r="BF131" s="133">
        <v>2</v>
      </c>
      <c r="BG131" s="133" t="s">
        <v>107</v>
      </c>
      <c r="BH131" s="133" t="s">
        <v>94</v>
      </c>
      <c r="BI131" s="133" t="s">
        <v>379</v>
      </c>
      <c r="BJ131" s="133" t="b">
        <v>1</v>
      </c>
      <c r="BK131" s="133"/>
      <c r="BL131" s="133"/>
      <c r="CA131" s="15"/>
      <c r="CB131" s="15"/>
      <c r="CC131" s="15"/>
      <c r="CD131" s="15"/>
      <c r="CE131" s="15"/>
      <c r="CL131" s="15"/>
      <c r="CM131"/>
      <c r="CX131" s="21"/>
    </row>
    <row r="132" spans="5:102" ht="15" x14ac:dyDescent="0.25">
      <c r="E132" s="7"/>
      <c r="F132" s="8"/>
      <c r="M132" s="8"/>
      <c r="O132" s="8"/>
      <c r="AO132" s="15"/>
      <c r="AP132" s="15"/>
      <c r="AQ132" s="15"/>
      <c r="AR132" t="s">
        <v>2208</v>
      </c>
      <c r="AS132" t="s">
        <v>2207</v>
      </c>
      <c r="AT132" t="s">
        <v>2207</v>
      </c>
      <c r="AU132" s="159">
        <v>1</v>
      </c>
      <c r="AV132"/>
      <c r="AW132" t="s">
        <v>1833</v>
      </c>
      <c r="AX132" t="s">
        <v>1834</v>
      </c>
      <c r="AY132" t="s">
        <v>2068</v>
      </c>
      <c r="AZ132"/>
      <c r="BA132" s="15"/>
      <c r="BB132" s="15"/>
      <c r="BC132" t="s">
        <v>1748</v>
      </c>
      <c r="BD132" t="s">
        <v>1743</v>
      </c>
      <c r="BE132" t="s">
        <v>1904</v>
      </c>
      <c r="BF132" s="133">
        <v>2</v>
      </c>
      <c r="BG132" s="133" t="s">
        <v>107</v>
      </c>
      <c r="BH132" s="133" t="s">
        <v>94</v>
      </c>
      <c r="BI132" s="133" t="s">
        <v>379</v>
      </c>
      <c r="BJ132" s="133" t="b">
        <v>1</v>
      </c>
      <c r="BK132" s="133"/>
      <c r="BL132" s="133"/>
      <c r="CA132" s="15"/>
      <c r="CB132" s="15"/>
      <c r="CC132" s="15"/>
      <c r="CD132" s="15"/>
      <c r="CE132" s="15"/>
      <c r="CL132" s="15"/>
      <c r="CO132"/>
      <c r="CX132" s="21"/>
    </row>
    <row r="133" spans="5:102" ht="15" x14ac:dyDescent="0.25">
      <c r="E133" s="7"/>
      <c r="F133" s="8"/>
      <c r="M133" s="8"/>
      <c r="O133" s="8"/>
      <c r="AO133" s="15"/>
      <c r="AP133" s="15"/>
      <c r="AQ133" s="15"/>
      <c r="AR133" t="s">
        <v>555</v>
      </c>
      <c r="AS133" t="s">
        <v>556</v>
      </c>
      <c r="AT133" t="s">
        <v>556</v>
      </c>
      <c r="AU133" s="159">
        <v>1</v>
      </c>
      <c r="AV133"/>
      <c r="AW133" t="s">
        <v>1835</v>
      </c>
      <c r="AX133" t="s">
        <v>1836</v>
      </c>
      <c r="AY133" t="s">
        <v>2067</v>
      </c>
      <c r="AZ133"/>
      <c r="BA133" s="15"/>
      <c r="BB133" s="15"/>
      <c r="BC133" t="s">
        <v>1749</v>
      </c>
      <c r="BD133" t="s">
        <v>1744</v>
      </c>
      <c r="BE133" t="s">
        <v>1905</v>
      </c>
      <c r="BF133" s="133">
        <v>2</v>
      </c>
      <c r="BG133" s="133" t="s">
        <v>107</v>
      </c>
      <c r="BH133" s="133" t="s">
        <v>94</v>
      </c>
      <c r="BI133" s="133" t="s">
        <v>379</v>
      </c>
      <c r="BJ133" s="133" t="b">
        <v>1</v>
      </c>
      <c r="BK133" s="133"/>
      <c r="BL133" s="133"/>
      <c r="CA133" s="15"/>
      <c r="CB133" s="15"/>
      <c r="CC133" s="15"/>
      <c r="CD133" s="15"/>
      <c r="CE133" s="15"/>
      <c r="CL133" s="15"/>
      <c r="CO133"/>
      <c r="CX133" s="21"/>
    </row>
    <row r="134" spans="5:102" ht="15" x14ac:dyDescent="0.25">
      <c r="E134" s="7"/>
      <c r="F134" s="8"/>
      <c r="M134" s="8"/>
      <c r="O134" s="8"/>
      <c r="AO134" s="15"/>
      <c r="AP134" s="15"/>
      <c r="AQ134" s="15"/>
      <c r="AR134" t="s">
        <v>2209</v>
      </c>
      <c r="AS134" t="s">
        <v>2210</v>
      </c>
      <c r="AT134" t="s">
        <v>2210</v>
      </c>
      <c r="AU134" s="159">
        <v>1</v>
      </c>
      <c r="AV134"/>
      <c r="AW134" t="s">
        <v>2212</v>
      </c>
      <c r="AX134" t="s">
        <v>2211</v>
      </c>
      <c r="AY134" t="s">
        <v>2211</v>
      </c>
      <c r="AZ134"/>
      <c r="BA134" s="15"/>
      <c r="BB134" s="15"/>
      <c r="BC134" t="s">
        <v>1750</v>
      </c>
      <c r="BD134" t="s">
        <v>1739</v>
      </c>
      <c r="BE134" t="s">
        <v>1739</v>
      </c>
      <c r="BF134" s="133">
        <v>1</v>
      </c>
      <c r="BG134" s="133"/>
      <c r="BH134" s="133"/>
      <c r="BI134" s="133"/>
      <c r="BJ134" s="133"/>
      <c r="BK134" s="133"/>
      <c r="BL134" s="133"/>
      <c r="CA134" s="15"/>
      <c r="CB134" s="15"/>
      <c r="CC134" s="15"/>
      <c r="CD134" s="15"/>
      <c r="CE134" s="15"/>
      <c r="CL134" s="15"/>
      <c r="CO134"/>
      <c r="CX134" s="21"/>
    </row>
    <row r="135" spans="5:102" ht="15" x14ac:dyDescent="0.25">
      <c r="E135" s="7"/>
      <c r="F135" s="8"/>
      <c r="M135" s="8"/>
      <c r="O135" s="8"/>
      <c r="AO135" s="15"/>
      <c r="AP135" s="15"/>
      <c r="AQ135" s="15"/>
      <c r="AR135" t="s">
        <v>1831</v>
      </c>
      <c r="AS135" t="s">
        <v>1832</v>
      </c>
      <c r="AT135" t="s">
        <v>1832</v>
      </c>
      <c r="AU135" s="159">
        <v>1</v>
      </c>
      <c r="AV135"/>
      <c r="AW135" t="s">
        <v>1837</v>
      </c>
      <c r="AX135" t="s">
        <v>1838</v>
      </c>
      <c r="AY135" t="s">
        <v>2066</v>
      </c>
      <c r="AZ135"/>
      <c r="BA135" s="15"/>
      <c r="BB135" s="15"/>
      <c r="BC135"/>
      <c r="BD135"/>
      <c r="BE135"/>
      <c r="BF135" s="133"/>
      <c r="BG135" s="133"/>
      <c r="BH135" s="133"/>
      <c r="BI135" s="133"/>
      <c r="BJ135" s="133"/>
      <c r="BK135" s="133"/>
      <c r="BL135" s="133"/>
      <c r="CA135" s="15"/>
      <c r="CB135" s="15"/>
      <c r="CC135" s="15"/>
      <c r="CD135" s="15"/>
      <c r="CE135" s="15"/>
      <c r="CL135" s="15"/>
      <c r="CO135"/>
      <c r="CX135" s="21"/>
    </row>
    <row r="136" spans="5:102" ht="15" x14ac:dyDescent="0.25">
      <c r="E136" s="7"/>
      <c r="F136" s="8"/>
      <c r="M136" s="8"/>
      <c r="O136" s="8"/>
      <c r="AP136" s="15"/>
      <c r="AQ136" s="15"/>
      <c r="AR136" t="s">
        <v>1833</v>
      </c>
      <c r="AS136" t="s">
        <v>1834</v>
      </c>
      <c r="AT136" t="s">
        <v>2068</v>
      </c>
      <c r="AU136" s="159">
        <v>1</v>
      </c>
      <c r="AV136"/>
      <c r="AW136"/>
      <c r="AX136" s="132"/>
      <c r="AY136" s="132"/>
      <c r="AZ136" s="15"/>
      <c r="BA136" s="15"/>
      <c r="BB136" s="15"/>
      <c r="BC136" t="s">
        <v>2104</v>
      </c>
      <c r="BD136"/>
      <c r="BE136"/>
      <c r="BF136" s="133"/>
      <c r="BG136" s="133"/>
      <c r="BH136" s="133"/>
      <c r="BI136" s="133"/>
      <c r="BJ136" s="133"/>
      <c r="BK136" s="133"/>
      <c r="BL136" s="133"/>
      <c r="CA136" s="15"/>
      <c r="CB136" s="15"/>
      <c r="CC136" s="15"/>
      <c r="CD136" s="15"/>
      <c r="CE136" s="15"/>
      <c r="CL136" s="15"/>
      <c r="CM136" s="15"/>
      <c r="CN136" s="15"/>
      <c r="CO136" s="15"/>
      <c r="CX136" s="21"/>
    </row>
    <row r="137" spans="5:102" ht="15" x14ac:dyDescent="0.25">
      <c r="E137" s="7"/>
      <c r="F137" s="8"/>
      <c r="M137" s="8"/>
      <c r="O137" s="8"/>
      <c r="AO137" s="15"/>
      <c r="AP137" s="15"/>
      <c r="AQ137" s="15"/>
      <c r="AR137" t="s">
        <v>1835</v>
      </c>
      <c r="AS137" t="s">
        <v>1836</v>
      </c>
      <c r="AT137" t="s">
        <v>2067</v>
      </c>
      <c r="AU137" s="159">
        <v>1</v>
      </c>
      <c r="AV137"/>
      <c r="AW137" t="s">
        <v>2101</v>
      </c>
      <c r="AX137" s="132"/>
      <c r="AY137" s="132"/>
      <c r="AZ137" s="15"/>
      <c r="BA137" s="15"/>
      <c r="BB137" s="15"/>
      <c r="BC137" t="s">
        <v>1854</v>
      </c>
      <c r="BD137" t="s">
        <v>1855</v>
      </c>
      <c r="BE137" t="s">
        <v>1906</v>
      </c>
      <c r="BF137" s="133">
        <v>2</v>
      </c>
      <c r="BG137" s="133" t="s">
        <v>107</v>
      </c>
      <c r="BH137" s="133" t="s">
        <v>94</v>
      </c>
      <c r="BI137" s="134" t="s">
        <v>1856</v>
      </c>
      <c r="BJ137" s="133"/>
      <c r="BK137" s="133"/>
      <c r="BL137" s="133"/>
      <c r="CA137" s="15"/>
      <c r="CB137" s="15"/>
      <c r="CC137" s="15"/>
      <c r="CD137" s="15"/>
      <c r="CE137" s="15"/>
      <c r="CL137" s="15"/>
      <c r="CM137" s="15"/>
      <c r="CN137" s="15"/>
      <c r="CO137" s="15"/>
      <c r="CX137" s="21"/>
    </row>
    <row r="138" spans="5:102" ht="15" x14ac:dyDescent="0.25">
      <c r="E138" s="7"/>
      <c r="F138" s="8"/>
      <c r="M138" s="8"/>
      <c r="O138" s="8"/>
      <c r="AO138" s="15"/>
      <c r="AP138" s="15"/>
      <c r="AQ138" s="15"/>
      <c r="AR138" t="s">
        <v>2212</v>
      </c>
      <c r="AS138" t="s">
        <v>2211</v>
      </c>
      <c r="AT138" t="s">
        <v>2211</v>
      </c>
      <c r="AU138" s="159">
        <v>1</v>
      </c>
      <c r="AV138"/>
      <c r="AW138" s="104" t="s">
        <v>2214</v>
      </c>
      <c r="AX138" s="104" t="s">
        <v>2213</v>
      </c>
      <c r="AY138" s="104" t="s">
        <v>2213</v>
      </c>
      <c r="AZ138" s="15"/>
      <c r="BA138" s="15"/>
      <c r="BB138" s="15"/>
      <c r="BC138" t="s">
        <v>1857</v>
      </c>
      <c r="BD138" t="s">
        <v>1856</v>
      </c>
      <c r="BE138" t="s">
        <v>1856</v>
      </c>
      <c r="BF138" s="133">
        <v>1</v>
      </c>
      <c r="BG138" s="133"/>
      <c r="BH138" s="133"/>
      <c r="BI138" s="133"/>
      <c r="BJ138" s="133"/>
      <c r="BK138" s="133"/>
      <c r="BL138" s="133"/>
      <c r="CA138" s="15"/>
      <c r="CB138" s="15"/>
      <c r="CC138" s="15"/>
      <c r="CD138" s="15"/>
      <c r="CE138" s="15"/>
      <c r="CL138" s="15"/>
      <c r="CM138" s="15"/>
      <c r="CN138" s="15"/>
      <c r="CO138" s="15"/>
      <c r="CX138" s="21"/>
    </row>
    <row r="139" spans="5:102" ht="15" x14ac:dyDescent="0.25">
      <c r="E139" s="7"/>
      <c r="F139" s="8"/>
      <c r="M139" s="8"/>
      <c r="O139" s="8"/>
      <c r="AO139" s="15"/>
      <c r="AP139" s="15"/>
      <c r="AQ139" s="15"/>
      <c r="AR139" t="s">
        <v>1837</v>
      </c>
      <c r="AS139" t="s">
        <v>1838</v>
      </c>
      <c r="AT139" t="s">
        <v>2066</v>
      </c>
      <c r="AU139" s="159">
        <v>1</v>
      </c>
      <c r="AV139"/>
      <c r="AW139" t="s">
        <v>1809</v>
      </c>
      <c r="AX139" s="134" t="s">
        <v>1810</v>
      </c>
      <c r="AY139" s="134" t="s">
        <v>1810</v>
      </c>
      <c r="AZ139" s="15"/>
      <c r="BA139" s="15"/>
      <c r="BB139" s="15"/>
      <c r="BC139"/>
      <c r="BD139"/>
      <c r="BE139"/>
      <c r="BF139" s="133"/>
      <c r="BG139" s="133"/>
      <c r="BH139" s="133"/>
      <c r="BI139" s="133"/>
      <c r="BJ139" s="133"/>
      <c r="BK139" s="133"/>
      <c r="BL139" s="133"/>
      <c r="CA139" s="15"/>
      <c r="CB139" s="15"/>
      <c r="CC139" s="15"/>
      <c r="CD139" s="15"/>
      <c r="CE139" s="15"/>
      <c r="CL139" s="15"/>
      <c r="CM139" s="15"/>
      <c r="CN139" s="15"/>
      <c r="CO139" s="15"/>
      <c r="CX139" s="21"/>
    </row>
    <row r="140" spans="5:102" ht="15" x14ac:dyDescent="0.25">
      <c r="E140" s="7"/>
      <c r="F140" s="8"/>
      <c r="M140" s="8"/>
      <c r="O140" s="8"/>
      <c r="AO140" s="15"/>
      <c r="AP140" s="15"/>
      <c r="AQ140" s="15"/>
      <c r="AR140"/>
      <c r="AS140" s="132"/>
      <c r="AT140" s="132"/>
      <c r="AU140" s="132"/>
      <c r="AV140"/>
      <c r="AW140" t="s">
        <v>1811</v>
      </c>
      <c r="AX140" s="134" t="s">
        <v>1812</v>
      </c>
      <c r="AY140" s="134" t="s">
        <v>1812</v>
      </c>
      <c r="AZ140" s="15"/>
      <c r="BA140" s="15"/>
      <c r="BB140" s="15"/>
      <c r="BC140" t="s">
        <v>2158</v>
      </c>
      <c r="BD140"/>
      <c r="BE140"/>
      <c r="BF140" s="133"/>
      <c r="BG140" s="133"/>
      <c r="BH140" s="133"/>
      <c r="BI140" s="133"/>
      <c r="BJ140" s="133"/>
      <c r="BK140" s="133"/>
      <c r="BL140" s="133"/>
      <c r="CA140" s="15"/>
      <c r="CB140" s="15"/>
      <c r="CC140" s="15"/>
      <c r="CD140" s="15"/>
      <c r="CE140" s="15"/>
      <c r="CL140" s="15"/>
      <c r="CM140" s="15"/>
      <c r="CN140" s="15"/>
      <c r="CO140" s="15"/>
      <c r="CX140" s="21"/>
    </row>
    <row r="141" spans="5:102" ht="15" x14ac:dyDescent="0.25">
      <c r="E141" s="7"/>
      <c r="F141" s="8"/>
      <c r="M141" s="8"/>
      <c r="O141" s="8"/>
      <c r="AO141" s="15"/>
      <c r="AP141" s="15"/>
      <c r="AQ141" s="15"/>
      <c r="AR141" t="s">
        <v>2101</v>
      </c>
      <c r="AS141" s="132"/>
      <c r="AT141" s="132"/>
      <c r="AU141" s="132"/>
      <c r="AV141"/>
      <c r="AW141" t="s">
        <v>1813</v>
      </c>
      <c r="AX141" s="134" t="s">
        <v>1814</v>
      </c>
      <c r="AY141" s="134" t="s">
        <v>1814</v>
      </c>
      <c r="AZ141" s="15"/>
      <c r="BA141" s="15"/>
      <c r="BB141" s="15"/>
      <c r="BC141" t="s">
        <v>2175</v>
      </c>
      <c r="BD141" t="s">
        <v>2176</v>
      </c>
      <c r="BE141" t="s">
        <v>2176</v>
      </c>
      <c r="BF141" s="133">
        <v>1</v>
      </c>
      <c r="BG141" s="133"/>
      <c r="BH141" s="133"/>
      <c r="BI141" s="133"/>
      <c r="BJ141" s="133"/>
      <c r="BK141" s="133"/>
      <c r="BL141" s="133"/>
      <c r="CA141" s="15"/>
      <c r="CB141" s="15"/>
      <c r="CC141" s="15"/>
      <c r="CD141" s="15"/>
      <c r="CE141" s="15"/>
      <c r="CL141" s="15"/>
      <c r="CM141" s="15"/>
      <c r="CN141" s="15"/>
      <c r="CO141" s="15"/>
      <c r="CX141" s="21"/>
    </row>
    <row r="142" spans="5:102" ht="15" x14ac:dyDescent="0.25">
      <c r="E142" s="7"/>
      <c r="F142" s="8"/>
      <c r="M142" s="8"/>
      <c r="O142" s="8"/>
      <c r="AO142" s="15"/>
      <c r="AP142" s="15"/>
      <c r="AQ142" s="15"/>
      <c r="AR142" t="s">
        <v>2214</v>
      </c>
      <c r="AS142" t="s">
        <v>2213</v>
      </c>
      <c r="AT142" t="s">
        <v>2213</v>
      </c>
      <c r="AU142" s="132">
        <v>1</v>
      </c>
      <c r="AV142"/>
      <c r="AW142"/>
      <c r="AX142" s="132"/>
      <c r="AY142" s="132"/>
      <c r="BA142" s="15"/>
      <c r="BB142" s="15"/>
      <c r="BC142" t="s">
        <v>2178</v>
      </c>
      <c r="BD142" t="s">
        <v>2177</v>
      </c>
      <c r="BE142" t="s">
        <v>2177</v>
      </c>
      <c r="BF142" s="133">
        <v>1</v>
      </c>
      <c r="BG142" s="133"/>
      <c r="BH142" s="133"/>
      <c r="BI142" s="133"/>
      <c r="BJ142" s="133"/>
      <c r="BK142" s="133"/>
      <c r="BL142" s="133"/>
      <c r="CA142" s="15"/>
      <c r="CB142" s="15"/>
      <c r="CC142" s="15"/>
      <c r="CD142" s="15"/>
      <c r="CE142" s="15"/>
      <c r="CL142" s="15"/>
      <c r="CM142" s="15"/>
      <c r="CN142" s="15"/>
      <c r="CO142" s="15"/>
      <c r="CX142" s="21"/>
    </row>
    <row r="143" spans="5:102" ht="15" x14ac:dyDescent="0.25">
      <c r="E143" s="7"/>
      <c r="F143" s="8"/>
      <c r="M143" s="8"/>
      <c r="O143" s="8"/>
      <c r="AO143" s="15"/>
      <c r="AP143" s="15"/>
      <c r="AQ143" s="15"/>
      <c r="AR143" t="s">
        <v>1809</v>
      </c>
      <c r="AS143" s="134" t="s">
        <v>1810</v>
      </c>
      <c r="AT143" s="134" t="s">
        <v>1810</v>
      </c>
      <c r="AU143" s="132">
        <v>1</v>
      </c>
      <c r="AV143" s="15"/>
      <c r="AW143" t="s">
        <v>2102</v>
      </c>
      <c r="AX143" s="132"/>
      <c r="AY143" s="132"/>
      <c r="BA143" s="15"/>
      <c r="BB143" s="15"/>
      <c r="BC143" t="s">
        <v>2179</v>
      </c>
      <c r="BD143" t="s">
        <v>2180</v>
      </c>
      <c r="BE143" t="s">
        <v>2181</v>
      </c>
      <c r="BF143" s="133">
        <v>2</v>
      </c>
      <c r="BG143" s="133" t="s">
        <v>33</v>
      </c>
      <c r="BH143" s="133" t="s">
        <v>34</v>
      </c>
      <c r="BI143" s="133" t="s">
        <v>315</v>
      </c>
      <c r="BJ143" s="133"/>
      <c r="BK143" s="133"/>
      <c r="BL143" s="133"/>
      <c r="CA143" s="15"/>
      <c r="CB143" s="15"/>
      <c r="CC143" s="15"/>
      <c r="CD143" s="15"/>
      <c r="CE143" s="15"/>
      <c r="CL143" s="15"/>
      <c r="CM143" s="15"/>
      <c r="CN143" s="15"/>
      <c r="CO143" s="15"/>
      <c r="CX143" s="21"/>
    </row>
    <row r="144" spans="5:102" ht="15" x14ac:dyDescent="0.25">
      <c r="E144" s="7"/>
      <c r="F144" s="8"/>
      <c r="M144" s="8"/>
      <c r="O144" s="8"/>
      <c r="AO144" s="15"/>
      <c r="AP144" s="15"/>
      <c r="AQ144" s="15"/>
      <c r="AR144" t="s">
        <v>1811</v>
      </c>
      <c r="AS144" s="134" t="s">
        <v>1812</v>
      </c>
      <c r="AT144" s="134" t="s">
        <v>1812</v>
      </c>
      <c r="AU144" s="132">
        <v>1</v>
      </c>
      <c r="AV144" s="15"/>
      <c r="AW144" t="s">
        <v>1815</v>
      </c>
      <c r="AX144" s="134" t="s">
        <v>1816</v>
      </c>
      <c r="AY144" s="134" t="s">
        <v>2065</v>
      </c>
      <c r="BA144" s="15"/>
      <c r="BB144" s="15"/>
      <c r="BC144" t="s">
        <v>2182</v>
      </c>
      <c r="BD144" t="s">
        <v>2183</v>
      </c>
      <c r="BE144" t="s">
        <v>2184</v>
      </c>
      <c r="BF144" s="133">
        <v>2</v>
      </c>
      <c r="BG144" s="133" t="s">
        <v>325</v>
      </c>
      <c r="BH144" s="133" t="s">
        <v>326</v>
      </c>
      <c r="BI144" s="133" t="s">
        <v>2185</v>
      </c>
      <c r="BJ144" s="133"/>
      <c r="BK144" s="133"/>
      <c r="BL144" s="133"/>
      <c r="CA144" s="15"/>
      <c r="CB144" s="15"/>
      <c r="CC144" s="15"/>
      <c r="CD144" s="15"/>
      <c r="CE144" s="15"/>
      <c r="CL144" s="15"/>
      <c r="CM144" s="15"/>
      <c r="CN144" s="15"/>
      <c r="CO144" s="15"/>
      <c r="CX144" s="21"/>
    </row>
    <row r="145" spans="5:102" ht="15" x14ac:dyDescent="0.25">
      <c r="E145" s="7"/>
      <c r="F145" s="8"/>
      <c r="M145" s="8"/>
      <c r="O145" s="8"/>
      <c r="AO145" s="15"/>
      <c r="AP145" s="15"/>
      <c r="AQ145" s="15"/>
      <c r="AR145" t="s">
        <v>1813</v>
      </c>
      <c r="AS145" s="134" t="s">
        <v>1814</v>
      </c>
      <c r="AT145" s="134" t="s">
        <v>1814</v>
      </c>
      <c r="AU145" s="132">
        <v>1</v>
      </c>
      <c r="AV145" s="15"/>
      <c r="AW145" t="s">
        <v>1817</v>
      </c>
      <c r="AX145" s="134" t="s">
        <v>1818</v>
      </c>
      <c r="AY145" s="134" t="s">
        <v>2064</v>
      </c>
      <c r="BA145" s="15"/>
      <c r="BB145" s="15"/>
      <c r="BC145" s="104"/>
      <c r="BD145" s="104"/>
      <c r="BE145" s="104"/>
      <c r="BF145" s="133"/>
      <c r="BG145" s="133"/>
      <c r="BH145" s="133"/>
      <c r="BI145" s="133"/>
      <c r="BJ145" s="133"/>
      <c r="BK145" s="133"/>
      <c r="BL145" s="133"/>
      <c r="CA145" s="15"/>
      <c r="CB145" s="15"/>
      <c r="CC145" s="15"/>
      <c r="CD145" s="15"/>
      <c r="CE145" s="15"/>
      <c r="CL145" s="15"/>
      <c r="CM145" s="15"/>
      <c r="CN145" s="15"/>
      <c r="CO145" s="15"/>
      <c r="CX145" s="21"/>
    </row>
    <row r="146" spans="5:102" ht="15" x14ac:dyDescent="0.25">
      <c r="E146" s="7"/>
      <c r="F146" s="8"/>
      <c r="M146" s="8"/>
      <c r="O146" s="8"/>
      <c r="Q146" s="7"/>
      <c r="AO146" s="15"/>
      <c r="AP146" s="15"/>
      <c r="AQ146" s="15"/>
      <c r="AR146"/>
      <c r="AS146" s="132"/>
      <c r="AT146" s="132"/>
      <c r="AU146" s="132"/>
      <c r="AV146" s="15"/>
      <c r="AW146" t="s">
        <v>1819</v>
      </c>
      <c r="AX146" s="134" t="s">
        <v>1820</v>
      </c>
      <c r="AY146" s="134" t="s">
        <v>1820</v>
      </c>
      <c r="BA146" s="15"/>
      <c r="BB146" s="15"/>
      <c r="BC146" s="104" t="s">
        <v>2194</v>
      </c>
      <c r="BD146" s="104"/>
      <c r="BE146" s="104"/>
      <c r="BF146" s="133"/>
      <c r="BG146" s="133"/>
      <c r="BH146" s="133"/>
      <c r="BI146" s="133"/>
      <c r="BJ146" s="133"/>
      <c r="BK146" s="133"/>
      <c r="BL146" s="133"/>
      <c r="CA146" s="15"/>
      <c r="CB146" s="15"/>
      <c r="CC146" s="15"/>
      <c r="CD146" s="15"/>
      <c r="CE146" s="15"/>
      <c r="CL146" s="15"/>
      <c r="CM146" s="15"/>
      <c r="CN146" s="15"/>
      <c r="CO146" s="15"/>
      <c r="CX146" s="21"/>
    </row>
    <row r="147" spans="5:102" ht="15" x14ac:dyDescent="0.25">
      <c r="E147" s="7"/>
      <c r="Q147" s="7"/>
      <c r="AR147" t="s">
        <v>2102</v>
      </c>
      <c r="AS147" s="132"/>
      <c r="AT147" s="132"/>
      <c r="AU147" s="132"/>
      <c r="AW147" t="s">
        <v>1821</v>
      </c>
      <c r="AX147" s="134" t="s">
        <v>1822</v>
      </c>
      <c r="AY147" s="134" t="s">
        <v>1822</v>
      </c>
      <c r="BC147" s="104" t="s">
        <v>1851</v>
      </c>
      <c r="BD147" s="104" t="s">
        <v>1852</v>
      </c>
      <c r="BE147" s="104" t="s">
        <v>1852</v>
      </c>
      <c r="BF147" s="133">
        <v>1</v>
      </c>
      <c r="BG147" s="133"/>
      <c r="BH147" s="133"/>
      <c r="BI147" s="133"/>
      <c r="BJ147" s="133" t="b">
        <v>1</v>
      </c>
      <c r="BK147" s="133"/>
      <c r="BL147" s="133"/>
      <c r="CB147" s="15"/>
      <c r="CC147" s="15"/>
      <c r="CD147" s="15"/>
      <c r="CE147" s="15"/>
      <c r="CL147" s="15"/>
      <c r="CM147" s="15"/>
      <c r="CN147" s="15"/>
      <c r="CO147" s="15"/>
      <c r="CX147" s="21"/>
    </row>
    <row r="148" spans="5:102" ht="15" x14ac:dyDescent="0.25">
      <c r="E148" s="7"/>
      <c r="Q148" s="7"/>
      <c r="AR148" t="s">
        <v>1815</v>
      </c>
      <c r="AS148" s="134" t="s">
        <v>1816</v>
      </c>
      <c r="AT148" s="134" t="s">
        <v>2065</v>
      </c>
      <c r="AU148" s="132">
        <v>1</v>
      </c>
      <c r="AW148" t="s">
        <v>1823</v>
      </c>
      <c r="AX148" s="134" t="s">
        <v>1824</v>
      </c>
      <c r="AY148" s="134" t="s">
        <v>1824</v>
      </c>
      <c r="BC148" s="104" t="s">
        <v>1853</v>
      </c>
      <c r="BD148" s="104" t="s">
        <v>2201</v>
      </c>
      <c r="BE148" s="104" t="s">
        <v>2201</v>
      </c>
      <c r="BF148" s="133">
        <v>1</v>
      </c>
      <c r="BG148" s="133"/>
      <c r="BH148" s="133"/>
      <c r="BI148" s="133"/>
      <c r="BJ148" s="133" t="b">
        <v>1</v>
      </c>
      <c r="BK148" s="133"/>
      <c r="BL148" s="133"/>
      <c r="CB148" s="15"/>
      <c r="CC148" s="15"/>
      <c r="CD148" s="15"/>
      <c r="CE148" s="15"/>
      <c r="CL148" s="15"/>
      <c r="CM148" s="15"/>
      <c r="CN148" s="15"/>
      <c r="CO148" s="15"/>
      <c r="CX148" s="21"/>
    </row>
    <row r="149" spans="5:102" ht="15" x14ac:dyDescent="0.25">
      <c r="E149" s="7"/>
      <c r="Q149" s="7"/>
      <c r="AR149" t="s">
        <v>1817</v>
      </c>
      <c r="AS149" s="134" t="s">
        <v>1818</v>
      </c>
      <c r="AT149" s="134" t="s">
        <v>2064</v>
      </c>
      <c r="AU149" s="132">
        <v>1</v>
      </c>
      <c r="AW149" t="s">
        <v>1825</v>
      </c>
      <c r="AX149" s="134" t="s">
        <v>1826</v>
      </c>
      <c r="AY149" s="134" t="s">
        <v>1826</v>
      </c>
      <c r="BC149" s="104" t="s">
        <v>2199</v>
      </c>
      <c r="BD149" t="s">
        <v>2197</v>
      </c>
      <c r="BE149" s="104" t="s">
        <v>2202</v>
      </c>
      <c r="BF149" s="133">
        <v>2</v>
      </c>
      <c r="BG149" s="133" t="s">
        <v>33</v>
      </c>
      <c r="BH149" s="133" t="s">
        <v>34</v>
      </c>
      <c r="BI149" s="104" t="s">
        <v>2176</v>
      </c>
      <c r="BJ149" s="133" t="b">
        <v>1</v>
      </c>
      <c r="BK149" s="133"/>
      <c r="BL149" s="133"/>
      <c r="CB149" s="15"/>
      <c r="CC149" s="15"/>
      <c r="CD149" s="15"/>
      <c r="CE149" s="15"/>
      <c r="CL149" s="15"/>
      <c r="CM149" s="15"/>
      <c r="CN149" s="15"/>
      <c r="CO149" s="15"/>
      <c r="CX149" s="21"/>
    </row>
    <row r="150" spans="5:102" ht="15" x14ac:dyDescent="0.25">
      <c r="E150" s="7"/>
      <c r="Q150" s="7"/>
      <c r="AR150" t="s">
        <v>1819</v>
      </c>
      <c r="AS150" s="134" t="s">
        <v>1820</v>
      </c>
      <c r="AT150" s="134" t="s">
        <v>1820</v>
      </c>
      <c r="AU150" s="132">
        <v>1</v>
      </c>
      <c r="AW150" t="s">
        <v>1827</v>
      </c>
      <c r="AX150" s="134" t="s">
        <v>1828</v>
      </c>
      <c r="AY150" s="134" t="s">
        <v>1828</v>
      </c>
      <c r="BC150" s="104" t="s">
        <v>2200</v>
      </c>
      <c r="BD150" t="s">
        <v>2198</v>
      </c>
      <c r="BE150" s="104" t="s">
        <v>2203</v>
      </c>
      <c r="BF150" s="133">
        <v>2</v>
      </c>
      <c r="BG150" s="133" t="s">
        <v>33</v>
      </c>
      <c r="BH150" s="133" t="s">
        <v>34</v>
      </c>
      <c r="BI150" s="104" t="s">
        <v>2176</v>
      </c>
      <c r="BJ150" s="133" t="b">
        <v>1</v>
      </c>
      <c r="BK150" s="133"/>
      <c r="BL150" s="133"/>
      <c r="CB150" s="15"/>
      <c r="CC150" s="15"/>
      <c r="CD150" s="15"/>
      <c r="CE150" s="15"/>
      <c r="CL150" s="15"/>
      <c r="CM150" s="15"/>
      <c r="CN150" s="15"/>
      <c r="CO150" s="15"/>
      <c r="CX150" s="21"/>
    </row>
    <row r="151" spans="5:102" ht="15" x14ac:dyDescent="0.25">
      <c r="E151" s="7"/>
      <c r="Q151" s="7"/>
      <c r="AR151" t="s">
        <v>1821</v>
      </c>
      <c r="AS151" s="134" t="s">
        <v>1822</v>
      </c>
      <c r="AT151" s="134" t="s">
        <v>1822</v>
      </c>
      <c r="AU151" s="132">
        <v>1</v>
      </c>
      <c r="AW151" t="s">
        <v>1829</v>
      </c>
      <c r="AX151" s="134" t="s">
        <v>1830</v>
      </c>
      <c r="AY151" s="134" t="s">
        <v>1830</v>
      </c>
      <c r="BC151"/>
      <c r="BD151"/>
      <c r="BE151"/>
      <c r="BF151" s="133"/>
      <c r="BG151" s="133"/>
      <c r="BH151" s="133"/>
      <c r="BI151" s="133"/>
      <c r="BJ151" s="133"/>
      <c r="BK151" s="133"/>
      <c r="BL151" s="133"/>
      <c r="CB151" s="15"/>
      <c r="CC151" s="15"/>
      <c r="CD151" s="15"/>
      <c r="CE151" s="15"/>
      <c r="CL151" s="15"/>
      <c r="CM151" s="15"/>
      <c r="CN151" s="15"/>
      <c r="CO151" s="15"/>
      <c r="CX151" s="21"/>
    </row>
    <row r="152" spans="5:102" ht="15" x14ac:dyDescent="0.25">
      <c r="E152" s="7"/>
      <c r="Q152" s="7"/>
      <c r="AR152" t="s">
        <v>1823</v>
      </c>
      <c r="AS152" s="134" t="s">
        <v>1824</v>
      </c>
      <c r="AT152" s="134" t="s">
        <v>1824</v>
      </c>
      <c r="AU152" s="132">
        <v>1</v>
      </c>
      <c r="AW152" s="104"/>
      <c r="AX152" s="132"/>
      <c r="AY152" s="132"/>
      <c r="BC152" t="s">
        <v>2092</v>
      </c>
      <c r="BD152"/>
      <c r="BE152"/>
      <c r="BF152" s="133"/>
      <c r="BG152" s="133"/>
      <c r="BH152" s="133"/>
      <c r="BI152" s="133"/>
      <c r="BJ152" s="133"/>
      <c r="BK152" s="133"/>
      <c r="BL152" s="133"/>
      <c r="CB152" s="15"/>
      <c r="CC152" s="15"/>
      <c r="CD152" s="15"/>
      <c r="CE152" s="15"/>
      <c r="CL152" s="15"/>
      <c r="CM152" s="15"/>
      <c r="CN152" s="15"/>
      <c r="CO152" s="15"/>
      <c r="CX152" s="21"/>
    </row>
    <row r="153" spans="5:102" ht="15" x14ac:dyDescent="0.25">
      <c r="E153" s="7"/>
      <c r="Q153" s="7"/>
      <c r="AR153" t="s">
        <v>1825</v>
      </c>
      <c r="AS153" s="134" t="s">
        <v>1826</v>
      </c>
      <c r="AT153" s="134" t="s">
        <v>1826</v>
      </c>
      <c r="AU153" s="132">
        <v>1</v>
      </c>
      <c r="AW153" s="104" t="s">
        <v>2108</v>
      </c>
      <c r="AX153" s="132"/>
      <c r="AY153" s="132"/>
      <c r="BC153" t="s">
        <v>508</v>
      </c>
      <c r="BD153" t="s">
        <v>509</v>
      </c>
      <c r="BE153" t="s">
        <v>509</v>
      </c>
      <c r="BF153" s="133">
        <v>1</v>
      </c>
      <c r="BG153" s="133"/>
      <c r="BH153" s="133"/>
      <c r="BI153" s="133"/>
      <c r="BJ153" s="133"/>
      <c r="BK153" s="133"/>
      <c r="BL153" s="133"/>
      <c r="CB153" s="15"/>
      <c r="CC153" s="15"/>
      <c r="CD153" s="15"/>
      <c r="CE153" s="15"/>
      <c r="CL153" s="15"/>
      <c r="CM153" s="15"/>
      <c r="CN153" s="15"/>
      <c r="CO153" s="15"/>
      <c r="CX153" s="21"/>
    </row>
    <row r="154" spans="5:102" ht="15" x14ac:dyDescent="0.25">
      <c r="E154" s="7"/>
      <c r="Q154" s="7"/>
      <c r="AR154" t="s">
        <v>1827</v>
      </c>
      <c r="AS154" s="134" t="s">
        <v>1828</v>
      </c>
      <c r="AT154" s="134" t="s">
        <v>1828</v>
      </c>
      <c r="AU154" s="132">
        <v>1</v>
      </c>
      <c r="AW154" s="104" t="s">
        <v>2288</v>
      </c>
      <c r="AX154" s="104" t="s">
        <v>2287</v>
      </c>
      <c r="AY154" s="104" t="s">
        <v>2287</v>
      </c>
      <c r="BC154"/>
      <c r="BD154"/>
      <c r="BE154"/>
      <c r="BF154" s="133"/>
      <c r="BG154" s="133"/>
      <c r="BH154" s="133"/>
      <c r="BI154" s="133"/>
      <c r="BJ154" s="133"/>
      <c r="BK154" s="133"/>
      <c r="BL154" s="133"/>
      <c r="CB154" s="15"/>
      <c r="CC154" s="15"/>
      <c r="CD154" s="15"/>
      <c r="CE154" s="15"/>
      <c r="CL154" s="15"/>
      <c r="CM154" s="15"/>
      <c r="CN154" s="15"/>
      <c r="CO154" s="15"/>
      <c r="CX154" s="21"/>
    </row>
    <row r="155" spans="5:102" ht="15" x14ac:dyDescent="0.25">
      <c r="E155" s="7"/>
      <c r="Q155" s="7"/>
      <c r="AR155" t="s">
        <v>1829</v>
      </c>
      <c r="AS155" s="134" t="s">
        <v>1830</v>
      </c>
      <c r="AT155" s="134" t="s">
        <v>1830</v>
      </c>
      <c r="AU155" s="132">
        <v>1</v>
      </c>
      <c r="AW155" s="104" t="s">
        <v>2292</v>
      </c>
      <c r="AX155" s="104" t="s">
        <v>2289</v>
      </c>
      <c r="AY155" s="104" t="s">
        <v>2289</v>
      </c>
      <c r="BC155" t="s">
        <v>2108</v>
      </c>
      <c r="BD155"/>
      <c r="BE155"/>
      <c r="BF155" s="133"/>
      <c r="BG155" s="133"/>
      <c r="BH155" s="133"/>
      <c r="BI155" s="133"/>
      <c r="BJ155" s="133"/>
      <c r="BK155" s="133"/>
      <c r="BL155" s="133"/>
      <c r="CB155" s="15"/>
      <c r="CC155" s="15"/>
      <c r="CD155" s="15"/>
      <c r="CE155" s="15"/>
      <c r="CL155" s="15"/>
      <c r="CM155" s="15"/>
      <c r="CN155" s="15"/>
      <c r="CO155" s="15"/>
      <c r="CX155" s="21"/>
    </row>
    <row r="156" spans="5:102" ht="15" x14ac:dyDescent="0.25">
      <c r="E156" s="7"/>
      <c r="Q156" s="7"/>
      <c r="AR156" s="104"/>
      <c r="AS156" s="132"/>
      <c r="AT156" s="132"/>
      <c r="AU156" s="132"/>
      <c r="AW156" s="104" t="s">
        <v>2294</v>
      </c>
      <c r="AX156" s="104" t="s">
        <v>2290</v>
      </c>
      <c r="AY156" s="104" t="s">
        <v>2290</v>
      </c>
      <c r="BC156" t="s">
        <v>1721</v>
      </c>
      <c r="BD156" t="s">
        <v>1726</v>
      </c>
      <c r="BE156" t="s">
        <v>1726</v>
      </c>
      <c r="BF156" s="133"/>
      <c r="BG156" s="133"/>
      <c r="BH156" s="133"/>
      <c r="BI156" s="133"/>
      <c r="BJ156" s="133"/>
      <c r="BK156" s="133"/>
      <c r="BL156" s="133"/>
      <c r="CB156" s="15"/>
      <c r="CC156" s="15"/>
      <c r="CD156" s="15"/>
      <c r="CE156" s="15"/>
      <c r="CL156" s="15"/>
      <c r="CM156" s="15"/>
      <c r="CN156" s="15"/>
      <c r="CO156" s="15"/>
      <c r="CX156" s="21"/>
    </row>
    <row r="157" spans="5:102" ht="15" x14ac:dyDescent="0.25">
      <c r="E157" s="7"/>
      <c r="Q157" s="7"/>
      <c r="AR157" s="104" t="s">
        <v>2108</v>
      </c>
      <c r="AS157" s="132"/>
      <c r="AT157" s="132"/>
      <c r="AU157" s="132"/>
      <c r="AW157" s="104" t="s">
        <v>2293</v>
      </c>
      <c r="AX157" s="104" t="s">
        <v>2291</v>
      </c>
      <c r="AY157" s="104" t="s">
        <v>2291</v>
      </c>
      <c r="BC157" t="s">
        <v>1722</v>
      </c>
      <c r="BD157" t="s">
        <v>1725</v>
      </c>
      <c r="BE157" t="s">
        <v>1725</v>
      </c>
      <c r="BF157" s="133"/>
      <c r="BG157" s="133"/>
      <c r="BH157" s="133"/>
      <c r="BI157" s="133"/>
      <c r="BJ157" s="133"/>
      <c r="BK157" s="133"/>
      <c r="BL157" s="133"/>
      <c r="CL157" s="15"/>
      <c r="CM157" s="15"/>
      <c r="CN157" s="15"/>
      <c r="CO157" s="15"/>
      <c r="CX157" s="21"/>
    </row>
    <row r="158" spans="5:102" ht="15" x14ac:dyDescent="0.25">
      <c r="E158" s="7"/>
      <c r="AR158" s="104" t="s">
        <v>2288</v>
      </c>
      <c r="AS158" t="s">
        <v>2287</v>
      </c>
      <c r="AT158" t="s">
        <v>2287</v>
      </c>
      <c r="AU158" s="132">
        <v>1</v>
      </c>
      <c r="AW158"/>
      <c r="AX158" s="134"/>
      <c r="AY158" s="134"/>
      <c r="BC158" t="s">
        <v>1723</v>
      </c>
      <c r="BD158" t="s">
        <v>1724</v>
      </c>
      <c r="BE158" t="s">
        <v>1907</v>
      </c>
      <c r="BF158" s="133">
        <v>2</v>
      </c>
      <c r="BG158" s="133" t="s">
        <v>33</v>
      </c>
      <c r="BH158" s="133" t="s">
        <v>348</v>
      </c>
      <c r="BI158" s="133" t="s">
        <v>315</v>
      </c>
      <c r="BJ158" s="133"/>
      <c r="BK158" s="133"/>
      <c r="BL158" s="133"/>
      <c r="CL158" s="15"/>
      <c r="CM158" s="15"/>
      <c r="CN158" s="15"/>
      <c r="CO158" s="15"/>
      <c r="CX158" s="21"/>
    </row>
    <row r="159" spans="5:102" ht="15" x14ac:dyDescent="0.25">
      <c r="E159" s="7"/>
      <c r="AR159" s="104" t="s">
        <v>2292</v>
      </c>
      <c r="AS159" t="s">
        <v>2289</v>
      </c>
      <c r="AT159" s="104" t="s">
        <v>2289</v>
      </c>
      <c r="AU159" s="132">
        <v>1</v>
      </c>
      <c r="AW159" t="s">
        <v>2103</v>
      </c>
      <c r="AX159" s="132"/>
      <c r="AY159" s="132"/>
      <c r="BC159" t="s">
        <v>513</v>
      </c>
      <c r="BD159" t="s">
        <v>514</v>
      </c>
      <c r="BE159" t="s">
        <v>515</v>
      </c>
      <c r="BF159" s="137">
        <v>1</v>
      </c>
      <c r="BG159" s="137"/>
      <c r="BH159" s="137"/>
      <c r="BI159" s="137"/>
      <c r="BJ159" s="133"/>
      <c r="BK159" s="133"/>
      <c r="BL159" s="133"/>
      <c r="CL159" s="15"/>
      <c r="CM159" s="15"/>
      <c r="CN159" s="15"/>
      <c r="CO159" s="15"/>
      <c r="CX159" s="21"/>
    </row>
    <row r="160" spans="5:102" ht="15" x14ac:dyDescent="0.25">
      <c r="E160" s="7"/>
      <c r="P160" s="7"/>
      <c r="AR160" s="104" t="s">
        <v>2294</v>
      </c>
      <c r="AS160" t="s">
        <v>2290</v>
      </c>
      <c r="AT160" s="104" t="s">
        <v>2290</v>
      </c>
      <c r="AU160" s="132">
        <v>1</v>
      </c>
      <c r="AW160" t="s">
        <v>579</v>
      </c>
      <c r="AX160" s="132" t="s">
        <v>580</v>
      </c>
      <c r="AY160" s="132" t="s">
        <v>580</v>
      </c>
      <c r="BC160" t="s">
        <v>518</v>
      </c>
      <c r="BD160" t="s">
        <v>519</v>
      </c>
      <c r="BE160" t="s">
        <v>1908</v>
      </c>
      <c r="BF160" s="133">
        <v>2</v>
      </c>
      <c r="BG160" s="133" t="s">
        <v>33</v>
      </c>
      <c r="BH160" s="133"/>
      <c r="BI160" s="133" t="s">
        <v>315</v>
      </c>
      <c r="BJ160" s="137"/>
      <c r="BK160" s="133"/>
      <c r="BL160" s="133"/>
      <c r="CL160" s="15"/>
      <c r="CM160" s="15"/>
      <c r="CN160" s="15"/>
      <c r="CO160" s="15"/>
      <c r="CX160" s="21"/>
    </row>
    <row r="161" spans="5:102" ht="15" x14ac:dyDescent="0.25">
      <c r="E161" s="7"/>
      <c r="P161" s="7"/>
      <c r="AR161" s="104" t="s">
        <v>2293</v>
      </c>
      <c r="AS161" t="s">
        <v>2291</v>
      </c>
      <c r="AT161" s="104" t="s">
        <v>2291</v>
      </c>
      <c r="AU161" s="132">
        <v>1</v>
      </c>
      <c r="AW161" t="s">
        <v>583</v>
      </c>
      <c r="AX161" s="132" t="s">
        <v>584</v>
      </c>
      <c r="AY161" s="132" t="s">
        <v>584</v>
      </c>
      <c r="BC161" t="s">
        <v>522</v>
      </c>
      <c r="BD161" t="s">
        <v>523</v>
      </c>
      <c r="BE161" t="s">
        <v>523</v>
      </c>
      <c r="BF161" s="133">
        <v>1</v>
      </c>
      <c r="BG161" s="133"/>
      <c r="BH161" s="133"/>
      <c r="BI161" s="133"/>
      <c r="BJ161" s="133"/>
      <c r="BK161" s="133"/>
      <c r="BL161" s="133">
        <v>1</v>
      </c>
      <c r="CL161" s="15"/>
      <c r="CM161" s="15"/>
      <c r="CN161" s="15"/>
      <c r="CO161" s="15"/>
      <c r="CX161" s="21"/>
    </row>
    <row r="162" spans="5:102" ht="15" x14ac:dyDescent="0.25">
      <c r="E162" s="7"/>
      <c r="P162" s="7"/>
      <c r="AR162"/>
      <c r="AS162" s="134"/>
      <c r="AT162" s="134"/>
      <c r="AU162" s="132"/>
      <c r="AW162" t="s">
        <v>587</v>
      </c>
      <c r="AX162" s="132" t="s">
        <v>588</v>
      </c>
      <c r="AY162" s="132" t="s">
        <v>588</v>
      </c>
      <c r="BC162" t="s">
        <v>526</v>
      </c>
      <c r="BD162" t="s">
        <v>527</v>
      </c>
      <c r="BE162" t="s">
        <v>527</v>
      </c>
      <c r="BF162" s="133">
        <v>1</v>
      </c>
      <c r="BG162" s="133"/>
      <c r="BH162" s="133"/>
      <c r="BI162" s="133"/>
      <c r="BJ162" s="133"/>
      <c r="BK162" s="133"/>
      <c r="BL162" s="133">
        <v>2</v>
      </c>
      <c r="CL162" s="15"/>
      <c r="CM162" s="15"/>
      <c r="CN162" s="15"/>
      <c r="CO162" s="15"/>
      <c r="CX162" s="21"/>
    </row>
    <row r="163" spans="5:102" ht="15" x14ac:dyDescent="0.25">
      <c r="E163" s="7"/>
      <c r="P163" s="7"/>
      <c r="AR163" t="s">
        <v>2103</v>
      </c>
      <c r="AS163" s="132"/>
      <c r="AT163" s="132"/>
      <c r="AU163" s="132"/>
      <c r="AW163" t="s">
        <v>591</v>
      </c>
      <c r="AX163" s="132" t="s">
        <v>592</v>
      </c>
      <c r="AY163" s="132" t="s">
        <v>592</v>
      </c>
      <c r="BC163" t="s">
        <v>530</v>
      </c>
      <c r="BD163" t="s">
        <v>531</v>
      </c>
      <c r="BE163" t="s">
        <v>531</v>
      </c>
      <c r="BF163" s="133">
        <v>1</v>
      </c>
      <c r="BG163" s="133"/>
      <c r="BH163" s="133"/>
      <c r="BI163" s="136"/>
      <c r="BJ163" s="133"/>
      <c r="BK163" s="133"/>
      <c r="BL163" s="133">
        <v>3</v>
      </c>
      <c r="CL163" s="15"/>
      <c r="CM163" s="15"/>
      <c r="CN163" s="15"/>
      <c r="CO163" s="15"/>
      <c r="CX163" s="21"/>
    </row>
    <row r="164" spans="5:102" ht="15" x14ac:dyDescent="0.25">
      <c r="E164" s="7"/>
      <c r="P164" s="7"/>
      <c r="AR164" t="s">
        <v>579</v>
      </c>
      <c r="AS164" s="132" t="s">
        <v>580</v>
      </c>
      <c r="AT164" s="132" t="s">
        <v>580</v>
      </c>
      <c r="AU164" s="132">
        <v>1</v>
      </c>
      <c r="AW164" t="s">
        <v>595</v>
      </c>
      <c r="AX164" s="132" t="s">
        <v>596</v>
      </c>
      <c r="AY164" s="132" t="s">
        <v>596</v>
      </c>
      <c r="BC164" t="s">
        <v>534</v>
      </c>
      <c r="BD164" t="s">
        <v>535</v>
      </c>
      <c r="BE164" t="s">
        <v>535</v>
      </c>
      <c r="BF164" s="133">
        <v>1</v>
      </c>
      <c r="BG164" s="133"/>
      <c r="BH164" s="133"/>
      <c r="BI164" s="133"/>
      <c r="BJ164" s="133"/>
      <c r="BK164" s="133"/>
      <c r="BL164" s="133">
        <v>4</v>
      </c>
      <c r="CL164" s="15"/>
      <c r="CM164" s="15"/>
      <c r="CN164" s="15"/>
      <c r="CO164" s="15"/>
      <c r="CX164" s="21"/>
    </row>
    <row r="165" spans="5:102" ht="15" x14ac:dyDescent="0.25">
      <c r="E165" s="7"/>
      <c r="P165" s="7"/>
      <c r="AR165" t="s">
        <v>583</v>
      </c>
      <c r="AS165" s="132" t="s">
        <v>584</v>
      </c>
      <c r="AT165" s="132" t="s">
        <v>584</v>
      </c>
      <c r="AU165" s="132">
        <v>1</v>
      </c>
      <c r="AW165" t="s">
        <v>599</v>
      </c>
      <c r="AX165" s="132" t="s">
        <v>600</v>
      </c>
      <c r="AY165" s="132" t="s">
        <v>600</v>
      </c>
      <c r="BC165" t="s">
        <v>538</v>
      </c>
      <c r="BD165" t="s">
        <v>539</v>
      </c>
      <c r="BE165" t="s">
        <v>539</v>
      </c>
      <c r="BF165" s="133">
        <v>1</v>
      </c>
      <c r="BG165" s="133"/>
      <c r="BH165" s="133"/>
      <c r="BI165" s="133"/>
      <c r="BJ165" s="133"/>
      <c r="BK165" s="133"/>
      <c r="BL165" s="133">
        <v>5</v>
      </c>
      <c r="CL165" s="15"/>
      <c r="CM165" s="15"/>
      <c r="CN165" s="15"/>
      <c r="CO165" s="15"/>
      <c r="CX165" s="21"/>
    </row>
    <row r="166" spans="5:102" ht="15" x14ac:dyDescent="0.25">
      <c r="E166" s="7"/>
      <c r="P166" s="7"/>
      <c r="AR166" t="s">
        <v>587</v>
      </c>
      <c r="AS166" s="132" t="s">
        <v>588</v>
      </c>
      <c r="AT166" s="132" t="s">
        <v>588</v>
      </c>
      <c r="AU166" s="132">
        <v>1</v>
      </c>
      <c r="AW166" s="104"/>
      <c r="AX166" s="132"/>
      <c r="AY166" s="132"/>
      <c r="BC166" t="s">
        <v>542</v>
      </c>
      <c r="BD166" t="s">
        <v>543</v>
      </c>
      <c r="BE166" t="s">
        <v>543</v>
      </c>
      <c r="BF166" s="133">
        <v>1</v>
      </c>
      <c r="BG166" s="133"/>
      <c r="BH166" s="133"/>
      <c r="BI166" s="133"/>
      <c r="BJ166" s="133"/>
      <c r="BK166" s="133"/>
      <c r="BL166" s="133">
        <v>6</v>
      </c>
      <c r="CL166" s="15"/>
      <c r="CM166" s="15"/>
      <c r="CN166" s="15"/>
      <c r="CO166" s="15"/>
      <c r="CX166" s="21"/>
    </row>
    <row r="167" spans="5:102" ht="15" x14ac:dyDescent="0.25">
      <c r="E167" s="7"/>
      <c r="P167" s="7"/>
      <c r="AR167" t="s">
        <v>591</v>
      </c>
      <c r="AS167" s="132" t="s">
        <v>592</v>
      </c>
      <c r="AT167" s="132" t="s">
        <v>592</v>
      </c>
      <c r="AU167" s="132">
        <v>1</v>
      </c>
      <c r="AW167" s="104" t="s">
        <v>2158</v>
      </c>
      <c r="AX167" s="132"/>
      <c r="AY167" s="132"/>
      <c r="BC167" t="s">
        <v>545</v>
      </c>
      <c r="BD167" t="s">
        <v>546</v>
      </c>
      <c r="BE167" t="s">
        <v>546</v>
      </c>
      <c r="BF167" s="133">
        <v>1</v>
      </c>
      <c r="BG167" s="133"/>
      <c r="BH167" s="133"/>
      <c r="BI167" s="133"/>
      <c r="BJ167" s="133"/>
      <c r="BK167" s="133"/>
      <c r="BL167" s="133">
        <v>7</v>
      </c>
      <c r="CL167" s="15"/>
      <c r="CM167" s="15"/>
      <c r="CN167" s="15"/>
      <c r="CO167" s="15"/>
      <c r="CX167" s="21"/>
    </row>
    <row r="168" spans="5:102" ht="15" x14ac:dyDescent="0.25">
      <c r="E168" s="7"/>
      <c r="P168" s="7"/>
      <c r="AR168" t="s">
        <v>595</v>
      </c>
      <c r="AS168" s="132" t="s">
        <v>596</v>
      </c>
      <c r="AT168" s="132" t="s">
        <v>596</v>
      </c>
      <c r="AU168" s="132">
        <v>1</v>
      </c>
      <c r="AW168" s="104" t="s">
        <v>2160</v>
      </c>
      <c r="AX168" s="104" t="s">
        <v>2159</v>
      </c>
      <c r="AY168" s="104" t="s">
        <v>2159</v>
      </c>
      <c r="BC168" t="s">
        <v>549</v>
      </c>
      <c r="BD168" t="s">
        <v>550</v>
      </c>
      <c r="BE168" t="s">
        <v>550</v>
      </c>
      <c r="BF168" s="133">
        <v>1</v>
      </c>
      <c r="BG168" s="133"/>
      <c r="BH168" s="133"/>
      <c r="BI168" s="136"/>
      <c r="BJ168" s="133"/>
      <c r="BK168" s="133"/>
      <c r="BL168" s="133">
        <v>8</v>
      </c>
      <c r="CL168" s="15"/>
      <c r="CM168" s="15"/>
      <c r="CN168" s="15"/>
      <c r="CO168" s="15"/>
      <c r="CX168" s="21"/>
    </row>
    <row r="169" spans="5:102" ht="15" x14ac:dyDescent="0.25">
      <c r="E169" s="7"/>
      <c r="P169" s="7"/>
      <c r="AR169" t="s">
        <v>599</v>
      </c>
      <c r="AS169" s="132" t="s">
        <v>600</v>
      </c>
      <c r="AT169" s="132" t="s">
        <v>600</v>
      </c>
      <c r="AU169" s="132">
        <v>1</v>
      </c>
      <c r="AW169" s="104" t="s">
        <v>2162</v>
      </c>
      <c r="AX169" s="104" t="s">
        <v>2161</v>
      </c>
      <c r="AY169" s="104" t="s">
        <v>2161</v>
      </c>
      <c r="BC169" t="s">
        <v>553</v>
      </c>
      <c r="BD169" t="s">
        <v>554</v>
      </c>
      <c r="BE169" t="s">
        <v>554</v>
      </c>
      <c r="BF169" s="133">
        <v>1</v>
      </c>
      <c r="BG169" s="133"/>
      <c r="BH169" s="133"/>
      <c r="BI169" s="136"/>
      <c r="BJ169" s="133"/>
      <c r="BK169" s="133"/>
      <c r="BL169" s="133">
        <v>9</v>
      </c>
      <c r="CL169" s="15"/>
      <c r="CM169" s="15"/>
      <c r="CN169" s="15"/>
      <c r="CO169" s="15"/>
      <c r="CX169" s="21"/>
    </row>
    <row r="170" spans="5:102" ht="15" x14ac:dyDescent="0.25">
      <c r="E170" s="7"/>
      <c r="P170" s="7"/>
      <c r="AR170" s="104"/>
      <c r="AS170" s="132"/>
      <c r="AT170" s="132"/>
      <c r="AU170" s="132"/>
      <c r="AW170" s="104" t="s">
        <v>2163</v>
      </c>
      <c r="AX170" s="104" t="s">
        <v>2164</v>
      </c>
      <c r="AY170" s="104" t="s">
        <v>2164</v>
      </c>
      <c r="BC170" t="s">
        <v>557</v>
      </c>
      <c r="BD170" t="s">
        <v>558</v>
      </c>
      <c r="BE170" t="s">
        <v>558</v>
      </c>
      <c r="BF170" s="133">
        <v>1</v>
      </c>
      <c r="BG170" s="133"/>
      <c r="BH170" s="133"/>
      <c r="BI170" s="136"/>
      <c r="BJ170" s="133"/>
      <c r="BK170" s="133"/>
      <c r="BL170" s="133">
        <v>10</v>
      </c>
      <c r="CL170" s="15"/>
      <c r="CM170" s="15"/>
      <c r="CN170" s="15"/>
      <c r="CO170" s="15"/>
      <c r="CX170" s="21"/>
    </row>
    <row r="171" spans="5:102" ht="15" x14ac:dyDescent="0.25">
      <c r="E171" s="7"/>
      <c r="P171" s="7"/>
      <c r="AR171" s="104" t="s">
        <v>2158</v>
      </c>
      <c r="AS171" s="132"/>
      <c r="AT171" s="132"/>
      <c r="AU171" s="132"/>
      <c r="AW171" s="104" t="s">
        <v>2166</v>
      </c>
      <c r="AX171" s="104" t="s">
        <v>2165</v>
      </c>
      <c r="AY171" s="104" t="s">
        <v>2165</v>
      </c>
      <c r="BC171" t="s">
        <v>559</v>
      </c>
      <c r="BD171" t="s">
        <v>560</v>
      </c>
      <c r="BE171" t="s">
        <v>560</v>
      </c>
      <c r="BF171" s="133">
        <v>1</v>
      </c>
      <c r="BG171" s="133"/>
      <c r="BH171" s="133"/>
      <c r="BI171" s="136"/>
      <c r="BJ171" s="133"/>
      <c r="BK171" s="133"/>
      <c r="BL171" s="133">
        <v>11</v>
      </c>
      <c r="CM171" s="15"/>
      <c r="CN171" s="15"/>
      <c r="CO171" s="15"/>
      <c r="CX171" s="21"/>
    </row>
    <row r="172" spans="5:102" ht="15" x14ac:dyDescent="0.25">
      <c r="E172" s="7"/>
      <c r="AR172" t="s">
        <v>2160</v>
      </c>
      <c r="AS172" t="s">
        <v>2159</v>
      </c>
      <c r="AT172" s="104" t="s">
        <v>2159</v>
      </c>
      <c r="AU172" s="132">
        <v>1</v>
      </c>
      <c r="AW172" s="104" t="s">
        <v>2168</v>
      </c>
      <c r="AX172" s="104" t="s">
        <v>2167</v>
      </c>
      <c r="AY172" s="104" t="s">
        <v>2167</v>
      </c>
      <c r="BC172" t="s">
        <v>561</v>
      </c>
      <c r="BD172" t="s">
        <v>562</v>
      </c>
      <c r="BE172" t="s">
        <v>562</v>
      </c>
      <c r="BF172" s="133">
        <v>1</v>
      </c>
      <c r="BG172" s="133"/>
      <c r="BH172" s="133"/>
      <c r="BI172" s="136"/>
      <c r="BJ172" s="133"/>
      <c r="BK172" s="133"/>
      <c r="BL172" s="133">
        <v>12</v>
      </c>
      <c r="CM172" s="15"/>
      <c r="CN172" s="15"/>
      <c r="CO172" s="15"/>
      <c r="CX172" s="21"/>
    </row>
    <row r="173" spans="5:102" ht="15" x14ac:dyDescent="0.25">
      <c r="E173" s="7"/>
      <c r="AR173" t="s">
        <v>2162</v>
      </c>
      <c r="AS173" t="s">
        <v>2161</v>
      </c>
      <c r="AT173" s="104" t="s">
        <v>2161</v>
      </c>
      <c r="AU173" s="132">
        <v>1</v>
      </c>
      <c r="AW173" s="104" t="s">
        <v>2170</v>
      </c>
      <c r="AX173" s="104" t="s">
        <v>2169</v>
      </c>
      <c r="AY173" s="104" t="s">
        <v>2169</v>
      </c>
      <c r="BC173" t="s">
        <v>565</v>
      </c>
      <c r="BD173" t="s">
        <v>566</v>
      </c>
      <c r="BE173" t="s">
        <v>566</v>
      </c>
      <c r="BF173" s="133">
        <v>1</v>
      </c>
      <c r="BG173" s="133"/>
      <c r="BH173" s="133"/>
      <c r="BI173" s="136"/>
      <c r="BJ173" s="133"/>
      <c r="BK173" s="133"/>
      <c r="BL173" s="133">
        <v>13</v>
      </c>
      <c r="CM173" s="15"/>
      <c r="CN173" s="15"/>
      <c r="CO173" s="15"/>
      <c r="CX173" s="21"/>
    </row>
    <row r="174" spans="5:102" ht="15" x14ac:dyDescent="0.25">
      <c r="AR174" t="s">
        <v>2163</v>
      </c>
      <c r="AS174" t="s">
        <v>2164</v>
      </c>
      <c r="AT174" s="104" t="s">
        <v>2164</v>
      </c>
      <c r="AU174" s="132">
        <v>1</v>
      </c>
      <c r="AW174" s="104" t="s">
        <v>2171</v>
      </c>
      <c r="AX174" s="104" t="s">
        <v>2172</v>
      </c>
      <c r="AY174" s="104" t="s">
        <v>2172</v>
      </c>
      <c r="BC174" t="s">
        <v>569</v>
      </c>
      <c r="BD174" t="s">
        <v>570</v>
      </c>
      <c r="BE174" t="s">
        <v>570</v>
      </c>
      <c r="BF174" s="133">
        <v>1</v>
      </c>
      <c r="BG174" s="133"/>
      <c r="BH174" s="133"/>
      <c r="BI174" s="136"/>
      <c r="BJ174" s="133"/>
      <c r="BK174" s="133"/>
      <c r="BL174" s="133">
        <v>14</v>
      </c>
      <c r="CM174" s="15"/>
      <c r="CN174" s="15"/>
      <c r="CO174" s="15"/>
      <c r="CX174" s="21"/>
    </row>
    <row r="175" spans="5:102" ht="15" x14ac:dyDescent="0.25">
      <c r="AR175" t="s">
        <v>2166</v>
      </c>
      <c r="AS175" t="s">
        <v>2165</v>
      </c>
      <c r="AT175" s="104" t="s">
        <v>2165</v>
      </c>
      <c r="AU175" s="132">
        <v>1</v>
      </c>
      <c r="AW175" s="104" t="s">
        <v>2174</v>
      </c>
      <c r="AX175" s="104" t="s">
        <v>2173</v>
      </c>
      <c r="AY175" s="104" t="s">
        <v>2173</v>
      </c>
      <c r="BC175" t="s">
        <v>573</v>
      </c>
      <c r="BD175" t="s">
        <v>574</v>
      </c>
      <c r="BE175" t="s">
        <v>574</v>
      </c>
      <c r="BF175" s="133">
        <v>1</v>
      </c>
      <c r="BG175" s="133"/>
      <c r="BH175" s="133"/>
      <c r="BI175" s="136"/>
      <c r="BJ175" s="133"/>
      <c r="BK175" s="133"/>
      <c r="BL175" s="133">
        <v>15</v>
      </c>
      <c r="CM175" s="15"/>
      <c r="CN175" s="15"/>
      <c r="CO175" s="15"/>
      <c r="CX175" s="21"/>
    </row>
    <row r="176" spans="5:102" ht="15" x14ac:dyDescent="0.25">
      <c r="AR176" t="s">
        <v>2168</v>
      </c>
      <c r="AS176" t="s">
        <v>2167</v>
      </c>
      <c r="AT176" s="104" t="s">
        <v>2167</v>
      </c>
      <c r="AU176" s="132">
        <v>1</v>
      </c>
      <c r="AW176" s="104"/>
      <c r="AX176" s="104"/>
      <c r="AY176" s="104"/>
      <c r="BC176" t="s">
        <v>575</v>
      </c>
      <c r="BD176" t="s">
        <v>576</v>
      </c>
      <c r="BE176" t="s">
        <v>576</v>
      </c>
      <c r="BF176" s="133">
        <v>1</v>
      </c>
      <c r="BG176" s="133"/>
      <c r="BH176" s="133"/>
      <c r="BI176" s="136"/>
      <c r="BJ176" s="133"/>
      <c r="BK176" s="133"/>
      <c r="BL176" s="133">
        <v>16</v>
      </c>
      <c r="CM176" s="15"/>
      <c r="CN176" s="15"/>
      <c r="CO176" s="15"/>
      <c r="CX176" s="21"/>
    </row>
    <row r="177" spans="44:102" ht="15" x14ac:dyDescent="0.25">
      <c r="AR177" t="s">
        <v>2170</v>
      </c>
      <c r="AS177" t="s">
        <v>2169</v>
      </c>
      <c r="AT177" s="104" t="s">
        <v>2169</v>
      </c>
      <c r="AU177" s="132">
        <v>1</v>
      </c>
      <c r="AW177" s="104" t="s">
        <v>2194</v>
      </c>
      <c r="AX177" s="104"/>
      <c r="AY177" s="104"/>
      <c r="BC177" t="s">
        <v>577</v>
      </c>
      <c r="BD177" t="s">
        <v>578</v>
      </c>
      <c r="BE177" t="s">
        <v>578</v>
      </c>
      <c r="BF177" s="133">
        <v>1</v>
      </c>
      <c r="BG177" s="133"/>
      <c r="BH177" s="133"/>
      <c r="BI177" s="136"/>
      <c r="BJ177" s="133"/>
      <c r="BK177" s="133"/>
      <c r="BL177" s="133">
        <v>17</v>
      </c>
      <c r="CM177" s="15"/>
      <c r="CN177" s="15"/>
      <c r="CO177" s="15"/>
      <c r="CX177" s="21"/>
    </row>
    <row r="178" spans="44:102" ht="15" x14ac:dyDescent="0.25">
      <c r="AR178" t="s">
        <v>2171</v>
      </c>
      <c r="AS178" t="s">
        <v>2172</v>
      </c>
      <c r="AT178" s="104" t="s">
        <v>2172</v>
      </c>
      <c r="AU178" s="132">
        <v>1</v>
      </c>
      <c r="AW178" s="104" t="s">
        <v>2196</v>
      </c>
      <c r="AX178" s="104" t="s">
        <v>2195</v>
      </c>
      <c r="AY178" s="104" t="s">
        <v>2195</v>
      </c>
      <c r="BC178" t="s">
        <v>581</v>
      </c>
      <c r="BD178" t="s">
        <v>582</v>
      </c>
      <c r="BE178" t="s">
        <v>582</v>
      </c>
      <c r="BF178" s="133">
        <v>1</v>
      </c>
      <c r="BG178" s="133"/>
      <c r="BH178" s="133"/>
      <c r="BI178" s="136"/>
      <c r="BJ178" s="133"/>
      <c r="BK178" s="133"/>
      <c r="BL178" s="133">
        <v>18</v>
      </c>
      <c r="CM178" s="15"/>
      <c r="CN178" s="15"/>
      <c r="CO178" s="15"/>
      <c r="CX178" s="21"/>
    </row>
    <row r="179" spans="44:102" ht="15" x14ac:dyDescent="0.25">
      <c r="AR179" t="s">
        <v>2174</v>
      </c>
      <c r="AS179" t="s">
        <v>2173</v>
      </c>
      <c r="AT179" s="104" t="s">
        <v>2173</v>
      </c>
      <c r="AU179" s="132">
        <v>1</v>
      </c>
      <c r="AW179" s="158"/>
      <c r="AX179" s="158"/>
      <c r="AY179" s="132"/>
      <c r="BC179" t="s">
        <v>585</v>
      </c>
      <c r="BD179" t="s">
        <v>586</v>
      </c>
      <c r="BE179" t="s">
        <v>586</v>
      </c>
      <c r="BF179" s="133">
        <v>1</v>
      </c>
      <c r="BG179" s="133"/>
      <c r="BH179" s="133"/>
      <c r="BI179" s="136"/>
      <c r="BJ179" s="133"/>
      <c r="BK179" s="133"/>
      <c r="BL179" s="133">
        <v>19</v>
      </c>
      <c r="CX179" s="21"/>
    </row>
    <row r="180" spans="44:102" ht="15" x14ac:dyDescent="0.25">
      <c r="AR180" s="104"/>
      <c r="AS180" s="104"/>
      <c r="AT180" s="104"/>
      <c r="AU180" s="132"/>
      <c r="AW180" s="104" t="s">
        <v>2134</v>
      </c>
      <c r="AX180" s="132"/>
      <c r="AY180" s="132"/>
      <c r="BC180" t="s">
        <v>589</v>
      </c>
      <c r="BD180" t="s">
        <v>590</v>
      </c>
      <c r="BE180" t="s">
        <v>590</v>
      </c>
      <c r="BF180" s="133">
        <v>1</v>
      </c>
      <c r="BG180" s="133"/>
      <c r="BH180" s="133"/>
      <c r="BI180" s="136"/>
      <c r="BJ180" s="133"/>
      <c r="BK180" s="133"/>
      <c r="BL180" s="133">
        <v>20</v>
      </c>
      <c r="CX180" s="21"/>
    </row>
    <row r="181" spans="44:102" ht="15" x14ac:dyDescent="0.25">
      <c r="AR181" s="104" t="s">
        <v>2194</v>
      </c>
      <c r="AS181" s="104"/>
      <c r="AT181" s="104"/>
      <c r="AU181" s="132"/>
      <c r="AW181" s="104" t="s">
        <v>2136</v>
      </c>
      <c r="AX181" s="104" t="s">
        <v>2137</v>
      </c>
      <c r="AY181" s="104" t="s">
        <v>2137</v>
      </c>
      <c r="BC181" t="s">
        <v>593</v>
      </c>
      <c r="BD181" t="s">
        <v>594</v>
      </c>
      <c r="BE181" t="s">
        <v>1909</v>
      </c>
      <c r="BF181" s="133">
        <v>2</v>
      </c>
      <c r="BG181" s="133" t="s">
        <v>33</v>
      </c>
      <c r="BH181" s="133" t="s">
        <v>348</v>
      </c>
      <c r="BI181" s="133" t="s">
        <v>315</v>
      </c>
      <c r="BJ181" s="133"/>
      <c r="BK181" s="133"/>
      <c r="BL181" s="133">
        <v>1</v>
      </c>
      <c r="CX181" s="21"/>
    </row>
    <row r="182" spans="44:102" ht="15" x14ac:dyDescent="0.25">
      <c r="AR182" s="104" t="s">
        <v>2196</v>
      </c>
      <c r="AS182" s="104" t="s">
        <v>2195</v>
      </c>
      <c r="AT182" s="104" t="s">
        <v>2195</v>
      </c>
      <c r="AU182" s="132">
        <v>1</v>
      </c>
      <c r="AW182" s="104" t="s">
        <v>2135</v>
      </c>
      <c r="AX182" s="104" t="s">
        <v>2138</v>
      </c>
      <c r="AY182" s="104" t="s">
        <v>2138</v>
      </c>
      <c r="AZ182"/>
      <c r="BC182" t="s">
        <v>597</v>
      </c>
      <c r="BD182" t="s">
        <v>598</v>
      </c>
      <c r="BE182" t="s">
        <v>1910</v>
      </c>
      <c r="BF182" s="133">
        <v>2</v>
      </c>
      <c r="BG182" s="133" t="s">
        <v>33</v>
      </c>
      <c r="BH182" s="133" t="s">
        <v>348</v>
      </c>
      <c r="BI182" s="133" t="s">
        <v>315</v>
      </c>
      <c r="BJ182" s="133"/>
      <c r="BK182" s="133"/>
      <c r="BL182" s="133">
        <v>2</v>
      </c>
      <c r="CX182" s="21"/>
    </row>
    <row r="183" spans="44:102" ht="15" x14ac:dyDescent="0.25">
      <c r="AR183" s="158"/>
      <c r="AS183" s="158"/>
      <c r="AT183" s="132"/>
      <c r="AU183" s="132"/>
      <c r="AW183"/>
      <c r="AX183" s="132"/>
      <c r="AY183" s="132"/>
      <c r="AZ183"/>
      <c r="BC183" t="s">
        <v>601</v>
      </c>
      <c r="BD183" t="s">
        <v>602</v>
      </c>
      <c r="BE183" t="s">
        <v>1911</v>
      </c>
      <c r="BF183" s="133">
        <v>2</v>
      </c>
      <c r="BG183" s="133" t="s">
        <v>33</v>
      </c>
      <c r="BH183" s="133" t="s">
        <v>348</v>
      </c>
      <c r="BI183" s="133" t="s">
        <v>315</v>
      </c>
      <c r="BJ183" s="133"/>
      <c r="BK183" s="133"/>
      <c r="BL183" s="133">
        <v>3</v>
      </c>
      <c r="CX183" s="21"/>
    </row>
    <row r="184" spans="44:102" ht="15" x14ac:dyDescent="0.25">
      <c r="AR184" s="104" t="s">
        <v>2134</v>
      </c>
      <c r="AS184" s="132"/>
      <c r="AT184" s="132"/>
      <c r="AU184" s="132"/>
      <c r="AW184" t="s">
        <v>2104</v>
      </c>
      <c r="AX184" s="132"/>
      <c r="AY184" s="132"/>
      <c r="AZ184"/>
      <c r="BC184" t="s">
        <v>603</v>
      </c>
      <c r="BD184" t="s">
        <v>604</v>
      </c>
      <c r="BE184" t="s">
        <v>1912</v>
      </c>
      <c r="BF184" s="133">
        <v>2</v>
      </c>
      <c r="BG184" s="133" t="s">
        <v>33</v>
      </c>
      <c r="BH184" s="133" t="s">
        <v>348</v>
      </c>
      <c r="BI184" s="133" t="s">
        <v>315</v>
      </c>
      <c r="BJ184" s="133"/>
      <c r="BK184" s="133"/>
      <c r="BL184" s="133">
        <v>4</v>
      </c>
      <c r="CX184" s="21"/>
    </row>
    <row r="185" spans="44:102" ht="15" x14ac:dyDescent="0.25">
      <c r="AR185" s="104" t="s">
        <v>2136</v>
      </c>
      <c r="AS185" s="104" t="s">
        <v>2137</v>
      </c>
      <c r="AT185" s="104" t="s">
        <v>2137</v>
      </c>
      <c r="AU185" s="132">
        <v>1</v>
      </c>
      <c r="AW185" t="s">
        <v>1839</v>
      </c>
      <c r="AX185" s="134" t="s">
        <v>1840</v>
      </c>
      <c r="AY185" s="134" t="s">
        <v>2063</v>
      </c>
      <c r="AZ185"/>
      <c r="BC185" t="s">
        <v>605</v>
      </c>
      <c r="BD185" t="s">
        <v>606</v>
      </c>
      <c r="BE185" t="s">
        <v>1913</v>
      </c>
      <c r="BF185" s="133">
        <v>2</v>
      </c>
      <c r="BG185" s="133" t="s">
        <v>33</v>
      </c>
      <c r="BH185" s="133" t="s">
        <v>348</v>
      </c>
      <c r="BI185" s="133" t="s">
        <v>315</v>
      </c>
      <c r="BJ185" s="133"/>
      <c r="BK185" s="133"/>
      <c r="BL185" s="133">
        <v>5</v>
      </c>
      <c r="CX185" s="21"/>
    </row>
    <row r="186" spans="44:102" ht="15" x14ac:dyDescent="0.25">
      <c r="AR186" s="104" t="s">
        <v>2135</v>
      </c>
      <c r="AS186" s="104" t="s">
        <v>2138</v>
      </c>
      <c r="AT186" s="104" t="s">
        <v>2138</v>
      </c>
      <c r="AU186" s="132">
        <v>1</v>
      </c>
      <c r="AW186" t="s">
        <v>1841</v>
      </c>
      <c r="AX186" s="134" t="s">
        <v>1842</v>
      </c>
      <c r="AY186" s="134" t="s">
        <v>2062</v>
      </c>
      <c r="AZ186"/>
      <c r="BC186" t="s">
        <v>608</v>
      </c>
      <c r="BD186" t="s">
        <v>609</v>
      </c>
      <c r="BE186" t="s">
        <v>1914</v>
      </c>
      <c r="BF186" s="133">
        <v>2</v>
      </c>
      <c r="BG186" s="133" t="s">
        <v>33</v>
      </c>
      <c r="BH186" s="133" t="s">
        <v>348</v>
      </c>
      <c r="BI186" s="133" t="s">
        <v>315</v>
      </c>
      <c r="BJ186" s="133"/>
      <c r="BK186" s="133"/>
      <c r="BL186" s="133">
        <v>6</v>
      </c>
      <c r="CX186" s="21"/>
    </row>
    <row r="187" spans="44:102" ht="15" x14ac:dyDescent="0.25">
      <c r="AR187" s="104"/>
      <c r="AS187" s="104"/>
      <c r="AT187" s="104"/>
      <c r="AU187" s="132"/>
      <c r="AW187" t="s">
        <v>1843</v>
      </c>
      <c r="AX187" s="134" t="s">
        <v>1844</v>
      </c>
      <c r="AY187" s="134" t="s">
        <v>2061</v>
      </c>
      <c r="AZ187"/>
      <c r="BC187" t="s">
        <v>611</v>
      </c>
      <c r="BD187" t="s">
        <v>612</v>
      </c>
      <c r="BE187" t="s">
        <v>1915</v>
      </c>
      <c r="BF187" s="133">
        <v>2</v>
      </c>
      <c r="BG187" s="133" t="s">
        <v>33</v>
      </c>
      <c r="BH187" s="133" t="s">
        <v>348</v>
      </c>
      <c r="BI187" s="133" t="s">
        <v>315</v>
      </c>
      <c r="BJ187" s="133"/>
      <c r="BK187" s="133"/>
      <c r="BL187" s="133">
        <v>7</v>
      </c>
      <c r="CX187" s="21"/>
    </row>
    <row r="188" spans="44:102" ht="15" x14ac:dyDescent="0.25">
      <c r="AR188" s="104" t="s">
        <v>2104</v>
      </c>
      <c r="AS188" s="132"/>
      <c r="AT188" s="132"/>
      <c r="AU188" s="132"/>
      <c r="AW188"/>
      <c r="AX188"/>
      <c r="AY188"/>
      <c r="AZ188"/>
      <c r="BC188" t="s">
        <v>614</v>
      </c>
      <c r="BD188" t="s">
        <v>615</v>
      </c>
      <c r="BE188" t="s">
        <v>1916</v>
      </c>
      <c r="BF188" s="133">
        <v>2</v>
      </c>
      <c r="BG188" s="133" t="s">
        <v>33</v>
      </c>
      <c r="BH188" s="133" t="s">
        <v>348</v>
      </c>
      <c r="BI188" s="133" t="s">
        <v>315</v>
      </c>
      <c r="BJ188" s="133"/>
      <c r="BK188" s="133"/>
      <c r="BL188" s="133">
        <v>8</v>
      </c>
      <c r="CX188" s="21"/>
    </row>
    <row r="189" spans="44:102" ht="15" x14ac:dyDescent="0.25">
      <c r="AR189" s="104" t="s">
        <v>1839</v>
      </c>
      <c r="AS189" s="134" t="s">
        <v>1840</v>
      </c>
      <c r="AT189" s="134" t="s">
        <v>2063</v>
      </c>
      <c r="AU189" s="132">
        <v>1</v>
      </c>
      <c r="AW189" t="s">
        <v>2100</v>
      </c>
      <c r="AX189"/>
      <c r="AY189"/>
      <c r="AZ189" s="15"/>
      <c r="BC189" t="s">
        <v>617</v>
      </c>
      <c r="BD189" t="s">
        <v>618</v>
      </c>
      <c r="BE189" t="s">
        <v>1917</v>
      </c>
      <c r="BF189" s="133">
        <v>2</v>
      </c>
      <c r="BG189" s="133" t="s">
        <v>33</v>
      </c>
      <c r="BH189" s="133" t="s">
        <v>348</v>
      </c>
      <c r="BI189" s="133" t="s">
        <v>315</v>
      </c>
      <c r="BJ189" s="133"/>
      <c r="BK189" s="133"/>
      <c r="BL189" s="133">
        <v>9</v>
      </c>
      <c r="CX189" s="21"/>
    </row>
    <row r="190" spans="44:102" ht="15" x14ac:dyDescent="0.25">
      <c r="AR190" s="104" t="s">
        <v>1841</v>
      </c>
      <c r="AS190" s="134" t="s">
        <v>1842</v>
      </c>
      <c r="AT190" s="134" t="s">
        <v>2062</v>
      </c>
      <c r="AU190" s="132">
        <v>1</v>
      </c>
      <c r="AW190" t="s">
        <v>607</v>
      </c>
      <c r="AX190" t="s">
        <v>607</v>
      </c>
      <c r="AY190" t="s">
        <v>607</v>
      </c>
      <c r="AZ190" s="132"/>
      <c r="BC190" t="s">
        <v>620</v>
      </c>
      <c r="BD190" t="s">
        <v>621</v>
      </c>
      <c r="BE190" t="s">
        <v>1918</v>
      </c>
      <c r="BF190" s="133">
        <v>2</v>
      </c>
      <c r="BG190" s="133" t="s">
        <v>33</v>
      </c>
      <c r="BH190" s="133" t="s">
        <v>348</v>
      </c>
      <c r="BI190" s="133" t="s">
        <v>315</v>
      </c>
      <c r="BJ190" s="133"/>
      <c r="BK190" s="133"/>
      <c r="BL190" s="133">
        <v>10</v>
      </c>
      <c r="CX190" s="21"/>
    </row>
    <row r="191" spans="44:102" ht="15" x14ac:dyDescent="0.25">
      <c r="AR191" s="104" t="s">
        <v>1843</v>
      </c>
      <c r="AS191" s="134" t="s">
        <v>1844</v>
      </c>
      <c r="AT191" s="134" t="s">
        <v>2061</v>
      </c>
      <c r="AU191" s="132">
        <v>1</v>
      </c>
      <c r="AW191" t="s">
        <v>610</v>
      </c>
      <c r="AX191" t="s">
        <v>610</v>
      </c>
      <c r="AY191" t="s">
        <v>610</v>
      </c>
      <c r="AZ191" s="132"/>
      <c r="BC191" t="s">
        <v>623</v>
      </c>
      <c r="BD191" t="s">
        <v>624</v>
      </c>
      <c r="BE191" t="s">
        <v>1919</v>
      </c>
      <c r="BF191" s="133">
        <v>2</v>
      </c>
      <c r="BG191" s="133" t="s">
        <v>33</v>
      </c>
      <c r="BH191" s="133" t="s">
        <v>348</v>
      </c>
      <c r="BI191" s="133" t="s">
        <v>315</v>
      </c>
      <c r="BJ191" s="133"/>
      <c r="BK191" s="133"/>
      <c r="BL191" s="133">
        <v>11</v>
      </c>
      <c r="CX191" s="21"/>
    </row>
    <row r="192" spans="44:102" ht="15" x14ac:dyDescent="0.25">
      <c r="AR192"/>
      <c r="AS192"/>
      <c r="AT192"/>
      <c r="AU192" s="159"/>
      <c r="AW192" t="s">
        <v>613</v>
      </c>
      <c r="AX192" t="s">
        <v>613</v>
      </c>
      <c r="AY192" t="s">
        <v>613</v>
      </c>
      <c r="AZ192" s="132"/>
      <c r="BC192" t="s">
        <v>625</v>
      </c>
      <c r="BD192" t="s">
        <v>626</v>
      </c>
      <c r="BE192" t="s">
        <v>1920</v>
      </c>
      <c r="BF192" s="133">
        <v>2</v>
      </c>
      <c r="BG192" s="133" t="s">
        <v>33</v>
      </c>
      <c r="BH192" s="133" t="s">
        <v>348</v>
      </c>
      <c r="BI192" s="133" t="s">
        <v>315</v>
      </c>
      <c r="BJ192" s="133"/>
      <c r="BK192" s="133"/>
      <c r="BL192" s="133">
        <v>12</v>
      </c>
      <c r="CX192" s="21"/>
    </row>
    <row r="193" spans="44:102" ht="15" x14ac:dyDescent="0.25">
      <c r="AR193" t="s">
        <v>2100</v>
      </c>
      <c r="AS193"/>
      <c r="AT193"/>
      <c r="AU193" s="159"/>
      <c r="AW193" t="s">
        <v>616</v>
      </c>
      <c r="AX193" t="s">
        <v>616</v>
      </c>
      <c r="AY193" t="s">
        <v>616</v>
      </c>
      <c r="AZ193" s="132"/>
      <c r="BC193" t="s">
        <v>627</v>
      </c>
      <c r="BD193" t="s">
        <v>628</v>
      </c>
      <c r="BE193" t="s">
        <v>1921</v>
      </c>
      <c r="BF193" s="133">
        <v>2</v>
      </c>
      <c r="BG193" s="133" t="s">
        <v>33</v>
      </c>
      <c r="BH193" s="133" t="s">
        <v>348</v>
      </c>
      <c r="BI193" s="133" t="s">
        <v>315</v>
      </c>
      <c r="BJ193" s="133"/>
      <c r="BK193" s="133"/>
      <c r="BL193" s="133">
        <v>13</v>
      </c>
      <c r="CX193" s="21"/>
    </row>
    <row r="194" spans="44:102" ht="15" x14ac:dyDescent="0.25">
      <c r="AR194" t="s">
        <v>607</v>
      </c>
      <c r="AS194" t="s">
        <v>607</v>
      </c>
      <c r="AT194" t="s">
        <v>607</v>
      </c>
      <c r="AU194" s="159">
        <v>1</v>
      </c>
      <c r="AW194" t="s">
        <v>619</v>
      </c>
      <c r="AX194" t="s">
        <v>619</v>
      </c>
      <c r="AY194" t="s">
        <v>619</v>
      </c>
      <c r="AZ194" s="132"/>
      <c r="BC194" t="s">
        <v>629</v>
      </c>
      <c r="BD194" t="s">
        <v>630</v>
      </c>
      <c r="BE194" t="s">
        <v>1922</v>
      </c>
      <c r="BF194" s="133">
        <v>2</v>
      </c>
      <c r="BG194" s="133" t="s">
        <v>33</v>
      </c>
      <c r="BH194" s="133" t="s">
        <v>348</v>
      </c>
      <c r="BI194" s="133" t="s">
        <v>315</v>
      </c>
      <c r="BJ194" s="133"/>
      <c r="BK194" s="133"/>
      <c r="BL194" s="133">
        <v>14</v>
      </c>
      <c r="CX194" s="21"/>
    </row>
    <row r="195" spans="44:102" ht="15" x14ac:dyDescent="0.25">
      <c r="AR195" t="s">
        <v>610</v>
      </c>
      <c r="AS195" t="s">
        <v>610</v>
      </c>
      <c r="AT195" t="s">
        <v>610</v>
      </c>
      <c r="AU195" s="159">
        <v>1</v>
      </c>
      <c r="AW195" t="s">
        <v>622</v>
      </c>
      <c r="AX195" t="s">
        <v>622</v>
      </c>
      <c r="AY195" t="s">
        <v>622</v>
      </c>
      <c r="AZ195" s="132"/>
      <c r="BC195" t="s">
        <v>631</v>
      </c>
      <c r="BD195" t="s">
        <v>632</v>
      </c>
      <c r="BE195" t="s">
        <v>1923</v>
      </c>
      <c r="BF195" s="133">
        <v>2</v>
      </c>
      <c r="BG195" s="133" t="s">
        <v>33</v>
      </c>
      <c r="BH195" s="133" t="s">
        <v>348</v>
      </c>
      <c r="BI195" s="133" t="s">
        <v>315</v>
      </c>
      <c r="BJ195" s="133"/>
      <c r="BK195" s="133"/>
      <c r="BL195" s="133">
        <v>15</v>
      </c>
      <c r="CX195" s="21"/>
    </row>
    <row r="196" spans="44:102" ht="15" x14ac:dyDescent="0.25">
      <c r="AR196" t="s">
        <v>613</v>
      </c>
      <c r="AS196" s="132" t="s">
        <v>613</v>
      </c>
      <c r="AT196" s="132" t="s">
        <v>613</v>
      </c>
      <c r="AU196" s="132">
        <v>1</v>
      </c>
      <c r="AW196" s="104" t="s">
        <v>2217</v>
      </c>
      <c r="AX196" s="132" t="s">
        <v>2218</v>
      </c>
      <c r="AY196" s="132" t="s">
        <v>2218</v>
      </c>
      <c r="AZ196" s="132"/>
      <c r="BC196" t="s">
        <v>633</v>
      </c>
      <c r="BD196" t="s">
        <v>634</v>
      </c>
      <c r="BE196" t="s">
        <v>1924</v>
      </c>
      <c r="BF196" s="133">
        <v>2</v>
      </c>
      <c r="BG196" s="133" t="s">
        <v>33</v>
      </c>
      <c r="BH196" s="133" t="s">
        <v>348</v>
      </c>
      <c r="BI196" s="133" t="s">
        <v>315</v>
      </c>
      <c r="BJ196" s="133"/>
      <c r="BK196" s="133"/>
      <c r="BL196" s="133">
        <v>16</v>
      </c>
      <c r="CX196" s="21"/>
    </row>
    <row r="197" spans="44:102" ht="15" x14ac:dyDescent="0.25">
      <c r="AR197" t="s">
        <v>616</v>
      </c>
      <c r="AS197" s="132" t="s">
        <v>616</v>
      </c>
      <c r="AT197" s="132" t="s">
        <v>616</v>
      </c>
      <c r="AU197" s="132">
        <v>1</v>
      </c>
      <c r="AW197" s="104" t="s">
        <v>2219</v>
      </c>
      <c r="AX197" s="132" t="s">
        <v>2220</v>
      </c>
      <c r="AY197" s="132" t="s">
        <v>2220</v>
      </c>
      <c r="AZ197" s="132"/>
      <c r="BC197" t="s">
        <v>635</v>
      </c>
      <c r="BD197" t="s">
        <v>636</v>
      </c>
      <c r="BE197" t="s">
        <v>1925</v>
      </c>
      <c r="BF197" s="133">
        <v>2</v>
      </c>
      <c r="BG197" s="133" t="s">
        <v>33</v>
      </c>
      <c r="BH197" s="133" t="s">
        <v>348</v>
      </c>
      <c r="BI197" s="133" t="s">
        <v>315</v>
      </c>
      <c r="BJ197" s="133"/>
      <c r="BK197" s="133"/>
      <c r="BL197" s="133">
        <v>17</v>
      </c>
      <c r="CX197" s="21"/>
    </row>
    <row r="198" spans="44:102" ht="15" x14ac:dyDescent="0.25">
      <c r="AR198" t="s">
        <v>619</v>
      </c>
      <c r="AS198" s="132" t="s">
        <v>619</v>
      </c>
      <c r="AT198" s="132" t="s">
        <v>619</v>
      </c>
      <c r="AU198" s="132">
        <v>1</v>
      </c>
      <c r="AW198" s="104" t="s">
        <v>2221</v>
      </c>
      <c r="AX198" s="132" t="s">
        <v>2222</v>
      </c>
      <c r="AY198" s="132" t="s">
        <v>2222</v>
      </c>
      <c r="AZ198" s="132"/>
      <c r="BC198" t="s">
        <v>637</v>
      </c>
      <c r="BD198" t="s">
        <v>638</v>
      </c>
      <c r="BE198" t="s">
        <v>1926</v>
      </c>
      <c r="BF198" s="133">
        <v>2</v>
      </c>
      <c r="BG198" s="133" t="s">
        <v>33</v>
      </c>
      <c r="BH198" s="133" t="s">
        <v>348</v>
      </c>
      <c r="BI198" s="133" t="s">
        <v>315</v>
      </c>
      <c r="BJ198" s="133"/>
      <c r="BK198" s="133"/>
      <c r="BL198" s="133">
        <v>18</v>
      </c>
      <c r="CX198" s="21"/>
    </row>
    <row r="199" spans="44:102" ht="15" x14ac:dyDescent="0.25">
      <c r="AR199" t="s">
        <v>622</v>
      </c>
      <c r="AS199" s="132" t="s">
        <v>622</v>
      </c>
      <c r="AT199" s="132" t="s">
        <v>622</v>
      </c>
      <c r="AU199" s="132">
        <v>1</v>
      </c>
      <c r="AW199" s="104" t="s">
        <v>2223</v>
      </c>
      <c r="AX199" s="132" t="s">
        <v>2224</v>
      </c>
      <c r="AY199" s="132" t="s">
        <v>2224</v>
      </c>
      <c r="AZ199" s="132"/>
      <c r="BC199" t="s">
        <v>639</v>
      </c>
      <c r="BD199" t="s">
        <v>640</v>
      </c>
      <c r="BE199" t="s">
        <v>1927</v>
      </c>
      <c r="BF199" s="133">
        <v>2</v>
      </c>
      <c r="BG199" s="133" t="s">
        <v>33</v>
      </c>
      <c r="BH199" s="133" t="s">
        <v>348</v>
      </c>
      <c r="BI199" s="133" t="s">
        <v>315</v>
      </c>
      <c r="BJ199" s="133"/>
      <c r="BK199" s="133"/>
      <c r="BL199" s="133">
        <v>19</v>
      </c>
      <c r="CX199" s="21"/>
    </row>
    <row r="200" spans="44:102" ht="15" x14ac:dyDescent="0.25">
      <c r="AR200" s="104" t="s">
        <v>2217</v>
      </c>
      <c r="AS200" s="132" t="s">
        <v>2218</v>
      </c>
      <c r="AT200" s="132" t="s">
        <v>2218</v>
      </c>
      <c r="AU200" s="132">
        <v>1</v>
      </c>
      <c r="AW200" s="104" t="s">
        <v>2225</v>
      </c>
      <c r="AX200" s="132" t="s">
        <v>2226</v>
      </c>
      <c r="AY200" s="132" t="s">
        <v>2226</v>
      </c>
      <c r="AZ200" s="132"/>
      <c r="BC200" t="s">
        <v>641</v>
      </c>
      <c r="BD200" t="s">
        <v>642</v>
      </c>
      <c r="BE200" t="s">
        <v>1928</v>
      </c>
      <c r="BF200" s="133">
        <v>2</v>
      </c>
      <c r="BG200" s="133" t="s">
        <v>33</v>
      </c>
      <c r="BH200" s="133" t="s">
        <v>348</v>
      </c>
      <c r="BI200" s="133" t="s">
        <v>315</v>
      </c>
      <c r="BJ200" s="133"/>
      <c r="BK200" s="133"/>
      <c r="BL200" s="133">
        <v>20</v>
      </c>
      <c r="CX200" s="21"/>
    </row>
    <row r="201" spans="44:102" ht="15" x14ac:dyDescent="0.25">
      <c r="AR201" s="104" t="s">
        <v>2219</v>
      </c>
      <c r="AS201" s="132" t="s">
        <v>2220</v>
      </c>
      <c r="AT201" s="132" t="s">
        <v>2220</v>
      </c>
      <c r="AU201" s="132">
        <v>1</v>
      </c>
      <c r="AW201" s="104" t="s">
        <v>2227</v>
      </c>
      <c r="AX201" s="132" t="s">
        <v>2228</v>
      </c>
      <c r="AY201" s="132" t="s">
        <v>2228</v>
      </c>
      <c r="AZ201" s="132"/>
      <c r="BC201" t="s">
        <v>643</v>
      </c>
      <c r="BD201" t="s">
        <v>643</v>
      </c>
      <c r="BE201" t="s">
        <v>1929</v>
      </c>
      <c r="BF201" s="133">
        <v>2</v>
      </c>
      <c r="BG201" s="133" t="s">
        <v>33</v>
      </c>
      <c r="BH201" s="133" t="s">
        <v>348</v>
      </c>
      <c r="BI201" s="133" t="s">
        <v>644</v>
      </c>
      <c r="BJ201" s="133"/>
      <c r="BK201" s="133"/>
      <c r="BL201" s="133">
        <v>1</v>
      </c>
      <c r="CX201" s="21"/>
    </row>
    <row r="202" spans="44:102" ht="15" x14ac:dyDescent="0.25">
      <c r="AR202" s="104" t="s">
        <v>2221</v>
      </c>
      <c r="AS202" s="132" t="s">
        <v>2222</v>
      </c>
      <c r="AT202" s="132" t="s">
        <v>2222</v>
      </c>
      <c r="AU202" s="132">
        <v>1</v>
      </c>
      <c r="AW202" s="104" t="s">
        <v>2229</v>
      </c>
      <c r="AX202" s="132" t="s">
        <v>2230</v>
      </c>
      <c r="AY202" s="132" t="s">
        <v>2230</v>
      </c>
      <c r="AZ202" s="132"/>
      <c r="BC202" t="s">
        <v>645</v>
      </c>
      <c r="BD202" t="s">
        <v>645</v>
      </c>
      <c r="BE202" t="s">
        <v>1930</v>
      </c>
      <c r="BF202" s="133">
        <v>2</v>
      </c>
      <c r="BG202" s="133" t="s">
        <v>33</v>
      </c>
      <c r="BH202" s="133" t="s">
        <v>348</v>
      </c>
      <c r="BI202" s="133" t="s">
        <v>646</v>
      </c>
      <c r="BJ202" s="133"/>
      <c r="BK202" s="133"/>
      <c r="BL202" s="133">
        <v>2</v>
      </c>
      <c r="CX202" s="21"/>
    </row>
    <row r="203" spans="44:102" ht="15" x14ac:dyDescent="0.25">
      <c r="AR203" s="104" t="s">
        <v>2223</v>
      </c>
      <c r="AS203" s="132" t="s">
        <v>2224</v>
      </c>
      <c r="AT203" s="132" t="s">
        <v>2224</v>
      </c>
      <c r="AU203" s="132">
        <v>1</v>
      </c>
      <c r="AW203" s="104" t="s">
        <v>2231</v>
      </c>
      <c r="AX203" s="132" t="s">
        <v>2232</v>
      </c>
      <c r="AY203" s="132" t="s">
        <v>2232</v>
      </c>
      <c r="AZ203" s="132"/>
      <c r="BC203" t="s">
        <v>647</v>
      </c>
      <c r="BD203" t="s">
        <v>647</v>
      </c>
      <c r="BE203" t="s">
        <v>1931</v>
      </c>
      <c r="BF203" s="133">
        <v>2</v>
      </c>
      <c r="BG203" s="133" t="s">
        <v>33</v>
      </c>
      <c r="BH203" s="133" t="s">
        <v>348</v>
      </c>
      <c r="BI203" s="133" t="s">
        <v>648</v>
      </c>
      <c r="BJ203" s="133"/>
      <c r="BK203" s="133"/>
      <c r="BL203" s="133">
        <v>3</v>
      </c>
      <c r="CX203" s="21"/>
    </row>
    <row r="204" spans="44:102" ht="15" x14ac:dyDescent="0.25">
      <c r="AR204" s="104" t="s">
        <v>2225</v>
      </c>
      <c r="AS204" s="132" t="s">
        <v>2226</v>
      </c>
      <c r="AT204" s="132" t="s">
        <v>2226</v>
      </c>
      <c r="AU204" s="132">
        <v>1</v>
      </c>
      <c r="AW204" s="104" t="s">
        <v>2233</v>
      </c>
      <c r="AX204" s="132" t="s">
        <v>2234</v>
      </c>
      <c r="AY204" s="132" t="s">
        <v>2234</v>
      </c>
      <c r="AZ204" s="132"/>
      <c r="BC204" t="s">
        <v>649</v>
      </c>
      <c r="BD204" t="s">
        <v>649</v>
      </c>
      <c r="BE204" t="s">
        <v>1932</v>
      </c>
      <c r="BF204" s="133">
        <v>2</v>
      </c>
      <c r="BG204" s="133" t="s">
        <v>33</v>
      </c>
      <c r="BH204" s="133" t="s">
        <v>348</v>
      </c>
      <c r="BI204" s="133" t="s">
        <v>650</v>
      </c>
      <c r="BJ204" s="133"/>
      <c r="BK204" s="133"/>
      <c r="BL204" s="133">
        <v>4</v>
      </c>
      <c r="CX204" s="21"/>
    </row>
    <row r="205" spans="44:102" ht="15" x14ac:dyDescent="0.25">
      <c r="AR205" s="104" t="s">
        <v>2227</v>
      </c>
      <c r="AS205" s="132" t="s">
        <v>2228</v>
      </c>
      <c r="AT205" s="132" t="s">
        <v>2228</v>
      </c>
      <c r="AU205" s="132">
        <v>1</v>
      </c>
      <c r="AW205" s="104" t="s">
        <v>2235</v>
      </c>
      <c r="AX205" s="132" t="s">
        <v>2236</v>
      </c>
      <c r="AY205" s="132" t="s">
        <v>2236</v>
      </c>
      <c r="AZ205" s="132"/>
      <c r="BC205" t="s">
        <v>651</v>
      </c>
      <c r="BD205" t="s">
        <v>651</v>
      </c>
      <c r="BE205" t="s">
        <v>1933</v>
      </c>
      <c r="BF205" s="133">
        <v>2</v>
      </c>
      <c r="BG205" s="133" t="s">
        <v>33</v>
      </c>
      <c r="BH205" s="133" t="s">
        <v>348</v>
      </c>
      <c r="BI205" s="133" t="s">
        <v>652</v>
      </c>
      <c r="BJ205" s="133"/>
      <c r="BK205" s="133"/>
      <c r="BL205" s="133">
        <v>5</v>
      </c>
      <c r="CX205" s="21"/>
    </row>
    <row r="206" spans="44:102" ht="15" x14ac:dyDescent="0.25">
      <c r="AR206" s="104" t="s">
        <v>2229</v>
      </c>
      <c r="AS206" s="132" t="s">
        <v>2230</v>
      </c>
      <c r="AT206" s="132" t="s">
        <v>2230</v>
      </c>
      <c r="AU206" s="132">
        <v>1</v>
      </c>
      <c r="AW206" s="104" t="s">
        <v>2237</v>
      </c>
      <c r="AX206" s="132" t="s">
        <v>2238</v>
      </c>
      <c r="AY206" s="132" t="s">
        <v>2238</v>
      </c>
      <c r="AZ206" s="132"/>
      <c r="BC206" t="s">
        <v>653</v>
      </c>
      <c r="BD206" t="s">
        <v>653</v>
      </c>
      <c r="BE206" t="s">
        <v>1934</v>
      </c>
      <c r="BF206" s="133">
        <v>2</v>
      </c>
      <c r="BG206" s="133" t="s">
        <v>33</v>
      </c>
      <c r="BH206" s="133" t="s">
        <v>348</v>
      </c>
      <c r="BI206" s="133" t="s">
        <v>654</v>
      </c>
      <c r="BJ206" s="133"/>
      <c r="BK206" s="133"/>
      <c r="BL206" s="133">
        <v>6</v>
      </c>
      <c r="CX206" s="21"/>
    </row>
    <row r="207" spans="44:102" ht="15" x14ac:dyDescent="0.25">
      <c r="AR207" s="104" t="s">
        <v>2231</v>
      </c>
      <c r="AS207" s="132" t="s">
        <v>2232</v>
      </c>
      <c r="AT207" s="132" t="s">
        <v>2232</v>
      </c>
      <c r="AU207" s="132">
        <v>1</v>
      </c>
      <c r="AW207" s="104" t="s">
        <v>2239</v>
      </c>
      <c r="AX207" s="132" t="s">
        <v>2240</v>
      </c>
      <c r="AY207" s="132" t="s">
        <v>2240</v>
      </c>
      <c r="AZ207" s="132"/>
      <c r="BC207" t="s">
        <v>655</v>
      </c>
      <c r="BD207" t="s">
        <v>655</v>
      </c>
      <c r="BE207" t="s">
        <v>1935</v>
      </c>
      <c r="BF207" s="133">
        <v>2</v>
      </c>
      <c r="BG207" s="133" t="s">
        <v>33</v>
      </c>
      <c r="BH207" s="133" t="s">
        <v>348</v>
      </c>
      <c r="BI207" s="133" t="s">
        <v>656</v>
      </c>
      <c r="BJ207" s="133"/>
      <c r="BK207" s="133"/>
      <c r="BL207" s="133">
        <v>7</v>
      </c>
      <c r="CX207" s="21"/>
    </row>
    <row r="208" spans="44:102" ht="15" x14ac:dyDescent="0.25">
      <c r="AR208" s="104" t="s">
        <v>2233</v>
      </c>
      <c r="AS208" s="132" t="s">
        <v>2234</v>
      </c>
      <c r="AT208" s="132" t="s">
        <v>2234</v>
      </c>
      <c r="AU208" s="132">
        <v>1</v>
      </c>
      <c r="AW208" s="104" t="s">
        <v>2241</v>
      </c>
      <c r="AX208" s="132" t="s">
        <v>2242</v>
      </c>
      <c r="AY208" s="132" t="s">
        <v>2242</v>
      </c>
      <c r="AZ208" s="132"/>
      <c r="BC208" t="s">
        <v>657</v>
      </c>
      <c r="BD208" t="s">
        <v>657</v>
      </c>
      <c r="BE208" t="s">
        <v>1936</v>
      </c>
      <c r="BF208" s="133">
        <v>2</v>
      </c>
      <c r="BG208" s="133" t="s">
        <v>33</v>
      </c>
      <c r="BH208" s="133" t="s">
        <v>348</v>
      </c>
      <c r="BI208" s="133" t="s">
        <v>658</v>
      </c>
      <c r="BJ208" s="133"/>
      <c r="BK208" s="133"/>
      <c r="BL208" s="133">
        <v>8</v>
      </c>
      <c r="CX208" s="21"/>
    </row>
    <row r="209" spans="17:102" ht="15" x14ac:dyDescent="0.25">
      <c r="AR209" s="104" t="s">
        <v>2235</v>
      </c>
      <c r="AS209" s="132" t="s">
        <v>2236</v>
      </c>
      <c r="AT209" s="132" t="s">
        <v>2236</v>
      </c>
      <c r="AU209" s="132">
        <v>1</v>
      </c>
      <c r="AW209" s="104" t="s">
        <v>2243</v>
      </c>
      <c r="AX209" s="132" t="s">
        <v>2244</v>
      </c>
      <c r="AY209" s="132" t="s">
        <v>2244</v>
      </c>
      <c r="AZ209" s="132"/>
      <c r="BC209" t="s">
        <v>659</v>
      </c>
      <c r="BD209" t="s">
        <v>659</v>
      </c>
      <c r="BE209" t="s">
        <v>1937</v>
      </c>
      <c r="BF209" s="133">
        <v>2</v>
      </c>
      <c r="BG209" s="133" t="s">
        <v>33</v>
      </c>
      <c r="BH209" s="133" t="s">
        <v>348</v>
      </c>
      <c r="BI209" s="133" t="s">
        <v>660</v>
      </c>
      <c r="BJ209" s="133"/>
      <c r="BK209" s="133"/>
      <c r="BL209" s="133">
        <v>9</v>
      </c>
      <c r="CX209" s="21"/>
    </row>
    <row r="210" spans="17:102" ht="15" x14ac:dyDescent="0.25">
      <c r="AR210" s="104" t="s">
        <v>2237</v>
      </c>
      <c r="AS210" s="132" t="s">
        <v>2238</v>
      </c>
      <c r="AT210" s="132" t="s">
        <v>2238</v>
      </c>
      <c r="AU210" s="132">
        <v>1</v>
      </c>
      <c r="AW210" s="104" t="s">
        <v>2245</v>
      </c>
      <c r="AX210" s="132" t="s">
        <v>2246</v>
      </c>
      <c r="AY210" s="132" t="s">
        <v>2246</v>
      </c>
      <c r="AZ210" s="132"/>
      <c r="BC210" t="s">
        <v>661</v>
      </c>
      <c r="BD210" t="s">
        <v>661</v>
      </c>
      <c r="BE210" t="s">
        <v>1938</v>
      </c>
      <c r="BF210" s="133">
        <v>2</v>
      </c>
      <c r="BG210" s="133" t="s">
        <v>33</v>
      </c>
      <c r="BH210" s="133" t="s">
        <v>348</v>
      </c>
      <c r="BI210" s="133" t="s">
        <v>662</v>
      </c>
      <c r="BJ210" s="133"/>
      <c r="BK210" s="133"/>
      <c r="BL210" s="133">
        <v>10</v>
      </c>
      <c r="CX210" s="21"/>
    </row>
    <row r="211" spans="17:102" ht="15" x14ac:dyDescent="0.25">
      <c r="AR211" s="104" t="s">
        <v>2239</v>
      </c>
      <c r="AS211" s="132" t="s">
        <v>2240</v>
      </c>
      <c r="AT211" s="132" t="s">
        <v>2240</v>
      </c>
      <c r="AU211" s="132">
        <v>1</v>
      </c>
      <c r="AW211" s="104" t="s">
        <v>2247</v>
      </c>
      <c r="AX211" s="132" t="s">
        <v>2248</v>
      </c>
      <c r="AY211" s="132" t="s">
        <v>2248</v>
      </c>
      <c r="AZ211" s="132"/>
      <c r="BC211" t="s">
        <v>663</v>
      </c>
      <c r="BD211" t="s">
        <v>663</v>
      </c>
      <c r="BE211" t="s">
        <v>1939</v>
      </c>
      <c r="BF211" s="133">
        <v>2</v>
      </c>
      <c r="BG211" s="133" t="s">
        <v>33</v>
      </c>
      <c r="BH211" s="133" t="s">
        <v>348</v>
      </c>
      <c r="BI211" s="133" t="s">
        <v>664</v>
      </c>
      <c r="BJ211" s="133"/>
      <c r="BK211" s="133"/>
      <c r="BL211" s="133">
        <v>11</v>
      </c>
      <c r="CN211" s="15" t="s">
        <v>1235</v>
      </c>
      <c r="CO211" s="15" t="s">
        <v>1239</v>
      </c>
      <c r="CP211" s="55" t="s">
        <v>315</v>
      </c>
      <c r="CQ211" s="7">
        <v>1</v>
      </c>
      <c r="CT211" s="15" t="s">
        <v>387</v>
      </c>
      <c r="CX211" s="21"/>
    </row>
    <row r="212" spans="17:102" ht="15" x14ac:dyDescent="0.25">
      <c r="AR212" s="104" t="s">
        <v>2241</v>
      </c>
      <c r="AS212" s="132" t="s">
        <v>2242</v>
      </c>
      <c r="AT212" s="132" t="s">
        <v>2242</v>
      </c>
      <c r="AU212" s="132">
        <v>1</v>
      </c>
      <c r="AW212" s="104" t="s">
        <v>2249</v>
      </c>
      <c r="AX212" s="132" t="s">
        <v>2250</v>
      </c>
      <c r="AY212" s="132" t="s">
        <v>2250</v>
      </c>
      <c r="AZ212" s="132"/>
      <c r="BC212" t="s">
        <v>665</v>
      </c>
      <c r="BD212" t="s">
        <v>665</v>
      </c>
      <c r="BE212" t="s">
        <v>1940</v>
      </c>
      <c r="BF212" s="133">
        <v>2</v>
      </c>
      <c r="BG212" s="133" t="s">
        <v>33</v>
      </c>
      <c r="BH212" s="133" t="s">
        <v>348</v>
      </c>
      <c r="BI212" s="133" t="s">
        <v>666</v>
      </c>
      <c r="BJ212" s="133"/>
      <c r="BK212" s="133"/>
      <c r="BL212" s="133">
        <v>12</v>
      </c>
      <c r="CX212" s="21"/>
    </row>
    <row r="213" spans="17:102" ht="15" x14ac:dyDescent="0.25">
      <c r="Q213" s="7"/>
      <c r="AR213" s="104" t="s">
        <v>2243</v>
      </c>
      <c r="AS213" s="132" t="s">
        <v>2244</v>
      </c>
      <c r="AT213" s="132" t="s">
        <v>2244</v>
      </c>
      <c r="AU213" s="132">
        <v>1</v>
      </c>
      <c r="AW213" s="104" t="s">
        <v>2251</v>
      </c>
      <c r="AX213" s="132" t="s">
        <v>2252</v>
      </c>
      <c r="AY213" s="132" t="s">
        <v>2252</v>
      </c>
      <c r="AZ213" s="132"/>
      <c r="BC213" t="s">
        <v>667</v>
      </c>
      <c r="BD213" t="s">
        <v>667</v>
      </c>
      <c r="BE213" t="s">
        <v>1941</v>
      </c>
      <c r="BF213" s="133">
        <v>2</v>
      </c>
      <c r="BG213" s="133" t="s">
        <v>33</v>
      </c>
      <c r="BH213" s="133" t="s">
        <v>348</v>
      </c>
      <c r="BI213" s="133" t="s">
        <v>668</v>
      </c>
      <c r="BJ213" s="133"/>
      <c r="BK213" s="133"/>
      <c r="BL213" s="133">
        <v>13</v>
      </c>
      <c r="CX213" s="21"/>
    </row>
    <row r="214" spans="17:102" ht="15" x14ac:dyDescent="0.25">
      <c r="AR214" s="104" t="s">
        <v>2245</v>
      </c>
      <c r="AS214" s="132" t="s">
        <v>2246</v>
      </c>
      <c r="AT214" s="132" t="s">
        <v>2246</v>
      </c>
      <c r="AU214" s="132">
        <v>1</v>
      </c>
      <c r="AW214" s="104" t="s">
        <v>2253</v>
      </c>
      <c r="AX214" s="132" t="s">
        <v>2254</v>
      </c>
      <c r="AY214" s="132" t="s">
        <v>2254</v>
      </c>
      <c r="AZ214" s="132"/>
      <c r="BC214" t="s">
        <v>669</v>
      </c>
      <c r="BD214" t="s">
        <v>669</v>
      </c>
      <c r="BE214" t="s">
        <v>1942</v>
      </c>
      <c r="BF214" s="133">
        <v>2</v>
      </c>
      <c r="BG214" s="133" t="s">
        <v>33</v>
      </c>
      <c r="BH214" s="133" t="s">
        <v>348</v>
      </c>
      <c r="BI214" s="133" t="s">
        <v>670</v>
      </c>
      <c r="BJ214" s="133"/>
      <c r="BK214" s="133"/>
      <c r="BL214" s="133">
        <v>14</v>
      </c>
      <c r="CX214" s="21"/>
    </row>
    <row r="215" spans="17:102" ht="15" x14ac:dyDescent="0.25">
      <c r="AR215" s="104" t="s">
        <v>2247</v>
      </c>
      <c r="AS215" s="132" t="s">
        <v>2248</v>
      </c>
      <c r="AT215" s="132" t="s">
        <v>2248</v>
      </c>
      <c r="AU215" s="132">
        <v>1</v>
      </c>
      <c r="AW215" s="104" t="s">
        <v>2255</v>
      </c>
      <c r="AX215" s="132" t="s">
        <v>2256</v>
      </c>
      <c r="AY215" s="132" t="s">
        <v>2256</v>
      </c>
      <c r="AZ215" s="132"/>
      <c r="BC215" t="s">
        <v>671</v>
      </c>
      <c r="BD215" t="s">
        <v>671</v>
      </c>
      <c r="BE215" t="s">
        <v>1943</v>
      </c>
      <c r="BF215" s="133">
        <v>2</v>
      </c>
      <c r="BG215" s="133" t="s">
        <v>33</v>
      </c>
      <c r="BH215" s="133" t="s">
        <v>348</v>
      </c>
      <c r="BI215" s="133" t="s">
        <v>672</v>
      </c>
      <c r="BJ215" s="133"/>
      <c r="BK215" s="133"/>
      <c r="BL215" s="133">
        <v>15</v>
      </c>
      <c r="CX215" s="21"/>
    </row>
    <row r="216" spans="17:102" ht="15" x14ac:dyDescent="0.25">
      <c r="AR216" s="104" t="s">
        <v>2249</v>
      </c>
      <c r="AS216" s="132" t="s">
        <v>2250</v>
      </c>
      <c r="AT216" s="132" t="s">
        <v>2250</v>
      </c>
      <c r="AU216" s="132">
        <v>1</v>
      </c>
      <c r="AW216" s="104" t="s">
        <v>2257</v>
      </c>
      <c r="AX216" s="132" t="s">
        <v>2258</v>
      </c>
      <c r="AY216" s="132" t="s">
        <v>2258</v>
      </c>
      <c r="AZ216" s="132"/>
      <c r="BC216" t="s">
        <v>673</v>
      </c>
      <c r="BD216" t="s">
        <v>673</v>
      </c>
      <c r="BE216" t="s">
        <v>1944</v>
      </c>
      <c r="BF216" s="133">
        <v>2</v>
      </c>
      <c r="BG216" s="133" t="s">
        <v>33</v>
      </c>
      <c r="BH216" s="133" t="s">
        <v>348</v>
      </c>
      <c r="BI216" s="133" t="s">
        <v>674</v>
      </c>
      <c r="BJ216" s="133"/>
      <c r="BK216" s="133"/>
      <c r="BL216" s="133">
        <v>16</v>
      </c>
      <c r="CX216" s="21"/>
    </row>
    <row r="217" spans="17:102" ht="15" x14ac:dyDescent="0.25">
      <c r="AR217" s="104" t="s">
        <v>2251</v>
      </c>
      <c r="AS217" s="132" t="s">
        <v>2252</v>
      </c>
      <c r="AT217" s="132" t="s">
        <v>2252</v>
      </c>
      <c r="AU217" s="132">
        <v>1</v>
      </c>
      <c r="AW217" s="104" t="s">
        <v>2259</v>
      </c>
      <c r="AX217" s="132" t="s">
        <v>2260</v>
      </c>
      <c r="AY217" s="132" t="s">
        <v>2260</v>
      </c>
      <c r="AZ217" s="132"/>
      <c r="BC217" t="s">
        <v>675</v>
      </c>
      <c r="BD217" t="s">
        <v>675</v>
      </c>
      <c r="BE217" t="s">
        <v>1945</v>
      </c>
      <c r="BF217" s="133">
        <v>2</v>
      </c>
      <c r="BG217" s="133" t="s">
        <v>33</v>
      </c>
      <c r="BH217" s="133" t="s">
        <v>348</v>
      </c>
      <c r="BI217" s="133" t="s">
        <v>676</v>
      </c>
      <c r="BJ217" s="133"/>
      <c r="BK217" s="133"/>
      <c r="BL217" s="133">
        <v>17</v>
      </c>
      <c r="CX217" s="21"/>
    </row>
    <row r="218" spans="17:102" ht="15" x14ac:dyDescent="0.25">
      <c r="AR218" s="104" t="s">
        <v>2253</v>
      </c>
      <c r="AS218" s="132" t="s">
        <v>2254</v>
      </c>
      <c r="AT218" s="132" t="s">
        <v>2254</v>
      </c>
      <c r="AU218" s="132">
        <v>1</v>
      </c>
      <c r="AW218" s="104" t="s">
        <v>2261</v>
      </c>
      <c r="AX218" s="132" t="s">
        <v>2262</v>
      </c>
      <c r="AY218" s="132" t="s">
        <v>2262</v>
      </c>
      <c r="AZ218" s="132"/>
      <c r="BC218" t="s">
        <v>677</v>
      </c>
      <c r="BD218" t="s">
        <v>677</v>
      </c>
      <c r="BE218" t="s">
        <v>1946</v>
      </c>
      <c r="BF218" s="133">
        <v>2</v>
      </c>
      <c r="BG218" s="133" t="s">
        <v>33</v>
      </c>
      <c r="BH218" s="133" t="s">
        <v>348</v>
      </c>
      <c r="BI218" s="133" t="s">
        <v>678</v>
      </c>
      <c r="BJ218" s="133"/>
      <c r="BK218" s="133"/>
      <c r="BL218" s="133">
        <v>18</v>
      </c>
      <c r="CX218" s="21"/>
    </row>
    <row r="219" spans="17:102" ht="15" x14ac:dyDescent="0.25">
      <c r="AR219" s="104" t="s">
        <v>2255</v>
      </c>
      <c r="AS219" s="132" t="s">
        <v>2256</v>
      </c>
      <c r="AT219" s="132" t="s">
        <v>2256</v>
      </c>
      <c r="AU219" s="132">
        <v>1</v>
      </c>
      <c r="AW219" s="104" t="s">
        <v>2263</v>
      </c>
      <c r="AX219" s="132" t="s">
        <v>2264</v>
      </c>
      <c r="AY219" s="132" t="s">
        <v>2264</v>
      </c>
      <c r="AZ219" s="132"/>
      <c r="BC219" t="s">
        <v>679</v>
      </c>
      <c r="BD219" t="s">
        <v>679</v>
      </c>
      <c r="BE219" t="s">
        <v>1947</v>
      </c>
      <c r="BF219" s="133">
        <v>2</v>
      </c>
      <c r="BG219" s="133" t="s">
        <v>33</v>
      </c>
      <c r="BH219" s="133" t="s">
        <v>348</v>
      </c>
      <c r="BI219" s="133" t="s">
        <v>680</v>
      </c>
      <c r="BJ219" s="133"/>
      <c r="BK219" s="133"/>
      <c r="BL219" s="133">
        <v>19</v>
      </c>
      <c r="CX219" s="21"/>
    </row>
    <row r="220" spans="17:102" ht="15" x14ac:dyDescent="0.25">
      <c r="AR220" s="104" t="s">
        <v>2257</v>
      </c>
      <c r="AS220" s="132" t="s">
        <v>2258</v>
      </c>
      <c r="AT220" s="132" t="s">
        <v>2258</v>
      </c>
      <c r="AU220" s="132">
        <v>1</v>
      </c>
      <c r="AW220" s="104" t="s">
        <v>2265</v>
      </c>
      <c r="AX220" s="132" t="s">
        <v>2266</v>
      </c>
      <c r="AY220" s="132" t="s">
        <v>2266</v>
      </c>
      <c r="AZ220" s="132"/>
      <c r="BC220" t="s">
        <v>681</v>
      </c>
      <c r="BD220" t="s">
        <v>681</v>
      </c>
      <c r="BE220" t="s">
        <v>1948</v>
      </c>
      <c r="BF220" s="133">
        <v>2</v>
      </c>
      <c r="BG220" s="133" t="s">
        <v>33</v>
      </c>
      <c r="BH220" s="133" t="s">
        <v>348</v>
      </c>
      <c r="BI220" s="133" t="s">
        <v>682</v>
      </c>
      <c r="BJ220" s="133"/>
      <c r="BK220" s="133"/>
      <c r="BL220" s="133">
        <v>20</v>
      </c>
      <c r="CX220" s="21"/>
    </row>
    <row r="221" spans="17:102" ht="15" x14ac:dyDescent="0.25">
      <c r="AR221" s="104" t="s">
        <v>2259</v>
      </c>
      <c r="AS221" s="132" t="s">
        <v>2260</v>
      </c>
      <c r="AT221" s="132" t="s">
        <v>2260</v>
      </c>
      <c r="AU221" s="132">
        <v>1</v>
      </c>
      <c r="AW221" s="104" t="s">
        <v>2267</v>
      </c>
      <c r="AX221" s="132" t="s">
        <v>2268</v>
      </c>
      <c r="AY221" s="132" t="s">
        <v>2268</v>
      </c>
      <c r="AZ221" s="132"/>
      <c r="BC221" t="s">
        <v>1610</v>
      </c>
      <c r="BD221" t="s">
        <v>1630</v>
      </c>
      <c r="BE221" t="s">
        <v>1630</v>
      </c>
      <c r="BF221" s="133">
        <v>1</v>
      </c>
      <c r="BG221" s="133"/>
      <c r="BH221" s="133"/>
      <c r="BI221" s="133"/>
      <c r="BJ221" s="133"/>
      <c r="BK221" s="133"/>
      <c r="BL221" s="133">
        <v>1</v>
      </c>
    </row>
    <row r="222" spans="17:102" ht="15" x14ac:dyDescent="0.25">
      <c r="AR222" s="104" t="s">
        <v>2261</v>
      </c>
      <c r="AS222" s="132" t="s">
        <v>2262</v>
      </c>
      <c r="AT222" s="132" t="s">
        <v>2262</v>
      </c>
      <c r="AU222" s="132">
        <v>1</v>
      </c>
      <c r="AW222" s="104" t="s">
        <v>2269</v>
      </c>
      <c r="AX222" s="132" t="s">
        <v>2270</v>
      </c>
      <c r="AY222" s="132" t="s">
        <v>2270</v>
      </c>
      <c r="AZ222" s="132"/>
      <c r="BC222" t="s">
        <v>1611</v>
      </c>
      <c r="BD222" t="s">
        <v>1631</v>
      </c>
      <c r="BE222" t="s">
        <v>1631</v>
      </c>
      <c r="BF222" s="133">
        <v>1</v>
      </c>
      <c r="BG222" s="133"/>
      <c r="BH222" s="133"/>
      <c r="BI222" s="133"/>
      <c r="BJ222" s="133"/>
      <c r="BK222" s="133"/>
      <c r="BL222" s="133">
        <v>2</v>
      </c>
    </row>
    <row r="223" spans="17:102" ht="15" x14ac:dyDescent="0.25">
      <c r="AR223" s="104" t="s">
        <v>2263</v>
      </c>
      <c r="AS223" s="132" t="s">
        <v>2264</v>
      </c>
      <c r="AT223" s="132" t="s">
        <v>2264</v>
      </c>
      <c r="AU223" s="132">
        <v>1</v>
      </c>
      <c r="AW223" s="104" t="s">
        <v>2271</v>
      </c>
      <c r="AX223" s="132" t="s">
        <v>2272</v>
      </c>
      <c r="AY223" s="132" t="s">
        <v>2272</v>
      </c>
      <c r="AZ223" s="132"/>
      <c r="BC223" t="s">
        <v>1612</v>
      </c>
      <c r="BD223" t="s">
        <v>1632</v>
      </c>
      <c r="BE223" t="s">
        <v>1632</v>
      </c>
      <c r="BF223" s="133">
        <v>1</v>
      </c>
      <c r="BG223" s="133"/>
      <c r="BH223" s="133"/>
      <c r="BI223" s="136"/>
      <c r="BJ223" s="133"/>
      <c r="BK223" s="133"/>
      <c r="BL223" s="133">
        <v>3</v>
      </c>
    </row>
    <row r="224" spans="17:102" ht="15" x14ac:dyDescent="0.25">
      <c r="AR224" s="104" t="s">
        <v>2265</v>
      </c>
      <c r="AS224" s="132" t="s">
        <v>2266</v>
      </c>
      <c r="AT224" s="132" t="s">
        <v>2266</v>
      </c>
      <c r="AU224" s="132">
        <v>1</v>
      </c>
      <c r="AW224" s="104" t="s">
        <v>2273</v>
      </c>
      <c r="AX224" s="132" t="s">
        <v>2274</v>
      </c>
      <c r="AY224" s="132" t="s">
        <v>2274</v>
      </c>
      <c r="AZ224" s="132"/>
      <c r="BC224" t="s">
        <v>1613</v>
      </c>
      <c r="BD224" t="s">
        <v>1633</v>
      </c>
      <c r="BE224" t="s">
        <v>1633</v>
      </c>
      <c r="BF224" s="133">
        <v>1</v>
      </c>
      <c r="BG224" s="133"/>
      <c r="BH224" s="133"/>
      <c r="BI224" s="133"/>
      <c r="BJ224" s="133"/>
      <c r="BK224" s="133"/>
      <c r="BL224" s="133">
        <v>4</v>
      </c>
    </row>
    <row r="225" spans="5:80" ht="15" x14ac:dyDescent="0.25">
      <c r="AR225" s="104" t="s">
        <v>2267</v>
      </c>
      <c r="AS225" s="132" t="s">
        <v>2268</v>
      </c>
      <c r="AT225" s="132" t="s">
        <v>2268</v>
      </c>
      <c r="AU225" s="132">
        <v>1</v>
      </c>
      <c r="AW225" s="104" t="s">
        <v>2275</v>
      </c>
      <c r="AX225" s="132" t="s">
        <v>2276</v>
      </c>
      <c r="AY225" s="132" t="s">
        <v>2276</v>
      </c>
      <c r="BC225" t="s">
        <v>1614</v>
      </c>
      <c r="BD225" t="s">
        <v>1634</v>
      </c>
      <c r="BE225" t="s">
        <v>1634</v>
      </c>
      <c r="BF225" s="133">
        <v>1</v>
      </c>
      <c r="BG225" s="133"/>
      <c r="BH225" s="133"/>
      <c r="BI225" s="133"/>
      <c r="BJ225" s="133"/>
      <c r="BK225" s="133"/>
      <c r="BL225" s="133">
        <v>5</v>
      </c>
    </row>
    <row r="226" spans="5:80" ht="15" x14ac:dyDescent="0.25">
      <c r="AR226" s="104" t="s">
        <v>2269</v>
      </c>
      <c r="AS226" s="132" t="s">
        <v>2270</v>
      </c>
      <c r="AT226" s="132" t="s">
        <v>2270</v>
      </c>
      <c r="AU226" s="132">
        <v>1</v>
      </c>
      <c r="AW226" s="104" t="s">
        <v>2277</v>
      </c>
      <c r="AX226" s="132" t="s">
        <v>2278</v>
      </c>
      <c r="AY226" s="132" t="s">
        <v>2278</v>
      </c>
      <c r="BC226" t="s">
        <v>1615</v>
      </c>
      <c r="BD226" t="s">
        <v>1635</v>
      </c>
      <c r="BE226" t="s">
        <v>1635</v>
      </c>
      <c r="BF226" s="133">
        <v>1</v>
      </c>
      <c r="BG226" s="133"/>
      <c r="BH226" s="133"/>
      <c r="BI226" s="133"/>
      <c r="BJ226" s="133"/>
      <c r="BK226" s="133"/>
      <c r="BL226" s="133">
        <v>6</v>
      </c>
      <c r="CB226" s="15"/>
    </row>
    <row r="227" spans="5:80" ht="15" x14ac:dyDescent="0.25">
      <c r="P227" s="7"/>
      <c r="AR227" s="104" t="s">
        <v>2271</v>
      </c>
      <c r="AS227" s="132" t="s">
        <v>2272</v>
      </c>
      <c r="AT227" s="132" t="s">
        <v>2272</v>
      </c>
      <c r="AU227" s="132">
        <v>1</v>
      </c>
      <c r="AW227" s="104" t="s">
        <v>2279</v>
      </c>
      <c r="AX227" s="132" t="s">
        <v>2280</v>
      </c>
      <c r="AY227" s="132" t="s">
        <v>2280</v>
      </c>
      <c r="BC227" t="s">
        <v>1616</v>
      </c>
      <c r="BD227" t="s">
        <v>1636</v>
      </c>
      <c r="BE227" t="s">
        <v>1636</v>
      </c>
      <c r="BF227" s="133">
        <v>1</v>
      </c>
      <c r="BG227" s="133"/>
      <c r="BH227" s="133"/>
      <c r="BI227" s="133"/>
      <c r="BJ227" s="133"/>
      <c r="BK227" s="133"/>
      <c r="BL227" s="133">
        <v>7</v>
      </c>
    </row>
    <row r="228" spans="5:80" ht="15" x14ac:dyDescent="0.25">
      <c r="AR228" s="104" t="s">
        <v>2273</v>
      </c>
      <c r="AS228" s="132" t="s">
        <v>2274</v>
      </c>
      <c r="AT228" s="132" t="s">
        <v>2274</v>
      </c>
      <c r="AU228" s="132">
        <v>1</v>
      </c>
      <c r="AW228" s="104" t="s">
        <v>2281</v>
      </c>
      <c r="AX228" s="132" t="s">
        <v>2282</v>
      </c>
      <c r="AY228" s="132" t="s">
        <v>2282</v>
      </c>
      <c r="BC228" t="s">
        <v>1617</v>
      </c>
      <c r="BD228" t="s">
        <v>1637</v>
      </c>
      <c r="BE228" t="s">
        <v>1637</v>
      </c>
      <c r="BF228" s="133">
        <v>1</v>
      </c>
      <c r="BG228" s="133"/>
      <c r="BH228" s="133"/>
      <c r="BI228" s="136"/>
      <c r="BJ228" s="133"/>
      <c r="BK228" s="133"/>
      <c r="BL228" s="133">
        <v>8</v>
      </c>
    </row>
    <row r="229" spans="5:80" ht="15" x14ac:dyDescent="0.25">
      <c r="E229" s="7"/>
      <c r="AR229" s="104" t="s">
        <v>2275</v>
      </c>
      <c r="AS229" s="132" t="s">
        <v>2276</v>
      </c>
      <c r="AT229" s="132" t="s">
        <v>2276</v>
      </c>
      <c r="AU229" s="132">
        <v>1</v>
      </c>
      <c r="AW229" s="104" t="s">
        <v>2283</v>
      </c>
      <c r="AX229" s="132" t="s">
        <v>2284</v>
      </c>
      <c r="AY229" s="132" t="s">
        <v>2284</v>
      </c>
      <c r="BC229" t="s">
        <v>1618</v>
      </c>
      <c r="BD229" t="s">
        <v>1638</v>
      </c>
      <c r="BE229" t="s">
        <v>1638</v>
      </c>
      <c r="BF229" s="133">
        <v>1</v>
      </c>
      <c r="BG229" s="133"/>
      <c r="BH229" s="133"/>
      <c r="BI229" s="136"/>
      <c r="BJ229" s="133"/>
      <c r="BK229" s="133"/>
      <c r="BL229" s="133">
        <v>9</v>
      </c>
    </row>
    <row r="230" spans="5:80" ht="15" x14ac:dyDescent="0.25">
      <c r="AR230" s="104" t="s">
        <v>2277</v>
      </c>
      <c r="AS230" s="132" t="s">
        <v>2278</v>
      </c>
      <c r="AT230" s="132" t="s">
        <v>2278</v>
      </c>
      <c r="AU230" s="132">
        <v>1</v>
      </c>
      <c r="AW230" s="104" t="s">
        <v>2285</v>
      </c>
      <c r="AX230" s="132" t="s">
        <v>2286</v>
      </c>
      <c r="AY230" s="132" t="s">
        <v>2286</v>
      </c>
      <c r="BC230" t="s">
        <v>1619</v>
      </c>
      <c r="BD230" t="s">
        <v>1639</v>
      </c>
      <c r="BE230" t="s">
        <v>1639</v>
      </c>
      <c r="BF230" s="133">
        <v>1</v>
      </c>
      <c r="BG230" s="133"/>
      <c r="BH230" s="133"/>
      <c r="BI230" s="136"/>
      <c r="BJ230" s="133"/>
      <c r="BK230" s="133"/>
      <c r="BL230" s="133">
        <v>10</v>
      </c>
    </row>
    <row r="231" spans="5:80" ht="15" x14ac:dyDescent="0.25">
      <c r="AR231" s="104" t="s">
        <v>2279</v>
      </c>
      <c r="AS231" s="132" t="s">
        <v>2280</v>
      </c>
      <c r="AT231" s="132" t="s">
        <v>2280</v>
      </c>
      <c r="AU231" s="132">
        <v>1</v>
      </c>
      <c r="AW231"/>
      <c r="AX231" s="132"/>
      <c r="AY231" s="132"/>
      <c r="BC231" t="s">
        <v>1620</v>
      </c>
      <c r="BD231" t="s">
        <v>1640</v>
      </c>
      <c r="BE231" t="s">
        <v>1640</v>
      </c>
      <c r="BF231" s="133">
        <v>1</v>
      </c>
      <c r="BG231" s="133"/>
      <c r="BH231" s="133"/>
      <c r="BI231" s="136"/>
      <c r="BJ231" s="133"/>
      <c r="BK231" s="133"/>
      <c r="BL231" s="133">
        <v>11</v>
      </c>
    </row>
    <row r="232" spans="5:80" ht="15" x14ac:dyDescent="0.25">
      <c r="AR232" s="104" t="s">
        <v>2281</v>
      </c>
      <c r="AS232" s="132" t="s">
        <v>2282</v>
      </c>
      <c r="AT232" s="132" t="s">
        <v>2282</v>
      </c>
      <c r="AU232" s="132">
        <v>1</v>
      </c>
      <c r="AW232"/>
      <c r="AX232" s="132"/>
      <c r="AY232" s="132"/>
      <c r="BC232" t="s">
        <v>1621</v>
      </c>
      <c r="BD232" t="s">
        <v>1641</v>
      </c>
      <c r="BE232" t="s">
        <v>1641</v>
      </c>
      <c r="BF232" s="133">
        <v>1</v>
      </c>
      <c r="BG232" s="133"/>
      <c r="BH232" s="133"/>
      <c r="BI232" s="136"/>
      <c r="BJ232" s="133"/>
      <c r="BK232" s="133"/>
      <c r="BL232" s="133">
        <v>12</v>
      </c>
    </row>
    <row r="233" spans="5:80" ht="15" x14ac:dyDescent="0.25">
      <c r="AR233" s="104" t="s">
        <v>2283</v>
      </c>
      <c r="AS233" s="132" t="s">
        <v>2284</v>
      </c>
      <c r="AT233" s="132" t="s">
        <v>2284</v>
      </c>
      <c r="AU233" s="132">
        <v>1</v>
      </c>
      <c r="AW233"/>
      <c r="AX233" s="132"/>
      <c r="AY233" s="132"/>
      <c r="BC233" t="s">
        <v>1622</v>
      </c>
      <c r="BD233" t="s">
        <v>1642</v>
      </c>
      <c r="BE233" t="s">
        <v>1642</v>
      </c>
      <c r="BF233" s="133">
        <v>1</v>
      </c>
      <c r="BG233" s="133"/>
      <c r="BH233" s="133"/>
      <c r="BI233" s="136"/>
      <c r="BJ233" s="133"/>
      <c r="BK233" s="133"/>
      <c r="BL233" s="133">
        <v>13</v>
      </c>
    </row>
    <row r="234" spans="5:80" ht="15" x14ac:dyDescent="0.25">
      <c r="AR234" s="104" t="s">
        <v>2285</v>
      </c>
      <c r="AS234" s="132" t="s">
        <v>2286</v>
      </c>
      <c r="AT234" s="132" t="s">
        <v>2286</v>
      </c>
      <c r="AU234" s="132">
        <v>1</v>
      </c>
      <c r="AW234"/>
      <c r="AX234" s="132"/>
      <c r="AY234" s="132"/>
      <c r="BC234" t="s">
        <v>1623</v>
      </c>
      <c r="BD234" t="s">
        <v>1643</v>
      </c>
      <c r="BE234" t="s">
        <v>1643</v>
      </c>
      <c r="BF234" s="133">
        <v>1</v>
      </c>
      <c r="BG234" s="133"/>
      <c r="BH234" s="133"/>
      <c r="BI234" s="136"/>
      <c r="BJ234" s="133"/>
      <c r="BK234" s="133"/>
      <c r="BL234" s="133">
        <v>14</v>
      </c>
    </row>
    <row r="235" spans="5:80" ht="15" x14ac:dyDescent="0.25">
      <c r="AR235"/>
      <c r="AS235" s="134"/>
      <c r="AT235" s="134"/>
      <c r="AU235" s="132"/>
      <c r="AW235" s="132"/>
      <c r="AX235" s="132"/>
      <c r="AY235" s="132"/>
      <c r="BC235" t="s">
        <v>1624</v>
      </c>
      <c r="BD235" t="s">
        <v>1644</v>
      </c>
      <c r="BE235" t="s">
        <v>1644</v>
      </c>
      <c r="BF235" s="133">
        <v>1</v>
      </c>
      <c r="BG235" s="133"/>
      <c r="BH235" s="133"/>
      <c r="BI235" s="136"/>
      <c r="BJ235" s="133"/>
      <c r="BK235" s="133"/>
      <c r="BL235" s="133">
        <v>15</v>
      </c>
    </row>
    <row r="236" spans="5:80" ht="15" x14ac:dyDescent="0.25">
      <c r="AR236"/>
      <c r="AS236" s="133"/>
      <c r="AT236" s="133"/>
      <c r="AU236" s="133"/>
      <c r="AW236" s="132"/>
      <c r="AX236" s="132"/>
      <c r="AY236" s="132"/>
      <c r="BC236" t="s">
        <v>1625</v>
      </c>
      <c r="BD236" t="s">
        <v>1645</v>
      </c>
      <c r="BE236" t="s">
        <v>1645</v>
      </c>
      <c r="BF236" s="133">
        <v>1</v>
      </c>
      <c r="BG236" s="133"/>
      <c r="BH236" s="133"/>
      <c r="BI236" s="136"/>
      <c r="BJ236" s="133"/>
      <c r="BK236" s="133"/>
      <c r="BL236" s="133">
        <v>16</v>
      </c>
    </row>
    <row r="237" spans="5:80" ht="15" x14ac:dyDescent="0.25">
      <c r="AR237"/>
      <c r="AS237" s="132"/>
      <c r="AT237" s="132"/>
      <c r="AU237" s="132"/>
      <c r="AW237" s="132"/>
      <c r="AX237" s="132"/>
      <c r="AY237" s="132"/>
      <c r="BC237" t="s">
        <v>1626</v>
      </c>
      <c r="BD237" t="s">
        <v>1646</v>
      </c>
      <c r="BE237" t="s">
        <v>1646</v>
      </c>
      <c r="BF237" s="133">
        <v>1</v>
      </c>
      <c r="BG237" s="133"/>
      <c r="BH237" s="133"/>
      <c r="BI237" s="136"/>
      <c r="BJ237" s="133"/>
      <c r="BK237" s="133"/>
      <c r="BL237" s="133">
        <v>17</v>
      </c>
    </row>
    <row r="238" spans="5:80" ht="15" x14ac:dyDescent="0.25">
      <c r="AR238"/>
      <c r="AS238" s="132"/>
      <c r="AT238" s="132"/>
      <c r="AU238" s="132"/>
      <c r="AW238" s="132"/>
      <c r="AX238" s="132"/>
      <c r="AY238" s="132"/>
      <c r="BC238" t="s">
        <v>1627</v>
      </c>
      <c r="BD238" t="s">
        <v>1647</v>
      </c>
      <c r="BE238" t="s">
        <v>1647</v>
      </c>
      <c r="BF238" s="133">
        <v>1</v>
      </c>
      <c r="BG238" s="133"/>
      <c r="BH238" s="133"/>
      <c r="BI238" s="136"/>
      <c r="BJ238" s="133"/>
      <c r="BK238" s="133"/>
      <c r="BL238" s="133">
        <v>18</v>
      </c>
    </row>
    <row r="239" spans="5:80" ht="15" x14ac:dyDescent="0.25">
      <c r="AR239" s="132"/>
      <c r="AS239" s="132"/>
      <c r="AT239" s="132"/>
      <c r="AU239" s="132"/>
      <c r="AW239" s="132"/>
      <c r="AX239" s="132"/>
      <c r="AY239" s="132"/>
      <c r="BC239" t="s">
        <v>1628</v>
      </c>
      <c r="BD239" t="s">
        <v>1648</v>
      </c>
      <c r="BE239" t="s">
        <v>1648</v>
      </c>
      <c r="BF239" s="133">
        <v>1</v>
      </c>
      <c r="BG239" s="133"/>
      <c r="BH239" s="133"/>
      <c r="BI239" s="136"/>
      <c r="BJ239" s="133"/>
      <c r="BK239" s="133"/>
      <c r="BL239" s="133">
        <v>19</v>
      </c>
    </row>
    <row r="240" spans="5:80" ht="15" x14ac:dyDescent="0.25">
      <c r="AR240" s="132"/>
      <c r="AS240" s="132"/>
      <c r="AT240" s="132"/>
      <c r="AU240" s="132"/>
      <c r="AW240" s="135"/>
      <c r="AX240" s="132"/>
      <c r="AY240" s="132"/>
      <c r="BC240" s="104" t="s">
        <v>1629</v>
      </c>
      <c r="BD240" s="104" t="s">
        <v>1649</v>
      </c>
      <c r="BE240" s="104" t="s">
        <v>1649</v>
      </c>
      <c r="BF240" s="133">
        <v>1</v>
      </c>
      <c r="BG240" s="133"/>
      <c r="BH240" s="133"/>
      <c r="BI240" s="136"/>
      <c r="BJ240" s="133"/>
      <c r="BK240" s="133"/>
      <c r="BL240" s="133">
        <v>20</v>
      </c>
    </row>
    <row r="241" spans="44:64" ht="15" x14ac:dyDescent="0.25">
      <c r="AR241" s="132"/>
      <c r="AS241" s="132"/>
      <c r="AT241" s="132"/>
      <c r="AU241" s="132"/>
      <c r="AW241" s="134"/>
      <c r="AX241" s="134"/>
      <c r="AY241" s="134"/>
      <c r="BC241" s="104"/>
      <c r="BD241" s="104"/>
      <c r="BE241" s="104"/>
      <c r="BF241" s="133"/>
      <c r="BG241" s="133"/>
      <c r="BH241" s="133"/>
      <c r="BI241" s="136"/>
      <c r="BJ241" s="133"/>
      <c r="BK241" s="133"/>
      <c r="BL241" s="133"/>
    </row>
    <row r="242" spans="44:64" ht="15" x14ac:dyDescent="0.25">
      <c r="AR242" s="132"/>
      <c r="AS242" s="132"/>
      <c r="AT242" s="132"/>
      <c r="AU242" s="132"/>
      <c r="AW242" s="132"/>
      <c r="AX242" s="134"/>
      <c r="AY242" s="134"/>
      <c r="BC242" s="104" t="s">
        <v>2100</v>
      </c>
      <c r="BD242" s="104"/>
      <c r="BE242" s="104"/>
      <c r="BF242" s="133"/>
      <c r="BG242" s="133"/>
      <c r="BH242" s="133"/>
      <c r="BI242" s="136"/>
      <c r="BJ242" s="133"/>
      <c r="BK242" s="133"/>
      <c r="BL242" s="133"/>
    </row>
    <row r="243" spans="44:64" ht="15" x14ac:dyDescent="0.25">
      <c r="AR243" s="132"/>
      <c r="AS243" s="132"/>
      <c r="AT243" s="132"/>
      <c r="AU243" s="132"/>
      <c r="AW243" s="132"/>
      <c r="AX243" s="134"/>
      <c r="AY243" s="134"/>
      <c r="BC243" s="104" t="s">
        <v>2295</v>
      </c>
      <c r="BD243" s="104" t="s">
        <v>2153</v>
      </c>
      <c r="BE243" s="104" t="s">
        <v>2153</v>
      </c>
      <c r="BF243" s="133">
        <v>1</v>
      </c>
      <c r="BG243" s="133"/>
      <c r="BH243" s="133"/>
      <c r="BI243" s="136"/>
      <c r="BJ243" s="133"/>
      <c r="BK243" s="133"/>
      <c r="BL243" s="133"/>
    </row>
    <row r="244" spans="44:64" ht="15" x14ac:dyDescent="0.25">
      <c r="AR244" s="132"/>
      <c r="AS244" s="132"/>
      <c r="AT244" s="132"/>
      <c r="AU244" s="132"/>
      <c r="AW244" s="132"/>
      <c r="AX244" s="134"/>
      <c r="AY244" s="134"/>
      <c r="BC244" s="104" t="s">
        <v>2296</v>
      </c>
      <c r="BD244" s="104" t="s">
        <v>2154</v>
      </c>
      <c r="BE244" s="104" t="s">
        <v>2154</v>
      </c>
      <c r="BF244" s="133">
        <v>1</v>
      </c>
      <c r="BG244" s="133"/>
      <c r="BH244" s="133"/>
      <c r="BI244" s="136"/>
      <c r="BJ244" s="133"/>
      <c r="BK244" s="133"/>
      <c r="BL244" s="133"/>
    </row>
    <row r="245" spans="44:64" ht="15" x14ac:dyDescent="0.25">
      <c r="AR245" s="132"/>
      <c r="AS245" s="132"/>
      <c r="AT245" s="132"/>
      <c r="AU245" s="132"/>
      <c r="AW245" s="132"/>
      <c r="AX245" s="132"/>
      <c r="AY245" s="132"/>
      <c r="BC245" s="104" t="s">
        <v>2297</v>
      </c>
      <c r="BD245" s="104" t="s">
        <v>2155</v>
      </c>
      <c r="BE245" s="104" t="s">
        <v>2155</v>
      </c>
      <c r="BF245" s="133">
        <v>1</v>
      </c>
      <c r="BG245" s="133"/>
      <c r="BH245" s="133"/>
      <c r="BI245" s="136"/>
      <c r="BJ245" s="133"/>
      <c r="BK245" s="133"/>
      <c r="BL245" s="133"/>
    </row>
    <row r="246" spans="44:64" ht="15" x14ac:dyDescent="0.25">
      <c r="AR246" s="132"/>
      <c r="AS246" s="132"/>
      <c r="AT246" s="132"/>
      <c r="AU246" s="132"/>
      <c r="AW246" s="132"/>
      <c r="AX246" s="132"/>
      <c r="AY246" s="132"/>
      <c r="BC246" s="104" t="s">
        <v>2298</v>
      </c>
      <c r="BD246" s="104" t="s">
        <v>2156</v>
      </c>
      <c r="BE246" s="104" t="s">
        <v>2156</v>
      </c>
      <c r="BF246" s="133">
        <v>1</v>
      </c>
      <c r="BG246" s="133"/>
      <c r="BH246" s="133"/>
      <c r="BI246" s="136"/>
      <c r="BJ246" s="133"/>
      <c r="BK246" s="133"/>
      <c r="BL246" s="133"/>
    </row>
    <row r="247" spans="44:64" ht="15" x14ac:dyDescent="0.25">
      <c r="AR247" s="132"/>
      <c r="AS247" s="132"/>
      <c r="AT247" s="132"/>
      <c r="AU247" s="132"/>
      <c r="AW247" s="132"/>
      <c r="AX247" s="132"/>
      <c r="AY247" s="132"/>
      <c r="BC247" s="104" t="s">
        <v>2299</v>
      </c>
      <c r="BD247" s="104" t="s">
        <v>2157</v>
      </c>
      <c r="BE247" s="104" t="s">
        <v>2157</v>
      </c>
      <c r="BF247" s="133">
        <v>1</v>
      </c>
      <c r="BG247" s="133"/>
      <c r="BH247" s="133"/>
      <c r="BI247" s="136"/>
      <c r="BJ247" s="133"/>
      <c r="BK247" s="133"/>
      <c r="BL247" s="133"/>
    </row>
    <row r="248" spans="44:64" ht="15" x14ac:dyDescent="0.25">
      <c r="AR248" s="132"/>
      <c r="AS248" s="132"/>
      <c r="AT248" s="132"/>
      <c r="AU248" s="132"/>
      <c r="AW248" s="132"/>
      <c r="AX248" s="132"/>
      <c r="AY248" s="132"/>
      <c r="BC248" s="104" t="s">
        <v>2300</v>
      </c>
      <c r="BD248" s="104" t="s">
        <v>2301</v>
      </c>
      <c r="BE248" s="104" t="s">
        <v>2301</v>
      </c>
      <c r="BF248" s="133">
        <v>1</v>
      </c>
      <c r="BG248" s="133"/>
      <c r="BH248" s="133"/>
      <c r="BI248" s="136"/>
      <c r="BJ248" s="133"/>
      <c r="BK248" s="133"/>
      <c r="BL248" s="133"/>
    </row>
    <row r="249" spans="44:64" ht="15" x14ac:dyDescent="0.25">
      <c r="AR249" s="132"/>
      <c r="AS249" s="132"/>
      <c r="AT249" s="132"/>
      <c r="AU249" s="132"/>
      <c r="AW249" s="132"/>
      <c r="AX249" s="132"/>
      <c r="AY249" s="132"/>
      <c r="BC249" s="104" t="s">
        <v>2302</v>
      </c>
      <c r="BD249" s="104" t="s">
        <v>2303</v>
      </c>
      <c r="BE249" s="104" t="s">
        <v>2303</v>
      </c>
      <c r="BF249" s="133">
        <v>1</v>
      </c>
      <c r="BG249" s="133"/>
      <c r="BH249" s="133"/>
      <c r="BI249" s="136"/>
      <c r="BJ249" s="133"/>
      <c r="BK249" s="133"/>
      <c r="BL249" s="133"/>
    </row>
    <row r="250" spans="44:64" ht="15" x14ac:dyDescent="0.25">
      <c r="AR250" s="135"/>
      <c r="AS250" s="132"/>
      <c r="AT250" s="132"/>
      <c r="AU250" s="132"/>
      <c r="AW250" s="132"/>
      <c r="AX250" s="132"/>
      <c r="AY250" s="132"/>
      <c r="BC250" s="104" t="s">
        <v>2304</v>
      </c>
      <c r="BD250" s="104" t="s">
        <v>2305</v>
      </c>
      <c r="BE250" s="104" t="s">
        <v>2305</v>
      </c>
      <c r="BF250" s="133">
        <v>1</v>
      </c>
      <c r="BG250" s="133"/>
      <c r="BH250" s="133"/>
      <c r="BI250" s="136"/>
      <c r="BJ250" s="133"/>
      <c r="BK250" s="133"/>
      <c r="BL250" s="133"/>
    </row>
    <row r="251" spans="44:64" ht="15" x14ac:dyDescent="0.25">
      <c r="AR251" s="134"/>
      <c r="AS251" s="134"/>
      <c r="AT251" s="134"/>
      <c r="AU251" s="132"/>
      <c r="AW251" s="132"/>
      <c r="AX251" s="132"/>
      <c r="AY251" s="132"/>
      <c r="BC251" s="104" t="s">
        <v>2306</v>
      </c>
      <c r="BD251" s="104" t="s">
        <v>2307</v>
      </c>
      <c r="BE251" s="104" t="s">
        <v>2307</v>
      </c>
      <c r="BF251" s="133">
        <v>1</v>
      </c>
      <c r="BG251" s="133"/>
      <c r="BH251" s="133"/>
      <c r="BI251" s="136"/>
      <c r="BJ251" s="133"/>
      <c r="BK251" s="133"/>
      <c r="BL251" s="133"/>
    </row>
    <row r="252" spans="44:64" ht="15" x14ac:dyDescent="0.25">
      <c r="AR252" s="132"/>
      <c r="AS252" s="134"/>
      <c r="AT252" s="134"/>
      <c r="AU252" s="132"/>
      <c r="AW252" s="132"/>
      <c r="AX252" s="132"/>
      <c r="AY252" s="132"/>
      <c r="BC252" s="104" t="s">
        <v>2308</v>
      </c>
      <c r="BD252" s="104" t="s">
        <v>2309</v>
      </c>
      <c r="BE252" s="104" t="s">
        <v>2309</v>
      </c>
      <c r="BF252" s="133">
        <v>1</v>
      </c>
      <c r="BG252" s="133"/>
      <c r="BH252" s="133"/>
      <c r="BI252" s="136"/>
      <c r="BJ252" s="133"/>
      <c r="BK252" s="133"/>
      <c r="BL252" s="133"/>
    </row>
    <row r="253" spans="44:64" ht="15" x14ac:dyDescent="0.25">
      <c r="AR253" s="132"/>
      <c r="AS253" s="134"/>
      <c r="AT253" s="134"/>
      <c r="AU253" s="132"/>
      <c r="AW253" s="132"/>
      <c r="AX253" s="132"/>
      <c r="AY253" s="132"/>
      <c r="BC253" s="104" t="s">
        <v>2310</v>
      </c>
      <c r="BD253" s="104" t="s">
        <v>2311</v>
      </c>
      <c r="BE253" s="104" t="s">
        <v>2311</v>
      </c>
      <c r="BF253" s="133">
        <v>1</v>
      </c>
      <c r="BG253" s="133"/>
      <c r="BH253" s="133"/>
      <c r="BI253" s="136"/>
      <c r="BJ253" s="133"/>
      <c r="BK253" s="133"/>
      <c r="BL253" s="133"/>
    </row>
    <row r="254" spans="44:64" ht="15" x14ac:dyDescent="0.25">
      <c r="AR254" s="132"/>
      <c r="AS254" s="132"/>
      <c r="AT254" s="132"/>
      <c r="AU254" s="132"/>
      <c r="AW254" s="132"/>
      <c r="AX254" s="132"/>
      <c r="AY254" s="132"/>
      <c r="BC254" s="104" t="s">
        <v>2312</v>
      </c>
      <c r="BD254" s="104" t="s">
        <v>2313</v>
      </c>
      <c r="BE254" s="104" t="s">
        <v>2313</v>
      </c>
      <c r="BF254" s="133">
        <v>1</v>
      </c>
      <c r="BG254" s="133"/>
      <c r="BH254" s="133"/>
      <c r="BI254" s="136"/>
      <c r="BJ254" s="133"/>
      <c r="BK254" s="133"/>
      <c r="BL254" s="133"/>
    </row>
    <row r="255" spans="44:64" ht="15" x14ac:dyDescent="0.25">
      <c r="AR255" s="132"/>
      <c r="AS255" s="132"/>
      <c r="AT255" s="132"/>
      <c r="AU255" s="132"/>
      <c r="AW255" s="132"/>
      <c r="AX255" s="132"/>
      <c r="AY255" s="132"/>
      <c r="BC255" s="104" t="s">
        <v>2314</v>
      </c>
      <c r="BD255" s="104" t="s">
        <v>2315</v>
      </c>
      <c r="BE255" s="104" t="s">
        <v>2315</v>
      </c>
      <c r="BF255" s="133">
        <v>1</v>
      </c>
      <c r="BG255" s="133"/>
      <c r="BH255" s="133"/>
      <c r="BI255" s="136"/>
      <c r="BJ255" s="133"/>
      <c r="BK255" s="133"/>
      <c r="BL255" s="133"/>
    </row>
    <row r="256" spans="44:64" ht="15" x14ac:dyDescent="0.25">
      <c r="AR256" s="132"/>
      <c r="AS256" s="132"/>
      <c r="AT256" s="132"/>
      <c r="AU256" s="132"/>
      <c r="AW256" s="132"/>
      <c r="AX256" s="132"/>
      <c r="AY256" s="132"/>
      <c r="BC256" s="104" t="s">
        <v>2316</v>
      </c>
      <c r="BD256" s="104" t="s">
        <v>2317</v>
      </c>
      <c r="BE256" s="104" t="s">
        <v>2317</v>
      </c>
      <c r="BF256" s="133">
        <v>1</v>
      </c>
      <c r="BG256" s="133"/>
      <c r="BH256" s="133"/>
      <c r="BI256" s="136"/>
      <c r="BJ256" s="133"/>
      <c r="BK256" s="133"/>
      <c r="BL256" s="133"/>
    </row>
    <row r="257" spans="44:64" ht="15" x14ac:dyDescent="0.25">
      <c r="AR257" s="132"/>
      <c r="AS257" s="132"/>
      <c r="AT257" s="132"/>
      <c r="AU257" s="132"/>
      <c r="AW257" s="132"/>
      <c r="AX257" s="132"/>
      <c r="AY257" s="132"/>
      <c r="BC257" s="104" t="s">
        <v>2318</v>
      </c>
      <c r="BD257" s="104" t="s">
        <v>2319</v>
      </c>
      <c r="BE257" s="104" t="s">
        <v>2319</v>
      </c>
      <c r="BF257" s="133">
        <v>1</v>
      </c>
      <c r="BG257" s="133"/>
      <c r="BH257" s="133"/>
      <c r="BI257" s="136"/>
      <c r="BJ257" s="133"/>
      <c r="BK257" s="133"/>
      <c r="BL257" s="133"/>
    </row>
    <row r="258" spans="44:64" ht="15" x14ac:dyDescent="0.25">
      <c r="AR258" s="132"/>
      <c r="AS258" s="132"/>
      <c r="AT258" s="132"/>
      <c r="AU258" s="132"/>
      <c r="AW258" s="132"/>
      <c r="AX258" s="132"/>
      <c r="AY258" s="132"/>
      <c r="BC258" s="104" t="s">
        <v>2320</v>
      </c>
      <c r="BD258" s="104" t="s">
        <v>2321</v>
      </c>
      <c r="BE258" s="104" t="s">
        <v>2321</v>
      </c>
      <c r="BF258" s="133">
        <v>1</v>
      </c>
      <c r="BG258" s="133"/>
      <c r="BH258" s="133"/>
      <c r="BI258" s="136"/>
      <c r="BJ258" s="133"/>
      <c r="BK258" s="133"/>
      <c r="BL258" s="133"/>
    </row>
    <row r="259" spans="44:64" ht="15" x14ac:dyDescent="0.25">
      <c r="AR259" s="132"/>
      <c r="AS259" s="132"/>
      <c r="AT259" s="132"/>
      <c r="AU259" s="132"/>
      <c r="AW259" s="132"/>
      <c r="AX259" s="132"/>
      <c r="AY259" s="132"/>
      <c r="BC259" s="104" t="s">
        <v>2322</v>
      </c>
      <c r="BD259" s="104" t="s">
        <v>2323</v>
      </c>
      <c r="BE259" s="104" t="s">
        <v>2323</v>
      </c>
      <c r="BF259" s="133">
        <v>1</v>
      </c>
      <c r="BG259" s="133"/>
      <c r="BH259" s="133"/>
      <c r="BI259" s="136"/>
      <c r="BJ259" s="133"/>
      <c r="BK259" s="133"/>
      <c r="BL259" s="133"/>
    </row>
    <row r="260" spans="44:64" ht="15" x14ac:dyDescent="0.25">
      <c r="AR260" s="132"/>
      <c r="AS260" s="132"/>
      <c r="AT260" s="132"/>
      <c r="AU260" s="132"/>
      <c r="AW260" s="132"/>
      <c r="AX260" s="132"/>
      <c r="AY260" s="132"/>
      <c r="BC260" s="104" t="s">
        <v>2324</v>
      </c>
      <c r="BD260" s="104" t="s">
        <v>2325</v>
      </c>
      <c r="BE260" s="104" t="s">
        <v>2325</v>
      </c>
      <c r="BF260" s="133">
        <v>1</v>
      </c>
      <c r="BG260" s="133"/>
      <c r="BH260" s="133"/>
      <c r="BI260" s="136"/>
      <c r="BJ260" s="133"/>
      <c r="BK260" s="133"/>
      <c r="BL260" s="133"/>
    </row>
    <row r="261" spans="44:64" ht="15" x14ac:dyDescent="0.25">
      <c r="AR261" s="132"/>
      <c r="AS261" s="132"/>
      <c r="AT261" s="132"/>
      <c r="AU261" s="132"/>
      <c r="AW261" s="132"/>
      <c r="AX261" s="132"/>
      <c r="AY261" s="132"/>
      <c r="BC261" s="104" t="s">
        <v>2326</v>
      </c>
      <c r="BD261" s="104" t="s">
        <v>2327</v>
      </c>
      <c r="BE261" s="104" t="s">
        <v>2327</v>
      </c>
      <c r="BF261" s="133">
        <v>1</v>
      </c>
      <c r="BG261" s="133"/>
      <c r="BH261" s="133"/>
      <c r="BI261" s="136"/>
      <c r="BJ261" s="133"/>
      <c r="BK261" s="133"/>
      <c r="BL261" s="133"/>
    </row>
    <row r="262" spans="44:64" ht="15" x14ac:dyDescent="0.25">
      <c r="AW262" s="132"/>
      <c r="AX262" s="132"/>
      <c r="AY262" s="132"/>
      <c r="BC262" s="104" t="s">
        <v>2328</v>
      </c>
      <c r="BD262" s="104" t="s">
        <v>2329</v>
      </c>
      <c r="BE262" s="104" t="s">
        <v>2329</v>
      </c>
      <c r="BF262" s="133">
        <v>1</v>
      </c>
      <c r="BG262" s="133"/>
      <c r="BH262" s="133"/>
      <c r="BI262" s="136"/>
      <c r="BJ262" s="133"/>
      <c r="BK262" s="133"/>
      <c r="BL262" s="133"/>
    </row>
    <row r="263" spans="44:64" ht="15" x14ac:dyDescent="0.25">
      <c r="AW263" s="135"/>
      <c r="AX263" s="132"/>
      <c r="AY263" s="132"/>
      <c r="BC263" s="104" t="s">
        <v>2330</v>
      </c>
      <c r="BD263" s="104" t="s">
        <v>2331</v>
      </c>
      <c r="BE263" s="104" t="s">
        <v>2331</v>
      </c>
      <c r="BF263" s="133">
        <v>1</v>
      </c>
      <c r="BG263" s="133"/>
      <c r="BH263" s="133"/>
      <c r="BI263" s="136"/>
      <c r="BJ263" s="133"/>
      <c r="BK263" s="133"/>
      <c r="BL263" s="133"/>
    </row>
    <row r="264" spans="44:64" ht="15" x14ac:dyDescent="0.25">
      <c r="AW264" s="134"/>
      <c r="AX264" s="134"/>
      <c r="AY264" s="134"/>
      <c r="BC264" s="104" t="s">
        <v>2332</v>
      </c>
      <c r="BD264" s="104" t="s">
        <v>2333</v>
      </c>
      <c r="BE264" s="104" t="s">
        <v>2333</v>
      </c>
      <c r="BF264" s="133">
        <v>1</v>
      </c>
      <c r="BG264" s="133"/>
      <c r="BH264" s="133"/>
      <c r="BI264" s="136"/>
      <c r="BJ264" s="133"/>
      <c r="BK264" s="133"/>
      <c r="BL264" s="133"/>
    </row>
    <row r="265" spans="44:64" ht="15" x14ac:dyDescent="0.25">
      <c r="AW265" s="132"/>
      <c r="AX265" s="134"/>
      <c r="AY265" s="134"/>
      <c r="BC265" s="104" t="s">
        <v>2334</v>
      </c>
      <c r="BD265" s="104" t="s">
        <v>2335</v>
      </c>
      <c r="BE265" s="104" t="s">
        <v>2335</v>
      </c>
      <c r="BF265" s="133">
        <v>1</v>
      </c>
      <c r="BG265" s="133"/>
      <c r="BH265" s="133"/>
      <c r="BI265" s="136"/>
      <c r="BJ265" s="133"/>
      <c r="BK265" s="133"/>
      <c r="BL265" s="133"/>
    </row>
    <row r="266" spans="44:64" ht="15" x14ac:dyDescent="0.25">
      <c r="AW266" s="132"/>
      <c r="AX266" s="134"/>
      <c r="AY266" s="134"/>
      <c r="BC266" s="104" t="s">
        <v>2336</v>
      </c>
      <c r="BD266" s="104" t="s">
        <v>2337</v>
      </c>
      <c r="BE266" s="104" t="s">
        <v>2337</v>
      </c>
      <c r="BF266" s="133">
        <v>1</v>
      </c>
      <c r="BG266" s="133"/>
      <c r="BH266" s="133"/>
      <c r="BI266" s="136"/>
      <c r="BJ266" s="133"/>
      <c r="BK266" s="133"/>
      <c r="BL266" s="133"/>
    </row>
    <row r="267" spans="44:64" ht="15" x14ac:dyDescent="0.25">
      <c r="AW267" s="132"/>
      <c r="AX267" s="134"/>
      <c r="AY267" s="134"/>
      <c r="BC267" s="104" t="s">
        <v>2338</v>
      </c>
      <c r="BD267" s="104" t="s">
        <v>2339</v>
      </c>
      <c r="BE267" s="104" t="s">
        <v>2339</v>
      </c>
      <c r="BF267" s="133">
        <v>1</v>
      </c>
      <c r="BG267" s="133"/>
      <c r="BH267" s="133"/>
      <c r="BI267" s="136"/>
      <c r="BJ267" s="133"/>
      <c r="BK267" s="133"/>
      <c r="BL267" s="133"/>
    </row>
    <row r="268" spans="44:64" ht="15" x14ac:dyDescent="0.25">
      <c r="AW268" s="132"/>
      <c r="AX268" s="132"/>
      <c r="AY268" s="132"/>
      <c r="BC268" s="104" t="s">
        <v>2340</v>
      </c>
      <c r="BD268" s="104" t="s">
        <v>2341</v>
      </c>
      <c r="BE268" s="104" t="s">
        <v>2341</v>
      </c>
      <c r="BF268" s="133">
        <v>1</v>
      </c>
      <c r="BG268" s="133"/>
      <c r="BH268" s="133"/>
      <c r="BI268" s="136"/>
      <c r="BJ268" s="133"/>
      <c r="BK268" s="133"/>
      <c r="BL268" s="133"/>
    </row>
    <row r="269" spans="44:64" ht="15" x14ac:dyDescent="0.25">
      <c r="AW269" s="132"/>
      <c r="AX269" s="132"/>
      <c r="AY269" s="132"/>
      <c r="BC269" s="104" t="s">
        <v>2342</v>
      </c>
      <c r="BD269" s="104" t="s">
        <v>2343</v>
      </c>
      <c r="BE269" s="104" t="s">
        <v>2343</v>
      </c>
      <c r="BF269" s="133">
        <v>1</v>
      </c>
      <c r="BG269" s="133"/>
      <c r="BH269" s="133"/>
      <c r="BI269" s="136"/>
      <c r="BJ269" s="133"/>
      <c r="BK269" s="133"/>
      <c r="BL269" s="133"/>
    </row>
    <row r="270" spans="44:64" ht="15" x14ac:dyDescent="0.25">
      <c r="AW270" s="132"/>
      <c r="AX270" s="132"/>
      <c r="AY270" s="132"/>
      <c r="BC270" s="104" t="s">
        <v>2344</v>
      </c>
      <c r="BD270" s="104" t="s">
        <v>2345</v>
      </c>
      <c r="BE270" s="104" t="s">
        <v>2345</v>
      </c>
      <c r="BF270" s="133">
        <v>1</v>
      </c>
      <c r="BG270" s="133"/>
      <c r="BH270" s="133"/>
      <c r="BI270" s="136"/>
      <c r="BJ270" s="133"/>
      <c r="BK270" s="133"/>
      <c r="BL270" s="133"/>
    </row>
    <row r="271" spans="44:64" ht="15" x14ac:dyDescent="0.25">
      <c r="AW271" s="132"/>
      <c r="AX271" s="132"/>
      <c r="AY271" s="132"/>
      <c r="BC271" s="104" t="s">
        <v>2346</v>
      </c>
      <c r="BD271" s="104" t="s">
        <v>2347</v>
      </c>
      <c r="BE271" s="104" t="s">
        <v>2347</v>
      </c>
      <c r="BF271" s="133">
        <v>1</v>
      </c>
      <c r="BG271" s="133"/>
      <c r="BH271" s="133"/>
      <c r="BI271" s="136"/>
      <c r="BJ271" s="133"/>
      <c r="BK271" s="133"/>
      <c r="BL271" s="133"/>
    </row>
    <row r="272" spans="44:64" ht="15" x14ac:dyDescent="0.25">
      <c r="AW272" s="132"/>
      <c r="AX272" s="132"/>
      <c r="AY272" s="132"/>
      <c r="BC272" s="104" t="s">
        <v>2348</v>
      </c>
      <c r="BD272" s="104" t="s">
        <v>2349</v>
      </c>
      <c r="BE272" s="104" t="s">
        <v>2349</v>
      </c>
      <c r="BF272" s="133">
        <v>1</v>
      </c>
      <c r="BG272" s="133"/>
      <c r="BH272" s="133"/>
      <c r="BI272" s="136"/>
      <c r="BJ272" s="133"/>
      <c r="BK272" s="133"/>
      <c r="BL272" s="133"/>
    </row>
    <row r="273" spans="49:64" ht="15" x14ac:dyDescent="0.25">
      <c r="AW273" s="132"/>
      <c r="AX273" s="132"/>
      <c r="AY273" s="132"/>
      <c r="BC273" s="104" t="s">
        <v>2350</v>
      </c>
      <c r="BD273" s="104" t="s">
        <v>2351</v>
      </c>
      <c r="BE273" s="104" t="s">
        <v>2351</v>
      </c>
      <c r="BF273" s="133">
        <v>1</v>
      </c>
      <c r="BG273" s="133"/>
      <c r="BH273" s="133"/>
      <c r="BI273" s="136"/>
      <c r="BJ273" s="133"/>
      <c r="BK273" s="133"/>
      <c r="BL273" s="133"/>
    </row>
    <row r="274" spans="49:64" ht="15" x14ac:dyDescent="0.25">
      <c r="AW274" s="132"/>
      <c r="AX274" s="132"/>
      <c r="AY274" s="132"/>
      <c r="BC274" s="104" t="s">
        <v>2352</v>
      </c>
      <c r="BD274" s="104" t="s">
        <v>2353</v>
      </c>
      <c r="BE274" s="104" t="s">
        <v>2353</v>
      </c>
      <c r="BF274" s="133">
        <v>1</v>
      </c>
      <c r="BG274" s="133"/>
      <c r="BH274" s="133"/>
      <c r="BI274" s="136"/>
      <c r="BJ274" s="133"/>
      <c r="BK274" s="133"/>
      <c r="BL274" s="133"/>
    </row>
    <row r="275" spans="49:64" ht="15" x14ac:dyDescent="0.25">
      <c r="BC275" s="104" t="s">
        <v>2354</v>
      </c>
      <c r="BD275" s="104" t="s">
        <v>2355</v>
      </c>
      <c r="BE275" s="104" t="s">
        <v>2355</v>
      </c>
      <c r="BF275" s="133">
        <v>1</v>
      </c>
      <c r="BG275" s="133"/>
      <c r="BH275" s="133"/>
      <c r="BI275" s="136"/>
      <c r="BJ275" s="133"/>
      <c r="BK275" s="133"/>
      <c r="BL275" s="133"/>
    </row>
    <row r="276" spans="49:64" ht="15" x14ac:dyDescent="0.25">
      <c r="BC276" s="104" t="s">
        <v>2356</v>
      </c>
      <c r="BD276" s="104" t="s">
        <v>2357</v>
      </c>
      <c r="BE276" s="104" t="s">
        <v>2357</v>
      </c>
      <c r="BF276" s="133">
        <v>1</v>
      </c>
      <c r="BG276" s="133"/>
      <c r="BH276" s="133"/>
      <c r="BI276" s="136"/>
      <c r="BJ276" s="133"/>
      <c r="BK276" s="133"/>
      <c r="BL276" s="133"/>
    </row>
    <row r="277" spans="49:64" ht="15" x14ac:dyDescent="0.25">
      <c r="BC277" s="104" t="s">
        <v>2358</v>
      </c>
      <c r="BD277" s="104" t="s">
        <v>2359</v>
      </c>
      <c r="BE277" s="104" t="s">
        <v>2359</v>
      </c>
      <c r="BF277" s="133">
        <v>1</v>
      </c>
      <c r="BG277" s="133"/>
      <c r="BH277" s="133"/>
      <c r="BI277" s="136"/>
      <c r="BJ277" s="133"/>
      <c r="BK277" s="133"/>
      <c r="BL277" s="133"/>
    </row>
    <row r="278" spans="49:64" ht="15" x14ac:dyDescent="0.25">
      <c r="BC278"/>
      <c r="BD278"/>
      <c r="BE278"/>
      <c r="BF278" s="133"/>
      <c r="BG278" s="133"/>
      <c r="BH278" s="133"/>
      <c r="BI278" s="136"/>
      <c r="BJ278" s="133"/>
      <c r="BK278" s="133"/>
      <c r="BL278" s="133"/>
    </row>
    <row r="279" spans="49:64" ht="15" x14ac:dyDescent="0.25">
      <c r="BC279"/>
      <c r="BD279" s="132"/>
      <c r="BE279" s="132"/>
      <c r="BF279" s="133"/>
      <c r="BG279" s="133"/>
      <c r="BH279" s="133"/>
      <c r="BI279" s="133"/>
      <c r="BJ279" s="133"/>
      <c r="BK279" s="133"/>
      <c r="BL279" s="133"/>
    </row>
    <row r="280" spans="49:64" ht="15" x14ac:dyDescent="0.25">
      <c r="BC280"/>
      <c r="BD280" s="132"/>
      <c r="BE280" s="132"/>
      <c r="BF280" s="133"/>
      <c r="BG280" s="133"/>
      <c r="BH280" s="133"/>
      <c r="BI280" s="133"/>
      <c r="BJ280" s="133"/>
      <c r="BK280" s="133"/>
      <c r="BL280" s="133"/>
    </row>
    <row r="281" spans="49:64" ht="15" x14ac:dyDescent="0.25">
      <c r="BC281"/>
      <c r="BD281" s="132"/>
      <c r="BE281" s="132"/>
      <c r="BF281" s="133"/>
      <c r="BG281" s="133"/>
      <c r="BH281" s="133"/>
      <c r="BI281" s="133"/>
      <c r="BJ281" s="133"/>
      <c r="BK281" s="133"/>
      <c r="BL281" s="133"/>
    </row>
    <row r="282" spans="49:64" ht="15" x14ac:dyDescent="0.25">
      <c r="BC282"/>
      <c r="BD282" s="132"/>
      <c r="BE282" s="132"/>
      <c r="BF282" s="133"/>
      <c r="BG282" s="133"/>
      <c r="BH282" s="133"/>
      <c r="BI282" s="133"/>
      <c r="BJ282" s="133"/>
      <c r="BK282" s="133"/>
      <c r="BL282" s="133"/>
    </row>
    <row r="283" spans="49:64" ht="15" x14ac:dyDescent="0.25">
      <c r="BC283"/>
      <c r="BD283" s="132"/>
      <c r="BE283" s="132"/>
      <c r="BF283" s="133"/>
      <c r="BG283" s="133"/>
      <c r="BH283" s="133"/>
      <c r="BI283" s="136"/>
      <c r="BJ283" s="133"/>
      <c r="BK283" s="133"/>
      <c r="BL283" s="133"/>
    </row>
    <row r="284" spans="49:64" ht="15" x14ac:dyDescent="0.25">
      <c r="BC284"/>
      <c r="BD284" s="132"/>
      <c r="BE284" s="132"/>
      <c r="BF284" s="133"/>
      <c r="BG284" s="133"/>
      <c r="BH284" s="133"/>
      <c r="BI284" s="136"/>
      <c r="BJ284" s="133"/>
      <c r="BK284" s="133"/>
      <c r="BL284" s="133"/>
    </row>
    <row r="285" spans="49:64" ht="15" x14ac:dyDescent="0.25">
      <c r="BC285" s="132"/>
      <c r="BD285" s="132"/>
      <c r="BE285" s="132"/>
      <c r="BF285" s="133"/>
      <c r="BG285" s="133"/>
      <c r="BH285" s="133"/>
      <c r="BI285" s="136"/>
      <c r="BJ285" s="133"/>
      <c r="BK285" s="133"/>
      <c r="BL285" s="133"/>
    </row>
    <row r="286" spans="49:64" ht="15" x14ac:dyDescent="0.25">
      <c r="BC286" s="132"/>
      <c r="BD286" s="132"/>
      <c r="BE286" s="132"/>
      <c r="BF286" s="133"/>
      <c r="BG286" s="133"/>
      <c r="BH286" s="133"/>
      <c r="BI286" s="136"/>
      <c r="BJ286" s="133"/>
      <c r="BK286" s="133"/>
      <c r="BL286" s="133"/>
    </row>
    <row r="287" spans="49:64" ht="15" x14ac:dyDescent="0.25">
      <c r="BC287" s="132"/>
      <c r="BD287" s="132"/>
      <c r="BE287" s="132"/>
      <c r="BF287" s="133"/>
      <c r="BG287" s="133"/>
      <c r="BH287" s="133"/>
      <c r="BI287" s="136"/>
      <c r="BJ287" s="133"/>
      <c r="BK287" s="133"/>
      <c r="BL287" s="133"/>
    </row>
    <row r="288" spans="49:64" ht="15" x14ac:dyDescent="0.25">
      <c r="BC288" s="132"/>
      <c r="BD288" s="132"/>
      <c r="BE288" s="132"/>
      <c r="BF288" s="133"/>
      <c r="BG288" s="133"/>
      <c r="BH288" s="133"/>
      <c r="BI288" s="136"/>
      <c r="BJ288" s="133"/>
      <c r="BK288" s="133"/>
      <c r="BL288" s="133"/>
    </row>
    <row r="289" spans="55:64" ht="15" x14ac:dyDescent="0.25">
      <c r="BC289" s="132"/>
      <c r="BD289" s="132"/>
      <c r="BE289" s="132"/>
      <c r="BF289" s="133"/>
      <c r="BG289" s="133"/>
      <c r="BH289" s="133"/>
      <c r="BI289" s="136"/>
      <c r="BJ289" s="133"/>
      <c r="BK289" s="133"/>
      <c r="BL289" s="133"/>
    </row>
    <row r="290" spans="55:64" ht="15" x14ac:dyDescent="0.25">
      <c r="BC290" s="132"/>
      <c r="BD290" s="132"/>
      <c r="BE290" s="132"/>
      <c r="BF290" s="133"/>
      <c r="BG290" s="133"/>
      <c r="BH290" s="133"/>
      <c r="BI290" s="136"/>
      <c r="BJ290" s="133"/>
      <c r="BK290" s="133"/>
      <c r="BL290" s="133"/>
    </row>
    <row r="291" spans="55:64" ht="15" x14ac:dyDescent="0.25">
      <c r="BC291" s="132"/>
      <c r="BD291" s="132"/>
      <c r="BE291" s="132"/>
      <c r="BF291" s="133"/>
      <c r="BG291" s="133"/>
      <c r="BH291" s="133"/>
      <c r="BI291" s="136"/>
      <c r="BJ291" s="133"/>
      <c r="BK291" s="133"/>
      <c r="BL291" s="133"/>
    </row>
    <row r="292" spans="55:64" ht="15" x14ac:dyDescent="0.25">
      <c r="BC292" s="132"/>
      <c r="BD292" s="132"/>
      <c r="BE292" s="132"/>
      <c r="BF292" s="133"/>
      <c r="BG292" s="133"/>
      <c r="BH292" s="133"/>
      <c r="BI292" s="136"/>
      <c r="BJ292" s="133"/>
      <c r="BK292" s="133"/>
      <c r="BL292" s="133"/>
    </row>
    <row r="293" spans="55:64" ht="15" x14ac:dyDescent="0.25">
      <c r="BC293" s="132"/>
      <c r="BD293" s="132"/>
      <c r="BE293" s="132"/>
      <c r="BF293" s="133"/>
      <c r="BG293" s="133"/>
      <c r="BH293" s="133"/>
      <c r="BI293" s="136"/>
      <c r="BJ293" s="133"/>
      <c r="BK293" s="133"/>
      <c r="BL293" s="133"/>
    </row>
    <row r="294" spans="55:64" ht="15" x14ac:dyDescent="0.25">
      <c r="BC294" s="132"/>
      <c r="BD294" s="132"/>
      <c r="BE294" s="132"/>
      <c r="BF294" s="133"/>
      <c r="BG294" s="133"/>
      <c r="BH294" s="133"/>
      <c r="BI294" s="136"/>
      <c r="BJ294" s="133"/>
      <c r="BK294" s="133"/>
      <c r="BL294" s="133"/>
    </row>
    <row r="295" spans="55:64" ht="15" x14ac:dyDescent="0.25">
      <c r="BC295" s="132"/>
      <c r="BD295" s="132"/>
      <c r="BE295" s="132"/>
      <c r="BF295" s="133"/>
      <c r="BG295" s="133"/>
      <c r="BH295" s="133"/>
      <c r="BI295" s="136"/>
      <c r="BJ295" s="133"/>
    </row>
    <row r="300" spans="55:64" ht="15" x14ac:dyDescent="0.25">
      <c r="BD300" s="15"/>
      <c r="BE300" s="15"/>
      <c r="BF300" s="15"/>
      <c r="BJ300" s="15"/>
    </row>
    <row r="316" spans="44:44" ht="15" x14ac:dyDescent="0.25">
      <c r="AR316" s="15"/>
    </row>
  </sheetData>
  <sortState ref="BR20:BT65">
    <sortCondition ref="BR8"/>
  </sortState>
  <pageMargins left="0.7" right="0.7" top="0.75" bottom="0.75" header="0.3" footer="0.3"/>
  <pageSetup orientation="portrait" horizontalDpi="300" verticalDpi="300" r:id="rId1"/>
  <customProperties>
    <customPr name="ORB_SHEETNAME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arsAC"/>
  <dimension ref="B1:CM292"/>
  <sheetViews>
    <sheetView workbookViewId="0">
      <selection activeCell="L8" sqref="L8"/>
    </sheetView>
  </sheetViews>
  <sheetFormatPr defaultColWidth="8.85546875" defaultRowHeight="15" x14ac:dyDescent="0.25"/>
  <cols>
    <col min="1" max="1" width="8.85546875" style="7"/>
    <col min="2" max="2" width="30.42578125" style="7" customWidth="1"/>
    <col min="3" max="3" width="20.28515625" style="7" customWidth="1"/>
    <col min="4" max="4" width="40" style="7" customWidth="1"/>
    <col min="5" max="5" width="34.140625" style="9" customWidth="1"/>
    <col min="6" max="6" width="11" style="8" customWidth="1"/>
    <col min="7" max="7" width="8.85546875" style="32"/>
    <col min="8" max="10" width="8.85546875" style="7"/>
    <col min="11" max="11" width="9.85546875" style="7" bestFit="1" customWidth="1"/>
    <col min="12" max="12" width="9.42578125" style="7" customWidth="1"/>
    <col min="13" max="21" width="8.85546875" style="7"/>
    <col min="22" max="22" width="9.28515625" style="7" bestFit="1" customWidth="1"/>
    <col min="23" max="25" width="9.28515625" style="7" customWidth="1"/>
    <col min="26" max="26" width="9.28515625" style="7" bestFit="1" customWidth="1"/>
    <col min="27" max="27" width="10" style="7" customWidth="1"/>
    <col min="28" max="29" width="27.85546875" style="7" customWidth="1"/>
    <col min="30" max="34" width="12.85546875" style="7" customWidth="1"/>
    <col min="35" max="35" width="27.85546875" style="7" customWidth="1"/>
    <col min="36" max="36" width="23.42578125" style="7" customWidth="1"/>
    <col min="37" max="37" width="36.28515625" style="7" customWidth="1"/>
    <col min="38" max="38" width="32.28515625" style="7" customWidth="1"/>
    <col min="39" max="41" width="16" style="7" customWidth="1"/>
    <col min="42" max="48" width="8.85546875" style="7"/>
    <col min="49" max="49" width="26.85546875" style="7" customWidth="1"/>
    <col min="50" max="52" width="8.85546875" style="7"/>
    <col min="53" max="53" width="20.140625" style="7" customWidth="1"/>
    <col min="54" max="54" width="8.85546875" style="7"/>
    <col min="55" max="55" width="12.140625" style="9" customWidth="1"/>
    <col min="56" max="57" width="8.85546875" style="7"/>
    <col min="58" max="58" width="10.140625" style="9" customWidth="1"/>
    <col min="59" max="59" width="33.28515625" style="32" customWidth="1"/>
    <col min="60" max="63" width="8.85546875" style="7"/>
    <col min="64" max="64" width="14.140625" customWidth="1"/>
    <col min="65" max="65" width="16.5703125" customWidth="1"/>
    <col min="66" max="66" width="13" customWidth="1"/>
    <col min="67" max="67" width="16.7109375" customWidth="1"/>
    <col min="71" max="71" width="18.28515625" customWidth="1"/>
    <col min="72" max="72" width="18.7109375" customWidth="1"/>
    <col min="73" max="73" width="13.42578125" customWidth="1"/>
    <col min="74" max="74" width="4.85546875" customWidth="1"/>
    <col min="81" max="81" width="8.85546875" style="32"/>
    <col min="82" max="82" width="51.42578125" style="7" customWidth="1"/>
    <col min="83" max="83" width="32.42578125" style="7" customWidth="1"/>
    <col min="84" max="86" width="8.85546875" style="7"/>
    <col min="87" max="87" width="38.42578125" style="7" customWidth="1"/>
    <col min="88" max="88" width="26" style="7" customWidth="1"/>
    <col min="89" max="16384" width="8.85546875" style="7"/>
  </cols>
  <sheetData>
    <row r="1" spans="2:91" x14ac:dyDescent="0.25">
      <c r="V1" s="12"/>
      <c r="W1" s="12"/>
      <c r="X1" s="12"/>
      <c r="Y1" s="12"/>
      <c r="AN1" s="13"/>
      <c r="AO1" s="13"/>
      <c r="BC1" s="35"/>
      <c r="BF1" s="35"/>
      <c r="BG1" s="35"/>
      <c r="BH1" s="35"/>
      <c r="CI1" s="33"/>
      <c r="CJ1" s="34"/>
      <c r="CK1" s="34"/>
      <c r="CL1" s="33"/>
      <c r="CM1" s="34"/>
    </row>
    <row r="2" spans="2:91" x14ac:dyDescent="0.25">
      <c r="I2" s="9" t="s">
        <v>11</v>
      </c>
      <c r="L2" s="9" t="s">
        <v>12</v>
      </c>
      <c r="O2" s="9" t="s">
        <v>13</v>
      </c>
      <c r="R2" s="9"/>
      <c r="U2" s="9" t="s">
        <v>14</v>
      </c>
      <c r="X2" s="9" t="s">
        <v>15</v>
      </c>
      <c r="AB2" s="9" t="s">
        <v>16</v>
      </c>
      <c r="AJ2" s="9" t="s">
        <v>18</v>
      </c>
      <c r="AW2" s="9"/>
      <c r="BA2" s="9"/>
      <c r="CJ2" s="34"/>
      <c r="CK2" s="34"/>
      <c r="CL2" s="34"/>
      <c r="CM2" s="34"/>
    </row>
    <row r="3" spans="2:91" x14ac:dyDescent="0.25">
      <c r="CF3" s="35"/>
      <c r="CG3" s="35"/>
      <c r="CI3" s="33"/>
      <c r="CJ3" s="34"/>
      <c r="CK3" s="34"/>
      <c r="CL3" s="34"/>
      <c r="CM3" s="34"/>
    </row>
    <row r="4" spans="2:91" x14ac:dyDescent="0.25">
      <c r="B4" s="9" t="s">
        <v>195</v>
      </c>
      <c r="H4" s="7">
        <v>1</v>
      </c>
      <c r="I4" s="7" t="str">
        <f>INDEX(I6:I12,$H4)</f>
        <v>Descending sort by first metric</v>
      </c>
      <c r="K4" s="7">
        <v>1</v>
      </c>
      <c r="L4" s="7" t="str">
        <f>INDEX(L6:L12,$K4)</f>
        <v>By account</v>
      </c>
      <c r="T4" s="7">
        <v>1</v>
      </c>
      <c r="U4" s="7" t="str">
        <f>INDEX(U6:U12,$T4)</f>
        <v>None</v>
      </c>
      <c r="W4" s="7">
        <v>3</v>
      </c>
      <c r="X4" s="7" t="str">
        <f>INDEX(X6:X12,$W4)</f>
        <v>Colours</v>
      </c>
      <c r="AV4" s="7">
        <v>1</v>
      </c>
      <c r="CD4" s="9"/>
      <c r="CE4" s="32"/>
      <c r="CI4" s="33"/>
      <c r="CJ4" s="34"/>
      <c r="CK4" s="34"/>
      <c r="CL4" s="34"/>
      <c r="CM4" s="34"/>
    </row>
    <row r="5" spans="2:91" x14ac:dyDescent="0.25">
      <c r="AW5" s="15"/>
      <c r="CD5" s="9"/>
      <c r="CE5" s="32"/>
      <c r="CI5" s="33"/>
      <c r="CJ5" s="34"/>
      <c r="CK5" s="34"/>
      <c r="CL5" s="34"/>
      <c r="CM5" s="34"/>
    </row>
    <row r="6" spans="2:91" x14ac:dyDescent="0.25">
      <c r="B6" s="7" t="s">
        <v>198</v>
      </c>
      <c r="C6" s="8" t="s">
        <v>199</v>
      </c>
      <c r="D6" s="7" t="s">
        <v>200</v>
      </c>
      <c r="I6" s="7" t="s">
        <v>37</v>
      </c>
      <c r="J6" s="7" t="s">
        <v>38</v>
      </c>
      <c r="L6" s="7" t="s">
        <v>2379</v>
      </c>
      <c r="M6" s="7" t="s">
        <v>39</v>
      </c>
      <c r="O6" s="8" t="s">
        <v>40</v>
      </c>
      <c r="U6" s="7" t="s">
        <v>41</v>
      </c>
      <c r="V6" s="7" t="s">
        <v>42</v>
      </c>
      <c r="X6" s="7" t="s">
        <v>41</v>
      </c>
      <c r="Y6" s="7" t="s">
        <v>42</v>
      </c>
      <c r="AA6" s="7" t="s">
        <v>43</v>
      </c>
      <c r="AB6" s="7" t="s">
        <v>44</v>
      </c>
      <c r="AC6" s="7" t="s">
        <v>45</v>
      </c>
      <c r="AI6" s="7" t="s">
        <v>43</v>
      </c>
      <c r="AJ6" s="7" t="s">
        <v>44</v>
      </c>
      <c r="AK6" s="7" t="s">
        <v>45</v>
      </c>
      <c r="AL6" s="7" t="s">
        <v>23</v>
      </c>
      <c r="AM6" s="7" t="s">
        <v>24</v>
      </c>
      <c r="AN6" s="7" t="s">
        <v>25</v>
      </c>
      <c r="AO6" s="7" t="s">
        <v>26</v>
      </c>
      <c r="AP6" s="7" t="s">
        <v>27</v>
      </c>
      <c r="AW6" s="15" t="s">
        <v>201</v>
      </c>
      <c r="AX6" s="15" t="s">
        <v>201</v>
      </c>
      <c r="CD6" s="9"/>
      <c r="CE6" s="32"/>
      <c r="CI6" s="33"/>
      <c r="CJ6" s="34"/>
      <c r="CK6" s="34"/>
      <c r="CL6" s="34"/>
      <c r="CM6" s="34"/>
    </row>
    <row r="7" spans="2:91" x14ac:dyDescent="0.25">
      <c r="B7" s="7" t="s">
        <v>203</v>
      </c>
      <c r="C7" s="8" t="s">
        <v>199</v>
      </c>
      <c r="D7" s="7" t="s">
        <v>204</v>
      </c>
      <c r="I7" s="7" t="s">
        <v>48</v>
      </c>
      <c r="J7" s="7" t="s">
        <v>49</v>
      </c>
      <c r="L7" s="7" t="s">
        <v>2374</v>
      </c>
      <c r="M7" s="7" t="s">
        <v>50</v>
      </c>
      <c r="O7" s="8">
        <v>200</v>
      </c>
      <c r="R7" s="8"/>
      <c r="U7" s="7" t="s">
        <v>51</v>
      </c>
      <c r="V7" s="7" t="s">
        <v>52</v>
      </c>
      <c r="X7" s="7" t="s">
        <v>53</v>
      </c>
      <c r="Y7" s="7" t="s">
        <v>54</v>
      </c>
      <c r="AA7" s="7">
        <v>1</v>
      </c>
      <c r="AI7" s="7">
        <v>1</v>
      </c>
      <c r="AJ7" s="7" t="str">
        <f t="shared" ref="AJ7:AJ18" si="0">INDEX(AJ$25:AJ$241,$AI7)</f>
        <v>(Add...)</v>
      </c>
      <c r="AK7" s="7" t="str">
        <f t="shared" ref="AK7:AK18" si="1">LOWER(INDEX(AK$25:AK$241,$AI7))</f>
        <v>none</v>
      </c>
      <c r="AL7" s="17" t="str">
        <f t="shared" ref="AL7:AL18" si="2">INDEX(AL$25:AL$241,$AI7)</f>
        <v>none</v>
      </c>
      <c r="AM7" s="7" t="str">
        <f t="shared" ref="AM7:AS18" si="3">IF(INDEX(AM$25:AM$241,$AI7)=0,"",INDEX(AM$25:AM$241,$AI7))</f>
        <v/>
      </c>
      <c r="AN7" s="7" t="str">
        <f t="shared" si="3"/>
        <v/>
      </c>
      <c r="AO7" s="7" t="str">
        <f t="shared" si="3"/>
        <v/>
      </c>
      <c r="AP7" s="7" t="str">
        <f t="shared" si="3"/>
        <v/>
      </c>
      <c r="AQ7" s="7" t="str">
        <f t="shared" si="3"/>
        <v/>
      </c>
      <c r="AR7" s="7" t="str">
        <f t="shared" si="3"/>
        <v/>
      </c>
      <c r="AS7" s="7" t="str">
        <f t="shared" si="3"/>
        <v/>
      </c>
      <c r="AW7" s="15"/>
      <c r="AX7" s="9"/>
      <c r="CD7" s="9"/>
      <c r="CE7" s="32"/>
      <c r="CI7" s="33"/>
      <c r="CJ7" s="34"/>
      <c r="CK7" s="34"/>
      <c r="CL7" s="34"/>
      <c r="CM7" s="34"/>
    </row>
    <row r="8" spans="2:91" x14ac:dyDescent="0.25">
      <c r="B8" s="7" t="s">
        <v>205</v>
      </c>
      <c r="C8" s="8" t="b">
        <v>0</v>
      </c>
      <c r="I8" s="7" t="s">
        <v>56</v>
      </c>
      <c r="J8" s="7" t="s">
        <v>57</v>
      </c>
      <c r="O8" s="8">
        <v>100</v>
      </c>
      <c r="U8" s="7" t="s">
        <v>58</v>
      </c>
      <c r="V8" s="7" t="s">
        <v>59</v>
      </c>
      <c r="X8" s="7" t="s">
        <v>60</v>
      </c>
      <c r="Y8" s="7" t="s">
        <v>61</v>
      </c>
      <c r="AA8" s="7">
        <v>1</v>
      </c>
      <c r="AB8" s="7" t="str">
        <f t="shared" ref="AB8:AC20" si="4">INDEX(AB$25:AB$122,$AA8)</f>
        <v>(Add...)</v>
      </c>
      <c r="AC8" s="17" t="str">
        <f t="shared" si="4"/>
        <v>NONE</v>
      </c>
      <c r="AI8" s="7">
        <v>1</v>
      </c>
      <c r="AJ8" s="7" t="str">
        <f t="shared" si="0"/>
        <v>(Add...)</v>
      </c>
      <c r="AK8" s="7" t="str">
        <f t="shared" si="1"/>
        <v>none</v>
      </c>
      <c r="AL8" s="17" t="str">
        <f t="shared" si="2"/>
        <v>none</v>
      </c>
      <c r="AM8" s="7" t="str">
        <f t="shared" si="3"/>
        <v/>
      </c>
      <c r="AN8" s="7" t="str">
        <f t="shared" si="3"/>
        <v/>
      </c>
      <c r="AO8" s="7" t="str">
        <f t="shared" si="3"/>
        <v/>
      </c>
      <c r="AP8" s="7" t="str">
        <f t="shared" si="3"/>
        <v/>
      </c>
      <c r="AQ8" s="7" t="str">
        <f t="shared" si="3"/>
        <v/>
      </c>
      <c r="AR8" s="7" t="str">
        <f t="shared" si="3"/>
        <v/>
      </c>
      <c r="AS8" s="7" t="str">
        <f t="shared" si="3"/>
        <v/>
      </c>
      <c r="AW8" s="15"/>
      <c r="AX8" s="9"/>
      <c r="BE8" s="15"/>
      <c r="BF8" s="15"/>
      <c r="BG8" s="15"/>
      <c r="BH8" s="15"/>
      <c r="BI8" s="15"/>
      <c r="BJ8" s="15"/>
      <c r="CD8" s="9"/>
      <c r="CE8" s="32"/>
      <c r="CI8" s="33"/>
      <c r="CJ8" s="34"/>
      <c r="CK8" s="34"/>
      <c r="CL8" s="34"/>
      <c r="CM8" s="34"/>
    </row>
    <row r="9" spans="2:91" x14ac:dyDescent="0.25">
      <c r="B9" s="7" t="s">
        <v>208</v>
      </c>
      <c r="C9" s="7">
        <v>4</v>
      </c>
      <c r="D9" s="7" t="s">
        <v>209</v>
      </c>
      <c r="O9" s="8">
        <v>50</v>
      </c>
      <c r="U9" s="7" t="s">
        <v>62</v>
      </c>
      <c r="V9" s="7" t="s">
        <v>63</v>
      </c>
      <c r="X9" s="7" t="s">
        <v>64</v>
      </c>
      <c r="Y9" s="7" t="s">
        <v>65</v>
      </c>
      <c r="AA9" s="7">
        <v>1</v>
      </c>
      <c r="AB9" s="7" t="str">
        <f t="shared" si="4"/>
        <v>(Add...)</v>
      </c>
      <c r="AC9" s="17" t="str">
        <f t="shared" si="4"/>
        <v>NONE</v>
      </c>
      <c r="AI9" s="7">
        <v>1</v>
      </c>
      <c r="AJ9" s="7" t="str">
        <f t="shared" si="0"/>
        <v>(Add...)</v>
      </c>
      <c r="AK9" s="7" t="str">
        <f t="shared" si="1"/>
        <v>none</v>
      </c>
      <c r="AL9" s="17" t="str">
        <f t="shared" si="2"/>
        <v>none</v>
      </c>
      <c r="AM9" s="7" t="str">
        <f t="shared" si="3"/>
        <v/>
      </c>
      <c r="AN9" s="7" t="str">
        <f t="shared" si="3"/>
        <v/>
      </c>
      <c r="AO9" s="7" t="str">
        <f t="shared" si="3"/>
        <v/>
      </c>
      <c r="AP9" s="7" t="str">
        <f t="shared" si="3"/>
        <v/>
      </c>
      <c r="AQ9" s="7" t="str">
        <f t="shared" si="3"/>
        <v/>
      </c>
      <c r="AR9" s="7" t="str">
        <f t="shared" si="3"/>
        <v/>
      </c>
      <c r="AS9" s="7" t="str">
        <f t="shared" si="3"/>
        <v/>
      </c>
      <c r="AW9" s="15"/>
      <c r="AX9" s="15"/>
      <c r="BE9" s="15"/>
      <c r="BF9" s="15"/>
      <c r="BG9" s="15"/>
      <c r="BH9" s="15"/>
      <c r="BI9" s="15"/>
      <c r="BJ9" s="15"/>
      <c r="CD9" s="9"/>
      <c r="CE9" s="32"/>
      <c r="CI9" s="33"/>
      <c r="CJ9" s="34"/>
      <c r="CK9" s="34"/>
      <c r="CL9" s="34"/>
      <c r="CM9" s="34"/>
    </row>
    <row r="10" spans="2:91" x14ac:dyDescent="0.25">
      <c r="O10" s="8">
        <v>20</v>
      </c>
      <c r="AA10" s="7">
        <v>1</v>
      </c>
      <c r="AB10" s="7" t="str">
        <f t="shared" si="4"/>
        <v>(Add...)</v>
      </c>
      <c r="AC10" s="17" t="str">
        <f t="shared" si="4"/>
        <v>NONE</v>
      </c>
      <c r="AG10" s="18"/>
      <c r="AH10" s="18"/>
      <c r="AI10" s="18">
        <v>1</v>
      </c>
      <c r="AJ10" s="7" t="str">
        <f t="shared" si="0"/>
        <v>(Add...)</v>
      </c>
      <c r="AK10" s="7" t="str">
        <f t="shared" si="1"/>
        <v>none</v>
      </c>
      <c r="AL10" s="17" t="str">
        <f t="shared" si="2"/>
        <v>none</v>
      </c>
      <c r="AM10" s="7" t="str">
        <f t="shared" si="3"/>
        <v/>
      </c>
      <c r="AN10" s="7" t="str">
        <f t="shared" si="3"/>
        <v/>
      </c>
      <c r="AO10" s="7" t="str">
        <f t="shared" si="3"/>
        <v/>
      </c>
      <c r="AP10" s="7" t="str">
        <f t="shared" si="3"/>
        <v/>
      </c>
      <c r="AQ10" s="7" t="str">
        <f t="shared" si="3"/>
        <v/>
      </c>
      <c r="AR10" s="7" t="str">
        <f t="shared" si="3"/>
        <v/>
      </c>
      <c r="AS10" s="7" t="str">
        <f t="shared" si="3"/>
        <v/>
      </c>
      <c r="AW10" s="15"/>
      <c r="AX10" s="15"/>
      <c r="BE10" s="15"/>
      <c r="BF10" s="15"/>
      <c r="BG10" s="15"/>
      <c r="BH10" s="15"/>
      <c r="BI10" s="15"/>
      <c r="BJ10" s="15"/>
      <c r="CD10" s="9"/>
      <c r="CE10" s="32"/>
      <c r="CI10" s="33"/>
      <c r="CJ10" s="34"/>
      <c r="CK10" s="34"/>
      <c r="CL10" s="34"/>
      <c r="CM10" s="34"/>
    </row>
    <row r="11" spans="2:91" x14ac:dyDescent="0.25">
      <c r="O11" s="8">
        <v>10</v>
      </c>
      <c r="AA11" s="7">
        <v>1</v>
      </c>
      <c r="AB11" s="7" t="str">
        <f t="shared" si="4"/>
        <v>(Add...)</v>
      </c>
      <c r="AC11" s="17" t="str">
        <f t="shared" si="4"/>
        <v>NONE</v>
      </c>
      <c r="AI11" s="7">
        <v>1</v>
      </c>
      <c r="AJ11" s="7" t="str">
        <f t="shared" si="0"/>
        <v>(Add...)</v>
      </c>
      <c r="AK11" s="7" t="str">
        <f t="shared" si="1"/>
        <v>none</v>
      </c>
      <c r="AL11" s="17" t="str">
        <f t="shared" si="2"/>
        <v>none</v>
      </c>
      <c r="AM11" s="7" t="str">
        <f t="shared" si="3"/>
        <v/>
      </c>
      <c r="AN11" s="7" t="str">
        <f t="shared" si="3"/>
        <v/>
      </c>
      <c r="AO11" s="7" t="str">
        <f t="shared" si="3"/>
        <v/>
      </c>
      <c r="AP11" s="7" t="str">
        <f t="shared" si="3"/>
        <v/>
      </c>
      <c r="AQ11" s="7" t="str">
        <f t="shared" si="3"/>
        <v/>
      </c>
      <c r="AR11" s="7" t="str">
        <f t="shared" si="3"/>
        <v/>
      </c>
      <c r="AS11" s="7" t="str">
        <f t="shared" si="3"/>
        <v/>
      </c>
      <c r="AW11" s="15"/>
      <c r="AX11" s="15"/>
      <c r="BE11" s="15"/>
      <c r="BF11" s="15"/>
      <c r="BG11" s="15"/>
      <c r="BH11" s="15"/>
      <c r="BI11" s="15"/>
      <c r="BJ11" s="15"/>
      <c r="CD11" s="9"/>
      <c r="CE11" s="32"/>
      <c r="CI11" s="33"/>
      <c r="CJ11" s="34"/>
      <c r="CK11" s="34"/>
      <c r="CL11" s="34"/>
      <c r="CM11" s="34"/>
    </row>
    <row r="12" spans="2:91" x14ac:dyDescent="0.25">
      <c r="O12" s="8">
        <v>5</v>
      </c>
      <c r="AA12" s="7">
        <v>1</v>
      </c>
      <c r="AB12" s="7" t="str">
        <f t="shared" si="4"/>
        <v>(Add...)</v>
      </c>
      <c r="AC12" s="17" t="str">
        <f t="shared" si="4"/>
        <v>NONE</v>
      </c>
      <c r="AI12" s="7">
        <v>1</v>
      </c>
      <c r="AJ12" s="7" t="str">
        <f t="shared" si="0"/>
        <v>(Add...)</v>
      </c>
      <c r="AK12" s="7" t="str">
        <f t="shared" si="1"/>
        <v>none</v>
      </c>
      <c r="AL12" s="17" t="str">
        <f t="shared" si="2"/>
        <v>none</v>
      </c>
      <c r="AM12" s="7" t="str">
        <f t="shared" si="3"/>
        <v/>
      </c>
      <c r="AN12" s="7" t="str">
        <f t="shared" si="3"/>
        <v/>
      </c>
      <c r="AO12" s="7" t="str">
        <f t="shared" si="3"/>
        <v/>
      </c>
      <c r="AP12" s="7" t="str">
        <f t="shared" si="3"/>
        <v/>
      </c>
      <c r="AQ12" s="7" t="str">
        <f t="shared" si="3"/>
        <v/>
      </c>
      <c r="AR12" s="7" t="str">
        <f t="shared" si="3"/>
        <v/>
      </c>
      <c r="AS12" s="7" t="str">
        <f t="shared" si="3"/>
        <v/>
      </c>
      <c r="AW12" s="15"/>
      <c r="AX12" s="49"/>
      <c r="AY12" s="19"/>
      <c r="BE12" s="15"/>
      <c r="BF12" s="15"/>
      <c r="BG12" s="15"/>
      <c r="BH12" s="15"/>
      <c r="BI12" s="15"/>
      <c r="BJ12" s="15"/>
      <c r="CD12" s="9"/>
      <c r="CE12" s="32"/>
      <c r="CI12" s="33"/>
      <c r="CJ12" s="34"/>
      <c r="CK12" s="34"/>
      <c r="CL12" s="34"/>
      <c r="CM12" s="34"/>
    </row>
    <row r="13" spans="2:91" x14ac:dyDescent="0.25">
      <c r="O13" s="8">
        <v>3</v>
      </c>
      <c r="AA13" s="7">
        <v>1</v>
      </c>
      <c r="AB13" s="7" t="str">
        <f t="shared" si="4"/>
        <v>(Add...)</v>
      </c>
      <c r="AC13" s="7" t="str">
        <f t="shared" si="4"/>
        <v>NONE</v>
      </c>
      <c r="AI13" s="7">
        <v>1</v>
      </c>
      <c r="AJ13" s="7" t="str">
        <f t="shared" si="0"/>
        <v>(Add...)</v>
      </c>
      <c r="AK13" s="7" t="str">
        <f t="shared" si="1"/>
        <v>none</v>
      </c>
      <c r="AL13" s="17" t="str">
        <f t="shared" si="2"/>
        <v>none</v>
      </c>
      <c r="AM13" s="7" t="str">
        <f t="shared" si="3"/>
        <v/>
      </c>
      <c r="AN13" s="7" t="str">
        <f t="shared" si="3"/>
        <v/>
      </c>
      <c r="AO13" s="7" t="str">
        <f t="shared" si="3"/>
        <v/>
      </c>
      <c r="AP13" s="7" t="str">
        <f t="shared" si="3"/>
        <v/>
      </c>
      <c r="AQ13" s="7" t="str">
        <f t="shared" si="3"/>
        <v/>
      </c>
      <c r="AR13" s="7" t="str">
        <f t="shared" si="3"/>
        <v/>
      </c>
      <c r="AS13" s="7" t="str">
        <f t="shared" si="3"/>
        <v/>
      </c>
      <c r="AW13" s="15"/>
      <c r="AX13" s="15"/>
      <c r="BE13" s="15"/>
      <c r="BF13" s="15"/>
      <c r="BG13" s="15"/>
      <c r="BH13" s="15"/>
      <c r="BI13" s="15"/>
      <c r="BJ13" s="15"/>
      <c r="CD13" s="9"/>
      <c r="CE13" s="32"/>
      <c r="CI13" s="33"/>
      <c r="CJ13" s="34"/>
      <c r="CK13" s="34"/>
      <c r="CL13" s="34"/>
      <c r="CM13" s="34"/>
    </row>
    <row r="14" spans="2:91" x14ac:dyDescent="0.25">
      <c r="Z14" s="18"/>
      <c r="AA14" s="7">
        <v>1</v>
      </c>
      <c r="AB14" s="7" t="str">
        <f t="shared" si="4"/>
        <v>(Add...)</v>
      </c>
      <c r="AC14" s="7" t="str">
        <f t="shared" si="4"/>
        <v>NONE</v>
      </c>
      <c r="AI14" s="7">
        <v>1</v>
      </c>
      <c r="AJ14" s="7" t="str">
        <f t="shared" si="0"/>
        <v>(Add...)</v>
      </c>
      <c r="AK14" s="7" t="str">
        <f t="shared" si="1"/>
        <v>none</v>
      </c>
      <c r="AL14" s="17" t="str">
        <f t="shared" si="2"/>
        <v>none</v>
      </c>
      <c r="AM14" s="7" t="str">
        <f t="shared" si="3"/>
        <v/>
      </c>
      <c r="AN14" s="7" t="str">
        <f t="shared" si="3"/>
        <v/>
      </c>
      <c r="AO14" s="7" t="str">
        <f t="shared" si="3"/>
        <v/>
      </c>
      <c r="AP14" s="7" t="str">
        <f t="shared" si="3"/>
        <v/>
      </c>
      <c r="AQ14" s="7" t="str">
        <f t="shared" si="3"/>
        <v/>
      </c>
      <c r="AR14" s="7" t="str">
        <f t="shared" si="3"/>
        <v/>
      </c>
      <c r="AS14" s="7" t="str">
        <f t="shared" si="3"/>
        <v/>
      </c>
      <c r="AW14" s="15"/>
      <c r="AX14" s="49"/>
      <c r="BE14" s="15"/>
      <c r="BF14" s="15"/>
      <c r="BG14" s="15"/>
      <c r="BH14" s="15"/>
      <c r="BI14" s="15"/>
      <c r="BJ14" s="15"/>
      <c r="CD14" s="9"/>
      <c r="CE14" s="32"/>
      <c r="CI14" s="33"/>
      <c r="CJ14" s="34"/>
      <c r="CK14" s="34"/>
      <c r="CL14" s="34"/>
      <c r="CM14" s="34"/>
    </row>
    <row r="15" spans="2:91" x14ac:dyDescent="0.25">
      <c r="AA15" s="7">
        <v>1</v>
      </c>
      <c r="AB15" s="7" t="str">
        <f t="shared" si="4"/>
        <v>(Add...)</v>
      </c>
      <c r="AC15" s="7" t="str">
        <f t="shared" si="4"/>
        <v>NONE</v>
      </c>
      <c r="AI15" s="7">
        <v>1</v>
      </c>
      <c r="AJ15" s="7" t="str">
        <f t="shared" si="0"/>
        <v>(Add...)</v>
      </c>
      <c r="AK15" s="7" t="str">
        <f t="shared" si="1"/>
        <v>none</v>
      </c>
      <c r="AL15" s="17" t="str">
        <f t="shared" si="2"/>
        <v>none</v>
      </c>
      <c r="AM15" s="7" t="str">
        <f t="shared" si="3"/>
        <v/>
      </c>
      <c r="AN15" s="7" t="str">
        <f t="shared" si="3"/>
        <v/>
      </c>
      <c r="AO15" s="7" t="str">
        <f t="shared" si="3"/>
        <v/>
      </c>
      <c r="AP15" s="7" t="str">
        <f t="shared" si="3"/>
        <v/>
      </c>
      <c r="AQ15" s="7" t="str">
        <f t="shared" si="3"/>
        <v/>
      </c>
      <c r="AR15" s="7" t="str">
        <f t="shared" si="3"/>
        <v/>
      </c>
      <c r="AS15" s="7" t="str">
        <f t="shared" si="3"/>
        <v/>
      </c>
      <c r="AW15" s="15"/>
      <c r="AX15" s="49"/>
      <c r="BE15" s="15"/>
      <c r="BF15" s="15"/>
      <c r="BG15" s="15"/>
      <c r="BH15" s="15"/>
      <c r="BI15" s="15"/>
      <c r="BJ15" s="15"/>
      <c r="CD15" s="9"/>
      <c r="CE15" s="32"/>
      <c r="CI15" s="33"/>
      <c r="CJ15" s="34"/>
      <c r="CK15" s="34"/>
      <c r="CL15" s="34"/>
      <c r="CM15" s="34"/>
    </row>
    <row r="16" spans="2:91" x14ac:dyDescent="0.25">
      <c r="AA16" s="7">
        <v>1</v>
      </c>
      <c r="AB16" s="7" t="str">
        <f t="shared" si="4"/>
        <v>(Add...)</v>
      </c>
      <c r="AC16" s="7" t="str">
        <f t="shared" si="4"/>
        <v>NONE</v>
      </c>
      <c r="AI16" s="7">
        <v>1</v>
      </c>
      <c r="AJ16" s="7" t="str">
        <f t="shared" si="0"/>
        <v>(Add...)</v>
      </c>
      <c r="AK16" s="7" t="str">
        <f t="shared" si="1"/>
        <v>none</v>
      </c>
      <c r="AL16" s="17" t="str">
        <f t="shared" si="2"/>
        <v>none</v>
      </c>
      <c r="AM16" s="7" t="str">
        <f t="shared" si="3"/>
        <v/>
      </c>
      <c r="AN16" s="7" t="str">
        <f t="shared" si="3"/>
        <v/>
      </c>
      <c r="AO16" s="7" t="str">
        <f t="shared" si="3"/>
        <v/>
      </c>
      <c r="AP16" s="7" t="str">
        <f t="shared" si="3"/>
        <v/>
      </c>
      <c r="AQ16" s="7" t="str">
        <f t="shared" si="3"/>
        <v/>
      </c>
      <c r="AR16" s="7" t="str">
        <f t="shared" si="3"/>
        <v/>
      </c>
      <c r="AS16" s="7" t="str">
        <f t="shared" si="3"/>
        <v/>
      </c>
      <c r="AW16" s="15"/>
      <c r="AX16" s="49"/>
      <c r="BE16" s="15"/>
      <c r="BF16" s="15"/>
      <c r="BG16" s="15"/>
      <c r="BH16" s="15"/>
      <c r="BI16" s="15"/>
      <c r="BJ16" s="15"/>
      <c r="CD16" s="9"/>
      <c r="CE16" s="32"/>
      <c r="CI16" s="33"/>
      <c r="CJ16" s="34"/>
      <c r="CK16" s="34"/>
      <c r="CL16" s="34"/>
      <c r="CM16" s="34"/>
    </row>
    <row r="17" spans="4:91" x14ac:dyDescent="0.25">
      <c r="AA17" s="7">
        <v>1</v>
      </c>
      <c r="AB17" s="7" t="str">
        <f t="shared" si="4"/>
        <v>(Add...)</v>
      </c>
      <c r="AC17" s="7" t="str">
        <f t="shared" si="4"/>
        <v>NONE</v>
      </c>
      <c r="AI17" s="7">
        <v>1</v>
      </c>
      <c r="AJ17" s="7" t="str">
        <f t="shared" si="0"/>
        <v>(Add...)</v>
      </c>
      <c r="AK17" s="7" t="str">
        <f t="shared" si="1"/>
        <v>none</v>
      </c>
      <c r="AL17" s="17" t="str">
        <f t="shared" si="2"/>
        <v>none</v>
      </c>
      <c r="AM17" s="7" t="str">
        <f t="shared" si="3"/>
        <v/>
      </c>
      <c r="AN17" s="7" t="str">
        <f t="shared" si="3"/>
        <v/>
      </c>
      <c r="AO17" s="7" t="str">
        <f t="shared" si="3"/>
        <v/>
      </c>
      <c r="AP17" s="7" t="str">
        <f t="shared" si="3"/>
        <v/>
      </c>
      <c r="AQ17" s="7" t="str">
        <f t="shared" si="3"/>
        <v/>
      </c>
      <c r="AR17" s="7" t="str">
        <f t="shared" si="3"/>
        <v/>
      </c>
      <c r="AS17" s="7" t="str">
        <f t="shared" si="3"/>
        <v/>
      </c>
      <c r="AW17" s="15"/>
      <c r="AX17" s="49"/>
      <c r="BE17" s="15"/>
      <c r="BF17" s="15"/>
      <c r="BG17" s="15"/>
      <c r="BH17" s="15"/>
      <c r="BI17" s="15"/>
      <c r="BJ17" s="15"/>
      <c r="CD17" s="9"/>
      <c r="CE17" s="32"/>
      <c r="CI17" s="33"/>
      <c r="CJ17" s="34"/>
      <c r="CK17" s="34"/>
      <c r="CL17" s="34"/>
      <c r="CM17" s="34"/>
    </row>
    <row r="18" spans="4:91" x14ac:dyDescent="0.25">
      <c r="AA18" s="9">
        <v>1</v>
      </c>
      <c r="AB18" s="7" t="str">
        <f t="shared" si="4"/>
        <v>(Add...)</v>
      </c>
      <c r="AC18" s="7" t="str">
        <f t="shared" si="4"/>
        <v>NONE</v>
      </c>
      <c r="AI18" s="20">
        <v>1</v>
      </c>
      <c r="AJ18" s="7" t="str">
        <f t="shared" si="0"/>
        <v>(Add...)</v>
      </c>
      <c r="AK18" s="7" t="str">
        <f t="shared" si="1"/>
        <v>none</v>
      </c>
      <c r="AL18" s="17" t="str">
        <f t="shared" si="2"/>
        <v>none</v>
      </c>
      <c r="AM18" s="7" t="str">
        <f t="shared" si="3"/>
        <v/>
      </c>
      <c r="AN18" s="7" t="str">
        <f t="shared" si="3"/>
        <v/>
      </c>
      <c r="AO18" s="7" t="str">
        <f t="shared" si="3"/>
        <v/>
      </c>
      <c r="AP18" s="7" t="str">
        <f t="shared" si="3"/>
        <v/>
      </c>
      <c r="AQ18" s="7" t="str">
        <f t="shared" si="3"/>
        <v/>
      </c>
      <c r="AR18" s="7" t="str">
        <f t="shared" si="3"/>
        <v/>
      </c>
      <c r="AS18" s="7" t="str">
        <f t="shared" si="3"/>
        <v/>
      </c>
      <c r="AW18" s="15"/>
      <c r="AX18" s="49"/>
      <c r="BE18" s="15"/>
      <c r="BF18" s="15"/>
      <c r="BG18" s="15"/>
      <c r="BH18" s="15"/>
      <c r="BI18" s="15"/>
      <c r="BJ18" s="15"/>
      <c r="CD18" s="9"/>
      <c r="CE18" s="32"/>
      <c r="CI18" s="33"/>
      <c r="CJ18" s="34"/>
      <c r="CK18" s="34"/>
      <c r="CL18" s="34"/>
      <c r="CM18" s="34"/>
    </row>
    <row r="19" spans="4:91" x14ac:dyDescent="0.25">
      <c r="O19" s="9" t="s">
        <v>72</v>
      </c>
      <c r="AA19" s="17">
        <v>1</v>
      </c>
      <c r="AB19" s="7" t="str">
        <f t="shared" si="4"/>
        <v>(Add...)</v>
      </c>
      <c r="AC19" s="7" t="str">
        <f t="shared" si="4"/>
        <v>NONE</v>
      </c>
      <c r="AI19" s="20"/>
      <c r="AJ19" s="20"/>
      <c r="AK19" s="20"/>
      <c r="AL19" s="20"/>
      <c r="AW19" s="15"/>
      <c r="BE19" s="15"/>
      <c r="BF19" s="15"/>
      <c r="BG19" s="15"/>
      <c r="BH19" s="15"/>
      <c r="BI19" s="15"/>
      <c r="BJ19" s="15"/>
      <c r="CD19" s="9"/>
      <c r="CE19" s="32"/>
      <c r="CI19" s="33"/>
      <c r="CJ19" s="34"/>
      <c r="CK19" s="34"/>
      <c r="CL19" s="34"/>
      <c r="CM19" s="34"/>
    </row>
    <row r="20" spans="4:91" x14ac:dyDescent="0.25">
      <c r="N20" s="7">
        <v>2</v>
      </c>
      <c r="AA20" s="7">
        <v>1</v>
      </c>
      <c r="AB20" s="7" t="str">
        <f t="shared" si="4"/>
        <v>(Add...)</v>
      </c>
      <c r="AC20" s="7" t="str">
        <f t="shared" si="4"/>
        <v>NONE</v>
      </c>
      <c r="AW20" s="15"/>
      <c r="AX20" s="9"/>
      <c r="BE20" s="15"/>
      <c r="BF20" s="15"/>
      <c r="BG20" s="15"/>
      <c r="BH20" s="15"/>
      <c r="BI20" s="15"/>
      <c r="BJ20" s="15"/>
      <c r="CI20" s="33"/>
      <c r="CJ20" s="34"/>
      <c r="CK20" s="34"/>
      <c r="CL20" s="34"/>
      <c r="CM20" s="34"/>
    </row>
    <row r="21" spans="4:91" x14ac:dyDescent="0.25">
      <c r="AW21" s="15"/>
      <c r="BC21" s="32"/>
      <c r="BE21" s="15"/>
      <c r="BF21" s="15"/>
      <c r="BG21" s="15"/>
      <c r="BH21" s="15"/>
      <c r="BI21" s="15"/>
      <c r="BJ21" s="15"/>
      <c r="CI21" s="33"/>
      <c r="CJ21" s="34"/>
      <c r="CK21" s="34"/>
      <c r="CL21" s="34"/>
      <c r="CM21" s="34"/>
    </row>
    <row r="22" spans="4:91" x14ac:dyDescent="0.25">
      <c r="O22" s="7">
        <v>3</v>
      </c>
      <c r="AW22" s="15"/>
      <c r="BC22" s="7"/>
      <c r="BE22" s="15"/>
      <c r="BF22" s="15"/>
      <c r="BG22" s="15"/>
      <c r="BH22" s="15"/>
      <c r="BI22" s="15"/>
      <c r="BJ22" s="15"/>
      <c r="CI22" s="33"/>
      <c r="CJ22" s="34"/>
      <c r="CK22" s="34"/>
      <c r="CL22" s="34"/>
      <c r="CM22" s="34"/>
    </row>
    <row r="23" spans="4:91" x14ac:dyDescent="0.25">
      <c r="O23" s="7">
        <v>5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W23" s="15"/>
      <c r="BC23" s="7"/>
      <c r="CI23" s="33"/>
      <c r="CJ23" s="34"/>
      <c r="CK23" s="34"/>
      <c r="CL23" s="34"/>
      <c r="CM23" s="34"/>
    </row>
    <row r="24" spans="4:91" x14ac:dyDescent="0.25">
      <c r="O24" s="7">
        <v>10</v>
      </c>
      <c r="T24" s="32"/>
      <c r="U24" s="32"/>
      <c r="V24" s="32"/>
      <c r="W24" s="32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BC24" s="7"/>
      <c r="CI24" s="33"/>
      <c r="CJ24" s="34"/>
      <c r="CK24" s="34"/>
      <c r="CL24" s="34"/>
      <c r="CM24" s="34"/>
    </row>
    <row r="25" spans="4:91" x14ac:dyDescent="0.25">
      <c r="E25" s="41"/>
      <c r="O25" s="7">
        <v>20</v>
      </c>
      <c r="T25" s="32"/>
      <c r="U25" s="32"/>
      <c r="V25" s="32"/>
      <c r="W25" s="32"/>
      <c r="AB25" t="s">
        <v>46</v>
      </c>
      <c r="AC25" s="15" t="s">
        <v>47</v>
      </c>
      <c r="AD25" s="15"/>
      <c r="AE25" s="15"/>
      <c r="AF25" s="15"/>
      <c r="AG25" s="15"/>
      <c r="AH25" s="15"/>
      <c r="AI25" s="15"/>
      <c r="AJ25" t="s">
        <v>46</v>
      </c>
      <c r="AK25" s="131" t="s">
        <v>42</v>
      </c>
      <c r="AL25" s="131" t="s">
        <v>42</v>
      </c>
      <c r="AM25" s="131"/>
      <c r="AN25" s="131"/>
      <c r="AO25" s="131"/>
      <c r="AP25" s="131"/>
      <c r="AQ25" s="131"/>
      <c r="AR25" s="131"/>
      <c r="AS25" s="131"/>
      <c r="AT25" s="15"/>
      <c r="AU25" s="15"/>
      <c r="CI25" s="33"/>
      <c r="CJ25" s="34"/>
      <c r="CK25" s="34"/>
      <c r="CL25" s="34"/>
      <c r="CM25" s="34"/>
    </row>
    <row r="26" spans="4:91" x14ac:dyDescent="0.25">
      <c r="E26" s="41"/>
      <c r="O26" s="7">
        <v>100</v>
      </c>
      <c r="T26" s="32"/>
      <c r="U26" s="32" t="s">
        <v>75</v>
      </c>
      <c r="V26" s="68"/>
      <c r="W26" s="32"/>
      <c r="AB26"/>
      <c r="AC26" s="15"/>
      <c r="AD26" s="15"/>
      <c r="AE26" s="15"/>
      <c r="AF26" s="15"/>
      <c r="AG26" s="15"/>
      <c r="AH26" s="15"/>
      <c r="AI26" s="15"/>
      <c r="AJ26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CI26" s="33"/>
      <c r="CJ26" s="34"/>
      <c r="CK26" s="34"/>
      <c r="CL26" s="34"/>
      <c r="CM26" s="34"/>
    </row>
    <row r="27" spans="4:91" x14ac:dyDescent="0.25">
      <c r="O27" s="7">
        <v>200</v>
      </c>
      <c r="T27" s="32"/>
      <c r="U27" s="32" t="s">
        <v>76</v>
      </c>
      <c r="V27" s="68"/>
      <c r="W27" s="32"/>
      <c r="AB27" t="s">
        <v>2069</v>
      </c>
      <c r="AC27" s="15"/>
      <c r="AD27" s="15"/>
      <c r="AE27" s="15"/>
      <c r="AF27" s="15"/>
      <c r="AG27" s="15"/>
      <c r="AH27" s="15"/>
      <c r="AI27" s="15"/>
      <c r="AJ27" t="s">
        <v>2081</v>
      </c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CI27" s="33"/>
      <c r="CJ27" s="34"/>
      <c r="CK27" s="34"/>
      <c r="CL27" s="34"/>
      <c r="CM27" s="34"/>
    </row>
    <row r="28" spans="4:91" x14ac:dyDescent="0.25">
      <c r="O28" s="7">
        <v>500</v>
      </c>
      <c r="T28" s="32"/>
      <c r="U28" s="32"/>
      <c r="V28" s="32"/>
      <c r="W28" s="32"/>
      <c r="AB28" t="s">
        <v>223</v>
      </c>
      <c r="AC28" s="15" t="s">
        <v>223</v>
      </c>
      <c r="AD28" s="15"/>
      <c r="AE28" s="15"/>
      <c r="AF28" s="15"/>
      <c r="AG28" s="15"/>
      <c r="AH28" s="15"/>
      <c r="AI28" s="15"/>
      <c r="AJ28" t="s">
        <v>35</v>
      </c>
      <c r="AK28" s="15" t="s">
        <v>35</v>
      </c>
      <c r="AL28" s="15" t="s">
        <v>35</v>
      </c>
      <c r="AM28" s="15">
        <v>1</v>
      </c>
      <c r="AN28" s="15"/>
      <c r="AO28" s="15"/>
      <c r="AP28" s="15"/>
      <c r="AQ28" s="15"/>
      <c r="AR28" s="15"/>
      <c r="AS28" s="15"/>
      <c r="AT28" s="15"/>
      <c r="AU28" s="15"/>
      <c r="CD28" s="9"/>
      <c r="CE28" s="32"/>
      <c r="CI28" s="33"/>
      <c r="CJ28" s="34"/>
      <c r="CK28" s="34"/>
      <c r="CL28" s="34"/>
      <c r="CM28" s="34"/>
    </row>
    <row r="29" spans="4:91" x14ac:dyDescent="0.25">
      <c r="D29" s="32"/>
      <c r="E29" s="32"/>
      <c r="F29" s="32"/>
      <c r="T29" s="32"/>
      <c r="U29" s="32"/>
      <c r="V29" s="32"/>
      <c r="W29" s="32"/>
      <c r="AB29" t="s">
        <v>29</v>
      </c>
      <c r="AC29" s="15" t="s">
        <v>29</v>
      </c>
      <c r="AD29" s="15"/>
      <c r="AE29" s="15"/>
      <c r="AF29" s="15"/>
      <c r="AG29" s="15"/>
      <c r="AH29" s="15"/>
      <c r="AI29" s="15"/>
      <c r="AJ29" t="s">
        <v>70</v>
      </c>
      <c r="AK29" s="15" t="s">
        <v>70</v>
      </c>
      <c r="AL29" s="15" t="s">
        <v>70</v>
      </c>
      <c r="AM29" s="15">
        <v>1</v>
      </c>
      <c r="AN29" s="15"/>
      <c r="AO29" s="15"/>
      <c r="AP29" s="15"/>
      <c r="AQ29" s="15"/>
      <c r="AR29" s="15"/>
      <c r="AS29" s="15"/>
      <c r="AT29" s="15"/>
      <c r="AU29" s="15"/>
      <c r="CD29" s="9"/>
      <c r="CE29" s="32"/>
      <c r="CI29" s="33"/>
      <c r="CJ29" s="34"/>
      <c r="CK29" s="34"/>
      <c r="CL29" s="34"/>
      <c r="CM29" s="34"/>
    </row>
    <row r="30" spans="4:91" x14ac:dyDescent="0.25">
      <c r="D30" s="32"/>
      <c r="E30" s="32"/>
      <c r="F30" s="32"/>
      <c r="AB30" t="s">
        <v>67</v>
      </c>
      <c r="AC30" s="15" t="s">
        <v>228</v>
      </c>
      <c r="AD30" s="15"/>
      <c r="AE30" s="15"/>
      <c r="AF30" s="15"/>
      <c r="AG30" s="15"/>
      <c r="AH30" s="15"/>
      <c r="AI30" s="15"/>
      <c r="AJ30" t="s">
        <v>90</v>
      </c>
      <c r="AK30" s="15" t="s">
        <v>202</v>
      </c>
      <c r="AL30" s="15" t="s">
        <v>202</v>
      </c>
      <c r="AM30" s="15">
        <v>1</v>
      </c>
      <c r="AN30" s="15"/>
      <c r="AO30" s="15"/>
      <c r="AP30" s="15"/>
      <c r="AQ30" s="15"/>
      <c r="AR30" s="15"/>
      <c r="AS30" s="15"/>
      <c r="AT30" s="15"/>
      <c r="AU30" s="15"/>
      <c r="BB30" s="9"/>
      <c r="CD30" s="9"/>
      <c r="CE30" s="32"/>
      <c r="CI30" s="33"/>
      <c r="CJ30" s="34"/>
      <c r="CK30" s="34"/>
      <c r="CL30" s="34"/>
      <c r="CM30" s="34"/>
    </row>
    <row r="31" spans="4:91" x14ac:dyDescent="0.25">
      <c r="D31" s="32"/>
      <c r="E31" s="32"/>
      <c r="F31" s="32"/>
      <c r="U31" s="42"/>
      <c r="AB31" t="s">
        <v>1780</v>
      </c>
      <c r="AC31" s="15" t="s">
        <v>1996</v>
      </c>
      <c r="AD31" s="15"/>
      <c r="AE31" s="15"/>
      <c r="AF31" s="15"/>
      <c r="AG31" s="15"/>
      <c r="AH31" s="15"/>
      <c r="AI31" s="15"/>
      <c r="AJ31" t="s">
        <v>109</v>
      </c>
      <c r="AK31" s="15" t="s">
        <v>110</v>
      </c>
      <c r="AL31" s="15" t="s">
        <v>1860</v>
      </c>
      <c r="AM31" s="15">
        <v>2</v>
      </c>
      <c r="AN31" s="15" t="s">
        <v>33</v>
      </c>
      <c r="AO31" s="15" t="s">
        <v>80</v>
      </c>
      <c r="AP31" s="15" t="s">
        <v>35</v>
      </c>
      <c r="AQ31" s="109"/>
      <c r="AR31" s="109"/>
      <c r="AS31" s="15"/>
      <c r="AT31" s="15"/>
      <c r="AU31" s="109"/>
      <c r="AV31" s="109"/>
      <c r="BB31" s="9"/>
      <c r="CD31" s="9"/>
      <c r="CE31" s="32"/>
      <c r="CI31" s="33"/>
      <c r="CJ31" s="34"/>
      <c r="CK31" s="34"/>
      <c r="CL31" s="34"/>
      <c r="CM31" s="34"/>
    </row>
    <row r="32" spans="4:91" x14ac:dyDescent="0.25">
      <c r="D32" s="32"/>
      <c r="E32" s="32"/>
      <c r="F32" s="32"/>
      <c r="U32" s="8" t="b">
        <v>0</v>
      </c>
      <c r="AB32" s="104" t="s">
        <v>1781</v>
      </c>
      <c r="AC32" s="109" t="s">
        <v>2128</v>
      </c>
      <c r="AD32" s="15"/>
      <c r="AE32" s="15"/>
      <c r="AF32" s="15"/>
      <c r="AG32" s="15"/>
      <c r="AH32" s="15"/>
      <c r="AI32" s="15"/>
      <c r="AJ32" t="s">
        <v>101</v>
      </c>
      <c r="AK32" s="15" t="s">
        <v>102</v>
      </c>
      <c r="AL32" s="15" t="s">
        <v>1969</v>
      </c>
      <c r="AM32" s="15">
        <v>2</v>
      </c>
      <c r="AN32" s="15" t="s">
        <v>33</v>
      </c>
      <c r="AO32" s="15" t="s">
        <v>94</v>
      </c>
      <c r="AP32" s="15" t="s">
        <v>70</v>
      </c>
      <c r="AQ32" s="109"/>
      <c r="AR32" s="109"/>
      <c r="AS32" s="15" t="b">
        <v>1</v>
      </c>
      <c r="AT32" s="15"/>
      <c r="AU32" s="109"/>
      <c r="AV32" s="109"/>
      <c r="BI32" s="32"/>
      <c r="CD32" s="9"/>
      <c r="CE32" s="32"/>
      <c r="CI32" s="33"/>
      <c r="CJ32" s="34"/>
      <c r="CK32" s="34"/>
      <c r="CL32" s="34"/>
      <c r="CM32" s="34"/>
    </row>
    <row r="33" spans="4:91" x14ac:dyDescent="0.25">
      <c r="D33" s="32"/>
      <c r="E33" s="32"/>
      <c r="F33" s="32"/>
      <c r="U33" s="8" t="b">
        <v>0</v>
      </c>
      <c r="AB33" t="s">
        <v>77</v>
      </c>
      <c r="AC33" s="15" t="s">
        <v>1977</v>
      </c>
      <c r="AD33" s="15"/>
      <c r="AE33" s="15"/>
      <c r="AF33" s="15"/>
      <c r="AG33" s="15"/>
      <c r="AH33" s="15"/>
      <c r="AI33" s="15"/>
      <c r="AJ33" t="s">
        <v>105</v>
      </c>
      <c r="AK33" s="15" t="s">
        <v>106</v>
      </c>
      <c r="AL33" s="15" t="s">
        <v>1970</v>
      </c>
      <c r="AM33" s="15">
        <v>2</v>
      </c>
      <c r="AN33" s="15" t="s">
        <v>214</v>
      </c>
      <c r="AO33" s="15" t="s">
        <v>94</v>
      </c>
      <c r="AP33" s="15" t="s">
        <v>35</v>
      </c>
      <c r="AQ33" s="109"/>
      <c r="AR33" s="109"/>
      <c r="AS33" s="15" t="b">
        <v>1</v>
      </c>
      <c r="AT33" s="15"/>
      <c r="AU33" s="109"/>
      <c r="AV33" s="109"/>
      <c r="BI33" s="32"/>
      <c r="CD33" s="9"/>
      <c r="CE33" s="32"/>
      <c r="CI33" s="33"/>
      <c r="CJ33" s="34"/>
      <c r="CK33" s="34"/>
      <c r="CL33" s="34"/>
      <c r="CM33" s="34"/>
    </row>
    <row r="34" spans="4:91" x14ac:dyDescent="0.25">
      <c r="D34" s="32"/>
      <c r="E34" s="32"/>
      <c r="F34" s="32"/>
      <c r="U34" s="42"/>
      <c r="AB34" t="s">
        <v>84</v>
      </c>
      <c r="AC34" s="15" t="s">
        <v>84</v>
      </c>
      <c r="AD34" s="15"/>
      <c r="AE34" s="15"/>
      <c r="AF34" s="15"/>
      <c r="AG34" s="15"/>
      <c r="AH34" s="15"/>
      <c r="AI34" s="15"/>
      <c r="AJ34" t="s">
        <v>31</v>
      </c>
      <c r="AK34" s="15" t="s">
        <v>32</v>
      </c>
      <c r="AL34" s="15" t="s">
        <v>1863</v>
      </c>
      <c r="AM34" s="15">
        <v>2</v>
      </c>
      <c r="AN34" s="15" t="s">
        <v>33</v>
      </c>
      <c r="AO34" s="15" t="s">
        <v>34</v>
      </c>
      <c r="AP34" s="15" t="s">
        <v>35</v>
      </c>
      <c r="AQ34" s="15"/>
      <c r="AR34" s="15"/>
      <c r="AS34" s="15" t="b">
        <v>1</v>
      </c>
      <c r="AT34" s="15"/>
      <c r="AU34" s="15"/>
      <c r="BB34" s="32"/>
      <c r="CI34" s="33"/>
      <c r="CJ34" s="34"/>
      <c r="CK34" s="34"/>
      <c r="CL34" s="34"/>
      <c r="CM34" s="34"/>
    </row>
    <row r="35" spans="4:91" x14ac:dyDescent="0.25">
      <c r="D35" s="32"/>
      <c r="E35" s="32"/>
      <c r="F35" s="32"/>
      <c r="AB35"/>
      <c r="AC35" s="15"/>
      <c r="AD35" s="15"/>
      <c r="AE35" s="15"/>
      <c r="AF35" s="15"/>
      <c r="AG35" s="15"/>
      <c r="AH35" s="15"/>
      <c r="AI35" s="15"/>
      <c r="AJ35" s="104" t="s">
        <v>69</v>
      </c>
      <c r="AK35" s="104" t="s">
        <v>69</v>
      </c>
      <c r="AL35" s="104" t="s">
        <v>69</v>
      </c>
      <c r="AM35" s="109">
        <v>1</v>
      </c>
      <c r="AN35" s="109"/>
      <c r="AO35" s="109"/>
      <c r="AP35" s="109"/>
      <c r="AQ35" s="109"/>
      <c r="AR35" s="109"/>
      <c r="AS35" s="109"/>
      <c r="AT35" s="15"/>
      <c r="AU35" s="15"/>
      <c r="CI35" s="33"/>
      <c r="CJ35" s="34"/>
      <c r="CK35" s="34"/>
      <c r="CL35" s="34"/>
      <c r="CM35" s="34"/>
    </row>
    <row r="36" spans="4:91" x14ac:dyDescent="0.25">
      <c r="D36" s="32"/>
      <c r="E36" s="32"/>
      <c r="F36" s="32"/>
      <c r="K36" s="32"/>
      <c r="L36" s="32"/>
      <c r="M36" s="32"/>
      <c r="N36" s="32"/>
      <c r="O36" s="32"/>
      <c r="P36" s="32"/>
      <c r="Q36" s="32"/>
      <c r="R36" s="32"/>
      <c r="S36" s="32"/>
      <c r="AB36" t="s">
        <v>2070</v>
      </c>
      <c r="AC36" s="15"/>
      <c r="AD36" s="15"/>
      <c r="AE36" s="15"/>
      <c r="AF36" s="15"/>
      <c r="AG36" s="15"/>
      <c r="AH36" s="15"/>
      <c r="AI36" s="15"/>
      <c r="AJ36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BB36" s="9"/>
      <c r="CI36" s="33"/>
      <c r="CJ36" s="34"/>
      <c r="CK36" s="34"/>
      <c r="CL36" s="34"/>
      <c r="CM36" s="34"/>
    </row>
    <row r="37" spans="4:91" x14ac:dyDescent="0.25">
      <c r="D37" s="32"/>
      <c r="E37" s="32"/>
      <c r="F37" s="32"/>
      <c r="K37" s="32"/>
      <c r="L37" s="32"/>
      <c r="M37" s="32"/>
      <c r="N37" s="32"/>
      <c r="O37" s="32"/>
      <c r="P37" s="32"/>
      <c r="Q37" s="32"/>
      <c r="R37" s="32"/>
      <c r="S37" s="32"/>
      <c r="U37" s="8" t="b">
        <v>0</v>
      </c>
      <c r="AB37" t="s">
        <v>196</v>
      </c>
      <c r="AC37" s="15" t="s">
        <v>197</v>
      </c>
      <c r="AD37" s="15"/>
      <c r="AE37" s="15"/>
      <c r="AF37" s="15"/>
      <c r="AG37" s="15"/>
      <c r="AH37" s="15"/>
      <c r="AI37" s="15"/>
      <c r="AJ37" t="s">
        <v>2082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BB37" s="9"/>
      <c r="CI37" s="33"/>
      <c r="CJ37" s="34"/>
      <c r="CK37" s="34"/>
      <c r="CL37" s="34"/>
      <c r="CM37" s="34"/>
    </row>
    <row r="38" spans="4:91" x14ac:dyDescent="0.25">
      <c r="D38" s="32"/>
      <c r="E38" s="32"/>
      <c r="F38" s="32"/>
      <c r="K38" s="32"/>
      <c r="L38" s="32"/>
      <c r="M38" s="32"/>
      <c r="N38" s="32"/>
      <c r="O38" s="32"/>
      <c r="P38" s="32"/>
      <c r="Q38" s="32"/>
      <c r="R38" s="32"/>
      <c r="S38" s="32"/>
      <c r="U38" s="7" t="b">
        <v>1</v>
      </c>
      <c r="AB38" t="s">
        <v>215</v>
      </c>
      <c r="AC38" s="15" t="s">
        <v>216</v>
      </c>
      <c r="AD38" s="15"/>
      <c r="AE38" s="15"/>
      <c r="AF38" s="15"/>
      <c r="AG38" s="15"/>
      <c r="AH38" s="15"/>
      <c r="AI38" s="15"/>
      <c r="AJ38" t="s">
        <v>85</v>
      </c>
      <c r="AK38" s="15" t="s">
        <v>85</v>
      </c>
      <c r="AL38" s="15" t="s">
        <v>85</v>
      </c>
      <c r="AM38" s="15">
        <v>1</v>
      </c>
      <c r="AN38" s="15"/>
      <c r="AO38" s="15"/>
      <c r="AP38" s="15"/>
      <c r="AQ38" s="15"/>
      <c r="AR38" s="15"/>
      <c r="AS38" s="15"/>
      <c r="AT38" s="15"/>
      <c r="AU38" s="15"/>
      <c r="BB38" s="9"/>
      <c r="CI38" s="33"/>
      <c r="CJ38" s="34"/>
      <c r="CK38" s="34"/>
      <c r="CL38" s="34"/>
      <c r="CM38" s="34"/>
    </row>
    <row r="39" spans="4:91" x14ac:dyDescent="0.25">
      <c r="D39" s="32"/>
      <c r="E39" s="32"/>
      <c r="F39" s="32"/>
      <c r="K39" s="32"/>
      <c r="L39" s="32"/>
      <c r="M39" s="32"/>
      <c r="N39" s="32"/>
      <c r="O39" s="32"/>
      <c r="P39" s="32"/>
      <c r="Q39" s="32"/>
      <c r="R39" s="32"/>
      <c r="S39" s="32"/>
      <c r="U39" s="7" t="b">
        <v>0</v>
      </c>
      <c r="AB39" t="s">
        <v>229</v>
      </c>
      <c r="AC39" s="15" t="s">
        <v>230</v>
      </c>
      <c r="AD39" s="15"/>
      <c r="AE39" s="15"/>
      <c r="AF39" s="15"/>
      <c r="AG39" s="15"/>
      <c r="AH39" s="15"/>
      <c r="AI39" s="15"/>
      <c r="AJ39" t="s">
        <v>78</v>
      </c>
      <c r="AK39" s="15" t="s">
        <v>79</v>
      </c>
      <c r="AL39" s="15" t="s">
        <v>1864</v>
      </c>
      <c r="AM39" s="15">
        <v>2</v>
      </c>
      <c r="AN39" s="15" t="s">
        <v>33</v>
      </c>
      <c r="AO39" s="15" t="s">
        <v>80</v>
      </c>
      <c r="AP39" s="15" t="s">
        <v>70</v>
      </c>
      <c r="AQ39" s="15"/>
      <c r="AR39" s="15"/>
      <c r="AS39" s="15"/>
      <c r="AT39" s="15"/>
      <c r="AU39" s="15"/>
      <c r="BB39" s="9"/>
      <c r="CI39" s="33"/>
      <c r="CJ39" s="34"/>
      <c r="CK39" s="34"/>
      <c r="CL39" s="34"/>
      <c r="CM39" s="34"/>
    </row>
    <row r="40" spans="4:91" x14ac:dyDescent="0.25">
      <c r="D40" s="32"/>
      <c r="E40" s="32"/>
      <c r="F40" s="32"/>
      <c r="K40" s="32"/>
      <c r="L40" s="32"/>
      <c r="M40" s="32"/>
      <c r="N40" s="32"/>
      <c r="O40" s="32"/>
      <c r="P40" s="32"/>
      <c r="Q40" s="32"/>
      <c r="R40" s="32"/>
      <c r="S40" s="32"/>
      <c r="U40" s="7" t="b">
        <v>0</v>
      </c>
      <c r="AB40"/>
      <c r="AC40" s="15"/>
      <c r="AD40" s="15"/>
      <c r="AE40" s="15"/>
      <c r="AF40" s="15"/>
      <c r="AG40" s="15"/>
      <c r="AH40" s="15"/>
      <c r="AI40" s="15"/>
      <c r="AJ40" t="s">
        <v>92</v>
      </c>
      <c r="AK40" s="15" t="s">
        <v>93</v>
      </c>
      <c r="AL40" s="15" t="s">
        <v>1971</v>
      </c>
      <c r="AM40" s="15">
        <v>2</v>
      </c>
      <c r="AN40" s="15" t="s">
        <v>33</v>
      </c>
      <c r="AO40" s="15" t="s">
        <v>94</v>
      </c>
      <c r="AP40" s="15" t="s">
        <v>85</v>
      </c>
      <c r="AQ40" s="15"/>
      <c r="AR40" s="15"/>
      <c r="AS40" s="15" t="b">
        <v>1</v>
      </c>
      <c r="AT40" s="109"/>
      <c r="AU40" s="15"/>
      <c r="CI40" s="33"/>
      <c r="CJ40" s="34"/>
      <c r="CK40" s="34"/>
      <c r="CL40" s="34"/>
      <c r="CM40" s="34"/>
    </row>
    <row r="41" spans="4:91" x14ac:dyDescent="0.25">
      <c r="D41" s="32"/>
      <c r="E41" s="32"/>
      <c r="F41" s="32"/>
      <c r="K41" s="32"/>
      <c r="L41" s="32"/>
      <c r="M41" s="32"/>
      <c r="N41" s="32"/>
      <c r="O41" s="32"/>
      <c r="P41" s="32"/>
      <c r="Q41" s="32"/>
      <c r="R41" s="32"/>
      <c r="S41" s="32"/>
      <c r="AB41" t="s">
        <v>2072</v>
      </c>
      <c r="AC41" s="15"/>
      <c r="AD41" s="15"/>
      <c r="AE41" s="15"/>
      <c r="AF41" s="15"/>
      <c r="AG41" s="15"/>
      <c r="AH41" s="15"/>
      <c r="AI41" s="15"/>
      <c r="AJ41" t="s">
        <v>1795</v>
      </c>
      <c r="AK41" s="109" t="s">
        <v>1795</v>
      </c>
      <c r="AL41" s="109" t="s">
        <v>1795</v>
      </c>
      <c r="AM41" s="109">
        <v>1</v>
      </c>
      <c r="AN41" s="109"/>
      <c r="AO41" s="109"/>
      <c r="AP41" s="109"/>
      <c r="AQ41" s="109"/>
      <c r="AR41" s="109"/>
      <c r="AS41" s="109"/>
      <c r="AT41" s="109"/>
      <c r="AU41" s="15"/>
      <c r="CI41" s="33"/>
      <c r="CJ41" s="34"/>
      <c r="CK41" s="34"/>
      <c r="CL41" s="34"/>
      <c r="CM41" s="34"/>
    </row>
    <row r="42" spans="4:91" x14ac:dyDescent="0.25">
      <c r="D42" s="32"/>
      <c r="E42" s="32"/>
      <c r="F42" s="32"/>
      <c r="K42" s="32"/>
      <c r="L42" s="32"/>
      <c r="M42" s="32"/>
      <c r="N42" s="32"/>
      <c r="O42" s="32"/>
      <c r="P42" s="32"/>
      <c r="Q42" s="32"/>
      <c r="R42" s="32"/>
      <c r="S42" s="32"/>
      <c r="AB42" t="s">
        <v>95</v>
      </c>
      <c r="AC42" s="15" t="s">
        <v>73</v>
      </c>
      <c r="AD42" s="15"/>
      <c r="AE42" s="15"/>
      <c r="AF42" s="15"/>
      <c r="AG42" s="15"/>
      <c r="AH42" s="15"/>
      <c r="AI42" s="15"/>
      <c r="AJ42" t="s">
        <v>1796</v>
      </c>
      <c r="AK42" s="109" t="s">
        <v>1797</v>
      </c>
      <c r="AL42" s="109" t="s">
        <v>1972</v>
      </c>
      <c r="AM42" s="109">
        <v>2</v>
      </c>
      <c r="AN42" s="109" t="s">
        <v>33</v>
      </c>
      <c r="AO42" s="109" t="s">
        <v>94</v>
      </c>
      <c r="AP42" s="109" t="s">
        <v>85</v>
      </c>
      <c r="AQ42" s="109"/>
      <c r="AR42" s="109"/>
      <c r="AS42" s="109"/>
      <c r="AT42" s="109"/>
      <c r="AU42" s="15"/>
      <c r="CI42" s="33"/>
      <c r="CJ42" s="34"/>
      <c r="CK42" s="34"/>
      <c r="CL42" s="34"/>
      <c r="CM42" s="34"/>
    </row>
    <row r="43" spans="4:91" x14ac:dyDescent="0.25">
      <c r="D43" s="32"/>
      <c r="E43" s="32"/>
      <c r="F43" s="32"/>
      <c r="K43" s="32"/>
      <c r="L43" s="32"/>
      <c r="M43" s="32"/>
      <c r="N43" s="32"/>
      <c r="O43" s="32"/>
      <c r="P43" s="32"/>
      <c r="Q43" s="32"/>
      <c r="R43" s="32"/>
      <c r="S43" s="32"/>
      <c r="AB43" t="s">
        <v>98</v>
      </c>
      <c r="AC43" s="15" t="s">
        <v>99</v>
      </c>
      <c r="AD43" s="15"/>
      <c r="AE43" s="15"/>
      <c r="AF43" s="15"/>
      <c r="AG43" s="15"/>
      <c r="AH43" s="15"/>
      <c r="AI43" s="15"/>
      <c r="AJ43" t="s">
        <v>1798</v>
      </c>
      <c r="AK43" s="109" t="s">
        <v>1799</v>
      </c>
      <c r="AL43" s="109" t="s">
        <v>1973</v>
      </c>
      <c r="AM43" s="109">
        <v>2</v>
      </c>
      <c r="AN43" s="109" t="s">
        <v>1376</v>
      </c>
      <c r="AO43" s="109"/>
      <c r="AP43" s="109" t="s">
        <v>1795</v>
      </c>
      <c r="AQ43" s="109"/>
      <c r="AR43" s="109"/>
      <c r="AS43" s="109"/>
      <c r="AT43" s="15"/>
      <c r="AU43" s="15"/>
      <c r="CI43" s="33"/>
      <c r="CJ43" s="34"/>
      <c r="CK43" s="34"/>
      <c r="CL43" s="34"/>
      <c r="CM43" s="34"/>
    </row>
    <row r="44" spans="4:91" x14ac:dyDescent="0.25">
      <c r="D44" s="32"/>
      <c r="E44" s="32"/>
      <c r="F44" s="32"/>
      <c r="K44" s="32"/>
      <c r="L44" s="32"/>
      <c r="M44" s="32"/>
      <c r="N44" s="32"/>
      <c r="O44" s="32"/>
      <c r="P44" s="32"/>
      <c r="Q44" s="32"/>
      <c r="R44" s="32"/>
      <c r="S44" s="32"/>
      <c r="AB44" t="s">
        <v>104</v>
      </c>
      <c r="AC44" s="15" t="s">
        <v>104</v>
      </c>
      <c r="AD44" s="15"/>
      <c r="AE44" s="15"/>
      <c r="AF44" s="15"/>
      <c r="AG44" s="15"/>
      <c r="AH44" s="15"/>
      <c r="AI44" s="15"/>
      <c r="AJ44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CI44" s="33"/>
      <c r="CJ44" s="34"/>
      <c r="CK44" s="34"/>
      <c r="CL44" s="34"/>
      <c r="CM44" s="34"/>
    </row>
    <row r="45" spans="4:91" x14ac:dyDescent="0.25">
      <c r="D45" s="32"/>
      <c r="E45" s="32"/>
      <c r="F45" s="32"/>
      <c r="K45" s="32"/>
      <c r="L45" s="32"/>
      <c r="M45" s="32"/>
      <c r="N45" s="32"/>
      <c r="O45" s="32"/>
      <c r="P45" s="32"/>
      <c r="Q45" s="32"/>
      <c r="R45" s="32"/>
      <c r="S45" s="32"/>
      <c r="AB45"/>
      <c r="AC45" s="15"/>
      <c r="AD45" s="15"/>
      <c r="AE45" s="15"/>
      <c r="AF45" s="15"/>
      <c r="AG45" s="15"/>
      <c r="AH45" s="15"/>
      <c r="AI45" s="15"/>
      <c r="AJ45" t="s">
        <v>2086</v>
      </c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CI45" s="33"/>
      <c r="CJ45" s="34"/>
      <c r="CK45" s="34"/>
      <c r="CL45" s="34"/>
      <c r="CM45" s="34"/>
    </row>
    <row r="46" spans="4:91" x14ac:dyDescent="0.25">
      <c r="D46" s="32"/>
      <c r="E46" s="32"/>
      <c r="F46" s="32"/>
      <c r="K46" s="32"/>
      <c r="L46" s="32"/>
      <c r="M46" s="32"/>
      <c r="N46" s="32"/>
      <c r="O46" s="32"/>
      <c r="P46" s="32"/>
      <c r="Q46" s="32"/>
      <c r="R46" s="32"/>
      <c r="S46" s="32"/>
      <c r="AB46" t="s">
        <v>2073</v>
      </c>
      <c r="AC46" s="15"/>
      <c r="AD46" s="15"/>
      <c r="AE46" s="15"/>
      <c r="AF46" s="15"/>
      <c r="AG46" s="15"/>
      <c r="AH46" s="15"/>
      <c r="AI46" s="15"/>
      <c r="AJ46" t="s">
        <v>210</v>
      </c>
      <c r="AK46" s="15" t="s">
        <v>211</v>
      </c>
      <c r="AL46" s="15" t="s">
        <v>211</v>
      </c>
      <c r="AM46" s="15">
        <v>1</v>
      </c>
      <c r="AN46" s="15"/>
      <c r="AO46" s="15"/>
      <c r="AP46" s="15"/>
      <c r="AQ46" s="15"/>
      <c r="AR46" s="15"/>
      <c r="AS46" s="15"/>
      <c r="AT46" s="15"/>
      <c r="AU46" s="15"/>
      <c r="CI46" s="33"/>
      <c r="CJ46" s="34"/>
      <c r="CK46" s="34"/>
      <c r="CL46" s="34"/>
      <c r="CM46" s="34"/>
    </row>
    <row r="47" spans="4:91" x14ac:dyDescent="0.25">
      <c r="D47" s="32"/>
      <c r="E47" s="32"/>
      <c r="F47" s="32"/>
      <c r="K47" s="32"/>
      <c r="L47" s="32"/>
      <c r="M47" s="32"/>
      <c r="N47" s="32"/>
      <c r="O47" s="32"/>
      <c r="P47" s="32"/>
      <c r="Q47" s="32"/>
      <c r="R47" s="32"/>
      <c r="S47" s="32"/>
      <c r="AB47" t="s">
        <v>124</v>
      </c>
      <c r="AC47" s="15" t="s">
        <v>125</v>
      </c>
      <c r="AD47" s="15"/>
      <c r="AE47" s="15"/>
      <c r="AF47" s="15"/>
      <c r="AG47" s="15"/>
      <c r="AH47" s="15"/>
      <c r="AI47" s="15"/>
      <c r="AJ47" t="s">
        <v>206</v>
      </c>
      <c r="AK47" s="15" t="s">
        <v>207</v>
      </c>
      <c r="AL47" s="15" t="s">
        <v>207</v>
      </c>
      <c r="AM47" s="15">
        <v>1</v>
      </c>
      <c r="AN47" s="15"/>
      <c r="AO47" s="15"/>
      <c r="AP47" s="15"/>
      <c r="AQ47" s="15"/>
      <c r="AR47" s="15"/>
      <c r="AS47" s="15"/>
      <c r="AT47" s="15"/>
      <c r="AU47" s="15"/>
      <c r="CI47" s="33"/>
      <c r="CJ47" s="34"/>
      <c r="CK47" s="34"/>
      <c r="CL47" s="34"/>
      <c r="CM47" s="34"/>
    </row>
    <row r="48" spans="4:91" x14ac:dyDescent="0.25">
      <c r="D48" s="32"/>
      <c r="E48" s="32"/>
      <c r="F48" s="32"/>
      <c r="K48" s="32"/>
      <c r="L48" s="32"/>
      <c r="M48" s="32"/>
      <c r="N48" s="32"/>
      <c r="O48" s="32"/>
      <c r="P48" s="32"/>
      <c r="Q48" s="32"/>
      <c r="R48" s="32"/>
      <c r="S48" s="32"/>
      <c r="AB48" t="s">
        <v>126</v>
      </c>
      <c r="AC48" s="15" t="s">
        <v>127</v>
      </c>
      <c r="AD48" s="15"/>
      <c r="AE48" s="15"/>
      <c r="AF48" s="15"/>
      <c r="AG48" s="15"/>
      <c r="AH48" s="15"/>
      <c r="AI48" s="15"/>
      <c r="AJ48" t="s">
        <v>212</v>
      </c>
      <c r="AK48" s="15" t="s">
        <v>213</v>
      </c>
      <c r="AL48" s="15" t="s">
        <v>213</v>
      </c>
      <c r="AM48" s="15">
        <v>1</v>
      </c>
      <c r="AN48" s="15"/>
      <c r="AO48" s="15"/>
      <c r="AP48" s="15"/>
      <c r="AQ48" s="15"/>
      <c r="AR48" s="15"/>
      <c r="AS48" s="15"/>
      <c r="AT48" s="15"/>
      <c r="AU48" s="15"/>
      <c r="CI48" s="33"/>
      <c r="CJ48" s="34"/>
      <c r="CK48" s="34"/>
      <c r="CL48" s="34"/>
      <c r="CM48" s="34"/>
    </row>
    <row r="49" spans="4:91" x14ac:dyDescent="0.25">
      <c r="D49" s="32"/>
      <c r="E49" s="32"/>
      <c r="F49" s="32"/>
      <c r="K49" s="32"/>
      <c r="L49" s="32"/>
      <c r="M49" s="32"/>
      <c r="N49" s="32"/>
      <c r="O49" s="32"/>
      <c r="P49" s="32"/>
      <c r="Q49" s="32"/>
      <c r="R49" s="32"/>
      <c r="S49" s="32"/>
      <c r="AB49" t="s">
        <v>104</v>
      </c>
      <c r="AC49" s="15" t="s">
        <v>104</v>
      </c>
      <c r="AD49" s="15"/>
      <c r="AE49" s="15"/>
      <c r="AF49" s="15"/>
      <c r="AG49" s="15"/>
      <c r="AH49" s="15"/>
      <c r="AI49" s="15"/>
      <c r="AJ49" t="s">
        <v>219</v>
      </c>
      <c r="AK49" s="15" t="s">
        <v>220</v>
      </c>
      <c r="AL49" s="15" t="s">
        <v>1974</v>
      </c>
      <c r="AM49" s="15">
        <v>2</v>
      </c>
      <c r="AN49" s="15" t="s">
        <v>33</v>
      </c>
      <c r="AO49" s="15" t="s">
        <v>80</v>
      </c>
      <c r="AP49" s="15" t="s">
        <v>35</v>
      </c>
      <c r="AQ49" s="15"/>
      <c r="AR49" s="15"/>
      <c r="AS49" s="15" t="b">
        <v>1</v>
      </c>
      <c r="AT49" s="15"/>
      <c r="AU49" s="15"/>
      <c r="CI49" s="33"/>
      <c r="CJ49" s="34"/>
      <c r="CK49" s="34"/>
      <c r="CL49" s="34"/>
      <c r="CM49" s="34"/>
    </row>
    <row r="50" spans="4:91" x14ac:dyDescent="0.25">
      <c r="D50" s="32"/>
      <c r="E50" s="32"/>
      <c r="F50" s="32"/>
      <c r="K50" s="32"/>
      <c r="L50" s="32"/>
      <c r="M50" s="32"/>
      <c r="N50" s="32"/>
      <c r="O50" s="32"/>
      <c r="P50" s="32"/>
      <c r="Q50" s="32"/>
      <c r="R50" s="32"/>
      <c r="S50" s="32"/>
      <c r="AB50" t="s">
        <v>231</v>
      </c>
      <c r="AC50" s="15" t="s">
        <v>232</v>
      </c>
      <c r="AD50" s="15"/>
      <c r="AE50" s="15"/>
      <c r="AF50" s="15"/>
      <c r="AG50" s="15"/>
      <c r="AH50" s="15"/>
      <c r="AI50" s="15"/>
      <c r="AJ50" t="s">
        <v>217</v>
      </c>
      <c r="AK50" s="15" t="s">
        <v>218</v>
      </c>
      <c r="AL50" s="15" t="s">
        <v>1975</v>
      </c>
      <c r="AM50" s="15">
        <v>2</v>
      </c>
      <c r="AN50" s="15" t="s">
        <v>33</v>
      </c>
      <c r="AO50" s="15" t="s">
        <v>80</v>
      </c>
      <c r="AP50" s="15" t="s">
        <v>70</v>
      </c>
      <c r="AQ50" s="15"/>
      <c r="AR50" s="15"/>
      <c r="AS50" s="15" t="b">
        <v>1</v>
      </c>
      <c r="AT50" s="15"/>
      <c r="AU50" s="15"/>
      <c r="CI50" s="33"/>
      <c r="CJ50" s="34"/>
      <c r="CK50" s="34"/>
      <c r="CL50" s="34"/>
      <c r="CM50" s="34"/>
    </row>
    <row r="51" spans="4:91" x14ac:dyDescent="0.25">
      <c r="D51" s="32"/>
      <c r="E51" s="32"/>
      <c r="F51" s="32"/>
      <c r="K51" s="32"/>
      <c r="L51" s="32"/>
      <c r="M51" s="32"/>
      <c r="N51" s="32"/>
      <c r="O51" s="32"/>
      <c r="P51" s="32"/>
      <c r="Q51" s="32"/>
      <c r="R51" s="32"/>
      <c r="S51" s="32"/>
      <c r="AB51"/>
      <c r="AC51" s="15"/>
      <c r="AD51" s="15"/>
      <c r="AE51" s="15"/>
      <c r="AF51" s="15"/>
      <c r="AG51" s="15"/>
      <c r="AH51" s="15"/>
      <c r="AI51" s="15"/>
      <c r="AJ51" t="s">
        <v>221</v>
      </c>
      <c r="AK51" s="15" t="s">
        <v>222</v>
      </c>
      <c r="AL51" s="15" t="s">
        <v>1976</v>
      </c>
      <c r="AM51" s="15">
        <v>2</v>
      </c>
      <c r="AN51" s="15" t="s">
        <v>33</v>
      </c>
      <c r="AO51" s="15" t="s">
        <v>80</v>
      </c>
      <c r="AP51" s="15" t="s">
        <v>211</v>
      </c>
      <c r="AQ51" s="15"/>
      <c r="AR51" s="15"/>
      <c r="AS51" s="15"/>
      <c r="AT51" s="15"/>
      <c r="AU51" s="15"/>
      <c r="CI51" s="33"/>
      <c r="CJ51" s="34"/>
      <c r="CK51" s="34"/>
      <c r="CL51" s="34"/>
      <c r="CM51" s="34"/>
    </row>
    <row r="52" spans="4:91" x14ac:dyDescent="0.25">
      <c r="D52" s="32"/>
      <c r="E52" s="32"/>
      <c r="F52" s="32"/>
      <c r="K52" s="32"/>
      <c r="L52" s="32"/>
      <c r="M52" s="32"/>
      <c r="N52" s="32"/>
      <c r="O52" s="32"/>
      <c r="P52" s="32"/>
      <c r="Q52" s="32"/>
      <c r="R52" s="32"/>
      <c r="S52" s="32"/>
      <c r="AB52" t="s">
        <v>2074</v>
      </c>
      <c r="AC52" s="15"/>
      <c r="AD52" s="15"/>
      <c r="AE52" s="15"/>
      <c r="AF52" s="15"/>
      <c r="AG52" s="15"/>
      <c r="AH52" s="15"/>
      <c r="AI52" s="15"/>
      <c r="AJ52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CI52" s="33"/>
      <c r="CJ52" s="34"/>
      <c r="CK52" s="34"/>
      <c r="CL52" s="34"/>
      <c r="CM52" s="34"/>
    </row>
    <row r="53" spans="4:91" x14ac:dyDescent="0.25">
      <c r="D53" s="32"/>
      <c r="E53" s="32"/>
      <c r="F53" s="32"/>
      <c r="K53" s="32"/>
      <c r="L53" s="32"/>
      <c r="M53" s="32"/>
      <c r="N53" s="32"/>
      <c r="O53" s="32"/>
      <c r="P53" s="32"/>
      <c r="Q53" s="32"/>
      <c r="R53" s="32"/>
      <c r="S53" s="32"/>
      <c r="AB53" t="s">
        <v>130</v>
      </c>
      <c r="AC53" s="15" t="s">
        <v>237</v>
      </c>
      <c r="AD53" s="15"/>
      <c r="AE53" s="15"/>
      <c r="AF53" s="15"/>
      <c r="AG53" s="15"/>
      <c r="AH53" s="15"/>
      <c r="AI53" s="15"/>
      <c r="AJ53" t="s">
        <v>2087</v>
      </c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CI53" s="33"/>
      <c r="CJ53" s="34"/>
      <c r="CK53" s="34"/>
      <c r="CL53" s="34"/>
      <c r="CM53" s="34"/>
    </row>
    <row r="54" spans="4:91" x14ac:dyDescent="0.25">
      <c r="D54" s="32"/>
      <c r="E54" s="32"/>
      <c r="F54" s="32"/>
      <c r="AB54" t="s">
        <v>240</v>
      </c>
      <c r="AC54" s="15" t="s">
        <v>241</v>
      </c>
      <c r="AD54" s="15"/>
      <c r="AE54" s="15"/>
      <c r="AF54" s="15"/>
      <c r="AG54" s="15"/>
      <c r="AH54" s="15"/>
      <c r="AI54" s="15"/>
      <c r="AJ54" t="s">
        <v>233</v>
      </c>
      <c r="AK54" s="15" t="s">
        <v>234</v>
      </c>
      <c r="AL54" s="15" t="s">
        <v>234</v>
      </c>
      <c r="AM54" s="15">
        <v>1</v>
      </c>
      <c r="AN54" s="15"/>
      <c r="AO54" s="15"/>
      <c r="AP54" s="15"/>
      <c r="AQ54" s="15"/>
      <c r="AR54" s="15"/>
      <c r="AS54" s="15"/>
      <c r="AT54" s="15"/>
      <c r="AU54" s="15"/>
      <c r="CI54" s="33"/>
      <c r="CJ54" s="34"/>
      <c r="CK54" s="34"/>
      <c r="CL54" s="34"/>
      <c r="CM54" s="34"/>
    </row>
    <row r="55" spans="4:91" x14ac:dyDescent="0.25">
      <c r="D55" s="32"/>
      <c r="E55" s="32"/>
      <c r="F55" s="32"/>
      <c r="AB55" t="s">
        <v>242</v>
      </c>
      <c r="AC55" s="15" t="s">
        <v>243</v>
      </c>
      <c r="AD55" s="15"/>
      <c r="AE55" s="15"/>
      <c r="AF55" s="15"/>
      <c r="AG55" s="15"/>
      <c r="AH55" s="15"/>
      <c r="AI55" s="15"/>
      <c r="AJ55" t="s">
        <v>235</v>
      </c>
      <c r="AK55" s="15" t="s">
        <v>236</v>
      </c>
      <c r="AL55" s="15" t="s">
        <v>236</v>
      </c>
      <c r="AM55" s="15">
        <v>1</v>
      </c>
      <c r="AN55" s="15"/>
      <c r="AO55" s="15"/>
      <c r="AP55" s="15"/>
      <c r="AQ55" s="15"/>
      <c r="AR55" s="15"/>
      <c r="AS55" s="15"/>
      <c r="AT55" s="15"/>
      <c r="AU55" s="15"/>
      <c r="CI55" s="33"/>
      <c r="CJ55" s="34"/>
      <c r="CK55" s="34"/>
      <c r="CL55" s="34"/>
      <c r="CM55" s="34"/>
    </row>
    <row r="56" spans="4:91" x14ac:dyDescent="0.25">
      <c r="AB56" t="s">
        <v>224</v>
      </c>
      <c r="AC56" s="15" t="s">
        <v>225</v>
      </c>
      <c r="AD56" s="15"/>
      <c r="AE56" s="15"/>
      <c r="AF56" s="15"/>
      <c r="AG56" s="15"/>
      <c r="AH56" s="15"/>
      <c r="AI56" s="15"/>
      <c r="AJ56" t="s">
        <v>238</v>
      </c>
      <c r="AK56" s="15" t="s">
        <v>239</v>
      </c>
      <c r="AL56" s="15" t="s">
        <v>239</v>
      </c>
      <c r="AM56" s="15">
        <v>1</v>
      </c>
      <c r="AN56" s="15"/>
      <c r="AO56" s="15"/>
      <c r="AP56" s="15"/>
      <c r="AQ56" s="15"/>
      <c r="AR56" s="15"/>
      <c r="AS56" s="15"/>
      <c r="AT56" s="15"/>
      <c r="AU56" s="15"/>
      <c r="CI56" s="33"/>
      <c r="CJ56" s="34"/>
      <c r="CK56" s="34"/>
      <c r="CL56" s="34"/>
      <c r="CM56" s="34"/>
    </row>
    <row r="57" spans="4:91" x14ac:dyDescent="0.25">
      <c r="AB57" t="s">
        <v>226</v>
      </c>
      <c r="AC57" s="15" t="s">
        <v>227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CI57" s="33"/>
      <c r="CJ57" s="34"/>
      <c r="CK57" s="34"/>
      <c r="CL57" s="34"/>
      <c r="CM57" s="34"/>
    </row>
    <row r="58" spans="4:91" x14ac:dyDescent="0.25">
      <c r="AB58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CI58" s="33"/>
      <c r="CJ58" s="34"/>
      <c r="CK58" s="34"/>
      <c r="CL58" s="34"/>
      <c r="CM58" s="34"/>
    </row>
    <row r="59" spans="4:91" x14ac:dyDescent="0.25">
      <c r="AB59" t="s">
        <v>2076</v>
      </c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CI59" s="33"/>
      <c r="CJ59" s="34"/>
      <c r="CK59" s="34"/>
      <c r="CL59" s="34"/>
      <c r="CM59" s="34"/>
    </row>
    <row r="60" spans="4:91" x14ac:dyDescent="0.25">
      <c r="AB60" t="s">
        <v>158</v>
      </c>
      <c r="AC60" s="15" t="s">
        <v>244</v>
      </c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CI60" s="33"/>
      <c r="CJ60" s="34"/>
      <c r="CK60" s="34"/>
      <c r="CL60" s="34"/>
      <c r="CM60" s="34"/>
    </row>
    <row r="61" spans="4:91" x14ac:dyDescent="0.25">
      <c r="AB61" t="s">
        <v>156</v>
      </c>
      <c r="AC61" s="15" t="s">
        <v>156</v>
      </c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CI61" s="33"/>
      <c r="CJ61" s="34"/>
      <c r="CK61" s="34"/>
      <c r="CL61" s="34"/>
      <c r="CM61" s="34"/>
    </row>
    <row r="62" spans="4:91" x14ac:dyDescent="0.25">
      <c r="AB62" t="s">
        <v>245</v>
      </c>
      <c r="AC62" s="15" t="s">
        <v>246</v>
      </c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CI62" s="33"/>
      <c r="CJ62" s="34"/>
      <c r="CK62" s="34"/>
      <c r="CL62" s="34"/>
      <c r="CM62" s="34"/>
    </row>
    <row r="63" spans="4:91" x14ac:dyDescent="0.25">
      <c r="AB63" t="s">
        <v>247</v>
      </c>
      <c r="AC63" s="15" t="s">
        <v>248</v>
      </c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CI63" s="33"/>
      <c r="CJ63" s="34"/>
      <c r="CK63" s="34"/>
      <c r="CL63" s="34"/>
      <c r="CM63" s="34"/>
    </row>
    <row r="64" spans="4:91" x14ac:dyDescent="0.25">
      <c r="AB64" t="s">
        <v>249</v>
      </c>
      <c r="AC64" s="15" t="s">
        <v>162</v>
      </c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CI64" s="33"/>
      <c r="CJ64" s="34"/>
      <c r="CK64" s="34"/>
      <c r="CL64" s="34"/>
      <c r="CM64" s="34"/>
    </row>
    <row r="65" spans="5:91" x14ac:dyDescent="0.25">
      <c r="AB65" t="s">
        <v>168</v>
      </c>
      <c r="AC65" s="15" t="s">
        <v>169</v>
      </c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CI65" s="33"/>
      <c r="CJ65" s="34"/>
      <c r="CK65" s="34"/>
      <c r="CL65" s="34"/>
      <c r="CM65" s="34"/>
    </row>
    <row r="66" spans="5:91" x14ac:dyDescent="0.25">
      <c r="AB66" t="s">
        <v>250</v>
      </c>
      <c r="AC66" s="15" t="s">
        <v>251</v>
      </c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CI66" s="33"/>
      <c r="CJ66" s="34"/>
      <c r="CK66" s="34"/>
      <c r="CL66" s="34"/>
      <c r="CM66" s="34"/>
    </row>
    <row r="67" spans="5:91" x14ac:dyDescent="0.25">
      <c r="AB67" t="s">
        <v>252</v>
      </c>
      <c r="AC67" s="15" t="s">
        <v>253</v>
      </c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CI67" s="33"/>
      <c r="CJ67" s="34"/>
      <c r="CK67" s="34"/>
      <c r="CL67" s="34"/>
      <c r="CM67" s="34"/>
    </row>
    <row r="68" spans="5:91" x14ac:dyDescent="0.25">
      <c r="AB68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CI68" s="33"/>
      <c r="CJ68" s="34"/>
      <c r="CK68" s="34"/>
      <c r="CL68" s="34"/>
      <c r="CM68" s="34"/>
    </row>
    <row r="69" spans="5:91" x14ac:dyDescent="0.25">
      <c r="AB69" t="s">
        <v>2088</v>
      </c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CI69" s="33"/>
      <c r="CJ69" s="34"/>
      <c r="CK69" s="34"/>
      <c r="CL69" s="34"/>
      <c r="CM69" s="34"/>
    </row>
    <row r="70" spans="5:91" x14ac:dyDescent="0.25">
      <c r="AB70" t="s">
        <v>145</v>
      </c>
      <c r="AC70" s="15" t="s">
        <v>146</v>
      </c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CI70" s="33"/>
      <c r="CJ70" s="34"/>
      <c r="CK70" s="34"/>
      <c r="CL70" s="34"/>
      <c r="CM70" s="34"/>
    </row>
    <row r="71" spans="5:91" x14ac:dyDescent="0.25">
      <c r="AB71" t="s">
        <v>254</v>
      </c>
      <c r="AC71" s="15" t="s">
        <v>255</v>
      </c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CI71" s="33"/>
      <c r="CJ71" s="34"/>
      <c r="CK71" s="34"/>
      <c r="CL71" s="34"/>
      <c r="CM71" s="34"/>
    </row>
    <row r="72" spans="5:91" x14ac:dyDescent="0.25">
      <c r="AB72" t="s">
        <v>256</v>
      </c>
      <c r="AC72" s="15" t="s">
        <v>257</v>
      </c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CI72" s="33"/>
      <c r="CJ72" s="34"/>
      <c r="CK72" s="34"/>
      <c r="CL72" s="34"/>
      <c r="CM72" s="34"/>
    </row>
    <row r="73" spans="5:91" x14ac:dyDescent="0.25">
      <c r="AB73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CI73" s="33"/>
      <c r="CJ73" s="34"/>
      <c r="CK73" s="34"/>
      <c r="CL73" s="34"/>
      <c r="CM73" s="34"/>
    </row>
    <row r="74" spans="5:91" x14ac:dyDescent="0.25">
      <c r="AB74" t="s">
        <v>2078</v>
      </c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CI74" s="33"/>
      <c r="CJ74" s="34"/>
      <c r="CK74" s="34"/>
      <c r="CL74" s="34"/>
      <c r="CM74" s="34"/>
    </row>
    <row r="75" spans="5:91" x14ac:dyDescent="0.25">
      <c r="AB75" t="s">
        <v>260</v>
      </c>
      <c r="AC75" s="15" t="s">
        <v>261</v>
      </c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CI75" s="33"/>
      <c r="CJ75" s="34"/>
      <c r="CK75" s="34"/>
      <c r="CL75" s="34"/>
      <c r="CM75" s="34"/>
    </row>
    <row r="76" spans="5:91" x14ac:dyDescent="0.25">
      <c r="AB76" t="s">
        <v>264</v>
      </c>
      <c r="AC76" s="15" t="s">
        <v>170</v>
      </c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CI76" s="33"/>
      <c r="CJ76" s="34"/>
      <c r="CK76" s="34"/>
      <c r="CL76" s="34"/>
      <c r="CM76" s="34"/>
    </row>
    <row r="77" spans="5:91" x14ac:dyDescent="0.25">
      <c r="AB77" t="s">
        <v>265</v>
      </c>
      <c r="AC77" s="15" t="s">
        <v>139</v>
      </c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CI77" s="33"/>
      <c r="CJ77" s="34"/>
      <c r="CK77" s="34"/>
      <c r="CL77" s="34"/>
      <c r="CM77" s="34"/>
    </row>
    <row r="78" spans="5:91" s="30" customFormat="1" ht="25.5" customHeight="1" x14ac:dyDescent="0.25">
      <c r="E78" s="31"/>
      <c r="F78" s="8"/>
      <c r="G78" s="43"/>
      <c r="R78" s="12"/>
      <c r="AB78" t="s">
        <v>266</v>
      </c>
      <c r="AC78" s="15" t="s">
        <v>267</v>
      </c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W78" s="7"/>
      <c r="AX78" s="7"/>
      <c r="BC78" s="31"/>
      <c r="BF78" s="31"/>
      <c r="BG78" s="43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 s="43"/>
      <c r="CI78" s="44"/>
      <c r="CJ78" s="45"/>
      <c r="CK78" s="45"/>
      <c r="CL78" s="45"/>
      <c r="CM78" s="45"/>
    </row>
    <row r="79" spans="5:91" x14ac:dyDescent="0.25">
      <c r="AB79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CI79" s="33"/>
      <c r="CJ79" s="34"/>
      <c r="CK79" s="34"/>
      <c r="CL79" s="34"/>
      <c r="CM79" s="34"/>
    </row>
    <row r="80" spans="5:91" x14ac:dyDescent="0.25">
      <c r="AB80" t="s">
        <v>2089</v>
      </c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CI80" s="33"/>
      <c r="CJ80" s="34"/>
      <c r="CK80" s="34"/>
      <c r="CL80" s="34"/>
      <c r="CM80" s="34"/>
    </row>
    <row r="81" spans="28:91" s="7" customFormat="1" x14ac:dyDescent="0.25">
      <c r="AB81" t="s">
        <v>258</v>
      </c>
      <c r="AC81" s="15" t="s">
        <v>259</v>
      </c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BC81" s="9"/>
      <c r="BF81" s="9"/>
      <c r="BG81" s="32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 s="32"/>
      <c r="CI81" s="33"/>
      <c r="CJ81" s="34"/>
      <c r="CK81" s="34"/>
      <c r="CL81" s="34"/>
      <c r="CM81" s="34"/>
    </row>
    <row r="82" spans="28:91" s="7" customFormat="1" x14ac:dyDescent="0.25">
      <c r="AB82" t="s">
        <v>262</v>
      </c>
      <c r="AC82" s="15" t="s">
        <v>263</v>
      </c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W82" s="30"/>
      <c r="AX82" s="30"/>
      <c r="BC82" s="9"/>
      <c r="BF82" s="9"/>
      <c r="BG82" s="3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 s="32"/>
      <c r="CI82" s="33"/>
      <c r="CJ82" s="34"/>
      <c r="CK82" s="34"/>
      <c r="CL82" s="34"/>
      <c r="CM82" s="34"/>
    </row>
    <row r="83" spans="28:91" s="7" customFormat="1" x14ac:dyDescent="0.25">
      <c r="AB83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BC83" s="9"/>
      <c r="BF83" s="9"/>
      <c r="BG83" s="32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 s="32"/>
      <c r="CI83" s="33"/>
      <c r="CJ83" s="34"/>
      <c r="CK83" s="34"/>
      <c r="CL83" s="34"/>
      <c r="CM83" s="34"/>
    </row>
    <row r="84" spans="28:91" s="7" customFormat="1" x14ac:dyDescent="0.25">
      <c r="AB84" t="s">
        <v>2087</v>
      </c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BC84" s="9"/>
      <c r="BF84" s="9"/>
      <c r="BG84" s="32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 s="32"/>
      <c r="CI84" s="33"/>
      <c r="CJ84" s="34"/>
      <c r="CK84" s="34"/>
      <c r="CL84" s="34"/>
      <c r="CM84" s="34"/>
    </row>
    <row r="85" spans="28:91" s="7" customFormat="1" x14ac:dyDescent="0.25">
      <c r="AB85" t="s">
        <v>268</v>
      </c>
      <c r="AC85" s="15" t="s">
        <v>269</v>
      </c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BC85" s="9"/>
      <c r="BF85" s="9"/>
      <c r="BG85" s="32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 s="32"/>
      <c r="CI85" s="33"/>
      <c r="CJ85" s="34"/>
      <c r="CK85" s="34"/>
      <c r="CL85" s="34"/>
      <c r="CM85" s="34"/>
    </row>
    <row r="86" spans="28:91" s="7" customFormat="1" x14ac:dyDescent="0.25">
      <c r="AB86" t="s">
        <v>270</v>
      </c>
      <c r="AC86" s="15" t="s">
        <v>271</v>
      </c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BC86" s="9"/>
      <c r="BF86" s="9"/>
      <c r="BG86" s="32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 s="32"/>
      <c r="CI86" s="33"/>
      <c r="CJ86" s="34"/>
      <c r="CK86" s="34"/>
      <c r="CL86" s="34"/>
      <c r="CM86" s="34"/>
    </row>
    <row r="87" spans="28:91" s="7" customFormat="1" x14ac:dyDescent="0.25">
      <c r="AB87" t="s">
        <v>272</v>
      </c>
      <c r="AC87" s="15" t="s">
        <v>273</v>
      </c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BC87" s="9"/>
      <c r="BF87" s="9"/>
      <c r="BG87" s="32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 s="32"/>
      <c r="CI87" s="33"/>
      <c r="CJ87" s="34"/>
      <c r="CK87" s="34"/>
      <c r="CL87" s="34"/>
      <c r="CM87" s="34"/>
    </row>
    <row r="88" spans="28:91" s="7" customFormat="1" x14ac:dyDescent="0.25">
      <c r="AB88" t="s">
        <v>274</v>
      </c>
      <c r="AC88" s="15" t="s">
        <v>275</v>
      </c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BC88" s="9"/>
      <c r="BF88" s="9"/>
      <c r="BG88" s="32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 s="32"/>
      <c r="CI88" s="33"/>
      <c r="CJ88" s="34"/>
      <c r="CK88" s="34"/>
      <c r="CL88" s="34"/>
      <c r="CM88" s="34"/>
    </row>
    <row r="89" spans="28:91" s="7" customFormat="1" x14ac:dyDescent="0.25">
      <c r="AB89" t="s">
        <v>276</v>
      </c>
      <c r="AC89" s="15" t="s">
        <v>277</v>
      </c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BC89" s="9"/>
      <c r="BF89" s="9"/>
      <c r="BG89" s="32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 s="32"/>
      <c r="CI89" s="33"/>
      <c r="CJ89" s="34"/>
      <c r="CK89" s="34"/>
      <c r="CL89" s="34"/>
      <c r="CM89" s="34"/>
    </row>
    <row r="90" spans="28:91" s="7" customFormat="1" x14ac:dyDescent="0.25">
      <c r="AB90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BC90" s="9"/>
      <c r="BF90" s="9"/>
      <c r="BG90" s="32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 s="32"/>
      <c r="CI90" s="33"/>
      <c r="CJ90" s="34"/>
      <c r="CK90" s="34"/>
      <c r="CL90" s="34"/>
      <c r="CM90" s="34"/>
    </row>
    <row r="91" spans="28:91" s="7" customFormat="1" x14ac:dyDescent="0.25">
      <c r="AB91" t="s">
        <v>2090</v>
      </c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BC91" s="9"/>
      <c r="BF91" s="9"/>
      <c r="BG91" s="32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 s="32"/>
      <c r="CI91" s="33"/>
      <c r="CJ91" s="34"/>
      <c r="CK91" s="34"/>
      <c r="CL91" s="34"/>
      <c r="CM91" s="34"/>
    </row>
    <row r="92" spans="28:91" s="7" customFormat="1" x14ac:dyDescent="0.25">
      <c r="AB92" t="s">
        <v>278</v>
      </c>
      <c r="AC92" s="15" t="s">
        <v>279</v>
      </c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BC92" s="9"/>
      <c r="BF92" s="9"/>
      <c r="BG92" s="3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 s="32"/>
      <c r="CI92" s="33"/>
      <c r="CJ92" s="34"/>
      <c r="CK92" s="34"/>
      <c r="CL92" s="34"/>
      <c r="CM92" s="34"/>
    </row>
    <row r="93" spans="28:91" s="7" customFormat="1" x14ac:dyDescent="0.25">
      <c r="AB93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BC93" s="9"/>
      <c r="BF93" s="9"/>
      <c r="BG93" s="32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 s="32"/>
      <c r="CI93" s="33"/>
      <c r="CJ93" s="34"/>
      <c r="CK93" s="34"/>
      <c r="CL93" s="34"/>
      <c r="CM93" s="34"/>
    </row>
    <row r="94" spans="28:91" s="7" customFormat="1" x14ac:dyDescent="0.25">
      <c r="AB94" t="s">
        <v>2091</v>
      </c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BC94" s="9"/>
      <c r="BF94" s="9"/>
      <c r="BG94" s="32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 s="32"/>
      <c r="CI94" s="33"/>
      <c r="CJ94" s="34"/>
      <c r="CK94" s="34"/>
      <c r="CL94" s="34"/>
      <c r="CM94" s="34"/>
    </row>
    <row r="95" spans="28:91" s="7" customFormat="1" x14ac:dyDescent="0.25">
      <c r="AB95" t="s">
        <v>280</v>
      </c>
      <c r="AC95" s="15" t="s">
        <v>281</v>
      </c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BC95" s="9"/>
      <c r="BF95" s="9"/>
      <c r="BG95" s="32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 s="32"/>
      <c r="CI95" s="33"/>
      <c r="CJ95" s="34"/>
      <c r="CK95" s="34"/>
      <c r="CL95" s="34"/>
      <c r="CM95" s="34"/>
    </row>
    <row r="96" spans="28:91" s="7" customFormat="1" x14ac:dyDescent="0.25">
      <c r="AB96" t="s">
        <v>282</v>
      </c>
      <c r="AC96" s="15" t="s">
        <v>282</v>
      </c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BC96" s="9"/>
      <c r="BF96" s="9"/>
      <c r="BG96" s="32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 s="32"/>
      <c r="CI96" s="33"/>
      <c r="CJ96" s="34"/>
      <c r="CK96" s="34"/>
      <c r="CL96" s="34"/>
      <c r="CM96" s="34"/>
    </row>
    <row r="97" spans="28:91" s="7" customFormat="1" x14ac:dyDescent="0.25">
      <c r="AB97" t="s">
        <v>283</v>
      </c>
      <c r="AC97" s="15" t="s">
        <v>284</v>
      </c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BC97" s="9"/>
      <c r="BF97" s="9"/>
      <c r="BG97" s="32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 s="32"/>
      <c r="CI97" s="33"/>
      <c r="CJ97" s="34"/>
      <c r="CK97" s="34"/>
      <c r="CL97" s="34"/>
      <c r="CM97" s="34"/>
    </row>
    <row r="98" spans="28:91" s="7" customFormat="1" x14ac:dyDescent="0.25">
      <c r="AB98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BC98" s="9"/>
      <c r="BF98" s="9"/>
      <c r="BG98" s="32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 s="32"/>
      <c r="CI98" s="33"/>
      <c r="CJ98" s="34"/>
      <c r="CK98" s="34"/>
      <c r="CL98" s="34"/>
      <c r="CM98" s="34"/>
    </row>
    <row r="99" spans="28:91" s="7" customFormat="1" x14ac:dyDescent="0.25">
      <c r="AB99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BC99" s="9"/>
      <c r="BF99" s="9"/>
      <c r="BG99" s="32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 s="32"/>
      <c r="CI99" s="33"/>
      <c r="CJ99" s="34"/>
      <c r="CK99" s="34"/>
      <c r="CL99" s="34"/>
      <c r="CM99" s="34"/>
    </row>
    <row r="100" spans="28:91" s="7" customFormat="1" x14ac:dyDescent="0.25">
      <c r="AB100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BC100" s="9"/>
      <c r="BF100" s="9"/>
      <c r="BG100" s="32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 s="32"/>
      <c r="CI100" s="33"/>
      <c r="CJ100" s="34"/>
      <c r="CK100" s="34"/>
      <c r="CL100" s="34"/>
      <c r="CM100" s="47"/>
    </row>
    <row r="101" spans="28:91" s="7" customFormat="1" x14ac:dyDescent="0.25">
      <c r="AB101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BC101" s="9"/>
      <c r="BF101" s="9"/>
      <c r="BG101" s="32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 s="32"/>
      <c r="CI101" s="33"/>
      <c r="CJ101" s="34"/>
      <c r="CK101" s="34"/>
      <c r="CL101" s="34"/>
      <c r="CM101" s="34"/>
    </row>
    <row r="102" spans="28:91" s="7" customFormat="1" x14ac:dyDescent="0.25">
      <c r="AB102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BC102" s="9"/>
      <c r="BF102" s="9"/>
      <c r="BG102" s="3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 s="32"/>
      <c r="CI102" s="33"/>
      <c r="CJ102" s="34"/>
      <c r="CK102" s="34"/>
      <c r="CL102" s="34"/>
      <c r="CM102" s="34"/>
    </row>
    <row r="103" spans="28:91" s="7" customFormat="1" x14ac:dyDescent="0.25"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BC103" s="9"/>
      <c r="BF103" s="9"/>
      <c r="BG103" s="32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 s="32"/>
      <c r="CI103" s="33"/>
      <c r="CJ103" s="34"/>
      <c r="CK103" s="34"/>
      <c r="CL103" s="34"/>
      <c r="CM103" s="34"/>
    </row>
    <row r="104" spans="28:91" s="7" customFormat="1" x14ac:dyDescent="0.25"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BC104" s="9"/>
      <c r="BF104" s="9"/>
      <c r="BG104" s="32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 s="32"/>
      <c r="CI104" s="33"/>
      <c r="CJ104" s="34"/>
      <c r="CK104" s="34"/>
      <c r="CL104" s="34"/>
      <c r="CM104" s="34"/>
    </row>
    <row r="105" spans="28:91" s="7" customFormat="1" x14ac:dyDescent="0.25"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BC105" s="9"/>
      <c r="BF105" s="9"/>
      <c r="BG105" s="32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 s="32"/>
      <c r="CI105" s="33"/>
      <c r="CJ105" s="34"/>
      <c r="CK105" s="34"/>
      <c r="CL105" s="34"/>
      <c r="CM105" s="34"/>
    </row>
    <row r="106" spans="28:91" s="7" customFormat="1" x14ac:dyDescent="0.25"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BC106" s="9"/>
      <c r="BF106" s="9"/>
      <c r="BG106" s="32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 s="32"/>
      <c r="CI106" s="33"/>
      <c r="CJ106" s="34"/>
      <c r="CK106" s="34"/>
      <c r="CL106" s="34"/>
      <c r="CM106" s="34"/>
    </row>
    <row r="107" spans="28:91" s="7" customFormat="1" x14ac:dyDescent="0.25"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BC107" s="9"/>
      <c r="BF107" s="9"/>
      <c r="BG107" s="32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 s="32"/>
      <c r="CI107" s="33"/>
      <c r="CJ107" s="34"/>
      <c r="CK107" s="34"/>
      <c r="CL107" s="34"/>
      <c r="CM107" s="34"/>
    </row>
    <row r="108" spans="28:91" s="7" customFormat="1" x14ac:dyDescent="0.25"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BC108" s="9"/>
      <c r="BF108" s="9"/>
      <c r="BG108" s="32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 s="32"/>
      <c r="CI108" s="33"/>
      <c r="CJ108" s="34"/>
      <c r="CK108" s="34"/>
      <c r="CL108" s="34"/>
      <c r="CM108" s="34"/>
    </row>
    <row r="109" spans="28:91" s="7" customFormat="1" x14ac:dyDescent="0.25"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BC109" s="9"/>
      <c r="BF109" s="9"/>
      <c r="BG109" s="32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 s="32"/>
      <c r="CI109" s="33"/>
      <c r="CJ109" s="34"/>
      <c r="CK109" s="34"/>
      <c r="CL109" s="34"/>
      <c r="CM109" s="34"/>
    </row>
    <row r="110" spans="28:91" s="7" customFormat="1" x14ac:dyDescent="0.25"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BC110" s="9"/>
      <c r="BF110" s="9"/>
      <c r="BG110" s="32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 s="32"/>
      <c r="CI110" s="33"/>
      <c r="CJ110" s="34"/>
      <c r="CK110" s="34"/>
      <c r="CL110" s="34"/>
      <c r="CM110" s="34"/>
    </row>
    <row r="111" spans="28:91" s="7" customFormat="1" x14ac:dyDescent="0.25"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BC111" s="9"/>
      <c r="BF111" s="9"/>
      <c r="BG111" s="32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 s="32"/>
      <c r="CI111" s="33"/>
      <c r="CJ111" s="34"/>
      <c r="CK111" s="34"/>
      <c r="CL111" s="34"/>
      <c r="CM111" s="34"/>
    </row>
    <row r="112" spans="28:91" s="7" customFormat="1" x14ac:dyDescent="0.25"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BC112" s="9"/>
      <c r="BF112" s="9"/>
      <c r="BG112" s="3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 s="32"/>
      <c r="CI112" s="33"/>
      <c r="CJ112" s="34"/>
      <c r="CK112" s="34"/>
      <c r="CL112" s="34"/>
      <c r="CM112" s="34"/>
    </row>
    <row r="113" spans="28:91" s="7" customFormat="1" x14ac:dyDescent="0.25"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BC113" s="9"/>
      <c r="BF113" s="9"/>
      <c r="BG113" s="32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 s="32"/>
      <c r="CI113" s="33"/>
      <c r="CJ113" s="34"/>
      <c r="CK113" s="34"/>
      <c r="CL113" s="34"/>
      <c r="CM113" s="34"/>
    </row>
    <row r="114" spans="28:91" s="7" customFormat="1" x14ac:dyDescent="0.25"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BC114" s="9"/>
      <c r="BF114" s="9"/>
      <c r="BG114" s="32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 s="32"/>
      <c r="CI114" s="33"/>
      <c r="CJ114" s="34"/>
      <c r="CK114" s="34"/>
      <c r="CL114" s="34"/>
      <c r="CM114" s="34"/>
    </row>
    <row r="115" spans="28:91" s="7" customFormat="1" x14ac:dyDescent="0.25"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BC115" s="9"/>
      <c r="BF115" s="9"/>
      <c r="BG115" s="32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 s="32"/>
      <c r="CI115" s="33"/>
      <c r="CJ115" s="34"/>
      <c r="CK115" s="34"/>
      <c r="CL115" s="34"/>
      <c r="CM115" s="34"/>
    </row>
    <row r="116" spans="28:91" s="7" customFormat="1" x14ac:dyDescent="0.25"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BC116" s="9"/>
      <c r="BF116" s="9"/>
      <c r="BG116" s="32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 s="32"/>
      <c r="CI116" s="33"/>
      <c r="CJ116" s="34"/>
      <c r="CK116" s="34"/>
      <c r="CL116" s="34"/>
      <c r="CM116" s="34"/>
    </row>
    <row r="117" spans="28:91" s="7" customFormat="1" x14ac:dyDescent="0.25"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BC117" s="9"/>
      <c r="BF117" s="9"/>
      <c r="BG117" s="32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 s="32"/>
      <c r="CI117" s="33"/>
      <c r="CJ117" s="34"/>
      <c r="CK117" s="34"/>
      <c r="CL117" s="34"/>
      <c r="CM117" s="34"/>
    </row>
    <row r="118" spans="28:91" s="7" customFormat="1" x14ac:dyDescent="0.25"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BC118" s="9"/>
      <c r="BF118" s="9"/>
      <c r="BG118" s="32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 s="32"/>
      <c r="CI118" s="33"/>
      <c r="CJ118" s="34"/>
      <c r="CK118" s="34"/>
      <c r="CL118" s="34"/>
      <c r="CM118" s="34"/>
    </row>
    <row r="119" spans="28:91" s="7" customFormat="1" x14ac:dyDescent="0.25"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BC119" s="9"/>
      <c r="BF119" s="9"/>
      <c r="BG119" s="32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 s="32"/>
      <c r="CI119" s="33"/>
      <c r="CJ119" s="34"/>
      <c r="CK119" s="34"/>
      <c r="CL119" s="34"/>
      <c r="CM119" s="34"/>
    </row>
    <row r="120" spans="28:91" s="7" customFormat="1" x14ac:dyDescent="0.25"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BC120" s="9"/>
      <c r="BF120" s="9"/>
      <c r="BG120" s="32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 s="32"/>
      <c r="CI120" s="33"/>
      <c r="CJ120" s="34"/>
      <c r="CK120" s="34"/>
      <c r="CL120" s="34"/>
      <c r="CM120" s="34"/>
    </row>
    <row r="121" spans="28:91" s="7" customFormat="1" x14ac:dyDescent="0.25"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BC121" s="9"/>
      <c r="BF121" s="9"/>
      <c r="BG121" s="32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 s="32"/>
      <c r="CI121" s="33"/>
      <c r="CJ121" s="34"/>
      <c r="CK121" s="34"/>
      <c r="CL121" s="34"/>
      <c r="CM121" s="34"/>
    </row>
    <row r="122" spans="28:91" s="7" customFormat="1" x14ac:dyDescent="0.25"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BC122" s="9"/>
      <c r="BF122" s="9"/>
      <c r="BG122" s="3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 s="32"/>
      <c r="CI122" s="33"/>
      <c r="CJ122" s="34"/>
      <c r="CK122" s="34"/>
      <c r="CL122" s="34"/>
      <c r="CM122" s="34"/>
    </row>
    <row r="123" spans="28:91" s="7" customFormat="1" x14ac:dyDescent="0.25"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BC123" s="9"/>
      <c r="BF123" s="9"/>
      <c r="BG123" s="32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 s="32"/>
      <c r="CI123" s="33"/>
      <c r="CJ123" s="34"/>
      <c r="CK123" s="34"/>
      <c r="CL123" s="34"/>
      <c r="CM123" s="34"/>
    </row>
    <row r="124" spans="28:91" s="7" customFormat="1" x14ac:dyDescent="0.25"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BC124" s="9"/>
      <c r="BF124" s="9"/>
      <c r="BG124" s="32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 s="32"/>
      <c r="CI124" s="33"/>
      <c r="CJ124" s="34"/>
      <c r="CK124" s="34"/>
      <c r="CL124" s="34"/>
      <c r="CM124" s="34"/>
    </row>
    <row r="125" spans="28:91" s="7" customFormat="1" x14ac:dyDescent="0.25"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BC125" s="9"/>
      <c r="BF125" s="9"/>
      <c r="BG125" s="32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 s="32"/>
      <c r="CI125" s="33"/>
      <c r="CJ125" s="34"/>
      <c r="CK125" s="34"/>
      <c r="CL125" s="34"/>
      <c r="CM125" s="34"/>
    </row>
    <row r="126" spans="28:91" s="7" customFormat="1" x14ac:dyDescent="0.25"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BC126" s="9"/>
      <c r="BF126" s="9"/>
      <c r="BG126" s="32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 s="32"/>
      <c r="CI126" s="33"/>
      <c r="CJ126" s="34"/>
      <c r="CK126" s="34"/>
      <c r="CL126" s="34"/>
      <c r="CM126" s="34"/>
    </row>
    <row r="127" spans="28:91" s="7" customFormat="1" x14ac:dyDescent="0.25"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BC127" s="9"/>
      <c r="BF127" s="9"/>
      <c r="BG127" s="32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 s="32"/>
      <c r="CI127" s="33"/>
      <c r="CJ127" s="34"/>
      <c r="CK127" s="34"/>
      <c r="CL127" s="34"/>
      <c r="CM127" s="34"/>
    </row>
    <row r="128" spans="28:91" s="7" customFormat="1" x14ac:dyDescent="0.25"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BC128" s="9"/>
      <c r="BF128" s="9"/>
      <c r="BG128" s="32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 s="32"/>
      <c r="CI128" s="33"/>
      <c r="CJ128" s="34"/>
      <c r="CK128" s="34"/>
      <c r="CL128" s="34"/>
      <c r="CM128" s="34"/>
    </row>
    <row r="129" spans="28:91" s="7" customFormat="1" x14ac:dyDescent="0.25"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BC129" s="9"/>
      <c r="BF129" s="9"/>
      <c r="BG129" s="32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 s="32"/>
      <c r="CI129" s="33"/>
      <c r="CJ129" s="34"/>
      <c r="CK129" s="34"/>
      <c r="CL129" s="34"/>
      <c r="CM129" s="34"/>
    </row>
    <row r="130" spans="28:91" s="7" customFormat="1" x14ac:dyDescent="0.25"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BC130" s="9"/>
      <c r="BF130" s="9"/>
      <c r="BG130" s="32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 s="32"/>
      <c r="CI130" s="33"/>
      <c r="CJ130" s="34"/>
      <c r="CK130" s="34"/>
      <c r="CL130" s="34"/>
      <c r="CM130" s="34"/>
    </row>
    <row r="131" spans="28:91" s="7" customFormat="1" x14ac:dyDescent="0.25"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BC131" s="9"/>
      <c r="BF131" s="9"/>
      <c r="BG131" s="32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 s="32"/>
      <c r="CI131" s="33"/>
      <c r="CJ131" s="34"/>
      <c r="CK131" s="34"/>
      <c r="CL131" s="34"/>
      <c r="CM131" s="34"/>
    </row>
    <row r="132" spans="28:91" s="7" customFormat="1" x14ac:dyDescent="0.25"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BC132" s="9"/>
      <c r="BF132" s="9"/>
      <c r="BG132" s="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 s="32"/>
      <c r="CI132" s="33"/>
      <c r="CJ132" s="34"/>
      <c r="CK132" s="34"/>
      <c r="CL132" s="34"/>
      <c r="CM132" s="34"/>
    </row>
    <row r="133" spans="28:91" s="7" customFormat="1" x14ac:dyDescent="0.25"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BC133" s="9"/>
      <c r="BF133" s="9"/>
      <c r="BG133" s="32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 s="32"/>
      <c r="CI133" s="33"/>
      <c r="CJ133" s="34"/>
      <c r="CK133" s="34"/>
      <c r="CL133" s="34"/>
      <c r="CM133" s="34"/>
    </row>
    <row r="134" spans="28:91" s="7" customFormat="1" x14ac:dyDescent="0.25"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BC134" s="9"/>
      <c r="BF134" s="9"/>
      <c r="BG134" s="32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 s="32"/>
      <c r="CI134" s="33"/>
      <c r="CJ134" s="34"/>
      <c r="CK134" s="34"/>
      <c r="CL134" s="34"/>
      <c r="CM134" s="34"/>
    </row>
    <row r="135" spans="28:91" s="7" customFormat="1" x14ac:dyDescent="0.25"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BC135" s="9"/>
      <c r="BF135" s="9"/>
      <c r="BG135" s="32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 s="32"/>
      <c r="CI135" s="33"/>
      <c r="CJ135" s="34"/>
      <c r="CK135" s="34"/>
      <c r="CL135" s="34"/>
      <c r="CM135" s="34"/>
    </row>
    <row r="136" spans="28:91" s="7" customFormat="1" x14ac:dyDescent="0.25"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BC136" s="9"/>
      <c r="BF136" s="9"/>
      <c r="BG136" s="32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 s="32"/>
      <c r="CI136" s="33"/>
      <c r="CJ136" s="34"/>
      <c r="CK136" s="34"/>
      <c r="CL136" s="34"/>
      <c r="CM136" s="34"/>
    </row>
    <row r="137" spans="28:91" s="7" customFormat="1" x14ac:dyDescent="0.25"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BC137" s="9"/>
      <c r="BF137" s="9"/>
      <c r="BG137" s="32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 s="32"/>
      <c r="CI137" s="33"/>
      <c r="CJ137" s="34"/>
      <c r="CK137" s="34"/>
      <c r="CL137" s="34"/>
      <c r="CM137" s="34"/>
    </row>
    <row r="138" spans="28:91" s="7" customFormat="1" x14ac:dyDescent="0.25"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BC138" s="9"/>
      <c r="BF138" s="9"/>
      <c r="BG138" s="32"/>
      <c r="BJ138" s="32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 s="32"/>
      <c r="CI138" s="33"/>
      <c r="CJ138" s="34"/>
      <c r="CK138" s="34"/>
      <c r="CL138" s="34"/>
      <c r="CM138" s="34"/>
    </row>
    <row r="139" spans="28:91" s="7" customFormat="1" x14ac:dyDescent="0.25"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BC139" s="9"/>
      <c r="BF139" s="9"/>
      <c r="BG139" s="32"/>
      <c r="BJ139" s="32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 s="32"/>
      <c r="CI139" s="33"/>
      <c r="CJ139" s="34"/>
      <c r="CK139" s="34"/>
      <c r="CL139" s="34"/>
      <c r="CM139" s="34"/>
    </row>
    <row r="140" spans="28:91" s="7" customFormat="1" x14ac:dyDescent="0.25"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BC140" s="9"/>
      <c r="BF140" s="9"/>
      <c r="BG140" s="32"/>
      <c r="BJ140" s="32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 s="32"/>
      <c r="CI140" s="33"/>
      <c r="CJ140" s="34"/>
      <c r="CK140" s="34"/>
      <c r="CL140" s="34"/>
      <c r="CM140" s="34"/>
    </row>
    <row r="141" spans="28:91" s="7" customFormat="1" x14ac:dyDescent="0.25"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BC141" s="9"/>
      <c r="BF141" s="9"/>
      <c r="BG141" s="32"/>
      <c r="BJ141" s="32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 s="32"/>
      <c r="CI141" s="33"/>
      <c r="CJ141" s="34"/>
      <c r="CK141" s="34"/>
      <c r="CL141" s="34"/>
      <c r="CM141" s="34"/>
    </row>
    <row r="142" spans="28:91" s="7" customFormat="1" x14ac:dyDescent="0.25"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BC142" s="9"/>
      <c r="BF142" s="9"/>
      <c r="BG142" s="32"/>
      <c r="BJ142" s="3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 s="32"/>
      <c r="CI142" s="33"/>
      <c r="CJ142" s="34"/>
      <c r="CK142" s="34"/>
      <c r="CL142" s="34"/>
      <c r="CM142" s="34"/>
    </row>
    <row r="143" spans="28:91" s="7" customFormat="1" x14ac:dyDescent="0.25"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BC143" s="9"/>
      <c r="BF143" s="9"/>
      <c r="BG143" s="32"/>
      <c r="BJ143" s="32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 s="32"/>
      <c r="CI143" s="33"/>
      <c r="CJ143" s="34"/>
      <c r="CK143" s="34"/>
      <c r="CL143" s="34"/>
      <c r="CM143" s="34"/>
    </row>
    <row r="144" spans="28:91" s="7" customFormat="1" x14ac:dyDescent="0.25"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BC144" s="9"/>
      <c r="BF144" s="9"/>
      <c r="BG144" s="32"/>
      <c r="BJ144" s="32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 s="32"/>
      <c r="CI144" s="33"/>
      <c r="CJ144" s="34"/>
      <c r="CK144" s="34"/>
      <c r="CL144" s="34"/>
      <c r="CM144" s="34"/>
    </row>
    <row r="145" spans="28:91" s="7" customFormat="1" x14ac:dyDescent="0.25"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BC145" s="9"/>
      <c r="BF145" s="9"/>
      <c r="BG145" s="32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 s="32"/>
      <c r="CI145" s="33"/>
      <c r="CJ145" s="34"/>
      <c r="CK145" s="34"/>
      <c r="CL145" s="34"/>
      <c r="CM145" s="34"/>
    </row>
    <row r="146" spans="28:91" s="7" customFormat="1" x14ac:dyDescent="0.25"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BC146" s="9"/>
      <c r="BF146" s="9"/>
      <c r="BG146" s="32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 s="32"/>
      <c r="CI146" s="33"/>
      <c r="CJ146" s="34"/>
      <c r="CK146" s="34"/>
      <c r="CL146" s="34"/>
      <c r="CM146" s="34"/>
    </row>
    <row r="147" spans="28:91" s="7" customFormat="1" x14ac:dyDescent="0.25"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BC147" s="9"/>
      <c r="BF147" s="9"/>
      <c r="BG147" s="32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 s="32"/>
      <c r="CI147" s="33"/>
      <c r="CJ147" s="34"/>
      <c r="CK147" s="34"/>
      <c r="CL147" s="34"/>
      <c r="CM147" s="34"/>
    </row>
    <row r="148" spans="28:91" s="7" customFormat="1" x14ac:dyDescent="0.25"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BC148" s="9"/>
      <c r="BF148" s="9"/>
      <c r="BG148" s="32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 s="32"/>
      <c r="CI148" s="33"/>
      <c r="CJ148" s="34"/>
      <c r="CK148" s="34"/>
      <c r="CL148" s="34"/>
      <c r="CM148" s="34"/>
    </row>
    <row r="149" spans="28:91" s="7" customFormat="1" x14ac:dyDescent="0.25"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BC149" s="9"/>
      <c r="BF149" s="9"/>
      <c r="BG149" s="32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 s="32"/>
      <c r="CI149" s="33"/>
      <c r="CJ149" s="34"/>
      <c r="CK149" s="34"/>
      <c r="CL149" s="34"/>
      <c r="CM149" s="34"/>
    </row>
    <row r="150" spans="28:91" s="7" customFormat="1" x14ac:dyDescent="0.25"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BC150" s="9"/>
      <c r="BF150" s="9"/>
      <c r="BG150" s="32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 s="32"/>
      <c r="CI150" s="33"/>
      <c r="CJ150" s="34"/>
      <c r="CK150" s="34"/>
      <c r="CL150" s="34"/>
      <c r="CM150" s="34"/>
    </row>
    <row r="151" spans="28:91" s="7" customFormat="1" x14ac:dyDescent="0.25"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BC151" s="9"/>
      <c r="BF151" s="9"/>
      <c r="BG151" s="32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 s="32"/>
      <c r="CI151" s="33"/>
      <c r="CJ151" s="34"/>
      <c r="CK151" s="34"/>
      <c r="CL151" s="34"/>
      <c r="CM151" s="34"/>
    </row>
    <row r="152" spans="28:91" s="7" customFormat="1" x14ac:dyDescent="0.25"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BC152" s="9"/>
      <c r="BF152" s="9"/>
      <c r="BG152" s="3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 s="32"/>
      <c r="CI152" s="33"/>
      <c r="CJ152" s="34"/>
      <c r="CK152" s="34"/>
      <c r="CL152" s="34"/>
      <c r="CM152" s="34"/>
    </row>
    <row r="153" spans="28:91" s="7" customFormat="1" x14ac:dyDescent="0.25"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BC153" s="9"/>
      <c r="BF153" s="9"/>
      <c r="BG153" s="32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 s="32"/>
      <c r="CI153" s="33"/>
      <c r="CJ153" s="34"/>
      <c r="CK153" s="34"/>
      <c r="CL153" s="33"/>
      <c r="CM153" s="34"/>
    </row>
    <row r="154" spans="28:91" s="7" customFormat="1" x14ac:dyDescent="0.25"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BC154" s="9"/>
      <c r="BF154" s="9"/>
      <c r="BG154" s="32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 s="32"/>
      <c r="CI154" s="33"/>
      <c r="CJ154" s="34"/>
      <c r="CK154" s="34"/>
      <c r="CL154" s="34"/>
      <c r="CM154" s="34"/>
    </row>
    <row r="155" spans="28:91" s="7" customFormat="1" x14ac:dyDescent="0.25"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BC155" s="9"/>
      <c r="BF155" s="9"/>
      <c r="BG155" s="32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 s="32"/>
      <c r="CI155" s="33"/>
      <c r="CJ155" s="34"/>
      <c r="CK155" s="34"/>
      <c r="CL155" s="34"/>
      <c r="CM155" s="34"/>
    </row>
    <row r="156" spans="28:91" s="7" customFormat="1" x14ac:dyDescent="0.25"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BC156" s="9"/>
      <c r="BF156" s="9"/>
      <c r="BG156" s="32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 s="32"/>
      <c r="CI156" s="33"/>
      <c r="CJ156" s="34"/>
      <c r="CK156" s="34"/>
      <c r="CL156" s="34"/>
      <c r="CM156" s="34"/>
    </row>
    <row r="157" spans="28:91" s="7" customFormat="1" x14ac:dyDescent="0.25"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BC157" s="9"/>
      <c r="BF157" s="9"/>
      <c r="BG157" s="32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 s="32"/>
      <c r="CI157" s="33"/>
      <c r="CJ157" s="34"/>
      <c r="CK157" s="34"/>
      <c r="CL157" s="34"/>
      <c r="CM157" s="34"/>
    </row>
    <row r="158" spans="28:91" s="7" customFormat="1" x14ac:dyDescent="0.25"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BC158" s="9"/>
      <c r="BF158" s="9"/>
      <c r="BG158" s="32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 s="32"/>
      <c r="CI158" s="33"/>
      <c r="CJ158" s="34"/>
      <c r="CK158" s="34"/>
      <c r="CL158" s="34"/>
      <c r="CM158" s="34"/>
    </row>
    <row r="159" spans="28:91" s="7" customFormat="1" x14ac:dyDescent="0.25"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BC159" s="9"/>
      <c r="BF159" s="9"/>
      <c r="BG159" s="32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 s="32"/>
      <c r="CI159" s="33"/>
      <c r="CJ159" s="34"/>
      <c r="CK159" s="34"/>
      <c r="CL159" s="34"/>
      <c r="CM159" s="34"/>
    </row>
    <row r="160" spans="28:91" s="7" customFormat="1" x14ac:dyDescent="0.25"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BC160" s="9"/>
      <c r="BF160" s="9"/>
      <c r="BG160" s="32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 s="32"/>
      <c r="CI160" s="33"/>
      <c r="CJ160" s="34"/>
      <c r="CK160" s="34"/>
      <c r="CL160" s="34"/>
      <c r="CM160" s="34"/>
    </row>
    <row r="161" spans="28:91" s="7" customFormat="1" x14ac:dyDescent="0.25"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BC161" s="9"/>
      <c r="BF161" s="9"/>
      <c r="BG161" s="32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 s="32"/>
      <c r="CI161" s="33"/>
      <c r="CJ161" s="34"/>
      <c r="CK161" s="34"/>
      <c r="CL161" s="34"/>
      <c r="CM161" s="34"/>
    </row>
    <row r="162" spans="28:91" s="7" customFormat="1" x14ac:dyDescent="0.25"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BC162" s="9"/>
      <c r="BF162" s="9"/>
      <c r="BG162" s="3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 s="32"/>
      <c r="CI162" s="33"/>
      <c r="CJ162" s="34"/>
      <c r="CK162" s="34"/>
      <c r="CL162" s="34"/>
      <c r="CM162" s="34"/>
    </row>
    <row r="163" spans="28:91" s="7" customFormat="1" x14ac:dyDescent="0.25"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BC163" s="9"/>
      <c r="BF163" s="9"/>
      <c r="BG163" s="32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 s="32"/>
      <c r="CI163" s="33"/>
      <c r="CJ163" s="34"/>
      <c r="CK163" s="34"/>
      <c r="CL163" s="34"/>
      <c r="CM163" s="34"/>
    </row>
    <row r="164" spans="28:91" s="7" customFormat="1" x14ac:dyDescent="0.25"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BC164" s="9"/>
      <c r="BF164" s="9"/>
      <c r="BG164" s="32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 s="32"/>
      <c r="CI164" s="33"/>
      <c r="CJ164" s="34"/>
      <c r="CK164" s="34"/>
      <c r="CL164" s="34"/>
      <c r="CM164" s="34"/>
    </row>
    <row r="165" spans="28:91" s="7" customFormat="1" x14ac:dyDescent="0.25"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BC165" s="9"/>
      <c r="BF165" s="9"/>
      <c r="BG165" s="32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 s="32"/>
      <c r="CI165" s="33"/>
      <c r="CJ165" s="34"/>
      <c r="CK165" s="34"/>
      <c r="CL165" s="33"/>
      <c r="CM165" s="34"/>
    </row>
    <row r="166" spans="28:91" s="7" customFormat="1" x14ac:dyDescent="0.25"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BC166" s="9"/>
      <c r="BF166" s="9"/>
      <c r="BG166" s="32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 s="32"/>
      <c r="CI166" s="33"/>
      <c r="CJ166" s="34"/>
      <c r="CK166" s="34"/>
      <c r="CL166" s="34"/>
      <c r="CM166" s="34"/>
    </row>
    <row r="167" spans="28:91" s="7" customFormat="1" x14ac:dyDescent="0.25"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BC167" s="9"/>
      <c r="BF167" s="9"/>
      <c r="BG167" s="32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 s="32"/>
      <c r="CI167" s="33"/>
      <c r="CJ167" s="34"/>
      <c r="CK167" s="34"/>
      <c r="CL167" s="34"/>
      <c r="CM167" s="34"/>
    </row>
    <row r="168" spans="28:91" s="7" customFormat="1" x14ac:dyDescent="0.25"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BC168" s="9"/>
      <c r="BF168" s="9"/>
      <c r="BG168" s="32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 s="32"/>
      <c r="CI168" s="33"/>
      <c r="CJ168" s="34"/>
      <c r="CK168" s="34"/>
      <c r="CL168" s="33"/>
      <c r="CM168" s="34"/>
    </row>
    <row r="169" spans="28:91" s="7" customFormat="1" x14ac:dyDescent="0.25"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BC169" s="9"/>
      <c r="BF169" s="9"/>
      <c r="BG169" s="32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 s="32"/>
      <c r="CI169" s="33"/>
      <c r="CJ169" s="34"/>
      <c r="CK169" s="34"/>
      <c r="CL169" s="34"/>
      <c r="CM169" s="34"/>
    </row>
    <row r="170" spans="28:91" s="7" customFormat="1" x14ac:dyDescent="0.25"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BC170" s="9"/>
      <c r="BF170" s="9"/>
      <c r="BG170" s="32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 s="32"/>
      <c r="CI170" s="33"/>
      <c r="CJ170" s="34"/>
      <c r="CK170" s="34"/>
      <c r="CL170" s="34"/>
      <c r="CM170" s="34"/>
    </row>
    <row r="171" spans="28:91" s="7" customFormat="1" x14ac:dyDescent="0.25"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BC171" s="9"/>
      <c r="BF171" s="9"/>
      <c r="BG171" s="32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 s="32"/>
      <c r="CI171" s="33"/>
      <c r="CJ171" s="34"/>
      <c r="CK171" s="34"/>
      <c r="CL171" s="34"/>
      <c r="CM171" s="34"/>
    </row>
    <row r="172" spans="28:91" s="7" customFormat="1" x14ac:dyDescent="0.25"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BC172" s="9"/>
      <c r="BF172" s="9"/>
      <c r="BG172" s="3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 s="32"/>
      <c r="CI172" s="33"/>
      <c r="CJ172" s="34"/>
      <c r="CK172" s="34"/>
      <c r="CL172" s="34"/>
      <c r="CM172" s="34"/>
    </row>
    <row r="173" spans="28:91" s="7" customFormat="1" x14ac:dyDescent="0.25"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BC173" s="9"/>
      <c r="BF173" s="9"/>
      <c r="BG173" s="32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 s="32"/>
      <c r="CI173" s="33"/>
      <c r="CJ173" s="34"/>
      <c r="CK173" s="34"/>
      <c r="CL173" s="34"/>
      <c r="CM173" s="34"/>
    </row>
    <row r="174" spans="28:91" s="7" customFormat="1" x14ac:dyDescent="0.25"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BC174" s="9"/>
      <c r="BF174" s="9"/>
      <c r="BG174" s="32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 s="32"/>
      <c r="CI174" s="33"/>
      <c r="CJ174" s="34"/>
      <c r="CK174" s="34"/>
      <c r="CL174" s="34"/>
      <c r="CM174" s="34"/>
    </row>
    <row r="175" spans="28:91" s="7" customFormat="1" x14ac:dyDescent="0.25"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BC175" s="9"/>
      <c r="BF175" s="9"/>
      <c r="BG175" s="32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 s="32"/>
      <c r="CI175" s="33"/>
      <c r="CJ175" s="34"/>
      <c r="CK175" s="34"/>
      <c r="CL175" s="34"/>
      <c r="CM175" s="34"/>
    </row>
    <row r="176" spans="28:91" s="7" customFormat="1" x14ac:dyDescent="0.25"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BC176" s="9"/>
      <c r="BF176" s="9"/>
      <c r="BG176" s="32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 s="32"/>
      <c r="CI176" s="33"/>
      <c r="CJ176" s="34"/>
      <c r="CK176" s="34"/>
      <c r="CL176" s="34"/>
      <c r="CM176" s="34"/>
    </row>
    <row r="177" spans="28:91" s="7" customFormat="1" x14ac:dyDescent="0.25"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BC177" s="9"/>
      <c r="BF177" s="9"/>
      <c r="BG177" s="32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 s="32"/>
      <c r="CI177" s="33"/>
      <c r="CJ177" s="34"/>
      <c r="CK177" s="34"/>
      <c r="CL177" s="34"/>
      <c r="CM177" s="34"/>
    </row>
    <row r="178" spans="28:91" s="7" customFormat="1" x14ac:dyDescent="0.25"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BC178" s="9"/>
      <c r="BF178" s="9"/>
      <c r="BG178" s="32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 s="32"/>
      <c r="CI178" s="33"/>
      <c r="CJ178" s="34"/>
      <c r="CK178" s="34"/>
      <c r="CL178" s="34"/>
      <c r="CM178" s="34"/>
    </row>
    <row r="179" spans="28:91" s="7" customFormat="1" x14ac:dyDescent="0.25"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BC179" s="9"/>
      <c r="BF179" s="9"/>
      <c r="BG179" s="32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 s="32"/>
      <c r="CI179" s="33"/>
      <c r="CJ179" s="34"/>
      <c r="CK179" s="34"/>
      <c r="CL179" s="34"/>
      <c r="CM179" s="34"/>
    </row>
    <row r="180" spans="28:91" s="7" customFormat="1" x14ac:dyDescent="0.25"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BC180" s="9"/>
      <c r="BF180" s="9"/>
      <c r="BG180" s="32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 s="32"/>
      <c r="CI180" s="33"/>
      <c r="CJ180" s="34"/>
      <c r="CK180" s="34"/>
      <c r="CL180" s="34"/>
      <c r="CM180" s="34"/>
    </row>
    <row r="181" spans="28:91" s="7" customFormat="1" x14ac:dyDescent="0.25"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BC181" s="9"/>
      <c r="BF181" s="9"/>
      <c r="BG181" s="32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 s="32"/>
      <c r="CI181" s="33"/>
      <c r="CJ181" s="34"/>
      <c r="CK181" s="34"/>
      <c r="CL181" s="34"/>
      <c r="CM181" s="34"/>
    </row>
    <row r="182" spans="28:91" s="7" customFormat="1" x14ac:dyDescent="0.25"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BC182" s="9"/>
      <c r="BF182" s="9"/>
      <c r="BG182" s="3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 s="32"/>
      <c r="CI182" s="33"/>
      <c r="CJ182" s="34"/>
      <c r="CK182" s="34"/>
      <c r="CL182" s="34"/>
      <c r="CM182" s="34"/>
    </row>
    <row r="183" spans="28:91" s="7" customFormat="1" x14ac:dyDescent="0.25"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BC183" s="9"/>
      <c r="BF183" s="9"/>
      <c r="BG183" s="32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 s="32"/>
      <c r="CI183" s="33"/>
      <c r="CJ183" s="34"/>
      <c r="CK183" s="34"/>
      <c r="CL183" s="34"/>
      <c r="CM183" s="34"/>
    </row>
    <row r="184" spans="28:91" s="7" customFormat="1" x14ac:dyDescent="0.25"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BC184" s="9"/>
      <c r="BF184" s="9"/>
      <c r="BG184" s="32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 s="32"/>
      <c r="CI184" s="33"/>
      <c r="CJ184" s="34"/>
      <c r="CK184" s="34"/>
      <c r="CL184" s="34"/>
      <c r="CM184" s="34"/>
    </row>
    <row r="185" spans="28:91" s="7" customFormat="1" x14ac:dyDescent="0.25"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BC185" s="9"/>
      <c r="BF185" s="9"/>
      <c r="BG185" s="32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 s="32"/>
      <c r="CI185" s="33"/>
      <c r="CJ185" s="34"/>
      <c r="CK185" s="34"/>
      <c r="CL185" s="34"/>
      <c r="CM185" s="34"/>
    </row>
    <row r="186" spans="28:91" s="7" customFormat="1" x14ac:dyDescent="0.25"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BC186" s="9"/>
      <c r="BF186" s="9"/>
      <c r="BG186" s="32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 s="32"/>
      <c r="CI186" s="33"/>
      <c r="CJ186" s="34"/>
      <c r="CK186" s="34"/>
      <c r="CL186" s="34"/>
      <c r="CM186" s="34"/>
    </row>
    <row r="187" spans="28:91" s="7" customFormat="1" x14ac:dyDescent="0.25"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BC187" s="9"/>
      <c r="BF187" s="9"/>
      <c r="BG187" s="32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 s="32"/>
      <c r="CI187" s="33"/>
      <c r="CJ187" s="34"/>
      <c r="CK187" s="34"/>
      <c r="CL187" s="34"/>
      <c r="CM187" s="34"/>
    </row>
    <row r="188" spans="28:91" s="7" customFormat="1" x14ac:dyDescent="0.25"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BC188" s="9"/>
      <c r="BF188" s="9"/>
      <c r="BG188" s="32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 s="32"/>
      <c r="CI188" s="33"/>
      <c r="CJ188" s="34"/>
      <c r="CK188" s="34"/>
      <c r="CL188" s="34"/>
      <c r="CM188" s="34"/>
    </row>
    <row r="189" spans="28:91" s="7" customFormat="1" x14ac:dyDescent="0.25"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BC189" s="9"/>
      <c r="BF189" s="9"/>
      <c r="BG189" s="32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 s="32"/>
      <c r="CI189" s="33"/>
      <c r="CJ189" s="34"/>
      <c r="CK189" s="34"/>
      <c r="CL189" s="34"/>
      <c r="CM189" s="34"/>
    </row>
    <row r="190" spans="28:91" s="7" customFormat="1" x14ac:dyDescent="0.25"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BC190" s="9"/>
      <c r="BF190" s="9"/>
      <c r="BG190" s="32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 s="32"/>
      <c r="CI190" s="33"/>
      <c r="CJ190" s="34"/>
      <c r="CK190" s="34"/>
      <c r="CL190" s="34"/>
      <c r="CM190" s="34"/>
    </row>
    <row r="191" spans="28:91" s="7" customFormat="1" x14ac:dyDescent="0.25"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BC191" s="9"/>
      <c r="BF191" s="9"/>
      <c r="BG191" s="32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 s="32"/>
      <c r="CI191" s="33"/>
      <c r="CJ191" s="34"/>
      <c r="CK191" s="34"/>
      <c r="CL191" s="34"/>
      <c r="CM191" s="34"/>
    </row>
    <row r="192" spans="28:91" s="7" customFormat="1" x14ac:dyDescent="0.25"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BC192" s="9"/>
      <c r="BF192" s="9"/>
      <c r="BG192" s="3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 s="32"/>
      <c r="CI192" s="33"/>
      <c r="CJ192" s="34"/>
      <c r="CK192" s="34"/>
      <c r="CL192" s="34"/>
      <c r="CM192" s="34"/>
    </row>
    <row r="193" spans="28:91" s="7" customFormat="1" x14ac:dyDescent="0.25"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BC193" s="9"/>
      <c r="BF193" s="9"/>
      <c r="BG193" s="32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 s="32"/>
      <c r="CI193" s="33"/>
      <c r="CJ193" s="34"/>
      <c r="CK193" s="34"/>
      <c r="CL193" s="34"/>
      <c r="CM193" s="34"/>
    </row>
    <row r="194" spans="28:91" s="7" customFormat="1" x14ac:dyDescent="0.25"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BC194" s="9"/>
      <c r="BF194" s="9"/>
      <c r="BG194" s="32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 s="32"/>
      <c r="CI194" s="33"/>
      <c r="CJ194" s="34"/>
      <c r="CK194" s="34"/>
      <c r="CL194" s="34"/>
      <c r="CM194" s="34"/>
    </row>
    <row r="195" spans="28:91" s="7" customFormat="1" x14ac:dyDescent="0.25"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BC195" s="9"/>
      <c r="BF195" s="9"/>
      <c r="BG195" s="32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 s="32"/>
      <c r="CI195" s="33"/>
      <c r="CJ195" s="34"/>
      <c r="CK195" s="34"/>
      <c r="CL195" s="34"/>
      <c r="CM195" s="34"/>
    </row>
    <row r="196" spans="28:91" s="7" customFormat="1" x14ac:dyDescent="0.25"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BC196" s="9"/>
      <c r="BF196" s="9"/>
      <c r="BG196" s="32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 s="32"/>
      <c r="CI196" s="33"/>
      <c r="CJ196" s="34"/>
      <c r="CK196" s="34"/>
      <c r="CL196" s="34"/>
      <c r="CM196" s="34"/>
    </row>
    <row r="197" spans="28:91" s="7" customFormat="1" x14ac:dyDescent="0.25"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BC197" s="9"/>
      <c r="BF197" s="9"/>
      <c r="BG197" s="32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 s="32"/>
      <c r="CI197" s="33"/>
      <c r="CJ197" s="34"/>
      <c r="CK197" s="34"/>
      <c r="CL197" s="34"/>
      <c r="CM197" s="34"/>
    </row>
    <row r="198" spans="28:91" s="7" customFormat="1" x14ac:dyDescent="0.25"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BC198" s="9"/>
      <c r="BF198" s="9"/>
      <c r="BG198" s="32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 s="32"/>
      <c r="CI198" s="33"/>
      <c r="CJ198" s="34"/>
      <c r="CK198" s="34"/>
      <c r="CL198" s="34"/>
      <c r="CM198" s="34"/>
    </row>
    <row r="199" spans="28:91" s="7" customFormat="1" x14ac:dyDescent="0.25"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BC199" s="9"/>
      <c r="BF199" s="9"/>
      <c r="BG199" s="32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 s="32"/>
      <c r="CI199" s="33"/>
      <c r="CJ199" s="34"/>
      <c r="CK199" s="34"/>
      <c r="CL199" s="34"/>
      <c r="CM199" s="34"/>
    </row>
    <row r="200" spans="28:91" s="7" customFormat="1" x14ac:dyDescent="0.25"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BC200" s="9"/>
      <c r="BF200" s="9"/>
      <c r="BG200" s="32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 s="32"/>
      <c r="CI200" s="33"/>
      <c r="CJ200" s="34"/>
      <c r="CK200" s="34"/>
      <c r="CL200" s="34"/>
      <c r="CM200" s="34"/>
    </row>
    <row r="201" spans="28:91" s="7" customFormat="1" x14ac:dyDescent="0.25"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BC201" s="9"/>
      <c r="BF201" s="9"/>
      <c r="BG201" s="32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 s="32"/>
      <c r="CI201" s="33"/>
      <c r="CJ201" s="34"/>
      <c r="CK201" s="34"/>
      <c r="CL201" s="34"/>
      <c r="CM201" s="34"/>
    </row>
    <row r="202" spans="28:91" s="7" customFormat="1" x14ac:dyDescent="0.25"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BC202" s="9"/>
      <c r="BF202" s="9"/>
      <c r="BG202" s="3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 s="32"/>
      <c r="CI202" s="33"/>
      <c r="CJ202" s="34"/>
      <c r="CK202" s="34"/>
      <c r="CL202" s="34"/>
      <c r="CM202" s="34"/>
    </row>
    <row r="203" spans="28:91" s="7" customFormat="1" x14ac:dyDescent="0.25"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BC203" s="9"/>
      <c r="BF203" s="9"/>
      <c r="BG203" s="32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 s="32"/>
      <c r="CI203" s="33"/>
      <c r="CJ203" s="34"/>
      <c r="CK203" s="34"/>
      <c r="CL203" s="34"/>
      <c r="CM203" s="34"/>
    </row>
    <row r="204" spans="28:91" s="7" customFormat="1" x14ac:dyDescent="0.25"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BC204" s="9"/>
      <c r="BF204" s="9"/>
      <c r="BG204" s="32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 s="32"/>
      <c r="CI204" s="33"/>
      <c r="CJ204" s="34"/>
      <c r="CK204" s="34"/>
      <c r="CL204" s="34"/>
      <c r="CM204" s="34"/>
    </row>
    <row r="205" spans="28:91" s="7" customFormat="1" x14ac:dyDescent="0.25"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BC205" s="9"/>
      <c r="BF205" s="9"/>
      <c r="BG205" s="32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 s="32"/>
      <c r="CI205" s="33"/>
      <c r="CJ205" s="34"/>
      <c r="CK205" s="34"/>
      <c r="CL205" s="34"/>
      <c r="CM205" s="34"/>
    </row>
    <row r="206" spans="28:91" s="7" customFormat="1" x14ac:dyDescent="0.25"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BC206" s="9"/>
      <c r="BF206" s="9"/>
      <c r="BG206" s="32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 s="32"/>
      <c r="CI206" s="33"/>
      <c r="CJ206" s="34"/>
      <c r="CK206" s="34"/>
      <c r="CL206" s="34"/>
      <c r="CM206" s="34"/>
    </row>
    <row r="207" spans="28:91" s="7" customFormat="1" x14ac:dyDescent="0.25"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BC207" s="9"/>
      <c r="BF207" s="9"/>
      <c r="BG207" s="32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 s="32"/>
      <c r="CI207" s="33"/>
      <c r="CJ207" s="34"/>
      <c r="CK207" s="34"/>
      <c r="CL207" s="34"/>
      <c r="CM207" s="34"/>
    </row>
    <row r="208" spans="28:91" s="7" customFormat="1" x14ac:dyDescent="0.25"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BC208" s="9"/>
      <c r="BF208" s="9"/>
      <c r="BG208" s="32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 s="32"/>
      <c r="CI208" s="33"/>
      <c r="CJ208" s="34"/>
      <c r="CK208" s="34"/>
      <c r="CL208" s="34"/>
      <c r="CM208" s="34"/>
    </row>
    <row r="209" spans="28:91" s="7" customFormat="1" x14ac:dyDescent="0.25"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BC209" s="9"/>
      <c r="BF209" s="9"/>
      <c r="BG209" s="32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 s="32"/>
      <c r="CI209" s="33"/>
      <c r="CJ209" s="34"/>
      <c r="CK209" s="34"/>
      <c r="CL209" s="34"/>
      <c r="CM209" s="34"/>
    </row>
    <row r="210" spans="28:91" s="7" customFormat="1" x14ac:dyDescent="0.25"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BC210" s="9"/>
      <c r="BF210" s="9"/>
      <c r="BG210" s="32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 s="32"/>
      <c r="CI210" s="33"/>
      <c r="CJ210" s="34"/>
      <c r="CK210" s="34"/>
      <c r="CL210" s="34"/>
      <c r="CM210" s="34"/>
    </row>
    <row r="211" spans="28:91" s="7" customFormat="1" x14ac:dyDescent="0.25"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BC211" s="9"/>
      <c r="BF211" s="9"/>
      <c r="BG211" s="32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 s="32"/>
      <c r="CI211" s="33"/>
      <c r="CJ211" s="34"/>
      <c r="CK211" s="34"/>
      <c r="CL211" s="34"/>
      <c r="CM211" s="34"/>
    </row>
    <row r="212" spans="28:91" s="7" customFormat="1" ht="15.75" x14ac:dyDescent="0.25"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BC212" s="9"/>
      <c r="BF212" s="9"/>
      <c r="BG212" s="3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 s="32"/>
      <c r="CI212" s="33"/>
      <c r="CJ212" s="34"/>
      <c r="CK212" s="34"/>
      <c r="CL212" s="34"/>
      <c r="CM212" s="48"/>
    </row>
    <row r="213" spans="28:91" s="7" customFormat="1" x14ac:dyDescent="0.25"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BC213" s="9"/>
      <c r="BF213" s="9"/>
      <c r="BG213" s="32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 s="32"/>
      <c r="CI213" s="33"/>
      <c r="CJ213" s="34"/>
      <c r="CK213" s="34"/>
      <c r="CL213" s="34"/>
      <c r="CM213" s="34"/>
    </row>
    <row r="214" spans="28:91" s="7" customFormat="1" x14ac:dyDescent="0.25"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BC214" s="9"/>
      <c r="BF214" s="9"/>
      <c r="BG214" s="32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 s="32"/>
      <c r="CI214" s="33"/>
      <c r="CJ214" s="34"/>
      <c r="CK214" s="34"/>
      <c r="CL214" s="33"/>
      <c r="CM214" s="34"/>
    </row>
    <row r="215" spans="28:91" s="7" customFormat="1" x14ac:dyDescent="0.25"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BC215" s="9"/>
      <c r="BF215" s="9"/>
      <c r="BG215" s="32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 s="32"/>
      <c r="CI215" s="33"/>
      <c r="CJ215" s="34"/>
      <c r="CK215" s="34"/>
      <c r="CL215" s="34"/>
      <c r="CM215" s="34"/>
    </row>
    <row r="216" spans="28:91" s="7" customFormat="1" x14ac:dyDescent="0.25"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BC216" s="9"/>
      <c r="BF216" s="9"/>
      <c r="BG216" s="32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 s="32"/>
      <c r="CI216" s="33"/>
      <c r="CJ216" s="34"/>
      <c r="CK216" s="34"/>
      <c r="CL216" s="34"/>
      <c r="CM216" s="34"/>
    </row>
    <row r="217" spans="28:91" s="7" customFormat="1" x14ac:dyDescent="0.25"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BC217" s="9"/>
      <c r="BF217" s="9"/>
      <c r="BG217" s="32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 s="32"/>
      <c r="CI217" s="33"/>
      <c r="CJ217" s="34"/>
      <c r="CK217" s="34"/>
      <c r="CL217" s="34"/>
      <c r="CM217" s="34"/>
    </row>
    <row r="218" spans="28:91" s="7" customFormat="1" x14ac:dyDescent="0.25"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BC218" s="9"/>
      <c r="BF218" s="9"/>
      <c r="BG218" s="32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 s="32"/>
      <c r="CI218" s="33"/>
      <c r="CJ218" s="34"/>
      <c r="CK218" s="34"/>
      <c r="CL218" s="34"/>
      <c r="CM218" s="34"/>
    </row>
    <row r="219" spans="28:91" s="7" customFormat="1" x14ac:dyDescent="0.25"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BC219" s="9"/>
      <c r="BF219" s="9"/>
      <c r="BG219" s="32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 s="32"/>
      <c r="CI219" s="33"/>
      <c r="CJ219" s="34"/>
      <c r="CK219" s="34"/>
      <c r="CL219" s="34"/>
      <c r="CM219" s="34"/>
    </row>
    <row r="220" spans="28:91" s="7" customFormat="1" x14ac:dyDescent="0.25"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BC220" s="9"/>
      <c r="BF220" s="9"/>
      <c r="BG220" s="32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 s="32"/>
      <c r="CI220" s="33"/>
      <c r="CJ220" s="34"/>
      <c r="CK220" s="34"/>
      <c r="CL220" s="34"/>
      <c r="CM220" s="34"/>
    </row>
    <row r="221" spans="28:91" s="7" customFormat="1" x14ac:dyDescent="0.25"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BC221" s="9"/>
      <c r="BF221" s="9"/>
      <c r="BG221" s="32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 s="32"/>
      <c r="CI221" s="33"/>
      <c r="CJ221" s="34"/>
      <c r="CK221" s="34"/>
      <c r="CL221" s="34"/>
      <c r="CM221" s="34"/>
    </row>
    <row r="222" spans="28:91" s="7" customFormat="1" x14ac:dyDescent="0.25"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BC222" s="9"/>
      <c r="BF222" s="9"/>
      <c r="BG222" s="3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 s="32"/>
      <c r="CI222" s="33"/>
      <c r="CJ222" s="34"/>
      <c r="CK222" s="34"/>
      <c r="CL222" s="34"/>
      <c r="CM222" s="34"/>
    </row>
    <row r="223" spans="28:91" s="7" customFormat="1" x14ac:dyDescent="0.25"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BC223" s="9"/>
      <c r="BF223" s="9"/>
      <c r="BG223" s="32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 s="32"/>
      <c r="CI223" s="33"/>
      <c r="CJ223" s="34"/>
      <c r="CK223" s="34"/>
      <c r="CL223" s="34"/>
      <c r="CM223" s="34"/>
    </row>
    <row r="224" spans="28:91" s="7" customFormat="1" x14ac:dyDescent="0.25"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BC224" s="9"/>
      <c r="BF224" s="9"/>
      <c r="BG224" s="32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 s="32"/>
      <c r="CI224" s="33"/>
      <c r="CJ224" s="34"/>
      <c r="CK224" s="34"/>
      <c r="CL224" s="34"/>
      <c r="CM224" s="34"/>
    </row>
    <row r="225" spans="28:91" s="7" customFormat="1" x14ac:dyDescent="0.25"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BC225" s="9"/>
      <c r="BF225" s="9"/>
      <c r="BG225" s="32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 s="32"/>
      <c r="CI225" s="34"/>
      <c r="CJ225" s="34"/>
      <c r="CK225" s="34"/>
      <c r="CL225" s="34"/>
      <c r="CM225" s="34"/>
    </row>
    <row r="226" spans="28:91" s="7" customFormat="1" x14ac:dyDescent="0.25">
      <c r="AB226" s="15"/>
      <c r="AC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BC226" s="9"/>
      <c r="BF226" s="9"/>
      <c r="BG226" s="32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 s="32"/>
      <c r="CI226" s="34"/>
      <c r="CJ226" s="34"/>
      <c r="CK226" s="34"/>
      <c r="CL226" s="34"/>
      <c r="CM226" s="34"/>
    </row>
    <row r="227" spans="28:91" s="7" customFormat="1" x14ac:dyDescent="0.25"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BC227" s="9"/>
      <c r="BF227" s="9"/>
      <c r="BG227" s="32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 s="32"/>
      <c r="CI227" s="34"/>
      <c r="CJ227" s="34"/>
      <c r="CK227" s="34"/>
      <c r="CL227" s="34"/>
      <c r="CM227" s="34"/>
    </row>
    <row r="228" spans="28:91" s="7" customFormat="1" x14ac:dyDescent="0.25"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BC228" s="9"/>
      <c r="BF228" s="9"/>
      <c r="BG228" s="32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 s="32"/>
      <c r="CI228" s="34"/>
      <c r="CJ228" s="34"/>
      <c r="CK228" s="34"/>
      <c r="CL228" s="34"/>
      <c r="CM228" s="34"/>
    </row>
    <row r="229" spans="28:91" s="7" customFormat="1" x14ac:dyDescent="0.25"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BC229" s="9"/>
      <c r="BF229" s="9"/>
      <c r="BG229" s="32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 s="32"/>
      <c r="CI229" s="34"/>
      <c r="CJ229" s="34"/>
      <c r="CK229" s="34"/>
      <c r="CL229" s="34"/>
      <c r="CM229" s="34"/>
    </row>
    <row r="230" spans="28:91" s="7" customFormat="1" x14ac:dyDescent="0.25">
      <c r="BC230" s="9"/>
      <c r="BF230" s="9"/>
      <c r="BG230" s="32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 s="32"/>
      <c r="CI230" s="34"/>
      <c r="CJ230" s="34"/>
      <c r="CK230" s="34"/>
      <c r="CL230" s="34"/>
      <c r="CM230" s="34"/>
    </row>
    <row r="231" spans="28:91" s="7" customFormat="1" x14ac:dyDescent="0.25">
      <c r="BC231" s="9"/>
      <c r="BF231" s="9"/>
      <c r="BG231" s="32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 s="32"/>
      <c r="CL231" s="34"/>
      <c r="CM231" s="34"/>
    </row>
    <row r="232" spans="28:91" s="7" customFormat="1" x14ac:dyDescent="0.25">
      <c r="BC232" s="9"/>
      <c r="BF232" s="9"/>
      <c r="BG232" s="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 s="32"/>
      <c r="CI232" s="34"/>
      <c r="CJ232" s="34"/>
      <c r="CK232" s="34"/>
      <c r="CL232" s="34"/>
      <c r="CM232" s="34"/>
    </row>
    <row r="233" spans="28:91" s="7" customFormat="1" x14ac:dyDescent="0.25">
      <c r="BC233" s="9"/>
      <c r="BF233" s="9"/>
      <c r="BG233" s="32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 s="32"/>
      <c r="CI233" s="34"/>
      <c r="CJ233" s="34"/>
      <c r="CK233" s="34"/>
      <c r="CL233" s="34"/>
      <c r="CM233" s="34"/>
    </row>
    <row r="234" spans="28:91" s="7" customFormat="1" x14ac:dyDescent="0.25">
      <c r="BC234" s="9"/>
      <c r="BF234" s="9"/>
      <c r="BG234" s="32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 s="32"/>
      <c r="CI234" s="34"/>
      <c r="CJ234" s="34"/>
      <c r="CK234" s="34"/>
      <c r="CL234" s="34"/>
      <c r="CM234" s="34"/>
    </row>
    <row r="235" spans="28:91" s="7" customFormat="1" x14ac:dyDescent="0.25">
      <c r="BC235" s="9"/>
      <c r="BF235" s="9"/>
      <c r="BG235" s="32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 s="32"/>
      <c r="CI235" s="34"/>
      <c r="CJ235" s="34"/>
      <c r="CK235" s="34"/>
      <c r="CL235" s="34"/>
      <c r="CM235" s="34"/>
    </row>
    <row r="236" spans="28:91" s="7" customFormat="1" x14ac:dyDescent="0.25">
      <c r="BC236" s="9"/>
      <c r="BF236" s="9"/>
      <c r="BG236" s="32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 s="32"/>
      <c r="CI236" s="34"/>
      <c r="CJ236" s="34"/>
      <c r="CK236" s="34"/>
      <c r="CL236" s="34"/>
      <c r="CM236" s="34"/>
    </row>
    <row r="237" spans="28:91" s="7" customFormat="1" x14ac:dyDescent="0.25">
      <c r="BC237" s="9"/>
      <c r="BF237" s="9"/>
      <c r="BG237" s="32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 s="32"/>
      <c r="CM237" s="34"/>
    </row>
    <row r="238" spans="28:91" s="7" customFormat="1" x14ac:dyDescent="0.25">
      <c r="BC238" s="9"/>
      <c r="BF238" s="9"/>
      <c r="BG238" s="32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 s="32"/>
      <c r="CM238" s="34"/>
    </row>
    <row r="239" spans="28:91" s="7" customFormat="1" x14ac:dyDescent="0.25">
      <c r="BC239" s="9"/>
      <c r="BF239" s="9"/>
      <c r="BG239" s="32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 s="32"/>
      <c r="CM239" s="34"/>
    </row>
    <row r="240" spans="28:91" s="7" customFormat="1" x14ac:dyDescent="0.25">
      <c r="BC240" s="9"/>
      <c r="BF240" s="9"/>
      <c r="BG240" s="32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 s="32"/>
      <c r="CM240" s="34"/>
    </row>
    <row r="241" spans="64:91" s="7" customFormat="1" x14ac:dyDescent="0.25"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 s="32"/>
      <c r="CM241" s="34"/>
    </row>
    <row r="242" spans="64:91" s="7" customFormat="1" x14ac:dyDescent="0.25"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 s="32"/>
      <c r="CM242" s="34"/>
    </row>
    <row r="243" spans="64:91" s="7" customFormat="1" x14ac:dyDescent="0.25"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 s="32"/>
      <c r="CM243" s="34"/>
    </row>
    <row r="244" spans="64:91" s="7" customFormat="1" x14ac:dyDescent="0.25"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 s="32"/>
      <c r="CM244" s="34"/>
    </row>
    <row r="245" spans="64:91" s="7" customFormat="1" x14ac:dyDescent="0.25"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 s="32"/>
      <c r="CM245" s="34"/>
    </row>
    <row r="246" spans="64:91" s="7" customFormat="1" x14ac:dyDescent="0.25"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 s="32"/>
      <c r="CM246" s="34"/>
    </row>
    <row r="247" spans="64:91" s="7" customFormat="1" x14ac:dyDescent="0.25"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 s="32"/>
      <c r="CM247" s="34"/>
    </row>
    <row r="248" spans="64:91" s="7" customFormat="1" x14ac:dyDescent="0.25"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 s="32"/>
      <c r="CM248" s="34"/>
    </row>
    <row r="249" spans="64:91" s="7" customFormat="1" x14ac:dyDescent="0.25"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 s="32"/>
      <c r="CM249" s="34"/>
    </row>
    <row r="250" spans="64:91" s="7" customFormat="1" x14ac:dyDescent="0.25"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 s="32"/>
      <c r="CM250" s="34"/>
    </row>
    <row r="251" spans="64:91" s="7" customFormat="1" x14ac:dyDescent="0.25"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 s="32"/>
      <c r="CM251" s="34"/>
    </row>
    <row r="252" spans="64:91" s="7" customFormat="1" x14ac:dyDescent="0.25"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 s="32"/>
      <c r="CM252" s="34"/>
    </row>
    <row r="253" spans="64:91" s="7" customFormat="1" x14ac:dyDescent="0.25"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 s="32"/>
      <c r="CM253" s="34"/>
    </row>
    <row r="254" spans="64:91" s="7" customFormat="1" x14ac:dyDescent="0.25"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 s="32"/>
      <c r="CM254" s="34"/>
    </row>
    <row r="255" spans="64:91" s="7" customFormat="1" x14ac:dyDescent="0.25"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 s="32"/>
      <c r="CM255" s="34"/>
    </row>
    <row r="256" spans="64:91" s="7" customFormat="1" x14ac:dyDescent="0.25"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 s="32"/>
      <c r="CM256" s="34"/>
    </row>
    <row r="257" spans="64:91" s="7" customFormat="1" x14ac:dyDescent="0.25"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 s="32"/>
      <c r="CM257" s="34"/>
    </row>
    <row r="258" spans="64:91" s="7" customFormat="1" x14ac:dyDescent="0.25"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 s="32"/>
      <c r="CM258" s="34"/>
    </row>
    <row r="259" spans="64:91" s="7" customFormat="1" x14ac:dyDescent="0.25"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 s="32"/>
      <c r="CM259" s="34"/>
    </row>
    <row r="260" spans="64:91" s="7" customFormat="1" x14ac:dyDescent="0.25"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 s="32"/>
      <c r="CI260" s="34"/>
      <c r="CJ260" s="34"/>
      <c r="CK260" s="34"/>
      <c r="CL260" s="34"/>
      <c r="CM260" s="34"/>
    </row>
    <row r="261" spans="64:91" s="7" customFormat="1" x14ac:dyDescent="0.25"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 s="32"/>
      <c r="CI261" s="34"/>
      <c r="CJ261" s="34"/>
      <c r="CK261" s="34"/>
      <c r="CL261" s="34"/>
      <c r="CM261" s="34"/>
    </row>
    <row r="262" spans="64:91" s="7" customFormat="1" x14ac:dyDescent="0.25"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 s="32"/>
      <c r="CI262" s="34"/>
      <c r="CJ262" s="34"/>
      <c r="CK262" s="34"/>
      <c r="CL262" s="34"/>
      <c r="CM262" s="34"/>
    </row>
    <row r="263" spans="64:91" s="7" customFormat="1" x14ac:dyDescent="0.25"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 s="32"/>
      <c r="CI263" s="34"/>
      <c r="CJ263" s="34"/>
      <c r="CK263" s="34"/>
      <c r="CL263" s="34"/>
      <c r="CM263" s="34"/>
    </row>
    <row r="264" spans="64:91" s="7" customFormat="1" x14ac:dyDescent="0.25"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 s="32"/>
      <c r="CI264" s="34"/>
      <c r="CJ264" s="34"/>
      <c r="CK264" s="34"/>
      <c r="CL264" s="34"/>
      <c r="CM264" s="34"/>
    </row>
    <row r="265" spans="64:91" s="7" customFormat="1" x14ac:dyDescent="0.25"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 s="32"/>
      <c r="CI265" s="34"/>
      <c r="CJ265" s="34"/>
      <c r="CK265" s="34"/>
      <c r="CL265" s="34"/>
      <c r="CM265" s="34"/>
    </row>
    <row r="266" spans="64:91" s="7" customFormat="1" x14ac:dyDescent="0.25"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 s="32"/>
    </row>
    <row r="267" spans="64:91" s="7" customFormat="1" x14ac:dyDescent="0.25"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 s="32"/>
    </row>
    <row r="268" spans="64:91" s="7" customFormat="1" x14ac:dyDescent="0.25"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 s="32"/>
    </row>
    <row r="269" spans="64:91" s="7" customFormat="1" x14ac:dyDescent="0.25"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 s="32"/>
    </row>
    <row r="270" spans="64:91" s="7" customFormat="1" x14ac:dyDescent="0.25"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 s="32"/>
    </row>
    <row r="271" spans="64:91" s="7" customFormat="1" x14ac:dyDescent="0.25"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 s="32"/>
      <c r="CI271" s="34"/>
      <c r="CJ271" s="34"/>
      <c r="CK271" s="34"/>
      <c r="CL271" s="34"/>
      <c r="CM271" s="34"/>
    </row>
    <row r="272" spans="64:91" s="7" customFormat="1" x14ac:dyDescent="0.25"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 s="32"/>
      <c r="CI272" s="34"/>
      <c r="CJ272" s="34"/>
      <c r="CK272" s="34"/>
      <c r="CL272" s="34"/>
      <c r="CM272" s="34"/>
    </row>
    <row r="273" spans="64:91" s="7" customFormat="1" x14ac:dyDescent="0.25"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 s="32"/>
      <c r="CI273" s="34"/>
      <c r="CJ273" s="34"/>
      <c r="CK273" s="34"/>
      <c r="CL273" s="34"/>
      <c r="CM273" s="34"/>
    </row>
    <row r="274" spans="64:91" s="7" customFormat="1" x14ac:dyDescent="0.25"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 s="32"/>
      <c r="CI274" s="34"/>
      <c r="CJ274" s="34"/>
      <c r="CK274" s="34"/>
      <c r="CL274" s="34"/>
      <c r="CM274" s="34"/>
    </row>
    <row r="275" spans="64:91" s="7" customFormat="1" x14ac:dyDescent="0.25"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 s="32"/>
      <c r="CI275" s="34"/>
      <c r="CJ275" s="34"/>
      <c r="CK275" s="34"/>
      <c r="CL275" s="34"/>
      <c r="CM275" s="34"/>
    </row>
    <row r="276" spans="64:91" s="7" customFormat="1" x14ac:dyDescent="0.25"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 s="32"/>
      <c r="CI276" s="34"/>
      <c r="CJ276" s="34"/>
      <c r="CK276" s="34"/>
      <c r="CL276" s="34"/>
      <c r="CM276" s="34"/>
    </row>
    <row r="277" spans="64:91" s="7" customFormat="1" x14ac:dyDescent="0.25"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 s="32"/>
    </row>
    <row r="278" spans="64:91" s="7" customFormat="1" x14ac:dyDescent="0.25"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 s="32"/>
    </row>
    <row r="279" spans="64:91" s="7" customFormat="1" x14ac:dyDescent="0.25"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 s="32"/>
    </row>
    <row r="280" spans="64:91" s="7" customFormat="1" x14ac:dyDescent="0.25"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 s="32"/>
    </row>
    <row r="281" spans="64:91" s="7" customFormat="1" x14ac:dyDescent="0.25"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 s="32"/>
    </row>
    <row r="282" spans="64:91" s="7" customFormat="1" x14ac:dyDescent="0.25"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 s="32"/>
    </row>
    <row r="283" spans="64:91" s="7" customFormat="1" x14ac:dyDescent="0.25"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 s="32"/>
    </row>
    <row r="284" spans="64:91" s="7" customFormat="1" x14ac:dyDescent="0.25"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 s="32"/>
    </row>
    <row r="285" spans="64:91" s="7" customFormat="1" x14ac:dyDescent="0.25"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 s="32"/>
    </row>
    <row r="286" spans="64:91" s="7" customFormat="1" x14ac:dyDescent="0.25"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 s="32"/>
    </row>
    <row r="287" spans="64:91" s="7" customFormat="1" x14ac:dyDescent="0.25"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 s="32"/>
    </row>
    <row r="288" spans="64:91" s="7" customFormat="1" x14ac:dyDescent="0.25"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 s="32"/>
    </row>
    <row r="289" spans="5:81" x14ac:dyDescent="0.25">
      <c r="E289" s="7"/>
      <c r="F289" s="7"/>
      <c r="G289" s="7"/>
      <c r="BC289" s="7"/>
      <c r="BF289" s="7"/>
      <c r="BG289" s="7"/>
      <c r="CC289" s="7"/>
    </row>
    <row r="292" spans="5:81" x14ac:dyDescent="0.25">
      <c r="E292" s="7"/>
      <c r="F292" s="7"/>
      <c r="G292" s="7"/>
      <c r="BC292" s="7"/>
      <c r="BF292" s="7"/>
      <c r="BG292" s="7"/>
      <c r="CC292" s="7"/>
    </row>
  </sheetData>
  <pageMargins left="0.7" right="0.7" top="0.75" bottom="0.75" header="0.3" footer="0.3"/>
  <pageSetup paperSize="9" orientation="portrait" r:id="rId1"/>
  <customProperties>
    <customPr name="ORB_SHEETNAME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QTSh"/>
  <dimension ref="A1"/>
  <sheetViews>
    <sheetView workbookViewId="0">
      <selection activeCell="D12" sqref="D12"/>
    </sheetView>
  </sheetViews>
  <sheetFormatPr defaultRowHeight="15" x14ac:dyDescent="0.25"/>
  <cols>
    <col min="1" max="1" width="81.140625" bestFit="1" customWidth="1"/>
    <col min="2" max="4" width="49.5703125" customWidth="1"/>
    <col min="5" max="5" width="20.28515625" customWidth="1"/>
    <col min="6" max="6" width="73.42578125" customWidth="1"/>
    <col min="7" max="7" width="74.42578125" customWidth="1"/>
    <col min="8" max="8" width="25.28515625" customWidth="1"/>
    <col min="9" max="9" width="81.140625" customWidth="1"/>
    <col min="10" max="10" width="27" customWidth="1"/>
    <col min="12" max="12" width="81.140625" customWidth="1"/>
    <col min="13" max="13" width="27" customWidth="1"/>
    <col min="14" max="14" width="47.5703125" bestFit="1" customWidth="1"/>
    <col min="15" max="15" width="24.140625" customWidth="1"/>
    <col min="16" max="16" width="24.85546875" customWidth="1"/>
    <col min="17" max="17" width="28.42578125" bestFit="1" customWidth="1"/>
  </cols>
  <sheetData/>
  <pageMargins left="0.7" right="0.7" top="0.75" bottom="0.75" header="0.3" footer="0.3"/>
  <customProperties>
    <customPr name="ORB_SHEETNAME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nalytics">
    <tabColor rgb="FF005F9A"/>
  </sheetPr>
  <dimension ref="A1:Y10000"/>
  <sheetViews>
    <sheetView showRowColHeaders="0" zoomScale="80" zoomScaleNormal="80" workbookViewId="0">
      <pane ySplit="7" topLeftCell="A8" activePane="bottomLeft" state="frozen"/>
      <selection activeCell="J7" sqref="J7"/>
      <selection pane="bottomLeft" activeCell="B28" sqref="B28"/>
    </sheetView>
  </sheetViews>
  <sheetFormatPr defaultRowHeight="15" customHeight="1" x14ac:dyDescent="0.25"/>
  <cols>
    <col min="1" max="1" width="0.85546875" style="175" customWidth="1"/>
    <col min="2" max="2" width="2.5703125" style="175" customWidth="1"/>
    <col min="3" max="3" width="7.140625" style="170" customWidth="1"/>
    <col min="4" max="4" width="14.28515625" style="175" customWidth="1"/>
    <col min="5" max="5" width="35.28515625" style="176" customWidth="1"/>
    <col min="6" max="6" width="9.28515625" style="171" customWidth="1"/>
    <col min="7" max="7" width="14.5703125" style="212" customWidth="1"/>
    <col min="8" max="8" width="14.5703125" style="176" customWidth="1"/>
    <col min="9" max="10" width="14.5703125" style="163" customWidth="1"/>
    <col min="11" max="11" width="14.5703125" style="177" customWidth="1"/>
    <col min="12" max="12" width="10.28515625" style="175" customWidth="1"/>
    <col min="13" max="18" width="14.5703125" style="175" customWidth="1"/>
    <col min="19" max="16384" width="9.140625" style="175"/>
  </cols>
  <sheetData>
    <row r="1" spans="1:23" s="164" customFormat="1" ht="15" customHeight="1" x14ac:dyDescent="0.35">
      <c r="C1" s="165"/>
      <c r="D1" s="166"/>
      <c r="E1" s="166"/>
      <c r="F1" s="165"/>
      <c r="G1" s="212"/>
      <c r="H1" s="167"/>
      <c r="I1" s="162"/>
      <c r="J1" s="162"/>
      <c r="K1" s="168"/>
    </row>
    <row r="2" spans="1:23" s="164" customFormat="1" ht="15" customHeight="1" x14ac:dyDescent="0.35">
      <c r="C2" s="165"/>
      <c r="D2" s="166"/>
      <c r="E2" s="166"/>
      <c r="F2" s="165"/>
      <c r="G2" s="212"/>
      <c r="H2" s="167"/>
      <c r="I2" s="162"/>
      <c r="J2" s="162"/>
      <c r="K2" s="168"/>
    </row>
    <row r="3" spans="1:23" s="164" customFormat="1" ht="15" customHeight="1" x14ac:dyDescent="0.25">
      <c r="B3" s="169"/>
      <c r="C3" s="170"/>
      <c r="E3" s="167"/>
      <c r="F3" s="171"/>
      <c r="G3" s="212"/>
      <c r="H3" s="167"/>
      <c r="I3" s="162"/>
      <c r="J3" s="162"/>
      <c r="K3" s="168"/>
    </row>
    <row r="4" spans="1:23" s="164" customFormat="1" ht="15" customHeight="1" x14ac:dyDescent="0.25">
      <c r="B4" s="294"/>
      <c r="C4" s="294"/>
      <c r="D4" s="172"/>
      <c r="E4" s="173"/>
      <c r="F4" s="171"/>
      <c r="G4" s="212"/>
      <c r="H4" s="174"/>
      <c r="I4" s="162"/>
      <c r="J4" s="162"/>
      <c r="K4" s="168"/>
    </row>
    <row r="5" spans="1:23" s="164" customFormat="1" ht="15" customHeight="1" x14ac:dyDescent="0.25">
      <c r="C5" s="170"/>
      <c r="E5" s="167"/>
      <c r="F5" s="171"/>
      <c r="G5" s="212"/>
      <c r="H5" s="167"/>
      <c r="I5" s="162"/>
      <c r="J5" s="162"/>
      <c r="K5" s="168"/>
    </row>
    <row r="6" spans="1:23" ht="15" customHeight="1" x14ac:dyDescent="0.3">
      <c r="H6" s="175"/>
      <c r="I6" s="176"/>
      <c r="K6" s="163"/>
      <c r="L6" s="177"/>
      <c r="M6" s="178"/>
      <c r="W6" s="178"/>
    </row>
    <row r="7" spans="1:23" s="178" customFormat="1" ht="15" customHeight="1" x14ac:dyDescent="0.3">
      <c r="A7" s="175"/>
      <c r="C7" s="179"/>
      <c r="G7" s="213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23" ht="15" customHeight="1" x14ac:dyDescent="0.35">
      <c r="B8" s="161"/>
      <c r="C8" s="180"/>
      <c r="D8" s="181"/>
      <c r="E8" s="182"/>
      <c r="F8" s="183"/>
      <c r="H8" s="175"/>
      <c r="I8" s="175"/>
      <c r="J8" s="175"/>
      <c r="K8" s="175"/>
    </row>
    <row r="9" spans="1:23" ht="15" customHeight="1" x14ac:dyDescent="0.25">
      <c r="B9" s="184"/>
      <c r="C9" s="180"/>
      <c r="D9" s="185"/>
      <c r="E9" s="185"/>
      <c r="F9" s="185"/>
      <c r="H9" s="175"/>
      <c r="I9" s="175"/>
      <c r="J9" s="175"/>
      <c r="K9" s="175"/>
    </row>
    <row r="10" spans="1:23" ht="15" customHeight="1" x14ac:dyDescent="0.25">
      <c r="B10" s="184"/>
      <c r="C10" s="180"/>
      <c r="D10" s="185"/>
      <c r="E10" s="185"/>
      <c r="F10" s="185"/>
      <c r="H10" s="175"/>
      <c r="I10" s="175"/>
      <c r="J10" s="175"/>
      <c r="K10" s="175"/>
    </row>
    <row r="11" spans="1:23" ht="15" customHeight="1" x14ac:dyDescent="0.35">
      <c r="B11" s="205"/>
      <c r="C11" s="206" t="s">
        <v>1766</v>
      </c>
      <c r="D11" s="206" t="s">
        <v>6</v>
      </c>
      <c r="E11" s="206" t="s">
        <v>7</v>
      </c>
      <c r="F11" s="206" t="s">
        <v>965</v>
      </c>
      <c r="H11" s="175"/>
      <c r="I11" s="175"/>
      <c r="J11" s="175"/>
      <c r="K11" s="175"/>
      <c r="O11" s="186"/>
      <c r="P11" s="187"/>
    </row>
    <row r="12" spans="1:23" ht="15" customHeight="1" x14ac:dyDescent="0.3">
      <c r="B12" s="203"/>
      <c r="C12" s="220"/>
      <c r="D12" s="220"/>
      <c r="E12" s="220"/>
      <c r="F12" s="220"/>
      <c r="G12" s="212" t="s">
        <v>2378</v>
      </c>
      <c r="H12" s="175"/>
      <c r="I12" s="175"/>
      <c r="J12" s="175"/>
      <c r="K12" s="175"/>
      <c r="O12" s="188"/>
      <c r="P12" s="187"/>
    </row>
    <row r="13" spans="1:23" ht="15" customHeight="1" x14ac:dyDescent="0.3">
      <c r="B13" s="203"/>
      <c r="C13" s="220"/>
      <c r="D13" s="220"/>
      <c r="E13" s="220"/>
      <c r="F13" s="220"/>
      <c r="G13" s="212" t="s">
        <v>2378</v>
      </c>
      <c r="H13" s="175"/>
      <c r="I13" s="175"/>
      <c r="J13" s="175"/>
      <c r="K13" s="175"/>
      <c r="O13" s="188"/>
      <c r="P13" s="187"/>
    </row>
    <row r="14" spans="1:23" ht="15" customHeight="1" x14ac:dyDescent="0.25">
      <c r="B14" s="203"/>
      <c r="C14" s="220"/>
      <c r="D14" s="220"/>
      <c r="E14" s="220"/>
      <c r="F14" s="220"/>
      <c r="G14" s="212" t="s">
        <v>2378</v>
      </c>
      <c r="H14" s="175"/>
      <c r="I14" s="175"/>
      <c r="J14" s="175"/>
      <c r="K14" s="175"/>
      <c r="O14" s="189"/>
      <c r="P14" s="189"/>
    </row>
    <row r="15" spans="1:23" ht="15" customHeight="1" x14ac:dyDescent="0.25">
      <c r="B15" s="203"/>
      <c r="C15" s="220"/>
      <c r="D15" s="220"/>
      <c r="E15" s="220"/>
      <c r="F15" s="220"/>
      <c r="G15" s="212" t="s">
        <v>2378</v>
      </c>
      <c r="H15" s="175"/>
      <c r="I15" s="175"/>
      <c r="J15" s="175"/>
      <c r="K15" s="175"/>
      <c r="O15" s="189"/>
      <c r="P15" s="189"/>
    </row>
    <row r="16" spans="1:23" ht="15" customHeight="1" x14ac:dyDescent="0.25">
      <c r="B16" s="203"/>
      <c r="C16" s="220"/>
      <c r="D16" s="220"/>
      <c r="E16" s="220"/>
      <c r="F16" s="220"/>
      <c r="G16" s="212" t="s">
        <v>2378</v>
      </c>
      <c r="H16" s="175"/>
      <c r="I16" s="175"/>
      <c r="J16" s="175"/>
      <c r="K16" s="175"/>
      <c r="O16" s="190"/>
      <c r="P16" s="191"/>
    </row>
    <row r="17" spans="2:25" ht="15" customHeight="1" x14ac:dyDescent="0.25">
      <c r="B17" s="203"/>
      <c r="C17" s="220"/>
      <c r="D17" s="220"/>
      <c r="E17" s="220"/>
      <c r="F17" s="220"/>
      <c r="G17" s="212" t="s">
        <v>2378</v>
      </c>
      <c r="H17" s="175"/>
      <c r="I17" s="175"/>
      <c r="J17" s="175"/>
      <c r="K17" s="175"/>
      <c r="O17" s="190"/>
      <c r="P17" s="191"/>
    </row>
    <row r="18" spans="2:25" ht="15" customHeight="1" x14ac:dyDescent="0.25">
      <c r="B18" s="203"/>
      <c r="C18" s="220"/>
      <c r="D18" s="220"/>
      <c r="E18" s="220"/>
      <c r="F18" s="220"/>
      <c r="G18" s="212" t="s">
        <v>2378</v>
      </c>
      <c r="H18" s="175"/>
      <c r="I18" s="175"/>
      <c r="J18" s="175"/>
      <c r="K18" s="175"/>
      <c r="O18" s="190"/>
      <c r="P18" s="192"/>
    </row>
    <row r="19" spans="2:25" ht="15" customHeight="1" x14ac:dyDescent="0.25">
      <c r="B19" s="203"/>
      <c r="C19" s="220"/>
      <c r="D19" s="220"/>
      <c r="E19" s="220"/>
      <c r="F19" s="220"/>
      <c r="G19" s="212" t="s">
        <v>2378</v>
      </c>
      <c r="H19" s="175"/>
      <c r="I19" s="175"/>
      <c r="J19" s="175"/>
      <c r="K19" s="175"/>
      <c r="O19" s="190"/>
      <c r="P19" s="192"/>
    </row>
    <row r="20" spans="2:25" ht="15" customHeight="1" x14ac:dyDescent="0.25">
      <c r="B20" s="203"/>
      <c r="C20" s="220"/>
      <c r="D20" s="220"/>
      <c r="E20" s="220"/>
      <c r="F20" s="220"/>
      <c r="G20" s="212" t="s">
        <v>2378</v>
      </c>
      <c r="H20" s="175"/>
      <c r="I20" s="175"/>
      <c r="J20" s="175"/>
      <c r="K20" s="175"/>
      <c r="O20" s="190"/>
      <c r="P20" s="190"/>
    </row>
    <row r="21" spans="2:25" ht="15" customHeight="1" x14ac:dyDescent="0.25">
      <c r="B21" s="203"/>
      <c r="C21" s="220"/>
      <c r="D21" s="220"/>
      <c r="E21" s="220"/>
      <c r="F21" s="220"/>
      <c r="G21" s="212" t="s">
        <v>2378</v>
      </c>
      <c r="H21" s="175"/>
      <c r="I21" s="175"/>
      <c r="J21" s="175"/>
      <c r="K21" s="175"/>
      <c r="O21" s="190"/>
      <c r="P21" s="190"/>
    </row>
    <row r="22" spans="2:25" ht="15" customHeight="1" x14ac:dyDescent="0.25">
      <c r="B22" s="203"/>
      <c r="C22" s="220"/>
      <c r="D22" s="220"/>
      <c r="E22" s="220"/>
      <c r="F22" s="220"/>
      <c r="G22" s="212" t="s">
        <v>2378</v>
      </c>
      <c r="H22" s="175"/>
      <c r="I22" s="175"/>
      <c r="J22" s="175"/>
      <c r="K22" s="175"/>
    </row>
    <row r="23" spans="2:25" ht="15" customHeight="1" x14ac:dyDescent="0.25">
      <c r="B23" s="203"/>
      <c r="C23" s="220"/>
      <c r="D23" s="220"/>
      <c r="E23" s="220"/>
      <c r="F23" s="220"/>
      <c r="G23" s="212" t="s">
        <v>2378</v>
      </c>
      <c r="H23" s="175"/>
      <c r="I23" s="175"/>
      <c r="J23" s="175"/>
      <c r="K23" s="175"/>
    </row>
    <row r="24" spans="2:25" ht="15" customHeight="1" x14ac:dyDescent="0.25">
      <c r="B24" s="203"/>
      <c r="C24" s="220"/>
      <c r="D24" s="220"/>
      <c r="E24" s="220"/>
      <c r="F24" s="220"/>
      <c r="G24" s="212" t="s">
        <v>2378</v>
      </c>
      <c r="H24" s="175"/>
      <c r="I24" s="175"/>
      <c r="J24" s="175"/>
      <c r="K24" s="175"/>
    </row>
    <row r="25" spans="2:25" ht="15" customHeight="1" x14ac:dyDescent="0.35">
      <c r="B25" s="203"/>
      <c r="C25" s="220"/>
      <c r="D25" s="220"/>
      <c r="E25" s="220"/>
      <c r="F25" s="220"/>
      <c r="G25" s="212" t="s">
        <v>2378</v>
      </c>
      <c r="H25" s="175"/>
      <c r="I25" s="175"/>
      <c r="J25" s="175"/>
      <c r="K25" s="175"/>
      <c r="X25" s="193"/>
      <c r="Y25" s="189"/>
    </row>
    <row r="26" spans="2:25" ht="15" customHeight="1" x14ac:dyDescent="0.25">
      <c r="B26" s="203"/>
      <c r="C26" s="220"/>
      <c r="D26" s="220"/>
      <c r="E26" s="220"/>
      <c r="F26" s="220"/>
      <c r="G26" s="212" t="s">
        <v>2378</v>
      </c>
      <c r="H26" s="175"/>
      <c r="I26" s="175"/>
      <c r="J26" s="175"/>
      <c r="K26" s="175"/>
      <c r="X26" s="194"/>
      <c r="Y26" s="194"/>
    </row>
    <row r="27" spans="2:25" ht="15" customHeight="1" x14ac:dyDescent="0.25">
      <c r="B27" s="203"/>
      <c r="C27" s="220"/>
      <c r="D27" s="220"/>
      <c r="E27" s="220"/>
      <c r="F27" s="220"/>
      <c r="G27" s="212" t="s">
        <v>2378</v>
      </c>
      <c r="H27" s="175"/>
      <c r="I27" s="175"/>
      <c r="J27" s="175"/>
      <c r="K27" s="175"/>
      <c r="X27" s="194"/>
      <c r="Y27" s="194"/>
    </row>
    <row r="28" spans="2:25" ht="15" customHeight="1" x14ac:dyDescent="0.25">
      <c r="B28" s="203"/>
      <c r="C28" s="220"/>
      <c r="D28" s="220"/>
      <c r="E28" s="220"/>
      <c r="F28" s="220"/>
      <c r="G28" s="212" t="s">
        <v>2378</v>
      </c>
      <c r="H28" s="175"/>
      <c r="I28" s="175"/>
      <c r="J28" s="175"/>
      <c r="K28" s="175"/>
    </row>
    <row r="29" spans="2:25" ht="15" customHeight="1" x14ac:dyDescent="0.25">
      <c r="B29" s="203"/>
      <c r="C29" s="220"/>
      <c r="D29" s="220"/>
      <c r="E29" s="220"/>
      <c r="F29" s="220"/>
      <c r="G29" s="212" t="s">
        <v>2378</v>
      </c>
      <c r="H29" s="175"/>
      <c r="I29" s="175"/>
      <c r="J29" s="175"/>
      <c r="K29" s="175"/>
    </row>
    <row r="30" spans="2:25" ht="15" customHeight="1" x14ac:dyDescent="0.25">
      <c r="B30" s="203"/>
      <c r="C30" s="220"/>
      <c r="D30" s="220"/>
      <c r="E30" s="220"/>
      <c r="F30" s="220"/>
      <c r="G30" s="212" t="s">
        <v>2378</v>
      </c>
      <c r="H30" s="175"/>
      <c r="I30" s="175"/>
      <c r="J30" s="175"/>
      <c r="K30" s="175"/>
    </row>
    <row r="31" spans="2:25" ht="15" customHeight="1" x14ac:dyDescent="0.25">
      <c r="B31" s="203"/>
      <c r="C31" s="220"/>
      <c r="D31" s="220"/>
      <c r="E31" s="220"/>
      <c r="F31" s="220"/>
      <c r="G31" s="212" t="s">
        <v>2378</v>
      </c>
      <c r="H31" s="175"/>
      <c r="I31" s="175"/>
      <c r="J31" s="175"/>
      <c r="K31" s="175"/>
    </row>
    <row r="32" spans="2:25" ht="15" customHeight="1" x14ac:dyDescent="0.25">
      <c r="B32" s="203"/>
      <c r="C32" s="220"/>
      <c r="D32" s="220"/>
      <c r="E32" s="220"/>
      <c r="F32" s="220"/>
      <c r="G32" s="212" t="s">
        <v>2378</v>
      </c>
      <c r="H32" s="175"/>
      <c r="I32" s="175"/>
      <c r="J32" s="175"/>
      <c r="K32" s="175"/>
    </row>
    <row r="33" spans="1:25" ht="15" customHeight="1" x14ac:dyDescent="0.25">
      <c r="B33" s="203"/>
      <c r="C33" s="220"/>
      <c r="D33" s="220"/>
      <c r="E33" s="220"/>
      <c r="F33" s="220"/>
      <c r="G33" s="212" t="s">
        <v>2378</v>
      </c>
      <c r="H33" s="175"/>
      <c r="I33" s="175"/>
      <c r="J33" s="175"/>
      <c r="K33" s="175"/>
    </row>
    <row r="34" spans="1:25" ht="15" customHeight="1" x14ac:dyDescent="0.25">
      <c r="B34" s="203"/>
      <c r="C34" s="220"/>
      <c r="D34" s="220"/>
      <c r="E34" s="220"/>
      <c r="F34" s="220"/>
      <c r="G34" s="212" t="s">
        <v>2378</v>
      </c>
      <c r="H34" s="175"/>
      <c r="I34" s="175"/>
      <c r="J34" s="175"/>
      <c r="K34" s="175"/>
    </row>
    <row r="35" spans="1:25" ht="15" customHeight="1" x14ac:dyDescent="0.25">
      <c r="B35" s="203"/>
      <c r="C35" s="220"/>
      <c r="D35" s="220"/>
      <c r="E35" s="220"/>
      <c r="F35" s="220"/>
      <c r="G35" s="212" t="s">
        <v>2378</v>
      </c>
      <c r="H35" s="175"/>
      <c r="I35" s="175"/>
      <c r="J35" s="175"/>
      <c r="K35" s="175"/>
    </row>
    <row r="36" spans="1:25" ht="15" customHeight="1" x14ac:dyDescent="0.25">
      <c r="B36" s="203"/>
      <c r="C36" s="220"/>
      <c r="D36" s="220"/>
      <c r="E36" s="220"/>
      <c r="F36" s="220"/>
      <c r="G36" s="212" t="s">
        <v>2378</v>
      </c>
      <c r="H36" s="175"/>
      <c r="I36" s="175"/>
      <c r="J36" s="175"/>
      <c r="K36" s="175"/>
      <c r="X36" s="295"/>
      <c r="Y36" s="295"/>
    </row>
    <row r="37" spans="1:25" ht="15" customHeight="1" x14ac:dyDescent="0.25">
      <c r="B37" s="203"/>
      <c r="C37" s="220"/>
      <c r="D37" s="220"/>
      <c r="E37" s="220"/>
      <c r="F37" s="220"/>
      <c r="G37" s="212" t="s">
        <v>2378</v>
      </c>
      <c r="H37" s="175"/>
      <c r="I37" s="175"/>
      <c r="J37" s="175"/>
      <c r="K37" s="175"/>
      <c r="X37" s="194"/>
      <c r="Y37" s="194"/>
    </row>
    <row r="38" spans="1:25" ht="15" customHeight="1" x14ac:dyDescent="0.25">
      <c r="B38" s="203"/>
      <c r="C38" s="220"/>
      <c r="D38" s="220"/>
      <c r="E38" s="220"/>
      <c r="F38" s="220"/>
      <c r="G38" s="212" t="s">
        <v>2378</v>
      </c>
      <c r="H38" s="175"/>
      <c r="I38" s="175"/>
      <c r="J38" s="175"/>
      <c r="K38" s="175"/>
      <c r="X38" s="194"/>
      <c r="Y38" s="194"/>
    </row>
    <row r="39" spans="1:25" ht="15" customHeight="1" x14ac:dyDescent="0.25">
      <c r="B39" s="203"/>
      <c r="C39" s="220"/>
      <c r="D39" s="220"/>
      <c r="E39" s="220"/>
      <c r="F39" s="220"/>
      <c r="G39" s="212" t="s">
        <v>2378</v>
      </c>
      <c r="H39" s="175"/>
      <c r="I39" s="175"/>
      <c r="J39" s="175"/>
      <c r="K39" s="175"/>
      <c r="X39" s="195"/>
      <c r="Y39" s="195"/>
    </row>
    <row r="40" spans="1:25" ht="15" customHeight="1" x14ac:dyDescent="0.25">
      <c r="B40" s="203"/>
      <c r="C40" s="220"/>
      <c r="D40" s="220"/>
      <c r="E40" s="220"/>
      <c r="F40" s="220"/>
      <c r="G40" s="212" t="s">
        <v>2378</v>
      </c>
      <c r="H40" s="175"/>
      <c r="I40" s="175"/>
      <c r="J40" s="175"/>
      <c r="K40" s="175"/>
      <c r="X40" s="194"/>
      <c r="Y40" s="194"/>
    </row>
    <row r="41" spans="1:25" ht="15" customHeight="1" x14ac:dyDescent="0.25">
      <c r="B41" s="203"/>
      <c r="C41" s="220"/>
      <c r="D41" s="220"/>
      <c r="E41" s="220"/>
      <c r="F41" s="220"/>
      <c r="G41" s="212" t="s">
        <v>2378</v>
      </c>
      <c r="H41" s="175"/>
      <c r="I41" s="175"/>
      <c r="J41" s="175"/>
      <c r="K41" s="175"/>
      <c r="X41" s="194"/>
      <c r="Y41" s="194"/>
    </row>
    <row r="42" spans="1:25" ht="15" customHeight="1" x14ac:dyDescent="0.25">
      <c r="B42" s="203"/>
      <c r="C42" s="220"/>
      <c r="D42" s="220"/>
      <c r="E42" s="220"/>
      <c r="F42" s="220"/>
      <c r="G42" s="212" t="s">
        <v>2378</v>
      </c>
    </row>
    <row r="43" spans="1:25" ht="15" customHeight="1" x14ac:dyDescent="0.25">
      <c r="B43" s="203"/>
      <c r="C43" s="220"/>
      <c r="D43" s="220"/>
      <c r="E43" s="220"/>
      <c r="F43" s="220"/>
      <c r="G43" s="212" t="s">
        <v>2378</v>
      </c>
      <c r="H43" s="175"/>
      <c r="I43" s="175"/>
      <c r="J43" s="175"/>
      <c r="K43" s="175"/>
    </row>
    <row r="44" spans="1:25" ht="15" customHeight="1" x14ac:dyDescent="0.25">
      <c r="B44" s="203"/>
      <c r="C44" s="220"/>
      <c r="D44" s="220"/>
      <c r="E44" s="220"/>
      <c r="F44" s="220"/>
      <c r="G44" s="212" t="s">
        <v>2378</v>
      </c>
      <c r="H44" s="175"/>
      <c r="I44" s="175"/>
      <c r="J44" s="196"/>
      <c r="K44" s="196"/>
      <c r="L44" s="196"/>
      <c r="M44" s="196"/>
      <c r="P44" s="196"/>
      <c r="Q44" s="196"/>
      <c r="R44" s="196"/>
      <c r="S44" s="196"/>
    </row>
    <row r="45" spans="1:25" ht="15" customHeight="1" x14ac:dyDescent="0.25">
      <c r="B45" s="203"/>
      <c r="C45" s="220"/>
      <c r="D45" s="220"/>
      <c r="E45" s="220"/>
      <c r="F45" s="220"/>
      <c r="G45" s="212" t="s">
        <v>2378</v>
      </c>
      <c r="H45" s="175"/>
      <c r="I45" s="175"/>
      <c r="J45" s="175"/>
      <c r="K45" s="175"/>
      <c r="N45" s="196"/>
      <c r="O45" s="196"/>
    </row>
    <row r="46" spans="1:25" ht="15" customHeight="1" x14ac:dyDescent="0.25">
      <c r="B46" s="203"/>
      <c r="C46" s="220"/>
      <c r="D46" s="220"/>
      <c r="E46" s="220"/>
      <c r="F46" s="220"/>
      <c r="G46" s="212" t="s">
        <v>2378</v>
      </c>
      <c r="H46" s="175"/>
      <c r="I46" s="175"/>
      <c r="J46" s="175"/>
      <c r="K46" s="175"/>
      <c r="T46" s="196"/>
    </row>
    <row r="47" spans="1:25" ht="15" customHeight="1" x14ac:dyDescent="0.25">
      <c r="B47" s="203"/>
      <c r="C47" s="220"/>
      <c r="D47" s="220"/>
      <c r="E47" s="220"/>
      <c r="F47" s="220"/>
      <c r="G47" s="212" t="s">
        <v>2378</v>
      </c>
      <c r="H47" s="175"/>
      <c r="I47" s="175"/>
      <c r="J47" s="175"/>
      <c r="K47" s="175"/>
      <c r="U47" s="196"/>
      <c r="V47" s="196"/>
      <c r="W47" s="196"/>
    </row>
    <row r="48" spans="1:25" s="196" customFormat="1" ht="15" customHeight="1" x14ac:dyDescent="0.25">
      <c r="A48" s="175"/>
      <c r="B48" s="203"/>
      <c r="C48" s="220"/>
      <c r="D48" s="220"/>
      <c r="E48" s="220"/>
      <c r="F48" s="220"/>
      <c r="G48" s="214" t="s">
        <v>2378</v>
      </c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</row>
    <row r="49" spans="2:11" ht="15" customHeight="1" x14ac:dyDescent="0.25">
      <c r="B49" s="203"/>
      <c r="C49" s="220"/>
      <c r="D49" s="220"/>
      <c r="E49" s="220"/>
      <c r="F49" s="220"/>
      <c r="G49" s="212" t="s">
        <v>2378</v>
      </c>
      <c r="H49" s="175"/>
      <c r="I49" s="175"/>
      <c r="J49" s="175"/>
      <c r="K49" s="175"/>
    </row>
    <row r="50" spans="2:11" ht="15" customHeight="1" x14ac:dyDescent="0.25">
      <c r="B50" s="203"/>
      <c r="C50" s="220"/>
      <c r="D50" s="220"/>
      <c r="E50" s="220"/>
      <c r="F50" s="220"/>
      <c r="G50" s="212" t="s">
        <v>2378</v>
      </c>
      <c r="H50" s="175"/>
      <c r="I50" s="175"/>
      <c r="J50" s="175"/>
      <c r="K50" s="175"/>
    </row>
    <row r="51" spans="2:11" ht="15" customHeight="1" x14ac:dyDescent="0.25">
      <c r="B51" s="203"/>
      <c r="C51" s="220"/>
      <c r="D51" s="220"/>
      <c r="E51" s="220"/>
      <c r="F51" s="220"/>
      <c r="G51" s="212" t="s">
        <v>2378</v>
      </c>
      <c r="H51" s="175"/>
      <c r="I51" s="175"/>
      <c r="J51" s="175"/>
      <c r="K51" s="175"/>
    </row>
    <row r="52" spans="2:11" ht="15" customHeight="1" x14ac:dyDescent="0.25">
      <c r="B52" s="203"/>
      <c r="C52" s="220"/>
      <c r="D52" s="220"/>
      <c r="E52" s="220"/>
      <c r="F52" s="220"/>
      <c r="G52" s="212" t="s">
        <v>2378</v>
      </c>
      <c r="H52" s="175"/>
      <c r="I52" s="175"/>
      <c r="J52" s="175"/>
      <c r="K52" s="175"/>
    </row>
    <row r="53" spans="2:11" ht="15" customHeight="1" x14ac:dyDescent="0.25">
      <c r="B53" s="203"/>
      <c r="C53" s="220"/>
      <c r="D53" s="220"/>
      <c r="E53" s="220"/>
      <c r="F53" s="220"/>
      <c r="G53" s="212" t="s">
        <v>2378</v>
      </c>
      <c r="H53" s="175"/>
      <c r="I53" s="175"/>
      <c r="J53" s="175"/>
      <c r="K53" s="175"/>
    </row>
    <row r="54" spans="2:11" ht="15" customHeight="1" x14ac:dyDescent="0.25">
      <c r="B54" s="203"/>
      <c r="C54" s="220"/>
      <c r="D54" s="220"/>
      <c r="E54" s="220"/>
      <c r="F54" s="220"/>
      <c r="G54" s="212" t="s">
        <v>2378</v>
      </c>
      <c r="H54" s="175"/>
      <c r="I54" s="175"/>
      <c r="J54" s="175"/>
      <c r="K54" s="175"/>
    </row>
    <row r="55" spans="2:11" ht="15" customHeight="1" x14ac:dyDescent="0.25">
      <c r="B55" s="203"/>
      <c r="C55" s="220"/>
      <c r="D55" s="220"/>
      <c r="E55" s="220"/>
      <c r="F55" s="220"/>
      <c r="G55" s="212" t="s">
        <v>2378</v>
      </c>
      <c r="H55" s="175"/>
      <c r="I55" s="175"/>
      <c r="J55" s="175"/>
      <c r="K55" s="175"/>
    </row>
    <row r="56" spans="2:11" ht="15" customHeight="1" x14ac:dyDescent="0.25">
      <c r="B56" s="203"/>
      <c r="C56" s="220"/>
      <c r="D56" s="220"/>
      <c r="E56" s="220"/>
      <c r="F56" s="220"/>
      <c r="G56" s="212" t="s">
        <v>2378</v>
      </c>
      <c r="H56" s="175"/>
      <c r="I56" s="175"/>
      <c r="J56" s="175"/>
      <c r="K56" s="175"/>
    </row>
    <row r="57" spans="2:11" ht="15" customHeight="1" x14ac:dyDescent="0.25">
      <c r="B57" s="203"/>
      <c r="C57" s="220"/>
      <c r="D57" s="220"/>
      <c r="E57" s="220"/>
      <c r="F57" s="220"/>
      <c r="G57" s="212" t="s">
        <v>2378</v>
      </c>
      <c r="H57" s="175"/>
      <c r="I57" s="175"/>
      <c r="J57" s="175"/>
      <c r="K57" s="175"/>
    </row>
    <row r="58" spans="2:11" ht="15" customHeight="1" x14ac:dyDescent="0.25">
      <c r="B58" s="203"/>
      <c r="C58" s="220"/>
      <c r="D58" s="220"/>
      <c r="E58" s="220"/>
      <c r="F58" s="220"/>
      <c r="G58" s="212" t="s">
        <v>2378</v>
      </c>
      <c r="H58" s="175"/>
      <c r="I58" s="175"/>
      <c r="J58" s="175"/>
      <c r="K58" s="175"/>
    </row>
    <row r="59" spans="2:11" ht="15" customHeight="1" x14ac:dyDescent="0.25">
      <c r="B59" s="203"/>
      <c r="C59" s="220"/>
      <c r="D59" s="220"/>
      <c r="E59" s="220"/>
      <c r="F59" s="220"/>
      <c r="G59" s="212" t="s">
        <v>2378</v>
      </c>
      <c r="H59" s="175"/>
      <c r="I59" s="175"/>
      <c r="J59" s="175"/>
      <c r="K59" s="175"/>
    </row>
    <row r="60" spans="2:11" ht="15" customHeight="1" x14ac:dyDescent="0.25">
      <c r="B60" s="203"/>
      <c r="C60" s="220"/>
      <c r="D60" s="220"/>
      <c r="E60" s="220"/>
      <c r="F60" s="220"/>
      <c r="G60" s="212" t="s">
        <v>2378</v>
      </c>
      <c r="H60" s="175"/>
      <c r="I60" s="175"/>
      <c r="J60" s="175"/>
      <c r="K60" s="175"/>
    </row>
    <row r="61" spans="2:11" ht="15" customHeight="1" x14ac:dyDescent="0.25">
      <c r="B61" s="203"/>
      <c r="C61" s="220"/>
      <c r="D61" s="220"/>
      <c r="E61" s="220"/>
      <c r="F61" s="220"/>
      <c r="G61" s="212" t="s">
        <v>2378</v>
      </c>
      <c r="H61" s="175"/>
      <c r="I61" s="175"/>
      <c r="J61" s="175"/>
      <c r="K61" s="175"/>
    </row>
    <row r="62" spans="2:11" ht="15" customHeight="1" x14ac:dyDescent="0.25">
      <c r="B62" s="203"/>
      <c r="C62" s="220"/>
      <c r="D62" s="220"/>
      <c r="E62" s="220"/>
      <c r="F62" s="220"/>
      <c r="G62" s="212" t="s">
        <v>2378</v>
      </c>
      <c r="H62" s="175"/>
      <c r="I62" s="175"/>
      <c r="J62" s="175"/>
      <c r="K62" s="175"/>
    </row>
    <row r="63" spans="2:11" ht="15" customHeight="1" x14ac:dyDescent="0.25">
      <c r="B63" s="203"/>
      <c r="C63" s="220"/>
      <c r="D63" s="220"/>
      <c r="E63" s="220"/>
      <c r="F63" s="220"/>
      <c r="G63" s="212" t="s">
        <v>2378</v>
      </c>
      <c r="H63" s="175"/>
      <c r="I63" s="175"/>
      <c r="J63" s="175"/>
      <c r="K63" s="175"/>
    </row>
    <row r="64" spans="2:11" ht="15" customHeight="1" x14ac:dyDescent="0.25">
      <c r="B64" s="203"/>
      <c r="C64" s="220"/>
      <c r="D64" s="220"/>
      <c r="E64" s="220"/>
      <c r="F64" s="220"/>
      <c r="G64" s="212" t="s">
        <v>2378</v>
      </c>
      <c r="H64" s="175"/>
      <c r="I64" s="175"/>
      <c r="J64" s="175"/>
      <c r="K64" s="175"/>
    </row>
    <row r="65" spans="2:12" ht="15" customHeight="1" x14ac:dyDescent="0.25">
      <c r="B65" s="203"/>
      <c r="C65" s="220"/>
      <c r="D65" s="220"/>
      <c r="E65" s="220"/>
      <c r="F65" s="220"/>
      <c r="G65" s="212" t="s">
        <v>2378</v>
      </c>
      <c r="H65" s="175"/>
      <c r="I65" s="175"/>
      <c r="J65" s="197"/>
      <c r="K65" s="197"/>
      <c r="L65" s="198"/>
    </row>
    <row r="66" spans="2:12" ht="15" customHeight="1" x14ac:dyDescent="0.25">
      <c r="B66" s="203"/>
      <c r="C66" s="220"/>
      <c r="D66" s="220"/>
      <c r="E66" s="220"/>
      <c r="F66" s="220"/>
      <c r="G66" s="212" t="s">
        <v>2378</v>
      </c>
      <c r="H66" s="175"/>
      <c r="I66" s="175"/>
      <c r="J66" s="197"/>
      <c r="K66" s="197"/>
      <c r="L66" s="198"/>
    </row>
    <row r="67" spans="2:12" ht="15" customHeight="1" x14ac:dyDescent="0.25">
      <c r="B67" s="203"/>
      <c r="C67" s="220"/>
      <c r="D67" s="220"/>
      <c r="E67" s="220"/>
      <c r="F67" s="220"/>
      <c r="G67" s="212" t="s">
        <v>2378</v>
      </c>
      <c r="H67" s="175"/>
      <c r="I67" s="175"/>
      <c r="J67" s="197"/>
      <c r="K67" s="197"/>
      <c r="L67" s="198"/>
    </row>
    <row r="68" spans="2:12" ht="15" customHeight="1" x14ac:dyDescent="0.25">
      <c r="B68" s="203"/>
      <c r="C68" s="220"/>
      <c r="D68" s="220"/>
      <c r="E68" s="220"/>
      <c r="F68" s="220"/>
      <c r="G68" s="212" t="s">
        <v>2378</v>
      </c>
      <c r="H68" s="175"/>
      <c r="I68" s="175"/>
      <c r="J68" s="197"/>
      <c r="K68" s="198"/>
    </row>
    <row r="69" spans="2:12" ht="15" customHeight="1" x14ac:dyDescent="0.25">
      <c r="B69" s="203"/>
      <c r="C69" s="220"/>
      <c r="D69" s="220"/>
      <c r="E69" s="220"/>
      <c r="F69" s="220"/>
      <c r="G69" s="212" t="s">
        <v>2378</v>
      </c>
      <c r="H69" s="175"/>
      <c r="I69" s="175"/>
      <c r="J69" s="197"/>
      <c r="K69" s="198"/>
    </row>
    <row r="70" spans="2:12" ht="15" customHeight="1" x14ac:dyDescent="0.25">
      <c r="B70" s="203"/>
      <c r="C70" s="220"/>
      <c r="D70" s="220"/>
      <c r="E70" s="220"/>
      <c r="F70" s="220"/>
      <c r="G70" s="212" t="s">
        <v>2378</v>
      </c>
      <c r="H70" s="175"/>
      <c r="I70" s="175"/>
      <c r="J70" s="197"/>
      <c r="K70" s="198"/>
    </row>
    <row r="71" spans="2:12" ht="15" customHeight="1" x14ac:dyDescent="0.25">
      <c r="B71" s="203"/>
      <c r="C71" s="220"/>
      <c r="D71" s="220"/>
      <c r="E71" s="220"/>
      <c r="F71" s="220"/>
      <c r="G71" s="212" t="s">
        <v>2378</v>
      </c>
      <c r="H71" s="175"/>
      <c r="I71" s="175"/>
      <c r="J71" s="197"/>
      <c r="K71" s="198"/>
    </row>
    <row r="72" spans="2:12" ht="15" customHeight="1" x14ac:dyDescent="0.25">
      <c r="B72" s="203"/>
      <c r="C72" s="220"/>
      <c r="D72" s="220"/>
      <c r="E72" s="220"/>
      <c r="F72" s="220"/>
      <c r="G72" s="212" t="s">
        <v>2378</v>
      </c>
      <c r="H72" s="175"/>
      <c r="I72" s="175"/>
      <c r="J72" s="197"/>
      <c r="K72" s="198"/>
    </row>
    <row r="73" spans="2:12" ht="15" customHeight="1" x14ac:dyDescent="0.25">
      <c r="B73" s="203"/>
      <c r="C73" s="220"/>
      <c r="D73" s="220"/>
      <c r="E73" s="220"/>
      <c r="F73" s="220"/>
      <c r="G73" s="212" t="s">
        <v>2378</v>
      </c>
      <c r="H73" s="175"/>
      <c r="I73" s="175"/>
      <c r="J73" s="197"/>
      <c r="K73" s="198"/>
    </row>
    <row r="74" spans="2:12" ht="15" customHeight="1" x14ac:dyDescent="0.25">
      <c r="B74" s="203"/>
      <c r="C74" s="220"/>
      <c r="D74" s="220"/>
      <c r="E74" s="220"/>
      <c r="F74" s="220"/>
      <c r="G74" s="212" t="s">
        <v>2378</v>
      </c>
      <c r="H74" s="175"/>
      <c r="I74" s="175"/>
      <c r="J74" s="197"/>
      <c r="K74" s="198"/>
    </row>
    <row r="75" spans="2:12" ht="15" customHeight="1" x14ac:dyDescent="0.25">
      <c r="B75" s="203"/>
      <c r="C75" s="220"/>
      <c r="D75" s="220"/>
      <c r="E75" s="220"/>
      <c r="F75" s="220"/>
      <c r="G75" s="212" t="s">
        <v>2378</v>
      </c>
      <c r="H75" s="175"/>
      <c r="I75" s="175"/>
      <c r="J75" s="197"/>
      <c r="K75" s="198"/>
    </row>
    <row r="76" spans="2:12" ht="15" customHeight="1" x14ac:dyDescent="0.25">
      <c r="B76" s="203"/>
      <c r="C76" s="220"/>
      <c r="D76" s="220"/>
      <c r="E76" s="220"/>
      <c r="F76" s="220"/>
      <c r="G76" s="212" t="s">
        <v>2378</v>
      </c>
      <c r="H76" s="175"/>
      <c r="I76" s="175"/>
      <c r="J76" s="197"/>
      <c r="K76" s="198"/>
    </row>
    <row r="77" spans="2:12" ht="15" customHeight="1" x14ac:dyDescent="0.25">
      <c r="B77" s="203"/>
      <c r="C77" s="220"/>
      <c r="D77" s="220"/>
      <c r="E77" s="220"/>
      <c r="F77" s="220"/>
      <c r="G77" s="212" t="s">
        <v>2378</v>
      </c>
      <c r="H77" s="175"/>
      <c r="I77" s="175"/>
      <c r="J77" s="197"/>
      <c r="K77" s="198"/>
    </row>
    <row r="78" spans="2:12" ht="15" customHeight="1" x14ac:dyDescent="0.25">
      <c r="B78" s="203"/>
      <c r="C78" s="220"/>
      <c r="D78" s="220"/>
      <c r="E78" s="220"/>
      <c r="F78" s="220"/>
      <c r="G78" s="212" t="s">
        <v>2378</v>
      </c>
      <c r="H78" s="175"/>
      <c r="I78" s="175"/>
      <c r="J78" s="197"/>
      <c r="K78" s="198"/>
    </row>
    <row r="79" spans="2:12" ht="15" customHeight="1" x14ac:dyDescent="0.25">
      <c r="B79" s="203"/>
      <c r="C79" s="220"/>
      <c r="D79" s="220"/>
      <c r="E79" s="220"/>
      <c r="F79" s="220"/>
      <c r="G79" s="212" t="s">
        <v>2378</v>
      </c>
      <c r="H79" s="175"/>
      <c r="I79" s="175"/>
      <c r="J79" s="197"/>
      <c r="K79" s="198"/>
    </row>
    <row r="80" spans="2:12" ht="15" customHeight="1" x14ac:dyDescent="0.25">
      <c r="B80" s="203"/>
      <c r="C80" s="220"/>
      <c r="D80" s="220"/>
      <c r="E80" s="220"/>
      <c r="F80" s="220"/>
      <c r="G80" s="212" t="s">
        <v>2378</v>
      </c>
      <c r="H80" s="175"/>
      <c r="I80" s="175"/>
      <c r="J80" s="197"/>
      <c r="K80" s="198"/>
    </row>
    <row r="81" spans="2:11" ht="15" customHeight="1" x14ac:dyDescent="0.25">
      <c r="B81" s="203"/>
      <c r="C81" s="220"/>
      <c r="D81" s="220"/>
      <c r="E81" s="220"/>
      <c r="F81" s="220"/>
      <c r="G81" s="212" t="s">
        <v>2378</v>
      </c>
      <c r="H81" s="175"/>
      <c r="I81" s="175"/>
      <c r="J81" s="197"/>
      <c r="K81" s="198"/>
    </row>
    <row r="82" spans="2:11" ht="15" customHeight="1" x14ac:dyDescent="0.25">
      <c r="B82" s="203"/>
      <c r="C82" s="220"/>
      <c r="D82" s="220"/>
      <c r="E82" s="220"/>
      <c r="F82" s="220"/>
      <c r="G82" s="212" t="s">
        <v>2378</v>
      </c>
      <c r="H82" s="175"/>
      <c r="I82" s="175"/>
      <c r="J82" s="197"/>
      <c r="K82" s="198"/>
    </row>
    <row r="83" spans="2:11" ht="15" customHeight="1" x14ac:dyDescent="0.25">
      <c r="B83" s="203"/>
      <c r="C83" s="220"/>
      <c r="D83" s="220"/>
      <c r="E83" s="220"/>
      <c r="F83" s="220"/>
      <c r="G83" s="212" t="s">
        <v>2378</v>
      </c>
      <c r="H83" s="175"/>
      <c r="I83" s="175"/>
      <c r="J83" s="197"/>
      <c r="K83" s="198"/>
    </row>
    <row r="84" spans="2:11" ht="15" customHeight="1" x14ac:dyDescent="0.25">
      <c r="B84" s="203"/>
      <c r="C84" s="220"/>
      <c r="D84" s="220"/>
      <c r="E84" s="220"/>
      <c r="F84" s="220"/>
      <c r="G84" s="212" t="s">
        <v>2378</v>
      </c>
      <c r="H84" s="175"/>
      <c r="I84" s="175"/>
      <c r="J84" s="197"/>
      <c r="K84" s="198"/>
    </row>
    <row r="85" spans="2:11" ht="15" customHeight="1" x14ac:dyDescent="0.25">
      <c r="B85" s="203"/>
      <c r="C85" s="220"/>
      <c r="D85" s="220"/>
      <c r="E85" s="220"/>
      <c r="F85" s="220"/>
      <c r="G85" s="212" t="s">
        <v>2378</v>
      </c>
      <c r="H85" s="175"/>
      <c r="I85" s="175"/>
      <c r="J85" s="197"/>
      <c r="K85" s="198"/>
    </row>
    <row r="86" spans="2:11" ht="15" customHeight="1" x14ac:dyDescent="0.25">
      <c r="B86" s="203"/>
      <c r="C86" s="220"/>
      <c r="D86" s="220"/>
      <c r="E86" s="220"/>
      <c r="F86" s="220"/>
      <c r="G86" s="212" t="s">
        <v>2378</v>
      </c>
      <c r="H86" s="175"/>
      <c r="I86" s="175"/>
      <c r="J86" s="197"/>
      <c r="K86" s="198"/>
    </row>
    <row r="87" spans="2:11" ht="15" customHeight="1" x14ac:dyDescent="0.25">
      <c r="B87" s="203"/>
      <c r="C87" s="220"/>
      <c r="D87" s="220"/>
      <c r="E87" s="220"/>
      <c r="F87" s="220"/>
      <c r="G87" s="212" t="s">
        <v>2378</v>
      </c>
      <c r="H87" s="175"/>
      <c r="I87" s="175"/>
      <c r="J87" s="197"/>
      <c r="K87" s="198"/>
    </row>
    <row r="88" spans="2:11" ht="15" customHeight="1" x14ac:dyDescent="0.25">
      <c r="B88" s="203"/>
      <c r="C88" s="220"/>
      <c r="D88" s="220"/>
      <c r="E88" s="220"/>
      <c r="F88" s="220"/>
      <c r="G88" s="212" t="s">
        <v>2378</v>
      </c>
      <c r="H88" s="175"/>
      <c r="I88" s="175"/>
      <c r="J88" s="197"/>
      <c r="K88" s="198"/>
    </row>
    <row r="89" spans="2:11" ht="15" customHeight="1" x14ac:dyDescent="0.25">
      <c r="B89" s="203"/>
      <c r="C89" s="220"/>
      <c r="D89" s="220"/>
      <c r="E89" s="220"/>
      <c r="F89" s="220"/>
      <c r="G89" s="212" t="s">
        <v>2378</v>
      </c>
      <c r="H89" s="175"/>
      <c r="I89" s="175"/>
      <c r="J89" s="197"/>
      <c r="K89" s="198"/>
    </row>
    <row r="90" spans="2:11" ht="15" customHeight="1" x14ac:dyDescent="0.25">
      <c r="B90" s="203"/>
      <c r="C90" s="220"/>
      <c r="D90" s="220"/>
      <c r="E90" s="220"/>
      <c r="F90" s="220"/>
      <c r="G90" s="212" t="s">
        <v>2378</v>
      </c>
      <c r="H90" s="175"/>
      <c r="I90" s="175"/>
      <c r="J90" s="197"/>
      <c r="K90" s="198"/>
    </row>
    <row r="91" spans="2:11" ht="15" customHeight="1" x14ac:dyDescent="0.25">
      <c r="B91" s="203"/>
      <c r="C91" s="220"/>
      <c r="D91" s="220"/>
      <c r="E91" s="220"/>
      <c r="F91" s="220"/>
      <c r="G91" s="212" t="s">
        <v>2378</v>
      </c>
      <c r="H91" s="175"/>
      <c r="I91" s="175"/>
      <c r="J91" s="197"/>
      <c r="K91" s="198"/>
    </row>
    <row r="92" spans="2:11" ht="15" customHeight="1" x14ac:dyDescent="0.25">
      <c r="B92" s="203"/>
      <c r="C92" s="220"/>
      <c r="D92" s="220"/>
      <c r="E92" s="220"/>
      <c r="F92" s="220"/>
      <c r="G92" s="212" t="s">
        <v>2378</v>
      </c>
      <c r="H92" s="175"/>
      <c r="I92" s="175"/>
      <c r="J92" s="197"/>
      <c r="K92" s="198"/>
    </row>
    <row r="93" spans="2:11" ht="15" customHeight="1" x14ac:dyDescent="0.25">
      <c r="B93" s="203"/>
      <c r="C93" s="220"/>
      <c r="D93" s="220"/>
      <c r="E93" s="220"/>
      <c r="F93" s="220"/>
      <c r="G93" s="212" t="s">
        <v>2378</v>
      </c>
      <c r="H93" s="175"/>
      <c r="I93" s="175"/>
      <c r="J93" s="197"/>
      <c r="K93" s="198"/>
    </row>
    <row r="94" spans="2:11" ht="15" customHeight="1" x14ac:dyDescent="0.25">
      <c r="B94" s="203"/>
      <c r="C94" s="220"/>
      <c r="D94" s="220"/>
      <c r="E94" s="220"/>
      <c r="F94" s="220"/>
      <c r="G94" s="212" t="s">
        <v>2378</v>
      </c>
      <c r="H94" s="175"/>
      <c r="I94" s="175"/>
      <c r="J94" s="197"/>
      <c r="K94" s="198"/>
    </row>
    <row r="95" spans="2:11" ht="15" customHeight="1" x14ac:dyDescent="0.25">
      <c r="B95" s="203"/>
      <c r="C95" s="220"/>
      <c r="D95" s="220"/>
      <c r="E95" s="220"/>
      <c r="F95" s="220"/>
      <c r="G95" s="212" t="s">
        <v>2378</v>
      </c>
      <c r="H95" s="175"/>
      <c r="I95" s="175"/>
      <c r="J95" s="197"/>
      <c r="K95" s="198"/>
    </row>
    <row r="96" spans="2:11" ht="15" customHeight="1" x14ac:dyDescent="0.25">
      <c r="B96" s="203"/>
      <c r="C96" s="220"/>
      <c r="D96" s="220"/>
      <c r="E96" s="220"/>
      <c r="F96" s="220"/>
      <c r="G96" s="212" t="s">
        <v>2378</v>
      </c>
      <c r="H96" s="175"/>
      <c r="I96" s="175"/>
      <c r="J96" s="197"/>
      <c r="K96" s="198"/>
    </row>
    <row r="97" spans="2:11" ht="15" customHeight="1" x14ac:dyDescent="0.25">
      <c r="B97" s="203"/>
      <c r="C97" s="220"/>
      <c r="D97" s="220"/>
      <c r="E97" s="220"/>
      <c r="F97" s="220"/>
      <c r="G97" s="212" t="s">
        <v>2378</v>
      </c>
      <c r="H97" s="175"/>
      <c r="I97" s="175"/>
      <c r="J97" s="197"/>
      <c r="K97" s="198"/>
    </row>
    <row r="98" spans="2:11" ht="15" customHeight="1" x14ac:dyDescent="0.25">
      <c r="B98" s="203"/>
      <c r="C98" s="220"/>
      <c r="D98" s="220"/>
      <c r="E98" s="220"/>
      <c r="F98" s="220"/>
      <c r="G98" s="212" t="s">
        <v>2378</v>
      </c>
      <c r="H98" s="175"/>
      <c r="I98" s="175"/>
      <c r="J98" s="197"/>
      <c r="K98" s="198"/>
    </row>
    <row r="99" spans="2:11" ht="15" customHeight="1" x14ac:dyDescent="0.25">
      <c r="B99" s="203"/>
      <c r="C99" s="220"/>
      <c r="D99" s="220"/>
      <c r="E99" s="220"/>
      <c r="F99" s="220"/>
      <c r="G99" s="212" t="s">
        <v>2378</v>
      </c>
      <c r="H99" s="175"/>
      <c r="I99" s="175"/>
      <c r="J99" s="197"/>
      <c r="K99" s="198"/>
    </row>
    <row r="100" spans="2:11" ht="15" customHeight="1" x14ac:dyDescent="0.25">
      <c r="B100" s="203"/>
      <c r="C100" s="220"/>
      <c r="D100" s="220"/>
      <c r="E100" s="220"/>
      <c r="F100" s="220"/>
      <c r="G100" s="212" t="s">
        <v>2378</v>
      </c>
      <c r="H100" s="175"/>
      <c r="I100" s="175"/>
      <c r="J100" s="197"/>
      <c r="K100" s="198"/>
    </row>
    <row r="101" spans="2:11" ht="15" customHeight="1" x14ac:dyDescent="0.25">
      <c r="B101" s="203"/>
      <c r="C101" s="220"/>
      <c r="D101" s="220"/>
      <c r="E101" s="220"/>
      <c r="F101" s="220"/>
      <c r="H101" s="175"/>
      <c r="I101" s="175"/>
      <c r="J101" s="197"/>
      <c r="K101" s="198"/>
    </row>
    <row r="102" spans="2:11" ht="15" customHeight="1" x14ac:dyDescent="0.25">
      <c r="B102" s="203"/>
      <c r="C102" s="220"/>
      <c r="D102" s="220"/>
      <c r="E102" s="220"/>
      <c r="F102" s="220"/>
      <c r="H102" s="175"/>
      <c r="I102" s="175"/>
      <c r="J102" s="197"/>
      <c r="K102" s="198"/>
    </row>
    <row r="103" spans="2:11" ht="15" customHeight="1" x14ac:dyDescent="0.25">
      <c r="B103" s="203"/>
      <c r="C103" s="220"/>
      <c r="D103" s="220"/>
      <c r="E103" s="220"/>
      <c r="F103" s="220"/>
      <c r="H103" s="175"/>
      <c r="I103" s="175"/>
      <c r="J103" s="197"/>
      <c r="K103" s="198"/>
    </row>
    <row r="104" spans="2:11" ht="15" customHeight="1" x14ac:dyDescent="0.25">
      <c r="B104" s="203"/>
      <c r="C104" s="220"/>
      <c r="D104" s="220"/>
      <c r="E104" s="220"/>
      <c r="F104" s="220"/>
      <c r="H104" s="175"/>
      <c r="I104" s="175"/>
      <c r="J104" s="197"/>
      <c r="K104" s="198"/>
    </row>
    <row r="105" spans="2:11" ht="15" customHeight="1" x14ac:dyDescent="0.25">
      <c r="B105" s="203"/>
      <c r="C105" s="220"/>
      <c r="D105" s="220"/>
      <c r="E105" s="220"/>
      <c r="F105" s="220"/>
      <c r="H105" s="175"/>
      <c r="I105" s="175"/>
      <c r="J105" s="197"/>
      <c r="K105" s="198"/>
    </row>
    <row r="106" spans="2:11" ht="15" customHeight="1" x14ac:dyDescent="0.25">
      <c r="B106" s="203"/>
      <c r="C106" s="220"/>
      <c r="D106" s="220"/>
      <c r="E106" s="220"/>
      <c r="F106" s="220"/>
      <c r="H106" s="175"/>
      <c r="I106" s="175"/>
      <c r="J106" s="197"/>
      <c r="K106" s="198"/>
    </row>
    <row r="107" spans="2:11" ht="15" customHeight="1" x14ac:dyDescent="0.25">
      <c r="B107" s="203"/>
      <c r="C107" s="220"/>
      <c r="D107" s="220"/>
      <c r="E107" s="220"/>
      <c r="F107" s="220"/>
      <c r="H107" s="175"/>
      <c r="I107" s="175"/>
      <c r="J107" s="197"/>
      <c r="K107" s="198"/>
    </row>
    <row r="108" spans="2:11" ht="15" customHeight="1" x14ac:dyDescent="0.25">
      <c r="B108" s="203"/>
      <c r="C108" s="220"/>
      <c r="D108" s="220"/>
      <c r="E108" s="220"/>
      <c r="F108" s="220"/>
      <c r="G108" s="215"/>
      <c r="H108" s="201"/>
      <c r="I108" s="201"/>
      <c r="J108" s="197"/>
      <c r="K108" s="198"/>
    </row>
    <row r="109" spans="2:11" ht="15" customHeight="1" x14ac:dyDescent="0.25">
      <c r="B109" s="203"/>
      <c r="C109" s="220"/>
      <c r="D109" s="220"/>
      <c r="E109" s="220"/>
      <c r="F109" s="220"/>
      <c r="G109" s="215"/>
      <c r="H109" s="201"/>
      <c r="I109" s="201"/>
      <c r="J109" s="197"/>
      <c r="K109" s="198"/>
    </row>
    <row r="110" spans="2:11" ht="15" customHeight="1" x14ac:dyDescent="0.25">
      <c r="B110" s="203"/>
      <c r="C110" s="220"/>
      <c r="D110" s="220"/>
      <c r="E110" s="220"/>
      <c r="F110" s="220"/>
      <c r="G110" s="215"/>
      <c r="H110" s="201"/>
      <c r="I110" s="201"/>
      <c r="J110" s="197"/>
      <c r="K110" s="198"/>
    </row>
    <row r="111" spans="2:11" ht="15" customHeight="1" x14ac:dyDescent="0.25">
      <c r="B111" s="203"/>
      <c r="C111" s="220"/>
      <c r="D111" s="220"/>
      <c r="E111" s="220"/>
      <c r="F111" s="220"/>
      <c r="G111" s="215"/>
      <c r="H111" s="201"/>
      <c r="I111" s="201"/>
      <c r="J111" s="197"/>
      <c r="K111" s="198"/>
    </row>
    <row r="112" spans="2:11" ht="15" customHeight="1" x14ac:dyDescent="0.25">
      <c r="B112" s="203"/>
      <c r="C112" s="220"/>
      <c r="D112" s="220"/>
      <c r="E112" s="220"/>
      <c r="F112" s="220"/>
      <c r="G112" s="215"/>
      <c r="H112" s="201"/>
      <c r="I112" s="201"/>
      <c r="J112" s="197"/>
      <c r="K112" s="198"/>
    </row>
    <row r="113" spans="2:11" ht="15" customHeight="1" x14ac:dyDescent="0.25">
      <c r="B113" s="203"/>
      <c r="C113" s="220"/>
      <c r="D113" s="220"/>
      <c r="E113" s="220"/>
      <c r="F113" s="220"/>
      <c r="G113" s="215"/>
      <c r="H113" s="201"/>
      <c r="I113" s="201"/>
      <c r="J113" s="197"/>
      <c r="K113" s="198"/>
    </row>
    <row r="114" spans="2:11" ht="15" customHeight="1" x14ac:dyDescent="0.25">
      <c r="B114" s="203"/>
      <c r="C114" s="220"/>
      <c r="D114" s="220"/>
      <c r="E114" s="220"/>
      <c r="F114" s="220"/>
      <c r="G114" s="215"/>
      <c r="H114" s="201"/>
      <c r="I114" s="201"/>
      <c r="J114" s="197"/>
      <c r="K114" s="198"/>
    </row>
    <row r="115" spans="2:11" ht="15" customHeight="1" x14ac:dyDescent="0.25">
      <c r="B115" s="203"/>
      <c r="C115" s="220"/>
      <c r="D115" s="220"/>
      <c r="E115" s="220"/>
      <c r="F115" s="220"/>
      <c r="G115" s="215"/>
      <c r="H115" s="201"/>
      <c r="I115" s="201"/>
      <c r="J115" s="197"/>
      <c r="K115" s="198"/>
    </row>
    <row r="116" spans="2:11" ht="15" customHeight="1" x14ac:dyDescent="0.25">
      <c r="B116" s="203"/>
      <c r="C116" s="220"/>
      <c r="D116" s="220"/>
      <c r="E116" s="220"/>
      <c r="F116" s="220"/>
      <c r="G116" s="215"/>
      <c r="H116" s="201"/>
      <c r="I116" s="201"/>
      <c r="J116" s="197"/>
      <c r="K116" s="198"/>
    </row>
    <row r="117" spans="2:11" ht="15" customHeight="1" x14ac:dyDescent="0.25">
      <c r="B117" s="203"/>
      <c r="C117" s="220"/>
      <c r="D117" s="220"/>
      <c r="E117" s="220"/>
      <c r="F117" s="220"/>
      <c r="G117" s="215"/>
      <c r="H117" s="201"/>
      <c r="I117" s="201"/>
      <c r="J117" s="197"/>
      <c r="K117" s="198"/>
    </row>
    <row r="118" spans="2:11" ht="15" customHeight="1" x14ac:dyDescent="0.25">
      <c r="B118" s="203"/>
      <c r="C118" s="220"/>
      <c r="D118" s="220"/>
      <c r="E118" s="220"/>
      <c r="F118" s="220"/>
      <c r="G118" s="215"/>
      <c r="H118" s="201"/>
      <c r="I118" s="201"/>
      <c r="J118" s="197"/>
      <c r="K118" s="198"/>
    </row>
    <row r="119" spans="2:11" ht="15" customHeight="1" x14ac:dyDescent="0.25">
      <c r="B119" s="203"/>
      <c r="C119" s="220"/>
      <c r="D119" s="220"/>
      <c r="E119" s="220"/>
      <c r="F119" s="220"/>
      <c r="G119" s="215"/>
      <c r="H119" s="201"/>
      <c r="I119" s="201"/>
      <c r="J119" s="197"/>
      <c r="K119" s="198"/>
    </row>
    <row r="120" spans="2:11" ht="15" customHeight="1" x14ac:dyDescent="0.25">
      <c r="B120" s="203"/>
      <c r="C120" s="220"/>
      <c r="D120" s="220"/>
      <c r="E120" s="220"/>
      <c r="F120" s="220"/>
      <c r="G120" s="215"/>
      <c r="H120" s="201"/>
      <c r="I120" s="201"/>
      <c r="J120" s="197"/>
      <c r="K120" s="198"/>
    </row>
    <row r="121" spans="2:11" ht="15" customHeight="1" x14ac:dyDescent="0.25">
      <c r="B121" s="203"/>
      <c r="C121" s="220"/>
      <c r="D121" s="220"/>
      <c r="E121" s="220"/>
      <c r="F121" s="220"/>
      <c r="G121" s="215"/>
      <c r="H121" s="201"/>
      <c r="I121" s="201"/>
      <c r="J121" s="197"/>
      <c r="K121" s="198"/>
    </row>
    <row r="122" spans="2:11" ht="15" customHeight="1" x14ac:dyDescent="0.25">
      <c r="B122" s="203"/>
      <c r="C122" s="220"/>
      <c r="D122" s="220"/>
      <c r="E122" s="220"/>
      <c r="F122" s="220"/>
      <c r="G122" s="215"/>
      <c r="H122" s="201"/>
      <c r="I122" s="201"/>
      <c r="J122" s="197"/>
      <c r="K122" s="198"/>
    </row>
    <row r="123" spans="2:11" ht="15" customHeight="1" x14ac:dyDescent="0.25">
      <c r="B123" s="203"/>
      <c r="C123" s="220"/>
      <c r="D123" s="220"/>
      <c r="E123" s="220"/>
      <c r="F123" s="220"/>
      <c r="G123" s="215"/>
      <c r="H123" s="201"/>
      <c r="I123" s="201"/>
      <c r="J123" s="197"/>
      <c r="K123" s="198"/>
    </row>
    <row r="124" spans="2:11" ht="15" customHeight="1" x14ac:dyDescent="0.25">
      <c r="B124" s="203"/>
      <c r="C124" s="220"/>
      <c r="D124" s="220"/>
      <c r="E124" s="220"/>
      <c r="F124" s="220"/>
      <c r="G124" s="215"/>
      <c r="H124" s="201"/>
      <c r="I124" s="201"/>
      <c r="J124" s="197"/>
      <c r="K124" s="198"/>
    </row>
    <row r="125" spans="2:11" ht="15" customHeight="1" x14ac:dyDescent="0.25">
      <c r="B125" s="203"/>
      <c r="C125" s="220"/>
      <c r="D125" s="220"/>
      <c r="E125" s="220"/>
      <c r="F125" s="220"/>
      <c r="G125" s="215"/>
      <c r="H125" s="201"/>
      <c r="I125" s="201"/>
      <c r="J125" s="197"/>
      <c r="K125" s="198"/>
    </row>
    <row r="126" spans="2:11" ht="15" customHeight="1" x14ac:dyDescent="0.25">
      <c r="B126" s="203"/>
      <c r="C126" s="220"/>
      <c r="D126" s="220"/>
      <c r="E126" s="220"/>
      <c r="F126" s="220"/>
      <c r="G126" s="215"/>
      <c r="H126" s="201"/>
      <c r="I126" s="201"/>
      <c r="J126" s="197"/>
      <c r="K126" s="198"/>
    </row>
    <row r="127" spans="2:11" ht="15" customHeight="1" x14ac:dyDescent="0.25">
      <c r="B127" s="203"/>
      <c r="C127" s="220"/>
      <c r="D127" s="220"/>
      <c r="E127" s="220"/>
      <c r="F127" s="220"/>
      <c r="G127" s="215"/>
      <c r="H127" s="201"/>
      <c r="I127" s="201"/>
      <c r="J127" s="197"/>
      <c r="K127" s="198"/>
    </row>
    <row r="128" spans="2:11" ht="15" customHeight="1" x14ac:dyDescent="0.25">
      <c r="B128" s="203"/>
      <c r="C128" s="220"/>
      <c r="D128" s="220"/>
      <c r="E128" s="220"/>
      <c r="F128" s="220"/>
      <c r="G128" s="215"/>
      <c r="H128" s="201"/>
      <c r="I128" s="201"/>
      <c r="J128" s="197"/>
      <c r="K128" s="198"/>
    </row>
    <row r="129" spans="2:11" ht="15" customHeight="1" x14ac:dyDescent="0.25">
      <c r="B129" s="203"/>
      <c r="C129" s="220"/>
      <c r="D129" s="220"/>
      <c r="E129" s="220"/>
      <c r="F129" s="220"/>
      <c r="G129" s="215"/>
      <c r="H129" s="201"/>
      <c r="I129" s="201"/>
      <c r="J129" s="197"/>
      <c r="K129" s="198"/>
    </row>
    <row r="130" spans="2:11" ht="15" customHeight="1" x14ac:dyDescent="0.25">
      <c r="B130" s="203"/>
      <c r="C130" s="220"/>
      <c r="D130" s="220"/>
      <c r="E130" s="220"/>
      <c r="F130" s="220"/>
      <c r="G130" s="215"/>
      <c r="H130" s="201"/>
      <c r="I130" s="201"/>
      <c r="J130" s="197"/>
      <c r="K130" s="198"/>
    </row>
    <row r="131" spans="2:11" ht="15" customHeight="1" x14ac:dyDescent="0.25">
      <c r="B131" s="203"/>
      <c r="C131" s="220"/>
      <c r="D131" s="220"/>
      <c r="E131" s="220"/>
      <c r="F131" s="220"/>
      <c r="G131" s="215"/>
      <c r="H131" s="201"/>
      <c r="I131" s="201"/>
      <c r="J131" s="197"/>
      <c r="K131" s="198"/>
    </row>
    <row r="132" spans="2:11" ht="15" customHeight="1" x14ac:dyDescent="0.25">
      <c r="B132" s="203"/>
      <c r="C132" s="220"/>
      <c r="D132" s="220"/>
      <c r="E132" s="220"/>
      <c r="F132" s="220"/>
      <c r="G132" s="215"/>
      <c r="H132" s="201"/>
      <c r="I132" s="201"/>
      <c r="J132" s="197"/>
      <c r="K132" s="198"/>
    </row>
    <row r="133" spans="2:11" ht="15" customHeight="1" x14ac:dyDescent="0.25">
      <c r="B133" s="203"/>
      <c r="C133" s="220"/>
      <c r="D133" s="220"/>
      <c r="E133" s="220"/>
      <c r="F133" s="220"/>
      <c r="G133" s="215"/>
      <c r="H133" s="201"/>
      <c r="I133" s="201"/>
      <c r="J133" s="197"/>
      <c r="K133" s="198"/>
    </row>
    <row r="134" spans="2:11" ht="15" customHeight="1" x14ac:dyDescent="0.25">
      <c r="B134" s="203"/>
      <c r="C134" s="220"/>
      <c r="D134" s="220"/>
      <c r="E134" s="220"/>
      <c r="F134" s="220"/>
      <c r="G134" s="215"/>
      <c r="H134" s="201"/>
      <c r="I134" s="201"/>
      <c r="J134" s="197"/>
      <c r="K134" s="198"/>
    </row>
    <row r="135" spans="2:11" ht="15" customHeight="1" x14ac:dyDescent="0.25">
      <c r="B135" s="203"/>
      <c r="C135" s="220"/>
      <c r="D135" s="220"/>
      <c r="E135" s="220"/>
      <c r="F135" s="220"/>
      <c r="G135" s="215"/>
      <c r="H135" s="201"/>
      <c r="I135" s="201"/>
      <c r="J135" s="197"/>
      <c r="K135" s="198"/>
    </row>
    <row r="136" spans="2:11" ht="15" customHeight="1" x14ac:dyDescent="0.25">
      <c r="B136" s="203"/>
      <c r="C136" s="220"/>
      <c r="D136" s="220"/>
      <c r="E136" s="220"/>
      <c r="F136" s="220"/>
      <c r="G136" s="215"/>
      <c r="H136" s="201"/>
      <c r="I136" s="201"/>
      <c r="J136" s="197"/>
      <c r="K136" s="198"/>
    </row>
    <row r="137" spans="2:11" ht="15" customHeight="1" x14ac:dyDescent="0.25">
      <c r="B137" s="203"/>
      <c r="C137" s="220"/>
      <c r="D137" s="220"/>
      <c r="E137" s="220"/>
      <c r="F137" s="220"/>
      <c r="G137" s="215"/>
      <c r="H137" s="201"/>
      <c r="I137" s="201"/>
      <c r="J137" s="197"/>
      <c r="K137" s="198"/>
    </row>
    <row r="138" spans="2:11" ht="15" customHeight="1" x14ac:dyDescent="0.25">
      <c r="B138" s="203"/>
      <c r="C138" s="220"/>
      <c r="D138" s="220"/>
      <c r="E138" s="220"/>
      <c r="F138" s="220"/>
      <c r="G138" s="215"/>
      <c r="H138" s="201"/>
      <c r="I138" s="201"/>
      <c r="J138" s="197"/>
      <c r="K138" s="198"/>
    </row>
    <row r="139" spans="2:11" ht="15" customHeight="1" x14ac:dyDescent="0.25">
      <c r="B139" s="203"/>
      <c r="C139" s="220"/>
      <c r="D139" s="220"/>
      <c r="E139" s="220"/>
      <c r="F139" s="220"/>
      <c r="G139" s="215"/>
      <c r="H139" s="201"/>
      <c r="I139" s="201"/>
      <c r="J139" s="197"/>
      <c r="K139" s="198"/>
    </row>
    <row r="140" spans="2:11" ht="15" customHeight="1" x14ac:dyDescent="0.25">
      <c r="B140" s="203"/>
      <c r="C140" s="220"/>
      <c r="D140" s="220"/>
      <c r="E140" s="220"/>
      <c r="F140" s="220"/>
      <c r="G140" s="215"/>
      <c r="H140" s="201"/>
      <c r="I140" s="201"/>
      <c r="J140" s="197"/>
      <c r="K140" s="198"/>
    </row>
    <row r="141" spans="2:11" ht="15" customHeight="1" x14ac:dyDescent="0.25">
      <c r="B141" s="203"/>
      <c r="C141" s="220"/>
      <c r="D141" s="220"/>
      <c r="E141" s="220"/>
      <c r="F141" s="220"/>
      <c r="G141" s="215"/>
      <c r="H141" s="201"/>
      <c r="I141" s="201"/>
      <c r="J141" s="197"/>
      <c r="K141" s="198"/>
    </row>
    <row r="142" spans="2:11" ht="15" customHeight="1" x14ac:dyDescent="0.25">
      <c r="B142" s="203"/>
      <c r="C142" s="220"/>
      <c r="D142" s="220"/>
      <c r="E142" s="220"/>
      <c r="F142" s="220"/>
      <c r="G142" s="215"/>
      <c r="H142" s="201"/>
      <c r="I142" s="201"/>
      <c r="J142" s="197"/>
      <c r="K142" s="198"/>
    </row>
    <row r="143" spans="2:11" ht="15" customHeight="1" x14ac:dyDescent="0.25">
      <c r="B143" s="203"/>
      <c r="C143" s="220"/>
      <c r="D143" s="220"/>
      <c r="E143" s="220"/>
      <c r="F143" s="220"/>
      <c r="G143" s="215"/>
      <c r="H143" s="201"/>
      <c r="I143" s="201"/>
      <c r="J143" s="197"/>
      <c r="K143" s="198"/>
    </row>
    <row r="144" spans="2:11" ht="15" customHeight="1" x14ac:dyDescent="0.25">
      <c r="B144" s="203"/>
      <c r="C144" s="220"/>
      <c r="D144" s="220"/>
      <c r="E144" s="220"/>
      <c r="F144" s="220"/>
      <c r="G144" s="215"/>
      <c r="H144" s="201"/>
      <c r="I144" s="201"/>
      <c r="J144" s="197"/>
      <c r="K144" s="198"/>
    </row>
    <row r="145" spans="2:11" ht="15" customHeight="1" x14ac:dyDescent="0.25">
      <c r="B145" s="203"/>
      <c r="C145" s="220"/>
      <c r="D145" s="220"/>
      <c r="E145" s="220"/>
      <c r="F145" s="220"/>
      <c r="G145" s="215"/>
      <c r="H145" s="201"/>
      <c r="I145" s="201"/>
      <c r="J145" s="197"/>
      <c r="K145" s="198"/>
    </row>
    <row r="146" spans="2:11" ht="15" customHeight="1" x14ac:dyDescent="0.25">
      <c r="B146" s="203"/>
      <c r="C146" s="220"/>
      <c r="D146" s="220"/>
      <c r="E146" s="220"/>
      <c r="F146" s="220"/>
      <c r="G146" s="215"/>
      <c r="H146" s="201"/>
      <c r="I146" s="201"/>
      <c r="J146" s="197"/>
      <c r="K146" s="198"/>
    </row>
    <row r="147" spans="2:11" ht="15" customHeight="1" x14ac:dyDescent="0.25">
      <c r="B147" s="203"/>
      <c r="C147" s="220"/>
      <c r="D147" s="220"/>
      <c r="E147" s="220"/>
      <c r="F147" s="220"/>
      <c r="G147" s="215"/>
      <c r="H147" s="201"/>
      <c r="I147" s="201"/>
      <c r="J147" s="197"/>
      <c r="K147" s="198"/>
    </row>
    <row r="148" spans="2:11" ht="15" customHeight="1" x14ac:dyDescent="0.25">
      <c r="B148" s="203"/>
      <c r="C148" s="220"/>
      <c r="D148" s="220"/>
      <c r="E148" s="220"/>
      <c r="F148" s="220"/>
      <c r="G148" s="215"/>
      <c r="H148" s="201"/>
      <c r="I148" s="201"/>
      <c r="J148" s="197"/>
      <c r="K148" s="198"/>
    </row>
    <row r="149" spans="2:11" ht="15" customHeight="1" x14ac:dyDescent="0.25">
      <c r="B149" s="203"/>
      <c r="C149" s="220"/>
      <c r="D149" s="220"/>
      <c r="E149" s="220"/>
      <c r="F149" s="220"/>
      <c r="G149" s="215"/>
      <c r="H149" s="201"/>
      <c r="I149" s="201"/>
      <c r="J149" s="197"/>
      <c r="K149" s="198"/>
    </row>
    <row r="150" spans="2:11" ht="15" customHeight="1" x14ac:dyDescent="0.25">
      <c r="B150" s="203"/>
      <c r="C150" s="220"/>
      <c r="D150" s="220"/>
      <c r="E150" s="220"/>
      <c r="F150" s="220"/>
      <c r="G150" s="215"/>
      <c r="H150" s="201"/>
      <c r="I150" s="201"/>
      <c r="J150" s="197"/>
      <c r="K150" s="198"/>
    </row>
    <row r="151" spans="2:11" ht="15" customHeight="1" x14ac:dyDescent="0.25">
      <c r="B151" s="203"/>
      <c r="C151" s="220"/>
      <c r="D151" s="220"/>
      <c r="E151" s="220"/>
      <c r="F151" s="220"/>
      <c r="G151" s="215"/>
      <c r="H151" s="201"/>
      <c r="I151" s="201"/>
      <c r="J151" s="197"/>
      <c r="K151" s="198"/>
    </row>
    <row r="152" spans="2:11" ht="15" customHeight="1" x14ac:dyDescent="0.25">
      <c r="B152" s="203"/>
      <c r="C152" s="220"/>
      <c r="D152" s="220"/>
      <c r="E152" s="220"/>
      <c r="F152" s="220"/>
      <c r="G152" s="215"/>
      <c r="H152" s="201"/>
      <c r="I152" s="201"/>
      <c r="J152" s="197"/>
      <c r="K152" s="198"/>
    </row>
    <row r="153" spans="2:11" ht="15" customHeight="1" x14ac:dyDescent="0.25">
      <c r="B153" s="203"/>
      <c r="C153" s="220"/>
      <c r="D153" s="220"/>
      <c r="E153" s="220"/>
      <c r="F153" s="220"/>
      <c r="G153" s="215"/>
      <c r="H153" s="201"/>
      <c r="I153" s="201"/>
      <c r="J153" s="197"/>
      <c r="K153" s="198"/>
    </row>
    <row r="154" spans="2:11" ht="15" customHeight="1" x14ac:dyDescent="0.25">
      <c r="B154" s="203"/>
      <c r="C154" s="220"/>
      <c r="D154" s="220"/>
      <c r="E154" s="220"/>
      <c r="F154" s="220"/>
      <c r="G154" s="215"/>
      <c r="H154" s="201"/>
      <c r="I154" s="201"/>
      <c r="J154" s="197"/>
      <c r="K154" s="198"/>
    </row>
    <row r="155" spans="2:11" ht="15" customHeight="1" x14ac:dyDescent="0.25">
      <c r="B155" s="203"/>
      <c r="C155" s="220"/>
      <c r="D155" s="220"/>
      <c r="E155" s="220"/>
      <c r="F155" s="220"/>
      <c r="G155" s="215"/>
      <c r="H155" s="201"/>
      <c r="I155" s="201"/>
      <c r="J155" s="197"/>
      <c r="K155" s="198"/>
    </row>
    <row r="156" spans="2:11" ht="15" customHeight="1" x14ac:dyDescent="0.25">
      <c r="B156" s="203"/>
      <c r="C156" s="220"/>
      <c r="D156" s="220"/>
      <c r="E156" s="220"/>
      <c r="F156" s="220"/>
      <c r="G156" s="215"/>
      <c r="H156" s="201"/>
      <c r="I156" s="201"/>
      <c r="J156" s="197"/>
      <c r="K156" s="198"/>
    </row>
    <row r="157" spans="2:11" ht="15" customHeight="1" x14ac:dyDescent="0.25">
      <c r="B157" s="203"/>
      <c r="C157" s="220"/>
      <c r="D157" s="220"/>
      <c r="E157" s="220"/>
      <c r="F157" s="220"/>
      <c r="G157" s="215"/>
      <c r="H157" s="201"/>
      <c r="I157" s="201"/>
      <c r="J157" s="197"/>
      <c r="K157" s="198"/>
    </row>
    <row r="158" spans="2:11" ht="15" customHeight="1" x14ac:dyDescent="0.25">
      <c r="B158" s="203"/>
      <c r="C158" s="220"/>
      <c r="D158" s="220"/>
      <c r="E158" s="220"/>
      <c r="F158" s="220"/>
      <c r="G158" s="215"/>
      <c r="H158" s="201"/>
      <c r="I158" s="201"/>
      <c r="J158" s="197"/>
      <c r="K158" s="198"/>
    </row>
    <row r="159" spans="2:11" ht="15" customHeight="1" x14ac:dyDescent="0.25">
      <c r="B159" s="203"/>
      <c r="C159" s="220"/>
      <c r="D159" s="220"/>
      <c r="E159" s="220"/>
      <c r="F159" s="220"/>
      <c r="G159" s="215"/>
      <c r="H159" s="201"/>
      <c r="I159" s="201"/>
      <c r="J159" s="197"/>
      <c r="K159" s="198"/>
    </row>
    <row r="160" spans="2:11" ht="15" customHeight="1" x14ac:dyDescent="0.25">
      <c r="B160" s="203"/>
      <c r="C160" s="220"/>
      <c r="D160" s="220"/>
      <c r="E160" s="220"/>
      <c r="F160" s="220"/>
      <c r="G160" s="215"/>
      <c r="H160" s="201"/>
      <c r="I160" s="201"/>
      <c r="J160" s="197"/>
      <c r="K160" s="198"/>
    </row>
    <row r="161" spans="2:11" ht="15" customHeight="1" x14ac:dyDescent="0.25">
      <c r="B161" s="203"/>
      <c r="C161" s="220"/>
      <c r="D161" s="220"/>
      <c r="E161" s="220"/>
      <c r="F161" s="220"/>
      <c r="G161" s="215"/>
      <c r="H161" s="201"/>
      <c r="I161" s="201"/>
      <c r="J161" s="197"/>
      <c r="K161" s="198"/>
    </row>
    <row r="162" spans="2:11" ht="15" customHeight="1" x14ac:dyDescent="0.25">
      <c r="B162" s="203"/>
      <c r="C162" s="220"/>
      <c r="D162" s="220"/>
      <c r="E162" s="220"/>
      <c r="F162" s="220"/>
      <c r="G162" s="215"/>
      <c r="H162" s="201"/>
      <c r="I162" s="201"/>
      <c r="J162" s="197"/>
      <c r="K162" s="198"/>
    </row>
    <row r="163" spans="2:11" ht="15" customHeight="1" x14ac:dyDescent="0.25">
      <c r="B163" s="203"/>
      <c r="C163" s="220"/>
      <c r="D163" s="220"/>
      <c r="E163" s="220"/>
      <c r="F163" s="220"/>
      <c r="G163" s="215"/>
      <c r="H163" s="201"/>
      <c r="I163" s="201"/>
      <c r="J163" s="197"/>
      <c r="K163" s="198"/>
    </row>
    <row r="164" spans="2:11" ht="15" customHeight="1" x14ac:dyDescent="0.25">
      <c r="B164" s="203"/>
      <c r="C164" s="220"/>
      <c r="D164" s="220"/>
      <c r="E164" s="220"/>
      <c r="F164" s="220"/>
      <c r="G164" s="215"/>
      <c r="H164" s="201"/>
      <c r="I164" s="201"/>
      <c r="J164" s="197"/>
      <c r="K164" s="198"/>
    </row>
    <row r="165" spans="2:11" ht="15" customHeight="1" x14ac:dyDescent="0.25">
      <c r="B165" s="203"/>
      <c r="C165" s="220"/>
      <c r="D165" s="220"/>
      <c r="E165" s="220"/>
      <c r="F165" s="220"/>
      <c r="G165" s="215"/>
      <c r="H165" s="201"/>
      <c r="I165" s="201"/>
      <c r="J165" s="197"/>
      <c r="K165" s="198"/>
    </row>
    <row r="166" spans="2:11" ht="15" customHeight="1" x14ac:dyDescent="0.25">
      <c r="B166" s="203"/>
      <c r="C166" s="220"/>
      <c r="D166" s="220"/>
      <c r="E166" s="220"/>
      <c r="F166" s="220"/>
      <c r="G166" s="215"/>
      <c r="H166" s="201"/>
      <c r="I166" s="201"/>
      <c r="J166" s="197"/>
      <c r="K166" s="198"/>
    </row>
    <row r="167" spans="2:11" ht="15" customHeight="1" x14ac:dyDescent="0.25">
      <c r="B167" s="203"/>
      <c r="C167" s="220"/>
      <c r="D167" s="220"/>
      <c r="E167" s="220"/>
      <c r="F167" s="220"/>
      <c r="G167" s="215"/>
      <c r="H167" s="201"/>
      <c r="I167" s="201"/>
      <c r="J167" s="197"/>
      <c r="K167" s="198"/>
    </row>
    <row r="168" spans="2:11" ht="15" customHeight="1" x14ac:dyDescent="0.25">
      <c r="B168" s="203"/>
      <c r="C168" s="220"/>
      <c r="D168" s="220"/>
      <c r="E168" s="220"/>
      <c r="F168" s="220"/>
      <c r="G168" s="215"/>
      <c r="H168" s="201"/>
      <c r="I168" s="201"/>
      <c r="J168" s="197"/>
      <c r="K168" s="198"/>
    </row>
    <row r="169" spans="2:11" ht="15" customHeight="1" x14ac:dyDescent="0.25">
      <c r="B169" s="203"/>
      <c r="C169" s="220"/>
      <c r="D169" s="220"/>
      <c r="E169" s="220"/>
      <c r="F169" s="220"/>
      <c r="G169" s="215"/>
      <c r="H169" s="201"/>
      <c r="I169" s="201"/>
      <c r="J169" s="197"/>
      <c r="K169" s="198"/>
    </row>
    <row r="170" spans="2:11" ht="15" customHeight="1" x14ac:dyDescent="0.25">
      <c r="B170" s="203"/>
      <c r="C170" s="220"/>
      <c r="D170" s="220"/>
      <c r="E170" s="220"/>
      <c r="F170" s="220"/>
      <c r="G170" s="215"/>
      <c r="H170" s="201"/>
      <c r="I170" s="201"/>
      <c r="J170" s="197"/>
      <c r="K170" s="198"/>
    </row>
    <row r="171" spans="2:11" ht="15" customHeight="1" x14ac:dyDescent="0.25">
      <c r="B171" s="203"/>
      <c r="C171" s="220"/>
      <c r="D171" s="220"/>
      <c r="E171" s="220"/>
      <c r="F171" s="220"/>
      <c r="G171" s="215"/>
      <c r="H171" s="201"/>
      <c r="I171" s="201"/>
      <c r="J171" s="197"/>
      <c r="K171" s="198"/>
    </row>
    <row r="172" spans="2:11" ht="15" customHeight="1" x14ac:dyDescent="0.25">
      <c r="B172" s="203"/>
      <c r="C172" s="220"/>
      <c r="D172" s="220"/>
      <c r="E172" s="220"/>
      <c r="F172" s="220"/>
      <c r="G172" s="215"/>
      <c r="H172" s="201"/>
      <c r="I172" s="201"/>
      <c r="J172" s="197"/>
      <c r="K172" s="198"/>
    </row>
    <row r="173" spans="2:11" ht="15" customHeight="1" x14ac:dyDescent="0.25">
      <c r="B173" s="203"/>
      <c r="C173" s="220"/>
      <c r="D173" s="220"/>
      <c r="E173" s="220"/>
      <c r="F173" s="220"/>
      <c r="G173" s="215"/>
      <c r="H173" s="201"/>
      <c r="I173" s="201"/>
      <c r="J173" s="197"/>
      <c r="K173" s="198"/>
    </row>
    <row r="174" spans="2:11" ht="15" customHeight="1" x14ac:dyDescent="0.25">
      <c r="B174" s="203"/>
      <c r="C174" s="220"/>
      <c r="D174" s="220"/>
      <c r="E174" s="220"/>
      <c r="F174" s="220"/>
      <c r="G174" s="215"/>
      <c r="H174" s="201"/>
      <c r="I174" s="201"/>
      <c r="J174" s="197"/>
      <c r="K174" s="198"/>
    </row>
    <row r="175" spans="2:11" ht="15" customHeight="1" x14ac:dyDescent="0.25">
      <c r="B175" s="203"/>
      <c r="C175" s="220"/>
      <c r="D175" s="220"/>
      <c r="E175" s="220"/>
      <c r="F175" s="220"/>
      <c r="G175" s="215"/>
      <c r="H175" s="201"/>
      <c r="I175" s="201"/>
      <c r="J175" s="197"/>
      <c r="K175" s="198"/>
    </row>
    <row r="176" spans="2:11" ht="15" customHeight="1" x14ac:dyDescent="0.25">
      <c r="B176" s="203"/>
      <c r="C176" s="220"/>
      <c r="D176" s="220"/>
      <c r="E176" s="220"/>
      <c r="F176" s="220"/>
      <c r="G176" s="215"/>
      <c r="H176" s="201"/>
      <c r="I176" s="201"/>
      <c r="J176" s="197"/>
      <c r="K176" s="198"/>
    </row>
    <row r="177" spans="2:11" ht="15" customHeight="1" x14ac:dyDescent="0.25">
      <c r="B177" s="203"/>
      <c r="C177" s="220"/>
      <c r="D177" s="220"/>
      <c r="E177" s="220"/>
      <c r="F177" s="220"/>
      <c r="G177" s="215"/>
      <c r="H177" s="201"/>
      <c r="I177" s="201"/>
      <c r="J177" s="197"/>
      <c r="K177" s="198"/>
    </row>
    <row r="178" spans="2:11" ht="15" customHeight="1" x14ac:dyDescent="0.25">
      <c r="B178" s="203"/>
      <c r="C178" s="220"/>
      <c r="D178" s="220"/>
      <c r="E178" s="220"/>
      <c r="F178" s="220"/>
      <c r="G178" s="215"/>
      <c r="H178" s="201"/>
      <c r="I178" s="201"/>
      <c r="J178" s="197"/>
      <c r="K178" s="198"/>
    </row>
    <row r="179" spans="2:11" ht="15" customHeight="1" x14ac:dyDescent="0.25">
      <c r="B179" s="203"/>
      <c r="C179" s="220"/>
      <c r="D179" s="220"/>
      <c r="E179" s="220"/>
      <c r="F179" s="220"/>
      <c r="G179" s="215"/>
      <c r="H179" s="201"/>
      <c r="I179" s="201"/>
      <c r="J179" s="197"/>
      <c r="K179" s="198"/>
    </row>
    <row r="180" spans="2:11" ht="15" customHeight="1" x14ac:dyDescent="0.25">
      <c r="B180" s="203"/>
      <c r="C180" s="220"/>
      <c r="D180" s="220"/>
      <c r="E180" s="220"/>
      <c r="F180" s="220"/>
      <c r="G180" s="215"/>
      <c r="H180" s="201"/>
      <c r="I180" s="201"/>
      <c r="J180" s="197"/>
      <c r="K180" s="198"/>
    </row>
    <row r="181" spans="2:11" ht="15" customHeight="1" x14ac:dyDescent="0.25">
      <c r="B181" s="203"/>
      <c r="C181" s="220"/>
      <c r="D181" s="220"/>
      <c r="E181" s="220"/>
      <c r="F181" s="220"/>
      <c r="G181" s="215"/>
      <c r="H181" s="201"/>
      <c r="I181" s="201"/>
      <c r="J181" s="197"/>
      <c r="K181" s="198"/>
    </row>
    <row r="182" spans="2:11" ht="15" customHeight="1" x14ac:dyDescent="0.25">
      <c r="B182" s="203"/>
      <c r="C182" s="220"/>
      <c r="D182" s="220"/>
      <c r="E182" s="220"/>
      <c r="F182" s="220"/>
      <c r="G182" s="215"/>
      <c r="H182" s="201"/>
      <c r="I182" s="201"/>
      <c r="J182" s="197"/>
      <c r="K182" s="198"/>
    </row>
    <row r="183" spans="2:11" ht="15" customHeight="1" x14ac:dyDescent="0.25">
      <c r="B183" s="203"/>
      <c r="C183" s="220"/>
      <c r="D183" s="220"/>
      <c r="E183" s="220"/>
      <c r="F183" s="220"/>
      <c r="G183" s="215"/>
      <c r="H183" s="201"/>
      <c r="I183" s="201"/>
      <c r="J183" s="197"/>
      <c r="K183" s="198"/>
    </row>
    <row r="184" spans="2:11" ht="15" customHeight="1" x14ac:dyDescent="0.25">
      <c r="B184" s="203"/>
      <c r="C184" s="220"/>
      <c r="D184" s="220"/>
      <c r="E184" s="220"/>
      <c r="F184" s="220"/>
      <c r="G184" s="215"/>
      <c r="H184" s="201"/>
      <c r="I184" s="201"/>
      <c r="J184" s="197"/>
      <c r="K184" s="198"/>
    </row>
    <row r="185" spans="2:11" ht="15" customHeight="1" x14ac:dyDescent="0.25">
      <c r="B185" s="203"/>
      <c r="C185" s="220"/>
      <c r="D185" s="220"/>
      <c r="E185" s="220"/>
      <c r="F185" s="220"/>
      <c r="G185" s="215"/>
      <c r="H185" s="201"/>
      <c r="I185" s="201"/>
      <c r="J185" s="197"/>
      <c r="K185" s="198"/>
    </row>
    <row r="186" spans="2:11" ht="15" customHeight="1" x14ac:dyDescent="0.25">
      <c r="B186" s="203"/>
      <c r="C186" s="220"/>
      <c r="D186" s="220"/>
      <c r="E186" s="220"/>
      <c r="F186" s="220"/>
      <c r="G186" s="215"/>
      <c r="H186" s="201"/>
      <c r="I186" s="201"/>
      <c r="J186" s="197"/>
      <c r="K186" s="198"/>
    </row>
    <row r="187" spans="2:11" ht="15" customHeight="1" x14ac:dyDescent="0.25">
      <c r="B187" s="203"/>
      <c r="C187" s="220"/>
      <c r="D187" s="220"/>
      <c r="E187" s="220"/>
      <c r="F187" s="220"/>
      <c r="G187" s="215"/>
      <c r="H187" s="201"/>
      <c r="I187" s="201"/>
      <c r="J187" s="197"/>
      <c r="K187" s="198"/>
    </row>
    <row r="188" spans="2:11" ht="15" customHeight="1" x14ac:dyDescent="0.25">
      <c r="B188" s="203"/>
      <c r="C188" s="220"/>
      <c r="D188" s="220"/>
      <c r="E188" s="220"/>
      <c r="F188" s="220"/>
      <c r="G188" s="215"/>
      <c r="H188" s="201"/>
      <c r="I188" s="201"/>
      <c r="J188" s="197"/>
      <c r="K188" s="198"/>
    </row>
    <row r="189" spans="2:11" ht="15" customHeight="1" x14ac:dyDescent="0.25">
      <c r="B189" s="203"/>
      <c r="C189" s="220"/>
      <c r="D189" s="220"/>
      <c r="E189" s="220"/>
      <c r="F189" s="220"/>
      <c r="G189" s="215"/>
      <c r="H189" s="201"/>
      <c r="I189" s="201"/>
      <c r="J189" s="197"/>
      <c r="K189" s="198"/>
    </row>
    <row r="190" spans="2:11" ht="15" customHeight="1" x14ac:dyDescent="0.25">
      <c r="B190" s="203"/>
      <c r="C190" s="220"/>
      <c r="D190" s="220"/>
      <c r="E190" s="220"/>
      <c r="F190" s="220"/>
      <c r="G190" s="215"/>
      <c r="H190" s="201"/>
      <c r="I190" s="201"/>
      <c r="J190" s="197"/>
      <c r="K190" s="198"/>
    </row>
    <row r="191" spans="2:11" ht="15" customHeight="1" x14ac:dyDescent="0.25">
      <c r="B191" s="203"/>
      <c r="C191" s="220"/>
      <c r="D191" s="220"/>
      <c r="E191" s="220"/>
      <c r="F191" s="220"/>
      <c r="G191" s="215"/>
      <c r="H191" s="201"/>
      <c r="I191" s="201"/>
      <c r="J191" s="197"/>
      <c r="K191" s="198"/>
    </row>
    <row r="192" spans="2:11" ht="15" customHeight="1" x14ac:dyDescent="0.25">
      <c r="B192" s="203"/>
      <c r="C192" s="220"/>
      <c r="D192" s="220"/>
      <c r="E192" s="220"/>
      <c r="F192" s="220"/>
      <c r="G192" s="215"/>
      <c r="H192" s="201"/>
      <c r="I192" s="201"/>
      <c r="J192" s="197"/>
      <c r="K192" s="198"/>
    </row>
    <row r="193" spans="2:11" ht="15" customHeight="1" x14ac:dyDescent="0.25">
      <c r="B193" s="203"/>
      <c r="C193" s="220"/>
      <c r="D193" s="220"/>
      <c r="E193" s="220"/>
      <c r="F193" s="220"/>
      <c r="G193" s="215"/>
      <c r="H193" s="201"/>
      <c r="I193" s="201"/>
      <c r="J193" s="197"/>
      <c r="K193" s="198"/>
    </row>
    <row r="194" spans="2:11" ht="15" customHeight="1" x14ac:dyDescent="0.25">
      <c r="B194" s="203"/>
      <c r="C194" s="220"/>
      <c r="D194" s="220"/>
      <c r="E194" s="220"/>
      <c r="F194" s="220"/>
      <c r="G194" s="215"/>
      <c r="H194" s="201"/>
      <c r="I194" s="201"/>
      <c r="J194" s="197"/>
      <c r="K194" s="198"/>
    </row>
    <row r="195" spans="2:11" ht="15" customHeight="1" x14ac:dyDescent="0.25">
      <c r="B195" s="203"/>
      <c r="C195" s="220"/>
      <c r="D195" s="220"/>
      <c r="E195" s="220"/>
      <c r="F195" s="220"/>
      <c r="G195" s="215"/>
      <c r="H195" s="201"/>
      <c r="I195" s="201"/>
      <c r="J195" s="197"/>
      <c r="K195" s="198"/>
    </row>
    <row r="196" spans="2:11" ht="15" customHeight="1" x14ac:dyDescent="0.25">
      <c r="B196" s="203"/>
      <c r="C196" s="220"/>
      <c r="D196" s="220"/>
      <c r="E196" s="220"/>
      <c r="F196" s="220"/>
      <c r="G196" s="215"/>
      <c r="H196" s="201"/>
      <c r="I196" s="201"/>
      <c r="J196" s="197"/>
      <c r="K196" s="198"/>
    </row>
    <row r="197" spans="2:11" ht="15" customHeight="1" x14ac:dyDescent="0.25">
      <c r="B197" s="203"/>
      <c r="C197" s="220"/>
      <c r="D197" s="220"/>
      <c r="E197" s="220"/>
      <c r="F197" s="220"/>
      <c r="G197" s="215"/>
      <c r="H197" s="201"/>
      <c r="I197" s="201"/>
      <c r="J197" s="197"/>
      <c r="K197" s="198"/>
    </row>
    <row r="198" spans="2:11" ht="15" customHeight="1" x14ac:dyDescent="0.25">
      <c r="B198" s="203"/>
      <c r="C198" s="220"/>
      <c r="D198" s="220"/>
      <c r="E198" s="220"/>
      <c r="F198" s="220"/>
      <c r="G198" s="215"/>
      <c r="H198" s="201"/>
      <c r="I198" s="201"/>
      <c r="J198" s="197"/>
      <c r="K198" s="198"/>
    </row>
    <row r="199" spans="2:11" ht="15" customHeight="1" x14ac:dyDescent="0.25">
      <c r="B199" s="203"/>
      <c r="C199" s="220"/>
      <c r="D199" s="220"/>
      <c r="E199" s="220"/>
      <c r="F199" s="220"/>
      <c r="G199" s="215"/>
      <c r="H199" s="201"/>
      <c r="I199" s="201"/>
      <c r="J199" s="197"/>
      <c r="K199" s="198"/>
    </row>
    <row r="200" spans="2:11" ht="15" customHeight="1" x14ac:dyDescent="0.25">
      <c r="B200" s="203"/>
      <c r="C200" s="220"/>
      <c r="D200" s="220"/>
      <c r="E200" s="220"/>
      <c r="F200" s="220"/>
      <c r="G200" s="215"/>
      <c r="H200" s="201"/>
      <c r="I200" s="201"/>
      <c r="J200" s="197"/>
      <c r="K200" s="198"/>
    </row>
    <row r="201" spans="2:11" ht="15" customHeight="1" x14ac:dyDescent="0.25">
      <c r="B201" s="203"/>
      <c r="C201" s="220"/>
      <c r="D201" s="220"/>
      <c r="E201" s="220"/>
      <c r="F201" s="220"/>
      <c r="G201" s="215"/>
      <c r="H201" s="201"/>
      <c r="I201" s="201"/>
      <c r="J201" s="197"/>
      <c r="K201" s="198"/>
    </row>
    <row r="202" spans="2:11" ht="15" customHeight="1" x14ac:dyDescent="0.25">
      <c r="B202" s="203"/>
      <c r="C202" s="220"/>
      <c r="D202" s="220"/>
      <c r="E202" s="220"/>
      <c r="F202" s="220"/>
      <c r="G202" s="215"/>
      <c r="H202" s="201"/>
      <c r="I202" s="201"/>
      <c r="J202" s="197"/>
      <c r="K202" s="198"/>
    </row>
    <row r="203" spans="2:11" ht="15" customHeight="1" x14ac:dyDescent="0.25">
      <c r="B203" s="203"/>
      <c r="C203" s="220"/>
      <c r="D203" s="220"/>
      <c r="E203" s="220"/>
      <c r="F203" s="220"/>
      <c r="G203" s="215"/>
      <c r="H203" s="201"/>
      <c r="I203" s="201"/>
      <c r="J203" s="197"/>
      <c r="K203" s="198"/>
    </row>
    <row r="204" spans="2:11" ht="15" customHeight="1" x14ac:dyDescent="0.25">
      <c r="B204" s="203"/>
      <c r="C204" s="220"/>
      <c r="D204" s="220"/>
      <c r="E204" s="220"/>
      <c r="F204" s="220"/>
      <c r="G204" s="215"/>
      <c r="H204" s="201"/>
      <c r="I204" s="201"/>
      <c r="J204" s="197"/>
      <c r="K204" s="198"/>
    </row>
    <row r="205" spans="2:11" ht="15" customHeight="1" x14ac:dyDescent="0.25">
      <c r="B205" s="203"/>
      <c r="C205" s="220"/>
      <c r="D205" s="220"/>
      <c r="E205" s="220"/>
      <c r="F205" s="220"/>
      <c r="G205" s="215"/>
      <c r="H205" s="201"/>
      <c r="I205" s="201"/>
      <c r="J205" s="197"/>
      <c r="K205" s="198"/>
    </row>
    <row r="206" spans="2:11" ht="15" customHeight="1" x14ac:dyDescent="0.25">
      <c r="B206" s="203"/>
      <c r="C206" s="220"/>
      <c r="D206" s="220"/>
      <c r="E206" s="220"/>
      <c r="F206" s="220"/>
      <c r="G206" s="215"/>
      <c r="H206" s="201"/>
      <c r="I206" s="201"/>
      <c r="J206" s="197"/>
      <c r="K206" s="198"/>
    </row>
    <row r="207" spans="2:11" ht="15" customHeight="1" x14ac:dyDescent="0.25">
      <c r="B207" s="203"/>
      <c r="C207" s="220"/>
      <c r="D207" s="220"/>
      <c r="E207" s="220"/>
      <c r="F207" s="220"/>
      <c r="G207" s="215"/>
      <c r="H207" s="201"/>
      <c r="I207" s="201"/>
      <c r="J207" s="197"/>
      <c r="K207" s="198"/>
    </row>
    <row r="208" spans="2:11" ht="15" customHeight="1" x14ac:dyDescent="0.25">
      <c r="B208" s="203"/>
      <c r="C208" s="220"/>
      <c r="D208" s="220"/>
      <c r="E208" s="220"/>
      <c r="F208" s="220"/>
      <c r="G208" s="215"/>
      <c r="H208" s="201"/>
      <c r="I208" s="201"/>
      <c r="J208" s="197"/>
      <c r="K208" s="198"/>
    </row>
    <row r="209" spans="2:11" ht="15" customHeight="1" x14ac:dyDescent="0.25">
      <c r="B209" s="203"/>
      <c r="C209" s="220"/>
      <c r="D209" s="220"/>
      <c r="E209" s="220"/>
      <c r="F209" s="220"/>
      <c r="G209" s="215"/>
      <c r="H209" s="201"/>
      <c r="I209" s="201"/>
      <c r="J209" s="197"/>
      <c r="K209" s="198"/>
    </row>
    <row r="210" spans="2:11" ht="15" customHeight="1" x14ac:dyDescent="0.25">
      <c r="B210" s="203"/>
      <c r="C210" s="220"/>
      <c r="D210" s="220"/>
      <c r="E210" s="220"/>
      <c r="F210" s="220"/>
      <c r="G210" s="215"/>
      <c r="H210" s="201"/>
      <c r="I210" s="201"/>
      <c r="J210" s="197"/>
      <c r="K210" s="198"/>
    </row>
    <row r="211" spans="2:11" ht="15" customHeight="1" x14ac:dyDescent="0.25">
      <c r="B211" s="203"/>
      <c r="C211" s="220"/>
      <c r="D211" s="220"/>
      <c r="E211" s="220"/>
      <c r="F211" s="220"/>
      <c r="G211" s="215"/>
      <c r="H211" s="201"/>
      <c r="I211" s="201"/>
      <c r="J211" s="197"/>
      <c r="K211" s="198"/>
    </row>
    <row r="212" spans="2:11" ht="15" customHeight="1" x14ac:dyDescent="0.25">
      <c r="B212" s="203"/>
      <c r="C212" s="220"/>
      <c r="D212" s="220"/>
      <c r="E212" s="220"/>
      <c r="F212" s="220"/>
      <c r="G212" s="215"/>
      <c r="H212" s="201"/>
      <c r="I212" s="201"/>
      <c r="J212" s="197"/>
      <c r="K212" s="198"/>
    </row>
    <row r="213" spans="2:11" ht="15" customHeight="1" x14ac:dyDescent="0.25">
      <c r="B213" s="203"/>
      <c r="C213" s="220"/>
      <c r="D213" s="220"/>
      <c r="E213" s="220"/>
      <c r="F213" s="220"/>
      <c r="G213" s="215"/>
      <c r="H213" s="201"/>
      <c r="I213" s="201"/>
      <c r="J213" s="197"/>
      <c r="K213" s="198"/>
    </row>
    <row r="214" spans="2:11" ht="15" customHeight="1" x14ac:dyDescent="0.25">
      <c r="B214" s="203"/>
      <c r="C214" s="220"/>
      <c r="D214" s="220"/>
      <c r="E214" s="220"/>
      <c r="F214" s="220"/>
      <c r="G214" s="215"/>
      <c r="H214" s="201"/>
      <c r="I214" s="201"/>
      <c r="J214" s="197"/>
      <c r="K214" s="198"/>
    </row>
    <row r="215" spans="2:11" ht="15" customHeight="1" x14ac:dyDescent="0.25">
      <c r="B215" s="203"/>
      <c r="C215" s="220"/>
      <c r="D215" s="220"/>
      <c r="E215" s="220"/>
      <c r="F215" s="220"/>
      <c r="G215" s="215"/>
      <c r="H215" s="201"/>
      <c r="I215" s="201"/>
      <c r="J215" s="197"/>
      <c r="K215" s="198"/>
    </row>
    <row r="216" spans="2:11" ht="15" customHeight="1" x14ac:dyDescent="0.25">
      <c r="B216" s="203"/>
      <c r="C216" s="220"/>
      <c r="D216" s="220"/>
      <c r="E216" s="220"/>
      <c r="F216" s="220"/>
      <c r="G216" s="215"/>
      <c r="H216" s="201"/>
      <c r="I216" s="201"/>
      <c r="J216" s="197"/>
      <c r="K216" s="198"/>
    </row>
    <row r="217" spans="2:11" ht="15" customHeight="1" x14ac:dyDescent="0.25">
      <c r="B217" s="203"/>
      <c r="C217" s="220"/>
      <c r="D217" s="220"/>
      <c r="E217" s="220"/>
      <c r="F217" s="220"/>
      <c r="G217" s="215"/>
      <c r="H217" s="201"/>
      <c r="I217" s="201"/>
      <c r="J217" s="197"/>
      <c r="K217" s="198"/>
    </row>
    <row r="218" spans="2:11" ht="15" customHeight="1" x14ac:dyDescent="0.25">
      <c r="B218" s="203"/>
      <c r="C218" s="220"/>
      <c r="D218" s="220"/>
      <c r="E218" s="220"/>
      <c r="F218" s="220"/>
      <c r="G218" s="215"/>
      <c r="H218" s="201"/>
      <c r="I218" s="201"/>
      <c r="J218" s="197"/>
      <c r="K218" s="198"/>
    </row>
    <row r="219" spans="2:11" ht="15" customHeight="1" x14ac:dyDescent="0.25">
      <c r="B219" s="203"/>
      <c r="C219" s="220"/>
      <c r="D219" s="220"/>
      <c r="E219" s="220"/>
      <c r="F219" s="220"/>
      <c r="G219" s="215"/>
      <c r="H219" s="201"/>
      <c r="I219" s="201"/>
      <c r="J219" s="197"/>
      <c r="K219" s="198"/>
    </row>
    <row r="220" spans="2:11" ht="15" customHeight="1" x14ac:dyDescent="0.25">
      <c r="B220" s="203"/>
      <c r="C220" s="220"/>
      <c r="D220" s="220"/>
      <c r="E220" s="220"/>
      <c r="F220" s="220"/>
      <c r="G220" s="215"/>
      <c r="H220" s="201"/>
      <c r="I220" s="201"/>
      <c r="J220" s="197"/>
      <c r="K220" s="198"/>
    </row>
    <row r="221" spans="2:11" ht="15" customHeight="1" x14ac:dyDescent="0.25">
      <c r="B221" s="203"/>
      <c r="C221" s="220"/>
      <c r="D221" s="220"/>
      <c r="E221" s="220"/>
      <c r="F221" s="220"/>
      <c r="G221" s="215"/>
      <c r="H221" s="201"/>
      <c r="I221" s="201"/>
      <c r="J221" s="197"/>
      <c r="K221" s="198"/>
    </row>
    <row r="222" spans="2:11" ht="15" customHeight="1" x14ac:dyDescent="0.25">
      <c r="B222" s="203"/>
      <c r="C222" s="220"/>
      <c r="D222" s="220"/>
      <c r="E222" s="220"/>
      <c r="F222" s="220"/>
      <c r="G222" s="215"/>
      <c r="H222" s="201"/>
      <c r="I222" s="201"/>
      <c r="J222" s="197"/>
      <c r="K222" s="198"/>
    </row>
    <row r="223" spans="2:11" ht="15" customHeight="1" x14ac:dyDescent="0.25">
      <c r="B223" s="203"/>
      <c r="C223" s="220"/>
      <c r="D223" s="220"/>
      <c r="E223" s="220"/>
      <c r="F223" s="220"/>
      <c r="G223" s="215"/>
      <c r="H223" s="201"/>
      <c r="I223" s="201"/>
      <c r="J223" s="197"/>
      <c r="K223" s="198"/>
    </row>
    <row r="224" spans="2:11" ht="15" customHeight="1" x14ac:dyDescent="0.25">
      <c r="B224" s="203"/>
      <c r="C224" s="220"/>
      <c r="D224" s="220"/>
      <c r="E224" s="220"/>
      <c r="F224" s="220"/>
      <c r="G224" s="215"/>
      <c r="H224" s="201"/>
      <c r="I224" s="201"/>
      <c r="J224" s="197"/>
      <c r="K224" s="198"/>
    </row>
    <row r="225" spans="2:11" ht="15" customHeight="1" x14ac:dyDescent="0.25">
      <c r="B225" s="203"/>
      <c r="C225" s="220"/>
      <c r="D225" s="220"/>
      <c r="E225" s="220"/>
      <c r="F225" s="220"/>
      <c r="G225" s="215"/>
      <c r="H225" s="201"/>
      <c r="I225" s="201"/>
      <c r="J225" s="197"/>
      <c r="K225" s="198"/>
    </row>
    <row r="226" spans="2:11" ht="15" customHeight="1" x14ac:dyDescent="0.25">
      <c r="B226" s="203"/>
      <c r="C226" s="220"/>
      <c r="D226" s="220"/>
      <c r="E226" s="220"/>
      <c r="F226" s="220"/>
      <c r="G226" s="215"/>
      <c r="H226" s="201"/>
      <c r="I226" s="201"/>
      <c r="J226" s="197"/>
      <c r="K226" s="198"/>
    </row>
    <row r="227" spans="2:11" ht="15" customHeight="1" x14ac:dyDescent="0.25">
      <c r="B227" s="203"/>
      <c r="C227" s="220"/>
      <c r="D227" s="220"/>
      <c r="E227" s="220"/>
      <c r="F227" s="220"/>
      <c r="G227" s="215"/>
      <c r="H227" s="201"/>
      <c r="I227" s="201"/>
      <c r="J227" s="197"/>
      <c r="K227" s="198"/>
    </row>
    <row r="228" spans="2:11" ht="15" customHeight="1" x14ac:dyDescent="0.25">
      <c r="B228" s="203"/>
      <c r="C228" s="220"/>
      <c r="D228" s="220"/>
      <c r="E228" s="220"/>
      <c r="F228" s="220"/>
      <c r="G228" s="215"/>
      <c r="H228" s="201"/>
      <c r="I228" s="201"/>
      <c r="J228" s="197"/>
      <c r="K228" s="198"/>
    </row>
    <row r="229" spans="2:11" ht="15" customHeight="1" x14ac:dyDescent="0.25">
      <c r="B229" s="203"/>
      <c r="C229" s="220"/>
      <c r="D229" s="220"/>
      <c r="E229" s="220"/>
      <c r="F229" s="220"/>
      <c r="G229" s="215"/>
      <c r="H229" s="201"/>
      <c r="I229" s="201"/>
      <c r="J229" s="197"/>
      <c r="K229" s="198"/>
    </row>
    <row r="230" spans="2:11" ht="15" customHeight="1" x14ac:dyDescent="0.25">
      <c r="B230" s="203"/>
      <c r="C230" s="220"/>
      <c r="D230" s="220"/>
      <c r="E230" s="220"/>
      <c r="F230" s="220"/>
      <c r="G230" s="215"/>
      <c r="H230" s="201"/>
      <c r="I230" s="201"/>
      <c r="J230" s="197"/>
      <c r="K230" s="198"/>
    </row>
    <row r="231" spans="2:11" ht="15" customHeight="1" x14ac:dyDescent="0.25">
      <c r="B231" s="203"/>
      <c r="C231" s="220"/>
      <c r="D231" s="220"/>
      <c r="E231" s="220"/>
      <c r="F231" s="220"/>
      <c r="G231" s="215"/>
      <c r="H231" s="201"/>
      <c r="I231" s="201"/>
      <c r="J231" s="197"/>
      <c r="K231" s="198"/>
    </row>
    <row r="232" spans="2:11" ht="15" customHeight="1" x14ac:dyDescent="0.25">
      <c r="B232" s="203"/>
      <c r="C232" s="220"/>
      <c r="D232" s="220"/>
      <c r="E232" s="220"/>
      <c r="F232" s="220"/>
      <c r="G232" s="215"/>
      <c r="H232" s="201"/>
      <c r="I232" s="201"/>
      <c r="J232" s="197"/>
      <c r="K232" s="198"/>
    </row>
    <row r="233" spans="2:11" ht="15" customHeight="1" x14ac:dyDescent="0.25">
      <c r="B233" s="203"/>
      <c r="C233" s="220"/>
      <c r="D233" s="220"/>
      <c r="E233" s="220"/>
      <c r="F233" s="220"/>
      <c r="G233" s="215"/>
      <c r="H233" s="201"/>
      <c r="I233" s="201"/>
      <c r="J233" s="197"/>
      <c r="K233" s="198"/>
    </row>
    <row r="234" spans="2:11" ht="15" customHeight="1" x14ac:dyDescent="0.25">
      <c r="B234" s="203"/>
      <c r="C234" s="220"/>
      <c r="D234" s="220"/>
      <c r="E234" s="220"/>
      <c r="F234" s="220"/>
      <c r="G234" s="215"/>
      <c r="H234" s="201"/>
      <c r="I234" s="201"/>
      <c r="J234" s="197"/>
      <c r="K234" s="198"/>
    </row>
    <row r="235" spans="2:11" ht="15" customHeight="1" x14ac:dyDescent="0.25">
      <c r="B235" s="203"/>
      <c r="C235" s="220"/>
      <c r="D235" s="220"/>
      <c r="E235" s="220"/>
      <c r="F235" s="220"/>
      <c r="G235" s="215"/>
      <c r="H235" s="201"/>
      <c r="I235" s="201"/>
      <c r="J235" s="197"/>
      <c r="K235" s="198"/>
    </row>
    <row r="236" spans="2:11" ht="15" customHeight="1" x14ac:dyDescent="0.25">
      <c r="B236" s="203"/>
      <c r="C236" s="220"/>
      <c r="D236" s="220"/>
      <c r="E236" s="220"/>
      <c r="F236" s="220"/>
      <c r="G236" s="215"/>
      <c r="H236" s="201"/>
      <c r="I236" s="201"/>
      <c r="J236" s="197"/>
      <c r="K236" s="198"/>
    </row>
    <row r="237" spans="2:11" ht="15" customHeight="1" x14ac:dyDescent="0.25">
      <c r="B237" s="203"/>
      <c r="C237" s="220"/>
      <c r="D237" s="220"/>
      <c r="E237" s="220"/>
      <c r="F237" s="220"/>
      <c r="G237" s="215"/>
      <c r="H237" s="201"/>
      <c r="I237" s="201"/>
      <c r="J237" s="197"/>
      <c r="K237" s="198"/>
    </row>
    <row r="238" spans="2:11" ht="15" customHeight="1" x14ac:dyDescent="0.25">
      <c r="B238" s="203"/>
      <c r="C238" s="220"/>
      <c r="D238" s="220"/>
      <c r="E238" s="220"/>
      <c r="F238" s="220"/>
      <c r="G238" s="215"/>
      <c r="H238" s="201"/>
      <c r="I238" s="201"/>
      <c r="J238" s="197"/>
      <c r="K238" s="198"/>
    </row>
    <row r="239" spans="2:11" ht="15" customHeight="1" x14ac:dyDescent="0.25">
      <c r="B239" s="203"/>
      <c r="C239" s="220"/>
      <c r="D239" s="220"/>
      <c r="E239" s="220"/>
      <c r="F239" s="220"/>
      <c r="G239" s="215"/>
      <c r="H239" s="201"/>
      <c r="I239" s="201"/>
      <c r="J239" s="197"/>
      <c r="K239" s="198"/>
    </row>
    <row r="240" spans="2:11" ht="15" customHeight="1" x14ac:dyDescent="0.25">
      <c r="B240" s="203"/>
      <c r="C240" s="220"/>
      <c r="D240" s="220"/>
      <c r="E240" s="220"/>
      <c r="F240" s="220"/>
      <c r="G240" s="215"/>
      <c r="H240" s="201"/>
      <c r="I240" s="201"/>
      <c r="J240" s="197"/>
      <c r="K240" s="198"/>
    </row>
    <row r="241" spans="2:11" ht="15" customHeight="1" x14ac:dyDescent="0.25">
      <c r="B241" s="203"/>
      <c r="C241" s="220"/>
      <c r="D241" s="220"/>
      <c r="E241" s="220"/>
      <c r="F241" s="220"/>
      <c r="G241" s="215"/>
      <c r="H241" s="201"/>
      <c r="I241" s="201"/>
      <c r="J241" s="197"/>
      <c r="K241" s="198"/>
    </row>
    <row r="242" spans="2:11" ht="15" customHeight="1" x14ac:dyDescent="0.25">
      <c r="B242" s="203"/>
      <c r="C242" s="220"/>
      <c r="D242" s="220"/>
      <c r="E242" s="220"/>
      <c r="F242" s="220"/>
      <c r="G242" s="215"/>
      <c r="H242" s="201"/>
      <c r="I242" s="201"/>
      <c r="J242" s="197"/>
      <c r="K242" s="198"/>
    </row>
    <row r="243" spans="2:11" ht="15" customHeight="1" x14ac:dyDescent="0.25">
      <c r="B243" s="203"/>
      <c r="C243" s="220"/>
      <c r="D243" s="220"/>
      <c r="E243" s="220"/>
      <c r="F243" s="220"/>
      <c r="G243" s="215"/>
      <c r="H243" s="201"/>
      <c r="I243" s="201"/>
      <c r="J243" s="197"/>
      <c r="K243" s="198"/>
    </row>
    <row r="244" spans="2:11" ht="15" customHeight="1" x14ac:dyDescent="0.25">
      <c r="B244" s="203"/>
      <c r="C244" s="220"/>
      <c r="D244" s="220"/>
      <c r="E244" s="220"/>
      <c r="F244" s="220"/>
      <c r="G244" s="215"/>
      <c r="H244" s="201"/>
      <c r="I244" s="201"/>
      <c r="J244" s="197"/>
      <c r="K244" s="198"/>
    </row>
    <row r="245" spans="2:11" ht="15" customHeight="1" x14ac:dyDescent="0.25">
      <c r="B245" s="203"/>
      <c r="C245" s="220"/>
      <c r="D245" s="220"/>
      <c r="E245" s="220"/>
      <c r="F245" s="220"/>
      <c r="G245" s="215"/>
      <c r="H245" s="201"/>
      <c r="I245" s="201"/>
      <c r="J245" s="197"/>
      <c r="K245" s="198"/>
    </row>
    <row r="246" spans="2:11" ht="15" customHeight="1" x14ac:dyDescent="0.25">
      <c r="B246" s="203"/>
      <c r="C246" s="220"/>
      <c r="D246" s="220"/>
      <c r="E246" s="220"/>
      <c r="F246" s="220"/>
      <c r="G246" s="215"/>
      <c r="H246" s="201"/>
      <c r="I246" s="201"/>
      <c r="J246" s="197"/>
      <c r="K246" s="198"/>
    </row>
    <row r="247" spans="2:11" ht="15" customHeight="1" x14ac:dyDescent="0.25">
      <c r="B247" s="203"/>
      <c r="C247" s="220"/>
      <c r="D247" s="220"/>
      <c r="E247" s="220"/>
      <c r="F247" s="220"/>
      <c r="G247" s="215"/>
      <c r="H247" s="201"/>
      <c r="I247" s="201"/>
      <c r="J247" s="197"/>
      <c r="K247" s="198"/>
    </row>
    <row r="248" spans="2:11" ht="15" customHeight="1" x14ac:dyDescent="0.25">
      <c r="B248" s="203"/>
      <c r="C248" s="220"/>
      <c r="D248" s="220"/>
      <c r="E248" s="220"/>
      <c r="F248" s="220"/>
      <c r="G248" s="215"/>
      <c r="H248" s="201"/>
      <c r="I248" s="201"/>
      <c r="J248" s="197"/>
      <c r="K248" s="198"/>
    </row>
    <row r="249" spans="2:11" ht="15" customHeight="1" x14ac:dyDescent="0.25">
      <c r="B249" s="203"/>
      <c r="C249" s="220"/>
      <c r="D249" s="220"/>
      <c r="E249" s="220"/>
      <c r="F249" s="220"/>
      <c r="G249" s="215"/>
      <c r="H249" s="201"/>
      <c r="I249" s="201"/>
      <c r="J249" s="197"/>
      <c r="K249" s="198"/>
    </row>
    <row r="250" spans="2:11" ht="15" customHeight="1" x14ac:dyDescent="0.25">
      <c r="B250" s="203"/>
      <c r="C250" s="220"/>
      <c r="D250" s="220"/>
      <c r="E250" s="220"/>
      <c r="F250" s="220"/>
      <c r="G250" s="215"/>
      <c r="H250" s="201"/>
      <c r="I250" s="201"/>
      <c r="J250" s="197"/>
      <c r="K250" s="198"/>
    </row>
    <row r="251" spans="2:11" ht="15" customHeight="1" x14ac:dyDescent="0.25">
      <c r="B251" s="203"/>
      <c r="C251" s="220"/>
      <c r="D251" s="220"/>
      <c r="E251" s="220"/>
      <c r="F251" s="220"/>
      <c r="G251" s="215"/>
      <c r="H251" s="201"/>
      <c r="I251" s="201"/>
      <c r="J251" s="197"/>
      <c r="K251" s="198"/>
    </row>
    <row r="252" spans="2:11" ht="15" customHeight="1" x14ac:dyDescent="0.25">
      <c r="B252" s="203"/>
      <c r="C252" s="220"/>
      <c r="D252" s="220"/>
      <c r="E252" s="220"/>
      <c r="F252" s="220"/>
      <c r="G252" s="215"/>
      <c r="H252" s="201"/>
      <c r="I252" s="201"/>
      <c r="J252" s="197"/>
      <c r="K252" s="198"/>
    </row>
    <row r="253" spans="2:11" ht="15" customHeight="1" x14ac:dyDescent="0.25">
      <c r="B253" s="203"/>
      <c r="C253" s="220"/>
      <c r="D253" s="220"/>
      <c r="E253" s="220"/>
      <c r="F253" s="220"/>
      <c r="G253" s="215"/>
      <c r="H253" s="201"/>
      <c r="I253" s="201"/>
      <c r="J253" s="197"/>
      <c r="K253" s="198"/>
    </row>
    <row r="254" spans="2:11" ht="15" customHeight="1" x14ac:dyDescent="0.25">
      <c r="B254" s="203"/>
      <c r="C254" s="220"/>
      <c r="D254" s="220"/>
      <c r="E254" s="220"/>
      <c r="F254" s="220"/>
      <c r="G254" s="215"/>
      <c r="H254" s="201"/>
      <c r="I254" s="201"/>
      <c r="J254" s="197"/>
      <c r="K254" s="198"/>
    </row>
    <row r="255" spans="2:11" ht="15" customHeight="1" x14ac:dyDescent="0.25">
      <c r="B255" s="203"/>
      <c r="C255" s="220"/>
      <c r="D255" s="220"/>
      <c r="E255" s="220"/>
      <c r="F255" s="220"/>
      <c r="G255" s="215"/>
      <c r="H255" s="201"/>
      <c r="I255" s="201"/>
      <c r="J255" s="197"/>
      <c r="K255" s="198"/>
    </row>
    <row r="256" spans="2:11" ht="15" customHeight="1" x14ac:dyDescent="0.25">
      <c r="B256" s="203"/>
      <c r="C256" s="220"/>
      <c r="D256" s="220"/>
      <c r="E256" s="220"/>
      <c r="F256" s="220"/>
      <c r="G256" s="215"/>
      <c r="H256" s="201"/>
      <c r="I256" s="201"/>
      <c r="J256" s="197"/>
      <c r="K256" s="198"/>
    </row>
    <row r="257" spans="2:11" ht="15" customHeight="1" x14ac:dyDescent="0.25">
      <c r="B257" s="203"/>
      <c r="C257" s="220"/>
      <c r="D257" s="220"/>
      <c r="E257" s="220"/>
      <c r="F257" s="220"/>
      <c r="G257" s="215"/>
      <c r="H257" s="201"/>
      <c r="I257" s="201"/>
      <c r="J257" s="197"/>
      <c r="K257" s="198"/>
    </row>
    <row r="258" spans="2:11" ht="15" customHeight="1" x14ac:dyDescent="0.25">
      <c r="B258" s="203"/>
      <c r="C258" s="220"/>
      <c r="D258" s="220"/>
      <c r="E258" s="220"/>
      <c r="F258" s="220"/>
      <c r="G258" s="215"/>
      <c r="H258" s="201"/>
      <c r="I258" s="201"/>
      <c r="J258" s="197"/>
      <c r="K258" s="198"/>
    </row>
    <row r="259" spans="2:11" ht="15" customHeight="1" x14ac:dyDescent="0.25">
      <c r="B259" s="203"/>
      <c r="C259" s="220"/>
      <c r="D259" s="220"/>
      <c r="E259" s="220"/>
      <c r="F259" s="220"/>
      <c r="G259" s="215"/>
      <c r="H259" s="201"/>
      <c r="I259" s="201"/>
      <c r="J259" s="197"/>
      <c r="K259" s="198"/>
    </row>
    <row r="260" spans="2:11" ht="15" customHeight="1" x14ac:dyDescent="0.25">
      <c r="B260" s="203"/>
      <c r="C260" s="220"/>
      <c r="D260" s="220"/>
      <c r="E260" s="220"/>
      <c r="F260" s="220"/>
      <c r="G260" s="215"/>
      <c r="H260" s="201"/>
      <c r="I260" s="201"/>
      <c r="J260" s="197"/>
      <c r="K260" s="198"/>
    </row>
    <row r="261" spans="2:11" ht="15" customHeight="1" x14ac:dyDescent="0.25">
      <c r="B261" s="203"/>
      <c r="C261" s="220"/>
      <c r="D261" s="220"/>
      <c r="E261" s="220"/>
      <c r="F261" s="220"/>
      <c r="G261" s="215"/>
      <c r="H261" s="201"/>
      <c r="I261" s="201"/>
      <c r="J261" s="197"/>
      <c r="K261" s="198"/>
    </row>
    <row r="262" spans="2:11" ht="15" customHeight="1" x14ac:dyDescent="0.25">
      <c r="B262" s="203"/>
      <c r="C262" s="220"/>
      <c r="D262" s="220"/>
      <c r="E262" s="220"/>
      <c r="F262" s="220"/>
      <c r="G262" s="215"/>
      <c r="H262" s="201"/>
      <c r="I262" s="201"/>
      <c r="J262" s="197"/>
      <c r="K262" s="198"/>
    </row>
    <row r="263" spans="2:11" ht="15" customHeight="1" x14ac:dyDescent="0.25">
      <c r="B263" s="203"/>
      <c r="C263" s="220"/>
      <c r="D263" s="220"/>
      <c r="E263" s="220"/>
      <c r="F263" s="220"/>
      <c r="G263" s="215"/>
      <c r="H263" s="201"/>
      <c r="I263" s="201"/>
      <c r="J263" s="197"/>
      <c r="K263" s="198"/>
    </row>
    <row r="264" spans="2:11" ht="15" customHeight="1" x14ac:dyDescent="0.25">
      <c r="B264" s="203"/>
      <c r="C264" s="220"/>
      <c r="D264" s="220"/>
      <c r="E264" s="220"/>
      <c r="F264" s="220"/>
      <c r="G264" s="215"/>
      <c r="H264" s="201"/>
      <c r="I264" s="201"/>
      <c r="J264" s="197"/>
      <c r="K264" s="198"/>
    </row>
    <row r="265" spans="2:11" ht="15" customHeight="1" x14ac:dyDescent="0.25">
      <c r="B265" s="203"/>
      <c r="C265" s="220"/>
      <c r="D265" s="220"/>
      <c r="E265" s="220"/>
      <c r="F265" s="220"/>
      <c r="G265" s="215"/>
      <c r="H265" s="201"/>
      <c r="I265" s="201"/>
      <c r="J265" s="197"/>
      <c r="K265" s="198"/>
    </row>
    <row r="266" spans="2:11" ht="15" customHeight="1" x14ac:dyDescent="0.25">
      <c r="B266" s="203"/>
      <c r="C266" s="220"/>
      <c r="D266" s="220"/>
      <c r="E266" s="220"/>
      <c r="F266" s="220"/>
      <c r="G266" s="215"/>
      <c r="H266" s="201"/>
      <c r="I266" s="201"/>
      <c r="J266" s="197"/>
      <c r="K266" s="198"/>
    </row>
    <row r="267" spans="2:11" ht="15" customHeight="1" x14ac:dyDescent="0.25">
      <c r="B267" s="203"/>
      <c r="C267" s="220"/>
      <c r="D267" s="220"/>
      <c r="E267" s="220"/>
      <c r="F267" s="220"/>
      <c r="G267" s="215"/>
      <c r="H267" s="201"/>
      <c r="I267" s="201"/>
      <c r="J267" s="197"/>
      <c r="K267" s="198"/>
    </row>
    <row r="268" spans="2:11" ht="15" customHeight="1" x14ac:dyDescent="0.25">
      <c r="B268" s="203"/>
      <c r="C268" s="220"/>
      <c r="D268" s="220"/>
      <c r="E268" s="220"/>
      <c r="F268" s="220"/>
      <c r="G268" s="215"/>
      <c r="H268" s="201"/>
      <c r="I268" s="201"/>
      <c r="J268" s="197"/>
      <c r="K268" s="198"/>
    </row>
    <row r="269" spans="2:11" ht="15" customHeight="1" x14ac:dyDescent="0.25">
      <c r="B269" s="203"/>
      <c r="C269" s="220"/>
      <c r="D269" s="220"/>
      <c r="E269" s="220"/>
      <c r="F269" s="220"/>
      <c r="G269" s="215"/>
      <c r="H269" s="201"/>
      <c r="I269" s="201"/>
      <c r="J269" s="197"/>
      <c r="K269" s="198"/>
    </row>
    <row r="270" spans="2:11" ht="15" customHeight="1" x14ac:dyDescent="0.25">
      <c r="B270" s="203"/>
      <c r="C270" s="220"/>
      <c r="D270" s="220"/>
      <c r="E270" s="220"/>
      <c r="F270" s="220"/>
      <c r="G270" s="215"/>
      <c r="H270" s="201"/>
      <c r="I270" s="201"/>
      <c r="J270" s="197"/>
      <c r="K270" s="198"/>
    </row>
    <row r="271" spans="2:11" ht="15" customHeight="1" x14ac:dyDescent="0.25">
      <c r="B271" s="203"/>
      <c r="C271" s="220"/>
      <c r="D271" s="220"/>
      <c r="E271" s="220"/>
      <c r="F271" s="220"/>
      <c r="G271" s="215"/>
      <c r="H271" s="201"/>
      <c r="I271" s="201"/>
      <c r="J271" s="197"/>
      <c r="K271" s="198"/>
    </row>
    <row r="272" spans="2:11" ht="15" customHeight="1" x14ac:dyDescent="0.25">
      <c r="B272" s="203"/>
      <c r="C272" s="220"/>
      <c r="D272" s="220"/>
      <c r="E272" s="220"/>
      <c r="F272" s="220"/>
      <c r="G272" s="215"/>
      <c r="H272" s="201"/>
      <c r="I272" s="201"/>
      <c r="J272" s="197"/>
      <c r="K272" s="198"/>
    </row>
    <row r="273" spans="2:11" ht="15" customHeight="1" x14ac:dyDescent="0.25">
      <c r="B273" s="203"/>
      <c r="C273" s="220"/>
      <c r="D273" s="220"/>
      <c r="E273" s="220"/>
      <c r="F273" s="220"/>
      <c r="G273" s="215"/>
      <c r="H273" s="201"/>
      <c r="I273" s="201"/>
      <c r="J273" s="197"/>
      <c r="K273" s="198"/>
    </row>
    <row r="274" spans="2:11" ht="15" customHeight="1" x14ac:dyDescent="0.25">
      <c r="B274" s="203"/>
      <c r="C274" s="220"/>
      <c r="D274" s="220"/>
      <c r="E274" s="220"/>
      <c r="F274" s="220"/>
      <c r="G274" s="215"/>
      <c r="H274" s="201"/>
      <c r="I274" s="201"/>
      <c r="J274" s="197"/>
      <c r="K274" s="198"/>
    </row>
    <row r="275" spans="2:11" ht="15" customHeight="1" x14ac:dyDescent="0.25">
      <c r="B275" s="203"/>
      <c r="C275" s="220"/>
      <c r="D275" s="220"/>
      <c r="E275" s="220"/>
      <c r="F275" s="220"/>
      <c r="G275" s="215"/>
      <c r="H275" s="201"/>
      <c r="I275" s="201"/>
      <c r="J275" s="197"/>
      <c r="K275" s="198"/>
    </row>
    <row r="276" spans="2:11" ht="15" customHeight="1" x14ac:dyDescent="0.25">
      <c r="B276" s="203"/>
      <c r="C276" s="220"/>
      <c r="D276" s="220"/>
      <c r="E276" s="220"/>
      <c r="F276" s="220"/>
      <c r="G276" s="215"/>
      <c r="H276" s="201"/>
      <c r="I276" s="201"/>
      <c r="J276" s="197"/>
      <c r="K276" s="198"/>
    </row>
    <row r="277" spans="2:11" ht="15" customHeight="1" x14ac:dyDescent="0.25">
      <c r="B277" s="203"/>
      <c r="C277" s="220"/>
      <c r="D277" s="220"/>
      <c r="E277" s="220"/>
      <c r="F277" s="220"/>
      <c r="G277" s="215"/>
      <c r="H277" s="201"/>
      <c r="I277" s="201"/>
      <c r="J277" s="197"/>
      <c r="K277" s="198"/>
    </row>
    <row r="278" spans="2:11" ht="15" customHeight="1" x14ac:dyDescent="0.25">
      <c r="B278" s="203"/>
      <c r="C278" s="220"/>
      <c r="D278" s="220"/>
      <c r="E278" s="220"/>
      <c r="F278" s="220"/>
      <c r="G278" s="215"/>
      <c r="H278" s="201"/>
      <c r="I278" s="201"/>
      <c r="J278" s="197"/>
      <c r="K278" s="198"/>
    </row>
    <row r="279" spans="2:11" ht="15" customHeight="1" x14ac:dyDescent="0.25">
      <c r="B279" s="203"/>
      <c r="C279" s="220"/>
      <c r="D279" s="220"/>
      <c r="E279" s="220"/>
      <c r="F279" s="220"/>
      <c r="G279" s="215"/>
      <c r="H279" s="201"/>
      <c r="I279" s="201"/>
      <c r="J279" s="197"/>
      <c r="K279" s="198"/>
    </row>
    <row r="280" spans="2:11" ht="15" customHeight="1" x14ac:dyDescent="0.25">
      <c r="B280" s="203"/>
      <c r="C280" s="220"/>
      <c r="D280" s="220"/>
      <c r="E280" s="220"/>
      <c r="F280" s="220"/>
      <c r="G280" s="215"/>
      <c r="H280" s="201"/>
      <c r="I280" s="201"/>
      <c r="J280" s="197"/>
      <c r="K280" s="198"/>
    </row>
    <row r="281" spans="2:11" ht="15" customHeight="1" x14ac:dyDescent="0.25">
      <c r="B281" s="203"/>
      <c r="C281" s="220"/>
      <c r="D281" s="220"/>
      <c r="E281" s="220"/>
      <c r="F281" s="220"/>
      <c r="G281" s="215"/>
      <c r="H281" s="201"/>
      <c r="I281" s="201"/>
      <c r="J281" s="197"/>
      <c r="K281" s="198"/>
    </row>
    <row r="282" spans="2:11" ht="15" customHeight="1" x14ac:dyDescent="0.25">
      <c r="B282" s="203"/>
      <c r="C282" s="220"/>
      <c r="D282" s="220"/>
      <c r="E282" s="220"/>
      <c r="F282" s="220"/>
      <c r="G282" s="215"/>
      <c r="H282" s="201"/>
      <c r="I282" s="201"/>
      <c r="J282" s="197"/>
      <c r="K282" s="198"/>
    </row>
    <row r="283" spans="2:11" ht="15" customHeight="1" x14ac:dyDescent="0.25">
      <c r="B283" s="203"/>
      <c r="C283" s="220"/>
      <c r="D283" s="220"/>
      <c r="E283" s="220"/>
      <c r="F283" s="220"/>
      <c r="G283" s="215"/>
      <c r="H283" s="201"/>
      <c r="I283" s="201"/>
      <c r="J283" s="197"/>
      <c r="K283" s="198"/>
    </row>
    <row r="284" spans="2:11" ht="15" customHeight="1" x14ac:dyDescent="0.25">
      <c r="B284" s="203"/>
      <c r="C284" s="220"/>
      <c r="D284" s="220"/>
      <c r="E284" s="220"/>
      <c r="F284" s="220"/>
      <c r="G284" s="215"/>
      <c r="H284" s="201"/>
      <c r="I284" s="201"/>
      <c r="J284" s="197"/>
      <c r="K284" s="198"/>
    </row>
    <row r="285" spans="2:11" ht="15" customHeight="1" x14ac:dyDescent="0.25">
      <c r="B285" s="203"/>
      <c r="C285" s="220"/>
      <c r="D285" s="220"/>
      <c r="E285" s="220"/>
      <c r="F285" s="220"/>
      <c r="G285" s="215"/>
      <c r="H285" s="201"/>
      <c r="I285" s="201"/>
      <c r="J285" s="197"/>
      <c r="K285" s="198"/>
    </row>
    <row r="286" spans="2:11" ht="15" customHeight="1" x14ac:dyDescent="0.25">
      <c r="B286" s="203"/>
      <c r="C286" s="220"/>
      <c r="D286" s="220"/>
      <c r="E286" s="220"/>
      <c r="F286" s="220"/>
      <c r="G286" s="215"/>
      <c r="H286" s="201"/>
      <c r="I286" s="201"/>
      <c r="J286" s="197"/>
      <c r="K286" s="198"/>
    </row>
    <row r="287" spans="2:11" ht="15" customHeight="1" x14ac:dyDescent="0.25">
      <c r="B287" s="203"/>
      <c r="C287" s="220"/>
      <c r="D287" s="220"/>
      <c r="E287" s="220"/>
      <c r="F287" s="220"/>
      <c r="G287" s="215"/>
      <c r="H287" s="201"/>
      <c r="I287" s="201"/>
      <c r="J287" s="197"/>
      <c r="K287" s="198"/>
    </row>
    <row r="288" spans="2:11" ht="15" customHeight="1" x14ac:dyDescent="0.25">
      <c r="B288" s="203"/>
      <c r="C288" s="220"/>
      <c r="D288" s="220"/>
      <c r="E288" s="220"/>
      <c r="F288" s="220"/>
      <c r="G288" s="215"/>
      <c r="H288" s="201"/>
      <c r="I288" s="201"/>
      <c r="J288" s="197"/>
      <c r="K288" s="198"/>
    </row>
    <row r="289" spans="2:11" ht="15" customHeight="1" x14ac:dyDescent="0.25">
      <c r="B289" s="203"/>
      <c r="C289" s="220"/>
      <c r="D289" s="220"/>
      <c r="E289" s="220"/>
      <c r="F289" s="220"/>
      <c r="G289" s="215"/>
      <c r="H289" s="201"/>
      <c r="I289" s="201"/>
      <c r="J289" s="197"/>
      <c r="K289" s="198"/>
    </row>
    <row r="290" spans="2:11" ht="15" customHeight="1" x14ac:dyDescent="0.25">
      <c r="B290" s="203"/>
      <c r="C290" s="220"/>
      <c r="D290" s="220"/>
      <c r="E290" s="220"/>
      <c r="F290" s="220"/>
      <c r="G290" s="215"/>
      <c r="H290" s="201"/>
      <c r="I290" s="201"/>
      <c r="J290" s="197"/>
      <c r="K290" s="198"/>
    </row>
    <row r="291" spans="2:11" ht="15" customHeight="1" x14ac:dyDescent="0.25">
      <c r="B291" s="203"/>
      <c r="C291" s="220"/>
      <c r="D291" s="220"/>
      <c r="E291" s="220"/>
      <c r="F291" s="220"/>
      <c r="G291" s="215"/>
      <c r="H291" s="201"/>
      <c r="I291" s="201"/>
      <c r="J291" s="197"/>
      <c r="K291" s="198"/>
    </row>
    <row r="292" spans="2:11" ht="15" customHeight="1" x14ac:dyDescent="0.25">
      <c r="B292" s="203"/>
      <c r="C292" s="220"/>
      <c r="D292" s="220"/>
      <c r="E292" s="220"/>
      <c r="F292" s="220"/>
      <c r="G292" s="215"/>
      <c r="H292" s="201"/>
      <c r="I292" s="201"/>
      <c r="J292" s="197"/>
      <c r="K292" s="198"/>
    </row>
    <row r="293" spans="2:11" ht="15" customHeight="1" x14ac:dyDescent="0.25">
      <c r="B293" s="203"/>
      <c r="C293" s="220"/>
      <c r="D293" s="220"/>
      <c r="E293" s="220"/>
      <c r="F293" s="220"/>
      <c r="G293" s="215"/>
      <c r="H293" s="201"/>
      <c r="I293" s="201"/>
      <c r="J293" s="197"/>
      <c r="K293" s="198"/>
    </row>
    <row r="294" spans="2:11" ht="15" customHeight="1" x14ac:dyDescent="0.25">
      <c r="B294" s="203"/>
      <c r="C294" s="220"/>
      <c r="D294" s="220"/>
      <c r="E294" s="220"/>
      <c r="F294" s="220"/>
      <c r="G294" s="215"/>
      <c r="H294" s="201"/>
      <c r="I294" s="201"/>
      <c r="J294" s="197"/>
      <c r="K294" s="198"/>
    </row>
    <row r="295" spans="2:11" ht="15" customHeight="1" x14ac:dyDescent="0.25">
      <c r="B295" s="203"/>
      <c r="C295" s="220"/>
      <c r="D295" s="220"/>
      <c r="E295" s="220"/>
      <c r="F295" s="220"/>
      <c r="G295" s="215"/>
      <c r="H295" s="201"/>
      <c r="I295" s="201"/>
      <c r="J295" s="197"/>
      <c r="K295" s="198"/>
    </row>
    <row r="296" spans="2:11" ht="15" customHeight="1" x14ac:dyDescent="0.25">
      <c r="B296" s="203"/>
      <c r="C296" s="220"/>
      <c r="D296" s="220"/>
      <c r="E296" s="220"/>
      <c r="F296" s="220"/>
      <c r="G296" s="215"/>
      <c r="H296" s="201"/>
      <c r="I296" s="201"/>
      <c r="J296" s="197"/>
      <c r="K296" s="198"/>
    </row>
    <row r="297" spans="2:11" ht="15" customHeight="1" x14ac:dyDescent="0.25">
      <c r="B297" s="203"/>
      <c r="C297" s="220"/>
      <c r="D297" s="220"/>
      <c r="E297" s="220"/>
      <c r="F297" s="220"/>
      <c r="G297" s="215"/>
      <c r="H297" s="201"/>
      <c r="I297" s="201"/>
      <c r="J297" s="197"/>
      <c r="K297" s="198"/>
    </row>
    <row r="298" spans="2:11" ht="15" customHeight="1" x14ac:dyDescent="0.25">
      <c r="B298" s="203"/>
      <c r="C298" s="220"/>
      <c r="D298" s="220"/>
      <c r="E298" s="220"/>
      <c r="F298" s="220"/>
      <c r="G298" s="215"/>
      <c r="H298" s="201"/>
      <c r="I298" s="201"/>
      <c r="J298" s="197"/>
      <c r="K298" s="198"/>
    </row>
    <row r="299" spans="2:11" ht="15" customHeight="1" x14ac:dyDescent="0.25">
      <c r="B299" s="203"/>
      <c r="C299" s="220"/>
      <c r="D299" s="220"/>
      <c r="E299" s="220"/>
      <c r="F299" s="220"/>
      <c r="G299" s="215"/>
      <c r="H299" s="201"/>
      <c r="I299" s="201"/>
      <c r="J299" s="197"/>
      <c r="K299" s="198"/>
    </row>
    <row r="300" spans="2:11" ht="15" customHeight="1" x14ac:dyDescent="0.25">
      <c r="B300" s="203"/>
      <c r="C300" s="220"/>
      <c r="D300" s="220"/>
      <c r="E300" s="220"/>
      <c r="F300" s="220"/>
      <c r="G300" s="215"/>
      <c r="H300" s="201"/>
      <c r="I300" s="201"/>
      <c r="J300" s="197"/>
      <c r="K300" s="198"/>
    </row>
    <row r="301" spans="2:11" ht="15" customHeight="1" x14ac:dyDescent="0.25">
      <c r="B301" s="203"/>
      <c r="C301" s="220"/>
      <c r="D301" s="220"/>
      <c r="E301" s="220"/>
      <c r="F301" s="220"/>
      <c r="G301" s="215"/>
      <c r="H301" s="201"/>
      <c r="I301" s="201"/>
      <c r="J301" s="197"/>
      <c r="K301" s="198"/>
    </row>
    <row r="302" spans="2:11" ht="15" customHeight="1" x14ac:dyDescent="0.25">
      <c r="B302" s="203"/>
      <c r="C302" s="220"/>
      <c r="D302" s="220"/>
      <c r="E302" s="220"/>
      <c r="F302" s="220"/>
      <c r="G302" s="215"/>
      <c r="H302" s="201"/>
      <c r="I302" s="201"/>
      <c r="J302" s="197"/>
      <c r="K302" s="198"/>
    </row>
    <row r="303" spans="2:11" ht="15" customHeight="1" x14ac:dyDescent="0.25">
      <c r="B303" s="203"/>
      <c r="C303" s="220"/>
      <c r="D303" s="220"/>
      <c r="E303" s="220"/>
      <c r="F303" s="220"/>
      <c r="G303" s="215"/>
      <c r="H303" s="201"/>
      <c r="I303" s="201"/>
      <c r="J303" s="197"/>
      <c r="K303" s="198"/>
    </row>
    <row r="304" spans="2:11" ht="15" customHeight="1" x14ac:dyDescent="0.25">
      <c r="B304" s="203"/>
      <c r="C304" s="220"/>
      <c r="D304" s="220"/>
      <c r="E304" s="220"/>
      <c r="F304" s="220"/>
      <c r="G304" s="215"/>
      <c r="H304" s="201"/>
      <c r="I304" s="201"/>
      <c r="J304" s="197"/>
      <c r="K304" s="198"/>
    </row>
    <row r="305" spans="2:11" ht="15" customHeight="1" x14ac:dyDescent="0.25">
      <c r="B305" s="203"/>
      <c r="C305" s="220"/>
      <c r="D305" s="220"/>
      <c r="E305" s="220"/>
      <c r="F305" s="220"/>
      <c r="G305" s="215"/>
      <c r="H305" s="201"/>
      <c r="I305" s="201"/>
      <c r="J305" s="197"/>
      <c r="K305" s="198"/>
    </row>
    <row r="306" spans="2:11" ht="15" customHeight="1" x14ac:dyDescent="0.25">
      <c r="B306" s="203"/>
      <c r="C306" s="220"/>
      <c r="D306" s="220"/>
      <c r="E306" s="220"/>
      <c r="F306" s="220"/>
      <c r="G306" s="215"/>
      <c r="H306" s="201"/>
      <c r="I306" s="201"/>
      <c r="J306" s="197"/>
      <c r="K306" s="198"/>
    </row>
    <row r="307" spans="2:11" ht="15" customHeight="1" x14ac:dyDescent="0.25">
      <c r="B307" s="203"/>
      <c r="C307" s="220"/>
      <c r="D307" s="220"/>
      <c r="E307" s="220"/>
      <c r="F307" s="220"/>
      <c r="G307" s="215"/>
      <c r="H307" s="201"/>
      <c r="I307" s="201"/>
      <c r="J307" s="197"/>
      <c r="K307" s="198"/>
    </row>
    <row r="308" spans="2:11" ht="15" customHeight="1" x14ac:dyDescent="0.25">
      <c r="B308" s="203"/>
      <c r="C308" s="220"/>
      <c r="D308" s="220"/>
      <c r="E308" s="220"/>
      <c r="F308" s="220"/>
      <c r="G308" s="215"/>
      <c r="H308" s="201"/>
      <c r="I308" s="201"/>
      <c r="J308" s="197"/>
      <c r="K308" s="198"/>
    </row>
    <row r="309" spans="2:11" ht="15" customHeight="1" x14ac:dyDescent="0.25">
      <c r="B309" s="203"/>
      <c r="C309" s="220"/>
      <c r="D309" s="220"/>
      <c r="E309" s="220"/>
      <c r="F309" s="220"/>
      <c r="G309" s="215"/>
      <c r="H309" s="201"/>
      <c r="I309" s="201"/>
      <c r="J309" s="197"/>
      <c r="K309" s="198"/>
    </row>
    <row r="310" spans="2:11" ht="15" customHeight="1" x14ac:dyDescent="0.25">
      <c r="B310" s="203"/>
      <c r="C310" s="220"/>
      <c r="D310" s="220"/>
      <c r="E310" s="220"/>
      <c r="F310" s="220"/>
      <c r="G310" s="215"/>
      <c r="H310" s="201"/>
      <c r="I310" s="201"/>
      <c r="J310" s="197"/>
      <c r="K310" s="198"/>
    </row>
    <row r="311" spans="2:11" ht="15" customHeight="1" x14ac:dyDescent="0.25">
      <c r="B311" s="203"/>
      <c r="C311" s="220"/>
      <c r="D311" s="220"/>
      <c r="E311" s="220"/>
      <c r="F311" s="220"/>
      <c r="G311" s="215"/>
      <c r="H311" s="201"/>
      <c r="I311" s="201"/>
      <c r="J311" s="197"/>
      <c r="K311" s="198"/>
    </row>
    <row r="312" spans="2:11" ht="15" customHeight="1" x14ac:dyDescent="0.25">
      <c r="B312" s="203"/>
      <c r="C312" s="220"/>
      <c r="D312" s="220"/>
      <c r="E312" s="220"/>
      <c r="F312" s="220"/>
      <c r="G312" s="215"/>
      <c r="H312" s="201"/>
      <c r="I312" s="201"/>
      <c r="J312" s="197"/>
      <c r="K312" s="198"/>
    </row>
    <row r="313" spans="2:11" ht="15" customHeight="1" x14ac:dyDescent="0.25">
      <c r="B313" s="203"/>
      <c r="C313" s="220"/>
      <c r="D313" s="220"/>
      <c r="E313" s="220"/>
      <c r="F313" s="220"/>
      <c r="G313" s="215"/>
      <c r="H313" s="201"/>
      <c r="I313" s="201"/>
      <c r="J313" s="197"/>
      <c r="K313" s="198"/>
    </row>
    <row r="314" spans="2:11" ht="15" customHeight="1" x14ac:dyDescent="0.25">
      <c r="B314" s="203"/>
      <c r="C314" s="220"/>
      <c r="D314" s="220"/>
      <c r="E314" s="220"/>
      <c r="F314" s="220"/>
      <c r="G314" s="215"/>
      <c r="H314" s="201"/>
      <c r="I314" s="201"/>
      <c r="J314" s="197"/>
      <c r="K314" s="198"/>
    </row>
    <row r="315" spans="2:11" ht="15" customHeight="1" x14ac:dyDescent="0.25">
      <c r="B315" s="203"/>
      <c r="C315" s="220"/>
      <c r="D315" s="220"/>
      <c r="E315" s="220"/>
      <c r="F315" s="220"/>
      <c r="G315" s="215"/>
      <c r="H315" s="201"/>
      <c r="I315" s="201"/>
      <c r="J315" s="197"/>
      <c r="K315" s="198"/>
    </row>
    <row r="316" spans="2:11" ht="15" customHeight="1" x14ac:dyDescent="0.25">
      <c r="B316" s="203"/>
      <c r="C316" s="220"/>
      <c r="D316" s="220"/>
      <c r="E316" s="220"/>
      <c r="F316" s="220"/>
      <c r="G316" s="215"/>
      <c r="H316" s="201"/>
      <c r="I316" s="201"/>
      <c r="J316" s="197"/>
      <c r="K316" s="198"/>
    </row>
    <row r="317" spans="2:11" ht="15" customHeight="1" x14ac:dyDescent="0.25">
      <c r="B317" s="203"/>
      <c r="C317" s="220"/>
      <c r="D317" s="220"/>
      <c r="E317" s="220"/>
      <c r="F317" s="220"/>
      <c r="G317" s="215"/>
      <c r="H317" s="201"/>
      <c r="I317" s="201"/>
      <c r="J317" s="197"/>
      <c r="K317" s="198"/>
    </row>
    <row r="318" spans="2:11" ht="15" customHeight="1" x14ac:dyDescent="0.25">
      <c r="B318" s="203"/>
      <c r="C318" s="220"/>
      <c r="D318" s="220"/>
      <c r="E318" s="220"/>
      <c r="F318" s="220"/>
      <c r="G318" s="215"/>
      <c r="H318" s="201"/>
      <c r="I318" s="201"/>
      <c r="J318" s="197"/>
      <c r="K318" s="198"/>
    </row>
    <row r="319" spans="2:11" ht="15" customHeight="1" x14ac:dyDescent="0.25">
      <c r="B319" s="203"/>
      <c r="C319" s="220"/>
      <c r="D319" s="220"/>
      <c r="E319" s="220"/>
      <c r="F319" s="220"/>
      <c r="G319" s="215"/>
      <c r="H319" s="201"/>
      <c r="I319" s="201"/>
      <c r="J319" s="197"/>
      <c r="K319" s="198"/>
    </row>
    <row r="320" spans="2:11" ht="15" customHeight="1" x14ac:dyDescent="0.25">
      <c r="B320" s="203"/>
      <c r="C320" s="220"/>
      <c r="D320" s="220"/>
      <c r="E320" s="220"/>
      <c r="F320" s="220"/>
      <c r="G320" s="215"/>
      <c r="H320" s="201"/>
      <c r="I320" s="201"/>
      <c r="J320" s="197"/>
      <c r="K320" s="198"/>
    </row>
    <row r="321" spans="2:11" ht="15" customHeight="1" x14ac:dyDescent="0.25">
      <c r="B321" s="203"/>
      <c r="C321" s="220"/>
      <c r="D321" s="220"/>
      <c r="E321" s="220"/>
      <c r="F321" s="220"/>
      <c r="G321" s="215"/>
      <c r="H321" s="201"/>
      <c r="I321" s="201"/>
      <c r="J321" s="197"/>
      <c r="K321" s="198"/>
    </row>
    <row r="322" spans="2:11" ht="15" customHeight="1" x14ac:dyDescent="0.25">
      <c r="B322" s="203"/>
      <c r="C322" s="220"/>
      <c r="D322" s="220"/>
      <c r="E322" s="220"/>
      <c r="F322" s="220"/>
      <c r="G322" s="215"/>
      <c r="H322" s="201"/>
      <c r="I322" s="201"/>
      <c r="J322" s="197"/>
      <c r="K322" s="198"/>
    </row>
    <row r="323" spans="2:11" ht="15" customHeight="1" x14ac:dyDescent="0.25">
      <c r="B323" s="203"/>
      <c r="C323" s="220"/>
      <c r="D323" s="220"/>
      <c r="E323" s="220"/>
      <c r="F323" s="220"/>
      <c r="G323" s="215"/>
      <c r="H323" s="201"/>
      <c r="I323" s="201"/>
      <c r="J323" s="197"/>
      <c r="K323" s="198"/>
    </row>
    <row r="324" spans="2:11" ht="15" customHeight="1" x14ac:dyDescent="0.25">
      <c r="B324" s="203"/>
      <c r="C324" s="220"/>
      <c r="D324" s="220"/>
      <c r="E324" s="220"/>
      <c r="F324" s="220"/>
      <c r="G324" s="215"/>
      <c r="H324" s="201"/>
      <c r="I324" s="201"/>
      <c r="J324" s="197"/>
      <c r="K324" s="198"/>
    </row>
    <row r="325" spans="2:11" ht="15" customHeight="1" x14ac:dyDescent="0.25">
      <c r="B325" s="203"/>
      <c r="C325" s="220"/>
      <c r="D325" s="220"/>
      <c r="E325" s="220"/>
      <c r="F325" s="220"/>
      <c r="G325" s="215"/>
      <c r="H325" s="201"/>
      <c r="I325" s="201"/>
      <c r="J325" s="197"/>
      <c r="K325" s="198"/>
    </row>
    <row r="326" spans="2:11" ht="15" customHeight="1" x14ac:dyDescent="0.25">
      <c r="B326" s="203"/>
      <c r="C326" s="220"/>
      <c r="D326" s="220"/>
      <c r="E326" s="220"/>
      <c r="F326" s="220"/>
      <c r="G326" s="215"/>
      <c r="H326" s="201"/>
      <c r="I326" s="201"/>
      <c r="J326" s="197"/>
      <c r="K326" s="198"/>
    </row>
    <row r="327" spans="2:11" ht="15" customHeight="1" x14ac:dyDescent="0.25">
      <c r="B327" s="203"/>
      <c r="C327" s="220"/>
      <c r="D327" s="220"/>
      <c r="E327" s="220"/>
      <c r="F327" s="220"/>
      <c r="G327" s="215"/>
      <c r="H327" s="201"/>
      <c r="I327" s="201"/>
      <c r="J327" s="197"/>
      <c r="K327" s="198"/>
    </row>
    <row r="328" spans="2:11" ht="15" customHeight="1" x14ac:dyDescent="0.25">
      <c r="B328" s="203"/>
      <c r="C328" s="220"/>
      <c r="D328" s="220"/>
      <c r="E328" s="220"/>
      <c r="F328" s="220"/>
      <c r="G328" s="215"/>
      <c r="H328" s="201"/>
      <c r="I328" s="201"/>
      <c r="J328" s="197"/>
      <c r="K328" s="198"/>
    </row>
    <row r="329" spans="2:11" ht="15" customHeight="1" x14ac:dyDescent="0.25">
      <c r="B329" s="203"/>
      <c r="C329" s="220"/>
      <c r="D329" s="220"/>
      <c r="E329" s="220"/>
      <c r="F329" s="220"/>
      <c r="G329" s="215"/>
      <c r="H329" s="201"/>
      <c r="I329" s="201"/>
      <c r="J329" s="197"/>
      <c r="K329" s="198"/>
    </row>
    <row r="330" spans="2:11" ht="15" customHeight="1" x14ac:dyDescent="0.25">
      <c r="B330" s="203"/>
      <c r="C330" s="220"/>
      <c r="D330" s="220"/>
      <c r="E330" s="220"/>
      <c r="F330" s="220"/>
      <c r="G330" s="215"/>
      <c r="H330" s="201"/>
      <c r="I330" s="201"/>
      <c r="J330" s="197"/>
      <c r="K330" s="198"/>
    </row>
    <row r="331" spans="2:11" ht="15" customHeight="1" x14ac:dyDescent="0.25">
      <c r="B331" s="203"/>
      <c r="C331" s="220"/>
      <c r="D331" s="220"/>
      <c r="E331" s="220"/>
      <c r="F331" s="220"/>
      <c r="G331" s="215"/>
      <c r="H331" s="201"/>
      <c r="I331" s="201"/>
      <c r="J331" s="197"/>
      <c r="K331" s="198"/>
    </row>
    <row r="332" spans="2:11" ht="15" customHeight="1" x14ac:dyDescent="0.25">
      <c r="B332" s="203"/>
      <c r="C332" s="220"/>
      <c r="D332" s="220"/>
      <c r="E332" s="220"/>
      <c r="F332" s="220"/>
      <c r="G332" s="215"/>
      <c r="H332" s="201"/>
      <c r="I332" s="201"/>
      <c r="J332" s="197"/>
      <c r="K332" s="198"/>
    </row>
    <row r="333" spans="2:11" ht="15" customHeight="1" x14ac:dyDescent="0.25">
      <c r="B333" s="203"/>
      <c r="C333" s="220"/>
      <c r="D333" s="220"/>
      <c r="E333" s="220"/>
      <c r="F333" s="220"/>
      <c r="G333" s="215"/>
      <c r="H333" s="201"/>
      <c r="I333" s="201"/>
      <c r="J333" s="197"/>
      <c r="K333" s="198"/>
    </row>
    <row r="334" spans="2:11" ht="15" customHeight="1" x14ac:dyDescent="0.25">
      <c r="B334" s="203"/>
      <c r="C334" s="220"/>
      <c r="D334" s="220"/>
      <c r="E334" s="220"/>
      <c r="F334" s="220"/>
      <c r="G334" s="215"/>
      <c r="H334" s="201"/>
      <c r="I334" s="201"/>
      <c r="J334" s="197"/>
      <c r="K334" s="198"/>
    </row>
    <row r="335" spans="2:11" ht="15" customHeight="1" x14ac:dyDescent="0.25">
      <c r="B335" s="203"/>
      <c r="C335" s="220"/>
      <c r="D335" s="220"/>
      <c r="E335" s="220"/>
      <c r="F335" s="220"/>
      <c r="G335" s="215"/>
      <c r="H335" s="201"/>
      <c r="I335" s="201"/>
      <c r="J335" s="197"/>
      <c r="K335" s="198"/>
    </row>
    <row r="336" spans="2:11" ht="15" customHeight="1" x14ac:dyDescent="0.25">
      <c r="B336" s="203"/>
      <c r="C336" s="220"/>
      <c r="D336" s="220"/>
      <c r="E336" s="220"/>
      <c r="F336" s="220"/>
      <c r="G336" s="215"/>
      <c r="H336" s="201"/>
      <c r="I336" s="201"/>
      <c r="J336" s="197"/>
      <c r="K336" s="198"/>
    </row>
    <row r="337" spans="2:11" ht="15" customHeight="1" x14ac:dyDescent="0.25">
      <c r="B337" s="203"/>
      <c r="C337" s="220"/>
      <c r="D337" s="220"/>
      <c r="E337" s="220"/>
      <c r="F337" s="220"/>
      <c r="G337" s="215"/>
      <c r="H337" s="201"/>
      <c r="I337" s="201"/>
      <c r="J337" s="197"/>
      <c r="K337" s="198"/>
    </row>
    <row r="338" spans="2:11" ht="15" customHeight="1" x14ac:dyDescent="0.25">
      <c r="B338" s="203"/>
      <c r="C338" s="220"/>
      <c r="D338" s="220"/>
      <c r="E338" s="220"/>
      <c r="F338" s="220"/>
      <c r="G338" s="215"/>
      <c r="H338" s="201"/>
      <c r="I338" s="201"/>
      <c r="J338" s="197"/>
      <c r="K338" s="198"/>
    </row>
    <row r="339" spans="2:11" ht="15" customHeight="1" x14ac:dyDescent="0.25">
      <c r="B339" s="203"/>
      <c r="C339" s="220"/>
      <c r="D339" s="220"/>
      <c r="E339" s="220"/>
      <c r="F339" s="220"/>
      <c r="G339" s="215"/>
      <c r="H339" s="201"/>
      <c r="I339" s="201"/>
      <c r="J339" s="197"/>
      <c r="K339" s="198"/>
    </row>
    <row r="340" spans="2:11" ht="15" customHeight="1" x14ac:dyDescent="0.25">
      <c r="B340" s="203"/>
      <c r="C340" s="220"/>
      <c r="D340" s="220"/>
      <c r="E340" s="220"/>
      <c r="F340" s="220"/>
      <c r="G340" s="215"/>
      <c r="H340" s="201"/>
      <c r="I340" s="201"/>
      <c r="J340" s="197"/>
      <c r="K340" s="198"/>
    </row>
    <row r="341" spans="2:11" ht="15" customHeight="1" x14ac:dyDescent="0.25">
      <c r="B341" s="203"/>
      <c r="C341" s="220"/>
      <c r="D341" s="220"/>
      <c r="E341" s="220"/>
      <c r="F341" s="220"/>
      <c r="G341" s="215"/>
      <c r="H341" s="201"/>
      <c r="I341" s="201"/>
      <c r="J341" s="197"/>
      <c r="K341" s="198"/>
    </row>
    <row r="342" spans="2:11" ht="15" customHeight="1" x14ac:dyDescent="0.25">
      <c r="B342" s="203"/>
      <c r="C342" s="220"/>
      <c r="D342" s="220"/>
      <c r="E342" s="220"/>
      <c r="F342" s="220"/>
      <c r="G342" s="215"/>
      <c r="H342" s="201"/>
      <c r="I342" s="201"/>
      <c r="J342" s="197"/>
      <c r="K342" s="198"/>
    </row>
    <row r="343" spans="2:11" ht="15" customHeight="1" x14ac:dyDescent="0.25">
      <c r="B343" s="203"/>
      <c r="C343" s="220"/>
      <c r="D343" s="220"/>
      <c r="E343" s="220"/>
      <c r="F343" s="220"/>
      <c r="G343" s="215"/>
      <c r="H343" s="201"/>
      <c r="I343" s="201"/>
      <c r="J343" s="197"/>
      <c r="K343" s="198"/>
    </row>
    <row r="344" spans="2:11" ht="15" customHeight="1" x14ac:dyDescent="0.25">
      <c r="B344" s="203"/>
      <c r="C344" s="220"/>
      <c r="D344" s="220"/>
      <c r="E344" s="220"/>
      <c r="F344" s="220"/>
      <c r="G344" s="215"/>
      <c r="H344" s="201"/>
      <c r="I344" s="201"/>
      <c r="J344" s="197"/>
      <c r="K344" s="198"/>
    </row>
    <row r="345" spans="2:11" ht="15" customHeight="1" x14ac:dyDescent="0.25">
      <c r="B345" s="203"/>
      <c r="C345" s="220"/>
      <c r="D345" s="220"/>
      <c r="E345" s="220"/>
      <c r="F345" s="220"/>
      <c r="G345" s="215"/>
      <c r="H345" s="201"/>
      <c r="I345" s="201"/>
      <c r="J345" s="197"/>
      <c r="K345" s="198"/>
    </row>
    <row r="346" spans="2:11" ht="15" customHeight="1" x14ac:dyDescent="0.25">
      <c r="B346" s="203"/>
      <c r="C346" s="220"/>
      <c r="D346" s="220"/>
      <c r="E346" s="220"/>
      <c r="F346" s="220"/>
      <c r="G346" s="215"/>
      <c r="H346" s="201"/>
      <c r="I346" s="201"/>
      <c r="J346" s="197"/>
      <c r="K346" s="198"/>
    </row>
    <row r="347" spans="2:11" ht="15" customHeight="1" x14ac:dyDescent="0.25">
      <c r="B347" s="203"/>
      <c r="C347" s="220"/>
      <c r="D347" s="220"/>
      <c r="E347" s="220"/>
      <c r="F347" s="220"/>
      <c r="G347" s="215"/>
      <c r="H347" s="201"/>
      <c r="I347" s="201"/>
      <c r="J347" s="197"/>
      <c r="K347" s="198"/>
    </row>
    <row r="348" spans="2:11" ht="15" customHeight="1" x14ac:dyDescent="0.25">
      <c r="B348" s="203"/>
      <c r="C348" s="220"/>
      <c r="D348" s="220"/>
      <c r="E348" s="220"/>
      <c r="F348" s="220"/>
      <c r="G348" s="215"/>
      <c r="H348" s="201"/>
      <c r="I348" s="201"/>
      <c r="J348" s="197"/>
      <c r="K348" s="198"/>
    </row>
    <row r="349" spans="2:11" ht="15" customHeight="1" x14ac:dyDescent="0.25">
      <c r="B349" s="203"/>
      <c r="C349" s="220"/>
      <c r="D349" s="220"/>
      <c r="E349" s="220"/>
      <c r="F349" s="220"/>
      <c r="G349" s="215"/>
      <c r="H349" s="201"/>
      <c r="I349" s="201"/>
      <c r="J349" s="197"/>
      <c r="K349" s="198"/>
    </row>
    <row r="350" spans="2:11" ht="15" customHeight="1" x14ac:dyDescent="0.25">
      <c r="B350" s="203"/>
      <c r="C350" s="220"/>
      <c r="D350" s="220"/>
      <c r="E350" s="220"/>
      <c r="F350" s="220"/>
      <c r="G350" s="215"/>
      <c r="H350" s="201"/>
      <c r="I350" s="201"/>
      <c r="J350" s="197"/>
      <c r="K350" s="198"/>
    </row>
    <row r="351" spans="2:11" ht="15" customHeight="1" x14ac:dyDescent="0.25">
      <c r="B351" s="203"/>
      <c r="C351" s="220"/>
      <c r="D351" s="220"/>
      <c r="E351" s="220"/>
      <c r="F351" s="220"/>
      <c r="G351" s="215"/>
      <c r="H351" s="201"/>
      <c r="I351" s="201"/>
      <c r="J351" s="197"/>
      <c r="K351" s="198"/>
    </row>
    <row r="352" spans="2:11" ht="15" customHeight="1" x14ac:dyDescent="0.25">
      <c r="B352" s="203"/>
      <c r="C352" s="220"/>
      <c r="D352" s="220"/>
      <c r="E352" s="220"/>
      <c r="F352" s="220"/>
      <c r="G352" s="215"/>
      <c r="H352" s="201"/>
      <c r="I352" s="201"/>
      <c r="J352" s="197"/>
      <c r="K352" s="198"/>
    </row>
    <row r="353" spans="2:11" ht="15" customHeight="1" x14ac:dyDescent="0.25">
      <c r="B353" s="203"/>
      <c r="C353" s="220"/>
      <c r="D353" s="220"/>
      <c r="E353" s="220"/>
      <c r="F353" s="220"/>
      <c r="G353" s="215"/>
      <c r="H353" s="201"/>
      <c r="I353" s="201"/>
      <c r="J353" s="197"/>
      <c r="K353" s="198"/>
    </row>
    <row r="354" spans="2:11" ht="15" customHeight="1" x14ac:dyDescent="0.25">
      <c r="B354" s="203"/>
      <c r="C354" s="220"/>
      <c r="D354" s="220"/>
      <c r="E354" s="220"/>
      <c r="F354" s="220"/>
      <c r="G354" s="215"/>
      <c r="H354" s="201"/>
      <c r="I354" s="201"/>
      <c r="J354" s="197"/>
      <c r="K354" s="198"/>
    </row>
    <row r="355" spans="2:11" ht="15" customHeight="1" x14ac:dyDescent="0.25">
      <c r="B355" s="203"/>
      <c r="C355" s="220"/>
      <c r="D355" s="220"/>
      <c r="E355" s="220"/>
      <c r="F355" s="220"/>
      <c r="G355" s="215"/>
      <c r="H355" s="201"/>
      <c r="I355" s="201"/>
      <c r="J355" s="197"/>
      <c r="K355" s="198"/>
    </row>
    <row r="356" spans="2:11" ht="15" customHeight="1" x14ac:dyDescent="0.25">
      <c r="B356" s="203"/>
      <c r="C356" s="220"/>
      <c r="D356" s="220"/>
      <c r="E356" s="220"/>
      <c r="F356" s="220"/>
      <c r="G356" s="215"/>
      <c r="H356" s="201"/>
      <c r="I356" s="201"/>
      <c r="J356" s="197"/>
      <c r="K356" s="198"/>
    </row>
    <row r="357" spans="2:11" ht="15" customHeight="1" x14ac:dyDescent="0.25">
      <c r="B357" s="203"/>
      <c r="C357" s="220"/>
      <c r="D357" s="220"/>
      <c r="E357" s="220"/>
      <c r="F357" s="220"/>
      <c r="G357" s="215"/>
      <c r="H357" s="201"/>
      <c r="I357" s="201"/>
      <c r="J357" s="197"/>
      <c r="K357" s="198"/>
    </row>
    <row r="358" spans="2:11" ht="15" customHeight="1" x14ac:dyDescent="0.25">
      <c r="B358" s="203"/>
      <c r="C358" s="220"/>
      <c r="D358" s="220"/>
      <c r="E358" s="220"/>
      <c r="F358" s="220"/>
      <c r="G358" s="215"/>
      <c r="H358" s="201"/>
      <c r="I358" s="201"/>
      <c r="J358" s="197"/>
      <c r="K358" s="198"/>
    </row>
    <row r="359" spans="2:11" ht="15" customHeight="1" x14ac:dyDescent="0.25">
      <c r="B359" s="203"/>
      <c r="C359" s="220"/>
      <c r="D359" s="220"/>
      <c r="E359" s="220"/>
      <c r="F359" s="220"/>
      <c r="G359" s="215"/>
      <c r="H359" s="201"/>
      <c r="I359" s="201"/>
      <c r="J359" s="197"/>
      <c r="K359" s="198"/>
    </row>
    <row r="360" spans="2:11" ht="15" customHeight="1" x14ac:dyDescent="0.25">
      <c r="B360" s="203"/>
      <c r="C360" s="220"/>
      <c r="D360" s="220"/>
      <c r="E360" s="220"/>
      <c r="F360" s="220"/>
      <c r="G360" s="215"/>
      <c r="H360" s="201"/>
      <c r="I360" s="201"/>
      <c r="J360" s="197"/>
      <c r="K360" s="198"/>
    </row>
    <row r="361" spans="2:11" ht="15" customHeight="1" x14ac:dyDescent="0.25">
      <c r="B361" s="203"/>
      <c r="C361" s="220"/>
      <c r="D361" s="220"/>
      <c r="E361" s="220"/>
      <c r="F361" s="220"/>
      <c r="G361" s="215"/>
      <c r="H361" s="201"/>
      <c r="I361" s="201"/>
      <c r="J361" s="197"/>
      <c r="K361" s="198"/>
    </row>
    <row r="362" spans="2:11" ht="15" customHeight="1" x14ac:dyDescent="0.25">
      <c r="B362" s="203"/>
      <c r="C362" s="220"/>
      <c r="D362" s="220"/>
      <c r="E362" s="220"/>
      <c r="F362" s="220"/>
      <c r="G362" s="215"/>
      <c r="H362" s="201"/>
      <c r="I362" s="201"/>
      <c r="J362" s="197"/>
      <c r="K362" s="198"/>
    </row>
    <row r="363" spans="2:11" ht="15" customHeight="1" x14ac:dyDescent="0.25">
      <c r="B363" s="203"/>
      <c r="C363" s="220"/>
      <c r="D363" s="220"/>
      <c r="E363" s="220"/>
      <c r="F363" s="220"/>
      <c r="G363" s="215"/>
      <c r="H363" s="201"/>
      <c r="I363" s="201"/>
      <c r="J363" s="197"/>
      <c r="K363" s="198"/>
    </row>
    <row r="364" spans="2:11" ht="15" customHeight="1" x14ac:dyDescent="0.25">
      <c r="B364" s="203"/>
      <c r="C364" s="220"/>
      <c r="D364" s="220"/>
      <c r="E364" s="220"/>
      <c r="F364" s="220"/>
      <c r="G364" s="215"/>
      <c r="H364" s="201"/>
      <c r="I364" s="201"/>
      <c r="J364" s="197"/>
      <c r="K364" s="198"/>
    </row>
    <row r="365" spans="2:11" ht="15" customHeight="1" x14ac:dyDescent="0.25">
      <c r="B365" s="203"/>
      <c r="C365" s="220"/>
      <c r="D365" s="220"/>
      <c r="E365" s="220"/>
      <c r="F365" s="220"/>
      <c r="G365" s="215"/>
      <c r="H365" s="201"/>
      <c r="I365" s="201"/>
      <c r="J365" s="197"/>
      <c r="K365" s="198"/>
    </row>
    <row r="366" spans="2:11" ht="15" customHeight="1" x14ac:dyDescent="0.25">
      <c r="B366" s="203"/>
      <c r="C366" s="220"/>
      <c r="D366" s="220"/>
      <c r="E366" s="220"/>
      <c r="F366" s="220"/>
      <c r="G366" s="215"/>
      <c r="H366" s="201"/>
      <c r="I366" s="201"/>
      <c r="J366" s="197"/>
      <c r="K366" s="198"/>
    </row>
    <row r="367" spans="2:11" ht="15" customHeight="1" x14ac:dyDescent="0.25">
      <c r="B367" s="203"/>
      <c r="C367" s="220"/>
      <c r="D367" s="220"/>
      <c r="E367" s="220"/>
      <c r="F367" s="220"/>
      <c r="G367" s="215"/>
      <c r="H367" s="201"/>
      <c r="I367" s="201"/>
      <c r="J367" s="197"/>
      <c r="K367" s="198"/>
    </row>
    <row r="368" spans="2:11" ht="15" customHeight="1" x14ac:dyDescent="0.25">
      <c r="B368" s="203"/>
      <c r="C368" s="220"/>
      <c r="D368" s="220"/>
      <c r="E368" s="220"/>
      <c r="F368" s="220"/>
      <c r="G368" s="215"/>
      <c r="H368" s="201"/>
      <c r="I368" s="201"/>
      <c r="J368" s="197"/>
      <c r="K368" s="198"/>
    </row>
    <row r="369" spans="2:11" ht="15" customHeight="1" x14ac:dyDescent="0.25">
      <c r="B369" s="203"/>
      <c r="C369" s="220"/>
      <c r="D369" s="220"/>
      <c r="E369" s="220"/>
      <c r="F369" s="220"/>
      <c r="G369" s="215"/>
      <c r="H369" s="201"/>
      <c r="I369" s="201"/>
      <c r="J369" s="197"/>
      <c r="K369" s="198"/>
    </row>
    <row r="370" spans="2:11" ht="15" customHeight="1" x14ac:dyDescent="0.25">
      <c r="B370" s="203"/>
      <c r="C370" s="220"/>
      <c r="D370" s="220"/>
      <c r="E370" s="220"/>
      <c r="F370" s="220"/>
      <c r="G370" s="215"/>
      <c r="H370" s="201"/>
      <c r="I370" s="201"/>
      <c r="J370" s="197"/>
      <c r="K370" s="198"/>
    </row>
    <row r="371" spans="2:11" ht="15" customHeight="1" x14ac:dyDescent="0.25">
      <c r="B371" s="203"/>
      <c r="C371" s="220"/>
      <c r="D371" s="220"/>
      <c r="E371" s="220"/>
      <c r="F371" s="220"/>
      <c r="G371" s="215"/>
      <c r="H371" s="201"/>
      <c r="I371" s="201"/>
      <c r="J371" s="197"/>
      <c r="K371" s="198"/>
    </row>
    <row r="372" spans="2:11" ht="15" customHeight="1" x14ac:dyDescent="0.25">
      <c r="B372" s="203"/>
      <c r="C372" s="220"/>
      <c r="D372" s="220"/>
      <c r="E372" s="220"/>
      <c r="F372" s="220"/>
      <c r="G372" s="215"/>
      <c r="H372" s="201"/>
      <c r="I372" s="201"/>
      <c r="J372" s="197"/>
      <c r="K372" s="198"/>
    </row>
    <row r="373" spans="2:11" ht="15" customHeight="1" x14ac:dyDescent="0.25">
      <c r="B373" s="203"/>
      <c r="C373" s="220"/>
      <c r="D373" s="220"/>
      <c r="E373" s="220"/>
      <c r="F373" s="220"/>
      <c r="G373" s="215"/>
      <c r="H373" s="201"/>
      <c r="I373" s="201"/>
      <c r="J373" s="197"/>
      <c r="K373" s="198"/>
    </row>
    <row r="374" spans="2:11" ht="15" customHeight="1" x14ac:dyDescent="0.25">
      <c r="B374" s="203"/>
      <c r="C374" s="220"/>
      <c r="D374" s="220"/>
      <c r="E374" s="220"/>
      <c r="F374" s="220"/>
      <c r="G374" s="215"/>
      <c r="H374" s="201"/>
      <c r="I374" s="201"/>
      <c r="J374" s="197"/>
      <c r="K374" s="198"/>
    </row>
    <row r="375" spans="2:11" ht="15" customHeight="1" x14ac:dyDescent="0.25">
      <c r="B375" s="203"/>
      <c r="C375" s="220"/>
      <c r="D375" s="220"/>
      <c r="E375" s="220"/>
      <c r="F375" s="220"/>
      <c r="G375" s="215"/>
      <c r="H375" s="201"/>
      <c r="I375" s="201"/>
      <c r="J375" s="197"/>
      <c r="K375" s="198"/>
    </row>
    <row r="376" spans="2:11" ht="15" customHeight="1" x14ac:dyDescent="0.25">
      <c r="B376" s="203"/>
      <c r="C376" s="220"/>
      <c r="D376" s="220"/>
      <c r="E376" s="220"/>
      <c r="F376" s="220"/>
      <c r="G376" s="215"/>
      <c r="H376" s="201"/>
      <c r="I376" s="201"/>
      <c r="J376" s="197"/>
      <c r="K376" s="198"/>
    </row>
    <row r="377" spans="2:11" ht="15" customHeight="1" x14ac:dyDescent="0.25">
      <c r="B377" s="203"/>
      <c r="C377" s="220"/>
      <c r="D377" s="220"/>
      <c r="E377" s="220"/>
      <c r="F377" s="220"/>
      <c r="G377" s="215"/>
      <c r="H377" s="201"/>
      <c r="I377" s="201"/>
      <c r="J377" s="197"/>
      <c r="K377" s="198"/>
    </row>
    <row r="378" spans="2:11" ht="15" customHeight="1" x14ac:dyDescent="0.25">
      <c r="B378" s="203"/>
      <c r="C378" s="220"/>
      <c r="D378" s="220"/>
      <c r="E378" s="220"/>
      <c r="F378" s="220"/>
      <c r="G378" s="215"/>
      <c r="H378" s="201"/>
      <c r="I378" s="201"/>
      <c r="J378" s="197"/>
      <c r="K378" s="198"/>
    </row>
    <row r="379" spans="2:11" ht="15" customHeight="1" x14ac:dyDescent="0.25">
      <c r="B379" s="203"/>
      <c r="C379" s="220"/>
      <c r="D379" s="220"/>
      <c r="E379" s="220"/>
      <c r="F379" s="220"/>
      <c r="G379" s="215"/>
      <c r="H379" s="201"/>
      <c r="I379" s="201"/>
      <c r="J379" s="197"/>
      <c r="K379" s="198"/>
    </row>
    <row r="380" spans="2:11" ht="15" customHeight="1" x14ac:dyDescent="0.25">
      <c r="B380" s="203"/>
      <c r="C380" s="220"/>
      <c r="D380" s="220"/>
      <c r="E380" s="220"/>
      <c r="F380" s="220"/>
      <c r="G380" s="215"/>
      <c r="H380" s="201"/>
      <c r="I380" s="201"/>
      <c r="J380" s="197"/>
      <c r="K380" s="198"/>
    </row>
    <row r="381" spans="2:11" ht="15" customHeight="1" x14ac:dyDescent="0.25">
      <c r="B381" s="203"/>
      <c r="C381" s="220"/>
      <c r="D381" s="220"/>
      <c r="E381" s="220"/>
      <c r="F381" s="220"/>
      <c r="G381" s="215"/>
      <c r="H381" s="201"/>
      <c r="I381" s="201"/>
      <c r="J381" s="197"/>
      <c r="K381" s="198"/>
    </row>
    <row r="382" spans="2:11" ht="15" customHeight="1" x14ac:dyDescent="0.25">
      <c r="B382" s="203"/>
      <c r="C382" s="220"/>
      <c r="D382" s="220"/>
      <c r="E382" s="220"/>
      <c r="F382" s="220"/>
      <c r="G382" s="215"/>
      <c r="H382" s="201"/>
      <c r="I382" s="201"/>
      <c r="J382" s="197"/>
      <c r="K382" s="198"/>
    </row>
    <row r="383" spans="2:11" ht="15" customHeight="1" x14ac:dyDescent="0.25">
      <c r="B383" s="203"/>
      <c r="C383" s="220"/>
      <c r="D383" s="220"/>
      <c r="E383" s="220"/>
      <c r="F383" s="220"/>
      <c r="G383" s="215"/>
      <c r="H383" s="201"/>
      <c r="I383" s="201"/>
      <c r="J383" s="197"/>
      <c r="K383" s="198"/>
    </row>
    <row r="384" spans="2:11" ht="15" customHeight="1" x14ac:dyDescent="0.25">
      <c r="B384" s="203"/>
      <c r="C384" s="220"/>
      <c r="D384" s="220"/>
      <c r="E384" s="220"/>
      <c r="F384" s="220"/>
      <c r="G384" s="215"/>
      <c r="H384" s="201"/>
      <c r="I384" s="201"/>
      <c r="J384" s="197"/>
      <c r="K384" s="198"/>
    </row>
    <row r="385" spans="2:11" ht="15" customHeight="1" x14ac:dyDescent="0.25">
      <c r="B385" s="203"/>
      <c r="C385" s="220"/>
      <c r="D385" s="220"/>
      <c r="E385" s="220"/>
      <c r="F385" s="220"/>
      <c r="G385" s="215"/>
      <c r="H385" s="201"/>
      <c r="I385" s="201"/>
      <c r="J385" s="197"/>
      <c r="K385" s="198"/>
    </row>
    <row r="386" spans="2:11" ht="15" customHeight="1" x14ac:dyDescent="0.25">
      <c r="B386" s="203"/>
      <c r="C386" s="220"/>
      <c r="D386" s="220"/>
      <c r="E386" s="220"/>
      <c r="F386" s="220"/>
      <c r="G386" s="215"/>
      <c r="H386" s="201"/>
      <c r="I386" s="201"/>
      <c r="J386" s="197"/>
      <c r="K386" s="198"/>
    </row>
    <row r="387" spans="2:11" ht="15" customHeight="1" x14ac:dyDescent="0.25">
      <c r="B387" s="203"/>
      <c r="C387" s="220"/>
      <c r="D387" s="220"/>
      <c r="E387" s="220"/>
      <c r="F387" s="220"/>
      <c r="G387" s="215"/>
      <c r="H387" s="201"/>
      <c r="I387" s="201"/>
      <c r="J387" s="197"/>
      <c r="K387" s="198"/>
    </row>
    <row r="388" spans="2:11" ht="15" customHeight="1" x14ac:dyDescent="0.25">
      <c r="B388" s="203"/>
      <c r="C388" s="220"/>
      <c r="D388" s="220"/>
      <c r="E388" s="220"/>
      <c r="F388" s="220"/>
      <c r="G388" s="215"/>
      <c r="H388" s="201"/>
      <c r="I388" s="201"/>
      <c r="J388" s="197"/>
      <c r="K388" s="198"/>
    </row>
    <row r="389" spans="2:11" ht="15" customHeight="1" x14ac:dyDescent="0.25">
      <c r="B389" s="203"/>
      <c r="C389" s="220"/>
      <c r="D389" s="220"/>
      <c r="E389" s="220"/>
      <c r="F389" s="220"/>
      <c r="G389" s="215"/>
      <c r="H389" s="201"/>
      <c r="I389" s="201"/>
      <c r="J389" s="197"/>
      <c r="K389" s="198"/>
    </row>
    <row r="390" spans="2:11" ht="15" customHeight="1" x14ac:dyDescent="0.25">
      <c r="B390" s="203"/>
      <c r="C390" s="220"/>
      <c r="D390" s="220"/>
      <c r="E390" s="220"/>
      <c r="F390" s="220"/>
      <c r="G390" s="215"/>
      <c r="H390" s="201"/>
      <c r="I390" s="201"/>
      <c r="J390" s="197"/>
      <c r="K390" s="198"/>
    </row>
    <row r="391" spans="2:11" ht="15" customHeight="1" x14ac:dyDescent="0.25">
      <c r="B391" s="203"/>
      <c r="C391" s="220"/>
      <c r="D391" s="220"/>
      <c r="E391" s="220"/>
      <c r="F391" s="220"/>
      <c r="G391" s="215"/>
      <c r="H391" s="201"/>
      <c r="I391" s="201"/>
      <c r="J391" s="197"/>
      <c r="K391" s="198"/>
    </row>
    <row r="392" spans="2:11" ht="15" customHeight="1" x14ac:dyDescent="0.25">
      <c r="B392" s="203"/>
      <c r="C392" s="220"/>
      <c r="D392" s="220"/>
      <c r="E392" s="220"/>
      <c r="F392" s="220"/>
      <c r="G392" s="215"/>
      <c r="H392" s="201"/>
      <c r="I392" s="201"/>
      <c r="J392" s="197"/>
      <c r="K392" s="198"/>
    </row>
    <row r="393" spans="2:11" ht="15" customHeight="1" x14ac:dyDescent="0.25">
      <c r="B393" s="203"/>
      <c r="C393" s="220"/>
      <c r="D393" s="220"/>
      <c r="E393" s="220"/>
      <c r="F393" s="220"/>
      <c r="G393" s="215"/>
      <c r="H393" s="201"/>
      <c r="I393" s="201"/>
      <c r="J393" s="197"/>
      <c r="K393" s="198"/>
    </row>
    <row r="394" spans="2:11" ht="15" customHeight="1" x14ac:dyDescent="0.25">
      <c r="B394" s="203"/>
      <c r="C394" s="220"/>
      <c r="D394" s="220"/>
      <c r="E394" s="220"/>
      <c r="F394" s="220"/>
      <c r="G394" s="215"/>
      <c r="H394" s="201"/>
      <c r="I394" s="201"/>
      <c r="J394" s="197"/>
      <c r="K394" s="198"/>
    </row>
    <row r="395" spans="2:11" ht="15" customHeight="1" x14ac:dyDescent="0.25">
      <c r="B395" s="203"/>
      <c r="C395" s="220"/>
      <c r="D395" s="220"/>
      <c r="E395" s="220"/>
      <c r="F395" s="220"/>
      <c r="G395" s="215"/>
      <c r="H395" s="201"/>
      <c r="I395" s="201"/>
      <c r="J395" s="197"/>
      <c r="K395" s="198"/>
    </row>
    <row r="396" spans="2:11" ht="15" customHeight="1" x14ac:dyDescent="0.25">
      <c r="B396" s="203"/>
      <c r="C396" s="220"/>
      <c r="D396" s="220"/>
      <c r="E396" s="220"/>
      <c r="F396" s="220"/>
      <c r="G396" s="215"/>
      <c r="H396" s="201"/>
      <c r="I396" s="201"/>
      <c r="J396" s="197"/>
      <c r="K396" s="198"/>
    </row>
    <row r="397" spans="2:11" ht="15" customHeight="1" x14ac:dyDescent="0.25">
      <c r="B397" s="203"/>
      <c r="C397" s="220"/>
      <c r="D397" s="220"/>
      <c r="E397" s="220"/>
      <c r="F397" s="220"/>
      <c r="G397" s="215"/>
      <c r="H397" s="201"/>
      <c r="I397" s="201"/>
      <c r="J397" s="197"/>
      <c r="K397" s="198"/>
    </row>
    <row r="398" spans="2:11" ht="15" customHeight="1" x14ac:dyDescent="0.25">
      <c r="B398" s="203"/>
      <c r="C398" s="220"/>
      <c r="D398" s="220"/>
      <c r="E398" s="220"/>
      <c r="F398" s="220"/>
      <c r="G398" s="215"/>
      <c r="H398" s="201"/>
      <c r="I398" s="201"/>
      <c r="J398" s="197"/>
      <c r="K398" s="198"/>
    </row>
    <row r="399" spans="2:11" ht="15" customHeight="1" x14ac:dyDescent="0.25">
      <c r="B399" s="203"/>
      <c r="C399" s="220"/>
      <c r="D399" s="220"/>
      <c r="E399" s="220"/>
      <c r="F399" s="220"/>
      <c r="G399" s="215"/>
      <c r="H399" s="201"/>
      <c r="I399" s="201"/>
      <c r="J399" s="197"/>
      <c r="K399" s="198"/>
    </row>
    <row r="400" spans="2:11" ht="15" customHeight="1" x14ac:dyDescent="0.25">
      <c r="B400" s="203"/>
      <c r="C400" s="220"/>
      <c r="D400" s="220"/>
      <c r="E400" s="220"/>
      <c r="F400" s="220"/>
      <c r="G400" s="215"/>
      <c r="H400" s="201"/>
      <c r="I400" s="201"/>
      <c r="J400" s="197"/>
      <c r="K400" s="198"/>
    </row>
    <row r="401" spans="2:11" ht="15" customHeight="1" x14ac:dyDescent="0.25">
      <c r="B401" s="203"/>
      <c r="C401" s="220"/>
      <c r="D401" s="220"/>
      <c r="E401" s="220"/>
      <c r="F401" s="220"/>
      <c r="G401" s="215"/>
      <c r="H401" s="201"/>
      <c r="I401" s="201"/>
      <c r="J401" s="197"/>
      <c r="K401" s="198"/>
    </row>
    <row r="402" spans="2:11" ht="15" customHeight="1" x14ac:dyDescent="0.25">
      <c r="B402" s="203"/>
      <c r="C402" s="220"/>
      <c r="D402" s="220"/>
      <c r="E402" s="220"/>
      <c r="F402" s="220"/>
      <c r="G402" s="215"/>
      <c r="H402" s="201"/>
      <c r="I402" s="201"/>
      <c r="J402" s="197"/>
      <c r="K402" s="198"/>
    </row>
    <row r="403" spans="2:11" ht="15" customHeight="1" x14ac:dyDescent="0.25">
      <c r="B403" s="203"/>
      <c r="C403" s="220"/>
      <c r="D403" s="220"/>
      <c r="E403" s="220"/>
      <c r="F403" s="220"/>
      <c r="G403" s="215"/>
      <c r="H403" s="201"/>
      <c r="I403" s="201"/>
      <c r="J403" s="197"/>
      <c r="K403" s="198"/>
    </row>
    <row r="404" spans="2:11" ht="15" customHeight="1" x14ac:dyDescent="0.25">
      <c r="B404" s="203"/>
      <c r="C404" s="220"/>
      <c r="D404" s="220"/>
      <c r="E404" s="220"/>
      <c r="F404" s="220"/>
      <c r="G404" s="215"/>
      <c r="H404" s="201"/>
      <c r="I404" s="201"/>
      <c r="J404" s="197"/>
      <c r="K404" s="198"/>
    </row>
    <row r="405" spans="2:11" ht="15" customHeight="1" x14ac:dyDescent="0.25">
      <c r="B405" s="203"/>
      <c r="C405" s="220"/>
      <c r="D405" s="220"/>
      <c r="E405" s="220"/>
      <c r="F405" s="220"/>
      <c r="G405" s="215"/>
      <c r="H405" s="201"/>
      <c r="I405" s="201"/>
      <c r="J405" s="197"/>
      <c r="K405" s="198"/>
    </row>
    <row r="406" spans="2:11" ht="15" customHeight="1" x14ac:dyDescent="0.25">
      <c r="B406" s="203"/>
      <c r="C406" s="220"/>
      <c r="D406" s="220"/>
      <c r="E406" s="220"/>
      <c r="F406" s="220"/>
      <c r="G406" s="215"/>
      <c r="H406" s="201"/>
      <c r="I406" s="201"/>
      <c r="J406" s="197"/>
      <c r="K406" s="198"/>
    </row>
    <row r="407" spans="2:11" ht="15" customHeight="1" x14ac:dyDescent="0.25">
      <c r="B407" s="203"/>
      <c r="C407" s="220"/>
      <c r="D407" s="220"/>
      <c r="E407" s="220"/>
      <c r="F407" s="220"/>
      <c r="G407" s="215"/>
      <c r="H407" s="201"/>
      <c r="I407" s="201"/>
      <c r="J407" s="197"/>
      <c r="K407" s="198"/>
    </row>
    <row r="408" spans="2:11" ht="15" customHeight="1" x14ac:dyDescent="0.25">
      <c r="B408" s="203"/>
      <c r="C408" s="220"/>
      <c r="D408" s="220"/>
      <c r="E408" s="220"/>
      <c r="F408" s="220"/>
      <c r="G408" s="215"/>
      <c r="H408" s="201"/>
      <c r="I408" s="201"/>
      <c r="J408" s="197"/>
      <c r="K408" s="198"/>
    </row>
    <row r="409" spans="2:11" ht="15" customHeight="1" x14ac:dyDescent="0.25">
      <c r="B409" s="203"/>
      <c r="C409" s="220"/>
      <c r="D409" s="220"/>
      <c r="E409" s="220"/>
      <c r="F409" s="220"/>
      <c r="G409" s="215"/>
      <c r="H409" s="201"/>
      <c r="I409" s="201"/>
      <c r="J409" s="197"/>
      <c r="K409" s="198"/>
    </row>
    <row r="410" spans="2:11" ht="15" customHeight="1" x14ac:dyDescent="0.25">
      <c r="B410" s="203"/>
      <c r="C410" s="220"/>
      <c r="D410" s="220"/>
      <c r="E410" s="220"/>
      <c r="F410" s="220"/>
      <c r="G410" s="215"/>
      <c r="H410" s="201"/>
      <c r="I410" s="201"/>
      <c r="J410" s="197"/>
      <c r="K410" s="198"/>
    </row>
    <row r="411" spans="2:11" ht="15" customHeight="1" x14ac:dyDescent="0.25">
      <c r="B411" s="203"/>
      <c r="C411" s="220"/>
      <c r="D411" s="220"/>
      <c r="E411" s="220"/>
      <c r="F411" s="220"/>
      <c r="G411" s="215"/>
      <c r="H411" s="201"/>
      <c r="I411" s="201"/>
      <c r="J411" s="197"/>
      <c r="K411" s="198"/>
    </row>
    <row r="412" spans="2:11" ht="15" customHeight="1" x14ac:dyDescent="0.25">
      <c r="B412" s="203"/>
      <c r="C412" s="220"/>
      <c r="D412" s="220"/>
      <c r="E412" s="220"/>
      <c r="F412" s="220"/>
      <c r="G412" s="215"/>
      <c r="H412" s="201"/>
      <c r="I412" s="201"/>
      <c r="J412" s="197"/>
      <c r="K412" s="198"/>
    </row>
    <row r="413" spans="2:11" ht="15" customHeight="1" x14ac:dyDescent="0.25">
      <c r="B413" s="203"/>
      <c r="C413" s="220"/>
      <c r="D413" s="220"/>
      <c r="E413" s="220"/>
      <c r="F413" s="220"/>
      <c r="G413" s="215"/>
      <c r="H413" s="201"/>
      <c r="I413" s="201"/>
      <c r="J413" s="197"/>
      <c r="K413" s="198"/>
    </row>
    <row r="414" spans="2:11" ht="15" customHeight="1" x14ac:dyDescent="0.25">
      <c r="B414" s="203"/>
      <c r="C414" s="220"/>
      <c r="D414" s="220"/>
      <c r="E414" s="220"/>
      <c r="F414" s="220"/>
      <c r="G414" s="215"/>
      <c r="H414" s="201"/>
      <c r="I414" s="201"/>
      <c r="J414" s="197"/>
      <c r="K414" s="198"/>
    </row>
    <row r="415" spans="2:11" ht="15" customHeight="1" x14ac:dyDescent="0.25">
      <c r="B415" s="203"/>
      <c r="C415" s="220"/>
      <c r="D415" s="220"/>
      <c r="E415" s="220"/>
      <c r="F415" s="220"/>
      <c r="G415" s="215"/>
      <c r="H415" s="201"/>
      <c r="I415" s="201"/>
      <c r="J415" s="197"/>
      <c r="K415" s="198"/>
    </row>
    <row r="416" spans="2:11" ht="15" customHeight="1" x14ac:dyDescent="0.25">
      <c r="B416" s="203"/>
      <c r="C416" s="220"/>
      <c r="D416" s="220"/>
      <c r="E416" s="220"/>
      <c r="F416" s="220"/>
      <c r="G416" s="215"/>
      <c r="H416" s="201"/>
      <c r="I416" s="201"/>
      <c r="J416" s="197"/>
      <c r="K416" s="198"/>
    </row>
    <row r="417" spans="2:11" ht="15" customHeight="1" x14ac:dyDescent="0.25">
      <c r="B417" s="203"/>
      <c r="C417" s="220"/>
      <c r="D417" s="220"/>
      <c r="E417" s="220"/>
      <c r="F417" s="220"/>
      <c r="G417" s="215"/>
      <c r="H417" s="201"/>
      <c r="I417" s="201"/>
      <c r="J417" s="202"/>
      <c r="K417" s="198"/>
    </row>
    <row r="418" spans="2:11" ht="15" customHeight="1" x14ac:dyDescent="0.25">
      <c r="B418" s="203"/>
      <c r="C418" s="220"/>
      <c r="D418" s="220"/>
      <c r="E418" s="220"/>
      <c r="F418" s="220"/>
      <c r="G418" s="215"/>
      <c r="H418" s="201"/>
      <c r="I418" s="201"/>
      <c r="J418" s="202"/>
      <c r="K418" s="198"/>
    </row>
    <row r="419" spans="2:11" ht="15" customHeight="1" x14ac:dyDescent="0.25">
      <c r="B419" s="203"/>
      <c r="C419" s="220"/>
      <c r="D419" s="220"/>
      <c r="E419" s="220"/>
      <c r="F419" s="220"/>
      <c r="G419" s="215"/>
      <c r="H419" s="201"/>
      <c r="I419" s="201"/>
      <c r="J419" s="202"/>
      <c r="K419" s="198"/>
    </row>
    <row r="420" spans="2:11" ht="15" customHeight="1" x14ac:dyDescent="0.25">
      <c r="B420" s="203"/>
      <c r="C420" s="220"/>
      <c r="D420" s="220"/>
      <c r="E420" s="220"/>
      <c r="F420" s="220"/>
      <c r="G420" s="215"/>
      <c r="H420" s="201"/>
      <c r="I420" s="201"/>
      <c r="J420" s="202"/>
      <c r="K420" s="198"/>
    </row>
    <row r="421" spans="2:11" ht="15" customHeight="1" x14ac:dyDescent="0.25">
      <c r="B421" s="203"/>
      <c r="C421" s="220"/>
      <c r="D421" s="220"/>
      <c r="E421" s="220"/>
      <c r="F421" s="220"/>
      <c r="G421" s="215"/>
      <c r="H421" s="201"/>
      <c r="I421" s="201"/>
      <c r="J421" s="202"/>
      <c r="K421" s="198"/>
    </row>
    <row r="422" spans="2:11" ht="15" customHeight="1" x14ac:dyDescent="0.25">
      <c r="B422" s="203"/>
      <c r="C422" s="220"/>
      <c r="D422" s="220"/>
      <c r="E422" s="220"/>
      <c r="F422" s="220"/>
      <c r="G422" s="215"/>
      <c r="H422" s="201"/>
      <c r="I422" s="201"/>
      <c r="J422" s="202"/>
      <c r="K422" s="198"/>
    </row>
    <row r="423" spans="2:11" ht="15" customHeight="1" x14ac:dyDescent="0.25">
      <c r="B423" s="203"/>
      <c r="C423" s="220"/>
      <c r="D423" s="220"/>
      <c r="E423" s="220"/>
      <c r="F423" s="220"/>
      <c r="G423" s="215"/>
      <c r="H423" s="201"/>
      <c r="I423" s="201"/>
      <c r="J423" s="202"/>
      <c r="K423" s="198"/>
    </row>
    <row r="424" spans="2:11" ht="15" customHeight="1" x14ac:dyDescent="0.25">
      <c r="B424" s="203"/>
      <c r="C424" s="220"/>
      <c r="D424" s="220"/>
      <c r="E424" s="220"/>
      <c r="F424" s="220"/>
      <c r="G424" s="215"/>
      <c r="H424" s="201"/>
      <c r="I424" s="201"/>
      <c r="J424" s="202"/>
      <c r="K424" s="198"/>
    </row>
    <row r="425" spans="2:11" ht="15" customHeight="1" x14ac:dyDescent="0.25">
      <c r="B425" s="203"/>
      <c r="C425" s="220"/>
      <c r="D425" s="220"/>
      <c r="E425" s="220"/>
      <c r="F425" s="220"/>
      <c r="G425" s="215"/>
      <c r="H425" s="201"/>
      <c r="I425" s="201"/>
      <c r="J425" s="202"/>
      <c r="K425" s="198"/>
    </row>
    <row r="426" spans="2:11" ht="15" customHeight="1" x14ac:dyDescent="0.25">
      <c r="B426" s="203"/>
      <c r="C426" s="220"/>
      <c r="D426" s="220"/>
      <c r="E426" s="220"/>
      <c r="F426" s="220"/>
      <c r="G426" s="215"/>
      <c r="H426" s="201"/>
      <c r="I426" s="201"/>
      <c r="J426" s="202"/>
      <c r="K426" s="198"/>
    </row>
    <row r="427" spans="2:11" ht="15" customHeight="1" x14ac:dyDescent="0.25">
      <c r="B427" s="203"/>
      <c r="C427" s="220"/>
      <c r="D427" s="220"/>
      <c r="E427" s="220"/>
      <c r="F427" s="220"/>
      <c r="G427" s="215"/>
      <c r="H427" s="201"/>
      <c r="I427" s="201"/>
      <c r="J427" s="202"/>
      <c r="K427" s="198"/>
    </row>
    <row r="428" spans="2:11" ht="15" customHeight="1" x14ac:dyDescent="0.25">
      <c r="B428" s="203"/>
      <c r="C428" s="220"/>
      <c r="D428" s="220"/>
      <c r="E428" s="220"/>
      <c r="F428" s="220"/>
      <c r="G428" s="215"/>
      <c r="H428" s="201"/>
      <c r="I428" s="201"/>
      <c r="J428" s="202"/>
      <c r="K428" s="198"/>
    </row>
    <row r="429" spans="2:11" ht="15" customHeight="1" x14ac:dyDescent="0.25">
      <c r="B429" s="203"/>
      <c r="C429" s="220"/>
      <c r="D429" s="220"/>
      <c r="E429" s="220"/>
      <c r="F429" s="220"/>
      <c r="G429" s="215"/>
      <c r="H429" s="201"/>
      <c r="I429" s="201"/>
      <c r="J429" s="202"/>
      <c r="K429" s="198"/>
    </row>
    <row r="430" spans="2:11" ht="15" customHeight="1" x14ac:dyDescent="0.25">
      <c r="B430" s="203"/>
      <c r="C430" s="220"/>
      <c r="D430" s="220"/>
      <c r="E430" s="220"/>
      <c r="F430" s="220"/>
      <c r="G430" s="215"/>
      <c r="H430" s="201"/>
      <c r="I430" s="201"/>
      <c r="J430" s="202"/>
      <c r="K430" s="198"/>
    </row>
    <row r="431" spans="2:11" ht="15" customHeight="1" x14ac:dyDescent="0.25">
      <c r="B431" s="203"/>
      <c r="C431" s="220"/>
      <c r="D431" s="220"/>
      <c r="E431" s="220"/>
      <c r="F431" s="220"/>
      <c r="G431" s="215"/>
      <c r="H431" s="201"/>
      <c r="I431" s="201"/>
      <c r="J431" s="202"/>
      <c r="K431" s="198"/>
    </row>
    <row r="432" spans="2:11" ht="15" customHeight="1" x14ac:dyDescent="0.25">
      <c r="B432" s="203"/>
      <c r="C432" s="220"/>
      <c r="D432" s="220"/>
      <c r="E432" s="220"/>
      <c r="F432" s="220"/>
      <c r="G432" s="215"/>
      <c r="H432" s="201"/>
      <c r="I432" s="201"/>
      <c r="J432" s="202"/>
      <c r="K432" s="198"/>
    </row>
    <row r="433" spans="2:11" ht="15" customHeight="1" x14ac:dyDescent="0.25">
      <c r="B433" s="203"/>
      <c r="C433" s="220"/>
      <c r="D433" s="220"/>
      <c r="E433" s="220"/>
      <c r="F433" s="220"/>
      <c r="G433" s="215"/>
      <c r="H433" s="201"/>
      <c r="I433" s="201"/>
      <c r="J433" s="202"/>
      <c r="K433" s="198"/>
    </row>
    <row r="434" spans="2:11" ht="15" customHeight="1" x14ac:dyDescent="0.25">
      <c r="B434" s="203"/>
      <c r="C434" s="220"/>
      <c r="D434" s="220"/>
      <c r="E434" s="220"/>
      <c r="F434" s="220"/>
      <c r="G434" s="215"/>
      <c r="H434" s="201"/>
      <c r="I434" s="201"/>
      <c r="J434" s="202"/>
      <c r="K434" s="198"/>
    </row>
    <row r="435" spans="2:11" ht="15" customHeight="1" x14ac:dyDescent="0.25">
      <c r="B435" s="203"/>
      <c r="C435" s="220"/>
      <c r="D435" s="220"/>
      <c r="E435" s="220"/>
      <c r="F435" s="220"/>
      <c r="G435" s="215"/>
      <c r="H435" s="201"/>
      <c r="I435" s="201"/>
      <c r="J435" s="202"/>
      <c r="K435" s="198"/>
    </row>
    <row r="436" spans="2:11" ht="15" customHeight="1" x14ac:dyDescent="0.25">
      <c r="B436" s="203"/>
      <c r="C436" s="220"/>
      <c r="D436" s="220"/>
      <c r="E436" s="220"/>
      <c r="F436" s="220"/>
      <c r="G436" s="215"/>
      <c r="H436" s="201"/>
      <c r="I436" s="201"/>
      <c r="J436" s="202"/>
      <c r="K436" s="198"/>
    </row>
    <row r="437" spans="2:11" ht="15" customHeight="1" x14ac:dyDescent="0.25">
      <c r="B437" s="203"/>
      <c r="C437" s="220"/>
      <c r="D437" s="220"/>
      <c r="E437" s="220"/>
      <c r="F437" s="220"/>
      <c r="G437" s="215"/>
      <c r="H437" s="201"/>
      <c r="I437" s="201"/>
      <c r="J437" s="202"/>
      <c r="K437" s="198"/>
    </row>
    <row r="438" spans="2:11" ht="15" customHeight="1" x14ac:dyDescent="0.25">
      <c r="B438" s="203"/>
      <c r="C438" s="220"/>
      <c r="D438" s="220"/>
      <c r="E438" s="220"/>
      <c r="F438" s="220"/>
      <c r="G438" s="215"/>
      <c r="H438" s="201"/>
      <c r="I438" s="201"/>
      <c r="J438" s="202"/>
      <c r="K438" s="198"/>
    </row>
    <row r="439" spans="2:11" ht="15" customHeight="1" x14ac:dyDescent="0.25">
      <c r="B439" s="203"/>
      <c r="C439" s="220"/>
      <c r="D439" s="220"/>
      <c r="E439" s="220"/>
      <c r="F439" s="220"/>
      <c r="G439" s="215"/>
      <c r="H439" s="201"/>
      <c r="I439" s="201"/>
      <c r="J439" s="202"/>
      <c r="K439" s="198"/>
    </row>
    <row r="440" spans="2:11" ht="15" customHeight="1" x14ac:dyDescent="0.25">
      <c r="B440" s="203"/>
      <c r="C440" s="220"/>
      <c r="D440" s="220"/>
      <c r="E440" s="220"/>
      <c r="F440" s="220"/>
      <c r="G440" s="215"/>
      <c r="H440" s="201"/>
      <c r="I440" s="201"/>
      <c r="J440" s="202"/>
      <c r="K440" s="198"/>
    </row>
    <row r="441" spans="2:11" ht="15" customHeight="1" x14ac:dyDescent="0.25">
      <c r="B441" s="203"/>
      <c r="C441" s="220"/>
      <c r="D441" s="220"/>
      <c r="E441" s="220"/>
      <c r="F441" s="220"/>
      <c r="G441" s="215"/>
      <c r="H441" s="201"/>
      <c r="I441" s="201"/>
      <c r="J441" s="202"/>
      <c r="K441" s="198"/>
    </row>
    <row r="442" spans="2:11" ht="15" customHeight="1" x14ac:dyDescent="0.25">
      <c r="B442" s="203"/>
      <c r="C442" s="220"/>
      <c r="D442" s="220"/>
      <c r="E442" s="220"/>
      <c r="F442" s="220"/>
      <c r="G442" s="215"/>
      <c r="H442" s="201"/>
      <c r="I442" s="201"/>
      <c r="J442" s="202"/>
      <c r="K442" s="198"/>
    </row>
    <row r="443" spans="2:11" ht="15" customHeight="1" x14ac:dyDescent="0.25">
      <c r="B443" s="203"/>
      <c r="C443" s="220"/>
      <c r="D443" s="220"/>
      <c r="E443" s="220"/>
      <c r="F443" s="220"/>
      <c r="G443" s="215"/>
      <c r="H443" s="201"/>
      <c r="I443" s="201"/>
      <c r="J443" s="202"/>
      <c r="K443" s="198"/>
    </row>
    <row r="444" spans="2:11" ht="15" customHeight="1" x14ac:dyDescent="0.25">
      <c r="B444" s="203"/>
      <c r="C444" s="220"/>
      <c r="D444" s="220"/>
      <c r="E444" s="220"/>
      <c r="F444" s="220"/>
      <c r="G444" s="215"/>
      <c r="H444" s="201"/>
      <c r="I444" s="201"/>
      <c r="J444" s="202"/>
      <c r="K444" s="198"/>
    </row>
    <row r="445" spans="2:11" ht="15" customHeight="1" x14ac:dyDescent="0.25">
      <c r="B445" s="203"/>
      <c r="C445" s="220"/>
      <c r="D445" s="220"/>
      <c r="E445" s="220"/>
      <c r="F445" s="220"/>
      <c r="G445" s="215"/>
      <c r="H445" s="201"/>
      <c r="I445" s="201"/>
      <c r="J445" s="202"/>
      <c r="K445" s="198"/>
    </row>
    <row r="446" spans="2:11" ht="15" customHeight="1" x14ac:dyDescent="0.25">
      <c r="B446" s="203"/>
      <c r="C446" s="220"/>
      <c r="D446" s="220"/>
      <c r="E446" s="220"/>
      <c r="F446" s="220"/>
      <c r="G446" s="215"/>
      <c r="H446" s="201"/>
      <c r="I446" s="201"/>
      <c r="J446" s="202"/>
      <c r="K446" s="198"/>
    </row>
    <row r="447" spans="2:11" ht="15" customHeight="1" x14ac:dyDescent="0.25">
      <c r="B447" s="203"/>
      <c r="C447" s="220"/>
      <c r="D447" s="220"/>
      <c r="E447" s="220"/>
      <c r="F447" s="220"/>
      <c r="G447" s="215"/>
      <c r="H447" s="201"/>
      <c r="I447" s="201"/>
      <c r="J447" s="202"/>
      <c r="K447" s="198"/>
    </row>
    <row r="448" spans="2:11" ht="15" customHeight="1" x14ac:dyDescent="0.25">
      <c r="B448" s="203"/>
      <c r="C448" s="220"/>
      <c r="D448" s="220"/>
      <c r="E448" s="220"/>
      <c r="F448" s="220"/>
      <c r="G448" s="215"/>
      <c r="H448" s="201"/>
      <c r="I448" s="201"/>
      <c r="J448" s="202"/>
      <c r="K448" s="198"/>
    </row>
    <row r="449" spans="2:11" ht="15" customHeight="1" x14ac:dyDescent="0.25">
      <c r="B449" s="203"/>
      <c r="C449" s="220"/>
      <c r="D449" s="220"/>
      <c r="E449" s="220"/>
      <c r="F449" s="220"/>
      <c r="G449" s="215"/>
      <c r="H449" s="201"/>
      <c r="I449" s="201"/>
      <c r="J449" s="202"/>
      <c r="K449" s="198"/>
    </row>
    <row r="450" spans="2:11" ht="15" customHeight="1" x14ac:dyDescent="0.25">
      <c r="B450" s="203"/>
      <c r="C450" s="220"/>
      <c r="D450" s="220"/>
      <c r="E450" s="220"/>
      <c r="F450" s="220"/>
      <c r="G450" s="215"/>
      <c r="H450" s="201"/>
      <c r="I450" s="201"/>
      <c r="J450" s="202"/>
      <c r="K450" s="198"/>
    </row>
    <row r="451" spans="2:11" ht="15" customHeight="1" x14ac:dyDescent="0.25">
      <c r="B451" s="203"/>
      <c r="C451" s="220"/>
      <c r="D451" s="220"/>
      <c r="E451" s="220"/>
      <c r="F451" s="220"/>
      <c r="G451" s="215"/>
      <c r="H451" s="201"/>
      <c r="I451" s="201"/>
      <c r="J451" s="202"/>
      <c r="K451" s="198"/>
    </row>
    <row r="452" spans="2:11" ht="15" customHeight="1" x14ac:dyDescent="0.25">
      <c r="B452" s="203"/>
      <c r="C452" s="220"/>
      <c r="D452" s="220"/>
      <c r="E452" s="220"/>
      <c r="F452" s="220"/>
      <c r="G452" s="215"/>
      <c r="H452" s="201"/>
      <c r="I452" s="201"/>
      <c r="J452" s="202"/>
      <c r="K452" s="198"/>
    </row>
    <row r="453" spans="2:11" ht="15" customHeight="1" x14ac:dyDescent="0.25">
      <c r="B453" s="203"/>
      <c r="C453" s="220"/>
      <c r="D453" s="220"/>
      <c r="E453" s="220"/>
      <c r="F453" s="220"/>
      <c r="G453" s="215"/>
      <c r="H453" s="201"/>
      <c r="I453" s="201"/>
      <c r="J453" s="202"/>
      <c r="K453" s="198"/>
    </row>
    <row r="454" spans="2:11" ht="15" customHeight="1" x14ac:dyDescent="0.25">
      <c r="B454" s="203"/>
      <c r="C454" s="220"/>
      <c r="D454" s="220"/>
      <c r="E454" s="220"/>
      <c r="F454" s="220"/>
      <c r="G454" s="215"/>
      <c r="H454" s="201"/>
      <c r="I454" s="201"/>
      <c r="J454" s="202"/>
      <c r="K454" s="198"/>
    </row>
    <row r="455" spans="2:11" ht="15" customHeight="1" x14ac:dyDescent="0.25">
      <c r="B455" s="203"/>
      <c r="C455" s="220"/>
      <c r="D455" s="220"/>
      <c r="E455" s="220"/>
      <c r="F455" s="220"/>
      <c r="G455" s="215"/>
      <c r="H455" s="201"/>
      <c r="I455" s="201"/>
      <c r="J455" s="202"/>
      <c r="K455" s="198"/>
    </row>
    <row r="456" spans="2:11" ht="15" customHeight="1" x14ac:dyDescent="0.25">
      <c r="B456" s="203"/>
      <c r="C456" s="220"/>
      <c r="D456" s="220"/>
      <c r="E456" s="220"/>
      <c r="F456" s="220"/>
      <c r="G456" s="215"/>
      <c r="H456" s="201"/>
      <c r="I456" s="201"/>
      <c r="J456" s="202"/>
      <c r="K456" s="198"/>
    </row>
    <row r="457" spans="2:11" ht="15" customHeight="1" x14ac:dyDescent="0.25">
      <c r="B457" s="203"/>
      <c r="C457" s="220"/>
      <c r="D457" s="220"/>
      <c r="E457" s="220"/>
      <c r="F457" s="220"/>
      <c r="G457" s="215"/>
      <c r="H457" s="201"/>
      <c r="I457" s="201"/>
      <c r="J457" s="202"/>
      <c r="K457" s="198"/>
    </row>
    <row r="458" spans="2:11" ht="15" customHeight="1" x14ac:dyDescent="0.25">
      <c r="B458" s="203"/>
      <c r="C458" s="220"/>
      <c r="D458" s="220"/>
      <c r="E458" s="220"/>
      <c r="F458" s="220"/>
      <c r="G458" s="215"/>
      <c r="H458" s="201"/>
      <c r="I458" s="201"/>
      <c r="J458" s="202"/>
      <c r="K458" s="198"/>
    </row>
    <row r="459" spans="2:11" ht="15" customHeight="1" x14ac:dyDescent="0.25">
      <c r="B459" s="203"/>
      <c r="C459" s="220"/>
      <c r="D459" s="220"/>
      <c r="E459" s="220"/>
      <c r="F459" s="220"/>
      <c r="G459" s="215"/>
      <c r="H459" s="201"/>
      <c r="I459" s="201"/>
      <c r="J459" s="202"/>
      <c r="K459" s="198"/>
    </row>
    <row r="460" spans="2:11" ht="15" customHeight="1" x14ac:dyDescent="0.25">
      <c r="B460" s="203"/>
      <c r="C460" s="220"/>
      <c r="D460" s="220"/>
      <c r="E460" s="220"/>
      <c r="F460" s="220"/>
      <c r="G460" s="215"/>
      <c r="H460" s="201"/>
      <c r="I460" s="201"/>
      <c r="J460" s="202"/>
      <c r="K460" s="198"/>
    </row>
    <row r="461" spans="2:11" ht="15" customHeight="1" x14ac:dyDescent="0.25">
      <c r="B461" s="203"/>
      <c r="C461" s="220"/>
      <c r="D461" s="220"/>
      <c r="E461" s="220"/>
      <c r="F461" s="220"/>
      <c r="G461" s="215"/>
      <c r="H461" s="201"/>
      <c r="I461" s="201"/>
      <c r="J461" s="202"/>
      <c r="K461" s="198"/>
    </row>
    <row r="462" spans="2:11" ht="15" customHeight="1" x14ac:dyDescent="0.25">
      <c r="B462" s="203"/>
      <c r="C462" s="220"/>
      <c r="D462" s="220"/>
      <c r="E462" s="220"/>
      <c r="F462" s="220"/>
      <c r="G462" s="215"/>
      <c r="H462" s="201"/>
      <c r="I462" s="201"/>
      <c r="J462" s="202"/>
      <c r="K462" s="198"/>
    </row>
    <row r="463" spans="2:11" ht="15" customHeight="1" x14ac:dyDescent="0.25">
      <c r="B463" s="203"/>
      <c r="C463" s="220"/>
      <c r="D463" s="220"/>
      <c r="E463" s="220"/>
      <c r="F463" s="220"/>
      <c r="G463" s="215"/>
      <c r="H463" s="201"/>
      <c r="I463" s="201"/>
      <c r="J463" s="202"/>
      <c r="K463" s="198"/>
    </row>
    <row r="464" spans="2:11" ht="15" customHeight="1" x14ac:dyDescent="0.25">
      <c r="B464" s="203"/>
      <c r="C464" s="220"/>
      <c r="D464" s="220"/>
      <c r="E464" s="220"/>
      <c r="F464" s="220"/>
      <c r="G464" s="215"/>
      <c r="H464" s="201"/>
      <c r="I464" s="201"/>
      <c r="J464" s="202"/>
      <c r="K464" s="198"/>
    </row>
    <row r="465" spans="2:11" ht="15" customHeight="1" x14ac:dyDescent="0.25">
      <c r="B465" s="203"/>
      <c r="C465" s="220"/>
      <c r="D465" s="220"/>
      <c r="E465" s="220"/>
      <c r="F465" s="220"/>
      <c r="G465" s="215"/>
      <c r="H465" s="201"/>
      <c r="I465" s="201"/>
      <c r="J465" s="202"/>
      <c r="K465" s="198"/>
    </row>
    <row r="466" spans="2:11" ht="15" customHeight="1" x14ac:dyDescent="0.25">
      <c r="B466" s="203"/>
      <c r="C466" s="220"/>
      <c r="D466" s="220"/>
      <c r="E466" s="220"/>
      <c r="F466" s="220"/>
      <c r="G466" s="215"/>
      <c r="H466" s="201"/>
      <c r="I466" s="201"/>
      <c r="J466" s="202"/>
      <c r="K466" s="198"/>
    </row>
    <row r="467" spans="2:11" ht="15" customHeight="1" x14ac:dyDescent="0.25">
      <c r="B467" s="203"/>
      <c r="C467" s="220"/>
      <c r="D467" s="220"/>
      <c r="E467" s="220"/>
      <c r="F467" s="220"/>
      <c r="G467" s="215"/>
      <c r="H467" s="201"/>
      <c r="I467" s="201"/>
      <c r="J467" s="202"/>
      <c r="K467" s="198"/>
    </row>
    <row r="468" spans="2:11" ht="15" customHeight="1" x14ac:dyDescent="0.25">
      <c r="B468" s="203"/>
      <c r="C468" s="220"/>
      <c r="D468" s="220"/>
      <c r="E468" s="220"/>
      <c r="F468" s="220"/>
      <c r="G468" s="215"/>
      <c r="H468" s="201"/>
      <c r="I468" s="201"/>
      <c r="J468" s="202"/>
      <c r="K468" s="198"/>
    </row>
    <row r="469" spans="2:11" ht="15" customHeight="1" x14ac:dyDescent="0.25">
      <c r="B469" s="203"/>
      <c r="C469" s="220"/>
      <c r="D469" s="220"/>
      <c r="E469" s="220"/>
      <c r="F469" s="220"/>
      <c r="G469" s="215"/>
      <c r="H469" s="201"/>
      <c r="I469" s="201"/>
      <c r="J469" s="202"/>
      <c r="K469" s="198"/>
    </row>
    <row r="470" spans="2:11" ht="15" customHeight="1" x14ac:dyDescent="0.25">
      <c r="B470" s="203"/>
      <c r="C470" s="220"/>
      <c r="D470" s="220"/>
      <c r="E470" s="220"/>
      <c r="F470" s="220"/>
      <c r="G470" s="215"/>
      <c r="H470" s="201"/>
      <c r="I470" s="201"/>
      <c r="J470" s="202"/>
      <c r="K470" s="198"/>
    </row>
    <row r="471" spans="2:11" ht="15" customHeight="1" x14ac:dyDescent="0.25">
      <c r="B471" s="203"/>
      <c r="C471" s="220"/>
      <c r="D471" s="220"/>
      <c r="E471" s="220"/>
      <c r="F471" s="220"/>
      <c r="G471" s="215"/>
      <c r="H471" s="201"/>
      <c r="I471" s="201"/>
      <c r="J471" s="202"/>
      <c r="K471" s="198"/>
    </row>
    <row r="472" spans="2:11" ht="15" customHeight="1" x14ac:dyDescent="0.25">
      <c r="B472" s="203"/>
      <c r="C472" s="220"/>
      <c r="D472" s="220"/>
      <c r="E472" s="220"/>
      <c r="F472" s="220"/>
      <c r="G472" s="215"/>
      <c r="H472" s="201"/>
      <c r="I472" s="201"/>
      <c r="J472" s="202"/>
      <c r="K472" s="198"/>
    </row>
    <row r="473" spans="2:11" ht="15" customHeight="1" x14ac:dyDescent="0.25">
      <c r="B473" s="203"/>
      <c r="C473" s="220"/>
      <c r="D473" s="220"/>
      <c r="E473" s="220"/>
      <c r="F473" s="220"/>
      <c r="G473" s="215"/>
      <c r="H473" s="201"/>
      <c r="I473" s="201"/>
      <c r="J473" s="202"/>
      <c r="K473" s="198"/>
    </row>
    <row r="474" spans="2:11" ht="15" customHeight="1" x14ac:dyDescent="0.25">
      <c r="B474" s="203"/>
      <c r="C474" s="220"/>
      <c r="D474" s="220"/>
      <c r="E474" s="220"/>
      <c r="F474" s="220"/>
      <c r="G474" s="215"/>
      <c r="H474" s="201"/>
      <c r="I474" s="201"/>
      <c r="J474" s="202"/>
      <c r="K474" s="198"/>
    </row>
    <row r="475" spans="2:11" ht="15" customHeight="1" x14ac:dyDescent="0.25">
      <c r="B475" s="203"/>
      <c r="C475" s="220"/>
      <c r="D475" s="220"/>
      <c r="E475" s="220"/>
      <c r="F475" s="220"/>
      <c r="G475" s="215"/>
      <c r="H475" s="201"/>
      <c r="I475" s="201"/>
      <c r="J475" s="202"/>
      <c r="K475" s="198"/>
    </row>
    <row r="476" spans="2:11" ht="15" customHeight="1" x14ac:dyDescent="0.25">
      <c r="B476" s="203"/>
      <c r="C476" s="220"/>
      <c r="D476" s="220"/>
      <c r="E476" s="220"/>
      <c r="F476" s="220"/>
      <c r="G476" s="215"/>
      <c r="H476" s="201"/>
      <c r="I476" s="201"/>
      <c r="J476" s="202"/>
      <c r="K476" s="198"/>
    </row>
    <row r="477" spans="2:11" ht="15" customHeight="1" x14ac:dyDescent="0.25">
      <c r="B477" s="203"/>
      <c r="C477" s="220"/>
      <c r="D477" s="220"/>
      <c r="E477" s="220"/>
      <c r="F477" s="220"/>
      <c r="G477" s="215"/>
      <c r="H477" s="201"/>
      <c r="I477" s="201"/>
      <c r="J477" s="202"/>
      <c r="K477" s="198"/>
    </row>
    <row r="478" spans="2:11" ht="15" customHeight="1" x14ac:dyDescent="0.25">
      <c r="B478" s="203"/>
      <c r="C478" s="220"/>
      <c r="D478" s="220"/>
      <c r="E478" s="220"/>
      <c r="F478" s="220"/>
      <c r="G478" s="215"/>
      <c r="H478" s="201"/>
      <c r="I478" s="201"/>
      <c r="J478" s="202"/>
      <c r="K478" s="198"/>
    </row>
    <row r="479" spans="2:11" ht="15" customHeight="1" x14ac:dyDescent="0.25">
      <c r="B479" s="203"/>
      <c r="C479" s="220"/>
      <c r="D479" s="220"/>
      <c r="E479" s="220"/>
      <c r="F479" s="220"/>
      <c r="G479" s="215"/>
      <c r="H479" s="201"/>
      <c r="I479" s="201"/>
      <c r="J479" s="202"/>
      <c r="K479" s="198"/>
    </row>
    <row r="480" spans="2:11" ht="15" customHeight="1" x14ac:dyDescent="0.25">
      <c r="B480" s="203"/>
      <c r="C480" s="220"/>
      <c r="D480" s="220"/>
      <c r="E480" s="220"/>
      <c r="F480" s="220"/>
      <c r="G480" s="215"/>
      <c r="H480" s="201"/>
      <c r="I480" s="201"/>
      <c r="J480" s="202"/>
      <c r="K480" s="198"/>
    </row>
    <row r="481" spans="2:11" ht="15" customHeight="1" x14ac:dyDescent="0.25">
      <c r="B481" s="203"/>
      <c r="C481" s="220"/>
      <c r="D481" s="220"/>
      <c r="E481" s="220"/>
      <c r="F481" s="220"/>
      <c r="G481" s="215"/>
      <c r="H481" s="201"/>
      <c r="I481" s="201"/>
      <c r="J481" s="202"/>
      <c r="K481" s="198"/>
    </row>
    <row r="482" spans="2:11" ht="15" customHeight="1" x14ac:dyDescent="0.25">
      <c r="B482" s="203"/>
      <c r="C482" s="220"/>
      <c r="D482" s="220"/>
      <c r="E482" s="220"/>
      <c r="F482" s="220"/>
      <c r="G482" s="215"/>
      <c r="H482" s="201"/>
      <c r="I482" s="201"/>
      <c r="J482" s="202"/>
      <c r="K482" s="198"/>
    </row>
    <row r="483" spans="2:11" ht="15" customHeight="1" x14ac:dyDescent="0.25">
      <c r="B483" s="203"/>
      <c r="C483" s="220"/>
      <c r="D483" s="220"/>
      <c r="E483" s="220"/>
      <c r="F483" s="220"/>
      <c r="G483" s="215"/>
      <c r="H483" s="201"/>
      <c r="I483" s="201"/>
      <c r="J483" s="202"/>
      <c r="K483" s="198"/>
    </row>
    <row r="484" spans="2:11" ht="15" customHeight="1" x14ac:dyDescent="0.25">
      <c r="B484" s="203"/>
      <c r="C484" s="220"/>
      <c r="D484" s="220"/>
      <c r="E484" s="220"/>
      <c r="F484" s="220"/>
      <c r="G484" s="215"/>
      <c r="H484" s="201"/>
      <c r="I484" s="201"/>
      <c r="J484" s="202"/>
      <c r="K484" s="198"/>
    </row>
    <row r="485" spans="2:11" ht="15" customHeight="1" x14ac:dyDescent="0.25">
      <c r="B485" s="203"/>
      <c r="C485" s="220"/>
      <c r="D485" s="220"/>
      <c r="E485" s="220"/>
      <c r="F485" s="220"/>
      <c r="G485" s="215"/>
      <c r="H485" s="201"/>
      <c r="I485" s="201"/>
      <c r="J485" s="202"/>
      <c r="K485" s="198"/>
    </row>
    <row r="486" spans="2:11" ht="15" customHeight="1" x14ac:dyDescent="0.25">
      <c r="B486" s="203"/>
      <c r="C486" s="220"/>
      <c r="D486" s="220"/>
      <c r="E486" s="220"/>
      <c r="F486" s="220"/>
      <c r="G486" s="215"/>
      <c r="H486" s="201"/>
      <c r="I486" s="201"/>
      <c r="J486" s="202"/>
      <c r="K486" s="198"/>
    </row>
    <row r="487" spans="2:11" ht="15" customHeight="1" x14ac:dyDescent="0.25">
      <c r="B487" s="203"/>
      <c r="C487" s="220"/>
      <c r="D487" s="220"/>
      <c r="E487" s="220"/>
      <c r="F487" s="220"/>
      <c r="G487" s="215"/>
      <c r="H487" s="201"/>
      <c r="I487" s="201"/>
      <c r="J487" s="202"/>
      <c r="K487" s="198"/>
    </row>
    <row r="488" spans="2:11" ht="15" customHeight="1" x14ac:dyDescent="0.25">
      <c r="B488" s="203"/>
      <c r="C488" s="220"/>
      <c r="D488" s="220"/>
      <c r="E488" s="220"/>
      <c r="F488" s="220"/>
      <c r="G488" s="215"/>
      <c r="H488" s="201"/>
      <c r="I488" s="201"/>
      <c r="J488" s="202"/>
      <c r="K488" s="198"/>
    </row>
    <row r="489" spans="2:11" ht="15" customHeight="1" x14ac:dyDescent="0.25">
      <c r="B489" s="203"/>
      <c r="C489" s="220"/>
      <c r="D489" s="220"/>
      <c r="E489" s="220"/>
      <c r="F489" s="220"/>
      <c r="G489" s="215"/>
      <c r="H489" s="201"/>
      <c r="I489" s="201"/>
      <c r="J489" s="202"/>
      <c r="K489" s="198"/>
    </row>
    <row r="490" spans="2:11" ht="15" customHeight="1" x14ac:dyDescent="0.25">
      <c r="B490" s="203"/>
      <c r="C490" s="220"/>
      <c r="D490" s="220"/>
      <c r="E490" s="220"/>
      <c r="F490" s="220"/>
      <c r="G490" s="215"/>
      <c r="H490" s="201"/>
      <c r="I490" s="201"/>
      <c r="J490" s="202"/>
      <c r="K490" s="198"/>
    </row>
    <row r="491" spans="2:11" ht="15" customHeight="1" x14ac:dyDescent="0.25">
      <c r="B491" s="203"/>
      <c r="C491" s="220"/>
      <c r="D491" s="220"/>
      <c r="E491" s="220"/>
      <c r="F491" s="220"/>
      <c r="G491" s="215"/>
      <c r="H491" s="201"/>
      <c r="I491" s="201"/>
      <c r="J491" s="202"/>
      <c r="K491" s="198"/>
    </row>
    <row r="492" spans="2:11" ht="15" customHeight="1" x14ac:dyDescent="0.25">
      <c r="B492" s="203"/>
      <c r="C492" s="220"/>
      <c r="D492" s="220"/>
      <c r="E492" s="220"/>
      <c r="F492" s="220"/>
      <c r="G492" s="215"/>
      <c r="H492" s="201"/>
      <c r="I492" s="201"/>
      <c r="J492" s="202"/>
      <c r="K492" s="198"/>
    </row>
    <row r="493" spans="2:11" ht="15" customHeight="1" x14ac:dyDescent="0.25">
      <c r="B493" s="203"/>
      <c r="C493" s="220"/>
      <c r="D493" s="220"/>
      <c r="E493" s="220"/>
      <c r="F493" s="220"/>
      <c r="G493" s="215"/>
      <c r="H493" s="201"/>
      <c r="I493" s="201"/>
      <c r="J493" s="202"/>
      <c r="K493" s="198"/>
    </row>
    <row r="494" spans="2:11" ht="15" customHeight="1" x14ac:dyDescent="0.25">
      <c r="B494" s="203"/>
      <c r="C494" s="220"/>
      <c r="D494" s="220"/>
      <c r="E494" s="220"/>
      <c r="F494" s="220"/>
      <c r="G494" s="215"/>
      <c r="H494" s="201"/>
      <c r="I494" s="201"/>
      <c r="J494" s="202"/>
      <c r="K494" s="198"/>
    </row>
    <row r="495" spans="2:11" ht="15" customHeight="1" x14ac:dyDescent="0.25">
      <c r="B495" s="203"/>
      <c r="C495" s="220"/>
      <c r="D495" s="220"/>
      <c r="E495" s="220"/>
      <c r="F495" s="220"/>
      <c r="G495" s="215"/>
      <c r="H495" s="201"/>
      <c r="I495" s="201"/>
      <c r="J495" s="202"/>
      <c r="K495" s="198"/>
    </row>
    <row r="496" spans="2:11" ht="15" customHeight="1" x14ac:dyDescent="0.25">
      <c r="B496" s="203"/>
      <c r="C496" s="220"/>
      <c r="D496" s="220"/>
      <c r="E496" s="220"/>
      <c r="F496" s="220"/>
      <c r="G496" s="215"/>
      <c r="H496" s="201"/>
      <c r="I496" s="201"/>
      <c r="J496" s="202"/>
      <c r="K496" s="198"/>
    </row>
    <row r="497" spans="2:11" ht="15" customHeight="1" x14ac:dyDescent="0.25">
      <c r="B497" s="203"/>
      <c r="C497" s="220"/>
      <c r="D497" s="220"/>
      <c r="E497" s="220"/>
      <c r="F497" s="220"/>
      <c r="G497" s="215"/>
      <c r="H497" s="201"/>
      <c r="I497" s="201"/>
      <c r="J497" s="202"/>
      <c r="K497" s="198"/>
    </row>
    <row r="498" spans="2:11" ht="15" customHeight="1" x14ac:dyDescent="0.25">
      <c r="B498" s="203"/>
      <c r="C498" s="220"/>
      <c r="D498" s="220"/>
      <c r="E498" s="220"/>
      <c r="F498" s="220"/>
      <c r="G498" s="215"/>
      <c r="H498" s="201"/>
      <c r="I498" s="201"/>
      <c r="J498" s="202"/>
      <c r="K498" s="198"/>
    </row>
    <row r="499" spans="2:11" ht="15" customHeight="1" x14ac:dyDescent="0.25">
      <c r="B499" s="203"/>
      <c r="C499" s="220"/>
      <c r="D499" s="220"/>
      <c r="E499" s="220"/>
      <c r="F499" s="220"/>
      <c r="G499" s="215"/>
      <c r="H499" s="201"/>
      <c r="I499" s="201"/>
      <c r="J499" s="202"/>
      <c r="K499" s="198"/>
    </row>
    <row r="500" spans="2:11" ht="15" customHeight="1" x14ac:dyDescent="0.25">
      <c r="B500" s="203"/>
      <c r="C500" s="220"/>
      <c r="D500" s="220"/>
      <c r="E500" s="220"/>
      <c r="F500" s="220"/>
      <c r="G500" s="215"/>
      <c r="H500" s="201"/>
      <c r="I500" s="201"/>
      <c r="J500" s="202"/>
      <c r="K500" s="198"/>
    </row>
    <row r="501" spans="2:11" ht="15" customHeight="1" x14ac:dyDescent="0.25">
      <c r="B501" s="203"/>
      <c r="C501" s="220"/>
      <c r="D501" s="220"/>
      <c r="E501" s="220"/>
      <c r="F501" s="220"/>
      <c r="G501" s="215"/>
      <c r="H501" s="201"/>
      <c r="I501" s="201"/>
      <c r="J501" s="202"/>
      <c r="K501" s="198"/>
    </row>
    <row r="502" spans="2:11" ht="15" customHeight="1" x14ac:dyDescent="0.25">
      <c r="B502" s="203"/>
      <c r="C502" s="220"/>
      <c r="D502" s="220"/>
      <c r="E502" s="220"/>
      <c r="F502" s="220"/>
      <c r="G502" s="215"/>
      <c r="H502" s="201"/>
      <c r="I502" s="201"/>
      <c r="J502" s="202"/>
      <c r="K502" s="198"/>
    </row>
    <row r="503" spans="2:11" ht="15" customHeight="1" x14ac:dyDescent="0.25">
      <c r="B503" s="203"/>
      <c r="C503" s="220"/>
      <c r="D503" s="220"/>
      <c r="E503" s="220"/>
      <c r="F503" s="220"/>
      <c r="G503" s="215"/>
      <c r="H503" s="201"/>
      <c r="I503" s="201"/>
      <c r="J503" s="202"/>
      <c r="K503" s="198"/>
    </row>
    <row r="504" spans="2:11" ht="15" customHeight="1" x14ac:dyDescent="0.25">
      <c r="B504" s="203"/>
      <c r="C504" s="220"/>
      <c r="D504" s="220"/>
      <c r="E504" s="220"/>
      <c r="F504" s="220"/>
      <c r="G504" s="215"/>
      <c r="H504" s="201"/>
      <c r="I504" s="201"/>
      <c r="J504" s="202"/>
      <c r="K504" s="198"/>
    </row>
    <row r="505" spans="2:11" ht="15" customHeight="1" x14ac:dyDescent="0.25">
      <c r="B505" s="203"/>
      <c r="C505" s="220"/>
      <c r="D505" s="220"/>
      <c r="E505" s="220"/>
      <c r="F505" s="220"/>
      <c r="G505" s="215"/>
      <c r="H505" s="201"/>
      <c r="I505" s="201"/>
      <c r="J505" s="202"/>
      <c r="K505" s="198"/>
    </row>
    <row r="506" spans="2:11" ht="15" customHeight="1" x14ac:dyDescent="0.25">
      <c r="B506" s="203"/>
      <c r="C506" s="220"/>
      <c r="D506" s="220"/>
      <c r="E506" s="220"/>
      <c r="F506" s="220"/>
      <c r="G506" s="215"/>
      <c r="H506" s="201"/>
      <c r="I506" s="201"/>
      <c r="J506" s="202"/>
      <c r="K506" s="198"/>
    </row>
    <row r="507" spans="2:11" ht="15" customHeight="1" x14ac:dyDescent="0.25">
      <c r="B507" s="203"/>
      <c r="C507" s="220"/>
      <c r="D507" s="220"/>
      <c r="E507" s="220"/>
      <c r="F507" s="220"/>
      <c r="G507" s="215"/>
      <c r="H507" s="201"/>
      <c r="I507" s="201"/>
      <c r="J507" s="202"/>
      <c r="K507" s="198"/>
    </row>
    <row r="508" spans="2:11" ht="15" customHeight="1" x14ac:dyDescent="0.25">
      <c r="B508" s="203"/>
      <c r="C508" s="220"/>
      <c r="D508" s="220"/>
      <c r="E508" s="220"/>
      <c r="F508" s="220"/>
      <c r="G508" s="215"/>
      <c r="H508" s="201"/>
      <c r="I508" s="201"/>
      <c r="J508" s="202"/>
      <c r="K508" s="198"/>
    </row>
    <row r="509" spans="2:11" ht="15" customHeight="1" x14ac:dyDescent="0.25">
      <c r="B509" s="203"/>
      <c r="C509" s="220"/>
      <c r="D509" s="220"/>
      <c r="E509" s="220"/>
      <c r="F509" s="220"/>
      <c r="G509" s="215"/>
      <c r="H509" s="201"/>
      <c r="I509" s="201"/>
      <c r="J509" s="202"/>
      <c r="K509" s="198"/>
    </row>
    <row r="510" spans="2:11" ht="15" customHeight="1" x14ac:dyDescent="0.25">
      <c r="B510" s="203"/>
      <c r="C510" s="220"/>
      <c r="D510" s="220"/>
      <c r="E510" s="220"/>
      <c r="F510" s="220"/>
      <c r="G510" s="215"/>
      <c r="H510" s="201"/>
      <c r="I510" s="201"/>
      <c r="J510" s="202"/>
      <c r="K510" s="198"/>
    </row>
    <row r="511" spans="2:11" ht="15" customHeight="1" x14ac:dyDescent="0.25">
      <c r="B511" s="203"/>
      <c r="C511" s="220"/>
      <c r="D511" s="220"/>
      <c r="E511" s="220"/>
      <c r="F511" s="220"/>
      <c r="G511" s="215"/>
      <c r="H511" s="201"/>
      <c r="I511" s="201"/>
      <c r="J511" s="202"/>
      <c r="K511" s="198"/>
    </row>
    <row r="512" spans="2:11" ht="15" customHeight="1" x14ac:dyDescent="0.25">
      <c r="B512" s="203"/>
      <c r="C512" s="220"/>
      <c r="D512" s="220"/>
      <c r="E512" s="220"/>
      <c r="F512" s="220"/>
      <c r="G512" s="215"/>
      <c r="H512" s="201"/>
      <c r="I512" s="201"/>
      <c r="J512" s="202"/>
      <c r="K512" s="198"/>
    </row>
    <row r="513" spans="2:11" ht="15" customHeight="1" x14ac:dyDescent="0.25">
      <c r="B513" s="203"/>
      <c r="C513" s="220"/>
      <c r="D513" s="220"/>
      <c r="E513" s="220"/>
      <c r="F513" s="220"/>
      <c r="G513" s="215"/>
      <c r="H513" s="201"/>
      <c r="I513" s="201"/>
      <c r="J513" s="202"/>
      <c r="K513" s="198"/>
    </row>
    <row r="514" spans="2:11" ht="15" customHeight="1" x14ac:dyDescent="0.25">
      <c r="B514" s="203"/>
      <c r="C514" s="220"/>
      <c r="D514" s="220"/>
      <c r="E514" s="220"/>
      <c r="F514" s="220"/>
      <c r="G514" s="215"/>
      <c r="H514" s="201"/>
      <c r="I514" s="201"/>
      <c r="J514" s="202"/>
      <c r="K514" s="198"/>
    </row>
    <row r="515" spans="2:11" ht="15" customHeight="1" x14ac:dyDescent="0.25">
      <c r="B515" s="203"/>
      <c r="C515" s="220"/>
      <c r="D515" s="220"/>
      <c r="E515" s="220"/>
      <c r="F515" s="220"/>
      <c r="G515" s="215"/>
      <c r="H515" s="201"/>
      <c r="I515" s="201"/>
      <c r="J515" s="202"/>
      <c r="K515" s="198"/>
    </row>
    <row r="516" spans="2:11" ht="15" customHeight="1" x14ac:dyDescent="0.25">
      <c r="B516" s="203"/>
      <c r="C516" s="220"/>
      <c r="D516" s="220"/>
      <c r="E516" s="220"/>
      <c r="F516" s="220"/>
      <c r="G516" s="215"/>
      <c r="H516" s="201"/>
      <c r="I516" s="201"/>
      <c r="J516" s="202"/>
      <c r="K516" s="198"/>
    </row>
    <row r="517" spans="2:11" ht="15" customHeight="1" x14ac:dyDescent="0.25">
      <c r="B517" s="203"/>
      <c r="C517" s="220"/>
      <c r="D517" s="220"/>
      <c r="E517" s="220"/>
      <c r="F517" s="220"/>
      <c r="G517" s="215"/>
      <c r="H517" s="201"/>
      <c r="I517" s="201"/>
      <c r="J517" s="202"/>
      <c r="K517" s="198"/>
    </row>
    <row r="518" spans="2:11" ht="15" customHeight="1" x14ac:dyDescent="0.25">
      <c r="B518" s="203"/>
      <c r="C518" s="220"/>
      <c r="D518" s="220"/>
      <c r="E518" s="220"/>
      <c r="F518" s="220"/>
      <c r="G518" s="215"/>
      <c r="H518" s="201"/>
      <c r="I518" s="201"/>
      <c r="J518" s="202"/>
      <c r="K518" s="198"/>
    </row>
    <row r="519" spans="2:11" ht="15" customHeight="1" x14ac:dyDescent="0.25">
      <c r="B519" s="203"/>
      <c r="C519" s="220"/>
      <c r="D519" s="220"/>
      <c r="E519" s="220"/>
      <c r="F519" s="220"/>
      <c r="G519" s="215"/>
      <c r="H519" s="201"/>
      <c r="I519" s="201"/>
      <c r="J519" s="202"/>
      <c r="K519" s="198"/>
    </row>
    <row r="520" spans="2:11" ht="15" customHeight="1" x14ac:dyDescent="0.25">
      <c r="B520" s="203"/>
      <c r="C520" s="220"/>
      <c r="D520" s="220"/>
      <c r="E520" s="220"/>
      <c r="F520" s="220"/>
      <c r="G520" s="215"/>
      <c r="H520" s="201"/>
      <c r="I520" s="201"/>
      <c r="J520" s="202"/>
      <c r="K520" s="198"/>
    </row>
    <row r="521" spans="2:11" ht="15" customHeight="1" x14ac:dyDescent="0.25">
      <c r="B521" s="203"/>
      <c r="C521" s="220"/>
      <c r="D521" s="220"/>
      <c r="E521" s="220"/>
      <c r="F521" s="220"/>
      <c r="G521" s="215"/>
      <c r="H521" s="201"/>
      <c r="I521" s="201"/>
      <c r="J521" s="202"/>
      <c r="K521" s="198"/>
    </row>
    <row r="522" spans="2:11" ht="15" customHeight="1" x14ac:dyDescent="0.25">
      <c r="B522" s="203"/>
      <c r="C522" s="220"/>
      <c r="D522" s="220"/>
      <c r="E522" s="220"/>
      <c r="F522" s="220"/>
      <c r="G522" s="215"/>
      <c r="H522" s="201"/>
      <c r="I522" s="201"/>
      <c r="J522" s="202"/>
      <c r="K522" s="198"/>
    </row>
    <row r="523" spans="2:11" ht="15" customHeight="1" x14ac:dyDescent="0.25">
      <c r="B523" s="203"/>
      <c r="C523" s="220"/>
      <c r="D523" s="220"/>
      <c r="E523" s="220"/>
      <c r="F523" s="220"/>
      <c r="G523" s="215"/>
      <c r="H523" s="201"/>
      <c r="I523" s="201"/>
      <c r="J523" s="202"/>
      <c r="K523" s="198"/>
    </row>
    <row r="524" spans="2:11" ht="15" customHeight="1" x14ac:dyDescent="0.25">
      <c r="B524" s="203"/>
      <c r="C524" s="220"/>
      <c r="D524" s="220"/>
      <c r="E524" s="220"/>
      <c r="F524" s="220"/>
      <c r="G524" s="215"/>
      <c r="H524" s="201"/>
      <c r="I524" s="201"/>
      <c r="J524" s="202"/>
      <c r="K524" s="198"/>
    </row>
    <row r="525" spans="2:11" ht="15" customHeight="1" x14ac:dyDescent="0.25">
      <c r="B525" s="203"/>
      <c r="C525" s="220"/>
      <c r="D525" s="220"/>
      <c r="E525" s="220"/>
      <c r="F525" s="220"/>
      <c r="G525" s="215"/>
      <c r="H525" s="201"/>
      <c r="I525" s="201"/>
      <c r="J525" s="202"/>
      <c r="K525" s="198"/>
    </row>
    <row r="526" spans="2:11" ht="15" customHeight="1" x14ac:dyDescent="0.25">
      <c r="B526" s="203"/>
      <c r="C526" s="220"/>
      <c r="D526" s="220"/>
      <c r="E526" s="220"/>
      <c r="F526" s="220"/>
      <c r="G526" s="215"/>
      <c r="H526" s="201"/>
      <c r="I526" s="201"/>
      <c r="J526" s="202"/>
      <c r="K526" s="198"/>
    </row>
    <row r="527" spans="2:11" ht="15" customHeight="1" x14ac:dyDescent="0.25">
      <c r="B527" s="203"/>
      <c r="C527" s="220"/>
      <c r="D527" s="220"/>
      <c r="E527" s="220"/>
      <c r="F527" s="220"/>
      <c r="G527" s="215"/>
      <c r="H527" s="201"/>
      <c r="I527" s="201"/>
      <c r="J527" s="202"/>
      <c r="K527" s="198"/>
    </row>
    <row r="528" spans="2:11" ht="15" customHeight="1" x14ac:dyDescent="0.25">
      <c r="B528" s="203"/>
      <c r="C528" s="220"/>
      <c r="D528" s="220"/>
      <c r="E528" s="220"/>
      <c r="F528" s="220"/>
      <c r="G528" s="215"/>
      <c r="H528" s="201"/>
      <c r="I528" s="201"/>
      <c r="J528" s="202"/>
      <c r="K528" s="198"/>
    </row>
    <row r="529" spans="2:11" ht="15" customHeight="1" x14ac:dyDescent="0.25">
      <c r="B529" s="203"/>
      <c r="C529" s="220"/>
      <c r="D529" s="220"/>
      <c r="E529" s="220"/>
      <c r="F529" s="220"/>
      <c r="G529" s="215"/>
      <c r="H529" s="201"/>
      <c r="I529" s="201"/>
      <c r="J529" s="202"/>
      <c r="K529" s="198"/>
    </row>
    <row r="530" spans="2:11" ht="15" customHeight="1" x14ac:dyDescent="0.25">
      <c r="B530" s="203"/>
      <c r="C530" s="220"/>
      <c r="D530" s="220"/>
      <c r="E530" s="220"/>
      <c r="F530" s="220"/>
      <c r="G530" s="215"/>
      <c r="H530" s="201"/>
      <c r="I530" s="201"/>
      <c r="J530" s="202"/>
      <c r="K530" s="198"/>
    </row>
    <row r="531" spans="2:11" ht="15" customHeight="1" x14ac:dyDescent="0.25">
      <c r="B531" s="203"/>
      <c r="C531" s="220"/>
      <c r="D531" s="220"/>
      <c r="E531" s="220"/>
      <c r="F531" s="220"/>
      <c r="G531" s="215"/>
      <c r="H531" s="201"/>
      <c r="I531" s="201"/>
      <c r="J531" s="202"/>
      <c r="K531" s="198"/>
    </row>
    <row r="532" spans="2:11" ht="15" customHeight="1" x14ac:dyDescent="0.25">
      <c r="B532" s="203"/>
      <c r="C532" s="220"/>
      <c r="D532" s="220"/>
      <c r="E532" s="220"/>
      <c r="F532" s="220"/>
      <c r="G532" s="215"/>
      <c r="H532" s="201"/>
      <c r="I532" s="201"/>
      <c r="J532" s="202"/>
      <c r="K532" s="198"/>
    </row>
    <row r="533" spans="2:11" ht="15" customHeight="1" x14ac:dyDescent="0.25">
      <c r="B533" s="203"/>
      <c r="C533" s="220"/>
      <c r="D533" s="220"/>
      <c r="E533" s="220"/>
      <c r="F533" s="220"/>
      <c r="G533" s="215"/>
      <c r="H533" s="201"/>
      <c r="I533" s="201"/>
      <c r="J533" s="202"/>
      <c r="K533" s="198"/>
    </row>
    <row r="534" spans="2:11" ht="15" customHeight="1" x14ac:dyDescent="0.25">
      <c r="B534" s="203"/>
      <c r="C534" s="220"/>
      <c r="D534" s="220"/>
      <c r="E534" s="220"/>
      <c r="F534" s="220"/>
      <c r="G534" s="215"/>
      <c r="H534" s="201"/>
      <c r="I534" s="201"/>
      <c r="J534" s="202"/>
      <c r="K534" s="198"/>
    </row>
    <row r="535" spans="2:11" ht="15" customHeight="1" x14ac:dyDescent="0.25">
      <c r="B535" s="203"/>
      <c r="C535" s="220"/>
      <c r="D535" s="220"/>
      <c r="E535" s="220"/>
      <c r="F535" s="220"/>
      <c r="G535" s="215"/>
      <c r="H535" s="201"/>
      <c r="I535" s="201"/>
      <c r="J535" s="202"/>
      <c r="K535" s="198"/>
    </row>
    <row r="536" spans="2:11" ht="15" customHeight="1" x14ac:dyDescent="0.25">
      <c r="B536" s="203"/>
      <c r="C536" s="220"/>
      <c r="D536" s="220"/>
      <c r="E536" s="220"/>
      <c r="F536" s="220"/>
      <c r="G536" s="215"/>
      <c r="H536" s="201"/>
      <c r="I536" s="201"/>
      <c r="J536" s="202"/>
      <c r="K536" s="198"/>
    </row>
    <row r="537" spans="2:11" ht="15" customHeight="1" x14ac:dyDescent="0.25">
      <c r="B537" s="203"/>
      <c r="C537" s="220"/>
      <c r="D537" s="220"/>
      <c r="E537" s="220"/>
      <c r="F537" s="220"/>
      <c r="G537" s="215"/>
      <c r="H537" s="201"/>
      <c r="I537" s="201"/>
      <c r="J537" s="202"/>
      <c r="K537" s="198"/>
    </row>
    <row r="538" spans="2:11" ht="15" customHeight="1" x14ac:dyDescent="0.25">
      <c r="B538" s="203"/>
      <c r="C538" s="220"/>
      <c r="D538" s="220"/>
      <c r="E538" s="220"/>
      <c r="F538" s="220"/>
      <c r="G538" s="215"/>
      <c r="H538" s="201"/>
      <c r="I538" s="201"/>
      <c r="J538" s="202"/>
      <c r="K538" s="198"/>
    </row>
    <row r="539" spans="2:11" ht="15" customHeight="1" x14ac:dyDescent="0.25">
      <c r="B539" s="203"/>
      <c r="C539" s="220"/>
      <c r="D539" s="220"/>
      <c r="E539" s="220"/>
      <c r="F539" s="220"/>
      <c r="G539" s="215"/>
      <c r="H539" s="201"/>
      <c r="I539" s="201"/>
      <c r="J539" s="202"/>
      <c r="K539" s="198"/>
    </row>
    <row r="540" spans="2:11" ht="15" customHeight="1" x14ac:dyDescent="0.25">
      <c r="B540" s="203"/>
      <c r="C540" s="220"/>
      <c r="D540" s="220"/>
      <c r="E540" s="220"/>
      <c r="F540" s="220"/>
      <c r="G540" s="215"/>
      <c r="H540" s="201"/>
      <c r="I540" s="201"/>
      <c r="J540" s="202"/>
      <c r="K540" s="198"/>
    </row>
    <row r="541" spans="2:11" ht="15" customHeight="1" x14ac:dyDescent="0.25">
      <c r="B541" s="203"/>
      <c r="C541" s="220"/>
      <c r="D541" s="220"/>
      <c r="E541" s="220"/>
      <c r="F541" s="220"/>
      <c r="G541" s="215"/>
      <c r="H541" s="201"/>
      <c r="I541" s="201"/>
      <c r="J541" s="202"/>
      <c r="K541" s="198"/>
    </row>
    <row r="542" spans="2:11" ht="15" customHeight="1" x14ac:dyDescent="0.25">
      <c r="B542" s="203"/>
      <c r="C542" s="220"/>
      <c r="D542" s="220"/>
      <c r="E542" s="220"/>
      <c r="F542" s="220"/>
      <c r="G542" s="215"/>
      <c r="H542" s="201"/>
      <c r="I542" s="201"/>
      <c r="J542" s="202"/>
      <c r="K542" s="198"/>
    </row>
    <row r="543" spans="2:11" ht="15" customHeight="1" x14ac:dyDescent="0.25">
      <c r="B543" s="203"/>
      <c r="C543" s="220"/>
      <c r="D543" s="220"/>
      <c r="E543" s="220"/>
      <c r="F543" s="220"/>
      <c r="G543" s="215"/>
      <c r="H543" s="201"/>
      <c r="I543" s="201"/>
      <c r="J543" s="202"/>
      <c r="K543" s="198"/>
    </row>
    <row r="544" spans="2:11" ht="15" customHeight="1" x14ac:dyDescent="0.25">
      <c r="B544" s="203"/>
      <c r="C544" s="220"/>
      <c r="D544" s="220"/>
      <c r="E544" s="220"/>
      <c r="F544" s="220"/>
      <c r="G544" s="215"/>
      <c r="H544" s="201"/>
      <c r="I544" s="201"/>
      <c r="J544" s="202"/>
      <c r="K544" s="198"/>
    </row>
    <row r="545" spans="2:11" ht="15" customHeight="1" x14ac:dyDescent="0.25">
      <c r="B545" s="203"/>
      <c r="C545" s="220"/>
      <c r="D545" s="220"/>
      <c r="E545" s="220"/>
      <c r="F545" s="220"/>
      <c r="G545" s="215"/>
      <c r="H545" s="201"/>
      <c r="I545" s="201"/>
      <c r="J545" s="202"/>
      <c r="K545" s="198"/>
    </row>
    <row r="546" spans="2:11" ht="15" customHeight="1" x14ac:dyDescent="0.25">
      <c r="B546" s="203"/>
      <c r="C546" s="220"/>
      <c r="D546" s="220"/>
      <c r="E546" s="220"/>
      <c r="F546" s="220"/>
      <c r="G546" s="215"/>
      <c r="H546" s="201"/>
      <c r="I546" s="201"/>
      <c r="J546" s="202"/>
      <c r="K546" s="198"/>
    </row>
    <row r="547" spans="2:11" ht="15" customHeight="1" x14ac:dyDescent="0.25">
      <c r="B547" s="203"/>
      <c r="C547" s="220"/>
      <c r="D547" s="220"/>
      <c r="E547" s="220"/>
      <c r="F547" s="220"/>
      <c r="G547" s="215"/>
      <c r="H547" s="201"/>
      <c r="I547" s="201"/>
      <c r="J547" s="202"/>
      <c r="K547" s="198"/>
    </row>
    <row r="548" spans="2:11" ht="15" customHeight="1" x14ac:dyDescent="0.25">
      <c r="B548" s="203"/>
      <c r="C548" s="220"/>
      <c r="D548" s="220"/>
      <c r="E548" s="220"/>
      <c r="F548" s="220"/>
      <c r="G548" s="215"/>
      <c r="H548" s="201"/>
      <c r="I548" s="201"/>
      <c r="J548" s="202"/>
      <c r="K548" s="198"/>
    </row>
    <row r="549" spans="2:11" ht="15" customHeight="1" x14ac:dyDescent="0.25">
      <c r="B549" s="203"/>
      <c r="C549" s="220"/>
      <c r="D549" s="220"/>
      <c r="E549" s="220"/>
      <c r="F549" s="220"/>
      <c r="G549" s="215"/>
      <c r="H549" s="201"/>
      <c r="I549" s="201"/>
      <c r="J549" s="202"/>
      <c r="K549" s="198"/>
    </row>
    <row r="550" spans="2:11" ht="15" customHeight="1" x14ac:dyDescent="0.25">
      <c r="B550" s="203"/>
      <c r="C550" s="220"/>
      <c r="D550" s="220"/>
      <c r="E550" s="220"/>
      <c r="F550" s="220"/>
      <c r="G550" s="215"/>
      <c r="H550" s="201"/>
      <c r="I550" s="201"/>
      <c r="J550" s="202"/>
      <c r="K550" s="198"/>
    </row>
    <row r="551" spans="2:11" ht="15" customHeight="1" x14ac:dyDescent="0.25">
      <c r="B551" s="203"/>
      <c r="C551" s="220"/>
      <c r="D551" s="220"/>
      <c r="E551" s="220"/>
      <c r="F551" s="220"/>
      <c r="G551" s="215"/>
      <c r="H551" s="201"/>
      <c r="I551" s="201"/>
      <c r="J551" s="202"/>
      <c r="K551" s="198"/>
    </row>
    <row r="552" spans="2:11" ht="15" customHeight="1" x14ac:dyDescent="0.25">
      <c r="B552" s="203"/>
      <c r="C552" s="220"/>
      <c r="D552" s="220"/>
      <c r="E552" s="220"/>
      <c r="F552" s="220"/>
      <c r="G552" s="215"/>
      <c r="H552" s="201"/>
      <c r="I552" s="201"/>
      <c r="J552" s="202"/>
      <c r="K552" s="198"/>
    </row>
    <row r="553" spans="2:11" ht="15" customHeight="1" x14ac:dyDescent="0.25">
      <c r="B553" s="203"/>
      <c r="C553" s="220"/>
      <c r="D553" s="220"/>
      <c r="E553" s="220"/>
      <c r="F553" s="220"/>
      <c r="G553" s="215"/>
      <c r="H553" s="201"/>
      <c r="I553" s="201"/>
      <c r="J553" s="202"/>
      <c r="K553" s="198"/>
    </row>
    <row r="554" spans="2:11" ht="15" customHeight="1" x14ac:dyDescent="0.25">
      <c r="B554" s="203"/>
      <c r="C554" s="220"/>
      <c r="D554" s="220"/>
      <c r="E554" s="220"/>
      <c r="F554" s="220"/>
      <c r="G554" s="215"/>
      <c r="H554" s="201"/>
      <c r="I554" s="201"/>
      <c r="J554" s="202"/>
      <c r="K554" s="198"/>
    </row>
    <row r="555" spans="2:11" ht="15" customHeight="1" x14ac:dyDescent="0.25">
      <c r="B555" s="203"/>
      <c r="C555" s="220"/>
      <c r="D555" s="220"/>
      <c r="E555" s="220"/>
      <c r="F555" s="220"/>
      <c r="G555" s="215"/>
      <c r="H555" s="201"/>
      <c r="I555" s="201"/>
      <c r="J555" s="202"/>
      <c r="K555" s="198"/>
    </row>
    <row r="556" spans="2:11" ht="15" customHeight="1" x14ac:dyDescent="0.25">
      <c r="B556" s="203"/>
      <c r="C556" s="220"/>
      <c r="D556" s="220"/>
      <c r="E556" s="220"/>
      <c r="F556" s="220"/>
      <c r="G556" s="215"/>
      <c r="H556" s="201"/>
      <c r="I556" s="201"/>
      <c r="J556" s="202"/>
      <c r="K556" s="198"/>
    </row>
    <row r="557" spans="2:11" ht="15" customHeight="1" x14ac:dyDescent="0.25">
      <c r="B557" s="203"/>
      <c r="C557" s="220"/>
      <c r="D557" s="220"/>
      <c r="E557" s="220"/>
      <c r="F557" s="220"/>
      <c r="G557" s="215"/>
      <c r="H557" s="201"/>
      <c r="I557" s="201"/>
      <c r="J557" s="202"/>
      <c r="K557" s="198"/>
    </row>
    <row r="558" spans="2:11" ht="15" customHeight="1" x14ac:dyDescent="0.25">
      <c r="B558" s="203"/>
      <c r="C558" s="220"/>
      <c r="D558" s="220"/>
      <c r="E558" s="220"/>
      <c r="F558" s="220"/>
      <c r="G558" s="215"/>
      <c r="H558" s="201"/>
      <c r="I558" s="201"/>
      <c r="J558" s="202"/>
      <c r="K558" s="198"/>
    </row>
    <row r="559" spans="2:11" ht="15" customHeight="1" x14ac:dyDescent="0.25">
      <c r="B559" s="203"/>
      <c r="C559" s="220"/>
      <c r="D559" s="220"/>
      <c r="E559" s="220"/>
      <c r="F559" s="220"/>
      <c r="G559" s="215"/>
      <c r="H559" s="201"/>
      <c r="I559" s="201"/>
      <c r="J559" s="202"/>
      <c r="K559" s="198"/>
    </row>
    <row r="560" spans="2:11" ht="15" customHeight="1" x14ac:dyDescent="0.25">
      <c r="B560" s="203"/>
      <c r="C560" s="220"/>
      <c r="D560" s="220"/>
      <c r="E560" s="220"/>
      <c r="F560" s="220"/>
      <c r="G560" s="215"/>
      <c r="H560" s="201"/>
      <c r="I560" s="201"/>
      <c r="J560" s="202"/>
      <c r="K560" s="198"/>
    </row>
    <row r="561" spans="2:11" ht="15" customHeight="1" x14ac:dyDescent="0.25">
      <c r="B561" s="203"/>
      <c r="C561" s="220"/>
      <c r="D561" s="220"/>
      <c r="E561" s="220"/>
      <c r="F561" s="220"/>
      <c r="G561" s="215"/>
      <c r="H561" s="201"/>
      <c r="I561" s="201"/>
      <c r="J561" s="202"/>
      <c r="K561" s="198"/>
    </row>
    <row r="562" spans="2:11" ht="15" customHeight="1" x14ac:dyDescent="0.25">
      <c r="B562" s="203"/>
      <c r="C562" s="220"/>
      <c r="D562" s="220"/>
      <c r="E562" s="220"/>
      <c r="F562" s="220"/>
      <c r="G562" s="215"/>
      <c r="H562" s="201"/>
      <c r="I562" s="201"/>
      <c r="J562" s="202"/>
      <c r="K562" s="198"/>
    </row>
    <row r="563" spans="2:11" ht="15" customHeight="1" x14ac:dyDescent="0.25">
      <c r="B563" s="203"/>
      <c r="C563" s="220"/>
      <c r="D563" s="220"/>
      <c r="E563" s="220"/>
      <c r="F563" s="220"/>
      <c r="G563" s="215"/>
      <c r="H563" s="201"/>
      <c r="I563" s="201"/>
      <c r="J563" s="202"/>
      <c r="K563" s="198"/>
    </row>
    <row r="564" spans="2:11" ht="15" customHeight="1" x14ac:dyDescent="0.25">
      <c r="B564" s="203"/>
      <c r="C564" s="220"/>
      <c r="D564" s="220"/>
      <c r="E564" s="220"/>
      <c r="F564" s="220"/>
      <c r="G564" s="215"/>
      <c r="H564" s="201"/>
      <c r="I564" s="201"/>
      <c r="J564" s="202"/>
      <c r="K564" s="198"/>
    </row>
    <row r="565" spans="2:11" ht="15" customHeight="1" x14ac:dyDescent="0.25">
      <c r="B565" s="203"/>
      <c r="C565" s="220"/>
      <c r="D565" s="220"/>
      <c r="E565" s="220"/>
      <c r="F565" s="220"/>
      <c r="G565" s="215"/>
      <c r="H565" s="201"/>
      <c r="I565" s="201"/>
      <c r="J565" s="202"/>
      <c r="K565" s="198"/>
    </row>
    <row r="566" spans="2:11" ht="15" customHeight="1" x14ac:dyDescent="0.25">
      <c r="B566" s="203"/>
      <c r="C566" s="220"/>
      <c r="D566" s="220"/>
      <c r="E566" s="220"/>
      <c r="F566" s="220"/>
      <c r="G566" s="215"/>
      <c r="H566" s="201"/>
      <c r="I566" s="201"/>
      <c r="J566" s="202"/>
      <c r="K566" s="198"/>
    </row>
    <row r="567" spans="2:11" ht="15" customHeight="1" x14ac:dyDescent="0.25">
      <c r="B567" s="203"/>
      <c r="C567" s="220"/>
      <c r="D567" s="220"/>
      <c r="E567" s="220"/>
      <c r="F567" s="220"/>
      <c r="G567" s="215"/>
      <c r="H567" s="201"/>
      <c r="I567" s="201"/>
      <c r="J567" s="202"/>
      <c r="K567" s="198"/>
    </row>
    <row r="568" spans="2:11" ht="15" customHeight="1" x14ac:dyDescent="0.25">
      <c r="B568" s="203"/>
      <c r="C568" s="220"/>
      <c r="D568" s="220"/>
      <c r="E568" s="220"/>
      <c r="F568" s="220"/>
      <c r="G568" s="215"/>
      <c r="H568" s="201"/>
      <c r="I568" s="201"/>
      <c r="J568" s="202"/>
      <c r="K568" s="198"/>
    </row>
    <row r="569" spans="2:11" ht="15" customHeight="1" x14ac:dyDescent="0.25">
      <c r="B569" s="203"/>
      <c r="C569" s="220"/>
      <c r="D569" s="220"/>
      <c r="E569" s="220"/>
      <c r="F569" s="220"/>
      <c r="G569" s="215"/>
      <c r="H569" s="201"/>
      <c r="I569" s="201"/>
      <c r="J569" s="202"/>
      <c r="K569" s="198"/>
    </row>
    <row r="570" spans="2:11" ht="15" customHeight="1" x14ac:dyDescent="0.25">
      <c r="B570" s="203"/>
      <c r="C570" s="220"/>
      <c r="D570" s="220"/>
      <c r="E570" s="220"/>
      <c r="F570" s="220"/>
      <c r="G570" s="215"/>
      <c r="H570" s="201"/>
      <c r="I570" s="201"/>
      <c r="J570" s="202"/>
      <c r="K570" s="198"/>
    </row>
    <row r="571" spans="2:11" ht="15" customHeight="1" x14ac:dyDescent="0.25">
      <c r="B571" s="203"/>
      <c r="C571" s="220"/>
      <c r="D571" s="220"/>
      <c r="E571" s="220"/>
      <c r="F571" s="220"/>
      <c r="G571" s="215"/>
      <c r="H571" s="201"/>
      <c r="I571" s="201"/>
      <c r="J571" s="202"/>
      <c r="K571" s="198"/>
    </row>
    <row r="572" spans="2:11" ht="15" customHeight="1" x14ac:dyDescent="0.25">
      <c r="B572" s="203"/>
      <c r="C572" s="220"/>
      <c r="D572" s="220"/>
      <c r="E572" s="220"/>
      <c r="F572" s="220"/>
      <c r="G572" s="215"/>
      <c r="H572" s="201"/>
      <c r="I572" s="201"/>
      <c r="J572" s="202"/>
      <c r="K572" s="198"/>
    </row>
    <row r="573" spans="2:11" ht="15" customHeight="1" x14ac:dyDescent="0.25">
      <c r="B573" s="203"/>
      <c r="C573" s="220"/>
      <c r="D573" s="220"/>
      <c r="E573" s="220"/>
      <c r="F573" s="220"/>
      <c r="G573" s="215"/>
      <c r="H573" s="201"/>
      <c r="I573" s="201"/>
      <c r="J573" s="202"/>
      <c r="K573" s="198"/>
    </row>
    <row r="574" spans="2:11" ht="15" customHeight="1" x14ac:dyDescent="0.25">
      <c r="B574" s="203"/>
      <c r="C574" s="220"/>
      <c r="D574" s="220"/>
      <c r="E574" s="220"/>
      <c r="F574" s="220"/>
      <c r="G574" s="215"/>
      <c r="H574" s="201"/>
      <c r="I574" s="201"/>
      <c r="J574" s="202"/>
      <c r="K574" s="198"/>
    </row>
    <row r="575" spans="2:11" ht="15" customHeight="1" x14ac:dyDescent="0.25">
      <c r="B575" s="203"/>
      <c r="C575" s="220"/>
      <c r="D575" s="220"/>
      <c r="E575" s="220"/>
      <c r="F575" s="220"/>
      <c r="G575" s="215"/>
      <c r="H575" s="201"/>
      <c r="I575" s="201"/>
      <c r="J575" s="202"/>
      <c r="K575" s="198"/>
    </row>
    <row r="576" spans="2:11" ht="15" customHeight="1" x14ac:dyDescent="0.25">
      <c r="B576" s="203"/>
      <c r="C576" s="220"/>
      <c r="D576" s="220"/>
      <c r="E576" s="220"/>
      <c r="F576" s="220"/>
      <c r="G576" s="215"/>
      <c r="H576" s="201"/>
      <c r="I576" s="201"/>
      <c r="J576" s="202"/>
      <c r="K576" s="198"/>
    </row>
    <row r="577" spans="2:11" ht="15" customHeight="1" x14ac:dyDescent="0.25">
      <c r="B577" s="203"/>
      <c r="C577" s="220"/>
      <c r="D577" s="220"/>
      <c r="E577" s="220"/>
      <c r="F577" s="220"/>
      <c r="G577" s="215"/>
      <c r="H577" s="201"/>
      <c r="I577" s="201"/>
      <c r="J577" s="202"/>
      <c r="K577" s="198"/>
    </row>
    <row r="578" spans="2:11" ht="15" customHeight="1" x14ac:dyDescent="0.25">
      <c r="B578" s="203"/>
      <c r="C578" s="220"/>
      <c r="D578" s="220"/>
      <c r="E578" s="220"/>
      <c r="F578" s="220"/>
      <c r="G578" s="215"/>
      <c r="H578" s="201"/>
      <c r="I578" s="201"/>
      <c r="J578" s="202"/>
      <c r="K578" s="198"/>
    </row>
    <row r="579" spans="2:11" ht="15" customHeight="1" x14ac:dyDescent="0.25">
      <c r="B579" s="203"/>
      <c r="C579" s="220"/>
      <c r="D579" s="220"/>
      <c r="E579" s="220"/>
      <c r="F579" s="220"/>
      <c r="G579" s="215"/>
      <c r="H579" s="201"/>
      <c r="I579" s="201"/>
      <c r="J579" s="202"/>
      <c r="K579" s="198"/>
    </row>
    <row r="580" spans="2:11" ht="15" customHeight="1" x14ac:dyDescent="0.25">
      <c r="B580" s="203"/>
      <c r="C580" s="220"/>
      <c r="D580" s="220"/>
      <c r="E580" s="220"/>
      <c r="F580" s="220"/>
      <c r="G580" s="215"/>
      <c r="H580" s="201"/>
      <c r="I580" s="201"/>
      <c r="J580" s="202"/>
      <c r="K580" s="198"/>
    </row>
    <row r="581" spans="2:11" ht="15" customHeight="1" x14ac:dyDescent="0.25">
      <c r="B581" s="203"/>
      <c r="C581" s="220"/>
      <c r="D581" s="220"/>
      <c r="E581" s="220"/>
      <c r="F581" s="220"/>
      <c r="G581" s="215"/>
      <c r="H581" s="201"/>
      <c r="I581" s="201"/>
      <c r="J581" s="202"/>
      <c r="K581" s="198"/>
    </row>
    <row r="582" spans="2:11" ht="15" customHeight="1" x14ac:dyDescent="0.25">
      <c r="B582" s="203"/>
      <c r="C582" s="220"/>
      <c r="D582" s="220"/>
      <c r="E582" s="220"/>
      <c r="F582" s="220"/>
      <c r="G582" s="215"/>
      <c r="H582" s="201"/>
      <c r="I582" s="201"/>
      <c r="J582" s="202"/>
      <c r="K582" s="198"/>
    </row>
    <row r="583" spans="2:11" ht="15" customHeight="1" x14ac:dyDescent="0.25">
      <c r="B583" s="203"/>
      <c r="C583" s="220"/>
      <c r="D583" s="220"/>
      <c r="E583" s="220"/>
      <c r="F583" s="220"/>
      <c r="G583" s="215"/>
      <c r="H583" s="201"/>
      <c r="I583" s="201"/>
      <c r="J583" s="202"/>
      <c r="K583" s="198"/>
    </row>
    <row r="584" spans="2:11" ht="15" customHeight="1" x14ac:dyDescent="0.25">
      <c r="B584" s="203"/>
      <c r="C584" s="220"/>
      <c r="D584" s="220"/>
      <c r="E584" s="220"/>
      <c r="F584" s="220"/>
      <c r="G584" s="215"/>
      <c r="H584" s="201"/>
      <c r="I584" s="201"/>
      <c r="J584" s="202"/>
      <c r="K584" s="198"/>
    </row>
    <row r="585" spans="2:11" ht="15" customHeight="1" x14ac:dyDescent="0.25">
      <c r="B585" s="203"/>
      <c r="C585" s="220"/>
      <c r="D585" s="220"/>
      <c r="E585" s="220"/>
      <c r="F585" s="220"/>
      <c r="G585" s="215"/>
      <c r="H585" s="201"/>
      <c r="I585" s="201"/>
      <c r="J585" s="202"/>
      <c r="K585" s="198"/>
    </row>
    <row r="586" spans="2:11" ht="15" customHeight="1" x14ac:dyDescent="0.25">
      <c r="B586" s="203"/>
      <c r="C586" s="220"/>
      <c r="D586" s="220"/>
      <c r="E586" s="220"/>
      <c r="F586" s="220"/>
      <c r="G586" s="215"/>
      <c r="H586" s="201"/>
      <c r="I586" s="201"/>
      <c r="J586" s="202"/>
      <c r="K586" s="198"/>
    </row>
    <row r="587" spans="2:11" ht="15" customHeight="1" x14ac:dyDescent="0.25">
      <c r="B587" s="203"/>
      <c r="C587" s="220"/>
      <c r="D587" s="220"/>
      <c r="E587" s="220"/>
      <c r="F587" s="220"/>
      <c r="G587" s="215"/>
      <c r="H587" s="201"/>
      <c r="I587" s="201"/>
      <c r="J587" s="202"/>
      <c r="K587" s="198"/>
    </row>
    <row r="588" spans="2:11" ht="15" customHeight="1" x14ac:dyDescent="0.25">
      <c r="B588" s="203"/>
      <c r="C588" s="220"/>
      <c r="D588" s="220"/>
      <c r="E588" s="220"/>
      <c r="F588" s="220"/>
      <c r="G588" s="215"/>
      <c r="H588" s="201"/>
      <c r="I588" s="201"/>
      <c r="J588" s="202"/>
      <c r="K588" s="198"/>
    </row>
    <row r="589" spans="2:11" ht="15" customHeight="1" x14ac:dyDescent="0.25">
      <c r="B589" s="203"/>
      <c r="C589" s="220"/>
      <c r="D589" s="220"/>
      <c r="E589" s="220"/>
      <c r="F589" s="220"/>
      <c r="G589" s="215"/>
      <c r="H589" s="201"/>
      <c r="I589" s="201"/>
      <c r="J589" s="202"/>
      <c r="K589" s="198"/>
    </row>
    <row r="590" spans="2:11" ht="15" customHeight="1" x14ac:dyDescent="0.25">
      <c r="B590" s="203"/>
      <c r="C590" s="220"/>
      <c r="D590" s="220"/>
      <c r="E590" s="220"/>
      <c r="F590" s="220"/>
      <c r="G590" s="215"/>
      <c r="H590" s="201"/>
      <c r="I590" s="201"/>
      <c r="J590" s="202"/>
      <c r="K590" s="198"/>
    </row>
    <row r="591" spans="2:11" ht="15" customHeight="1" x14ac:dyDescent="0.25">
      <c r="B591" s="203"/>
      <c r="C591" s="220"/>
      <c r="D591" s="220"/>
      <c r="E591" s="220"/>
      <c r="F591" s="220"/>
      <c r="G591" s="215"/>
      <c r="H591" s="201"/>
      <c r="I591" s="201"/>
      <c r="J591" s="202"/>
      <c r="K591" s="198"/>
    </row>
    <row r="592" spans="2:11" ht="15" customHeight="1" x14ac:dyDescent="0.25">
      <c r="B592" s="203"/>
      <c r="C592" s="220"/>
      <c r="D592" s="220"/>
      <c r="E592" s="220"/>
      <c r="F592" s="220"/>
      <c r="G592" s="215"/>
      <c r="H592" s="201"/>
      <c r="I592" s="201"/>
      <c r="J592" s="202"/>
      <c r="K592" s="198"/>
    </row>
    <row r="593" spans="2:11" ht="15" customHeight="1" x14ac:dyDescent="0.25">
      <c r="B593" s="203"/>
      <c r="C593" s="220"/>
      <c r="D593" s="220"/>
      <c r="E593" s="220"/>
      <c r="F593" s="220"/>
      <c r="G593" s="215"/>
      <c r="H593" s="201"/>
      <c r="I593" s="201"/>
      <c r="J593" s="202"/>
      <c r="K593" s="198"/>
    </row>
    <row r="594" spans="2:11" ht="15" customHeight="1" x14ac:dyDescent="0.25">
      <c r="B594" s="203"/>
      <c r="C594" s="220"/>
      <c r="D594" s="220"/>
      <c r="E594" s="220"/>
      <c r="F594" s="220"/>
      <c r="G594" s="215"/>
      <c r="H594" s="201"/>
      <c r="I594" s="201"/>
      <c r="J594" s="202"/>
      <c r="K594" s="198"/>
    </row>
    <row r="595" spans="2:11" ht="15" customHeight="1" x14ac:dyDescent="0.25">
      <c r="B595" s="203"/>
      <c r="C595" s="220"/>
      <c r="D595" s="220"/>
      <c r="E595" s="220"/>
      <c r="F595" s="220"/>
      <c r="G595" s="215"/>
      <c r="H595" s="201"/>
      <c r="I595" s="201"/>
      <c r="J595" s="202"/>
      <c r="K595" s="198"/>
    </row>
    <row r="596" spans="2:11" ht="15" customHeight="1" x14ac:dyDescent="0.25">
      <c r="B596" s="203"/>
      <c r="C596" s="220"/>
      <c r="D596" s="220"/>
      <c r="E596" s="220"/>
      <c r="F596" s="220"/>
      <c r="G596" s="215"/>
      <c r="H596" s="201"/>
      <c r="I596" s="201"/>
      <c r="J596" s="202"/>
      <c r="K596" s="198"/>
    </row>
    <row r="597" spans="2:11" ht="15" customHeight="1" x14ac:dyDescent="0.25">
      <c r="B597" s="203"/>
      <c r="C597" s="220"/>
      <c r="D597" s="220"/>
      <c r="E597" s="220"/>
      <c r="F597" s="220"/>
      <c r="G597" s="215"/>
      <c r="H597" s="201"/>
      <c r="I597" s="201"/>
      <c r="J597" s="202"/>
      <c r="K597" s="198"/>
    </row>
    <row r="598" spans="2:11" ht="15" customHeight="1" x14ac:dyDescent="0.25">
      <c r="B598" s="203"/>
      <c r="C598" s="220"/>
      <c r="D598" s="220"/>
      <c r="E598" s="220"/>
      <c r="F598" s="220"/>
      <c r="G598" s="215"/>
      <c r="H598" s="201"/>
      <c r="I598" s="201"/>
      <c r="J598" s="202"/>
      <c r="K598" s="198"/>
    </row>
    <row r="599" spans="2:11" ht="15" customHeight="1" x14ac:dyDescent="0.25">
      <c r="B599" s="203"/>
      <c r="C599" s="220"/>
      <c r="D599" s="220"/>
      <c r="E599" s="220"/>
      <c r="F599" s="220"/>
      <c r="G599" s="215"/>
      <c r="H599" s="201"/>
      <c r="I599" s="201"/>
      <c r="J599" s="202"/>
      <c r="K599" s="198"/>
    </row>
    <row r="600" spans="2:11" ht="15" customHeight="1" x14ac:dyDescent="0.25">
      <c r="B600" s="203"/>
      <c r="C600" s="220"/>
      <c r="D600" s="220"/>
      <c r="E600" s="220"/>
      <c r="F600" s="220"/>
      <c r="G600" s="215"/>
      <c r="H600" s="201"/>
      <c r="I600" s="201"/>
      <c r="J600" s="202"/>
      <c r="K600" s="198"/>
    </row>
    <row r="601" spans="2:11" ht="15" customHeight="1" x14ac:dyDescent="0.25">
      <c r="B601" s="203"/>
      <c r="C601" s="220"/>
      <c r="D601" s="220"/>
      <c r="E601" s="220"/>
      <c r="F601" s="220"/>
      <c r="G601" s="215"/>
      <c r="H601" s="201"/>
      <c r="I601" s="201"/>
      <c r="J601" s="202"/>
      <c r="K601" s="198"/>
    </row>
    <row r="602" spans="2:11" ht="15" customHeight="1" x14ac:dyDescent="0.25">
      <c r="B602" s="203"/>
      <c r="C602" s="220"/>
      <c r="D602" s="220"/>
      <c r="E602" s="220"/>
      <c r="F602" s="220"/>
      <c r="G602" s="215"/>
      <c r="H602" s="201"/>
      <c r="I602" s="201"/>
      <c r="J602" s="202"/>
      <c r="K602" s="198"/>
    </row>
    <row r="603" spans="2:11" ht="15" customHeight="1" x14ac:dyDescent="0.25">
      <c r="B603" s="203"/>
      <c r="C603" s="220"/>
      <c r="D603" s="220"/>
      <c r="E603" s="220"/>
      <c r="F603" s="220"/>
      <c r="G603" s="215"/>
      <c r="H603" s="201"/>
      <c r="I603" s="201"/>
      <c r="J603" s="202"/>
      <c r="K603" s="198"/>
    </row>
    <row r="604" spans="2:11" ht="15" customHeight="1" x14ac:dyDescent="0.25">
      <c r="B604" s="203"/>
      <c r="C604" s="220"/>
      <c r="D604" s="220"/>
      <c r="E604" s="220"/>
      <c r="F604" s="220"/>
      <c r="G604" s="215"/>
      <c r="H604" s="201"/>
      <c r="I604" s="201"/>
      <c r="J604" s="202"/>
      <c r="K604" s="198"/>
    </row>
    <row r="605" spans="2:11" ht="15" customHeight="1" x14ac:dyDescent="0.25">
      <c r="B605" s="203"/>
      <c r="C605" s="220"/>
      <c r="D605" s="220"/>
      <c r="E605" s="220"/>
      <c r="F605" s="220"/>
      <c r="G605" s="215"/>
      <c r="H605" s="201"/>
      <c r="I605" s="201"/>
      <c r="J605" s="202"/>
      <c r="K605" s="198"/>
    </row>
    <row r="606" spans="2:11" ht="15" customHeight="1" x14ac:dyDescent="0.25">
      <c r="B606" s="203"/>
      <c r="C606" s="220"/>
      <c r="D606" s="220"/>
      <c r="E606" s="220"/>
      <c r="F606" s="220"/>
      <c r="G606" s="215"/>
      <c r="H606" s="201"/>
      <c r="I606" s="201"/>
      <c r="J606" s="202"/>
      <c r="K606" s="198"/>
    </row>
    <row r="607" spans="2:11" ht="15" customHeight="1" x14ac:dyDescent="0.25">
      <c r="B607" s="203"/>
      <c r="C607" s="220"/>
      <c r="D607" s="220"/>
      <c r="E607" s="220"/>
      <c r="F607" s="220"/>
      <c r="G607" s="215"/>
      <c r="H607" s="201"/>
      <c r="I607" s="201"/>
      <c r="J607" s="202"/>
      <c r="K607" s="198"/>
    </row>
    <row r="608" spans="2:11" ht="15" customHeight="1" x14ac:dyDescent="0.25">
      <c r="B608" s="203"/>
      <c r="C608" s="220"/>
      <c r="D608" s="220"/>
      <c r="E608" s="220"/>
      <c r="F608" s="220"/>
      <c r="G608" s="215"/>
      <c r="H608" s="201"/>
      <c r="I608" s="201"/>
      <c r="J608" s="202"/>
      <c r="K608" s="198"/>
    </row>
    <row r="609" spans="2:11" ht="15" customHeight="1" x14ac:dyDescent="0.25">
      <c r="B609" s="203"/>
      <c r="C609" s="220"/>
      <c r="D609" s="220"/>
      <c r="E609" s="220"/>
      <c r="F609" s="220"/>
      <c r="G609" s="215"/>
      <c r="H609" s="201"/>
      <c r="I609" s="201"/>
      <c r="J609" s="202"/>
      <c r="K609" s="198"/>
    </row>
    <row r="610" spans="2:11" ht="15" customHeight="1" x14ac:dyDescent="0.25">
      <c r="B610" s="203"/>
      <c r="C610" s="220"/>
      <c r="D610" s="220"/>
      <c r="E610" s="220"/>
      <c r="F610" s="220"/>
      <c r="G610" s="215"/>
      <c r="H610" s="201"/>
      <c r="I610" s="201"/>
      <c r="J610" s="202"/>
      <c r="K610" s="198"/>
    </row>
    <row r="611" spans="2:11" ht="15" customHeight="1" x14ac:dyDescent="0.25">
      <c r="B611" s="203"/>
      <c r="C611" s="220"/>
      <c r="D611" s="220"/>
      <c r="E611" s="220"/>
      <c r="F611" s="220"/>
      <c r="G611" s="215"/>
      <c r="H611" s="201"/>
      <c r="I611" s="201"/>
      <c r="J611" s="202"/>
      <c r="K611" s="198"/>
    </row>
    <row r="612" spans="2:11" ht="15" customHeight="1" x14ac:dyDescent="0.25">
      <c r="B612" s="203"/>
      <c r="C612" s="220"/>
      <c r="D612" s="220"/>
      <c r="E612" s="220"/>
      <c r="F612" s="220"/>
      <c r="G612" s="215"/>
      <c r="H612" s="201"/>
      <c r="I612" s="201"/>
      <c r="J612" s="202"/>
      <c r="K612" s="198"/>
    </row>
    <row r="613" spans="2:11" ht="15" customHeight="1" x14ac:dyDescent="0.25">
      <c r="B613" s="203"/>
      <c r="C613" s="220"/>
      <c r="D613" s="220"/>
      <c r="E613" s="220"/>
      <c r="F613" s="220"/>
      <c r="G613" s="215"/>
      <c r="H613" s="201"/>
      <c r="I613" s="201"/>
      <c r="J613" s="202"/>
      <c r="K613" s="198"/>
    </row>
    <row r="614" spans="2:11" ht="15" customHeight="1" x14ac:dyDescent="0.25">
      <c r="B614" s="203"/>
      <c r="C614" s="220"/>
      <c r="D614" s="220"/>
      <c r="E614" s="220"/>
      <c r="F614" s="220"/>
      <c r="G614" s="215"/>
      <c r="H614" s="201"/>
      <c r="I614" s="201"/>
      <c r="J614" s="202"/>
      <c r="K614" s="198"/>
    </row>
    <row r="615" spans="2:11" ht="15" customHeight="1" x14ac:dyDescent="0.25">
      <c r="B615" s="203"/>
      <c r="C615" s="220"/>
      <c r="D615" s="220"/>
      <c r="E615" s="220"/>
      <c r="F615" s="220"/>
      <c r="G615" s="215"/>
      <c r="H615" s="201"/>
      <c r="I615" s="201"/>
      <c r="J615" s="202"/>
      <c r="K615" s="198"/>
    </row>
    <row r="616" spans="2:11" ht="15" customHeight="1" x14ac:dyDescent="0.25">
      <c r="B616" s="203"/>
      <c r="C616" s="220"/>
      <c r="D616" s="220"/>
      <c r="E616" s="220"/>
      <c r="F616" s="220"/>
      <c r="G616" s="215"/>
      <c r="H616" s="201"/>
      <c r="I616" s="201"/>
      <c r="J616" s="202"/>
      <c r="K616" s="198"/>
    </row>
    <row r="617" spans="2:11" ht="15" customHeight="1" x14ac:dyDescent="0.25">
      <c r="B617" s="203"/>
      <c r="C617" s="220"/>
      <c r="D617" s="220"/>
      <c r="E617" s="220"/>
      <c r="F617" s="220"/>
      <c r="G617" s="215"/>
      <c r="H617" s="201"/>
      <c r="I617" s="201"/>
      <c r="J617" s="202"/>
      <c r="K617" s="198"/>
    </row>
    <row r="618" spans="2:11" ht="15" customHeight="1" x14ac:dyDescent="0.25">
      <c r="B618" s="203"/>
      <c r="C618" s="220"/>
      <c r="D618" s="220"/>
      <c r="E618" s="220"/>
      <c r="F618" s="220"/>
      <c r="G618" s="215"/>
      <c r="H618" s="201"/>
      <c r="I618" s="201"/>
      <c r="J618" s="202"/>
      <c r="K618" s="198"/>
    </row>
    <row r="619" spans="2:11" ht="15" customHeight="1" x14ac:dyDescent="0.25">
      <c r="B619" s="203"/>
      <c r="C619" s="220"/>
      <c r="D619" s="220"/>
      <c r="E619" s="220"/>
      <c r="F619" s="220"/>
      <c r="G619" s="215"/>
      <c r="H619" s="201"/>
      <c r="I619" s="201"/>
      <c r="J619" s="202"/>
      <c r="K619" s="198"/>
    </row>
    <row r="620" spans="2:11" ht="15" customHeight="1" x14ac:dyDescent="0.25">
      <c r="B620" s="203"/>
      <c r="C620" s="220"/>
      <c r="D620" s="220"/>
      <c r="E620" s="220"/>
      <c r="F620" s="220"/>
      <c r="G620" s="215"/>
      <c r="H620" s="201"/>
      <c r="I620" s="201"/>
      <c r="J620" s="202"/>
      <c r="K620" s="198"/>
    </row>
    <row r="621" spans="2:11" ht="15" customHeight="1" x14ac:dyDescent="0.25">
      <c r="B621" s="203"/>
      <c r="C621" s="220"/>
      <c r="D621" s="220"/>
      <c r="E621" s="220"/>
      <c r="F621" s="220"/>
      <c r="G621" s="215"/>
      <c r="H621" s="201"/>
      <c r="I621" s="201"/>
      <c r="J621" s="202"/>
      <c r="K621" s="198"/>
    </row>
    <row r="622" spans="2:11" ht="15" customHeight="1" x14ac:dyDescent="0.25">
      <c r="B622" s="203"/>
      <c r="C622" s="220"/>
      <c r="D622" s="220"/>
      <c r="E622" s="220"/>
      <c r="F622" s="220"/>
      <c r="G622" s="215"/>
      <c r="H622" s="201"/>
      <c r="I622" s="201"/>
      <c r="J622" s="202"/>
      <c r="K622" s="198"/>
    </row>
    <row r="623" spans="2:11" ht="15" customHeight="1" x14ac:dyDescent="0.25">
      <c r="B623" s="203"/>
      <c r="C623" s="220"/>
      <c r="D623" s="220"/>
      <c r="E623" s="220"/>
      <c r="F623" s="220"/>
      <c r="G623" s="215"/>
      <c r="H623" s="201"/>
      <c r="I623" s="201"/>
      <c r="J623" s="202"/>
      <c r="K623" s="198"/>
    </row>
    <row r="624" spans="2:11" ht="15" customHeight="1" x14ac:dyDescent="0.25">
      <c r="B624" s="203"/>
      <c r="C624" s="220"/>
      <c r="D624" s="220"/>
      <c r="E624" s="220"/>
      <c r="F624" s="220"/>
      <c r="G624" s="215"/>
      <c r="H624" s="201"/>
      <c r="I624" s="201"/>
      <c r="J624" s="202"/>
      <c r="K624" s="198"/>
    </row>
    <row r="625" spans="2:11" ht="15" customHeight="1" x14ac:dyDescent="0.25">
      <c r="B625" s="203"/>
      <c r="C625" s="220"/>
      <c r="D625" s="220"/>
      <c r="E625" s="220"/>
      <c r="F625" s="220"/>
      <c r="G625" s="215"/>
      <c r="H625" s="201"/>
      <c r="I625" s="201"/>
      <c r="J625" s="202"/>
      <c r="K625" s="198"/>
    </row>
    <row r="626" spans="2:11" ht="15" customHeight="1" x14ac:dyDescent="0.25">
      <c r="B626" s="203"/>
      <c r="C626" s="220"/>
      <c r="D626" s="220"/>
      <c r="E626" s="220"/>
      <c r="F626" s="220"/>
      <c r="G626" s="215"/>
      <c r="H626" s="201"/>
      <c r="I626" s="201"/>
      <c r="J626" s="202"/>
      <c r="K626" s="198"/>
    </row>
    <row r="627" spans="2:11" ht="15" customHeight="1" x14ac:dyDescent="0.25">
      <c r="B627" s="203"/>
      <c r="C627" s="220"/>
      <c r="D627" s="220"/>
      <c r="E627" s="220"/>
      <c r="F627" s="220"/>
      <c r="G627" s="215"/>
      <c r="H627" s="201"/>
      <c r="I627" s="201"/>
      <c r="J627" s="202"/>
      <c r="K627" s="198"/>
    </row>
    <row r="628" spans="2:11" ht="15" customHeight="1" x14ac:dyDescent="0.25">
      <c r="B628" s="203"/>
      <c r="C628" s="220"/>
      <c r="D628" s="220"/>
      <c r="E628" s="220"/>
      <c r="F628" s="220"/>
      <c r="G628" s="215"/>
      <c r="H628" s="201"/>
      <c r="I628" s="201"/>
      <c r="J628" s="202"/>
      <c r="K628" s="198"/>
    </row>
    <row r="629" spans="2:11" ht="15" customHeight="1" x14ac:dyDescent="0.25">
      <c r="B629" s="203"/>
      <c r="C629" s="220"/>
      <c r="D629" s="220"/>
      <c r="E629" s="220"/>
      <c r="F629" s="220"/>
      <c r="G629" s="215"/>
      <c r="H629" s="201"/>
      <c r="I629" s="201"/>
      <c r="J629" s="202"/>
      <c r="K629" s="198"/>
    </row>
    <row r="630" spans="2:11" ht="15" customHeight="1" x14ac:dyDescent="0.25">
      <c r="B630" s="203"/>
      <c r="C630" s="220"/>
      <c r="D630" s="220"/>
      <c r="E630" s="220"/>
      <c r="F630" s="220"/>
      <c r="G630" s="215"/>
      <c r="H630" s="201"/>
      <c r="I630" s="201"/>
      <c r="J630" s="202"/>
      <c r="K630" s="198"/>
    </row>
    <row r="631" spans="2:11" ht="15" customHeight="1" x14ac:dyDescent="0.25">
      <c r="B631" s="203"/>
      <c r="C631" s="220"/>
      <c r="D631" s="220"/>
      <c r="E631" s="220"/>
      <c r="F631" s="220"/>
      <c r="G631" s="215"/>
      <c r="H631" s="201"/>
      <c r="I631" s="201"/>
      <c r="J631" s="202"/>
      <c r="K631" s="198"/>
    </row>
    <row r="632" spans="2:11" ht="15" customHeight="1" x14ac:dyDescent="0.25">
      <c r="B632" s="203"/>
      <c r="C632" s="220"/>
      <c r="D632" s="220"/>
      <c r="E632" s="220"/>
      <c r="F632" s="220"/>
      <c r="G632" s="215"/>
      <c r="H632" s="201"/>
      <c r="I632" s="201"/>
      <c r="J632" s="202"/>
      <c r="K632" s="198"/>
    </row>
    <row r="633" spans="2:11" ht="15" customHeight="1" x14ac:dyDescent="0.25">
      <c r="B633" s="203"/>
      <c r="C633" s="220"/>
      <c r="D633" s="220"/>
      <c r="E633" s="220"/>
      <c r="F633" s="220"/>
      <c r="G633" s="215"/>
      <c r="H633" s="201"/>
      <c r="I633" s="201"/>
      <c r="J633" s="202"/>
      <c r="K633" s="198"/>
    </row>
    <row r="634" spans="2:11" ht="15" customHeight="1" x14ac:dyDescent="0.25">
      <c r="B634" s="203"/>
      <c r="C634" s="220"/>
      <c r="D634" s="220"/>
      <c r="E634" s="220"/>
      <c r="F634" s="220"/>
      <c r="G634" s="215"/>
      <c r="H634" s="201"/>
      <c r="I634" s="201"/>
      <c r="J634" s="202"/>
      <c r="K634" s="198"/>
    </row>
    <row r="635" spans="2:11" ht="15" customHeight="1" x14ac:dyDescent="0.25">
      <c r="B635" s="203"/>
      <c r="C635" s="220"/>
      <c r="D635" s="220"/>
      <c r="E635" s="220"/>
      <c r="F635" s="220"/>
      <c r="G635" s="215"/>
      <c r="H635" s="201"/>
      <c r="I635" s="201"/>
      <c r="J635" s="202"/>
      <c r="K635" s="198"/>
    </row>
    <row r="636" spans="2:11" ht="15" customHeight="1" x14ac:dyDescent="0.25">
      <c r="B636" s="203"/>
      <c r="C636" s="220"/>
      <c r="D636" s="220"/>
      <c r="E636" s="220"/>
      <c r="F636" s="220"/>
      <c r="G636" s="215"/>
      <c r="H636" s="201"/>
      <c r="I636" s="201"/>
      <c r="J636" s="202"/>
      <c r="K636" s="198"/>
    </row>
    <row r="637" spans="2:11" ht="15" customHeight="1" x14ac:dyDescent="0.25">
      <c r="B637" s="203"/>
      <c r="C637" s="220"/>
      <c r="D637" s="220"/>
      <c r="E637" s="220"/>
      <c r="F637" s="220"/>
      <c r="G637" s="215"/>
      <c r="H637" s="201"/>
      <c r="I637" s="201"/>
      <c r="J637" s="202"/>
      <c r="K637" s="198"/>
    </row>
    <row r="638" spans="2:11" ht="15" customHeight="1" x14ac:dyDescent="0.25">
      <c r="B638" s="203"/>
      <c r="C638" s="220"/>
      <c r="D638" s="220"/>
      <c r="E638" s="220"/>
      <c r="F638" s="220"/>
      <c r="G638" s="215"/>
      <c r="H638" s="201"/>
      <c r="I638" s="201"/>
      <c r="J638" s="202"/>
      <c r="K638" s="198"/>
    </row>
    <row r="639" spans="2:11" ht="15" customHeight="1" x14ac:dyDescent="0.25">
      <c r="B639" s="203"/>
      <c r="C639" s="220"/>
      <c r="D639" s="220"/>
      <c r="E639" s="220"/>
      <c r="F639" s="220"/>
      <c r="G639" s="215"/>
      <c r="H639" s="201"/>
      <c r="I639" s="201"/>
      <c r="J639" s="202"/>
      <c r="K639" s="198"/>
    </row>
    <row r="640" spans="2:11" ht="15" customHeight="1" x14ac:dyDescent="0.25">
      <c r="B640" s="203"/>
      <c r="C640" s="220"/>
      <c r="D640" s="220"/>
      <c r="E640" s="220"/>
      <c r="F640" s="220"/>
      <c r="G640" s="215"/>
      <c r="H640" s="201"/>
      <c r="I640" s="201"/>
      <c r="J640" s="202"/>
      <c r="K640" s="198"/>
    </row>
    <row r="641" spans="2:11" ht="15" customHeight="1" x14ac:dyDescent="0.25">
      <c r="B641" s="203"/>
      <c r="C641" s="220"/>
      <c r="D641" s="220"/>
      <c r="E641" s="220"/>
      <c r="F641" s="220"/>
      <c r="G641" s="215"/>
      <c r="H641" s="201"/>
      <c r="I641" s="201"/>
      <c r="J641" s="202"/>
      <c r="K641" s="198"/>
    </row>
    <row r="642" spans="2:11" ht="15" customHeight="1" x14ac:dyDescent="0.25">
      <c r="B642" s="203"/>
      <c r="C642" s="220"/>
      <c r="D642" s="220"/>
      <c r="E642" s="220"/>
      <c r="F642" s="220"/>
      <c r="G642" s="215"/>
      <c r="H642" s="201"/>
      <c r="I642" s="201"/>
      <c r="J642" s="202"/>
      <c r="K642" s="198"/>
    </row>
    <row r="643" spans="2:11" ht="15" customHeight="1" x14ac:dyDescent="0.25">
      <c r="B643" s="203"/>
      <c r="C643" s="220"/>
      <c r="D643" s="220"/>
      <c r="E643" s="220"/>
      <c r="F643" s="220"/>
      <c r="G643" s="215"/>
      <c r="H643" s="201"/>
      <c r="I643" s="201"/>
      <c r="J643" s="202"/>
      <c r="K643" s="198"/>
    </row>
    <row r="644" spans="2:11" ht="15" customHeight="1" x14ac:dyDescent="0.25">
      <c r="B644" s="203"/>
      <c r="C644" s="220"/>
      <c r="D644" s="220"/>
      <c r="E644" s="220"/>
      <c r="F644" s="220"/>
      <c r="G644" s="215"/>
      <c r="H644" s="201"/>
      <c r="I644" s="201"/>
      <c r="J644" s="202"/>
      <c r="K644" s="198"/>
    </row>
    <row r="645" spans="2:11" ht="15" customHeight="1" x14ac:dyDescent="0.25">
      <c r="B645" s="203"/>
      <c r="C645" s="220"/>
      <c r="D645" s="220"/>
      <c r="E645" s="220"/>
      <c r="F645" s="220"/>
      <c r="G645" s="215"/>
      <c r="H645" s="201"/>
      <c r="I645" s="201"/>
      <c r="J645" s="202"/>
      <c r="K645" s="198"/>
    </row>
    <row r="646" spans="2:11" ht="15" customHeight="1" x14ac:dyDescent="0.25">
      <c r="B646" s="203"/>
      <c r="C646" s="220"/>
      <c r="D646" s="220"/>
      <c r="E646" s="220"/>
      <c r="F646" s="220"/>
      <c r="G646" s="215"/>
      <c r="H646" s="201"/>
      <c r="I646" s="201"/>
      <c r="J646" s="202"/>
      <c r="K646" s="198"/>
    </row>
    <row r="647" spans="2:11" ht="15" customHeight="1" x14ac:dyDescent="0.25">
      <c r="B647" s="203"/>
      <c r="C647" s="220"/>
      <c r="D647" s="220"/>
      <c r="E647" s="220"/>
      <c r="F647" s="220"/>
      <c r="G647" s="215"/>
      <c r="H647" s="201"/>
      <c r="I647" s="201"/>
      <c r="J647" s="202"/>
      <c r="K647" s="198"/>
    </row>
    <row r="648" spans="2:11" ht="15" customHeight="1" x14ac:dyDescent="0.25">
      <c r="B648" s="203"/>
      <c r="C648" s="220"/>
      <c r="D648" s="220"/>
      <c r="E648" s="220"/>
      <c r="F648" s="220"/>
      <c r="G648" s="215"/>
      <c r="H648" s="201"/>
      <c r="I648" s="201"/>
      <c r="J648" s="202"/>
      <c r="K648" s="198"/>
    </row>
    <row r="649" spans="2:11" ht="15" customHeight="1" x14ac:dyDescent="0.25">
      <c r="B649" s="203"/>
      <c r="C649" s="220"/>
      <c r="D649" s="220"/>
      <c r="E649" s="220"/>
      <c r="F649" s="220"/>
      <c r="G649" s="215"/>
      <c r="H649" s="201"/>
      <c r="I649" s="201"/>
      <c r="J649" s="202"/>
      <c r="K649" s="198"/>
    </row>
    <row r="650" spans="2:11" ht="15" customHeight="1" x14ac:dyDescent="0.25">
      <c r="B650" s="203"/>
      <c r="C650" s="220"/>
      <c r="D650" s="220"/>
      <c r="E650" s="220"/>
      <c r="F650" s="220"/>
      <c r="G650" s="215"/>
      <c r="H650" s="201"/>
      <c r="I650" s="201"/>
      <c r="J650" s="202"/>
      <c r="K650" s="198"/>
    </row>
    <row r="651" spans="2:11" ht="15" customHeight="1" x14ac:dyDescent="0.25">
      <c r="B651" s="203"/>
      <c r="C651" s="220"/>
      <c r="D651" s="220"/>
      <c r="E651" s="220"/>
      <c r="F651" s="220"/>
      <c r="G651" s="215"/>
      <c r="H651" s="201"/>
      <c r="I651" s="201"/>
      <c r="J651" s="202"/>
      <c r="K651" s="198"/>
    </row>
    <row r="652" spans="2:11" ht="15" customHeight="1" x14ac:dyDescent="0.25">
      <c r="B652" s="203"/>
      <c r="C652" s="220"/>
      <c r="D652" s="220"/>
      <c r="E652" s="220"/>
      <c r="F652" s="220"/>
      <c r="G652" s="215"/>
      <c r="H652" s="201"/>
      <c r="I652" s="201"/>
      <c r="J652" s="202"/>
      <c r="K652" s="198"/>
    </row>
    <row r="653" spans="2:11" ht="15" customHeight="1" x14ac:dyDescent="0.25">
      <c r="B653" s="203"/>
      <c r="C653" s="220"/>
      <c r="D653" s="220"/>
      <c r="E653" s="220"/>
      <c r="F653" s="220"/>
      <c r="G653" s="215"/>
      <c r="H653" s="201"/>
      <c r="I653" s="201"/>
      <c r="J653" s="202"/>
      <c r="K653" s="198"/>
    </row>
    <row r="654" spans="2:11" ht="15" customHeight="1" x14ac:dyDescent="0.25">
      <c r="B654" s="203"/>
      <c r="C654" s="220"/>
      <c r="D654" s="220"/>
      <c r="E654" s="220"/>
      <c r="F654" s="220"/>
      <c r="G654" s="215"/>
      <c r="H654" s="201"/>
      <c r="I654" s="201"/>
      <c r="J654" s="202"/>
      <c r="K654" s="198"/>
    </row>
    <row r="655" spans="2:11" ht="15" customHeight="1" x14ac:dyDescent="0.25">
      <c r="B655" s="203"/>
      <c r="C655" s="220"/>
      <c r="D655" s="220"/>
      <c r="E655" s="220"/>
      <c r="F655" s="220"/>
      <c r="G655" s="215"/>
      <c r="H655" s="201"/>
      <c r="I655" s="201"/>
      <c r="J655" s="202"/>
      <c r="K655" s="198"/>
    </row>
    <row r="656" spans="2:11" ht="15" customHeight="1" x14ac:dyDescent="0.25">
      <c r="B656" s="203"/>
      <c r="C656" s="220"/>
      <c r="D656" s="220"/>
      <c r="E656" s="220"/>
      <c r="F656" s="220"/>
      <c r="G656" s="215"/>
      <c r="H656" s="201"/>
      <c r="I656" s="201"/>
      <c r="J656" s="202"/>
      <c r="K656" s="198"/>
    </row>
    <row r="657" spans="2:11" ht="15" customHeight="1" x14ac:dyDescent="0.25">
      <c r="B657" s="203"/>
      <c r="C657" s="220"/>
      <c r="D657" s="220"/>
      <c r="E657" s="220"/>
      <c r="F657" s="220"/>
      <c r="G657" s="215"/>
      <c r="H657" s="201"/>
      <c r="I657" s="201"/>
      <c r="J657" s="202"/>
      <c r="K657" s="198"/>
    </row>
    <row r="658" spans="2:11" ht="15" customHeight="1" x14ac:dyDescent="0.25">
      <c r="B658" s="203"/>
      <c r="C658" s="220"/>
      <c r="D658" s="220"/>
      <c r="E658" s="220"/>
      <c r="F658" s="220"/>
      <c r="G658" s="215"/>
      <c r="H658" s="201"/>
      <c r="I658" s="201"/>
      <c r="J658" s="202"/>
      <c r="K658" s="198"/>
    </row>
    <row r="659" spans="2:11" ht="15" customHeight="1" x14ac:dyDescent="0.25">
      <c r="B659" s="203"/>
      <c r="C659" s="220"/>
      <c r="D659" s="220"/>
      <c r="E659" s="220"/>
      <c r="F659" s="220"/>
      <c r="G659" s="215"/>
      <c r="H659" s="201"/>
      <c r="I659" s="201"/>
      <c r="J659" s="202"/>
      <c r="K659" s="198"/>
    </row>
    <row r="660" spans="2:11" ht="15" customHeight="1" x14ac:dyDescent="0.25">
      <c r="B660" s="203"/>
      <c r="C660" s="220"/>
      <c r="D660" s="220"/>
      <c r="E660" s="220"/>
      <c r="F660" s="220"/>
      <c r="G660" s="215"/>
      <c r="H660" s="201"/>
      <c r="I660" s="201"/>
      <c r="J660" s="202"/>
      <c r="K660" s="198"/>
    </row>
    <row r="661" spans="2:11" ht="15" customHeight="1" x14ac:dyDescent="0.25">
      <c r="B661" s="203"/>
      <c r="C661" s="220"/>
      <c r="D661" s="220"/>
      <c r="E661" s="220"/>
      <c r="F661" s="220"/>
      <c r="G661" s="215"/>
      <c r="H661" s="201"/>
      <c r="I661" s="201"/>
      <c r="J661" s="202"/>
      <c r="K661" s="198"/>
    </row>
    <row r="662" spans="2:11" ht="15" customHeight="1" x14ac:dyDescent="0.25">
      <c r="B662" s="203"/>
      <c r="C662" s="220"/>
      <c r="D662" s="220"/>
      <c r="E662" s="220"/>
      <c r="F662" s="220"/>
      <c r="G662" s="215"/>
      <c r="H662" s="201"/>
      <c r="I662" s="201"/>
      <c r="J662" s="202"/>
      <c r="K662" s="198"/>
    </row>
    <row r="663" spans="2:11" ht="15" customHeight="1" x14ac:dyDescent="0.25">
      <c r="B663" s="203"/>
      <c r="C663" s="220"/>
      <c r="D663" s="220"/>
      <c r="E663" s="220"/>
      <c r="F663" s="220"/>
      <c r="G663" s="215"/>
      <c r="H663" s="201"/>
      <c r="I663" s="201"/>
      <c r="J663" s="202"/>
      <c r="K663" s="198"/>
    </row>
    <row r="664" spans="2:11" ht="15" customHeight="1" x14ac:dyDescent="0.25">
      <c r="B664" s="203"/>
      <c r="C664" s="220"/>
      <c r="D664" s="220"/>
      <c r="E664" s="220"/>
      <c r="F664" s="220"/>
      <c r="G664" s="215"/>
      <c r="H664" s="201"/>
      <c r="I664" s="201"/>
      <c r="J664" s="202"/>
      <c r="K664" s="198"/>
    </row>
    <row r="665" spans="2:11" ht="15" customHeight="1" x14ac:dyDescent="0.25">
      <c r="B665" s="203"/>
      <c r="C665" s="220"/>
      <c r="D665" s="220"/>
      <c r="E665" s="220"/>
      <c r="F665" s="220"/>
      <c r="G665" s="215"/>
      <c r="H665" s="201"/>
      <c r="I665" s="201"/>
      <c r="J665" s="202"/>
      <c r="K665" s="198"/>
    </row>
    <row r="666" spans="2:11" ht="15" customHeight="1" x14ac:dyDescent="0.25">
      <c r="B666" s="203"/>
      <c r="C666" s="220"/>
      <c r="D666" s="220"/>
      <c r="E666" s="220"/>
      <c r="F666" s="220"/>
      <c r="G666" s="215"/>
      <c r="H666" s="201"/>
      <c r="I666" s="201"/>
      <c r="J666" s="202"/>
      <c r="K666" s="198"/>
    </row>
    <row r="667" spans="2:11" ht="15" customHeight="1" x14ac:dyDescent="0.25">
      <c r="B667" s="203"/>
      <c r="C667" s="220"/>
      <c r="D667" s="220"/>
      <c r="E667" s="220"/>
      <c r="F667" s="220"/>
      <c r="G667" s="215"/>
      <c r="H667" s="201"/>
      <c r="I667" s="201"/>
      <c r="J667" s="202"/>
      <c r="K667" s="198"/>
    </row>
    <row r="668" spans="2:11" ht="15" customHeight="1" x14ac:dyDescent="0.25">
      <c r="B668" s="203"/>
      <c r="C668" s="220"/>
      <c r="D668" s="220"/>
      <c r="E668" s="220"/>
      <c r="F668" s="220"/>
      <c r="G668" s="215"/>
      <c r="H668" s="201"/>
      <c r="I668" s="201"/>
      <c r="J668" s="202"/>
      <c r="K668" s="198"/>
    </row>
    <row r="669" spans="2:11" ht="15" customHeight="1" x14ac:dyDescent="0.25">
      <c r="B669" s="203"/>
      <c r="C669" s="220"/>
      <c r="D669" s="220"/>
      <c r="E669" s="220"/>
      <c r="F669" s="220"/>
      <c r="G669" s="215"/>
      <c r="H669" s="201"/>
      <c r="I669" s="201"/>
      <c r="J669" s="202"/>
      <c r="K669" s="198"/>
    </row>
    <row r="670" spans="2:11" ht="15" customHeight="1" x14ac:dyDescent="0.25">
      <c r="B670" s="203"/>
      <c r="C670" s="220"/>
      <c r="D670" s="220"/>
      <c r="E670" s="220"/>
      <c r="F670" s="220"/>
      <c r="G670" s="215"/>
      <c r="H670" s="201"/>
      <c r="I670" s="201"/>
      <c r="J670" s="202"/>
      <c r="K670" s="198"/>
    </row>
    <row r="671" spans="2:11" ht="15" customHeight="1" x14ac:dyDescent="0.25">
      <c r="B671" s="203"/>
      <c r="C671" s="220"/>
      <c r="D671" s="220"/>
      <c r="E671" s="220"/>
      <c r="F671" s="220"/>
      <c r="G671" s="215"/>
      <c r="H671" s="201"/>
      <c r="I671" s="201"/>
      <c r="J671" s="202"/>
      <c r="K671" s="198"/>
    </row>
    <row r="672" spans="2:11" ht="15" customHeight="1" x14ac:dyDescent="0.25">
      <c r="B672" s="203"/>
      <c r="C672" s="220"/>
      <c r="D672" s="220"/>
      <c r="E672" s="220"/>
      <c r="F672" s="220"/>
      <c r="G672" s="215"/>
      <c r="H672" s="201"/>
      <c r="I672" s="201"/>
      <c r="J672" s="202"/>
      <c r="K672" s="198"/>
    </row>
    <row r="673" spans="2:11" ht="15" customHeight="1" x14ac:dyDescent="0.25">
      <c r="B673" s="203"/>
      <c r="C673" s="220"/>
      <c r="D673" s="220"/>
      <c r="E673" s="220"/>
      <c r="F673" s="220"/>
      <c r="G673" s="215"/>
      <c r="H673" s="201"/>
      <c r="I673" s="201"/>
      <c r="J673" s="202"/>
      <c r="K673" s="198"/>
    </row>
    <row r="674" spans="2:11" ht="15" customHeight="1" x14ac:dyDescent="0.25">
      <c r="B674" s="203"/>
      <c r="C674" s="220"/>
      <c r="D674" s="220"/>
      <c r="E674" s="220"/>
      <c r="F674" s="220"/>
      <c r="G674" s="215"/>
      <c r="H674" s="201"/>
      <c r="I674" s="201"/>
      <c r="J674" s="202"/>
      <c r="K674" s="198"/>
    </row>
    <row r="675" spans="2:11" ht="15" customHeight="1" x14ac:dyDescent="0.25">
      <c r="B675" s="203"/>
      <c r="C675" s="220"/>
      <c r="D675" s="220"/>
      <c r="E675" s="220"/>
      <c r="F675" s="220"/>
      <c r="G675" s="215"/>
      <c r="H675" s="201"/>
      <c r="I675" s="201"/>
      <c r="J675" s="202"/>
      <c r="K675" s="198"/>
    </row>
    <row r="676" spans="2:11" ht="15" customHeight="1" x14ac:dyDescent="0.25">
      <c r="B676" s="203"/>
      <c r="C676" s="220"/>
      <c r="D676" s="220"/>
      <c r="E676" s="220"/>
      <c r="F676" s="220"/>
      <c r="G676" s="215"/>
      <c r="H676" s="201"/>
      <c r="I676" s="201"/>
      <c r="J676" s="202"/>
      <c r="K676" s="198"/>
    </row>
    <row r="677" spans="2:11" ht="15" customHeight="1" x14ac:dyDescent="0.25">
      <c r="B677" s="203"/>
      <c r="C677" s="220"/>
      <c r="D677" s="220"/>
      <c r="E677" s="220"/>
      <c r="F677" s="220"/>
      <c r="G677" s="215"/>
      <c r="H677" s="201"/>
      <c r="I677" s="201"/>
      <c r="J677" s="202"/>
      <c r="K677" s="198"/>
    </row>
    <row r="678" spans="2:11" ht="15" customHeight="1" x14ac:dyDescent="0.25">
      <c r="B678" s="203"/>
      <c r="C678" s="220"/>
      <c r="D678" s="220"/>
      <c r="E678" s="220"/>
      <c r="F678" s="220"/>
      <c r="G678" s="215"/>
      <c r="H678" s="201"/>
      <c r="I678" s="201"/>
      <c r="J678" s="202"/>
      <c r="K678" s="198"/>
    </row>
    <row r="679" spans="2:11" ht="15" customHeight="1" x14ac:dyDescent="0.25">
      <c r="B679" s="203"/>
      <c r="C679" s="220"/>
      <c r="D679" s="220"/>
      <c r="E679" s="220"/>
      <c r="F679" s="220"/>
      <c r="G679" s="215"/>
      <c r="H679" s="201"/>
      <c r="I679" s="201"/>
      <c r="J679" s="202"/>
      <c r="K679" s="198"/>
    </row>
    <row r="680" spans="2:11" ht="15" customHeight="1" x14ac:dyDescent="0.25">
      <c r="B680" s="203"/>
      <c r="C680" s="220"/>
      <c r="D680" s="220"/>
      <c r="E680" s="220"/>
      <c r="F680" s="220"/>
      <c r="G680" s="215"/>
      <c r="H680" s="201"/>
      <c r="I680" s="201"/>
      <c r="J680" s="202"/>
      <c r="K680" s="198"/>
    </row>
    <row r="681" spans="2:11" ht="15" customHeight="1" x14ac:dyDescent="0.25">
      <c r="B681" s="203"/>
      <c r="C681" s="220"/>
      <c r="D681" s="220"/>
      <c r="E681" s="220"/>
      <c r="F681" s="220"/>
      <c r="G681" s="215"/>
      <c r="H681" s="201"/>
      <c r="I681" s="201"/>
      <c r="J681" s="202"/>
      <c r="K681" s="198"/>
    </row>
    <row r="682" spans="2:11" ht="15" customHeight="1" x14ac:dyDescent="0.25">
      <c r="B682" s="203"/>
      <c r="C682" s="220"/>
      <c r="D682" s="220"/>
      <c r="E682" s="220"/>
      <c r="F682" s="220"/>
      <c r="G682" s="215"/>
      <c r="H682" s="201"/>
      <c r="I682" s="201"/>
      <c r="J682" s="202"/>
      <c r="K682" s="198"/>
    </row>
    <row r="683" spans="2:11" ht="15" customHeight="1" x14ac:dyDescent="0.25">
      <c r="B683" s="203"/>
      <c r="C683" s="220"/>
      <c r="D683" s="220"/>
      <c r="E683" s="220"/>
      <c r="F683" s="220"/>
      <c r="G683" s="215"/>
      <c r="H683" s="201"/>
      <c r="I683" s="201"/>
      <c r="J683" s="202"/>
      <c r="K683" s="198"/>
    </row>
    <row r="684" spans="2:11" ht="15" customHeight="1" x14ac:dyDescent="0.25">
      <c r="B684" s="203"/>
      <c r="C684" s="220"/>
      <c r="D684" s="220"/>
      <c r="E684" s="220"/>
      <c r="F684" s="220"/>
      <c r="G684" s="215"/>
      <c r="H684" s="201"/>
      <c r="I684" s="201"/>
      <c r="J684" s="202"/>
      <c r="K684" s="198"/>
    </row>
    <row r="685" spans="2:11" ht="15" customHeight="1" x14ac:dyDescent="0.25">
      <c r="B685" s="203"/>
      <c r="C685" s="220"/>
      <c r="D685" s="220"/>
      <c r="E685" s="220"/>
      <c r="F685" s="220"/>
      <c r="G685" s="215"/>
      <c r="H685" s="201"/>
      <c r="I685" s="201"/>
      <c r="J685" s="202"/>
      <c r="K685" s="198"/>
    </row>
    <row r="686" spans="2:11" ht="15" customHeight="1" x14ac:dyDescent="0.25">
      <c r="B686" s="203"/>
      <c r="C686" s="220"/>
      <c r="D686" s="220"/>
      <c r="E686" s="220"/>
      <c r="F686" s="220"/>
      <c r="G686" s="215"/>
      <c r="H686" s="201"/>
      <c r="I686" s="201"/>
      <c r="J686" s="202"/>
      <c r="K686" s="198"/>
    </row>
    <row r="687" spans="2:11" ht="15" customHeight="1" x14ac:dyDescent="0.25">
      <c r="B687" s="203"/>
      <c r="C687" s="220"/>
      <c r="D687" s="220"/>
      <c r="E687" s="220"/>
      <c r="F687" s="220"/>
      <c r="G687" s="215"/>
      <c r="H687" s="201"/>
      <c r="I687" s="201"/>
      <c r="J687" s="202"/>
      <c r="K687" s="198"/>
    </row>
    <row r="688" spans="2:11" ht="15" customHeight="1" x14ac:dyDescent="0.25">
      <c r="B688" s="203"/>
      <c r="C688" s="220"/>
      <c r="D688" s="220"/>
      <c r="E688" s="220"/>
      <c r="F688" s="220"/>
      <c r="G688" s="215"/>
      <c r="H688" s="201"/>
      <c r="I688" s="201"/>
      <c r="J688" s="202"/>
      <c r="K688" s="198"/>
    </row>
    <row r="689" spans="2:11" ht="15" customHeight="1" x14ac:dyDescent="0.25">
      <c r="B689" s="203"/>
      <c r="C689" s="220"/>
      <c r="D689" s="220"/>
      <c r="E689" s="220"/>
      <c r="F689" s="220"/>
      <c r="G689" s="215"/>
      <c r="H689" s="201"/>
      <c r="I689" s="201"/>
      <c r="J689" s="202"/>
      <c r="K689" s="198"/>
    </row>
    <row r="690" spans="2:11" ht="15" customHeight="1" x14ac:dyDescent="0.25">
      <c r="B690" s="203"/>
      <c r="C690" s="220"/>
      <c r="D690" s="220"/>
      <c r="E690" s="220"/>
      <c r="F690" s="220"/>
      <c r="G690" s="215"/>
      <c r="H690" s="201"/>
      <c r="I690" s="201"/>
      <c r="J690" s="202"/>
      <c r="K690" s="198"/>
    </row>
    <row r="691" spans="2:11" ht="15" customHeight="1" x14ac:dyDescent="0.25">
      <c r="B691" s="203"/>
      <c r="C691" s="220"/>
      <c r="D691" s="220"/>
      <c r="E691" s="220"/>
      <c r="F691" s="220"/>
      <c r="G691" s="215"/>
      <c r="H691" s="201"/>
      <c r="I691" s="201"/>
      <c r="J691" s="202"/>
      <c r="K691" s="198"/>
    </row>
    <row r="692" spans="2:11" ht="15" customHeight="1" x14ac:dyDescent="0.25">
      <c r="B692" s="203"/>
      <c r="C692" s="220"/>
      <c r="D692" s="220"/>
      <c r="E692" s="220"/>
      <c r="F692" s="220"/>
      <c r="G692" s="215"/>
      <c r="H692" s="201"/>
      <c r="I692" s="201"/>
      <c r="J692" s="202"/>
      <c r="K692" s="198"/>
    </row>
    <row r="693" spans="2:11" ht="15" customHeight="1" x14ac:dyDescent="0.25">
      <c r="B693" s="203"/>
      <c r="C693" s="220"/>
      <c r="D693" s="220"/>
      <c r="E693" s="220"/>
      <c r="F693" s="220"/>
      <c r="G693" s="215"/>
      <c r="H693" s="201"/>
      <c r="I693" s="201"/>
      <c r="J693" s="202"/>
      <c r="K693" s="198"/>
    </row>
    <row r="694" spans="2:11" ht="15" customHeight="1" x14ac:dyDescent="0.25">
      <c r="B694" s="203"/>
      <c r="C694" s="220"/>
      <c r="D694" s="220"/>
      <c r="E694" s="220"/>
      <c r="F694" s="220"/>
      <c r="G694" s="215"/>
      <c r="H694" s="201"/>
      <c r="I694" s="201"/>
      <c r="J694" s="202"/>
      <c r="K694" s="198"/>
    </row>
    <row r="695" spans="2:11" ht="15" customHeight="1" x14ac:dyDescent="0.25">
      <c r="B695" s="203"/>
      <c r="C695" s="220"/>
      <c r="D695" s="220"/>
      <c r="E695" s="220"/>
      <c r="F695" s="220"/>
      <c r="G695" s="215"/>
      <c r="H695" s="201"/>
      <c r="I695" s="201"/>
      <c r="J695" s="202"/>
      <c r="K695" s="198"/>
    </row>
    <row r="696" spans="2:11" ht="15" customHeight="1" x14ac:dyDescent="0.25">
      <c r="B696" s="203"/>
      <c r="C696" s="220"/>
      <c r="D696" s="220"/>
      <c r="E696" s="220"/>
      <c r="F696" s="220"/>
      <c r="G696" s="215"/>
      <c r="H696" s="201"/>
      <c r="I696" s="201"/>
      <c r="J696" s="202"/>
      <c r="K696" s="198"/>
    </row>
    <row r="697" spans="2:11" ht="15" customHeight="1" x14ac:dyDescent="0.25">
      <c r="B697" s="203"/>
      <c r="C697" s="220"/>
      <c r="D697" s="220"/>
      <c r="E697" s="220"/>
      <c r="F697" s="220"/>
      <c r="G697" s="215"/>
      <c r="H697" s="201"/>
      <c r="I697" s="201"/>
      <c r="J697" s="202"/>
      <c r="K697" s="198"/>
    </row>
    <row r="698" spans="2:11" ht="15" customHeight="1" x14ac:dyDescent="0.25">
      <c r="B698" s="203"/>
      <c r="C698" s="220"/>
      <c r="D698" s="220"/>
      <c r="E698" s="220"/>
      <c r="F698" s="220"/>
      <c r="G698" s="215"/>
      <c r="H698" s="201"/>
      <c r="I698" s="201"/>
      <c r="J698" s="202"/>
      <c r="K698" s="198"/>
    </row>
    <row r="699" spans="2:11" ht="15" customHeight="1" x14ac:dyDescent="0.25">
      <c r="B699" s="203"/>
      <c r="C699" s="220"/>
      <c r="D699" s="220"/>
      <c r="E699" s="220"/>
      <c r="F699" s="220"/>
      <c r="G699" s="215"/>
      <c r="H699" s="201"/>
      <c r="I699" s="201"/>
      <c r="J699" s="202"/>
      <c r="K699" s="198"/>
    </row>
    <row r="700" spans="2:11" ht="15" customHeight="1" x14ac:dyDescent="0.25">
      <c r="B700" s="203"/>
      <c r="C700" s="220"/>
      <c r="D700" s="220"/>
      <c r="E700" s="220"/>
      <c r="F700" s="220"/>
      <c r="G700" s="215"/>
      <c r="H700" s="201"/>
      <c r="I700" s="201"/>
      <c r="J700" s="202"/>
      <c r="K700" s="198"/>
    </row>
    <row r="701" spans="2:11" ht="15" customHeight="1" x14ac:dyDescent="0.25">
      <c r="B701" s="203"/>
      <c r="C701" s="220"/>
      <c r="D701" s="220"/>
      <c r="E701" s="220"/>
      <c r="F701" s="220"/>
      <c r="G701" s="215"/>
      <c r="H701" s="201"/>
      <c r="I701" s="201"/>
      <c r="J701" s="202"/>
      <c r="K701" s="198"/>
    </row>
    <row r="702" spans="2:11" ht="15" customHeight="1" x14ac:dyDescent="0.25">
      <c r="B702" s="203"/>
      <c r="C702" s="220"/>
      <c r="D702" s="220"/>
      <c r="E702" s="220"/>
      <c r="F702" s="220"/>
      <c r="G702" s="215"/>
      <c r="H702" s="201"/>
      <c r="I702" s="201"/>
      <c r="J702" s="202"/>
      <c r="K702" s="198"/>
    </row>
    <row r="703" spans="2:11" ht="15" customHeight="1" x14ac:dyDescent="0.25">
      <c r="B703" s="203"/>
      <c r="C703" s="220"/>
      <c r="D703" s="220"/>
      <c r="E703" s="220"/>
      <c r="F703" s="220"/>
      <c r="G703" s="215"/>
      <c r="H703" s="201"/>
      <c r="I703" s="201"/>
      <c r="J703" s="202"/>
      <c r="K703" s="198"/>
    </row>
    <row r="704" spans="2:11" ht="15" customHeight="1" x14ac:dyDescent="0.25">
      <c r="B704" s="203"/>
      <c r="C704" s="220"/>
      <c r="D704" s="220"/>
      <c r="E704" s="220"/>
      <c r="F704" s="220"/>
      <c r="G704" s="215"/>
      <c r="H704" s="201"/>
      <c r="I704" s="201"/>
      <c r="J704" s="202"/>
      <c r="K704" s="198"/>
    </row>
    <row r="705" spans="2:11" ht="15" customHeight="1" x14ac:dyDescent="0.25">
      <c r="B705" s="203"/>
      <c r="C705" s="220"/>
      <c r="D705" s="220"/>
      <c r="E705" s="220"/>
      <c r="F705" s="220"/>
      <c r="G705" s="215"/>
      <c r="H705" s="201"/>
      <c r="I705" s="201"/>
      <c r="J705" s="202"/>
      <c r="K705" s="198"/>
    </row>
    <row r="706" spans="2:11" ht="15" customHeight="1" x14ac:dyDescent="0.25">
      <c r="B706" s="203"/>
      <c r="C706" s="220"/>
      <c r="D706" s="220"/>
      <c r="E706" s="220"/>
      <c r="F706" s="220"/>
      <c r="G706" s="215"/>
      <c r="H706" s="201"/>
      <c r="I706" s="201"/>
      <c r="J706" s="202"/>
      <c r="K706" s="198"/>
    </row>
    <row r="707" spans="2:11" ht="15" customHeight="1" x14ac:dyDescent="0.25">
      <c r="B707" s="203"/>
      <c r="C707" s="220"/>
      <c r="D707" s="220"/>
      <c r="E707" s="220"/>
      <c r="F707" s="220"/>
      <c r="G707" s="215"/>
      <c r="H707" s="201"/>
      <c r="I707" s="201"/>
      <c r="J707" s="202"/>
      <c r="K707" s="198"/>
    </row>
    <row r="708" spans="2:11" ht="15" customHeight="1" x14ac:dyDescent="0.25">
      <c r="B708" s="203"/>
      <c r="C708" s="220"/>
      <c r="D708" s="220"/>
      <c r="E708" s="220"/>
      <c r="F708" s="220"/>
      <c r="G708" s="215"/>
      <c r="H708" s="201"/>
      <c r="I708" s="201"/>
      <c r="J708" s="202"/>
      <c r="K708" s="198"/>
    </row>
    <row r="709" spans="2:11" ht="15" customHeight="1" x14ac:dyDescent="0.25">
      <c r="B709" s="203"/>
      <c r="C709" s="220"/>
      <c r="D709" s="220"/>
      <c r="E709" s="220"/>
      <c r="F709" s="220"/>
      <c r="G709" s="215"/>
      <c r="H709" s="201"/>
      <c r="I709" s="201"/>
      <c r="J709" s="202"/>
      <c r="K709" s="198"/>
    </row>
    <row r="710" spans="2:11" ht="15" customHeight="1" x14ac:dyDescent="0.25">
      <c r="B710" s="203"/>
      <c r="C710" s="220"/>
      <c r="D710" s="220"/>
      <c r="E710" s="220"/>
      <c r="F710" s="220"/>
      <c r="G710" s="215"/>
      <c r="H710" s="201"/>
      <c r="I710" s="201"/>
      <c r="J710" s="202"/>
      <c r="K710" s="198"/>
    </row>
    <row r="711" spans="2:11" ht="15" customHeight="1" x14ac:dyDescent="0.25">
      <c r="B711" s="203"/>
      <c r="C711" s="220"/>
      <c r="D711" s="220"/>
      <c r="E711" s="220"/>
      <c r="F711" s="220"/>
      <c r="G711" s="215"/>
      <c r="H711" s="201"/>
      <c r="I711" s="201"/>
      <c r="J711" s="202"/>
      <c r="K711" s="198"/>
    </row>
    <row r="712" spans="2:11" ht="15" customHeight="1" x14ac:dyDescent="0.25">
      <c r="B712" s="203"/>
      <c r="C712" s="220"/>
      <c r="D712" s="220"/>
      <c r="E712" s="220"/>
      <c r="F712" s="220"/>
      <c r="G712" s="215"/>
      <c r="H712" s="201"/>
      <c r="I712" s="201"/>
      <c r="J712" s="202"/>
      <c r="K712" s="198"/>
    </row>
    <row r="713" spans="2:11" ht="15" customHeight="1" x14ac:dyDescent="0.25">
      <c r="B713" s="203"/>
      <c r="C713" s="220"/>
      <c r="D713" s="220"/>
      <c r="E713" s="220"/>
      <c r="F713" s="220"/>
      <c r="G713" s="215"/>
      <c r="H713" s="201"/>
      <c r="I713" s="201"/>
      <c r="J713" s="202"/>
      <c r="K713" s="198"/>
    </row>
    <row r="714" spans="2:11" ht="15" customHeight="1" x14ac:dyDescent="0.25">
      <c r="B714" s="203"/>
      <c r="C714" s="220"/>
      <c r="D714" s="220"/>
      <c r="E714" s="220"/>
      <c r="F714" s="220"/>
      <c r="G714" s="215"/>
      <c r="H714" s="201"/>
      <c r="I714" s="201"/>
      <c r="J714" s="202"/>
      <c r="K714" s="198"/>
    </row>
    <row r="715" spans="2:11" ht="15" customHeight="1" x14ac:dyDescent="0.25">
      <c r="B715" s="203"/>
      <c r="C715" s="220"/>
      <c r="D715" s="220"/>
      <c r="E715" s="220"/>
      <c r="F715" s="220"/>
      <c r="G715" s="215"/>
      <c r="H715" s="201"/>
      <c r="I715" s="201"/>
      <c r="J715" s="202"/>
      <c r="K715" s="198"/>
    </row>
    <row r="716" spans="2:11" ht="15" customHeight="1" x14ac:dyDescent="0.25">
      <c r="B716" s="203"/>
      <c r="C716" s="220"/>
      <c r="D716" s="220"/>
      <c r="E716" s="220"/>
      <c r="F716" s="220"/>
      <c r="G716" s="215"/>
      <c r="H716" s="201"/>
      <c r="I716" s="201"/>
      <c r="J716" s="202"/>
      <c r="K716" s="198"/>
    </row>
    <row r="717" spans="2:11" ht="15" customHeight="1" x14ac:dyDescent="0.25">
      <c r="B717" s="203"/>
      <c r="C717" s="220"/>
      <c r="D717" s="220"/>
      <c r="E717" s="220"/>
      <c r="F717" s="220"/>
      <c r="G717" s="215"/>
      <c r="H717" s="201"/>
      <c r="I717" s="201"/>
      <c r="J717" s="202"/>
      <c r="K717" s="198"/>
    </row>
    <row r="718" spans="2:11" ht="15" customHeight="1" x14ac:dyDescent="0.25">
      <c r="B718" s="203"/>
      <c r="C718" s="220"/>
      <c r="D718" s="220"/>
      <c r="E718" s="220"/>
      <c r="F718" s="220"/>
      <c r="G718" s="215"/>
      <c r="H718" s="201"/>
      <c r="I718" s="201"/>
      <c r="J718" s="202"/>
      <c r="K718" s="198"/>
    </row>
    <row r="719" spans="2:11" ht="15" customHeight="1" x14ac:dyDescent="0.25">
      <c r="B719" s="203"/>
      <c r="C719" s="220"/>
      <c r="D719" s="220"/>
      <c r="E719" s="220"/>
      <c r="F719" s="220"/>
      <c r="G719" s="215"/>
      <c r="H719" s="201"/>
      <c r="I719" s="201"/>
      <c r="J719" s="202"/>
      <c r="K719" s="198"/>
    </row>
    <row r="720" spans="2:11" ht="15" customHeight="1" x14ac:dyDescent="0.25">
      <c r="B720" s="203"/>
      <c r="C720" s="220"/>
      <c r="D720" s="220"/>
      <c r="E720" s="220"/>
      <c r="F720" s="220"/>
      <c r="G720" s="215"/>
      <c r="H720" s="201"/>
      <c r="I720" s="201"/>
      <c r="J720" s="202"/>
      <c r="K720" s="198"/>
    </row>
    <row r="721" spans="2:11" ht="15" customHeight="1" x14ac:dyDescent="0.25">
      <c r="B721" s="203"/>
      <c r="C721" s="220"/>
      <c r="D721" s="220"/>
      <c r="E721" s="220"/>
      <c r="F721" s="220"/>
      <c r="G721" s="215"/>
      <c r="H721" s="201"/>
      <c r="I721" s="201"/>
      <c r="J721" s="202"/>
      <c r="K721" s="198"/>
    </row>
    <row r="722" spans="2:11" ht="15" customHeight="1" x14ac:dyDescent="0.25">
      <c r="B722" s="203"/>
      <c r="C722" s="220"/>
      <c r="D722" s="220"/>
      <c r="E722" s="220"/>
      <c r="F722" s="220"/>
      <c r="G722" s="215"/>
      <c r="H722" s="201"/>
      <c r="I722" s="201"/>
      <c r="J722" s="202"/>
      <c r="K722" s="198"/>
    </row>
    <row r="723" spans="2:11" ht="15" customHeight="1" x14ac:dyDescent="0.25">
      <c r="B723" s="203"/>
      <c r="C723" s="220"/>
      <c r="D723" s="220"/>
      <c r="E723" s="220"/>
      <c r="F723" s="220"/>
      <c r="G723" s="215"/>
      <c r="H723" s="201"/>
      <c r="I723" s="201"/>
      <c r="J723" s="202"/>
      <c r="K723" s="198"/>
    </row>
    <row r="724" spans="2:11" ht="15" customHeight="1" x14ac:dyDescent="0.25">
      <c r="B724" s="203"/>
      <c r="C724" s="220"/>
      <c r="D724" s="220"/>
      <c r="E724" s="220"/>
      <c r="F724" s="220"/>
      <c r="G724" s="215"/>
      <c r="H724" s="201"/>
      <c r="I724" s="201"/>
      <c r="J724" s="202"/>
      <c r="K724" s="198"/>
    </row>
    <row r="725" spans="2:11" ht="15" customHeight="1" x14ac:dyDescent="0.25">
      <c r="B725" s="203"/>
      <c r="C725" s="220"/>
      <c r="D725" s="220"/>
      <c r="E725" s="220"/>
      <c r="F725" s="220"/>
      <c r="G725" s="215"/>
      <c r="H725" s="201"/>
      <c r="I725" s="201"/>
      <c r="J725" s="202"/>
      <c r="K725" s="198"/>
    </row>
    <row r="726" spans="2:11" ht="15" customHeight="1" x14ac:dyDescent="0.25">
      <c r="B726" s="203"/>
      <c r="C726" s="220"/>
      <c r="D726" s="220"/>
      <c r="E726" s="220"/>
      <c r="F726" s="220"/>
      <c r="G726" s="215"/>
      <c r="H726" s="201"/>
      <c r="I726" s="201"/>
      <c r="J726" s="202"/>
      <c r="K726" s="198"/>
    </row>
    <row r="727" spans="2:11" ht="15" customHeight="1" x14ac:dyDescent="0.25">
      <c r="B727" s="203"/>
      <c r="C727" s="220"/>
      <c r="D727" s="220"/>
      <c r="E727" s="220"/>
      <c r="F727" s="220"/>
      <c r="G727" s="215"/>
      <c r="H727" s="201"/>
      <c r="I727" s="201"/>
      <c r="J727" s="202"/>
      <c r="K727" s="198"/>
    </row>
    <row r="728" spans="2:11" ht="15" customHeight="1" x14ac:dyDescent="0.25">
      <c r="B728" s="203"/>
      <c r="C728" s="220"/>
      <c r="D728" s="220"/>
      <c r="E728" s="220"/>
      <c r="F728" s="220"/>
      <c r="G728" s="215"/>
      <c r="H728" s="201"/>
      <c r="I728" s="201"/>
      <c r="J728" s="202"/>
      <c r="K728" s="198"/>
    </row>
    <row r="729" spans="2:11" ht="15" customHeight="1" x14ac:dyDescent="0.25">
      <c r="B729" s="203"/>
      <c r="C729" s="220"/>
      <c r="D729" s="220"/>
      <c r="E729" s="220"/>
      <c r="F729" s="220"/>
      <c r="G729" s="215"/>
      <c r="H729" s="201"/>
      <c r="I729" s="201"/>
      <c r="J729" s="202"/>
      <c r="K729" s="198"/>
    </row>
    <row r="730" spans="2:11" ht="15" customHeight="1" x14ac:dyDescent="0.25">
      <c r="B730" s="203"/>
      <c r="C730" s="220"/>
      <c r="D730" s="220"/>
      <c r="E730" s="220"/>
      <c r="F730" s="220"/>
      <c r="G730" s="215"/>
      <c r="H730" s="201"/>
      <c r="I730" s="201"/>
      <c r="J730" s="202"/>
      <c r="K730" s="198"/>
    </row>
    <row r="731" spans="2:11" ht="15" customHeight="1" x14ac:dyDescent="0.25">
      <c r="B731" s="203"/>
      <c r="C731" s="220"/>
      <c r="D731" s="220"/>
      <c r="E731" s="220"/>
      <c r="F731" s="220"/>
      <c r="G731" s="215"/>
      <c r="H731" s="201"/>
      <c r="I731" s="201"/>
      <c r="J731" s="202"/>
      <c r="K731" s="198"/>
    </row>
    <row r="732" spans="2:11" ht="15" customHeight="1" x14ac:dyDescent="0.25">
      <c r="B732" s="203"/>
      <c r="C732" s="220"/>
      <c r="D732" s="220"/>
      <c r="E732" s="220"/>
      <c r="F732" s="220"/>
      <c r="G732" s="215"/>
      <c r="H732" s="201"/>
      <c r="I732" s="201"/>
      <c r="J732" s="202"/>
      <c r="K732" s="198"/>
    </row>
    <row r="733" spans="2:11" ht="15" customHeight="1" x14ac:dyDescent="0.25">
      <c r="B733" s="203"/>
      <c r="C733" s="220"/>
      <c r="D733" s="220"/>
      <c r="E733" s="220"/>
      <c r="F733" s="220"/>
      <c r="G733" s="215"/>
      <c r="H733" s="201"/>
      <c r="I733" s="201"/>
      <c r="J733" s="202"/>
      <c r="K733" s="198"/>
    </row>
    <row r="734" spans="2:11" ht="15" customHeight="1" x14ac:dyDescent="0.25">
      <c r="B734" s="203"/>
      <c r="C734" s="220"/>
      <c r="D734" s="220"/>
      <c r="E734" s="220"/>
      <c r="F734" s="220"/>
      <c r="G734" s="215"/>
      <c r="H734" s="201"/>
      <c r="I734" s="201"/>
      <c r="J734" s="202"/>
      <c r="K734" s="198"/>
    </row>
    <row r="735" spans="2:11" ht="15" customHeight="1" x14ac:dyDescent="0.25">
      <c r="B735" s="203"/>
      <c r="C735" s="220"/>
      <c r="D735" s="220"/>
      <c r="E735" s="220"/>
      <c r="F735" s="220"/>
      <c r="G735" s="215"/>
      <c r="H735" s="201"/>
      <c r="I735" s="201"/>
      <c r="J735" s="202"/>
      <c r="K735" s="198"/>
    </row>
    <row r="736" spans="2:11" ht="15" customHeight="1" x14ac:dyDescent="0.25">
      <c r="B736" s="203"/>
      <c r="C736" s="220"/>
      <c r="D736" s="220"/>
      <c r="E736" s="220"/>
      <c r="F736" s="220"/>
      <c r="G736" s="215"/>
      <c r="H736" s="201"/>
      <c r="I736" s="201"/>
      <c r="J736" s="202"/>
      <c r="K736" s="198"/>
    </row>
    <row r="737" spans="2:11" ht="15" customHeight="1" x14ac:dyDescent="0.25">
      <c r="B737" s="203"/>
      <c r="C737" s="220"/>
      <c r="D737" s="220"/>
      <c r="E737" s="220"/>
      <c r="F737" s="220"/>
      <c r="G737" s="215"/>
      <c r="H737" s="201"/>
      <c r="I737" s="201"/>
      <c r="J737" s="202"/>
      <c r="K737" s="198"/>
    </row>
    <row r="738" spans="2:11" ht="15" customHeight="1" x14ac:dyDescent="0.25">
      <c r="B738" s="203"/>
      <c r="C738" s="220"/>
      <c r="D738" s="220"/>
      <c r="E738" s="220"/>
      <c r="F738" s="220"/>
      <c r="G738" s="215"/>
      <c r="H738" s="201"/>
      <c r="I738" s="201"/>
      <c r="J738" s="202"/>
      <c r="K738" s="198"/>
    </row>
    <row r="739" spans="2:11" ht="15" customHeight="1" x14ac:dyDescent="0.25">
      <c r="B739" s="203"/>
      <c r="C739" s="220"/>
      <c r="D739" s="220"/>
      <c r="E739" s="220"/>
      <c r="F739" s="220"/>
      <c r="G739" s="215"/>
      <c r="H739" s="201"/>
      <c r="I739" s="201"/>
      <c r="J739" s="202"/>
      <c r="K739" s="198"/>
    </row>
    <row r="740" spans="2:11" ht="15" customHeight="1" x14ac:dyDescent="0.25">
      <c r="B740" s="203"/>
      <c r="C740" s="220"/>
      <c r="D740" s="220"/>
      <c r="E740" s="220"/>
      <c r="F740" s="220"/>
      <c r="G740" s="215"/>
      <c r="H740" s="201"/>
      <c r="I740" s="201"/>
      <c r="J740" s="202"/>
      <c r="K740" s="198"/>
    </row>
    <row r="741" spans="2:11" ht="15" customHeight="1" x14ac:dyDescent="0.25">
      <c r="B741" s="203"/>
      <c r="C741" s="220"/>
      <c r="D741" s="220"/>
      <c r="E741" s="220"/>
      <c r="F741" s="220"/>
      <c r="G741" s="215"/>
      <c r="H741" s="201"/>
      <c r="I741" s="201"/>
      <c r="J741" s="202"/>
      <c r="K741" s="198"/>
    </row>
    <row r="742" spans="2:11" ht="15" customHeight="1" x14ac:dyDescent="0.25">
      <c r="B742" s="203"/>
      <c r="C742" s="220"/>
      <c r="D742" s="220"/>
      <c r="E742" s="220"/>
      <c r="F742" s="220"/>
      <c r="G742" s="215"/>
      <c r="H742" s="201"/>
      <c r="I742" s="201"/>
      <c r="J742" s="202"/>
      <c r="K742" s="198"/>
    </row>
    <row r="743" spans="2:11" ht="15" customHeight="1" x14ac:dyDescent="0.25">
      <c r="B743" s="203"/>
      <c r="C743" s="220"/>
      <c r="D743" s="220"/>
      <c r="E743" s="220"/>
      <c r="F743" s="220"/>
      <c r="G743" s="215"/>
      <c r="H743" s="201"/>
      <c r="I743" s="201"/>
      <c r="J743" s="202"/>
      <c r="K743" s="198"/>
    </row>
    <row r="744" spans="2:11" ht="15" customHeight="1" x14ac:dyDescent="0.25">
      <c r="B744" s="203"/>
      <c r="C744" s="220"/>
      <c r="D744" s="220"/>
      <c r="E744" s="220"/>
      <c r="F744" s="220"/>
      <c r="G744" s="215"/>
      <c r="H744" s="201"/>
      <c r="I744" s="201"/>
      <c r="J744" s="202"/>
      <c r="K744" s="198"/>
    </row>
    <row r="745" spans="2:11" ht="15" customHeight="1" x14ac:dyDescent="0.25">
      <c r="B745" s="203"/>
      <c r="C745" s="220"/>
      <c r="D745" s="220"/>
      <c r="E745" s="220"/>
      <c r="F745" s="220"/>
      <c r="G745" s="215"/>
      <c r="H745" s="201"/>
      <c r="I745" s="201"/>
      <c r="J745" s="202"/>
      <c r="K745" s="198"/>
    </row>
    <row r="746" spans="2:11" ht="15" customHeight="1" x14ac:dyDescent="0.25">
      <c r="B746" s="203"/>
      <c r="C746" s="220"/>
      <c r="D746" s="220"/>
      <c r="E746" s="220"/>
      <c r="F746" s="220"/>
      <c r="G746" s="215"/>
      <c r="H746" s="201"/>
      <c r="I746" s="201"/>
      <c r="J746" s="202"/>
      <c r="K746" s="198"/>
    </row>
    <row r="747" spans="2:11" ht="15" customHeight="1" x14ac:dyDescent="0.25">
      <c r="B747" s="203"/>
      <c r="C747" s="220"/>
      <c r="D747" s="220"/>
      <c r="E747" s="220"/>
      <c r="F747" s="220"/>
      <c r="G747" s="215"/>
      <c r="H747" s="201"/>
      <c r="I747" s="201"/>
      <c r="J747" s="202"/>
      <c r="K747" s="198"/>
    </row>
    <row r="748" spans="2:11" ht="15" customHeight="1" x14ac:dyDescent="0.25">
      <c r="B748" s="203"/>
      <c r="C748" s="220"/>
      <c r="D748" s="220"/>
      <c r="E748" s="220"/>
      <c r="F748" s="220"/>
      <c r="G748" s="215"/>
      <c r="H748" s="201"/>
      <c r="I748" s="201"/>
      <c r="J748" s="202"/>
      <c r="K748" s="198"/>
    </row>
    <row r="749" spans="2:11" ht="15" customHeight="1" x14ac:dyDescent="0.25">
      <c r="B749" s="203"/>
      <c r="C749" s="220"/>
      <c r="D749" s="220"/>
      <c r="E749" s="220"/>
      <c r="F749" s="220"/>
      <c r="G749" s="215"/>
      <c r="H749" s="201"/>
      <c r="I749" s="201"/>
      <c r="J749" s="202"/>
      <c r="K749" s="198"/>
    </row>
    <row r="750" spans="2:11" ht="15" customHeight="1" x14ac:dyDescent="0.25">
      <c r="B750" s="203"/>
      <c r="C750" s="220"/>
      <c r="D750" s="220"/>
      <c r="E750" s="220"/>
      <c r="F750" s="220"/>
      <c r="G750" s="215"/>
      <c r="H750" s="201"/>
      <c r="I750" s="201"/>
      <c r="J750" s="202"/>
      <c r="K750" s="198"/>
    </row>
    <row r="751" spans="2:11" ht="15" customHeight="1" x14ac:dyDescent="0.25">
      <c r="B751" s="203"/>
      <c r="C751" s="220"/>
      <c r="D751" s="220"/>
      <c r="E751" s="220"/>
      <c r="F751" s="220"/>
      <c r="G751" s="215"/>
      <c r="H751" s="201"/>
      <c r="I751" s="201"/>
      <c r="J751" s="202"/>
      <c r="K751" s="198"/>
    </row>
    <row r="752" spans="2:11" ht="15" customHeight="1" x14ac:dyDescent="0.25">
      <c r="B752" s="203"/>
      <c r="C752" s="220"/>
      <c r="D752" s="220"/>
      <c r="E752" s="220"/>
      <c r="F752" s="220"/>
      <c r="G752" s="215"/>
      <c r="H752" s="201"/>
      <c r="I752" s="201"/>
      <c r="J752" s="202"/>
      <c r="K752" s="198"/>
    </row>
    <row r="753" spans="2:11" ht="15" customHeight="1" x14ac:dyDescent="0.25">
      <c r="B753" s="203"/>
      <c r="C753" s="220"/>
      <c r="D753" s="220"/>
      <c r="E753" s="220"/>
      <c r="F753" s="220"/>
      <c r="G753" s="215"/>
      <c r="H753" s="201"/>
      <c r="I753" s="201"/>
      <c r="J753" s="202"/>
      <c r="K753" s="198"/>
    </row>
    <row r="754" spans="2:11" ht="15" customHeight="1" x14ac:dyDescent="0.25">
      <c r="B754" s="203"/>
      <c r="C754" s="220"/>
      <c r="D754" s="220"/>
      <c r="E754" s="220"/>
      <c r="F754" s="220"/>
      <c r="G754" s="215"/>
      <c r="H754" s="201"/>
      <c r="I754" s="201"/>
      <c r="J754" s="202"/>
      <c r="K754" s="198"/>
    </row>
    <row r="755" spans="2:11" ht="15" customHeight="1" x14ac:dyDescent="0.25">
      <c r="B755" s="203"/>
      <c r="C755" s="220"/>
      <c r="D755" s="220"/>
      <c r="E755" s="220"/>
      <c r="F755" s="220"/>
      <c r="G755" s="215"/>
      <c r="H755" s="201"/>
      <c r="I755" s="201"/>
      <c r="J755" s="202"/>
      <c r="K755" s="198"/>
    </row>
    <row r="756" spans="2:11" ht="15" customHeight="1" x14ac:dyDescent="0.25">
      <c r="B756" s="203"/>
      <c r="C756" s="220"/>
      <c r="D756" s="220"/>
      <c r="E756" s="220"/>
      <c r="F756" s="220"/>
      <c r="G756" s="215"/>
      <c r="H756" s="201"/>
      <c r="I756" s="201"/>
      <c r="J756" s="202"/>
      <c r="K756" s="198"/>
    </row>
    <row r="757" spans="2:11" ht="15" customHeight="1" x14ac:dyDescent="0.25">
      <c r="B757" s="203"/>
      <c r="C757" s="220"/>
      <c r="D757" s="220"/>
      <c r="E757" s="220"/>
      <c r="F757" s="220"/>
      <c r="G757" s="215"/>
      <c r="H757" s="201"/>
      <c r="I757" s="201"/>
      <c r="J757" s="202"/>
      <c r="K757" s="198"/>
    </row>
    <row r="758" spans="2:11" ht="15" customHeight="1" x14ac:dyDescent="0.25">
      <c r="B758" s="203"/>
      <c r="C758" s="220"/>
      <c r="D758" s="220"/>
      <c r="E758" s="220"/>
      <c r="F758" s="220"/>
      <c r="G758" s="215"/>
      <c r="H758" s="201"/>
      <c r="I758" s="201"/>
      <c r="J758" s="202"/>
      <c r="K758" s="198"/>
    </row>
    <row r="759" spans="2:11" ht="15" customHeight="1" x14ac:dyDescent="0.25">
      <c r="B759" s="203"/>
      <c r="C759" s="220"/>
      <c r="D759" s="220"/>
      <c r="E759" s="220"/>
      <c r="F759" s="220"/>
      <c r="G759" s="215"/>
      <c r="H759" s="201"/>
      <c r="I759" s="201"/>
      <c r="J759" s="202"/>
      <c r="K759" s="198"/>
    </row>
    <row r="760" spans="2:11" ht="15" customHeight="1" x14ac:dyDescent="0.25">
      <c r="B760" s="203"/>
      <c r="C760" s="220"/>
      <c r="D760" s="220"/>
      <c r="E760" s="220"/>
      <c r="F760" s="220"/>
      <c r="G760" s="215"/>
      <c r="H760" s="201"/>
      <c r="I760" s="201"/>
      <c r="J760" s="202"/>
      <c r="K760" s="198"/>
    </row>
    <row r="761" spans="2:11" ht="15" customHeight="1" x14ac:dyDescent="0.25">
      <c r="B761" s="203"/>
      <c r="C761" s="220"/>
      <c r="D761" s="220"/>
      <c r="E761" s="220"/>
      <c r="F761" s="220"/>
      <c r="G761" s="215"/>
      <c r="H761" s="201"/>
      <c r="I761" s="201"/>
      <c r="J761" s="202"/>
      <c r="K761" s="198"/>
    </row>
    <row r="762" spans="2:11" ht="15" customHeight="1" x14ac:dyDescent="0.25">
      <c r="B762" s="203"/>
      <c r="C762" s="220"/>
      <c r="D762" s="220"/>
      <c r="E762" s="220"/>
      <c r="F762" s="220"/>
      <c r="G762" s="215"/>
      <c r="H762" s="201"/>
      <c r="I762" s="201"/>
      <c r="J762" s="202"/>
      <c r="K762" s="198"/>
    </row>
    <row r="763" spans="2:11" ht="15" customHeight="1" x14ac:dyDescent="0.25">
      <c r="B763" s="203"/>
      <c r="C763" s="220"/>
      <c r="D763" s="220"/>
      <c r="E763" s="220"/>
      <c r="F763" s="220"/>
      <c r="G763" s="215"/>
      <c r="H763" s="201"/>
      <c r="I763" s="201"/>
      <c r="J763" s="202"/>
      <c r="K763" s="198"/>
    </row>
    <row r="764" spans="2:11" ht="15" customHeight="1" x14ac:dyDescent="0.25">
      <c r="B764" s="203"/>
      <c r="C764" s="220"/>
      <c r="D764" s="220"/>
      <c r="E764" s="220"/>
      <c r="F764" s="220"/>
      <c r="G764" s="215"/>
      <c r="H764" s="201"/>
      <c r="I764" s="201"/>
      <c r="J764" s="202"/>
      <c r="K764" s="198"/>
    </row>
    <row r="765" spans="2:11" ht="15" customHeight="1" x14ac:dyDescent="0.25">
      <c r="B765" s="203"/>
      <c r="C765" s="220"/>
      <c r="D765" s="220"/>
      <c r="E765" s="220"/>
      <c r="F765" s="220"/>
      <c r="G765" s="215"/>
      <c r="H765" s="201"/>
      <c r="I765" s="201"/>
      <c r="J765" s="202"/>
      <c r="K765" s="198"/>
    </row>
    <row r="766" spans="2:11" ht="15" customHeight="1" x14ac:dyDescent="0.25">
      <c r="B766" s="203"/>
      <c r="C766" s="220"/>
      <c r="D766" s="220"/>
      <c r="E766" s="220"/>
      <c r="F766" s="220"/>
      <c r="G766" s="215"/>
      <c r="H766" s="201"/>
      <c r="I766" s="201"/>
      <c r="J766" s="202"/>
      <c r="K766" s="198"/>
    </row>
    <row r="767" spans="2:11" ht="15" customHeight="1" x14ac:dyDescent="0.25">
      <c r="B767" s="203"/>
      <c r="C767" s="220"/>
      <c r="D767" s="220"/>
      <c r="E767" s="220"/>
      <c r="F767" s="220"/>
      <c r="G767" s="215"/>
      <c r="H767" s="201"/>
      <c r="I767" s="201"/>
      <c r="J767" s="202"/>
      <c r="K767" s="198"/>
    </row>
    <row r="768" spans="2:11" ht="15" customHeight="1" x14ac:dyDescent="0.25">
      <c r="B768" s="203"/>
      <c r="C768" s="220"/>
      <c r="D768" s="220"/>
      <c r="E768" s="220"/>
      <c r="F768" s="220"/>
      <c r="G768" s="215"/>
      <c r="H768" s="201"/>
      <c r="I768" s="201"/>
      <c r="J768" s="202"/>
      <c r="K768" s="198"/>
    </row>
    <row r="769" spans="2:11" ht="15" customHeight="1" x14ac:dyDescent="0.25">
      <c r="B769" s="203"/>
      <c r="C769" s="220"/>
      <c r="D769" s="220"/>
      <c r="E769" s="220"/>
      <c r="F769" s="220"/>
      <c r="G769" s="215"/>
      <c r="H769" s="201"/>
      <c r="I769" s="201"/>
      <c r="J769" s="202"/>
      <c r="K769" s="198"/>
    </row>
    <row r="770" spans="2:11" ht="15" customHeight="1" x14ac:dyDescent="0.25">
      <c r="B770" s="203"/>
      <c r="C770" s="220"/>
      <c r="D770" s="220"/>
      <c r="E770" s="220"/>
      <c r="F770" s="220"/>
      <c r="G770" s="215"/>
      <c r="H770" s="201"/>
      <c r="I770" s="201"/>
      <c r="J770" s="202"/>
      <c r="K770" s="198"/>
    </row>
    <row r="771" spans="2:11" ht="15" customHeight="1" x14ac:dyDescent="0.25">
      <c r="B771" s="203"/>
      <c r="C771" s="220"/>
      <c r="D771" s="220"/>
      <c r="E771" s="220"/>
      <c r="F771" s="220"/>
      <c r="G771" s="215"/>
      <c r="H771" s="201"/>
      <c r="I771" s="201"/>
      <c r="J771" s="202"/>
      <c r="K771" s="198"/>
    </row>
    <row r="772" spans="2:11" ht="15" customHeight="1" x14ac:dyDescent="0.25">
      <c r="B772" s="203"/>
      <c r="C772" s="220"/>
      <c r="D772" s="220"/>
      <c r="E772" s="220"/>
      <c r="F772" s="220"/>
      <c r="G772" s="215"/>
      <c r="H772" s="201"/>
      <c r="I772" s="201"/>
      <c r="J772" s="202"/>
      <c r="K772" s="198"/>
    </row>
    <row r="773" spans="2:11" ht="15" customHeight="1" x14ac:dyDescent="0.25">
      <c r="B773" s="203"/>
      <c r="C773" s="220"/>
      <c r="D773" s="220"/>
      <c r="E773" s="220"/>
      <c r="F773" s="220"/>
      <c r="G773" s="215"/>
      <c r="H773" s="201"/>
      <c r="I773" s="201"/>
      <c r="J773" s="202"/>
      <c r="K773" s="198"/>
    </row>
    <row r="774" spans="2:11" ht="15" customHeight="1" x14ac:dyDescent="0.25">
      <c r="B774" s="203"/>
      <c r="C774" s="220"/>
      <c r="D774" s="220"/>
      <c r="E774" s="220"/>
      <c r="F774" s="220"/>
      <c r="G774" s="215"/>
      <c r="H774" s="201"/>
      <c r="I774" s="201"/>
      <c r="J774" s="202"/>
      <c r="K774" s="198"/>
    </row>
    <row r="775" spans="2:11" ht="15" customHeight="1" x14ac:dyDescent="0.25">
      <c r="B775" s="203"/>
      <c r="C775" s="220"/>
      <c r="D775" s="220"/>
      <c r="E775" s="220"/>
      <c r="F775" s="220"/>
      <c r="G775" s="215"/>
      <c r="H775" s="201"/>
      <c r="I775" s="201"/>
      <c r="J775" s="202"/>
      <c r="K775" s="198"/>
    </row>
    <row r="776" spans="2:11" ht="15" customHeight="1" x14ac:dyDescent="0.25">
      <c r="B776" s="203"/>
      <c r="C776" s="220"/>
      <c r="D776" s="220"/>
      <c r="E776" s="220"/>
      <c r="F776" s="220"/>
      <c r="G776" s="215"/>
      <c r="H776" s="201"/>
      <c r="I776" s="201"/>
      <c r="J776" s="202"/>
      <c r="K776" s="198"/>
    </row>
    <row r="777" spans="2:11" ht="15" customHeight="1" x14ac:dyDescent="0.25">
      <c r="B777" s="203"/>
      <c r="C777" s="220"/>
      <c r="D777" s="220"/>
      <c r="E777" s="220"/>
      <c r="F777" s="220"/>
      <c r="G777" s="215"/>
      <c r="H777" s="201"/>
      <c r="I777" s="201"/>
      <c r="J777" s="202"/>
      <c r="K777" s="198"/>
    </row>
    <row r="778" spans="2:11" ht="15" customHeight="1" x14ac:dyDescent="0.25">
      <c r="B778" s="203"/>
      <c r="C778" s="220"/>
      <c r="D778" s="220"/>
      <c r="E778" s="220"/>
      <c r="F778" s="220"/>
      <c r="G778" s="215"/>
      <c r="H778" s="201"/>
      <c r="I778" s="201"/>
      <c r="J778" s="202"/>
      <c r="K778" s="198"/>
    </row>
    <row r="779" spans="2:11" ht="15" customHeight="1" x14ac:dyDescent="0.25">
      <c r="B779" s="203"/>
      <c r="C779" s="220"/>
      <c r="D779" s="220"/>
      <c r="E779" s="220"/>
      <c r="F779" s="220"/>
      <c r="G779" s="215"/>
      <c r="H779" s="201"/>
      <c r="I779" s="201"/>
      <c r="J779" s="202"/>
      <c r="K779" s="198"/>
    </row>
    <row r="780" spans="2:11" ht="15" customHeight="1" x14ac:dyDescent="0.25">
      <c r="B780" s="203"/>
      <c r="C780" s="220"/>
      <c r="D780" s="220"/>
      <c r="E780" s="220"/>
      <c r="F780" s="220"/>
      <c r="G780" s="215"/>
      <c r="H780" s="201"/>
      <c r="I780" s="201"/>
      <c r="J780" s="202"/>
      <c r="K780" s="198"/>
    </row>
    <row r="781" spans="2:11" ht="15" customHeight="1" x14ac:dyDescent="0.25">
      <c r="B781" s="203"/>
      <c r="C781" s="220"/>
      <c r="D781" s="220"/>
      <c r="E781" s="220"/>
      <c r="F781" s="220"/>
      <c r="G781" s="215"/>
      <c r="H781" s="201"/>
      <c r="I781" s="201"/>
      <c r="J781" s="202"/>
      <c r="K781" s="198"/>
    </row>
    <row r="782" spans="2:11" ht="15" customHeight="1" x14ac:dyDescent="0.25">
      <c r="B782" s="203"/>
      <c r="C782" s="220"/>
      <c r="D782" s="220"/>
      <c r="E782" s="220"/>
      <c r="F782" s="220"/>
      <c r="G782" s="215"/>
      <c r="H782" s="201"/>
      <c r="I782" s="201"/>
      <c r="J782" s="202"/>
      <c r="K782" s="198"/>
    </row>
    <row r="783" spans="2:11" ht="15" customHeight="1" x14ac:dyDescent="0.25">
      <c r="B783" s="203"/>
      <c r="C783" s="220"/>
      <c r="D783" s="220"/>
      <c r="E783" s="220"/>
      <c r="F783" s="220"/>
      <c r="G783" s="215"/>
      <c r="H783" s="201"/>
      <c r="I783" s="201"/>
      <c r="J783" s="202"/>
      <c r="K783" s="198"/>
    </row>
    <row r="784" spans="2:11" ht="15" customHeight="1" x14ac:dyDescent="0.25">
      <c r="B784" s="203"/>
      <c r="C784" s="220"/>
      <c r="D784" s="220"/>
      <c r="E784" s="220"/>
      <c r="F784" s="220"/>
      <c r="G784" s="215"/>
      <c r="H784" s="201"/>
      <c r="I784" s="201"/>
      <c r="J784" s="202"/>
      <c r="K784" s="198"/>
    </row>
    <row r="785" spans="2:11" ht="15" customHeight="1" x14ac:dyDescent="0.25">
      <c r="B785" s="203"/>
      <c r="C785" s="220"/>
      <c r="D785" s="220"/>
      <c r="E785" s="220"/>
      <c r="F785" s="220"/>
      <c r="G785" s="215"/>
      <c r="H785" s="201"/>
      <c r="I785" s="201"/>
      <c r="J785" s="202"/>
      <c r="K785" s="198"/>
    </row>
    <row r="786" spans="2:11" ht="15" customHeight="1" x14ac:dyDescent="0.25">
      <c r="B786" s="203"/>
      <c r="C786" s="220"/>
      <c r="D786" s="220"/>
      <c r="E786" s="220"/>
      <c r="F786" s="220"/>
      <c r="G786" s="215"/>
      <c r="H786" s="201"/>
      <c r="I786" s="201"/>
      <c r="J786" s="202"/>
      <c r="K786" s="198"/>
    </row>
    <row r="787" spans="2:11" ht="15" customHeight="1" x14ac:dyDescent="0.25">
      <c r="B787" s="203"/>
      <c r="C787" s="220"/>
      <c r="D787" s="220"/>
      <c r="E787" s="220"/>
      <c r="F787" s="220"/>
      <c r="G787" s="215"/>
      <c r="H787" s="201"/>
      <c r="I787" s="201"/>
      <c r="J787" s="202"/>
      <c r="K787" s="198"/>
    </row>
    <row r="788" spans="2:11" ht="15" customHeight="1" x14ac:dyDescent="0.25">
      <c r="B788" s="203"/>
      <c r="C788" s="220"/>
      <c r="D788" s="220"/>
      <c r="E788" s="220"/>
      <c r="F788" s="220"/>
      <c r="G788" s="215"/>
      <c r="H788" s="201"/>
      <c r="I788" s="201"/>
      <c r="J788" s="202"/>
      <c r="K788" s="198"/>
    </row>
    <row r="789" spans="2:11" ht="15" customHeight="1" x14ac:dyDescent="0.25">
      <c r="B789" s="203"/>
      <c r="C789" s="220"/>
      <c r="D789" s="220"/>
      <c r="E789" s="220"/>
      <c r="F789" s="220"/>
      <c r="G789" s="215"/>
      <c r="H789" s="201"/>
      <c r="I789" s="201"/>
      <c r="J789" s="202"/>
      <c r="K789" s="198"/>
    </row>
    <row r="790" spans="2:11" ht="15" customHeight="1" x14ac:dyDescent="0.25">
      <c r="B790" s="203"/>
      <c r="C790" s="220"/>
      <c r="D790" s="220"/>
      <c r="E790" s="220"/>
      <c r="F790" s="220"/>
      <c r="G790" s="215"/>
      <c r="H790" s="201"/>
      <c r="I790" s="201"/>
      <c r="J790" s="202"/>
      <c r="K790" s="198"/>
    </row>
    <row r="791" spans="2:11" ht="15" customHeight="1" x14ac:dyDescent="0.25">
      <c r="B791" s="203"/>
      <c r="C791" s="220"/>
      <c r="D791" s="220"/>
      <c r="E791" s="220"/>
      <c r="F791" s="220"/>
      <c r="G791" s="215"/>
      <c r="H791" s="201"/>
      <c r="I791" s="201"/>
      <c r="J791" s="202"/>
      <c r="K791" s="198"/>
    </row>
    <row r="792" spans="2:11" ht="15" customHeight="1" x14ac:dyDescent="0.25">
      <c r="B792" s="203"/>
      <c r="C792" s="220"/>
      <c r="D792" s="220"/>
      <c r="E792" s="220"/>
      <c r="F792" s="220"/>
      <c r="G792" s="215"/>
      <c r="H792" s="201"/>
      <c r="I792" s="201"/>
      <c r="J792" s="202"/>
      <c r="K792" s="198"/>
    </row>
    <row r="793" spans="2:11" ht="15" customHeight="1" x14ac:dyDescent="0.25">
      <c r="B793" s="203"/>
      <c r="C793" s="220"/>
      <c r="D793" s="220"/>
      <c r="E793" s="220"/>
      <c r="F793" s="220"/>
      <c r="G793" s="215"/>
      <c r="H793" s="201"/>
      <c r="I793" s="201"/>
      <c r="J793" s="202"/>
      <c r="K793" s="198"/>
    </row>
    <row r="794" spans="2:11" ht="15" customHeight="1" x14ac:dyDescent="0.25">
      <c r="B794" s="203"/>
      <c r="C794" s="220"/>
      <c r="D794" s="220"/>
      <c r="E794" s="220"/>
      <c r="F794" s="220"/>
      <c r="G794" s="215"/>
      <c r="H794" s="201"/>
      <c r="I794" s="201"/>
      <c r="J794" s="202"/>
      <c r="K794" s="198"/>
    </row>
    <row r="795" spans="2:11" ht="15" customHeight="1" x14ac:dyDescent="0.25">
      <c r="B795" s="203"/>
      <c r="C795" s="220"/>
      <c r="D795" s="220"/>
      <c r="E795" s="220"/>
      <c r="F795" s="220"/>
      <c r="G795" s="215"/>
      <c r="H795" s="201"/>
      <c r="I795" s="201"/>
      <c r="J795" s="202"/>
      <c r="K795" s="198"/>
    </row>
    <row r="796" spans="2:11" ht="15" customHeight="1" x14ac:dyDescent="0.25">
      <c r="B796" s="203"/>
      <c r="C796" s="220"/>
      <c r="D796" s="220"/>
      <c r="E796" s="220"/>
      <c r="F796" s="220"/>
      <c r="G796" s="215"/>
      <c r="H796" s="201"/>
      <c r="I796" s="201"/>
      <c r="J796" s="202"/>
      <c r="K796" s="198"/>
    </row>
    <row r="797" spans="2:11" ht="15" customHeight="1" x14ac:dyDescent="0.25">
      <c r="B797" s="203"/>
      <c r="C797" s="220"/>
      <c r="D797" s="220"/>
      <c r="E797" s="220"/>
      <c r="F797" s="220"/>
      <c r="G797" s="215"/>
      <c r="H797" s="201"/>
      <c r="I797" s="201"/>
      <c r="J797" s="202"/>
      <c r="K797" s="198"/>
    </row>
    <row r="798" spans="2:11" ht="15" customHeight="1" x14ac:dyDescent="0.25">
      <c r="B798" s="203"/>
      <c r="C798" s="220"/>
      <c r="D798" s="220"/>
      <c r="E798" s="220"/>
      <c r="F798" s="220"/>
      <c r="G798" s="215"/>
      <c r="H798" s="201"/>
      <c r="I798" s="201"/>
      <c r="J798" s="202"/>
      <c r="K798" s="198"/>
    </row>
    <row r="799" spans="2:11" ht="15" customHeight="1" x14ac:dyDescent="0.25">
      <c r="B799" s="203"/>
      <c r="C799" s="220"/>
      <c r="D799" s="220"/>
      <c r="E799" s="220"/>
      <c r="F799" s="220"/>
      <c r="G799" s="215"/>
      <c r="H799" s="201"/>
      <c r="I799" s="201"/>
      <c r="J799" s="202"/>
      <c r="K799" s="198"/>
    </row>
    <row r="800" spans="2:11" ht="15" customHeight="1" x14ac:dyDescent="0.25">
      <c r="B800" s="203"/>
      <c r="C800" s="220"/>
      <c r="D800" s="220"/>
      <c r="E800" s="220"/>
      <c r="F800" s="220"/>
      <c r="G800" s="215"/>
      <c r="H800" s="201"/>
      <c r="I800" s="201"/>
      <c r="J800" s="202"/>
      <c r="K800" s="198"/>
    </row>
    <row r="801" spans="2:11" ht="15" customHeight="1" x14ac:dyDescent="0.25">
      <c r="B801" s="203"/>
      <c r="C801" s="220"/>
      <c r="D801" s="220"/>
      <c r="E801" s="220"/>
      <c r="F801" s="220"/>
      <c r="G801" s="215"/>
      <c r="H801" s="201"/>
      <c r="I801" s="201"/>
      <c r="J801" s="202"/>
      <c r="K801" s="198"/>
    </row>
    <row r="802" spans="2:11" ht="15" customHeight="1" x14ac:dyDescent="0.25">
      <c r="B802" s="203"/>
      <c r="C802" s="220"/>
      <c r="D802" s="220"/>
      <c r="E802" s="220"/>
      <c r="F802" s="220"/>
      <c r="G802" s="215"/>
      <c r="H802" s="201"/>
      <c r="I802" s="201"/>
      <c r="J802" s="202"/>
      <c r="K802" s="198"/>
    </row>
    <row r="803" spans="2:11" ht="15" customHeight="1" x14ac:dyDescent="0.25">
      <c r="B803" s="203"/>
      <c r="C803" s="220"/>
      <c r="D803" s="220"/>
      <c r="E803" s="220"/>
      <c r="F803" s="220"/>
      <c r="G803" s="215"/>
      <c r="H803" s="201"/>
      <c r="I803" s="201"/>
      <c r="J803" s="202"/>
      <c r="K803" s="198"/>
    </row>
    <row r="804" spans="2:11" ht="15" customHeight="1" x14ac:dyDescent="0.25">
      <c r="B804" s="203"/>
      <c r="C804" s="220"/>
      <c r="D804" s="220"/>
      <c r="E804" s="220"/>
      <c r="F804" s="220"/>
      <c r="G804" s="215"/>
      <c r="H804" s="201"/>
      <c r="I804" s="201"/>
      <c r="J804" s="202"/>
      <c r="K804" s="198"/>
    </row>
    <row r="805" spans="2:11" ht="15" customHeight="1" x14ac:dyDescent="0.25">
      <c r="B805" s="203"/>
      <c r="C805" s="220"/>
      <c r="D805" s="220"/>
      <c r="E805" s="220"/>
      <c r="F805" s="220"/>
      <c r="G805" s="215"/>
      <c r="H805" s="201"/>
      <c r="I805" s="201"/>
      <c r="J805" s="202"/>
      <c r="K805" s="198"/>
    </row>
    <row r="806" spans="2:11" ht="15" customHeight="1" x14ac:dyDescent="0.25">
      <c r="B806" s="203"/>
      <c r="C806" s="220"/>
      <c r="D806" s="220"/>
      <c r="E806" s="220"/>
      <c r="F806" s="220"/>
      <c r="G806" s="215"/>
      <c r="H806" s="201"/>
      <c r="I806" s="201"/>
      <c r="J806" s="202"/>
      <c r="K806" s="198"/>
    </row>
    <row r="807" spans="2:11" ht="15" customHeight="1" x14ac:dyDescent="0.25">
      <c r="B807" s="203"/>
      <c r="C807" s="220"/>
      <c r="D807" s="220"/>
      <c r="E807" s="220"/>
      <c r="F807" s="220"/>
      <c r="G807" s="215"/>
      <c r="H807" s="201"/>
      <c r="I807" s="201"/>
      <c r="J807" s="202"/>
      <c r="K807" s="198"/>
    </row>
    <row r="808" spans="2:11" ht="15" customHeight="1" x14ac:dyDescent="0.25">
      <c r="B808" s="203"/>
      <c r="C808" s="220"/>
      <c r="D808" s="220"/>
      <c r="E808" s="220"/>
      <c r="F808" s="220"/>
      <c r="G808" s="215"/>
      <c r="H808" s="201"/>
      <c r="I808" s="201"/>
      <c r="J808" s="202"/>
      <c r="K808" s="198"/>
    </row>
    <row r="809" spans="2:11" ht="15" customHeight="1" x14ac:dyDescent="0.25">
      <c r="B809" s="203"/>
      <c r="C809" s="220"/>
      <c r="D809" s="220"/>
      <c r="E809" s="220"/>
      <c r="F809" s="220"/>
      <c r="G809" s="215"/>
      <c r="H809" s="201"/>
      <c r="I809" s="201"/>
      <c r="J809" s="202"/>
      <c r="K809" s="198"/>
    </row>
    <row r="810" spans="2:11" ht="15" customHeight="1" x14ac:dyDescent="0.25">
      <c r="B810" s="203"/>
      <c r="C810" s="220"/>
      <c r="D810" s="220"/>
      <c r="E810" s="220"/>
      <c r="F810" s="220"/>
      <c r="G810" s="215"/>
      <c r="H810" s="201"/>
      <c r="I810" s="201"/>
      <c r="J810" s="202"/>
      <c r="K810" s="198"/>
    </row>
    <row r="811" spans="2:11" ht="15" customHeight="1" x14ac:dyDescent="0.25">
      <c r="B811" s="203"/>
      <c r="C811" s="220"/>
      <c r="D811" s="220"/>
      <c r="E811" s="220"/>
      <c r="F811" s="220"/>
      <c r="G811" s="215"/>
      <c r="H811" s="201"/>
      <c r="I811" s="201"/>
      <c r="J811" s="202"/>
      <c r="K811" s="198"/>
    </row>
    <row r="812" spans="2:11" ht="15" customHeight="1" x14ac:dyDescent="0.25">
      <c r="B812" s="203"/>
      <c r="C812" s="220"/>
      <c r="D812" s="220"/>
      <c r="E812" s="220"/>
      <c r="F812" s="220"/>
      <c r="G812" s="215"/>
      <c r="H812" s="201"/>
      <c r="I812" s="201"/>
      <c r="J812" s="202"/>
      <c r="K812" s="198"/>
    </row>
    <row r="813" spans="2:11" ht="15" customHeight="1" x14ac:dyDescent="0.25">
      <c r="B813" s="203"/>
      <c r="C813" s="220"/>
      <c r="D813" s="220"/>
      <c r="E813" s="220"/>
      <c r="F813" s="220"/>
      <c r="G813" s="215"/>
      <c r="H813" s="201"/>
      <c r="I813" s="201"/>
      <c r="J813" s="202"/>
      <c r="K813" s="198"/>
    </row>
    <row r="814" spans="2:11" ht="15" customHeight="1" x14ac:dyDescent="0.25">
      <c r="B814" s="203"/>
      <c r="C814" s="220"/>
      <c r="D814" s="220"/>
      <c r="E814" s="220"/>
      <c r="F814" s="220"/>
      <c r="G814" s="215"/>
      <c r="H814" s="201"/>
      <c r="I814" s="201"/>
      <c r="J814" s="202"/>
      <c r="K814" s="198"/>
    </row>
    <row r="815" spans="2:11" ht="15" customHeight="1" x14ac:dyDescent="0.25">
      <c r="B815" s="203"/>
      <c r="C815" s="220"/>
      <c r="D815" s="220"/>
      <c r="E815" s="220"/>
      <c r="F815" s="220"/>
      <c r="G815" s="215"/>
      <c r="H815" s="201"/>
      <c r="I815" s="201"/>
      <c r="J815" s="202"/>
      <c r="K815" s="198"/>
    </row>
    <row r="816" spans="2:11" ht="15" customHeight="1" x14ac:dyDescent="0.25">
      <c r="B816" s="203"/>
      <c r="C816" s="220"/>
      <c r="D816" s="220"/>
      <c r="E816" s="220"/>
      <c r="F816" s="220"/>
      <c r="G816" s="215"/>
      <c r="H816" s="201"/>
      <c r="I816" s="201"/>
      <c r="J816" s="202"/>
      <c r="K816" s="198"/>
    </row>
    <row r="817" spans="2:11" ht="15" customHeight="1" x14ac:dyDescent="0.25">
      <c r="B817" s="203"/>
      <c r="C817" s="220"/>
      <c r="D817" s="220"/>
      <c r="E817" s="220"/>
      <c r="F817" s="220"/>
      <c r="G817" s="215"/>
      <c r="H817" s="201"/>
      <c r="I817" s="201"/>
      <c r="J817" s="202"/>
      <c r="K817" s="198"/>
    </row>
    <row r="818" spans="2:11" ht="15" customHeight="1" x14ac:dyDescent="0.25">
      <c r="B818" s="203"/>
      <c r="C818" s="220"/>
      <c r="D818" s="220"/>
      <c r="E818" s="220"/>
      <c r="F818" s="220"/>
      <c r="G818" s="215"/>
      <c r="H818" s="201"/>
      <c r="I818" s="201"/>
      <c r="J818" s="202"/>
      <c r="K818" s="198"/>
    </row>
    <row r="819" spans="2:11" ht="15" customHeight="1" x14ac:dyDescent="0.25">
      <c r="B819" s="203"/>
      <c r="C819" s="220"/>
      <c r="D819" s="220"/>
      <c r="E819" s="220"/>
      <c r="F819" s="220"/>
      <c r="G819" s="215"/>
      <c r="H819" s="201"/>
      <c r="I819" s="201"/>
      <c r="J819" s="202"/>
      <c r="K819" s="198"/>
    </row>
    <row r="820" spans="2:11" ht="15" customHeight="1" x14ac:dyDescent="0.25">
      <c r="B820" s="203"/>
      <c r="C820" s="220"/>
      <c r="D820" s="220"/>
      <c r="E820" s="220"/>
      <c r="F820" s="220"/>
      <c r="G820" s="215"/>
      <c r="H820" s="201"/>
      <c r="I820" s="201"/>
      <c r="J820" s="202"/>
      <c r="K820" s="198"/>
    </row>
    <row r="821" spans="2:11" ht="15" customHeight="1" x14ac:dyDescent="0.25">
      <c r="B821" s="203"/>
      <c r="C821" s="220"/>
      <c r="D821" s="220"/>
      <c r="E821" s="220"/>
      <c r="F821" s="220"/>
      <c r="G821" s="215"/>
      <c r="H821" s="201"/>
      <c r="I821" s="201"/>
      <c r="J821" s="202"/>
      <c r="K821" s="198"/>
    </row>
    <row r="822" spans="2:11" ht="15" customHeight="1" x14ac:dyDescent="0.25">
      <c r="B822" s="203"/>
      <c r="C822" s="220"/>
      <c r="D822" s="220"/>
      <c r="E822" s="220"/>
      <c r="F822" s="220"/>
      <c r="G822" s="215"/>
      <c r="H822" s="201"/>
      <c r="I822" s="201"/>
      <c r="J822" s="202"/>
      <c r="K822" s="198"/>
    </row>
    <row r="823" spans="2:11" ht="15" customHeight="1" x14ac:dyDescent="0.25">
      <c r="B823" s="203"/>
      <c r="C823" s="220"/>
      <c r="D823" s="220"/>
      <c r="E823" s="220"/>
      <c r="F823" s="220"/>
      <c r="G823" s="215"/>
      <c r="H823" s="201"/>
      <c r="I823" s="201"/>
      <c r="J823" s="202"/>
      <c r="K823" s="198"/>
    </row>
    <row r="824" spans="2:11" ht="15" customHeight="1" x14ac:dyDescent="0.25">
      <c r="B824" s="203"/>
      <c r="C824" s="220"/>
      <c r="D824" s="220"/>
      <c r="E824" s="220"/>
      <c r="F824" s="220"/>
      <c r="G824" s="215"/>
      <c r="H824" s="201"/>
      <c r="I824" s="201"/>
      <c r="J824" s="202"/>
      <c r="K824" s="198"/>
    </row>
    <row r="825" spans="2:11" ht="15" customHeight="1" x14ac:dyDescent="0.25">
      <c r="B825" s="203"/>
      <c r="C825" s="220"/>
      <c r="D825" s="220"/>
      <c r="E825" s="220"/>
      <c r="F825" s="220"/>
      <c r="G825" s="215"/>
      <c r="H825" s="201"/>
      <c r="I825" s="201"/>
      <c r="J825" s="202"/>
      <c r="K825" s="198"/>
    </row>
    <row r="826" spans="2:11" ht="15" customHeight="1" x14ac:dyDescent="0.25">
      <c r="B826" s="203"/>
      <c r="C826" s="220"/>
      <c r="D826" s="220"/>
      <c r="E826" s="220"/>
      <c r="F826" s="220"/>
      <c r="G826" s="215"/>
      <c r="H826" s="201"/>
      <c r="I826" s="201"/>
      <c r="J826" s="202"/>
      <c r="K826" s="198"/>
    </row>
    <row r="827" spans="2:11" ht="15" customHeight="1" x14ac:dyDescent="0.25">
      <c r="B827" s="203"/>
      <c r="C827" s="220"/>
      <c r="D827" s="220"/>
      <c r="E827" s="220"/>
      <c r="F827" s="220"/>
      <c r="G827" s="215"/>
      <c r="H827" s="201"/>
      <c r="I827" s="201"/>
      <c r="J827" s="202"/>
      <c r="K827" s="198"/>
    </row>
    <row r="828" spans="2:11" ht="15" customHeight="1" x14ac:dyDescent="0.25">
      <c r="B828" s="203"/>
      <c r="C828" s="220"/>
      <c r="D828" s="220"/>
      <c r="E828" s="220"/>
      <c r="F828" s="220"/>
      <c r="G828" s="215"/>
      <c r="H828" s="201"/>
      <c r="I828" s="201"/>
      <c r="J828" s="202"/>
      <c r="K828" s="198"/>
    </row>
    <row r="829" spans="2:11" ht="15" customHeight="1" x14ac:dyDescent="0.25">
      <c r="B829" s="203"/>
      <c r="C829" s="220"/>
      <c r="D829" s="220"/>
      <c r="E829" s="220"/>
      <c r="F829" s="220"/>
      <c r="G829" s="215"/>
      <c r="H829" s="201"/>
      <c r="I829" s="201"/>
      <c r="J829" s="202"/>
      <c r="K829" s="198"/>
    </row>
    <row r="830" spans="2:11" ht="15" customHeight="1" x14ac:dyDescent="0.25">
      <c r="B830" s="203"/>
      <c r="C830" s="220"/>
      <c r="D830" s="220"/>
      <c r="E830" s="220"/>
      <c r="F830" s="220"/>
      <c r="G830" s="215"/>
      <c r="H830" s="201"/>
      <c r="I830" s="201"/>
      <c r="J830" s="202"/>
      <c r="K830" s="198"/>
    </row>
    <row r="831" spans="2:11" ht="15" customHeight="1" x14ac:dyDescent="0.25">
      <c r="B831" s="203"/>
      <c r="C831" s="220"/>
      <c r="D831" s="220"/>
      <c r="E831" s="220"/>
      <c r="F831" s="220"/>
      <c r="G831" s="215"/>
      <c r="H831" s="201"/>
      <c r="I831" s="201"/>
      <c r="J831" s="202"/>
      <c r="K831" s="198"/>
    </row>
    <row r="832" spans="2:11" ht="15" customHeight="1" x14ac:dyDescent="0.25">
      <c r="B832" s="203"/>
      <c r="C832" s="220"/>
      <c r="D832" s="220"/>
      <c r="E832" s="220"/>
      <c r="F832" s="220"/>
      <c r="G832" s="215"/>
      <c r="H832" s="201"/>
      <c r="I832" s="201"/>
      <c r="J832" s="202"/>
      <c r="K832" s="198"/>
    </row>
    <row r="833" spans="2:11" ht="15" customHeight="1" x14ac:dyDescent="0.25">
      <c r="B833" s="203"/>
      <c r="C833" s="220"/>
      <c r="D833" s="220"/>
      <c r="E833" s="220"/>
      <c r="F833" s="220"/>
      <c r="G833" s="215"/>
      <c r="H833" s="201"/>
      <c r="I833" s="201"/>
      <c r="J833" s="202"/>
      <c r="K833" s="198"/>
    </row>
    <row r="834" spans="2:11" ht="15" customHeight="1" x14ac:dyDescent="0.25">
      <c r="B834" s="203"/>
      <c r="C834" s="220"/>
      <c r="D834" s="220"/>
      <c r="E834" s="220"/>
      <c r="F834" s="220"/>
      <c r="G834" s="215"/>
      <c r="H834" s="201"/>
      <c r="I834" s="201"/>
      <c r="J834" s="202"/>
      <c r="K834" s="198"/>
    </row>
    <row r="835" spans="2:11" ht="15" customHeight="1" x14ac:dyDescent="0.25">
      <c r="B835" s="203"/>
      <c r="C835" s="220"/>
      <c r="D835" s="220"/>
      <c r="E835" s="220"/>
      <c r="F835" s="220"/>
      <c r="G835" s="215"/>
      <c r="H835" s="201"/>
      <c r="I835" s="201"/>
      <c r="J835" s="202"/>
      <c r="K835" s="198"/>
    </row>
    <row r="836" spans="2:11" ht="15" customHeight="1" x14ac:dyDescent="0.25">
      <c r="B836" s="203"/>
      <c r="C836" s="220"/>
      <c r="D836" s="220"/>
      <c r="E836" s="220"/>
      <c r="F836" s="220"/>
      <c r="G836" s="215"/>
      <c r="H836" s="201"/>
      <c r="I836" s="201"/>
      <c r="J836" s="202"/>
      <c r="K836" s="198"/>
    </row>
    <row r="837" spans="2:11" ht="15" customHeight="1" x14ac:dyDescent="0.25">
      <c r="B837" s="203"/>
      <c r="C837" s="220"/>
      <c r="D837" s="220"/>
      <c r="E837" s="220"/>
      <c r="F837" s="220"/>
      <c r="G837" s="215"/>
      <c r="H837" s="201"/>
      <c r="I837" s="201"/>
      <c r="J837" s="202"/>
      <c r="K837" s="198"/>
    </row>
    <row r="838" spans="2:11" ht="15" customHeight="1" x14ac:dyDescent="0.25">
      <c r="B838" s="203"/>
      <c r="C838" s="220"/>
      <c r="D838" s="220"/>
      <c r="E838" s="220"/>
      <c r="F838" s="220"/>
      <c r="G838" s="215"/>
      <c r="H838" s="201"/>
      <c r="I838" s="201"/>
      <c r="J838" s="202"/>
      <c r="K838" s="198"/>
    </row>
    <row r="839" spans="2:11" ht="15" customHeight="1" x14ac:dyDescent="0.25">
      <c r="B839" s="203"/>
      <c r="C839" s="220"/>
      <c r="D839" s="220"/>
      <c r="E839" s="220"/>
      <c r="F839" s="220"/>
      <c r="G839" s="215"/>
      <c r="H839" s="201"/>
      <c r="I839" s="201"/>
      <c r="J839" s="202"/>
      <c r="K839" s="198"/>
    </row>
    <row r="840" spans="2:11" ht="15" customHeight="1" x14ac:dyDescent="0.25">
      <c r="B840" s="203"/>
      <c r="C840" s="220"/>
      <c r="D840" s="220"/>
      <c r="E840" s="220"/>
      <c r="F840" s="220"/>
      <c r="G840" s="215"/>
      <c r="H840" s="201"/>
      <c r="I840" s="201"/>
      <c r="J840" s="202"/>
      <c r="K840" s="198"/>
    </row>
    <row r="841" spans="2:11" ht="15" customHeight="1" x14ac:dyDescent="0.25">
      <c r="B841" s="203"/>
      <c r="C841" s="220"/>
      <c r="D841" s="220"/>
      <c r="E841" s="220"/>
      <c r="F841" s="220"/>
      <c r="G841" s="215"/>
      <c r="H841" s="201"/>
      <c r="I841" s="201"/>
      <c r="J841" s="202"/>
      <c r="K841" s="198"/>
    </row>
    <row r="842" spans="2:11" ht="15" customHeight="1" x14ac:dyDescent="0.25">
      <c r="B842" s="203"/>
      <c r="C842" s="220"/>
      <c r="D842" s="220"/>
      <c r="E842" s="220"/>
      <c r="F842" s="220"/>
      <c r="G842" s="215"/>
      <c r="H842" s="201"/>
      <c r="I842" s="201"/>
      <c r="J842" s="202"/>
      <c r="K842" s="198"/>
    </row>
    <row r="843" spans="2:11" ht="15" customHeight="1" x14ac:dyDescent="0.25">
      <c r="B843" s="203"/>
      <c r="C843" s="220"/>
      <c r="D843" s="220"/>
      <c r="E843" s="220"/>
      <c r="F843" s="220"/>
      <c r="G843" s="215"/>
      <c r="H843" s="201"/>
      <c r="I843" s="201"/>
      <c r="J843" s="202"/>
      <c r="K843" s="198"/>
    </row>
    <row r="844" spans="2:11" ht="15" customHeight="1" x14ac:dyDescent="0.25">
      <c r="B844" s="203"/>
      <c r="C844" s="220"/>
      <c r="D844" s="220"/>
      <c r="E844" s="220"/>
      <c r="F844" s="220"/>
      <c r="G844" s="215"/>
      <c r="H844" s="201"/>
      <c r="I844" s="201"/>
      <c r="J844" s="202"/>
      <c r="K844" s="198"/>
    </row>
    <row r="845" spans="2:11" ht="15" customHeight="1" x14ac:dyDescent="0.25">
      <c r="B845" s="203"/>
      <c r="C845" s="220"/>
      <c r="D845" s="220"/>
      <c r="E845" s="220"/>
      <c r="F845" s="220"/>
      <c r="G845" s="215"/>
      <c r="H845" s="201"/>
      <c r="I845" s="201"/>
      <c r="J845" s="202"/>
      <c r="K845" s="198"/>
    </row>
    <row r="846" spans="2:11" ht="15" customHeight="1" x14ac:dyDescent="0.25">
      <c r="B846" s="203"/>
      <c r="C846" s="220"/>
      <c r="D846" s="220"/>
      <c r="E846" s="220"/>
      <c r="F846" s="220"/>
      <c r="G846" s="215"/>
      <c r="H846" s="201"/>
      <c r="I846" s="201"/>
      <c r="J846" s="202"/>
      <c r="K846" s="198"/>
    </row>
    <row r="847" spans="2:11" ht="15" customHeight="1" x14ac:dyDescent="0.25">
      <c r="B847" s="203"/>
      <c r="C847" s="220"/>
      <c r="D847" s="220"/>
      <c r="E847" s="220"/>
      <c r="F847" s="220"/>
      <c r="G847" s="215"/>
      <c r="H847" s="201"/>
      <c r="I847" s="201"/>
      <c r="J847" s="202"/>
      <c r="K847" s="198"/>
    </row>
    <row r="848" spans="2:11" ht="15" customHeight="1" x14ac:dyDescent="0.25">
      <c r="B848" s="203"/>
      <c r="C848" s="220"/>
      <c r="D848" s="220"/>
      <c r="E848" s="220"/>
      <c r="F848" s="220"/>
      <c r="G848" s="215"/>
      <c r="H848" s="201"/>
      <c r="I848" s="201"/>
      <c r="J848" s="202"/>
      <c r="K848" s="198"/>
    </row>
    <row r="849" spans="2:11" ht="15" customHeight="1" x14ac:dyDescent="0.25">
      <c r="B849" s="203"/>
      <c r="C849" s="220"/>
      <c r="D849" s="220"/>
      <c r="E849" s="220"/>
      <c r="F849" s="220"/>
      <c r="G849" s="215"/>
      <c r="H849" s="201"/>
      <c r="I849" s="201"/>
      <c r="J849" s="202"/>
      <c r="K849" s="198"/>
    </row>
    <row r="850" spans="2:11" ht="15" customHeight="1" x14ac:dyDescent="0.25">
      <c r="B850" s="203"/>
      <c r="C850" s="220"/>
      <c r="D850" s="220"/>
      <c r="E850" s="220"/>
      <c r="F850" s="220"/>
      <c r="G850" s="215"/>
      <c r="H850" s="201"/>
      <c r="I850" s="201"/>
      <c r="J850" s="202"/>
      <c r="K850" s="198"/>
    </row>
    <row r="851" spans="2:11" ht="15" customHeight="1" x14ac:dyDescent="0.25">
      <c r="B851" s="203"/>
      <c r="C851" s="220"/>
      <c r="D851" s="220"/>
      <c r="E851" s="220"/>
      <c r="F851" s="220"/>
      <c r="G851" s="215"/>
      <c r="H851" s="201"/>
      <c r="I851" s="201"/>
      <c r="J851" s="202"/>
      <c r="K851" s="198"/>
    </row>
    <row r="852" spans="2:11" ht="15" customHeight="1" x14ac:dyDescent="0.25">
      <c r="B852" s="203"/>
      <c r="C852" s="220"/>
      <c r="D852" s="220"/>
      <c r="E852" s="220"/>
      <c r="F852" s="220"/>
      <c r="G852" s="215"/>
      <c r="H852" s="201"/>
      <c r="I852" s="201"/>
      <c r="J852" s="202"/>
      <c r="K852" s="198"/>
    </row>
    <row r="853" spans="2:11" ht="15" customHeight="1" x14ac:dyDescent="0.25">
      <c r="B853" s="203"/>
      <c r="C853" s="220"/>
      <c r="D853" s="220"/>
      <c r="E853" s="220"/>
      <c r="F853" s="220"/>
      <c r="G853" s="215"/>
      <c r="H853" s="201"/>
      <c r="I853" s="201"/>
      <c r="J853" s="202"/>
      <c r="K853" s="198"/>
    </row>
    <row r="854" spans="2:11" ht="15" customHeight="1" x14ac:dyDescent="0.25">
      <c r="B854" s="203"/>
      <c r="C854" s="220"/>
      <c r="D854" s="220"/>
      <c r="E854" s="220"/>
      <c r="F854" s="220"/>
      <c r="G854" s="215"/>
      <c r="H854" s="201"/>
      <c r="I854" s="201"/>
      <c r="J854" s="202"/>
      <c r="K854" s="198"/>
    </row>
    <row r="855" spans="2:11" ht="15" customHeight="1" x14ac:dyDescent="0.25">
      <c r="B855" s="203"/>
      <c r="C855" s="220"/>
      <c r="D855" s="220"/>
      <c r="E855" s="220"/>
      <c r="F855" s="220"/>
      <c r="G855" s="215"/>
      <c r="H855" s="201"/>
      <c r="I855" s="201"/>
      <c r="J855" s="202"/>
      <c r="K855" s="198"/>
    </row>
    <row r="856" spans="2:11" ht="15" customHeight="1" x14ac:dyDescent="0.25">
      <c r="B856" s="203"/>
      <c r="C856" s="220"/>
      <c r="D856" s="220"/>
      <c r="E856" s="220"/>
      <c r="F856" s="220"/>
      <c r="G856" s="215"/>
      <c r="H856" s="201"/>
      <c r="I856" s="201"/>
      <c r="J856" s="202"/>
      <c r="K856" s="198"/>
    </row>
    <row r="857" spans="2:11" ht="15" customHeight="1" x14ac:dyDescent="0.25">
      <c r="B857" s="203"/>
      <c r="C857" s="220"/>
      <c r="D857" s="220"/>
      <c r="E857" s="220"/>
      <c r="F857" s="220"/>
      <c r="G857" s="215"/>
      <c r="H857" s="201"/>
      <c r="I857" s="201"/>
      <c r="J857" s="202"/>
      <c r="K857" s="198"/>
    </row>
    <row r="858" spans="2:11" ht="15" customHeight="1" x14ac:dyDescent="0.25">
      <c r="B858" s="203"/>
      <c r="C858" s="220"/>
      <c r="D858" s="220"/>
      <c r="E858" s="220"/>
      <c r="F858" s="220"/>
      <c r="G858" s="215"/>
      <c r="H858" s="201"/>
      <c r="I858" s="201"/>
      <c r="J858" s="202"/>
      <c r="K858" s="198"/>
    </row>
    <row r="859" spans="2:11" ht="15" customHeight="1" x14ac:dyDescent="0.25">
      <c r="B859" s="203"/>
      <c r="C859" s="220"/>
      <c r="D859" s="220"/>
      <c r="E859" s="220"/>
      <c r="F859" s="220"/>
      <c r="G859" s="215"/>
      <c r="H859" s="201"/>
      <c r="I859" s="201"/>
      <c r="J859" s="202"/>
      <c r="K859" s="198"/>
    </row>
    <row r="860" spans="2:11" ht="15" customHeight="1" x14ac:dyDescent="0.25">
      <c r="B860" s="203"/>
      <c r="C860" s="220"/>
      <c r="D860" s="220"/>
      <c r="E860" s="220"/>
      <c r="F860" s="220"/>
      <c r="G860" s="215"/>
      <c r="H860" s="201"/>
      <c r="I860" s="201"/>
      <c r="J860" s="202"/>
      <c r="K860" s="198"/>
    </row>
    <row r="861" spans="2:11" ht="15" customHeight="1" x14ac:dyDescent="0.25">
      <c r="B861" s="203"/>
      <c r="C861" s="220"/>
      <c r="D861" s="220"/>
      <c r="E861" s="220"/>
      <c r="F861" s="220"/>
      <c r="G861" s="215"/>
      <c r="H861" s="201"/>
      <c r="I861" s="201"/>
      <c r="J861" s="202"/>
      <c r="K861" s="198"/>
    </row>
    <row r="862" spans="2:11" ht="15" customHeight="1" x14ac:dyDescent="0.25">
      <c r="B862" s="203"/>
      <c r="C862" s="220"/>
      <c r="D862" s="220"/>
      <c r="E862" s="220"/>
      <c r="F862" s="220"/>
      <c r="G862" s="215"/>
      <c r="H862" s="201"/>
      <c r="I862" s="201"/>
      <c r="J862" s="202"/>
      <c r="K862" s="198"/>
    </row>
    <row r="863" spans="2:11" ht="15" customHeight="1" x14ac:dyDescent="0.25">
      <c r="B863" s="203"/>
      <c r="C863" s="220"/>
      <c r="D863" s="220"/>
      <c r="E863" s="220"/>
      <c r="F863" s="220"/>
      <c r="G863" s="215"/>
      <c r="H863" s="201"/>
      <c r="I863" s="201"/>
      <c r="J863" s="202"/>
      <c r="K863" s="198"/>
    </row>
    <row r="864" spans="2:11" ht="15" customHeight="1" x14ac:dyDescent="0.25">
      <c r="B864" s="203"/>
      <c r="C864" s="220"/>
      <c r="D864" s="220"/>
      <c r="E864" s="220"/>
      <c r="F864" s="220"/>
      <c r="G864" s="215"/>
      <c r="H864" s="201"/>
      <c r="I864" s="201"/>
      <c r="J864" s="202"/>
      <c r="K864" s="198"/>
    </row>
    <row r="865" spans="2:11" ht="15" customHeight="1" x14ac:dyDescent="0.25">
      <c r="B865" s="203"/>
      <c r="C865" s="220"/>
      <c r="D865" s="220"/>
      <c r="E865" s="220"/>
      <c r="F865" s="220"/>
      <c r="G865" s="215"/>
      <c r="H865" s="201"/>
      <c r="I865" s="201"/>
      <c r="J865" s="202"/>
      <c r="K865" s="198"/>
    </row>
    <row r="866" spans="2:11" ht="15" customHeight="1" x14ac:dyDescent="0.25">
      <c r="B866" s="203"/>
      <c r="C866" s="220"/>
      <c r="D866" s="220"/>
      <c r="E866" s="220"/>
      <c r="F866" s="220"/>
      <c r="G866" s="215"/>
      <c r="H866" s="201"/>
      <c r="I866" s="201"/>
      <c r="J866" s="202"/>
      <c r="K866" s="198"/>
    </row>
    <row r="867" spans="2:11" ht="15" customHeight="1" x14ac:dyDescent="0.25">
      <c r="B867" s="203"/>
      <c r="C867" s="220"/>
      <c r="D867" s="220"/>
      <c r="E867" s="220"/>
      <c r="F867" s="220"/>
      <c r="G867" s="215"/>
      <c r="H867" s="201"/>
      <c r="I867" s="201"/>
      <c r="J867" s="202"/>
      <c r="K867" s="198"/>
    </row>
    <row r="868" spans="2:11" ht="15" customHeight="1" x14ac:dyDescent="0.25">
      <c r="B868" s="203"/>
      <c r="C868" s="220"/>
      <c r="D868" s="220"/>
      <c r="E868" s="220"/>
      <c r="F868" s="220"/>
      <c r="G868" s="215"/>
      <c r="H868" s="201"/>
      <c r="I868" s="201"/>
      <c r="J868" s="202"/>
      <c r="K868" s="198"/>
    </row>
    <row r="869" spans="2:11" ht="15" customHeight="1" x14ac:dyDescent="0.25">
      <c r="B869" s="203"/>
      <c r="C869" s="220"/>
      <c r="D869" s="220"/>
      <c r="E869" s="220"/>
      <c r="F869" s="220"/>
      <c r="G869" s="215"/>
      <c r="H869" s="201"/>
      <c r="I869" s="201"/>
      <c r="J869" s="202"/>
      <c r="K869" s="198"/>
    </row>
    <row r="870" spans="2:11" ht="15" customHeight="1" x14ac:dyDescent="0.25">
      <c r="B870" s="203"/>
      <c r="C870" s="220"/>
      <c r="D870" s="220"/>
      <c r="E870" s="220"/>
      <c r="F870" s="220"/>
      <c r="G870" s="215"/>
      <c r="H870" s="201"/>
      <c r="I870" s="201"/>
      <c r="J870" s="202"/>
      <c r="K870" s="198"/>
    </row>
    <row r="871" spans="2:11" ht="15" customHeight="1" x14ac:dyDescent="0.25">
      <c r="B871" s="203"/>
      <c r="C871" s="220"/>
      <c r="D871" s="220"/>
      <c r="E871" s="220"/>
      <c r="F871" s="220"/>
      <c r="G871" s="215"/>
      <c r="H871" s="201"/>
      <c r="I871" s="201"/>
      <c r="J871" s="202"/>
      <c r="K871" s="198"/>
    </row>
    <row r="872" spans="2:11" ht="15" customHeight="1" x14ac:dyDescent="0.25">
      <c r="B872" s="203"/>
      <c r="C872" s="220"/>
      <c r="D872" s="220"/>
      <c r="E872" s="220"/>
      <c r="F872" s="220"/>
      <c r="G872" s="215"/>
      <c r="H872" s="201"/>
      <c r="I872" s="201"/>
      <c r="J872" s="202"/>
      <c r="K872" s="198"/>
    </row>
    <row r="873" spans="2:11" ht="15" customHeight="1" x14ac:dyDescent="0.25">
      <c r="B873" s="203"/>
      <c r="C873" s="220"/>
      <c r="D873" s="220"/>
      <c r="E873" s="220"/>
      <c r="F873" s="220"/>
      <c r="G873" s="215"/>
      <c r="H873" s="201"/>
      <c r="I873" s="201"/>
      <c r="J873" s="202"/>
      <c r="K873" s="198"/>
    </row>
    <row r="874" spans="2:11" ht="15" customHeight="1" x14ac:dyDescent="0.25">
      <c r="B874" s="203"/>
      <c r="C874" s="220"/>
      <c r="D874" s="220"/>
      <c r="E874" s="220"/>
      <c r="F874" s="220"/>
      <c r="G874" s="215"/>
      <c r="H874" s="201"/>
      <c r="I874" s="201"/>
      <c r="J874" s="202"/>
      <c r="K874" s="198"/>
    </row>
    <row r="875" spans="2:11" ht="15" customHeight="1" x14ac:dyDescent="0.25">
      <c r="B875" s="203"/>
      <c r="C875" s="220"/>
      <c r="D875" s="220"/>
      <c r="E875" s="220"/>
      <c r="F875" s="220"/>
      <c r="G875" s="215"/>
      <c r="H875" s="201"/>
      <c r="I875" s="201"/>
      <c r="J875" s="202"/>
      <c r="K875" s="198"/>
    </row>
    <row r="876" spans="2:11" ht="15" customHeight="1" x14ac:dyDescent="0.25">
      <c r="B876" s="203"/>
      <c r="C876" s="220"/>
      <c r="D876" s="220"/>
      <c r="E876" s="220"/>
      <c r="F876" s="220"/>
      <c r="G876" s="215"/>
      <c r="H876" s="201"/>
      <c r="I876" s="201"/>
      <c r="J876" s="202"/>
      <c r="K876" s="198"/>
    </row>
    <row r="877" spans="2:11" ht="15" customHeight="1" x14ac:dyDescent="0.25">
      <c r="B877" s="203"/>
      <c r="C877" s="220"/>
      <c r="D877" s="220"/>
      <c r="E877" s="220"/>
      <c r="F877" s="220"/>
      <c r="G877" s="215"/>
      <c r="H877" s="201"/>
      <c r="I877" s="201"/>
      <c r="J877" s="202"/>
      <c r="K877" s="198"/>
    </row>
    <row r="878" spans="2:11" ht="15" customHeight="1" x14ac:dyDescent="0.25">
      <c r="B878" s="203"/>
      <c r="C878" s="220"/>
      <c r="D878" s="220"/>
      <c r="E878" s="220"/>
      <c r="F878" s="220"/>
      <c r="G878" s="215"/>
      <c r="H878" s="201"/>
      <c r="I878" s="201"/>
      <c r="J878" s="202"/>
      <c r="K878" s="198"/>
    </row>
    <row r="879" spans="2:11" ht="15" customHeight="1" x14ac:dyDescent="0.25">
      <c r="B879" s="203"/>
      <c r="C879" s="220"/>
      <c r="D879" s="220"/>
      <c r="E879" s="220"/>
      <c r="F879" s="220"/>
      <c r="G879" s="215"/>
      <c r="H879" s="201"/>
      <c r="I879" s="201"/>
      <c r="J879" s="202"/>
      <c r="K879" s="198"/>
    </row>
    <row r="880" spans="2:11" ht="15" customHeight="1" x14ac:dyDescent="0.25">
      <c r="B880" s="203"/>
      <c r="C880" s="220"/>
      <c r="D880" s="220"/>
      <c r="E880" s="220"/>
      <c r="F880" s="220"/>
      <c r="G880" s="215"/>
      <c r="H880" s="201"/>
      <c r="I880" s="201"/>
      <c r="J880" s="202"/>
      <c r="K880" s="198"/>
    </row>
    <row r="881" spans="2:11" ht="15" customHeight="1" x14ac:dyDescent="0.25">
      <c r="B881" s="203"/>
      <c r="C881" s="220"/>
      <c r="D881" s="220"/>
      <c r="E881" s="220"/>
      <c r="F881" s="220"/>
      <c r="G881" s="215"/>
      <c r="H881" s="201"/>
      <c r="I881" s="201"/>
      <c r="J881" s="202"/>
      <c r="K881" s="198"/>
    </row>
    <row r="882" spans="2:11" ht="15" customHeight="1" x14ac:dyDescent="0.25">
      <c r="B882" s="203"/>
      <c r="C882" s="220"/>
      <c r="D882" s="220"/>
      <c r="E882" s="220"/>
      <c r="F882" s="220"/>
      <c r="G882" s="215"/>
      <c r="H882" s="201"/>
      <c r="I882" s="201"/>
      <c r="J882" s="202"/>
      <c r="K882" s="198"/>
    </row>
    <row r="883" spans="2:11" ht="15" customHeight="1" x14ac:dyDescent="0.25">
      <c r="B883" s="203"/>
      <c r="C883" s="220"/>
      <c r="D883" s="220"/>
      <c r="E883" s="220"/>
      <c r="F883" s="220"/>
      <c r="G883" s="215"/>
      <c r="H883" s="201"/>
      <c r="I883" s="201"/>
      <c r="J883" s="202"/>
      <c r="K883" s="198"/>
    </row>
    <row r="884" spans="2:11" ht="15" customHeight="1" x14ac:dyDescent="0.25">
      <c r="B884" s="203"/>
      <c r="C884" s="220"/>
      <c r="D884" s="220"/>
      <c r="E884" s="220"/>
      <c r="F884" s="220"/>
      <c r="G884" s="215"/>
      <c r="H884" s="201"/>
      <c r="I884" s="201"/>
      <c r="J884" s="202"/>
      <c r="K884" s="198"/>
    </row>
    <row r="885" spans="2:11" ht="15" customHeight="1" x14ac:dyDescent="0.25">
      <c r="B885" s="203"/>
      <c r="C885" s="220"/>
      <c r="D885" s="220"/>
      <c r="E885" s="220"/>
      <c r="F885" s="220"/>
      <c r="G885" s="215"/>
      <c r="H885" s="201"/>
      <c r="I885" s="201"/>
      <c r="J885" s="202"/>
      <c r="K885" s="198"/>
    </row>
    <row r="886" spans="2:11" ht="15" customHeight="1" x14ac:dyDescent="0.25">
      <c r="B886" s="203"/>
      <c r="C886" s="220"/>
      <c r="D886" s="220"/>
      <c r="E886" s="220"/>
      <c r="F886" s="220"/>
      <c r="G886" s="215"/>
      <c r="H886" s="201"/>
      <c r="I886" s="201"/>
      <c r="J886" s="202"/>
      <c r="K886" s="198"/>
    </row>
    <row r="887" spans="2:11" ht="15" customHeight="1" x14ac:dyDescent="0.25">
      <c r="B887" s="203"/>
      <c r="C887" s="220"/>
      <c r="D887" s="220"/>
      <c r="E887" s="220"/>
      <c r="F887" s="220"/>
      <c r="G887" s="215"/>
      <c r="H887" s="201"/>
      <c r="I887" s="201"/>
      <c r="J887" s="202"/>
      <c r="K887" s="198"/>
    </row>
    <row r="888" spans="2:11" ht="15" customHeight="1" x14ac:dyDescent="0.25">
      <c r="B888" s="203"/>
      <c r="C888" s="220"/>
      <c r="D888" s="220"/>
      <c r="E888" s="220"/>
      <c r="F888" s="220"/>
      <c r="G888" s="215"/>
      <c r="H888" s="201"/>
      <c r="I888" s="201"/>
      <c r="J888" s="202"/>
      <c r="K888" s="198"/>
    </row>
    <row r="889" spans="2:11" ht="15" customHeight="1" x14ac:dyDescent="0.25">
      <c r="B889" s="203"/>
      <c r="C889" s="220"/>
      <c r="D889" s="220"/>
      <c r="E889" s="220"/>
      <c r="F889" s="220"/>
      <c r="G889" s="215"/>
      <c r="H889" s="201"/>
      <c r="I889" s="201"/>
      <c r="J889" s="202"/>
      <c r="K889" s="198"/>
    </row>
    <row r="890" spans="2:11" ht="15" customHeight="1" x14ac:dyDescent="0.25">
      <c r="B890" s="203"/>
      <c r="C890" s="220"/>
      <c r="D890" s="220"/>
      <c r="E890" s="220"/>
      <c r="F890" s="220"/>
      <c r="G890" s="215"/>
      <c r="H890" s="201"/>
      <c r="I890" s="201"/>
      <c r="J890" s="202"/>
      <c r="K890" s="198"/>
    </row>
    <row r="891" spans="2:11" ht="15" customHeight="1" x14ac:dyDescent="0.25">
      <c r="B891" s="203"/>
      <c r="C891" s="220"/>
      <c r="D891" s="220"/>
      <c r="E891" s="220"/>
      <c r="F891" s="220"/>
      <c r="G891" s="215"/>
      <c r="H891" s="201"/>
      <c r="I891" s="201"/>
      <c r="J891" s="202"/>
      <c r="K891" s="198"/>
    </row>
    <row r="892" spans="2:11" ht="15" customHeight="1" x14ac:dyDescent="0.25">
      <c r="B892" s="203"/>
      <c r="C892" s="220"/>
      <c r="D892" s="220"/>
      <c r="E892" s="220"/>
      <c r="F892" s="220"/>
      <c r="G892" s="215"/>
      <c r="H892" s="201"/>
      <c r="I892" s="201"/>
      <c r="J892" s="202"/>
      <c r="K892" s="198"/>
    </row>
    <row r="893" spans="2:11" ht="15" customHeight="1" x14ac:dyDescent="0.25">
      <c r="B893" s="203"/>
      <c r="C893" s="220"/>
      <c r="D893" s="220"/>
      <c r="E893" s="220"/>
      <c r="F893" s="220"/>
      <c r="J893" s="202"/>
      <c r="K893" s="198"/>
    </row>
    <row r="894" spans="2:11" ht="15" customHeight="1" x14ac:dyDescent="0.25">
      <c r="B894" s="203"/>
      <c r="C894" s="220"/>
      <c r="D894" s="220"/>
      <c r="E894" s="220"/>
      <c r="F894" s="220"/>
      <c r="J894" s="202"/>
      <c r="K894" s="198"/>
    </row>
    <row r="895" spans="2:11" ht="15" customHeight="1" x14ac:dyDescent="0.25">
      <c r="B895" s="203"/>
      <c r="C895" s="220"/>
      <c r="D895" s="220"/>
      <c r="E895" s="220"/>
      <c r="F895" s="220"/>
      <c r="J895" s="202"/>
      <c r="K895" s="198"/>
    </row>
    <row r="896" spans="2:11" ht="15" customHeight="1" x14ac:dyDescent="0.25">
      <c r="B896" s="203"/>
      <c r="C896" s="220"/>
      <c r="D896" s="220"/>
      <c r="E896" s="220"/>
      <c r="F896" s="220"/>
      <c r="J896" s="202"/>
      <c r="K896" s="198"/>
    </row>
    <row r="897" spans="2:11" ht="15" customHeight="1" x14ac:dyDescent="0.25">
      <c r="B897" s="203"/>
      <c r="C897" s="220"/>
      <c r="D897" s="220"/>
      <c r="E897" s="220"/>
      <c r="F897" s="220"/>
      <c r="J897" s="202"/>
      <c r="K897" s="198"/>
    </row>
    <row r="898" spans="2:11" ht="15" customHeight="1" x14ac:dyDescent="0.25">
      <c r="B898" s="203"/>
      <c r="C898" s="220"/>
      <c r="D898" s="220"/>
      <c r="E898" s="220"/>
      <c r="F898" s="220"/>
      <c r="J898" s="202"/>
      <c r="K898" s="198"/>
    </row>
    <row r="899" spans="2:11" ht="15" customHeight="1" x14ac:dyDescent="0.25">
      <c r="B899" s="203"/>
      <c r="C899" s="220"/>
      <c r="D899" s="220"/>
      <c r="E899" s="220"/>
      <c r="F899" s="220"/>
      <c r="J899" s="202"/>
      <c r="K899" s="198"/>
    </row>
    <row r="900" spans="2:11" ht="15" customHeight="1" x14ac:dyDescent="0.25">
      <c r="B900" s="203"/>
      <c r="C900" s="220"/>
      <c r="D900" s="220"/>
      <c r="E900" s="220"/>
      <c r="F900" s="220"/>
      <c r="H900" s="175"/>
      <c r="I900" s="175"/>
      <c r="J900" s="202"/>
      <c r="K900" s="198"/>
    </row>
    <row r="901" spans="2:11" ht="15" customHeight="1" x14ac:dyDescent="0.25">
      <c r="B901" s="203"/>
      <c r="C901" s="220"/>
      <c r="D901" s="220"/>
      <c r="E901" s="220"/>
      <c r="F901" s="220"/>
      <c r="H901" s="175"/>
      <c r="I901" s="175"/>
      <c r="J901" s="202"/>
      <c r="K901" s="198"/>
    </row>
    <row r="902" spans="2:11" ht="15" customHeight="1" x14ac:dyDescent="0.25">
      <c r="B902" s="203"/>
      <c r="C902" s="220"/>
      <c r="D902" s="220"/>
      <c r="E902" s="220"/>
      <c r="F902" s="220"/>
      <c r="H902" s="175"/>
      <c r="I902" s="175"/>
      <c r="J902" s="202"/>
      <c r="K902" s="198"/>
    </row>
    <row r="903" spans="2:11" ht="15" customHeight="1" x14ac:dyDescent="0.25">
      <c r="B903" s="203"/>
      <c r="C903" s="220"/>
      <c r="D903" s="220"/>
      <c r="E903" s="220"/>
      <c r="F903" s="220"/>
      <c r="H903" s="175"/>
      <c r="I903" s="175"/>
      <c r="J903" s="202"/>
      <c r="K903" s="198"/>
    </row>
    <row r="904" spans="2:11" ht="15" customHeight="1" x14ac:dyDescent="0.25">
      <c r="B904" s="203"/>
      <c r="C904" s="220"/>
      <c r="D904" s="220"/>
      <c r="E904" s="220"/>
      <c r="F904" s="220"/>
      <c r="H904" s="175"/>
      <c r="I904" s="175"/>
      <c r="J904" s="202"/>
      <c r="K904" s="198"/>
    </row>
    <row r="905" spans="2:11" ht="15" customHeight="1" x14ac:dyDescent="0.25">
      <c r="B905" s="203"/>
      <c r="C905" s="220"/>
      <c r="D905" s="220"/>
      <c r="E905" s="220"/>
      <c r="F905" s="220"/>
      <c r="H905" s="175"/>
      <c r="I905" s="175"/>
      <c r="J905" s="202"/>
      <c r="K905" s="198"/>
    </row>
    <row r="906" spans="2:11" ht="15" customHeight="1" x14ac:dyDescent="0.25">
      <c r="B906" s="203"/>
      <c r="C906" s="220"/>
      <c r="D906" s="220"/>
      <c r="E906" s="220"/>
      <c r="F906" s="220"/>
      <c r="H906" s="175"/>
      <c r="I906" s="175"/>
      <c r="J906" s="202"/>
      <c r="K906" s="198"/>
    </row>
    <row r="907" spans="2:11" ht="15" customHeight="1" x14ac:dyDescent="0.25">
      <c r="B907" s="203"/>
      <c r="C907" s="220"/>
      <c r="D907" s="220"/>
      <c r="E907" s="220"/>
      <c r="F907" s="220"/>
      <c r="H907" s="175"/>
      <c r="I907" s="175"/>
      <c r="J907" s="202"/>
      <c r="K907" s="198"/>
    </row>
    <row r="908" spans="2:11" ht="15" customHeight="1" x14ac:dyDescent="0.25">
      <c r="B908" s="203"/>
      <c r="C908" s="220"/>
      <c r="D908" s="220"/>
      <c r="E908" s="220"/>
      <c r="F908" s="220"/>
      <c r="H908" s="175"/>
      <c r="I908" s="175"/>
      <c r="J908" s="202"/>
      <c r="K908" s="198"/>
    </row>
    <row r="909" spans="2:11" ht="15" customHeight="1" x14ac:dyDescent="0.25">
      <c r="B909" s="203"/>
      <c r="C909" s="220"/>
      <c r="D909" s="220"/>
      <c r="E909" s="220"/>
      <c r="F909" s="220"/>
      <c r="H909" s="175"/>
      <c r="I909" s="175"/>
      <c r="J909" s="202"/>
      <c r="K909" s="198"/>
    </row>
    <row r="910" spans="2:11" ht="15" customHeight="1" x14ac:dyDescent="0.25">
      <c r="B910" s="203"/>
      <c r="C910" s="220"/>
      <c r="D910" s="220"/>
      <c r="E910" s="220"/>
      <c r="F910" s="220"/>
      <c r="H910" s="175"/>
      <c r="I910" s="175"/>
      <c r="J910" s="202"/>
      <c r="K910" s="198"/>
    </row>
    <row r="911" spans="2:11" ht="15" customHeight="1" x14ac:dyDescent="0.25">
      <c r="B911" s="203"/>
      <c r="C911" s="220"/>
      <c r="D911" s="220"/>
      <c r="E911" s="220"/>
      <c r="F911" s="220"/>
      <c r="H911" s="175"/>
      <c r="I911" s="175"/>
      <c r="J911" s="202"/>
      <c r="K911" s="198"/>
    </row>
    <row r="912" spans="2:11" ht="15" customHeight="1" x14ac:dyDescent="0.25">
      <c r="B912" s="203"/>
      <c r="C912" s="220"/>
      <c r="D912" s="220"/>
      <c r="E912" s="220"/>
      <c r="F912" s="220"/>
      <c r="H912" s="175"/>
      <c r="I912" s="175"/>
      <c r="J912" s="202"/>
      <c r="K912" s="198"/>
    </row>
    <row r="913" spans="2:11" ht="15" customHeight="1" x14ac:dyDescent="0.25">
      <c r="B913" s="203"/>
      <c r="C913" s="220"/>
      <c r="D913" s="220"/>
      <c r="E913" s="220"/>
      <c r="F913" s="220"/>
      <c r="H913" s="175"/>
      <c r="I913" s="175"/>
      <c r="J913" s="202"/>
      <c r="K913" s="198"/>
    </row>
    <row r="914" spans="2:11" ht="15" customHeight="1" x14ac:dyDescent="0.25">
      <c r="B914" s="203"/>
      <c r="C914" s="220"/>
      <c r="D914" s="220"/>
      <c r="E914" s="220"/>
      <c r="F914" s="220"/>
      <c r="H914" s="175"/>
      <c r="I914" s="175"/>
      <c r="J914" s="202"/>
      <c r="K914" s="198"/>
    </row>
    <row r="915" spans="2:11" ht="15" customHeight="1" x14ac:dyDescent="0.25">
      <c r="B915" s="203"/>
      <c r="C915" s="220"/>
      <c r="D915" s="220"/>
      <c r="E915" s="220"/>
      <c r="F915" s="220"/>
      <c r="H915" s="175"/>
      <c r="I915" s="175"/>
      <c r="J915" s="202"/>
      <c r="K915" s="198"/>
    </row>
    <row r="916" spans="2:11" ht="15" customHeight="1" x14ac:dyDescent="0.25">
      <c r="B916" s="203"/>
      <c r="C916" s="220"/>
      <c r="D916" s="220"/>
      <c r="E916" s="220"/>
      <c r="F916" s="220"/>
      <c r="H916" s="175"/>
      <c r="I916" s="175"/>
      <c r="J916" s="202"/>
      <c r="K916" s="198"/>
    </row>
    <row r="917" spans="2:11" ht="15" customHeight="1" x14ac:dyDescent="0.25">
      <c r="B917" s="203"/>
      <c r="C917" s="220"/>
      <c r="D917" s="220"/>
      <c r="E917" s="220"/>
      <c r="F917" s="220"/>
      <c r="H917" s="175"/>
      <c r="I917" s="175"/>
      <c r="J917" s="202"/>
      <c r="K917" s="198"/>
    </row>
    <row r="918" spans="2:11" ht="15" customHeight="1" x14ac:dyDescent="0.25">
      <c r="B918" s="203"/>
      <c r="C918" s="220"/>
      <c r="D918" s="220"/>
      <c r="E918" s="220"/>
      <c r="F918" s="220"/>
      <c r="H918" s="175"/>
      <c r="I918" s="175"/>
      <c r="J918" s="202"/>
      <c r="K918" s="198"/>
    </row>
    <row r="919" spans="2:11" ht="15" customHeight="1" x14ac:dyDescent="0.25">
      <c r="B919" s="203"/>
      <c r="C919" s="220"/>
      <c r="D919" s="220"/>
      <c r="E919" s="220"/>
      <c r="F919" s="220"/>
      <c r="H919" s="175"/>
      <c r="I919" s="175"/>
      <c r="J919" s="202"/>
      <c r="K919" s="198"/>
    </row>
    <row r="920" spans="2:11" ht="15" customHeight="1" x14ac:dyDescent="0.25">
      <c r="B920" s="203"/>
      <c r="C920" s="220"/>
      <c r="D920" s="220"/>
      <c r="E920" s="220"/>
      <c r="F920" s="220"/>
      <c r="H920" s="175"/>
      <c r="I920" s="175"/>
      <c r="J920" s="202"/>
      <c r="K920" s="198"/>
    </row>
    <row r="921" spans="2:11" ht="15" customHeight="1" x14ac:dyDescent="0.25">
      <c r="B921" s="203"/>
      <c r="C921" s="220"/>
      <c r="D921" s="220"/>
      <c r="E921" s="220"/>
      <c r="F921" s="220"/>
      <c r="H921" s="175"/>
      <c r="I921" s="175"/>
      <c r="J921" s="202"/>
      <c r="K921" s="198"/>
    </row>
    <row r="922" spans="2:11" ht="15" customHeight="1" x14ac:dyDescent="0.25">
      <c r="B922" s="203"/>
      <c r="C922" s="220"/>
      <c r="D922" s="220"/>
      <c r="E922" s="220"/>
      <c r="F922" s="220"/>
      <c r="H922" s="175"/>
      <c r="I922" s="175"/>
      <c r="J922" s="202"/>
      <c r="K922" s="198"/>
    </row>
    <row r="923" spans="2:11" ht="15" customHeight="1" x14ac:dyDescent="0.25">
      <c r="B923" s="203"/>
      <c r="C923" s="220"/>
      <c r="D923" s="220"/>
      <c r="E923" s="220"/>
      <c r="F923" s="220"/>
      <c r="H923" s="175"/>
      <c r="I923" s="175"/>
      <c r="J923" s="202"/>
      <c r="K923" s="198"/>
    </row>
    <row r="924" spans="2:11" ht="15" customHeight="1" x14ac:dyDescent="0.25">
      <c r="B924" s="203"/>
      <c r="C924" s="220"/>
      <c r="D924" s="220"/>
      <c r="E924" s="220"/>
      <c r="F924" s="220"/>
      <c r="H924" s="175"/>
      <c r="I924" s="175"/>
      <c r="J924" s="202"/>
      <c r="K924" s="198"/>
    </row>
    <row r="925" spans="2:11" ht="15" customHeight="1" x14ac:dyDescent="0.25">
      <c r="B925" s="203"/>
      <c r="C925" s="220"/>
      <c r="D925" s="220"/>
      <c r="E925" s="220"/>
      <c r="F925" s="220"/>
      <c r="H925" s="175"/>
      <c r="I925" s="175"/>
      <c r="J925" s="202"/>
      <c r="K925" s="198"/>
    </row>
    <row r="926" spans="2:11" ht="15" customHeight="1" x14ac:dyDescent="0.25">
      <c r="B926" s="203"/>
      <c r="C926" s="220"/>
      <c r="D926" s="220"/>
      <c r="E926" s="220"/>
      <c r="F926" s="220"/>
      <c r="H926" s="175"/>
      <c r="I926" s="175"/>
      <c r="J926" s="202"/>
      <c r="K926" s="198"/>
    </row>
    <row r="927" spans="2:11" ht="15" customHeight="1" x14ac:dyDescent="0.25">
      <c r="B927" s="203"/>
      <c r="C927" s="220"/>
      <c r="D927" s="220"/>
      <c r="E927" s="220"/>
      <c r="F927" s="220"/>
      <c r="H927" s="175"/>
      <c r="I927" s="175"/>
      <c r="J927" s="202"/>
      <c r="K927" s="198"/>
    </row>
    <row r="928" spans="2:11" ht="15" customHeight="1" x14ac:dyDescent="0.25">
      <c r="B928" s="203"/>
      <c r="C928" s="220"/>
      <c r="D928" s="220"/>
      <c r="E928" s="220"/>
      <c r="F928" s="220"/>
      <c r="H928" s="175"/>
      <c r="I928" s="175"/>
      <c r="J928" s="202"/>
      <c r="K928" s="198"/>
    </row>
    <row r="929" spans="2:11" ht="15" customHeight="1" x14ac:dyDescent="0.25">
      <c r="B929" s="203"/>
      <c r="C929" s="220"/>
      <c r="D929" s="220"/>
      <c r="E929" s="220"/>
      <c r="F929" s="220"/>
      <c r="H929" s="175"/>
      <c r="I929" s="175"/>
      <c r="J929" s="202"/>
      <c r="K929" s="198"/>
    </row>
    <row r="930" spans="2:11" ht="15" customHeight="1" x14ac:dyDescent="0.25">
      <c r="B930" s="203"/>
      <c r="C930" s="220"/>
      <c r="D930" s="220"/>
      <c r="E930" s="220"/>
      <c r="F930" s="220"/>
      <c r="H930" s="175"/>
      <c r="I930" s="175"/>
      <c r="J930" s="202"/>
      <c r="K930" s="198"/>
    </row>
    <row r="931" spans="2:11" ht="15" customHeight="1" x14ac:dyDescent="0.25">
      <c r="B931" s="203"/>
      <c r="C931" s="220"/>
      <c r="D931" s="220"/>
      <c r="E931" s="220"/>
      <c r="F931" s="220"/>
      <c r="H931" s="175"/>
      <c r="I931" s="175"/>
      <c r="J931" s="202"/>
      <c r="K931" s="198"/>
    </row>
    <row r="932" spans="2:11" ht="15" customHeight="1" x14ac:dyDescent="0.25">
      <c r="B932" s="203"/>
      <c r="C932" s="220"/>
      <c r="D932" s="220"/>
      <c r="E932" s="220"/>
      <c r="F932" s="220"/>
      <c r="H932" s="175"/>
      <c r="I932" s="175"/>
      <c r="J932" s="202"/>
      <c r="K932" s="198"/>
    </row>
    <row r="933" spans="2:11" ht="15" customHeight="1" x14ac:dyDescent="0.25">
      <c r="B933" s="203"/>
      <c r="C933" s="220"/>
      <c r="D933" s="220"/>
      <c r="E933" s="220"/>
      <c r="F933" s="220"/>
      <c r="H933" s="175"/>
      <c r="I933" s="175"/>
      <c r="J933" s="202"/>
      <c r="K933" s="198"/>
    </row>
    <row r="934" spans="2:11" ht="15" customHeight="1" x14ac:dyDescent="0.25">
      <c r="B934" s="203"/>
      <c r="C934" s="220"/>
      <c r="D934" s="220"/>
      <c r="E934" s="220"/>
      <c r="F934" s="220"/>
      <c r="H934" s="175"/>
      <c r="I934" s="175"/>
      <c r="J934" s="202"/>
      <c r="K934" s="198"/>
    </row>
    <row r="935" spans="2:11" ht="15" customHeight="1" x14ac:dyDescent="0.25">
      <c r="B935" s="203"/>
      <c r="C935" s="220"/>
      <c r="D935" s="220"/>
      <c r="E935" s="220"/>
      <c r="F935" s="220"/>
      <c r="H935" s="175"/>
      <c r="I935" s="175"/>
      <c r="J935" s="202"/>
      <c r="K935" s="198"/>
    </row>
    <row r="936" spans="2:11" ht="15" customHeight="1" x14ac:dyDescent="0.25">
      <c r="B936" s="203"/>
      <c r="C936" s="220"/>
      <c r="D936" s="220"/>
      <c r="E936" s="220"/>
      <c r="F936" s="220"/>
      <c r="H936" s="175"/>
      <c r="I936" s="175"/>
      <c r="J936" s="202"/>
      <c r="K936" s="198"/>
    </row>
    <row r="937" spans="2:11" ht="15" customHeight="1" x14ac:dyDescent="0.25">
      <c r="B937" s="203"/>
      <c r="C937" s="220"/>
      <c r="D937" s="220"/>
      <c r="E937" s="220"/>
      <c r="F937" s="220"/>
      <c r="H937" s="175"/>
      <c r="I937" s="175"/>
      <c r="J937" s="202"/>
      <c r="K937" s="198"/>
    </row>
    <row r="938" spans="2:11" ht="15" customHeight="1" x14ac:dyDescent="0.25">
      <c r="B938" s="203"/>
      <c r="C938" s="220"/>
      <c r="D938" s="220"/>
      <c r="E938" s="220"/>
      <c r="F938" s="220"/>
      <c r="H938" s="175"/>
      <c r="I938" s="175"/>
      <c r="J938" s="202"/>
      <c r="K938" s="198"/>
    </row>
    <row r="939" spans="2:11" ht="15" customHeight="1" x14ac:dyDescent="0.25">
      <c r="B939" s="203"/>
      <c r="C939" s="220"/>
      <c r="D939" s="220"/>
      <c r="E939" s="220"/>
      <c r="F939" s="220"/>
      <c r="H939" s="175"/>
      <c r="I939" s="175"/>
      <c r="J939" s="202"/>
      <c r="K939" s="198"/>
    </row>
    <row r="940" spans="2:11" ht="15" customHeight="1" x14ac:dyDescent="0.25">
      <c r="B940" s="203"/>
      <c r="C940" s="220"/>
      <c r="D940" s="220"/>
      <c r="E940" s="220"/>
      <c r="F940" s="220"/>
      <c r="H940" s="175"/>
      <c r="I940" s="175"/>
      <c r="J940" s="202"/>
      <c r="K940" s="198"/>
    </row>
    <row r="941" spans="2:11" ht="15" customHeight="1" x14ac:dyDescent="0.25">
      <c r="B941" s="203"/>
      <c r="C941" s="220"/>
      <c r="D941" s="220"/>
      <c r="E941" s="220"/>
      <c r="F941" s="220"/>
      <c r="H941" s="175"/>
      <c r="I941" s="175"/>
      <c r="J941" s="202"/>
      <c r="K941" s="198"/>
    </row>
    <row r="942" spans="2:11" ht="15" customHeight="1" x14ac:dyDescent="0.25">
      <c r="B942" s="203"/>
      <c r="C942" s="220"/>
      <c r="D942" s="220"/>
      <c r="E942" s="220"/>
      <c r="F942" s="220"/>
      <c r="H942" s="175"/>
      <c r="I942" s="175"/>
      <c r="J942" s="202"/>
      <c r="K942" s="198"/>
    </row>
    <row r="943" spans="2:11" ht="15" customHeight="1" x14ac:dyDescent="0.25">
      <c r="B943" s="203"/>
      <c r="C943" s="220"/>
      <c r="D943" s="220"/>
      <c r="E943" s="220"/>
      <c r="F943" s="220"/>
      <c r="H943" s="175"/>
      <c r="I943" s="175"/>
      <c r="J943" s="202"/>
      <c r="K943" s="198"/>
    </row>
    <row r="944" spans="2:11" ht="15" customHeight="1" x14ac:dyDescent="0.25">
      <c r="B944" s="203"/>
      <c r="C944" s="220"/>
      <c r="D944" s="220"/>
      <c r="E944" s="220"/>
      <c r="F944" s="220"/>
      <c r="H944" s="175"/>
      <c r="I944" s="175"/>
      <c r="J944" s="202"/>
      <c r="K944" s="198"/>
    </row>
    <row r="945" spans="2:11" ht="15" customHeight="1" x14ac:dyDescent="0.25">
      <c r="B945" s="203"/>
      <c r="C945" s="220"/>
      <c r="D945" s="220"/>
      <c r="E945" s="220"/>
      <c r="F945" s="220"/>
      <c r="H945" s="175"/>
      <c r="I945" s="175"/>
      <c r="J945" s="202"/>
      <c r="K945" s="198"/>
    </row>
    <row r="946" spans="2:11" ht="15" customHeight="1" x14ac:dyDescent="0.25">
      <c r="B946" s="203"/>
      <c r="C946" s="220"/>
      <c r="D946" s="220"/>
      <c r="E946" s="220"/>
      <c r="F946" s="220"/>
      <c r="H946" s="175"/>
      <c r="I946" s="175"/>
      <c r="J946" s="202"/>
      <c r="K946" s="198"/>
    </row>
    <row r="947" spans="2:11" ht="15" customHeight="1" x14ac:dyDescent="0.25">
      <c r="B947" s="203"/>
      <c r="C947" s="220"/>
      <c r="D947" s="220"/>
      <c r="E947" s="220"/>
      <c r="F947" s="220"/>
      <c r="H947" s="175"/>
      <c r="I947" s="175"/>
      <c r="J947" s="202"/>
      <c r="K947" s="198"/>
    </row>
    <row r="948" spans="2:11" ht="15" customHeight="1" x14ac:dyDescent="0.25">
      <c r="B948" s="203"/>
      <c r="C948" s="220"/>
      <c r="D948" s="220"/>
      <c r="E948" s="220"/>
      <c r="F948" s="220"/>
      <c r="H948" s="175"/>
      <c r="I948" s="175"/>
      <c r="J948" s="202"/>
      <c r="K948" s="198"/>
    </row>
    <row r="949" spans="2:11" ht="15" customHeight="1" x14ac:dyDescent="0.25">
      <c r="B949" s="203"/>
      <c r="C949" s="220"/>
      <c r="D949" s="220"/>
      <c r="E949" s="220"/>
      <c r="F949" s="220"/>
      <c r="H949" s="175"/>
      <c r="I949" s="175"/>
      <c r="J949" s="202"/>
      <c r="K949" s="198"/>
    </row>
    <row r="950" spans="2:11" ht="15" customHeight="1" x14ac:dyDescent="0.25">
      <c r="B950" s="203"/>
      <c r="C950" s="220"/>
      <c r="D950" s="220"/>
      <c r="E950" s="220"/>
      <c r="F950" s="220"/>
      <c r="H950" s="175"/>
      <c r="I950" s="175"/>
      <c r="J950" s="202"/>
      <c r="K950" s="198"/>
    </row>
    <row r="951" spans="2:11" ht="15" customHeight="1" x14ac:dyDescent="0.25">
      <c r="B951" s="203"/>
      <c r="C951" s="220"/>
      <c r="D951" s="220"/>
      <c r="E951" s="220"/>
      <c r="F951" s="220"/>
      <c r="H951" s="175"/>
      <c r="I951" s="175"/>
      <c r="J951" s="202"/>
      <c r="K951" s="198"/>
    </row>
    <row r="952" spans="2:11" ht="15" customHeight="1" x14ac:dyDescent="0.25">
      <c r="B952" s="203"/>
      <c r="C952" s="220"/>
      <c r="D952" s="220"/>
      <c r="E952" s="220"/>
      <c r="F952" s="220"/>
      <c r="H952" s="175"/>
      <c r="I952" s="175"/>
      <c r="J952" s="202"/>
      <c r="K952" s="198"/>
    </row>
    <row r="953" spans="2:11" ht="15" customHeight="1" x14ac:dyDescent="0.25">
      <c r="B953" s="203"/>
      <c r="C953" s="220"/>
      <c r="D953" s="220"/>
      <c r="E953" s="220"/>
      <c r="F953" s="220"/>
      <c r="H953" s="175"/>
      <c r="I953" s="175"/>
      <c r="J953" s="202"/>
      <c r="K953" s="198"/>
    </row>
    <row r="954" spans="2:11" ht="15" customHeight="1" x14ac:dyDescent="0.25">
      <c r="B954" s="203"/>
      <c r="C954" s="220"/>
      <c r="D954" s="220"/>
      <c r="E954" s="220"/>
      <c r="F954" s="220"/>
      <c r="H954" s="175"/>
      <c r="I954" s="175"/>
      <c r="J954" s="202"/>
      <c r="K954" s="198"/>
    </row>
    <row r="955" spans="2:11" ht="15" customHeight="1" x14ac:dyDescent="0.25">
      <c r="B955" s="203"/>
      <c r="C955" s="220"/>
      <c r="D955" s="220"/>
      <c r="E955" s="220"/>
      <c r="F955" s="220"/>
      <c r="H955" s="175"/>
      <c r="I955" s="175"/>
      <c r="J955" s="202"/>
      <c r="K955" s="198"/>
    </row>
    <row r="956" spans="2:11" ht="15" customHeight="1" x14ac:dyDescent="0.25">
      <c r="B956" s="203"/>
      <c r="C956" s="220"/>
      <c r="D956" s="220"/>
      <c r="E956" s="220"/>
      <c r="F956" s="220"/>
      <c r="H956" s="175"/>
      <c r="I956" s="175"/>
      <c r="J956" s="202"/>
      <c r="K956" s="198"/>
    </row>
    <row r="957" spans="2:11" ht="15" customHeight="1" x14ac:dyDescent="0.25">
      <c r="B957" s="203"/>
      <c r="C957" s="220"/>
      <c r="D957" s="220"/>
      <c r="E957" s="220"/>
      <c r="F957" s="220"/>
      <c r="H957" s="175"/>
      <c r="I957" s="175"/>
      <c r="J957" s="202"/>
      <c r="K957" s="198"/>
    </row>
    <row r="958" spans="2:11" ht="15" customHeight="1" x14ac:dyDescent="0.25">
      <c r="B958" s="203"/>
      <c r="C958" s="220"/>
      <c r="D958" s="220"/>
      <c r="E958" s="220"/>
      <c r="F958" s="220"/>
      <c r="H958" s="175"/>
      <c r="I958" s="175"/>
      <c r="J958" s="202"/>
      <c r="K958" s="198"/>
    </row>
    <row r="959" spans="2:11" ht="15" customHeight="1" x14ac:dyDescent="0.25">
      <c r="B959" s="203"/>
      <c r="C959" s="220"/>
      <c r="D959" s="220"/>
      <c r="E959" s="220"/>
      <c r="F959" s="220"/>
      <c r="H959" s="175"/>
      <c r="I959" s="175"/>
      <c r="J959" s="202"/>
      <c r="K959" s="198"/>
    </row>
    <row r="960" spans="2:11" ht="15" customHeight="1" x14ac:dyDescent="0.25">
      <c r="B960" s="203"/>
      <c r="C960" s="220"/>
      <c r="D960" s="220"/>
      <c r="E960" s="220"/>
      <c r="F960" s="220"/>
      <c r="H960" s="175"/>
      <c r="I960" s="175"/>
      <c r="J960" s="202"/>
      <c r="K960" s="198"/>
    </row>
    <row r="961" spans="2:11" ht="15" customHeight="1" x14ac:dyDescent="0.25">
      <c r="B961" s="203"/>
      <c r="C961" s="220"/>
      <c r="D961" s="220"/>
      <c r="E961" s="220"/>
      <c r="F961" s="220"/>
      <c r="H961" s="175"/>
      <c r="I961" s="175"/>
      <c r="J961" s="202"/>
      <c r="K961" s="198"/>
    </row>
    <row r="962" spans="2:11" ht="15" customHeight="1" x14ac:dyDescent="0.25">
      <c r="B962" s="203"/>
      <c r="C962" s="220"/>
      <c r="D962" s="220"/>
      <c r="E962" s="220"/>
      <c r="F962" s="220"/>
      <c r="H962" s="175"/>
      <c r="I962" s="175"/>
      <c r="J962" s="202"/>
      <c r="K962" s="198"/>
    </row>
    <row r="963" spans="2:11" ht="15" customHeight="1" x14ac:dyDescent="0.25">
      <c r="B963" s="203"/>
      <c r="C963" s="220"/>
      <c r="D963" s="220"/>
      <c r="E963" s="220"/>
      <c r="F963" s="220"/>
      <c r="H963" s="175"/>
      <c r="I963" s="175"/>
      <c r="J963" s="202"/>
      <c r="K963" s="198"/>
    </row>
    <row r="964" spans="2:11" ht="15" customHeight="1" x14ac:dyDescent="0.25">
      <c r="B964" s="203"/>
      <c r="C964" s="220"/>
      <c r="D964" s="220"/>
      <c r="E964" s="220"/>
      <c r="F964" s="220"/>
      <c r="H964" s="175"/>
      <c r="I964" s="175"/>
      <c r="J964" s="202"/>
      <c r="K964" s="198"/>
    </row>
    <row r="965" spans="2:11" ht="15" customHeight="1" x14ac:dyDescent="0.25">
      <c r="B965" s="203"/>
      <c r="C965" s="220"/>
      <c r="D965" s="220"/>
      <c r="E965" s="220"/>
      <c r="F965" s="220"/>
      <c r="H965" s="175"/>
      <c r="I965" s="175"/>
      <c r="J965" s="202"/>
      <c r="K965" s="198"/>
    </row>
    <row r="966" spans="2:11" ht="15" customHeight="1" x14ac:dyDescent="0.25">
      <c r="B966" s="203"/>
      <c r="C966" s="220"/>
      <c r="D966" s="220"/>
      <c r="E966" s="220"/>
      <c r="F966" s="220"/>
      <c r="H966" s="175"/>
      <c r="I966" s="175"/>
      <c r="J966" s="202"/>
      <c r="K966" s="198"/>
    </row>
    <row r="967" spans="2:11" ht="15" customHeight="1" x14ac:dyDescent="0.25">
      <c r="B967" s="203"/>
      <c r="C967" s="220"/>
      <c r="D967" s="220"/>
      <c r="E967" s="220"/>
      <c r="F967" s="220"/>
      <c r="H967" s="175"/>
      <c r="I967" s="175"/>
      <c r="J967" s="202"/>
      <c r="K967" s="198"/>
    </row>
    <row r="968" spans="2:11" ht="15" customHeight="1" x14ac:dyDescent="0.25">
      <c r="B968" s="203"/>
      <c r="C968" s="220"/>
      <c r="D968" s="220"/>
      <c r="E968" s="220"/>
      <c r="F968" s="220"/>
      <c r="H968" s="175"/>
      <c r="I968" s="175"/>
      <c r="J968" s="202"/>
      <c r="K968" s="198"/>
    </row>
    <row r="969" spans="2:11" ht="15" customHeight="1" x14ac:dyDescent="0.25">
      <c r="B969" s="203"/>
      <c r="C969" s="220"/>
      <c r="D969" s="220"/>
      <c r="E969" s="220"/>
      <c r="F969" s="220"/>
      <c r="H969" s="175"/>
      <c r="I969" s="175"/>
      <c r="J969" s="202"/>
      <c r="K969" s="198"/>
    </row>
    <row r="970" spans="2:11" ht="15" customHeight="1" x14ac:dyDescent="0.25">
      <c r="B970" s="203"/>
      <c r="C970" s="220"/>
      <c r="D970" s="220"/>
      <c r="E970" s="220"/>
      <c r="F970" s="220"/>
      <c r="H970" s="175"/>
      <c r="I970" s="175"/>
      <c r="J970" s="202"/>
      <c r="K970" s="198"/>
    </row>
    <row r="971" spans="2:11" ht="15" customHeight="1" x14ac:dyDescent="0.25">
      <c r="B971" s="203"/>
      <c r="C971" s="220"/>
      <c r="D971" s="220"/>
      <c r="E971" s="220"/>
      <c r="F971" s="220"/>
      <c r="H971" s="175"/>
      <c r="I971" s="175"/>
      <c r="J971" s="202"/>
      <c r="K971" s="198"/>
    </row>
    <row r="972" spans="2:11" ht="15" customHeight="1" x14ac:dyDescent="0.25">
      <c r="B972" s="203"/>
      <c r="C972" s="220"/>
      <c r="D972" s="220"/>
      <c r="E972" s="220"/>
      <c r="F972" s="220"/>
      <c r="H972" s="175"/>
      <c r="I972" s="175"/>
      <c r="J972" s="202"/>
      <c r="K972" s="198"/>
    </row>
    <row r="973" spans="2:11" ht="15" customHeight="1" x14ac:dyDescent="0.25">
      <c r="B973" s="203"/>
      <c r="C973" s="220"/>
      <c r="D973" s="220"/>
      <c r="E973" s="220"/>
      <c r="F973" s="220"/>
      <c r="H973" s="175"/>
      <c r="I973" s="175"/>
      <c r="J973" s="202"/>
      <c r="K973" s="198"/>
    </row>
    <row r="974" spans="2:11" ht="15" customHeight="1" x14ac:dyDescent="0.25">
      <c r="B974" s="203"/>
      <c r="C974" s="220"/>
      <c r="D974" s="220"/>
      <c r="E974" s="220"/>
      <c r="F974" s="220"/>
      <c r="H974" s="175"/>
      <c r="I974" s="175"/>
      <c r="J974" s="202"/>
      <c r="K974" s="198"/>
    </row>
    <row r="975" spans="2:11" ht="15" customHeight="1" x14ac:dyDescent="0.25">
      <c r="B975" s="203"/>
      <c r="C975" s="220"/>
      <c r="D975" s="220"/>
      <c r="E975" s="220"/>
      <c r="F975" s="220"/>
      <c r="H975" s="175"/>
      <c r="I975" s="175"/>
      <c r="J975" s="202"/>
      <c r="K975" s="198"/>
    </row>
    <row r="976" spans="2:11" ht="15" customHeight="1" x14ac:dyDescent="0.25">
      <c r="B976" s="203"/>
      <c r="C976" s="220"/>
      <c r="D976" s="220"/>
      <c r="E976" s="220"/>
      <c r="F976" s="220"/>
      <c r="H976" s="175"/>
      <c r="I976" s="175"/>
      <c r="J976" s="202"/>
      <c r="K976" s="198"/>
    </row>
    <row r="977" spans="2:11" ht="15" customHeight="1" x14ac:dyDescent="0.25">
      <c r="B977" s="203"/>
      <c r="C977" s="220"/>
      <c r="D977" s="220"/>
      <c r="E977" s="220"/>
      <c r="F977" s="220"/>
      <c r="H977" s="175"/>
      <c r="I977" s="175"/>
      <c r="J977" s="202"/>
      <c r="K977" s="198"/>
    </row>
    <row r="978" spans="2:11" ht="15" customHeight="1" x14ac:dyDescent="0.25">
      <c r="B978" s="203"/>
      <c r="C978" s="220"/>
      <c r="D978" s="220"/>
      <c r="E978" s="220"/>
      <c r="F978" s="220"/>
      <c r="H978" s="175"/>
      <c r="I978" s="175"/>
      <c r="J978" s="202"/>
      <c r="K978" s="198"/>
    </row>
    <row r="979" spans="2:11" ht="15" customHeight="1" x14ac:dyDescent="0.25">
      <c r="B979" s="203"/>
      <c r="C979" s="220"/>
      <c r="D979" s="220"/>
      <c r="E979" s="220"/>
      <c r="F979" s="220"/>
      <c r="H979" s="175"/>
      <c r="I979" s="175"/>
      <c r="J979" s="202"/>
      <c r="K979" s="198"/>
    </row>
    <row r="980" spans="2:11" ht="15" customHeight="1" x14ac:dyDescent="0.25">
      <c r="B980" s="203"/>
      <c r="C980" s="220"/>
      <c r="D980" s="220"/>
      <c r="E980" s="220"/>
      <c r="F980" s="220"/>
      <c r="H980" s="175"/>
      <c r="I980" s="175"/>
      <c r="J980" s="202"/>
      <c r="K980" s="198"/>
    </row>
    <row r="981" spans="2:11" ht="15" customHeight="1" x14ac:dyDescent="0.25">
      <c r="B981" s="203"/>
      <c r="C981" s="220"/>
      <c r="D981" s="220"/>
      <c r="E981" s="220"/>
      <c r="F981" s="220"/>
      <c r="H981" s="175"/>
      <c r="I981" s="175"/>
      <c r="J981" s="202"/>
      <c r="K981" s="198"/>
    </row>
    <row r="982" spans="2:11" ht="15" customHeight="1" x14ac:dyDescent="0.25">
      <c r="B982" s="203"/>
      <c r="C982" s="220"/>
      <c r="D982" s="220"/>
      <c r="E982" s="220"/>
      <c r="F982" s="220"/>
      <c r="H982" s="175"/>
      <c r="I982" s="175"/>
      <c r="J982" s="202"/>
      <c r="K982" s="198"/>
    </row>
    <row r="983" spans="2:11" ht="15" customHeight="1" x14ac:dyDescent="0.25">
      <c r="B983" s="203"/>
      <c r="C983" s="220"/>
      <c r="D983" s="220"/>
      <c r="E983" s="220"/>
      <c r="F983" s="220"/>
      <c r="H983" s="175"/>
      <c r="I983" s="175"/>
      <c r="J983" s="202"/>
      <c r="K983" s="198"/>
    </row>
    <row r="984" spans="2:11" ht="15" customHeight="1" x14ac:dyDescent="0.25">
      <c r="B984" s="203"/>
      <c r="C984" s="220"/>
      <c r="D984" s="220"/>
      <c r="E984" s="220"/>
      <c r="F984" s="220"/>
      <c r="H984" s="175"/>
      <c r="I984" s="175"/>
      <c r="J984" s="202"/>
      <c r="K984" s="198"/>
    </row>
    <row r="985" spans="2:11" ht="15" customHeight="1" x14ac:dyDescent="0.25">
      <c r="B985" s="203"/>
      <c r="C985" s="220"/>
      <c r="D985" s="220"/>
      <c r="E985" s="220"/>
      <c r="F985" s="220"/>
      <c r="H985" s="175"/>
      <c r="I985" s="175"/>
      <c r="J985" s="202"/>
      <c r="K985" s="198"/>
    </row>
    <row r="986" spans="2:11" ht="15" customHeight="1" x14ac:dyDescent="0.25">
      <c r="B986" s="203"/>
      <c r="C986" s="220"/>
      <c r="D986" s="220"/>
      <c r="E986" s="220"/>
      <c r="F986" s="220"/>
      <c r="H986" s="175"/>
      <c r="I986" s="175"/>
      <c r="J986" s="202"/>
      <c r="K986" s="198"/>
    </row>
    <row r="987" spans="2:11" ht="15" customHeight="1" x14ac:dyDescent="0.25">
      <c r="B987" s="203"/>
      <c r="C987" s="220"/>
      <c r="D987" s="220"/>
      <c r="E987" s="220"/>
      <c r="F987" s="220"/>
      <c r="H987" s="175"/>
      <c r="I987" s="175"/>
      <c r="J987" s="202"/>
      <c r="K987" s="198"/>
    </row>
    <row r="988" spans="2:11" ht="15" customHeight="1" x14ac:dyDescent="0.25">
      <c r="B988" s="203"/>
      <c r="C988" s="220"/>
      <c r="D988" s="220"/>
      <c r="E988" s="220"/>
      <c r="F988" s="220"/>
      <c r="H988" s="175"/>
      <c r="I988" s="175"/>
      <c r="J988" s="202"/>
      <c r="K988" s="198"/>
    </row>
    <row r="989" spans="2:11" ht="15" customHeight="1" x14ac:dyDescent="0.25">
      <c r="B989" s="203"/>
      <c r="C989" s="220"/>
      <c r="D989" s="220"/>
      <c r="E989" s="220"/>
      <c r="F989" s="220"/>
      <c r="H989" s="175"/>
      <c r="I989" s="175"/>
      <c r="J989" s="202"/>
      <c r="K989" s="198"/>
    </row>
    <row r="990" spans="2:11" ht="15" customHeight="1" x14ac:dyDescent="0.25">
      <c r="B990" s="203"/>
      <c r="C990" s="220"/>
      <c r="D990" s="220"/>
      <c r="E990" s="220"/>
      <c r="F990" s="220"/>
      <c r="H990" s="175"/>
      <c r="I990" s="175"/>
      <c r="J990" s="202"/>
      <c r="K990" s="198"/>
    </row>
    <row r="991" spans="2:11" ht="15" customHeight="1" x14ac:dyDescent="0.25">
      <c r="B991" s="203"/>
      <c r="C991" s="220"/>
      <c r="D991" s="220"/>
      <c r="E991" s="220"/>
      <c r="F991" s="220"/>
      <c r="H991" s="175"/>
      <c r="I991" s="175"/>
      <c r="J991" s="202"/>
      <c r="K991" s="198"/>
    </row>
    <row r="992" spans="2:11" ht="15" customHeight="1" x14ac:dyDescent="0.25">
      <c r="B992" s="203"/>
      <c r="C992" s="220"/>
      <c r="D992" s="220"/>
      <c r="E992" s="220"/>
      <c r="F992" s="220"/>
      <c r="H992" s="175"/>
      <c r="I992" s="175"/>
      <c r="J992" s="202"/>
      <c r="K992" s="198"/>
    </row>
    <row r="993" spans="2:11" ht="15" customHeight="1" x14ac:dyDescent="0.25">
      <c r="B993" s="203"/>
      <c r="C993" s="220"/>
      <c r="D993" s="220"/>
      <c r="E993" s="220"/>
      <c r="F993" s="220"/>
      <c r="H993" s="175"/>
      <c r="I993" s="175"/>
      <c r="J993" s="202"/>
      <c r="K993" s="198"/>
    </row>
    <row r="994" spans="2:11" ht="15" customHeight="1" x14ac:dyDescent="0.25">
      <c r="B994" s="203"/>
      <c r="C994" s="220"/>
      <c r="D994" s="220"/>
      <c r="E994" s="220"/>
      <c r="F994" s="220"/>
      <c r="H994" s="175"/>
      <c r="I994" s="175"/>
      <c r="J994" s="202"/>
      <c r="K994" s="198"/>
    </row>
    <row r="995" spans="2:11" ht="15" customHeight="1" x14ac:dyDescent="0.25">
      <c r="B995" s="203"/>
      <c r="C995" s="220"/>
      <c r="D995" s="220"/>
      <c r="E995" s="220"/>
      <c r="F995" s="220"/>
      <c r="H995" s="175"/>
      <c r="I995" s="175"/>
      <c r="J995" s="202"/>
      <c r="K995" s="198"/>
    </row>
    <row r="996" spans="2:11" ht="15" customHeight="1" x14ac:dyDescent="0.25">
      <c r="B996" s="203"/>
      <c r="C996" s="220"/>
      <c r="D996" s="220"/>
      <c r="E996" s="220"/>
      <c r="F996" s="220"/>
      <c r="H996" s="175"/>
      <c r="I996" s="175"/>
      <c r="J996" s="202"/>
      <c r="K996" s="198"/>
    </row>
    <row r="997" spans="2:11" ht="15" customHeight="1" x14ac:dyDescent="0.25">
      <c r="B997" s="203"/>
      <c r="C997" s="220"/>
      <c r="D997" s="220"/>
      <c r="E997" s="220"/>
      <c r="F997" s="220"/>
      <c r="H997" s="175"/>
      <c r="I997" s="175"/>
      <c r="J997" s="202"/>
      <c r="K997" s="198"/>
    </row>
    <row r="998" spans="2:11" ht="15" customHeight="1" x14ac:dyDescent="0.25">
      <c r="B998" s="203"/>
      <c r="C998" s="220"/>
      <c r="D998" s="220"/>
      <c r="E998" s="220"/>
      <c r="F998" s="220"/>
      <c r="H998" s="175"/>
      <c r="I998" s="175"/>
      <c r="J998" s="202"/>
      <c r="K998" s="198"/>
    </row>
    <row r="999" spans="2:11" ht="15" customHeight="1" x14ac:dyDescent="0.25">
      <c r="B999" s="203"/>
      <c r="C999" s="220"/>
      <c r="D999" s="220"/>
      <c r="E999" s="220"/>
      <c r="F999" s="220"/>
      <c r="H999" s="175"/>
      <c r="I999" s="175"/>
      <c r="J999" s="202"/>
      <c r="K999" s="198"/>
    </row>
    <row r="1000" spans="2:11" ht="15" customHeight="1" x14ac:dyDescent="0.25">
      <c r="B1000" s="203"/>
      <c r="C1000" s="220"/>
      <c r="D1000" s="220"/>
      <c r="E1000" s="220"/>
      <c r="F1000" s="220"/>
      <c r="H1000" s="175"/>
      <c r="I1000" s="175"/>
      <c r="J1000" s="202"/>
      <c r="K1000" s="198"/>
    </row>
    <row r="1001" spans="2:11" ht="15" customHeight="1" x14ac:dyDescent="0.25">
      <c r="B1001" s="203"/>
      <c r="C1001" s="220"/>
      <c r="D1001" s="220"/>
      <c r="E1001" s="220"/>
      <c r="F1001" s="220"/>
      <c r="H1001" s="175"/>
      <c r="I1001" s="175"/>
      <c r="J1001" s="202"/>
      <c r="K1001" s="198"/>
    </row>
    <row r="1002" spans="2:11" ht="15" customHeight="1" x14ac:dyDescent="0.25">
      <c r="B1002" s="203"/>
      <c r="C1002" s="220"/>
      <c r="D1002" s="220"/>
      <c r="E1002" s="220"/>
      <c r="F1002" s="220"/>
      <c r="H1002" s="175"/>
      <c r="I1002" s="175"/>
      <c r="J1002" s="202"/>
      <c r="K1002" s="198"/>
    </row>
    <row r="1003" spans="2:11" ht="15" customHeight="1" x14ac:dyDescent="0.25">
      <c r="B1003" s="203"/>
      <c r="C1003" s="220"/>
      <c r="D1003" s="220"/>
      <c r="E1003" s="220"/>
      <c r="F1003" s="220"/>
      <c r="H1003" s="175"/>
      <c r="I1003" s="175"/>
      <c r="J1003" s="202"/>
      <c r="K1003" s="198"/>
    </row>
    <row r="1004" spans="2:11" ht="15" customHeight="1" x14ac:dyDescent="0.25">
      <c r="B1004" s="203"/>
      <c r="C1004" s="220"/>
      <c r="D1004" s="220"/>
      <c r="E1004" s="220"/>
      <c r="F1004" s="220"/>
      <c r="H1004" s="175"/>
      <c r="I1004" s="175"/>
      <c r="J1004" s="202"/>
      <c r="K1004" s="198"/>
    </row>
    <row r="1005" spans="2:11" ht="15" customHeight="1" x14ac:dyDescent="0.25">
      <c r="B1005" s="203"/>
      <c r="C1005" s="220"/>
      <c r="D1005" s="220"/>
      <c r="E1005" s="220"/>
      <c r="F1005" s="220"/>
      <c r="H1005" s="175"/>
      <c r="I1005" s="175"/>
      <c r="J1005" s="202"/>
      <c r="K1005" s="198"/>
    </row>
    <row r="1006" spans="2:11" ht="15" customHeight="1" x14ac:dyDescent="0.25">
      <c r="B1006" s="203"/>
      <c r="C1006" s="220"/>
      <c r="D1006" s="220"/>
      <c r="E1006" s="220"/>
      <c r="F1006" s="220"/>
      <c r="H1006" s="175"/>
      <c r="I1006" s="175"/>
      <c r="J1006" s="202"/>
      <c r="K1006" s="198"/>
    </row>
    <row r="1007" spans="2:11" ht="15" customHeight="1" x14ac:dyDescent="0.25">
      <c r="B1007" s="203"/>
      <c r="C1007" s="220"/>
      <c r="D1007" s="220"/>
      <c r="E1007" s="220"/>
      <c r="F1007" s="220"/>
      <c r="H1007" s="175"/>
      <c r="I1007" s="175"/>
      <c r="J1007" s="202"/>
      <c r="K1007" s="198"/>
    </row>
    <row r="1008" spans="2:11" ht="15" customHeight="1" x14ac:dyDescent="0.25">
      <c r="B1008" s="203"/>
      <c r="C1008" s="220"/>
      <c r="D1008" s="220"/>
      <c r="E1008" s="220"/>
      <c r="F1008" s="220"/>
      <c r="H1008" s="175"/>
      <c r="I1008" s="175"/>
      <c r="J1008" s="202"/>
      <c r="K1008" s="198"/>
    </row>
    <row r="1009" spans="2:11" ht="15" customHeight="1" x14ac:dyDescent="0.25">
      <c r="B1009" s="203"/>
      <c r="C1009" s="220"/>
      <c r="D1009" s="220"/>
      <c r="E1009" s="220"/>
      <c r="F1009" s="220"/>
      <c r="H1009" s="175"/>
      <c r="I1009" s="175"/>
      <c r="J1009" s="202"/>
      <c r="K1009" s="198"/>
    </row>
    <row r="1010" spans="2:11" ht="15" customHeight="1" x14ac:dyDescent="0.25">
      <c r="B1010" s="203"/>
      <c r="C1010" s="220"/>
      <c r="D1010" s="220"/>
      <c r="E1010" s="220"/>
      <c r="F1010" s="220"/>
      <c r="H1010" s="175"/>
      <c r="I1010" s="175"/>
      <c r="J1010" s="202"/>
      <c r="K1010" s="198"/>
    </row>
    <row r="1011" spans="2:11" ht="15" customHeight="1" x14ac:dyDescent="0.25">
      <c r="B1011" s="203"/>
      <c r="C1011" s="220"/>
      <c r="D1011" s="220"/>
      <c r="E1011" s="220"/>
      <c r="F1011" s="220"/>
      <c r="H1011" s="175"/>
      <c r="I1011" s="175"/>
      <c r="J1011" s="202"/>
      <c r="K1011" s="198"/>
    </row>
    <row r="1012" spans="2:11" ht="15" customHeight="1" x14ac:dyDescent="0.25">
      <c r="B1012" s="203"/>
      <c r="C1012" s="220"/>
      <c r="D1012" s="220"/>
      <c r="E1012" s="220"/>
      <c r="F1012" s="220"/>
      <c r="H1012" s="175"/>
      <c r="I1012" s="175"/>
      <c r="J1012" s="202"/>
      <c r="K1012" s="198"/>
    </row>
    <row r="1013" spans="2:11" ht="15" customHeight="1" x14ac:dyDescent="0.25">
      <c r="B1013" s="203"/>
      <c r="C1013" s="220"/>
      <c r="D1013" s="220"/>
      <c r="E1013" s="220"/>
      <c r="F1013" s="220"/>
      <c r="H1013" s="175"/>
      <c r="I1013" s="175"/>
      <c r="J1013" s="202"/>
      <c r="K1013" s="198"/>
    </row>
    <row r="1014" spans="2:11" ht="15" customHeight="1" x14ac:dyDescent="0.25">
      <c r="B1014" s="203"/>
      <c r="C1014" s="220"/>
      <c r="D1014" s="220"/>
      <c r="E1014" s="220"/>
      <c r="F1014" s="220"/>
      <c r="H1014" s="175"/>
      <c r="I1014" s="175"/>
      <c r="J1014" s="202"/>
      <c r="K1014" s="198"/>
    </row>
    <row r="1015" spans="2:11" ht="15" customHeight="1" x14ac:dyDescent="0.25">
      <c r="B1015" s="203"/>
      <c r="C1015" s="220"/>
      <c r="D1015" s="220"/>
      <c r="E1015" s="220"/>
      <c r="F1015" s="220"/>
      <c r="H1015" s="175"/>
      <c r="I1015" s="175"/>
      <c r="J1015" s="202"/>
      <c r="K1015" s="198"/>
    </row>
    <row r="1016" spans="2:11" ht="15" customHeight="1" x14ac:dyDescent="0.25">
      <c r="B1016" s="203"/>
      <c r="C1016" s="220"/>
      <c r="D1016" s="220"/>
      <c r="E1016" s="220"/>
      <c r="F1016" s="220"/>
      <c r="H1016" s="175"/>
      <c r="I1016" s="175"/>
      <c r="J1016" s="202"/>
      <c r="K1016" s="198"/>
    </row>
    <row r="1017" spans="2:11" ht="15" customHeight="1" x14ac:dyDescent="0.25">
      <c r="B1017" s="203"/>
      <c r="C1017" s="220"/>
      <c r="D1017" s="220"/>
      <c r="E1017" s="220"/>
      <c r="F1017" s="220"/>
      <c r="H1017" s="175"/>
      <c r="I1017" s="175"/>
      <c r="J1017" s="202"/>
      <c r="K1017" s="198"/>
    </row>
    <row r="1018" spans="2:11" ht="15" customHeight="1" x14ac:dyDescent="0.25">
      <c r="B1018" s="203"/>
      <c r="C1018" s="220"/>
      <c r="D1018" s="220"/>
      <c r="E1018" s="220"/>
      <c r="F1018" s="220"/>
      <c r="H1018" s="175"/>
      <c r="I1018" s="175"/>
      <c r="J1018" s="202"/>
      <c r="K1018" s="198"/>
    </row>
    <row r="1019" spans="2:11" ht="15" customHeight="1" x14ac:dyDescent="0.25">
      <c r="B1019" s="203"/>
      <c r="C1019" s="220"/>
      <c r="D1019" s="220"/>
      <c r="E1019" s="220"/>
      <c r="F1019" s="220"/>
      <c r="H1019" s="175"/>
      <c r="I1019" s="175"/>
      <c r="J1019" s="202"/>
      <c r="K1019" s="198"/>
    </row>
    <row r="1020" spans="2:11" ht="15" customHeight="1" x14ac:dyDescent="0.25">
      <c r="B1020" s="203"/>
      <c r="C1020" s="220"/>
      <c r="D1020" s="220"/>
      <c r="E1020" s="220"/>
      <c r="F1020" s="220"/>
      <c r="H1020" s="175"/>
      <c r="I1020" s="175"/>
      <c r="J1020" s="202"/>
      <c r="K1020" s="198"/>
    </row>
    <row r="1021" spans="2:11" ht="15" customHeight="1" x14ac:dyDescent="0.25">
      <c r="B1021" s="203"/>
      <c r="C1021" s="220"/>
      <c r="D1021" s="220"/>
      <c r="E1021" s="220"/>
      <c r="F1021" s="220"/>
      <c r="H1021" s="175"/>
      <c r="I1021" s="175"/>
      <c r="J1021" s="202"/>
      <c r="K1021" s="198"/>
    </row>
    <row r="1022" spans="2:11" ht="15" customHeight="1" x14ac:dyDescent="0.25">
      <c r="B1022" s="203"/>
      <c r="C1022" s="220"/>
      <c r="D1022" s="220"/>
      <c r="E1022" s="220"/>
      <c r="F1022" s="220"/>
      <c r="H1022" s="175"/>
      <c r="I1022" s="175"/>
      <c r="J1022" s="202"/>
      <c r="K1022" s="198"/>
    </row>
    <row r="1023" spans="2:11" ht="15" customHeight="1" x14ac:dyDescent="0.25">
      <c r="B1023" s="203"/>
      <c r="C1023" s="220"/>
      <c r="D1023" s="220"/>
      <c r="E1023" s="220"/>
      <c r="F1023" s="220"/>
      <c r="H1023" s="175"/>
      <c r="I1023" s="175"/>
      <c r="J1023" s="202"/>
      <c r="K1023" s="198"/>
    </row>
    <row r="1024" spans="2:11" ht="15" customHeight="1" x14ac:dyDescent="0.25">
      <c r="B1024" s="203"/>
      <c r="C1024" s="220"/>
      <c r="D1024" s="220"/>
      <c r="E1024" s="220"/>
      <c r="F1024" s="220"/>
      <c r="H1024" s="175"/>
      <c r="I1024" s="175"/>
      <c r="J1024" s="202"/>
      <c r="K1024" s="198"/>
    </row>
    <row r="1025" spans="2:11" ht="15" customHeight="1" x14ac:dyDescent="0.25">
      <c r="B1025" s="203"/>
      <c r="C1025" s="220"/>
      <c r="D1025" s="220"/>
      <c r="E1025" s="220"/>
      <c r="F1025" s="220"/>
      <c r="H1025" s="175"/>
      <c r="I1025" s="175"/>
      <c r="J1025" s="202"/>
      <c r="K1025" s="198"/>
    </row>
    <row r="1026" spans="2:11" ht="15" customHeight="1" x14ac:dyDescent="0.25">
      <c r="B1026" s="203"/>
      <c r="C1026" s="220"/>
      <c r="D1026" s="220"/>
      <c r="E1026" s="220"/>
      <c r="F1026" s="220"/>
      <c r="H1026" s="175"/>
      <c r="I1026" s="175"/>
      <c r="J1026" s="202"/>
      <c r="K1026" s="198"/>
    </row>
    <row r="1027" spans="2:11" ht="15" customHeight="1" x14ac:dyDescent="0.25">
      <c r="B1027" s="203"/>
      <c r="C1027" s="220"/>
      <c r="D1027" s="220"/>
      <c r="E1027" s="220"/>
      <c r="F1027" s="220"/>
      <c r="H1027" s="175"/>
      <c r="I1027" s="175"/>
      <c r="J1027" s="202"/>
      <c r="K1027" s="198"/>
    </row>
    <row r="1028" spans="2:11" ht="15" customHeight="1" x14ac:dyDescent="0.25">
      <c r="B1028" s="203"/>
      <c r="C1028" s="220"/>
      <c r="D1028" s="220"/>
      <c r="E1028" s="220"/>
      <c r="F1028" s="220"/>
      <c r="H1028" s="175"/>
      <c r="I1028" s="175"/>
      <c r="J1028" s="202"/>
      <c r="K1028" s="198"/>
    </row>
    <row r="1029" spans="2:11" ht="15" customHeight="1" x14ac:dyDescent="0.25">
      <c r="B1029" s="203"/>
      <c r="C1029" s="220"/>
      <c r="D1029" s="220"/>
      <c r="E1029" s="220"/>
      <c r="F1029" s="220"/>
      <c r="H1029" s="175"/>
      <c r="I1029" s="175"/>
      <c r="J1029" s="202"/>
      <c r="K1029" s="198"/>
    </row>
    <row r="1030" spans="2:11" ht="15" customHeight="1" x14ac:dyDescent="0.25">
      <c r="B1030" s="203"/>
      <c r="C1030" s="220"/>
      <c r="D1030" s="220"/>
      <c r="E1030" s="220"/>
      <c r="F1030" s="220"/>
      <c r="H1030" s="175"/>
      <c r="I1030" s="175"/>
      <c r="J1030" s="202"/>
      <c r="K1030" s="198"/>
    </row>
    <row r="1031" spans="2:11" ht="15" customHeight="1" x14ac:dyDescent="0.25">
      <c r="B1031" s="203"/>
      <c r="C1031" s="220"/>
      <c r="D1031" s="220"/>
      <c r="E1031" s="220"/>
      <c r="F1031" s="220"/>
      <c r="H1031" s="175"/>
      <c r="I1031" s="175"/>
      <c r="J1031" s="202"/>
      <c r="K1031" s="198"/>
    </row>
    <row r="1032" spans="2:11" ht="15" customHeight="1" x14ac:dyDescent="0.25">
      <c r="B1032" s="203"/>
      <c r="C1032" s="220"/>
      <c r="D1032" s="220"/>
      <c r="E1032" s="220"/>
      <c r="F1032" s="220"/>
      <c r="H1032" s="175"/>
      <c r="I1032" s="175"/>
      <c r="J1032" s="202"/>
      <c r="K1032" s="198"/>
    </row>
    <row r="1033" spans="2:11" ht="15" customHeight="1" x14ac:dyDescent="0.25">
      <c r="B1033" s="203"/>
      <c r="C1033" s="220"/>
      <c r="D1033" s="220"/>
      <c r="E1033" s="220"/>
      <c r="F1033" s="220"/>
      <c r="H1033" s="175"/>
      <c r="I1033" s="175"/>
      <c r="J1033" s="202"/>
      <c r="K1033" s="198"/>
    </row>
    <row r="1034" spans="2:11" ht="15" customHeight="1" x14ac:dyDescent="0.25">
      <c r="B1034" s="203"/>
      <c r="C1034" s="220"/>
      <c r="D1034" s="220"/>
      <c r="E1034" s="220"/>
      <c r="F1034" s="220"/>
      <c r="H1034" s="175"/>
      <c r="I1034" s="175"/>
      <c r="J1034" s="202"/>
      <c r="K1034" s="198"/>
    </row>
    <row r="1035" spans="2:11" ht="15" customHeight="1" x14ac:dyDescent="0.25">
      <c r="B1035" s="203"/>
      <c r="C1035" s="220"/>
      <c r="D1035" s="220"/>
      <c r="E1035" s="220"/>
      <c r="F1035" s="220"/>
      <c r="H1035" s="175"/>
      <c r="I1035" s="175"/>
      <c r="J1035" s="202"/>
      <c r="K1035" s="198"/>
    </row>
    <row r="1036" spans="2:11" ht="15" customHeight="1" x14ac:dyDescent="0.25">
      <c r="B1036" s="203"/>
      <c r="C1036" s="220"/>
      <c r="D1036" s="220"/>
      <c r="E1036" s="220"/>
      <c r="F1036" s="220"/>
      <c r="H1036" s="175"/>
      <c r="I1036" s="175"/>
      <c r="J1036" s="202"/>
      <c r="K1036" s="198"/>
    </row>
    <row r="1037" spans="2:11" ht="15" customHeight="1" x14ac:dyDescent="0.25">
      <c r="B1037" s="203"/>
      <c r="C1037" s="220"/>
      <c r="D1037" s="220"/>
      <c r="E1037" s="220"/>
      <c r="F1037" s="220"/>
      <c r="H1037" s="175"/>
      <c r="I1037" s="175"/>
      <c r="J1037" s="202"/>
      <c r="K1037" s="198"/>
    </row>
    <row r="1038" spans="2:11" ht="15" customHeight="1" x14ac:dyDescent="0.25">
      <c r="B1038" s="203"/>
      <c r="C1038" s="220"/>
      <c r="D1038" s="220"/>
      <c r="E1038" s="220"/>
      <c r="F1038" s="220"/>
      <c r="H1038" s="175"/>
      <c r="I1038" s="175"/>
      <c r="J1038" s="202"/>
      <c r="K1038" s="198"/>
    </row>
    <row r="1039" spans="2:11" ht="15" customHeight="1" x14ac:dyDescent="0.25">
      <c r="B1039" s="203"/>
      <c r="C1039" s="220"/>
      <c r="D1039" s="220"/>
      <c r="E1039" s="220"/>
      <c r="F1039" s="220"/>
      <c r="H1039" s="175"/>
      <c r="I1039" s="175"/>
      <c r="J1039" s="202"/>
      <c r="K1039" s="198"/>
    </row>
    <row r="1040" spans="2:11" ht="15" customHeight="1" x14ac:dyDescent="0.25">
      <c r="B1040" s="203"/>
      <c r="C1040" s="220"/>
      <c r="D1040" s="220"/>
      <c r="E1040" s="220"/>
      <c r="F1040" s="220"/>
      <c r="H1040" s="175"/>
      <c r="I1040" s="175"/>
      <c r="J1040" s="202"/>
      <c r="K1040" s="198"/>
    </row>
    <row r="1041" spans="2:11" ht="15" customHeight="1" x14ac:dyDescent="0.25">
      <c r="B1041" s="203"/>
      <c r="C1041" s="220"/>
      <c r="D1041" s="220"/>
      <c r="E1041" s="220"/>
      <c r="F1041" s="220"/>
      <c r="H1041" s="175"/>
      <c r="I1041" s="175"/>
      <c r="J1041" s="202"/>
      <c r="K1041" s="198"/>
    </row>
    <row r="1042" spans="2:11" ht="15" customHeight="1" x14ac:dyDescent="0.25">
      <c r="B1042" s="203"/>
      <c r="C1042" s="220"/>
      <c r="D1042" s="220"/>
      <c r="E1042" s="220"/>
      <c r="F1042" s="220"/>
      <c r="H1042" s="175"/>
      <c r="I1042" s="175"/>
      <c r="J1042" s="202"/>
      <c r="K1042" s="198"/>
    </row>
    <row r="1043" spans="2:11" ht="15" customHeight="1" x14ac:dyDescent="0.25">
      <c r="B1043" s="203"/>
      <c r="C1043" s="220"/>
      <c r="D1043" s="220"/>
      <c r="E1043" s="220"/>
      <c r="F1043" s="220"/>
      <c r="H1043" s="175"/>
      <c r="I1043" s="175"/>
      <c r="J1043" s="202"/>
      <c r="K1043" s="198"/>
    </row>
    <row r="1044" spans="2:11" ht="15" customHeight="1" x14ac:dyDescent="0.25">
      <c r="B1044" s="203"/>
      <c r="C1044" s="220"/>
      <c r="D1044" s="220"/>
      <c r="E1044" s="220"/>
      <c r="F1044" s="220"/>
      <c r="H1044" s="175"/>
      <c r="I1044" s="175"/>
      <c r="J1044" s="202"/>
      <c r="K1044" s="198"/>
    </row>
    <row r="1045" spans="2:11" ht="15" customHeight="1" x14ac:dyDescent="0.25">
      <c r="B1045" s="203"/>
      <c r="C1045" s="220"/>
      <c r="D1045" s="220"/>
      <c r="E1045" s="220"/>
      <c r="F1045" s="220"/>
      <c r="H1045" s="175"/>
      <c r="I1045" s="175"/>
      <c r="J1045" s="202"/>
      <c r="K1045" s="198"/>
    </row>
    <row r="1046" spans="2:11" ht="15" customHeight="1" x14ac:dyDescent="0.25">
      <c r="B1046" s="203"/>
      <c r="C1046" s="220"/>
      <c r="D1046" s="220"/>
      <c r="E1046" s="220"/>
      <c r="F1046" s="220"/>
      <c r="H1046" s="175"/>
      <c r="I1046" s="175"/>
      <c r="J1046" s="202"/>
      <c r="K1046" s="198"/>
    </row>
    <row r="1047" spans="2:11" ht="15" customHeight="1" x14ac:dyDescent="0.25">
      <c r="B1047" s="203"/>
      <c r="C1047" s="220"/>
      <c r="D1047" s="220"/>
      <c r="E1047" s="220"/>
      <c r="F1047" s="220"/>
      <c r="H1047" s="175"/>
      <c r="I1047" s="175"/>
      <c r="J1047" s="202"/>
      <c r="K1047" s="198"/>
    </row>
    <row r="1048" spans="2:11" ht="15" customHeight="1" x14ac:dyDescent="0.25">
      <c r="B1048" s="203"/>
      <c r="C1048" s="220"/>
      <c r="D1048" s="220"/>
      <c r="E1048" s="220"/>
      <c r="F1048" s="220"/>
      <c r="H1048" s="175"/>
      <c r="I1048" s="175"/>
      <c r="J1048" s="202"/>
      <c r="K1048" s="198"/>
    </row>
    <row r="1049" spans="2:11" ht="15" customHeight="1" x14ac:dyDescent="0.25">
      <c r="B1049" s="203"/>
      <c r="C1049" s="220"/>
      <c r="D1049" s="220"/>
      <c r="E1049" s="220"/>
      <c r="F1049" s="220"/>
      <c r="H1049" s="175"/>
      <c r="I1049" s="175"/>
      <c r="J1049" s="202"/>
      <c r="K1049" s="198"/>
    </row>
    <row r="1050" spans="2:11" ht="15" customHeight="1" x14ac:dyDescent="0.25">
      <c r="B1050" s="203"/>
      <c r="C1050" s="220"/>
      <c r="D1050" s="220"/>
      <c r="E1050" s="220"/>
      <c r="F1050" s="220"/>
      <c r="H1050" s="175"/>
      <c r="I1050" s="175"/>
      <c r="J1050" s="202"/>
      <c r="K1050" s="198"/>
    </row>
    <row r="1051" spans="2:11" ht="15" customHeight="1" x14ac:dyDescent="0.25">
      <c r="B1051" s="203"/>
      <c r="C1051" s="220"/>
      <c r="D1051" s="220"/>
      <c r="E1051" s="220"/>
      <c r="F1051" s="220"/>
      <c r="H1051" s="175"/>
      <c r="I1051" s="175"/>
      <c r="J1051" s="202"/>
      <c r="K1051" s="198"/>
    </row>
    <row r="1052" spans="2:11" ht="15" customHeight="1" x14ac:dyDescent="0.25">
      <c r="B1052" s="203"/>
      <c r="C1052" s="220"/>
      <c r="D1052" s="220"/>
      <c r="E1052" s="220"/>
      <c r="F1052" s="220"/>
      <c r="H1052" s="175"/>
      <c r="I1052" s="175"/>
      <c r="J1052" s="202"/>
      <c r="K1052" s="198"/>
    </row>
    <row r="1053" spans="2:11" ht="15" customHeight="1" x14ac:dyDescent="0.25">
      <c r="B1053" s="203"/>
      <c r="C1053" s="220"/>
      <c r="D1053" s="220"/>
      <c r="E1053" s="220"/>
      <c r="F1053" s="220"/>
      <c r="H1053" s="175"/>
      <c r="I1053" s="175"/>
      <c r="J1053" s="202"/>
      <c r="K1053" s="198"/>
    </row>
    <row r="1054" spans="2:11" ht="15" customHeight="1" x14ac:dyDescent="0.25">
      <c r="B1054" s="203"/>
      <c r="C1054" s="220"/>
      <c r="D1054" s="220"/>
      <c r="E1054" s="220"/>
      <c r="F1054" s="220"/>
      <c r="H1054" s="175"/>
      <c r="I1054" s="175"/>
      <c r="J1054" s="202"/>
      <c r="K1054" s="198"/>
    </row>
    <row r="1055" spans="2:11" ht="15" customHeight="1" x14ac:dyDescent="0.25">
      <c r="B1055" s="203"/>
      <c r="C1055" s="220"/>
      <c r="D1055" s="220"/>
      <c r="E1055" s="220"/>
      <c r="F1055" s="220"/>
      <c r="H1055" s="175"/>
      <c r="I1055" s="175"/>
      <c r="J1055" s="202"/>
      <c r="K1055" s="198"/>
    </row>
    <row r="1056" spans="2:11" ht="15" customHeight="1" x14ac:dyDescent="0.25">
      <c r="B1056" s="203"/>
      <c r="C1056" s="220"/>
      <c r="D1056" s="220"/>
      <c r="E1056" s="220"/>
      <c r="F1056" s="220"/>
      <c r="H1056" s="175"/>
      <c r="I1056" s="175"/>
      <c r="J1056" s="202"/>
      <c r="K1056" s="198"/>
    </row>
    <row r="1057" spans="2:11" ht="15" customHeight="1" x14ac:dyDescent="0.25">
      <c r="B1057" s="203"/>
      <c r="C1057" s="220"/>
      <c r="D1057" s="220"/>
      <c r="E1057" s="220"/>
      <c r="F1057" s="220"/>
      <c r="H1057" s="175"/>
      <c r="I1057" s="175"/>
      <c r="J1057" s="202"/>
      <c r="K1057" s="198"/>
    </row>
    <row r="1058" spans="2:11" ht="15" customHeight="1" x14ac:dyDescent="0.25">
      <c r="B1058" s="203"/>
      <c r="C1058" s="220"/>
      <c r="D1058" s="220"/>
      <c r="E1058" s="220"/>
      <c r="F1058" s="220"/>
      <c r="H1058" s="175"/>
      <c r="I1058" s="175"/>
      <c r="J1058" s="202"/>
      <c r="K1058" s="198"/>
    </row>
    <row r="1059" spans="2:11" ht="15" customHeight="1" x14ac:dyDescent="0.25">
      <c r="B1059" s="203"/>
      <c r="C1059" s="220"/>
      <c r="D1059" s="220"/>
      <c r="E1059" s="220"/>
      <c r="F1059" s="220"/>
      <c r="H1059" s="175"/>
      <c r="I1059" s="175"/>
      <c r="J1059" s="202"/>
      <c r="K1059" s="198"/>
    </row>
    <row r="1060" spans="2:11" ht="15" customHeight="1" x14ac:dyDescent="0.25">
      <c r="B1060" s="203"/>
      <c r="C1060" s="220"/>
      <c r="D1060" s="220"/>
      <c r="E1060" s="220"/>
      <c r="F1060" s="220"/>
      <c r="H1060" s="175"/>
      <c r="I1060" s="175"/>
      <c r="J1060" s="202"/>
      <c r="K1060" s="198"/>
    </row>
    <row r="1061" spans="2:11" ht="15" customHeight="1" x14ac:dyDescent="0.25">
      <c r="B1061" s="203"/>
      <c r="C1061" s="220"/>
      <c r="D1061" s="220"/>
      <c r="E1061" s="220"/>
      <c r="F1061" s="220"/>
      <c r="H1061" s="175"/>
      <c r="I1061" s="175"/>
      <c r="J1061" s="202"/>
      <c r="K1061" s="198"/>
    </row>
    <row r="1062" spans="2:11" ht="15" customHeight="1" x14ac:dyDescent="0.25">
      <c r="B1062" s="203"/>
      <c r="C1062" s="220"/>
      <c r="D1062" s="220"/>
      <c r="E1062" s="220"/>
      <c r="F1062" s="220"/>
      <c r="H1062" s="175"/>
      <c r="I1062" s="175"/>
      <c r="J1062" s="202"/>
      <c r="K1062" s="198"/>
    </row>
    <row r="1063" spans="2:11" ht="15" customHeight="1" x14ac:dyDescent="0.25">
      <c r="B1063" s="203"/>
      <c r="C1063" s="220"/>
      <c r="D1063" s="220"/>
      <c r="E1063" s="220"/>
      <c r="F1063" s="220"/>
      <c r="H1063" s="175"/>
      <c r="I1063" s="175"/>
      <c r="J1063" s="202"/>
      <c r="K1063" s="198"/>
    </row>
    <row r="1064" spans="2:11" ht="15" customHeight="1" x14ac:dyDescent="0.25">
      <c r="B1064" s="203"/>
      <c r="C1064" s="220"/>
      <c r="D1064" s="220"/>
      <c r="E1064" s="220"/>
      <c r="F1064" s="220"/>
      <c r="H1064" s="175"/>
      <c r="I1064" s="175"/>
      <c r="J1064" s="202"/>
      <c r="K1064" s="198"/>
    </row>
    <row r="1065" spans="2:11" ht="15" customHeight="1" x14ac:dyDescent="0.25">
      <c r="B1065" s="203"/>
      <c r="C1065" s="220"/>
      <c r="D1065" s="220"/>
      <c r="E1065" s="220"/>
      <c r="F1065" s="220"/>
      <c r="H1065" s="175"/>
      <c r="I1065" s="175"/>
      <c r="J1065" s="202"/>
      <c r="K1065" s="198"/>
    </row>
    <row r="1066" spans="2:11" ht="15" customHeight="1" x14ac:dyDescent="0.25">
      <c r="B1066" s="203"/>
      <c r="C1066" s="220"/>
      <c r="D1066" s="220"/>
      <c r="E1066" s="220"/>
      <c r="F1066" s="220"/>
      <c r="H1066" s="175"/>
      <c r="I1066" s="175"/>
      <c r="J1066" s="202"/>
      <c r="K1066" s="198"/>
    </row>
    <row r="1067" spans="2:11" ht="15" customHeight="1" x14ac:dyDescent="0.25">
      <c r="B1067" s="203"/>
      <c r="C1067" s="220"/>
      <c r="D1067" s="220"/>
      <c r="E1067" s="220"/>
      <c r="F1067" s="220"/>
      <c r="H1067" s="175"/>
      <c r="I1067" s="175"/>
      <c r="J1067" s="202"/>
      <c r="K1067" s="198"/>
    </row>
    <row r="1068" spans="2:11" ht="15" customHeight="1" x14ac:dyDescent="0.25">
      <c r="B1068" s="203"/>
      <c r="C1068" s="220"/>
      <c r="D1068" s="220"/>
      <c r="E1068" s="220"/>
      <c r="F1068" s="220"/>
      <c r="H1068" s="175"/>
      <c r="I1068" s="175"/>
      <c r="J1068" s="202"/>
      <c r="K1068" s="198"/>
    </row>
    <row r="1069" spans="2:11" ht="15" customHeight="1" x14ac:dyDescent="0.25">
      <c r="B1069" s="203"/>
      <c r="C1069" s="220"/>
      <c r="D1069" s="220"/>
      <c r="E1069" s="220"/>
      <c r="F1069" s="220"/>
      <c r="H1069" s="175"/>
      <c r="I1069" s="175"/>
      <c r="J1069" s="202"/>
      <c r="K1069" s="198"/>
    </row>
    <row r="1070" spans="2:11" ht="15" customHeight="1" x14ac:dyDescent="0.25">
      <c r="B1070" s="203"/>
      <c r="C1070" s="220"/>
      <c r="D1070" s="220"/>
      <c r="E1070" s="220"/>
      <c r="F1070" s="220"/>
      <c r="H1070" s="175"/>
      <c r="I1070" s="175"/>
      <c r="J1070" s="202"/>
      <c r="K1070" s="198"/>
    </row>
    <row r="1071" spans="2:11" ht="15" customHeight="1" x14ac:dyDescent="0.25">
      <c r="B1071" s="203"/>
      <c r="C1071" s="220"/>
      <c r="D1071" s="220"/>
      <c r="E1071" s="220"/>
      <c r="F1071" s="220"/>
      <c r="H1071" s="175"/>
      <c r="I1071" s="175"/>
      <c r="J1071" s="202"/>
      <c r="K1071" s="198"/>
    </row>
    <row r="1072" spans="2:11" ht="15" customHeight="1" x14ac:dyDescent="0.25">
      <c r="B1072" s="203"/>
      <c r="C1072" s="220"/>
      <c r="D1072" s="220"/>
      <c r="E1072" s="220"/>
      <c r="F1072" s="220"/>
      <c r="H1072" s="175"/>
      <c r="I1072" s="175"/>
      <c r="J1072" s="202"/>
      <c r="K1072" s="198"/>
    </row>
    <row r="1073" spans="2:11" ht="15" customHeight="1" x14ac:dyDescent="0.25">
      <c r="B1073" s="203"/>
      <c r="C1073" s="220"/>
      <c r="D1073" s="220"/>
      <c r="E1073" s="220"/>
      <c r="F1073" s="220"/>
      <c r="H1073" s="175"/>
      <c r="I1073" s="175"/>
      <c r="J1073" s="202"/>
      <c r="K1073" s="198"/>
    </row>
    <row r="1074" spans="2:11" ht="15" customHeight="1" x14ac:dyDescent="0.25">
      <c r="B1074" s="203"/>
      <c r="C1074" s="220"/>
      <c r="D1074" s="220"/>
      <c r="E1074" s="220"/>
      <c r="F1074" s="220"/>
      <c r="H1074" s="175"/>
      <c r="I1074" s="175"/>
      <c r="J1074" s="202"/>
      <c r="K1074" s="198"/>
    </row>
    <row r="1075" spans="2:11" ht="15" customHeight="1" x14ac:dyDescent="0.25">
      <c r="B1075" s="203"/>
      <c r="C1075" s="220"/>
      <c r="D1075" s="220"/>
      <c r="E1075" s="220"/>
      <c r="F1075" s="220"/>
      <c r="H1075" s="175"/>
      <c r="I1075" s="175"/>
      <c r="J1075" s="202"/>
      <c r="K1075" s="198"/>
    </row>
    <row r="1076" spans="2:11" ht="15" customHeight="1" x14ac:dyDescent="0.25">
      <c r="B1076" s="203"/>
      <c r="C1076" s="220"/>
      <c r="D1076" s="220"/>
      <c r="E1076" s="220"/>
      <c r="F1076" s="220"/>
      <c r="H1076" s="175"/>
      <c r="I1076" s="175"/>
      <c r="J1076" s="202"/>
      <c r="K1076" s="198"/>
    </row>
    <row r="1077" spans="2:11" ht="15" customHeight="1" x14ac:dyDescent="0.25">
      <c r="B1077" s="203"/>
      <c r="C1077" s="220"/>
      <c r="D1077" s="220"/>
      <c r="E1077" s="220"/>
      <c r="F1077" s="220"/>
      <c r="H1077" s="175"/>
      <c r="I1077" s="175"/>
      <c r="J1077" s="202"/>
      <c r="K1077" s="198"/>
    </row>
    <row r="1078" spans="2:11" ht="15" customHeight="1" x14ac:dyDescent="0.25">
      <c r="B1078" s="203"/>
      <c r="C1078" s="220"/>
      <c r="D1078" s="220"/>
      <c r="E1078" s="220"/>
      <c r="F1078" s="220"/>
      <c r="H1078" s="175"/>
      <c r="I1078" s="175"/>
      <c r="J1078" s="202"/>
      <c r="K1078" s="198"/>
    </row>
    <row r="1079" spans="2:11" ht="15" customHeight="1" x14ac:dyDescent="0.25">
      <c r="B1079" s="203"/>
      <c r="C1079" s="220"/>
      <c r="D1079" s="220"/>
      <c r="E1079" s="220"/>
      <c r="F1079" s="220"/>
      <c r="H1079" s="175"/>
      <c r="I1079" s="175"/>
      <c r="J1079" s="202"/>
      <c r="K1079" s="198"/>
    </row>
    <row r="1080" spans="2:11" ht="15" customHeight="1" x14ac:dyDescent="0.25">
      <c r="B1080" s="203"/>
      <c r="C1080" s="220"/>
      <c r="D1080" s="220"/>
      <c r="E1080" s="220"/>
      <c r="F1080" s="220"/>
      <c r="H1080" s="175"/>
      <c r="I1080" s="175"/>
      <c r="J1080" s="202"/>
      <c r="K1080" s="198"/>
    </row>
    <row r="1081" spans="2:11" ht="15" customHeight="1" x14ac:dyDescent="0.25">
      <c r="B1081" s="203"/>
      <c r="C1081" s="220"/>
      <c r="D1081" s="220"/>
      <c r="E1081" s="220"/>
      <c r="F1081" s="220"/>
      <c r="H1081" s="175"/>
      <c r="I1081" s="175"/>
      <c r="J1081" s="202"/>
      <c r="K1081" s="198"/>
    </row>
    <row r="1082" spans="2:11" ht="15" customHeight="1" x14ac:dyDescent="0.25">
      <c r="B1082" s="203"/>
      <c r="C1082" s="220"/>
      <c r="D1082" s="220"/>
      <c r="E1082" s="220"/>
      <c r="F1082" s="220"/>
      <c r="H1082" s="175"/>
      <c r="I1082" s="175"/>
      <c r="J1082" s="202"/>
      <c r="K1082" s="198"/>
    </row>
    <row r="1083" spans="2:11" ht="15" customHeight="1" x14ac:dyDescent="0.25">
      <c r="B1083" s="203"/>
      <c r="C1083" s="220"/>
      <c r="D1083" s="220"/>
      <c r="E1083" s="220"/>
      <c r="F1083" s="220"/>
      <c r="H1083" s="175"/>
      <c r="I1083" s="175"/>
      <c r="J1083" s="202"/>
      <c r="K1083" s="198"/>
    </row>
    <row r="1084" spans="2:11" ht="15" customHeight="1" x14ac:dyDescent="0.25">
      <c r="B1084" s="203"/>
      <c r="C1084" s="220"/>
      <c r="D1084" s="220"/>
      <c r="E1084" s="220"/>
      <c r="F1084" s="220"/>
      <c r="H1084" s="175"/>
      <c r="I1084" s="175"/>
      <c r="J1084" s="202"/>
      <c r="K1084" s="198"/>
    </row>
    <row r="1085" spans="2:11" ht="15" customHeight="1" x14ac:dyDescent="0.25">
      <c r="B1085" s="203"/>
      <c r="C1085" s="220"/>
      <c r="D1085" s="220"/>
      <c r="E1085" s="220"/>
      <c r="F1085" s="220"/>
      <c r="H1085" s="175"/>
      <c r="I1085" s="175"/>
      <c r="J1085" s="202"/>
      <c r="K1085" s="198"/>
    </row>
    <row r="1086" spans="2:11" ht="15" customHeight="1" x14ac:dyDescent="0.25">
      <c r="B1086" s="203"/>
      <c r="C1086" s="220"/>
      <c r="D1086" s="220"/>
      <c r="E1086" s="220"/>
      <c r="F1086" s="220"/>
      <c r="H1086" s="175"/>
      <c r="I1086" s="175"/>
      <c r="J1086" s="202"/>
      <c r="K1086" s="198"/>
    </row>
    <row r="1087" spans="2:11" ht="15" customHeight="1" x14ac:dyDescent="0.25">
      <c r="B1087" s="203"/>
      <c r="C1087" s="220"/>
      <c r="D1087" s="220"/>
      <c r="E1087" s="220"/>
      <c r="F1087" s="220"/>
      <c r="H1087" s="175"/>
      <c r="I1087" s="175"/>
      <c r="J1087" s="202"/>
      <c r="K1087" s="198"/>
    </row>
    <row r="1088" spans="2:11" ht="15" customHeight="1" x14ac:dyDescent="0.25">
      <c r="B1088" s="203"/>
      <c r="C1088" s="220"/>
      <c r="D1088" s="220"/>
      <c r="E1088" s="220"/>
      <c r="F1088" s="220"/>
      <c r="H1088" s="175"/>
      <c r="I1088" s="175"/>
      <c r="J1088" s="202"/>
      <c r="K1088" s="198"/>
    </row>
    <row r="1089" spans="2:11" ht="15" customHeight="1" x14ac:dyDescent="0.25">
      <c r="B1089" s="203"/>
      <c r="C1089" s="220"/>
      <c r="D1089" s="220"/>
      <c r="E1089" s="220"/>
      <c r="F1089" s="220"/>
      <c r="H1089" s="175"/>
      <c r="I1089" s="175"/>
      <c r="J1089" s="202"/>
      <c r="K1089" s="198"/>
    </row>
    <row r="1090" spans="2:11" ht="15" customHeight="1" x14ac:dyDescent="0.25">
      <c r="B1090" s="203"/>
      <c r="C1090" s="220"/>
      <c r="D1090" s="220"/>
      <c r="E1090" s="220"/>
      <c r="F1090" s="220"/>
      <c r="H1090" s="175"/>
      <c r="I1090" s="175"/>
      <c r="J1090" s="202"/>
      <c r="K1090" s="198"/>
    </row>
    <row r="1091" spans="2:11" ht="15" customHeight="1" x14ac:dyDescent="0.25">
      <c r="B1091" s="203"/>
      <c r="C1091" s="220"/>
      <c r="D1091" s="220"/>
      <c r="E1091" s="220"/>
      <c r="F1091" s="220"/>
      <c r="H1091" s="175"/>
      <c r="I1091" s="175"/>
      <c r="J1091" s="202"/>
      <c r="K1091" s="198"/>
    </row>
    <row r="1092" spans="2:11" ht="15" customHeight="1" x14ac:dyDescent="0.25">
      <c r="B1092" s="203"/>
      <c r="C1092" s="220"/>
      <c r="D1092" s="220"/>
      <c r="E1092" s="220"/>
      <c r="F1092" s="220"/>
      <c r="H1092" s="175"/>
      <c r="I1092" s="175"/>
      <c r="J1092" s="202"/>
      <c r="K1092" s="198"/>
    </row>
    <row r="1093" spans="2:11" ht="15" customHeight="1" x14ac:dyDescent="0.25">
      <c r="B1093" s="203"/>
      <c r="C1093" s="220"/>
      <c r="D1093" s="220"/>
      <c r="E1093" s="220"/>
      <c r="F1093" s="220"/>
      <c r="H1093" s="175"/>
      <c r="I1093" s="175"/>
      <c r="J1093" s="202"/>
      <c r="K1093" s="198"/>
    </row>
    <row r="1094" spans="2:11" ht="15" customHeight="1" x14ac:dyDescent="0.25">
      <c r="B1094" s="203"/>
      <c r="C1094" s="220"/>
      <c r="D1094" s="220"/>
      <c r="E1094" s="220"/>
      <c r="F1094" s="220"/>
      <c r="H1094" s="175"/>
      <c r="I1094" s="175"/>
      <c r="J1094" s="202"/>
      <c r="K1094" s="198"/>
    </row>
    <row r="1095" spans="2:11" ht="15" customHeight="1" x14ac:dyDescent="0.25">
      <c r="B1095" s="203"/>
      <c r="C1095" s="220"/>
      <c r="D1095" s="220"/>
      <c r="E1095" s="220"/>
      <c r="F1095" s="220"/>
      <c r="H1095" s="175"/>
      <c r="I1095" s="175"/>
      <c r="J1095" s="202"/>
      <c r="K1095" s="198"/>
    </row>
    <row r="1096" spans="2:11" ht="15" customHeight="1" x14ac:dyDescent="0.25">
      <c r="B1096" s="203"/>
      <c r="C1096" s="220"/>
      <c r="D1096" s="220"/>
      <c r="E1096" s="220"/>
      <c r="F1096" s="220"/>
      <c r="H1096" s="175"/>
      <c r="I1096" s="175"/>
      <c r="J1096" s="202"/>
      <c r="K1096" s="198"/>
    </row>
    <row r="1097" spans="2:11" ht="15" customHeight="1" x14ac:dyDescent="0.25">
      <c r="B1097" s="203"/>
      <c r="C1097" s="220"/>
      <c r="D1097" s="220"/>
      <c r="E1097" s="220"/>
      <c r="F1097" s="220"/>
      <c r="H1097" s="175"/>
      <c r="I1097" s="175"/>
      <c r="J1097" s="202"/>
      <c r="K1097" s="198"/>
    </row>
    <row r="1098" spans="2:11" ht="15" customHeight="1" x14ac:dyDescent="0.25">
      <c r="B1098" s="203"/>
      <c r="C1098" s="220"/>
      <c r="D1098" s="220"/>
      <c r="E1098" s="220"/>
      <c r="F1098" s="220"/>
      <c r="H1098" s="175"/>
      <c r="I1098" s="175"/>
      <c r="J1098" s="202"/>
      <c r="K1098" s="198"/>
    </row>
    <row r="1099" spans="2:11" ht="15" customHeight="1" x14ac:dyDescent="0.25">
      <c r="B1099" s="203"/>
      <c r="C1099" s="220"/>
      <c r="D1099" s="220"/>
      <c r="E1099" s="220"/>
      <c r="F1099" s="220"/>
      <c r="H1099" s="175"/>
      <c r="I1099" s="175"/>
      <c r="J1099" s="202"/>
      <c r="K1099" s="198"/>
    </row>
    <row r="1100" spans="2:11" ht="15" customHeight="1" x14ac:dyDescent="0.25">
      <c r="B1100" s="203"/>
      <c r="C1100" s="220"/>
      <c r="D1100" s="220"/>
      <c r="E1100" s="220"/>
      <c r="F1100" s="220"/>
      <c r="H1100" s="175"/>
      <c r="I1100" s="175"/>
      <c r="J1100" s="202"/>
      <c r="K1100" s="198"/>
    </row>
    <row r="1101" spans="2:11" ht="15" customHeight="1" x14ac:dyDescent="0.25">
      <c r="B1101" s="203"/>
      <c r="C1101" s="220"/>
      <c r="D1101" s="220"/>
      <c r="E1101" s="220"/>
      <c r="F1101" s="220"/>
      <c r="H1101" s="175"/>
      <c r="I1101" s="175"/>
      <c r="J1101" s="202"/>
      <c r="K1101" s="198"/>
    </row>
    <row r="1102" spans="2:11" ht="15" customHeight="1" x14ac:dyDescent="0.25">
      <c r="B1102" s="203"/>
      <c r="C1102" s="220"/>
      <c r="D1102" s="220"/>
      <c r="E1102" s="220"/>
      <c r="F1102" s="220"/>
      <c r="H1102" s="175"/>
      <c r="I1102" s="175"/>
      <c r="J1102" s="202"/>
      <c r="K1102" s="198"/>
    </row>
    <row r="1103" spans="2:11" ht="15" customHeight="1" x14ac:dyDescent="0.25">
      <c r="B1103" s="203"/>
      <c r="C1103" s="220"/>
      <c r="D1103" s="220"/>
      <c r="E1103" s="220"/>
      <c r="F1103" s="220"/>
      <c r="H1103" s="175"/>
      <c r="I1103" s="175"/>
      <c r="J1103" s="202"/>
      <c r="K1103" s="198"/>
    </row>
    <row r="1104" spans="2:11" ht="15" customHeight="1" x14ac:dyDescent="0.25">
      <c r="B1104" s="203"/>
      <c r="C1104" s="220"/>
      <c r="D1104" s="220"/>
      <c r="E1104" s="220"/>
      <c r="F1104" s="220"/>
      <c r="H1104" s="175"/>
      <c r="I1104" s="175"/>
      <c r="J1104" s="202"/>
      <c r="K1104" s="198"/>
    </row>
    <row r="1105" spans="2:11" ht="15" customHeight="1" x14ac:dyDescent="0.25">
      <c r="B1105" s="203"/>
      <c r="C1105" s="220"/>
      <c r="D1105" s="220"/>
      <c r="E1105" s="220"/>
      <c r="F1105" s="220"/>
      <c r="H1105" s="175"/>
      <c r="I1105" s="175"/>
      <c r="J1105" s="202"/>
      <c r="K1105" s="198"/>
    </row>
    <row r="1106" spans="2:11" ht="15" customHeight="1" x14ac:dyDescent="0.25">
      <c r="B1106" s="203"/>
      <c r="C1106" s="220"/>
      <c r="D1106" s="220"/>
      <c r="E1106" s="220"/>
      <c r="F1106" s="220"/>
      <c r="H1106" s="175"/>
      <c r="I1106" s="175"/>
      <c r="J1106" s="202"/>
      <c r="K1106" s="198"/>
    </row>
    <row r="1107" spans="2:11" ht="15" customHeight="1" x14ac:dyDescent="0.25">
      <c r="B1107" s="203"/>
      <c r="C1107" s="220"/>
      <c r="D1107" s="220"/>
      <c r="E1107" s="220"/>
      <c r="F1107" s="220"/>
      <c r="H1107" s="175"/>
      <c r="I1107" s="175"/>
      <c r="J1107" s="202"/>
      <c r="K1107" s="198"/>
    </row>
    <row r="1108" spans="2:11" ht="15" customHeight="1" x14ac:dyDescent="0.25">
      <c r="B1108" s="203"/>
      <c r="C1108" s="220"/>
      <c r="D1108" s="220"/>
      <c r="E1108" s="220"/>
      <c r="F1108" s="220"/>
      <c r="H1108" s="175"/>
      <c r="I1108" s="175"/>
      <c r="J1108" s="202"/>
      <c r="K1108" s="198"/>
    </row>
    <row r="1109" spans="2:11" ht="15" customHeight="1" x14ac:dyDescent="0.25">
      <c r="B1109" s="203"/>
      <c r="C1109" s="220"/>
      <c r="D1109" s="220"/>
      <c r="E1109" s="220"/>
      <c r="F1109" s="220"/>
      <c r="H1109" s="175"/>
      <c r="I1109" s="175"/>
      <c r="J1109" s="202"/>
      <c r="K1109" s="198"/>
    </row>
    <row r="1110" spans="2:11" ht="15" customHeight="1" x14ac:dyDescent="0.25">
      <c r="B1110" s="203"/>
      <c r="C1110" s="220"/>
      <c r="D1110" s="220"/>
      <c r="E1110" s="220"/>
      <c r="F1110" s="220"/>
      <c r="H1110" s="175"/>
      <c r="I1110" s="175"/>
      <c r="J1110" s="202"/>
      <c r="K1110" s="198"/>
    </row>
    <row r="1111" spans="2:11" ht="15" customHeight="1" x14ac:dyDescent="0.25">
      <c r="B1111" s="203"/>
      <c r="C1111" s="220"/>
      <c r="D1111" s="220"/>
      <c r="E1111" s="220"/>
      <c r="F1111" s="220"/>
      <c r="H1111" s="175"/>
      <c r="I1111" s="175"/>
      <c r="J1111" s="202"/>
      <c r="K1111" s="198"/>
    </row>
    <row r="1112" spans="2:11" ht="15" customHeight="1" x14ac:dyDescent="0.25">
      <c r="B1112" s="203"/>
      <c r="C1112" s="220"/>
      <c r="D1112" s="220"/>
      <c r="E1112" s="220"/>
      <c r="F1112" s="220"/>
      <c r="H1112" s="175"/>
      <c r="I1112" s="175"/>
      <c r="J1112" s="202"/>
      <c r="K1112" s="198"/>
    </row>
    <row r="1113" spans="2:11" ht="15" customHeight="1" x14ac:dyDescent="0.25">
      <c r="B1113" s="203"/>
      <c r="C1113" s="220"/>
      <c r="D1113" s="220"/>
      <c r="E1113" s="220"/>
      <c r="F1113" s="220"/>
      <c r="H1113" s="175"/>
      <c r="I1113" s="175"/>
      <c r="J1113" s="202"/>
      <c r="K1113" s="198"/>
    </row>
    <row r="1114" spans="2:11" ht="15" customHeight="1" x14ac:dyDescent="0.25">
      <c r="B1114" s="203"/>
      <c r="C1114" s="220"/>
      <c r="D1114" s="220"/>
      <c r="E1114" s="220"/>
      <c r="F1114" s="220"/>
      <c r="H1114" s="175"/>
      <c r="I1114" s="175"/>
      <c r="J1114" s="202"/>
      <c r="K1114" s="198"/>
    </row>
    <row r="1115" spans="2:11" ht="15" customHeight="1" x14ac:dyDescent="0.25">
      <c r="B1115" s="203"/>
      <c r="C1115" s="220"/>
      <c r="D1115" s="220"/>
      <c r="E1115" s="220"/>
      <c r="F1115" s="220"/>
      <c r="H1115" s="175"/>
      <c r="I1115" s="175"/>
      <c r="J1115" s="202"/>
      <c r="K1115" s="198"/>
    </row>
    <row r="1116" spans="2:11" ht="15" customHeight="1" x14ac:dyDescent="0.25">
      <c r="B1116" s="203"/>
      <c r="C1116" s="220"/>
      <c r="D1116" s="220"/>
      <c r="E1116" s="220"/>
      <c r="F1116" s="220"/>
      <c r="H1116" s="175"/>
      <c r="I1116" s="175"/>
      <c r="J1116" s="202"/>
      <c r="K1116" s="198"/>
    </row>
    <row r="1117" spans="2:11" ht="15" customHeight="1" x14ac:dyDescent="0.25">
      <c r="B1117" s="203"/>
      <c r="C1117" s="220"/>
      <c r="D1117" s="220"/>
      <c r="E1117" s="220"/>
      <c r="F1117" s="220"/>
      <c r="H1117" s="175"/>
      <c r="I1117" s="175"/>
      <c r="J1117" s="202"/>
      <c r="K1117" s="198"/>
    </row>
    <row r="1118" spans="2:11" ht="15" customHeight="1" x14ac:dyDescent="0.25">
      <c r="B1118" s="203"/>
      <c r="C1118" s="220"/>
      <c r="D1118" s="220"/>
      <c r="E1118" s="220"/>
      <c r="F1118" s="220"/>
      <c r="H1118" s="175"/>
      <c r="I1118" s="175"/>
      <c r="J1118" s="202"/>
      <c r="K1118" s="198"/>
    </row>
    <row r="1119" spans="2:11" ht="15" customHeight="1" x14ac:dyDescent="0.25">
      <c r="B1119" s="203"/>
      <c r="C1119" s="220"/>
      <c r="D1119" s="220"/>
      <c r="E1119" s="220"/>
      <c r="F1119" s="220"/>
      <c r="H1119" s="175"/>
      <c r="I1119" s="175"/>
      <c r="J1119" s="202"/>
      <c r="K1119" s="198"/>
    </row>
    <row r="1120" spans="2:11" ht="15" customHeight="1" x14ac:dyDescent="0.25">
      <c r="B1120" s="203"/>
      <c r="C1120" s="220"/>
      <c r="D1120" s="220"/>
      <c r="E1120" s="220"/>
      <c r="F1120" s="220"/>
      <c r="H1120" s="175"/>
      <c r="I1120" s="175"/>
      <c r="J1120" s="202"/>
      <c r="K1120" s="198"/>
    </row>
    <row r="1121" spans="2:11" ht="15" customHeight="1" x14ac:dyDescent="0.25">
      <c r="B1121" s="203"/>
      <c r="C1121" s="220"/>
      <c r="D1121" s="220"/>
      <c r="E1121" s="220"/>
      <c r="F1121" s="220"/>
      <c r="H1121" s="175"/>
      <c r="I1121" s="175"/>
      <c r="J1121" s="202"/>
      <c r="K1121" s="198"/>
    </row>
    <row r="1122" spans="2:11" ht="15" customHeight="1" x14ac:dyDescent="0.25">
      <c r="B1122" s="203"/>
      <c r="C1122" s="220"/>
      <c r="D1122" s="220"/>
      <c r="E1122" s="220"/>
      <c r="F1122" s="220"/>
      <c r="H1122" s="175"/>
      <c r="I1122" s="175"/>
      <c r="J1122" s="202"/>
      <c r="K1122" s="198"/>
    </row>
    <row r="1123" spans="2:11" ht="15" customHeight="1" x14ac:dyDescent="0.25">
      <c r="B1123" s="203"/>
      <c r="C1123" s="220"/>
      <c r="D1123" s="220"/>
      <c r="E1123" s="220"/>
      <c r="F1123" s="220"/>
      <c r="H1123" s="175"/>
      <c r="I1123" s="175"/>
      <c r="J1123" s="202"/>
      <c r="K1123" s="198"/>
    </row>
    <row r="1124" spans="2:11" ht="15" customHeight="1" x14ac:dyDescent="0.25">
      <c r="B1124" s="203"/>
      <c r="C1124" s="220"/>
      <c r="D1124" s="220"/>
      <c r="E1124" s="220"/>
      <c r="F1124" s="220"/>
      <c r="H1124" s="175"/>
      <c r="I1124" s="175"/>
      <c r="J1124" s="202"/>
      <c r="K1124" s="198"/>
    </row>
    <row r="1125" spans="2:11" ht="15" customHeight="1" x14ac:dyDescent="0.25">
      <c r="B1125" s="203"/>
      <c r="C1125" s="220"/>
      <c r="D1125" s="220"/>
      <c r="E1125" s="220"/>
      <c r="F1125" s="220"/>
      <c r="H1125" s="175"/>
      <c r="I1125" s="175"/>
      <c r="J1125" s="202"/>
      <c r="K1125" s="198"/>
    </row>
    <row r="1126" spans="2:11" ht="15" customHeight="1" x14ac:dyDescent="0.25">
      <c r="B1126" s="203"/>
      <c r="C1126" s="220"/>
      <c r="D1126" s="220"/>
      <c r="E1126" s="220"/>
      <c r="F1126" s="220"/>
      <c r="H1126" s="175"/>
      <c r="I1126" s="175"/>
      <c r="J1126" s="202"/>
      <c r="K1126" s="198"/>
    </row>
    <row r="1127" spans="2:11" ht="15" customHeight="1" x14ac:dyDescent="0.25">
      <c r="B1127" s="203"/>
      <c r="C1127" s="220"/>
      <c r="D1127" s="220"/>
      <c r="E1127" s="220"/>
      <c r="F1127" s="220"/>
      <c r="H1127" s="175"/>
      <c r="I1127" s="175"/>
      <c r="J1127" s="202"/>
      <c r="K1127" s="198"/>
    </row>
    <row r="1128" spans="2:11" ht="15" customHeight="1" x14ac:dyDescent="0.25">
      <c r="B1128" s="203"/>
      <c r="C1128" s="220"/>
      <c r="D1128" s="220"/>
      <c r="E1128" s="220"/>
      <c r="F1128" s="220"/>
      <c r="H1128" s="175"/>
      <c r="I1128" s="175"/>
      <c r="J1128" s="202"/>
      <c r="K1128" s="198"/>
    </row>
    <row r="1129" spans="2:11" ht="15" customHeight="1" x14ac:dyDescent="0.25">
      <c r="B1129" s="203"/>
      <c r="C1129" s="220"/>
      <c r="D1129" s="220"/>
      <c r="E1129" s="220"/>
      <c r="F1129" s="220"/>
      <c r="H1129" s="175"/>
      <c r="I1129" s="175"/>
      <c r="J1129" s="202"/>
      <c r="K1129" s="198"/>
    </row>
    <row r="1130" spans="2:11" ht="15" customHeight="1" x14ac:dyDescent="0.25">
      <c r="B1130" s="203"/>
      <c r="C1130" s="220"/>
      <c r="D1130" s="220"/>
      <c r="E1130" s="220"/>
      <c r="F1130" s="220"/>
      <c r="H1130" s="175"/>
      <c r="I1130" s="175"/>
      <c r="J1130" s="202"/>
      <c r="K1130" s="198"/>
    </row>
    <row r="1131" spans="2:11" ht="15" customHeight="1" x14ac:dyDescent="0.25">
      <c r="B1131" s="203"/>
      <c r="C1131" s="220"/>
      <c r="D1131" s="220"/>
      <c r="E1131" s="220"/>
      <c r="F1131" s="220"/>
      <c r="H1131" s="175"/>
      <c r="I1131" s="175"/>
      <c r="J1131" s="202"/>
      <c r="K1131" s="198"/>
    </row>
    <row r="1132" spans="2:11" ht="15" customHeight="1" x14ac:dyDescent="0.25">
      <c r="B1132" s="203"/>
      <c r="C1132" s="220"/>
      <c r="D1132" s="220"/>
      <c r="E1132" s="220"/>
      <c r="F1132" s="220"/>
      <c r="H1132" s="175"/>
      <c r="I1132" s="175"/>
      <c r="J1132" s="202"/>
      <c r="K1132" s="198"/>
    </row>
    <row r="1133" spans="2:11" ht="15" customHeight="1" x14ac:dyDescent="0.25">
      <c r="B1133" s="203"/>
      <c r="C1133" s="220"/>
      <c r="D1133" s="220"/>
      <c r="E1133" s="220"/>
      <c r="F1133" s="220"/>
      <c r="H1133" s="175"/>
      <c r="I1133" s="175"/>
      <c r="J1133" s="202"/>
      <c r="K1133" s="198"/>
    </row>
    <row r="1134" spans="2:11" ht="15" customHeight="1" x14ac:dyDescent="0.25">
      <c r="B1134" s="203"/>
      <c r="C1134" s="220"/>
      <c r="D1134" s="220"/>
      <c r="E1134" s="220"/>
      <c r="F1134" s="220"/>
      <c r="H1134" s="175"/>
      <c r="I1134" s="175"/>
      <c r="J1134" s="202"/>
      <c r="K1134" s="198"/>
    </row>
    <row r="1135" spans="2:11" ht="15" customHeight="1" x14ac:dyDescent="0.25">
      <c r="B1135" s="203"/>
      <c r="C1135" s="220"/>
      <c r="D1135" s="220"/>
      <c r="E1135" s="220"/>
      <c r="F1135" s="220"/>
      <c r="H1135" s="175"/>
      <c r="I1135" s="175"/>
      <c r="J1135" s="202"/>
      <c r="K1135" s="198"/>
    </row>
    <row r="1136" spans="2:11" ht="15" customHeight="1" x14ac:dyDescent="0.25">
      <c r="B1136" s="203"/>
      <c r="C1136" s="220"/>
      <c r="D1136" s="220"/>
      <c r="E1136" s="220"/>
      <c r="F1136" s="220"/>
      <c r="H1136" s="175"/>
      <c r="I1136" s="175"/>
      <c r="J1136" s="202"/>
      <c r="K1136" s="198"/>
    </row>
    <row r="1137" spans="2:11" ht="15" customHeight="1" x14ac:dyDescent="0.25">
      <c r="B1137" s="203"/>
      <c r="C1137" s="220"/>
      <c r="D1137" s="220"/>
      <c r="E1137" s="220"/>
      <c r="F1137" s="220"/>
      <c r="H1137" s="175"/>
      <c r="I1137" s="175"/>
      <c r="J1137" s="202"/>
      <c r="K1137" s="198"/>
    </row>
    <row r="1138" spans="2:11" ht="15" customHeight="1" x14ac:dyDescent="0.25">
      <c r="B1138" s="203"/>
      <c r="C1138" s="220"/>
      <c r="D1138" s="220"/>
      <c r="E1138" s="220"/>
      <c r="F1138" s="220"/>
      <c r="H1138" s="175"/>
      <c r="I1138" s="175"/>
      <c r="J1138" s="202"/>
      <c r="K1138" s="198"/>
    </row>
    <row r="1139" spans="2:11" ht="15" customHeight="1" x14ac:dyDescent="0.25">
      <c r="B1139" s="203"/>
      <c r="C1139" s="220"/>
      <c r="D1139" s="220"/>
      <c r="E1139" s="220"/>
      <c r="F1139" s="220"/>
      <c r="H1139" s="175"/>
      <c r="I1139" s="175"/>
      <c r="J1139" s="202"/>
      <c r="K1139" s="198"/>
    </row>
    <row r="1140" spans="2:11" ht="15" customHeight="1" x14ac:dyDescent="0.25">
      <c r="B1140" s="203"/>
      <c r="C1140" s="220"/>
      <c r="D1140" s="220"/>
      <c r="E1140" s="220"/>
      <c r="F1140" s="220"/>
      <c r="H1140" s="175"/>
      <c r="I1140" s="175"/>
      <c r="J1140" s="202"/>
      <c r="K1140" s="198"/>
    </row>
    <row r="1141" spans="2:11" ht="15" customHeight="1" x14ac:dyDescent="0.25">
      <c r="B1141" s="203"/>
      <c r="C1141" s="220"/>
      <c r="D1141" s="220"/>
      <c r="E1141" s="220"/>
      <c r="F1141" s="220"/>
      <c r="H1141" s="175"/>
      <c r="I1141" s="175"/>
      <c r="J1141" s="202"/>
      <c r="K1141" s="198"/>
    </row>
    <row r="1142" spans="2:11" ht="15" customHeight="1" x14ac:dyDescent="0.25">
      <c r="B1142" s="203"/>
      <c r="C1142" s="220"/>
      <c r="D1142" s="220"/>
      <c r="E1142" s="220"/>
      <c r="F1142" s="220"/>
      <c r="H1142" s="175"/>
      <c r="I1142" s="175"/>
      <c r="J1142" s="202"/>
      <c r="K1142" s="198"/>
    </row>
    <row r="1143" spans="2:11" ht="15" customHeight="1" x14ac:dyDescent="0.25">
      <c r="B1143" s="203"/>
      <c r="C1143" s="220"/>
      <c r="D1143" s="220"/>
      <c r="E1143" s="220"/>
      <c r="F1143" s="220"/>
      <c r="H1143" s="175"/>
      <c r="I1143" s="175"/>
      <c r="J1143" s="202"/>
      <c r="K1143" s="198"/>
    </row>
    <row r="1144" spans="2:11" ht="15" customHeight="1" x14ac:dyDescent="0.25">
      <c r="B1144" s="203"/>
      <c r="C1144" s="220"/>
      <c r="D1144" s="220"/>
      <c r="E1144" s="220"/>
      <c r="F1144" s="220"/>
      <c r="H1144" s="175"/>
      <c r="I1144" s="175"/>
      <c r="J1144" s="202"/>
      <c r="K1144" s="198"/>
    </row>
    <row r="1145" spans="2:11" ht="15" customHeight="1" x14ac:dyDescent="0.25">
      <c r="B1145" s="203"/>
      <c r="C1145" s="220"/>
      <c r="D1145" s="220"/>
      <c r="E1145" s="220"/>
      <c r="F1145" s="220"/>
      <c r="H1145" s="175"/>
      <c r="I1145" s="175"/>
      <c r="J1145" s="202"/>
      <c r="K1145" s="198"/>
    </row>
    <row r="1146" spans="2:11" ht="15" customHeight="1" x14ac:dyDescent="0.25">
      <c r="B1146" s="203"/>
      <c r="C1146" s="220"/>
      <c r="D1146" s="220"/>
      <c r="E1146" s="220"/>
      <c r="F1146" s="220"/>
      <c r="H1146" s="175"/>
      <c r="I1146" s="175"/>
      <c r="J1146" s="202"/>
      <c r="K1146" s="198"/>
    </row>
    <row r="1147" spans="2:11" ht="15" customHeight="1" x14ac:dyDescent="0.25">
      <c r="B1147" s="203"/>
      <c r="C1147" s="220"/>
      <c r="D1147" s="220"/>
      <c r="E1147" s="220"/>
      <c r="F1147" s="220"/>
      <c r="H1147" s="175"/>
      <c r="I1147" s="175"/>
      <c r="J1147" s="202"/>
      <c r="K1147" s="198"/>
    </row>
    <row r="1148" spans="2:11" ht="15" customHeight="1" x14ac:dyDescent="0.25">
      <c r="B1148" s="203"/>
      <c r="C1148" s="220"/>
      <c r="D1148" s="220"/>
      <c r="E1148" s="220"/>
      <c r="F1148" s="220"/>
      <c r="H1148" s="175"/>
      <c r="I1148" s="175"/>
      <c r="J1148" s="202"/>
      <c r="K1148" s="198"/>
    </row>
    <row r="1149" spans="2:11" ht="15" customHeight="1" x14ac:dyDescent="0.25">
      <c r="B1149" s="203"/>
      <c r="C1149" s="220"/>
      <c r="D1149" s="220"/>
      <c r="E1149" s="220"/>
      <c r="F1149" s="220"/>
      <c r="H1149" s="175"/>
      <c r="I1149" s="175"/>
      <c r="J1149" s="202"/>
      <c r="K1149" s="198"/>
    </row>
    <row r="1150" spans="2:11" ht="15" customHeight="1" x14ac:dyDescent="0.25">
      <c r="B1150" s="203"/>
      <c r="C1150" s="220"/>
      <c r="D1150" s="220"/>
      <c r="E1150" s="220"/>
      <c r="F1150" s="220"/>
      <c r="H1150" s="175"/>
      <c r="I1150" s="175"/>
      <c r="J1150" s="202"/>
      <c r="K1150" s="198"/>
    </row>
    <row r="1151" spans="2:11" ht="15" customHeight="1" x14ac:dyDescent="0.25">
      <c r="B1151" s="203"/>
      <c r="C1151" s="220"/>
      <c r="D1151" s="220"/>
      <c r="E1151" s="220"/>
      <c r="F1151" s="220"/>
      <c r="H1151" s="175"/>
      <c r="I1151" s="175"/>
      <c r="J1151" s="202"/>
      <c r="K1151" s="198"/>
    </row>
    <row r="1152" spans="2:11" ht="15" customHeight="1" x14ac:dyDescent="0.25">
      <c r="B1152" s="203"/>
      <c r="C1152" s="220"/>
      <c r="D1152" s="220"/>
      <c r="E1152" s="220"/>
      <c r="F1152" s="220"/>
      <c r="H1152" s="175"/>
      <c r="I1152" s="175"/>
      <c r="J1152" s="202"/>
      <c r="K1152" s="198"/>
    </row>
    <row r="1153" spans="2:11" ht="15" customHeight="1" x14ac:dyDescent="0.25">
      <c r="B1153" s="203"/>
      <c r="C1153" s="220"/>
      <c r="D1153" s="220"/>
      <c r="E1153" s="220"/>
      <c r="F1153" s="220"/>
      <c r="H1153" s="175"/>
      <c r="I1153" s="175"/>
      <c r="J1153" s="202"/>
      <c r="K1153" s="198"/>
    </row>
    <row r="1154" spans="2:11" ht="15" customHeight="1" x14ac:dyDescent="0.25">
      <c r="B1154" s="203"/>
      <c r="C1154" s="220"/>
      <c r="D1154" s="220"/>
      <c r="E1154" s="220"/>
      <c r="F1154" s="220"/>
      <c r="H1154" s="175"/>
      <c r="I1154" s="175"/>
      <c r="J1154" s="202"/>
      <c r="K1154" s="198"/>
    </row>
    <row r="1155" spans="2:11" ht="15" customHeight="1" x14ac:dyDescent="0.25">
      <c r="B1155" s="203"/>
      <c r="C1155" s="220"/>
      <c r="D1155" s="220"/>
      <c r="E1155" s="220"/>
      <c r="F1155" s="220"/>
      <c r="H1155" s="175"/>
      <c r="I1155" s="175"/>
      <c r="J1155" s="202"/>
      <c r="K1155" s="198"/>
    </row>
    <row r="1156" spans="2:11" ht="15" customHeight="1" x14ac:dyDescent="0.25">
      <c r="B1156" s="203"/>
      <c r="C1156" s="220"/>
      <c r="D1156" s="220"/>
      <c r="E1156" s="220"/>
      <c r="F1156" s="220"/>
      <c r="H1156" s="175"/>
      <c r="I1156" s="175"/>
      <c r="J1156" s="202"/>
      <c r="K1156" s="198"/>
    </row>
    <row r="1157" spans="2:11" ht="15" customHeight="1" x14ac:dyDescent="0.25">
      <c r="B1157" s="203"/>
      <c r="C1157" s="220"/>
      <c r="D1157" s="220"/>
      <c r="E1157" s="220"/>
      <c r="F1157" s="220"/>
      <c r="H1157" s="175"/>
      <c r="I1157" s="175"/>
      <c r="J1157" s="202"/>
      <c r="K1157" s="198"/>
    </row>
    <row r="1158" spans="2:11" ht="15" customHeight="1" x14ac:dyDescent="0.25">
      <c r="B1158" s="203"/>
      <c r="C1158" s="220"/>
      <c r="D1158" s="220"/>
      <c r="E1158" s="220"/>
      <c r="F1158" s="220"/>
      <c r="H1158" s="175"/>
      <c r="I1158" s="175"/>
      <c r="J1158" s="202"/>
      <c r="K1158" s="198"/>
    </row>
    <row r="1159" spans="2:11" ht="15" customHeight="1" x14ac:dyDescent="0.25">
      <c r="B1159" s="203"/>
      <c r="C1159" s="220"/>
      <c r="D1159" s="220"/>
      <c r="E1159" s="220"/>
      <c r="F1159" s="220"/>
      <c r="H1159" s="175"/>
      <c r="I1159" s="175"/>
      <c r="J1159" s="202"/>
      <c r="K1159" s="198"/>
    </row>
    <row r="1160" spans="2:11" ht="15" customHeight="1" x14ac:dyDescent="0.25">
      <c r="B1160" s="203"/>
      <c r="C1160" s="220"/>
      <c r="D1160" s="220"/>
      <c r="E1160" s="220"/>
      <c r="F1160" s="220"/>
      <c r="H1160" s="175"/>
      <c r="I1160" s="175"/>
      <c r="J1160" s="202"/>
      <c r="K1160" s="198"/>
    </row>
    <row r="1161" spans="2:11" ht="15" customHeight="1" x14ac:dyDescent="0.25">
      <c r="B1161" s="203"/>
      <c r="C1161" s="220"/>
      <c r="D1161" s="220"/>
      <c r="E1161" s="220"/>
      <c r="F1161" s="220"/>
      <c r="H1161" s="175"/>
      <c r="I1161" s="175"/>
      <c r="J1161" s="202"/>
      <c r="K1161" s="198"/>
    </row>
    <row r="1162" spans="2:11" ht="15" customHeight="1" x14ac:dyDescent="0.25">
      <c r="B1162" s="203"/>
      <c r="C1162" s="220"/>
      <c r="D1162" s="220"/>
      <c r="E1162" s="220"/>
      <c r="F1162" s="220"/>
      <c r="H1162" s="175"/>
      <c r="I1162" s="175"/>
      <c r="J1162" s="202"/>
      <c r="K1162" s="198"/>
    </row>
    <row r="1163" spans="2:11" ht="15" customHeight="1" x14ac:dyDescent="0.25">
      <c r="B1163" s="203"/>
      <c r="C1163" s="220"/>
      <c r="D1163" s="220"/>
      <c r="E1163" s="220"/>
      <c r="F1163" s="220"/>
      <c r="H1163" s="175"/>
      <c r="I1163" s="175"/>
      <c r="J1163" s="202"/>
      <c r="K1163" s="198"/>
    </row>
    <row r="1164" spans="2:11" ht="15" customHeight="1" x14ac:dyDescent="0.25">
      <c r="B1164" s="203"/>
      <c r="C1164" s="220"/>
      <c r="D1164" s="220"/>
      <c r="E1164" s="220"/>
      <c r="F1164" s="220"/>
      <c r="H1164" s="175"/>
      <c r="I1164" s="175"/>
      <c r="J1164" s="202"/>
      <c r="K1164" s="198"/>
    </row>
    <row r="1165" spans="2:11" ht="15" customHeight="1" x14ac:dyDescent="0.25">
      <c r="B1165" s="203"/>
      <c r="C1165" s="220"/>
      <c r="D1165" s="220"/>
      <c r="E1165" s="220"/>
      <c r="F1165" s="220"/>
      <c r="H1165" s="175"/>
      <c r="I1165" s="175"/>
      <c r="J1165" s="202"/>
      <c r="K1165" s="198"/>
    </row>
    <row r="1166" spans="2:11" ht="15" customHeight="1" x14ac:dyDescent="0.25">
      <c r="B1166" s="203"/>
      <c r="C1166" s="220"/>
      <c r="D1166" s="220"/>
      <c r="E1166" s="220"/>
      <c r="F1166" s="220"/>
      <c r="H1166" s="175"/>
      <c r="I1166" s="175"/>
      <c r="J1166" s="202"/>
      <c r="K1166" s="198"/>
    </row>
    <row r="1167" spans="2:11" ht="15" customHeight="1" x14ac:dyDescent="0.25">
      <c r="B1167" s="203"/>
      <c r="C1167" s="220"/>
      <c r="D1167" s="220"/>
      <c r="E1167" s="220"/>
      <c r="F1167" s="220"/>
      <c r="H1167" s="175"/>
      <c r="I1167" s="175"/>
      <c r="J1167" s="202"/>
      <c r="K1167" s="198"/>
    </row>
    <row r="1168" spans="2:11" ht="15" customHeight="1" x14ac:dyDescent="0.25">
      <c r="B1168" s="203"/>
      <c r="C1168" s="220"/>
      <c r="D1168" s="220"/>
      <c r="E1168" s="220"/>
      <c r="F1168" s="220"/>
      <c r="H1168" s="175"/>
      <c r="I1168" s="175"/>
      <c r="J1168" s="202"/>
      <c r="K1168" s="198"/>
    </row>
    <row r="1169" spans="2:11" ht="15" customHeight="1" x14ac:dyDescent="0.25">
      <c r="B1169" s="203"/>
      <c r="C1169" s="220"/>
      <c r="D1169" s="220"/>
      <c r="E1169" s="220"/>
      <c r="F1169" s="220"/>
      <c r="H1169" s="175"/>
      <c r="I1169" s="175"/>
      <c r="J1169" s="202"/>
      <c r="K1169" s="198"/>
    </row>
    <row r="1170" spans="2:11" ht="15" customHeight="1" x14ac:dyDescent="0.25">
      <c r="B1170" s="203"/>
      <c r="C1170" s="220"/>
      <c r="D1170" s="220"/>
      <c r="E1170" s="220"/>
      <c r="F1170" s="220"/>
      <c r="H1170" s="175"/>
      <c r="I1170" s="175"/>
      <c r="J1170" s="202"/>
      <c r="K1170" s="198"/>
    </row>
    <row r="1171" spans="2:11" ht="15" customHeight="1" x14ac:dyDescent="0.25">
      <c r="B1171" s="203"/>
      <c r="C1171" s="220"/>
      <c r="D1171" s="220"/>
      <c r="E1171" s="220"/>
      <c r="F1171" s="220"/>
      <c r="H1171" s="175"/>
      <c r="I1171" s="175"/>
      <c r="J1171" s="202"/>
      <c r="K1171" s="198"/>
    </row>
    <row r="1172" spans="2:11" ht="15" customHeight="1" x14ac:dyDescent="0.25">
      <c r="B1172" s="203"/>
      <c r="C1172" s="220"/>
      <c r="D1172" s="220"/>
      <c r="E1172" s="220"/>
      <c r="F1172" s="220"/>
      <c r="H1172" s="175"/>
      <c r="I1172" s="175"/>
      <c r="J1172" s="202"/>
      <c r="K1172" s="198"/>
    </row>
    <row r="1173" spans="2:11" ht="15" customHeight="1" x14ac:dyDescent="0.25">
      <c r="B1173" s="203"/>
      <c r="C1173" s="220"/>
      <c r="D1173" s="220"/>
      <c r="E1173" s="220"/>
      <c r="F1173" s="220"/>
      <c r="H1173" s="175"/>
      <c r="I1173" s="175"/>
      <c r="J1173" s="202"/>
      <c r="K1173" s="198"/>
    </row>
    <row r="1174" spans="2:11" ht="15" customHeight="1" x14ac:dyDescent="0.25">
      <c r="B1174" s="203"/>
      <c r="C1174" s="220"/>
      <c r="D1174" s="220"/>
      <c r="E1174" s="220"/>
      <c r="F1174" s="220"/>
      <c r="H1174" s="175"/>
      <c r="I1174" s="175"/>
      <c r="J1174" s="202"/>
      <c r="K1174" s="198"/>
    </row>
    <row r="1175" spans="2:11" ht="15" customHeight="1" x14ac:dyDescent="0.25">
      <c r="B1175" s="203"/>
      <c r="C1175" s="220"/>
      <c r="D1175" s="220"/>
      <c r="E1175" s="220"/>
      <c r="F1175" s="220"/>
      <c r="H1175" s="175"/>
      <c r="I1175" s="175"/>
      <c r="J1175" s="202"/>
      <c r="K1175" s="198"/>
    </row>
    <row r="1176" spans="2:11" ht="15" customHeight="1" x14ac:dyDescent="0.25">
      <c r="B1176" s="203"/>
      <c r="C1176" s="220"/>
      <c r="D1176" s="220"/>
      <c r="E1176" s="220"/>
      <c r="F1176" s="220"/>
      <c r="H1176" s="175"/>
      <c r="I1176" s="175"/>
      <c r="J1176" s="202"/>
      <c r="K1176" s="198"/>
    </row>
    <row r="1177" spans="2:11" ht="15" customHeight="1" x14ac:dyDescent="0.25">
      <c r="B1177" s="203"/>
      <c r="C1177" s="220"/>
      <c r="D1177" s="220"/>
      <c r="E1177" s="220"/>
      <c r="F1177" s="220"/>
      <c r="H1177" s="175"/>
      <c r="I1177" s="175"/>
      <c r="J1177" s="202"/>
      <c r="K1177" s="198"/>
    </row>
    <row r="1178" spans="2:11" ht="15" customHeight="1" x14ac:dyDescent="0.25">
      <c r="B1178" s="203"/>
      <c r="C1178" s="220"/>
      <c r="D1178" s="220"/>
      <c r="E1178" s="220"/>
      <c r="F1178" s="220"/>
      <c r="H1178" s="175"/>
      <c r="I1178" s="175"/>
      <c r="J1178" s="202"/>
      <c r="K1178" s="198"/>
    </row>
    <row r="1179" spans="2:11" ht="15" customHeight="1" x14ac:dyDescent="0.25">
      <c r="B1179" s="203"/>
      <c r="C1179" s="220"/>
      <c r="D1179" s="220"/>
      <c r="E1179" s="220"/>
      <c r="F1179" s="220"/>
      <c r="H1179" s="175"/>
      <c r="I1179" s="175"/>
      <c r="J1179" s="202"/>
      <c r="K1179" s="198"/>
    </row>
    <row r="1180" spans="2:11" ht="15" customHeight="1" x14ac:dyDescent="0.25">
      <c r="B1180" s="203"/>
      <c r="C1180" s="220"/>
      <c r="D1180" s="220"/>
      <c r="E1180" s="220"/>
      <c r="F1180" s="220"/>
      <c r="H1180" s="175"/>
      <c r="I1180" s="175"/>
      <c r="J1180" s="202"/>
      <c r="K1180" s="198"/>
    </row>
    <row r="1181" spans="2:11" ht="15" customHeight="1" x14ac:dyDescent="0.25">
      <c r="B1181" s="203"/>
      <c r="C1181" s="220"/>
      <c r="D1181" s="220"/>
      <c r="E1181" s="220"/>
      <c r="F1181" s="220"/>
      <c r="H1181" s="175"/>
      <c r="I1181" s="175"/>
      <c r="J1181" s="202"/>
      <c r="K1181" s="198"/>
    </row>
    <row r="1182" spans="2:11" ht="15" customHeight="1" x14ac:dyDescent="0.25">
      <c r="B1182" s="203"/>
      <c r="C1182" s="220"/>
      <c r="D1182" s="220"/>
      <c r="E1182" s="220"/>
      <c r="F1182" s="220"/>
      <c r="H1182" s="175"/>
      <c r="I1182" s="175"/>
      <c r="J1182" s="202"/>
      <c r="K1182" s="198"/>
    </row>
    <row r="1183" spans="2:11" ht="15" customHeight="1" x14ac:dyDescent="0.25">
      <c r="B1183" s="203"/>
      <c r="C1183" s="220"/>
      <c r="D1183" s="220"/>
      <c r="E1183" s="220"/>
      <c r="F1183" s="220"/>
      <c r="H1183" s="175"/>
      <c r="I1183" s="175"/>
      <c r="J1183" s="202"/>
      <c r="K1183" s="198"/>
    </row>
    <row r="1184" spans="2:11" ht="15" customHeight="1" x14ac:dyDescent="0.25">
      <c r="B1184" s="203"/>
      <c r="C1184" s="220"/>
      <c r="D1184" s="220"/>
      <c r="E1184" s="220"/>
      <c r="F1184" s="220"/>
      <c r="H1184" s="175"/>
      <c r="I1184" s="175"/>
      <c r="J1184" s="202"/>
      <c r="K1184" s="198"/>
    </row>
    <row r="1185" spans="2:11" ht="15" customHeight="1" x14ac:dyDescent="0.25">
      <c r="B1185" s="203"/>
      <c r="C1185" s="220"/>
      <c r="D1185" s="220"/>
      <c r="E1185" s="220"/>
      <c r="F1185" s="220"/>
      <c r="H1185" s="175"/>
      <c r="I1185" s="175"/>
      <c r="J1185" s="202"/>
      <c r="K1185" s="198"/>
    </row>
    <row r="1186" spans="2:11" ht="15" customHeight="1" x14ac:dyDescent="0.25">
      <c r="B1186" s="203"/>
      <c r="C1186" s="220"/>
      <c r="D1186" s="220"/>
      <c r="E1186" s="220"/>
      <c r="F1186" s="220"/>
      <c r="H1186" s="175"/>
      <c r="I1186" s="175"/>
      <c r="J1186" s="202"/>
      <c r="K1186" s="198"/>
    </row>
    <row r="1187" spans="2:11" ht="15" customHeight="1" x14ac:dyDescent="0.25">
      <c r="B1187" s="203"/>
      <c r="C1187" s="220"/>
      <c r="D1187" s="220"/>
      <c r="E1187" s="220"/>
      <c r="F1187" s="220"/>
      <c r="H1187" s="175"/>
      <c r="I1187" s="175"/>
      <c r="J1187" s="202"/>
      <c r="K1187" s="198"/>
    </row>
    <row r="1188" spans="2:11" ht="15" customHeight="1" x14ac:dyDescent="0.25">
      <c r="B1188" s="203"/>
      <c r="C1188" s="220"/>
      <c r="D1188" s="220"/>
      <c r="E1188" s="220"/>
      <c r="F1188" s="220"/>
      <c r="H1188" s="175"/>
      <c r="I1188" s="175"/>
      <c r="J1188" s="202"/>
      <c r="K1188" s="198"/>
    </row>
    <row r="1189" spans="2:11" ht="15" customHeight="1" x14ac:dyDescent="0.25">
      <c r="B1189" s="203"/>
      <c r="C1189" s="220"/>
      <c r="D1189" s="220"/>
      <c r="E1189" s="220"/>
      <c r="F1189" s="220"/>
      <c r="H1189" s="175"/>
      <c r="I1189" s="175"/>
      <c r="J1189" s="202"/>
      <c r="K1189" s="198"/>
    </row>
    <row r="1190" spans="2:11" ht="15" customHeight="1" x14ac:dyDescent="0.25">
      <c r="B1190" s="203"/>
      <c r="C1190" s="220"/>
      <c r="D1190" s="220"/>
      <c r="E1190" s="220"/>
      <c r="F1190" s="220"/>
      <c r="H1190" s="175"/>
      <c r="I1190" s="175"/>
      <c r="J1190" s="202"/>
      <c r="K1190" s="198"/>
    </row>
    <row r="1191" spans="2:11" ht="15" customHeight="1" x14ac:dyDescent="0.25">
      <c r="B1191" s="203"/>
      <c r="C1191" s="220"/>
      <c r="D1191" s="220"/>
      <c r="E1191" s="220"/>
      <c r="F1191" s="220"/>
      <c r="H1191" s="175"/>
      <c r="I1191" s="175"/>
      <c r="J1191" s="202"/>
      <c r="K1191" s="198"/>
    </row>
    <row r="1192" spans="2:11" ht="15" customHeight="1" x14ac:dyDescent="0.25">
      <c r="B1192" s="203"/>
      <c r="C1192" s="220"/>
      <c r="D1192" s="220"/>
      <c r="E1192" s="220"/>
      <c r="F1192" s="220"/>
      <c r="H1192" s="175"/>
      <c r="I1192" s="175"/>
      <c r="J1192" s="202"/>
      <c r="K1192" s="198"/>
    </row>
    <row r="1193" spans="2:11" ht="15" customHeight="1" x14ac:dyDescent="0.25">
      <c r="B1193" s="203"/>
      <c r="C1193" s="220"/>
      <c r="D1193" s="220"/>
      <c r="E1193" s="220"/>
      <c r="F1193" s="220"/>
      <c r="H1193" s="175"/>
      <c r="I1193" s="175"/>
      <c r="J1193" s="202"/>
      <c r="K1193" s="198"/>
    </row>
    <row r="1194" spans="2:11" ht="15" customHeight="1" x14ac:dyDescent="0.25">
      <c r="B1194" s="203"/>
      <c r="C1194" s="220"/>
      <c r="D1194" s="220"/>
      <c r="E1194" s="220"/>
      <c r="F1194" s="220"/>
      <c r="H1194" s="175"/>
      <c r="I1194" s="175"/>
      <c r="J1194" s="202"/>
      <c r="K1194" s="198"/>
    </row>
    <row r="1195" spans="2:11" ht="15" customHeight="1" x14ac:dyDescent="0.25">
      <c r="B1195" s="203"/>
      <c r="C1195" s="220"/>
      <c r="D1195" s="220"/>
      <c r="E1195" s="220"/>
      <c r="F1195" s="220"/>
      <c r="H1195" s="175"/>
      <c r="I1195" s="175"/>
      <c r="J1195" s="202"/>
      <c r="K1195" s="198"/>
    </row>
    <row r="1196" spans="2:11" ht="15" customHeight="1" x14ac:dyDescent="0.25">
      <c r="B1196" s="203"/>
      <c r="C1196" s="220"/>
      <c r="D1196" s="220"/>
      <c r="E1196" s="220"/>
      <c r="F1196" s="220"/>
      <c r="H1196" s="175"/>
      <c r="I1196" s="175"/>
      <c r="J1196" s="202"/>
      <c r="K1196" s="198"/>
    </row>
    <row r="1197" spans="2:11" ht="15" customHeight="1" x14ac:dyDescent="0.25">
      <c r="B1197" s="203"/>
      <c r="C1197" s="220"/>
      <c r="D1197" s="220"/>
      <c r="E1197" s="220"/>
      <c r="F1197" s="220"/>
      <c r="H1197" s="175"/>
      <c r="I1197" s="175"/>
      <c r="J1197" s="202"/>
      <c r="K1197" s="198"/>
    </row>
    <row r="1198" spans="2:11" ht="15" customHeight="1" x14ac:dyDescent="0.25">
      <c r="B1198" s="203"/>
      <c r="C1198" s="220"/>
      <c r="D1198" s="220"/>
      <c r="E1198" s="220"/>
      <c r="F1198" s="220"/>
      <c r="H1198" s="175"/>
      <c r="I1198" s="175"/>
      <c r="J1198" s="202"/>
      <c r="K1198" s="198"/>
    </row>
    <row r="1199" spans="2:11" ht="15" customHeight="1" x14ac:dyDescent="0.25">
      <c r="B1199" s="203"/>
      <c r="C1199" s="220"/>
      <c r="D1199" s="220"/>
      <c r="E1199" s="220"/>
      <c r="F1199" s="220"/>
      <c r="H1199" s="175"/>
      <c r="I1199" s="175"/>
      <c r="J1199" s="202"/>
      <c r="K1199" s="198"/>
    </row>
    <row r="1200" spans="2:11" ht="15" customHeight="1" x14ac:dyDescent="0.25">
      <c r="B1200" s="203"/>
      <c r="C1200" s="220"/>
      <c r="D1200" s="220"/>
      <c r="E1200" s="220"/>
      <c r="F1200" s="220"/>
      <c r="H1200" s="175"/>
      <c r="I1200" s="175"/>
      <c r="J1200" s="202"/>
      <c r="K1200" s="198"/>
    </row>
    <row r="1201" spans="2:11" ht="15" customHeight="1" x14ac:dyDescent="0.25">
      <c r="B1201" s="203"/>
      <c r="C1201" s="220"/>
      <c r="D1201" s="220"/>
      <c r="E1201" s="220"/>
      <c r="F1201" s="220"/>
      <c r="H1201" s="175"/>
      <c r="I1201" s="175"/>
      <c r="J1201" s="202"/>
      <c r="K1201" s="198"/>
    </row>
    <row r="1202" spans="2:11" ht="15" customHeight="1" x14ac:dyDescent="0.25">
      <c r="B1202" s="203"/>
      <c r="C1202" s="220"/>
      <c r="D1202" s="220"/>
      <c r="E1202" s="220"/>
      <c r="F1202" s="220"/>
      <c r="H1202" s="175"/>
      <c r="I1202" s="175"/>
      <c r="J1202" s="202"/>
      <c r="K1202" s="198"/>
    </row>
    <row r="1203" spans="2:11" ht="15" customHeight="1" x14ac:dyDescent="0.25">
      <c r="B1203" s="203"/>
      <c r="C1203" s="220"/>
      <c r="D1203" s="220"/>
      <c r="E1203" s="220"/>
      <c r="F1203" s="220"/>
      <c r="H1203" s="175"/>
      <c r="I1203" s="175"/>
      <c r="J1203" s="202"/>
      <c r="K1203" s="198"/>
    </row>
    <row r="1204" spans="2:11" ht="15" customHeight="1" x14ac:dyDescent="0.25">
      <c r="B1204" s="203"/>
      <c r="C1204" s="220"/>
      <c r="D1204" s="220"/>
      <c r="E1204" s="220"/>
      <c r="F1204" s="220"/>
      <c r="H1204" s="175"/>
      <c r="I1204" s="175"/>
      <c r="J1204" s="202"/>
      <c r="K1204" s="198"/>
    </row>
    <row r="1205" spans="2:11" ht="15" customHeight="1" x14ac:dyDescent="0.25">
      <c r="B1205" s="203"/>
      <c r="C1205" s="220"/>
      <c r="D1205" s="220"/>
      <c r="E1205" s="220"/>
      <c r="F1205" s="220"/>
      <c r="H1205" s="175"/>
      <c r="I1205" s="175"/>
      <c r="J1205" s="202"/>
      <c r="K1205" s="198"/>
    </row>
    <row r="1206" spans="2:11" ht="15" customHeight="1" x14ac:dyDescent="0.25">
      <c r="B1206" s="203"/>
      <c r="C1206" s="220"/>
      <c r="D1206" s="220"/>
      <c r="E1206" s="220"/>
      <c r="F1206" s="220"/>
      <c r="H1206" s="175"/>
      <c r="I1206" s="175"/>
      <c r="J1206" s="202"/>
      <c r="K1206" s="198"/>
    </row>
    <row r="1207" spans="2:11" ht="15" customHeight="1" x14ac:dyDescent="0.25">
      <c r="B1207" s="203"/>
      <c r="C1207" s="220"/>
      <c r="D1207" s="220"/>
      <c r="E1207" s="220"/>
      <c r="F1207" s="220"/>
      <c r="H1207" s="175"/>
      <c r="I1207" s="175"/>
      <c r="J1207" s="202"/>
      <c r="K1207" s="198"/>
    </row>
    <row r="1208" spans="2:11" ht="15" customHeight="1" x14ac:dyDescent="0.25">
      <c r="B1208" s="203"/>
      <c r="C1208" s="220"/>
      <c r="D1208" s="220"/>
      <c r="E1208" s="220"/>
      <c r="F1208" s="220"/>
      <c r="H1208" s="175"/>
      <c r="I1208" s="175"/>
      <c r="J1208" s="202"/>
      <c r="K1208" s="198"/>
    </row>
    <row r="1209" spans="2:11" ht="15" customHeight="1" x14ac:dyDescent="0.25">
      <c r="B1209" s="203"/>
      <c r="C1209" s="220"/>
      <c r="D1209" s="220"/>
      <c r="E1209" s="220"/>
      <c r="F1209" s="220"/>
      <c r="H1209" s="175"/>
      <c r="I1209" s="175"/>
      <c r="J1209" s="202"/>
      <c r="K1209" s="198"/>
    </row>
    <row r="1210" spans="2:11" ht="15" customHeight="1" x14ac:dyDescent="0.25">
      <c r="B1210" s="203"/>
      <c r="C1210" s="220"/>
      <c r="D1210" s="220"/>
      <c r="E1210" s="220"/>
      <c r="F1210" s="220"/>
      <c r="H1210" s="175"/>
      <c r="I1210" s="175"/>
      <c r="J1210" s="202"/>
      <c r="K1210" s="198"/>
    </row>
    <row r="1211" spans="2:11" ht="15" customHeight="1" x14ac:dyDescent="0.25">
      <c r="B1211" s="203"/>
      <c r="C1211" s="220"/>
      <c r="D1211" s="220"/>
      <c r="E1211" s="220"/>
      <c r="F1211" s="220"/>
      <c r="H1211" s="175"/>
      <c r="I1211" s="175"/>
      <c r="J1211" s="202"/>
      <c r="K1211" s="198"/>
    </row>
    <row r="1212" spans="2:11" ht="15" customHeight="1" x14ac:dyDescent="0.25">
      <c r="B1212" s="203"/>
      <c r="C1212" s="220"/>
      <c r="D1212" s="220"/>
      <c r="E1212" s="220"/>
      <c r="F1212" s="220"/>
      <c r="H1212" s="175"/>
      <c r="I1212" s="175"/>
      <c r="J1212" s="202"/>
      <c r="K1212" s="198"/>
    </row>
    <row r="1213" spans="2:11" ht="15" customHeight="1" x14ac:dyDescent="0.25">
      <c r="B1213" s="203"/>
      <c r="C1213" s="220"/>
      <c r="D1213" s="220"/>
      <c r="E1213" s="220"/>
      <c r="F1213" s="220"/>
      <c r="H1213" s="175"/>
      <c r="I1213" s="175"/>
      <c r="J1213" s="202"/>
      <c r="K1213" s="198"/>
    </row>
    <row r="1214" spans="2:11" ht="15" customHeight="1" x14ac:dyDescent="0.25">
      <c r="B1214" s="203"/>
      <c r="C1214" s="220"/>
      <c r="D1214" s="220"/>
      <c r="E1214" s="220"/>
      <c r="F1214" s="220"/>
      <c r="H1214" s="175"/>
      <c r="I1214" s="175"/>
      <c r="J1214" s="202"/>
      <c r="K1214" s="198"/>
    </row>
    <row r="1215" spans="2:11" ht="15" customHeight="1" x14ac:dyDescent="0.25">
      <c r="B1215" s="203"/>
      <c r="C1215" s="220"/>
      <c r="D1215" s="220"/>
      <c r="E1215" s="220"/>
      <c r="F1215" s="220"/>
      <c r="H1215" s="175"/>
      <c r="I1215" s="175"/>
      <c r="J1215" s="202"/>
      <c r="K1215" s="198"/>
    </row>
    <row r="1216" spans="2:11" ht="15" customHeight="1" x14ac:dyDescent="0.25">
      <c r="B1216" s="203"/>
      <c r="C1216" s="220"/>
      <c r="D1216" s="220"/>
      <c r="E1216" s="220"/>
      <c r="F1216" s="220"/>
      <c r="H1216" s="175"/>
      <c r="I1216" s="175"/>
      <c r="J1216" s="202"/>
      <c r="K1216" s="198"/>
    </row>
    <row r="1217" spans="2:11" ht="15" customHeight="1" x14ac:dyDescent="0.25">
      <c r="B1217" s="203"/>
      <c r="C1217" s="220"/>
      <c r="D1217" s="220"/>
      <c r="E1217" s="220"/>
      <c r="F1217" s="220"/>
      <c r="H1217" s="175"/>
      <c r="I1217" s="175"/>
      <c r="J1217" s="202"/>
      <c r="K1217" s="198"/>
    </row>
    <row r="1218" spans="2:11" ht="15" customHeight="1" x14ac:dyDescent="0.25">
      <c r="B1218" s="203"/>
      <c r="C1218" s="220"/>
      <c r="D1218" s="220"/>
      <c r="E1218" s="220"/>
      <c r="F1218" s="220"/>
      <c r="H1218" s="175"/>
      <c r="I1218" s="175"/>
      <c r="J1218" s="202"/>
      <c r="K1218" s="198"/>
    </row>
    <row r="1219" spans="2:11" ht="15" customHeight="1" x14ac:dyDescent="0.25">
      <c r="B1219" s="203"/>
      <c r="C1219" s="220"/>
      <c r="D1219" s="220"/>
      <c r="E1219" s="220"/>
      <c r="F1219" s="220"/>
      <c r="H1219" s="175"/>
      <c r="I1219" s="175"/>
      <c r="J1219" s="202"/>
      <c r="K1219" s="198"/>
    </row>
    <row r="1220" spans="2:11" ht="15" customHeight="1" x14ac:dyDescent="0.25">
      <c r="B1220" s="203"/>
      <c r="C1220" s="220"/>
      <c r="D1220" s="220"/>
      <c r="E1220" s="220"/>
      <c r="F1220" s="220"/>
      <c r="H1220" s="175"/>
      <c r="I1220" s="175"/>
      <c r="J1220" s="202"/>
      <c r="K1220" s="198"/>
    </row>
    <row r="1221" spans="2:11" ht="15" customHeight="1" x14ac:dyDescent="0.25">
      <c r="B1221" s="203"/>
      <c r="C1221" s="220"/>
      <c r="D1221" s="220"/>
      <c r="E1221" s="220"/>
      <c r="F1221" s="220"/>
      <c r="H1221" s="175"/>
      <c r="I1221" s="175"/>
      <c r="J1221" s="202"/>
      <c r="K1221" s="198"/>
    </row>
    <row r="1222" spans="2:11" ht="15" customHeight="1" x14ac:dyDescent="0.25">
      <c r="B1222" s="203"/>
      <c r="C1222" s="220"/>
      <c r="D1222" s="220"/>
      <c r="E1222" s="220"/>
      <c r="F1222" s="220"/>
      <c r="H1222" s="175"/>
      <c r="I1222" s="175"/>
      <c r="J1222" s="202"/>
      <c r="K1222" s="198"/>
    </row>
    <row r="1223" spans="2:11" ht="15" customHeight="1" x14ac:dyDescent="0.25">
      <c r="B1223" s="203"/>
      <c r="C1223" s="220"/>
      <c r="D1223" s="220"/>
      <c r="E1223" s="220"/>
      <c r="F1223" s="220"/>
      <c r="H1223" s="175"/>
      <c r="I1223" s="175"/>
      <c r="J1223" s="202"/>
      <c r="K1223" s="198"/>
    </row>
    <row r="1224" spans="2:11" ht="15" customHeight="1" x14ac:dyDescent="0.25">
      <c r="B1224" s="203"/>
      <c r="C1224" s="220"/>
      <c r="D1224" s="220"/>
      <c r="E1224" s="220"/>
      <c r="F1224" s="220"/>
      <c r="H1224" s="175"/>
      <c r="I1224" s="175"/>
      <c r="J1224" s="202"/>
      <c r="K1224" s="198"/>
    </row>
    <row r="1225" spans="2:11" ht="15" customHeight="1" x14ac:dyDescent="0.25">
      <c r="B1225" s="203"/>
      <c r="C1225" s="220"/>
      <c r="D1225" s="220"/>
      <c r="E1225" s="220"/>
      <c r="F1225" s="220"/>
      <c r="H1225" s="175"/>
      <c r="I1225" s="175"/>
      <c r="J1225" s="202"/>
      <c r="K1225" s="198"/>
    </row>
    <row r="1226" spans="2:11" ht="15" customHeight="1" x14ac:dyDescent="0.25">
      <c r="B1226" s="203"/>
      <c r="C1226" s="220"/>
      <c r="D1226" s="220"/>
      <c r="E1226" s="220"/>
      <c r="F1226" s="220"/>
      <c r="H1226" s="175"/>
      <c r="I1226" s="175"/>
      <c r="J1226" s="202"/>
      <c r="K1226" s="198"/>
    </row>
    <row r="1227" spans="2:11" ht="15" customHeight="1" x14ac:dyDescent="0.25">
      <c r="B1227" s="203"/>
      <c r="C1227" s="220"/>
      <c r="D1227" s="220"/>
      <c r="E1227" s="220"/>
      <c r="F1227" s="220"/>
      <c r="H1227" s="175"/>
      <c r="I1227" s="175"/>
      <c r="J1227" s="202"/>
      <c r="K1227" s="198"/>
    </row>
    <row r="1228" spans="2:11" ht="15" customHeight="1" x14ac:dyDescent="0.25">
      <c r="B1228" s="203"/>
      <c r="C1228" s="220"/>
      <c r="D1228" s="220"/>
      <c r="E1228" s="220"/>
      <c r="F1228" s="220"/>
      <c r="H1228" s="175"/>
      <c r="I1228" s="175"/>
      <c r="J1228" s="202"/>
      <c r="K1228" s="198"/>
    </row>
    <row r="1229" spans="2:11" ht="15" customHeight="1" x14ac:dyDescent="0.25">
      <c r="B1229" s="203"/>
      <c r="C1229" s="220"/>
      <c r="D1229" s="220"/>
      <c r="E1229" s="220"/>
      <c r="F1229" s="220"/>
      <c r="H1229" s="175"/>
      <c r="I1229" s="175"/>
      <c r="J1229" s="202"/>
      <c r="K1229" s="198"/>
    </row>
    <row r="1230" spans="2:11" ht="15" customHeight="1" x14ac:dyDescent="0.25">
      <c r="B1230" s="203"/>
      <c r="C1230" s="220"/>
      <c r="D1230" s="220"/>
      <c r="E1230" s="220"/>
      <c r="F1230" s="220"/>
      <c r="H1230" s="175"/>
      <c r="I1230" s="175"/>
      <c r="J1230" s="202"/>
      <c r="K1230" s="198"/>
    </row>
    <row r="1231" spans="2:11" ht="15" customHeight="1" x14ac:dyDescent="0.25">
      <c r="B1231" s="203"/>
      <c r="C1231" s="220"/>
      <c r="D1231" s="220"/>
      <c r="E1231" s="220"/>
      <c r="F1231" s="220"/>
      <c r="H1231" s="175"/>
      <c r="I1231" s="175"/>
      <c r="J1231" s="202"/>
      <c r="K1231" s="198"/>
    </row>
    <row r="1232" spans="2:11" ht="15" customHeight="1" x14ac:dyDescent="0.25">
      <c r="B1232" s="203"/>
      <c r="C1232" s="220"/>
      <c r="D1232" s="220"/>
      <c r="E1232" s="220"/>
      <c r="F1232" s="220"/>
      <c r="H1232" s="175"/>
      <c r="I1232" s="175"/>
      <c r="J1232" s="202"/>
      <c r="K1232" s="198"/>
    </row>
    <row r="1233" spans="2:11" ht="15" customHeight="1" x14ac:dyDescent="0.25">
      <c r="B1233" s="203"/>
      <c r="C1233" s="220"/>
      <c r="D1233" s="220"/>
      <c r="E1233" s="220"/>
      <c r="F1233" s="220"/>
      <c r="H1233" s="175"/>
      <c r="I1233" s="175"/>
      <c r="J1233" s="202"/>
      <c r="K1233" s="198"/>
    </row>
    <row r="1234" spans="2:11" ht="15" customHeight="1" x14ac:dyDescent="0.25">
      <c r="B1234" s="203"/>
      <c r="C1234" s="220"/>
      <c r="D1234" s="220"/>
      <c r="E1234" s="220"/>
      <c r="F1234" s="220"/>
      <c r="H1234" s="175"/>
      <c r="I1234" s="175"/>
      <c r="J1234" s="202"/>
      <c r="K1234" s="198"/>
    </row>
    <row r="1235" spans="2:11" ht="15" customHeight="1" x14ac:dyDescent="0.25">
      <c r="B1235" s="203"/>
      <c r="C1235" s="220"/>
      <c r="D1235" s="220"/>
      <c r="E1235" s="220"/>
      <c r="F1235" s="220"/>
      <c r="H1235" s="175"/>
      <c r="I1235" s="175"/>
      <c r="J1235" s="202"/>
      <c r="K1235" s="198"/>
    </row>
    <row r="1236" spans="2:11" ht="15" customHeight="1" x14ac:dyDescent="0.25">
      <c r="B1236" s="203"/>
      <c r="C1236" s="220"/>
      <c r="D1236" s="220"/>
      <c r="E1236" s="220"/>
      <c r="F1236" s="220"/>
      <c r="H1236" s="175"/>
      <c r="I1236" s="175"/>
      <c r="J1236" s="202"/>
      <c r="K1236" s="198"/>
    </row>
    <row r="1237" spans="2:11" ht="15" customHeight="1" x14ac:dyDescent="0.25">
      <c r="B1237" s="203"/>
      <c r="C1237" s="220"/>
      <c r="D1237" s="220"/>
      <c r="E1237" s="220"/>
      <c r="F1237" s="220"/>
      <c r="H1237" s="175"/>
      <c r="I1237" s="175"/>
      <c r="J1237" s="202"/>
      <c r="K1237" s="198"/>
    </row>
    <row r="1238" spans="2:11" ht="15" customHeight="1" x14ac:dyDescent="0.25">
      <c r="B1238" s="203"/>
      <c r="C1238" s="220"/>
      <c r="D1238" s="220"/>
      <c r="E1238" s="220"/>
      <c r="F1238" s="220"/>
      <c r="H1238" s="175"/>
      <c r="I1238" s="175"/>
      <c r="J1238" s="202"/>
      <c r="K1238" s="198"/>
    </row>
    <row r="1239" spans="2:11" ht="15" customHeight="1" x14ac:dyDescent="0.25">
      <c r="B1239" s="203"/>
      <c r="C1239" s="220"/>
      <c r="D1239" s="220"/>
      <c r="E1239" s="220"/>
      <c r="F1239" s="220"/>
      <c r="H1239" s="175"/>
      <c r="I1239" s="175"/>
      <c r="J1239" s="202"/>
      <c r="K1239" s="198"/>
    </row>
    <row r="1240" spans="2:11" ht="15" customHeight="1" x14ac:dyDescent="0.25">
      <c r="B1240" s="203"/>
      <c r="C1240" s="220"/>
      <c r="D1240" s="220"/>
      <c r="E1240" s="220"/>
      <c r="F1240" s="220"/>
      <c r="H1240" s="175"/>
      <c r="I1240" s="175"/>
      <c r="J1240" s="202"/>
      <c r="K1240" s="198"/>
    </row>
    <row r="1241" spans="2:11" ht="15" customHeight="1" x14ac:dyDescent="0.25">
      <c r="B1241" s="203"/>
      <c r="C1241" s="220"/>
      <c r="D1241" s="220"/>
      <c r="E1241" s="220"/>
      <c r="F1241" s="220"/>
      <c r="H1241" s="175"/>
      <c r="I1241" s="175"/>
      <c r="J1241" s="202"/>
      <c r="K1241" s="198"/>
    </row>
    <row r="1242" spans="2:11" ht="15" customHeight="1" x14ac:dyDescent="0.25">
      <c r="B1242" s="203"/>
      <c r="C1242" s="220"/>
      <c r="D1242" s="220"/>
      <c r="E1242" s="220"/>
      <c r="F1242" s="220"/>
      <c r="H1242" s="175"/>
      <c r="I1242" s="175"/>
      <c r="J1242" s="202"/>
      <c r="K1242" s="198"/>
    </row>
    <row r="1243" spans="2:11" ht="15" customHeight="1" x14ac:dyDescent="0.25">
      <c r="B1243" s="203"/>
      <c r="C1243" s="220"/>
      <c r="D1243" s="220"/>
      <c r="E1243" s="220"/>
      <c r="F1243" s="220"/>
      <c r="H1243" s="175"/>
      <c r="I1243" s="175"/>
      <c r="J1243" s="202"/>
      <c r="K1243" s="198"/>
    </row>
    <row r="1244" spans="2:11" ht="15" customHeight="1" x14ac:dyDescent="0.25">
      <c r="B1244" s="203"/>
      <c r="C1244" s="220"/>
      <c r="D1244" s="220"/>
      <c r="E1244" s="220"/>
      <c r="F1244" s="220"/>
      <c r="H1244" s="175"/>
      <c r="I1244" s="175"/>
      <c r="J1244" s="202"/>
      <c r="K1244" s="198"/>
    </row>
    <row r="1245" spans="2:11" ht="15" customHeight="1" x14ac:dyDescent="0.25">
      <c r="B1245" s="203"/>
      <c r="C1245" s="220"/>
      <c r="D1245" s="220"/>
      <c r="E1245" s="220"/>
      <c r="F1245" s="220"/>
      <c r="H1245" s="175"/>
      <c r="I1245" s="175"/>
      <c r="J1245" s="202"/>
      <c r="K1245" s="198"/>
    </row>
    <row r="1246" spans="2:11" ht="15" customHeight="1" x14ac:dyDescent="0.25">
      <c r="B1246" s="203"/>
      <c r="C1246" s="220"/>
      <c r="D1246" s="220"/>
      <c r="E1246" s="220"/>
      <c r="F1246" s="220"/>
      <c r="H1246" s="175"/>
      <c r="I1246" s="175"/>
      <c r="J1246" s="202"/>
      <c r="K1246" s="198"/>
    </row>
    <row r="1247" spans="2:11" ht="15" customHeight="1" x14ac:dyDescent="0.25">
      <c r="B1247" s="203"/>
      <c r="C1247" s="220"/>
      <c r="D1247" s="220"/>
      <c r="E1247" s="220"/>
      <c r="F1247" s="220"/>
      <c r="H1247" s="175"/>
      <c r="I1247" s="175"/>
      <c r="J1247" s="202"/>
      <c r="K1247" s="198"/>
    </row>
    <row r="1248" spans="2:11" ht="15" customHeight="1" x14ac:dyDescent="0.25">
      <c r="B1248" s="203"/>
      <c r="C1248" s="220"/>
      <c r="D1248" s="220"/>
      <c r="E1248" s="220"/>
      <c r="F1248" s="220"/>
      <c r="H1248" s="175"/>
      <c r="I1248" s="175"/>
      <c r="J1248" s="202"/>
      <c r="K1248" s="198"/>
    </row>
    <row r="1249" spans="2:11" ht="15" customHeight="1" x14ac:dyDescent="0.25">
      <c r="B1249" s="203"/>
      <c r="C1249" s="220"/>
      <c r="D1249" s="220"/>
      <c r="E1249" s="220"/>
      <c r="F1249" s="220"/>
      <c r="H1249" s="175"/>
      <c r="I1249" s="175"/>
      <c r="J1249" s="202"/>
      <c r="K1249" s="198"/>
    </row>
    <row r="1250" spans="2:11" ht="15" customHeight="1" x14ac:dyDescent="0.25">
      <c r="B1250" s="203"/>
      <c r="C1250" s="220"/>
      <c r="D1250" s="220"/>
      <c r="E1250" s="220"/>
      <c r="F1250" s="220"/>
      <c r="H1250" s="175"/>
      <c r="I1250" s="175"/>
      <c r="J1250" s="202"/>
      <c r="K1250" s="198"/>
    </row>
    <row r="1251" spans="2:11" ht="15" customHeight="1" x14ac:dyDescent="0.25">
      <c r="B1251" s="203"/>
      <c r="C1251" s="220"/>
      <c r="D1251" s="220"/>
      <c r="E1251" s="220"/>
      <c r="F1251" s="220"/>
      <c r="H1251" s="175"/>
      <c r="I1251" s="175"/>
      <c r="J1251" s="202"/>
      <c r="K1251" s="198"/>
    </row>
    <row r="1252" spans="2:11" ht="15" customHeight="1" x14ac:dyDescent="0.25">
      <c r="B1252" s="203"/>
      <c r="C1252" s="220"/>
      <c r="D1252" s="220"/>
      <c r="E1252" s="220"/>
      <c r="F1252" s="220"/>
      <c r="H1252" s="175"/>
      <c r="I1252" s="175"/>
      <c r="J1252" s="202"/>
      <c r="K1252" s="198"/>
    </row>
    <row r="1253" spans="2:11" ht="15" customHeight="1" x14ac:dyDescent="0.25">
      <c r="B1253" s="203"/>
      <c r="C1253" s="220"/>
      <c r="D1253" s="220"/>
      <c r="E1253" s="220"/>
      <c r="F1253" s="220"/>
      <c r="H1253" s="175"/>
      <c r="I1253" s="175"/>
      <c r="J1253" s="202"/>
      <c r="K1253" s="198"/>
    </row>
    <row r="1254" spans="2:11" ht="15" customHeight="1" x14ac:dyDescent="0.25">
      <c r="B1254" s="203"/>
      <c r="C1254" s="220"/>
      <c r="D1254" s="220"/>
      <c r="E1254" s="220"/>
      <c r="F1254" s="220"/>
      <c r="H1254" s="175"/>
      <c r="I1254" s="175"/>
      <c r="J1254" s="202"/>
      <c r="K1254" s="198"/>
    </row>
    <row r="1255" spans="2:11" ht="15" customHeight="1" x14ac:dyDescent="0.25">
      <c r="B1255" s="203"/>
      <c r="C1255" s="220"/>
      <c r="D1255" s="220"/>
      <c r="E1255" s="220"/>
      <c r="F1255" s="220"/>
      <c r="H1255" s="175"/>
      <c r="I1255" s="175"/>
      <c r="J1255" s="202"/>
      <c r="K1255" s="198"/>
    </row>
    <row r="1256" spans="2:11" ht="15" customHeight="1" x14ac:dyDescent="0.25">
      <c r="B1256" s="203"/>
      <c r="C1256" s="220"/>
      <c r="D1256" s="220"/>
      <c r="E1256" s="220"/>
      <c r="F1256" s="220"/>
      <c r="H1256" s="175"/>
      <c r="I1256" s="175"/>
      <c r="J1256" s="202"/>
      <c r="K1256" s="198"/>
    </row>
    <row r="1257" spans="2:11" ht="15" customHeight="1" x14ac:dyDescent="0.25">
      <c r="B1257" s="203"/>
      <c r="C1257" s="220"/>
      <c r="D1257" s="220"/>
      <c r="E1257" s="220"/>
      <c r="F1257" s="220"/>
      <c r="H1257" s="175"/>
      <c r="I1257" s="175"/>
      <c r="J1257" s="202"/>
      <c r="K1257" s="198"/>
    </row>
    <row r="1258" spans="2:11" ht="15" customHeight="1" x14ac:dyDescent="0.25">
      <c r="B1258" s="203"/>
      <c r="C1258" s="220"/>
      <c r="D1258" s="220"/>
      <c r="E1258" s="220"/>
      <c r="F1258" s="220"/>
      <c r="H1258" s="175"/>
      <c r="I1258" s="175"/>
      <c r="J1258" s="202"/>
      <c r="K1258" s="198"/>
    </row>
    <row r="1259" spans="2:11" ht="15" customHeight="1" x14ac:dyDescent="0.25">
      <c r="B1259" s="203"/>
      <c r="C1259" s="220"/>
      <c r="D1259" s="220"/>
      <c r="E1259" s="220"/>
      <c r="F1259" s="220"/>
      <c r="H1259" s="175"/>
      <c r="I1259" s="175"/>
      <c r="J1259" s="202"/>
      <c r="K1259" s="198"/>
    </row>
    <row r="1260" spans="2:11" ht="15" customHeight="1" x14ac:dyDescent="0.25">
      <c r="B1260" s="203"/>
      <c r="C1260" s="220"/>
      <c r="D1260" s="220"/>
      <c r="E1260" s="220"/>
      <c r="F1260" s="220"/>
      <c r="H1260" s="175"/>
      <c r="I1260" s="175"/>
      <c r="J1260" s="202"/>
      <c r="K1260" s="198"/>
    </row>
    <row r="1261" spans="2:11" ht="15" customHeight="1" x14ac:dyDescent="0.25">
      <c r="B1261" s="203"/>
      <c r="C1261" s="220"/>
      <c r="D1261" s="220"/>
      <c r="E1261" s="220"/>
      <c r="F1261" s="220"/>
      <c r="H1261" s="175"/>
      <c r="I1261" s="175"/>
      <c r="J1261" s="202"/>
      <c r="K1261" s="198"/>
    </row>
    <row r="1262" spans="2:11" ht="15" customHeight="1" x14ac:dyDescent="0.25">
      <c r="B1262" s="203"/>
      <c r="C1262" s="220"/>
      <c r="D1262" s="220"/>
      <c r="E1262" s="220"/>
      <c r="F1262" s="220"/>
      <c r="H1262" s="175"/>
      <c r="I1262" s="175"/>
      <c r="J1262" s="202"/>
      <c r="K1262" s="198"/>
    </row>
    <row r="1263" spans="2:11" ht="15" customHeight="1" x14ac:dyDescent="0.25">
      <c r="B1263" s="203"/>
      <c r="C1263" s="220"/>
      <c r="D1263" s="220"/>
      <c r="E1263" s="220"/>
      <c r="F1263" s="220"/>
      <c r="H1263" s="175"/>
      <c r="I1263" s="175"/>
      <c r="J1263" s="202"/>
      <c r="K1263" s="198"/>
    </row>
    <row r="1264" spans="2:11" ht="15" customHeight="1" x14ac:dyDescent="0.25">
      <c r="B1264" s="203"/>
      <c r="C1264" s="220"/>
      <c r="D1264" s="220"/>
      <c r="E1264" s="220"/>
      <c r="F1264" s="220"/>
      <c r="H1264" s="175"/>
      <c r="I1264" s="175"/>
      <c r="J1264" s="202"/>
      <c r="K1264" s="198"/>
    </row>
    <row r="1265" spans="2:11" ht="15" customHeight="1" x14ac:dyDescent="0.25">
      <c r="B1265" s="203"/>
      <c r="C1265" s="220"/>
      <c r="D1265" s="220"/>
      <c r="E1265" s="220"/>
      <c r="F1265" s="220"/>
      <c r="H1265" s="175"/>
      <c r="I1265" s="175"/>
      <c r="J1265" s="202"/>
      <c r="K1265" s="198"/>
    </row>
    <row r="1266" spans="2:11" ht="15" customHeight="1" x14ac:dyDescent="0.25">
      <c r="B1266" s="203"/>
      <c r="C1266" s="220"/>
      <c r="D1266" s="220"/>
      <c r="E1266" s="220"/>
      <c r="F1266" s="220"/>
      <c r="H1266" s="175"/>
      <c r="I1266" s="175"/>
      <c r="J1266" s="202"/>
      <c r="K1266" s="198"/>
    </row>
    <row r="1267" spans="2:11" ht="15" customHeight="1" x14ac:dyDescent="0.25">
      <c r="B1267" s="203"/>
      <c r="C1267" s="220"/>
      <c r="D1267" s="220"/>
      <c r="E1267" s="220"/>
      <c r="F1267" s="220"/>
      <c r="H1267" s="175"/>
      <c r="I1267" s="175"/>
      <c r="J1267" s="202"/>
      <c r="K1267" s="198"/>
    </row>
    <row r="1268" spans="2:11" ht="15" customHeight="1" x14ac:dyDescent="0.25">
      <c r="B1268" s="203"/>
      <c r="C1268" s="220"/>
      <c r="D1268" s="220"/>
      <c r="E1268" s="220"/>
      <c r="F1268" s="220"/>
      <c r="H1268" s="175"/>
      <c r="I1268" s="175"/>
      <c r="J1268" s="202"/>
      <c r="K1268" s="198"/>
    </row>
    <row r="1269" spans="2:11" ht="15" customHeight="1" x14ac:dyDescent="0.25">
      <c r="B1269" s="203"/>
      <c r="C1269" s="220"/>
      <c r="D1269" s="220"/>
      <c r="E1269" s="220"/>
      <c r="F1269" s="220"/>
      <c r="H1269" s="175"/>
      <c r="I1269" s="175"/>
      <c r="J1269" s="202"/>
      <c r="K1269" s="198"/>
    </row>
    <row r="1270" spans="2:11" ht="15" customHeight="1" x14ac:dyDescent="0.25">
      <c r="B1270" s="203"/>
      <c r="C1270" s="220"/>
      <c r="D1270" s="220"/>
      <c r="E1270" s="220"/>
      <c r="F1270" s="220"/>
      <c r="H1270" s="175"/>
      <c r="I1270" s="175"/>
      <c r="J1270" s="202"/>
      <c r="K1270" s="198"/>
    </row>
    <row r="1271" spans="2:11" ht="15" customHeight="1" x14ac:dyDescent="0.25">
      <c r="B1271" s="203"/>
      <c r="C1271" s="220"/>
      <c r="D1271" s="220"/>
      <c r="E1271" s="220"/>
      <c r="F1271" s="220"/>
      <c r="H1271" s="175"/>
      <c r="I1271" s="175"/>
      <c r="J1271" s="202"/>
      <c r="K1271" s="198"/>
    </row>
    <row r="1272" spans="2:11" ht="15" customHeight="1" x14ac:dyDescent="0.25">
      <c r="B1272" s="203"/>
      <c r="C1272" s="220"/>
      <c r="D1272" s="220"/>
      <c r="E1272" s="220"/>
      <c r="F1272" s="220"/>
      <c r="H1272" s="175"/>
      <c r="I1272" s="175"/>
      <c r="J1272" s="202"/>
      <c r="K1272" s="198"/>
    </row>
    <row r="1273" spans="2:11" ht="15" customHeight="1" x14ac:dyDescent="0.25">
      <c r="B1273" s="203"/>
      <c r="C1273" s="220"/>
      <c r="D1273" s="220"/>
      <c r="E1273" s="220"/>
      <c r="F1273" s="220"/>
      <c r="H1273" s="175"/>
      <c r="I1273" s="175"/>
      <c r="J1273" s="202"/>
      <c r="K1273" s="198"/>
    </row>
    <row r="1274" spans="2:11" ht="15" customHeight="1" x14ac:dyDescent="0.25">
      <c r="B1274" s="203"/>
      <c r="C1274" s="220"/>
      <c r="D1274" s="220"/>
      <c r="E1274" s="220"/>
      <c r="F1274" s="220"/>
      <c r="H1274" s="175"/>
      <c r="I1274" s="175"/>
      <c r="J1274" s="202"/>
      <c r="K1274" s="198"/>
    </row>
    <row r="1275" spans="2:11" ht="15" customHeight="1" x14ac:dyDescent="0.25">
      <c r="B1275" s="203"/>
      <c r="C1275" s="220"/>
      <c r="D1275" s="220"/>
      <c r="E1275" s="220"/>
      <c r="F1275" s="220"/>
      <c r="H1275" s="175"/>
      <c r="I1275" s="175"/>
      <c r="J1275" s="202"/>
      <c r="K1275" s="198"/>
    </row>
    <row r="1276" spans="2:11" ht="15" customHeight="1" x14ac:dyDescent="0.25">
      <c r="B1276" s="203"/>
      <c r="C1276" s="220"/>
      <c r="D1276" s="220"/>
      <c r="E1276" s="220"/>
      <c r="F1276" s="220"/>
      <c r="H1276" s="175"/>
      <c r="I1276" s="175"/>
      <c r="J1276" s="202"/>
      <c r="K1276" s="198"/>
    </row>
    <row r="1277" spans="2:11" ht="15" customHeight="1" x14ac:dyDescent="0.25">
      <c r="B1277" s="203"/>
      <c r="C1277" s="220"/>
      <c r="D1277" s="220"/>
      <c r="E1277" s="220"/>
      <c r="F1277" s="220"/>
      <c r="H1277" s="175"/>
      <c r="I1277" s="175"/>
      <c r="J1277" s="202"/>
      <c r="K1277" s="198"/>
    </row>
    <row r="1278" spans="2:11" ht="15" customHeight="1" x14ac:dyDescent="0.25">
      <c r="B1278" s="203"/>
      <c r="C1278" s="220"/>
      <c r="D1278" s="220"/>
      <c r="E1278" s="220"/>
      <c r="F1278" s="220"/>
      <c r="H1278" s="175"/>
      <c r="I1278" s="175"/>
      <c r="J1278" s="202"/>
      <c r="K1278" s="198"/>
    </row>
    <row r="1279" spans="2:11" ht="15" customHeight="1" x14ac:dyDescent="0.25">
      <c r="B1279" s="203"/>
      <c r="C1279" s="220"/>
      <c r="D1279" s="220"/>
      <c r="E1279" s="220"/>
      <c r="F1279" s="220"/>
      <c r="H1279" s="175"/>
      <c r="I1279" s="175"/>
      <c r="J1279" s="202"/>
      <c r="K1279" s="198"/>
    </row>
    <row r="1280" spans="2:11" ht="15" customHeight="1" x14ac:dyDescent="0.25">
      <c r="B1280" s="203"/>
      <c r="C1280" s="220"/>
      <c r="D1280" s="220"/>
      <c r="E1280" s="220"/>
      <c r="F1280" s="220"/>
      <c r="H1280" s="175"/>
      <c r="I1280" s="175"/>
      <c r="J1280" s="202"/>
      <c r="K1280" s="198"/>
    </row>
    <row r="1281" spans="2:11" ht="15" customHeight="1" x14ac:dyDescent="0.25">
      <c r="B1281" s="203"/>
      <c r="C1281" s="220"/>
      <c r="D1281" s="220"/>
      <c r="E1281" s="220"/>
      <c r="F1281" s="220"/>
      <c r="H1281" s="175"/>
      <c r="I1281" s="175"/>
      <c r="J1281" s="202"/>
      <c r="K1281" s="198"/>
    </row>
    <row r="1282" spans="2:11" ht="15" customHeight="1" x14ac:dyDescent="0.25">
      <c r="B1282" s="203"/>
      <c r="C1282" s="220"/>
      <c r="D1282" s="220"/>
      <c r="E1282" s="220"/>
      <c r="F1282" s="220"/>
      <c r="H1282" s="175"/>
      <c r="I1282" s="175"/>
      <c r="J1282" s="202"/>
      <c r="K1282" s="198"/>
    </row>
    <row r="1283" spans="2:11" ht="15" customHeight="1" x14ac:dyDescent="0.25">
      <c r="B1283" s="203"/>
      <c r="C1283" s="220"/>
      <c r="D1283" s="220"/>
      <c r="E1283" s="220"/>
      <c r="F1283" s="220"/>
      <c r="H1283" s="175"/>
      <c r="I1283" s="175"/>
      <c r="J1283" s="202"/>
      <c r="K1283" s="198"/>
    </row>
    <row r="1284" spans="2:11" ht="15" customHeight="1" x14ac:dyDescent="0.25">
      <c r="B1284" s="203"/>
      <c r="C1284" s="220"/>
      <c r="D1284" s="220"/>
      <c r="E1284" s="220"/>
      <c r="F1284" s="220"/>
      <c r="H1284" s="175"/>
      <c r="I1284" s="175"/>
      <c r="J1284" s="202"/>
      <c r="K1284" s="198"/>
    </row>
    <row r="1285" spans="2:11" ht="15" customHeight="1" x14ac:dyDescent="0.25">
      <c r="B1285" s="203"/>
      <c r="C1285" s="220"/>
      <c r="D1285" s="220"/>
      <c r="E1285" s="220"/>
      <c r="F1285" s="220"/>
      <c r="H1285" s="175"/>
      <c r="I1285" s="175"/>
      <c r="J1285" s="202"/>
      <c r="K1285" s="198"/>
    </row>
    <row r="1286" spans="2:11" ht="15" customHeight="1" x14ac:dyDescent="0.25">
      <c r="B1286" s="203"/>
      <c r="C1286" s="220"/>
      <c r="D1286" s="220"/>
      <c r="E1286" s="220"/>
      <c r="F1286" s="220"/>
      <c r="H1286" s="175"/>
      <c r="I1286" s="175"/>
      <c r="J1286" s="202"/>
      <c r="K1286" s="198"/>
    </row>
    <row r="1287" spans="2:11" ht="15" customHeight="1" x14ac:dyDescent="0.25">
      <c r="B1287" s="203"/>
      <c r="C1287" s="220"/>
      <c r="D1287" s="220"/>
      <c r="E1287" s="220"/>
      <c r="F1287" s="220"/>
      <c r="H1287" s="175"/>
      <c r="I1287" s="175"/>
      <c r="J1287" s="202"/>
      <c r="K1287" s="198"/>
    </row>
    <row r="1288" spans="2:11" ht="15" customHeight="1" x14ac:dyDescent="0.25">
      <c r="B1288" s="203"/>
      <c r="C1288" s="220"/>
      <c r="D1288" s="220"/>
      <c r="E1288" s="220"/>
      <c r="F1288" s="220"/>
      <c r="H1288" s="175"/>
      <c r="I1288" s="175"/>
      <c r="J1288" s="202"/>
      <c r="K1288" s="198"/>
    </row>
    <row r="1289" spans="2:11" ht="15" customHeight="1" x14ac:dyDescent="0.25">
      <c r="B1289" s="203"/>
      <c r="C1289" s="220"/>
      <c r="D1289" s="220"/>
      <c r="E1289" s="220"/>
      <c r="F1289" s="220"/>
      <c r="H1289" s="175"/>
      <c r="I1289" s="175"/>
      <c r="J1289" s="202"/>
      <c r="K1289" s="198"/>
    </row>
    <row r="1290" spans="2:11" ht="15" customHeight="1" x14ac:dyDescent="0.25">
      <c r="B1290" s="203"/>
      <c r="C1290" s="220"/>
      <c r="D1290" s="220"/>
      <c r="E1290" s="220"/>
      <c r="F1290" s="220"/>
      <c r="H1290" s="175"/>
      <c r="I1290" s="175"/>
      <c r="J1290" s="202"/>
      <c r="K1290" s="198"/>
    </row>
    <row r="1291" spans="2:11" ht="15" customHeight="1" x14ac:dyDescent="0.25">
      <c r="B1291" s="203"/>
      <c r="C1291" s="220"/>
      <c r="D1291" s="220"/>
      <c r="E1291" s="220"/>
      <c r="F1291" s="220"/>
      <c r="H1291" s="175"/>
      <c r="I1291" s="175"/>
      <c r="J1291" s="202"/>
      <c r="K1291" s="198"/>
    </row>
    <row r="1292" spans="2:11" ht="15" customHeight="1" x14ac:dyDescent="0.25">
      <c r="B1292" s="203"/>
      <c r="C1292" s="220"/>
      <c r="D1292" s="220"/>
      <c r="E1292" s="220"/>
      <c r="F1292" s="220"/>
      <c r="H1292" s="175"/>
      <c r="I1292" s="175"/>
      <c r="J1292" s="202"/>
      <c r="K1292" s="198"/>
    </row>
    <row r="1293" spans="2:11" ht="15" customHeight="1" x14ac:dyDescent="0.25">
      <c r="B1293" s="203"/>
      <c r="C1293" s="220"/>
      <c r="D1293" s="220"/>
      <c r="E1293" s="220"/>
      <c r="F1293" s="220"/>
      <c r="H1293" s="175"/>
      <c r="I1293" s="175"/>
      <c r="J1293" s="202"/>
      <c r="K1293" s="198"/>
    </row>
    <row r="1294" spans="2:11" ht="15" customHeight="1" x14ac:dyDescent="0.25">
      <c r="B1294" s="203"/>
      <c r="C1294" s="220"/>
      <c r="D1294" s="220"/>
      <c r="E1294" s="220"/>
      <c r="F1294" s="220"/>
      <c r="H1294" s="175"/>
      <c r="I1294" s="175"/>
      <c r="J1294" s="202"/>
      <c r="K1294" s="198"/>
    </row>
    <row r="1295" spans="2:11" ht="15" customHeight="1" x14ac:dyDescent="0.25">
      <c r="B1295" s="203"/>
      <c r="C1295" s="220"/>
      <c r="D1295" s="220"/>
      <c r="E1295" s="220"/>
      <c r="F1295" s="220"/>
      <c r="H1295" s="175"/>
      <c r="I1295" s="175"/>
      <c r="J1295" s="202"/>
      <c r="K1295" s="198"/>
    </row>
    <row r="1296" spans="2:11" ht="15" customHeight="1" x14ac:dyDescent="0.25">
      <c r="B1296" s="203"/>
      <c r="C1296" s="220"/>
      <c r="D1296" s="220"/>
      <c r="E1296" s="220"/>
      <c r="F1296" s="220"/>
      <c r="H1296" s="175"/>
      <c r="I1296" s="175"/>
      <c r="J1296" s="202"/>
      <c r="K1296" s="198"/>
    </row>
    <row r="1297" spans="2:11" ht="15" customHeight="1" x14ac:dyDescent="0.25">
      <c r="B1297" s="203"/>
      <c r="C1297" s="220"/>
      <c r="D1297" s="220"/>
      <c r="E1297" s="220"/>
      <c r="F1297" s="220"/>
      <c r="H1297" s="175"/>
      <c r="I1297" s="175"/>
      <c r="J1297" s="202"/>
      <c r="K1297" s="198"/>
    </row>
    <row r="1298" spans="2:11" ht="15" customHeight="1" x14ac:dyDescent="0.25">
      <c r="B1298" s="203"/>
      <c r="C1298" s="220"/>
      <c r="D1298" s="220"/>
      <c r="E1298" s="220"/>
      <c r="F1298" s="220"/>
      <c r="H1298" s="175"/>
      <c r="I1298" s="175"/>
      <c r="J1298" s="202"/>
      <c r="K1298" s="198"/>
    </row>
    <row r="1299" spans="2:11" ht="15" customHeight="1" x14ac:dyDescent="0.25">
      <c r="B1299" s="203"/>
      <c r="C1299" s="220"/>
      <c r="D1299" s="220"/>
      <c r="E1299" s="220"/>
      <c r="F1299" s="220"/>
      <c r="H1299" s="175"/>
      <c r="I1299" s="175"/>
      <c r="J1299" s="202"/>
      <c r="K1299" s="198"/>
    </row>
    <row r="1300" spans="2:11" ht="15" customHeight="1" x14ac:dyDescent="0.25">
      <c r="B1300" s="203"/>
      <c r="C1300" s="220"/>
      <c r="D1300" s="220"/>
      <c r="E1300" s="220"/>
      <c r="F1300" s="220"/>
      <c r="H1300" s="175"/>
      <c r="I1300" s="175"/>
      <c r="J1300" s="202"/>
      <c r="K1300" s="198"/>
    </row>
    <row r="1301" spans="2:11" ht="15" customHeight="1" x14ac:dyDescent="0.25">
      <c r="B1301" s="203"/>
      <c r="C1301" s="220"/>
      <c r="D1301" s="220"/>
      <c r="E1301" s="220"/>
      <c r="F1301" s="220"/>
      <c r="H1301" s="175"/>
      <c r="I1301" s="175"/>
      <c r="J1301" s="202"/>
      <c r="K1301" s="198"/>
    </row>
    <row r="1302" spans="2:11" ht="15" customHeight="1" x14ac:dyDescent="0.25">
      <c r="B1302" s="203"/>
      <c r="C1302" s="220"/>
      <c r="D1302" s="220"/>
      <c r="E1302" s="220"/>
      <c r="F1302" s="220"/>
      <c r="H1302" s="175"/>
      <c r="I1302" s="175"/>
      <c r="J1302" s="202"/>
      <c r="K1302" s="198"/>
    </row>
    <row r="1303" spans="2:11" ht="15" customHeight="1" x14ac:dyDescent="0.25">
      <c r="B1303" s="203"/>
      <c r="C1303" s="220"/>
      <c r="D1303" s="220"/>
      <c r="E1303" s="220"/>
      <c r="F1303" s="220"/>
      <c r="H1303" s="175"/>
      <c r="I1303" s="175"/>
      <c r="J1303" s="202"/>
      <c r="K1303" s="198"/>
    </row>
    <row r="1304" spans="2:11" ht="15" customHeight="1" x14ac:dyDescent="0.25">
      <c r="B1304" s="203"/>
      <c r="C1304" s="220"/>
      <c r="D1304" s="220"/>
      <c r="E1304" s="220"/>
      <c r="F1304" s="220"/>
      <c r="H1304" s="175"/>
      <c r="I1304" s="175"/>
      <c r="J1304" s="202"/>
      <c r="K1304" s="198"/>
    </row>
    <row r="1305" spans="2:11" ht="15" customHeight="1" x14ac:dyDescent="0.25">
      <c r="B1305" s="203"/>
      <c r="C1305" s="220"/>
      <c r="D1305" s="220"/>
      <c r="E1305" s="220"/>
      <c r="F1305" s="220"/>
      <c r="H1305" s="175"/>
      <c r="I1305" s="175"/>
      <c r="J1305" s="202"/>
      <c r="K1305" s="198"/>
    </row>
    <row r="1306" spans="2:11" ht="15" customHeight="1" x14ac:dyDescent="0.25">
      <c r="B1306" s="203"/>
      <c r="C1306" s="220"/>
      <c r="D1306" s="220"/>
      <c r="E1306" s="220"/>
      <c r="F1306" s="220"/>
      <c r="H1306" s="175"/>
      <c r="I1306" s="175"/>
      <c r="J1306" s="202"/>
      <c r="K1306" s="198"/>
    </row>
    <row r="1307" spans="2:11" ht="15" customHeight="1" x14ac:dyDescent="0.25">
      <c r="B1307" s="203"/>
      <c r="C1307" s="220"/>
      <c r="D1307" s="220"/>
      <c r="E1307" s="220"/>
      <c r="F1307" s="220"/>
      <c r="H1307" s="175"/>
      <c r="I1307" s="175"/>
      <c r="J1307" s="202"/>
      <c r="K1307" s="198"/>
    </row>
    <row r="1308" spans="2:11" ht="15" customHeight="1" x14ac:dyDescent="0.25">
      <c r="B1308" s="203"/>
      <c r="C1308" s="220"/>
      <c r="D1308" s="220"/>
      <c r="E1308" s="220"/>
      <c r="F1308" s="220"/>
      <c r="H1308" s="175"/>
      <c r="I1308" s="175"/>
      <c r="J1308" s="202"/>
      <c r="K1308" s="198"/>
    </row>
    <row r="1309" spans="2:11" ht="15" customHeight="1" x14ac:dyDescent="0.25">
      <c r="B1309" s="203"/>
      <c r="C1309" s="220"/>
      <c r="D1309" s="220"/>
      <c r="E1309" s="220"/>
      <c r="F1309" s="220"/>
      <c r="H1309" s="175"/>
      <c r="I1309" s="175"/>
      <c r="J1309" s="202"/>
      <c r="K1309" s="198"/>
    </row>
    <row r="1310" spans="2:11" ht="15" customHeight="1" x14ac:dyDescent="0.25">
      <c r="B1310" s="203"/>
      <c r="C1310" s="220"/>
      <c r="D1310" s="220"/>
      <c r="E1310" s="220"/>
      <c r="F1310" s="220"/>
      <c r="H1310" s="175"/>
      <c r="I1310" s="175"/>
      <c r="J1310" s="202"/>
      <c r="K1310" s="198"/>
    </row>
    <row r="1311" spans="2:11" ht="15" customHeight="1" x14ac:dyDescent="0.25">
      <c r="B1311" s="203"/>
      <c r="C1311" s="220"/>
      <c r="D1311" s="220"/>
      <c r="E1311" s="220"/>
      <c r="F1311" s="220"/>
      <c r="H1311" s="175"/>
      <c r="I1311" s="175"/>
      <c r="J1311" s="202"/>
      <c r="K1311" s="198"/>
    </row>
    <row r="1312" spans="2:11" ht="15" customHeight="1" x14ac:dyDescent="0.25">
      <c r="B1312" s="203"/>
      <c r="C1312" s="220"/>
      <c r="D1312" s="220"/>
      <c r="E1312" s="220"/>
      <c r="F1312" s="220"/>
      <c r="H1312" s="175"/>
      <c r="I1312" s="175"/>
      <c r="J1312" s="202"/>
      <c r="K1312" s="198"/>
    </row>
    <row r="1313" spans="2:11" ht="15" customHeight="1" x14ac:dyDescent="0.25">
      <c r="B1313" s="203"/>
      <c r="C1313" s="220"/>
      <c r="D1313" s="220"/>
      <c r="E1313" s="220"/>
      <c r="F1313" s="220"/>
      <c r="H1313" s="175"/>
      <c r="I1313" s="175"/>
      <c r="J1313" s="202"/>
      <c r="K1313" s="198"/>
    </row>
    <row r="1314" spans="2:11" ht="15" customHeight="1" x14ac:dyDescent="0.25">
      <c r="B1314" s="203"/>
      <c r="C1314" s="220"/>
      <c r="D1314" s="220"/>
      <c r="E1314" s="220"/>
      <c r="F1314" s="220"/>
      <c r="H1314" s="175"/>
      <c r="I1314" s="175"/>
      <c r="J1314" s="202"/>
      <c r="K1314" s="198"/>
    </row>
    <row r="1315" spans="2:11" ht="15" customHeight="1" x14ac:dyDescent="0.25">
      <c r="B1315" s="203"/>
      <c r="C1315" s="220"/>
      <c r="D1315" s="220"/>
      <c r="E1315" s="220"/>
      <c r="F1315" s="220"/>
      <c r="H1315" s="175"/>
      <c r="I1315" s="175"/>
      <c r="J1315" s="202"/>
      <c r="K1315" s="198"/>
    </row>
    <row r="1316" spans="2:11" ht="15" customHeight="1" x14ac:dyDescent="0.25">
      <c r="B1316" s="203"/>
      <c r="C1316" s="220"/>
      <c r="D1316" s="220"/>
      <c r="E1316" s="220"/>
      <c r="F1316" s="220"/>
      <c r="H1316" s="175"/>
      <c r="I1316" s="175"/>
      <c r="J1316" s="202"/>
      <c r="K1316" s="198"/>
    </row>
    <row r="1317" spans="2:11" ht="15" customHeight="1" x14ac:dyDescent="0.25">
      <c r="B1317" s="203"/>
      <c r="C1317" s="220"/>
      <c r="D1317" s="220"/>
      <c r="E1317" s="220"/>
      <c r="F1317" s="220"/>
      <c r="H1317" s="175"/>
      <c r="I1317" s="175"/>
      <c r="J1317" s="202"/>
      <c r="K1317" s="198"/>
    </row>
    <row r="1318" spans="2:11" ht="15" customHeight="1" x14ac:dyDescent="0.25">
      <c r="B1318" s="203"/>
      <c r="C1318" s="220"/>
      <c r="D1318" s="220"/>
      <c r="E1318" s="220"/>
      <c r="F1318" s="220"/>
      <c r="H1318" s="175"/>
      <c r="I1318" s="175"/>
      <c r="J1318" s="202"/>
      <c r="K1318" s="198"/>
    </row>
    <row r="1319" spans="2:11" ht="15" customHeight="1" x14ac:dyDescent="0.25">
      <c r="B1319" s="203"/>
      <c r="C1319" s="220"/>
      <c r="D1319" s="220"/>
      <c r="E1319" s="220"/>
      <c r="F1319" s="220"/>
      <c r="H1319" s="175"/>
      <c r="I1319" s="175"/>
      <c r="J1319" s="202"/>
      <c r="K1319" s="198"/>
    </row>
    <row r="1320" spans="2:11" ht="15" customHeight="1" x14ac:dyDescent="0.25">
      <c r="B1320" s="203"/>
      <c r="C1320" s="220"/>
      <c r="D1320" s="220"/>
      <c r="E1320" s="220"/>
      <c r="F1320" s="220"/>
      <c r="H1320" s="175"/>
      <c r="I1320" s="175"/>
      <c r="J1320" s="202"/>
      <c r="K1320" s="198"/>
    </row>
    <row r="1321" spans="2:11" ht="15" customHeight="1" x14ac:dyDescent="0.25">
      <c r="B1321" s="203"/>
      <c r="C1321" s="220"/>
      <c r="D1321" s="220"/>
      <c r="E1321" s="220"/>
      <c r="F1321" s="220"/>
      <c r="H1321" s="175"/>
      <c r="I1321" s="175"/>
      <c r="J1321" s="202"/>
      <c r="K1321" s="198"/>
    </row>
    <row r="1322" spans="2:11" ht="15" customHeight="1" x14ac:dyDescent="0.25">
      <c r="B1322" s="203"/>
      <c r="C1322" s="220"/>
      <c r="D1322" s="220"/>
      <c r="E1322" s="220"/>
      <c r="F1322" s="220"/>
      <c r="H1322" s="175"/>
      <c r="I1322" s="175"/>
      <c r="J1322" s="202"/>
      <c r="K1322" s="198"/>
    </row>
    <row r="1323" spans="2:11" ht="15" customHeight="1" x14ac:dyDescent="0.25">
      <c r="B1323" s="203"/>
      <c r="C1323" s="220"/>
      <c r="D1323" s="220"/>
      <c r="E1323" s="220"/>
      <c r="F1323" s="220"/>
      <c r="H1323" s="175"/>
      <c r="I1323" s="175"/>
      <c r="J1323" s="202"/>
      <c r="K1323" s="198"/>
    </row>
    <row r="1324" spans="2:11" ht="15" customHeight="1" x14ac:dyDescent="0.25">
      <c r="B1324" s="203"/>
      <c r="C1324" s="220"/>
      <c r="D1324" s="220"/>
      <c r="E1324" s="220"/>
      <c r="F1324" s="220"/>
      <c r="H1324" s="175"/>
      <c r="I1324" s="175"/>
      <c r="J1324" s="202"/>
      <c r="K1324" s="198"/>
    </row>
    <row r="1325" spans="2:11" ht="15" customHeight="1" x14ac:dyDescent="0.25">
      <c r="B1325" s="203"/>
      <c r="C1325" s="220"/>
      <c r="D1325" s="220"/>
      <c r="E1325" s="220"/>
      <c r="F1325" s="220"/>
      <c r="H1325" s="175"/>
      <c r="I1325" s="175"/>
      <c r="J1325" s="202"/>
      <c r="K1325" s="198"/>
    </row>
    <row r="1326" spans="2:11" ht="15" customHeight="1" x14ac:dyDescent="0.25">
      <c r="B1326" s="203"/>
      <c r="C1326" s="220"/>
      <c r="D1326" s="220"/>
      <c r="E1326" s="220"/>
      <c r="F1326" s="220"/>
      <c r="H1326" s="175"/>
      <c r="I1326" s="175"/>
      <c r="J1326" s="202"/>
      <c r="K1326" s="198"/>
    </row>
    <row r="1327" spans="2:11" ht="15" customHeight="1" x14ac:dyDescent="0.25">
      <c r="B1327" s="203"/>
      <c r="C1327" s="220"/>
      <c r="D1327" s="220"/>
      <c r="E1327" s="220"/>
      <c r="F1327" s="220"/>
      <c r="H1327" s="175"/>
      <c r="I1327" s="175"/>
      <c r="J1327" s="202"/>
      <c r="K1327" s="198"/>
    </row>
    <row r="1328" spans="2:11" ht="15" customHeight="1" x14ac:dyDescent="0.25">
      <c r="B1328" s="203"/>
      <c r="C1328" s="220"/>
      <c r="D1328" s="220"/>
      <c r="E1328" s="220"/>
      <c r="F1328" s="220"/>
      <c r="H1328" s="175"/>
      <c r="I1328" s="175"/>
      <c r="J1328" s="202"/>
      <c r="K1328" s="198"/>
    </row>
    <row r="1329" spans="2:11" ht="15" customHeight="1" x14ac:dyDescent="0.25">
      <c r="B1329" s="203"/>
      <c r="C1329" s="220"/>
      <c r="D1329" s="220"/>
      <c r="E1329" s="220"/>
      <c r="F1329" s="220"/>
      <c r="H1329" s="175"/>
      <c r="I1329" s="175"/>
      <c r="J1329" s="202"/>
      <c r="K1329" s="198"/>
    </row>
    <row r="1330" spans="2:11" ht="15" customHeight="1" x14ac:dyDescent="0.25">
      <c r="B1330" s="203"/>
      <c r="C1330" s="220"/>
      <c r="D1330" s="220"/>
      <c r="E1330" s="220"/>
      <c r="F1330" s="220"/>
      <c r="H1330" s="175"/>
      <c r="I1330" s="175"/>
      <c r="J1330" s="202"/>
      <c r="K1330" s="198"/>
    </row>
    <row r="1331" spans="2:11" ht="15" customHeight="1" x14ac:dyDescent="0.25">
      <c r="B1331" s="203"/>
      <c r="C1331" s="220"/>
      <c r="D1331" s="220"/>
      <c r="E1331" s="220"/>
      <c r="F1331" s="220"/>
      <c r="H1331" s="175"/>
      <c r="I1331" s="175"/>
      <c r="J1331" s="202"/>
      <c r="K1331" s="198"/>
    </row>
    <row r="1332" spans="2:11" ht="15" customHeight="1" x14ac:dyDescent="0.25">
      <c r="B1332" s="203"/>
      <c r="C1332" s="220"/>
      <c r="D1332" s="220"/>
      <c r="E1332" s="220"/>
      <c r="F1332" s="220"/>
      <c r="H1332" s="175"/>
      <c r="I1332" s="175"/>
      <c r="J1332" s="202"/>
      <c r="K1332" s="198"/>
    </row>
    <row r="1333" spans="2:11" ht="15" customHeight="1" x14ac:dyDescent="0.25">
      <c r="B1333" s="203"/>
      <c r="C1333" s="220"/>
      <c r="D1333" s="220"/>
      <c r="E1333" s="220"/>
      <c r="F1333" s="220"/>
      <c r="H1333" s="175"/>
      <c r="I1333" s="175"/>
      <c r="J1333" s="202"/>
      <c r="K1333" s="198"/>
    </row>
    <row r="1334" spans="2:11" ht="15" customHeight="1" x14ac:dyDescent="0.25">
      <c r="B1334" s="203"/>
      <c r="C1334" s="220"/>
      <c r="D1334" s="220"/>
      <c r="E1334" s="220"/>
      <c r="F1334" s="220"/>
      <c r="H1334" s="175"/>
      <c r="I1334" s="175"/>
      <c r="J1334" s="202"/>
      <c r="K1334" s="198"/>
    </row>
    <row r="1335" spans="2:11" ht="15" customHeight="1" x14ac:dyDescent="0.25">
      <c r="B1335" s="203"/>
      <c r="C1335" s="220"/>
      <c r="D1335" s="220"/>
      <c r="E1335" s="220"/>
      <c r="F1335" s="220"/>
      <c r="H1335" s="175"/>
      <c r="I1335" s="175"/>
      <c r="J1335" s="202"/>
      <c r="K1335" s="198"/>
    </row>
    <row r="1336" spans="2:11" ht="15" customHeight="1" x14ac:dyDescent="0.25">
      <c r="B1336" s="203"/>
      <c r="C1336" s="220"/>
      <c r="D1336" s="220"/>
      <c r="E1336" s="220"/>
      <c r="F1336" s="220"/>
      <c r="H1336" s="175"/>
      <c r="I1336" s="175"/>
      <c r="J1336" s="202"/>
      <c r="K1336" s="198"/>
    </row>
    <row r="1337" spans="2:11" ht="15" customHeight="1" x14ac:dyDescent="0.25">
      <c r="B1337" s="203"/>
      <c r="C1337" s="220"/>
      <c r="D1337" s="220"/>
      <c r="E1337" s="220"/>
      <c r="F1337" s="220"/>
      <c r="H1337" s="175"/>
      <c r="I1337" s="175"/>
      <c r="J1337" s="202"/>
      <c r="K1337" s="198"/>
    </row>
    <row r="1338" spans="2:11" ht="15" customHeight="1" x14ac:dyDescent="0.25">
      <c r="B1338" s="203"/>
      <c r="C1338" s="220"/>
      <c r="D1338" s="220"/>
      <c r="E1338" s="220"/>
      <c r="F1338" s="220"/>
      <c r="H1338" s="175"/>
      <c r="I1338" s="175"/>
      <c r="J1338" s="202"/>
      <c r="K1338" s="198"/>
    </row>
    <row r="1339" spans="2:11" ht="15" customHeight="1" x14ac:dyDescent="0.25">
      <c r="B1339" s="203"/>
      <c r="C1339" s="220"/>
      <c r="D1339" s="220"/>
      <c r="E1339" s="220"/>
      <c r="F1339" s="220"/>
      <c r="H1339" s="175"/>
      <c r="I1339" s="175"/>
      <c r="J1339" s="202"/>
      <c r="K1339" s="198"/>
    </row>
    <row r="1340" spans="2:11" ht="15" customHeight="1" x14ac:dyDescent="0.25">
      <c r="B1340" s="203"/>
      <c r="C1340" s="220"/>
      <c r="D1340" s="220"/>
      <c r="E1340" s="220"/>
      <c r="F1340" s="220"/>
      <c r="H1340" s="175"/>
      <c r="I1340" s="175"/>
      <c r="J1340" s="202"/>
      <c r="K1340" s="198"/>
    </row>
    <row r="1341" spans="2:11" ht="15" customHeight="1" x14ac:dyDescent="0.25">
      <c r="B1341" s="203"/>
      <c r="C1341" s="220"/>
      <c r="D1341" s="220"/>
      <c r="E1341" s="220"/>
      <c r="F1341" s="220"/>
      <c r="H1341" s="175"/>
      <c r="I1341" s="175"/>
      <c r="J1341" s="202"/>
      <c r="K1341" s="198"/>
    </row>
    <row r="1342" spans="2:11" ht="15" customHeight="1" x14ac:dyDescent="0.25">
      <c r="B1342" s="203"/>
      <c r="C1342" s="220"/>
      <c r="D1342" s="220"/>
      <c r="E1342" s="220"/>
      <c r="F1342" s="220"/>
      <c r="H1342" s="175"/>
      <c r="I1342" s="175"/>
      <c r="J1342" s="202"/>
      <c r="K1342" s="198"/>
    </row>
    <row r="1343" spans="2:11" ht="15" customHeight="1" x14ac:dyDescent="0.25">
      <c r="B1343" s="203"/>
      <c r="C1343" s="220"/>
      <c r="D1343" s="220"/>
      <c r="E1343" s="220"/>
      <c r="F1343" s="220"/>
      <c r="H1343" s="175"/>
      <c r="I1343" s="175"/>
      <c r="J1343" s="202"/>
      <c r="K1343" s="198"/>
    </row>
    <row r="1344" spans="2:11" ht="15" customHeight="1" x14ac:dyDescent="0.25">
      <c r="B1344" s="203"/>
      <c r="C1344" s="220"/>
      <c r="D1344" s="220"/>
      <c r="E1344" s="220"/>
      <c r="F1344" s="220"/>
      <c r="H1344" s="175"/>
      <c r="I1344" s="175"/>
      <c r="J1344" s="202"/>
      <c r="K1344" s="198"/>
    </row>
    <row r="1345" spans="2:11" ht="15" customHeight="1" x14ac:dyDescent="0.25">
      <c r="B1345" s="203"/>
      <c r="C1345" s="220"/>
      <c r="D1345" s="220"/>
      <c r="E1345" s="220"/>
      <c r="F1345" s="220"/>
      <c r="H1345" s="175"/>
      <c r="I1345" s="175"/>
      <c r="J1345" s="202"/>
      <c r="K1345" s="198"/>
    </row>
    <row r="1346" spans="2:11" ht="15" customHeight="1" x14ac:dyDescent="0.25">
      <c r="B1346" s="203"/>
      <c r="C1346" s="220"/>
      <c r="D1346" s="220"/>
      <c r="E1346" s="220"/>
      <c r="F1346" s="220"/>
      <c r="H1346" s="175"/>
      <c r="I1346" s="175"/>
      <c r="J1346" s="202"/>
      <c r="K1346" s="198"/>
    </row>
    <row r="1347" spans="2:11" ht="15" customHeight="1" x14ac:dyDescent="0.25">
      <c r="B1347" s="203"/>
      <c r="C1347" s="220"/>
      <c r="D1347" s="220"/>
      <c r="E1347" s="220"/>
      <c r="F1347" s="220"/>
      <c r="H1347" s="175"/>
      <c r="I1347" s="175"/>
      <c r="J1347" s="202"/>
      <c r="K1347" s="198"/>
    </row>
    <row r="1348" spans="2:11" ht="15" customHeight="1" x14ac:dyDescent="0.25">
      <c r="B1348" s="203"/>
      <c r="C1348" s="220"/>
      <c r="D1348" s="220"/>
      <c r="E1348" s="220"/>
      <c r="F1348" s="220"/>
      <c r="H1348" s="175"/>
      <c r="I1348" s="175"/>
      <c r="J1348" s="202"/>
      <c r="K1348" s="198"/>
    </row>
    <row r="1349" spans="2:11" ht="15" customHeight="1" x14ac:dyDescent="0.25">
      <c r="B1349" s="203"/>
      <c r="C1349" s="220"/>
      <c r="D1349" s="220"/>
      <c r="E1349" s="220"/>
      <c r="F1349" s="220"/>
      <c r="H1349" s="175"/>
      <c r="I1349" s="175"/>
      <c r="J1349" s="202"/>
      <c r="K1349" s="198"/>
    </row>
    <row r="1350" spans="2:11" ht="15" customHeight="1" x14ac:dyDescent="0.25">
      <c r="B1350" s="203"/>
      <c r="C1350" s="220"/>
      <c r="D1350" s="220"/>
      <c r="E1350" s="220"/>
      <c r="F1350" s="220"/>
      <c r="H1350" s="175"/>
      <c r="I1350" s="175"/>
      <c r="J1350" s="202"/>
      <c r="K1350" s="198"/>
    </row>
    <row r="1351" spans="2:11" ht="15" customHeight="1" x14ac:dyDescent="0.25">
      <c r="B1351" s="203"/>
      <c r="C1351" s="220"/>
      <c r="D1351" s="220"/>
      <c r="E1351" s="220"/>
      <c r="F1351" s="220"/>
      <c r="H1351" s="175"/>
      <c r="I1351" s="175"/>
      <c r="J1351" s="202"/>
      <c r="K1351" s="198"/>
    </row>
    <row r="1352" spans="2:11" ht="15" customHeight="1" x14ac:dyDescent="0.25">
      <c r="B1352" s="203"/>
      <c r="C1352" s="220"/>
      <c r="D1352" s="220"/>
      <c r="E1352" s="220"/>
      <c r="F1352" s="220"/>
      <c r="H1352" s="175"/>
      <c r="I1352" s="175"/>
      <c r="J1352" s="202"/>
      <c r="K1352" s="198"/>
    </row>
    <row r="1353" spans="2:11" ht="15" customHeight="1" x14ac:dyDescent="0.25">
      <c r="B1353" s="203"/>
      <c r="C1353" s="220"/>
      <c r="D1353" s="220"/>
      <c r="E1353" s="220"/>
      <c r="F1353" s="220"/>
      <c r="H1353" s="175"/>
      <c r="I1353" s="175"/>
      <c r="J1353" s="202"/>
      <c r="K1353" s="198"/>
    </row>
    <row r="1354" spans="2:11" ht="15" customHeight="1" x14ac:dyDescent="0.25">
      <c r="B1354" s="203"/>
      <c r="C1354" s="220"/>
      <c r="D1354" s="220"/>
      <c r="E1354" s="220"/>
      <c r="F1354" s="220"/>
      <c r="H1354" s="175"/>
      <c r="I1354" s="175"/>
      <c r="J1354" s="202"/>
      <c r="K1354" s="198"/>
    </row>
    <row r="1355" spans="2:11" ht="15" customHeight="1" x14ac:dyDescent="0.25">
      <c r="B1355" s="203"/>
      <c r="C1355" s="220"/>
      <c r="D1355" s="220"/>
      <c r="E1355" s="220"/>
      <c r="F1355" s="220"/>
      <c r="H1355" s="175"/>
      <c r="I1355" s="175"/>
      <c r="J1355" s="202"/>
      <c r="K1355" s="198"/>
    </row>
    <row r="1356" spans="2:11" ht="15" customHeight="1" x14ac:dyDescent="0.25">
      <c r="B1356" s="203"/>
      <c r="C1356" s="220"/>
      <c r="D1356" s="220"/>
      <c r="E1356" s="220"/>
      <c r="F1356" s="220"/>
      <c r="H1356" s="175"/>
      <c r="I1356" s="175"/>
      <c r="J1356" s="202"/>
      <c r="K1356" s="198"/>
    </row>
    <row r="1357" spans="2:11" ht="15" customHeight="1" x14ac:dyDescent="0.25">
      <c r="B1357" s="203"/>
      <c r="C1357" s="220"/>
      <c r="D1357" s="220"/>
      <c r="E1357" s="220"/>
      <c r="F1357" s="220"/>
      <c r="H1357" s="175"/>
      <c r="I1357" s="175"/>
      <c r="J1357" s="202"/>
      <c r="K1357" s="198"/>
    </row>
    <row r="1358" spans="2:11" ht="15" customHeight="1" x14ac:dyDescent="0.25">
      <c r="B1358" s="203"/>
      <c r="C1358" s="220"/>
      <c r="D1358" s="220"/>
      <c r="E1358" s="220"/>
      <c r="F1358" s="220"/>
      <c r="H1358" s="175"/>
      <c r="I1358" s="175"/>
      <c r="J1358" s="202"/>
      <c r="K1358" s="198"/>
    </row>
    <row r="1359" spans="2:11" ht="15" customHeight="1" x14ac:dyDescent="0.25">
      <c r="B1359" s="203"/>
      <c r="C1359" s="220"/>
      <c r="D1359" s="220"/>
      <c r="E1359" s="220"/>
      <c r="F1359" s="220"/>
      <c r="H1359" s="175"/>
      <c r="I1359" s="175"/>
      <c r="J1359" s="202"/>
      <c r="K1359" s="198"/>
    </row>
    <row r="1360" spans="2:11" ht="15" customHeight="1" x14ac:dyDescent="0.25">
      <c r="B1360" s="203"/>
      <c r="C1360" s="220"/>
      <c r="D1360" s="220"/>
      <c r="E1360" s="220"/>
      <c r="F1360" s="220"/>
      <c r="H1360" s="175"/>
      <c r="I1360" s="175"/>
      <c r="J1360" s="202"/>
      <c r="K1360" s="198"/>
    </row>
    <row r="1361" spans="2:11" ht="15" customHeight="1" x14ac:dyDescent="0.25">
      <c r="B1361" s="203"/>
      <c r="C1361" s="220"/>
      <c r="D1361" s="220"/>
      <c r="E1361" s="220"/>
      <c r="F1361" s="220"/>
      <c r="H1361" s="175"/>
      <c r="I1361" s="175"/>
      <c r="J1361" s="202"/>
      <c r="K1361" s="198"/>
    </row>
    <row r="1362" spans="2:11" ht="15" customHeight="1" x14ac:dyDescent="0.25">
      <c r="B1362" s="203"/>
      <c r="C1362" s="220"/>
      <c r="D1362" s="220"/>
      <c r="E1362" s="220"/>
      <c r="F1362" s="220"/>
      <c r="H1362" s="175"/>
      <c r="I1362" s="175"/>
      <c r="J1362" s="202"/>
      <c r="K1362" s="198"/>
    </row>
    <row r="1363" spans="2:11" ht="15" customHeight="1" x14ac:dyDescent="0.25">
      <c r="B1363" s="203"/>
      <c r="C1363" s="220"/>
      <c r="D1363" s="220"/>
      <c r="E1363" s="220"/>
      <c r="F1363" s="220"/>
      <c r="H1363" s="175"/>
      <c r="I1363" s="175"/>
      <c r="J1363" s="202"/>
      <c r="K1363" s="198"/>
    </row>
    <row r="1364" spans="2:11" ht="15" customHeight="1" x14ac:dyDescent="0.25">
      <c r="B1364" s="203"/>
      <c r="C1364" s="220"/>
      <c r="D1364" s="220"/>
      <c r="E1364" s="220"/>
      <c r="F1364" s="220"/>
      <c r="H1364" s="175"/>
      <c r="I1364" s="175"/>
      <c r="J1364" s="202"/>
      <c r="K1364" s="198"/>
    </row>
    <row r="1365" spans="2:11" ht="15" customHeight="1" x14ac:dyDescent="0.25">
      <c r="B1365" s="203"/>
      <c r="C1365" s="220"/>
      <c r="D1365" s="220"/>
      <c r="E1365" s="220"/>
      <c r="F1365" s="220"/>
      <c r="H1365" s="175"/>
      <c r="I1365" s="175"/>
      <c r="J1365" s="202"/>
      <c r="K1365" s="198"/>
    </row>
    <row r="1366" spans="2:11" ht="15" customHeight="1" x14ac:dyDescent="0.25">
      <c r="B1366" s="203"/>
      <c r="C1366" s="220"/>
      <c r="D1366" s="220"/>
      <c r="E1366" s="220"/>
      <c r="F1366" s="220"/>
      <c r="H1366" s="175"/>
      <c r="I1366" s="175"/>
      <c r="J1366" s="202"/>
      <c r="K1366" s="198"/>
    </row>
    <row r="1367" spans="2:11" ht="15" customHeight="1" x14ac:dyDescent="0.25">
      <c r="B1367" s="203"/>
      <c r="C1367" s="220"/>
      <c r="D1367" s="220"/>
      <c r="E1367" s="220"/>
      <c r="F1367" s="220"/>
      <c r="H1367" s="175"/>
      <c r="I1367" s="175"/>
      <c r="J1367" s="202"/>
      <c r="K1367" s="198"/>
    </row>
    <row r="1368" spans="2:11" ht="15" customHeight="1" x14ac:dyDescent="0.25">
      <c r="B1368" s="203"/>
      <c r="C1368" s="220"/>
      <c r="D1368" s="220"/>
      <c r="E1368" s="220"/>
      <c r="F1368" s="220"/>
      <c r="H1368" s="175"/>
      <c r="I1368" s="175"/>
      <c r="J1368" s="202"/>
      <c r="K1368" s="198"/>
    </row>
    <row r="1369" spans="2:11" ht="15" customHeight="1" x14ac:dyDescent="0.25">
      <c r="C1369" s="175"/>
      <c r="E1369" s="175"/>
      <c r="H1369" s="175"/>
      <c r="I1369" s="175"/>
      <c r="J1369" s="202"/>
      <c r="K1369" s="198"/>
    </row>
    <row r="1370" spans="2:11" ht="15" customHeight="1" x14ac:dyDescent="0.25">
      <c r="C1370" s="175"/>
      <c r="E1370" s="175"/>
      <c r="H1370" s="175"/>
      <c r="I1370" s="175"/>
      <c r="J1370" s="202"/>
      <c r="K1370" s="198"/>
    </row>
    <row r="1371" spans="2:11" ht="15" customHeight="1" x14ac:dyDescent="0.25">
      <c r="C1371" s="175"/>
      <c r="E1371" s="175"/>
      <c r="H1371" s="175"/>
      <c r="I1371" s="175"/>
      <c r="J1371" s="202"/>
      <c r="K1371" s="198"/>
    </row>
    <row r="1372" spans="2:11" ht="15" customHeight="1" x14ac:dyDescent="0.25">
      <c r="C1372" s="175"/>
      <c r="E1372" s="175"/>
      <c r="H1372" s="175"/>
      <c r="I1372" s="175"/>
      <c r="J1372" s="202"/>
      <c r="K1372" s="198"/>
    </row>
    <row r="1373" spans="2:11" ht="15" customHeight="1" x14ac:dyDescent="0.25">
      <c r="C1373" s="175"/>
      <c r="E1373" s="175"/>
      <c r="H1373" s="175"/>
      <c r="I1373" s="175"/>
      <c r="J1373" s="202"/>
      <c r="K1373" s="198"/>
    </row>
    <row r="1374" spans="2:11" ht="15" customHeight="1" x14ac:dyDescent="0.25">
      <c r="C1374" s="175"/>
      <c r="E1374" s="175"/>
      <c r="H1374" s="175"/>
      <c r="I1374" s="175"/>
      <c r="J1374" s="202"/>
      <c r="K1374" s="198"/>
    </row>
    <row r="1375" spans="2:11" ht="15" customHeight="1" x14ac:dyDescent="0.25">
      <c r="C1375" s="175"/>
      <c r="E1375" s="175"/>
      <c r="H1375" s="175"/>
      <c r="I1375" s="175"/>
      <c r="J1375" s="202"/>
      <c r="K1375" s="198"/>
    </row>
    <row r="1376" spans="2:11" ht="15" customHeight="1" x14ac:dyDescent="0.25">
      <c r="C1376" s="175"/>
      <c r="E1376" s="175"/>
      <c r="H1376" s="175"/>
      <c r="I1376" s="175"/>
      <c r="J1376" s="202"/>
      <c r="K1376" s="198"/>
    </row>
    <row r="1377" spans="6:11" s="175" customFormat="1" ht="15" customHeight="1" x14ac:dyDescent="0.25">
      <c r="F1377" s="171"/>
      <c r="G1377" s="212"/>
      <c r="J1377" s="202"/>
      <c r="K1377" s="198"/>
    </row>
    <row r="1378" spans="6:11" s="175" customFormat="1" ht="15" customHeight="1" x14ac:dyDescent="0.25">
      <c r="F1378" s="171"/>
      <c r="G1378" s="212"/>
      <c r="J1378" s="202"/>
      <c r="K1378" s="198"/>
    </row>
    <row r="1379" spans="6:11" s="175" customFormat="1" ht="15" customHeight="1" x14ac:dyDescent="0.25">
      <c r="F1379" s="171"/>
      <c r="G1379" s="212"/>
      <c r="J1379" s="202"/>
      <c r="K1379" s="198"/>
    </row>
    <row r="1380" spans="6:11" s="175" customFormat="1" ht="15" customHeight="1" x14ac:dyDescent="0.25">
      <c r="F1380" s="171"/>
      <c r="G1380" s="212"/>
      <c r="J1380" s="202"/>
      <c r="K1380" s="198"/>
    </row>
    <row r="1381" spans="6:11" s="175" customFormat="1" ht="15" customHeight="1" x14ac:dyDescent="0.25">
      <c r="F1381" s="171"/>
      <c r="G1381" s="212"/>
      <c r="J1381" s="202"/>
      <c r="K1381" s="198"/>
    </row>
    <row r="1382" spans="6:11" s="175" customFormat="1" ht="15" customHeight="1" x14ac:dyDescent="0.25">
      <c r="F1382" s="171"/>
      <c r="G1382" s="212"/>
      <c r="J1382" s="202"/>
      <c r="K1382" s="198"/>
    </row>
    <row r="1383" spans="6:11" s="175" customFormat="1" ht="15" customHeight="1" x14ac:dyDescent="0.25">
      <c r="F1383" s="171"/>
      <c r="G1383" s="212"/>
      <c r="J1383" s="202"/>
      <c r="K1383" s="198"/>
    </row>
    <row r="1384" spans="6:11" s="175" customFormat="1" ht="15" customHeight="1" x14ac:dyDescent="0.25">
      <c r="F1384" s="171"/>
      <c r="G1384" s="212"/>
      <c r="J1384" s="202"/>
      <c r="K1384" s="198"/>
    </row>
    <row r="1385" spans="6:11" s="175" customFormat="1" ht="15" customHeight="1" x14ac:dyDescent="0.25">
      <c r="F1385" s="171"/>
      <c r="G1385" s="212"/>
      <c r="J1385" s="202"/>
      <c r="K1385" s="198"/>
    </row>
    <row r="1386" spans="6:11" s="175" customFormat="1" ht="15" customHeight="1" x14ac:dyDescent="0.25">
      <c r="F1386" s="171"/>
      <c r="G1386" s="212"/>
      <c r="J1386" s="202"/>
      <c r="K1386" s="198"/>
    </row>
    <row r="1387" spans="6:11" s="175" customFormat="1" ht="15" customHeight="1" x14ac:dyDescent="0.25">
      <c r="F1387" s="171"/>
      <c r="G1387" s="212"/>
      <c r="J1387" s="202"/>
      <c r="K1387" s="198"/>
    </row>
    <row r="1388" spans="6:11" s="175" customFormat="1" ht="15" customHeight="1" x14ac:dyDescent="0.25">
      <c r="F1388" s="171"/>
      <c r="G1388" s="212"/>
      <c r="J1388" s="202"/>
      <c r="K1388" s="198"/>
    </row>
    <row r="1389" spans="6:11" s="175" customFormat="1" ht="15" customHeight="1" x14ac:dyDescent="0.25">
      <c r="F1389" s="171"/>
      <c r="G1389" s="212"/>
      <c r="J1389" s="202"/>
      <c r="K1389" s="198"/>
    </row>
    <row r="1390" spans="6:11" s="175" customFormat="1" ht="15" customHeight="1" x14ac:dyDescent="0.25">
      <c r="F1390" s="171"/>
      <c r="G1390" s="212"/>
      <c r="J1390" s="202"/>
      <c r="K1390" s="198"/>
    </row>
    <row r="1391" spans="6:11" s="175" customFormat="1" ht="15" customHeight="1" x14ac:dyDescent="0.25">
      <c r="F1391" s="171"/>
      <c r="G1391" s="212"/>
      <c r="J1391" s="202"/>
      <c r="K1391" s="198"/>
    </row>
    <row r="1392" spans="6:11" s="175" customFormat="1" ht="15" customHeight="1" x14ac:dyDescent="0.25">
      <c r="F1392" s="171"/>
      <c r="G1392" s="212"/>
      <c r="J1392" s="202"/>
      <c r="K1392" s="198"/>
    </row>
    <row r="1393" spans="6:11" s="175" customFormat="1" ht="15" customHeight="1" x14ac:dyDescent="0.25">
      <c r="F1393" s="171"/>
      <c r="G1393" s="212"/>
      <c r="J1393" s="202"/>
      <c r="K1393" s="198"/>
    </row>
    <row r="1394" spans="6:11" s="175" customFormat="1" ht="15" customHeight="1" x14ac:dyDescent="0.25">
      <c r="F1394" s="171"/>
      <c r="G1394" s="212"/>
      <c r="J1394" s="202"/>
      <c r="K1394" s="198"/>
    </row>
    <row r="1395" spans="6:11" s="175" customFormat="1" ht="15" customHeight="1" x14ac:dyDescent="0.25">
      <c r="F1395" s="171"/>
      <c r="G1395" s="212"/>
      <c r="J1395" s="202"/>
      <c r="K1395" s="198"/>
    </row>
    <row r="1396" spans="6:11" s="175" customFormat="1" ht="15" customHeight="1" x14ac:dyDescent="0.25">
      <c r="F1396" s="171"/>
      <c r="G1396" s="212"/>
      <c r="J1396" s="202"/>
      <c r="K1396" s="198"/>
    </row>
    <row r="1397" spans="6:11" s="175" customFormat="1" ht="15" customHeight="1" x14ac:dyDescent="0.25">
      <c r="F1397" s="171"/>
      <c r="G1397" s="212"/>
      <c r="J1397" s="202"/>
      <c r="K1397" s="198"/>
    </row>
    <row r="1398" spans="6:11" s="175" customFormat="1" ht="15" customHeight="1" x14ac:dyDescent="0.25">
      <c r="F1398" s="171"/>
      <c r="G1398" s="212"/>
      <c r="J1398" s="202"/>
      <c r="K1398" s="198"/>
    </row>
    <row r="1399" spans="6:11" s="175" customFormat="1" ht="15" customHeight="1" x14ac:dyDescent="0.25">
      <c r="F1399" s="171"/>
      <c r="G1399" s="212"/>
      <c r="J1399" s="202"/>
      <c r="K1399" s="198"/>
    </row>
    <row r="1400" spans="6:11" s="175" customFormat="1" ht="15" customHeight="1" x14ac:dyDescent="0.25">
      <c r="F1400" s="171"/>
      <c r="G1400" s="212"/>
      <c r="J1400" s="202"/>
      <c r="K1400" s="198"/>
    </row>
    <row r="1401" spans="6:11" s="175" customFormat="1" ht="15" customHeight="1" x14ac:dyDescent="0.25">
      <c r="F1401" s="171"/>
      <c r="G1401" s="212"/>
      <c r="J1401" s="202"/>
      <c r="K1401" s="198"/>
    </row>
    <row r="1402" spans="6:11" s="175" customFormat="1" ht="15" customHeight="1" x14ac:dyDescent="0.25">
      <c r="F1402" s="171"/>
      <c r="G1402" s="212"/>
      <c r="J1402" s="202"/>
      <c r="K1402" s="198"/>
    </row>
    <row r="1403" spans="6:11" s="175" customFormat="1" ht="15" customHeight="1" x14ac:dyDescent="0.25">
      <c r="F1403" s="171"/>
      <c r="G1403" s="212"/>
      <c r="J1403" s="202"/>
      <c r="K1403" s="198"/>
    </row>
    <row r="1404" spans="6:11" s="175" customFormat="1" ht="15" customHeight="1" x14ac:dyDescent="0.25">
      <c r="F1404" s="171"/>
      <c r="G1404" s="212"/>
      <c r="J1404" s="202"/>
      <c r="K1404" s="198"/>
    </row>
    <row r="1405" spans="6:11" s="175" customFormat="1" ht="15" customHeight="1" x14ac:dyDescent="0.25">
      <c r="F1405" s="171"/>
      <c r="G1405" s="212"/>
      <c r="J1405" s="202"/>
      <c r="K1405" s="198"/>
    </row>
    <row r="1406" spans="6:11" s="175" customFormat="1" ht="15" customHeight="1" x14ac:dyDescent="0.25">
      <c r="F1406" s="171"/>
      <c r="G1406" s="212"/>
      <c r="J1406" s="202"/>
      <c r="K1406" s="198"/>
    </row>
    <row r="1407" spans="6:11" s="175" customFormat="1" ht="15" customHeight="1" x14ac:dyDescent="0.25">
      <c r="F1407" s="171"/>
      <c r="G1407" s="212"/>
      <c r="J1407" s="202"/>
      <c r="K1407" s="198"/>
    </row>
    <row r="1408" spans="6:11" s="175" customFormat="1" ht="15" customHeight="1" x14ac:dyDescent="0.25">
      <c r="F1408" s="171"/>
      <c r="G1408" s="212"/>
      <c r="J1408" s="202"/>
      <c r="K1408" s="198"/>
    </row>
    <row r="1409" spans="6:11" s="175" customFormat="1" ht="15" customHeight="1" x14ac:dyDescent="0.25">
      <c r="F1409" s="171"/>
      <c r="G1409" s="212"/>
      <c r="J1409" s="202"/>
      <c r="K1409" s="198"/>
    </row>
    <row r="1410" spans="6:11" s="175" customFormat="1" ht="15" customHeight="1" x14ac:dyDescent="0.25">
      <c r="F1410" s="171"/>
      <c r="G1410" s="212"/>
      <c r="J1410" s="202"/>
      <c r="K1410" s="198"/>
    </row>
    <row r="1411" spans="6:11" s="175" customFormat="1" ht="15" customHeight="1" x14ac:dyDescent="0.25">
      <c r="F1411" s="171"/>
      <c r="G1411" s="212"/>
      <c r="J1411" s="202"/>
      <c r="K1411" s="198"/>
    </row>
    <row r="1412" spans="6:11" s="175" customFormat="1" ht="15" customHeight="1" x14ac:dyDescent="0.25">
      <c r="F1412" s="171"/>
      <c r="G1412" s="212"/>
      <c r="J1412" s="202"/>
      <c r="K1412" s="198"/>
    </row>
    <row r="1413" spans="6:11" s="175" customFormat="1" ht="15" customHeight="1" x14ac:dyDescent="0.25">
      <c r="F1413" s="171"/>
      <c r="G1413" s="212"/>
      <c r="J1413" s="202"/>
      <c r="K1413" s="198"/>
    </row>
    <row r="1414" spans="6:11" s="175" customFormat="1" ht="15" customHeight="1" x14ac:dyDescent="0.25">
      <c r="F1414" s="171"/>
      <c r="G1414" s="212"/>
      <c r="J1414" s="202"/>
      <c r="K1414" s="198"/>
    </row>
    <row r="1415" spans="6:11" s="175" customFormat="1" ht="15" customHeight="1" x14ac:dyDescent="0.25">
      <c r="F1415" s="171"/>
      <c r="G1415" s="212"/>
      <c r="J1415" s="202"/>
      <c r="K1415" s="198"/>
    </row>
    <row r="1416" spans="6:11" s="175" customFormat="1" ht="15" customHeight="1" x14ac:dyDescent="0.25">
      <c r="F1416" s="171"/>
      <c r="G1416" s="212"/>
      <c r="J1416" s="202"/>
      <c r="K1416" s="198"/>
    </row>
    <row r="1417" spans="6:11" s="175" customFormat="1" ht="15" customHeight="1" x14ac:dyDescent="0.25">
      <c r="F1417" s="171"/>
      <c r="G1417" s="212"/>
      <c r="J1417" s="202"/>
      <c r="K1417" s="198"/>
    </row>
    <row r="1418" spans="6:11" s="175" customFormat="1" ht="15" customHeight="1" x14ac:dyDescent="0.25">
      <c r="F1418" s="171"/>
      <c r="G1418" s="212"/>
      <c r="J1418" s="202"/>
      <c r="K1418" s="198"/>
    </row>
    <row r="1419" spans="6:11" s="175" customFormat="1" ht="15" customHeight="1" x14ac:dyDescent="0.25">
      <c r="F1419" s="171"/>
      <c r="G1419" s="212"/>
      <c r="J1419" s="202"/>
      <c r="K1419" s="198"/>
    </row>
    <row r="1420" spans="6:11" s="175" customFormat="1" ht="15" customHeight="1" x14ac:dyDescent="0.25">
      <c r="F1420" s="171"/>
      <c r="G1420" s="212"/>
      <c r="J1420" s="202"/>
      <c r="K1420" s="198"/>
    </row>
    <row r="1421" spans="6:11" s="175" customFormat="1" ht="15" customHeight="1" x14ac:dyDescent="0.25">
      <c r="F1421" s="171"/>
      <c r="G1421" s="212"/>
      <c r="J1421" s="202"/>
      <c r="K1421" s="198"/>
    </row>
    <row r="1422" spans="6:11" s="175" customFormat="1" ht="15" customHeight="1" x14ac:dyDescent="0.25">
      <c r="F1422" s="171"/>
      <c r="G1422" s="212"/>
      <c r="J1422" s="202"/>
      <c r="K1422" s="198"/>
    </row>
    <row r="1423" spans="6:11" s="175" customFormat="1" ht="15" customHeight="1" x14ac:dyDescent="0.25">
      <c r="F1423" s="171"/>
      <c r="G1423" s="212"/>
      <c r="J1423" s="202"/>
      <c r="K1423" s="198"/>
    </row>
    <row r="1424" spans="6:11" s="175" customFormat="1" ht="15" customHeight="1" x14ac:dyDescent="0.25">
      <c r="F1424" s="171"/>
      <c r="G1424" s="212"/>
      <c r="J1424" s="202"/>
      <c r="K1424" s="198"/>
    </row>
    <row r="1425" spans="6:11" s="175" customFormat="1" ht="15" customHeight="1" x14ac:dyDescent="0.25">
      <c r="F1425" s="171"/>
      <c r="G1425" s="212"/>
      <c r="J1425" s="202"/>
      <c r="K1425" s="198"/>
    </row>
    <row r="1426" spans="6:11" s="175" customFormat="1" ht="15" customHeight="1" x14ac:dyDescent="0.25">
      <c r="F1426" s="171"/>
      <c r="G1426" s="212"/>
      <c r="J1426" s="202"/>
      <c r="K1426" s="198"/>
    </row>
    <row r="1427" spans="6:11" s="175" customFormat="1" ht="15" customHeight="1" x14ac:dyDescent="0.25">
      <c r="F1427" s="171"/>
      <c r="G1427" s="212"/>
      <c r="J1427" s="202"/>
      <c r="K1427" s="198"/>
    </row>
    <row r="1428" spans="6:11" s="175" customFormat="1" ht="15" customHeight="1" x14ac:dyDescent="0.25">
      <c r="F1428" s="171"/>
      <c r="G1428" s="212"/>
      <c r="J1428" s="202"/>
      <c r="K1428" s="198"/>
    </row>
    <row r="1429" spans="6:11" s="175" customFormat="1" ht="15" customHeight="1" x14ac:dyDescent="0.25">
      <c r="F1429" s="171"/>
      <c r="G1429" s="212"/>
      <c r="J1429" s="202"/>
      <c r="K1429" s="198"/>
    </row>
    <row r="1430" spans="6:11" s="175" customFormat="1" ht="15" customHeight="1" x14ac:dyDescent="0.25">
      <c r="F1430" s="171"/>
      <c r="G1430" s="212"/>
      <c r="J1430" s="202"/>
      <c r="K1430" s="198"/>
    </row>
    <row r="1431" spans="6:11" s="175" customFormat="1" ht="15" customHeight="1" x14ac:dyDescent="0.25">
      <c r="F1431" s="171"/>
      <c r="G1431" s="212"/>
      <c r="J1431" s="202"/>
      <c r="K1431" s="198"/>
    </row>
    <row r="1432" spans="6:11" s="175" customFormat="1" ht="15" customHeight="1" x14ac:dyDescent="0.25">
      <c r="F1432" s="171"/>
      <c r="G1432" s="212"/>
      <c r="J1432" s="202"/>
      <c r="K1432" s="198"/>
    </row>
    <row r="1433" spans="6:11" s="175" customFormat="1" ht="15" customHeight="1" x14ac:dyDescent="0.25">
      <c r="F1433" s="171"/>
      <c r="G1433" s="212"/>
      <c r="J1433" s="202"/>
      <c r="K1433" s="198"/>
    </row>
    <row r="1434" spans="6:11" s="175" customFormat="1" ht="15" customHeight="1" x14ac:dyDescent="0.25">
      <c r="F1434" s="171"/>
      <c r="G1434" s="212"/>
      <c r="J1434" s="202"/>
      <c r="K1434" s="198"/>
    </row>
    <row r="1435" spans="6:11" s="175" customFormat="1" ht="15" customHeight="1" x14ac:dyDescent="0.25">
      <c r="F1435" s="171"/>
      <c r="G1435" s="212"/>
      <c r="J1435" s="202"/>
      <c r="K1435" s="198"/>
    </row>
    <row r="1436" spans="6:11" s="175" customFormat="1" ht="15" customHeight="1" x14ac:dyDescent="0.25">
      <c r="F1436" s="171"/>
      <c r="G1436" s="212"/>
      <c r="J1436" s="202"/>
      <c r="K1436" s="198"/>
    </row>
    <row r="1437" spans="6:11" s="175" customFormat="1" ht="15" customHeight="1" x14ac:dyDescent="0.25">
      <c r="F1437" s="171"/>
      <c r="G1437" s="212"/>
      <c r="J1437" s="202"/>
      <c r="K1437" s="198"/>
    </row>
    <row r="1438" spans="6:11" s="175" customFormat="1" ht="15" customHeight="1" x14ac:dyDescent="0.25">
      <c r="F1438" s="171"/>
      <c r="G1438" s="212"/>
      <c r="J1438" s="202"/>
      <c r="K1438" s="198"/>
    </row>
    <row r="1439" spans="6:11" s="175" customFormat="1" ht="15" customHeight="1" x14ac:dyDescent="0.25">
      <c r="F1439" s="171"/>
      <c r="G1439" s="212"/>
      <c r="J1439" s="202"/>
      <c r="K1439" s="198"/>
    </row>
    <row r="1440" spans="6:11" s="175" customFormat="1" ht="15" customHeight="1" x14ac:dyDescent="0.25">
      <c r="F1440" s="171"/>
      <c r="G1440" s="212"/>
      <c r="J1440" s="202"/>
      <c r="K1440" s="198"/>
    </row>
    <row r="1441" spans="6:11" s="175" customFormat="1" ht="15" customHeight="1" x14ac:dyDescent="0.25">
      <c r="F1441" s="171"/>
      <c r="G1441" s="212"/>
      <c r="J1441" s="202"/>
      <c r="K1441" s="198"/>
    </row>
    <row r="1442" spans="6:11" s="175" customFormat="1" ht="15" customHeight="1" x14ac:dyDescent="0.25">
      <c r="F1442" s="171"/>
      <c r="G1442" s="212"/>
      <c r="J1442" s="202"/>
      <c r="K1442" s="198"/>
    </row>
    <row r="1443" spans="6:11" s="175" customFormat="1" ht="15" customHeight="1" x14ac:dyDescent="0.25">
      <c r="F1443" s="171"/>
      <c r="G1443" s="212"/>
      <c r="J1443" s="202"/>
      <c r="K1443" s="198"/>
    </row>
    <row r="1444" spans="6:11" s="175" customFormat="1" ht="15" customHeight="1" x14ac:dyDescent="0.25">
      <c r="F1444" s="171"/>
      <c r="G1444" s="212"/>
      <c r="J1444" s="202"/>
      <c r="K1444" s="198"/>
    </row>
    <row r="1445" spans="6:11" s="175" customFormat="1" ht="15" customHeight="1" x14ac:dyDescent="0.25">
      <c r="F1445" s="171"/>
      <c r="G1445" s="212"/>
      <c r="J1445" s="202"/>
      <c r="K1445" s="198"/>
    </row>
    <row r="1446" spans="6:11" s="175" customFormat="1" ht="15" customHeight="1" x14ac:dyDescent="0.25">
      <c r="F1446" s="171"/>
      <c r="G1446" s="212"/>
      <c r="J1446" s="202"/>
      <c r="K1446" s="198"/>
    </row>
    <row r="1447" spans="6:11" s="175" customFormat="1" ht="15" customHeight="1" x14ac:dyDescent="0.25">
      <c r="F1447" s="171"/>
      <c r="G1447" s="212"/>
      <c r="J1447" s="202"/>
      <c r="K1447" s="198"/>
    </row>
    <row r="1448" spans="6:11" s="175" customFormat="1" ht="15" customHeight="1" x14ac:dyDescent="0.25">
      <c r="F1448" s="171"/>
      <c r="G1448" s="212"/>
      <c r="J1448" s="202"/>
      <c r="K1448" s="198"/>
    </row>
    <row r="1449" spans="6:11" s="175" customFormat="1" ht="15" customHeight="1" x14ac:dyDescent="0.25">
      <c r="F1449" s="171"/>
      <c r="G1449" s="212"/>
      <c r="J1449" s="202"/>
      <c r="K1449" s="198"/>
    </row>
    <row r="1450" spans="6:11" s="175" customFormat="1" ht="15" customHeight="1" x14ac:dyDescent="0.25">
      <c r="F1450" s="171"/>
      <c r="G1450" s="212"/>
      <c r="J1450" s="202"/>
      <c r="K1450" s="198"/>
    </row>
    <row r="1451" spans="6:11" s="175" customFormat="1" ht="15" customHeight="1" x14ac:dyDescent="0.25">
      <c r="F1451" s="171"/>
      <c r="G1451" s="212"/>
      <c r="J1451" s="202"/>
      <c r="K1451" s="198"/>
    </row>
    <row r="1452" spans="6:11" s="175" customFormat="1" ht="15" customHeight="1" x14ac:dyDescent="0.25">
      <c r="F1452" s="171"/>
      <c r="G1452" s="212"/>
      <c r="J1452" s="202"/>
      <c r="K1452" s="198"/>
    </row>
    <row r="1453" spans="6:11" s="175" customFormat="1" ht="15" customHeight="1" x14ac:dyDescent="0.25">
      <c r="F1453" s="171"/>
      <c r="G1453" s="212"/>
      <c r="J1453" s="202"/>
      <c r="K1453" s="198"/>
    </row>
    <row r="1454" spans="6:11" s="175" customFormat="1" ht="15" customHeight="1" x14ac:dyDescent="0.25">
      <c r="F1454" s="171"/>
      <c r="G1454" s="212"/>
      <c r="J1454" s="202"/>
      <c r="K1454" s="198"/>
    </row>
    <row r="1455" spans="6:11" s="175" customFormat="1" ht="15" customHeight="1" x14ac:dyDescent="0.25">
      <c r="F1455" s="171"/>
      <c r="G1455" s="212"/>
      <c r="J1455" s="202"/>
      <c r="K1455" s="198"/>
    </row>
    <row r="1456" spans="6:11" s="175" customFormat="1" ht="15" customHeight="1" x14ac:dyDescent="0.25">
      <c r="F1456" s="171"/>
      <c r="G1456" s="212"/>
      <c r="J1456" s="202"/>
      <c r="K1456" s="198"/>
    </row>
    <row r="1457" spans="6:11" s="175" customFormat="1" ht="15" customHeight="1" x14ac:dyDescent="0.25">
      <c r="F1457" s="171"/>
      <c r="G1457" s="212"/>
      <c r="J1457" s="202"/>
      <c r="K1457" s="198"/>
    </row>
    <row r="1458" spans="6:11" s="175" customFormat="1" ht="15" customHeight="1" x14ac:dyDescent="0.25">
      <c r="F1458" s="171"/>
      <c r="G1458" s="212"/>
      <c r="J1458" s="202"/>
      <c r="K1458" s="198"/>
    </row>
    <row r="1459" spans="6:11" s="175" customFormat="1" ht="15" customHeight="1" x14ac:dyDescent="0.25">
      <c r="F1459" s="171"/>
      <c r="G1459" s="212"/>
      <c r="J1459" s="202"/>
      <c r="K1459" s="198"/>
    </row>
    <row r="1460" spans="6:11" s="175" customFormat="1" ht="15" customHeight="1" x14ac:dyDescent="0.25">
      <c r="F1460" s="171"/>
      <c r="G1460" s="212"/>
      <c r="J1460" s="202"/>
      <c r="K1460" s="198"/>
    </row>
    <row r="1461" spans="6:11" s="175" customFormat="1" ht="15" customHeight="1" x14ac:dyDescent="0.25">
      <c r="F1461" s="171"/>
      <c r="G1461" s="212"/>
      <c r="J1461" s="202"/>
      <c r="K1461" s="198"/>
    </row>
    <row r="1462" spans="6:11" s="175" customFormat="1" ht="15" customHeight="1" x14ac:dyDescent="0.25">
      <c r="F1462" s="171"/>
      <c r="G1462" s="212"/>
      <c r="J1462" s="202"/>
      <c r="K1462" s="198"/>
    </row>
    <row r="1463" spans="6:11" s="175" customFormat="1" ht="15" customHeight="1" x14ac:dyDescent="0.25">
      <c r="F1463" s="171"/>
      <c r="G1463" s="212"/>
      <c r="J1463" s="202"/>
      <c r="K1463" s="198"/>
    </row>
    <row r="1464" spans="6:11" s="175" customFormat="1" ht="15" customHeight="1" x14ac:dyDescent="0.25">
      <c r="F1464" s="171"/>
      <c r="G1464" s="212"/>
      <c r="J1464" s="202"/>
      <c r="K1464" s="198"/>
    </row>
    <row r="1465" spans="6:11" s="175" customFormat="1" ht="15" customHeight="1" x14ac:dyDescent="0.25">
      <c r="F1465" s="171"/>
      <c r="G1465" s="212"/>
      <c r="J1465" s="202"/>
      <c r="K1465" s="198"/>
    </row>
    <row r="1466" spans="6:11" s="175" customFormat="1" ht="15" customHeight="1" x14ac:dyDescent="0.25">
      <c r="F1466" s="171"/>
      <c r="G1466" s="212"/>
      <c r="J1466" s="202"/>
      <c r="K1466" s="198"/>
    </row>
    <row r="1467" spans="6:11" s="175" customFormat="1" ht="15" customHeight="1" x14ac:dyDescent="0.25">
      <c r="F1467" s="171"/>
      <c r="G1467" s="212"/>
      <c r="J1467" s="202"/>
      <c r="K1467" s="198"/>
    </row>
    <row r="1468" spans="6:11" s="175" customFormat="1" ht="15" customHeight="1" x14ac:dyDescent="0.25">
      <c r="F1468" s="171"/>
      <c r="G1468" s="212"/>
      <c r="J1468" s="202"/>
      <c r="K1468" s="198"/>
    </row>
    <row r="1469" spans="6:11" s="175" customFormat="1" ht="15" customHeight="1" x14ac:dyDescent="0.25">
      <c r="F1469" s="171"/>
      <c r="G1469" s="212"/>
      <c r="J1469" s="202"/>
      <c r="K1469" s="198"/>
    </row>
    <row r="1470" spans="6:11" s="175" customFormat="1" ht="15" customHeight="1" x14ac:dyDescent="0.25">
      <c r="F1470" s="171"/>
      <c r="G1470" s="212"/>
      <c r="J1470" s="202"/>
      <c r="K1470" s="198"/>
    </row>
    <row r="1471" spans="6:11" s="175" customFormat="1" ht="15" customHeight="1" x14ac:dyDescent="0.25">
      <c r="F1471" s="171"/>
      <c r="G1471" s="212"/>
      <c r="J1471" s="202"/>
      <c r="K1471" s="198"/>
    </row>
    <row r="1472" spans="6:11" s="175" customFormat="1" ht="15" customHeight="1" x14ac:dyDescent="0.25">
      <c r="F1472" s="171"/>
      <c r="G1472" s="212"/>
      <c r="J1472" s="202"/>
      <c r="K1472" s="198"/>
    </row>
    <row r="1473" spans="6:11" s="175" customFormat="1" ht="15" customHeight="1" x14ac:dyDescent="0.25">
      <c r="F1473" s="171"/>
      <c r="G1473" s="212"/>
      <c r="J1473" s="202"/>
      <c r="K1473" s="198"/>
    </row>
    <row r="1474" spans="6:11" s="175" customFormat="1" ht="15" customHeight="1" x14ac:dyDescent="0.25">
      <c r="F1474" s="171"/>
      <c r="G1474" s="212"/>
      <c r="J1474" s="202"/>
      <c r="K1474" s="198"/>
    </row>
    <row r="1475" spans="6:11" s="175" customFormat="1" ht="15" customHeight="1" x14ac:dyDescent="0.25">
      <c r="F1475" s="171"/>
      <c r="G1475" s="212"/>
      <c r="J1475" s="202"/>
      <c r="K1475" s="198"/>
    </row>
    <row r="1476" spans="6:11" s="175" customFormat="1" ht="15" customHeight="1" x14ac:dyDescent="0.25">
      <c r="F1476" s="171"/>
      <c r="G1476" s="212"/>
      <c r="J1476" s="202"/>
      <c r="K1476" s="198"/>
    </row>
    <row r="1477" spans="6:11" s="175" customFormat="1" ht="15" customHeight="1" x14ac:dyDescent="0.25">
      <c r="F1477" s="171"/>
      <c r="G1477" s="212"/>
      <c r="J1477" s="202"/>
      <c r="K1477" s="198"/>
    </row>
    <row r="1478" spans="6:11" s="175" customFormat="1" ht="15" customHeight="1" x14ac:dyDescent="0.25">
      <c r="F1478" s="171"/>
      <c r="G1478" s="212"/>
      <c r="J1478" s="202"/>
      <c r="K1478" s="198"/>
    </row>
    <row r="1479" spans="6:11" s="175" customFormat="1" ht="15" customHeight="1" x14ac:dyDescent="0.25">
      <c r="F1479" s="171"/>
      <c r="G1479" s="212"/>
      <c r="J1479" s="202"/>
      <c r="K1479" s="198"/>
    </row>
    <row r="1480" spans="6:11" s="175" customFormat="1" ht="15" customHeight="1" x14ac:dyDescent="0.25">
      <c r="F1480" s="171"/>
      <c r="G1480" s="212"/>
      <c r="J1480" s="202"/>
      <c r="K1480" s="198"/>
    </row>
    <row r="1481" spans="6:11" s="175" customFormat="1" ht="15" customHeight="1" x14ac:dyDescent="0.25">
      <c r="F1481" s="171"/>
      <c r="G1481" s="212"/>
      <c r="J1481" s="202"/>
      <c r="K1481" s="198"/>
    </row>
    <row r="1482" spans="6:11" s="175" customFormat="1" ht="15" customHeight="1" x14ac:dyDescent="0.25">
      <c r="F1482" s="171"/>
      <c r="G1482" s="212"/>
      <c r="J1482" s="202"/>
      <c r="K1482" s="198"/>
    </row>
    <row r="1483" spans="6:11" s="175" customFormat="1" ht="15" customHeight="1" x14ac:dyDescent="0.25">
      <c r="F1483" s="171"/>
      <c r="G1483" s="212"/>
      <c r="J1483" s="202"/>
      <c r="K1483" s="198"/>
    </row>
    <row r="1484" spans="6:11" s="175" customFormat="1" ht="15" customHeight="1" x14ac:dyDescent="0.25">
      <c r="F1484" s="171"/>
      <c r="G1484" s="212"/>
      <c r="J1484" s="202"/>
      <c r="K1484" s="198"/>
    </row>
    <row r="1485" spans="6:11" s="175" customFormat="1" ht="15" customHeight="1" x14ac:dyDescent="0.25">
      <c r="F1485" s="171"/>
      <c r="G1485" s="212"/>
      <c r="J1485" s="202"/>
      <c r="K1485" s="198"/>
    </row>
    <row r="1486" spans="6:11" s="175" customFormat="1" ht="15" customHeight="1" x14ac:dyDescent="0.25">
      <c r="F1486" s="171"/>
      <c r="G1486" s="212"/>
      <c r="J1486" s="202"/>
      <c r="K1486" s="198"/>
    </row>
    <row r="1487" spans="6:11" s="175" customFormat="1" ht="15" customHeight="1" x14ac:dyDescent="0.25">
      <c r="F1487" s="171"/>
      <c r="G1487" s="212"/>
      <c r="J1487" s="202"/>
      <c r="K1487" s="198"/>
    </row>
    <row r="1488" spans="6:11" s="175" customFormat="1" ht="15" customHeight="1" x14ac:dyDescent="0.25">
      <c r="F1488" s="171"/>
      <c r="G1488" s="212"/>
      <c r="J1488" s="202"/>
      <c r="K1488" s="198"/>
    </row>
    <row r="1489" spans="6:11" s="175" customFormat="1" ht="15" customHeight="1" x14ac:dyDescent="0.25">
      <c r="F1489" s="171"/>
      <c r="G1489" s="212"/>
      <c r="J1489" s="202"/>
      <c r="K1489" s="198"/>
    </row>
    <row r="1490" spans="6:11" s="175" customFormat="1" ht="15" customHeight="1" x14ac:dyDescent="0.25">
      <c r="F1490" s="171"/>
      <c r="G1490" s="212"/>
      <c r="J1490" s="202"/>
      <c r="K1490" s="198"/>
    </row>
    <row r="1491" spans="6:11" s="175" customFormat="1" ht="15" customHeight="1" x14ac:dyDescent="0.25">
      <c r="F1491" s="171"/>
      <c r="G1491" s="212"/>
      <c r="J1491" s="202"/>
      <c r="K1491" s="198"/>
    </row>
    <row r="1492" spans="6:11" s="175" customFormat="1" ht="15" customHeight="1" x14ac:dyDescent="0.25">
      <c r="F1492" s="171"/>
      <c r="G1492" s="212"/>
      <c r="J1492" s="202"/>
      <c r="K1492" s="198"/>
    </row>
    <row r="1493" spans="6:11" s="175" customFormat="1" ht="15" customHeight="1" x14ac:dyDescent="0.25">
      <c r="F1493" s="171"/>
      <c r="G1493" s="212"/>
      <c r="J1493" s="202"/>
      <c r="K1493" s="198"/>
    </row>
    <row r="1494" spans="6:11" s="175" customFormat="1" ht="15" customHeight="1" x14ac:dyDescent="0.25">
      <c r="F1494" s="171"/>
      <c r="G1494" s="212"/>
      <c r="J1494" s="202"/>
      <c r="K1494" s="198"/>
    </row>
    <row r="1495" spans="6:11" s="175" customFormat="1" ht="15" customHeight="1" x14ac:dyDescent="0.25">
      <c r="F1495" s="171"/>
      <c r="G1495" s="212"/>
      <c r="J1495" s="202"/>
      <c r="K1495" s="198"/>
    </row>
    <row r="1496" spans="6:11" s="175" customFormat="1" ht="15" customHeight="1" x14ac:dyDescent="0.25">
      <c r="F1496" s="171"/>
      <c r="G1496" s="212"/>
      <c r="J1496" s="202"/>
      <c r="K1496" s="198"/>
    </row>
    <row r="1497" spans="6:11" s="175" customFormat="1" ht="15" customHeight="1" x14ac:dyDescent="0.25">
      <c r="F1497" s="171"/>
      <c r="G1497" s="212"/>
      <c r="J1497" s="202"/>
      <c r="K1497" s="198"/>
    </row>
    <row r="1498" spans="6:11" s="175" customFormat="1" ht="15" customHeight="1" x14ac:dyDescent="0.25">
      <c r="F1498" s="171"/>
      <c r="G1498" s="212"/>
      <c r="J1498" s="202"/>
      <c r="K1498" s="198"/>
    </row>
    <row r="1499" spans="6:11" s="175" customFormat="1" ht="15" customHeight="1" x14ac:dyDescent="0.25">
      <c r="F1499" s="171"/>
      <c r="G1499" s="212"/>
      <c r="J1499" s="202"/>
      <c r="K1499" s="198"/>
    </row>
    <row r="1500" spans="6:11" s="175" customFormat="1" ht="15" customHeight="1" x14ac:dyDescent="0.25">
      <c r="F1500" s="171"/>
      <c r="G1500" s="212"/>
      <c r="J1500" s="202"/>
      <c r="K1500" s="198"/>
    </row>
    <row r="1501" spans="6:11" s="175" customFormat="1" ht="15" customHeight="1" x14ac:dyDescent="0.25">
      <c r="F1501" s="171"/>
      <c r="G1501" s="212"/>
      <c r="J1501" s="202"/>
      <c r="K1501" s="198"/>
    </row>
    <row r="1502" spans="6:11" s="175" customFormat="1" ht="15" customHeight="1" x14ac:dyDescent="0.25">
      <c r="F1502" s="171"/>
      <c r="G1502" s="212"/>
      <c r="J1502" s="202"/>
      <c r="K1502" s="198"/>
    </row>
    <row r="1503" spans="6:11" s="175" customFormat="1" ht="15" customHeight="1" x14ac:dyDescent="0.25">
      <c r="F1503" s="171"/>
      <c r="G1503" s="212"/>
      <c r="J1503" s="202"/>
      <c r="K1503" s="198"/>
    </row>
    <row r="1504" spans="6:11" s="175" customFormat="1" ht="15" customHeight="1" x14ac:dyDescent="0.25">
      <c r="F1504" s="171"/>
      <c r="G1504" s="212"/>
      <c r="J1504" s="202"/>
      <c r="K1504" s="198"/>
    </row>
    <row r="1505" spans="6:11" s="175" customFormat="1" ht="15" customHeight="1" x14ac:dyDescent="0.25">
      <c r="F1505" s="171"/>
      <c r="G1505" s="212"/>
      <c r="J1505" s="202"/>
      <c r="K1505" s="198"/>
    </row>
    <row r="1506" spans="6:11" s="175" customFormat="1" ht="15" customHeight="1" x14ac:dyDescent="0.25">
      <c r="F1506" s="171"/>
      <c r="G1506" s="212"/>
      <c r="J1506" s="202"/>
      <c r="K1506" s="198"/>
    </row>
    <row r="1507" spans="6:11" s="175" customFormat="1" ht="15" customHeight="1" x14ac:dyDescent="0.25">
      <c r="F1507" s="171"/>
      <c r="G1507" s="212"/>
      <c r="J1507" s="202"/>
      <c r="K1507" s="198"/>
    </row>
    <row r="1508" spans="6:11" s="175" customFormat="1" ht="15" customHeight="1" x14ac:dyDescent="0.25">
      <c r="F1508" s="171"/>
      <c r="G1508" s="212"/>
      <c r="J1508" s="202"/>
      <c r="K1508" s="198"/>
    </row>
    <row r="1509" spans="6:11" s="175" customFormat="1" ht="15" customHeight="1" x14ac:dyDescent="0.25">
      <c r="F1509" s="171"/>
      <c r="G1509" s="212"/>
      <c r="J1509" s="202"/>
      <c r="K1509" s="198"/>
    </row>
    <row r="1510" spans="6:11" s="175" customFormat="1" ht="15" customHeight="1" x14ac:dyDescent="0.25">
      <c r="F1510" s="171"/>
      <c r="G1510" s="212"/>
      <c r="J1510" s="202"/>
      <c r="K1510" s="198"/>
    </row>
    <row r="1511" spans="6:11" s="175" customFormat="1" ht="15" customHeight="1" x14ac:dyDescent="0.25">
      <c r="F1511" s="171"/>
      <c r="G1511" s="212"/>
      <c r="J1511" s="202"/>
      <c r="K1511" s="198"/>
    </row>
    <row r="1512" spans="6:11" s="175" customFormat="1" ht="15" customHeight="1" x14ac:dyDescent="0.25">
      <c r="F1512" s="171"/>
      <c r="G1512" s="212"/>
      <c r="J1512" s="202"/>
      <c r="K1512" s="198"/>
    </row>
    <row r="1513" spans="6:11" s="175" customFormat="1" ht="15" customHeight="1" x14ac:dyDescent="0.25">
      <c r="F1513" s="171"/>
      <c r="G1513" s="212"/>
      <c r="J1513" s="202"/>
      <c r="K1513" s="198"/>
    </row>
    <row r="1514" spans="6:11" s="175" customFormat="1" ht="15" customHeight="1" x14ac:dyDescent="0.25">
      <c r="F1514" s="171"/>
      <c r="G1514" s="212"/>
      <c r="J1514" s="202"/>
      <c r="K1514" s="198"/>
    </row>
    <row r="1515" spans="6:11" s="175" customFormat="1" ht="15" customHeight="1" x14ac:dyDescent="0.25">
      <c r="F1515" s="171"/>
      <c r="G1515" s="212"/>
      <c r="J1515" s="202"/>
      <c r="K1515" s="198"/>
    </row>
    <row r="1516" spans="6:11" s="175" customFormat="1" ht="15" customHeight="1" x14ac:dyDescent="0.25">
      <c r="F1516" s="171"/>
      <c r="G1516" s="212"/>
      <c r="J1516" s="202"/>
      <c r="K1516" s="198"/>
    </row>
    <row r="1517" spans="6:11" s="175" customFormat="1" ht="15" customHeight="1" x14ac:dyDescent="0.25">
      <c r="F1517" s="171"/>
      <c r="G1517" s="212"/>
      <c r="J1517" s="202"/>
      <c r="K1517" s="198"/>
    </row>
    <row r="1518" spans="6:11" s="175" customFormat="1" ht="15" customHeight="1" x14ac:dyDescent="0.25">
      <c r="F1518" s="171"/>
      <c r="G1518" s="212"/>
      <c r="J1518" s="202"/>
      <c r="K1518" s="198"/>
    </row>
    <row r="1519" spans="6:11" s="175" customFormat="1" ht="15" customHeight="1" x14ac:dyDescent="0.25">
      <c r="F1519" s="171"/>
      <c r="G1519" s="212"/>
      <c r="J1519" s="202"/>
      <c r="K1519" s="198"/>
    </row>
    <row r="1520" spans="6:11" s="175" customFormat="1" ht="15" customHeight="1" x14ac:dyDescent="0.25">
      <c r="F1520" s="171"/>
      <c r="G1520" s="212"/>
      <c r="J1520" s="202"/>
      <c r="K1520" s="198"/>
    </row>
    <row r="1521" spans="6:11" s="175" customFormat="1" ht="15" customHeight="1" x14ac:dyDescent="0.25">
      <c r="F1521" s="171"/>
      <c r="G1521" s="212"/>
      <c r="J1521" s="202"/>
      <c r="K1521" s="198"/>
    </row>
    <row r="1522" spans="6:11" s="175" customFormat="1" ht="15" customHeight="1" x14ac:dyDescent="0.25">
      <c r="F1522" s="171"/>
      <c r="G1522" s="212"/>
      <c r="J1522" s="202"/>
      <c r="K1522" s="198"/>
    </row>
    <row r="1523" spans="6:11" s="175" customFormat="1" ht="15" customHeight="1" x14ac:dyDescent="0.25">
      <c r="F1523" s="171"/>
      <c r="G1523" s="212"/>
      <c r="J1523" s="202"/>
      <c r="K1523" s="198"/>
    </row>
    <row r="1524" spans="6:11" s="175" customFormat="1" ht="15" customHeight="1" x14ac:dyDescent="0.25">
      <c r="F1524" s="171"/>
      <c r="G1524" s="212"/>
      <c r="J1524" s="202"/>
      <c r="K1524" s="198"/>
    </row>
    <row r="1525" spans="6:11" s="175" customFormat="1" ht="15" customHeight="1" x14ac:dyDescent="0.25">
      <c r="F1525" s="171"/>
      <c r="G1525" s="212"/>
      <c r="J1525" s="202"/>
      <c r="K1525" s="198"/>
    </row>
    <row r="1526" spans="6:11" s="175" customFormat="1" ht="15" customHeight="1" x14ac:dyDescent="0.25">
      <c r="F1526" s="171"/>
      <c r="G1526" s="212"/>
      <c r="J1526" s="202"/>
      <c r="K1526" s="198"/>
    </row>
    <row r="1527" spans="6:11" s="175" customFormat="1" ht="15" customHeight="1" x14ac:dyDescent="0.25">
      <c r="F1527" s="171"/>
      <c r="G1527" s="212"/>
      <c r="J1527" s="202"/>
      <c r="K1527" s="198"/>
    </row>
    <row r="1528" spans="6:11" s="175" customFormat="1" ht="15" customHeight="1" x14ac:dyDescent="0.25">
      <c r="F1528" s="171"/>
      <c r="G1528" s="212"/>
      <c r="J1528" s="202"/>
      <c r="K1528" s="198"/>
    </row>
    <row r="1529" spans="6:11" s="175" customFormat="1" ht="15" customHeight="1" x14ac:dyDescent="0.25">
      <c r="F1529" s="171"/>
      <c r="G1529" s="212"/>
      <c r="J1529" s="202"/>
      <c r="K1529" s="198"/>
    </row>
    <row r="1530" spans="6:11" s="175" customFormat="1" ht="15" customHeight="1" x14ac:dyDescent="0.25">
      <c r="F1530" s="171"/>
      <c r="G1530" s="212"/>
      <c r="J1530" s="202"/>
      <c r="K1530" s="198"/>
    </row>
    <row r="1531" spans="6:11" s="175" customFormat="1" ht="15" customHeight="1" x14ac:dyDescent="0.25">
      <c r="F1531" s="171"/>
      <c r="G1531" s="212"/>
      <c r="J1531" s="202"/>
      <c r="K1531" s="198"/>
    </row>
    <row r="1532" spans="6:11" s="175" customFormat="1" ht="15" customHeight="1" x14ac:dyDescent="0.25">
      <c r="F1532" s="171"/>
      <c r="G1532" s="212"/>
      <c r="J1532" s="202"/>
      <c r="K1532" s="198"/>
    </row>
    <row r="1533" spans="6:11" s="175" customFormat="1" ht="15" customHeight="1" x14ac:dyDescent="0.25">
      <c r="F1533" s="171"/>
      <c r="G1533" s="212"/>
      <c r="J1533" s="202"/>
      <c r="K1533" s="198"/>
    </row>
    <row r="1534" spans="6:11" s="175" customFormat="1" ht="15" customHeight="1" x14ac:dyDescent="0.25">
      <c r="F1534" s="171"/>
      <c r="G1534" s="212"/>
      <c r="J1534" s="202"/>
      <c r="K1534" s="198"/>
    </row>
    <row r="1535" spans="6:11" s="175" customFormat="1" ht="15" customHeight="1" x14ac:dyDescent="0.25">
      <c r="F1535" s="171"/>
      <c r="G1535" s="212"/>
      <c r="J1535" s="202"/>
      <c r="K1535" s="198"/>
    </row>
    <row r="1536" spans="6:11" s="175" customFormat="1" ht="15" customHeight="1" x14ac:dyDescent="0.25">
      <c r="F1536" s="171"/>
      <c r="G1536" s="212"/>
      <c r="J1536" s="202"/>
      <c r="K1536" s="198"/>
    </row>
    <row r="1537" spans="6:11" s="175" customFormat="1" ht="15" customHeight="1" x14ac:dyDescent="0.25">
      <c r="F1537" s="171"/>
      <c r="G1537" s="212"/>
      <c r="J1537" s="202"/>
      <c r="K1537" s="198"/>
    </row>
    <row r="1538" spans="6:11" s="175" customFormat="1" ht="15" customHeight="1" x14ac:dyDescent="0.25">
      <c r="F1538" s="171"/>
      <c r="G1538" s="212"/>
      <c r="J1538" s="202"/>
      <c r="K1538" s="198"/>
    </row>
    <row r="1539" spans="6:11" s="175" customFormat="1" ht="15" customHeight="1" x14ac:dyDescent="0.25">
      <c r="F1539" s="171"/>
      <c r="G1539" s="212"/>
      <c r="J1539" s="202"/>
      <c r="K1539" s="198"/>
    </row>
    <row r="1540" spans="6:11" s="175" customFormat="1" ht="15" customHeight="1" x14ac:dyDescent="0.25">
      <c r="F1540" s="171"/>
      <c r="G1540" s="212"/>
      <c r="J1540" s="202"/>
      <c r="K1540" s="198"/>
    </row>
    <row r="1541" spans="6:11" s="175" customFormat="1" ht="15" customHeight="1" x14ac:dyDescent="0.25">
      <c r="F1541" s="171"/>
      <c r="G1541" s="212"/>
      <c r="J1541" s="202"/>
      <c r="K1541" s="198"/>
    </row>
    <row r="1542" spans="6:11" s="175" customFormat="1" ht="15" customHeight="1" x14ac:dyDescent="0.25">
      <c r="F1542" s="171"/>
      <c r="G1542" s="212"/>
      <c r="J1542" s="202"/>
      <c r="K1542" s="198"/>
    </row>
    <row r="1543" spans="6:11" s="175" customFormat="1" ht="15" customHeight="1" x14ac:dyDescent="0.25">
      <c r="F1543" s="171"/>
      <c r="G1543" s="212"/>
      <c r="J1543" s="202"/>
      <c r="K1543" s="198"/>
    </row>
    <row r="1544" spans="6:11" s="175" customFormat="1" ht="15" customHeight="1" x14ac:dyDescent="0.25">
      <c r="F1544" s="171"/>
      <c r="G1544" s="212"/>
      <c r="J1544" s="202"/>
      <c r="K1544" s="198"/>
    </row>
    <row r="1545" spans="6:11" s="175" customFormat="1" ht="15" customHeight="1" x14ac:dyDescent="0.25">
      <c r="F1545" s="171"/>
      <c r="G1545" s="212"/>
      <c r="J1545" s="202"/>
      <c r="K1545" s="198"/>
    </row>
    <row r="1546" spans="6:11" s="175" customFormat="1" ht="15" customHeight="1" x14ac:dyDescent="0.25">
      <c r="F1546" s="171"/>
      <c r="G1546" s="212"/>
      <c r="J1546" s="202"/>
      <c r="K1546" s="198"/>
    </row>
    <row r="1547" spans="6:11" s="175" customFormat="1" ht="15" customHeight="1" x14ac:dyDescent="0.25">
      <c r="F1547" s="171"/>
      <c r="G1547" s="212"/>
      <c r="J1547" s="202"/>
      <c r="K1547" s="198"/>
    </row>
    <row r="1548" spans="6:11" s="175" customFormat="1" ht="15" customHeight="1" x14ac:dyDescent="0.25">
      <c r="F1548" s="171"/>
      <c r="G1548" s="212"/>
      <c r="J1548" s="202"/>
      <c r="K1548" s="198"/>
    </row>
    <row r="1549" spans="6:11" s="175" customFormat="1" ht="15" customHeight="1" x14ac:dyDescent="0.25">
      <c r="F1549" s="171"/>
      <c r="G1549" s="212"/>
      <c r="J1549" s="202"/>
      <c r="K1549" s="198"/>
    </row>
    <row r="1550" spans="6:11" s="175" customFormat="1" ht="15" customHeight="1" x14ac:dyDescent="0.25">
      <c r="F1550" s="171"/>
      <c r="G1550" s="212"/>
      <c r="J1550" s="202"/>
      <c r="K1550" s="198"/>
    </row>
    <row r="1551" spans="6:11" s="175" customFormat="1" ht="15" customHeight="1" x14ac:dyDescent="0.25">
      <c r="F1551" s="171"/>
      <c r="G1551" s="212"/>
      <c r="J1551" s="202"/>
      <c r="K1551" s="198"/>
    </row>
    <row r="1552" spans="6:11" s="175" customFormat="1" ht="15" customHeight="1" x14ac:dyDescent="0.25">
      <c r="F1552" s="171"/>
      <c r="G1552" s="212"/>
      <c r="J1552" s="202"/>
      <c r="K1552" s="198"/>
    </row>
    <row r="1553" spans="6:11" s="175" customFormat="1" ht="15" customHeight="1" x14ac:dyDescent="0.25">
      <c r="F1553" s="171"/>
      <c r="G1553" s="212"/>
      <c r="J1553" s="202"/>
      <c r="K1553" s="198"/>
    </row>
    <row r="1554" spans="6:11" s="175" customFormat="1" ht="15" customHeight="1" x14ac:dyDescent="0.25">
      <c r="F1554" s="171"/>
      <c r="G1554" s="212"/>
      <c r="J1554" s="202"/>
      <c r="K1554" s="198"/>
    </row>
    <row r="1555" spans="6:11" s="175" customFormat="1" ht="15" customHeight="1" x14ac:dyDescent="0.25">
      <c r="F1555" s="171"/>
      <c r="G1555" s="212"/>
      <c r="J1555" s="202"/>
      <c r="K1555" s="198"/>
    </row>
    <row r="1556" spans="6:11" s="175" customFormat="1" ht="15" customHeight="1" x14ac:dyDescent="0.25">
      <c r="F1556" s="171"/>
      <c r="G1556" s="212"/>
      <c r="J1556" s="202"/>
      <c r="K1556" s="198"/>
    </row>
    <row r="1557" spans="6:11" s="175" customFormat="1" ht="15" customHeight="1" x14ac:dyDescent="0.25">
      <c r="F1557" s="171"/>
      <c r="G1557" s="212"/>
      <c r="J1557" s="202"/>
      <c r="K1557" s="198"/>
    </row>
    <row r="1558" spans="6:11" s="175" customFormat="1" ht="15" customHeight="1" x14ac:dyDescent="0.25">
      <c r="F1558" s="171"/>
      <c r="G1558" s="212"/>
      <c r="J1558" s="202"/>
      <c r="K1558" s="198"/>
    </row>
    <row r="1559" spans="6:11" s="175" customFormat="1" ht="15" customHeight="1" x14ac:dyDescent="0.25">
      <c r="F1559" s="171"/>
      <c r="G1559" s="212"/>
      <c r="J1559" s="202"/>
      <c r="K1559" s="198"/>
    </row>
    <row r="1560" spans="6:11" s="175" customFormat="1" ht="15" customHeight="1" x14ac:dyDescent="0.25">
      <c r="F1560" s="171"/>
      <c r="G1560" s="212"/>
      <c r="J1560" s="202"/>
      <c r="K1560" s="198"/>
    </row>
    <row r="1561" spans="6:11" s="175" customFormat="1" ht="15" customHeight="1" x14ac:dyDescent="0.25">
      <c r="F1561" s="171"/>
      <c r="G1561" s="212"/>
      <c r="J1561" s="202"/>
      <c r="K1561" s="198"/>
    </row>
    <row r="1562" spans="6:11" s="175" customFormat="1" ht="15" customHeight="1" x14ac:dyDescent="0.25">
      <c r="F1562" s="171"/>
      <c r="G1562" s="212"/>
      <c r="J1562" s="202"/>
      <c r="K1562" s="198"/>
    </row>
    <row r="1563" spans="6:11" s="175" customFormat="1" ht="15" customHeight="1" x14ac:dyDescent="0.25">
      <c r="F1563" s="171"/>
      <c r="G1563" s="212"/>
      <c r="J1563" s="202"/>
      <c r="K1563" s="198"/>
    </row>
    <row r="1564" spans="6:11" s="175" customFormat="1" ht="15" customHeight="1" x14ac:dyDescent="0.25">
      <c r="F1564" s="171"/>
      <c r="G1564" s="212"/>
      <c r="J1564" s="202"/>
      <c r="K1564" s="198"/>
    </row>
    <row r="1565" spans="6:11" s="175" customFormat="1" ht="15" customHeight="1" x14ac:dyDescent="0.25">
      <c r="F1565" s="171"/>
      <c r="G1565" s="212"/>
      <c r="J1565" s="202"/>
      <c r="K1565" s="198"/>
    </row>
    <row r="1566" spans="6:11" s="175" customFormat="1" ht="15" customHeight="1" x14ac:dyDescent="0.25">
      <c r="F1566" s="171"/>
      <c r="G1566" s="212"/>
      <c r="J1566" s="202"/>
      <c r="K1566" s="198"/>
    </row>
    <row r="1567" spans="6:11" s="175" customFormat="1" ht="15" customHeight="1" x14ac:dyDescent="0.25">
      <c r="F1567" s="171"/>
      <c r="G1567" s="212"/>
      <c r="J1567" s="202"/>
      <c r="K1567" s="198"/>
    </row>
    <row r="1568" spans="6:11" s="175" customFormat="1" ht="15" customHeight="1" x14ac:dyDescent="0.25">
      <c r="F1568" s="171"/>
      <c r="G1568" s="212"/>
      <c r="J1568" s="202"/>
      <c r="K1568" s="198"/>
    </row>
    <row r="1569" spans="6:11" s="175" customFormat="1" ht="15" customHeight="1" x14ac:dyDescent="0.25">
      <c r="F1569" s="171"/>
      <c r="G1569" s="212"/>
      <c r="J1569" s="202"/>
      <c r="K1569" s="198"/>
    </row>
    <row r="1570" spans="6:11" s="175" customFormat="1" ht="15" customHeight="1" x14ac:dyDescent="0.25">
      <c r="F1570" s="171"/>
      <c r="G1570" s="212"/>
      <c r="J1570" s="202"/>
      <c r="K1570" s="198"/>
    </row>
    <row r="1571" spans="6:11" s="175" customFormat="1" ht="15" customHeight="1" x14ac:dyDescent="0.25">
      <c r="F1571" s="171"/>
      <c r="G1571" s="212"/>
      <c r="J1571" s="202"/>
      <c r="K1571" s="198"/>
    </row>
    <row r="1572" spans="6:11" s="175" customFormat="1" ht="15" customHeight="1" x14ac:dyDescent="0.25">
      <c r="F1572" s="171"/>
      <c r="G1572" s="212"/>
      <c r="J1572" s="202"/>
      <c r="K1572" s="198"/>
    </row>
    <row r="1573" spans="6:11" s="175" customFormat="1" ht="15" customHeight="1" x14ac:dyDescent="0.25">
      <c r="F1573" s="171"/>
      <c r="G1573" s="212"/>
      <c r="J1573" s="202"/>
      <c r="K1573" s="198"/>
    </row>
    <row r="1574" spans="6:11" s="175" customFormat="1" ht="15" customHeight="1" x14ac:dyDescent="0.25">
      <c r="F1574" s="171"/>
      <c r="G1574" s="212"/>
      <c r="J1574" s="202"/>
      <c r="K1574" s="198"/>
    </row>
    <row r="1575" spans="6:11" s="175" customFormat="1" ht="15" customHeight="1" x14ac:dyDescent="0.25">
      <c r="F1575" s="171"/>
      <c r="G1575" s="212"/>
      <c r="J1575" s="202"/>
      <c r="K1575" s="198"/>
    </row>
    <row r="1576" spans="6:11" s="175" customFormat="1" ht="15" customHeight="1" x14ac:dyDescent="0.25">
      <c r="F1576" s="171"/>
      <c r="G1576" s="212"/>
      <c r="J1576" s="202"/>
      <c r="K1576" s="198"/>
    </row>
    <row r="1577" spans="6:11" s="175" customFormat="1" ht="15" customHeight="1" x14ac:dyDescent="0.25">
      <c r="F1577" s="171"/>
      <c r="G1577" s="212"/>
      <c r="J1577" s="202"/>
      <c r="K1577" s="198"/>
    </row>
    <row r="1578" spans="6:11" s="175" customFormat="1" ht="15" customHeight="1" x14ac:dyDescent="0.25">
      <c r="F1578" s="171"/>
      <c r="G1578" s="212"/>
      <c r="J1578" s="202"/>
      <c r="K1578" s="198"/>
    </row>
    <row r="1579" spans="6:11" s="175" customFormat="1" ht="15" customHeight="1" x14ac:dyDescent="0.25">
      <c r="F1579" s="171"/>
      <c r="G1579" s="212"/>
      <c r="J1579" s="202"/>
      <c r="K1579" s="198"/>
    </row>
    <row r="1580" spans="6:11" s="175" customFormat="1" ht="15" customHeight="1" x14ac:dyDescent="0.25">
      <c r="F1580" s="171"/>
      <c r="G1580" s="212"/>
      <c r="J1580" s="202"/>
      <c r="K1580" s="198"/>
    </row>
    <row r="1581" spans="6:11" s="175" customFormat="1" ht="15" customHeight="1" x14ac:dyDescent="0.25">
      <c r="F1581" s="171"/>
      <c r="G1581" s="212"/>
      <c r="J1581" s="202"/>
      <c r="K1581" s="198"/>
    </row>
    <row r="1582" spans="6:11" s="175" customFormat="1" ht="15" customHeight="1" x14ac:dyDescent="0.25">
      <c r="F1582" s="171"/>
      <c r="G1582" s="212"/>
      <c r="J1582" s="202"/>
      <c r="K1582" s="198"/>
    </row>
    <row r="1583" spans="6:11" s="175" customFormat="1" ht="15" customHeight="1" x14ac:dyDescent="0.25">
      <c r="F1583" s="171"/>
      <c r="G1583" s="212"/>
      <c r="J1583" s="202"/>
      <c r="K1583" s="198"/>
    </row>
    <row r="1584" spans="6:11" s="175" customFormat="1" ht="15" customHeight="1" x14ac:dyDescent="0.25">
      <c r="F1584" s="171"/>
      <c r="G1584" s="212"/>
      <c r="J1584" s="202"/>
      <c r="K1584" s="198"/>
    </row>
    <row r="1585" spans="6:11" s="175" customFormat="1" ht="15" customHeight="1" x14ac:dyDescent="0.25">
      <c r="F1585" s="171"/>
      <c r="G1585" s="212"/>
      <c r="J1585" s="202"/>
      <c r="K1585" s="198"/>
    </row>
    <row r="1586" spans="6:11" s="175" customFormat="1" ht="15" customHeight="1" x14ac:dyDescent="0.25">
      <c r="F1586" s="171"/>
      <c r="G1586" s="212"/>
      <c r="J1586" s="202"/>
      <c r="K1586" s="198"/>
    </row>
    <row r="1587" spans="6:11" s="175" customFormat="1" ht="15" customHeight="1" x14ac:dyDescent="0.25">
      <c r="F1587" s="171"/>
      <c r="G1587" s="212"/>
      <c r="J1587" s="202"/>
      <c r="K1587" s="198"/>
    </row>
    <row r="1588" spans="6:11" s="175" customFormat="1" ht="15" customHeight="1" x14ac:dyDescent="0.25">
      <c r="F1588" s="171"/>
      <c r="G1588" s="212"/>
      <c r="J1588" s="202"/>
      <c r="K1588" s="198"/>
    </row>
    <row r="1589" spans="6:11" s="175" customFormat="1" ht="15" customHeight="1" x14ac:dyDescent="0.25">
      <c r="F1589" s="171"/>
      <c r="G1589" s="212"/>
      <c r="J1589" s="202"/>
      <c r="K1589" s="198"/>
    </row>
    <row r="1590" spans="6:11" s="175" customFormat="1" ht="15" customHeight="1" x14ac:dyDescent="0.25">
      <c r="F1590" s="171"/>
      <c r="G1590" s="212"/>
      <c r="J1590" s="202"/>
      <c r="K1590" s="198"/>
    </row>
    <row r="1591" spans="6:11" s="175" customFormat="1" ht="15" customHeight="1" x14ac:dyDescent="0.25">
      <c r="F1591" s="171"/>
      <c r="G1591" s="212"/>
      <c r="J1591" s="202"/>
      <c r="K1591" s="198"/>
    </row>
    <row r="1592" spans="6:11" s="175" customFormat="1" ht="15" customHeight="1" x14ac:dyDescent="0.25">
      <c r="F1592" s="171"/>
      <c r="G1592" s="212"/>
      <c r="J1592" s="202"/>
      <c r="K1592" s="198"/>
    </row>
    <row r="1593" spans="6:11" s="175" customFormat="1" ht="15" customHeight="1" x14ac:dyDescent="0.25">
      <c r="F1593" s="171"/>
      <c r="G1593" s="212"/>
      <c r="J1593" s="202"/>
      <c r="K1593" s="198"/>
    </row>
    <row r="1594" spans="6:11" s="175" customFormat="1" ht="15" customHeight="1" x14ac:dyDescent="0.25">
      <c r="F1594" s="171"/>
      <c r="G1594" s="212"/>
      <c r="J1594" s="202"/>
      <c r="K1594" s="198"/>
    </row>
    <row r="1595" spans="6:11" s="175" customFormat="1" ht="15" customHeight="1" x14ac:dyDescent="0.25">
      <c r="F1595" s="171"/>
      <c r="G1595" s="212"/>
      <c r="J1595" s="202"/>
      <c r="K1595" s="198"/>
    </row>
    <row r="1596" spans="6:11" s="175" customFormat="1" ht="15" customHeight="1" x14ac:dyDescent="0.25">
      <c r="F1596" s="171"/>
      <c r="G1596" s="212"/>
      <c r="J1596" s="202"/>
      <c r="K1596" s="198"/>
    </row>
    <row r="1597" spans="6:11" s="175" customFormat="1" ht="15" customHeight="1" x14ac:dyDescent="0.25">
      <c r="F1597" s="171"/>
      <c r="G1597" s="212"/>
      <c r="J1597" s="202"/>
      <c r="K1597" s="198"/>
    </row>
    <row r="1598" spans="6:11" s="175" customFormat="1" ht="15" customHeight="1" x14ac:dyDescent="0.25">
      <c r="F1598" s="171"/>
      <c r="G1598" s="212"/>
      <c r="J1598" s="202"/>
      <c r="K1598" s="198"/>
    </row>
    <row r="1599" spans="6:11" s="175" customFormat="1" ht="15" customHeight="1" x14ac:dyDescent="0.25">
      <c r="F1599" s="171"/>
      <c r="G1599" s="212"/>
      <c r="J1599" s="202"/>
      <c r="K1599" s="198"/>
    </row>
    <row r="1600" spans="6:11" s="175" customFormat="1" ht="15" customHeight="1" x14ac:dyDescent="0.25">
      <c r="F1600" s="171"/>
      <c r="G1600" s="212"/>
      <c r="J1600" s="202"/>
      <c r="K1600" s="198"/>
    </row>
    <row r="1601" spans="6:11" s="175" customFormat="1" ht="15" customHeight="1" x14ac:dyDescent="0.25">
      <c r="F1601" s="171"/>
      <c r="G1601" s="212"/>
      <c r="J1601" s="202"/>
      <c r="K1601" s="198"/>
    </row>
    <row r="1602" spans="6:11" s="175" customFormat="1" ht="15" customHeight="1" x14ac:dyDescent="0.25">
      <c r="F1602" s="171"/>
      <c r="G1602" s="212"/>
      <c r="J1602" s="202"/>
      <c r="K1602" s="198"/>
    </row>
    <row r="1603" spans="6:11" s="175" customFormat="1" ht="15" customHeight="1" x14ac:dyDescent="0.25">
      <c r="F1603" s="171"/>
      <c r="G1603" s="212"/>
      <c r="J1603" s="202"/>
      <c r="K1603" s="198"/>
    </row>
    <row r="1604" spans="6:11" s="175" customFormat="1" ht="15" customHeight="1" x14ac:dyDescent="0.25">
      <c r="F1604" s="171"/>
      <c r="G1604" s="212"/>
      <c r="J1604" s="202"/>
      <c r="K1604" s="198"/>
    </row>
    <row r="1605" spans="6:11" s="175" customFormat="1" ht="15" customHeight="1" x14ac:dyDescent="0.25">
      <c r="F1605" s="171"/>
      <c r="G1605" s="212"/>
      <c r="J1605" s="202"/>
      <c r="K1605" s="198"/>
    </row>
    <row r="1606" spans="6:11" s="175" customFormat="1" ht="15" customHeight="1" x14ac:dyDescent="0.25">
      <c r="F1606" s="171"/>
      <c r="G1606" s="212"/>
      <c r="J1606" s="202"/>
      <c r="K1606" s="198"/>
    </row>
    <row r="1607" spans="6:11" s="175" customFormat="1" ht="15" customHeight="1" x14ac:dyDescent="0.25">
      <c r="F1607" s="171"/>
      <c r="G1607" s="212"/>
      <c r="J1607" s="202"/>
      <c r="K1607" s="198"/>
    </row>
    <row r="1608" spans="6:11" s="175" customFormat="1" ht="15" customHeight="1" x14ac:dyDescent="0.25">
      <c r="F1608" s="171"/>
      <c r="G1608" s="212"/>
      <c r="J1608" s="202"/>
      <c r="K1608" s="198"/>
    </row>
    <row r="1609" spans="6:11" s="175" customFormat="1" ht="15" customHeight="1" x14ac:dyDescent="0.25">
      <c r="F1609" s="171"/>
      <c r="G1609" s="212"/>
      <c r="J1609" s="202"/>
      <c r="K1609" s="198"/>
    </row>
    <row r="1610" spans="6:11" s="175" customFormat="1" ht="15" customHeight="1" x14ac:dyDescent="0.25">
      <c r="F1610" s="171"/>
      <c r="G1610" s="212"/>
      <c r="J1610" s="202"/>
      <c r="K1610" s="198"/>
    </row>
    <row r="1611" spans="6:11" s="175" customFormat="1" ht="15" customHeight="1" x14ac:dyDescent="0.25">
      <c r="F1611" s="171"/>
      <c r="G1611" s="212"/>
      <c r="J1611" s="202"/>
      <c r="K1611" s="198"/>
    </row>
    <row r="1612" spans="6:11" s="175" customFormat="1" ht="15" customHeight="1" x14ac:dyDescent="0.25">
      <c r="F1612" s="171"/>
      <c r="G1612" s="212"/>
      <c r="J1612" s="202"/>
      <c r="K1612" s="198"/>
    </row>
    <row r="1613" spans="6:11" s="175" customFormat="1" ht="15" customHeight="1" x14ac:dyDescent="0.25">
      <c r="F1613" s="171"/>
      <c r="G1613" s="212"/>
      <c r="J1613" s="202"/>
      <c r="K1613" s="198"/>
    </row>
    <row r="1614" spans="6:11" s="175" customFormat="1" ht="15" customHeight="1" x14ac:dyDescent="0.25">
      <c r="F1614" s="171"/>
      <c r="G1614" s="212"/>
      <c r="J1614" s="202"/>
      <c r="K1614" s="198"/>
    </row>
    <row r="1615" spans="6:11" s="175" customFormat="1" ht="15" customHeight="1" x14ac:dyDescent="0.25">
      <c r="F1615" s="171"/>
      <c r="G1615" s="212"/>
      <c r="J1615" s="202"/>
      <c r="K1615" s="198"/>
    </row>
    <row r="1616" spans="6:11" s="175" customFormat="1" ht="15" customHeight="1" x14ac:dyDescent="0.25">
      <c r="F1616" s="171"/>
      <c r="G1616" s="212"/>
      <c r="J1616" s="202"/>
      <c r="K1616" s="198"/>
    </row>
    <row r="1617" spans="6:11" s="175" customFormat="1" ht="15" customHeight="1" x14ac:dyDescent="0.25">
      <c r="F1617" s="171"/>
      <c r="G1617" s="212"/>
      <c r="J1617" s="202"/>
      <c r="K1617" s="198"/>
    </row>
    <row r="1618" spans="6:11" s="175" customFormat="1" ht="15" customHeight="1" x14ac:dyDescent="0.25">
      <c r="F1618" s="171"/>
      <c r="G1618" s="212"/>
      <c r="J1618" s="202"/>
      <c r="K1618" s="198"/>
    </row>
    <row r="1619" spans="6:11" s="175" customFormat="1" ht="15" customHeight="1" x14ac:dyDescent="0.25">
      <c r="F1619" s="171"/>
      <c r="G1619" s="212"/>
      <c r="J1619" s="202"/>
      <c r="K1619" s="198"/>
    </row>
    <row r="1620" spans="6:11" s="175" customFormat="1" ht="15" customHeight="1" x14ac:dyDescent="0.25">
      <c r="F1620" s="171"/>
      <c r="G1620" s="212"/>
      <c r="J1620" s="202"/>
      <c r="K1620" s="198"/>
    </row>
    <row r="1621" spans="6:11" s="175" customFormat="1" ht="15" customHeight="1" x14ac:dyDescent="0.25">
      <c r="F1621" s="171"/>
      <c r="G1621" s="212"/>
      <c r="J1621" s="202"/>
      <c r="K1621" s="198"/>
    </row>
    <row r="1622" spans="6:11" s="175" customFormat="1" ht="15" customHeight="1" x14ac:dyDescent="0.25">
      <c r="F1622" s="171"/>
      <c r="G1622" s="212"/>
      <c r="J1622" s="202"/>
      <c r="K1622" s="198"/>
    </row>
    <row r="1623" spans="6:11" s="175" customFormat="1" ht="15" customHeight="1" x14ac:dyDescent="0.25">
      <c r="F1623" s="171"/>
      <c r="G1623" s="212"/>
      <c r="J1623" s="202"/>
      <c r="K1623" s="198"/>
    </row>
    <row r="1624" spans="6:11" s="175" customFormat="1" ht="15" customHeight="1" x14ac:dyDescent="0.25">
      <c r="F1624" s="171"/>
      <c r="G1624" s="212"/>
      <c r="J1624" s="202"/>
      <c r="K1624" s="198"/>
    </row>
    <row r="1625" spans="6:11" s="175" customFormat="1" ht="15" customHeight="1" x14ac:dyDescent="0.25">
      <c r="F1625" s="171"/>
      <c r="G1625" s="212"/>
      <c r="J1625" s="202"/>
      <c r="K1625" s="198"/>
    </row>
    <row r="1626" spans="6:11" s="175" customFormat="1" ht="15" customHeight="1" x14ac:dyDescent="0.25">
      <c r="F1626" s="171"/>
      <c r="G1626" s="212"/>
      <c r="J1626" s="202"/>
      <c r="K1626" s="198"/>
    </row>
    <row r="1627" spans="6:11" s="175" customFormat="1" ht="15" customHeight="1" x14ac:dyDescent="0.25">
      <c r="F1627" s="171"/>
      <c r="G1627" s="212"/>
      <c r="J1627" s="202"/>
      <c r="K1627" s="198"/>
    </row>
    <row r="1628" spans="6:11" s="175" customFormat="1" ht="15" customHeight="1" x14ac:dyDescent="0.25">
      <c r="F1628" s="171"/>
      <c r="G1628" s="212"/>
      <c r="J1628" s="202"/>
      <c r="K1628" s="198"/>
    </row>
    <row r="1629" spans="6:11" s="175" customFormat="1" ht="15" customHeight="1" x14ac:dyDescent="0.25">
      <c r="F1629" s="171"/>
      <c r="G1629" s="212"/>
      <c r="J1629" s="202"/>
      <c r="K1629" s="198"/>
    </row>
    <row r="1630" spans="6:11" s="175" customFormat="1" ht="15" customHeight="1" x14ac:dyDescent="0.25">
      <c r="F1630" s="171"/>
      <c r="G1630" s="212"/>
      <c r="J1630" s="202"/>
      <c r="K1630" s="198"/>
    </row>
    <row r="1631" spans="6:11" s="175" customFormat="1" ht="15" customHeight="1" x14ac:dyDescent="0.25">
      <c r="F1631" s="171"/>
      <c r="G1631" s="212"/>
      <c r="J1631" s="202"/>
      <c r="K1631" s="198"/>
    </row>
    <row r="1632" spans="6:11" s="175" customFormat="1" ht="15" customHeight="1" x14ac:dyDescent="0.25">
      <c r="F1632" s="171"/>
      <c r="G1632" s="212"/>
      <c r="J1632" s="202"/>
      <c r="K1632" s="198"/>
    </row>
    <row r="1633" spans="6:11" s="175" customFormat="1" ht="15" customHeight="1" x14ac:dyDescent="0.25">
      <c r="F1633" s="171"/>
      <c r="G1633" s="212"/>
      <c r="J1633" s="202"/>
      <c r="K1633" s="198"/>
    </row>
    <row r="1634" spans="6:11" s="175" customFormat="1" ht="15" customHeight="1" x14ac:dyDescent="0.25">
      <c r="F1634" s="171"/>
      <c r="G1634" s="212"/>
      <c r="J1634" s="202"/>
      <c r="K1634" s="198"/>
    </row>
    <row r="1635" spans="6:11" s="175" customFormat="1" ht="15" customHeight="1" x14ac:dyDescent="0.25">
      <c r="F1635" s="171"/>
      <c r="G1635" s="212"/>
      <c r="J1635" s="202"/>
      <c r="K1635" s="198"/>
    </row>
    <row r="1636" spans="6:11" s="175" customFormat="1" ht="15" customHeight="1" x14ac:dyDescent="0.25">
      <c r="F1636" s="171"/>
      <c r="G1636" s="212"/>
      <c r="J1636" s="202"/>
      <c r="K1636" s="198"/>
    </row>
    <row r="1637" spans="6:11" s="175" customFormat="1" ht="15" customHeight="1" x14ac:dyDescent="0.25">
      <c r="F1637" s="171"/>
      <c r="G1637" s="212"/>
      <c r="J1637" s="202"/>
      <c r="K1637" s="198"/>
    </row>
    <row r="1638" spans="6:11" s="175" customFormat="1" ht="15" customHeight="1" x14ac:dyDescent="0.25">
      <c r="F1638" s="171"/>
      <c r="G1638" s="212"/>
      <c r="J1638" s="202"/>
      <c r="K1638" s="198"/>
    </row>
    <row r="1639" spans="6:11" s="175" customFormat="1" ht="15" customHeight="1" x14ac:dyDescent="0.25">
      <c r="F1639" s="171"/>
      <c r="G1639" s="212"/>
      <c r="J1639" s="202"/>
      <c r="K1639" s="198"/>
    </row>
    <row r="1640" spans="6:11" s="175" customFormat="1" ht="15" customHeight="1" x14ac:dyDescent="0.25">
      <c r="F1640" s="171"/>
      <c r="G1640" s="212"/>
      <c r="J1640" s="202"/>
      <c r="K1640" s="198"/>
    </row>
    <row r="1641" spans="6:11" s="175" customFormat="1" ht="15" customHeight="1" x14ac:dyDescent="0.25">
      <c r="F1641" s="171"/>
      <c r="G1641" s="212"/>
      <c r="J1641" s="202"/>
      <c r="K1641" s="198"/>
    </row>
    <row r="1642" spans="6:11" s="175" customFormat="1" ht="15" customHeight="1" x14ac:dyDescent="0.25">
      <c r="F1642" s="171"/>
      <c r="G1642" s="212"/>
      <c r="J1642" s="202"/>
      <c r="K1642" s="198"/>
    </row>
    <row r="1643" spans="6:11" s="175" customFormat="1" ht="15" customHeight="1" x14ac:dyDescent="0.25">
      <c r="F1643" s="171"/>
      <c r="G1643" s="212"/>
      <c r="J1643" s="202"/>
      <c r="K1643" s="198"/>
    </row>
    <row r="1644" spans="6:11" s="175" customFormat="1" ht="15" customHeight="1" x14ac:dyDescent="0.25">
      <c r="F1644" s="171"/>
      <c r="G1644" s="212"/>
      <c r="J1644" s="202"/>
      <c r="K1644" s="198"/>
    </row>
    <row r="1645" spans="6:11" s="175" customFormat="1" ht="15" customHeight="1" x14ac:dyDescent="0.25">
      <c r="F1645" s="171"/>
      <c r="G1645" s="212"/>
      <c r="J1645" s="202"/>
      <c r="K1645" s="198"/>
    </row>
    <row r="1646" spans="6:11" s="175" customFormat="1" ht="15" customHeight="1" x14ac:dyDescent="0.25">
      <c r="F1646" s="171"/>
      <c r="G1646" s="212"/>
      <c r="J1646" s="202"/>
      <c r="K1646" s="198"/>
    </row>
    <row r="1647" spans="6:11" s="175" customFormat="1" ht="15" customHeight="1" x14ac:dyDescent="0.25">
      <c r="F1647" s="171"/>
      <c r="G1647" s="212"/>
      <c r="J1647" s="202"/>
      <c r="K1647" s="198"/>
    </row>
    <row r="1648" spans="6:11" s="175" customFormat="1" ht="15" customHeight="1" x14ac:dyDescent="0.25">
      <c r="F1648" s="171"/>
      <c r="G1648" s="212"/>
      <c r="J1648" s="202"/>
      <c r="K1648" s="198"/>
    </row>
    <row r="1649" spans="6:11" s="175" customFormat="1" ht="15" customHeight="1" x14ac:dyDescent="0.25">
      <c r="F1649" s="171"/>
      <c r="G1649" s="212"/>
      <c r="J1649" s="202"/>
      <c r="K1649" s="198"/>
    </row>
    <row r="1650" spans="6:11" s="175" customFormat="1" ht="15" customHeight="1" x14ac:dyDescent="0.25">
      <c r="F1650" s="171"/>
      <c r="G1650" s="212"/>
      <c r="J1650" s="202"/>
      <c r="K1650" s="198"/>
    </row>
    <row r="1651" spans="6:11" s="175" customFormat="1" ht="15" customHeight="1" x14ac:dyDescent="0.25">
      <c r="F1651" s="171"/>
      <c r="G1651" s="212"/>
      <c r="J1651" s="202"/>
      <c r="K1651" s="198"/>
    </row>
    <row r="1652" spans="6:11" s="175" customFormat="1" ht="15" customHeight="1" x14ac:dyDescent="0.25">
      <c r="F1652" s="171"/>
      <c r="G1652" s="212"/>
      <c r="J1652" s="202"/>
      <c r="K1652" s="198"/>
    </row>
    <row r="1653" spans="6:11" s="175" customFormat="1" ht="15" customHeight="1" x14ac:dyDescent="0.25">
      <c r="F1653" s="171"/>
      <c r="G1653" s="212"/>
      <c r="J1653" s="202"/>
      <c r="K1653" s="198"/>
    </row>
    <row r="1654" spans="6:11" s="175" customFormat="1" ht="15" customHeight="1" x14ac:dyDescent="0.25">
      <c r="F1654" s="171"/>
      <c r="G1654" s="212"/>
      <c r="J1654" s="202"/>
      <c r="K1654" s="198"/>
    </row>
    <row r="1655" spans="6:11" s="175" customFormat="1" ht="15" customHeight="1" x14ac:dyDescent="0.25">
      <c r="F1655" s="171"/>
      <c r="G1655" s="212"/>
      <c r="J1655" s="202"/>
      <c r="K1655" s="198"/>
    </row>
    <row r="1656" spans="6:11" s="175" customFormat="1" ht="15" customHeight="1" x14ac:dyDescent="0.25">
      <c r="F1656" s="171"/>
      <c r="G1656" s="212"/>
      <c r="J1656" s="202"/>
      <c r="K1656" s="198"/>
    </row>
    <row r="1657" spans="6:11" s="175" customFormat="1" ht="15" customHeight="1" x14ac:dyDescent="0.25">
      <c r="F1657" s="171"/>
      <c r="G1657" s="212"/>
      <c r="J1657" s="202"/>
      <c r="K1657" s="198"/>
    </row>
    <row r="1658" spans="6:11" s="175" customFormat="1" ht="15" customHeight="1" x14ac:dyDescent="0.25">
      <c r="F1658" s="171"/>
      <c r="G1658" s="212"/>
      <c r="J1658" s="202"/>
      <c r="K1658" s="198"/>
    </row>
    <row r="1659" spans="6:11" s="175" customFormat="1" ht="15" customHeight="1" x14ac:dyDescent="0.25">
      <c r="F1659" s="171"/>
      <c r="G1659" s="212"/>
      <c r="J1659" s="202"/>
      <c r="K1659" s="198"/>
    </row>
    <row r="1660" spans="6:11" s="175" customFormat="1" ht="15" customHeight="1" x14ac:dyDescent="0.25">
      <c r="F1660" s="171"/>
      <c r="G1660" s="212"/>
      <c r="J1660" s="202"/>
      <c r="K1660" s="198"/>
    </row>
    <row r="1661" spans="6:11" s="175" customFormat="1" ht="15" customHeight="1" x14ac:dyDescent="0.25">
      <c r="F1661" s="171"/>
      <c r="G1661" s="212"/>
      <c r="J1661" s="202"/>
      <c r="K1661" s="198"/>
    </row>
    <row r="1662" spans="6:11" s="175" customFormat="1" ht="15" customHeight="1" x14ac:dyDescent="0.25">
      <c r="F1662" s="171"/>
      <c r="G1662" s="212"/>
      <c r="J1662" s="202"/>
      <c r="K1662" s="198"/>
    </row>
    <row r="1663" spans="6:11" s="175" customFormat="1" ht="15" customHeight="1" x14ac:dyDescent="0.25">
      <c r="F1663" s="171"/>
      <c r="G1663" s="212"/>
      <c r="J1663" s="202"/>
      <c r="K1663" s="198"/>
    </row>
    <row r="1664" spans="6:11" s="175" customFormat="1" ht="15" customHeight="1" x14ac:dyDescent="0.25">
      <c r="F1664" s="171"/>
      <c r="G1664" s="212"/>
      <c r="J1664" s="202"/>
      <c r="K1664" s="198"/>
    </row>
    <row r="1665" spans="6:11" s="175" customFormat="1" ht="15" customHeight="1" x14ac:dyDescent="0.25">
      <c r="F1665" s="171"/>
      <c r="G1665" s="212"/>
      <c r="J1665" s="202"/>
      <c r="K1665" s="198"/>
    </row>
    <row r="1666" spans="6:11" s="175" customFormat="1" ht="15" customHeight="1" x14ac:dyDescent="0.25">
      <c r="F1666" s="171"/>
      <c r="G1666" s="212"/>
      <c r="J1666" s="202"/>
      <c r="K1666" s="198"/>
    </row>
    <row r="1667" spans="6:11" s="175" customFormat="1" ht="15" customHeight="1" x14ac:dyDescent="0.25">
      <c r="F1667" s="171"/>
      <c r="G1667" s="212"/>
      <c r="J1667" s="202"/>
      <c r="K1667" s="198"/>
    </row>
    <row r="1668" spans="6:11" s="175" customFormat="1" ht="15" customHeight="1" x14ac:dyDescent="0.25">
      <c r="F1668" s="171"/>
      <c r="G1668" s="212"/>
      <c r="J1668" s="202"/>
      <c r="K1668" s="198"/>
    </row>
    <row r="1669" spans="6:11" s="175" customFormat="1" ht="15" customHeight="1" x14ac:dyDescent="0.25">
      <c r="F1669" s="171"/>
      <c r="G1669" s="212"/>
      <c r="J1669" s="202"/>
      <c r="K1669" s="198"/>
    </row>
    <row r="1670" spans="6:11" s="175" customFormat="1" ht="15" customHeight="1" x14ac:dyDescent="0.25">
      <c r="F1670" s="171"/>
      <c r="G1670" s="212"/>
      <c r="J1670" s="202"/>
      <c r="K1670" s="198"/>
    </row>
    <row r="1671" spans="6:11" s="175" customFormat="1" ht="15" customHeight="1" x14ac:dyDescent="0.25">
      <c r="F1671" s="171"/>
      <c r="G1671" s="212"/>
      <c r="J1671" s="202"/>
      <c r="K1671" s="198"/>
    </row>
    <row r="1672" spans="6:11" s="175" customFormat="1" ht="15" customHeight="1" x14ac:dyDescent="0.25">
      <c r="F1672" s="171"/>
      <c r="G1672" s="212"/>
      <c r="J1672" s="202"/>
      <c r="K1672" s="198"/>
    </row>
    <row r="1673" spans="6:11" s="175" customFormat="1" ht="15" customHeight="1" x14ac:dyDescent="0.25">
      <c r="F1673" s="171"/>
      <c r="G1673" s="212"/>
      <c r="J1673" s="202"/>
      <c r="K1673" s="198"/>
    </row>
    <row r="1674" spans="6:11" s="175" customFormat="1" ht="15" customHeight="1" x14ac:dyDescent="0.25">
      <c r="F1674" s="171"/>
      <c r="G1674" s="212"/>
      <c r="J1674" s="202"/>
      <c r="K1674" s="198"/>
    </row>
    <row r="1675" spans="6:11" s="175" customFormat="1" ht="15" customHeight="1" x14ac:dyDescent="0.25">
      <c r="F1675" s="171"/>
      <c r="G1675" s="212"/>
      <c r="J1675" s="202"/>
      <c r="K1675" s="198"/>
    </row>
    <row r="1676" spans="6:11" s="175" customFormat="1" ht="15" customHeight="1" x14ac:dyDescent="0.25">
      <c r="F1676" s="171"/>
      <c r="G1676" s="212"/>
      <c r="J1676" s="202"/>
      <c r="K1676" s="198"/>
    </row>
    <row r="1677" spans="6:11" s="175" customFormat="1" ht="15" customHeight="1" x14ac:dyDescent="0.25">
      <c r="F1677" s="171"/>
      <c r="G1677" s="212"/>
      <c r="J1677" s="202"/>
      <c r="K1677" s="198"/>
    </row>
    <row r="1678" spans="6:11" s="175" customFormat="1" ht="15" customHeight="1" x14ac:dyDescent="0.25">
      <c r="F1678" s="171"/>
      <c r="G1678" s="212"/>
      <c r="J1678" s="202"/>
      <c r="K1678" s="198"/>
    </row>
    <row r="1679" spans="6:11" s="175" customFormat="1" ht="15" customHeight="1" x14ac:dyDescent="0.25">
      <c r="F1679" s="171"/>
      <c r="G1679" s="212"/>
      <c r="J1679" s="202"/>
      <c r="K1679" s="198"/>
    </row>
    <row r="1680" spans="6:11" s="175" customFormat="1" ht="15" customHeight="1" x14ac:dyDescent="0.25">
      <c r="F1680" s="171"/>
      <c r="G1680" s="212"/>
      <c r="J1680" s="202"/>
      <c r="K1680" s="198"/>
    </row>
    <row r="1681" spans="6:11" s="175" customFormat="1" ht="15" customHeight="1" x14ac:dyDescent="0.25">
      <c r="F1681" s="171"/>
      <c r="G1681" s="212"/>
      <c r="J1681" s="202"/>
      <c r="K1681" s="198"/>
    </row>
    <row r="1682" spans="6:11" s="175" customFormat="1" ht="15" customHeight="1" x14ac:dyDescent="0.25">
      <c r="F1682" s="171"/>
      <c r="G1682" s="212"/>
      <c r="J1682" s="202"/>
      <c r="K1682" s="198"/>
    </row>
    <row r="1683" spans="6:11" s="175" customFormat="1" ht="15" customHeight="1" x14ac:dyDescent="0.25">
      <c r="F1683" s="171"/>
      <c r="G1683" s="212"/>
      <c r="J1683" s="202"/>
      <c r="K1683" s="198"/>
    </row>
    <row r="1684" spans="6:11" s="175" customFormat="1" ht="15" customHeight="1" x14ac:dyDescent="0.25">
      <c r="F1684" s="171"/>
      <c r="G1684" s="212"/>
      <c r="J1684" s="202"/>
      <c r="K1684" s="198"/>
    </row>
    <row r="1685" spans="6:11" s="175" customFormat="1" ht="15" customHeight="1" x14ac:dyDescent="0.25">
      <c r="F1685" s="171"/>
      <c r="G1685" s="212"/>
      <c r="J1685" s="202"/>
      <c r="K1685" s="198"/>
    </row>
    <row r="1686" spans="6:11" s="175" customFormat="1" ht="15" customHeight="1" x14ac:dyDescent="0.25">
      <c r="F1686" s="171"/>
      <c r="G1686" s="212"/>
      <c r="J1686" s="202"/>
      <c r="K1686" s="198"/>
    </row>
    <row r="1687" spans="6:11" s="175" customFormat="1" ht="15" customHeight="1" x14ac:dyDescent="0.25">
      <c r="F1687" s="171"/>
      <c r="G1687" s="212"/>
      <c r="J1687" s="202"/>
      <c r="K1687" s="198"/>
    </row>
    <row r="1688" spans="6:11" s="175" customFormat="1" ht="15" customHeight="1" x14ac:dyDescent="0.25">
      <c r="F1688" s="171"/>
      <c r="G1688" s="212"/>
      <c r="J1688" s="202"/>
      <c r="K1688" s="198"/>
    </row>
    <row r="1689" spans="6:11" s="175" customFormat="1" ht="15" customHeight="1" x14ac:dyDescent="0.25">
      <c r="F1689" s="171"/>
      <c r="G1689" s="212"/>
      <c r="J1689" s="202"/>
      <c r="K1689" s="198"/>
    </row>
    <row r="1690" spans="6:11" s="175" customFormat="1" ht="15" customHeight="1" x14ac:dyDescent="0.25">
      <c r="F1690" s="171"/>
      <c r="G1690" s="212"/>
      <c r="J1690" s="202"/>
      <c r="K1690" s="198"/>
    </row>
    <row r="1691" spans="6:11" s="175" customFormat="1" ht="15" customHeight="1" x14ac:dyDescent="0.25">
      <c r="F1691" s="171"/>
      <c r="G1691" s="212"/>
      <c r="J1691" s="202"/>
      <c r="K1691" s="198"/>
    </row>
    <row r="1692" spans="6:11" s="175" customFormat="1" ht="15" customHeight="1" x14ac:dyDescent="0.25">
      <c r="F1692" s="171"/>
      <c r="G1692" s="212"/>
      <c r="J1692" s="202"/>
      <c r="K1692" s="198"/>
    </row>
    <row r="1693" spans="6:11" s="175" customFormat="1" ht="15" customHeight="1" x14ac:dyDescent="0.25">
      <c r="F1693" s="171"/>
      <c r="G1693" s="212"/>
      <c r="J1693" s="202"/>
      <c r="K1693" s="198"/>
    </row>
    <row r="1694" spans="6:11" s="175" customFormat="1" ht="15" customHeight="1" x14ac:dyDescent="0.25">
      <c r="F1694" s="171"/>
      <c r="G1694" s="212"/>
      <c r="J1694" s="202"/>
      <c r="K1694" s="198"/>
    </row>
    <row r="1695" spans="6:11" s="175" customFormat="1" ht="15" customHeight="1" x14ac:dyDescent="0.25">
      <c r="F1695" s="171"/>
      <c r="G1695" s="212"/>
      <c r="J1695" s="202"/>
      <c r="K1695" s="198"/>
    </row>
    <row r="1696" spans="6:11" s="175" customFormat="1" ht="15" customHeight="1" x14ac:dyDescent="0.25">
      <c r="F1696" s="171"/>
      <c r="G1696" s="212"/>
      <c r="J1696" s="202"/>
      <c r="K1696" s="198"/>
    </row>
    <row r="1697" spans="6:11" s="175" customFormat="1" ht="15" customHeight="1" x14ac:dyDescent="0.25">
      <c r="F1697" s="171"/>
      <c r="G1697" s="212"/>
      <c r="J1697" s="202"/>
      <c r="K1697" s="198"/>
    </row>
    <row r="1698" spans="6:11" s="175" customFormat="1" ht="15" customHeight="1" x14ac:dyDescent="0.25">
      <c r="F1698" s="171"/>
      <c r="G1698" s="212"/>
      <c r="J1698" s="202"/>
      <c r="K1698" s="198"/>
    </row>
    <row r="1699" spans="6:11" s="175" customFormat="1" ht="15" customHeight="1" x14ac:dyDescent="0.25">
      <c r="F1699" s="171"/>
      <c r="G1699" s="212"/>
      <c r="J1699" s="202"/>
      <c r="K1699" s="198"/>
    </row>
    <row r="1700" spans="6:11" s="175" customFormat="1" ht="15" customHeight="1" x14ac:dyDescent="0.25">
      <c r="F1700" s="171"/>
      <c r="G1700" s="212"/>
      <c r="J1700" s="202"/>
      <c r="K1700" s="198"/>
    </row>
    <row r="1701" spans="6:11" s="175" customFormat="1" ht="15" customHeight="1" x14ac:dyDescent="0.25">
      <c r="F1701" s="171"/>
      <c r="G1701" s="212"/>
      <c r="J1701" s="202"/>
      <c r="K1701" s="198"/>
    </row>
    <row r="1702" spans="6:11" s="175" customFormat="1" ht="15" customHeight="1" x14ac:dyDescent="0.25">
      <c r="F1702" s="171"/>
      <c r="G1702" s="212"/>
      <c r="J1702" s="202"/>
      <c r="K1702" s="198"/>
    </row>
    <row r="1703" spans="6:11" s="175" customFormat="1" ht="15" customHeight="1" x14ac:dyDescent="0.25">
      <c r="F1703" s="171"/>
      <c r="G1703" s="212"/>
      <c r="J1703" s="202"/>
      <c r="K1703" s="198"/>
    </row>
    <row r="1704" spans="6:11" s="175" customFormat="1" ht="15" customHeight="1" x14ac:dyDescent="0.25">
      <c r="F1704" s="171"/>
      <c r="G1704" s="212"/>
      <c r="J1704" s="202"/>
      <c r="K1704" s="198"/>
    </row>
    <row r="1705" spans="6:11" s="175" customFormat="1" ht="15" customHeight="1" x14ac:dyDescent="0.25">
      <c r="F1705" s="171"/>
      <c r="G1705" s="212"/>
      <c r="J1705" s="202"/>
      <c r="K1705" s="198"/>
    </row>
    <row r="1706" spans="6:11" s="175" customFormat="1" ht="15" customHeight="1" x14ac:dyDescent="0.25">
      <c r="F1706" s="171"/>
      <c r="G1706" s="212"/>
      <c r="J1706" s="202"/>
      <c r="K1706" s="198"/>
    </row>
    <row r="1707" spans="6:11" s="175" customFormat="1" ht="15" customHeight="1" x14ac:dyDescent="0.25">
      <c r="F1707" s="171"/>
      <c r="G1707" s="212"/>
      <c r="J1707" s="202"/>
      <c r="K1707" s="198"/>
    </row>
    <row r="1708" spans="6:11" s="175" customFormat="1" ht="15" customHeight="1" x14ac:dyDescent="0.25">
      <c r="F1708" s="171"/>
      <c r="G1708" s="212"/>
      <c r="J1708" s="202"/>
      <c r="K1708" s="198"/>
    </row>
    <row r="1709" spans="6:11" s="175" customFormat="1" ht="15" customHeight="1" x14ac:dyDescent="0.25">
      <c r="F1709" s="171"/>
      <c r="G1709" s="212"/>
      <c r="J1709" s="202"/>
      <c r="K1709" s="198"/>
    </row>
    <row r="1710" spans="6:11" s="175" customFormat="1" ht="15" customHeight="1" x14ac:dyDescent="0.25">
      <c r="F1710" s="171"/>
      <c r="G1710" s="212"/>
      <c r="J1710" s="202"/>
      <c r="K1710" s="198"/>
    </row>
    <row r="1711" spans="6:11" s="175" customFormat="1" ht="15" customHeight="1" x14ac:dyDescent="0.25">
      <c r="F1711" s="171"/>
      <c r="G1711" s="212"/>
      <c r="J1711" s="202"/>
      <c r="K1711" s="198"/>
    </row>
    <row r="1712" spans="6:11" s="175" customFormat="1" ht="15" customHeight="1" x14ac:dyDescent="0.25">
      <c r="F1712" s="171"/>
      <c r="G1712" s="212"/>
      <c r="J1712" s="202"/>
      <c r="K1712" s="198"/>
    </row>
    <row r="1713" spans="6:11" s="175" customFormat="1" ht="15" customHeight="1" x14ac:dyDescent="0.25">
      <c r="F1713" s="171"/>
      <c r="G1713" s="212"/>
      <c r="J1713" s="202"/>
      <c r="K1713" s="198"/>
    </row>
    <row r="1714" spans="6:11" s="175" customFormat="1" ht="15" customHeight="1" x14ac:dyDescent="0.25">
      <c r="F1714" s="171"/>
      <c r="G1714" s="212"/>
      <c r="J1714" s="202"/>
      <c r="K1714" s="198"/>
    </row>
    <row r="1715" spans="6:11" s="175" customFormat="1" ht="15" customHeight="1" x14ac:dyDescent="0.25">
      <c r="F1715" s="171"/>
      <c r="G1715" s="212"/>
      <c r="J1715" s="202"/>
      <c r="K1715" s="198"/>
    </row>
    <row r="1716" spans="6:11" s="175" customFormat="1" ht="15" customHeight="1" x14ac:dyDescent="0.25">
      <c r="F1716" s="171"/>
      <c r="G1716" s="212"/>
      <c r="J1716" s="202"/>
      <c r="K1716" s="198"/>
    </row>
    <row r="1717" spans="6:11" s="175" customFormat="1" ht="15" customHeight="1" x14ac:dyDescent="0.25">
      <c r="F1717" s="171"/>
      <c r="G1717" s="212"/>
      <c r="J1717" s="202"/>
      <c r="K1717" s="198"/>
    </row>
    <row r="1718" spans="6:11" s="175" customFormat="1" ht="15" customHeight="1" x14ac:dyDescent="0.25">
      <c r="F1718" s="171"/>
      <c r="G1718" s="212"/>
      <c r="J1718" s="202"/>
      <c r="K1718" s="198"/>
    </row>
    <row r="1719" spans="6:11" s="175" customFormat="1" ht="15" customHeight="1" x14ac:dyDescent="0.25">
      <c r="F1719" s="171"/>
      <c r="G1719" s="212"/>
      <c r="J1719" s="202"/>
      <c r="K1719" s="198"/>
    </row>
    <row r="1720" spans="6:11" s="175" customFormat="1" ht="15" customHeight="1" x14ac:dyDescent="0.25">
      <c r="F1720" s="171"/>
      <c r="G1720" s="212"/>
      <c r="J1720" s="202"/>
      <c r="K1720" s="198"/>
    </row>
    <row r="1721" spans="6:11" s="175" customFormat="1" ht="15" customHeight="1" x14ac:dyDescent="0.25">
      <c r="F1721" s="171"/>
      <c r="G1721" s="212"/>
      <c r="J1721" s="202"/>
      <c r="K1721" s="198"/>
    </row>
    <row r="1722" spans="6:11" s="175" customFormat="1" ht="15" customHeight="1" x14ac:dyDescent="0.25">
      <c r="F1722" s="171"/>
      <c r="G1722" s="212"/>
      <c r="J1722" s="202"/>
      <c r="K1722" s="198"/>
    </row>
    <row r="1723" spans="6:11" s="175" customFormat="1" ht="15" customHeight="1" x14ac:dyDescent="0.25">
      <c r="F1723" s="171"/>
      <c r="G1723" s="212"/>
      <c r="J1723" s="202"/>
      <c r="K1723" s="198"/>
    </row>
    <row r="1724" spans="6:11" s="175" customFormat="1" ht="15" customHeight="1" x14ac:dyDescent="0.25">
      <c r="F1724" s="171"/>
      <c r="G1724" s="212"/>
      <c r="J1724" s="202"/>
      <c r="K1724" s="198"/>
    </row>
    <row r="1725" spans="6:11" s="175" customFormat="1" ht="15" customHeight="1" x14ac:dyDescent="0.25">
      <c r="F1725" s="171"/>
      <c r="G1725" s="212"/>
      <c r="J1725" s="202"/>
      <c r="K1725" s="198"/>
    </row>
    <row r="1726" spans="6:11" s="175" customFormat="1" ht="15" customHeight="1" x14ac:dyDescent="0.25">
      <c r="F1726" s="171"/>
      <c r="G1726" s="212"/>
      <c r="J1726" s="202"/>
      <c r="K1726" s="198"/>
    </row>
    <row r="1727" spans="6:11" s="175" customFormat="1" ht="15" customHeight="1" x14ac:dyDescent="0.25">
      <c r="F1727" s="171"/>
      <c r="G1727" s="212"/>
      <c r="J1727" s="202"/>
      <c r="K1727" s="198"/>
    </row>
    <row r="1728" spans="6:11" s="175" customFormat="1" ht="15" customHeight="1" x14ac:dyDescent="0.25">
      <c r="F1728" s="171"/>
      <c r="G1728" s="212"/>
      <c r="J1728" s="202"/>
      <c r="K1728" s="198"/>
    </row>
    <row r="1729" spans="6:11" s="175" customFormat="1" ht="15" customHeight="1" x14ac:dyDescent="0.25">
      <c r="F1729" s="171"/>
      <c r="G1729" s="212"/>
      <c r="J1729" s="202"/>
      <c r="K1729" s="198"/>
    </row>
    <row r="1730" spans="6:11" s="175" customFormat="1" ht="15" customHeight="1" x14ac:dyDescent="0.25">
      <c r="F1730" s="171"/>
      <c r="G1730" s="212"/>
      <c r="J1730" s="202"/>
      <c r="K1730" s="198"/>
    </row>
    <row r="1731" spans="6:11" s="175" customFormat="1" ht="15" customHeight="1" x14ac:dyDescent="0.25">
      <c r="F1731" s="171"/>
      <c r="G1731" s="212"/>
      <c r="J1731" s="202"/>
      <c r="K1731" s="198"/>
    </row>
    <row r="1732" spans="6:11" s="175" customFormat="1" ht="15" customHeight="1" x14ac:dyDescent="0.25">
      <c r="F1732" s="171"/>
      <c r="G1732" s="212"/>
      <c r="J1732" s="202"/>
      <c r="K1732" s="198"/>
    </row>
    <row r="1733" spans="6:11" s="175" customFormat="1" ht="15" customHeight="1" x14ac:dyDescent="0.25">
      <c r="F1733" s="171"/>
      <c r="G1733" s="212"/>
      <c r="J1733" s="202"/>
      <c r="K1733" s="198"/>
    </row>
    <row r="1734" spans="6:11" s="175" customFormat="1" ht="15" customHeight="1" x14ac:dyDescent="0.25">
      <c r="F1734" s="171"/>
      <c r="G1734" s="212"/>
      <c r="J1734" s="202"/>
      <c r="K1734" s="198"/>
    </row>
    <row r="1735" spans="6:11" s="175" customFormat="1" ht="15" customHeight="1" x14ac:dyDescent="0.25">
      <c r="F1735" s="171"/>
      <c r="G1735" s="212"/>
      <c r="J1735" s="202"/>
      <c r="K1735" s="198"/>
    </row>
    <row r="1736" spans="6:11" s="175" customFormat="1" ht="15" customHeight="1" x14ac:dyDescent="0.25">
      <c r="F1736" s="171"/>
      <c r="G1736" s="212"/>
      <c r="J1736" s="202"/>
      <c r="K1736" s="198"/>
    </row>
    <row r="1737" spans="6:11" s="175" customFormat="1" ht="15" customHeight="1" x14ac:dyDescent="0.25">
      <c r="F1737" s="171"/>
      <c r="G1737" s="212"/>
      <c r="J1737" s="202"/>
      <c r="K1737" s="198"/>
    </row>
    <row r="1738" spans="6:11" s="175" customFormat="1" ht="15" customHeight="1" x14ac:dyDescent="0.25">
      <c r="F1738" s="171"/>
      <c r="G1738" s="212"/>
      <c r="J1738" s="202"/>
      <c r="K1738" s="198"/>
    </row>
    <row r="1739" spans="6:11" s="175" customFormat="1" ht="15" customHeight="1" x14ac:dyDescent="0.25">
      <c r="F1739" s="171"/>
      <c r="G1739" s="212"/>
      <c r="J1739" s="202"/>
      <c r="K1739" s="198"/>
    </row>
    <row r="1740" spans="6:11" s="175" customFormat="1" ht="15" customHeight="1" x14ac:dyDescent="0.25">
      <c r="F1740" s="171"/>
      <c r="G1740" s="212"/>
      <c r="J1740" s="202"/>
      <c r="K1740" s="198"/>
    </row>
    <row r="1741" spans="6:11" s="175" customFormat="1" ht="15" customHeight="1" x14ac:dyDescent="0.25">
      <c r="F1741" s="171"/>
      <c r="G1741" s="212"/>
      <c r="J1741" s="202"/>
      <c r="K1741" s="198"/>
    </row>
    <row r="1742" spans="6:11" s="175" customFormat="1" ht="15" customHeight="1" x14ac:dyDescent="0.25">
      <c r="F1742" s="171"/>
      <c r="G1742" s="212"/>
      <c r="J1742" s="202"/>
      <c r="K1742" s="198"/>
    </row>
    <row r="1743" spans="6:11" s="175" customFormat="1" ht="15" customHeight="1" x14ac:dyDescent="0.25">
      <c r="F1743" s="171"/>
      <c r="G1743" s="212"/>
      <c r="J1743" s="202"/>
      <c r="K1743" s="198"/>
    </row>
    <row r="1744" spans="6:11" s="175" customFormat="1" ht="15" customHeight="1" x14ac:dyDescent="0.25">
      <c r="F1744" s="171"/>
      <c r="G1744" s="212"/>
      <c r="J1744" s="202"/>
      <c r="K1744" s="198"/>
    </row>
    <row r="1745" spans="6:11" s="175" customFormat="1" ht="15" customHeight="1" x14ac:dyDescent="0.25">
      <c r="F1745" s="171"/>
      <c r="G1745" s="212"/>
      <c r="J1745" s="202"/>
      <c r="K1745" s="198"/>
    </row>
    <row r="1746" spans="6:11" s="175" customFormat="1" ht="15" customHeight="1" x14ac:dyDescent="0.25">
      <c r="F1746" s="171"/>
      <c r="G1746" s="212"/>
      <c r="J1746" s="202"/>
      <c r="K1746" s="198"/>
    </row>
    <row r="1747" spans="6:11" s="175" customFormat="1" ht="15" customHeight="1" x14ac:dyDescent="0.25">
      <c r="F1747" s="171"/>
      <c r="G1747" s="212"/>
      <c r="J1747" s="202"/>
      <c r="K1747" s="198"/>
    </row>
    <row r="1748" spans="6:11" s="175" customFormat="1" ht="15" customHeight="1" x14ac:dyDescent="0.25">
      <c r="F1748" s="171"/>
      <c r="G1748" s="212"/>
      <c r="J1748" s="202"/>
      <c r="K1748" s="198"/>
    </row>
    <row r="1749" spans="6:11" s="175" customFormat="1" ht="15" customHeight="1" x14ac:dyDescent="0.25">
      <c r="F1749" s="171"/>
      <c r="G1749" s="212"/>
      <c r="J1749" s="202"/>
      <c r="K1749" s="198"/>
    </row>
    <row r="1750" spans="6:11" s="175" customFormat="1" ht="15" customHeight="1" x14ac:dyDescent="0.25">
      <c r="F1750" s="171"/>
      <c r="G1750" s="212"/>
      <c r="J1750" s="202"/>
      <c r="K1750" s="198"/>
    </row>
    <row r="1751" spans="6:11" s="175" customFormat="1" ht="15" customHeight="1" x14ac:dyDescent="0.25">
      <c r="F1751" s="171"/>
      <c r="G1751" s="212"/>
      <c r="J1751" s="202"/>
      <c r="K1751" s="198"/>
    </row>
    <row r="1752" spans="6:11" s="175" customFormat="1" ht="15" customHeight="1" x14ac:dyDescent="0.25">
      <c r="F1752" s="171"/>
      <c r="G1752" s="212"/>
      <c r="J1752" s="202"/>
      <c r="K1752" s="198"/>
    </row>
    <row r="1753" spans="6:11" s="175" customFormat="1" ht="15" customHeight="1" x14ac:dyDescent="0.25">
      <c r="F1753" s="171"/>
      <c r="G1753" s="212"/>
      <c r="J1753" s="202"/>
      <c r="K1753" s="198"/>
    </row>
    <row r="1754" spans="6:11" s="175" customFormat="1" ht="15" customHeight="1" x14ac:dyDescent="0.25">
      <c r="F1754" s="171"/>
      <c r="G1754" s="212"/>
      <c r="J1754" s="202"/>
      <c r="K1754" s="198"/>
    </row>
    <row r="1755" spans="6:11" s="175" customFormat="1" ht="15" customHeight="1" x14ac:dyDescent="0.25">
      <c r="F1755" s="171"/>
      <c r="G1755" s="212"/>
      <c r="J1755" s="202"/>
      <c r="K1755" s="198"/>
    </row>
    <row r="1756" spans="6:11" s="175" customFormat="1" ht="15" customHeight="1" x14ac:dyDescent="0.25">
      <c r="F1756" s="171"/>
      <c r="G1756" s="212"/>
      <c r="J1756" s="202"/>
      <c r="K1756" s="198"/>
    </row>
    <row r="1757" spans="6:11" s="175" customFormat="1" ht="15" customHeight="1" x14ac:dyDescent="0.25">
      <c r="F1757" s="171"/>
      <c r="G1757" s="212"/>
      <c r="J1757" s="202"/>
      <c r="K1757" s="198"/>
    </row>
    <row r="1758" spans="6:11" s="175" customFormat="1" ht="15" customHeight="1" x14ac:dyDescent="0.25">
      <c r="F1758" s="171"/>
      <c r="G1758" s="212"/>
      <c r="J1758" s="202"/>
      <c r="K1758" s="198"/>
    </row>
    <row r="1759" spans="6:11" s="175" customFormat="1" ht="15" customHeight="1" x14ac:dyDescent="0.25">
      <c r="F1759" s="171"/>
      <c r="G1759" s="212"/>
      <c r="J1759" s="202"/>
      <c r="K1759" s="198"/>
    </row>
    <row r="1760" spans="6:11" s="175" customFormat="1" ht="15" customHeight="1" x14ac:dyDescent="0.25">
      <c r="F1760" s="171"/>
      <c r="G1760" s="212"/>
      <c r="J1760" s="202"/>
      <c r="K1760" s="198"/>
    </row>
    <row r="1761" spans="6:11" s="175" customFormat="1" ht="15" customHeight="1" x14ac:dyDescent="0.25">
      <c r="F1761" s="171"/>
      <c r="G1761" s="212"/>
      <c r="J1761" s="202"/>
      <c r="K1761" s="198"/>
    </row>
    <row r="1762" spans="6:11" s="175" customFormat="1" ht="15" customHeight="1" x14ac:dyDescent="0.25">
      <c r="F1762" s="171"/>
      <c r="G1762" s="212"/>
      <c r="J1762" s="202"/>
      <c r="K1762" s="198"/>
    </row>
    <row r="1763" spans="6:11" s="175" customFormat="1" ht="15" customHeight="1" x14ac:dyDescent="0.25">
      <c r="F1763" s="171"/>
      <c r="G1763" s="212"/>
      <c r="J1763" s="202"/>
      <c r="K1763" s="198"/>
    </row>
    <row r="1764" spans="6:11" s="175" customFormat="1" ht="15" customHeight="1" x14ac:dyDescent="0.25">
      <c r="F1764" s="171"/>
      <c r="G1764" s="212"/>
      <c r="J1764" s="202"/>
      <c r="K1764" s="198"/>
    </row>
    <row r="1765" spans="6:11" s="175" customFormat="1" ht="15" customHeight="1" x14ac:dyDescent="0.25">
      <c r="F1765" s="171"/>
      <c r="G1765" s="212"/>
      <c r="J1765" s="202"/>
      <c r="K1765" s="198"/>
    </row>
    <row r="1766" spans="6:11" s="175" customFormat="1" ht="15" customHeight="1" x14ac:dyDescent="0.25">
      <c r="F1766" s="171"/>
      <c r="G1766" s="212"/>
      <c r="J1766" s="202"/>
      <c r="K1766" s="198"/>
    </row>
    <row r="1767" spans="6:11" s="175" customFormat="1" ht="15" customHeight="1" x14ac:dyDescent="0.25">
      <c r="F1767" s="171"/>
      <c r="G1767" s="212"/>
      <c r="J1767" s="202"/>
      <c r="K1767" s="198"/>
    </row>
    <row r="1768" spans="6:11" s="175" customFormat="1" ht="15" customHeight="1" x14ac:dyDescent="0.25">
      <c r="F1768" s="171"/>
      <c r="G1768" s="212"/>
      <c r="J1768" s="202"/>
      <c r="K1768" s="198"/>
    </row>
    <row r="1769" spans="6:11" s="175" customFormat="1" ht="15" customHeight="1" x14ac:dyDescent="0.25">
      <c r="F1769" s="171"/>
      <c r="G1769" s="212"/>
      <c r="J1769" s="202"/>
      <c r="K1769" s="198"/>
    </row>
    <row r="1770" spans="6:11" s="175" customFormat="1" ht="15" customHeight="1" x14ac:dyDescent="0.25">
      <c r="F1770" s="171"/>
      <c r="G1770" s="212"/>
      <c r="J1770" s="202"/>
      <c r="K1770" s="198"/>
    </row>
    <row r="1771" spans="6:11" s="175" customFormat="1" ht="15" customHeight="1" x14ac:dyDescent="0.25">
      <c r="F1771" s="171"/>
      <c r="G1771" s="212"/>
      <c r="J1771" s="202"/>
      <c r="K1771" s="198"/>
    </row>
    <row r="1772" spans="6:11" s="175" customFormat="1" ht="15" customHeight="1" x14ac:dyDescent="0.25">
      <c r="F1772" s="171"/>
      <c r="G1772" s="212"/>
      <c r="J1772" s="202"/>
      <c r="K1772" s="198"/>
    </row>
    <row r="1773" spans="6:11" s="175" customFormat="1" ht="15" customHeight="1" x14ac:dyDescent="0.25">
      <c r="F1773" s="171"/>
      <c r="G1773" s="212"/>
      <c r="J1773" s="202"/>
      <c r="K1773" s="198"/>
    </row>
    <row r="1774" spans="6:11" s="175" customFormat="1" ht="15" customHeight="1" x14ac:dyDescent="0.25">
      <c r="F1774" s="171"/>
      <c r="G1774" s="212"/>
      <c r="J1774" s="202"/>
      <c r="K1774" s="198"/>
    </row>
    <row r="1775" spans="6:11" s="175" customFormat="1" ht="15" customHeight="1" x14ac:dyDescent="0.25">
      <c r="F1775" s="171"/>
      <c r="G1775" s="212"/>
      <c r="J1775" s="202"/>
      <c r="K1775" s="198"/>
    </row>
    <row r="1776" spans="6:11" s="175" customFormat="1" ht="15" customHeight="1" x14ac:dyDescent="0.25">
      <c r="F1776" s="171"/>
      <c r="G1776" s="212"/>
      <c r="J1776" s="202"/>
      <c r="K1776" s="198"/>
    </row>
    <row r="1777" spans="6:11" s="175" customFormat="1" ht="15" customHeight="1" x14ac:dyDescent="0.25">
      <c r="F1777" s="171"/>
      <c r="G1777" s="212"/>
      <c r="J1777" s="202"/>
      <c r="K1777" s="198"/>
    </row>
    <row r="1778" spans="6:11" s="175" customFormat="1" ht="15" customHeight="1" x14ac:dyDescent="0.25">
      <c r="F1778" s="171"/>
      <c r="G1778" s="212"/>
      <c r="J1778" s="202"/>
      <c r="K1778" s="198"/>
    </row>
    <row r="1779" spans="6:11" s="175" customFormat="1" ht="15" customHeight="1" x14ac:dyDescent="0.25">
      <c r="F1779" s="171"/>
      <c r="G1779" s="212"/>
      <c r="J1779" s="202"/>
      <c r="K1779" s="198"/>
    </row>
    <row r="1780" spans="6:11" s="175" customFormat="1" ht="15" customHeight="1" x14ac:dyDescent="0.25">
      <c r="F1780" s="171"/>
      <c r="G1780" s="212"/>
      <c r="J1780" s="202"/>
      <c r="K1780" s="198"/>
    </row>
    <row r="1781" spans="6:11" s="175" customFormat="1" ht="15" customHeight="1" x14ac:dyDescent="0.25">
      <c r="F1781" s="171"/>
      <c r="G1781" s="212"/>
      <c r="J1781" s="202"/>
      <c r="K1781" s="198"/>
    </row>
    <row r="1782" spans="6:11" s="175" customFormat="1" ht="15" customHeight="1" x14ac:dyDescent="0.25">
      <c r="F1782" s="171"/>
      <c r="G1782" s="212"/>
      <c r="J1782" s="202"/>
      <c r="K1782" s="198"/>
    </row>
    <row r="1783" spans="6:11" s="175" customFormat="1" ht="15" customHeight="1" x14ac:dyDescent="0.25">
      <c r="F1783" s="171"/>
      <c r="G1783" s="212"/>
      <c r="J1783" s="202"/>
      <c r="K1783" s="198"/>
    </row>
    <row r="1784" spans="6:11" s="175" customFormat="1" ht="15" customHeight="1" x14ac:dyDescent="0.25">
      <c r="F1784" s="171"/>
      <c r="G1784" s="212"/>
      <c r="J1784" s="202"/>
      <c r="K1784" s="198"/>
    </row>
    <row r="1785" spans="6:11" s="175" customFormat="1" ht="15" customHeight="1" x14ac:dyDescent="0.25">
      <c r="F1785" s="171"/>
      <c r="G1785" s="212"/>
      <c r="J1785" s="202"/>
      <c r="K1785" s="198"/>
    </row>
    <row r="1786" spans="6:11" s="175" customFormat="1" ht="15" customHeight="1" x14ac:dyDescent="0.25">
      <c r="F1786" s="171"/>
      <c r="G1786" s="212"/>
      <c r="J1786" s="202"/>
      <c r="K1786" s="198"/>
    </row>
    <row r="1787" spans="6:11" s="175" customFormat="1" ht="15" customHeight="1" x14ac:dyDescent="0.25">
      <c r="F1787" s="171"/>
      <c r="G1787" s="212"/>
      <c r="J1787" s="202"/>
      <c r="K1787" s="198"/>
    </row>
    <row r="1788" spans="6:11" s="175" customFormat="1" ht="15" customHeight="1" x14ac:dyDescent="0.25">
      <c r="F1788" s="171"/>
      <c r="G1788" s="212"/>
      <c r="J1788" s="202"/>
      <c r="K1788" s="198"/>
    </row>
    <row r="1789" spans="6:11" s="175" customFormat="1" ht="15" customHeight="1" x14ac:dyDescent="0.25">
      <c r="F1789" s="171"/>
      <c r="G1789" s="212"/>
      <c r="J1789" s="202"/>
      <c r="K1789" s="198"/>
    </row>
    <row r="1790" spans="6:11" s="175" customFormat="1" ht="15" customHeight="1" x14ac:dyDescent="0.25">
      <c r="F1790" s="171"/>
      <c r="G1790" s="212"/>
      <c r="J1790" s="202"/>
      <c r="K1790" s="198"/>
    </row>
    <row r="1791" spans="6:11" s="175" customFormat="1" ht="15" customHeight="1" x14ac:dyDescent="0.25">
      <c r="F1791" s="171"/>
      <c r="G1791" s="212"/>
      <c r="J1791" s="202"/>
      <c r="K1791" s="198"/>
    </row>
    <row r="1792" spans="6:11" s="175" customFormat="1" ht="15" customHeight="1" x14ac:dyDescent="0.25">
      <c r="F1792" s="171"/>
      <c r="G1792" s="212"/>
      <c r="J1792" s="202"/>
      <c r="K1792" s="198"/>
    </row>
    <row r="1793" spans="6:11" s="175" customFormat="1" ht="15" customHeight="1" x14ac:dyDescent="0.25">
      <c r="F1793" s="171"/>
      <c r="G1793" s="212"/>
      <c r="J1793" s="202"/>
      <c r="K1793" s="198"/>
    </row>
    <row r="1794" spans="6:11" s="175" customFormat="1" ht="15" customHeight="1" x14ac:dyDescent="0.25">
      <c r="F1794" s="171"/>
      <c r="G1794" s="212"/>
      <c r="J1794" s="202"/>
      <c r="K1794" s="198"/>
    </row>
    <row r="1795" spans="6:11" s="175" customFormat="1" ht="15" customHeight="1" x14ac:dyDescent="0.25">
      <c r="F1795" s="171"/>
      <c r="G1795" s="212"/>
      <c r="J1795" s="202"/>
      <c r="K1795" s="198"/>
    </row>
    <row r="1796" spans="6:11" s="175" customFormat="1" ht="15" customHeight="1" x14ac:dyDescent="0.25">
      <c r="F1796" s="171"/>
      <c r="G1796" s="212"/>
      <c r="J1796" s="202"/>
      <c r="K1796" s="198"/>
    </row>
    <row r="1797" spans="6:11" s="175" customFormat="1" ht="15" customHeight="1" x14ac:dyDescent="0.25">
      <c r="F1797" s="171"/>
      <c r="G1797" s="212"/>
      <c r="J1797" s="202"/>
      <c r="K1797" s="198"/>
    </row>
    <row r="1798" spans="6:11" s="175" customFormat="1" ht="15" customHeight="1" x14ac:dyDescent="0.25">
      <c r="F1798" s="171"/>
      <c r="G1798" s="212"/>
      <c r="J1798" s="202"/>
      <c r="K1798" s="198"/>
    </row>
    <row r="1799" spans="6:11" s="175" customFormat="1" ht="15" customHeight="1" x14ac:dyDescent="0.25">
      <c r="F1799" s="171"/>
      <c r="G1799" s="212"/>
      <c r="J1799" s="202"/>
      <c r="K1799" s="198"/>
    </row>
    <row r="1800" spans="6:11" s="175" customFormat="1" ht="15" customHeight="1" x14ac:dyDescent="0.25">
      <c r="F1800" s="171"/>
      <c r="G1800" s="212"/>
      <c r="J1800" s="202"/>
      <c r="K1800" s="198"/>
    </row>
    <row r="1801" spans="6:11" s="175" customFormat="1" ht="15" customHeight="1" x14ac:dyDescent="0.25">
      <c r="F1801" s="171"/>
      <c r="G1801" s="212"/>
      <c r="J1801" s="202"/>
      <c r="K1801" s="198"/>
    </row>
    <row r="1802" spans="6:11" s="175" customFormat="1" ht="15" customHeight="1" x14ac:dyDescent="0.25">
      <c r="F1802" s="171"/>
      <c r="G1802" s="212"/>
      <c r="J1802" s="202"/>
      <c r="K1802" s="198"/>
    </row>
    <row r="1803" spans="6:11" s="175" customFormat="1" ht="15" customHeight="1" x14ac:dyDescent="0.25">
      <c r="F1803" s="171"/>
      <c r="G1803" s="212"/>
      <c r="J1803" s="202"/>
      <c r="K1803" s="198"/>
    </row>
    <row r="1804" spans="6:11" s="175" customFormat="1" ht="15" customHeight="1" x14ac:dyDescent="0.25">
      <c r="F1804" s="171"/>
      <c r="G1804" s="212"/>
      <c r="J1804" s="202"/>
      <c r="K1804" s="198"/>
    </row>
    <row r="1805" spans="6:11" s="175" customFormat="1" ht="15" customHeight="1" x14ac:dyDescent="0.25">
      <c r="F1805" s="171"/>
      <c r="G1805" s="212"/>
      <c r="J1805" s="202"/>
      <c r="K1805" s="198"/>
    </row>
    <row r="1806" spans="6:11" s="175" customFormat="1" ht="15" customHeight="1" x14ac:dyDescent="0.25">
      <c r="F1806" s="171"/>
      <c r="G1806" s="212"/>
      <c r="J1806" s="202"/>
      <c r="K1806" s="198"/>
    </row>
    <row r="1807" spans="6:11" s="175" customFormat="1" ht="15" customHeight="1" x14ac:dyDescent="0.25">
      <c r="F1807" s="171"/>
      <c r="G1807" s="212"/>
      <c r="J1807" s="202"/>
      <c r="K1807" s="198"/>
    </row>
    <row r="1808" spans="6:11" s="175" customFormat="1" ht="15" customHeight="1" x14ac:dyDescent="0.25">
      <c r="F1808" s="171"/>
      <c r="G1808" s="212"/>
      <c r="J1808" s="202"/>
      <c r="K1808" s="198"/>
    </row>
    <row r="1809" spans="6:11" s="175" customFormat="1" ht="15" customHeight="1" x14ac:dyDescent="0.25">
      <c r="F1809" s="171"/>
      <c r="G1809" s="212"/>
      <c r="J1809" s="202"/>
      <c r="K1809" s="198"/>
    </row>
    <row r="1810" spans="6:11" s="175" customFormat="1" ht="15" customHeight="1" x14ac:dyDescent="0.25">
      <c r="F1810" s="171"/>
      <c r="G1810" s="212"/>
      <c r="J1810" s="202"/>
      <c r="K1810" s="198"/>
    </row>
    <row r="1811" spans="6:11" s="175" customFormat="1" ht="15" customHeight="1" x14ac:dyDescent="0.25">
      <c r="F1811" s="171"/>
      <c r="G1811" s="212"/>
      <c r="J1811" s="202"/>
      <c r="K1811" s="198"/>
    </row>
    <row r="1812" spans="6:11" s="175" customFormat="1" ht="15" customHeight="1" x14ac:dyDescent="0.25">
      <c r="F1812" s="171"/>
      <c r="G1812" s="212"/>
      <c r="J1812" s="202"/>
      <c r="K1812" s="198"/>
    </row>
    <row r="1813" spans="6:11" s="175" customFormat="1" ht="15" customHeight="1" x14ac:dyDescent="0.25">
      <c r="F1813" s="171"/>
      <c r="G1813" s="212"/>
      <c r="J1813" s="202"/>
      <c r="K1813" s="198"/>
    </row>
    <row r="1814" spans="6:11" s="175" customFormat="1" ht="15" customHeight="1" x14ac:dyDescent="0.25">
      <c r="F1814" s="171"/>
      <c r="G1814" s="212"/>
      <c r="J1814" s="202"/>
      <c r="K1814" s="198"/>
    </row>
    <row r="1815" spans="6:11" s="175" customFormat="1" ht="15" customHeight="1" x14ac:dyDescent="0.25">
      <c r="F1815" s="171"/>
      <c r="G1815" s="212"/>
      <c r="J1815" s="202"/>
      <c r="K1815" s="198"/>
    </row>
    <row r="1816" spans="6:11" s="175" customFormat="1" ht="15" customHeight="1" x14ac:dyDescent="0.25">
      <c r="F1816" s="171"/>
      <c r="G1816" s="212"/>
      <c r="J1816" s="202"/>
      <c r="K1816" s="198"/>
    </row>
    <row r="1817" spans="6:11" s="175" customFormat="1" ht="15" customHeight="1" x14ac:dyDescent="0.25">
      <c r="F1817" s="171"/>
      <c r="G1817" s="212"/>
      <c r="J1817" s="202"/>
      <c r="K1817" s="198"/>
    </row>
    <row r="1818" spans="6:11" s="175" customFormat="1" ht="15" customHeight="1" x14ac:dyDescent="0.25">
      <c r="F1818" s="171"/>
      <c r="G1818" s="212"/>
      <c r="J1818" s="202"/>
      <c r="K1818" s="198"/>
    </row>
    <row r="1819" spans="6:11" s="175" customFormat="1" ht="15" customHeight="1" x14ac:dyDescent="0.25">
      <c r="F1819" s="171"/>
      <c r="G1819" s="212"/>
      <c r="J1819" s="202"/>
      <c r="K1819" s="198"/>
    </row>
    <row r="1820" spans="6:11" s="175" customFormat="1" ht="15" customHeight="1" x14ac:dyDescent="0.25">
      <c r="F1820" s="171"/>
      <c r="G1820" s="212"/>
      <c r="J1820" s="202"/>
      <c r="K1820" s="198"/>
    </row>
    <row r="1821" spans="6:11" s="175" customFormat="1" ht="15" customHeight="1" x14ac:dyDescent="0.25">
      <c r="F1821" s="171"/>
      <c r="G1821" s="212"/>
      <c r="J1821" s="202"/>
      <c r="K1821" s="198"/>
    </row>
    <row r="1822" spans="6:11" s="175" customFormat="1" ht="15" customHeight="1" x14ac:dyDescent="0.25">
      <c r="F1822" s="171"/>
      <c r="G1822" s="212"/>
      <c r="J1822" s="202"/>
      <c r="K1822" s="198"/>
    </row>
    <row r="1823" spans="6:11" s="175" customFormat="1" ht="15" customHeight="1" x14ac:dyDescent="0.25">
      <c r="F1823" s="171"/>
      <c r="G1823" s="212"/>
      <c r="J1823" s="202"/>
      <c r="K1823" s="198"/>
    </row>
    <row r="1824" spans="6:11" s="175" customFormat="1" ht="15" customHeight="1" x14ac:dyDescent="0.25">
      <c r="F1824" s="171"/>
      <c r="G1824" s="212"/>
      <c r="J1824" s="202"/>
      <c r="K1824" s="198"/>
    </row>
    <row r="1825" spans="6:11" s="175" customFormat="1" ht="15" customHeight="1" x14ac:dyDescent="0.25">
      <c r="F1825" s="171"/>
      <c r="G1825" s="212"/>
      <c r="J1825" s="202"/>
      <c r="K1825" s="198"/>
    </row>
    <row r="1826" spans="6:11" s="175" customFormat="1" ht="15" customHeight="1" x14ac:dyDescent="0.25">
      <c r="F1826" s="171"/>
      <c r="G1826" s="212"/>
      <c r="J1826" s="202"/>
      <c r="K1826" s="198"/>
    </row>
    <row r="1827" spans="6:11" s="175" customFormat="1" ht="15" customHeight="1" x14ac:dyDescent="0.25">
      <c r="F1827" s="171"/>
      <c r="G1827" s="212"/>
      <c r="J1827" s="202"/>
      <c r="K1827" s="198"/>
    </row>
    <row r="1828" spans="6:11" s="175" customFormat="1" ht="15" customHeight="1" x14ac:dyDescent="0.25">
      <c r="F1828" s="171"/>
      <c r="G1828" s="212"/>
      <c r="J1828" s="202"/>
      <c r="K1828" s="198"/>
    </row>
    <row r="1829" spans="6:11" s="175" customFormat="1" ht="15" customHeight="1" x14ac:dyDescent="0.25">
      <c r="F1829" s="171"/>
      <c r="G1829" s="212"/>
      <c r="J1829" s="202"/>
      <c r="K1829" s="198"/>
    </row>
    <row r="1830" spans="6:11" s="175" customFormat="1" ht="15" customHeight="1" x14ac:dyDescent="0.25">
      <c r="F1830" s="171"/>
      <c r="G1830" s="212"/>
      <c r="J1830" s="202"/>
      <c r="K1830" s="198"/>
    </row>
    <row r="1831" spans="6:11" s="175" customFormat="1" ht="15" customHeight="1" x14ac:dyDescent="0.25">
      <c r="F1831" s="171"/>
      <c r="G1831" s="212"/>
      <c r="J1831" s="202"/>
      <c r="K1831" s="198"/>
    </row>
    <row r="1832" spans="6:11" s="175" customFormat="1" ht="15" customHeight="1" x14ac:dyDescent="0.25">
      <c r="F1832" s="171"/>
      <c r="G1832" s="212"/>
      <c r="J1832" s="202"/>
      <c r="K1832" s="198"/>
    </row>
    <row r="1833" spans="6:11" s="175" customFormat="1" ht="15" customHeight="1" x14ac:dyDescent="0.25">
      <c r="F1833" s="171"/>
      <c r="G1833" s="212"/>
      <c r="J1833" s="202"/>
      <c r="K1833" s="198"/>
    </row>
    <row r="1834" spans="6:11" s="175" customFormat="1" ht="15" customHeight="1" x14ac:dyDescent="0.25">
      <c r="F1834" s="171"/>
      <c r="G1834" s="212"/>
      <c r="J1834" s="202"/>
      <c r="K1834" s="198"/>
    </row>
    <row r="1835" spans="6:11" s="175" customFormat="1" ht="15" customHeight="1" x14ac:dyDescent="0.25">
      <c r="F1835" s="171"/>
      <c r="G1835" s="212"/>
      <c r="J1835" s="202"/>
      <c r="K1835" s="198"/>
    </row>
    <row r="1836" spans="6:11" s="175" customFormat="1" ht="15" customHeight="1" x14ac:dyDescent="0.25">
      <c r="F1836" s="171"/>
      <c r="G1836" s="212"/>
      <c r="J1836" s="202"/>
      <c r="K1836" s="198"/>
    </row>
    <row r="1837" spans="6:11" s="175" customFormat="1" ht="15" customHeight="1" x14ac:dyDescent="0.25">
      <c r="F1837" s="171"/>
      <c r="G1837" s="212"/>
      <c r="J1837" s="202"/>
      <c r="K1837" s="198"/>
    </row>
    <row r="1838" spans="6:11" s="175" customFormat="1" ht="15" customHeight="1" x14ac:dyDescent="0.25">
      <c r="F1838" s="171"/>
      <c r="G1838" s="212"/>
      <c r="J1838" s="202"/>
      <c r="K1838" s="198"/>
    </row>
    <row r="1839" spans="6:11" s="175" customFormat="1" ht="15" customHeight="1" x14ac:dyDescent="0.25">
      <c r="F1839" s="171"/>
      <c r="G1839" s="212"/>
      <c r="J1839" s="202"/>
      <c r="K1839" s="198"/>
    </row>
    <row r="1840" spans="6:11" s="175" customFormat="1" ht="15" customHeight="1" x14ac:dyDescent="0.25">
      <c r="F1840" s="171"/>
      <c r="G1840" s="212"/>
      <c r="J1840" s="202"/>
      <c r="K1840" s="198"/>
    </row>
    <row r="1841" spans="6:11" s="175" customFormat="1" ht="15" customHeight="1" x14ac:dyDescent="0.25">
      <c r="F1841" s="171"/>
      <c r="G1841" s="212"/>
      <c r="J1841" s="202"/>
      <c r="K1841" s="198"/>
    </row>
    <row r="1842" spans="6:11" s="175" customFormat="1" ht="15" customHeight="1" x14ac:dyDescent="0.25">
      <c r="F1842" s="171"/>
      <c r="G1842" s="212"/>
      <c r="J1842" s="202"/>
      <c r="K1842" s="198"/>
    </row>
    <row r="1843" spans="6:11" s="175" customFormat="1" ht="15" customHeight="1" x14ac:dyDescent="0.25">
      <c r="F1843" s="171"/>
      <c r="G1843" s="212"/>
      <c r="J1843" s="202"/>
      <c r="K1843" s="198"/>
    </row>
    <row r="1844" spans="6:11" s="175" customFormat="1" ht="15" customHeight="1" x14ac:dyDescent="0.25">
      <c r="F1844" s="171"/>
      <c r="G1844" s="212"/>
      <c r="J1844" s="202"/>
      <c r="K1844" s="198"/>
    </row>
    <row r="1845" spans="6:11" s="175" customFormat="1" ht="15" customHeight="1" x14ac:dyDescent="0.25">
      <c r="F1845" s="171"/>
      <c r="G1845" s="212"/>
      <c r="J1845" s="202"/>
      <c r="K1845" s="198"/>
    </row>
    <row r="1846" spans="6:11" s="175" customFormat="1" ht="15" customHeight="1" x14ac:dyDescent="0.25">
      <c r="F1846" s="171"/>
      <c r="G1846" s="212"/>
      <c r="J1846" s="202"/>
      <c r="K1846" s="198"/>
    </row>
    <row r="1847" spans="6:11" s="175" customFormat="1" ht="15" customHeight="1" x14ac:dyDescent="0.25">
      <c r="F1847" s="171"/>
      <c r="G1847" s="212"/>
      <c r="J1847" s="202"/>
      <c r="K1847" s="198"/>
    </row>
    <row r="1848" spans="6:11" s="175" customFormat="1" ht="15" customHeight="1" x14ac:dyDescent="0.25">
      <c r="F1848" s="171"/>
      <c r="G1848" s="212"/>
      <c r="J1848" s="202"/>
      <c r="K1848" s="198"/>
    </row>
    <row r="1849" spans="6:11" s="175" customFormat="1" ht="15" customHeight="1" x14ac:dyDescent="0.25">
      <c r="F1849" s="171"/>
      <c r="G1849" s="212"/>
      <c r="J1849" s="202"/>
      <c r="K1849" s="198"/>
    </row>
    <row r="1850" spans="6:11" s="175" customFormat="1" ht="15" customHeight="1" x14ac:dyDescent="0.25">
      <c r="F1850" s="171"/>
      <c r="G1850" s="212"/>
      <c r="J1850" s="202"/>
      <c r="K1850" s="198"/>
    </row>
    <row r="1851" spans="6:11" s="175" customFormat="1" ht="15" customHeight="1" x14ac:dyDescent="0.25">
      <c r="F1851" s="171"/>
      <c r="G1851" s="212"/>
      <c r="J1851" s="202"/>
      <c r="K1851" s="198"/>
    </row>
    <row r="1852" spans="6:11" s="175" customFormat="1" ht="15" customHeight="1" x14ac:dyDescent="0.25">
      <c r="F1852" s="171"/>
      <c r="G1852" s="212"/>
      <c r="J1852" s="202"/>
      <c r="K1852" s="198"/>
    </row>
    <row r="1853" spans="6:11" s="175" customFormat="1" ht="15" customHeight="1" x14ac:dyDescent="0.25">
      <c r="F1853" s="171"/>
      <c r="G1853" s="212"/>
      <c r="J1853" s="202"/>
      <c r="K1853" s="198"/>
    </row>
    <row r="1854" spans="6:11" s="175" customFormat="1" ht="15" customHeight="1" x14ac:dyDescent="0.25">
      <c r="F1854" s="171"/>
      <c r="G1854" s="212"/>
      <c r="J1854" s="202"/>
      <c r="K1854" s="198"/>
    </row>
    <row r="1855" spans="6:11" s="175" customFormat="1" ht="15" customHeight="1" x14ac:dyDescent="0.25">
      <c r="F1855" s="171"/>
      <c r="G1855" s="212"/>
      <c r="J1855" s="202"/>
      <c r="K1855" s="198"/>
    </row>
    <row r="1856" spans="6:11" s="175" customFormat="1" ht="15" customHeight="1" x14ac:dyDescent="0.25">
      <c r="F1856" s="171"/>
      <c r="G1856" s="212"/>
      <c r="J1856" s="202"/>
      <c r="K1856" s="198"/>
    </row>
    <row r="1857" spans="6:11" s="175" customFormat="1" ht="15" customHeight="1" x14ac:dyDescent="0.25">
      <c r="F1857" s="171"/>
      <c r="G1857" s="212"/>
      <c r="J1857" s="202"/>
      <c r="K1857" s="198"/>
    </row>
    <row r="1858" spans="6:11" s="175" customFormat="1" ht="15" customHeight="1" x14ac:dyDescent="0.25">
      <c r="F1858" s="171"/>
      <c r="G1858" s="212"/>
      <c r="J1858" s="202"/>
      <c r="K1858" s="198"/>
    </row>
    <row r="1859" spans="6:11" s="175" customFormat="1" ht="15" customHeight="1" x14ac:dyDescent="0.25">
      <c r="F1859" s="171"/>
      <c r="G1859" s="212"/>
      <c r="J1859" s="202"/>
      <c r="K1859" s="198"/>
    </row>
    <row r="1860" spans="6:11" s="175" customFormat="1" ht="15" customHeight="1" x14ac:dyDescent="0.25">
      <c r="F1860" s="171"/>
      <c r="G1860" s="212"/>
      <c r="J1860" s="202"/>
      <c r="K1860" s="198"/>
    </row>
    <row r="1861" spans="6:11" s="175" customFormat="1" ht="15" customHeight="1" x14ac:dyDescent="0.25">
      <c r="F1861" s="171"/>
      <c r="G1861" s="212"/>
      <c r="J1861" s="202"/>
      <c r="K1861" s="198"/>
    </row>
    <row r="1862" spans="6:11" s="175" customFormat="1" ht="15" customHeight="1" x14ac:dyDescent="0.25">
      <c r="F1862" s="171"/>
      <c r="G1862" s="212"/>
      <c r="J1862" s="202"/>
      <c r="K1862" s="198"/>
    </row>
    <row r="1863" spans="6:11" s="175" customFormat="1" ht="15" customHeight="1" x14ac:dyDescent="0.25">
      <c r="F1863" s="171"/>
      <c r="G1863" s="212"/>
      <c r="J1863" s="202"/>
      <c r="K1863" s="198"/>
    </row>
    <row r="1864" spans="6:11" s="175" customFormat="1" ht="15" customHeight="1" x14ac:dyDescent="0.25">
      <c r="F1864" s="171"/>
      <c r="G1864" s="212"/>
      <c r="J1864" s="202"/>
      <c r="K1864" s="198"/>
    </row>
    <row r="1865" spans="6:11" s="175" customFormat="1" ht="15" customHeight="1" x14ac:dyDescent="0.25">
      <c r="F1865" s="171"/>
      <c r="G1865" s="212"/>
      <c r="J1865" s="202"/>
      <c r="K1865" s="198"/>
    </row>
    <row r="1866" spans="6:11" s="175" customFormat="1" ht="15" customHeight="1" x14ac:dyDescent="0.25">
      <c r="F1866" s="171"/>
      <c r="G1866" s="212"/>
      <c r="J1866" s="202"/>
      <c r="K1866" s="198"/>
    </row>
    <row r="1867" spans="6:11" s="175" customFormat="1" ht="15" customHeight="1" x14ac:dyDescent="0.25">
      <c r="F1867" s="171"/>
      <c r="G1867" s="212"/>
      <c r="J1867" s="202"/>
      <c r="K1867" s="198"/>
    </row>
    <row r="1868" spans="6:11" s="175" customFormat="1" ht="15" customHeight="1" x14ac:dyDescent="0.25">
      <c r="F1868" s="171"/>
      <c r="G1868" s="212"/>
      <c r="J1868" s="202"/>
      <c r="K1868" s="198"/>
    </row>
    <row r="1869" spans="6:11" s="175" customFormat="1" ht="15" customHeight="1" x14ac:dyDescent="0.25">
      <c r="F1869" s="171"/>
      <c r="G1869" s="212"/>
      <c r="J1869" s="202"/>
      <c r="K1869" s="198"/>
    </row>
    <row r="1870" spans="6:11" s="175" customFormat="1" ht="15" customHeight="1" x14ac:dyDescent="0.25">
      <c r="F1870" s="171"/>
      <c r="G1870" s="212"/>
      <c r="J1870" s="202"/>
      <c r="K1870" s="198"/>
    </row>
    <row r="1871" spans="6:11" s="175" customFormat="1" ht="15" customHeight="1" x14ac:dyDescent="0.25">
      <c r="F1871" s="171"/>
      <c r="G1871" s="212"/>
      <c r="J1871" s="202"/>
      <c r="K1871" s="198"/>
    </row>
    <row r="1872" spans="6:11" s="175" customFormat="1" ht="15" customHeight="1" x14ac:dyDescent="0.25">
      <c r="F1872" s="171"/>
      <c r="G1872" s="212"/>
      <c r="J1872" s="202"/>
      <c r="K1872" s="198"/>
    </row>
    <row r="1873" spans="6:11" s="175" customFormat="1" ht="15" customHeight="1" x14ac:dyDescent="0.25">
      <c r="F1873" s="171"/>
      <c r="G1873" s="212"/>
      <c r="J1873" s="202"/>
      <c r="K1873" s="198"/>
    </row>
    <row r="1874" spans="6:11" s="175" customFormat="1" ht="15" customHeight="1" x14ac:dyDescent="0.25">
      <c r="F1874" s="171"/>
      <c r="G1874" s="212"/>
      <c r="J1874" s="202"/>
      <c r="K1874" s="198"/>
    </row>
    <row r="1875" spans="6:11" s="175" customFormat="1" ht="15" customHeight="1" x14ac:dyDescent="0.25">
      <c r="F1875" s="171"/>
      <c r="G1875" s="212"/>
      <c r="J1875" s="202"/>
      <c r="K1875" s="198"/>
    </row>
    <row r="1876" spans="6:11" s="175" customFormat="1" ht="15" customHeight="1" x14ac:dyDescent="0.25">
      <c r="F1876" s="171"/>
      <c r="G1876" s="212"/>
      <c r="J1876" s="202"/>
      <c r="K1876" s="198"/>
    </row>
    <row r="1877" spans="6:11" s="175" customFormat="1" ht="15" customHeight="1" x14ac:dyDescent="0.25">
      <c r="F1877" s="171"/>
      <c r="G1877" s="212"/>
      <c r="J1877" s="202"/>
      <c r="K1877" s="198"/>
    </row>
    <row r="1878" spans="6:11" s="175" customFormat="1" ht="15" customHeight="1" x14ac:dyDescent="0.25">
      <c r="F1878" s="171"/>
      <c r="G1878" s="212"/>
      <c r="J1878" s="202"/>
      <c r="K1878" s="198"/>
    </row>
    <row r="1879" spans="6:11" s="175" customFormat="1" ht="15" customHeight="1" x14ac:dyDescent="0.25">
      <c r="F1879" s="171"/>
      <c r="G1879" s="212"/>
      <c r="J1879" s="202"/>
      <c r="K1879" s="198"/>
    </row>
    <row r="1880" spans="6:11" s="175" customFormat="1" ht="15" customHeight="1" x14ac:dyDescent="0.25">
      <c r="F1880" s="171"/>
      <c r="G1880" s="212"/>
      <c r="J1880" s="202"/>
      <c r="K1880" s="198"/>
    </row>
    <row r="1881" spans="6:11" s="175" customFormat="1" ht="15" customHeight="1" x14ac:dyDescent="0.25">
      <c r="F1881" s="171"/>
      <c r="G1881" s="212"/>
      <c r="J1881" s="202"/>
      <c r="K1881" s="198"/>
    </row>
    <row r="1882" spans="6:11" s="175" customFormat="1" ht="15" customHeight="1" x14ac:dyDescent="0.25">
      <c r="F1882" s="171"/>
      <c r="G1882" s="212"/>
      <c r="J1882" s="202"/>
      <c r="K1882" s="198"/>
    </row>
    <row r="1883" spans="6:11" s="175" customFormat="1" ht="15" customHeight="1" x14ac:dyDescent="0.25">
      <c r="F1883" s="171"/>
      <c r="G1883" s="212"/>
      <c r="J1883" s="202"/>
      <c r="K1883" s="198"/>
    </row>
    <row r="1884" spans="6:11" s="175" customFormat="1" ht="15" customHeight="1" x14ac:dyDescent="0.25">
      <c r="F1884" s="171"/>
      <c r="G1884" s="212"/>
      <c r="J1884" s="202"/>
      <c r="K1884" s="198"/>
    </row>
    <row r="1885" spans="6:11" s="175" customFormat="1" ht="15" customHeight="1" x14ac:dyDescent="0.25">
      <c r="F1885" s="171"/>
      <c r="G1885" s="212"/>
      <c r="J1885" s="202"/>
      <c r="K1885" s="198"/>
    </row>
    <row r="1886" spans="6:11" s="175" customFormat="1" ht="15" customHeight="1" x14ac:dyDescent="0.25">
      <c r="F1886" s="171"/>
      <c r="G1886" s="212"/>
      <c r="J1886" s="202"/>
      <c r="K1886" s="198"/>
    </row>
    <row r="1887" spans="6:11" s="175" customFormat="1" ht="15" customHeight="1" x14ac:dyDescent="0.25">
      <c r="F1887" s="171"/>
      <c r="G1887" s="212"/>
      <c r="J1887" s="202"/>
      <c r="K1887" s="198"/>
    </row>
    <row r="1888" spans="6:11" s="175" customFormat="1" ht="15" customHeight="1" x14ac:dyDescent="0.25">
      <c r="F1888" s="171"/>
      <c r="G1888" s="212"/>
      <c r="J1888" s="202"/>
      <c r="K1888" s="198"/>
    </row>
    <row r="1889" spans="6:11" s="175" customFormat="1" ht="15" customHeight="1" x14ac:dyDescent="0.25">
      <c r="F1889" s="171"/>
      <c r="G1889" s="212"/>
      <c r="J1889" s="202"/>
      <c r="K1889" s="198"/>
    </row>
    <row r="1890" spans="6:11" s="175" customFormat="1" ht="15" customHeight="1" x14ac:dyDescent="0.25">
      <c r="F1890" s="171"/>
      <c r="G1890" s="212"/>
      <c r="J1890" s="202"/>
      <c r="K1890" s="198"/>
    </row>
    <row r="1891" spans="6:11" s="175" customFormat="1" ht="15" customHeight="1" x14ac:dyDescent="0.25">
      <c r="F1891" s="171"/>
      <c r="G1891" s="212"/>
      <c r="J1891" s="202"/>
      <c r="K1891" s="198"/>
    </row>
    <row r="1892" spans="6:11" s="175" customFormat="1" ht="15" customHeight="1" x14ac:dyDescent="0.25">
      <c r="F1892" s="171"/>
      <c r="G1892" s="212"/>
      <c r="J1892" s="202"/>
      <c r="K1892" s="198"/>
    </row>
    <row r="1893" spans="6:11" s="175" customFormat="1" ht="15" customHeight="1" x14ac:dyDescent="0.25">
      <c r="F1893" s="171"/>
      <c r="G1893" s="212"/>
      <c r="J1893" s="202"/>
      <c r="K1893" s="198"/>
    </row>
    <row r="1894" spans="6:11" s="175" customFormat="1" ht="15" customHeight="1" x14ac:dyDescent="0.25">
      <c r="F1894" s="171"/>
      <c r="G1894" s="212"/>
      <c r="J1894" s="202"/>
      <c r="K1894" s="198"/>
    </row>
    <row r="1895" spans="6:11" s="175" customFormat="1" ht="15" customHeight="1" x14ac:dyDescent="0.25">
      <c r="F1895" s="171"/>
      <c r="G1895" s="212"/>
      <c r="J1895" s="202"/>
      <c r="K1895" s="198"/>
    </row>
    <row r="1896" spans="6:11" s="175" customFormat="1" ht="15" customHeight="1" x14ac:dyDescent="0.25">
      <c r="F1896" s="171"/>
      <c r="G1896" s="212"/>
      <c r="J1896" s="202"/>
      <c r="K1896" s="198"/>
    </row>
    <row r="1897" spans="6:11" s="175" customFormat="1" ht="15" customHeight="1" x14ac:dyDescent="0.25">
      <c r="F1897" s="171"/>
      <c r="G1897" s="212"/>
      <c r="J1897" s="202"/>
      <c r="K1897" s="198"/>
    </row>
    <row r="1898" spans="6:11" s="175" customFormat="1" ht="15" customHeight="1" x14ac:dyDescent="0.25">
      <c r="F1898" s="171"/>
      <c r="G1898" s="212"/>
      <c r="J1898" s="202"/>
      <c r="K1898" s="198"/>
    </row>
    <row r="1899" spans="6:11" s="175" customFormat="1" ht="15" customHeight="1" x14ac:dyDescent="0.25">
      <c r="F1899" s="171"/>
      <c r="G1899" s="212"/>
      <c r="J1899" s="202"/>
      <c r="K1899" s="198"/>
    </row>
    <row r="1900" spans="6:11" s="175" customFormat="1" ht="15" customHeight="1" x14ac:dyDescent="0.25">
      <c r="F1900" s="171"/>
      <c r="G1900" s="212"/>
      <c r="J1900" s="202"/>
      <c r="K1900" s="198"/>
    </row>
    <row r="1901" spans="6:11" s="175" customFormat="1" ht="15" customHeight="1" x14ac:dyDescent="0.25">
      <c r="F1901" s="171"/>
      <c r="G1901" s="212"/>
      <c r="J1901" s="202"/>
      <c r="K1901" s="198"/>
    </row>
    <row r="1902" spans="6:11" s="175" customFormat="1" ht="15" customHeight="1" x14ac:dyDescent="0.25">
      <c r="F1902" s="171"/>
      <c r="G1902" s="212"/>
      <c r="J1902" s="202"/>
      <c r="K1902" s="198"/>
    </row>
    <row r="1903" spans="6:11" s="175" customFormat="1" ht="15" customHeight="1" x14ac:dyDescent="0.25">
      <c r="F1903" s="171"/>
      <c r="G1903" s="212"/>
      <c r="J1903" s="202"/>
      <c r="K1903" s="198"/>
    </row>
    <row r="1904" spans="6:11" s="175" customFormat="1" ht="15" customHeight="1" x14ac:dyDescent="0.25">
      <c r="F1904" s="171"/>
      <c r="G1904" s="212"/>
      <c r="J1904" s="202"/>
      <c r="K1904" s="198"/>
    </row>
    <row r="1905" spans="6:11" s="175" customFormat="1" ht="15" customHeight="1" x14ac:dyDescent="0.25">
      <c r="F1905" s="171"/>
      <c r="G1905" s="212"/>
      <c r="J1905" s="202"/>
      <c r="K1905" s="198"/>
    </row>
    <row r="1906" spans="6:11" s="175" customFormat="1" ht="15" customHeight="1" x14ac:dyDescent="0.25">
      <c r="F1906" s="171"/>
      <c r="G1906" s="212"/>
      <c r="J1906" s="202"/>
      <c r="K1906" s="198"/>
    </row>
    <row r="1907" spans="6:11" s="175" customFormat="1" ht="15" customHeight="1" x14ac:dyDescent="0.25">
      <c r="F1907" s="171"/>
      <c r="G1907" s="212"/>
      <c r="J1907" s="202"/>
      <c r="K1907" s="198"/>
    </row>
    <row r="1908" spans="6:11" s="175" customFormat="1" ht="15" customHeight="1" x14ac:dyDescent="0.25">
      <c r="F1908" s="171"/>
      <c r="G1908" s="212"/>
      <c r="J1908" s="202"/>
      <c r="K1908" s="198"/>
    </row>
    <row r="1909" spans="6:11" s="175" customFormat="1" ht="15" customHeight="1" x14ac:dyDescent="0.25">
      <c r="F1909" s="171"/>
      <c r="G1909" s="212"/>
      <c r="J1909" s="202"/>
      <c r="K1909" s="198"/>
    </row>
    <row r="1910" spans="6:11" s="175" customFormat="1" ht="15" customHeight="1" x14ac:dyDescent="0.25">
      <c r="F1910" s="171"/>
      <c r="G1910" s="212"/>
      <c r="J1910" s="202"/>
      <c r="K1910" s="198"/>
    </row>
    <row r="1911" spans="6:11" s="175" customFormat="1" ht="15" customHeight="1" x14ac:dyDescent="0.25">
      <c r="F1911" s="171"/>
      <c r="G1911" s="212"/>
      <c r="J1911" s="202"/>
      <c r="K1911" s="198"/>
    </row>
    <row r="1912" spans="6:11" s="175" customFormat="1" ht="15" customHeight="1" x14ac:dyDescent="0.25">
      <c r="F1912" s="171"/>
      <c r="G1912" s="212"/>
      <c r="J1912" s="202"/>
      <c r="K1912" s="198"/>
    </row>
    <row r="1913" spans="6:11" s="175" customFormat="1" ht="15" customHeight="1" x14ac:dyDescent="0.25">
      <c r="F1913" s="171"/>
      <c r="G1913" s="212"/>
      <c r="J1913" s="202"/>
      <c r="K1913" s="198"/>
    </row>
    <row r="1914" spans="6:11" s="175" customFormat="1" ht="15" customHeight="1" x14ac:dyDescent="0.25">
      <c r="F1914" s="171"/>
      <c r="G1914" s="212"/>
      <c r="J1914" s="202"/>
      <c r="K1914" s="198"/>
    </row>
    <row r="1915" spans="6:11" s="175" customFormat="1" ht="15" customHeight="1" x14ac:dyDescent="0.25">
      <c r="F1915" s="171"/>
      <c r="G1915" s="212"/>
      <c r="J1915" s="202"/>
      <c r="K1915" s="198"/>
    </row>
    <row r="1916" spans="6:11" s="175" customFormat="1" ht="15" customHeight="1" x14ac:dyDescent="0.25">
      <c r="F1916" s="171"/>
      <c r="G1916" s="212"/>
      <c r="J1916" s="202"/>
      <c r="K1916" s="198"/>
    </row>
    <row r="1917" spans="6:11" s="175" customFormat="1" ht="15" customHeight="1" x14ac:dyDescent="0.25">
      <c r="F1917" s="171"/>
      <c r="G1917" s="212"/>
      <c r="J1917" s="202"/>
      <c r="K1917" s="198"/>
    </row>
    <row r="1918" spans="6:11" s="175" customFormat="1" ht="15" customHeight="1" x14ac:dyDescent="0.25">
      <c r="F1918" s="171"/>
      <c r="G1918" s="212"/>
      <c r="J1918" s="202"/>
      <c r="K1918" s="198"/>
    </row>
    <row r="1919" spans="6:11" s="175" customFormat="1" ht="15" customHeight="1" x14ac:dyDescent="0.25">
      <c r="F1919" s="171"/>
      <c r="G1919" s="212"/>
      <c r="J1919" s="202"/>
      <c r="K1919" s="198"/>
    </row>
    <row r="1920" spans="6:11" s="175" customFormat="1" ht="15" customHeight="1" x14ac:dyDescent="0.25">
      <c r="F1920" s="171"/>
      <c r="G1920" s="212"/>
      <c r="J1920" s="202"/>
      <c r="K1920" s="198"/>
    </row>
    <row r="1921" spans="6:11" s="175" customFormat="1" ht="15" customHeight="1" x14ac:dyDescent="0.25">
      <c r="F1921" s="171"/>
      <c r="G1921" s="212"/>
      <c r="J1921" s="202"/>
      <c r="K1921" s="198"/>
    </row>
    <row r="1922" spans="6:11" s="175" customFormat="1" ht="15" customHeight="1" x14ac:dyDescent="0.25">
      <c r="F1922" s="171"/>
      <c r="G1922" s="212"/>
      <c r="J1922" s="202"/>
      <c r="K1922" s="198"/>
    </row>
    <row r="1923" spans="6:11" s="175" customFormat="1" ht="15" customHeight="1" x14ac:dyDescent="0.25">
      <c r="F1923" s="171"/>
      <c r="G1923" s="212"/>
      <c r="J1923" s="202"/>
      <c r="K1923" s="198"/>
    </row>
    <row r="1924" spans="6:11" s="175" customFormat="1" ht="15" customHeight="1" x14ac:dyDescent="0.25">
      <c r="F1924" s="171"/>
      <c r="G1924" s="212"/>
      <c r="J1924" s="202"/>
      <c r="K1924" s="198"/>
    </row>
    <row r="1925" spans="6:11" s="175" customFormat="1" ht="15" customHeight="1" x14ac:dyDescent="0.25">
      <c r="F1925" s="171"/>
      <c r="G1925" s="212"/>
      <c r="J1925" s="202"/>
      <c r="K1925" s="198"/>
    </row>
    <row r="1926" spans="6:11" s="175" customFormat="1" ht="15" customHeight="1" x14ac:dyDescent="0.25">
      <c r="F1926" s="171"/>
      <c r="G1926" s="212"/>
      <c r="J1926" s="202"/>
      <c r="K1926" s="198"/>
    </row>
    <row r="1927" spans="6:11" s="175" customFormat="1" ht="15" customHeight="1" x14ac:dyDescent="0.25">
      <c r="F1927" s="171"/>
      <c r="G1927" s="212"/>
      <c r="J1927" s="202"/>
      <c r="K1927" s="198"/>
    </row>
    <row r="1928" spans="6:11" s="175" customFormat="1" ht="15" customHeight="1" x14ac:dyDescent="0.25">
      <c r="F1928" s="171"/>
      <c r="G1928" s="212"/>
      <c r="J1928" s="202"/>
      <c r="K1928" s="198"/>
    </row>
    <row r="1929" spans="6:11" s="175" customFormat="1" ht="15" customHeight="1" x14ac:dyDescent="0.25">
      <c r="F1929" s="171"/>
      <c r="G1929" s="212"/>
      <c r="J1929" s="202"/>
      <c r="K1929" s="198"/>
    </row>
    <row r="1930" spans="6:11" s="175" customFormat="1" ht="15" customHeight="1" x14ac:dyDescent="0.25">
      <c r="F1930" s="171"/>
      <c r="G1930" s="212"/>
      <c r="J1930" s="202"/>
      <c r="K1930" s="198"/>
    </row>
    <row r="1931" spans="6:11" s="175" customFormat="1" ht="15" customHeight="1" x14ac:dyDescent="0.25">
      <c r="F1931" s="171"/>
      <c r="G1931" s="212"/>
      <c r="J1931" s="202"/>
      <c r="K1931" s="198"/>
    </row>
    <row r="1932" spans="6:11" s="175" customFormat="1" ht="15" customHeight="1" x14ac:dyDescent="0.25">
      <c r="F1932" s="171"/>
      <c r="G1932" s="212"/>
      <c r="J1932" s="202"/>
      <c r="K1932" s="198"/>
    </row>
    <row r="1933" spans="6:11" s="175" customFormat="1" ht="15" customHeight="1" x14ac:dyDescent="0.25">
      <c r="F1933" s="171"/>
      <c r="G1933" s="212"/>
      <c r="J1933" s="202"/>
      <c r="K1933" s="198"/>
    </row>
    <row r="1934" spans="6:11" s="175" customFormat="1" ht="15" customHeight="1" x14ac:dyDescent="0.25">
      <c r="F1934" s="171"/>
      <c r="G1934" s="212"/>
      <c r="J1934" s="202"/>
      <c r="K1934" s="198"/>
    </row>
    <row r="1935" spans="6:11" s="175" customFormat="1" ht="15" customHeight="1" x14ac:dyDescent="0.25">
      <c r="F1935" s="171"/>
      <c r="G1935" s="212"/>
      <c r="J1935" s="202"/>
      <c r="K1935" s="198"/>
    </row>
    <row r="1936" spans="6:11" s="175" customFormat="1" ht="15" customHeight="1" x14ac:dyDescent="0.25">
      <c r="F1936" s="171"/>
      <c r="G1936" s="212"/>
      <c r="J1936" s="202"/>
      <c r="K1936" s="198"/>
    </row>
    <row r="1937" spans="6:11" s="175" customFormat="1" ht="15" customHeight="1" x14ac:dyDescent="0.25">
      <c r="F1937" s="171"/>
      <c r="G1937" s="212"/>
      <c r="J1937" s="202"/>
      <c r="K1937" s="198"/>
    </row>
    <row r="1938" spans="6:11" s="175" customFormat="1" ht="15" customHeight="1" x14ac:dyDescent="0.25">
      <c r="F1938" s="171"/>
      <c r="G1938" s="212"/>
      <c r="J1938" s="202"/>
      <c r="K1938" s="198"/>
    </row>
    <row r="1939" spans="6:11" s="175" customFormat="1" ht="15" customHeight="1" x14ac:dyDescent="0.25">
      <c r="F1939" s="171"/>
      <c r="G1939" s="212"/>
      <c r="J1939" s="202"/>
      <c r="K1939" s="198"/>
    </row>
    <row r="1940" spans="6:11" s="175" customFormat="1" ht="15" customHeight="1" x14ac:dyDescent="0.25">
      <c r="F1940" s="171"/>
      <c r="G1940" s="212"/>
      <c r="J1940" s="202"/>
      <c r="K1940" s="198"/>
    </row>
    <row r="1941" spans="6:11" s="175" customFormat="1" ht="15" customHeight="1" x14ac:dyDescent="0.25">
      <c r="F1941" s="171"/>
      <c r="G1941" s="212"/>
      <c r="J1941" s="202"/>
      <c r="K1941" s="198"/>
    </row>
    <row r="1942" spans="6:11" s="175" customFormat="1" ht="15" customHeight="1" x14ac:dyDescent="0.25">
      <c r="F1942" s="171"/>
      <c r="G1942" s="212"/>
      <c r="J1942" s="202"/>
      <c r="K1942" s="198"/>
    </row>
    <row r="1943" spans="6:11" s="175" customFormat="1" ht="15" customHeight="1" x14ac:dyDescent="0.25">
      <c r="F1943" s="171"/>
      <c r="G1943" s="212"/>
      <c r="J1943" s="202"/>
      <c r="K1943" s="198"/>
    </row>
    <row r="1944" spans="6:11" s="175" customFormat="1" ht="15" customHeight="1" x14ac:dyDescent="0.25">
      <c r="F1944" s="171"/>
      <c r="G1944" s="212"/>
      <c r="J1944" s="202"/>
      <c r="K1944" s="198"/>
    </row>
    <row r="1945" spans="6:11" s="175" customFormat="1" ht="15" customHeight="1" x14ac:dyDescent="0.25">
      <c r="F1945" s="171"/>
      <c r="G1945" s="212"/>
      <c r="J1945" s="202"/>
      <c r="K1945" s="198"/>
    </row>
    <row r="1946" spans="6:11" s="175" customFormat="1" ht="15" customHeight="1" x14ac:dyDescent="0.25">
      <c r="F1946" s="171"/>
      <c r="G1946" s="212"/>
      <c r="J1946" s="202"/>
      <c r="K1946" s="198"/>
    </row>
    <row r="1947" spans="6:11" s="175" customFormat="1" ht="15" customHeight="1" x14ac:dyDescent="0.25">
      <c r="F1947" s="171"/>
      <c r="G1947" s="212"/>
      <c r="J1947" s="202"/>
      <c r="K1947" s="198"/>
    </row>
    <row r="1948" spans="6:11" s="175" customFormat="1" ht="15" customHeight="1" x14ac:dyDescent="0.25">
      <c r="F1948" s="171"/>
      <c r="G1948" s="212"/>
      <c r="J1948" s="202"/>
      <c r="K1948" s="198"/>
    </row>
    <row r="1949" spans="6:11" s="175" customFormat="1" ht="15" customHeight="1" x14ac:dyDescent="0.25">
      <c r="F1949" s="171"/>
      <c r="G1949" s="212"/>
      <c r="J1949" s="202"/>
      <c r="K1949" s="198"/>
    </row>
    <row r="1950" spans="6:11" s="175" customFormat="1" ht="15" customHeight="1" x14ac:dyDescent="0.25">
      <c r="F1950" s="171"/>
      <c r="G1950" s="212"/>
      <c r="J1950" s="202"/>
      <c r="K1950" s="198"/>
    </row>
    <row r="1951" spans="6:11" s="175" customFormat="1" ht="15" customHeight="1" x14ac:dyDescent="0.25">
      <c r="F1951" s="171"/>
      <c r="G1951" s="212"/>
      <c r="J1951" s="202"/>
      <c r="K1951" s="198"/>
    </row>
    <row r="1952" spans="6:11" s="175" customFormat="1" ht="15" customHeight="1" x14ac:dyDescent="0.25">
      <c r="F1952" s="171"/>
      <c r="G1952" s="212"/>
      <c r="J1952" s="202"/>
      <c r="K1952" s="198"/>
    </row>
    <row r="1953" spans="6:11" s="175" customFormat="1" ht="15" customHeight="1" x14ac:dyDescent="0.25">
      <c r="F1953" s="171"/>
      <c r="G1953" s="212"/>
      <c r="J1953" s="202"/>
      <c r="K1953" s="198"/>
    </row>
    <row r="1954" spans="6:11" s="175" customFormat="1" ht="15" customHeight="1" x14ac:dyDescent="0.25">
      <c r="F1954" s="171"/>
      <c r="G1954" s="212"/>
      <c r="J1954" s="202"/>
      <c r="K1954" s="198"/>
    </row>
    <row r="1955" spans="6:11" s="175" customFormat="1" ht="15" customHeight="1" x14ac:dyDescent="0.25">
      <c r="F1955" s="171"/>
      <c r="G1955" s="212"/>
      <c r="J1955" s="202"/>
      <c r="K1955" s="198"/>
    </row>
    <row r="1956" spans="6:11" s="175" customFormat="1" ht="15" customHeight="1" x14ac:dyDescent="0.25">
      <c r="F1956" s="171"/>
      <c r="G1956" s="212"/>
      <c r="J1956" s="202"/>
      <c r="K1956" s="198"/>
    </row>
    <row r="1957" spans="6:11" s="175" customFormat="1" ht="15" customHeight="1" x14ac:dyDescent="0.25">
      <c r="F1957" s="171"/>
      <c r="G1957" s="212"/>
      <c r="J1957" s="202"/>
      <c r="K1957" s="198"/>
    </row>
    <row r="1958" spans="6:11" s="175" customFormat="1" ht="15" customHeight="1" x14ac:dyDescent="0.25">
      <c r="F1958" s="171"/>
      <c r="G1958" s="212"/>
      <c r="J1958" s="202"/>
      <c r="K1958" s="198"/>
    </row>
    <row r="1959" spans="6:11" s="175" customFormat="1" ht="15" customHeight="1" x14ac:dyDescent="0.25">
      <c r="F1959" s="171"/>
      <c r="G1959" s="212"/>
      <c r="J1959" s="202"/>
      <c r="K1959" s="198"/>
    </row>
    <row r="1960" spans="6:11" s="175" customFormat="1" ht="15" customHeight="1" x14ac:dyDescent="0.25">
      <c r="F1960" s="171"/>
      <c r="G1960" s="212"/>
      <c r="J1960" s="202"/>
      <c r="K1960" s="198"/>
    </row>
    <row r="1961" spans="6:11" s="175" customFormat="1" ht="15" customHeight="1" x14ac:dyDescent="0.25">
      <c r="F1961" s="171"/>
      <c r="G1961" s="212"/>
      <c r="J1961" s="202"/>
      <c r="K1961" s="198"/>
    </row>
    <row r="1962" spans="6:11" s="175" customFormat="1" ht="15" customHeight="1" x14ac:dyDescent="0.25">
      <c r="F1962" s="171"/>
      <c r="G1962" s="212"/>
      <c r="J1962" s="202"/>
      <c r="K1962" s="198"/>
    </row>
    <row r="1963" spans="6:11" s="175" customFormat="1" ht="15" customHeight="1" x14ac:dyDescent="0.25">
      <c r="F1963" s="171"/>
      <c r="G1963" s="212"/>
      <c r="J1963" s="202"/>
      <c r="K1963" s="198"/>
    </row>
    <row r="1964" spans="6:11" s="175" customFormat="1" ht="15" customHeight="1" x14ac:dyDescent="0.25">
      <c r="F1964" s="171"/>
      <c r="G1964" s="212"/>
      <c r="J1964" s="202"/>
      <c r="K1964" s="198"/>
    </row>
    <row r="1965" spans="6:11" s="175" customFormat="1" ht="15" customHeight="1" x14ac:dyDescent="0.25">
      <c r="F1965" s="171"/>
      <c r="G1965" s="212"/>
      <c r="J1965" s="202"/>
      <c r="K1965" s="198"/>
    </row>
    <row r="1966" spans="6:11" s="175" customFormat="1" ht="15" customHeight="1" x14ac:dyDescent="0.25">
      <c r="F1966" s="171"/>
      <c r="G1966" s="212"/>
      <c r="J1966" s="202"/>
      <c r="K1966" s="198"/>
    </row>
    <row r="1967" spans="6:11" s="175" customFormat="1" ht="15" customHeight="1" x14ac:dyDescent="0.25">
      <c r="F1967" s="171"/>
      <c r="G1967" s="212"/>
      <c r="J1967" s="202"/>
      <c r="K1967" s="198"/>
    </row>
    <row r="1968" spans="6:11" s="175" customFormat="1" ht="15" customHeight="1" x14ac:dyDescent="0.25">
      <c r="F1968" s="171"/>
      <c r="G1968" s="212"/>
      <c r="J1968" s="202"/>
      <c r="K1968" s="198"/>
    </row>
    <row r="1969" spans="6:11" s="175" customFormat="1" ht="15" customHeight="1" x14ac:dyDescent="0.25">
      <c r="F1969" s="171"/>
      <c r="G1969" s="212"/>
      <c r="J1969" s="202"/>
      <c r="K1969" s="198"/>
    </row>
    <row r="1970" spans="6:11" s="175" customFormat="1" ht="15" customHeight="1" x14ac:dyDescent="0.25">
      <c r="F1970" s="171"/>
      <c r="G1970" s="212"/>
      <c r="J1970" s="202"/>
      <c r="K1970" s="198"/>
    </row>
    <row r="1971" spans="6:11" s="175" customFormat="1" ht="15" customHeight="1" x14ac:dyDescent="0.25">
      <c r="F1971" s="171"/>
      <c r="G1971" s="212"/>
      <c r="J1971" s="202"/>
      <c r="K1971" s="198"/>
    </row>
    <row r="1972" spans="6:11" s="175" customFormat="1" ht="15" customHeight="1" x14ac:dyDescent="0.25">
      <c r="F1972" s="171"/>
      <c r="G1972" s="212"/>
      <c r="J1972" s="202"/>
      <c r="K1972" s="198"/>
    </row>
    <row r="1973" spans="6:11" s="175" customFormat="1" ht="15" customHeight="1" x14ac:dyDescent="0.25">
      <c r="F1973" s="171"/>
      <c r="G1973" s="212"/>
      <c r="J1973" s="202"/>
      <c r="K1973" s="198"/>
    </row>
    <row r="1974" spans="6:11" s="175" customFormat="1" ht="15" customHeight="1" x14ac:dyDescent="0.25">
      <c r="F1974" s="171"/>
      <c r="G1974" s="212"/>
      <c r="J1974" s="202"/>
      <c r="K1974" s="198"/>
    </row>
    <row r="1975" spans="6:11" s="175" customFormat="1" ht="15" customHeight="1" x14ac:dyDescent="0.25">
      <c r="F1975" s="171"/>
      <c r="G1975" s="212"/>
      <c r="J1975" s="202"/>
      <c r="K1975" s="198"/>
    </row>
    <row r="1976" spans="6:11" s="175" customFormat="1" ht="15" customHeight="1" x14ac:dyDescent="0.25">
      <c r="F1976" s="171"/>
      <c r="G1976" s="212"/>
      <c r="J1976" s="202"/>
      <c r="K1976" s="198"/>
    </row>
    <row r="1977" spans="6:11" s="175" customFormat="1" ht="15" customHeight="1" x14ac:dyDescent="0.25">
      <c r="F1977" s="171"/>
      <c r="G1977" s="212"/>
      <c r="J1977" s="202"/>
      <c r="K1977" s="198"/>
    </row>
    <row r="1978" spans="6:11" s="175" customFormat="1" ht="15" customHeight="1" x14ac:dyDescent="0.25">
      <c r="F1978" s="171"/>
      <c r="G1978" s="212"/>
      <c r="J1978" s="202"/>
      <c r="K1978" s="198"/>
    </row>
    <row r="1979" spans="6:11" s="175" customFormat="1" ht="15" customHeight="1" x14ac:dyDescent="0.25">
      <c r="F1979" s="171"/>
      <c r="G1979" s="212"/>
      <c r="J1979" s="202"/>
      <c r="K1979" s="198"/>
    </row>
    <row r="1980" spans="6:11" s="175" customFormat="1" ht="15" customHeight="1" x14ac:dyDescent="0.25">
      <c r="F1980" s="171"/>
      <c r="G1980" s="212"/>
      <c r="J1980" s="202"/>
      <c r="K1980" s="198"/>
    </row>
    <row r="1981" spans="6:11" s="175" customFormat="1" ht="15" customHeight="1" x14ac:dyDescent="0.25">
      <c r="F1981" s="171"/>
      <c r="G1981" s="212"/>
      <c r="J1981" s="202"/>
      <c r="K1981" s="198"/>
    </row>
    <row r="1982" spans="6:11" s="175" customFormat="1" ht="15" customHeight="1" x14ac:dyDescent="0.25">
      <c r="F1982" s="171"/>
      <c r="G1982" s="212"/>
      <c r="J1982" s="202"/>
      <c r="K1982" s="198"/>
    </row>
    <row r="1983" spans="6:11" s="175" customFormat="1" ht="15" customHeight="1" x14ac:dyDescent="0.25">
      <c r="F1983" s="171"/>
      <c r="G1983" s="212"/>
      <c r="J1983" s="202"/>
      <c r="K1983" s="198"/>
    </row>
    <row r="1984" spans="6:11" s="175" customFormat="1" ht="15" customHeight="1" x14ac:dyDescent="0.25">
      <c r="F1984" s="171"/>
      <c r="G1984" s="212"/>
      <c r="J1984" s="202"/>
      <c r="K1984" s="198"/>
    </row>
    <row r="1985" spans="6:11" s="175" customFormat="1" ht="15" customHeight="1" x14ac:dyDescent="0.25">
      <c r="F1985" s="171"/>
      <c r="G1985" s="212"/>
      <c r="J1985" s="202"/>
      <c r="K1985" s="198"/>
    </row>
    <row r="1986" spans="6:11" s="175" customFormat="1" ht="15" customHeight="1" x14ac:dyDescent="0.25">
      <c r="F1986" s="171"/>
      <c r="G1986" s="212"/>
      <c r="J1986" s="202"/>
      <c r="K1986" s="198"/>
    </row>
    <row r="1987" spans="6:11" s="175" customFormat="1" ht="15" customHeight="1" x14ac:dyDescent="0.25">
      <c r="F1987" s="171"/>
      <c r="G1987" s="212"/>
      <c r="J1987" s="202"/>
      <c r="K1987" s="198"/>
    </row>
    <row r="1988" spans="6:11" s="175" customFormat="1" ht="15" customHeight="1" x14ac:dyDescent="0.25">
      <c r="F1988" s="171"/>
      <c r="G1988" s="212"/>
      <c r="J1988" s="202"/>
      <c r="K1988" s="198"/>
    </row>
    <row r="1989" spans="6:11" s="175" customFormat="1" ht="15" customHeight="1" x14ac:dyDescent="0.25">
      <c r="F1989" s="171"/>
      <c r="G1989" s="212"/>
      <c r="J1989" s="202"/>
      <c r="K1989" s="198"/>
    </row>
    <row r="1990" spans="6:11" s="175" customFormat="1" ht="15" customHeight="1" x14ac:dyDescent="0.25">
      <c r="F1990" s="171"/>
      <c r="G1990" s="212"/>
      <c r="J1990" s="202"/>
      <c r="K1990" s="198"/>
    </row>
    <row r="1991" spans="6:11" s="175" customFormat="1" ht="15" customHeight="1" x14ac:dyDescent="0.25">
      <c r="F1991" s="171"/>
      <c r="G1991" s="212"/>
      <c r="J1991" s="202"/>
      <c r="K1991" s="198"/>
    </row>
    <row r="1992" spans="6:11" s="175" customFormat="1" ht="15" customHeight="1" x14ac:dyDescent="0.25">
      <c r="F1992" s="171"/>
      <c r="G1992" s="212"/>
      <c r="J1992" s="202"/>
      <c r="K1992" s="198"/>
    </row>
    <row r="1993" spans="6:11" s="175" customFormat="1" ht="15" customHeight="1" x14ac:dyDescent="0.25">
      <c r="F1993" s="171"/>
      <c r="G1993" s="212"/>
      <c r="J1993" s="202"/>
      <c r="K1993" s="198"/>
    </row>
    <row r="1994" spans="6:11" s="175" customFormat="1" ht="15" customHeight="1" x14ac:dyDescent="0.25">
      <c r="F1994" s="171"/>
      <c r="G1994" s="212"/>
      <c r="J1994" s="202"/>
      <c r="K1994" s="198"/>
    </row>
    <row r="1995" spans="6:11" s="175" customFormat="1" ht="15" customHeight="1" x14ac:dyDescent="0.25">
      <c r="F1995" s="171"/>
      <c r="G1995" s="212"/>
      <c r="J1995" s="202"/>
      <c r="K1995" s="198"/>
    </row>
    <row r="1996" spans="6:11" s="175" customFormat="1" ht="15" customHeight="1" x14ac:dyDescent="0.25">
      <c r="F1996" s="171"/>
      <c r="G1996" s="212"/>
      <c r="J1996" s="202"/>
      <c r="K1996" s="198"/>
    </row>
    <row r="1997" spans="6:11" s="175" customFormat="1" ht="15" customHeight="1" x14ac:dyDescent="0.25">
      <c r="F1997" s="171"/>
      <c r="G1997" s="212"/>
      <c r="J1997" s="202"/>
      <c r="K1997" s="198"/>
    </row>
    <row r="1998" spans="6:11" s="175" customFormat="1" ht="15" customHeight="1" x14ac:dyDescent="0.25">
      <c r="F1998" s="171"/>
      <c r="G1998" s="212"/>
      <c r="J1998" s="202"/>
      <c r="K1998" s="198"/>
    </row>
    <row r="1999" spans="6:11" s="175" customFormat="1" ht="15" customHeight="1" x14ac:dyDescent="0.25">
      <c r="F1999" s="171"/>
      <c r="G1999" s="212"/>
      <c r="J1999" s="202"/>
      <c r="K1999" s="198"/>
    </row>
    <row r="2000" spans="6:11" s="175" customFormat="1" ht="15" customHeight="1" x14ac:dyDescent="0.25">
      <c r="F2000" s="171"/>
      <c r="G2000" s="212"/>
      <c r="J2000" s="202"/>
      <c r="K2000" s="198"/>
    </row>
    <row r="2001" spans="6:11" s="175" customFormat="1" ht="15" customHeight="1" x14ac:dyDescent="0.25">
      <c r="F2001" s="171"/>
      <c r="G2001" s="212"/>
      <c r="J2001" s="202"/>
      <c r="K2001" s="198"/>
    </row>
    <row r="2002" spans="6:11" s="175" customFormat="1" ht="15" customHeight="1" x14ac:dyDescent="0.25">
      <c r="F2002" s="171"/>
      <c r="G2002" s="212"/>
      <c r="J2002" s="202"/>
      <c r="K2002" s="198"/>
    </row>
    <row r="2003" spans="6:11" s="175" customFormat="1" ht="15" customHeight="1" x14ac:dyDescent="0.25">
      <c r="F2003" s="171"/>
      <c r="G2003" s="212"/>
      <c r="J2003" s="202"/>
      <c r="K2003" s="198"/>
    </row>
    <row r="2004" spans="6:11" s="175" customFormat="1" ht="15" customHeight="1" x14ac:dyDescent="0.25">
      <c r="F2004" s="171"/>
      <c r="G2004" s="212"/>
      <c r="J2004" s="202"/>
      <c r="K2004" s="198"/>
    </row>
    <row r="2005" spans="6:11" s="175" customFormat="1" ht="15" customHeight="1" x14ac:dyDescent="0.25">
      <c r="F2005" s="171"/>
      <c r="G2005" s="212"/>
      <c r="J2005" s="202"/>
      <c r="K2005" s="198"/>
    </row>
    <row r="2006" spans="6:11" s="175" customFormat="1" ht="15" customHeight="1" x14ac:dyDescent="0.25">
      <c r="F2006" s="171"/>
      <c r="G2006" s="212"/>
      <c r="J2006" s="202"/>
      <c r="K2006" s="198"/>
    </row>
    <row r="2007" spans="6:11" s="175" customFormat="1" ht="15" customHeight="1" x14ac:dyDescent="0.25">
      <c r="F2007" s="171"/>
      <c r="G2007" s="212"/>
      <c r="J2007" s="202"/>
      <c r="K2007" s="198"/>
    </row>
    <row r="2008" spans="6:11" s="175" customFormat="1" ht="15" customHeight="1" x14ac:dyDescent="0.25">
      <c r="F2008" s="171"/>
      <c r="G2008" s="212"/>
      <c r="J2008" s="202"/>
      <c r="K2008" s="198"/>
    </row>
    <row r="2009" spans="6:11" s="175" customFormat="1" ht="15" customHeight="1" x14ac:dyDescent="0.25">
      <c r="F2009" s="171"/>
      <c r="G2009" s="212"/>
      <c r="J2009" s="202"/>
      <c r="K2009" s="198"/>
    </row>
    <row r="2010" spans="6:11" s="175" customFormat="1" ht="15" customHeight="1" x14ac:dyDescent="0.25">
      <c r="F2010" s="171"/>
      <c r="G2010" s="212"/>
      <c r="J2010" s="202"/>
      <c r="K2010" s="198"/>
    </row>
    <row r="2011" spans="6:11" s="175" customFormat="1" ht="15" customHeight="1" x14ac:dyDescent="0.25">
      <c r="F2011" s="171"/>
      <c r="G2011" s="212"/>
      <c r="J2011" s="202"/>
      <c r="K2011" s="198"/>
    </row>
    <row r="2012" spans="6:11" s="175" customFormat="1" ht="15" customHeight="1" x14ac:dyDescent="0.25">
      <c r="F2012" s="171"/>
      <c r="G2012" s="212"/>
      <c r="J2012" s="202"/>
      <c r="K2012" s="198"/>
    </row>
    <row r="2013" spans="6:11" s="175" customFormat="1" ht="15" customHeight="1" x14ac:dyDescent="0.25">
      <c r="F2013" s="171"/>
      <c r="G2013" s="212"/>
      <c r="J2013" s="202"/>
      <c r="K2013" s="198"/>
    </row>
    <row r="2014" spans="6:11" s="175" customFormat="1" ht="15" customHeight="1" x14ac:dyDescent="0.25">
      <c r="F2014" s="171"/>
      <c r="G2014" s="212"/>
      <c r="J2014" s="202"/>
      <c r="K2014" s="198"/>
    </row>
    <row r="2015" spans="6:11" s="175" customFormat="1" ht="15" customHeight="1" x14ac:dyDescent="0.25">
      <c r="F2015" s="171"/>
      <c r="G2015" s="212"/>
      <c r="J2015" s="202"/>
      <c r="K2015" s="198"/>
    </row>
    <row r="2016" spans="6:11" s="175" customFormat="1" ht="15" customHeight="1" x14ac:dyDescent="0.25">
      <c r="F2016" s="171"/>
      <c r="G2016" s="212"/>
      <c r="J2016" s="202"/>
      <c r="K2016" s="198"/>
    </row>
    <row r="2017" spans="6:11" s="175" customFormat="1" ht="15" customHeight="1" x14ac:dyDescent="0.25">
      <c r="F2017" s="171"/>
      <c r="G2017" s="212"/>
      <c r="J2017" s="202"/>
      <c r="K2017" s="198"/>
    </row>
    <row r="2018" spans="6:11" s="175" customFormat="1" ht="15" customHeight="1" x14ac:dyDescent="0.25">
      <c r="F2018" s="171"/>
      <c r="G2018" s="212"/>
      <c r="J2018" s="202"/>
      <c r="K2018" s="198"/>
    </row>
    <row r="2019" spans="6:11" s="175" customFormat="1" ht="15" customHeight="1" x14ac:dyDescent="0.25">
      <c r="F2019" s="171"/>
      <c r="G2019" s="212"/>
      <c r="J2019" s="202"/>
      <c r="K2019" s="198"/>
    </row>
    <row r="2020" spans="6:11" s="175" customFormat="1" ht="15" customHeight="1" x14ac:dyDescent="0.25">
      <c r="F2020" s="171"/>
      <c r="G2020" s="212"/>
      <c r="J2020" s="202"/>
      <c r="K2020" s="198"/>
    </row>
    <row r="2021" spans="6:11" s="175" customFormat="1" ht="15" customHeight="1" x14ac:dyDescent="0.25">
      <c r="F2021" s="171"/>
      <c r="G2021" s="212"/>
      <c r="J2021" s="202"/>
      <c r="K2021" s="198"/>
    </row>
    <row r="2022" spans="6:11" s="175" customFormat="1" ht="15" customHeight="1" x14ac:dyDescent="0.25">
      <c r="F2022" s="171"/>
      <c r="G2022" s="212"/>
      <c r="J2022" s="202"/>
      <c r="K2022" s="198"/>
    </row>
    <row r="2023" spans="6:11" s="175" customFormat="1" ht="15" customHeight="1" x14ac:dyDescent="0.25">
      <c r="F2023" s="171"/>
      <c r="G2023" s="212"/>
      <c r="J2023" s="202"/>
      <c r="K2023" s="198"/>
    </row>
    <row r="2024" spans="6:11" s="175" customFormat="1" ht="15" customHeight="1" x14ac:dyDescent="0.25">
      <c r="F2024" s="171"/>
      <c r="G2024" s="212"/>
      <c r="J2024" s="202"/>
      <c r="K2024" s="198"/>
    </row>
    <row r="2025" spans="6:11" s="175" customFormat="1" ht="15" customHeight="1" x14ac:dyDescent="0.25">
      <c r="F2025" s="171"/>
      <c r="G2025" s="212"/>
      <c r="J2025" s="202"/>
      <c r="K2025" s="198"/>
    </row>
    <row r="2026" spans="6:11" s="175" customFormat="1" ht="15" customHeight="1" x14ac:dyDescent="0.25">
      <c r="F2026" s="171"/>
      <c r="G2026" s="212"/>
      <c r="J2026" s="202"/>
      <c r="K2026" s="198"/>
    </row>
    <row r="2027" spans="6:11" s="175" customFormat="1" ht="15" customHeight="1" x14ac:dyDescent="0.25">
      <c r="F2027" s="171"/>
      <c r="G2027" s="212"/>
      <c r="J2027" s="202"/>
      <c r="K2027" s="198"/>
    </row>
    <row r="2028" spans="6:11" s="175" customFormat="1" ht="15" customHeight="1" x14ac:dyDescent="0.25">
      <c r="F2028" s="171"/>
      <c r="G2028" s="212"/>
      <c r="J2028" s="202"/>
      <c r="K2028" s="198"/>
    </row>
    <row r="2029" spans="6:11" s="175" customFormat="1" ht="15" customHeight="1" x14ac:dyDescent="0.25">
      <c r="F2029" s="171"/>
      <c r="G2029" s="212"/>
      <c r="J2029" s="202"/>
      <c r="K2029" s="198"/>
    </row>
    <row r="2030" spans="6:11" s="175" customFormat="1" ht="15" customHeight="1" x14ac:dyDescent="0.25">
      <c r="F2030" s="171"/>
      <c r="G2030" s="212"/>
      <c r="J2030" s="202"/>
      <c r="K2030" s="198"/>
    </row>
    <row r="2031" spans="6:11" s="175" customFormat="1" ht="15" customHeight="1" x14ac:dyDescent="0.25">
      <c r="F2031" s="171"/>
      <c r="G2031" s="212"/>
      <c r="J2031" s="202"/>
      <c r="K2031" s="198"/>
    </row>
    <row r="2032" spans="6:11" s="175" customFormat="1" ht="15" customHeight="1" x14ac:dyDescent="0.25">
      <c r="F2032" s="171"/>
      <c r="G2032" s="212"/>
      <c r="J2032" s="202"/>
      <c r="K2032" s="198"/>
    </row>
    <row r="2033" spans="6:11" s="175" customFormat="1" ht="15" customHeight="1" x14ac:dyDescent="0.25">
      <c r="F2033" s="171"/>
      <c r="G2033" s="212"/>
      <c r="J2033" s="202"/>
      <c r="K2033" s="198"/>
    </row>
    <row r="2034" spans="6:11" s="175" customFormat="1" ht="15" customHeight="1" x14ac:dyDescent="0.25">
      <c r="F2034" s="171"/>
      <c r="G2034" s="212"/>
      <c r="J2034" s="202"/>
      <c r="K2034" s="198"/>
    </row>
    <row r="2035" spans="6:11" s="175" customFormat="1" ht="15" customHeight="1" x14ac:dyDescent="0.25">
      <c r="F2035" s="171"/>
      <c r="G2035" s="212"/>
      <c r="J2035" s="202"/>
      <c r="K2035" s="198"/>
    </row>
    <row r="2036" spans="6:11" s="175" customFormat="1" ht="15" customHeight="1" x14ac:dyDescent="0.25">
      <c r="F2036" s="171"/>
      <c r="G2036" s="212"/>
      <c r="J2036" s="202"/>
      <c r="K2036" s="198"/>
    </row>
    <row r="2037" spans="6:11" s="175" customFormat="1" ht="15" customHeight="1" x14ac:dyDescent="0.25">
      <c r="F2037" s="171"/>
      <c r="G2037" s="212"/>
      <c r="J2037" s="202"/>
      <c r="K2037" s="198"/>
    </row>
    <row r="2038" spans="6:11" s="175" customFormat="1" ht="15" customHeight="1" x14ac:dyDescent="0.25">
      <c r="F2038" s="171"/>
      <c r="G2038" s="212"/>
      <c r="J2038" s="202"/>
      <c r="K2038" s="198"/>
    </row>
    <row r="2039" spans="6:11" s="175" customFormat="1" ht="15" customHeight="1" x14ac:dyDescent="0.25">
      <c r="F2039" s="171"/>
      <c r="G2039" s="212"/>
      <c r="J2039" s="202"/>
      <c r="K2039" s="198"/>
    </row>
    <row r="2040" spans="6:11" s="175" customFormat="1" ht="15" customHeight="1" x14ac:dyDescent="0.25">
      <c r="F2040" s="171"/>
      <c r="G2040" s="212"/>
      <c r="J2040" s="202"/>
      <c r="K2040" s="198"/>
    </row>
    <row r="2041" spans="6:11" s="175" customFormat="1" ht="15" customHeight="1" x14ac:dyDescent="0.25">
      <c r="F2041" s="171"/>
      <c r="G2041" s="212"/>
      <c r="J2041" s="202"/>
      <c r="K2041" s="198"/>
    </row>
    <row r="2042" spans="6:11" s="175" customFormat="1" ht="15" customHeight="1" x14ac:dyDescent="0.25">
      <c r="F2042" s="171"/>
      <c r="G2042" s="212"/>
      <c r="J2042" s="202"/>
      <c r="K2042" s="198"/>
    </row>
    <row r="2043" spans="6:11" s="175" customFormat="1" ht="15" customHeight="1" x14ac:dyDescent="0.25">
      <c r="F2043" s="171"/>
      <c r="G2043" s="212"/>
      <c r="J2043" s="202"/>
      <c r="K2043" s="198"/>
    </row>
    <row r="2044" spans="6:11" s="175" customFormat="1" ht="15" customHeight="1" x14ac:dyDescent="0.25">
      <c r="F2044" s="171"/>
      <c r="G2044" s="212"/>
      <c r="J2044" s="202"/>
      <c r="K2044" s="198"/>
    </row>
    <row r="2045" spans="6:11" s="175" customFormat="1" ht="15" customHeight="1" x14ac:dyDescent="0.25">
      <c r="F2045" s="171"/>
      <c r="G2045" s="212"/>
      <c r="J2045" s="202"/>
      <c r="K2045" s="198"/>
    </row>
    <row r="2046" spans="6:11" s="175" customFormat="1" ht="15" customHeight="1" x14ac:dyDescent="0.25">
      <c r="F2046" s="171"/>
      <c r="G2046" s="212"/>
      <c r="J2046" s="202"/>
      <c r="K2046" s="198"/>
    </row>
    <row r="2047" spans="6:11" s="175" customFormat="1" ht="15" customHeight="1" x14ac:dyDescent="0.25">
      <c r="F2047" s="171"/>
      <c r="G2047" s="212"/>
      <c r="J2047" s="202"/>
      <c r="K2047" s="198"/>
    </row>
    <row r="2048" spans="6:11" s="175" customFormat="1" ht="15" customHeight="1" x14ac:dyDescent="0.25">
      <c r="F2048" s="171"/>
      <c r="G2048" s="212"/>
      <c r="J2048" s="202"/>
      <c r="K2048" s="198"/>
    </row>
    <row r="2049" spans="6:11" s="175" customFormat="1" ht="15" customHeight="1" x14ac:dyDescent="0.25">
      <c r="F2049" s="171"/>
      <c r="G2049" s="212"/>
      <c r="J2049" s="202"/>
      <c r="K2049" s="198"/>
    </row>
    <row r="2050" spans="6:11" s="175" customFormat="1" ht="15" customHeight="1" x14ac:dyDescent="0.25">
      <c r="F2050" s="171"/>
      <c r="G2050" s="212"/>
      <c r="J2050" s="202"/>
      <c r="K2050" s="198"/>
    </row>
    <row r="2051" spans="6:11" s="175" customFormat="1" ht="15" customHeight="1" x14ac:dyDescent="0.25">
      <c r="F2051" s="171"/>
      <c r="G2051" s="212"/>
      <c r="J2051" s="202"/>
      <c r="K2051" s="198"/>
    </row>
    <row r="2052" spans="6:11" s="175" customFormat="1" ht="15" customHeight="1" x14ac:dyDescent="0.25">
      <c r="F2052" s="171"/>
      <c r="G2052" s="212"/>
      <c r="J2052" s="202"/>
      <c r="K2052" s="198"/>
    </row>
    <row r="2053" spans="6:11" s="175" customFormat="1" ht="15" customHeight="1" x14ac:dyDescent="0.25">
      <c r="F2053" s="171"/>
      <c r="G2053" s="212"/>
      <c r="J2053" s="202"/>
      <c r="K2053" s="198"/>
    </row>
    <row r="2054" spans="6:11" s="175" customFormat="1" ht="15" customHeight="1" x14ac:dyDescent="0.25">
      <c r="F2054" s="171"/>
      <c r="G2054" s="212"/>
      <c r="J2054" s="202"/>
      <c r="K2054" s="198"/>
    </row>
    <row r="2055" spans="6:11" s="175" customFormat="1" ht="15" customHeight="1" x14ac:dyDescent="0.25">
      <c r="F2055" s="171"/>
      <c r="G2055" s="212"/>
      <c r="J2055" s="202"/>
      <c r="K2055" s="198"/>
    </row>
    <row r="2056" spans="6:11" s="175" customFormat="1" ht="15" customHeight="1" x14ac:dyDescent="0.25">
      <c r="F2056" s="171"/>
      <c r="G2056" s="212"/>
      <c r="J2056" s="202"/>
      <c r="K2056" s="198"/>
    </row>
    <row r="2057" spans="6:11" s="175" customFormat="1" ht="15" customHeight="1" x14ac:dyDescent="0.25">
      <c r="F2057" s="171"/>
      <c r="G2057" s="212"/>
      <c r="J2057" s="202"/>
      <c r="K2057" s="198"/>
    </row>
    <row r="2058" spans="6:11" s="175" customFormat="1" ht="15" customHeight="1" x14ac:dyDescent="0.25">
      <c r="F2058" s="171"/>
      <c r="G2058" s="212"/>
      <c r="J2058" s="202"/>
      <c r="K2058" s="198"/>
    </row>
    <row r="2059" spans="6:11" s="175" customFormat="1" ht="15" customHeight="1" x14ac:dyDescent="0.25">
      <c r="F2059" s="171"/>
      <c r="G2059" s="212"/>
      <c r="J2059" s="202"/>
      <c r="K2059" s="198"/>
    </row>
    <row r="2060" spans="6:11" s="175" customFormat="1" ht="15" customHeight="1" x14ac:dyDescent="0.25">
      <c r="F2060" s="171"/>
      <c r="G2060" s="212"/>
      <c r="J2060" s="202"/>
      <c r="K2060" s="198"/>
    </row>
    <row r="2061" spans="6:11" s="175" customFormat="1" ht="15" customHeight="1" x14ac:dyDescent="0.25">
      <c r="F2061" s="171"/>
      <c r="G2061" s="212"/>
      <c r="J2061" s="202"/>
      <c r="K2061" s="198"/>
    </row>
    <row r="2062" spans="6:11" s="175" customFormat="1" ht="15" customHeight="1" x14ac:dyDescent="0.25">
      <c r="F2062" s="171"/>
      <c r="G2062" s="212"/>
      <c r="J2062" s="202"/>
      <c r="K2062" s="198"/>
    </row>
    <row r="2063" spans="6:11" s="175" customFormat="1" ht="15" customHeight="1" x14ac:dyDescent="0.25">
      <c r="F2063" s="171"/>
      <c r="G2063" s="212"/>
      <c r="J2063" s="202"/>
      <c r="K2063" s="198"/>
    </row>
    <row r="2064" spans="6:11" s="175" customFormat="1" ht="15" customHeight="1" x14ac:dyDescent="0.25">
      <c r="F2064" s="171"/>
      <c r="G2064" s="212"/>
      <c r="J2064" s="202"/>
      <c r="K2064" s="198"/>
    </row>
    <row r="2065" spans="6:11" s="175" customFormat="1" ht="15" customHeight="1" x14ac:dyDescent="0.25">
      <c r="F2065" s="171"/>
      <c r="G2065" s="212"/>
      <c r="J2065" s="202"/>
      <c r="K2065" s="198"/>
    </row>
    <row r="2066" spans="6:11" s="175" customFormat="1" ht="15" customHeight="1" x14ac:dyDescent="0.25">
      <c r="F2066" s="171"/>
      <c r="G2066" s="212"/>
      <c r="J2066" s="202"/>
      <c r="K2066" s="198"/>
    </row>
    <row r="2067" spans="6:11" s="175" customFormat="1" ht="15" customHeight="1" x14ac:dyDescent="0.25">
      <c r="F2067" s="171"/>
      <c r="G2067" s="212"/>
      <c r="J2067" s="202"/>
      <c r="K2067" s="198"/>
    </row>
    <row r="2068" spans="6:11" s="175" customFormat="1" ht="15" customHeight="1" x14ac:dyDescent="0.25">
      <c r="F2068" s="171"/>
      <c r="G2068" s="212"/>
      <c r="J2068" s="202"/>
      <c r="K2068" s="198"/>
    </row>
    <row r="2069" spans="6:11" s="175" customFormat="1" ht="15" customHeight="1" x14ac:dyDescent="0.25">
      <c r="F2069" s="171"/>
      <c r="G2069" s="212"/>
      <c r="J2069" s="202"/>
      <c r="K2069" s="198"/>
    </row>
    <row r="2070" spans="6:11" s="175" customFormat="1" ht="15" customHeight="1" x14ac:dyDescent="0.25">
      <c r="F2070" s="171"/>
      <c r="G2070" s="212"/>
      <c r="J2070" s="202"/>
      <c r="K2070" s="198"/>
    </row>
    <row r="2071" spans="6:11" s="175" customFormat="1" ht="15" customHeight="1" x14ac:dyDescent="0.25">
      <c r="F2071" s="171"/>
      <c r="G2071" s="212"/>
      <c r="J2071" s="202"/>
      <c r="K2071" s="198"/>
    </row>
    <row r="2072" spans="6:11" s="175" customFormat="1" ht="15" customHeight="1" x14ac:dyDescent="0.25">
      <c r="F2072" s="171"/>
      <c r="G2072" s="212"/>
      <c r="J2072" s="202"/>
      <c r="K2072" s="198"/>
    </row>
    <row r="2073" spans="6:11" s="175" customFormat="1" ht="15" customHeight="1" x14ac:dyDescent="0.25">
      <c r="F2073" s="171"/>
      <c r="G2073" s="212"/>
      <c r="J2073" s="202"/>
      <c r="K2073" s="198"/>
    </row>
    <row r="2074" spans="6:11" s="175" customFormat="1" ht="15" customHeight="1" x14ac:dyDescent="0.25">
      <c r="F2074" s="171"/>
      <c r="G2074" s="212"/>
      <c r="J2074" s="202"/>
      <c r="K2074" s="198"/>
    </row>
    <row r="2075" spans="6:11" s="175" customFormat="1" ht="15" customHeight="1" x14ac:dyDescent="0.25">
      <c r="F2075" s="171"/>
      <c r="G2075" s="212"/>
      <c r="J2075" s="202"/>
      <c r="K2075" s="198"/>
    </row>
    <row r="2076" spans="6:11" s="175" customFormat="1" ht="15" customHeight="1" x14ac:dyDescent="0.25">
      <c r="F2076" s="171"/>
      <c r="G2076" s="212"/>
      <c r="J2076" s="202"/>
      <c r="K2076" s="198"/>
    </row>
    <row r="2077" spans="6:11" s="175" customFormat="1" ht="15" customHeight="1" x14ac:dyDescent="0.25">
      <c r="F2077" s="171"/>
      <c r="G2077" s="212"/>
      <c r="J2077" s="202"/>
      <c r="K2077" s="198"/>
    </row>
    <row r="2078" spans="6:11" s="175" customFormat="1" ht="15" customHeight="1" x14ac:dyDescent="0.25">
      <c r="F2078" s="171"/>
      <c r="G2078" s="212"/>
      <c r="J2078" s="202"/>
      <c r="K2078" s="198"/>
    </row>
    <row r="2079" spans="6:11" s="175" customFormat="1" ht="15" customHeight="1" x14ac:dyDescent="0.25">
      <c r="F2079" s="171"/>
      <c r="G2079" s="212"/>
      <c r="J2079" s="202"/>
      <c r="K2079" s="198"/>
    </row>
    <row r="2080" spans="6:11" s="175" customFormat="1" ht="15" customHeight="1" x14ac:dyDescent="0.25">
      <c r="F2080" s="171"/>
      <c r="G2080" s="212"/>
      <c r="J2080" s="202"/>
      <c r="K2080" s="198"/>
    </row>
    <row r="2081" spans="6:11" s="175" customFormat="1" ht="15" customHeight="1" x14ac:dyDescent="0.25">
      <c r="F2081" s="171"/>
      <c r="G2081" s="212"/>
      <c r="J2081" s="202"/>
      <c r="K2081" s="198"/>
    </row>
    <row r="2082" spans="6:11" s="175" customFormat="1" ht="15" customHeight="1" x14ac:dyDescent="0.25">
      <c r="F2082" s="171"/>
      <c r="G2082" s="212"/>
      <c r="J2082" s="202"/>
      <c r="K2082" s="198"/>
    </row>
    <row r="2083" spans="6:11" s="175" customFormat="1" ht="15" customHeight="1" x14ac:dyDescent="0.25">
      <c r="F2083" s="171"/>
      <c r="G2083" s="212"/>
      <c r="J2083" s="202"/>
      <c r="K2083" s="198"/>
    </row>
    <row r="2084" spans="6:11" s="175" customFormat="1" ht="15" customHeight="1" x14ac:dyDescent="0.25">
      <c r="F2084" s="171"/>
      <c r="G2084" s="212"/>
      <c r="J2084" s="202"/>
      <c r="K2084" s="198"/>
    </row>
    <row r="2085" spans="6:11" s="175" customFormat="1" ht="15" customHeight="1" x14ac:dyDescent="0.25">
      <c r="F2085" s="171"/>
      <c r="G2085" s="212"/>
      <c r="J2085" s="202"/>
      <c r="K2085" s="198"/>
    </row>
    <row r="2086" spans="6:11" s="175" customFormat="1" ht="15" customHeight="1" x14ac:dyDescent="0.25">
      <c r="F2086" s="171"/>
      <c r="G2086" s="212"/>
      <c r="J2086" s="202"/>
      <c r="K2086" s="198"/>
    </row>
    <row r="2087" spans="6:11" s="175" customFormat="1" ht="15" customHeight="1" x14ac:dyDescent="0.25">
      <c r="F2087" s="171"/>
      <c r="G2087" s="212"/>
      <c r="J2087" s="202"/>
      <c r="K2087" s="198"/>
    </row>
    <row r="2088" spans="6:11" s="175" customFormat="1" ht="15" customHeight="1" x14ac:dyDescent="0.25">
      <c r="F2088" s="171"/>
      <c r="G2088" s="212"/>
      <c r="J2088" s="202"/>
      <c r="K2088" s="198"/>
    </row>
    <row r="2089" spans="6:11" s="175" customFormat="1" ht="15" customHeight="1" x14ac:dyDescent="0.25">
      <c r="F2089" s="171"/>
      <c r="G2089" s="212"/>
      <c r="J2089" s="202"/>
      <c r="K2089" s="198"/>
    </row>
    <row r="2090" spans="6:11" s="175" customFormat="1" ht="15" customHeight="1" x14ac:dyDescent="0.25">
      <c r="F2090" s="171"/>
      <c r="G2090" s="212"/>
      <c r="J2090" s="202"/>
      <c r="K2090" s="198"/>
    </row>
    <row r="2091" spans="6:11" s="175" customFormat="1" ht="15" customHeight="1" x14ac:dyDescent="0.25">
      <c r="F2091" s="171"/>
      <c r="G2091" s="212"/>
      <c r="J2091" s="202"/>
      <c r="K2091" s="198"/>
    </row>
    <row r="2092" spans="6:11" s="175" customFormat="1" ht="15" customHeight="1" x14ac:dyDescent="0.25">
      <c r="F2092" s="171"/>
      <c r="G2092" s="212"/>
      <c r="J2092" s="202"/>
      <c r="K2092" s="198"/>
    </row>
    <row r="2093" spans="6:11" s="175" customFormat="1" ht="15" customHeight="1" x14ac:dyDescent="0.25">
      <c r="F2093" s="171"/>
      <c r="G2093" s="212"/>
      <c r="J2093" s="202"/>
      <c r="K2093" s="198"/>
    </row>
    <row r="2094" spans="6:11" s="175" customFormat="1" ht="15" customHeight="1" x14ac:dyDescent="0.25">
      <c r="F2094" s="171"/>
      <c r="G2094" s="212"/>
      <c r="J2094" s="202"/>
      <c r="K2094" s="198"/>
    </row>
    <row r="2095" spans="6:11" s="175" customFormat="1" ht="15" customHeight="1" x14ac:dyDescent="0.25">
      <c r="F2095" s="171"/>
      <c r="G2095" s="212"/>
      <c r="J2095" s="202"/>
      <c r="K2095" s="198"/>
    </row>
    <row r="2096" spans="6:11" s="175" customFormat="1" ht="15" customHeight="1" x14ac:dyDescent="0.25">
      <c r="F2096" s="171"/>
      <c r="G2096" s="212"/>
      <c r="J2096" s="202"/>
      <c r="K2096" s="198"/>
    </row>
    <row r="2097" spans="6:11" s="175" customFormat="1" ht="15" customHeight="1" x14ac:dyDescent="0.25">
      <c r="F2097" s="171"/>
      <c r="G2097" s="212"/>
      <c r="J2097" s="202"/>
      <c r="K2097" s="198"/>
    </row>
    <row r="2098" spans="6:11" s="175" customFormat="1" ht="15" customHeight="1" x14ac:dyDescent="0.25">
      <c r="F2098" s="171"/>
      <c r="G2098" s="212"/>
      <c r="J2098" s="202"/>
      <c r="K2098" s="198"/>
    </row>
    <row r="2099" spans="6:11" s="175" customFormat="1" ht="15" customHeight="1" x14ac:dyDescent="0.25">
      <c r="F2099" s="171"/>
      <c r="G2099" s="212"/>
      <c r="J2099" s="202"/>
      <c r="K2099" s="198"/>
    </row>
    <row r="2100" spans="6:11" s="175" customFormat="1" ht="15" customHeight="1" x14ac:dyDescent="0.25">
      <c r="F2100" s="171"/>
      <c r="G2100" s="212"/>
      <c r="J2100" s="202"/>
      <c r="K2100" s="198"/>
    </row>
    <row r="2101" spans="6:11" s="175" customFormat="1" ht="15" customHeight="1" x14ac:dyDescent="0.25">
      <c r="F2101" s="171"/>
      <c r="G2101" s="212"/>
      <c r="J2101" s="202"/>
      <c r="K2101" s="198"/>
    </row>
    <row r="2102" spans="6:11" s="175" customFormat="1" ht="15" customHeight="1" x14ac:dyDescent="0.25">
      <c r="F2102" s="171"/>
      <c r="G2102" s="212"/>
      <c r="J2102" s="202"/>
      <c r="K2102" s="198"/>
    </row>
    <row r="2103" spans="6:11" s="175" customFormat="1" ht="15" customHeight="1" x14ac:dyDescent="0.25">
      <c r="F2103" s="171"/>
      <c r="G2103" s="212"/>
      <c r="J2103" s="202"/>
      <c r="K2103" s="198"/>
    </row>
    <row r="2104" spans="6:11" s="175" customFormat="1" ht="15" customHeight="1" x14ac:dyDescent="0.25">
      <c r="F2104" s="171"/>
      <c r="G2104" s="212"/>
      <c r="J2104" s="202"/>
      <c r="K2104" s="198"/>
    </row>
    <row r="2105" spans="6:11" s="175" customFormat="1" ht="15" customHeight="1" x14ac:dyDescent="0.25">
      <c r="F2105" s="171"/>
      <c r="G2105" s="212"/>
      <c r="J2105" s="202"/>
      <c r="K2105" s="198"/>
    </row>
    <row r="2106" spans="6:11" s="175" customFormat="1" ht="15" customHeight="1" x14ac:dyDescent="0.25">
      <c r="F2106" s="171"/>
      <c r="G2106" s="212"/>
      <c r="J2106" s="202"/>
      <c r="K2106" s="198"/>
    </row>
    <row r="2107" spans="6:11" s="175" customFormat="1" ht="15" customHeight="1" x14ac:dyDescent="0.25">
      <c r="F2107" s="171"/>
      <c r="G2107" s="212"/>
      <c r="J2107" s="202"/>
      <c r="K2107" s="198"/>
    </row>
    <row r="2108" spans="6:11" s="175" customFormat="1" ht="15" customHeight="1" x14ac:dyDescent="0.25">
      <c r="F2108" s="171"/>
      <c r="G2108" s="212"/>
      <c r="J2108" s="202"/>
      <c r="K2108" s="198"/>
    </row>
    <row r="2109" spans="6:11" s="175" customFormat="1" ht="15" customHeight="1" x14ac:dyDescent="0.25">
      <c r="F2109" s="171"/>
      <c r="G2109" s="212"/>
      <c r="J2109" s="202"/>
      <c r="K2109" s="198"/>
    </row>
    <row r="2110" spans="6:11" s="175" customFormat="1" ht="15" customHeight="1" x14ac:dyDescent="0.25">
      <c r="F2110" s="171"/>
      <c r="G2110" s="212"/>
      <c r="J2110" s="202"/>
      <c r="K2110" s="198"/>
    </row>
    <row r="2111" spans="6:11" s="175" customFormat="1" ht="15" customHeight="1" x14ac:dyDescent="0.25">
      <c r="F2111" s="171"/>
      <c r="G2111" s="212"/>
      <c r="J2111" s="202"/>
      <c r="K2111" s="198"/>
    </row>
    <row r="2112" spans="6:11" s="175" customFormat="1" ht="15" customHeight="1" x14ac:dyDescent="0.25">
      <c r="F2112" s="171"/>
      <c r="G2112" s="212"/>
      <c r="J2112" s="202"/>
      <c r="K2112" s="198"/>
    </row>
    <row r="2113" spans="6:11" s="175" customFormat="1" ht="15" customHeight="1" x14ac:dyDescent="0.25">
      <c r="F2113" s="171"/>
      <c r="G2113" s="212"/>
      <c r="J2113" s="202"/>
      <c r="K2113" s="198"/>
    </row>
    <row r="2114" spans="6:11" s="175" customFormat="1" ht="15" customHeight="1" x14ac:dyDescent="0.25">
      <c r="F2114" s="171"/>
      <c r="G2114" s="212"/>
      <c r="J2114" s="202"/>
      <c r="K2114" s="198"/>
    </row>
    <row r="2115" spans="6:11" s="175" customFormat="1" ht="15" customHeight="1" x14ac:dyDescent="0.25">
      <c r="F2115" s="171"/>
      <c r="G2115" s="212"/>
      <c r="J2115" s="202"/>
      <c r="K2115" s="198"/>
    </row>
    <row r="2116" spans="6:11" s="175" customFormat="1" ht="15" customHeight="1" x14ac:dyDescent="0.25">
      <c r="F2116" s="171"/>
      <c r="G2116" s="212"/>
      <c r="J2116" s="202"/>
      <c r="K2116" s="198"/>
    </row>
    <row r="2117" spans="6:11" s="175" customFormat="1" ht="15" customHeight="1" x14ac:dyDescent="0.25">
      <c r="F2117" s="171"/>
      <c r="G2117" s="212"/>
      <c r="J2117" s="202"/>
      <c r="K2117" s="198"/>
    </row>
    <row r="2118" spans="6:11" s="175" customFormat="1" ht="15" customHeight="1" x14ac:dyDescent="0.25">
      <c r="F2118" s="171"/>
      <c r="G2118" s="212"/>
      <c r="J2118" s="202"/>
      <c r="K2118" s="198"/>
    </row>
    <row r="2119" spans="6:11" s="175" customFormat="1" ht="15" customHeight="1" x14ac:dyDescent="0.25">
      <c r="F2119" s="171"/>
      <c r="G2119" s="212"/>
      <c r="J2119" s="202"/>
      <c r="K2119" s="198"/>
    </row>
    <row r="2120" spans="6:11" s="175" customFormat="1" ht="15" customHeight="1" x14ac:dyDescent="0.25">
      <c r="F2120" s="171"/>
      <c r="G2120" s="212"/>
      <c r="J2120" s="202"/>
      <c r="K2120" s="198"/>
    </row>
    <row r="2121" spans="6:11" s="175" customFormat="1" ht="15" customHeight="1" x14ac:dyDescent="0.25">
      <c r="F2121" s="171"/>
      <c r="G2121" s="212"/>
      <c r="J2121" s="202"/>
      <c r="K2121" s="198"/>
    </row>
    <row r="2122" spans="6:11" s="175" customFormat="1" ht="15" customHeight="1" x14ac:dyDescent="0.25">
      <c r="F2122" s="171"/>
      <c r="G2122" s="212"/>
      <c r="J2122" s="202"/>
      <c r="K2122" s="198"/>
    </row>
    <row r="2123" spans="6:11" s="175" customFormat="1" ht="15" customHeight="1" x14ac:dyDescent="0.25">
      <c r="F2123" s="171"/>
      <c r="G2123" s="212"/>
      <c r="J2123" s="202"/>
      <c r="K2123" s="198"/>
    </row>
    <row r="2124" spans="6:11" s="175" customFormat="1" ht="15" customHeight="1" x14ac:dyDescent="0.25">
      <c r="F2124" s="171"/>
      <c r="G2124" s="212"/>
      <c r="J2124" s="202"/>
      <c r="K2124" s="198"/>
    </row>
    <row r="2125" spans="6:11" s="175" customFormat="1" ht="15" customHeight="1" x14ac:dyDescent="0.25">
      <c r="F2125" s="171"/>
      <c r="G2125" s="212"/>
      <c r="J2125" s="202"/>
      <c r="K2125" s="198"/>
    </row>
    <row r="2126" spans="6:11" s="175" customFormat="1" ht="15" customHeight="1" x14ac:dyDescent="0.25">
      <c r="F2126" s="171"/>
      <c r="G2126" s="212"/>
      <c r="J2126" s="202"/>
      <c r="K2126" s="198"/>
    </row>
    <row r="2127" spans="6:11" s="175" customFormat="1" ht="15" customHeight="1" x14ac:dyDescent="0.25">
      <c r="F2127" s="171"/>
      <c r="G2127" s="212"/>
      <c r="J2127" s="202"/>
      <c r="K2127" s="198"/>
    </row>
    <row r="2128" spans="6:11" s="175" customFormat="1" ht="15" customHeight="1" x14ac:dyDescent="0.25">
      <c r="F2128" s="171"/>
      <c r="G2128" s="212"/>
      <c r="J2128" s="202"/>
      <c r="K2128" s="198"/>
    </row>
    <row r="2129" spans="6:11" s="175" customFormat="1" ht="15" customHeight="1" x14ac:dyDescent="0.25">
      <c r="F2129" s="171"/>
      <c r="G2129" s="212"/>
      <c r="J2129" s="202"/>
      <c r="K2129" s="198"/>
    </row>
    <row r="2130" spans="6:11" s="175" customFormat="1" ht="15" customHeight="1" x14ac:dyDescent="0.25">
      <c r="F2130" s="171"/>
      <c r="G2130" s="212"/>
      <c r="J2130" s="202"/>
      <c r="K2130" s="198"/>
    </row>
    <row r="2131" spans="6:11" s="175" customFormat="1" ht="15" customHeight="1" x14ac:dyDescent="0.25">
      <c r="F2131" s="171"/>
      <c r="G2131" s="212"/>
      <c r="J2131" s="202"/>
      <c r="K2131" s="198"/>
    </row>
    <row r="2132" spans="6:11" s="175" customFormat="1" ht="15" customHeight="1" x14ac:dyDescent="0.25">
      <c r="F2132" s="171"/>
      <c r="G2132" s="212"/>
      <c r="J2132" s="202"/>
      <c r="K2132" s="198"/>
    </row>
    <row r="2133" spans="6:11" s="175" customFormat="1" ht="15" customHeight="1" x14ac:dyDescent="0.25">
      <c r="F2133" s="171"/>
      <c r="G2133" s="212"/>
      <c r="J2133" s="202"/>
      <c r="K2133" s="198"/>
    </row>
    <row r="2134" spans="6:11" s="175" customFormat="1" ht="15" customHeight="1" x14ac:dyDescent="0.25">
      <c r="F2134" s="171"/>
      <c r="G2134" s="212"/>
      <c r="J2134" s="202"/>
      <c r="K2134" s="198"/>
    </row>
    <row r="2135" spans="6:11" s="175" customFormat="1" ht="15" customHeight="1" x14ac:dyDescent="0.25">
      <c r="F2135" s="171"/>
      <c r="G2135" s="212"/>
      <c r="J2135" s="202"/>
      <c r="K2135" s="198"/>
    </row>
    <row r="2136" spans="6:11" s="175" customFormat="1" ht="15" customHeight="1" x14ac:dyDescent="0.25">
      <c r="F2136" s="171"/>
      <c r="G2136" s="212"/>
      <c r="J2136" s="202"/>
      <c r="K2136" s="198"/>
    </row>
    <row r="2137" spans="6:11" s="175" customFormat="1" ht="15" customHeight="1" x14ac:dyDescent="0.25">
      <c r="F2137" s="171"/>
      <c r="G2137" s="212"/>
      <c r="J2137" s="202"/>
      <c r="K2137" s="198"/>
    </row>
    <row r="2138" spans="6:11" s="175" customFormat="1" ht="15" customHeight="1" x14ac:dyDescent="0.25">
      <c r="F2138" s="171"/>
      <c r="G2138" s="212"/>
      <c r="J2138" s="202"/>
      <c r="K2138" s="198"/>
    </row>
    <row r="2139" spans="6:11" s="175" customFormat="1" ht="15" customHeight="1" x14ac:dyDescent="0.25">
      <c r="F2139" s="171"/>
      <c r="G2139" s="212"/>
      <c r="J2139" s="202"/>
      <c r="K2139" s="198"/>
    </row>
    <row r="2140" spans="6:11" s="175" customFormat="1" ht="15" customHeight="1" x14ac:dyDescent="0.25">
      <c r="F2140" s="171"/>
      <c r="G2140" s="212"/>
      <c r="J2140" s="202"/>
      <c r="K2140" s="198"/>
    </row>
    <row r="2141" spans="6:11" s="175" customFormat="1" ht="15" customHeight="1" x14ac:dyDescent="0.25">
      <c r="F2141" s="171"/>
      <c r="G2141" s="212"/>
      <c r="J2141" s="202"/>
      <c r="K2141" s="198"/>
    </row>
    <row r="2142" spans="6:11" s="175" customFormat="1" ht="15" customHeight="1" x14ac:dyDescent="0.25">
      <c r="F2142" s="171"/>
      <c r="G2142" s="212"/>
      <c r="J2142" s="202"/>
      <c r="K2142" s="198"/>
    </row>
    <row r="2143" spans="6:11" s="175" customFormat="1" ht="15" customHeight="1" x14ac:dyDescent="0.25">
      <c r="F2143" s="171"/>
      <c r="G2143" s="212"/>
      <c r="J2143" s="202"/>
      <c r="K2143" s="198"/>
    </row>
    <row r="2144" spans="6:11" s="175" customFormat="1" ht="15" customHeight="1" x14ac:dyDescent="0.25">
      <c r="F2144" s="171"/>
      <c r="G2144" s="212"/>
      <c r="J2144" s="202"/>
      <c r="K2144" s="198"/>
    </row>
    <row r="2145" spans="6:11" s="175" customFormat="1" ht="15" customHeight="1" x14ac:dyDescent="0.25">
      <c r="F2145" s="171"/>
      <c r="G2145" s="212"/>
      <c r="J2145" s="202"/>
      <c r="K2145" s="198"/>
    </row>
    <row r="2146" spans="6:11" s="175" customFormat="1" ht="15" customHeight="1" x14ac:dyDescent="0.25">
      <c r="F2146" s="171"/>
      <c r="G2146" s="212"/>
      <c r="J2146" s="202"/>
      <c r="K2146" s="198"/>
    </row>
    <row r="2147" spans="6:11" s="175" customFormat="1" ht="15" customHeight="1" x14ac:dyDescent="0.25">
      <c r="F2147" s="171"/>
      <c r="G2147" s="212"/>
      <c r="J2147" s="202"/>
      <c r="K2147" s="198"/>
    </row>
    <row r="2148" spans="6:11" s="175" customFormat="1" ht="15" customHeight="1" x14ac:dyDescent="0.25">
      <c r="F2148" s="171"/>
      <c r="G2148" s="212"/>
      <c r="J2148" s="202"/>
      <c r="K2148" s="198"/>
    </row>
    <row r="2149" spans="6:11" s="175" customFormat="1" ht="15" customHeight="1" x14ac:dyDescent="0.25">
      <c r="F2149" s="171"/>
      <c r="G2149" s="212"/>
      <c r="J2149" s="202"/>
      <c r="K2149" s="198"/>
    </row>
    <row r="2150" spans="6:11" s="175" customFormat="1" ht="15" customHeight="1" x14ac:dyDescent="0.25">
      <c r="F2150" s="171"/>
      <c r="G2150" s="212"/>
      <c r="J2150" s="202"/>
      <c r="K2150" s="198"/>
    </row>
    <row r="2151" spans="6:11" s="175" customFormat="1" ht="15" customHeight="1" x14ac:dyDescent="0.25">
      <c r="F2151" s="171"/>
      <c r="G2151" s="212"/>
      <c r="J2151" s="202"/>
      <c r="K2151" s="198"/>
    </row>
    <row r="2152" spans="6:11" s="175" customFormat="1" ht="15" customHeight="1" x14ac:dyDescent="0.25">
      <c r="F2152" s="171"/>
      <c r="G2152" s="212"/>
      <c r="J2152" s="202"/>
      <c r="K2152" s="198"/>
    </row>
    <row r="2153" spans="6:11" s="175" customFormat="1" ht="15" customHeight="1" x14ac:dyDescent="0.25">
      <c r="F2153" s="171"/>
      <c r="G2153" s="212"/>
      <c r="J2153" s="202"/>
      <c r="K2153" s="198"/>
    </row>
    <row r="2154" spans="6:11" s="175" customFormat="1" ht="15" customHeight="1" x14ac:dyDescent="0.25">
      <c r="F2154" s="171"/>
      <c r="G2154" s="212"/>
      <c r="J2154" s="202"/>
      <c r="K2154" s="198"/>
    </row>
    <row r="2155" spans="6:11" s="175" customFormat="1" ht="15" customHeight="1" x14ac:dyDescent="0.25">
      <c r="F2155" s="171"/>
      <c r="G2155" s="212"/>
      <c r="J2155" s="202"/>
      <c r="K2155" s="198"/>
    </row>
    <row r="2156" spans="6:11" s="175" customFormat="1" ht="15" customHeight="1" x14ac:dyDescent="0.25">
      <c r="F2156" s="171"/>
      <c r="G2156" s="212"/>
      <c r="J2156" s="202"/>
      <c r="K2156" s="198"/>
    </row>
    <row r="2157" spans="6:11" s="175" customFormat="1" ht="15" customHeight="1" x14ac:dyDescent="0.25">
      <c r="F2157" s="171"/>
      <c r="G2157" s="212"/>
      <c r="J2157" s="202"/>
      <c r="K2157" s="198"/>
    </row>
    <row r="2158" spans="6:11" s="175" customFormat="1" ht="15" customHeight="1" x14ac:dyDescent="0.25">
      <c r="F2158" s="171"/>
      <c r="G2158" s="212"/>
      <c r="J2158" s="202"/>
      <c r="K2158" s="198"/>
    </row>
    <row r="2159" spans="6:11" s="175" customFormat="1" ht="15" customHeight="1" x14ac:dyDescent="0.25">
      <c r="F2159" s="171"/>
      <c r="G2159" s="212"/>
      <c r="J2159" s="202"/>
      <c r="K2159" s="198"/>
    </row>
    <row r="2160" spans="6:11" s="175" customFormat="1" ht="15" customHeight="1" x14ac:dyDescent="0.25">
      <c r="F2160" s="171"/>
      <c r="G2160" s="212"/>
      <c r="J2160" s="202"/>
      <c r="K2160" s="198"/>
    </row>
    <row r="2161" spans="6:11" s="175" customFormat="1" ht="15" customHeight="1" x14ac:dyDescent="0.25">
      <c r="F2161" s="171"/>
      <c r="G2161" s="212"/>
      <c r="J2161" s="202"/>
      <c r="K2161" s="198"/>
    </row>
    <row r="2162" spans="6:11" s="175" customFormat="1" ht="15" customHeight="1" x14ac:dyDescent="0.25">
      <c r="F2162" s="171"/>
      <c r="G2162" s="212"/>
      <c r="J2162" s="202"/>
      <c r="K2162" s="198"/>
    </row>
    <row r="2163" spans="6:11" s="175" customFormat="1" ht="15" customHeight="1" x14ac:dyDescent="0.25">
      <c r="F2163" s="171"/>
      <c r="G2163" s="212"/>
      <c r="J2163" s="202"/>
      <c r="K2163" s="198"/>
    </row>
    <row r="2164" spans="6:11" s="175" customFormat="1" ht="15" customHeight="1" x14ac:dyDescent="0.25">
      <c r="F2164" s="171"/>
      <c r="G2164" s="212"/>
      <c r="J2164" s="202"/>
      <c r="K2164" s="198"/>
    </row>
    <row r="2165" spans="6:11" s="175" customFormat="1" ht="15" customHeight="1" x14ac:dyDescent="0.25">
      <c r="F2165" s="171"/>
      <c r="G2165" s="212"/>
      <c r="J2165" s="202"/>
      <c r="K2165" s="198"/>
    </row>
    <row r="2166" spans="6:11" s="175" customFormat="1" ht="15" customHeight="1" x14ac:dyDescent="0.25">
      <c r="F2166" s="171"/>
      <c r="G2166" s="212"/>
      <c r="J2166" s="202"/>
      <c r="K2166" s="198"/>
    </row>
    <row r="2167" spans="6:11" s="175" customFormat="1" ht="15" customHeight="1" x14ac:dyDescent="0.25">
      <c r="F2167" s="171"/>
      <c r="G2167" s="212"/>
      <c r="J2167" s="202"/>
      <c r="K2167" s="198"/>
    </row>
    <row r="2168" spans="6:11" s="175" customFormat="1" ht="15" customHeight="1" x14ac:dyDescent="0.25">
      <c r="F2168" s="171"/>
      <c r="G2168" s="212"/>
      <c r="J2168" s="202"/>
      <c r="K2168" s="198"/>
    </row>
    <row r="2169" spans="6:11" s="175" customFormat="1" ht="15" customHeight="1" x14ac:dyDescent="0.25">
      <c r="F2169" s="171"/>
      <c r="G2169" s="212"/>
      <c r="J2169" s="202"/>
      <c r="K2169" s="198"/>
    </row>
    <row r="2170" spans="6:11" s="175" customFormat="1" ht="15" customHeight="1" x14ac:dyDescent="0.25">
      <c r="F2170" s="171"/>
      <c r="G2170" s="212"/>
      <c r="J2170" s="202"/>
      <c r="K2170" s="198"/>
    </row>
    <row r="2171" spans="6:11" s="175" customFormat="1" ht="15" customHeight="1" x14ac:dyDescent="0.25">
      <c r="F2171" s="171"/>
      <c r="G2171" s="212"/>
      <c r="J2171" s="202"/>
      <c r="K2171" s="198"/>
    </row>
    <row r="2172" spans="6:11" s="175" customFormat="1" ht="15" customHeight="1" x14ac:dyDescent="0.25">
      <c r="F2172" s="171"/>
      <c r="G2172" s="212"/>
      <c r="J2172" s="202"/>
      <c r="K2172" s="198"/>
    </row>
    <row r="2173" spans="6:11" s="175" customFormat="1" ht="15" customHeight="1" x14ac:dyDescent="0.25">
      <c r="F2173" s="171"/>
      <c r="G2173" s="212"/>
      <c r="J2173" s="202"/>
      <c r="K2173" s="198"/>
    </row>
    <row r="2174" spans="6:11" s="175" customFormat="1" ht="15" customHeight="1" x14ac:dyDescent="0.25">
      <c r="F2174" s="171"/>
      <c r="G2174" s="212"/>
      <c r="J2174" s="202"/>
      <c r="K2174" s="198"/>
    </row>
    <row r="2175" spans="6:11" s="175" customFormat="1" ht="15" customHeight="1" x14ac:dyDescent="0.25">
      <c r="F2175" s="171"/>
      <c r="G2175" s="212"/>
      <c r="J2175" s="202"/>
      <c r="K2175" s="198"/>
    </row>
    <row r="2176" spans="6:11" s="175" customFormat="1" ht="15" customHeight="1" x14ac:dyDescent="0.25">
      <c r="F2176" s="171"/>
      <c r="G2176" s="212"/>
      <c r="J2176" s="202"/>
      <c r="K2176" s="198"/>
    </row>
    <row r="2177" spans="6:11" s="175" customFormat="1" ht="15" customHeight="1" x14ac:dyDescent="0.25">
      <c r="F2177" s="171"/>
      <c r="G2177" s="212"/>
      <c r="J2177" s="202"/>
      <c r="K2177" s="198"/>
    </row>
    <row r="2178" spans="6:11" s="175" customFormat="1" ht="15" customHeight="1" x14ac:dyDescent="0.25">
      <c r="F2178" s="171"/>
      <c r="G2178" s="212"/>
      <c r="J2178" s="202"/>
      <c r="K2178" s="198"/>
    </row>
    <row r="2179" spans="6:11" s="175" customFormat="1" ht="15" customHeight="1" x14ac:dyDescent="0.25">
      <c r="F2179" s="171"/>
      <c r="G2179" s="212"/>
      <c r="J2179" s="202"/>
      <c r="K2179" s="198"/>
    </row>
    <row r="2180" spans="6:11" s="175" customFormat="1" ht="15" customHeight="1" x14ac:dyDescent="0.25">
      <c r="F2180" s="171"/>
      <c r="G2180" s="212"/>
      <c r="J2180" s="202"/>
      <c r="K2180" s="198"/>
    </row>
    <row r="2181" spans="6:11" s="175" customFormat="1" ht="15" customHeight="1" x14ac:dyDescent="0.25">
      <c r="F2181" s="171"/>
      <c r="G2181" s="212"/>
      <c r="J2181" s="202"/>
      <c r="K2181" s="198"/>
    </row>
    <row r="2182" spans="6:11" s="175" customFormat="1" ht="15" customHeight="1" x14ac:dyDescent="0.25">
      <c r="F2182" s="171"/>
      <c r="G2182" s="212"/>
      <c r="J2182" s="202"/>
      <c r="K2182" s="198"/>
    </row>
    <row r="2183" spans="6:11" s="175" customFormat="1" ht="15" customHeight="1" x14ac:dyDescent="0.25">
      <c r="F2183" s="171"/>
      <c r="G2183" s="212"/>
      <c r="J2183" s="202"/>
      <c r="K2183" s="198"/>
    </row>
    <row r="2184" spans="6:11" s="175" customFormat="1" ht="15" customHeight="1" x14ac:dyDescent="0.25">
      <c r="F2184" s="171"/>
      <c r="G2184" s="212"/>
      <c r="J2184" s="202"/>
      <c r="K2184" s="198"/>
    </row>
    <row r="2185" spans="6:11" s="175" customFormat="1" ht="15" customHeight="1" x14ac:dyDescent="0.25">
      <c r="F2185" s="171"/>
      <c r="G2185" s="212"/>
      <c r="J2185" s="202"/>
      <c r="K2185" s="198"/>
    </row>
    <row r="2186" spans="6:11" s="175" customFormat="1" ht="15" customHeight="1" x14ac:dyDescent="0.25">
      <c r="F2186" s="171"/>
      <c r="G2186" s="212"/>
      <c r="J2186" s="202"/>
      <c r="K2186" s="198"/>
    </row>
    <row r="2187" spans="6:11" s="175" customFormat="1" ht="15" customHeight="1" x14ac:dyDescent="0.25">
      <c r="F2187" s="171"/>
      <c r="G2187" s="212"/>
      <c r="J2187" s="202"/>
      <c r="K2187" s="198"/>
    </row>
    <row r="2188" spans="6:11" s="175" customFormat="1" ht="15" customHeight="1" x14ac:dyDescent="0.25">
      <c r="F2188" s="171"/>
      <c r="G2188" s="212"/>
      <c r="J2188" s="202"/>
      <c r="K2188" s="198"/>
    </row>
    <row r="2189" spans="6:11" s="175" customFormat="1" ht="15" customHeight="1" x14ac:dyDescent="0.25">
      <c r="F2189" s="171"/>
      <c r="G2189" s="212"/>
      <c r="J2189" s="202"/>
      <c r="K2189" s="198"/>
    </row>
    <row r="2190" spans="6:11" s="175" customFormat="1" ht="15" customHeight="1" x14ac:dyDescent="0.25">
      <c r="F2190" s="171"/>
      <c r="G2190" s="212"/>
      <c r="J2190" s="202"/>
      <c r="K2190" s="198"/>
    </row>
    <row r="2191" spans="6:11" s="175" customFormat="1" ht="15" customHeight="1" x14ac:dyDescent="0.25">
      <c r="F2191" s="171"/>
      <c r="G2191" s="212"/>
      <c r="J2191" s="202"/>
      <c r="K2191" s="198"/>
    </row>
    <row r="2192" spans="6:11" s="175" customFormat="1" ht="15" customHeight="1" x14ac:dyDescent="0.25">
      <c r="F2192" s="171"/>
      <c r="G2192" s="212"/>
      <c r="J2192" s="202"/>
      <c r="K2192" s="198"/>
    </row>
    <row r="2193" spans="6:11" s="175" customFormat="1" ht="15" customHeight="1" x14ac:dyDescent="0.25">
      <c r="F2193" s="171"/>
      <c r="G2193" s="212"/>
      <c r="J2193" s="202"/>
      <c r="K2193" s="198"/>
    </row>
    <row r="2194" spans="6:11" s="175" customFormat="1" ht="15" customHeight="1" x14ac:dyDescent="0.25">
      <c r="F2194" s="171"/>
      <c r="G2194" s="212"/>
      <c r="J2194" s="202"/>
      <c r="K2194" s="198"/>
    </row>
    <row r="2195" spans="6:11" s="175" customFormat="1" ht="15" customHeight="1" x14ac:dyDescent="0.25">
      <c r="F2195" s="171"/>
      <c r="G2195" s="212"/>
      <c r="J2195" s="202"/>
      <c r="K2195" s="198"/>
    </row>
    <row r="2196" spans="6:11" s="175" customFormat="1" ht="15" customHeight="1" x14ac:dyDescent="0.25">
      <c r="F2196" s="171"/>
      <c r="G2196" s="212"/>
      <c r="J2196" s="202"/>
      <c r="K2196" s="198"/>
    </row>
    <row r="2197" spans="6:11" s="175" customFormat="1" ht="15" customHeight="1" x14ac:dyDescent="0.25">
      <c r="F2197" s="171"/>
      <c r="G2197" s="212"/>
      <c r="J2197" s="202"/>
      <c r="K2197" s="198"/>
    </row>
    <row r="2198" spans="6:11" s="175" customFormat="1" ht="15" customHeight="1" x14ac:dyDescent="0.25">
      <c r="F2198" s="171"/>
      <c r="G2198" s="212"/>
      <c r="J2198" s="202"/>
      <c r="K2198" s="198"/>
    </row>
    <row r="2199" spans="6:11" s="175" customFormat="1" ht="15" customHeight="1" x14ac:dyDescent="0.25">
      <c r="F2199" s="171"/>
      <c r="G2199" s="212"/>
      <c r="J2199" s="202"/>
      <c r="K2199" s="198"/>
    </row>
    <row r="2200" spans="6:11" s="175" customFormat="1" ht="15" customHeight="1" x14ac:dyDescent="0.25">
      <c r="F2200" s="171"/>
      <c r="G2200" s="212"/>
      <c r="J2200" s="202"/>
      <c r="K2200" s="198"/>
    </row>
    <row r="2201" spans="6:11" s="175" customFormat="1" ht="15" customHeight="1" x14ac:dyDescent="0.25">
      <c r="F2201" s="171"/>
      <c r="G2201" s="212"/>
      <c r="J2201" s="202"/>
      <c r="K2201" s="198"/>
    </row>
    <row r="2202" spans="6:11" s="175" customFormat="1" ht="15" customHeight="1" x14ac:dyDescent="0.25">
      <c r="F2202" s="171"/>
      <c r="G2202" s="212"/>
      <c r="J2202" s="202"/>
      <c r="K2202" s="198"/>
    </row>
    <row r="2203" spans="6:11" s="175" customFormat="1" ht="15" customHeight="1" x14ac:dyDescent="0.25">
      <c r="F2203" s="171"/>
      <c r="G2203" s="212"/>
      <c r="J2203" s="202"/>
      <c r="K2203" s="198"/>
    </row>
    <row r="2204" spans="6:11" s="175" customFormat="1" ht="15" customHeight="1" x14ac:dyDescent="0.25">
      <c r="F2204" s="171"/>
      <c r="G2204" s="212"/>
      <c r="J2204" s="202"/>
      <c r="K2204" s="198"/>
    </row>
    <row r="2205" spans="6:11" s="175" customFormat="1" ht="15" customHeight="1" x14ac:dyDescent="0.25">
      <c r="F2205" s="171"/>
      <c r="G2205" s="212"/>
      <c r="J2205" s="202"/>
      <c r="K2205" s="198"/>
    </row>
    <row r="2206" spans="6:11" s="175" customFormat="1" ht="15" customHeight="1" x14ac:dyDescent="0.25">
      <c r="F2206" s="171"/>
      <c r="G2206" s="212"/>
      <c r="J2206" s="202"/>
      <c r="K2206" s="198"/>
    </row>
    <row r="2207" spans="6:11" s="175" customFormat="1" ht="15" customHeight="1" x14ac:dyDescent="0.25">
      <c r="F2207" s="171"/>
      <c r="G2207" s="212"/>
      <c r="J2207" s="202"/>
      <c r="K2207" s="198"/>
    </row>
    <row r="2208" spans="6:11" s="175" customFormat="1" ht="15" customHeight="1" x14ac:dyDescent="0.25">
      <c r="F2208" s="171"/>
      <c r="G2208" s="212"/>
      <c r="J2208" s="202"/>
      <c r="K2208" s="198"/>
    </row>
    <row r="2209" spans="6:11" s="175" customFormat="1" ht="15" customHeight="1" x14ac:dyDescent="0.25">
      <c r="F2209" s="171"/>
      <c r="G2209" s="212"/>
      <c r="J2209" s="202"/>
      <c r="K2209" s="198"/>
    </row>
    <row r="2210" spans="6:11" s="175" customFormat="1" ht="15" customHeight="1" x14ac:dyDescent="0.25">
      <c r="F2210" s="171"/>
      <c r="G2210" s="212"/>
      <c r="J2210" s="202"/>
      <c r="K2210" s="198"/>
    </row>
    <row r="2211" spans="6:11" s="175" customFormat="1" ht="15" customHeight="1" x14ac:dyDescent="0.25">
      <c r="F2211" s="171"/>
      <c r="G2211" s="212"/>
      <c r="J2211" s="202"/>
      <c r="K2211" s="198"/>
    </row>
    <row r="2212" spans="6:11" s="175" customFormat="1" ht="15" customHeight="1" x14ac:dyDescent="0.25">
      <c r="F2212" s="171"/>
      <c r="G2212" s="212"/>
      <c r="J2212" s="202"/>
      <c r="K2212" s="198"/>
    </row>
    <row r="2213" spans="6:11" s="175" customFormat="1" ht="15" customHeight="1" x14ac:dyDescent="0.25">
      <c r="F2213" s="171"/>
      <c r="G2213" s="212"/>
      <c r="J2213" s="202"/>
      <c r="K2213" s="198"/>
    </row>
    <row r="2214" spans="6:11" s="175" customFormat="1" ht="15" customHeight="1" x14ac:dyDescent="0.25">
      <c r="F2214" s="171"/>
      <c r="G2214" s="212"/>
      <c r="J2214" s="202"/>
      <c r="K2214" s="198"/>
    </row>
    <row r="2215" spans="6:11" s="175" customFormat="1" ht="15" customHeight="1" x14ac:dyDescent="0.25">
      <c r="F2215" s="171"/>
      <c r="G2215" s="212"/>
      <c r="J2215" s="202"/>
      <c r="K2215" s="198"/>
    </row>
    <row r="2216" spans="6:11" s="175" customFormat="1" ht="15" customHeight="1" x14ac:dyDescent="0.25">
      <c r="F2216" s="171"/>
      <c r="G2216" s="212"/>
      <c r="J2216" s="202"/>
      <c r="K2216" s="198"/>
    </row>
    <row r="2217" spans="6:11" s="175" customFormat="1" ht="15" customHeight="1" x14ac:dyDescent="0.25">
      <c r="F2217" s="171"/>
      <c r="G2217" s="212"/>
      <c r="J2217" s="202"/>
      <c r="K2217" s="198"/>
    </row>
    <row r="2218" spans="6:11" s="175" customFormat="1" ht="15" customHeight="1" x14ac:dyDescent="0.25">
      <c r="F2218" s="171"/>
      <c r="G2218" s="212"/>
      <c r="J2218" s="202"/>
      <c r="K2218" s="198"/>
    </row>
    <row r="2219" spans="6:11" s="175" customFormat="1" ht="15" customHeight="1" x14ac:dyDescent="0.25">
      <c r="F2219" s="171"/>
      <c r="G2219" s="212"/>
      <c r="J2219" s="202"/>
      <c r="K2219" s="198"/>
    </row>
    <row r="2220" spans="6:11" s="175" customFormat="1" ht="15" customHeight="1" x14ac:dyDescent="0.25">
      <c r="F2220" s="171"/>
      <c r="G2220" s="212"/>
      <c r="J2220" s="202"/>
      <c r="K2220" s="198"/>
    </row>
    <row r="2221" spans="6:11" s="175" customFormat="1" ht="15" customHeight="1" x14ac:dyDescent="0.25">
      <c r="F2221" s="171"/>
      <c r="G2221" s="212"/>
      <c r="J2221" s="202"/>
      <c r="K2221" s="198"/>
    </row>
    <row r="2222" spans="6:11" s="175" customFormat="1" ht="15" customHeight="1" x14ac:dyDescent="0.25">
      <c r="F2222" s="171"/>
      <c r="G2222" s="212"/>
      <c r="J2222" s="202"/>
      <c r="K2222" s="198"/>
    </row>
    <row r="2223" spans="6:11" s="175" customFormat="1" ht="15" customHeight="1" x14ac:dyDescent="0.25">
      <c r="F2223" s="171"/>
      <c r="G2223" s="212"/>
      <c r="J2223" s="202"/>
      <c r="K2223" s="198"/>
    </row>
    <row r="2224" spans="6:11" s="175" customFormat="1" ht="15" customHeight="1" x14ac:dyDescent="0.25">
      <c r="F2224" s="171"/>
      <c r="G2224" s="212"/>
      <c r="J2224" s="202"/>
      <c r="K2224" s="198"/>
    </row>
    <row r="2225" spans="6:11" s="175" customFormat="1" ht="15" customHeight="1" x14ac:dyDescent="0.25">
      <c r="F2225" s="171"/>
      <c r="G2225" s="212"/>
      <c r="J2225" s="202"/>
      <c r="K2225" s="198"/>
    </row>
    <row r="2226" spans="6:11" s="175" customFormat="1" ht="15" customHeight="1" x14ac:dyDescent="0.25">
      <c r="F2226" s="171"/>
      <c r="G2226" s="212"/>
      <c r="J2226" s="202"/>
      <c r="K2226" s="198"/>
    </row>
    <row r="2227" spans="6:11" s="175" customFormat="1" ht="15" customHeight="1" x14ac:dyDescent="0.25">
      <c r="F2227" s="171"/>
      <c r="G2227" s="212"/>
      <c r="J2227" s="202"/>
      <c r="K2227" s="198"/>
    </row>
    <row r="2228" spans="6:11" s="175" customFormat="1" ht="15" customHeight="1" x14ac:dyDescent="0.25">
      <c r="F2228" s="171"/>
      <c r="G2228" s="212"/>
      <c r="J2228" s="202"/>
      <c r="K2228" s="198"/>
    </row>
    <row r="2229" spans="6:11" s="175" customFormat="1" ht="15" customHeight="1" x14ac:dyDescent="0.25">
      <c r="F2229" s="171"/>
      <c r="G2229" s="212"/>
      <c r="J2229" s="202"/>
      <c r="K2229" s="198"/>
    </row>
    <row r="2230" spans="6:11" s="175" customFormat="1" ht="15" customHeight="1" x14ac:dyDescent="0.25">
      <c r="F2230" s="171"/>
      <c r="G2230" s="212"/>
      <c r="J2230" s="202"/>
      <c r="K2230" s="198"/>
    </row>
    <row r="2231" spans="6:11" s="175" customFormat="1" ht="15" customHeight="1" x14ac:dyDescent="0.25">
      <c r="F2231" s="171"/>
      <c r="G2231" s="212"/>
      <c r="J2231" s="202"/>
      <c r="K2231" s="198"/>
    </row>
    <row r="2232" spans="6:11" s="175" customFormat="1" ht="15" customHeight="1" x14ac:dyDescent="0.25">
      <c r="F2232" s="171"/>
      <c r="G2232" s="212"/>
      <c r="J2232" s="202"/>
      <c r="K2232" s="198"/>
    </row>
    <row r="2233" spans="6:11" s="175" customFormat="1" ht="15" customHeight="1" x14ac:dyDescent="0.25">
      <c r="F2233" s="171"/>
      <c r="G2233" s="212"/>
      <c r="J2233" s="202"/>
      <c r="K2233" s="198"/>
    </row>
    <row r="2234" spans="6:11" s="175" customFormat="1" ht="15" customHeight="1" x14ac:dyDescent="0.25">
      <c r="F2234" s="171"/>
      <c r="G2234" s="212"/>
      <c r="J2234" s="202"/>
      <c r="K2234" s="198"/>
    </row>
    <row r="2235" spans="6:11" s="175" customFormat="1" ht="15" customHeight="1" x14ac:dyDescent="0.25">
      <c r="F2235" s="171"/>
      <c r="G2235" s="212"/>
      <c r="J2235" s="202"/>
      <c r="K2235" s="198"/>
    </row>
    <row r="2236" spans="6:11" s="175" customFormat="1" ht="15" customHeight="1" x14ac:dyDescent="0.25">
      <c r="F2236" s="171"/>
      <c r="G2236" s="212"/>
      <c r="J2236" s="202"/>
      <c r="K2236" s="198"/>
    </row>
    <row r="2237" spans="6:11" s="175" customFormat="1" ht="15" customHeight="1" x14ac:dyDescent="0.25">
      <c r="F2237" s="171"/>
      <c r="G2237" s="212"/>
      <c r="J2237" s="202"/>
      <c r="K2237" s="198"/>
    </row>
    <row r="2238" spans="6:11" s="175" customFormat="1" ht="15" customHeight="1" x14ac:dyDescent="0.25">
      <c r="F2238" s="171"/>
      <c r="G2238" s="212"/>
      <c r="J2238" s="202"/>
      <c r="K2238" s="198"/>
    </row>
    <row r="2239" spans="6:11" s="175" customFormat="1" ht="15" customHeight="1" x14ac:dyDescent="0.25">
      <c r="F2239" s="171"/>
      <c r="G2239" s="212"/>
      <c r="J2239" s="202"/>
      <c r="K2239" s="198"/>
    </row>
    <row r="2240" spans="6:11" s="175" customFormat="1" ht="15" customHeight="1" x14ac:dyDescent="0.25">
      <c r="F2240" s="171"/>
      <c r="G2240" s="212"/>
      <c r="J2240" s="202"/>
      <c r="K2240" s="198"/>
    </row>
    <row r="2241" spans="6:11" s="175" customFormat="1" ht="15" customHeight="1" x14ac:dyDescent="0.25">
      <c r="F2241" s="171"/>
      <c r="G2241" s="212"/>
      <c r="J2241" s="202"/>
      <c r="K2241" s="198"/>
    </row>
    <row r="2242" spans="6:11" s="175" customFormat="1" ht="15" customHeight="1" x14ac:dyDescent="0.25">
      <c r="F2242" s="171"/>
      <c r="G2242" s="212"/>
      <c r="J2242" s="202"/>
      <c r="K2242" s="198"/>
    </row>
    <row r="2243" spans="6:11" s="175" customFormat="1" ht="15" customHeight="1" x14ac:dyDescent="0.25">
      <c r="F2243" s="171"/>
      <c r="G2243" s="212"/>
      <c r="J2243" s="202"/>
      <c r="K2243" s="198"/>
    </row>
    <row r="2244" spans="6:11" s="175" customFormat="1" ht="15" customHeight="1" x14ac:dyDescent="0.25">
      <c r="F2244" s="171"/>
      <c r="G2244" s="212"/>
      <c r="J2244" s="202"/>
      <c r="K2244" s="198"/>
    </row>
    <row r="2245" spans="6:11" s="175" customFormat="1" ht="15" customHeight="1" x14ac:dyDescent="0.25">
      <c r="F2245" s="171"/>
      <c r="G2245" s="212"/>
      <c r="J2245" s="202"/>
      <c r="K2245" s="198"/>
    </row>
    <row r="2246" spans="6:11" s="175" customFormat="1" ht="15" customHeight="1" x14ac:dyDescent="0.25">
      <c r="F2246" s="171"/>
      <c r="G2246" s="212"/>
      <c r="J2246" s="202"/>
      <c r="K2246" s="198"/>
    </row>
    <row r="2247" spans="6:11" s="175" customFormat="1" ht="15" customHeight="1" x14ac:dyDescent="0.25">
      <c r="F2247" s="171"/>
      <c r="G2247" s="212"/>
      <c r="J2247" s="202"/>
      <c r="K2247" s="198"/>
    </row>
    <row r="2248" spans="6:11" s="175" customFormat="1" ht="15" customHeight="1" x14ac:dyDescent="0.25">
      <c r="F2248" s="171"/>
      <c r="G2248" s="212"/>
      <c r="J2248" s="202"/>
      <c r="K2248" s="198"/>
    </row>
    <row r="2249" spans="6:11" s="175" customFormat="1" ht="15" customHeight="1" x14ac:dyDescent="0.25">
      <c r="F2249" s="171"/>
      <c r="G2249" s="212"/>
      <c r="J2249" s="202"/>
      <c r="K2249" s="198"/>
    </row>
    <row r="2250" spans="6:11" s="175" customFormat="1" ht="15" customHeight="1" x14ac:dyDescent="0.25">
      <c r="F2250" s="171"/>
      <c r="G2250" s="212"/>
      <c r="J2250" s="202"/>
      <c r="K2250" s="198"/>
    </row>
    <row r="2251" spans="6:11" s="175" customFormat="1" ht="15" customHeight="1" x14ac:dyDescent="0.25">
      <c r="F2251" s="171"/>
      <c r="G2251" s="212"/>
      <c r="J2251" s="202"/>
      <c r="K2251" s="198"/>
    </row>
    <row r="2252" spans="6:11" s="175" customFormat="1" ht="15" customHeight="1" x14ac:dyDescent="0.25">
      <c r="F2252" s="171"/>
      <c r="G2252" s="212"/>
      <c r="J2252" s="202"/>
      <c r="K2252" s="198"/>
    </row>
    <row r="2253" spans="6:11" s="175" customFormat="1" ht="15" customHeight="1" x14ac:dyDescent="0.25">
      <c r="F2253" s="171"/>
      <c r="G2253" s="212"/>
      <c r="J2253" s="202"/>
      <c r="K2253" s="198"/>
    </row>
    <row r="2254" spans="6:11" s="175" customFormat="1" ht="15" customHeight="1" x14ac:dyDescent="0.25">
      <c r="F2254" s="171"/>
      <c r="G2254" s="212"/>
      <c r="J2254" s="202"/>
      <c r="K2254" s="198"/>
    </row>
    <row r="2255" spans="6:11" s="175" customFormat="1" ht="15" customHeight="1" x14ac:dyDescent="0.25">
      <c r="F2255" s="171"/>
      <c r="G2255" s="212"/>
      <c r="J2255" s="202"/>
      <c r="K2255" s="198"/>
    </row>
    <row r="2256" spans="6:11" s="175" customFormat="1" ht="15" customHeight="1" x14ac:dyDescent="0.25">
      <c r="F2256" s="171"/>
      <c r="G2256" s="212"/>
      <c r="J2256" s="202"/>
      <c r="K2256" s="198"/>
    </row>
    <row r="2257" spans="6:11" s="175" customFormat="1" ht="15" customHeight="1" x14ac:dyDescent="0.25">
      <c r="F2257" s="171"/>
      <c r="G2257" s="212"/>
      <c r="J2257" s="202"/>
      <c r="K2257" s="198"/>
    </row>
    <row r="2258" spans="6:11" s="175" customFormat="1" ht="15" customHeight="1" x14ac:dyDescent="0.25">
      <c r="F2258" s="171"/>
      <c r="G2258" s="212"/>
      <c r="J2258" s="202"/>
      <c r="K2258" s="198"/>
    </row>
    <row r="2259" spans="6:11" s="175" customFormat="1" ht="15" customHeight="1" x14ac:dyDescent="0.25">
      <c r="F2259" s="171"/>
      <c r="G2259" s="212"/>
      <c r="J2259" s="202"/>
      <c r="K2259" s="198"/>
    </row>
    <row r="2260" spans="6:11" s="175" customFormat="1" ht="15" customHeight="1" x14ac:dyDescent="0.25">
      <c r="F2260" s="171"/>
      <c r="G2260" s="212"/>
      <c r="J2260" s="202"/>
      <c r="K2260" s="198"/>
    </row>
    <row r="2261" spans="6:11" s="175" customFormat="1" ht="15" customHeight="1" x14ac:dyDescent="0.25">
      <c r="F2261" s="171"/>
      <c r="G2261" s="212"/>
      <c r="J2261" s="202"/>
      <c r="K2261" s="198"/>
    </row>
    <row r="2262" spans="6:11" s="175" customFormat="1" ht="15" customHeight="1" x14ac:dyDescent="0.25">
      <c r="F2262" s="171"/>
      <c r="G2262" s="212"/>
      <c r="J2262" s="202"/>
      <c r="K2262" s="198"/>
    </row>
    <row r="2263" spans="6:11" s="175" customFormat="1" ht="15" customHeight="1" x14ac:dyDescent="0.25">
      <c r="F2263" s="171"/>
      <c r="G2263" s="212"/>
      <c r="J2263" s="202"/>
      <c r="K2263" s="198"/>
    </row>
    <row r="2264" spans="6:11" s="175" customFormat="1" ht="15" customHeight="1" x14ac:dyDescent="0.25">
      <c r="F2264" s="171"/>
      <c r="G2264" s="212"/>
      <c r="J2264" s="202"/>
      <c r="K2264" s="198"/>
    </row>
    <row r="2265" spans="6:11" s="175" customFormat="1" ht="15" customHeight="1" x14ac:dyDescent="0.25">
      <c r="F2265" s="171"/>
      <c r="G2265" s="212"/>
      <c r="J2265" s="202"/>
      <c r="K2265" s="198"/>
    </row>
    <row r="2266" spans="6:11" s="175" customFormat="1" ht="15" customHeight="1" x14ac:dyDescent="0.25">
      <c r="F2266" s="171"/>
      <c r="G2266" s="212"/>
      <c r="J2266" s="202"/>
      <c r="K2266" s="198"/>
    </row>
    <row r="2267" spans="6:11" s="175" customFormat="1" ht="15" customHeight="1" x14ac:dyDescent="0.25">
      <c r="F2267" s="171"/>
      <c r="G2267" s="212"/>
      <c r="J2267" s="202"/>
      <c r="K2267" s="198"/>
    </row>
    <row r="2268" spans="6:11" s="175" customFormat="1" ht="15" customHeight="1" x14ac:dyDescent="0.25">
      <c r="F2268" s="171"/>
      <c r="G2268" s="212"/>
      <c r="J2268" s="202"/>
      <c r="K2268" s="198"/>
    </row>
    <row r="2269" spans="6:11" s="175" customFormat="1" ht="15" customHeight="1" x14ac:dyDescent="0.25">
      <c r="F2269" s="171"/>
      <c r="G2269" s="212"/>
      <c r="J2269" s="202"/>
      <c r="K2269" s="198"/>
    </row>
    <row r="2270" spans="6:11" s="175" customFormat="1" ht="15" customHeight="1" x14ac:dyDescent="0.25">
      <c r="F2270" s="171"/>
      <c r="G2270" s="212"/>
      <c r="J2270" s="202"/>
      <c r="K2270" s="198"/>
    </row>
    <row r="2271" spans="6:11" s="175" customFormat="1" ht="15" customHeight="1" x14ac:dyDescent="0.25">
      <c r="F2271" s="171"/>
      <c r="G2271" s="212"/>
      <c r="J2271" s="202"/>
      <c r="K2271" s="198"/>
    </row>
    <row r="2272" spans="6:11" s="175" customFormat="1" ht="15" customHeight="1" x14ac:dyDescent="0.25">
      <c r="F2272" s="171"/>
      <c r="G2272" s="212"/>
      <c r="J2272" s="202"/>
      <c r="K2272" s="198"/>
    </row>
    <row r="2273" spans="6:11" s="175" customFormat="1" ht="15" customHeight="1" x14ac:dyDescent="0.25">
      <c r="F2273" s="171"/>
      <c r="G2273" s="212"/>
      <c r="J2273" s="202"/>
      <c r="K2273" s="198"/>
    </row>
    <row r="2274" spans="6:11" s="175" customFormat="1" ht="15" customHeight="1" x14ac:dyDescent="0.25">
      <c r="F2274" s="171"/>
      <c r="G2274" s="212"/>
      <c r="J2274" s="202"/>
      <c r="K2274" s="198"/>
    </row>
    <row r="2275" spans="6:11" s="175" customFormat="1" ht="15" customHeight="1" x14ac:dyDescent="0.25">
      <c r="F2275" s="171"/>
      <c r="G2275" s="212"/>
      <c r="J2275" s="202"/>
      <c r="K2275" s="198"/>
    </row>
    <row r="2276" spans="6:11" s="175" customFormat="1" ht="15" customHeight="1" x14ac:dyDescent="0.25">
      <c r="F2276" s="171"/>
      <c r="G2276" s="212"/>
      <c r="J2276" s="202"/>
      <c r="K2276" s="198"/>
    </row>
    <row r="2277" spans="6:11" s="175" customFormat="1" ht="15" customHeight="1" x14ac:dyDescent="0.25">
      <c r="F2277" s="171"/>
      <c r="G2277" s="212"/>
      <c r="J2277" s="202"/>
      <c r="K2277" s="198"/>
    </row>
    <row r="2278" spans="6:11" s="175" customFormat="1" ht="15" customHeight="1" x14ac:dyDescent="0.25">
      <c r="F2278" s="171"/>
      <c r="G2278" s="212"/>
      <c r="J2278" s="202"/>
      <c r="K2278" s="198"/>
    </row>
    <row r="2279" spans="6:11" s="175" customFormat="1" ht="15" customHeight="1" x14ac:dyDescent="0.25">
      <c r="F2279" s="171"/>
      <c r="G2279" s="212"/>
      <c r="J2279" s="202"/>
      <c r="K2279" s="198"/>
    </row>
    <row r="2280" spans="6:11" s="175" customFormat="1" ht="15" customHeight="1" x14ac:dyDescent="0.25">
      <c r="F2280" s="171"/>
      <c r="G2280" s="212"/>
      <c r="J2280" s="202"/>
      <c r="K2280" s="198"/>
    </row>
    <row r="2281" spans="6:11" s="175" customFormat="1" ht="15" customHeight="1" x14ac:dyDescent="0.25">
      <c r="F2281" s="171"/>
      <c r="G2281" s="212"/>
      <c r="J2281" s="202"/>
      <c r="K2281" s="198"/>
    </row>
    <row r="2282" spans="6:11" s="175" customFormat="1" ht="15" customHeight="1" x14ac:dyDescent="0.25">
      <c r="F2282" s="171"/>
      <c r="G2282" s="212"/>
      <c r="J2282" s="202"/>
      <c r="K2282" s="198"/>
    </row>
    <row r="2283" spans="6:11" s="175" customFormat="1" ht="15" customHeight="1" x14ac:dyDescent="0.25">
      <c r="F2283" s="171"/>
      <c r="G2283" s="212"/>
      <c r="J2283" s="202"/>
      <c r="K2283" s="198"/>
    </row>
    <row r="2284" spans="6:11" s="175" customFormat="1" ht="15" customHeight="1" x14ac:dyDescent="0.25">
      <c r="F2284" s="171"/>
      <c r="G2284" s="212"/>
      <c r="J2284" s="202"/>
      <c r="K2284" s="198"/>
    </row>
    <row r="2285" spans="6:11" s="175" customFormat="1" ht="15" customHeight="1" x14ac:dyDescent="0.25">
      <c r="F2285" s="171"/>
      <c r="G2285" s="212"/>
      <c r="J2285" s="202"/>
      <c r="K2285" s="198"/>
    </row>
    <row r="2286" spans="6:11" s="175" customFormat="1" ht="15" customHeight="1" x14ac:dyDescent="0.25">
      <c r="F2286" s="171"/>
      <c r="G2286" s="212"/>
      <c r="J2286" s="202"/>
      <c r="K2286" s="198"/>
    </row>
    <row r="2287" spans="6:11" s="175" customFormat="1" ht="15" customHeight="1" x14ac:dyDescent="0.25">
      <c r="F2287" s="171"/>
      <c r="G2287" s="212"/>
      <c r="J2287" s="202"/>
      <c r="K2287" s="198"/>
    </row>
    <row r="2288" spans="6:11" s="175" customFormat="1" ht="15" customHeight="1" x14ac:dyDescent="0.25">
      <c r="F2288" s="171"/>
      <c r="G2288" s="212"/>
      <c r="J2288" s="202"/>
      <c r="K2288" s="198"/>
    </row>
    <row r="2289" spans="6:11" s="175" customFormat="1" ht="15" customHeight="1" x14ac:dyDescent="0.25">
      <c r="F2289" s="171"/>
      <c r="G2289" s="212"/>
      <c r="J2289" s="202"/>
      <c r="K2289" s="198"/>
    </row>
    <row r="2290" spans="6:11" s="175" customFormat="1" ht="15" customHeight="1" x14ac:dyDescent="0.25">
      <c r="F2290" s="171"/>
      <c r="G2290" s="212"/>
      <c r="J2290" s="202"/>
      <c r="K2290" s="198"/>
    </row>
    <row r="2291" spans="6:11" s="175" customFormat="1" ht="15" customHeight="1" x14ac:dyDescent="0.25">
      <c r="F2291" s="171"/>
      <c r="G2291" s="212"/>
      <c r="J2291" s="202"/>
      <c r="K2291" s="198"/>
    </row>
    <row r="2292" spans="6:11" s="175" customFormat="1" ht="15" customHeight="1" x14ac:dyDescent="0.25">
      <c r="F2292" s="171"/>
      <c r="G2292" s="212"/>
      <c r="J2292" s="202"/>
      <c r="K2292" s="198"/>
    </row>
    <row r="2293" spans="6:11" s="175" customFormat="1" ht="15" customHeight="1" x14ac:dyDescent="0.25">
      <c r="F2293" s="171"/>
      <c r="G2293" s="212"/>
      <c r="J2293" s="202"/>
      <c r="K2293" s="198"/>
    </row>
    <row r="2294" spans="6:11" s="175" customFormat="1" ht="15" customHeight="1" x14ac:dyDescent="0.25">
      <c r="F2294" s="171"/>
      <c r="G2294" s="212"/>
      <c r="J2294" s="202"/>
      <c r="K2294" s="198"/>
    </row>
    <row r="2295" spans="6:11" s="175" customFormat="1" ht="15" customHeight="1" x14ac:dyDescent="0.25">
      <c r="F2295" s="171"/>
      <c r="G2295" s="212"/>
      <c r="J2295" s="202"/>
      <c r="K2295" s="198"/>
    </row>
    <row r="2296" spans="6:11" s="175" customFormat="1" ht="15" customHeight="1" x14ac:dyDescent="0.25">
      <c r="F2296" s="171"/>
      <c r="G2296" s="212"/>
      <c r="J2296" s="202"/>
      <c r="K2296" s="198"/>
    </row>
    <row r="2297" spans="6:11" s="175" customFormat="1" ht="15" customHeight="1" x14ac:dyDescent="0.25">
      <c r="F2297" s="171"/>
      <c r="G2297" s="212"/>
      <c r="J2297" s="202"/>
      <c r="K2297" s="198"/>
    </row>
    <row r="2298" spans="6:11" s="175" customFormat="1" ht="15" customHeight="1" x14ac:dyDescent="0.25">
      <c r="F2298" s="171"/>
      <c r="G2298" s="212"/>
      <c r="J2298" s="202"/>
      <c r="K2298" s="198"/>
    </row>
    <row r="2299" spans="6:11" s="175" customFormat="1" ht="15" customHeight="1" x14ac:dyDescent="0.25">
      <c r="F2299" s="171"/>
      <c r="G2299" s="212"/>
      <c r="J2299" s="202"/>
      <c r="K2299" s="198"/>
    </row>
    <row r="2300" spans="6:11" s="175" customFormat="1" ht="15" customHeight="1" x14ac:dyDescent="0.25">
      <c r="F2300" s="171"/>
      <c r="G2300" s="212"/>
      <c r="J2300" s="202"/>
      <c r="K2300" s="198"/>
    </row>
    <row r="2301" spans="6:11" s="175" customFormat="1" ht="15" customHeight="1" x14ac:dyDescent="0.25">
      <c r="F2301" s="171"/>
      <c r="G2301" s="212"/>
      <c r="J2301" s="202"/>
      <c r="K2301" s="198"/>
    </row>
    <row r="2302" spans="6:11" s="175" customFormat="1" ht="15" customHeight="1" x14ac:dyDescent="0.25">
      <c r="F2302" s="171"/>
      <c r="G2302" s="212"/>
      <c r="J2302" s="202"/>
      <c r="K2302" s="198"/>
    </row>
    <row r="2303" spans="6:11" s="175" customFormat="1" ht="15" customHeight="1" x14ac:dyDescent="0.25">
      <c r="F2303" s="171"/>
      <c r="G2303" s="212"/>
      <c r="J2303" s="202"/>
      <c r="K2303" s="198"/>
    </row>
    <row r="2304" spans="6:11" s="175" customFormat="1" ht="15" customHeight="1" x14ac:dyDescent="0.25">
      <c r="F2304" s="171"/>
      <c r="G2304" s="212"/>
      <c r="J2304" s="202"/>
      <c r="K2304" s="198"/>
    </row>
    <row r="2305" spans="6:11" s="175" customFormat="1" ht="15" customHeight="1" x14ac:dyDescent="0.25">
      <c r="F2305" s="171"/>
      <c r="G2305" s="212"/>
      <c r="J2305" s="202"/>
      <c r="K2305" s="198"/>
    </row>
    <row r="2306" spans="6:11" s="175" customFormat="1" ht="15" customHeight="1" x14ac:dyDescent="0.25">
      <c r="F2306" s="171"/>
      <c r="G2306" s="212"/>
      <c r="J2306" s="202"/>
      <c r="K2306" s="198"/>
    </row>
    <row r="2307" spans="6:11" s="175" customFormat="1" ht="15" customHeight="1" x14ac:dyDescent="0.25">
      <c r="F2307" s="171"/>
      <c r="G2307" s="212"/>
      <c r="J2307" s="202"/>
      <c r="K2307" s="198"/>
    </row>
    <row r="2308" spans="6:11" s="175" customFormat="1" ht="15" customHeight="1" x14ac:dyDescent="0.25">
      <c r="F2308" s="171"/>
      <c r="G2308" s="212"/>
      <c r="J2308" s="202"/>
      <c r="K2308" s="198"/>
    </row>
    <row r="2309" spans="6:11" s="175" customFormat="1" ht="15" customHeight="1" x14ac:dyDescent="0.25">
      <c r="F2309" s="171"/>
      <c r="G2309" s="212"/>
      <c r="J2309" s="202"/>
      <c r="K2309" s="198"/>
    </row>
    <row r="2310" spans="6:11" s="175" customFormat="1" ht="15" customHeight="1" x14ac:dyDescent="0.25">
      <c r="F2310" s="171"/>
      <c r="G2310" s="212"/>
      <c r="J2310" s="202"/>
      <c r="K2310" s="198"/>
    </row>
    <row r="2311" spans="6:11" s="175" customFormat="1" ht="15" customHeight="1" x14ac:dyDescent="0.25">
      <c r="F2311" s="171"/>
      <c r="G2311" s="212"/>
      <c r="J2311" s="202"/>
      <c r="K2311" s="198"/>
    </row>
    <row r="2312" spans="6:11" s="175" customFormat="1" ht="15" customHeight="1" x14ac:dyDescent="0.25">
      <c r="F2312" s="171"/>
      <c r="G2312" s="212"/>
      <c r="J2312" s="202"/>
      <c r="K2312" s="198"/>
    </row>
    <row r="2313" spans="6:11" s="175" customFormat="1" ht="15" customHeight="1" x14ac:dyDescent="0.25">
      <c r="F2313" s="171"/>
      <c r="G2313" s="212"/>
      <c r="J2313" s="202"/>
      <c r="K2313" s="198"/>
    </row>
    <row r="2314" spans="6:11" s="175" customFormat="1" ht="15" customHeight="1" x14ac:dyDescent="0.25">
      <c r="F2314" s="171"/>
      <c r="G2314" s="212"/>
      <c r="J2314" s="202"/>
      <c r="K2314" s="198"/>
    </row>
    <row r="2315" spans="6:11" s="175" customFormat="1" ht="15" customHeight="1" x14ac:dyDescent="0.25">
      <c r="F2315" s="171"/>
      <c r="G2315" s="212"/>
      <c r="J2315" s="202"/>
      <c r="K2315" s="198"/>
    </row>
    <row r="2316" spans="6:11" s="175" customFormat="1" ht="15" customHeight="1" x14ac:dyDescent="0.25">
      <c r="F2316" s="171"/>
      <c r="G2316" s="212"/>
      <c r="J2316" s="202"/>
      <c r="K2316" s="198"/>
    </row>
    <row r="2317" spans="6:11" s="175" customFormat="1" ht="15" customHeight="1" x14ac:dyDescent="0.25">
      <c r="F2317" s="171"/>
      <c r="G2317" s="212"/>
      <c r="J2317" s="202"/>
      <c r="K2317" s="198"/>
    </row>
    <row r="2318" spans="6:11" s="175" customFormat="1" ht="15" customHeight="1" x14ac:dyDescent="0.25">
      <c r="F2318" s="171"/>
      <c r="G2318" s="212"/>
      <c r="J2318" s="202"/>
      <c r="K2318" s="198"/>
    </row>
    <row r="2319" spans="6:11" s="175" customFormat="1" ht="15" customHeight="1" x14ac:dyDescent="0.25">
      <c r="F2319" s="171"/>
      <c r="G2319" s="212"/>
      <c r="J2319" s="202"/>
      <c r="K2319" s="198"/>
    </row>
    <row r="2320" spans="6:11" s="175" customFormat="1" ht="15" customHeight="1" x14ac:dyDescent="0.25">
      <c r="F2320" s="171"/>
      <c r="G2320" s="212"/>
      <c r="J2320" s="202"/>
      <c r="K2320" s="198"/>
    </row>
    <row r="2321" spans="6:11" s="175" customFormat="1" ht="15" customHeight="1" x14ac:dyDescent="0.25">
      <c r="F2321" s="171"/>
      <c r="G2321" s="212"/>
      <c r="J2321" s="202"/>
      <c r="K2321" s="198"/>
    </row>
    <row r="2322" spans="6:11" s="175" customFormat="1" ht="15" customHeight="1" x14ac:dyDescent="0.25">
      <c r="F2322" s="171"/>
      <c r="G2322" s="212"/>
      <c r="J2322" s="202"/>
      <c r="K2322" s="198"/>
    </row>
    <row r="2323" spans="6:11" s="175" customFormat="1" ht="15" customHeight="1" x14ac:dyDescent="0.25">
      <c r="F2323" s="171"/>
      <c r="G2323" s="212"/>
      <c r="J2323" s="202"/>
      <c r="K2323" s="198"/>
    </row>
    <row r="2324" spans="6:11" s="175" customFormat="1" ht="15" customHeight="1" x14ac:dyDescent="0.25">
      <c r="F2324" s="171"/>
      <c r="G2324" s="212"/>
      <c r="J2324" s="202"/>
      <c r="K2324" s="198"/>
    </row>
    <row r="2325" spans="6:11" s="175" customFormat="1" ht="15" customHeight="1" x14ac:dyDescent="0.25">
      <c r="F2325" s="171"/>
      <c r="G2325" s="212"/>
      <c r="J2325" s="202"/>
      <c r="K2325" s="198"/>
    </row>
    <row r="2326" spans="6:11" s="175" customFormat="1" ht="15" customHeight="1" x14ac:dyDescent="0.25">
      <c r="F2326" s="171"/>
      <c r="G2326" s="212"/>
      <c r="J2326" s="202"/>
      <c r="K2326" s="198"/>
    </row>
    <row r="2327" spans="6:11" s="175" customFormat="1" ht="15" customHeight="1" x14ac:dyDescent="0.25">
      <c r="F2327" s="171"/>
      <c r="G2327" s="212"/>
      <c r="J2327" s="202"/>
      <c r="K2327" s="198"/>
    </row>
    <row r="2328" spans="6:11" s="175" customFormat="1" ht="15" customHeight="1" x14ac:dyDescent="0.25">
      <c r="F2328" s="171"/>
      <c r="G2328" s="212"/>
      <c r="J2328" s="202"/>
      <c r="K2328" s="198"/>
    </row>
    <row r="2329" spans="6:11" s="175" customFormat="1" ht="15" customHeight="1" x14ac:dyDescent="0.25">
      <c r="F2329" s="171"/>
      <c r="G2329" s="212"/>
      <c r="J2329" s="202"/>
      <c r="K2329" s="198"/>
    </row>
    <row r="2330" spans="6:11" s="175" customFormat="1" ht="15" customHeight="1" x14ac:dyDescent="0.25">
      <c r="F2330" s="171"/>
      <c r="G2330" s="212"/>
      <c r="J2330" s="202"/>
      <c r="K2330" s="198"/>
    </row>
    <row r="2331" spans="6:11" s="175" customFormat="1" ht="15" customHeight="1" x14ac:dyDescent="0.25">
      <c r="F2331" s="171"/>
      <c r="G2331" s="212"/>
      <c r="J2331" s="202"/>
      <c r="K2331" s="198"/>
    </row>
    <row r="2332" spans="6:11" s="175" customFormat="1" ht="15" customHeight="1" x14ac:dyDescent="0.25">
      <c r="F2332" s="171"/>
      <c r="G2332" s="212"/>
      <c r="J2332" s="202"/>
      <c r="K2332" s="198"/>
    </row>
    <row r="2333" spans="6:11" s="175" customFormat="1" ht="15" customHeight="1" x14ac:dyDescent="0.25">
      <c r="F2333" s="171"/>
      <c r="G2333" s="212"/>
      <c r="J2333" s="202"/>
      <c r="K2333" s="198"/>
    </row>
    <row r="2334" spans="6:11" s="175" customFormat="1" ht="15" customHeight="1" x14ac:dyDescent="0.25">
      <c r="F2334" s="171"/>
      <c r="G2334" s="212"/>
      <c r="J2334" s="202"/>
      <c r="K2334" s="198"/>
    </row>
    <row r="2335" spans="6:11" s="175" customFormat="1" ht="15" customHeight="1" x14ac:dyDescent="0.25">
      <c r="F2335" s="171"/>
      <c r="G2335" s="212"/>
      <c r="J2335" s="202"/>
      <c r="K2335" s="198"/>
    </row>
    <row r="2336" spans="6:11" s="175" customFormat="1" ht="15" customHeight="1" x14ac:dyDescent="0.25">
      <c r="F2336" s="171"/>
      <c r="G2336" s="212"/>
      <c r="J2336" s="202"/>
      <c r="K2336" s="198"/>
    </row>
    <row r="2337" spans="6:11" s="175" customFormat="1" ht="15" customHeight="1" x14ac:dyDescent="0.25">
      <c r="F2337" s="171"/>
      <c r="G2337" s="212"/>
      <c r="J2337" s="202"/>
      <c r="K2337" s="198"/>
    </row>
    <row r="2338" spans="6:11" s="175" customFormat="1" ht="15" customHeight="1" x14ac:dyDescent="0.25">
      <c r="F2338" s="171"/>
      <c r="G2338" s="212"/>
      <c r="J2338" s="202"/>
      <c r="K2338" s="198"/>
    </row>
    <row r="2339" spans="6:11" s="175" customFormat="1" ht="15" customHeight="1" x14ac:dyDescent="0.25">
      <c r="F2339" s="171"/>
      <c r="G2339" s="212"/>
      <c r="J2339" s="202"/>
      <c r="K2339" s="198"/>
    </row>
    <row r="2340" spans="6:11" s="175" customFormat="1" ht="15" customHeight="1" x14ac:dyDescent="0.25">
      <c r="F2340" s="171"/>
      <c r="G2340" s="212"/>
      <c r="J2340" s="202"/>
      <c r="K2340" s="198"/>
    </row>
    <row r="2341" spans="6:11" s="175" customFormat="1" ht="15" customHeight="1" x14ac:dyDescent="0.25">
      <c r="F2341" s="171"/>
      <c r="G2341" s="212"/>
      <c r="J2341" s="202"/>
      <c r="K2341" s="198"/>
    </row>
    <row r="2342" spans="6:11" s="175" customFormat="1" ht="15" customHeight="1" x14ac:dyDescent="0.25">
      <c r="F2342" s="171"/>
      <c r="G2342" s="212"/>
      <c r="J2342" s="202"/>
      <c r="K2342" s="198"/>
    </row>
    <row r="2343" spans="6:11" s="175" customFormat="1" ht="15" customHeight="1" x14ac:dyDescent="0.25">
      <c r="F2343" s="171"/>
      <c r="G2343" s="212"/>
      <c r="J2343" s="202"/>
      <c r="K2343" s="198"/>
    </row>
    <row r="2344" spans="6:11" s="175" customFormat="1" ht="15" customHeight="1" x14ac:dyDescent="0.25">
      <c r="F2344" s="171"/>
      <c r="G2344" s="212"/>
      <c r="J2344" s="202"/>
      <c r="K2344" s="198"/>
    </row>
    <row r="2345" spans="6:11" s="175" customFormat="1" ht="15" customHeight="1" x14ac:dyDescent="0.25">
      <c r="F2345" s="171"/>
      <c r="G2345" s="212"/>
      <c r="J2345" s="202"/>
      <c r="K2345" s="198"/>
    </row>
    <row r="2346" spans="6:11" s="175" customFormat="1" ht="15" customHeight="1" x14ac:dyDescent="0.25">
      <c r="F2346" s="171"/>
      <c r="G2346" s="212"/>
      <c r="J2346" s="202"/>
      <c r="K2346" s="198"/>
    </row>
    <row r="2347" spans="6:11" s="175" customFormat="1" ht="15" customHeight="1" x14ac:dyDescent="0.25">
      <c r="F2347" s="171"/>
      <c r="G2347" s="212"/>
      <c r="J2347" s="202"/>
      <c r="K2347" s="198"/>
    </row>
    <row r="2348" spans="6:11" s="175" customFormat="1" ht="15" customHeight="1" x14ac:dyDescent="0.25">
      <c r="F2348" s="171"/>
      <c r="G2348" s="212"/>
      <c r="J2348" s="202"/>
      <c r="K2348" s="198"/>
    </row>
    <row r="2349" spans="6:11" s="175" customFormat="1" ht="15" customHeight="1" x14ac:dyDescent="0.25">
      <c r="F2349" s="171"/>
      <c r="G2349" s="212"/>
      <c r="J2349" s="202"/>
      <c r="K2349" s="198"/>
    </row>
    <row r="2350" spans="6:11" s="175" customFormat="1" ht="15" customHeight="1" x14ac:dyDescent="0.25">
      <c r="F2350" s="171"/>
      <c r="G2350" s="212"/>
      <c r="J2350" s="202"/>
      <c r="K2350" s="198"/>
    </row>
    <row r="2351" spans="6:11" s="175" customFormat="1" ht="15" customHeight="1" x14ac:dyDescent="0.25">
      <c r="F2351" s="171"/>
      <c r="G2351" s="212"/>
      <c r="J2351" s="202"/>
      <c r="K2351" s="198"/>
    </row>
    <row r="2352" spans="6:11" s="175" customFormat="1" ht="15" customHeight="1" x14ac:dyDescent="0.25">
      <c r="F2352" s="171"/>
      <c r="G2352" s="212"/>
      <c r="J2352" s="202"/>
      <c r="K2352" s="198"/>
    </row>
    <row r="2353" spans="6:11" s="175" customFormat="1" ht="15" customHeight="1" x14ac:dyDescent="0.25">
      <c r="F2353" s="171"/>
      <c r="G2353" s="212"/>
      <c r="J2353" s="202"/>
      <c r="K2353" s="198"/>
    </row>
    <row r="2354" spans="6:11" s="175" customFormat="1" ht="15" customHeight="1" x14ac:dyDescent="0.25">
      <c r="F2354" s="171"/>
      <c r="G2354" s="212"/>
      <c r="J2354" s="202"/>
      <c r="K2354" s="198"/>
    </row>
    <row r="2355" spans="6:11" s="175" customFormat="1" ht="15" customHeight="1" x14ac:dyDescent="0.25">
      <c r="F2355" s="171"/>
      <c r="G2355" s="212"/>
      <c r="J2355" s="202"/>
      <c r="K2355" s="198"/>
    </row>
    <row r="2356" spans="6:11" s="175" customFormat="1" ht="15" customHeight="1" x14ac:dyDescent="0.25">
      <c r="F2356" s="171"/>
      <c r="G2356" s="212"/>
      <c r="J2356" s="202"/>
      <c r="K2356" s="198"/>
    </row>
    <row r="2357" spans="6:11" s="175" customFormat="1" ht="15" customHeight="1" x14ac:dyDescent="0.25">
      <c r="F2357" s="171"/>
      <c r="G2357" s="212"/>
      <c r="J2357" s="202"/>
      <c r="K2357" s="198"/>
    </row>
    <row r="2358" spans="6:11" s="175" customFormat="1" ht="15" customHeight="1" x14ac:dyDescent="0.25">
      <c r="F2358" s="171"/>
      <c r="G2358" s="212"/>
      <c r="J2358" s="202"/>
      <c r="K2358" s="198"/>
    </row>
    <row r="2359" spans="6:11" s="175" customFormat="1" ht="15" customHeight="1" x14ac:dyDescent="0.25">
      <c r="F2359" s="171"/>
      <c r="G2359" s="212"/>
      <c r="J2359" s="202"/>
      <c r="K2359" s="198"/>
    </row>
    <row r="2360" spans="6:11" s="175" customFormat="1" ht="15" customHeight="1" x14ac:dyDescent="0.25">
      <c r="F2360" s="171"/>
      <c r="G2360" s="212"/>
      <c r="J2360" s="202"/>
      <c r="K2360" s="198"/>
    </row>
    <row r="2361" spans="6:11" s="175" customFormat="1" ht="15" customHeight="1" x14ac:dyDescent="0.25">
      <c r="F2361" s="171"/>
      <c r="G2361" s="212"/>
      <c r="J2361" s="202"/>
      <c r="K2361" s="198"/>
    </row>
    <row r="2362" spans="6:11" s="175" customFormat="1" ht="15" customHeight="1" x14ac:dyDescent="0.25">
      <c r="F2362" s="171"/>
      <c r="G2362" s="212"/>
      <c r="J2362" s="202"/>
      <c r="K2362" s="198"/>
    </row>
    <row r="2363" spans="6:11" s="175" customFormat="1" ht="15" customHeight="1" x14ac:dyDescent="0.25">
      <c r="F2363" s="171"/>
      <c r="G2363" s="212"/>
      <c r="J2363" s="202"/>
      <c r="K2363" s="198"/>
    </row>
    <row r="2364" spans="6:11" s="175" customFormat="1" ht="15" customHeight="1" x14ac:dyDescent="0.25">
      <c r="F2364" s="171"/>
      <c r="G2364" s="212"/>
      <c r="J2364" s="202"/>
      <c r="K2364" s="198"/>
    </row>
    <row r="2365" spans="6:11" s="175" customFormat="1" ht="15" customHeight="1" x14ac:dyDescent="0.25">
      <c r="F2365" s="171"/>
      <c r="G2365" s="212"/>
      <c r="J2365" s="202"/>
      <c r="K2365" s="198"/>
    </row>
    <row r="2366" spans="6:11" s="175" customFormat="1" ht="15" customHeight="1" x14ac:dyDescent="0.25">
      <c r="F2366" s="171"/>
      <c r="G2366" s="212"/>
      <c r="J2366" s="202"/>
      <c r="K2366" s="198"/>
    </row>
    <row r="2367" spans="6:11" s="175" customFormat="1" ht="15" customHeight="1" x14ac:dyDescent="0.25">
      <c r="F2367" s="171"/>
      <c r="G2367" s="212"/>
      <c r="J2367" s="202"/>
      <c r="K2367" s="198"/>
    </row>
    <row r="2368" spans="6:11" s="175" customFormat="1" ht="15" customHeight="1" x14ac:dyDescent="0.25">
      <c r="F2368" s="171"/>
      <c r="G2368" s="212"/>
      <c r="J2368" s="202"/>
      <c r="K2368" s="198"/>
    </row>
    <row r="2369" spans="6:11" s="175" customFormat="1" ht="15" customHeight="1" x14ac:dyDescent="0.25">
      <c r="F2369" s="171"/>
      <c r="G2369" s="212"/>
      <c r="J2369" s="202"/>
      <c r="K2369" s="198"/>
    </row>
    <row r="2370" spans="6:11" s="175" customFormat="1" ht="15" customHeight="1" x14ac:dyDescent="0.25">
      <c r="F2370" s="171"/>
      <c r="G2370" s="212"/>
      <c r="J2370" s="202"/>
      <c r="K2370" s="198"/>
    </row>
    <row r="2371" spans="6:11" s="175" customFormat="1" ht="15" customHeight="1" x14ac:dyDescent="0.25">
      <c r="F2371" s="171"/>
      <c r="G2371" s="212"/>
      <c r="J2371" s="202"/>
      <c r="K2371" s="198"/>
    </row>
    <row r="2372" spans="6:11" s="175" customFormat="1" ht="15" customHeight="1" x14ac:dyDescent="0.25">
      <c r="F2372" s="171"/>
      <c r="G2372" s="212"/>
      <c r="J2372" s="202"/>
      <c r="K2372" s="198"/>
    </row>
    <row r="2373" spans="6:11" s="175" customFormat="1" ht="15" customHeight="1" x14ac:dyDescent="0.25">
      <c r="F2373" s="171"/>
      <c r="G2373" s="212"/>
      <c r="J2373" s="202"/>
      <c r="K2373" s="198"/>
    </row>
    <row r="2374" spans="6:11" s="175" customFormat="1" ht="15" customHeight="1" x14ac:dyDescent="0.25">
      <c r="F2374" s="171"/>
      <c r="G2374" s="212"/>
      <c r="J2374" s="202"/>
      <c r="K2374" s="198"/>
    </row>
    <row r="2375" spans="6:11" s="175" customFormat="1" ht="15" customHeight="1" x14ac:dyDescent="0.25">
      <c r="F2375" s="171"/>
      <c r="G2375" s="212"/>
      <c r="J2375" s="202"/>
      <c r="K2375" s="198"/>
    </row>
    <row r="2376" spans="6:11" s="175" customFormat="1" ht="15" customHeight="1" x14ac:dyDescent="0.25">
      <c r="F2376" s="171"/>
      <c r="G2376" s="212"/>
      <c r="J2376" s="202"/>
      <c r="K2376" s="198"/>
    </row>
    <row r="2377" spans="6:11" s="175" customFormat="1" ht="15" customHeight="1" x14ac:dyDescent="0.25">
      <c r="F2377" s="171"/>
      <c r="G2377" s="212"/>
      <c r="J2377" s="202"/>
      <c r="K2377" s="198"/>
    </row>
    <row r="2378" spans="6:11" s="175" customFormat="1" ht="15" customHeight="1" x14ac:dyDescent="0.25">
      <c r="F2378" s="171"/>
      <c r="G2378" s="212"/>
      <c r="J2378" s="202"/>
      <c r="K2378" s="198"/>
    </row>
    <row r="2379" spans="6:11" s="175" customFormat="1" ht="15" customHeight="1" x14ac:dyDescent="0.25">
      <c r="F2379" s="171"/>
      <c r="G2379" s="212"/>
      <c r="J2379" s="202"/>
      <c r="K2379" s="198"/>
    </row>
    <row r="2380" spans="6:11" s="175" customFormat="1" ht="15" customHeight="1" x14ac:dyDescent="0.25">
      <c r="F2380" s="171"/>
      <c r="G2380" s="212"/>
      <c r="J2380" s="202"/>
      <c r="K2380" s="198"/>
    </row>
    <row r="2381" spans="6:11" s="175" customFormat="1" ht="15" customHeight="1" x14ac:dyDescent="0.25">
      <c r="F2381" s="171"/>
      <c r="G2381" s="212"/>
      <c r="J2381" s="202"/>
      <c r="K2381" s="198"/>
    </row>
    <row r="2382" spans="6:11" s="175" customFormat="1" ht="15" customHeight="1" x14ac:dyDescent="0.25">
      <c r="F2382" s="171"/>
      <c r="G2382" s="212"/>
      <c r="J2382" s="202"/>
      <c r="K2382" s="198"/>
    </row>
    <row r="2383" spans="6:11" s="175" customFormat="1" ht="15" customHeight="1" x14ac:dyDescent="0.25">
      <c r="F2383" s="171"/>
      <c r="G2383" s="212"/>
      <c r="J2383" s="202"/>
      <c r="K2383" s="198"/>
    </row>
    <row r="2384" spans="6:11" s="175" customFormat="1" ht="15" customHeight="1" x14ac:dyDescent="0.25">
      <c r="F2384" s="171"/>
      <c r="G2384" s="212"/>
      <c r="J2384" s="202"/>
      <c r="K2384" s="198"/>
    </row>
    <row r="2385" spans="6:11" s="175" customFormat="1" ht="15" customHeight="1" x14ac:dyDescent="0.25">
      <c r="F2385" s="171"/>
      <c r="G2385" s="212"/>
      <c r="J2385" s="202"/>
      <c r="K2385" s="198"/>
    </row>
    <row r="2386" spans="6:11" s="175" customFormat="1" ht="15" customHeight="1" x14ac:dyDescent="0.25">
      <c r="F2386" s="171"/>
      <c r="G2386" s="212"/>
      <c r="J2386" s="202"/>
      <c r="K2386" s="198"/>
    </row>
    <row r="2387" spans="6:11" s="175" customFormat="1" ht="15" customHeight="1" x14ac:dyDescent="0.25">
      <c r="F2387" s="171"/>
      <c r="G2387" s="212"/>
      <c r="J2387" s="202"/>
      <c r="K2387" s="198"/>
    </row>
    <row r="2388" spans="6:11" s="175" customFormat="1" ht="15" customHeight="1" x14ac:dyDescent="0.25">
      <c r="F2388" s="171"/>
      <c r="G2388" s="212"/>
      <c r="J2388" s="202"/>
      <c r="K2388" s="198"/>
    </row>
    <row r="2389" spans="6:11" s="175" customFormat="1" ht="15" customHeight="1" x14ac:dyDescent="0.25">
      <c r="F2389" s="171"/>
      <c r="G2389" s="212"/>
      <c r="J2389" s="202"/>
      <c r="K2389" s="198"/>
    </row>
    <row r="2390" spans="6:11" s="175" customFormat="1" ht="15" customHeight="1" x14ac:dyDescent="0.25">
      <c r="F2390" s="171"/>
      <c r="G2390" s="212"/>
      <c r="J2390" s="202"/>
      <c r="K2390" s="198"/>
    </row>
    <row r="2391" spans="6:11" s="175" customFormat="1" ht="15" customHeight="1" x14ac:dyDescent="0.25">
      <c r="F2391" s="171"/>
      <c r="G2391" s="212"/>
      <c r="J2391" s="202"/>
      <c r="K2391" s="198"/>
    </row>
    <row r="2392" spans="6:11" s="175" customFormat="1" ht="15" customHeight="1" x14ac:dyDescent="0.25">
      <c r="F2392" s="171"/>
      <c r="G2392" s="212"/>
      <c r="J2392" s="202"/>
      <c r="K2392" s="198"/>
    </row>
    <row r="2393" spans="6:11" s="175" customFormat="1" ht="15" customHeight="1" x14ac:dyDescent="0.25">
      <c r="F2393" s="171"/>
      <c r="G2393" s="212"/>
      <c r="J2393" s="202"/>
      <c r="K2393" s="198"/>
    </row>
    <row r="2394" spans="6:11" s="175" customFormat="1" ht="15" customHeight="1" x14ac:dyDescent="0.25">
      <c r="F2394" s="171"/>
      <c r="G2394" s="212"/>
      <c r="J2394" s="202"/>
      <c r="K2394" s="198"/>
    </row>
    <row r="2395" spans="6:11" s="175" customFormat="1" ht="15" customHeight="1" x14ac:dyDescent="0.25">
      <c r="F2395" s="171"/>
      <c r="G2395" s="212"/>
      <c r="J2395" s="202"/>
      <c r="K2395" s="198"/>
    </row>
    <row r="2396" spans="6:11" s="175" customFormat="1" ht="15" customHeight="1" x14ac:dyDescent="0.25">
      <c r="F2396" s="171"/>
      <c r="G2396" s="212"/>
      <c r="J2396" s="202"/>
      <c r="K2396" s="198"/>
    </row>
    <row r="2397" spans="6:11" s="175" customFormat="1" ht="15" customHeight="1" x14ac:dyDescent="0.25">
      <c r="F2397" s="171"/>
      <c r="G2397" s="212"/>
      <c r="J2397" s="202"/>
      <c r="K2397" s="198"/>
    </row>
    <row r="2398" spans="6:11" s="175" customFormat="1" ht="15" customHeight="1" x14ac:dyDescent="0.25">
      <c r="F2398" s="171"/>
      <c r="G2398" s="212"/>
      <c r="J2398" s="202"/>
      <c r="K2398" s="198"/>
    </row>
    <row r="2399" spans="6:11" s="175" customFormat="1" ht="15" customHeight="1" x14ac:dyDescent="0.25">
      <c r="F2399" s="171"/>
      <c r="G2399" s="212"/>
      <c r="J2399" s="202"/>
      <c r="K2399" s="198"/>
    </row>
    <row r="2400" spans="6:11" s="175" customFormat="1" ht="15" customHeight="1" x14ac:dyDescent="0.25">
      <c r="F2400" s="171"/>
      <c r="G2400" s="212"/>
      <c r="J2400" s="202"/>
      <c r="K2400" s="198"/>
    </row>
    <row r="2401" spans="6:11" s="175" customFormat="1" ht="15" customHeight="1" x14ac:dyDescent="0.25">
      <c r="F2401" s="171"/>
      <c r="G2401" s="212"/>
      <c r="J2401" s="202"/>
      <c r="K2401" s="198"/>
    </row>
    <row r="2402" spans="6:11" s="175" customFormat="1" ht="15" customHeight="1" x14ac:dyDescent="0.25">
      <c r="F2402" s="171"/>
      <c r="G2402" s="212"/>
      <c r="J2402" s="202"/>
      <c r="K2402" s="198"/>
    </row>
    <row r="2403" spans="6:11" s="175" customFormat="1" ht="15" customHeight="1" x14ac:dyDescent="0.25">
      <c r="F2403" s="171"/>
      <c r="G2403" s="212"/>
      <c r="J2403" s="202"/>
      <c r="K2403" s="198"/>
    </row>
    <row r="2404" spans="6:11" s="175" customFormat="1" ht="15" customHeight="1" x14ac:dyDescent="0.25">
      <c r="F2404" s="171"/>
      <c r="G2404" s="212"/>
      <c r="J2404" s="202"/>
      <c r="K2404" s="198"/>
    </row>
    <row r="2405" spans="6:11" s="175" customFormat="1" ht="15" customHeight="1" x14ac:dyDescent="0.25">
      <c r="F2405" s="171"/>
      <c r="G2405" s="212"/>
      <c r="J2405" s="202"/>
      <c r="K2405" s="198"/>
    </row>
    <row r="2406" spans="6:11" s="175" customFormat="1" ht="15" customHeight="1" x14ac:dyDescent="0.25">
      <c r="F2406" s="171"/>
      <c r="G2406" s="212"/>
      <c r="J2406" s="202"/>
      <c r="K2406" s="198"/>
    </row>
    <row r="2407" spans="6:11" s="175" customFormat="1" ht="15" customHeight="1" x14ac:dyDescent="0.25">
      <c r="F2407" s="171"/>
      <c r="G2407" s="212"/>
      <c r="J2407" s="202"/>
      <c r="K2407" s="198"/>
    </row>
    <row r="2408" spans="6:11" s="175" customFormat="1" ht="15" customHeight="1" x14ac:dyDescent="0.25">
      <c r="F2408" s="171"/>
      <c r="G2408" s="212"/>
      <c r="J2408" s="202"/>
      <c r="K2408" s="198"/>
    </row>
    <row r="2409" spans="6:11" s="175" customFormat="1" ht="15" customHeight="1" x14ac:dyDescent="0.25">
      <c r="F2409" s="171"/>
      <c r="G2409" s="212"/>
      <c r="J2409" s="202"/>
      <c r="K2409" s="198"/>
    </row>
    <row r="2410" spans="6:11" s="175" customFormat="1" ht="15" customHeight="1" x14ac:dyDescent="0.25">
      <c r="F2410" s="171"/>
      <c r="G2410" s="212"/>
      <c r="J2410" s="202"/>
      <c r="K2410" s="198"/>
    </row>
    <row r="2411" spans="6:11" s="175" customFormat="1" ht="15" customHeight="1" x14ac:dyDescent="0.25">
      <c r="F2411" s="171"/>
      <c r="G2411" s="212"/>
      <c r="J2411" s="202"/>
      <c r="K2411" s="198"/>
    </row>
    <row r="2412" spans="6:11" s="175" customFormat="1" ht="15" customHeight="1" x14ac:dyDescent="0.25">
      <c r="F2412" s="171"/>
      <c r="G2412" s="212"/>
      <c r="J2412" s="202"/>
      <c r="K2412" s="198"/>
    </row>
    <row r="2413" spans="6:11" s="175" customFormat="1" ht="15" customHeight="1" x14ac:dyDescent="0.25">
      <c r="F2413" s="171"/>
      <c r="G2413" s="212"/>
      <c r="J2413" s="202"/>
      <c r="K2413" s="198"/>
    </row>
    <row r="2414" spans="6:11" s="175" customFormat="1" ht="15" customHeight="1" x14ac:dyDescent="0.25">
      <c r="F2414" s="171"/>
      <c r="G2414" s="212"/>
      <c r="J2414" s="202"/>
      <c r="K2414" s="198"/>
    </row>
    <row r="2415" spans="6:11" s="175" customFormat="1" ht="15" customHeight="1" x14ac:dyDescent="0.25">
      <c r="F2415" s="171"/>
      <c r="G2415" s="212"/>
      <c r="J2415" s="202"/>
      <c r="K2415" s="198"/>
    </row>
    <row r="2416" spans="6:11" s="175" customFormat="1" ht="15" customHeight="1" x14ac:dyDescent="0.25">
      <c r="F2416" s="171"/>
      <c r="G2416" s="212"/>
      <c r="J2416" s="202"/>
      <c r="K2416" s="198"/>
    </row>
    <row r="2417" spans="6:11" s="175" customFormat="1" ht="15" customHeight="1" x14ac:dyDescent="0.25">
      <c r="F2417" s="171"/>
      <c r="G2417" s="212"/>
      <c r="J2417" s="202"/>
      <c r="K2417" s="198"/>
    </row>
    <row r="2418" spans="6:11" s="175" customFormat="1" ht="15" customHeight="1" x14ac:dyDescent="0.25">
      <c r="F2418" s="171"/>
      <c r="G2418" s="212"/>
      <c r="J2418" s="202"/>
      <c r="K2418" s="198"/>
    </row>
    <row r="2419" spans="6:11" s="175" customFormat="1" ht="15" customHeight="1" x14ac:dyDescent="0.25">
      <c r="F2419" s="171"/>
      <c r="G2419" s="212"/>
      <c r="J2419" s="202"/>
      <c r="K2419" s="198"/>
    </row>
    <row r="2420" spans="6:11" s="175" customFormat="1" ht="15" customHeight="1" x14ac:dyDescent="0.25">
      <c r="F2420" s="171"/>
      <c r="G2420" s="212"/>
      <c r="J2420" s="202"/>
      <c r="K2420" s="198"/>
    </row>
    <row r="2421" spans="6:11" s="175" customFormat="1" ht="15" customHeight="1" x14ac:dyDescent="0.25">
      <c r="F2421" s="171"/>
      <c r="G2421" s="212"/>
      <c r="J2421" s="202"/>
      <c r="K2421" s="198"/>
    </row>
    <row r="2422" spans="6:11" s="175" customFormat="1" ht="15" customHeight="1" x14ac:dyDescent="0.25">
      <c r="F2422" s="171"/>
      <c r="G2422" s="212"/>
      <c r="J2422" s="202"/>
      <c r="K2422" s="198"/>
    </row>
    <row r="2423" spans="6:11" s="175" customFormat="1" ht="15" customHeight="1" x14ac:dyDescent="0.25">
      <c r="F2423" s="171"/>
      <c r="G2423" s="212"/>
      <c r="J2423" s="202"/>
      <c r="K2423" s="198"/>
    </row>
    <row r="2424" spans="6:11" s="175" customFormat="1" ht="15" customHeight="1" x14ac:dyDescent="0.25">
      <c r="F2424" s="171"/>
      <c r="G2424" s="212"/>
      <c r="J2424" s="202"/>
      <c r="K2424" s="198"/>
    </row>
    <row r="2425" spans="6:11" s="175" customFormat="1" ht="15" customHeight="1" x14ac:dyDescent="0.25">
      <c r="F2425" s="171"/>
      <c r="G2425" s="212"/>
      <c r="J2425" s="202"/>
      <c r="K2425" s="198"/>
    </row>
    <row r="2426" spans="6:11" s="175" customFormat="1" ht="15" customHeight="1" x14ac:dyDescent="0.25">
      <c r="F2426" s="171"/>
      <c r="G2426" s="212"/>
      <c r="J2426" s="202"/>
      <c r="K2426" s="198"/>
    </row>
    <row r="2427" spans="6:11" s="175" customFormat="1" ht="15" customHeight="1" x14ac:dyDescent="0.25">
      <c r="F2427" s="171"/>
      <c r="G2427" s="212"/>
      <c r="J2427" s="202"/>
      <c r="K2427" s="198"/>
    </row>
    <row r="2428" spans="6:11" s="175" customFormat="1" ht="15" customHeight="1" x14ac:dyDescent="0.25">
      <c r="F2428" s="171"/>
      <c r="G2428" s="212"/>
      <c r="J2428" s="202"/>
      <c r="K2428" s="198"/>
    </row>
    <row r="2429" spans="6:11" s="175" customFormat="1" ht="15" customHeight="1" x14ac:dyDescent="0.25">
      <c r="F2429" s="171"/>
      <c r="G2429" s="212"/>
      <c r="J2429" s="202"/>
      <c r="K2429" s="198"/>
    </row>
    <row r="2430" spans="6:11" s="175" customFormat="1" ht="15" customHeight="1" x14ac:dyDescent="0.25">
      <c r="F2430" s="171"/>
      <c r="G2430" s="212"/>
      <c r="J2430" s="202"/>
      <c r="K2430" s="198"/>
    </row>
    <row r="2431" spans="6:11" s="175" customFormat="1" ht="15" customHeight="1" x14ac:dyDescent="0.25">
      <c r="F2431" s="171"/>
      <c r="G2431" s="212"/>
      <c r="J2431" s="202"/>
      <c r="K2431" s="198"/>
    </row>
    <row r="2432" spans="6:11" s="175" customFormat="1" ht="15" customHeight="1" x14ac:dyDescent="0.25">
      <c r="F2432" s="171"/>
      <c r="G2432" s="212"/>
      <c r="J2432" s="202"/>
      <c r="K2432" s="198"/>
    </row>
    <row r="2433" spans="6:11" s="175" customFormat="1" ht="15" customHeight="1" x14ac:dyDescent="0.25">
      <c r="F2433" s="171"/>
      <c r="G2433" s="212"/>
      <c r="J2433" s="202"/>
      <c r="K2433" s="198"/>
    </row>
    <row r="2434" spans="6:11" s="175" customFormat="1" ht="15" customHeight="1" x14ac:dyDescent="0.25">
      <c r="F2434" s="171"/>
      <c r="G2434" s="212"/>
      <c r="J2434" s="202"/>
      <c r="K2434" s="198"/>
    </row>
    <row r="2435" spans="6:11" s="175" customFormat="1" ht="15" customHeight="1" x14ac:dyDescent="0.25">
      <c r="F2435" s="171"/>
      <c r="G2435" s="212"/>
      <c r="J2435" s="202"/>
      <c r="K2435" s="198"/>
    </row>
    <row r="2436" spans="6:11" s="175" customFormat="1" ht="15" customHeight="1" x14ac:dyDescent="0.25">
      <c r="F2436" s="171"/>
      <c r="G2436" s="212"/>
      <c r="J2436" s="202"/>
      <c r="K2436" s="198"/>
    </row>
    <row r="2437" spans="6:11" s="175" customFormat="1" ht="15" customHeight="1" x14ac:dyDescent="0.25">
      <c r="F2437" s="171"/>
      <c r="G2437" s="212"/>
      <c r="J2437" s="202"/>
      <c r="K2437" s="198"/>
    </row>
    <row r="2438" spans="6:11" s="175" customFormat="1" ht="15" customHeight="1" x14ac:dyDescent="0.25">
      <c r="F2438" s="171"/>
      <c r="G2438" s="212"/>
      <c r="J2438" s="202"/>
      <c r="K2438" s="198"/>
    </row>
    <row r="2439" spans="6:11" s="175" customFormat="1" ht="15" customHeight="1" x14ac:dyDescent="0.25">
      <c r="F2439" s="171"/>
      <c r="G2439" s="212"/>
      <c r="J2439" s="202"/>
      <c r="K2439" s="198"/>
    </row>
    <row r="2440" spans="6:11" s="175" customFormat="1" ht="15" customHeight="1" x14ac:dyDescent="0.25">
      <c r="F2440" s="171"/>
      <c r="G2440" s="212"/>
      <c r="J2440" s="202"/>
      <c r="K2440" s="198"/>
    </row>
    <row r="2441" spans="6:11" s="175" customFormat="1" ht="15" customHeight="1" x14ac:dyDescent="0.25">
      <c r="F2441" s="171"/>
      <c r="G2441" s="212"/>
      <c r="J2441" s="202"/>
      <c r="K2441" s="198"/>
    </row>
    <row r="2442" spans="6:11" s="175" customFormat="1" ht="15" customHeight="1" x14ac:dyDescent="0.25">
      <c r="F2442" s="171"/>
      <c r="G2442" s="212"/>
      <c r="J2442" s="202"/>
      <c r="K2442" s="198"/>
    </row>
    <row r="2443" spans="6:11" s="175" customFormat="1" ht="15" customHeight="1" x14ac:dyDescent="0.25">
      <c r="F2443" s="171"/>
      <c r="G2443" s="212"/>
      <c r="J2443" s="202"/>
      <c r="K2443" s="198"/>
    </row>
    <row r="2444" spans="6:11" s="175" customFormat="1" ht="15" customHeight="1" x14ac:dyDescent="0.25">
      <c r="F2444" s="171"/>
      <c r="G2444" s="212"/>
      <c r="J2444" s="202"/>
      <c r="K2444" s="198"/>
    </row>
    <row r="2445" spans="6:11" s="175" customFormat="1" ht="15" customHeight="1" x14ac:dyDescent="0.25">
      <c r="F2445" s="171"/>
      <c r="G2445" s="212"/>
      <c r="J2445" s="202"/>
      <c r="K2445" s="198"/>
    </row>
    <row r="2446" spans="6:11" s="175" customFormat="1" ht="15" customHeight="1" x14ac:dyDescent="0.25">
      <c r="F2446" s="171"/>
      <c r="G2446" s="212"/>
      <c r="J2446" s="202"/>
      <c r="K2446" s="198"/>
    </row>
    <row r="2447" spans="6:11" s="175" customFormat="1" ht="15" customHeight="1" x14ac:dyDescent="0.25">
      <c r="F2447" s="171"/>
      <c r="G2447" s="212"/>
      <c r="J2447" s="202"/>
      <c r="K2447" s="198"/>
    </row>
    <row r="2448" spans="6:11" s="175" customFormat="1" ht="15" customHeight="1" x14ac:dyDescent="0.25">
      <c r="F2448" s="171"/>
      <c r="G2448" s="212"/>
      <c r="J2448" s="202"/>
      <c r="K2448" s="198"/>
    </row>
    <row r="2449" spans="6:11" s="175" customFormat="1" ht="15" customHeight="1" x14ac:dyDescent="0.25">
      <c r="F2449" s="171"/>
      <c r="G2449" s="212"/>
      <c r="J2449" s="202"/>
      <c r="K2449" s="198"/>
    </row>
    <row r="2450" spans="6:11" s="175" customFormat="1" ht="15" customHeight="1" x14ac:dyDescent="0.25">
      <c r="F2450" s="171"/>
      <c r="G2450" s="212"/>
      <c r="J2450" s="202"/>
      <c r="K2450" s="198"/>
    </row>
    <row r="2451" spans="6:11" s="175" customFormat="1" ht="15" customHeight="1" x14ac:dyDescent="0.25">
      <c r="F2451" s="171"/>
      <c r="G2451" s="212"/>
      <c r="J2451" s="202"/>
      <c r="K2451" s="198"/>
    </row>
    <row r="2452" spans="6:11" s="175" customFormat="1" ht="15" customHeight="1" x14ac:dyDescent="0.25">
      <c r="F2452" s="171"/>
      <c r="G2452" s="212"/>
      <c r="J2452" s="202"/>
      <c r="K2452" s="198"/>
    </row>
    <row r="2453" spans="6:11" s="175" customFormat="1" ht="15" customHeight="1" x14ac:dyDescent="0.25">
      <c r="F2453" s="171"/>
      <c r="G2453" s="212"/>
      <c r="J2453" s="202"/>
      <c r="K2453" s="198"/>
    </row>
    <row r="2454" spans="6:11" s="175" customFormat="1" ht="15" customHeight="1" x14ac:dyDescent="0.25">
      <c r="F2454" s="171"/>
      <c r="G2454" s="212"/>
      <c r="J2454" s="202"/>
      <c r="K2454" s="198"/>
    </row>
    <row r="2455" spans="6:11" s="175" customFormat="1" ht="15" customHeight="1" x14ac:dyDescent="0.25">
      <c r="F2455" s="171"/>
      <c r="G2455" s="212"/>
      <c r="J2455" s="202"/>
      <c r="K2455" s="198"/>
    </row>
    <row r="2456" spans="6:11" s="175" customFormat="1" ht="15" customHeight="1" x14ac:dyDescent="0.25">
      <c r="F2456" s="171"/>
      <c r="G2456" s="212"/>
      <c r="J2456" s="202"/>
      <c r="K2456" s="198"/>
    </row>
    <row r="2457" spans="6:11" s="175" customFormat="1" ht="15" customHeight="1" x14ac:dyDescent="0.25">
      <c r="F2457" s="171"/>
      <c r="G2457" s="212"/>
      <c r="J2457" s="202"/>
      <c r="K2457" s="198"/>
    </row>
    <row r="2458" spans="6:11" s="175" customFormat="1" ht="15" customHeight="1" x14ac:dyDescent="0.25">
      <c r="F2458" s="171"/>
      <c r="G2458" s="212"/>
      <c r="J2458" s="202"/>
      <c r="K2458" s="198"/>
    </row>
    <row r="2459" spans="6:11" s="175" customFormat="1" ht="15" customHeight="1" x14ac:dyDescent="0.25">
      <c r="F2459" s="171"/>
      <c r="G2459" s="212"/>
      <c r="J2459" s="202"/>
      <c r="K2459" s="198"/>
    </row>
    <row r="2460" spans="6:11" s="175" customFormat="1" ht="15" customHeight="1" x14ac:dyDescent="0.25">
      <c r="F2460" s="171"/>
      <c r="G2460" s="212"/>
      <c r="J2460" s="202"/>
      <c r="K2460" s="198"/>
    </row>
    <row r="2461" spans="6:11" s="175" customFormat="1" ht="15" customHeight="1" x14ac:dyDescent="0.25">
      <c r="F2461" s="171"/>
      <c r="G2461" s="212"/>
      <c r="J2461" s="202"/>
      <c r="K2461" s="198"/>
    </row>
    <row r="2462" spans="6:11" s="175" customFormat="1" ht="15" customHeight="1" x14ac:dyDescent="0.25">
      <c r="F2462" s="171"/>
      <c r="G2462" s="212"/>
      <c r="J2462" s="202"/>
      <c r="K2462" s="198"/>
    </row>
    <row r="2463" spans="6:11" s="175" customFormat="1" ht="15" customHeight="1" x14ac:dyDescent="0.25">
      <c r="F2463" s="171"/>
      <c r="G2463" s="212"/>
      <c r="J2463" s="202"/>
      <c r="K2463" s="198"/>
    </row>
    <row r="2464" spans="6:11" s="175" customFormat="1" ht="15" customHeight="1" x14ac:dyDescent="0.25">
      <c r="F2464" s="171"/>
      <c r="G2464" s="212"/>
      <c r="J2464" s="202"/>
      <c r="K2464" s="198"/>
    </row>
    <row r="2465" spans="6:11" s="175" customFormat="1" ht="15" customHeight="1" x14ac:dyDescent="0.25">
      <c r="F2465" s="171"/>
      <c r="G2465" s="212"/>
      <c r="J2465" s="202"/>
      <c r="K2465" s="198"/>
    </row>
    <row r="2466" spans="6:11" s="175" customFormat="1" ht="15" customHeight="1" x14ac:dyDescent="0.25">
      <c r="F2466" s="171"/>
      <c r="G2466" s="212"/>
      <c r="J2466" s="202"/>
      <c r="K2466" s="198"/>
    </row>
    <row r="2467" spans="6:11" s="175" customFormat="1" ht="15" customHeight="1" x14ac:dyDescent="0.25">
      <c r="F2467" s="171"/>
      <c r="G2467" s="212"/>
      <c r="J2467" s="202"/>
      <c r="K2467" s="198"/>
    </row>
    <row r="2468" spans="6:11" s="175" customFormat="1" ht="15" customHeight="1" x14ac:dyDescent="0.25">
      <c r="F2468" s="171"/>
      <c r="G2468" s="212"/>
      <c r="J2468" s="202"/>
      <c r="K2468" s="198"/>
    </row>
    <row r="2469" spans="6:11" s="175" customFormat="1" ht="15" customHeight="1" x14ac:dyDescent="0.25">
      <c r="F2469" s="171"/>
      <c r="G2469" s="212"/>
      <c r="J2469" s="202"/>
      <c r="K2469" s="198"/>
    </row>
    <row r="2470" spans="6:11" s="175" customFormat="1" ht="15" customHeight="1" x14ac:dyDescent="0.25">
      <c r="F2470" s="171"/>
      <c r="G2470" s="212"/>
      <c r="J2470" s="202"/>
      <c r="K2470" s="198"/>
    </row>
    <row r="2471" spans="6:11" s="175" customFormat="1" ht="15" customHeight="1" x14ac:dyDescent="0.25">
      <c r="F2471" s="171"/>
      <c r="G2471" s="212"/>
      <c r="J2471" s="202"/>
      <c r="K2471" s="198"/>
    </row>
    <row r="2472" spans="6:11" s="175" customFormat="1" ht="15" customHeight="1" x14ac:dyDescent="0.25">
      <c r="F2472" s="171"/>
      <c r="G2472" s="212"/>
      <c r="J2472" s="202"/>
      <c r="K2472" s="198"/>
    </row>
    <row r="2473" spans="6:11" s="175" customFormat="1" ht="15" customHeight="1" x14ac:dyDescent="0.25">
      <c r="F2473" s="171"/>
      <c r="G2473" s="212"/>
      <c r="J2473" s="202"/>
      <c r="K2473" s="198"/>
    </row>
    <row r="2474" spans="6:11" s="175" customFormat="1" ht="15" customHeight="1" x14ac:dyDescent="0.25">
      <c r="F2474" s="171"/>
      <c r="G2474" s="212"/>
      <c r="J2474" s="202"/>
      <c r="K2474" s="198"/>
    </row>
    <row r="2475" spans="6:11" s="175" customFormat="1" ht="15" customHeight="1" x14ac:dyDescent="0.25">
      <c r="F2475" s="171"/>
      <c r="G2475" s="212"/>
      <c r="J2475" s="202"/>
      <c r="K2475" s="198"/>
    </row>
    <row r="2476" spans="6:11" s="175" customFormat="1" ht="15" customHeight="1" x14ac:dyDescent="0.25">
      <c r="F2476" s="171"/>
      <c r="G2476" s="212"/>
      <c r="J2476" s="202"/>
      <c r="K2476" s="198"/>
    </row>
    <row r="2477" spans="6:11" s="175" customFormat="1" ht="15" customHeight="1" x14ac:dyDescent="0.25">
      <c r="F2477" s="171"/>
      <c r="G2477" s="212"/>
      <c r="J2477" s="202"/>
      <c r="K2477" s="198"/>
    </row>
    <row r="2478" spans="6:11" s="175" customFormat="1" ht="15" customHeight="1" x14ac:dyDescent="0.25">
      <c r="F2478" s="171"/>
      <c r="G2478" s="212"/>
      <c r="J2478" s="202"/>
      <c r="K2478" s="198"/>
    </row>
    <row r="2479" spans="6:11" s="175" customFormat="1" ht="15" customHeight="1" x14ac:dyDescent="0.25">
      <c r="F2479" s="171"/>
      <c r="G2479" s="212"/>
      <c r="J2479" s="202"/>
      <c r="K2479" s="198"/>
    </row>
    <row r="2480" spans="6:11" s="175" customFormat="1" ht="15" customHeight="1" x14ac:dyDescent="0.25">
      <c r="F2480" s="171"/>
      <c r="G2480" s="212"/>
      <c r="J2480" s="202"/>
      <c r="K2480" s="198"/>
    </row>
    <row r="2481" spans="6:11" s="175" customFormat="1" ht="15" customHeight="1" x14ac:dyDescent="0.25">
      <c r="F2481" s="171"/>
      <c r="G2481" s="212"/>
      <c r="J2481" s="202"/>
      <c r="K2481" s="198"/>
    </row>
    <row r="2482" spans="6:11" s="175" customFormat="1" ht="15" customHeight="1" x14ac:dyDescent="0.25">
      <c r="F2482" s="171"/>
      <c r="G2482" s="212"/>
      <c r="J2482" s="202"/>
      <c r="K2482" s="198"/>
    </row>
    <row r="2483" spans="6:11" s="175" customFormat="1" ht="15" customHeight="1" x14ac:dyDescent="0.25">
      <c r="F2483" s="171"/>
      <c r="G2483" s="212"/>
      <c r="J2483" s="202"/>
      <c r="K2483" s="198"/>
    </row>
    <row r="2484" spans="6:11" s="175" customFormat="1" ht="15" customHeight="1" x14ac:dyDescent="0.25">
      <c r="F2484" s="171"/>
      <c r="G2484" s="212"/>
      <c r="J2484" s="202"/>
      <c r="K2484" s="198"/>
    </row>
    <row r="2485" spans="6:11" s="175" customFormat="1" ht="15" customHeight="1" x14ac:dyDescent="0.25">
      <c r="F2485" s="171"/>
      <c r="G2485" s="212"/>
      <c r="J2485" s="202"/>
      <c r="K2485" s="198"/>
    </row>
    <row r="2486" spans="6:11" s="175" customFormat="1" ht="15" customHeight="1" x14ac:dyDescent="0.25">
      <c r="F2486" s="171"/>
      <c r="G2486" s="212"/>
      <c r="J2486" s="202"/>
      <c r="K2486" s="198"/>
    </row>
    <row r="2487" spans="6:11" s="175" customFormat="1" ht="15" customHeight="1" x14ac:dyDescent="0.25">
      <c r="F2487" s="171"/>
      <c r="G2487" s="212"/>
      <c r="J2487" s="202"/>
      <c r="K2487" s="198"/>
    </row>
    <row r="2488" spans="6:11" s="175" customFormat="1" ht="15" customHeight="1" x14ac:dyDescent="0.25">
      <c r="F2488" s="171"/>
      <c r="G2488" s="212"/>
      <c r="J2488" s="202"/>
      <c r="K2488" s="198"/>
    </row>
    <row r="2489" spans="6:11" s="175" customFormat="1" ht="15" customHeight="1" x14ac:dyDescent="0.25">
      <c r="F2489" s="171"/>
      <c r="G2489" s="212"/>
      <c r="J2489" s="202"/>
      <c r="K2489" s="198"/>
    </row>
    <row r="2490" spans="6:11" s="175" customFormat="1" ht="15" customHeight="1" x14ac:dyDescent="0.25">
      <c r="F2490" s="171"/>
      <c r="G2490" s="212"/>
      <c r="J2490" s="202"/>
      <c r="K2490" s="198"/>
    </row>
    <row r="2491" spans="6:11" s="175" customFormat="1" ht="15" customHeight="1" x14ac:dyDescent="0.25">
      <c r="F2491" s="171"/>
      <c r="G2491" s="212"/>
      <c r="J2491" s="202"/>
      <c r="K2491" s="198"/>
    </row>
    <row r="2492" spans="6:11" s="175" customFormat="1" ht="15" customHeight="1" x14ac:dyDescent="0.25">
      <c r="F2492" s="171"/>
      <c r="G2492" s="212"/>
      <c r="J2492" s="202"/>
      <c r="K2492" s="198"/>
    </row>
    <row r="2493" spans="6:11" s="175" customFormat="1" ht="15" customHeight="1" x14ac:dyDescent="0.25">
      <c r="F2493" s="171"/>
      <c r="G2493" s="212"/>
      <c r="J2493" s="202"/>
      <c r="K2493" s="198"/>
    </row>
    <row r="2494" spans="6:11" s="175" customFormat="1" ht="15" customHeight="1" x14ac:dyDescent="0.25">
      <c r="F2494" s="171"/>
      <c r="G2494" s="212"/>
      <c r="J2494" s="202"/>
      <c r="K2494" s="198"/>
    </row>
    <row r="2495" spans="6:11" s="175" customFormat="1" ht="15" customHeight="1" x14ac:dyDescent="0.25">
      <c r="F2495" s="171"/>
      <c r="G2495" s="212"/>
      <c r="J2495" s="202"/>
      <c r="K2495" s="198"/>
    </row>
    <row r="2496" spans="6:11" s="175" customFormat="1" ht="15" customHeight="1" x14ac:dyDescent="0.25">
      <c r="F2496" s="171"/>
      <c r="G2496" s="212"/>
      <c r="J2496" s="202"/>
      <c r="K2496" s="198"/>
    </row>
    <row r="2497" spans="6:11" s="175" customFormat="1" ht="15" customHeight="1" x14ac:dyDescent="0.25">
      <c r="F2497" s="171"/>
      <c r="G2497" s="212"/>
      <c r="J2497" s="202"/>
      <c r="K2497" s="198"/>
    </row>
    <row r="2498" spans="6:11" s="175" customFormat="1" ht="15" customHeight="1" x14ac:dyDescent="0.25">
      <c r="F2498" s="171"/>
      <c r="G2498" s="212"/>
      <c r="J2498" s="202"/>
      <c r="K2498" s="198"/>
    </row>
    <row r="2499" spans="6:11" s="175" customFormat="1" ht="15" customHeight="1" x14ac:dyDescent="0.25">
      <c r="F2499" s="171"/>
      <c r="G2499" s="212"/>
      <c r="J2499" s="202"/>
      <c r="K2499" s="198"/>
    </row>
    <row r="2500" spans="6:11" s="175" customFormat="1" ht="15" customHeight="1" x14ac:dyDescent="0.25">
      <c r="F2500" s="171"/>
      <c r="G2500" s="212"/>
      <c r="J2500" s="202"/>
      <c r="K2500" s="198"/>
    </row>
    <row r="2501" spans="6:11" s="175" customFormat="1" ht="15" customHeight="1" x14ac:dyDescent="0.25">
      <c r="F2501" s="171"/>
      <c r="G2501" s="212"/>
      <c r="J2501" s="202"/>
      <c r="K2501" s="198"/>
    </row>
    <row r="2502" spans="6:11" s="175" customFormat="1" ht="15" customHeight="1" x14ac:dyDescent="0.25">
      <c r="F2502" s="171"/>
      <c r="G2502" s="212"/>
      <c r="J2502" s="202"/>
      <c r="K2502" s="198"/>
    </row>
    <row r="2503" spans="6:11" s="175" customFormat="1" ht="15" customHeight="1" x14ac:dyDescent="0.25">
      <c r="F2503" s="171"/>
      <c r="G2503" s="212"/>
      <c r="J2503" s="202"/>
      <c r="K2503" s="198"/>
    </row>
    <row r="2504" spans="6:11" s="175" customFormat="1" ht="15" customHeight="1" x14ac:dyDescent="0.25">
      <c r="F2504" s="171"/>
      <c r="G2504" s="212"/>
      <c r="J2504" s="202"/>
      <c r="K2504" s="198"/>
    </row>
    <row r="2505" spans="6:11" s="175" customFormat="1" ht="15" customHeight="1" x14ac:dyDescent="0.25">
      <c r="F2505" s="171"/>
      <c r="G2505" s="212"/>
      <c r="J2505" s="202"/>
      <c r="K2505" s="198"/>
    </row>
    <row r="2506" spans="6:11" s="175" customFormat="1" ht="15" customHeight="1" x14ac:dyDescent="0.25">
      <c r="F2506" s="171"/>
      <c r="G2506" s="212"/>
      <c r="J2506" s="202"/>
      <c r="K2506" s="198"/>
    </row>
    <row r="2507" spans="6:11" s="175" customFormat="1" ht="15" customHeight="1" x14ac:dyDescent="0.25">
      <c r="F2507" s="171"/>
      <c r="G2507" s="212"/>
      <c r="J2507" s="202"/>
      <c r="K2507" s="198"/>
    </row>
    <row r="2508" spans="6:11" s="175" customFormat="1" ht="15" customHeight="1" x14ac:dyDescent="0.25">
      <c r="F2508" s="171"/>
      <c r="G2508" s="212"/>
      <c r="J2508" s="202"/>
      <c r="K2508" s="198"/>
    </row>
    <row r="2509" spans="6:11" s="175" customFormat="1" ht="15" customHeight="1" x14ac:dyDescent="0.25">
      <c r="F2509" s="171"/>
      <c r="G2509" s="212"/>
      <c r="J2509" s="202"/>
      <c r="K2509" s="198"/>
    </row>
    <row r="2510" spans="6:11" s="175" customFormat="1" ht="15" customHeight="1" x14ac:dyDescent="0.25">
      <c r="F2510" s="171"/>
      <c r="G2510" s="212"/>
      <c r="J2510" s="202"/>
      <c r="K2510" s="198"/>
    </row>
    <row r="2511" spans="6:11" s="175" customFormat="1" ht="15" customHeight="1" x14ac:dyDescent="0.25">
      <c r="F2511" s="171"/>
      <c r="G2511" s="212"/>
      <c r="J2511" s="202"/>
      <c r="K2511" s="198"/>
    </row>
    <row r="2512" spans="6:11" s="175" customFormat="1" ht="15" customHeight="1" x14ac:dyDescent="0.25">
      <c r="F2512" s="171"/>
      <c r="G2512" s="212"/>
      <c r="J2512" s="202"/>
      <c r="K2512" s="198"/>
    </row>
    <row r="2513" spans="6:11" s="175" customFormat="1" ht="15" customHeight="1" x14ac:dyDescent="0.25">
      <c r="F2513" s="171"/>
      <c r="G2513" s="212"/>
      <c r="J2513" s="202"/>
      <c r="K2513" s="198"/>
    </row>
    <row r="2514" spans="6:11" s="175" customFormat="1" ht="15" customHeight="1" x14ac:dyDescent="0.25">
      <c r="F2514" s="171"/>
      <c r="G2514" s="212"/>
      <c r="J2514" s="202"/>
      <c r="K2514" s="198"/>
    </row>
    <row r="2515" spans="6:11" s="175" customFormat="1" ht="15" customHeight="1" x14ac:dyDescent="0.25">
      <c r="F2515" s="171"/>
      <c r="G2515" s="212"/>
      <c r="J2515" s="202"/>
      <c r="K2515" s="198"/>
    </row>
    <row r="2516" spans="6:11" s="175" customFormat="1" ht="15" customHeight="1" x14ac:dyDescent="0.25">
      <c r="F2516" s="171"/>
      <c r="G2516" s="212"/>
      <c r="J2516" s="202"/>
      <c r="K2516" s="198"/>
    </row>
    <row r="2517" spans="6:11" s="175" customFormat="1" ht="15" customHeight="1" x14ac:dyDescent="0.25">
      <c r="F2517" s="171"/>
      <c r="G2517" s="212"/>
      <c r="J2517" s="202"/>
      <c r="K2517" s="198"/>
    </row>
    <row r="2518" spans="6:11" s="175" customFormat="1" ht="15" customHeight="1" x14ac:dyDescent="0.25">
      <c r="F2518" s="171"/>
      <c r="G2518" s="212"/>
      <c r="J2518" s="202"/>
      <c r="K2518" s="198"/>
    </row>
    <row r="2519" spans="6:11" s="175" customFormat="1" ht="15" customHeight="1" x14ac:dyDescent="0.25">
      <c r="F2519" s="171"/>
      <c r="G2519" s="212"/>
      <c r="J2519" s="202"/>
      <c r="K2519" s="198"/>
    </row>
    <row r="2520" spans="6:11" s="175" customFormat="1" ht="15" customHeight="1" x14ac:dyDescent="0.25">
      <c r="F2520" s="171"/>
      <c r="G2520" s="212"/>
      <c r="J2520" s="202"/>
      <c r="K2520" s="198"/>
    </row>
    <row r="2521" spans="6:11" s="175" customFormat="1" ht="15" customHeight="1" x14ac:dyDescent="0.25">
      <c r="F2521" s="171"/>
      <c r="G2521" s="212"/>
      <c r="J2521" s="202"/>
      <c r="K2521" s="198"/>
    </row>
    <row r="2522" spans="6:11" s="175" customFormat="1" ht="15" customHeight="1" x14ac:dyDescent="0.25">
      <c r="F2522" s="171"/>
      <c r="G2522" s="212"/>
      <c r="J2522" s="202"/>
      <c r="K2522" s="198"/>
    </row>
    <row r="2523" spans="6:11" s="175" customFormat="1" ht="15" customHeight="1" x14ac:dyDescent="0.25">
      <c r="F2523" s="171"/>
      <c r="G2523" s="212"/>
      <c r="J2523" s="202"/>
      <c r="K2523" s="198"/>
    </row>
    <row r="2524" spans="6:11" s="175" customFormat="1" ht="15" customHeight="1" x14ac:dyDescent="0.25">
      <c r="F2524" s="171"/>
      <c r="G2524" s="212"/>
      <c r="J2524" s="202"/>
      <c r="K2524" s="198"/>
    </row>
    <row r="2525" spans="6:11" s="175" customFormat="1" ht="15" customHeight="1" x14ac:dyDescent="0.25">
      <c r="F2525" s="171"/>
      <c r="G2525" s="212"/>
      <c r="J2525" s="202"/>
      <c r="K2525" s="198"/>
    </row>
    <row r="2526" spans="6:11" s="175" customFormat="1" ht="15" customHeight="1" x14ac:dyDescent="0.25">
      <c r="F2526" s="171"/>
      <c r="G2526" s="212"/>
      <c r="J2526" s="202"/>
      <c r="K2526" s="198"/>
    </row>
    <row r="2527" spans="6:11" s="175" customFormat="1" ht="15" customHeight="1" x14ac:dyDescent="0.25">
      <c r="F2527" s="171"/>
      <c r="G2527" s="212"/>
      <c r="J2527" s="202"/>
      <c r="K2527" s="198"/>
    </row>
    <row r="2528" spans="6:11" s="175" customFormat="1" ht="15" customHeight="1" x14ac:dyDescent="0.25">
      <c r="F2528" s="171"/>
      <c r="G2528" s="212"/>
      <c r="J2528" s="202"/>
      <c r="K2528" s="198"/>
    </row>
    <row r="2529" spans="6:11" s="175" customFormat="1" ht="15" customHeight="1" x14ac:dyDescent="0.25">
      <c r="F2529" s="171"/>
      <c r="G2529" s="212"/>
      <c r="J2529" s="202"/>
      <c r="K2529" s="198"/>
    </row>
    <row r="2530" spans="6:11" s="175" customFormat="1" ht="15" customHeight="1" x14ac:dyDescent="0.25">
      <c r="F2530" s="171"/>
      <c r="G2530" s="212"/>
      <c r="J2530" s="202"/>
      <c r="K2530" s="198"/>
    </row>
    <row r="2531" spans="6:11" s="175" customFormat="1" ht="15" customHeight="1" x14ac:dyDescent="0.25">
      <c r="F2531" s="171"/>
      <c r="G2531" s="212"/>
      <c r="J2531" s="202"/>
      <c r="K2531" s="198"/>
    </row>
    <row r="2532" spans="6:11" s="175" customFormat="1" ht="15" customHeight="1" x14ac:dyDescent="0.25">
      <c r="F2532" s="171"/>
      <c r="G2532" s="212"/>
      <c r="J2532" s="202"/>
      <c r="K2532" s="198"/>
    </row>
    <row r="2533" spans="6:11" s="175" customFormat="1" ht="15" customHeight="1" x14ac:dyDescent="0.25">
      <c r="F2533" s="171"/>
      <c r="G2533" s="212"/>
      <c r="J2533" s="202"/>
      <c r="K2533" s="198"/>
    </row>
    <row r="2534" spans="6:11" s="175" customFormat="1" ht="15" customHeight="1" x14ac:dyDescent="0.25">
      <c r="F2534" s="171"/>
      <c r="G2534" s="212"/>
      <c r="J2534" s="202"/>
      <c r="K2534" s="198"/>
    </row>
    <row r="2535" spans="6:11" s="175" customFormat="1" ht="15" customHeight="1" x14ac:dyDescent="0.25">
      <c r="F2535" s="171"/>
      <c r="G2535" s="212"/>
      <c r="J2535" s="202"/>
      <c r="K2535" s="198"/>
    </row>
    <row r="2536" spans="6:11" s="175" customFormat="1" ht="15" customHeight="1" x14ac:dyDescent="0.25">
      <c r="F2536" s="171"/>
      <c r="G2536" s="212"/>
      <c r="J2536" s="202"/>
      <c r="K2536" s="198"/>
    </row>
    <row r="2537" spans="6:11" s="175" customFormat="1" ht="15" customHeight="1" x14ac:dyDescent="0.25">
      <c r="F2537" s="171"/>
      <c r="G2537" s="212"/>
      <c r="J2537" s="202"/>
      <c r="K2537" s="198"/>
    </row>
    <row r="2538" spans="6:11" s="175" customFormat="1" ht="15" customHeight="1" x14ac:dyDescent="0.25">
      <c r="F2538" s="171"/>
      <c r="G2538" s="212"/>
      <c r="J2538" s="202"/>
      <c r="K2538" s="198"/>
    </row>
    <row r="2539" spans="6:11" s="175" customFormat="1" ht="15" customHeight="1" x14ac:dyDescent="0.25">
      <c r="F2539" s="171"/>
      <c r="G2539" s="212"/>
      <c r="J2539" s="202"/>
      <c r="K2539" s="198"/>
    </row>
    <row r="2540" spans="6:11" s="175" customFormat="1" ht="15" customHeight="1" x14ac:dyDescent="0.25">
      <c r="F2540" s="171"/>
      <c r="G2540" s="212"/>
      <c r="J2540" s="202"/>
      <c r="K2540" s="198"/>
    </row>
    <row r="2541" spans="6:11" s="175" customFormat="1" ht="15" customHeight="1" x14ac:dyDescent="0.25">
      <c r="F2541" s="171"/>
      <c r="G2541" s="212"/>
      <c r="J2541" s="202"/>
      <c r="K2541" s="198"/>
    </row>
    <row r="2542" spans="6:11" s="175" customFormat="1" ht="15" customHeight="1" x14ac:dyDescent="0.25">
      <c r="F2542" s="171"/>
      <c r="G2542" s="212"/>
      <c r="J2542" s="202"/>
      <c r="K2542" s="198"/>
    </row>
    <row r="2543" spans="6:11" s="175" customFormat="1" ht="15" customHeight="1" x14ac:dyDescent="0.25">
      <c r="F2543" s="171"/>
      <c r="G2543" s="212"/>
      <c r="J2543" s="202"/>
      <c r="K2543" s="198"/>
    </row>
    <row r="2544" spans="6:11" s="175" customFormat="1" ht="15" customHeight="1" x14ac:dyDescent="0.25">
      <c r="F2544" s="171"/>
      <c r="G2544" s="212"/>
      <c r="J2544" s="202"/>
      <c r="K2544" s="198"/>
    </row>
    <row r="2545" spans="6:11" s="175" customFormat="1" ht="15" customHeight="1" x14ac:dyDescent="0.25">
      <c r="F2545" s="171"/>
      <c r="G2545" s="212"/>
      <c r="J2545" s="202"/>
      <c r="K2545" s="198"/>
    </row>
    <row r="2546" spans="6:11" s="175" customFormat="1" ht="15" customHeight="1" x14ac:dyDescent="0.25">
      <c r="F2546" s="171"/>
      <c r="G2546" s="212"/>
      <c r="J2546" s="202"/>
      <c r="K2546" s="198"/>
    </row>
    <row r="2547" spans="6:11" s="175" customFormat="1" ht="15" customHeight="1" x14ac:dyDescent="0.25">
      <c r="F2547" s="171"/>
      <c r="G2547" s="212"/>
      <c r="J2547" s="202"/>
      <c r="K2547" s="198"/>
    </row>
    <row r="2548" spans="6:11" s="175" customFormat="1" ht="15" customHeight="1" x14ac:dyDescent="0.25">
      <c r="F2548" s="171"/>
      <c r="G2548" s="212"/>
      <c r="J2548" s="202"/>
      <c r="K2548" s="198"/>
    </row>
    <row r="2549" spans="6:11" s="175" customFormat="1" ht="15" customHeight="1" x14ac:dyDescent="0.25">
      <c r="F2549" s="171"/>
      <c r="G2549" s="212"/>
      <c r="J2549" s="202"/>
      <c r="K2549" s="198"/>
    </row>
    <row r="2550" spans="6:11" s="175" customFormat="1" ht="15" customHeight="1" x14ac:dyDescent="0.25">
      <c r="F2550" s="171"/>
      <c r="G2550" s="212"/>
      <c r="J2550" s="202"/>
      <c r="K2550" s="198"/>
    </row>
    <row r="2551" spans="6:11" s="175" customFormat="1" ht="15" customHeight="1" x14ac:dyDescent="0.25">
      <c r="F2551" s="171"/>
      <c r="G2551" s="212"/>
      <c r="J2551" s="202"/>
      <c r="K2551" s="198"/>
    </row>
    <row r="2552" spans="6:11" s="175" customFormat="1" ht="15" customHeight="1" x14ac:dyDescent="0.25">
      <c r="F2552" s="171"/>
      <c r="G2552" s="212"/>
      <c r="J2552" s="202"/>
      <c r="K2552" s="198"/>
    </row>
    <row r="2553" spans="6:11" s="175" customFormat="1" ht="15" customHeight="1" x14ac:dyDescent="0.25">
      <c r="F2553" s="171"/>
      <c r="G2553" s="212"/>
      <c r="J2553" s="202"/>
      <c r="K2553" s="198"/>
    </row>
    <row r="2554" spans="6:11" s="175" customFormat="1" ht="15" customHeight="1" x14ac:dyDescent="0.25">
      <c r="F2554" s="171"/>
      <c r="G2554" s="212"/>
      <c r="J2554" s="202"/>
      <c r="K2554" s="198"/>
    </row>
    <row r="2555" spans="6:11" s="175" customFormat="1" ht="15" customHeight="1" x14ac:dyDescent="0.25">
      <c r="F2555" s="171"/>
      <c r="G2555" s="212"/>
      <c r="J2555" s="202"/>
      <c r="K2555" s="198"/>
    </row>
    <row r="2556" spans="6:11" s="175" customFormat="1" ht="15" customHeight="1" x14ac:dyDescent="0.25">
      <c r="F2556" s="171"/>
      <c r="G2556" s="212"/>
      <c r="J2556" s="202"/>
      <c r="K2556" s="198"/>
    </row>
    <row r="2557" spans="6:11" s="175" customFormat="1" ht="15" customHeight="1" x14ac:dyDescent="0.25">
      <c r="F2557" s="171"/>
      <c r="G2557" s="212"/>
      <c r="J2557" s="202"/>
      <c r="K2557" s="198"/>
    </row>
    <row r="2558" spans="6:11" s="175" customFormat="1" ht="15" customHeight="1" x14ac:dyDescent="0.25">
      <c r="F2558" s="171"/>
      <c r="G2558" s="212"/>
      <c r="J2558" s="202"/>
      <c r="K2558" s="198"/>
    </row>
    <row r="2559" spans="6:11" s="175" customFormat="1" ht="15" customHeight="1" x14ac:dyDescent="0.25">
      <c r="F2559" s="171"/>
      <c r="G2559" s="212"/>
      <c r="J2559" s="202"/>
      <c r="K2559" s="198"/>
    </row>
    <row r="2560" spans="6:11" s="175" customFormat="1" ht="15" customHeight="1" x14ac:dyDescent="0.25">
      <c r="F2560" s="171"/>
      <c r="G2560" s="212"/>
      <c r="J2560" s="202"/>
      <c r="K2560" s="198"/>
    </row>
    <row r="2561" spans="6:11" s="175" customFormat="1" ht="15" customHeight="1" x14ac:dyDescent="0.25">
      <c r="F2561" s="171"/>
      <c r="G2561" s="212"/>
      <c r="J2561" s="202"/>
      <c r="K2561" s="198"/>
    </row>
    <row r="2562" spans="6:11" s="175" customFormat="1" ht="15" customHeight="1" x14ac:dyDescent="0.25">
      <c r="F2562" s="171"/>
      <c r="G2562" s="212"/>
      <c r="J2562" s="202"/>
      <c r="K2562" s="198"/>
    </row>
    <row r="2563" spans="6:11" s="175" customFormat="1" ht="15" customHeight="1" x14ac:dyDescent="0.25">
      <c r="F2563" s="171"/>
      <c r="G2563" s="212"/>
      <c r="J2563" s="202"/>
      <c r="K2563" s="198"/>
    </row>
    <row r="2564" spans="6:11" s="175" customFormat="1" ht="15" customHeight="1" x14ac:dyDescent="0.25">
      <c r="F2564" s="171"/>
      <c r="G2564" s="212"/>
      <c r="J2564" s="202"/>
      <c r="K2564" s="198"/>
    </row>
    <row r="2565" spans="6:11" s="175" customFormat="1" ht="15" customHeight="1" x14ac:dyDescent="0.25">
      <c r="F2565" s="171"/>
      <c r="G2565" s="212"/>
      <c r="J2565" s="202"/>
      <c r="K2565" s="198"/>
    </row>
    <row r="2566" spans="6:11" s="175" customFormat="1" ht="15" customHeight="1" x14ac:dyDescent="0.25">
      <c r="F2566" s="171"/>
      <c r="G2566" s="212"/>
      <c r="J2566" s="202"/>
      <c r="K2566" s="198"/>
    </row>
    <row r="2567" spans="6:11" s="175" customFormat="1" ht="15" customHeight="1" x14ac:dyDescent="0.25">
      <c r="F2567" s="171"/>
      <c r="G2567" s="212"/>
      <c r="J2567" s="202"/>
      <c r="K2567" s="198"/>
    </row>
    <row r="2568" spans="6:11" s="175" customFormat="1" ht="15" customHeight="1" x14ac:dyDescent="0.25">
      <c r="F2568" s="171"/>
      <c r="G2568" s="212"/>
      <c r="J2568" s="202"/>
      <c r="K2568" s="198"/>
    </row>
    <row r="2569" spans="6:11" s="175" customFormat="1" ht="15" customHeight="1" x14ac:dyDescent="0.25">
      <c r="F2569" s="171"/>
      <c r="G2569" s="212"/>
      <c r="J2569" s="202"/>
      <c r="K2569" s="198"/>
    </row>
    <row r="2570" spans="6:11" s="175" customFormat="1" ht="15" customHeight="1" x14ac:dyDescent="0.25">
      <c r="F2570" s="171"/>
      <c r="G2570" s="212"/>
      <c r="J2570" s="202"/>
      <c r="K2570" s="198"/>
    </row>
    <row r="2571" spans="6:11" s="175" customFormat="1" ht="15" customHeight="1" x14ac:dyDescent="0.25">
      <c r="F2571" s="171"/>
      <c r="G2571" s="212"/>
      <c r="J2571" s="202"/>
      <c r="K2571" s="198"/>
    </row>
    <row r="2572" spans="6:11" s="175" customFormat="1" ht="15" customHeight="1" x14ac:dyDescent="0.25">
      <c r="F2572" s="171"/>
      <c r="G2572" s="212"/>
      <c r="J2572" s="202"/>
      <c r="K2572" s="198"/>
    </row>
    <row r="2573" spans="6:11" s="175" customFormat="1" ht="15" customHeight="1" x14ac:dyDescent="0.25">
      <c r="F2573" s="171"/>
      <c r="G2573" s="212"/>
      <c r="J2573" s="202"/>
      <c r="K2573" s="198"/>
    </row>
    <row r="2574" spans="6:11" s="175" customFormat="1" ht="15" customHeight="1" x14ac:dyDescent="0.25">
      <c r="F2574" s="171"/>
      <c r="G2574" s="212"/>
      <c r="J2574" s="202"/>
      <c r="K2574" s="198"/>
    </row>
    <row r="2575" spans="6:11" s="175" customFormat="1" ht="15" customHeight="1" x14ac:dyDescent="0.25">
      <c r="F2575" s="171"/>
      <c r="G2575" s="212"/>
      <c r="J2575" s="202"/>
      <c r="K2575" s="198"/>
    </row>
    <row r="2576" spans="6:11" s="175" customFormat="1" ht="15" customHeight="1" x14ac:dyDescent="0.25">
      <c r="F2576" s="171"/>
      <c r="G2576" s="212"/>
      <c r="J2576" s="202"/>
      <c r="K2576" s="198"/>
    </row>
    <row r="2577" spans="6:11" s="175" customFormat="1" ht="15" customHeight="1" x14ac:dyDescent="0.25">
      <c r="F2577" s="171"/>
      <c r="G2577" s="212"/>
      <c r="J2577" s="202"/>
      <c r="K2577" s="198"/>
    </row>
    <row r="2578" spans="6:11" s="175" customFormat="1" ht="15" customHeight="1" x14ac:dyDescent="0.25">
      <c r="F2578" s="171"/>
      <c r="G2578" s="212"/>
      <c r="J2578" s="202"/>
      <c r="K2578" s="198"/>
    </row>
    <row r="2579" spans="6:11" s="175" customFormat="1" ht="15" customHeight="1" x14ac:dyDescent="0.25">
      <c r="F2579" s="171"/>
      <c r="G2579" s="212"/>
      <c r="J2579" s="202"/>
      <c r="K2579" s="198"/>
    </row>
    <row r="2580" spans="6:11" s="175" customFormat="1" ht="15" customHeight="1" x14ac:dyDescent="0.25">
      <c r="F2580" s="171"/>
      <c r="G2580" s="212"/>
      <c r="J2580" s="202"/>
      <c r="K2580" s="198"/>
    </row>
    <row r="2581" spans="6:11" s="175" customFormat="1" ht="15" customHeight="1" x14ac:dyDescent="0.25">
      <c r="F2581" s="171"/>
      <c r="G2581" s="212"/>
      <c r="J2581" s="202"/>
      <c r="K2581" s="198"/>
    </row>
    <row r="2582" spans="6:11" s="175" customFormat="1" ht="15" customHeight="1" x14ac:dyDescent="0.25">
      <c r="F2582" s="171"/>
      <c r="G2582" s="212"/>
      <c r="J2582" s="202"/>
      <c r="K2582" s="198"/>
    </row>
    <row r="2583" spans="6:11" s="175" customFormat="1" ht="15" customHeight="1" x14ac:dyDescent="0.25">
      <c r="F2583" s="171"/>
      <c r="G2583" s="212"/>
      <c r="J2583" s="202"/>
      <c r="K2583" s="198"/>
    </row>
    <row r="2584" spans="6:11" s="175" customFormat="1" ht="15" customHeight="1" x14ac:dyDescent="0.25">
      <c r="F2584" s="171"/>
      <c r="G2584" s="212"/>
      <c r="J2584" s="202"/>
      <c r="K2584" s="198"/>
    </row>
    <row r="2585" spans="6:11" s="175" customFormat="1" ht="15" customHeight="1" x14ac:dyDescent="0.25">
      <c r="F2585" s="171"/>
      <c r="G2585" s="212"/>
      <c r="J2585" s="202"/>
      <c r="K2585" s="198"/>
    </row>
    <row r="2586" spans="6:11" s="175" customFormat="1" ht="15" customHeight="1" x14ac:dyDescent="0.25">
      <c r="F2586" s="171"/>
      <c r="G2586" s="212"/>
      <c r="J2586" s="202"/>
      <c r="K2586" s="198"/>
    </row>
    <row r="2587" spans="6:11" s="175" customFormat="1" ht="15" customHeight="1" x14ac:dyDescent="0.25">
      <c r="F2587" s="171"/>
      <c r="G2587" s="212"/>
      <c r="J2587" s="202"/>
      <c r="K2587" s="198"/>
    </row>
    <row r="2588" spans="6:11" s="175" customFormat="1" ht="15" customHeight="1" x14ac:dyDescent="0.25">
      <c r="F2588" s="171"/>
      <c r="G2588" s="212"/>
      <c r="J2588" s="202"/>
      <c r="K2588" s="198"/>
    </row>
    <row r="2589" spans="6:11" s="175" customFormat="1" ht="15" customHeight="1" x14ac:dyDescent="0.25">
      <c r="F2589" s="171"/>
      <c r="G2589" s="212"/>
      <c r="J2589" s="202"/>
      <c r="K2589" s="198"/>
    </row>
    <row r="2590" spans="6:11" s="175" customFormat="1" ht="15" customHeight="1" x14ac:dyDescent="0.25">
      <c r="F2590" s="171"/>
      <c r="G2590" s="212"/>
      <c r="J2590" s="202"/>
      <c r="K2590" s="198"/>
    </row>
    <row r="2591" spans="6:11" s="175" customFormat="1" ht="15" customHeight="1" x14ac:dyDescent="0.25">
      <c r="F2591" s="171"/>
      <c r="G2591" s="212"/>
      <c r="J2591" s="202"/>
      <c r="K2591" s="198"/>
    </row>
    <row r="2592" spans="6:11" s="175" customFormat="1" ht="15" customHeight="1" x14ac:dyDescent="0.25">
      <c r="F2592" s="171"/>
      <c r="G2592" s="212"/>
      <c r="J2592" s="202"/>
      <c r="K2592" s="198"/>
    </row>
    <row r="2593" spans="6:11" s="175" customFormat="1" ht="15" customHeight="1" x14ac:dyDescent="0.25">
      <c r="F2593" s="171"/>
      <c r="G2593" s="212"/>
      <c r="J2593" s="202"/>
      <c r="K2593" s="198"/>
    </row>
    <row r="2594" spans="6:11" s="175" customFormat="1" ht="15" customHeight="1" x14ac:dyDescent="0.25">
      <c r="F2594" s="171"/>
      <c r="G2594" s="212"/>
      <c r="J2594" s="202"/>
      <c r="K2594" s="198"/>
    </row>
    <row r="2595" spans="6:11" s="175" customFormat="1" ht="15" customHeight="1" x14ac:dyDescent="0.25">
      <c r="F2595" s="171"/>
      <c r="G2595" s="212"/>
      <c r="J2595" s="202"/>
      <c r="K2595" s="198"/>
    </row>
    <row r="2596" spans="6:11" s="175" customFormat="1" ht="15" customHeight="1" x14ac:dyDescent="0.25">
      <c r="F2596" s="171"/>
      <c r="G2596" s="212"/>
      <c r="J2596" s="202"/>
      <c r="K2596" s="198"/>
    </row>
    <row r="2597" spans="6:11" s="175" customFormat="1" ht="15" customHeight="1" x14ac:dyDescent="0.25">
      <c r="F2597" s="171"/>
      <c r="G2597" s="212"/>
      <c r="J2597" s="202"/>
      <c r="K2597" s="198"/>
    </row>
    <row r="2598" spans="6:11" s="175" customFormat="1" ht="15" customHeight="1" x14ac:dyDescent="0.25">
      <c r="F2598" s="171"/>
      <c r="G2598" s="212"/>
      <c r="J2598" s="202"/>
      <c r="K2598" s="198"/>
    </row>
    <row r="2599" spans="6:11" s="175" customFormat="1" ht="15" customHeight="1" x14ac:dyDescent="0.25">
      <c r="F2599" s="171"/>
      <c r="G2599" s="212"/>
      <c r="J2599" s="202"/>
      <c r="K2599" s="198"/>
    </row>
    <row r="2600" spans="6:11" s="175" customFormat="1" ht="15" customHeight="1" x14ac:dyDescent="0.25">
      <c r="F2600" s="171"/>
      <c r="G2600" s="212"/>
      <c r="J2600" s="202"/>
      <c r="K2600" s="198"/>
    </row>
    <row r="2601" spans="6:11" s="175" customFormat="1" ht="15" customHeight="1" x14ac:dyDescent="0.25">
      <c r="F2601" s="171"/>
      <c r="G2601" s="212"/>
      <c r="J2601" s="202"/>
      <c r="K2601" s="198"/>
    </row>
    <row r="2602" spans="6:11" s="175" customFormat="1" ht="15" customHeight="1" x14ac:dyDescent="0.25">
      <c r="F2602" s="171"/>
      <c r="G2602" s="212"/>
      <c r="J2602" s="202"/>
      <c r="K2602" s="198"/>
    </row>
    <row r="2603" spans="6:11" s="175" customFormat="1" ht="15" customHeight="1" x14ac:dyDescent="0.25">
      <c r="F2603" s="171"/>
      <c r="G2603" s="212"/>
      <c r="J2603" s="202"/>
      <c r="K2603" s="198"/>
    </row>
    <row r="2604" spans="6:11" s="175" customFormat="1" ht="15" customHeight="1" x14ac:dyDescent="0.25">
      <c r="F2604" s="171"/>
      <c r="G2604" s="212"/>
      <c r="J2604" s="202"/>
      <c r="K2604" s="198"/>
    </row>
    <row r="2605" spans="6:11" s="175" customFormat="1" ht="15" customHeight="1" x14ac:dyDescent="0.25">
      <c r="F2605" s="171"/>
      <c r="G2605" s="212"/>
      <c r="J2605" s="202"/>
      <c r="K2605" s="198"/>
    </row>
    <row r="2606" spans="6:11" s="175" customFormat="1" ht="15" customHeight="1" x14ac:dyDescent="0.25">
      <c r="F2606" s="171"/>
      <c r="G2606" s="212"/>
      <c r="J2606" s="202"/>
      <c r="K2606" s="198"/>
    </row>
    <row r="2607" spans="6:11" s="175" customFormat="1" ht="15" customHeight="1" x14ac:dyDescent="0.25">
      <c r="F2607" s="171"/>
      <c r="G2607" s="212"/>
      <c r="J2607" s="202"/>
      <c r="K2607" s="198"/>
    </row>
    <row r="2608" spans="6:11" s="175" customFormat="1" ht="15" customHeight="1" x14ac:dyDescent="0.25">
      <c r="F2608" s="171"/>
      <c r="G2608" s="212"/>
      <c r="J2608" s="202"/>
      <c r="K2608" s="198"/>
    </row>
    <row r="2609" spans="6:11" s="175" customFormat="1" ht="15" customHeight="1" x14ac:dyDescent="0.25">
      <c r="F2609" s="171"/>
      <c r="G2609" s="212"/>
      <c r="J2609" s="202"/>
      <c r="K2609" s="198"/>
    </row>
    <row r="2610" spans="6:11" s="175" customFormat="1" ht="15" customHeight="1" x14ac:dyDescent="0.25">
      <c r="F2610" s="171"/>
      <c r="G2610" s="212"/>
      <c r="J2610" s="202"/>
      <c r="K2610" s="198"/>
    </row>
    <row r="2611" spans="6:11" s="175" customFormat="1" ht="15" customHeight="1" x14ac:dyDescent="0.25">
      <c r="F2611" s="171"/>
      <c r="G2611" s="212"/>
      <c r="J2611" s="202"/>
      <c r="K2611" s="198"/>
    </row>
    <row r="2612" spans="6:11" s="175" customFormat="1" ht="15" customHeight="1" x14ac:dyDescent="0.25">
      <c r="F2612" s="171"/>
      <c r="G2612" s="212"/>
      <c r="J2612" s="202"/>
      <c r="K2612" s="198"/>
    </row>
    <row r="2613" spans="6:11" s="175" customFormat="1" ht="15" customHeight="1" x14ac:dyDescent="0.25">
      <c r="F2613" s="171"/>
      <c r="G2613" s="212"/>
      <c r="J2613" s="202"/>
      <c r="K2613" s="198"/>
    </row>
    <row r="2614" spans="6:11" s="175" customFormat="1" ht="15" customHeight="1" x14ac:dyDescent="0.25">
      <c r="F2614" s="171"/>
      <c r="G2614" s="212"/>
      <c r="J2614" s="202"/>
      <c r="K2614" s="198"/>
    </row>
    <row r="2615" spans="6:11" s="175" customFormat="1" ht="15" customHeight="1" x14ac:dyDescent="0.25">
      <c r="F2615" s="171"/>
      <c r="G2615" s="212"/>
      <c r="J2615" s="202"/>
      <c r="K2615" s="198"/>
    </row>
    <row r="2616" spans="6:11" s="175" customFormat="1" ht="15" customHeight="1" x14ac:dyDescent="0.25">
      <c r="F2616" s="171"/>
      <c r="G2616" s="212"/>
      <c r="J2616" s="202"/>
      <c r="K2616" s="198"/>
    </row>
    <row r="2617" spans="6:11" s="175" customFormat="1" ht="15" customHeight="1" x14ac:dyDescent="0.25">
      <c r="F2617" s="171"/>
      <c r="G2617" s="212"/>
      <c r="J2617" s="202"/>
      <c r="K2617" s="198"/>
    </row>
    <row r="2618" spans="6:11" s="175" customFormat="1" ht="15" customHeight="1" x14ac:dyDescent="0.25">
      <c r="F2618" s="171"/>
      <c r="G2618" s="212"/>
      <c r="J2618" s="202"/>
      <c r="K2618" s="198"/>
    </row>
    <row r="2619" spans="6:11" s="175" customFormat="1" ht="15" customHeight="1" x14ac:dyDescent="0.25">
      <c r="F2619" s="171"/>
      <c r="G2619" s="212"/>
      <c r="J2619" s="202"/>
      <c r="K2619" s="198"/>
    </row>
    <row r="2620" spans="6:11" s="175" customFormat="1" ht="15" customHeight="1" x14ac:dyDescent="0.25">
      <c r="F2620" s="171"/>
      <c r="G2620" s="212"/>
      <c r="J2620" s="202"/>
      <c r="K2620" s="198"/>
    </row>
    <row r="2621" spans="6:11" s="175" customFormat="1" ht="15" customHeight="1" x14ac:dyDescent="0.25">
      <c r="F2621" s="171"/>
      <c r="G2621" s="212"/>
      <c r="J2621" s="202"/>
      <c r="K2621" s="198"/>
    </row>
    <row r="2622" spans="6:11" s="175" customFormat="1" ht="15" customHeight="1" x14ac:dyDescent="0.25">
      <c r="F2622" s="171"/>
      <c r="G2622" s="212"/>
      <c r="J2622" s="202"/>
      <c r="K2622" s="198"/>
    </row>
    <row r="2623" spans="6:11" s="175" customFormat="1" ht="15" customHeight="1" x14ac:dyDescent="0.25">
      <c r="F2623" s="171"/>
      <c r="G2623" s="212"/>
      <c r="J2623" s="202"/>
      <c r="K2623" s="198"/>
    </row>
    <row r="2624" spans="6:11" s="175" customFormat="1" ht="15" customHeight="1" x14ac:dyDescent="0.25">
      <c r="F2624" s="171"/>
      <c r="G2624" s="212"/>
      <c r="J2624" s="202"/>
      <c r="K2624" s="198"/>
    </row>
    <row r="2625" spans="6:11" s="175" customFormat="1" ht="15" customHeight="1" x14ac:dyDescent="0.25">
      <c r="F2625" s="171"/>
      <c r="G2625" s="212"/>
      <c r="J2625" s="202"/>
      <c r="K2625" s="198"/>
    </row>
    <row r="2626" spans="6:11" s="175" customFormat="1" ht="15" customHeight="1" x14ac:dyDescent="0.25">
      <c r="F2626" s="171"/>
      <c r="G2626" s="212"/>
      <c r="J2626" s="202"/>
      <c r="K2626" s="198"/>
    </row>
    <row r="2627" spans="6:11" s="175" customFormat="1" ht="15" customHeight="1" x14ac:dyDescent="0.25">
      <c r="F2627" s="171"/>
      <c r="G2627" s="212"/>
      <c r="J2627" s="202"/>
      <c r="K2627" s="198"/>
    </row>
    <row r="2628" spans="6:11" s="175" customFormat="1" ht="15" customHeight="1" x14ac:dyDescent="0.25">
      <c r="F2628" s="171"/>
      <c r="G2628" s="212"/>
      <c r="J2628" s="202"/>
      <c r="K2628" s="198"/>
    </row>
    <row r="2629" spans="6:11" s="175" customFormat="1" ht="15" customHeight="1" x14ac:dyDescent="0.25">
      <c r="F2629" s="171"/>
      <c r="G2629" s="212"/>
      <c r="J2629" s="202"/>
      <c r="K2629" s="198"/>
    </row>
    <row r="2630" spans="6:11" s="175" customFormat="1" ht="15" customHeight="1" x14ac:dyDescent="0.25">
      <c r="F2630" s="171"/>
      <c r="G2630" s="212"/>
      <c r="J2630" s="202"/>
      <c r="K2630" s="198"/>
    </row>
    <row r="2631" spans="6:11" s="175" customFormat="1" ht="15" customHeight="1" x14ac:dyDescent="0.25">
      <c r="F2631" s="171"/>
      <c r="G2631" s="212"/>
      <c r="J2631" s="202"/>
      <c r="K2631" s="198"/>
    </row>
    <row r="2632" spans="6:11" s="175" customFormat="1" ht="15" customHeight="1" x14ac:dyDescent="0.25">
      <c r="F2632" s="171"/>
      <c r="G2632" s="212"/>
      <c r="J2632" s="202"/>
      <c r="K2632" s="198"/>
    </row>
    <row r="2633" spans="6:11" s="175" customFormat="1" ht="15" customHeight="1" x14ac:dyDescent="0.25">
      <c r="F2633" s="171"/>
      <c r="G2633" s="212"/>
      <c r="J2633" s="202"/>
      <c r="K2633" s="198"/>
    </row>
    <row r="2634" spans="6:11" s="175" customFormat="1" ht="15" customHeight="1" x14ac:dyDescent="0.25">
      <c r="F2634" s="171"/>
      <c r="G2634" s="212"/>
      <c r="J2634" s="202"/>
      <c r="K2634" s="198"/>
    </row>
    <row r="2635" spans="6:11" s="175" customFormat="1" ht="15" customHeight="1" x14ac:dyDescent="0.25">
      <c r="F2635" s="171"/>
      <c r="G2635" s="212"/>
      <c r="J2635" s="202"/>
      <c r="K2635" s="198"/>
    </row>
    <row r="2636" spans="6:11" s="175" customFormat="1" ht="15" customHeight="1" x14ac:dyDescent="0.25">
      <c r="F2636" s="171"/>
      <c r="G2636" s="212"/>
      <c r="J2636" s="202"/>
      <c r="K2636" s="198"/>
    </row>
    <row r="2637" spans="6:11" s="175" customFormat="1" ht="15" customHeight="1" x14ac:dyDescent="0.25">
      <c r="F2637" s="171"/>
      <c r="G2637" s="212"/>
      <c r="J2637" s="202"/>
      <c r="K2637" s="198"/>
    </row>
    <row r="2638" spans="6:11" s="175" customFormat="1" ht="15" customHeight="1" x14ac:dyDescent="0.25">
      <c r="F2638" s="171"/>
      <c r="G2638" s="212"/>
      <c r="J2638" s="202"/>
      <c r="K2638" s="198"/>
    </row>
    <row r="2639" spans="6:11" s="175" customFormat="1" ht="15" customHeight="1" x14ac:dyDescent="0.25">
      <c r="F2639" s="171"/>
      <c r="G2639" s="212"/>
      <c r="J2639" s="202"/>
      <c r="K2639" s="198"/>
    </row>
    <row r="2640" spans="6:11" s="175" customFormat="1" ht="15" customHeight="1" x14ac:dyDescent="0.25">
      <c r="F2640" s="171"/>
      <c r="G2640" s="212"/>
      <c r="J2640" s="202"/>
      <c r="K2640" s="198"/>
    </row>
    <row r="2641" spans="6:11" s="175" customFormat="1" ht="15" customHeight="1" x14ac:dyDescent="0.25">
      <c r="F2641" s="171"/>
      <c r="G2641" s="212"/>
      <c r="J2641" s="202"/>
      <c r="K2641" s="198"/>
    </row>
    <row r="2642" spans="6:11" s="175" customFormat="1" ht="15" customHeight="1" x14ac:dyDescent="0.25">
      <c r="F2642" s="171"/>
      <c r="G2642" s="212"/>
      <c r="J2642" s="202"/>
      <c r="K2642" s="198"/>
    </row>
    <row r="2643" spans="6:11" s="175" customFormat="1" ht="15" customHeight="1" x14ac:dyDescent="0.25">
      <c r="F2643" s="171"/>
      <c r="G2643" s="212"/>
      <c r="J2643" s="202"/>
      <c r="K2643" s="198"/>
    </row>
    <row r="2644" spans="6:11" s="175" customFormat="1" ht="15" customHeight="1" x14ac:dyDescent="0.25">
      <c r="F2644" s="171"/>
      <c r="G2644" s="212"/>
      <c r="J2644" s="202"/>
      <c r="K2644" s="198"/>
    </row>
    <row r="2645" spans="6:11" s="175" customFormat="1" ht="15" customHeight="1" x14ac:dyDescent="0.25">
      <c r="F2645" s="171"/>
      <c r="G2645" s="212"/>
      <c r="J2645" s="202"/>
      <c r="K2645" s="198"/>
    </row>
    <row r="2646" spans="6:11" s="175" customFormat="1" ht="15" customHeight="1" x14ac:dyDescent="0.25">
      <c r="F2646" s="171"/>
      <c r="G2646" s="212"/>
      <c r="J2646" s="202"/>
      <c r="K2646" s="198"/>
    </row>
    <row r="2647" spans="6:11" s="175" customFormat="1" ht="15" customHeight="1" x14ac:dyDescent="0.25">
      <c r="F2647" s="171"/>
      <c r="G2647" s="212"/>
      <c r="J2647" s="202"/>
      <c r="K2647" s="198"/>
    </row>
    <row r="2648" spans="6:11" s="175" customFormat="1" ht="15" customHeight="1" x14ac:dyDescent="0.25">
      <c r="F2648" s="171"/>
      <c r="G2648" s="212"/>
      <c r="J2648" s="202"/>
      <c r="K2648" s="198"/>
    </row>
    <row r="2649" spans="6:11" s="175" customFormat="1" ht="15" customHeight="1" x14ac:dyDescent="0.25">
      <c r="F2649" s="171"/>
      <c r="G2649" s="212"/>
      <c r="J2649" s="202"/>
      <c r="K2649" s="198"/>
    </row>
    <row r="2650" spans="6:11" s="175" customFormat="1" ht="15" customHeight="1" x14ac:dyDescent="0.25">
      <c r="F2650" s="171"/>
      <c r="G2650" s="212"/>
      <c r="J2650" s="202"/>
      <c r="K2650" s="198"/>
    </row>
    <row r="2651" spans="6:11" s="175" customFormat="1" ht="15" customHeight="1" x14ac:dyDescent="0.25">
      <c r="F2651" s="171"/>
      <c r="G2651" s="212"/>
      <c r="J2651" s="202"/>
      <c r="K2651" s="198"/>
    </row>
    <row r="2652" spans="6:11" s="175" customFormat="1" ht="15" customHeight="1" x14ac:dyDescent="0.25">
      <c r="F2652" s="171"/>
      <c r="G2652" s="212"/>
      <c r="J2652" s="202"/>
      <c r="K2652" s="198"/>
    </row>
    <row r="2653" spans="6:11" s="175" customFormat="1" ht="15" customHeight="1" x14ac:dyDescent="0.25">
      <c r="F2653" s="171"/>
      <c r="G2653" s="212"/>
      <c r="J2653" s="202"/>
      <c r="K2653" s="198"/>
    </row>
    <row r="2654" spans="6:11" s="175" customFormat="1" ht="15" customHeight="1" x14ac:dyDescent="0.25">
      <c r="F2654" s="171"/>
      <c r="G2654" s="212"/>
      <c r="J2654" s="202"/>
      <c r="K2654" s="198"/>
    </row>
    <row r="2655" spans="6:11" s="175" customFormat="1" ht="15" customHeight="1" x14ac:dyDescent="0.25">
      <c r="F2655" s="171"/>
      <c r="G2655" s="212"/>
      <c r="J2655" s="202"/>
      <c r="K2655" s="198"/>
    </row>
    <row r="2656" spans="6:11" s="175" customFormat="1" ht="15" customHeight="1" x14ac:dyDescent="0.25">
      <c r="F2656" s="171"/>
      <c r="G2656" s="212"/>
      <c r="J2656" s="202"/>
      <c r="K2656" s="198"/>
    </row>
    <row r="2657" spans="6:11" s="175" customFormat="1" ht="15" customHeight="1" x14ac:dyDescent="0.25">
      <c r="F2657" s="171"/>
      <c r="G2657" s="212"/>
      <c r="J2657" s="202"/>
      <c r="K2657" s="198"/>
    </row>
    <row r="2658" spans="6:11" s="175" customFormat="1" ht="15" customHeight="1" x14ac:dyDescent="0.25">
      <c r="F2658" s="171"/>
      <c r="G2658" s="212"/>
      <c r="J2658" s="202"/>
      <c r="K2658" s="198"/>
    </row>
    <row r="2659" spans="6:11" s="175" customFormat="1" ht="15" customHeight="1" x14ac:dyDescent="0.25">
      <c r="F2659" s="171"/>
      <c r="G2659" s="212"/>
      <c r="J2659" s="202"/>
      <c r="K2659" s="198"/>
    </row>
    <row r="2660" spans="6:11" s="175" customFormat="1" ht="15" customHeight="1" x14ac:dyDescent="0.25">
      <c r="F2660" s="171"/>
      <c r="G2660" s="212"/>
      <c r="J2660" s="202"/>
      <c r="K2660" s="198"/>
    </row>
    <row r="2661" spans="6:11" s="175" customFormat="1" ht="15" customHeight="1" x14ac:dyDescent="0.25">
      <c r="F2661" s="171"/>
      <c r="G2661" s="212"/>
      <c r="J2661" s="202"/>
      <c r="K2661" s="198"/>
    </row>
    <row r="2662" spans="6:11" s="175" customFormat="1" ht="15" customHeight="1" x14ac:dyDescent="0.25">
      <c r="F2662" s="171"/>
      <c r="G2662" s="212"/>
      <c r="J2662" s="202"/>
      <c r="K2662" s="198"/>
    </row>
    <row r="2663" spans="6:11" s="175" customFormat="1" ht="15" customHeight="1" x14ac:dyDescent="0.25">
      <c r="F2663" s="171"/>
      <c r="G2663" s="212"/>
      <c r="J2663" s="202"/>
      <c r="K2663" s="198"/>
    </row>
    <row r="2664" spans="6:11" s="175" customFormat="1" ht="15" customHeight="1" x14ac:dyDescent="0.25">
      <c r="F2664" s="171"/>
      <c r="G2664" s="212"/>
      <c r="J2664" s="202"/>
      <c r="K2664" s="198"/>
    </row>
    <row r="2665" spans="6:11" s="175" customFormat="1" ht="15" customHeight="1" x14ac:dyDescent="0.25">
      <c r="F2665" s="171"/>
      <c r="G2665" s="212"/>
      <c r="J2665" s="202"/>
      <c r="K2665" s="198"/>
    </row>
    <row r="2666" spans="6:11" s="175" customFormat="1" ht="15" customHeight="1" x14ac:dyDescent="0.25">
      <c r="F2666" s="171"/>
      <c r="G2666" s="212"/>
      <c r="J2666" s="202"/>
      <c r="K2666" s="198"/>
    </row>
    <row r="2667" spans="6:11" s="175" customFormat="1" ht="15" customHeight="1" x14ac:dyDescent="0.25">
      <c r="F2667" s="171"/>
      <c r="G2667" s="212"/>
      <c r="J2667" s="202"/>
      <c r="K2667" s="198"/>
    </row>
    <row r="2668" spans="6:11" s="175" customFormat="1" ht="15" customHeight="1" x14ac:dyDescent="0.25">
      <c r="F2668" s="171"/>
      <c r="G2668" s="212"/>
      <c r="J2668" s="202"/>
      <c r="K2668" s="198"/>
    </row>
    <row r="2669" spans="6:11" s="175" customFormat="1" ht="15" customHeight="1" x14ac:dyDescent="0.25">
      <c r="F2669" s="171"/>
      <c r="G2669" s="212"/>
      <c r="J2669" s="202"/>
      <c r="K2669" s="198"/>
    </row>
    <row r="2670" spans="6:11" s="175" customFormat="1" ht="15" customHeight="1" x14ac:dyDescent="0.25">
      <c r="F2670" s="171"/>
      <c r="G2670" s="212"/>
      <c r="J2670" s="202"/>
      <c r="K2670" s="198"/>
    </row>
    <row r="2671" spans="6:11" s="175" customFormat="1" ht="15" customHeight="1" x14ac:dyDescent="0.25">
      <c r="F2671" s="171"/>
      <c r="G2671" s="212"/>
      <c r="J2671" s="202"/>
      <c r="K2671" s="198"/>
    </row>
    <row r="2672" spans="6:11" s="175" customFormat="1" ht="15" customHeight="1" x14ac:dyDescent="0.25">
      <c r="F2672" s="171"/>
      <c r="G2672" s="212"/>
      <c r="J2672" s="202"/>
      <c r="K2672" s="198"/>
    </row>
    <row r="2673" spans="6:11" s="175" customFormat="1" ht="15" customHeight="1" x14ac:dyDescent="0.25">
      <c r="F2673" s="171"/>
      <c r="G2673" s="212"/>
      <c r="J2673" s="202"/>
      <c r="K2673" s="198"/>
    </row>
    <row r="2674" spans="6:11" s="175" customFormat="1" ht="15" customHeight="1" x14ac:dyDescent="0.25">
      <c r="F2674" s="171"/>
      <c r="G2674" s="212"/>
      <c r="J2674" s="202"/>
      <c r="K2674" s="198"/>
    </row>
    <row r="2675" spans="6:11" s="175" customFormat="1" ht="15" customHeight="1" x14ac:dyDescent="0.25">
      <c r="F2675" s="171"/>
      <c r="G2675" s="212"/>
      <c r="J2675" s="202"/>
      <c r="K2675" s="198"/>
    </row>
    <row r="2676" spans="6:11" s="175" customFormat="1" ht="15" customHeight="1" x14ac:dyDescent="0.25">
      <c r="F2676" s="171"/>
      <c r="G2676" s="212"/>
      <c r="J2676" s="202"/>
      <c r="K2676" s="198"/>
    </row>
    <row r="2677" spans="6:11" s="175" customFormat="1" ht="15" customHeight="1" x14ac:dyDescent="0.25">
      <c r="F2677" s="171"/>
      <c r="G2677" s="212"/>
      <c r="J2677" s="202"/>
      <c r="K2677" s="198"/>
    </row>
    <row r="2678" spans="6:11" s="175" customFormat="1" ht="15" customHeight="1" x14ac:dyDescent="0.25">
      <c r="F2678" s="171"/>
      <c r="G2678" s="212"/>
      <c r="J2678" s="202"/>
      <c r="K2678" s="198"/>
    </row>
    <row r="2679" spans="6:11" s="175" customFormat="1" ht="15" customHeight="1" x14ac:dyDescent="0.25">
      <c r="F2679" s="171"/>
      <c r="G2679" s="212"/>
      <c r="J2679" s="202"/>
      <c r="K2679" s="198"/>
    </row>
    <row r="2680" spans="6:11" s="175" customFormat="1" ht="15" customHeight="1" x14ac:dyDescent="0.25">
      <c r="F2680" s="171"/>
      <c r="G2680" s="212"/>
      <c r="J2680" s="202"/>
      <c r="K2680" s="198"/>
    </row>
    <row r="2681" spans="6:11" s="175" customFormat="1" ht="15" customHeight="1" x14ac:dyDescent="0.25">
      <c r="F2681" s="171"/>
      <c r="G2681" s="212"/>
      <c r="J2681" s="202"/>
      <c r="K2681" s="198"/>
    </row>
    <row r="2682" spans="6:11" s="175" customFormat="1" ht="15" customHeight="1" x14ac:dyDescent="0.25">
      <c r="F2682" s="171"/>
      <c r="G2682" s="212"/>
      <c r="J2682" s="202"/>
      <c r="K2682" s="198"/>
    </row>
    <row r="2683" spans="6:11" s="175" customFormat="1" ht="15" customHeight="1" x14ac:dyDescent="0.25">
      <c r="F2683" s="171"/>
      <c r="G2683" s="212"/>
      <c r="J2683" s="202"/>
      <c r="K2683" s="198"/>
    </row>
    <row r="2684" spans="6:11" s="175" customFormat="1" ht="15" customHeight="1" x14ac:dyDescent="0.25">
      <c r="F2684" s="171"/>
      <c r="G2684" s="212"/>
      <c r="J2684" s="202"/>
      <c r="K2684" s="198"/>
    </row>
    <row r="2685" spans="6:11" s="175" customFormat="1" ht="15" customHeight="1" x14ac:dyDescent="0.25">
      <c r="F2685" s="171"/>
      <c r="G2685" s="212"/>
      <c r="J2685" s="202"/>
      <c r="K2685" s="198"/>
    </row>
    <row r="2686" spans="6:11" s="175" customFormat="1" ht="15" customHeight="1" x14ac:dyDescent="0.25">
      <c r="F2686" s="171"/>
      <c r="G2686" s="212"/>
      <c r="J2686" s="202"/>
      <c r="K2686" s="198"/>
    </row>
    <row r="2687" spans="6:11" s="175" customFormat="1" ht="15" customHeight="1" x14ac:dyDescent="0.25">
      <c r="F2687" s="171"/>
      <c r="G2687" s="212"/>
      <c r="J2687" s="202"/>
      <c r="K2687" s="198"/>
    </row>
    <row r="2688" spans="6:11" s="175" customFormat="1" ht="15" customHeight="1" x14ac:dyDescent="0.25">
      <c r="F2688" s="171"/>
      <c r="G2688" s="212"/>
      <c r="J2688" s="202"/>
      <c r="K2688" s="198"/>
    </row>
    <row r="2689" spans="6:11" s="175" customFormat="1" ht="15" customHeight="1" x14ac:dyDescent="0.25">
      <c r="F2689" s="171"/>
      <c r="G2689" s="212"/>
      <c r="J2689" s="202"/>
      <c r="K2689" s="198"/>
    </row>
    <row r="2690" spans="6:11" s="175" customFormat="1" ht="15" customHeight="1" x14ac:dyDescent="0.25">
      <c r="F2690" s="171"/>
      <c r="G2690" s="212"/>
      <c r="J2690" s="202"/>
      <c r="K2690" s="198"/>
    </row>
    <row r="2691" spans="6:11" s="175" customFormat="1" ht="15" customHeight="1" x14ac:dyDescent="0.25">
      <c r="F2691" s="171"/>
      <c r="G2691" s="212"/>
      <c r="J2691" s="202"/>
      <c r="K2691" s="198"/>
    </row>
    <row r="2692" spans="6:11" s="175" customFormat="1" ht="15" customHeight="1" x14ac:dyDescent="0.25">
      <c r="F2692" s="171"/>
      <c r="G2692" s="212"/>
      <c r="J2692" s="202"/>
      <c r="K2692" s="198"/>
    </row>
    <row r="2693" spans="6:11" s="175" customFormat="1" ht="15" customHeight="1" x14ac:dyDescent="0.25">
      <c r="F2693" s="171"/>
      <c r="G2693" s="212"/>
      <c r="J2693" s="202"/>
      <c r="K2693" s="198"/>
    </row>
    <row r="2694" spans="6:11" s="175" customFormat="1" ht="15" customHeight="1" x14ac:dyDescent="0.25">
      <c r="F2694" s="171"/>
      <c r="G2694" s="212"/>
      <c r="J2694" s="202"/>
      <c r="K2694" s="198"/>
    </row>
    <row r="2695" spans="6:11" s="175" customFormat="1" ht="15" customHeight="1" x14ac:dyDescent="0.25">
      <c r="F2695" s="171"/>
      <c r="G2695" s="212"/>
      <c r="J2695" s="202"/>
      <c r="K2695" s="198"/>
    </row>
    <row r="2696" spans="6:11" s="175" customFormat="1" ht="15" customHeight="1" x14ac:dyDescent="0.25">
      <c r="F2696" s="171"/>
      <c r="G2696" s="212"/>
      <c r="J2696" s="202"/>
      <c r="K2696" s="198"/>
    </row>
    <row r="2697" spans="6:11" s="175" customFormat="1" ht="15" customHeight="1" x14ac:dyDescent="0.25">
      <c r="F2697" s="171"/>
      <c r="G2697" s="212"/>
      <c r="J2697" s="202"/>
      <c r="K2697" s="198"/>
    </row>
    <row r="2698" spans="6:11" s="175" customFormat="1" ht="15" customHeight="1" x14ac:dyDescent="0.25">
      <c r="F2698" s="171"/>
      <c r="G2698" s="212"/>
      <c r="J2698" s="202"/>
      <c r="K2698" s="198"/>
    </row>
    <row r="2699" spans="6:11" s="175" customFormat="1" ht="15" customHeight="1" x14ac:dyDescent="0.25">
      <c r="F2699" s="171"/>
      <c r="G2699" s="212"/>
      <c r="J2699" s="202"/>
      <c r="K2699" s="198"/>
    </row>
    <row r="2700" spans="6:11" s="175" customFormat="1" ht="15" customHeight="1" x14ac:dyDescent="0.25">
      <c r="F2700" s="171"/>
      <c r="G2700" s="212"/>
      <c r="J2700" s="202"/>
      <c r="K2700" s="198"/>
    </row>
    <row r="2701" spans="6:11" s="175" customFormat="1" ht="15" customHeight="1" x14ac:dyDescent="0.25">
      <c r="F2701" s="171"/>
      <c r="G2701" s="212"/>
      <c r="J2701" s="202"/>
      <c r="K2701" s="198"/>
    </row>
    <row r="2702" spans="6:11" s="175" customFormat="1" ht="15" customHeight="1" x14ac:dyDescent="0.25">
      <c r="F2702" s="171"/>
      <c r="G2702" s="212"/>
      <c r="J2702" s="202"/>
      <c r="K2702" s="198"/>
    </row>
    <row r="2703" spans="6:11" s="175" customFormat="1" ht="15" customHeight="1" x14ac:dyDescent="0.25">
      <c r="F2703" s="171"/>
      <c r="G2703" s="212"/>
      <c r="J2703" s="202"/>
      <c r="K2703" s="198"/>
    </row>
    <row r="2704" spans="6:11" s="175" customFormat="1" ht="15" customHeight="1" x14ac:dyDescent="0.25">
      <c r="F2704" s="171"/>
      <c r="G2704" s="212"/>
      <c r="J2704" s="202"/>
      <c r="K2704" s="198"/>
    </row>
    <row r="2705" spans="6:11" s="175" customFormat="1" ht="15" customHeight="1" x14ac:dyDescent="0.25">
      <c r="F2705" s="171"/>
      <c r="G2705" s="212"/>
      <c r="J2705" s="202"/>
      <c r="K2705" s="198"/>
    </row>
    <row r="2706" spans="6:11" s="175" customFormat="1" ht="15" customHeight="1" x14ac:dyDescent="0.25">
      <c r="F2706" s="171"/>
      <c r="G2706" s="212"/>
      <c r="J2706" s="202"/>
      <c r="K2706" s="198"/>
    </row>
    <row r="2707" spans="6:11" s="175" customFormat="1" ht="15" customHeight="1" x14ac:dyDescent="0.25">
      <c r="F2707" s="171"/>
      <c r="G2707" s="212"/>
      <c r="J2707" s="202"/>
      <c r="K2707" s="198"/>
    </row>
    <row r="2708" spans="6:11" s="175" customFormat="1" ht="15" customHeight="1" x14ac:dyDescent="0.25">
      <c r="F2708" s="171"/>
      <c r="G2708" s="212"/>
      <c r="J2708" s="202"/>
      <c r="K2708" s="198"/>
    </row>
    <row r="2709" spans="6:11" s="175" customFormat="1" ht="15" customHeight="1" x14ac:dyDescent="0.25">
      <c r="F2709" s="171"/>
      <c r="G2709" s="212"/>
      <c r="J2709" s="202"/>
      <c r="K2709" s="198"/>
    </row>
    <row r="2710" spans="6:11" s="175" customFormat="1" ht="15" customHeight="1" x14ac:dyDescent="0.25">
      <c r="F2710" s="171"/>
      <c r="G2710" s="212"/>
      <c r="J2710" s="202"/>
      <c r="K2710" s="198"/>
    </row>
    <row r="2711" spans="6:11" s="175" customFormat="1" ht="15" customHeight="1" x14ac:dyDescent="0.25">
      <c r="F2711" s="171"/>
      <c r="G2711" s="212"/>
      <c r="J2711" s="202"/>
      <c r="K2711" s="198"/>
    </row>
    <row r="2712" spans="6:11" s="175" customFormat="1" ht="15" customHeight="1" x14ac:dyDescent="0.25">
      <c r="F2712" s="171"/>
      <c r="G2712" s="212"/>
      <c r="J2712" s="202"/>
      <c r="K2712" s="198"/>
    </row>
    <row r="2713" spans="6:11" s="175" customFormat="1" ht="15" customHeight="1" x14ac:dyDescent="0.25">
      <c r="F2713" s="171"/>
      <c r="G2713" s="212"/>
      <c r="J2713" s="202"/>
      <c r="K2713" s="198"/>
    </row>
    <row r="2714" spans="6:11" s="175" customFormat="1" ht="15" customHeight="1" x14ac:dyDescent="0.25">
      <c r="F2714" s="171"/>
      <c r="G2714" s="212"/>
      <c r="J2714" s="202"/>
      <c r="K2714" s="198"/>
    </row>
    <row r="2715" spans="6:11" s="175" customFormat="1" ht="15" customHeight="1" x14ac:dyDescent="0.25">
      <c r="F2715" s="171"/>
      <c r="G2715" s="212"/>
      <c r="J2715" s="202"/>
      <c r="K2715" s="198"/>
    </row>
    <row r="2716" spans="6:11" s="175" customFormat="1" ht="15" customHeight="1" x14ac:dyDescent="0.25">
      <c r="F2716" s="171"/>
      <c r="G2716" s="212"/>
      <c r="J2716" s="202"/>
      <c r="K2716" s="198"/>
    </row>
    <row r="2717" spans="6:11" s="175" customFormat="1" ht="15" customHeight="1" x14ac:dyDescent="0.25">
      <c r="F2717" s="171"/>
      <c r="G2717" s="212"/>
      <c r="J2717" s="202"/>
      <c r="K2717" s="198"/>
    </row>
    <row r="2718" spans="6:11" s="175" customFormat="1" ht="15" customHeight="1" x14ac:dyDescent="0.25">
      <c r="F2718" s="171"/>
      <c r="G2718" s="212"/>
      <c r="J2718" s="202"/>
      <c r="K2718" s="198"/>
    </row>
    <row r="2719" spans="6:11" s="175" customFormat="1" ht="15" customHeight="1" x14ac:dyDescent="0.25">
      <c r="F2719" s="171"/>
      <c r="G2719" s="212"/>
      <c r="J2719" s="202"/>
      <c r="K2719" s="198"/>
    </row>
    <row r="2720" spans="6:11" s="175" customFormat="1" ht="15" customHeight="1" x14ac:dyDescent="0.25">
      <c r="F2720" s="171"/>
      <c r="G2720" s="212"/>
      <c r="J2720" s="202"/>
      <c r="K2720" s="198"/>
    </row>
    <row r="2721" spans="6:11" s="175" customFormat="1" ht="15" customHeight="1" x14ac:dyDescent="0.25">
      <c r="F2721" s="171"/>
      <c r="G2721" s="212"/>
      <c r="J2721" s="202"/>
      <c r="K2721" s="198"/>
    </row>
    <row r="2722" spans="6:11" s="175" customFormat="1" ht="15" customHeight="1" x14ac:dyDescent="0.25">
      <c r="F2722" s="171"/>
      <c r="G2722" s="212"/>
      <c r="J2722" s="202"/>
      <c r="K2722" s="198"/>
    </row>
    <row r="2723" spans="6:11" s="175" customFormat="1" ht="15" customHeight="1" x14ac:dyDescent="0.25">
      <c r="F2723" s="171"/>
      <c r="G2723" s="212"/>
      <c r="J2723" s="202"/>
      <c r="K2723" s="198"/>
    </row>
    <row r="2724" spans="6:11" s="175" customFormat="1" ht="15" customHeight="1" x14ac:dyDescent="0.25">
      <c r="F2724" s="171"/>
      <c r="G2724" s="212"/>
      <c r="J2724" s="202"/>
      <c r="K2724" s="198"/>
    </row>
    <row r="2725" spans="6:11" s="175" customFormat="1" ht="15" customHeight="1" x14ac:dyDescent="0.25">
      <c r="F2725" s="171"/>
      <c r="G2725" s="212"/>
      <c r="J2725" s="202"/>
      <c r="K2725" s="198"/>
    </row>
    <row r="2726" spans="6:11" s="175" customFormat="1" ht="15" customHeight="1" x14ac:dyDescent="0.25">
      <c r="F2726" s="171"/>
      <c r="G2726" s="212"/>
      <c r="J2726" s="202"/>
      <c r="K2726" s="198"/>
    </row>
    <row r="2727" spans="6:11" s="175" customFormat="1" ht="15" customHeight="1" x14ac:dyDescent="0.25">
      <c r="F2727" s="171"/>
      <c r="G2727" s="212"/>
      <c r="J2727" s="202"/>
      <c r="K2727" s="198"/>
    </row>
    <row r="2728" spans="6:11" s="175" customFormat="1" ht="15" customHeight="1" x14ac:dyDescent="0.25">
      <c r="F2728" s="171"/>
      <c r="G2728" s="212"/>
      <c r="J2728" s="202"/>
      <c r="K2728" s="198"/>
    </row>
    <row r="2729" spans="6:11" s="175" customFormat="1" ht="15" customHeight="1" x14ac:dyDescent="0.25">
      <c r="F2729" s="171"/>
      <c r="G2729" s="212"/>
      <c r="J2729" s="202"/>
      <c r="K2729" s="198"/>
    </row>
    <row r="2730" spans="6:11" s="175" customFormat="1" ht="15" customHeight="1" x14ac:dyDescent="0.25">
      <c r="F2730" s="171"/>
      <c r="G2730" s="212"/>
      <c r="J2730" s="202"/>
      <c r="K2730" s="198"/>
    </row>
    <row r="2731" spans="6:11" s="175" customFormat="1" ht="15" customHeight="1" x14ac:dyDescent="0.25">
      <c r="F2731" s="171"/>
      <c r="G2731" s="212"/>
      <c r="J2731" s="202"/>
      <c r="K2731" s="198"/>
    </row>
    <row r="2732" spans="6:11" s="175" customFormat="1" ht="15" customHeight="1" x14ac:dyDescent="0.25">
      <c r="F2732" s="171"/>
      <c r="G2732" s="212"/>
      <c r="J2732" s="202"/>
      <c r="K2732" s="198"/>
    </row>
    <row r="2733" spans="6:11" s="175" customFormat="1" ht="15" customHeight="1" x14ac:dyDescent="0.25">
      <c r="F2733" s="171"/>
      <c r="G2733" s="212"/>
      <c r="J2733" s="202"/>
      <c r="K2733" s="198"/>
    </row>
    <row r="2734" spans="6:11" s="175" customFormat="1" ht="15" customHeight="1" x14ac:dyDescent="0.25">
      <c r="F2734" s="171"/>
      <c r="G2734" s="212"/>
      <c r="J2734" s="202"/>
      <c r="K2734" s="198"/>
    </row>
    <row r="2735" spans="6:11" s="175" customFormat="1" ht="15" customHeight="1" x14ac:dyDescent="0.25">
      <c r="F2735" s="171"/>
      <c r="G2735" s="212"/>
      <c r="J2735" s="202"/>
      <c r="K2735" s="198"/>
    </row>
    <row r="2736" spans="6:11" s="175" customFormat="1" ht="15" customHeight="1" x14ac:dyDescent="0.25">
      <c r="F2736" s="171"/>
      <c r="G2736" s="212"/>
      <c r="J2736" s="202"/>
      <c r="K2736" s="198"/>
    </row>
    <row r="2737" spans="6:11" s="175" customFormat="1" ht="15" customHeight="1" x14ac:dyDescent="0.25">
      <c r="F2737" s="171"/>
      <c r="G2737" s="212"/>
      <c r="J2737" s="202"/>
      <c r="K2737" s="198"/>
    </row>
    <row r="2738" spans="6:11" s="175" customFormat="1" ht="15" customHeight="1" x14ac:dyDescent="0.25">
      <c r="F2738" s="171"/>
      <c r="G2738" s="212"/>
      <c r="J2738" s="202"/>
      <c r="K2738" s="198"/>
    </row>
    <row r="2739" spans="6:11" s="175" customFormat="1" ht="15" customHeight="1" x14ac:dyDescent="0.25">
      <c r="F2739" s="171"/>
      <c r="G2739" s="212"/>
      <c r="J2739" s="202"/>
      <c r="K2739" s="198"/>
    </row>
    <row r="2740" spans="6:11" s="175" customFormat="1" ht="15" customHeight="1" x14ac:dyDescent="0.25">
      <c r="F2740" s="171"/>
      <c r="G2740" s="212"/>
      <c r="J2740" s="202"/>
      <c r="K2740" s="198"/>
    </row>
    <row r="2741" spans="6:11" s="175" customFormat="1" ht="15" customHeight="1" x14ac:dyDescent="0.25">
      <c r="F2741" s="171"/>
      <c r="G2741" s="212"/>
      <c r="J2741" s="202"/>
      <c r="K2741" s="198"/>
    </row>
    <row r="2742" spans="6:11" s="175" customFormat="1" ht="15" customHeight="1" x14ac:dyDescent="0.25">
      <c r="F2742" s="171"/>
      <c r="G2742" s="212"/>
      <c r="J2742" s="202"/>
      <c r="K2742" s="198"/>
    </row>
    <row r="2743" spans="6:11" s="175" customFormat="1" ht="15" customHeight="1" x14ac:dyDescent="0.25">
      <c r="F2743" s="171"/>
      <c r="G2743" s="212"/>
      <c r="J2743" s="202"/>
      <c r="K2743" s="198"/>
    </row>
    <row r="2744" spans="6:11" s="175" customFormat="1" ht="15" customHeight="1" x14ac:dyDescent="0.25">
      <c r="F2744" s="171"/>
      <c r="G2744" s="212"/>
      <c r="J2744" s="202"/>
      <c r="K2744" s="198"/>
    </row>
    <row r="2745" spans="6:11" s="175" customFormat="1" ht="15" customHeight="1" x14ac:dyDescent="0.25">
      <c r="F2745" s="171"/>
      <c r="G2745" s="212"/>
      <c r="J2745" s="202"/>
      <c r="K2745" s="198"/>
    </row>
    <row r="2746" spans="6:11" s="175" customFormat="1" ht="15" customHeight="1" x14ac:dyDescent="0.25">
      <c r="F2746" s="171"/>
      <c r="G2746" s="212"/>
      <c r="J2746" s="202"/>
      <c r="K2746" s="198"/>
    </row>
    <row r="2747" spans="6:11" s="175" customFormat="1" ht="15" customHeight="1" x14ac:dyDescent="0.25">
      <c r="F2747" s="171"/>
      <c r="G2747" s="212"/>
      <c r="J2747" s="202"/>
      <c r="K2747" s="198"/>
    </row>
    <row r="2748" spans="6:11" s="175" customFormat="1" ht="15" customHeight="1" x14ac:dyDescent="0.25">
      <c r="F2748" s="171"/>
      <c r="G2748" s="212"/>
      <c r="J2748" s="202"/>
      <c r="K2748" s="198"/>
    </row>
    <row r="2749" spans="6:11" s="175" customFormat="1" ht="15" customHeight="1" x14ac:dyDescent="0.25">
      <c r="F2749" s="171"/>
      <c r="G2749" s="212"/>
      <c r="J2749" s="202"/>
      <c r="K2749" s="198"/>
    </row>
    <row r="2750" spans="6:11" s="175" customFormat="1" ht="15" customHeight="1" x14ac:dyDescent="0.25">
      <c r="F2750" s="171"/>
      <c r="G2750" s="212"/>
      <c r="J2750" s="202"/>
      <c r="K2750" s="198"/>
    </row>
    <row r="2751" spans="6:11" s="175" customFormat="1" ht="15" customHeight="1" x14ac:dyDescent="0.25">
      <c r="F2751" s="171"/>
      <c r="G2751" s="212"/>
      <c r="J2751" s="202"/>
      <c r="K2751" s="198"/>
    </row>
    <row r="2752" spans="6:11" s="175" customFormat="1" ht="15" customHeight="1" x14ac:dyDescent="0.25">
      <c r="F2752" s="171"/>
      <c r="G2752" s="212"/>
      <c r="J2752" s="202"/>
      <c r="K2752" s="198"/>
    </row>
    <row r="2753" spans="6:11" s="175" customFormat="1" ht="15" customHeight="1" x14ac:dyDescent="0.25">
      <c r="F2753" s="171"/>
      <c r="G2753" s="212"/>
      <c r="J2753" s="202"/>
      <c r="K2753" s="198"/>
    </row>
    <row r="2754" spans="6:11" s="175" customFormat="1" ht="15" customHeight="1" x14ac:dyDescent="0.25">
      <c r="F2754" s="171"/>
      <c r="G2754" s="212"/>
      <c r="J2754" s="202"/>
      <c r="K2754" s="198"/>
    </row>
    <row r="2755" spans="6:11" s="175" customFormat="1" ht="15" customHeight="1" x14ac:dyDescent="0.25">
      <c r="F2755" s="171"/>
      <c r="G2755" s="212"/>
      <c r="J2755" s="202"/>
      <c r="K2755" s="198"/>
    </row>
    <row r="2756" spans="6:11" s="175" customFormat="1" ht="15" customHeight="1" x14ac:dyDescent="0.25">
      <c r="F2756" s="171"/>
      <c r="G2756" s="212"/>
      <c r="J2756" s="202"/>
      <c r="K2756" s="198"/>
    </row>
    <row r="2757" spans="6:11" s="175" customFormat="1" ht="15" customHeight="1" x14ac:dyDescent="0.25">
      <c r="F2757" s="171"/>
      <c r="G2757" s="212"/>
      <c r="J2757" s="202"/>
      <c r="K2757" s="198"/>
    </row>
    <row r="2758" spans="6:11" s="175" customFormat="1" ht="15" customHeight="1" x14ac:dyDescent="0.25">
      <c r="F2758" s="171"/>
      <c r="G2758" s="212"/>
      <c r="J2758" s="202"/>
      <c r="K2758" s="198"/>
    </row>
    <row r="2759" spans="6:11" s="175" customFormat="1" ht="15" customHeight="1" x14ac:dyDescent="0.25">
      <c r="F2759" s="171"/>
      <c r="G2759" s="212"/>
      <c r="J2759" s="202"/>
      <c r="K2759" s="198"/>
    </row>
    <row r="2760" spans="6:11" s="175" customFormat="1" ht="15" customHeight="1" x14ac:dyDescent="0.25">
      <c r="F2760" s="171"/>
      <c r="G2760" s="212"/>
      <c r="J2760" s="202"/>
      <c r="K2760" s="198"/>
    </row>
    <row r="2761" spans="6:11" s="175" customFormat="1" ht="15" customHeight="1" x14ac:dyDescent="0.25">
      <c r="F2761" s="171"/>
      <c r="G2761" s="212"/>
      <c r="J2761" s="202"/>
      <c r="K2761" s="198"/>
    </row>
    <row r="2762" spans="6:11" s="175" customFormat="1" ht="15" customHeight="1" x14ac:dyDescent="0.25">
      <c r="F2762" s="171"/>
      <c r="G2762" s="212"/>
      <c r="J2762" s="202"/>
      <c r="K2762" s="198"/>
    </row>
    <row r="2763" spans="6:11" s="175" customFormat="1" ht="15" customHeight="1" x14ac:dyDescent="0.25">
      <c r="F2763" s="171"/>
      <c r="G2763" s="212"/>
      <c r="J2763" s="202"/>
      <c r="K2763" s="198"/>
    </row>
    <row r="2764" spans="6:11" s="175" customFormat="1" ht="15" customHeight="1" x14ac:dyDescent="0.25">
      <c r="F2764" s="171"/>
      <c r="G2764" s="212"/>
      <c r="J2764" s="202"/>
      <c r="K2764" s="198"/>
    </row>
    <row r="2765" spans="6:11" s="175" customFormat="1" ht="15" customHeight="1" x14ac:dyDescent="0.25">
      <c r="F2765" s="171"/>
      <c r="G2765" s="212"/>
      <c r="J2765" s="202"/>
      <c r="K2765" s="198"/>
    </row>
    <row r="2766" spans="6:11" s="175" customFormat="1" ht="15" customHeight="1" x14ac:dyDescent="0.25">
      <c r="F2766" s="171"/>
      <c r="G2766" s="212"/>
      <c r="J2766" s="202"/>
      <c r="K2766" s="198"/>
    </row>
    <row r="2767" spans="6:11" s="175" customFormat="1" ht="15" customHeight="1" x14ac:dyDescent="0.25">
      <c r="F2767" s="171"/>
      <c r="G2767" s="212"/>
      <c r="J2767" s="202"/>
      <c r="K2767" s="198"/>
    </row>
    <row r="2768" spans="6:11" s="175" customFormat="1" ht="15" customHeight="1" x14ac:dyDescent="0.25">
      <c r="F2768" s="171"/>
      <c r="G2768" s="212"/>
      <c r="J2768" s="202"/>
      <c r="K2768" s="198"/>
    </row>
    <row r="2769" spans="6:11" s="175" customFormat="1" ht="15" customHeight="1" x14ac:dyDescent="0.25">
      <c r="F2769" s="171"/>
      <c r="G2769" s="212"/>
      <c r="J2769" s="202"/>
      <c r="K2769" s="198"/>
    </row>
    <row r="2770" spans="6:11" s="175" customFormat="1" ht="15" customHeight="1" x14ac:dyDescent="0.25">
      <c r="F2770" s="171"/>
      <c r="G2770" s="212"/>
      <c r="J2770" s="202"/>
      <c r="K2770" s="198"/>
    </row>
    <row r="2771" spans="6:11" s="175" customFormat="1" ht="15" customHeight="1" x14ac:dyDescent="0.25">
      <c r="F2771" s="171"/>
      <c r="G2771" s="212"/>
      <c r="J2771" s="202"/>
      <c r="K2771" s="198"/>
    </row>
    <row r="2772" spans="6:11" s="175" customFormat="1" ht="15" customHeight="1" x14ac:dyDescent="0.25">
      <c r="F2772" s="171"/>
      <c r="G2772" s="212"/>
      <c r="J2772" s="202"/>
      <c r="K2772" s="198"/>
    </row>
    <row r="2773" spans="6:11" s="175" customFormat="1" ht="15" customHeight="1" x14ac:dyDescent="0.25">
      <c r="F2773" s="171"/>
      <c r="G2773" s="212"/>
      <c r="J2773" s="202"/>
      <c r="K2773" s="198"/>
    </row>
    <row r="2774" spans="6:11" s="175" customFormat="1" ht="15" customHeight="1" x14ac:dyDescent="0.25">
      <c r="F2774" s="171"/>
      <c r="G2774" s="212"/>
      <c r="J2774" s="202"/>
      <c r="K2774" s="198"/>
    </row>
    <row r="2775" spans="6:11" s="175" customFormat="1" ht="15" customHeight="1" x14ac:dyDescent="0.25">
      <c r="F2775" s="171"/>
      <c r="G2775" s="212"/>
      <c r="J2775" s="202"/>
      <c r="K2775" s="198"/>
    </row>
    <row r="2776" spans="6:11" s="175" customFormat="1" ht="15" customHeight="1" x14ac:dyDescent="0.25">
      <c r="F2776" s="171"/>
      <c r="G2776" s="212"/>
      <c r="J2776" s="202"/>
      <c r="K2776" s="198"/>
    </row>
    <row r="2777" spans="6:11" s="175" customFormat="1" ht="15" customHeight="1" x14ac:dyDescent="0.25">
      <c r="F2777" s="171"/>
      <c r="G2777" s="212"/>
      <c r="J2777" s="202"/>
      <c r="K2777" s="198"/>
    </row>
    <row r="2778" spans="6:11" s="175" customFormat="1" ht="15" customHeight="1" x14ac:dyDescent="0.25">
      <c r="F2778" s="171"/>
      <c r="G2778" s="212"/>
      <c r="J2778" s="202"/>
      <c r="K2778" s="198"/>
    </row>
    <row r="2779" spans="6:11" s="175" customFormat="1" ht="15" customHeight="1" x14ac:dyDescent="0.25">
      <c r="F2779" s="171"/>
      <c r="G2779" s="212"/>
      <c r="J2779" s="202"/>
      <c r="K2779" s="198"/>
    </row>
    <row r="2780" spans="6:11" s="175" customFormat="1" ht="15" customHeight="1" x14ac:dyDescent="0.25">
      <c r="F2780" s="171"/>
      <c r="G2780" s="212"/>
      <c r="J2780" s="202"/>
      <c r="K2780" s="198"/>
    </row>
    <row r="2781" spans="6:11" s="175" customFormat="1" ht="15" customHeight="1" x14ac:dyDescent="0.25">
      <c r="F2781" s="171"/>
      <c r="G2781" s="212"/>
      <c r="J2781" s="202"/>
      <c r="K2781" s="198"/>
    </row>
    <row r="2782" spans="6:11" s="175" customFormat="1" ht="15" customHeight="1" x14ac:dyDescent="0.25">
      <c r="F2782" s="171"/>
      <c r="G2782" s="212"/>
      <c r="J2782" s="202"/>
      <c r="K2782" s="198"/>
    </row>
    <row r="2783" spans="6:11" s="175" customFormat="1" ht="15" customHeight="1" x14ac:dyDescent="0.25">
      <c r="F2783" s="171"/>
      <c r="G2783" s="212"/>
      <c r="J2783" s="202"/>
      <c r="K2783" s="198"/>
    </row>
    <row r="2784" spans="6:11" s="175" customFormat="1" ht="15" customHeight="1" x14ac:dyDescent="0.25">
      <c r="F2784" s="171"/>
      <c r="G2784" s="212"/>
      <c r="J2784" s="202"/>
      <c r="K2784" s="198"/>
    </row>
    <row r="2785" spans="6:11" s="175" customFormat="1" ht="15" customHeight="1" x14ac:dyDescent="0.25">
      <c r="F2785" s="171"/>
      <c r="G2785" s="212"/>
      <c r="J2785" s="202"/>
      <c r="K2785" s="198"/>
    </row>
    <row r="2786" spans="6:11" s="175" customFormat="1" ht="15" customHeight="1" x14ac:dyDescent="0.25">
      <c r="F2786" s="171"/>
      <c r="G2786" s="212"/>
      <c r="J2786" s="202"/>
      <c r="K2786" s="198"/>
    </row>
    <row r="2787" spans="6:11" s="175" customFormat="1" ht="15" customHeight="1" x14ac:dyDescent="0.25">
      <c r="F2787" s="171"/>
      <c r="G2787" s="212"/>
      <c r="J2787" s="202"/>
      <c r="K2787" s="198"/>
    </row>
    <row r="2788" spans="6:11" s="175" customFormat="1" ht="15" customHeight="1" x14ac:dyDescent="0.25">
      <c r="F2788" s="171"/>
      <c r="G2788" s="212"/>
      <c r="J2788" s="202"/>
      <c r="K2788" s="198"/>
    </row>
    <row r="2789" spans="6:11" s="175" customFormat="1" ht="15" customHeight="1" x14ac:dyDescent="0.25">
      <c r="F2789" s="171"/>
      <c r="G2789" s="212"/>
      <c r="J2789" s="202"/>
      <c r="K2789" s="198"/>
    </row>
    <row r="2790" spans="6:11" s="175" customFormat="1" ht="15" customHeight="1" x14ac:dyDescent="0.25">
      <c r="F2790" s="171"/>
      <c r="G2790" s="212"/>
      <c r="J2790" s="202"/>
      <c r="K2790" s="198"/>
    </row>
    <row r="2791" spans="6:11" s="175" customFormat="1" ht="15" customHeight="1" x14ac:dyDescent="0.25">
      <c r="F2791" s="171"/>
      <c r="G2791" s="212"/>
      <c r="J2791" s="202"/>
      <c r="K2791" s="198"/>
    </row>
    <row r="2792" spans="6:11" s="175" customFormat="1" ht="15" customHeight="1" x14ac:dyDescent="0.25">
      <c r="F2792" s="171"/>
      <c r="G2792" s="212"/>
      <c r="J2792" s="202"/>
      <c r="K2792" s="198"/>
    </row>
    <row r="2793" spans="6:11" s="175" customFormat="1" ht="15" customHeight="1" x14ac:dyDescent="0.25">
      <c r="F2793" s="171"/>
      <c r="G2793" s="212"/>
      <c r="J2793" s="202"/>
      <c r="K2793" s="198"/>
    </row>
    <row r="2794" spans="6:11" s="175" customFormat="1" ht="15" customHeight="1" x14ac:dyDescent="0.25">
      <c r="F2794" s="171"/>
      <c r="G2794" s="212"/>
      <c r="J2794" s="202"/>
      <c r="K2794" s="198"/>
    </row>
    <row r="2795" spans="6:11" s="175" customFormat="1" ht="15" customHeight="1" x14ac:dyDescent="0.25">
      <c r="F2795" s="171"/>
      <c r="G2795" s="212"/>
      <c r="J2795" s="202"/>
      <c r="K2795" s="198"/>
    </row>
    <row r="2796" spans="6:11" s="175" customFormat="1" ht="15" customHeight="1" x14ac:dyDescent="0.25">
      <c r="F2796" s="171"/>
      <c r="G2796" s="212"/>
      <c r="J2796" s="202"/>
      <c r="K2796" s="198"/>
    </row>
    <row r="2797" spans="6:11" s="175" customFormat="1" ht="15" customHeight="1" x14ac:dyDescent="0.25">
      <c r="F2797" s="171"/>
      <c r="G2797" s="212"/>
      <c r="J2797" s="202"/>
      <c r="K2797" s="198"/>
    </row>
    <row r="2798" spans="6:11" s="175" customFormat="1" ht="15" customHeight="1" x14ac:dyDescent="0.25">
      <c r="F2798" s="171"/>
      <c r="G2798" s="212"/>
      <c r="J2798" s="202"/>
      <c r="K2798" s="198"/>
    </row>
    <row r="2799" spans="6:11" s="175" customFormat="1" ht="15" customHeight="1" x14ac:dyDescent="0.25">
      <c r="F2799" s="171"/>
      <c r="G2799" s="212"/>
      <c r="J2799" s="202"/>
      <c r="K2799" s="198"/>
    </row>
    <row r="2800" spans="6:11" s="175" customFormat="1" ht="15" customHeight="1" x14ac:dyDescent="0.25">
      <c r="F2800" s="171"/>
      <c r="G2800" s="212"/>
      <c r="J2800" s="202"/>
      <c r="K2800" s="198"/>
    </row>
    <row r="2801" spans="6:11" s="175" customFormat="1" ht="15" customHeight="1" x14ac:dyDescent="0.25">
      <c r="F2801" s="171"/>
      <c r="G2801" s="212"/>
      <c r="J2801" s="202"/>
      <c r="K2801" s="198"/>
    </row>
    <row r="2802" spans="6:11" s="175" customFormat="1" ht="15" customHeight="1" x14ac:dyDescent="0.25">
      <c r="F2802" s="171"/>
      <c r="G2802" s="212"/>
      <c r="J2802" s="202"/>
      <c r="K2802" s="198"/>
    </row>
    <row r="2803" spans="6:11" s="175" customFormat="1" ht="15" customHeight="1" x14ac:dyDescent="0.25">
      <c r="F2803" s="171"/>
      <c r="G2803" s="212"/>
      <c r="J2803" s="202"/>
      <c r="K2803" s="198"/>
    </row>
    <row r="2804" spans="6:11" s="175" customFormat="1" ht="15" customHeight="1" x14ac:dyDescent="0.25">
      <c r="F2804" s="171"/>
      <c r="G2804" s="212"/>
      <c r="J2804" s="202"/>
      <c r="K2804" s="198"/>
    </row>
    <row r="2805" spans="6:11" s="175" customFormat="1" ht="15" customHeight="1" x14ac:dyDescent="0.25">
      <c r="F2805" s="171"/>
      <c r="G2805" s="212"/>
      <c r="J2805" s="202"/>
      <c r="K2805" s="198"/>
    </row>
    <row r="2806" spans="6:11" s="175" customFormat="1" ht="15" customHeight="1" x14ac:dyDescent="0.25">
      <c r="F2806" s="171"/>
      <c r="G2806" s="212"/>
      <c r="J2806" s="202"/>
      <c r="K2806" s="198"/>
    </row>
    <row r="2807" spans="6:11" s="175" customFormat="1" ht="15" customHeight="1" x14ac:dyDescent="0.25">
      <c r="F2807" s="171"/>
      <c r="G2807" s="212"/>
      <c r="J2807" s="202"/>
      <c r="K2807" s="198"/>
    </row>
    <row r="2808" spans="6:11" s="175" customFormat="1" ht="15" customHeight="1" x14ac:dyDescent="0.25">
      <c r="F2808" s="171"/>
      <c r="G2808" s="212"/>
      <c r="J2808" s="202"/>
      <c r="K2808" s="198"/>
    </row>
    <row r="2809" spans="6:11" s="175" customFormat="1" ht="15" customHeight="1" x14ac:dyDescent="0.25">
      <c r="F2809" s="171"/>
      <c r="G2809" s="212"/>
      <c r="J2809" s="202"/>
      <c r="K2809" s="198"/>
    </row>
    <row r="2810" spans="6:11" s="175" customFormat="1" ht="15" customHeight="1" x14ac:dyDescent="0.25">
      <c r="F2810" s="171"/>
      <c r="G2810" s="212"/>
      <c r="J2810" s="202"/>
      <c r="K2810" s="198"/>
    </row>
    <row r="2811" spans="6:11" s="175" customFormat="1" ht="15" customHeight="1" x14ac:dyDescent="0.25">
      <c r="F2811" s="171"/>
      <c r="G2811" s="212"/>
      <c r="J2811" s="202"/>
      <c r="K2811" s="198"/>
    </row>
    <row r="2812" spans="6:11" s="175" customFormat="1" ht="15" customHeight="1" x14ac:dyDescent="0.25">
      <c r="F2812" s="171"/>
      <c r="G2812" s="212"/>
      <c r="J2812" s="202"/>
      <c r="K2812" s="198"/>
    </row>
    <row r="2813" spans="6:11" s="175" customFormat="1" ht="15" customHeight="1" x14ac:dyDescent="0.25">
      <c r="F2813" s="171"/>
      <c r="G2813" s="212"/>
      <c r="J2813" s="202"/>
      <c r="K2813" s="198"/>
    </row>
    <row r="2814" spans="6:11" s="175" customFormat="1" ht="15" customHeight="1" x14ac:dyDescent="0.25">
      <c r="F2814" s="171"/>
      <c r="G2814" s="212"/>
      <c r="J2814" s="202"/>
      <c r="K2814" s="198"/>
    </row>
    <row r="2815" spans="6:11" s="175" customFormat="1" ht="15" customHeight="1" x14ac:dyDescent="0.25">
      <c r="F2815" s="171"/>
      <c r="G2815" s="212"/>
      <c r="J2815" s="202"/>
      <c r="K2815" s="198"/>
    </row>
    <row r="2816" spans="6:11" s="175" customFormat="1" ht="15" customHeight="1" x14ac:dyDescent="0.25">
      <c r="F2816" s="171"/>
      <c r="G2816" s="212"/>
      <c r="J2816" s="202"/>
      <c r="K2816" s="198"/>
    </row>
    <row r="2817" spans="6:11" s="175" customFormat="1" ht="15" customHeight="1" x14ac:dyDescent="0.25">
      <c r="F2817" s="171"/>
      <c r="G2817" s="212"/>
      <c r="J2817" s="202"/>
      <c r="K2817" s="198"/>
    </row>
    <row r="2818" spans="6:11" s="175" customFormat="1" ht="15" customHeight="1" x14ac:dyDescent="0.25">
      <c r="F2818" s="171"/>
      <c r="G2818" s="212"/>
      <c r="J2818" s="202"/>
      <c r="K2818" s="198"/>
    </row>
    <row r="2819" spans="6:11" s="175" customFormat="1" ht="15" customHeight="1" x14ac:dyDescent="0.25">
      <c r="F2819" s="171"/>
      <c r="G2819" s="212"/>
      <c r="J2819" s="202"/>
      <c r="K2819" s="198"/>
    </row>
    <row r="2820" spans="6:11" s="175" customFormat="1" ht="15" customHeight="1" x14ac:dyDescent="0.25">
      <c r="F2820" s="171"/>
      <c r="G2820" s="212"/>
      <c r="J2820" s="202"/>
      <c r="K2820" s="198"/>
    </row>
    <row r="2821" spans="6:11" s="175" customFormat="1" ht="15" customHeight="1" x14ac:dyDescent="0.25">
      <c r="F2821" s="171"/>
      <c r="G2821" s="212"/>
      <c r="J2821" s="202"/>
      <c r="K2821" s="198"/>
    </row>
    <row r="2822" spans="6:11" s="175" customFormat="1" ht="15" customHeight="1" x14ac:dyDescent="0.25">
      <c r="F2822" s="171"/>
      <c r="G2822" s="212"/>
      <c r="J2822" s="202"/>
      <c r="K2822" s="198"/>
    </row>
    <row r="2823" spans="6:11" s="175" customFormat="1" ht="15" customHeight="1" x14ac:dyDescent="0.25">
      <c r="F2823" s="171"/>
      <c r="G2823" s="212"/>
      <c r="J2823" s="202"/>
      <c r="K2823" s="198"/>
    </row>
    <row r="2824" spans="6:11" s="175" customFormat="1" ht="15" customHeight="1" x14ac:dyDescent="0.25">
      <c r="F2824" s="171"/>
      <c r="G2824" s="212"/>
      <c r="J2824" s="202"/>
      <c r="K2824" s="198"/>
    </row>
    <row r="2825" spans="6:11" s="175" customFormat="1" ht="15" customHeight="1" x14ac:dyDescent="0.25">
      <c r="F2825" s="171"/>
      <c r="G2825" s="212"/>
      <c r="J2825" s="202"/>
      <c r="K2825" s="198"/>
    </row>
    <row r="2826" spans="6:11" s="175" customFormat="1" ht="15" customHeight="1" x14ac:dyDescent="0.25">
      <c r="F2826" s="171"/>
      <c r="G2826" s="212"/>
      <c r="J2826" s="202"/>
      <c r="K2826" s="198"/>
    </row>
    <row r="2827" spans="6:11" s="175" customFormat="1" ht="15" customHeight="1" x14ac:dyDescent="0.25">
      <c r="F2827" s="171"/>
      <c r="G2827" s="212"/>
      <c r="J2827" s="202"/>
      <c r="K2827" s="198"/>
    </row>
    <row r="2828" spans="6:11" s="175" customFormat="1" ht="15" customHeight="1" x14ac:dyDescent="0.25">
      <c r="F2828" s="171"/>
      <c r="G2828" s="212"/>
      <c r="J2828" s="202"/>
      <c r="K2828" s="198"/>
    </row>
    <row r="2829" spans="6:11" s="175" customFormat="1" ht="15" customHeight="1" x14ac:dyDescent="0.25">
      <c r="F2829" s="171"/>
      <c r="G2829" s="212"/>
      <c r="J2829" s="202"/>
      <c r="K2829" s="198"/>
    </row>
    <row r="2830" spans="6:11" s="175" customFormat="1" ht="15" customHeight="1" x14ac:dyDescent="0.25">
      <c r="F2830" s="171"/>
      <c r="G2830" s="212"/>
      <c r="J2830" s="202"/>
      <c r="K2830" s="198"/>
    </row>
    <row r="2831" spans="6:11" s="175" customFormat="1" ht="15" customHeight="1" x14ac:dyDescent="0.25">
      <c r="F2831" s="171"/>
      <c r="G2831" s="212"/>
      <c r="J2831" s="202"/>
      <c r="K2831" s="198"/>
    </row>
    <row r="2832" spans="6:11" s="175" customFormat="1" ht="15" customHeight="1" x14ac:dyDescent="0.25">
      <c r="F2832" s="171"/>
      <c r="G2832" s="212"/>
      <c r="J2832" s="202"/>
      <c r="K2832" s="198"/>
    </row>
    <row r="2833" spans="6:11" s="175" customFormat="1" ht="15" customHeight="1" x14ac:dyDescent="0.25">
      <c r="F2833" s="171"/>
      <c r="G2833" s="212"/>
      <c r="J2833" s="202"/>
      <c r="K2833" s="198"/>
    </row>
    <row r="2834" spans="6:11" s="175" customFormat="1" ht="15" customHeight="1" x14ac:dyDescent="0.25">
      <c r="F2834" s="171"/>
      <c r="G2834" s="212"/>
      <c r="J2834" s="202"/>
      <c r="K2834" s="198"/>
    </row>
    <row r="2835" spans="6:11" s="175" customFormat="1" ht="15" customHeight="1" x14ac:dyDescent="0.25">
      <c r="F2835" s="171"/>
      <c r="G2835" s="212"/>
      <c r="J2835" s="202"/>
      <c r="K2835" s="198"/>
    </row>
    <row r="2836" spans="6:11" s="175" customFormat="1" ht="15" customHeight="1" x14ac:dyDescent="0.25">
      <c r="F2836" s="171"/>
      <c r="G2836" s="212"/>
      <c r="J2836" s="202"/>
      <c r="K2836" s="198"/>
    </row>
    <row r="2837" spans="6:11" s="175" customFormat="1" ht="15" customHeight="1" x14ac:dyDescent="0.25">
      <c r="F2837" s="171"/>
      <c r="G2837" s="212"/>
      <c r="J2837" s="202"/>
      <c r="K2837" s="198"/>
    </row>
    <row r="2838" spans="6:11" s="175" customFormat="1" ht="15" customHeight="1" x14ac:dyDescent="0.25">
      <c r="F2838" s="171"/>
      <c r="G2838" s="212"/>
      <c r="J2838" s="202"/>
      <c r="K2838" s="198"/>
    </row>
    <row r="2839" spans="6:11" s="175" customFormat="1" ht="15" customHeight="1" x14ac:dyDescent="0.25">
      <c r="F2839" s="171"/>
      <c r="G2839" s="212"/>
      <c r="J2839" s="202"/>
      <c r="K2839" s="198"/>
    </row>
    <row r="2840" spans="6:11" s="175" customFormat="1" ht="15" customHeight="1" x14ac:dyDescent="0.25">
      <c r="F2840" s="171"/>
      <c r="G2840" s="212"/>
      <c r="J2840" s="202"/>
      <c r="K2840" s="198"/>
    </row>
    <row r="2841" spans="6:11" s="175" customFormat="1" ht="15" customHeight="1" x14ac:dyDescent="0.25">
      <c r="F2841" s="171"/>
      <c r="G2841" s="212"/>
      <c r="J2841" s="202"/>
      <c r="K2841" s="198"/>
    </row>
    <row r="2842" spans="6:11" s="175" customFormat="1" ht="15" customHeight="1" x14ac:dyDescent="0.25">
      <c r="F2842" s="171"/>
      <c r="G2842" s="212"/>
      <c r="J2842" s="202"/>
      <c r="K2842" s="198"/>
    </row>
    <row r="2843" spans="6:11" s="175" customFormat="1" ht="15" customHeight="1" x14ac:dyDescent="0.25">
      <c r="F2843" s="171"/>
      <c r="G2843" s="212"/>
      <c r="J2843" s="202"/>
      <c r="K2843" s="198"/>
    </row>
    <row r="2844" spans="6:11" s="175" customFormat="1" ht="15" customHeight="1" x14ac:dyDescent="0.25">
      <c r="F2844" s="171"/>
      <c r="G2844" s="212"/>
      <c r="J2844" s="202"/>
      <c r="K2844" s="198"/>
    </row>
    <row r="2845" spans="6:11" s="175" customFormat="1" ht="15" customHeight="1" x14ac:dyDescent="0.25">
      <c r="F2845" s="171"/>
      <c r="G2845" s="212"/>
      <c r="J2845" s="202"/>
      <c r="K2845" s="198"/>
    </row>
    <row r="2846" spans="6:11" s="175" customFormat="1" ht="15" customHeight="1" x14ac:dyDescent="0.25">
      <c r="F2846" s="171"/>
      <c r="G2846" s="212"/>
      <c r="J2846" s="202"/>
      <c r="K2846" s="198"/>
    </row>
    <row r="2847" spans="6:11" s="175" customFormat="1" ht="15" customHeight="1" x14ac:dyDescent="0.25">
      <c r="F2847" s="171"/>
      <c r="G2847" s="212"/>
      <c r="J2847" s="202"/>
      <c r="K2847" s="198"/>
    </row>
    <row r="2848" spans="6:11" s="175" customFormat="1" ht="15" customHeight="1" x14ac:dyDescent="0.25">
      <c r="F2848" s="171"/>
      <c r="G2848" s="212"/>
      <c r="J2848" s="202"/>
      <c r="K2848" s="198"/>
    </row>
    <row r="2849" spans="6:11" s="175" customFormat="1" ht="15" customHeight="1" x14ac:dyDescent="0.25">
      <c r="F2849" s="171"/>
      <c r="G2849" s="212"/>
      <c r="J2849" s="202"/>
      <c r="K2849" s="198"/>
    </row>
    <row r="2850" spans="6:11" s="175" customFormat="1" ht="15" customHeight="1" x14ac:dyDescent="0.25">
      <c r="F2850" s="171"/>
      <c r="G2850" s="212"/>
      <c r="J2850" s="202"/>
      <c r="K2850" s="198"/>
    </row>
    <row r="2851" spans="6:11" s="175" customFormat="1" ht="15" customHeight="1" x14ac:dyDescent="0.25">
      <c r="F2851" s="171"/>
      <c r="G2851" s="212"/>
      <c r="J2851" s="202"/>
      <c r="K2851" s="198"/>
    </row>
    <row r="2852" spans="6:11" s="175" customFormat="1" ht="15" customHeight="1" x14ac:dyDescent="0.25">
      <c r="F2852" s="171"/>
      <c r="G2852" s="212"/>
      <c r="J2852" s="202"/>
      <c r="K2852" s="198"/>
    </row>
    <row r="2853" spans="6:11" s="175" customFormat="1" ht="15" customHeight="1" x14ac:dyDescent="0.25">
      <c r="F2853" s="171"/>
      <c r="G2853" s="212"/>
      <c r="J2853" s="202"/>
      <c r="K2853" s="198"/>
    </row>
    <row r="2854" spans="6:11" s="175" customFormat="1" ht="15" customHeight="1" x14ac:dyDescent="0.25">
      <c r="F2854" s="171"/>
      <c r="G2854" s="212"/>
      <c r="J2854" s="202"/>
      <c r="K2854" s="198"/>
    </row>
    <row r="2855" spans="6:11" s="175" customFormat="1" ht="15" customHeight="1" x14ac:dyDescent="0.25">
      <c r="F2855" s="171"/>
      <c r="G2855" s="212"/>
      <c r="J2855" s="202"/>
      <c r="K2855" s="198"/>
    </row>
    <row r="2856" spans="6:11" s="175" customFormat="1" ht="15" customHeight="1" x14ac:dyDescent="0.25">
      <c r="F2856" s="171"/>
      <c r="G2856" s="212"/>
      <c r="J2856" s="202"/>
      <c r="K2856" s="198"/>
    </row>
    <row r="2857" spans="6:11" s="175" customFormat="1" ht="15" customHeight="1" x14ac:dyDescent="0.25">
      <c r="F2857" s="171"/>
      <c r="G2857" s="212"/>
      <c r="J2857" s="202"/>
      <c r="K2857" s="198"/>
    </row>
    <row r="2858" spans="6:11" s="175" customFormat="1" ht="15" customHeight="1" x14ac:dyDescent="0.25">
      <c r="F2858" s="171"/>
      <c r="G2858" s="212"/>
      <c r="J2858" s="202"/>
      <c r="K2858" s="198"/>
    </row>
    <row r="2859" spans="6:11" s="175" customFormat="1" ht="15" customHeight="1" x14ac:dyDescent="0.25">
      <c r="F2859" s="171"/>
      <c r="G2859" s="212"/>
      <c r="J2859" s="202"/>
      <c r="K2859" s="198"/>
    </row>
    <row r="2860" spans="6:11" s="175" customFormat="1" ht="15" customHeight="1" x14ac:dyDescent="0.25">
      <c r="F2860" s="171"/>
      <c r="G2860" s="212"/>
      <c r="J2860" s="202"/>
      <c r="K2860" s="198"/>
    </row>
    <row r="2861" spans="6:11" s="175" customFormat="1" ht="15" customHeight="1" x14ac:dyDescent="0.25">
      <c r="F2861" s="171"/>
      <c r="G2861" s="212"/>
      <c r="J2861" s="202"/>
      <c r="K2861" s="198"/>
    </row>
    <row r="2862" spans="6:11" s="175" customFormat="1" ht="15" customHeight="1" x14ac:dyDescent="0.25">
      <c r="F2862" s="171"/>
      <c r="G2862" s="212"/>
      <c r="J2862" s="202"/>
      <c r="K2862" s="198"/>
    </row>
    <row r="2863" spans="6:11" s="175" customFormat="1" ht="15" customHeight="1" x14ac:dyDescent="0.25">
      <c r="F2863" s="171"/>
      <c r="G2863" s="212"/>
      <c r="J2863" s="202"/>
      <c r="K2863" s="198"/>
    </row>
    <row r="2864" spans="6:11" s="175" customFormat="1" ht="15" customHeight="1" x14ac:dyDescent="0.25">
      <c r="F2864" s="171"/>
      <c r="G2864" s="212"/>
      <c r="J2864" s="202"/>
      <c r="K2864" s="198"/>
    </row>
    <row r="2865" spans="6:11" s="175" customFormat="1" ht="15" customHeight="1" x14ac:dyDescent="0.25">
      <c r="F2865" s="171"/>
      <c r="G2865" s="212"/>
      <c r="J2865" s="202"/>
      <c r="K2865" s="198"/>
    </row>
    <row r="2866" spans="6:11" s="175" customFormat="1" ht="15" customHeight="1" x14ac:dyDescent="0.25">
      <c r="F2866" s="171"/>
      <c r="G2866" s="212"/>
      <c r="J2866" s="202"/>
      <c r="K2866" s="198"/>
    </row>
    <row r="2867" spans="6:11" s="175" customFormat="1" ht="15" customHeight="1" x14ac:dyDescent="0.25">
      <c r="F2867" s="171"/>
      <c r="G2867" s="212"/>
      <c r="J2867" s="202"/>
      <c r="K2867" s="198"/>
    </row>
    <row r="2868" spans="6:11" s="175" customFormat="1" ht="15" customHeight="1" x14ac:dyDescent="0.25">
      <c r="F2868" s="171"/>
      <c r="G2868" s="212"/>
      <c r="J2868" s="202"/>
      <c r="K2868" s="198"/>
    </row>
    <row r="2869" spans="6:11" s="175" customFormat="1" ht="15" customHeight="1" x14ac:dyDescent="0.25">
      <c r="F2869" s="171"/>
      <c r="G2869" s="212"/>
      <c r="J2869" s="202"/>
      <c r="K2869" s="198"/>
    </row>
    <row r="2870" spans="6:11" s="175" customFormat="1" ht="15" customHeight="1" x14ac:dyDescent="0.25">
      <c r="F2870" s="171"/>
      <c r="G2870" s="212"/>
      <c r="J2870" s="202"/>
      <c r="K2870" s="198"/>
    </row>
    <row r="2871" spans="6:11" s="175" customFormat="1" ht="15" customHeight="1" x14ac:dyDescent="0.25">
      <c r="F2871" s="171"/>
      <c r="G2871" s="212"/>
      <c r="J2871" s="202"/>
      <c r="K2871" s="198"/>
    </row>
    <row r="2872" spans="6:11" s="175" customFormat="1" ht="15" customHeight="1" x14ac:dyDescent="0.25">
      <c r="F2872" s="171"/>
      <c r="G2872" s="212"/>
      <c r="J2872" s="202"/>
      <c r="K2872" s="198"/>
    </row>
    <row r="2873" spans="6:11" s="175" customFormat="1" ht="15" customHeight="1" x14ac:dyDescent="0.25">
      <c r="F2873" s="171"/>
      <c r="G2873" s="212"/>
      <c r="J2873" s="202"/>
      <c r="K2873" s="198"/>
    </row>
    <row r="2874" spans="6:11" s="175" customFormat="1" ht="15" customHeight="1" x14ac:dyDescent="0.25">
      <c r="F2874" s="171"/>
      <c r="G2874" s="212"/>
      <c r="J2874" s="202"/>
      <c r="K2874" s="198"/>
    </row>
    <row r="2875" spans="6:11" s="175" customFormat="1" ht="15" customHeight="1" x14ac:dyDescent="0.25">
      <c r="F2875" s="171"/>
      <c r="G2875" s="212"/>
      <c r="J2875" s="202"/>
      <c r="K2875" s="198"/>
    </row>
    <row r="2876" spans="6:11" s="175" customFormat="1" ht="15" customHeight="1" x14ac:dyDescent="0.25">
      <c r="F2876" s="171"/>
      <c r="G2876" s="212"/>
      <c r="J2876" s="202"/>
      <c r="K2876" s="198"/>
    </row>
    <row r="2877" spans="6:11" s="175" customFormat="1" ht="15" customHeight="1" x14ac:dyDescent="0.25">
      <c r="F2877" s="171"/>
      <c r="G2877" s="212"/>
      <c r="J2877" s="202"/>
      <c r="K2877" s="198"/>
    </row>
    <row r="2878" spans="6:11" s="175" customFormat="1" ht="15" customHeight="1" x14ac:dyDescent="0.25">
      <c r="F2878" s="171"/>
      <c r="G2878" s="212"/>
      <c r="J2878" s="202"/>
      <c r="K2878" s="198"/>
    </row>
    <row r="2879" spans="6:11" s="175" customFormat="1" ht="15" customHeight="1" x14ac:dyDescent="0.25">
      <c r="F2879" s="171"/>
      <c r="G2879" s="212"/>
      <c r="J2879" s="202"/>
      <c r="K2879" s="198"/>
    </row>
    <row r="2880" spans="6:11" s="175" customFormat="1" ht="15" customHeight="1" x14ac:dyDescent="0.25">
      <c r="F2880" s="171"/>
      <c r="G2880" s="212"/>
      <c r="J2880" s="202"/>
      <c r="K2880" s="198"/>
    </row>
    <row r="2881" spans="6:11" s="175" customFormat="1" ht="15" customHeight="1" x14ac:dyDescent="0.25">
      <c r="F2881" s="171"/>
      <c r="G2881" s="212"/>
      <c r="J2881" s="202"/>
      <c r="K2881" s="198"/>
    </row>
    <row r="2882" spans="6:11" s="175" customFormat="1" ht="15" customHeight="1" x14ac:dyDescent="0.25">
      <c r="F2882" s="171"/>
      <c r="G2882" s="212"/>
      <c r="J2882" s="202"/>
      <c r="K2882" s="198"/>
    </row>
    <row r="2883" spans="6:11" s="175" customFormat="1" ht="15" customHeight="1" x14ac:dyDescent="0.25">
      <c r="F2883" s="171"/>
      <c r="G2883" s="212"/>
      <c r="J2883" s="202"/>
      <c r="K2883" s="198"/>
    </row>
    <row r="2884" spans="6:11" s="175" customFormat="1" ht="15" customHeight="1" x14ac:dyDescent="0.25">
      <c r="F2884" s="171"/>
      <c r="G2884" s="212"/>
      <c r="J2884" s="202"/>
      <c r="K2884" s="198"/>
    </row>
    <row r="2885" spans="6:11" s="175" customFormat="1" ht="15" customHeight="1" x14ac:dyDescent="0.25">
      <c r="F2885" s="171"/>
      <c r="G2885" s="212"/>
      <c r="J2885" s="202"/>
      <c r="K2885" s="198"/>
    </row>
    <row r="2886" spans="6:11" s="175" customFormat="1" ht="15" customHeight="1" x14ac:dyDescent="0.25">
      <c r="F2886" s="171"/>
      <c r="G2886" s="212"/>
      <c r="J2886" s="202"/>
      <c r="K2886" s="198"/>
    </row>
    <row r="2887" spans="6:11" s="175" customFormat="1" ht="15" customHeight="1" x14ac:dyDescent="0.25">
      <c r="F2887" s="171"/>
      <c r="G2887" s="212"/>
      <c r="J2887" s="202"/>
      <c r="K2887" s="198"/>
    </row>
    <row r="2888" spans="6:11" s="175" customFormat="1" ht="15" customHeight="1" x14ac:dyDescent="0.25">
      <c r="F2888" s="171"/>
      <c r="G2888" s="212"/>
      <c r="J2888" s="202"/>
      <c r="K2888" s="198"/>
    </row>
    <row r="2889" spans="6:11" s="175" customFormat="1" ht="15" customHeight="1" x14ac:dyDescent="0.25">
      <c r="F2889" s="171"/>
      <c r="G2889" s="212"/>
      <c r="J2889" s="202"/>
      <c r="K2889" s="198"/>
    </row>
    <row r="2890" spans="6:11" s="175" customFormat="1" ht="15" customHeight="1" x14ac:dyDescent="0.25">
      <c r="F2890" s="171"/>
      <c r="G2890" s="212"/>
      <c r="J2890" s="202"/>
      <c r="K2890" s="198"/>
    </row>
    <row r="2891" spans="6:11" s="175" customFormat="1" ht="15" customHeight="1" x14ac:dyDescent="0.25">
      <c r="F2891" s="171"/>
      <c r="G2891" s="212"/>
      <c r="J2891" s="202"/>
      <c r="K2891" s="198"/>
    </row>
    <row r="2892" spans="6:11" s="175" customFormat="1" ht="15" customHeight="1" x14ac:dyDescent="0.25">
      <c r="F2892" s="171"/>
      <c r="G2892" s="212"/>
      <c r="J2892" s="202"/>
      <c r="K2892" s="198"/>
    </row>
    <row r="2893" spans="6:11" s="175" customFormat="1" ht="15" customHeight="1" x14ac:dyDescent="0.25">
      <c r="F2893" s="171"/>
      <c r="G2893" s="212"/>
      <c r="J2893" s="202"/>
      <c r="K2893" s="198"/>
    </row>
    <row r="2894" spans="6:11" s="175" customFormat="1" ht="15" customHeight="1" x14ac:dyDescent="0.25">
      <c r="F2894" s="171"/>
      <c r="G2894" s="212"/>
      <c r="J2894" s="202"/>
      <c r="K2894" s="198"/>
    </row>
    <row r="2895" spans="6:11" s="175" customFormat="1" ht="15" customHeight="1" x14ac:dyDescent="0.25">
      <c r="F2895" s="171"/>
      <c r="G2895" s="212"/>
      <c r="J2895" s="202"/>
      <c r="K2895" s="198"/>
    </row>
    <row r="2896" spans="6:11" s="175" customFormat="1" ht="15" customHeight="1" x14ac:dyDescent="0.25">
      <c r="F2896" s="171"/>
      <c r="G2896" s="212"/>
      <c r="J2896" s="202"/>
      <c r="K2896" s="198"/>
    </row>
    <row r="2897" spans="6:11" s="175" customFormat="1" ht="15" customHeight="1" x14ac:dyDescent="0.25">
      <c r="F2897" s="171"/>
      <c r="G2897" s="212"/>
      <c r="J2897" s="202"/>
      <c r="K2897" s="198"/>
    </row>
    <row r="2898" spans="6:11" s="175" customFormat="1" ht="15" customHeight="1" x14ac:dyDescent="0.25">
      <c r="F2898" s="171"/>
      <c r="G2898" s="212"/>
      <c r="J2898" s="202"/>
      <c r="K2898" s="198"/>
    </row>
    <row r="2899" spans="6:11" s="175" customFormat="1" ht="15" customHeight="1" x14ac:dyDescent="0.25">
      <c r="F2899" s="171"/>
      <c r="G2899" s="212"/>
      <c r="J2899" s="202"/>
      <c r="K2899" s="198"/>
    </row>
    <row r="2900" spans="6:11" s="175" customFormat="1" ht="15" customHeight="1" x14ac:dyDescent="0.25">
      <c r="F2900" s="171"/>
      <c r="G2900" s="212"/>
      <c r="J2900" s="202"/>
      <c r="K2900" s="198"/>
    </row>
    <row r="2901" spans="6:11" s="175" customFormat="1" ht="15" customHeight="1" x14ac:dyDescent="0.25">
      <c r="F2901" s="171"/>
      <c r="G2901" s="212"/>
      <c r="J2901" s="202"/>
      <c r="K2901" s="198"/>
    </row>
    <row r="2902" spans="6:11" s="175" customFormat="1" ht="15" customHeight="1" x14ac:dyDescent="0.25">
      <c r="F2902" s="171"/>
      <c r="G2902" s="212"/>
      <c r="J2902" s="202"/>
      <c r="K2902" s="198"/>
    </row>
    <row r="2903" spans="6:11" s="175" customFormat="1" ht="15" customHeight="1" x14ac:dyDescent="0.25">
      <c r="F2903" s="171"/>
      <c r="G2903" s="212"/>
      <c r="J2903" s="202"/>
      <c r="K2903" s="198"/>
    </row>
    <row r="2904" spans="6:11" s="175" customFormat="1" ht="15" customHeight="1" x14ac:dyDescent="0.25">
      <c r="F2904" s="171"/>
      <c r="G2904" s="212"/>
      <c r="J2904" s="202"/>
      <c r="K2904" s="198"/>
    </row>
    <row r="2905" spans="6:11" s="175" customFormat="1" ht="15" customHeight="1" x14ac:dyDescent="0.25">
      <c r="F2905" s="171"/>
      <c r="G2905" s="212"/>
      <c r="J2905" s="202"/>
      <c r="K2905" s="198"/>
    </row>
    <row r="2906" spans="6:11" s="175" customFormat="1" ht="15" customHeight="1" x14ac:dyDescent="0.25">
      <c r="F2906" s="171"/>
      <c r="G2906" s="212"/>
      <c r="J2906" s="202"/>
      <c r="K2906" s="198"/>
    </row>
    <row r="2907" spans="6:11" s="175" customFormat="1" ht="15" customHeight="1" x14ac:dyDescent="0.25">
      <c r="F2907" s="171"/>
      <c r="G2907" s="212"/>
      <c r="J2907" s="202"/>
      <c r="K2907" s="198"/>
    </row>
    <row r="2908" spans="6:11" s="175" customFormat="1" ht="15" customHeight="1" x14ac:dyDescent="0.25">
      <c r="F2908" s="171"/>
      <c r="G2908" s="212"/>
      <c r="J2908" s="202"/>
      <c r="K2908" s="198"/>
    </row>
    <row r="2909" spans="6:11" s="175" customFormat="1" ht="15" customHeight="1" x14ac:dyDescent="0.25">
      <c r="F2909" s="171"/>
      <c r="G2909" s="212"/>
      <c r="J2909" s="202"/>
      <c r="K2909" s="198"/>
    </row>
    <row r="2910" spans="6:11" s="175" customFormat="1" ht="15" customHeight="1" x14ac:dyDescent="0.25">
      <c r="F2910" s="171"/>
      <c r="G2910" s="212"/>
      <c r="J2910" s="202"/>
      <c r="K2910" s="198"/>
    </row>
    <row r="2911" spans="6:11" s="175" customFormat="1" ht="15" customHeight="1" x14ac:dyDescent="0.25">
      <c r="F2911" s="171"/>
      <c r="G2911" s="212"/>
      <c r="J2911" s="202"/>
      <c r="K2911" s="198"/>
    </row>
    <row r="2912" spans="6:11" s="175" customFormat="1" ht="15" customHeight="1" x14ac:dyDescent="0.25">
      <c r="F2912" s="171"/>
      <c r="G2912" s="212"/>
      <c r="J2912" s="202"/>
      <c r="K2912" s="198"/>
    </row>
    <row r="2913" spans="6:11" s="175" customFormat="1" ht="15" customHeight="1" x14ac:dyDescent="0.25">
      <c r="F2913" s="171"/>
      <c r="G2913" s="212"/>
      <c r="J2913" s="202"/>
      <c r="K2913" s="198"/>
    </row>
    <row r="2914" spans="6:11" s="175" customFormat="1" ht="15" customHeight="1" x14ac:dyDescent="0.25">
      <c r="F2914" s="171"/>
      <c r="G2914" s="212"/>
      <c r="J2914" s="202"/>
      <c r="K2914" s="198"/>
    </row>
    <row r="2915" spans="6:11" s="175" customFormat="1" ht="15" customHeight="1" x14ac:dyDescent="0.25">
      <c r="F2915" s="171"/>
      <c r="G2915" s="212"/>
      <c r="J2915" s="202"/>
      <c r="K2915" s="198"/>
    </row>
    <row r="2916" spans="6:11" s="175" customFormat="1" ht="15" customHeight="1" x14ac:dyDescent="0.25">
      <c r="F2916" s="171"/>
      <c r="G2916" s="212"/>
      <c r="J2916" s="202"/>
      <c r="K2916" s="198"/>
    </row>
    <row r="2917" spans="6:11" s="175" customFormat="1" ht="15" customHeight="1" x14ac:dyDescent="0.25">
      <c r="F2917" s="171"/>
      <c r="G2917" s="212"/>
      <c r="J2917" s="202"/>
      <c r="K2917" s="198"/>
    </row>
    <row r="2918" spans="6:11" s="175" customFormat="1" ht="15" customHeight="1" x14ac:dyDescent="0.25">
      <c r="F2918" s="171"/>
      <c r="G2918" s="212"/>
      <c r="J2918" s="202"/>
      <c r="K2918" s="198"/>
    </row>
    <row r="2919" spans="6:11" s="175" customFormat="1" ht="15" customHeight="1" x14ac:dyDescent="0.25">
      <c r="F2919" s="171"/>
      <c r="G2919" s="212"/>
      <c r="J2919" s="202"/>
      <c r="K2919" s="198"/>
    </row>
    <row r="2920" spans="6:11" s="175" customFormat="1" ht="15" customHeight="1" x14ac:dyDescent="0.25">
      <c r="F2920" s="171"/>
      <c r="G2920" s="212"/>
      <c r="J2920" s="202"/>
      <c r="K2920" s="198"/>
    </row>
    <row r="2921" spans="6:11" s="175" customFormat="1" ht="15" customHeight="1" x14ac:dyDescent="0.25">
      <c r="F2921" s="171"/>
      <c r="G2921" s="212"/>
      <c r="J2921" s="202"/>
      <c r="K2921" s="198"/>
    </row>
    <row r="2922" spans="6:11" s="175" customFormat="1" ht="15" customHeight="1" x14ac:dyDescent="0.25">
      <c r="F2922" s="171"/>
      <c r="G2922" s="212"/>
      <c r="J2922" s="202"/>
      <c r="K2922" s="198"/>
    </row>
    <row r="2923" spans="6:11" s="175" customFormat="1" ht="15" customHeight="1" x14ac:dyDescent="0.25">
      <c r="F2923" s="171"/>
      <c r="G2923" s="212"/>
      <c r="J2923" s="202"/>
      <c r="K2923" s="198"/>
    </row>
    <row r="2924" spans="6:11" s="175" customFormat="1" ht="15" customHeight="1" x14ac:dyDescent="0.25">
      <c r="F2924" s="171"/>
      <c r="G2924" s="212"/>
      <c r="J2924" s="202"/>
      <c r="K2924" s="198"/>
    </row>
    <row r="2925" spans="6:11" s="175" customFormat="1" ht="15" customHeight="1" x14ac:dyDescent="0.25">
      <c r="F2925" s="171"/>
      <c r="G2925" s="212"/>
      <c r="J2925" s="202"/>
      <c r="K2925" s="198"/>
    </row>
    <row r="2926" spans="6:11" s="175" customFormat="1" ht="15" customHeight="1" x14ac:dyDescent="0.25">
      <c r="F2926" s="171"/>
      <c r="G2926" s="212"/>
      <c r="J2926" s="202"/>
      <c r="K2926" s="198"/>
    </row>
    <row r="2927" spans="6:11" s="175" customFormat="1" ht="15" customHeight="1" x14ac:dyDescent="0.25">
      <c r="F2927" s="171"/>
      <c r="G2927" s="212"/>
      <c r="J2927" s="202"/>
      <c r="K2927" s="198"/>
    </row>
    <row r="2928" spans="6:11" s="175" customFormat="1" ht="15" customHeight="1" x14ac:dyDescent="0.25">
      <c r="F2928" s="171"/>
      <c r="G2928" s="212"/>
      <c r="J2928" s="202"/>
      <c r="K2928" s="198"/>
    </row>
    <row r="2929" spans="6:11" s="175" customFormat="1" ht="15" customHeight="1" x14ac:dyDescent="0.25">
      <c r="F2929" s="171"/>
      <c r="G2929" s="212"/>
      <c r="J2929" s="202"/>
      <c r="K2929" s="198"/>
    </row>
    <row r="2930" spans="6:11" s="175" customFormat="1" ht="15" customHeight="1" x14ac:dyDescent="0.25">
      <c r="F2930" s="171"/>
      <c r="G2930" s="212"/>
      <c r="J2930" s="202"/>
      <c r="K2930" s="198"/>
    </row>
    <row r="2931" spans="6:11" s="175" customFormat="1" ht="15" customHeight="1" x14ac:dyDescent="0.25">
      <c r="F2931" s="171"/>
      <c r="G2931" s="212"/>
      <c r="J2931" s="202"/>
      <c r="K2931" s="198"/>
    </row>
    <row r="2932" spans="6:11" s="175" customFormat="1" ht="15" customHeight="1" x14ac:dyDescent="0.25">
      <c r="F2932" s="171"/>
      <c r="G2932" s="212"/>
      <c r="J2932" s="202"/>
      <c r="K2932" s="198"/>
    </row>
    <row r="2933" spans="6:11" s="175" customFormat="1" ht="15" customHeight="1" x14ac:dyDescent="0.25">
      <c r="F2933" s="171"/>
      <c r="G2933" s="212"/>
      <c r="J2933" s="202"/>
      <c r="K2933" s="198"/>
    </row>
    <row r="2934" spans="6:11" s="175" customFormat="1" ht="15" customHeight="1" x14ac:dyDescent="0.25">
      <c r="F2934" s="171"/>
      <c r="G2934" s="212"/>
      <c r="J2934" s="202"/>
      <c r="K2934" s="198"/>
    </row>
    <row r="2935" spans="6:11" s="175" customFormat="1" ht="15" customHeight="1" x14ac:dyDescent="0.25">
      <c r="F2935" s="171"/>
      <c r="G2935" s="212"/>
      <c r="J2935" s="202"/>
      <c r="K2935" s="198"/>
    </row>
    <row r="2936" spans="6:11" s="175" customFormat="1" ht="15" customHeight="1" x14ac:dyDescent="0.25">
      <c r="F2936" s="171"/>
      <c r="G2936" s="212"/>
      <c r="J2936" s="202"/>
      <c r="K2936" s="198"/>
    </row>
    <row r="2937" spans="6:11" s="175" customFormat="1" ht="15" customHeight="1" x14ac:dyDescent="0.25">
      <c r="F2937" s="171"/>
      <c r="G2937" s="212"/>
      <c r="J2937" s="202"/>
      <c r="K2937" s="198"/>
    </row>
    <row r="2938" spans="6:11" s="175" customFormat="1" ht="15" customHeight="1" x14ac:dyDescent="0.25">
      <c r="F2938" s="171"/>
      <c r="G2938" s="212"/>
      <c r="J2938" s="202"/>
      <c r="K2938" s="198"/>
    </row>
    <row r="2939" spans="6:11" s="175" customFormat="1" ht="15" customHeight="1" x14ac:dyDescent="0.25">
      <c r="F2939" s="171"/>
      <c r="G2939" s="212"/>
      <c r="J2939" s="202"/>
      <c r="K2939" s="198"/>
    </row>
    <row r="2940" spans="6:11" s="175" customFormat="1" ht="15" customHeight="1" x14ac:dyDescent="0.25">
      <c r="F2940" s="171"/>
      <c r="G2940" s="212"/>
      <c r="J2940" s="202"/>
      <c r="K2940" s="198"/>
    </row>
    <row r="2941" spans="6:11" s="175" customFormat="1" ht="15" customHeight="1" x14ac:dyDescent="0.25">
      <c r="F2941" s="171"/>
      <c r="G2941" s="212"/>
      <c r="J2941" s="202"/>
      <c r="K2941" s="198"/>
    </row>
    <row r="2942" spans="6:11" s="175" customFormat="1" ht="15" customHeight="1" x14ac:dyDescent="0.25">
      <c r="F2942" s="171"/>
      <c r="G2942" s="212"/>
      <c r="J2942" s="202"/>
      <c r="K2942" s="198"/>
    </row>
    <row r="2943" spans="6:11" s="175" customFormat="1" ht="15" customHeight="1" x14ac:dyDescent="0.25">
      <c r="F2943" s="171"/>
      <c r="G2943" s="212"/>
      <c r="J2943" s="202"/>
      <c r="K2943" s="198"/>
    </row>
    <row r="2944" spans="6:11" s="175" customFormat="1" ht="15" customHeight="1" x14ac:dyDescent="0.25">
      <c r="F2944" s="171"/>
      <c r="G2944" s="212"/>
      <c r="J2944" s="202"/>
      <c r="K2944" s="198"/>
    </row>
    <row r="2945" spans="6:11" s="175" customFormat="1" ht="15" customHeight="1" x14ac:dyDescent="0.25">
      <c r="F2945" s="171"/>
      <c r="G2945" s="212"/>
      <c r="J2945" s="202"/>
      <c r="K2945" s="198"/>
    </row>
    <row r="2946" spans="6:11" s="175" customFormat="1" ht="15" customHeight="1" x14ac:dyDescent="0.25">
      <c r="F2946" s="171"/>
      <c r="G2946" s="212"/>
      <c r="J2946" s="202"/>
      <c r="K2946" s="198"/>
    </row>
    <row r="2947" spans="6:11" s="175" customFormat="1" ht="15" customHeight="1" x14ac:dyDescent="0.25">
      <c r="F2947" s="171"/>
      <c r="G2947" s="212"/>
      <c r="J2947" s="202"/>
      <c r="K2947" s="198"/>
    </row>
    <row r="2948" spans="6:11" s="175" customFormat="1" ht="15" customHeight="1" x14ac:dyDescent="0.25">
      <c r="F2948" s="171"/>
      <c r="G2948" s="212"/>
      <c r="J2948" s="202"/>
      <c r="K2948" s="198"/>
    </row>
    <row r="2949" spans="6:11" s="175" customFormat="1" ht="15" customHeight="1" x14ac:dyDescent="0.25">
      <c r="F2949" s="171"/>
      <c r="G2949" s="212"/>
      <c r="J2949" s="202"/>
      <c r="K2949" s="198"/>
    </row>
    <row r="2950" spans="6:11" s="175" customFormat="1" ht="15" customHeight="1" x14ac:dyDescent="0.25">
      <c r="F2950" s="171"/>
      <c r="G2950" s="212"/>
      <c r="J2950" s="202"/>
      <c r="K2950" s="198"/>
    </row>
    <row r="2951" spans="6:11" s="175" customFormat="1" ht="15" customHeight="1" x14ac:dyDescent="0.25">
      <c r="F2951" s="171"/>
      <c r="G2951" s="212"/>
      <c r="J2951" s="202"/>
      <c r="K2951" s="198"/>
    </row>
    <row r="2952" spans="6:11" s="175" customFormat="1" ht="15" customHeight="1" x14ac:dyDescent="0.25">
      <c r="F2952" s="171"/>
      <c r="G2952" s="212"/>
      <c r="J2952" s="202"/>
      <c r="K2952" s="198"/>
    </row>
    <row r="2953" spans="6:11" s="175" customFormat="1" ht="15" customHeight="1" x14ac:dyDescent="0.25">
      <c r="F2953" s="171"/>
      <c r="G2953" s="212"/>
      <c r="J2953" s="202"/>
      <c r="K2953" s="198"/>
    </row>
    <row r="2954" spans="6:11" s="175" customFormat="1" ht="15" customHeight="1" x14ac:dyDescent="0.25">
      <c r="F2954" s="171"/>
      <c r="G2954" s="212"/>
      <c r="J2954" s="202"/>
      <c r="K2954" s="198"/>
    </row>
    <row r="2955" spans="6:11" s="175" customFormat="1" ht="15" customHeight="1" x14ac:dyDescent="0.25">
      <c r="F2955" s="171"/>
      <c r="G2955" s="212"/>
      <c r="J2955" s="202"/>
      <c r="K2955" s="198"/>
    </row>
    <row r="2956" spans="6:11" s="175" customFormat="1" ht="15" customHeight="1" x14ac:dyDescent="0.25">
      <c r="F2956" s="171"/>
      <c r="G2956" s="212"/>
      <c r="J2956" s="202"/>
      <c r="K2956" s="198"/>
    </row>
    <row r="2957" spans="6:11" s="175" customFormat="1" ht="15" customHeight="1" x14ac:dyDescent="0.25">
      <c r="F2957" s="171"/>
      <c r="G2957" s="212"/>
      <c r="J2957" s="202"/>
      <c r="K2957" s="198"/>
    </row>
    <row r="2958" spans="6:11" s="175" customFormat="1" ht="15" customHeight="1" x14ac:dyDescent="0.25">
      <c r="F2958" s="171"/>
      <c r="G2958" s="212"/>
      <c r="J2958" s="202"/>
      <c r="K2958" s="198"/>
    </row>
    <row r="2959" spans="6:11" s="175" customFormat="1" ht="15" customHeight="1" x14ac:dyDescent="0.25">
      <c r="F2959" s="171"/>
      <c r="G2959" s="212"/>
      <c r="J2959" s="202"/>
      <c r="K2959" s="198"/>
    </row>
    <row r="2960" spans="6:11" s="175" customFormat="1" ht="15" customHeight="1" x14ac:dyDescent="0.25">
      <c r="F2960" s="171"/>
      <c r="G2960" s="212"/>
      <c r="J2960" s="202"/>
      <c r="K2960" s="198"/>
    </row>
    <row r="2961" spans="6:11" s="175" customFormat="1" ht="15" customHeight="1" x14ac:dyDescent="0.25">
      <c r="F2961" s="171"/>
      <c r="G2961" s="212"/>
      <c r="J2961" s="202"/>
      <c r="K2961" s="198"/>
    </row>
    <row r="2962" spans="6:11" s="175" customFormat="1" ht="15" customHeight="1" x14ac:dyDescent="0.25">
      <c r="F2962" s="171"/>
      <c r="G2962" s="212"/>
      <c r="J2962" s="202"/>
      <c r="K2962" s="198"/>
    </row>
    <row r="2963" spans="6:11" s="175" customFormat="1" ht="15" customHeight="1" x14ac:dyDescent="0.25">
      <c r="F2963" s="171"/>
      <c r="G2963" s="212"/>
      <c r="J2963" s="202"/>
      <c r="K2963" s="198"/>
    </row>
    <row r="2964" spans="6:11" s="175" customFormat="1" ht="15" customHeight="1" x14ac:dyDescent="0.25">
      <c r="F2964" s="171"/>
      <c r="G2964" s="212"/>
      <c r="J2964" s="202"/>
      <c r="K2964" s="198"/>
    </row>
    <row r="2965" spans="6:11" s="175" customFormat="1" ht="15" customHeight="1" x14ac:dyDescent="0.25">
      <c r="F2965" s="171"/>
      <c r="G2965" s="212"/>
      <c r="J2965" s="202"/>
      <c r="K2965" s="198"/>
    </row>
    <row r="2966" spans="6:11" s="175" customFormat="1" ht="15" customHeight="1" x14ac:dyDescent="0.25">
      <c r="F2966" s="171"/>
      <c r="G2966" s="212"/>
      <c r="J2966" s="202"/>
      <c r="K2966" s="198"/>
    </row>
    <row r="2967" spans="6:11" s="175" customFormat="1" ht="15" customHeight="1" x14ac:dyDescent="0.25">
      <c r="F2967" s="171"/>
      <c r="G2967" s="212"/>
      <c r="J2967" s="202"/>
      <c r="K2967" s="198"/>
    </row>
    <row r="2968" spans="6:11" s="175" customFormat="1" ht="15" customHeight="1" x14ac:dyDescent="0.25">
      <c r="F2968" s="171"/>
      <c r="G2968" s="212"/>
      <c r="J2968" s="202"/>
      <c r="K2968" s="198"/>
    </row>
    <row r="2969" spans="6:11" s="175" customFormat="1" ht="15" customHeight="1" x14ac:dyDescent="0.25">
      <c r="F2969" s="171"/>
      <c r="G2969" s="212"/>
      <c r="J2969" s="202"/>
      <c r="K2969" s="198"/>
    </row>
    <row r="2970" spans="6:11" s="175" customFormat="1" ht="15" customHeight="1" x14ac:dyDescent="0.25">
      <c r="F2970" s="171"/>
      <c r="G2970" s="212"/>
      <c r="J2970" s="202"/>
      <c r="K2970" s="198"/>
    </row>
    <row r="2971" spans="6:11" s="175" customFormat="1" ht="15" customHeight="1" x14ac:dyDescent="0.25">
      <c r="F2971" s="171"/>
      <c r="G2971" s="212"/>
      <c r="J2971" s="202"/>
      <c r="K2971" s="198"/>
    </row>
    <row r="2972" spans="6:11" s="175" customFormat="1" ht="15" customHeight="1" x14ac:dyDescent="0.25">
      <c r="F2972" s="171"/>
      <c r="G2972" s="212"/>
      <c r="J2972" s="202"/>
      <c r="K2972" s="198"/>
    </row>
    <row r="2973" spans="6:11" s="175" customFormat="1" ht="15" customHeight="1" x14ac:dyDescent="0.25">
      <c r="F2973" s="171"/>
      <c r="G2973" s="212"/>
      <c r="J2973" s="202"/>
      <c r="K2973" s="198"/>
    </row>
    <row r="2974" spans="6:11" s="175" customFormat="1" ht="15" customHeight="1" x14ac:dyDescent="0.25">
      <c r="F2974" s="171"/>
      <c r="G2974" s="212"/>
      <c r="J2974" s="202"/>
      <c r="K2974" s="198"/>
    </row>
    <row r="2975" spans="6:11" s="175" customFormat="1" ht="15" customHeight="1" x14ac:dyDescent="0.25">
      <c r="F2975" s="171"/>
      <c r="G2975" s="212"/>
      <c r="J2975" s="202"/>
      <c r="K2975" s="198"/>
    </row>
    <row r="2976" spans="6:11" s="175" customFormat="1" ht="15" customHeight="1" x14ac:dyDescent="0.25">
      <c r="F2976" s="171"/>
      <c r="G2976" s="212"/>
      <c r="J2976" s="202"/>
      <c r="K2976" s="198"/>
    </row>
    <row r="2977" spans="6:11" s="175" customFormat="1" ht="15" customHeight="1" x14ac:dyDescent="0.25">
      <c r="F2977" s="171"/>
      <c r="G2977" s="212"/>
      <c r="J2977" s="202"/>
      <c r="K2977" s="198"/>
    </row>
    <row r="2978" spans="6:11" s="175" customFormat="1" ht="15" customHeight="1" x14ac:dyDescent="0.25">
      <c r="F2978" s="171"/>
      <c r="G2978" s="212"/>
      <c r="J2978" s="202"/>
      <c r="K2978" s="198"/>
    </row>
    <row r="2979" spans="6:11" s="175" customFormat="1" ht="15" customHeight="1" x14ac:dyDescent="0.25">
      <c r="F2979" s="171"/>
      <c r="G2979" s="212"/>
      <c r="J2979" s="202"/>
      <c r="K2979" s="198"/>
    </row>
    <row r="2980" spans="6:11" s="175" customFormat="1" ht="15" customHeight="1" x14ac:dyDescent="0.25">
      <c r="F2980" s="171"/>
      <c r="G2980" s="212"/>
      <c r="J2980" s="202"/>
      <c r="K2980" s="198"/>
    </row>
    <row r="2981" spans="6:11" s="175" customFormat="1" ht="15" customHeight="1" x14ac:dyDescent="0.25">
      <c r="F2981" s="171"/>
      <c r="G2981" s="212"/>
      <c r="J2981" s="202"/>
      <c r="K2981" s="198"/>
    </row>
    <row r="2982" spans="6:11" s="175" customFormat="1" ht="15" customHeight="1" x14ac:dyDescent="0.25">
      <c r="F2982" s="171"/>
      <c r="G2982" s="212"/>
      <c r="J2982" s="202"/>
      <c r="K2982" s="198"/>
    </row>
    <row r="2983" spans="6:11" s="175" customFormat="1" ht="15" customHeight="1" x14ac:dyDescent="0.25">
      <c r="F2983" s="171"/>
      <c r="G2983" s="212"/>
      <c r="J2983" s="202"/>
      <c r="K2983" s="198"/>
    </row>
    <row r="2984" spans="6:11" s="175" customFormat="1" ht="15" customHeight="1" x14ac:dyDescent="0.25">
      <c r="F2984" s="171"/>
      <c r="G2984" s="212"/>
      <c r="J2984" s="202"/>
      <c r="K2984" s="198"/>
    </row>
    <row r="2985" spans="6:11" s="175" customFormat="1" ht="15" customHeight="1" x14ac:dyDescent="0.25">
      <c r="F2985" s="171"/>
      <c r="G2985" s="212"/>
      <c r="J2985" s="202"/>
      <c r="K2985" s="198"/>
    </row>
    <row r="2986" spans="6:11" s="175" customFormat="1" ht="15" customHeight="1" x14ac:dyDescent="0.25">
      <c r="F2986" s="171"/>
      <c r="G2986" s="212"/>
      <c r="J2986" s="202"/>
      <c r="K2986" s="198"/>
    </row>
    <row r="2987" spans="6:11" s="175" customFormat="1" ht="15" customHeight="1" x14ac:dyDescent="0.25">
      <c r="F2987" s="171"/>
      <c r="G2987" s="212"/>
      <c r="J2987" s="202"/>
      <c r="K2987" s="198"/>
    </row>
    <row r="2988" spans="6:11" s="175" customFormat="1" ht="15" customHeight="1" x14ac:dyDescent="0.25">
      <c r="F2988" s="171"/>
      <c r="G2988" s="212"/>
      <c r="J2988" s="202"/>
      <c r="K2988" s="198"/>
    </row>
    <row r="2989" spans="6:11" s="175" customFormat="1" ht="15" customHeight="1" x14ac:dyDescent="0.25">
      <c r="F2989" s="171"/>
      <c r="G2989" s="212"/>
      <c r="J2989" s="202"/>
      <c r="K2989" s="198"/>
    </row>
    <row r="2990" spans="6:11" s="175" customFormat="1" ht="15" customHeight="1" x14ac:dyDescent="0.25">
      <c r="F2990" s="171"/>
      <c r="G2990" s="212"/>
      <c r="J2990" s="202"/>
      <c r="K2990" s="198"/>
    </row>
    <row r="2991" spans="6:11" s="175" customFormat="1" ht="15" customHeight="1" x14ac:dyDescent="0.25">
      <c r="F2991" s="171"/>
      <c r="G2991" s="212"/>
      <c r="J2991" s="202"/>
      <c r="K2991" s="198"/>
    </row>
    <row r="2992" spans="6:11" s="175" customFormat="1" ht="15" customHeight="1" x14ac:dyDescent="0.25">
      <c r="F2992" s="171"/>
      <c r="G2992" s="212"/>
      <c r="J2992" s="202"/>
      <c r="K2992" s="198"/>
    </row>
    <row r="2993" spans="6:11" s="175" customFormat="1" ht="15" customHeight="1" x14ac:dyDescent="0.25">
      <c r="F2993" s="171"/>
      <c r="G2993" s="212"/>
      <c r="J2993" s="202"/>
      <c r="K2993" s="198"/>
    </row>
    <row r="2994" spans="6:11" s="175" customFormat="1" ht="15" customHeight="1" x14ac:dyDescent="0.25">
      <c r="F2994" s="171"/>
      <c r="G2994" s="212"/>
      <c r="J2994" s="202"/>
      <c r="K2994" s="198"/>
    </row>
    <row r="2995" spans="6:11" s="175" customFormat="1" ht="15" customHeight="1" x14ac:dyDescent="0.25">
      <c r="F2995" s="171"/>
      <c r="G2995" s="212"/>
      <c r="J2995" s="202"/>
      <c r="K2995" s="198"/>
    </row>
    <row r="2996" spans="6:11" s="175" customFormat="1" ht="15" customHeight="1" x14ac:dyDescent="0.25">
      <c r="F2996" s="171"/>
      <c r="G2996" s="212"/>
      <c r="J2996" s="202"/>
      <c r="K2996" s="198"/>
    </row>
    <row r="2997" spans="6:11" s="175" customFormat="1" ht="15" customHeight="1" x14ac:dyDescent="0.25">
      <c r="F2997" s="171"/>
      <c r="G2997" s="212"/>
      <c r="J2997" s="202"/>
      <c r="K2997" s="198"/>
    </row>
    <row r="2998" spans="6:11" s="175" customFormat="1" ht="15" customHeight="1" x14ac:dyDescent="0.25">
      <c r="F2998" s="171"/>
      <c r="G2998" s="212"/>
      <c r="J2998" s="202"/>
      <c r="K2998" s="198"/>
    </row>
    <row r="2999" spans="6:11" s="175" customFormat="1" ht="15" customHeight="1" x14ac:dyDescent="0.25">
      <c r="F2999" s="171"/>
      <c r="G2999" s="212"/>
      <c r="J2999" s="202"/>
      <c r="K2999" s="198"/>
    </row>
    <row r="3000" spans="6:11" s="175" customFormat="1" ht="15" customHeight="1" x14ac:dyDescent="0.25">
      <c r="F3000" s="171"/>
      <c r="G3000" s="212"/>
      <c r="J3000" s="202"/>
      <c r="K3000" s="198"/>
    </row>
    <row r="3001" spans="6:11" s="175" customFormat="1" ht="15" customHeight="1" x14ac:dyDescent="0.25">
      <c r="F3001" s="171"/>
      <c r="G3001" s="212"/>
      <c r="J3001" s="202"/>
      <c r="K3001" s="198"/>
    </row>
    <row r="3002" spans="6:11" s="175" customFormat="1" ht="15" customHeight="1" x14ac:dyDescent="0.25">
      <c r="F3002" s="171"/>
      <c r="G3002" s="212"/>
      <c r="J3002" s="202"/>
      <c r="K3002" s="198"/>
    </row>
    <row r="3003" spans="6:11" s="175" customFormat="1" ht="15" customHeight="1" x14ac:dyDescent="0.25">
      <c r="F3003" s="171"/>
      <c r="G3003" s="212"/>
      <c r="J3003" s="202"/>
      <c r="K3003" s="198"/>
    </row>
    <row r="3004" spans="6:11" s="175" customFormat="1" ht="15" customHeight="1" x14ac:dyDescent="0.25">
      <c r="F3004" s="171"/>
      <c r="G3004" s="212"/>
      <c r="J3004" s="202"/>
      <c r="K3004" s="198"/>
    </row>
    <row r="3005" spans="6:11" s="175" customFormat="1" ht="15" customHeight="1" x14ac:dyDescent="0.25">
      <c r="F3005" s="171"/>
      <c r="G3005" s="212"/>
      <c r="J3005" s="202"/>
      <c r="K3005" s="198"/>
    </row>
    <row r="3006" spans="6:11" s="175" customFormat="1" ht="15" customHeight="1" x14ac:dyDescent="0.25">
      <c r="F3006" s="171"/>
      <c r="G3006" s="212"/>
      <c r="J3006" s="202"/>
      <c r="K3006" s="198"/>
    </row>
    <row r="3007" spans="6:11" s="175" customFormat="1" ht="15" customHeight="1" x14ac:dyDescent="0.25">
      <c r="F3007" s="171"/>
      <c r="G3007" s="212"/>
      <c r="J3007" s="202"/>
      <c r="K3007" s="198"/>
    </row>
    <row r="3008" spans="6:11" s="175" customFormat="1" ht="15" customHeight="1" x14ac:dyDescent="0.25">
      <c r="F3008" s="171"/>
      <c r="G3008" s="212"/>
      <c r="J3008" s="202"/>
      <c r="K3008" s="198"/>
    </row>
    <row r="3009" spans="6:11" s="175" customFormat="1" ht="15" customHeight="1" x14ac:dyDescent="0.25">
      <c r="F3009" s="171"/>
      <c r="G3009" s="212"/>
      <c r="J3009" s="202"/>
      <c r="K3009" s="198"/>
    </row>
    <row r="3010" spans="6:11" s="175" customFormat="1" ht="15" customHeight="1" x14ac:dyDescent="0.25">
      <c r="F3010" s="171"/>
      <c r="G3010" s="212"/>
      <c r="J3010" s="202"/>
      <c r="K3010" s="198"/>
    </row>
    <row r="3011" spans="6:11" s="175" customFormat="1" ht="15" customHeight="1" x14ac:dyDescent="0.25">
      <c r="F3011" s="171"/>
      <c r="G3011" s="212"/>
      <c r="J3011" s="202"/>
      <c r="K3011" s="198"/>
    </row>
    <row r="3012" spans="6:11" s="175" customFormat="1" ht="15" customHeight="1" x14ac:dyDescent="0.25">
      <c r="F3012" s="171"/>
      <c r="G3012" s="212"/>
      <c r="J3012" s="202"/>
      <c r="K3012" s="198"/>
    </row>
    <row r="3013" spans="6:11" s="175" customFormat="1" ht="15" customHeight="1" x14ac:dyDescent="0.25">
      <c r="F3013" s="171"/>
      <c r="G3013" s="212"/>
      <c r="J3013" s="202"/>
      <c r="K3013" s="198"/>
    </row>
    <row r="3014" spans="6:11" s="175" customFormat="1" ht="15" customHeight="1" x14ac:dyDescent="0.25">
      <c r="F3014" s="171"/>
      <c r="G3014" s="212"/>
      <c r="J3014" s="202"/>
      <c r="K3014" s="198"/>
    </row>
    <row r="3015" spans="6:11" s="175" customFormat="1" ht="15" customHeight="1" x14ac:dyDescent="0.25">
      <c r="F3015" s="171"/>
      <c r="G3015" s="212"/>
      <c r="J3015" s="202"/>
      <c r="K3015" s="198"/>
    </row>
    <row r="3016" spans="6:11" s="175" customFormat="1" ht="15" customHeight="1" x14ac:dyDescent="0.25">
      <c r="F3016" s="171"/>
      <c r="G3016" s="212"/>
      <c r="J3016" s="202"/>
      <c r="K3016" s="198"/>
    </row>
    <row r="3017" spans="6:11" s="175" customFormat="1" ht="15" customHeight="1" x14ac:dyDescent="0.25">
      <c r="F3017" s="171"/>
      <c r="G3017" s="212"/>
      <c r="J3017" s="202"/>
      <c r="K3017" s="198"/>
    </row>
    <row r="3018" spans="6:11" s="175" customFormat="1" ht="15" customHeight="1" x14ac:dyDescent="0.25">
      <c r="F3018" s="171"/>
      <c r="G3018" s="212"/>
      <c r="J3018" s="202"/>
      <c r="K3018" s="198"/>
    </row>
    <row r="3019" spans="6:11" s="175" customFormat="1" ht="15" customHeight="1" x14ac:dyDescent="0.25">
      <c r="F3019" s="171"/>
      <c r="G3019" s="212"/>
      <c r="J3019" s="202"/>
      <c r="K3019" s="198"/>
    </row>
    <row r="3020" spans="6:11" s="175" customFormat="1" ht="15" customHeight="1" x14ac:dyDescent="0.25">
      <c r="F3020" s="171"/>
      <c r="G3020" s="212"/>
      <c r="J3020" s="202"/>
      <c r="K3020" s="198"/>
    </row>
    <row r="3021" spans="6:11" s="175" customFormat="1" ht="15" customHeight="1" x14ac:dyDescent="0.25">
      <c r="F3021" s="171"/>
      <c r="G3021" s="212"/>
      <c r="J3021" s="202"/>
      <c r="K3021" s="198"/>
    </row>
    <row r="3022" spans="6:11" s="175" customFormat="1" ht="15" customHeight="1" x14ac:dyDescent="0.25">
      <c r="F3022" s="171"/>
      <c r="G3022" s="212"/>
      <c r="J3022" s="202"/>
      <c r="K3022" s="198"/>
    </row>
    <row r="3023" spans="6:11" s="175" customFormat="1" ht="15" customHeight="1" x14ac:dyDescent="0.25">
      <c r="F3023" s="171"/>
      <c r="G3023" s="212"/>
      <c r="J3023" s="202"/>
      <c r="K3023" s="198"/>
    </row>
    <row r="3024" spans="6:11" s="175" customFormat="1" ht="15" customHeight="1" x14ac:dyDescent="0.25">
      <c r="F3024" s="171"/>
      <c r="G3024" s="212"/>
      <c r="J3024" s="202"/>
      <c r="K3024" s="198"/>
    </row>
    <row r="3025" spans="6:11" s="175" customFormat="1" ht="15" customHeight="1" x14ac:dyDescent="0.25">
      <c r="F3025" s="171"/>
      <c r="G3025" s="212"/>
      <c r="J3025" s="202"/>
      <c r="K3025" s="198"/>
    </row>
    <row r="3026" spans="6:11" s="175" customFormat="1" ht="15" customHeight="1" x14ac:dyDescent="0.25">
      <c r="F3026" s="171"/>
      <c r="G3026" s="212"/>
      <c r="J3026" s="202"/>
      <c r="K3026" s="198"/>
    </row>
    <row r="3027" spans="6:11" s="175" customFormat="1" ht="15" customHeight="1" x14ac:dyDescent="0.25">
      <c r="F3027" s="171"/>
      <c r="G3027" s="212"/>
      <c r="J3027" s="202"/>
      <c r="K3027" s="198"/>
    </row>
    <row r="3028" spans="6:11" s="175" customFormat="1" ht="15" customHeight="1" x14ac:dyDescent="0.25">
      <c r="F3028" s="171"/>
      <c r="G3028" s="212"/>
      <c r="J3028" s="202"/>
      <c r="K3028" s="198"/>
    </row>
    <row r="3029" spans="6:11" s="175" customFormat="1" ht="15" customHeight="1" x14ac:dyDescent="0.25">
      <c r="F3029" s="171"/>
      <c r="G3029" s="212"/>
      <c r="J3029" s="202"/>
      <c r="K3029" s="198"/>
    </row>
    <row r="3030" spans="6:11" s="175" customFormat="1" ht="15" customHeight="1" x14ac:dyDescent="0.25">
      <c r="F3030" s="171"/>
      <c r="G3030" s="212"/>
      <c r="J3030" s="202"/>
      <c r="K3030" s="198"/>
    </row>
    <row r="3031" spans="6:11" s="175" customFormat="1" ht="15" customHeight="1" x14ac:dyDescent="0.25">
      <c r="F3031" s="171"/>
      <c r="G3031" s="212"/>
      <c r="J3031" s="202"/>
      <c r="K3031" s="198"/>
    </row>
    <row r="3032" spans="6:11" s="175" customFormat="1" ht="15" customHeight="1" x14ac:dyDescent="0.25">
      <c r="F3032" s="171"/>
      <c r="G3032" s="212"/>
      <c r="J3032" s="202"/>
      <c r="K3032" s="198"/>
    </row>
    <row r="3033" spans="6:11" s="175" customFormat="1" ht="15" customHeight="1" x14ac:dyDescent="0.25">
      <c r="F3033" s="171"/>
      <c r="G3033" s="212"/>
      <c r="J3033" s="202"/>
      <c r="K3033" s="198"/>
    </row>
    <row r="3034" spans="6:11" s="175" customFormat="1" ht="15" customHeight="1" x14ac:dyDescent="0.25">
      <c r="F3034" s="171"/>
      <c r="G3034" s="212"/>
      <c r="J3034" s="202"/>
      <c r="K3034" s="198"/>
    </row>
    <row r="3035" spans="6:11" s="175" customFormat="1" ht="15" customHeight="1" x14ac:dyDescent="0.25">
      <c r="F3035" s="171"/>
      <c r="G3035" s="212"/>
      <c r="J3035" s="202"/>
      <c r="K3035" s="198"/>
    </row>
    <row r="3036" spans="6:11" s="175" customFormat="1" ht="15" customHeight="1" x14ac:dyDescent="0.25">
      <c r="F3036" s="171"/>
      <c r="G3036" s="212"/>
      <c r="J3036" s="202"/>
      <c r="K3036" s="198"/>
    </row>
    <row r="3037" spans="6:11" s="175" customFormat="1" ht="15" customHeight="1" x14ac:dyDescent="0.25">
      <c r="F3037" s="171"/>
      <c r="G3037" s="212"/>
      <c r="J3037" s="202"/>
      <c r="K3037" s="198"/>
    </row>
    <row r="3038" spans="6:11" s="175" customFormat="1" ht="15" customHeight="1" x14ac:dyDescent="0.25">
      <c r="F3038" s="171"/>
      <c r="G3038" s="212"/>
      <c r="J3038" s="202"/>
      <c r="K3038" s="198"/>
    </row>
    <row r="3039" spans="6:11" s="175" customFormat="1" ht="15" customHeight="1" x14ac:dyDescent="0.25">
      <c r="F3039" s="171"/>
      <c r="G3039" s="212"/>
      <c r="J3039" s="202"/>
      <c r="K3039" s="198"/>
    </row>
    <row r="3040" spans="6:11" s="175" customFormat="1" ht="15" customHeight="1" x14ac:dyDescent="0.25">
      <c r="F3040" s="171"/>
      <c r="G3040" s="212"/>
      <c r="J3040" s="202"/>
      <c r="K3040" s="198"/>
    </row>
    <row r="3041" spans="6:11" s="175" customFormat="1" ht="15" customHeight="1" x14ac:dyDescent="0.25">
      <c r="F3041" s="171"/>
      <c r="G3041" s="212"/>
      <c r="J3041" s="202"/>
      <c r="K3041" s="198"/>
    </row>
    <row r="3042" spans="6:11" s="175" customFormat="1" ht="15" customHeight="1" x14ac:dyDescent="0.25">
      <c r="F3042" s="171"/>
      <c r="G3042" s="212"/>
      <c r="J3042" s="202"/>
      <c r="K3042" s="198"/>
    </row>
    <row r="3043" spans="6:11" s="175" customFormat="1" ht="15" customHeight="1" x14ac:dyDescent="0.25">
      <c r="F3043" s="171"/>
      <c r="G3043" s="212"/>
      <c r="J3043" s="202"/>
      <c r="K3043" s="198"/>
    </row>
    <row r="3044" spans="6:11" s="175" customFormat="1" ht="15" customHeight="1" x14ac:dyDescent="0.25">
      <c r="F3044" s="171"/>
      <c r="G3044" s="212"/>
      <c r="J3044" s="202"/>
      <c r="K3044" s="198"/>
    </row>
    <row r="3045" spans="6:11" s="175" customFormat="1" ht="15" customHeight="1" x14ac:dyDescent="0.25">
      <c r="F3045" s="171"/>
      <c r="G3045" s="212"/>
      <c r="J3045" s="202"/>
      <c r="K3045" s="198"/>
    </row>
    <row r="3046" spans="6:11" s="175" customFormat="1" ht="15" customHeight="1" x14ac:dyDescent="0.25">
      <c r="F3046" s="171"/>
      <c r="G3046" s="212"/>
      <c r="J3046" s="202"/>
      <c r="K3046" s="198"/>
    </row>
    <row r="3047" spans="6:11" s="175" customFormat="1" ht="15" customHeight="1" x14ac:dyDescent="0.25">
      <c r="F3047" s="171"/>
      <c r="G3047" s="212"/>
      <c r="J3047" s="202"/>
      <c r="K3047" s="198"/>
    </row>
    <row r="3048" spans="6:11" s="175" customFormat="1" ht="15" customHeight="1" x14ac:dyDescent="0.25">
      <c r="F3048" s="171"/>
      <c r="G3048" s="212"/>
      <c r="J3048" s="202"/>
      <c r="K3048" s="198"/>
    </row>
    <row r="3049" spans="6:11" s="175" customFormat="1" ht="15" customHeight="1" x14ac:dyDescent="0.25">
      <c r="F3049" s="171"/>
      <c r="G3049" s="212"/>
      <c r="J3049" s="202"/>
      <c r="K3049" s="198"/>
    </row>
    <row r="3050" spans="6:11" s="175" customFormat="1" ht="15" customHeight="1" x14ac:dyDescent="0.25">
      <c r="F3050" s="171"/>
      <c r="G3050" s="212"/>
      <c r="J3050" s="202"/>
      <c r="K3050" s="198"/>
    </row>
    <row r="3051" spans="6:11" s="175" customFormat="1" ht="15" customHeight="1" x14ac:dyDescent="0.25">
      <c r="F3051" s="171"/>
      <c r="G3051" s="212"/>
      <c r="J3051" s="202"/>
      <c r="K3051" s="198"/>
    </row>
    <row r="3052" spans="6:11" s="175" customFormat="1" ht="15" customHeight="1" x14ac:dyDescent="0.25">
      <c r="F3052" s="171"/>
      <c r="G3052" s="212"/>
      <c r="J3052" s="202"/>
      <c r="K3052" s="198"/>
    </row>
    <row r="3053" spans="6:11" s="175" customFormat="1" ht="15" customHeight="1" x14ac:dyDescent="0.25">
      <c r="F3053" s="171"/>
      <c r="G3053" s="212"/>
      <c r="J3053" s="202"/>
      <c r="K3053" s="198"/>
    </row>
    <row r="3054" spans="6:11" s="175" customFormat="1" ht="15" customHeight="1" x14ac:dyDescent="0.25">
      <c r="F3054" s="171"/>
      <c r="G3054" s="212"/>
      <c r="J3054" s="202"/>
      <c r="K3054" s="198"/>
    </row>
    <row r="3055" spans="6:11" s="175" customFormat="1" ht="15" customHeight="1" x14ac:dyDescent="0.25">
      <c r="F3055" s="171"/>
      <c r="G3055" s="212"/>
      <c r="J3055" s="202"/>
      <c r="K3055" s="198"/>
    </row>
    <row r="3056" spans="6:11" s="175" customFormat="1" ht="15" customHeight="1" x14ac:dyDescent="0.25">
      <c r="F3056" s="171"/>
      <c r="G3056" s="212"/>
      <c r="J3056" s="202"/>
      <c r="K3056" s="198"/>
    </row>
    <row r="3057" spans="6:11" s="175" customFormat="1" ht="15" customHeight="1" x14ac:dyDescent="0.25">
      <c r="F3057" s="171"/>
      <c r="G3057" s="212"/>
      <c r="J3057" s="202"/>
      <c r="K3057" s="198"/>
    </row>
    <row r="3058" spans="6:11" s="175" customFormat="1" ht="15" customHeight="1" x14ac:dyDescent="0.25">
      <c r="F3058" s="171"/>
      <c r="G3058" s="212"/>
      <c r="J3058" s="202"/>
      <c r="K3058" s="198"/>
    </row>
    <row r="3059" spans="6:11" s="175" customFormat="1" ht="15" customHeight="1" x14ac:dyDescent="0.25">
      <c r="F3059" s="171"/>
      <c r="G3059" s="212"/>
      <c r="J3059" s="202"/>
      <c r="K3059" s="198"/>
    </row>
    <row r="3060" spans="6:11" s="175" customFormat="1" ht="15" customHeight="1" x14ac:dyDescent="0.25">
      <c r="F3060" s="171"/>
      <c r="G3060" s="212"/>
      <c r="J3060" s="202"/>
      <c r="K3060" s="198"/>
    </row>
    <row r="3061" spans="6:11" s="175" customFormat="1" ht="15" customHeight="1" x14ac:dyDescent="0.25">
      <c r="F3061" s="171"/>
      <c r="G3061" s="212"/>
      <c r="J3061" s="202"/>
      <c r="K3061" s="198"/>
    </row>
    <row r="3062" spans="6:11" s="175" customFormat="1" ht="15" customHeight="1" x14ac:dyDescent="0.25">
      <c r="F3062" s="171"/>
      <c r="G3062" s="212"/>
      <c r="J3062" s="202"/>
      <c r="K3062" s="198"/>
    </row>
    <row r="3063" spans="6:11" s="175" customFormat="1" ht="15" customHeight="1" x14ac:dyDescent="0.25">
      <c r="F3063" s="171"/>
      <c r="G3063" s="212"/>
      <c r="J3063" s="202"/>
      <c r="K3063" s="198"/>
    </row>
    <row r="3064" spans="6:11" s="175" customFormat="1" ht="15" customHeight="1" x14ac:dyDescent="0.25">
      <c r="F3064" s="171"/>
      <c r="G3064" s="212"/>
      <c r="J3064" s="202"/>
      <c r="K3064" s="198"/>
    </row>
    <row r="3065" spans="6:11" s="175" customFormat="1" ht="15" customHeight="1" x14ac:dyDescent="0.25">
      <c r="F3065" s="171"/>
      <c r="G3065" s="212"/>
      <c r="J3065" s="202"/>
      <c r="K3065" s="198"/>
    </row>
    <row r="3066" spans="6:11" s="175" customFormat="1" ht="15" customHeight="1" x14ac:dyDescent="0.25">
      <c r="F3066" s="171"/>
      <c r="G3066" s="212"/>
      <c r="J3066" s="202"/>
      <c r="K3066" s="198"/>
    </row>
    <row r="3067" spans="6:11" s="175" customFormat="1" ht="15" customHeight="1" x14ac:dyDescent="0.25">
      <c r="F3067" s="171"/>
      <c r="G3067" s="212"/>
      <c r="J3067" s="202"/>
      <c r="K3067" s="198"/>
    </row>
    <row r="3068" spans="6:11" s="175" customFormat="1" ht="15" customHeight="1" x14ac:dyDescent="0.25">
      <c r="F3068" s="171"/>
      <c r="G3068" s="212"/>
      <c r="J3068" s="202"/>
      <c r="K3068" s="198"/>
    </row>
    <row r="3069" spans="6:11" s="175" customFormat="1" ht="15" customHeight="1" x14ac:dyDescent="0.25">
      <c r="F3069" s="171"/>
      <c r="G3069" s="212"/>
      <c r="J3069" s="202"/>
      <c r="K3069" s="198"/>
    </row>
    <row r="3070" spans="6:11" s="175" customFormat="1" ht="15" customHeight="1" x14ac:dyDescent="0.25">
      <c r="F3070" s="171"/>
      <c r="G3070" s="212"/>
      <c r="J3070" s="202"/>
      <c r="K3070" s="198"/>
    </row>
    <row r="3071" spans="6:11" s="175" customFormat="1" ht="15" customHeight="1" x14ac:dyDescent="0.25">
      <c r="F3071" s="171"/>
      <c r="G3071" s="212"/>
      <c r="J3071" s="202"/>
      <c r="K3071" s="198"/>
    </row>
    <row r="3072" spans="6:11" s="175" customFormat="1" ht="15" customHeight="1" x14ac:dyDescent="0.25">
      <c r="F3072" s="171"/>
      <c r="G3072" s="212"/>
      <c r="J3072" s="202"/>
      <c r="K3072" s="198"/>
    </row>
    <row r="3073" spans="6:11" s="175" customFormat="1" ht="15" customHeight="1" x14ac:dyDescent="0.25">
      <c r="F3073" s="171"/>
      <c r="G3073" s="212"/>
      <c r="J3073" s="202"/>
      <c r="K3073" s="198"/>
    </row>
    <row r="3074" spans="6:11" s="175" customFormat="1" ht="15" customHeight="1" x14ac:dyDescent="0.25">
      <c r="F3074" s="171"/>
      <c r="G3074" s="212"/>
      <c r="J3074" s="202"/>
      <c r="K3074" s="198"/>
    </row>
    <row r="3075" spans="6:11" s="175" customFormat="1" ht="15" customHeight="1" x14ac:dyDescent="0.25">
      <c r="F3075" s="171"/>
      <c r="G3075" s="212"/>
      <c r="J3075" s="202"/>
      <c r="K3075" s="198"/>
    </row>
    <row r="3076" spans="6:11" s="175" customFormat="1" ht="15" customHeight="1" x14ac:dyDescent="0.25">
      <c r="F3076" s="171"/>
      <c r="G3076" s="212"/>
      <c r="J3076" s="202"/>
      <c r="K3076" s="198"/>
    </row>
    <row r="3077" spans="6:11" s="175" customFormat="1" ht="15" customHeight="1" x14ac:dyDescent="0.25">
      <c r="F3077" s="171"/>
      <c r="G3077" s="212"/>
      <c r="J3077" s="202"/>
      <c r="K3077" s="198"/>
    </row>
    <row r="3078" spans="6:11" s="175" customFormat="1" ht="15" customHeight="1" x14ac:dyDescent="0.25">
      <c r="F3078" s="171"/>
      <c r="G3078" s="212"/>
      <c r="J3078" s="202"/>
      <c r="K3078" s="198"/>
    </row>
    <row r="3079" spans="6:11" s="175" customFormat="1" ht="15" customHeight="1" x14ac:dyDescent="0.25">
      <c r="F3079" s="171"/>
      <c r="G3079" s="212"/>
      <c r="J3079" s="202"/>
      <c r="K3079" s="198"/>
    </row>
    <row r="3080" spans="6:11" s="175" customFormat="1" ht="15" customHeight="1" x14ac:dyDescent="0.25">
      <c r="F3080" s="171"/>
      <c r="G3080" s="212"/>
      <c r="J3080" s="202"/>
      <c r="K3080" s="198"/>
    </row>
    <row r="3081" spans="6:11" s="175" customFormat="1" ht="15" customHeight="1" x14ac:dyDescent="0.25">
      <c r="F3081" s="171"/>
      <c r="G3081" s="212"/>
      <c r="J3081" s="202"/>
      <c r="K3081" s="198"/>
    </row>
    <row r="3082" spans="6:11" s="175" customFormat="1" ht="15" customHeight="1" x14ac:dyDescent="0.25">
      <c r="F3082" s="171"/>
      <c r="G3082" s="212"/>
      <c r="J3082" s="202"/>
      <c r="K3082" s="198"/>
    </row>
    <row r="3083" spans="6:11" s="175" customFormat="1" ht="15" customHeight="1" x14ac:dyDescent="0.25">
      <c r="F3083" s="171"/>
      <c r="G3083" s="212"/>
      <c r="J3083" s="202"/>
      <c r="K3083" s="198"/>
    </row>
    <row r="3084" spans="6:11" s="175" customFormat="1" ht="15" customHeight="1" x14ac:dyDescent="0.25">
      <c r="F3084" s="171"/>
      <c r="G3084" s="212"/>
      <c r="J3084" s="202"/>
      <c r="K3084" s="198"/>
    </row>
    <row r="3085" spans="6:11" s="175" customFormat="1" ht="15" customHeight="1" x14ac:dyDescent="0.25">
      <c r="F3085" s="171"/>
      <c r="G3085" s="212"/>
      <c r="J3085" s="202"/>
      <c r="K3085" s="198"/>
    </row>
    <row r="3086" spans="6:11" s="175" customFormat="1" ht="15" customHeight="1" x14ac:dyDescent="0.25">
      <c r="F3086" s="171"/>
      <c r="G3086" s="212"/>
      <c r="J3086" s="202"/>
      <c r="K3086" s="198"/>
    </row>
    <row r="3087" spans="6:11" s="175" customFormat="1" ht="15" customHeight="1" x14ac:dyDescent="0.25">
      <c r="F3087" s="171"/>
      <c r="G3087" s="212"/>
      <c r="J3087" s="202"/>
      <c r="K3087" s="198"/>
    </row>
    <row r="3088" spans="6:11" s="175" customFormat="1" ht="15" customHeight="1" x14ac:dyDescent="0.25">
      <c r="F3088" s="171"/>
      <c r="G3088" s="212"/>
      <c r="J3088" s="202"/>
      <c r="K3088" s="198"/>
    </row>
    <row r="3089" spans="6:11" s="175" customFormat="1" ht="15" customHeight="1" x14ac:dyDescent="0.25">
      <c r="F3089" s="171"/>
      <c r="G3089" s="212"/>
      <c r="J3089" s="202"/>
      <c r="K3089" s="198"/>
    </row>
    <row r="3090" spans="6:11" s="175" customFormat="1" ht="15" customHeight="1" x14ac:dyDescent="0.25">
      <c r="F3090" s="171"/>
      <c r="G3090" s="212"/>
      <c r="J3090" s="202"/>
      <c r="K3090" s="198"/>
    </row>
    <row r="3091" spans="6:11" s="175" customFormat="1" ht="15" customHeight="1" x14ac:dyDescent="0.25">
      <c r="F3091" s="171"/>
      <c r="G3091" s="212"/>
      <c r="J3091" s="202"/>
      <c r="K3091" s="198"/>
    </row>
    <row r="3092" spans="6:11" s="175" customFormat="1" ht="15" customHeight="1" x14ac:dyDescent="0.25">
      <c r="F3092" s="171"/>
      <c r="G3092" s="212"/>
      <c r="J3092" s="202"/>
      <c r="K3092" s="198"/>
    </row>
    <row r="3093" spans="6:11" s="175" customFormat="1" ht="15" customHeight="1" x14ac:dyDescent="0.25">
      <c r="F3093" s="171"/>
      <c r="G3093" s="212"/>
      <c r="J3093" s="202"/>
      <c r="K3093" s="198"/>
    </row>
    <row r="3094" spans="6:11" s="175" customFormat="1" ht="15" customHeight="1" x14ac:dyDescent="0.25">
      <c r="F3094" s="171"/>
      <c r="G3094" s="212"/>
      <c r="J3094" s="202"/>
      <c r="K3094" s="198"/>
    </row>
    <row r="3095" spans="6:11" s="175" customFormat="1" ht="15" customHeight="1" x14ac:dyDescent="0.25">
      <c r="F3095" s="171"/>
      <c r="G3095" s="212"/>
      <c r="J3095" s="202"/>
      <c r="K3095" s="198"/>
    </row>
    <row r="3096" spans="6:11" s="175" customFormat="1" ht="15" customHeight="1" x14ac:dyDescent="0.25">
      <c r="F3096" s="171"/>
      <c r="G3096" s="212"/>
      <c r="J3096" s="202"/>
      <c r="K3096" s="198"/>
    </row>
    <row r="3097" spans="6:11" s="175" customFormat="1" ht="15" customHeight="1" x14ac:dyDescent="0.25">
      <c r="F3097" s="171"/>
      <c r="G3097" s="212"/>
      <c r="J3097" s="202"/>
      <c r="K3097" s="198"/>
    </row>
    <row r="3098" spans="6:11" s="175" customFormat="1" ht="15" customHeight="1" x14ac:dyDescent="0.25">
      <c r="F3098" s="171"/>
      <c r="G3098" s="212"/>
      <c r="J3098" s="202"/>
      <c r="K3098" s="198"/>
    </row>
    <row r="3099" spans="6:11" s="175" customFormat="1" ht="15" customHeight="1" x14ac:dyDescent="0.25">
      <c r="F3099" s="171"/>
      <c r="G3099" s="212"/>
      <c r="J3099" s="202"/>
      <c r="K3099" s="198"/>
    </row>
    <row r="3100" spans="6:11" s="175" customFormat="1" ht="15" customHeight="1" x14ac:dyDescent="0.25">
      <c r="F3100" s="171"/>
      <c r="G3100" s="212"/>
      <c r="J3100" s="202"/>
      <c r="K3100" s="198"/>
    </row>
    <row r="3101" spans="6:11" s="175" customFormat="1" ht="15" customHeight="1" x14ac:dyDescent="0.25">
      <c r="F3101" s="171"/>
      <c r="G3101" s="212"/>
      <c r="J3101" s="202"/>
      <c r="K3101" s="198"/>
    </row>
    <row r="3102" spans="6:11" s="175" customFormat="1" ht="15" customHeight="1" x14ac:dyDescent="0.25">
      <c r="F3102" s="171"/>
      <c r="G3102" s="212"/>
      <c r="J3102" s="202"/>
      <c r="K3102" s="198"/>
    </row>
    <row r="3103" spans="6:11" s="175" customFormat="1" ht="15" customHeight="1" x14ac:dyDescent="0.25">
      <c r="F3103" s="171"/>
      <c r="G3103" s="212"/>
      <c r="J3103" s="202"/>
      <c r="K3103" s="198"/>
    </row>
    <row r="3104" spans="6:11" s="175" customFormat="1" ht="15" customHeight="1" x14ac:dyDescent="0.25">
      <c r="F3104" s="171"/>
      <c r="G3104" s="212"/>
      <c r="J3104" s="202"/>
      <c r="K3104" s="198"/>
    </row>
    <row r="3105" spans="6:11" s="175" customFormat="1" ht="15" customHeight="1" x14ac:dyDescent="0.25">
      <c r="F3105" s="171"/>
      <c r="G3105" s="212"/>
      <c r="J3105" s="202"/>
      <c r="K3105" s="198"/>
    </row>
    <row r="3106" spans="6:11" s="175" customFormat="1" ht="15" customHeight="1" x14ac:dyDescent="0.25">
      <c r="F3106" s="171"/>
      <c r="G3106" s="212"/>
      <c r="J3106" s="202"/>
      <c r="K3106" s="198"/>
    </row>
    <row r="3107" spans="6:11" s="175" customFormat="1" ht="15" customHeight="1" x14ac:dyDescent="0.25">
      <c r="F3107" s="171"/>
      <c r="G3107" s="212"/>
      <c r="J3107" s="202"/>
      <c r="K3107" s="198"/>
    </row>
    <row r="3108" spans="6:11" s="175" customFormat="1" ht="15" customHeight="1" x14ac:dyDescent="0.25">
      <c r="F3108" s="171"/>
      <c r="G3108" s="212"/>
      <c r="J3108" s="202"/>
      <c r="K3108" s="198"/>
    </row>
    <row r="3109" spans="6:11" s="175" customFormat="1" ht="15" customHeight="1" x14ac:dyDescent="0.25">
      <c r="F3109" s="171"/>
      <c r="G3109" s="212"/>
      <c r="J3109" s="202"/>
      <c r="K3109" s="198"/>
    </row>
    <row r="3110" spans="6:11" s="175" customFormat="1" ht="15" customHeight="1" x14ac:dyDescent="0.25">
      <c r="F3110" s="171"/>
      <c r="G3110" s="212"/>
      <c r="J3110" s="202"/>
      <c r="K3110" s="198"/>
    </row>
    <row r="3111" spans="6:11" s="175" customFormat="1" ht="15" customHeight="1" x14ac:dyDescent="0.25">
      <c r="F3111" s="171"/>
      <c r="G3111" s="212"/>
      <c r="J3111" s="202"/>
      <c r="K3111" s="198"/>
    </row>
    <row r="3112" spans="6:11" s="175" customFormat="1" ht="15" customHeight="1" x14ac:dyDescent="0.25">
      <c r="F3112" s="171"/>
      <c r="G3112" s="212"/>
      <c r="J3112" s="202"/>
      <c r="K3112" s="198"/>
    </row>
    <row r="3113" spans="6:11" s="175" customFormat="1" ht="15" customHeight="1" x14ac:dyDescent="0.25">
      <c r="F3113" s="171"/>
      <c r="G3113" s="212"/>
      <c r="J3113" s="202"/>
      <c r="K3113" s="198"/>
    </row>
    <row r="3114" spans="6:11" s="175" customFormat="1" ht="15" customHeight="1" x14ac:dyDescent="0.25">
      <c r="F3114" s="171"/>
      <c r="G3114" s="212"/>
      <c r="J3114" s="202"/>
      <c r="K3114" s="198"/>
    </row>
    <row r="3115" spans="6:11" s="175" customFormat="1" ht="15" customHeight="1" x14ac:dyDescent="0.25">
      <c r="F3115" s="171"/>
      <c r="G3115" s="212"/>
      <c r="J3115" s="202"/>
      <c r="K3115" s="198"/>
    </row>
    <row r="3116" spans="6:11" s="175" customFormat="1" ht="15" customHeight="1" x14ac:dyDescent="0.25">
      <c r="F3116" s="171"/>
      <c r="G3116" s="212"/>
      <c r="J3116" s="202"/>
      <c r="K3116" s="198"/>
    </row>
    <row r="3117" spans="6:11" s="175" customFormat="1" ht="15" customHeight="1" x14ac:dyDescent="0.25">
      <c r="F3117" s="171"/>
      <c r="G3117" s="212"/>
      <c r="J3117" s="202"/>
      <c r="K3117" s="198"/>
    </row>
    <row r="3118" spans="6:11" s="175" customFormat="1" ht="15" customHeight="1" x14ac:dyDescent="0.25">
      <c r="F3118" s="171"/>
      <c r="G3118" s="212"/>
      <c r="J3118" s="202"/>
      <c r="K3118" s="198"/>
    </row>
    <row r="3119" spans="6:11" s="175" customFormat="1" ht="15" customHeight="1" x14ac:dyDescent="0.25">
      <c r="F3119" s="171"/>
      <c r="G3119" s="212"/>
      <c r="J3119" s="202"/>
      <c r="K3119" s="198"/>
    </row>
    <row r="3120" spans="6:11" s="175" customFormat="1" ht="15" customHeight="1" x14ac:dyDescent="0.25">
      <c r="F3120" s="171"/>
      <c r="G3120" s="212"/>
      <c r="J3120" s="202"/>
      <c r="K3120" s="198"/>
    </row>
    <row r="3121" spans="6:11" s="175" customFormat="1" ht="15" customHeight="1" x14ac:dyDescent="0.25">
      <c r="F3121" s="171"/>
      <c r="G3121" s="212"/>
      <c r="J3121" s="202"/>
      <c r="K3121" s="198"/>
    </row>
    <row r="3122" spans="6:11" s="175" customFormat="1" ht="15" customHeight="1" x14ac:dyDescent="0.25">
      <c r="F3122" s="171"/>
      <c r="G3122" s="212"/>
      <c r="J3122" s="202"/>
      <c r="K3122" s="198"/>
    </row>
    <row r="3123" spans="6:11" s="175" customFormat="1" ht="15" customHeight="1" x14ac:dyDescent="0.25">
      <c r="F3123" s="171"/>
      <c r="G3123" s="212"/>
      <c r="J3123" s="202"/>
      <c r="K3123" s="198"/>
    </row>
    <row r="3124" spans="6:11" s="175" customFormat="1" ht="15" customHeight="1" x14ac:dyDescent="0.25">
      <c r="F3124" s="171"/>
      <c r="G3124" s="212"/>
      <c r="J3124" s="202"/>
      <c r="K3124" s="198"/>
    </row>
    <row r="3125" spans="6:11" s="175" customFormat="1" ht="15" customHeight="1" x14ac:dyDescent="0.25">
      <c r="F3125" s="171"/>
      <c r="G3125" s="212"/>
      <c r="J3125" s="202"/>
      <c r="K3125" s="198"/>
    </row>
    <row r="3126" spans="6:11" s="175" customFormat="1" ht="15" customHeight="1" x14ac:dyDescent="0.25">
      <c r="F3126" s="171"/>
      <c r="G3126" s="212"/>
      <c r="J3126" s="202"/>
      <c r="K3126" s="198"/>
    </row>
    <row r="3127" spans="6:11" s="175" customFormat="1" ht="15" customHeight="1" x14ac:dyDescent="0.25">
      <c r="F3127" s="171"/>
      <c r="G3127" s="212"/>
      <c r="J3127" s="202"/>
      <c r="K3127" s="198"/>
    </row>
    <row r="3128" spans="6:11" s="175" customFormat="1" ht="15" customHeight="1" x14ac:dyDescent="0.25">
      <c r="F3128" s="171"/>
      <c r="G3128" s="212"/>
      <c r="J3128" s="202"/>
      <c r="K3128" s="198"/>
    </row>
    <row r="3129" spans="6:11" s="175" customFormat="1" ht="15" customHeight="1" x14ac:dyDescent="0.25">
      <c r="F3129" s="171"/>
      <c r="G3129" s="212"/>
      <c r="J3129" s="202"/>
      <c r="K3129" s="198"/>
    </row>
    <row r="3130" spans="6:11" s="175" customFormat="1" ht="15" customHeight="1" x14ac:dyDescent="0.25">
      <c r="F3130" s="171"/>
      <c r="G3130" s="212"/>
      <c r="J3130" s="202"/>
      <c r="K3130" s="198"/>
    </row>
    <row r="3131" spans="6:11" s="175" customFormat="1" ht="15" customHeight="1" x14ac:dyDescent="0.25">
      <c r="F3131" s="171"/>
      <c r="G3131" s="212"/>
      <c r="J3131" s="202"/>
      <c r="K3131" s="198"/>
    </row>
    <row r="3132" spans="6:11" s="175" customFormat="1" ht="15" customHeight="1" x14ac:dyDescent="0.25">
      <c r="F3132" s="171"/>
      <c r="G3132" s="212"/>
      <c r="J3132" s="202"/>
      <c r="K3132" s="198"/>
    </row>
    <row r="3133" spans="6:11" s="175" customFormat="1" ht="15" customHeight="1" x14ac:dyDescent="0.25">
      <c r="F3133" s="171"/>
      <c r="G3133" s="212"/>
      <c r="J3133" s="202"/>
      <c r="K3133" s="198"/>
    </row>
    <row r="3134" spans="6:11" s="175" customFormat="1" ht="15" customHeight="1" x14ac:dyDescent="0.25">
      <c r="F3134" s="171"/>
      <c r="G3134" s="212"/>
      <c r="J3134" s="202"/>
      <c r="K3134" s="198"/>
    </row>
    <row r="3135" spans="6:11" s="175" customFormat="1" ht="15" customHeight="1" x14ac:dyDescent="0.25">
      <c r="F3135" s="171"/>
      <c r="G3135" s="212"/>
      <c r="J3135" s="202"/>
      <c r="K3135" s="198"/>
    </row>
    <row r="3136" spans="6:11" s="175" customFormat="1" ht="15" customHeight="1" x14ac:dyDescent="0.25">
      <c r="F3136" s="171"/>
      <c r="G3136" s="212"/>
      <c r="J3136" s="202"/>
      <c r="K3136" s="198"/>
    </row>
    <row r="3137" spans="6:11" s="175" customFormat="1" ht="15" customHeight="1" x14ac:dyDescent="0.25">
      <c r="F3137" s="171"/>
      <c r="G3137" s="212"/>
      <c r="J3137" s="202"/>
      <c r="K3137" s="198"/>
    </row>
    <row r="3138" spans="6:11" s="175" customFormat="1" ht="15" customHeight="1" x14ac:dyDescent="0.25">
      <c r="F3138" s="171"/>
      <c r="G3138" s="212"/>
      <c r="J3138" s="202"/>
      <c r="K3138" s="198"/>
    </row>
    <row r="3139" spans="6:11" s="175" customFormat="1" ht="15" customHeight="1" x14ac:dyDescent="0.25">
      <c r="F3139" s="171"/>
      <c r="G3139" s="212"/>
      <c r="J3139" s="202"/>
      <c r="K3139" s="198"/>
    </row>
    <row r="3140" spans="6:11" s="175" customFormat="1" ht="15" customHeight="1" x14ac:dyDescent="0.25">
      <c r="F3140" s="171"/>
      <c r="G3140" s="212"/>
      <c r="J3140" s="202"/>
      <c r="K3140" s="198"/>
    </row>
    <row r="3141" spans="6:11" s="175" customFormat="1" ht="15" customHeight="1" x14ac:dyDescent="0.25">
      <c r="F3141" s="171"/>
      <c r="G3141" s="212"/>
      <c r="J3141" s="202"/>
      <c r="K3141" s="198"/>
    </row>
    <row r="3142" spans="6:11" s="175" customFormat="1" ht="15" customHeight="1" x14ac:dyDescent="0.25">
      <c r="F3142" s="171"/>
      <c r="G3142" s="212"/>
      <c r="J3142" s="202"/>
      <c r="K3142" s="198"/>
    </row>
    <row r="3143" spans="6:11" s="175" customFormat="1" ht="15" customHeight="1" x14ac:dyDescent="0.25">
      <c r="F3143" s="171"/>
      <c r="G3143" s="212"/>
      <c r="J3143" s="202"/>
      <c r="K3143" s="198"/>
    </row>
    <row r="3144" spans="6:11" s="175" customFormat="1" ht="15" customHeight="1" x14ac:dyDescent="0.25">
      <c r="F3144" s="171"/>
      <c r="G3144" s="212"/>
      <c r="J3144" s="202"/>
      <c r="K3144" s="198"/>
    </row>
    <row r="3145" spans="6:11" s="175" customFormat="1" ht="15" customHeight="1" x14ac:dyDescent="0.25">
      <c r="F3145" s="171"/>
      <c r="G3145" s="212"/>
      <c r="J3145" s="202"/>
      <c r="K3145" s="198"/>
    </row>
    <row r="3146" spans="6:11" s="175" customFormat="1" ht="15" customHeight="1" x14ac:dyDescent="0.25">
      <c r="F3146" s="171"/>
      <c r="G3146" s="212"/>
      <c r="J3146" s="202"/>
      <c r="K3146" s="198"/>
    </row>
    <row r="3147" spans="6:11" s="175" customFormat="1" ht="15" customHeight="1" x14ac:dyDescent="0.25">
      <c r="F3147" s="171"/>
      <c r="G3147" s="212"/>
      <c r="J3147" s="202"/>
      <c r="K3147" s="198"/>
    </row>
    <row r="3148" spans="6:11" s="175" customFormat="1" ht="15" customHeight="1" x14ac:dyDescent="0.25">
      <c r="F3148" s="171"/>
      <c r="G3148" s="212"/>
      <c r="J3148" s="202"/>
      <c r="K3148" s="198"/>
    </row>
    <row r="3149" spans="6:11" s="175" customFormat="1" ht="15" customHeight="1" x14ac:dyDescent="0.25">
      <c r="F3149" s="171"/>
      <c r="G3149" s="212"/>
      <c r="J3149" s="202"/>
      <c r="K3149" s="198"/>
    </row>
    <row r="3150" spans="6:11" s="175" customFormat="1" ht="15" customHeight="1" x14ac:dyDescent="0.25">
      <c r="F3150" s="171"/>
      <c r="G3150" s="212"/>
      <c r="J3150" s="202"/>
      <c r="K3150" s="198"/>
    </row>
    <row r="3151" spans="6:11" s="175" customFormat="1" ht="15" customHeight="1" x14ac:dyDescent="0.25">
      <c r="F3151" s="171"/>
      <c r="G3151" s="212"/>
      <c r="J3151" s="202"/>
      <c r="K3151" s="198"/>
    </row>
    <row r="3152" spans="6:11" s="175" customFormat="1" ht="15" customHeight="1" x14ac:dyDescent="0.25">
      <c r="F3152" s="171"/>
      <c r="G3152" s="212"/>
      <c r="J3152" s="202"/>
      <c r="K3152" s="198"/>
    </row>
    <row r="3153" spans="6:11" s="175" customFormat="1" ht="15" customHeight="1" x14ac:dyDescent="0.25">
      <c r="F3153" s="171"/>
      <c r="G3153" s="212"/>
      <c r="J3153" s="202"/>
      <c r="K3153" s="198"/>
    </row>
    <row r="3154" spans="6:11" s="175" customFormat="1" ht="15" customHeight="1" x14ac:dyDescent="0.25">
      <c r="F3154" s="171"/>
      <c r="G3154" s="212"/>
      <c r="J3154" s="202"/>
      <c r="K3154" s="198"/>
    </row>
    <row r="3155" spans="6:11" s="175" customFormat="1" ht="15" customHeight="1" x14ac:dyDescent="0.25">
      <c r="F3155" s="171"/>
      <c r="G3155" s="212"/>
      <c r="J3155" s="202"/>
      <c r="K3155" s="198"/>
    </row>
    <row r="3156" spans="6:11" s="175" customFormat="1" ht="15" customHeight="1" x14ac:dyDescent="0.25">
      <c r="F3156" s="171"/>
      <c r="G3156" s="212"/>
      <c r="J3156" s="202"/>
      <c r="K3156" s="198"/>
    </row>
    <row r="3157" spans="6:11" s="175" customFormat="1" ht="15" customHeight="1" x14ac:dyDescent="0.25">
      <c r="F3157" s="171"/>
      <c r="G3157" s="212"/>
      <c r="J3157" s="202"/>
      <c r="K3157" s="198"/>
    </row>
    <row r="3158" spans="6:11" s="175" customFormat="1" ht="15" customHeight="1" x14ac:dyDescent="0.25">
      <c r="F3158" s="171"/>
      <c r="G3158" s="212"/>
      <c r="J3158" s="202"/>
      <c r="K3158" s="198"/>
    </row>
    <row r="3159" spans="6:11" s="175" customFormat="1" ht="15" customHeight="1" x14ac:dyDescent="0.25">
      <c r="F3159" s="171"/>
      <c r="G3159" s="212"/>
      <c r="J3159" s="202"/>
      <c r="K3159" s="198"/>
    </row>
    <row r="3160" spans="6:11" s="175" customFormat="1" ht="15" customHeight="1" x14ac:dyDescent="0.25">
      <c r="F3160" s="171"/>
      <c r="G3160" s="212"/>
      <c r="J3160" s="202"/>
      <c r="K3160" s="198"/>
    </row>
    <row r="3161" spans="6:11" s="175" customFormat="1" ht="15" customHeight="1" x14ac:dyDescent="0.25">
      <c r="F3161" s="171"/>
      <c r="G3161" s="212"/>
      <c r="J3161" s="202"/>
      <c r="K3161" s="198"/>
    </row>
    <row r="3162" spans="6:11" s="175" customFormat="1" ht="15" customHeight="1" x14ac:dyDescent="0.25">
      <c r="F3162" s="171"/>
      <c r="G3162" s="212"/>
      <c r="J3162" s="202"/>
      <c r="K3162" s="198"/>
    </row>
    <row r="3163" spans="6:11" s="175" customFormat="1" ht="15" customHeight="1" x14ac:dyDescent="0.25">
      <c r="F3163" s="171"/>
      <c r="G3163" s="212"/>
      <c r="J3163" s="202"/>
      <c r="K3163" s="198"/>
    </row>
    <row r="3164" spans="6:11" s="175" customFormat="1" ht="15" customHeight="1" x14ac:dyDescent="0.25">
      <c r="F3164" s="171"/>
      <c r="G3164" s="212"/>
      <c r="J3164" s="202"/>
      <c r="K3164" s="198"/>
    </row>
    <row r="3165" spans="6:11" s="175" customFormat="1" ht="15" customHeight="1" x14ac:dyDescent="0.25">
      <c r="F3165" s="171"/>
      <c r="G3165" s="212"/>
      <c r="J3165" s="202"/>
      <c r="K3165" s="198"/>
    </row>
    <row r="3166" spans="6:11" s="175" customFormat="1" ht="15" customHeight="1" x14ac:dyDescent="0.25">
      <c r="F3166" s="171"/>
      <c r="G3166" s="212"/>
      <c r="J3166" s="202"/>
      <c r="K3166" s="198"/>
    </row>
    <row r="3167" spans="6:11" s="175" customFormat="1" ht="15" customHeight="1" x14ac:dyDescent="0.25">
      <c r="F3167" s="171"/>
      <c r="G3167" s="212"/>
      <c r="J3167" s="202"/>
      <c r="K3167" s="198"/>
    </row>
    <row r="3168" spans="6:11" s="175" customFormat="1" ht="15" customHeight="1" x14ac:dyDescent="0.25">
      <c r="F3168" s="171"/>
      <c r="G3168" s="212"/>
      <c r="J3168" s="202"/>
      <c r="K3168" s="198"/>
    </row>
    <row r="3169" spans="6:11" s="175" customFormat="1" ht="15" customHeight="1" x14ac:dyDescent="0.25">
      <c r="F3169" s="171"/>
      <c r="G3169" s="212"/>
      <c r="J3169" s="202"/>
      <c r="K3169" s="198"/>
    </row>
    <row r="3170" spans="6:11" s="175" customFormat="1" ht="15" customHeight="1" x14ac:dyDescent="0.25">
      <c r="F3170" s="171"/>
      <c r="G3170" s="212"/>
      <c r="J3170" s="202"/>
      <c r="K3170" s="198"/>
    </row>
    <row r="3171" spans="6:11" s="175" customFormat="1" ht="15" customHeight="1" x14ac:dyDescent="0.25">
      <c r="F3171" s="171"/>
      <c r="G3171" s="212"/>
      <c r="J3171" s="202"/>
      <c r="K3171" s="198"/>
    </row>
    <row r="3172" spans="6:11" s="175" customFormat="1" ht="15" customHeight="1" x14ac:dyDescent="0.25">
      <c r="F3172" s="171"/>
      <c r="G3172" s="212"/>
      <c r="J3172" s="202"/>
      <c r="K3172" s="198"/>
    </row>
    <row r="3173" spans="6:11" s="175" customFormat="1" ht="15" customHeight="1" x14ac:dyDescent="0.25">
      <c r="F3173" s="171"/>
      <c r="G3173" s="212"/>
      <c r="J3173" s="202"/>
      <c r="K3173" s="198"/>
    </row>
    <row r="3174" spans="6:11" s="175" customFormat="1" ht="15" customHeight="1" x14ac:dyDescent="0.25">
      <c r="F3174" s="171"/>
      <c r="G3174" s="212"/>
      <c r="J3174" s="202"/>
      <c r="K3174" s="198"/>
    </row>
    <row r="3175" spans="6:11" s="175" customFormat="1" ht="15" customHeight="1" x14ac:dyDescent="0.25">
      <c r="F3175" s="171"/>
      <c r="G3175" s="212"/>
      <c r="J3175" s="202"/>
      <c r="K3175" s="198"/>
    </row>
    <row r="3176" spans="6:11" s="175" customFormat="1" ht="15" customHeight="1" x14ac:dyDescent="0.25">
      <c r="F3176" s="171"/>
      <c r="G3176" s="212"/>
      <c r="J3176" s="202"/>
      <c r="K3176" s="198"/>
    </row>
    <row r="3177" spans="6:11" s="175" customFormat="1" ht="15" customHeight="1" x14ac:dyDescent="0.25">
      <c r="F3177" s="171"/>
      <c r="G3177" s="212"/>
      <c r="J3177" s="202"/>
      <c r="K3177" s="198"/>
    </row>
    <row r="3178" spans="6:11" s="175" customFormat="1" ht="15" customHeight="1" x14ac:dyDescent="0.25">
      <c r="F3178" s="171"/>
      <c r="G3178" s="212"/>
      <c r="J3178" s="202"/>
      <c r="K3178" s="198"/>
    </row>
    <row r="3179" spans="6:11" s="175" customFormat="1" ht="15" customHeight="1" x14ac:dyDescent="0.25">
      <c r="F3179" s="171"/>
      <c r="G3179" s="212"/>
      <c r="J3179" s="202"/>
      <c r="K3179" s="198"/>
    </row>
    <row r="3180" spans="6:11" s="175" customFormat="1" ht="15" customHeight="1" x14ac:dyDescent="0.25">
      <c r="F3180" s="171"/>
      <c r="G3180" s="212"/>
      <c r="J3180" s="202"/>
      <c r="K3180" s="198"/>
    </row>
    <row r="3181" spans="6:11" s="175" customFormat="1" ht="15" customHeight="1" x14ac:dyDescent="0.25">
      <c r="F3181" s="171"/>
      <c r="G3181" s="212"/>
      <c r="J3181" s="202"/>
      <c r="K3181" s="198"/>
    </row>
    <row r="3182" spans="6:11" s="175" customFormat="1" ht="15" customHeight="1" x14ac:dyDescent="0.25">
      <c r="F3182" s="171"/>
      <c r="G3182" s="212"/>
      <c r="J3182" s="202"/>
      <c r="K3182" s="198"/>
    </row>
    <row r="3183" spans="6:11" s="175" customFormat="1" ht="15" customHeight="1" x14ac:dyDescent="0.25">
      <c r="F3183" s="171"/>
      <c r="G3183" s="212"/>
      <c r="J3183" s="202"/>
      <c r="K3183" s="198"/>
    </row>
    <row r="3184" spans="6:11" s="175" customFormat="1" ht="15" customHeight="1" x14ac:dyDescent="0.25">
      <c r="F3184" s="171"/>
      <c r="G3184" s="212"/>
      <c r="J3184" s="202"/>
      <c r="K3184" s="198"/>
    </row>
    <row r="3185" spans="6:11" s="175" customFormat="1" ht="15" customHeight="1" x14ac:dyDescent="0.25">
      <c r="F3185" s="171"/>
      <c r="G3185" s="212"/>
      <c r="J3185" s="202"/>
      <c r="K3185" s="198"/>
    </row>
    <row r="3186" spans="6:11" s="175" customFormat="1" ht="15" customHeight="1" x14ac:dyDescent="0.25">
      <c r="F3186" s="171"/>
      <c r="G3186" s="212"/>
      <c r="J3186" s="202"/>
      <c r="K3186" s="198"/>
    </row>
    <row r="3187" spans="6:11" s="175" customFormat="1" ht="15" customHeight="1" x14ac:dyDescent="0.25">
      <c r="F3187" s="171"/>
      <c r="G3187" s="212"/>
      <c r="J3187" s="202"/>
      <c r="K3187" s="198"/>
    </row>
    <row r="3188" spans="6:11" s="175" customFormat="1" ht="15" customHeight="1" x14ac:dyDescent="0.25">
      <c r="F3188" s="171"/>
      <c r="G3188" s="212"/>
      <c r="J3188" s="202"/>
      <c r="K3188" s="198"/>
    </row>
    <row r="3189" spans="6:11" s="175" customFormat="1" ht="15" customHeight="1" x14ac:dyDescent="0.25">
      <c r="F3189" s="171"/>
      <c r="G3189" s="212"/>
      <c r="J3189" s="202"/>
      <c r="K3189" s="198"/>
    </row>
    <row r="3190" spans="6:11" s="175" customFormat="1" ht="15" customHeight="1" x14ac:dyDescent="0.25">
      <c r="F3190" s="171"/>
      <c r="G3190" s="212"/>
      <c r="J3190" s="202"/>
      <c r="K3190" s="198"/>
    </row>
    <row r="3191" spans="6:11" s="175" customFormat="1" ht="15" customHeight="1" x14ac:dyDescent="0.25">
      <c r="F3191" s="171"/>
      <c r="G3191" s="212"/>
      <c r="J3191" s="202"/>
      <c r="K3191" s="198"/>
    </row>
    <row r="3192" spans="6:11" s="175" customFormat="1" ht="15" customHeight="1" x14ac:dyDescent="0.25">
      <c r="F3192" s="171"/>
      <c r="G3192" s="212"/>
      <c r="J3192" s="202"/>
      <c r="K3192" s="198"/>
    </row>
    <row r="3193" spans="6:11" s="175" customFormat="1" ht="15" customHeight="1" x14ac:dyDescent="0.25">
      <c r="F3193" s="171"/>
      <c r="G3193" s="212"/>
      <c r="J3193" s="202"/>
      <c r="K3193" s="198"/>
    </row>
    <row r="3194" spans="6:11" s="175" customFormat="1" ht="15" customHeight="1" x14ac:dyDescent="0.25">
      <c r="F3194" s="171"/>
      <c r="G3194" s="212"/>
      <c r="J3194" s="202"/>
      <c r="K3194" s="198"/>
    </row>
    <row r="3195" spans="6:11" s="175" customFormat="1" ht="15" customHeight="1" x14ac:dyDescent="0.25">
      <c r="F3195" s="171"/>
      <c r="G3195" s="212"/>
      <c r="J3195" s="202"/>
      <c r="K3195" s="198"/>
    </row>
    <row r="3196" spans="6:11" s="175" customFormat="1" ht="15" customHeight="1" x14ac:dyDescent="0.25">
      <c r="F3196" s="171"/>
      <c r="G3196" s="212"/>
      <c r="J3196" s="202"/>
      <c r="K3196" s="198"/>
    </row>
    <row r="3197" spans="6:11" s="175" customFormat="1" ht="15" customHeight="1" x14ac:dyDescent="0.25">
      <c r="F3197" s="171"/>
      <c r="G3197" s="212"/>
      <c r="J3197" s="202"/>
      <c r="K3197" s="198"/>
    </row>
    <row r="3198" spans="6:11" s="175" customFormat="1" ht="15" customHeight="1" x14ac:dyDescent="0.25">
      <c r="F3198" s="171"/>
      <c r="G3198" s="212"/>
      <c r="J3198" s="202"/>
      <c r="K3198" s="198"/>
    </row>
    <row r="3199" spans="6:11" s="175" customFormat="1" ht="15" customHeight="1" x14ac:dyDescent="0.25">
      <c r="F3199" s="171"/>
      <c r="G3199" s="212"/>
      <c r="J3199" s="202"/>
      <c r="K3199" s="198"/>
    </row>
    <row r="3200" spans="6:11" s="175" customFormat="1" ht="15" customHeight="1" x14ac:dyDescent="0.25">
      <c r="F3200" s="171"/>
      <c r="G3200" s="212"/>
      <c r="J3200" s="202"/>
      <c r="K3200" s="198"/>
    </row>
    <row r="3201" spans="6:11" s="175" customFormat="1" ht="15" customHeight="1" x14ac:dyDescent="0.25">
      <c r="F3201" s="171"/>
      <c r="G3201" s="212"/>
      <c r="J3201" s="202"/>
      <c r="K3201" s="198"/>
    </row>
    <row r="3202" spans="6:11" s="175" customFormat="1" ht="15" customHeight="1" x14ac:dyDescent="0.25">
      <c r="F3202" s="171"/>
      <c r="G3202" s="212"/>
      <c r="J3202" s="202"/>
      <c r="K3202" s="198"/>
    </row>
    <row r="3203" spans="6:11" s="175" customFormat="1" ht="15" customHeight="1" x14ac:dyDescent="0.25">
      <c r="F3203" s="171"/>
      <c r="G3203" s="212"/>
      <c r="J3203" s="202"/>
      <c r="K3203" s="198"/>
    </row>
    <row r="3204" spans="6:11" s="175" customFormat="1" ht="15" customHeight="1" x14ac:dyDescent="0.25">
      <c r="F3204" s="171"/>
      <c r="G3204" s="212"/>
      <c r="J3204" s="202"/>
      <c r="K3204" s="198"/>
    </row>
    <row r="3205" spans="6:11" s="175" customFormat="1" ht="15" customHeight="1" x14ac:dyDescent="0.25">
      <c r="F3205" s="171"/>
      <c r="G3205" s="212"/>
      <c r="J3205" s="202"/>
      <c r="K3205" s="198"/>
    </row>
    <row r="3206" spans="6:11" s="175" customFormat="1" ht="15" customHeight="1" x14ac:dyDescent="0.25">
      <c r="F3206" s="171"/>
      <c r="G3206" s="212"/>
      <c r="J3206" s="202"/>
      <c r="K3206" s="198"/>
    </row>
    <row r="3207" spans="6:11" s="175" customFormat="1" ht="15" customHeight="1" x14ac:dyDescent="0.25">
      <c r="F3207" s="171"/>
      <c r="G3207" s="212"/>
      <c r="J3207" s="202"/>
      <c r="K3207" s="198"/>
    </row>
    <row r="3208" spans="6:11" s="175" customFormat="1" ht="15" customHeight="1" x14ac:dyDescent="0.25">
      <c r="F3208" s="171"/>
      <c r="G3208" s="212"/>
      <c r="J3208" s="202"/>
      <c r="K3208" s="198"/>
    </row>
    <row r="3209" spans="6:11" s="175" customFormat="1" ht="15" customHeight="1" x14ac:dyDescent="0.25">
      <c r="F3209" s="171"/>
      <c r="G3209" s="212"/>
      <c r="J3209" s="202"/>
      <c r="K3209" s="198"/>
    </row>
    <row r="3210" spans="6:11" s="175" customFormat="1" ht="15" customHeight="1" x14ac:dyDescent="0.25">
      <c r="F3210" s="171"/>
      <c r="G3210" s="212"/>
      <c r="J3210" s="202"/>
      <c r="K3210" s="198"/>
    </row>
    <row r="3211" spans="6:11" s="175" customFormat="1" ht="15" customHeight="1" x14ac:dyDescent="0.25">
      <c r="F3211" s="171"/>
      <c r="G3211" s="212"/>
      <c r="J3211" s="202"/>
      <c r="K3211" s="198"/>
    </row>
    <row r="3212" spans="6:11" s="175" customFormat="1" ht="15" customHeight="1" x14ac:dyDescent="0.25">
      <c r="F3212" s="171"/>
      <c r="G3212" s="212"/>
      <c r="J3212" s="202"/>
      <c r="K3212" s="198"/>
    </row>
    <row r="3213" spans="6:11" s="175" customFormat="1" ht="15" customHeight="1" x14ac:dyDescent="0.25">
      <c r="F3213" s="171"/>
      <c r="G3213" s="212"/>
      <c r="J3213" s="202"/>
      <c r="K3213" s="198"/>
    </row>
    <row r="3214" spans="6:11" s="175" customFormat="1" ht="15" customHeight="1" x14ac:dyDescent="0.25">
      <c r="F3214" s="171"/>
      <c r="G3214" s="212"/>
      <c r="J3214" s="202"/>
      <c r="K3214" s="198"/>
    </row>
    <row r="3215" spans="6:11" s="175" customFormat="1" ht="15" customHeight="1" x14ac:dyDescent="0.25">
      <c r="F3215" s="171"/>
      <c r="G3215" s="212"/>
      <c r="J3215" s="202"/>
      <c r="K3215" s="198"/>
    </row>
    <row r="3216" spans="6:11" s="175" customFormat="1" ht="15" customHeight="1" x14ac:dyDescent="0.25">
      <c r="F3216" s="171"/>
      <c r="G3216" s="212"/>
      <c r="J3216" s="202"/>
      <c r="K3216" s="198"/>
    </row>
    <row r="3217" spans="6:11" s="175" customFormat="1" ht="15" customHeight="1" x14ac:dyDescent="0.25">
      <c r="F3217" s="171"/>
      <c r="G3217" s="212"/>
      <c r="J3217" s="202"/>
      <c r="K3217" s="198"/>
    </row>
    <row r="3218" spans="6:11" s="175" customFormat="1" ht="15" customHeight="1" x14ac:dyDescent="0.25">
      <c r="F3218" s="171"/>
      <c r="G3218" s="212"/>
      <c r="J3218" s="202"/>
      <c r="K3218" s="198"/>
    </row>
    <row r="3219" spans="6:11" s="175" customFormat="1" ht="15" customHeight="1" x14ac:dyDescent="0.25">
      <c r="F3219" s="171"/>
      <c r="G3219" s="212"/>
      <c r="J3219" s="202"/>
      <c r="K3219" s="198"/>
    </row>
    <row r="3220" spans="6:11" s="175" customFormat="1" ht="15" customHeight="1" x14ac:dyDescent="0.25">
      <c r="F3220" s="171"/>
      <c r="G3220" s="212"/>
      <c r="J3220" s="202"/>
      <c r="K3220" s="198"/>
    </row>
    <row r="3221" spans="6:11" s="175" customFormat="1" ht="15" customHeight="1" x14ac:dyDescent="0.25">
      <c r="F3221" s="171"/>
      <c r="G3221" s="212"/>
      <c r="J3221" s="202"/>
      <c r="K3221" s="198"/>
    </row>
    <row r="3222" spans="6:11" s="175" customFormat="1" ht="15" customHeight="1" x14ac:dyDescent="0.25">
      <c r="F3222" s="171"/>
      <c r="G3222" s="212"/>
      <c r="J3222" s="202"/>
      <c r="K3222" s="198"/>
    </row>
    <row r="3223" spans="6:11" s="175" customFormat="1" ht="15" customHeight="1" x14ac:dyDescent="0.25">
      <c r="F3223" s="171"/>
      <c r="G3223" s="212"/>
      <c r="J3223" s="202"/>
      <c r="K3223" s="198"/>
    </row>
    <row r="3224" spans="6:11" s="175" customFormat="1" ht="15" customHeight="1" x14ac:dyDescent="0.25">
      <c r="F3224" s="171"/>
      <c r="G3224" s="212"/>
      <c r="J3224" s="202"/>
      <c r="K3224" s="198"/>
    </row>
    <row r="3225" spans="6:11" s="175" customFormat="1" ht="15" customHeight="1" x14ac:dyDescent="0.25">
      <c r="F3225" s="171"/>
      <c r="G3225" s="212"/>
      <c r="J3225" s="202"/>
      <c r="K3225" s="198"/>
    </row>
    <row r="3226" spans="6:11" s="175" customFormat="1" ht="15" customHeight="1" x14ac:dyDescent="0.25">
      <c r="F3226" s="171"/>
      <c r="G3226" s="212"/>
      <c r="J3226" s="202"/>
      <c r="K3226" s="198"/>
    </row>
    <row r="3227" spans="6:11" s="175" customFormat="1" ht="15" customHeight="1" x14ac:dyDescent="0.25">
      <c r="F3227" s="171"/>
      <c r="G3227" s="212"/>
      <c r="J3227" s="202"/>
      <c r="K3227" s="198"/>
    </row>
    <row r="3228" spans="6:11" s="175" customFormat="1" ht="15" customHeight="1" x14ac:dyDescent="0.25">
      <c r="F3228" s="171"/>
      <c r="G3228" s="212"/>
      <c r="J3228" s="202"/>
      <c r="K3228" s="198"/>
    </row>
    <row r="3229" spans="6:11" s="175" customFormat="1" ht="15" customHeight="1" x14ac:dyDescent="0.25">
      <c r="F3229" s="171"/>
      <c r="G3229" s="212"/>
      <c r="J3229" s="202"/>
      <c r="K3229" s="198"/>
    </row>
    <row r="3230" spans="6:11" s="175" customFormat="1" ht="15" customHeight="1" x14ac:dyDescent="0.25">
      <c r="F3230" s="171"/>
      <c r="G3230" s="212"/>
      <c r="J3230" s="202"/>
      <c r="K3230" s="198"/>
    </row>
    <row r="3231" spans="6:11" s="175" customFormat="1" ht="15" customHeight="1" x14ac:dyDescent="0.25">
      <c r="F3231" s="171"/>
      <c r="G3231" s="212"/>
      <c r="J3231" s="202"/>
      <c r="K3231" s="198"/>
    </row>
    <row r="3232" spans="6:11" s="175" customFormat="1" ht="15" customHeight="1" x14ac:dyDescent="0.25">
      <c r="F3232" s="171"/>
      <c r="G3232" s="212"/>
      <c r="J3232" s="202"/>
      <c r="K3232" s="198"/>
    </row>
    <row r="3233" spans="6:11" s="175" customFormat="1" ht="15" customHeight="1" x14ac:dyDescent="0.25">
      <c r="F3233" s="171"/>
      <c r="G3233" s="212"/>
      <c r="J3233" s="202"/>
      <c r="K3233" s="198"/>
    </row>
    <row r="3234" spans="6:11" s="175" customFormat="1" ht="15" customHeight="1" x14ac:dyDescent="0.25">
      <c r="F3234" s="171"/>
      <c r="G3234" s="212"/>
      <c r="J3234" s="202"/>
      <c r="K3234" s="198"/>
    </row>
    <row r="3235" spans="6:11" s="175" customFormat="1" ht="15" customHeight="1" x14ac:dyDescent="0.25">
      <c r="F3235" s="171"/>
      <c r="G3235" s="212"/>
      <c r="J3235" s="202"/>
      <c r="K3235" s="198"/>
    </row>
    <row r="3236" spans="6:11" s="175" customFormat="1" ht="15" customHeight="1" x14ac:dyDescent="0.25">
      <c r="F3236" s="171"/>
      <c r="G3236" s="212"/>
      <c r="J3236" s="202"/>
      <c r="K3236" s="198"/>
    </row>
    <row r="3237" spans="6:11" s="175" customFormat="1" ht="15" customHeight="1" x14ac:dyDescent="0.25">
      <c r="F3237" s="171"/>
      <c r="G3237" s="212"/>
      <c r="J3237" s="202"/>
      <c r="K3237" s="198"/>
    </row>
    <row r="3238" spans="6:11" s="175" customFormat="1" ht="15" customHeight="1" x14ac:dyDescent="0.25">
      <c r="F3238" s="171"/>
      <c r="G3238" s="212"/>
      <c r="J3238" s="202"/>
      <c r="K3238" s="198"/>
    </row>
    <row r="3239" spans="6:11" s="175" customFormat="1" ht="15" customHeight="1" x14ac:dyDescent="0.25">
      <c r="F3239" s="171"/>
      <c r="G3239" s="212"/>
      <c r="J3239" s="202"/>
      <c r="K3239" s="198"/>
    </row>
    <row r="3240" spans="6:11" s="175" customFormat="1" ht="15" customHeight="1" x14ac:dyDescent="0.25">
      <c r="F3240" s="171"/>
      <c r="G3240" s="212"/>
      <c r="J3240" s="202"/>
      <c r="K3240" s="198"/>
    </row>
    <row r="3241" spans="6:11" s="175" customFormat="1" ht="15" customHeight="1" x14ac:dyDescent="0.25">
      <c r="F3241" s="171"/>
      <c r="G3241" s="212"/>
      <c r="J3241" s="202"/>
      <c r="K3241" s="198"/>
    </row>
    <row r="3242" spans="6:11" s="175" customFormat="1" ht="15" customHeight="1" x14ac:dyDescent="0.25">
      <c r="F3242" s="171"/>
      <c r="G3242" s="212"/>
      <c r="J3242" s="202"/>
      <c r="K3242" s="198"/>
    </row>
    <row r="3243" spans="6:11" s="175" customFormat="1" ht="15" customHeight="1" x14ac:dyDescent="0.25">
      <c r="F3243" s="171"/>
      <c r="G3243" s="212"/>
      <c r="J3243" s="202"/>
      <c r="K3243" s="198"/>
    </row>
    <row r="3244" spans="6:11" s="175" customFormat="1" ht="15" customHeight="1" x14ac:dyDescent="0.25">
      <c r="F3244" s="171"/>
      <c r="G3244" s="212"/>
      <c r="J3244" s="202"/>
      <c r="K3244" s="198"/>
    </row>
    <row r="3245" spans="6:11" s="175" customFormat="1" ht="15" customHeight="1" x14ac:dyDescent="0.25">
      <c r="F3245" s="171"/>
      <c r="G3245" s="212"/>
      <c r="J3245" s="202"/>
      <c r="K3245" s="198"/>
    </row>
    <row r="3246" spans="6:11" s="175" customFormat="1" ht="15" customHeight="1" x14ac:dyDescent="0.25">
      <c r="F3246" s="171"/>
      <c r="G3246" s="212"/>
      <c r="J3246" s="202"/>
      <c r="K3246" s="198"/>
    </row>
    <row r="3247" spans="6:11" s="175" customFormat="1" ht="15" customHeight="1" x14ac:dyDescent="0.25">
      <c r="F3247" s="171"/>
      <c r="G3247" s="212"/>
      <c r="J3247" s="202"/>
      <c r="K3247" s="198"/>
    </row>
    <row r="3248" spans="6:11" s="175" customFormat="1" ht="15" customHeight="1" x14ac:dyDescent="0.25">
      <c r="F3248" s="171"/>
      <c r="G3248" s="212"/>
      <c r="J3248" s="202"/>
      <c r="K3248" s="198"/>
    </row>
    <row r="3249" spans="6:11" s="175" customFormat="1" ht="15" customHeight="1" x14ac:dyDescent="0.25">
      <c r="F3249" s="171"/>
      <c r="G3249" s="212"/>
      <c r="J3249" s="202"/>
      <c r="K3249" s="198"/>
    </row>
    <row r="3250" spans="6:11" s="175" customFormat="1" ht="15" customHeight="1" x14ac:dyDescent="0.25">
      <c r="F3250" s="171"/>
      <c r="G3250" s="212"/>
      <c r="J3250" s="202"/>
      <c r="K3250" s="198"/>
    </row>
    <row r="3251" spans="6:11" s="175" customFormat="1" ht="15" customHeight="1" x14ac:dyDescent="0.25">
      <c r="F3251" s="171"/>
      <c r="G3251" s="212"/>
      <c r="J3251" s="202"/>
      <c r="K3251" s="198"/>
    </row>
    <row r="3252" spans="6:11" s="175" customFormat="1" ht="15" customHeight="1" x14ac:dyDescent="0.25">
      <c r="F3252" s="171"/>
      <c r="G3252" s="212"/>
      <c r="J3252" s="202"/>
      <c r="K3252" s="198"/>
    </row>
    <row r="3253" spans="6:11" s="175" customFormat="1" ht="15" customHeight="1" x14ac:dyDescent="0.25">
      <c r="F3253" s="171"/>
      <c r="G3253" s="212"/>
      <c r="J3253" s="202"/>
      <c r="K3253" s="198"/>
    </row>
    <row r="3254" spans="6:11" s="175" customFormat="1" ht="15" customHeight="1" x14ac:dyDescent="0.25">
      <c r="F3254" s="171"/>
      <c r="G3254" s="212"/>
      <c r="J3254" s="202"/>
      <c r="K3254" s="198"/>
    </row>
    <row r="3255" spans="6:11" s="175" customFormat="1" ht="15" customHeight="1" x14ac:dyDescent="0.25">
      <c r="F3255" s="171"/>
      <c r="G3255" s="212"/>
      <c r="J3255" s="202"/>
      <c r="K3255" s="198"/>
    </row>
    <row r="3256" spans="6:11" s="175" customFormat="1" ht="15" customHeight="1" x14ac:dyDescent="0.25">
      <c r="F3256" s="171"/>
      <c r="G3256" s="212"/>
      <c r="J3256" s="202"/>
      <c r="K3256" s="198"/>
    </row>
    <row r="3257" spans="6:11" s="175" customFormat="1" ht="15" customHeight="1" x14ac:dyDescent="0.25">
      <c r="F3257" s="171"/>
      <c r="G3257" s="212"/>
      <c r="J3257" s="202"/>
      <c r="K3257" s="198"/>
    </row>
    <row r="3258" spans="6:11" s="175" customFormat="1" ht="15" customHeight="1" x14ac:dyDescent="0.25">
      <c r="F3258" s="171"/>
      <c r="G3258" s="212"/>
      <c r="J3258" s="202"/>
      <c r="K3258" s="198"/>
    </row>
    <row r="3259" spans="6:11" s="175" customFormat="1" ht="15" customHeight="1" x14ac:dyDescent="0.25">
      <c r="F3259" s="171"/>
      <c r="G3259" s="212"/>
      <c r="J3259" s="202"/>
      <c r="K3259" s="198"/>
    </row>
    <row r="3260" spans="6:11" s="175" customFormat="1" ht="15" customHeight="1" x14ac:dyDescent="0.25">
      <c r="F3260" s="171"/>
      <c r="G3260" s="212"/>
      <c r="J3260" s="202"/>
      <c r="K3260" s="198"/>
    </row>
    <row r="3261" spans="6:11" s="175" customFormat="1" ht="15" customHeight="1" x14ac:dyDescent="0.25">
      <c r="F3261" s="171"/>
      <c r="G3261" s="212"/>
      <c r="J3261" s="202"/>
      <c r="K3261" s="198"/>
    </row>
    <row r="3262" spans="6:11" s="175" customFormat="1" ht="15" customHeight="1" x14ac:dyDescent="0.25">
      <c r="F3262" s="171"/>
      <c r="G3262" s="212"/>
      <c r="J3262" s="202"/>
      <c r="K3262" s="198"/>
    </row>
    <row r="3263" spans="6:11" s="175" customFormat="1" ht="15" customHeight="1" x14ac:dyDescent="0.25">
      <c r="F3263" s="171"/>
      <c r="G3263" s="212"/>
      <c r="J3263" s="202"/>
      <c r="K3263" s="198"/>
    </row>
    <row r="3264" spans="6:11" s="175" customFormat="1" ht="15" customHeight="1" x14ac:dyDescent="0.25">
      <c r="F3264" s="171"/>
      <c r="G3264" s="212"/>
      <c r="J3264" s="202"/>
      <c r="K3264" s="198"/>
    </row>
    <row r="3265" spans="6:11" s="175" customFormat="1" ht="15" customHeight="1" x14ac:dyDescent="0.25">
      <c r="F3265" s="171"/>
      <c r="G3265" s="212"/>
      <c r="J3265" s="202"/>
      <c r="K3265" s="198"/>
    </row>
    <row r="3266" spans="6:11" s="175" customFormat="1" ht="15" customHeight="1" x14ac:dyDescent="0.25">
      <c r="F3266" s="171"/>
      <c r="G3266" s="212"/>
      <c r="J3266" s="202"/>
      <c r="K3266" s="198"/>
    </row>
    <row r="3267" spans="6:11" s="175" customFormat="1" ht="15" customHeight="1" x14ac:dyDescent="0.25">
      <c r="F3267" s="171"/>
      <c r="G3267" s="212"/>
      <c r="J3267" s="202"/>
      <c r="K3267" s="198"/>
    </row>
    <row r="3268" spans="6:11" s="175" customFormat="1" ht="15" customHeight="1" x14ac:dyDescent="0.25">
      <c r="F3268" s="171"/>
      <c r="G3268" s="212"/>
      <c r="J3268" s="202"/>
      <c r="K3268" s="198"/>
    </row>
    <row r="3269" spans="6:11" s="175" customFormat="1" ht="15" customHeight="1" x14ac:dyDescent="0.25">
      <c r="F3269" s="171"/>
      <c r="G3269" s="212"/>
      <c r="J3269" s="202"/>
      <c r="K3269" s="198"/>
    </row>
    <row r="3270" spans="6:11" s="175" customFormat="1" ht="15" customHeight="1" x14ac:dyDescent="0.25">
      <c r="F3270" s="171"/>
      <c r="G3270" s="212"/>
      <c r="J3270" s="202"/>
      <c r="K3270" s="198"/>
    </row>
    <row r="3271" spans="6:11" s="175" customFormat="1" ht="15" customHeight="1" x14ac:dyDescent="0.25">
      <c r="F3271" s="171"/>
      <c r="G3271" s="212"/>
      <c r="J3271" s="202"/>
      <c r="K3271" s="198"/>
    </row>
    <row r="3272" spans="6:11" s="175" customFormat="1" ht="15" customHeight="1" x14ac:dyDescent="0.25">
      <c r="F3272" s="171"/>
      <c r="G3272" s="212"/>
      <c r="J3272" s="202"/>
      <c r="K3272" s="198"/>
    </row>
    <row r="3273" spans="6:11" s="175" customFormat="1" ht="15" customHeight="1" x14ac:dyDescent="0.25">
      <c r="F3273" s="171"/>
      <c r="G3273" s="212"/>
      <c r="J3273" s="202"/>
      <c r="K3273" s="198"/>
    </row>
    <row r="3274" spans="6:11" s="175" customFormat="1" ht="15" customHeight="1" x14ac:dyDescent="0.25">
      <c r="F3274" s="171"/>
      <c r="G3274" s="212"/>
      <c r="J3274" s="202"/>
      <c r="K3274" s="198"/>
    </row>
    <row r="3275" spans="6:11" s="175" customFormat="1" ht="15" customHeight="1" x14ac:dyDescent="0.25">
      <c r="F3275" s="171"/>
      <c r="G3275" s="212"/>
      <c r="J3275" s="202"/>
      <c r="K3275" s="198"/>
    </row>
    <row r="3276" spans="6:11" s="175" customFormat="1" ht="15" customHeight="1" x14ac:dyDescent="0.25">
      <c r="F3276" s="171"/>
      <c r="G3276" s="212"/>
      <c r="J3276" s="202"/>
      <c r="K3276" s="198"/>
    </row>
    <row r="3277" spans="6:11" s="175" customFormat="1" ht="15" customHeight="1" x14ac:dyDescent="0.25">
      <c r="F3277" s="171"/>
      <c r="G3277" s="212"/>
      <c r="J3277" s="202"/>
      <c r="K3277" s="198"/>
    </row>
    <row r="3278" spans="6:11" s="175" customFormat="1" ht="15" customHeight="1" x14ac:dyDescent="0.25">
      <c r="F3278" s="171"/>
      <c r="G3278" s="212"/>
      <c r="J3278" s="202"/>
      <c r="K3278" s="198"/>
    </row>
    <row r="3279" spans="6:11" s="175" customFormat="1" ht="15" customHeight="1" x14ac:dyDescent="0.25">
      <c r="F3279" s="171"/>
      <c r="G3279" s="212"/>
      <c r="J3279" s="202"/>
      <c r="K3279" s="198"/>
    </row>
    <row r="3280" spans="6:11" s="175" customFormat="1" ht="15" customHeight="1" x14ac:dyDescent="0.25">
      <c r="F3280" s="171"/>
      <c r="G3280" s="212"/>
      <c r="J3280" s="202"/>
      <c r="K3280" s="198"/>
    </row>
    <row r="3281" spans="6:11" s="175" customFormat="1" ht="15" customHeight="1" x14ac:dyDescent="0.25">
      <c r="F3281" s="171"/>
      <c r="G3281" s="212"/>
      <c r="J3281" s="202"/>
      <c r="K3281" s="198"/>
    </row>
    <row r="3282" spans="6:11" s="175" customFormat="1" ht="15" customHeight="1" x14ac:dyDescent="0.25">
      <c r="F3282" s="171"/>
      <c r="G3282" s="212"/>
      <c r="J3282" s="202"/>
      <c r="K3282" s="198"/>
    </row>
    <row r="3283" spans="6:11" s="175" customFormat="1" ht="15" customHeight="1" x14ac:dyDescent="0.25">
      <c r="F3283" s="171"/>
      <c r="G3283" s="212"/>
      <c r="J3283" s="202"/>
      <c r="K3283" s="198"/>
    </row>
    <row r="3284" spans="6:11" s="175" customFormat="1" ht="15" customHeight="1" x14ac:dyDescent="0.25">
      <c r="F3284" s="171"/>
      <c r="G3284" s="212"/>
      <c r="J3284" s="202"/>
      <c r="K3284" s="198"/>
    </row>
    <row r="3285" spans="6:11" s="175" customFormat="1" ht="15" customHeight="1" x14ac:dyDescent="0.25">
      <c r="F3285" s="171"/>
      <c r="G3285" s="212"/>
      <c r="J3285" s="202"/>
      <c r="K3285" s="198"/>
    </row>
    <row r="3286" spans="6:11" s="175" customFormat="1" ht="15" customHeight="1" x14ac:dyDescent="0.25">
      <c r="F3286" s="171"/>
      <c r="G3286" s="212"/>
      <c r="J3286" s="202"/>
      <c r="K3286" s="198"/>
    </row>
    <row r="3287" spans="6:11" s="175" customFormat="1" ht="15" customHeight="1" x14ac:dyDescent="0.25">
      <c r="F3287" s="171"/>
      <c r="G3287" s="212"/>
      <c r="J3287" s="202"/>
      <c r="K3287" s="198"/>
    </row>
    <row r="3288" spans="6:11" s="175" customFormat="1" ht="15" customHeight="1" x14ac:dyDescent="0.25">
      <c r="F3288" s="171"/>
      <c r="G3288" s="212"/>
      <c r="J3288" s="202"/>
      <c r="K3288" s="198"/>
    </row>
    <row r="3289" spans="6:11" s="175" customFormat="1" ht="15" customHeight="1" x14ac:dyDescent="0.25">
      <c r="F3289" s="171"/>
      <c r="G3289" s="212"/>
      <c r="J3289" s="202"/>
      <c r="K3289" s="198"/>
    </row>
    <row r="3290" spans="6:11" s="175" customFormat="1" ht="15" customHeight="1" x14ac:dyDescent="0.25">
      <c r="F3290" s="171"/>
      <c r="G3290" s="212"/>
      <c r="J3290" s="202"/>
      <c r="K3290" s="198"/>
    </row>
    <row r="3291" spans="6:11" s="175" customFormat="1" ht="15" customHeight="1" x14ac:dyDescent="0.25">
      <c r="F3291" s="171"/>
      <c r="G3291" s="212"/>
      <c r="J3291" s="202"/>
      <c r="K3291" s="198"/>
    </row>
    <row r="3292" spans="6:11" s="175" customFormat="1" ht="15" customHeight="1" x14ac:dyDescent="0.25">
      <c r="F3292" s="171"/>
      <c r="G3292" s="212"/>
      <c r="J3292" s="202"/>
      <c r="K3292" s="198"/>
    </row>
    <row r="3293" spans="6:11" s="175" customFormat="1" ht="15" customHeight="1" x14ac:dyDescent="0.25">
      <c r="F3293" s="171"/>
      <c r="G3293" s="212"/>
      <c r="J3293" s="202"/>
      <c r="K3293" s="198"/>
    </row>
    <row r="3294" spans="6:11" s="175" customFormat="1" ht="15" customHeight="1" x14ac:dyDescent="0.25">
      <c r="F3294" s="171"/>
      <c r="G3294" s="212"/>
      <c r="J3294" s="202"/>
      <c r="K3294" s="198"/>
    </row>
    <row r="3295" spans="6:11" s="175" customFormat="1" ht="15" customHeight="1" x14ac:dyDescent="0.25">
      <c r="F3295" s="171"/>
      <c r="G3295" s="212"/>
      <c r="J3295" s="202"/>
      <c r="K3295" s="198"/>
    </row>
    <row r="3296" spans="6:11" s="175" customFormat="1" ht="15" customHeight="1" x14ac:dyDescent="0.25">
      <c r="F3296" s="171"/>
      <c r="G3296" s="212"/>
      <c r="J3296" s="202"/>
      <c r="K3296" s="198"/>
    </row>
    <row r="3297" spans="6:11" s="175" customFormat="1" ht="15" customHeight="1" x14ac:dyDescent="0.25">
      <c r="F3297" s="171"/>
      <c r="G3297" s="212"/>
      <c r="J3297" s="202"/>
      <c r="K3297" s="198"/>
    </row>
    <row r="3298" spans="6:11" s="175" customFormat="1" ht="15" customHeight="1" x14ac:dyDescent="0.25">
      <c r="F3298" s="171"/>
      <c r="G3298" s="212"/>
      <c r="J3298" s="202"/>
      <c r="K3298" s="198"/>
    </row>
    <row r="3299" spans="6:11" s="175" customFormat="1" ht="15" customHeight="1" x14ac:dyDescent="0.25">
      <c r="F3299" s="171"/>
      <c r="G3299" s="212"/>
      <c r="J3299" s="202"/>
      <c r="K3299" s="198"/>
    </row>
    <row r="3300" spans="6:11" s="175" customFormat="1" ht="15" customHeight="1" x14ac:dyDescent="0.25">
      <c r="F3300" s="171"/>
      <c r="G3300" s="212"/>
      <c r="J3300" s="202"/>
      <c r="K3300" s="198"/>
    </row>
    <row r="3301" spans="6:11" s="175" customFormat="1" ht="15" customHeight="1" x14ac:dyDescent="0.25">
      <c r="F3301" s="171"/>
      <c r="G3301" s="212"/>
      <c r="J3301" s="202"/>
      <c r="K3301" s="198"/>
    </row>
    <row r="3302" spans="6:11" s="175" customFormat="1" ht="15" customHeight="1" x14ac:dyDescent="0.25">
      <c r="F3302" s="171"/>
      <c r="G3302" s="212"/>
      <c r="J3302" s="202"/>
      <c r="K3302" s="198"/>
    </row>
    <row r="3303" spans="6:11" s="175" customFormat="1" ht="15" customHeight="1" x14ac:dyDescent="0.25">
      <c r="F3303" s="171"/>
      <c r="G3303" s="212"/>
      <c r="J3303" s="202"/>
      <c r="K3303" s="198"/>
    </row>
    <row r="3304" spans="6:11" s="175" customFormat="1" ht="15" customHeight="1" x14ac:dyDescent="0.25">
      <c r="F3304" s="171"/>
      <c r="G3304" s="212"/>
      <c r="J3304" s="202"/>
      <c r="K3304" s="198"/>
    </row>
    <row r="3305" spans="6:11" s="175" customFormat="1" ht="15" customHeight="1" x14ac:dyDescent="0.25">
      <c r="F3305" s="171"/>
      <c r="G3305" s="212"/>
      <c r="J3305" s="202"/>
      <c r="K3305" s="198"/>
    </row>
    <row r="3306" spans="6:11" s="175" customFormat="1" ht="15" customHeight="1" x14ac:dyDescent="0.25">
      <c r="F3306" s="171"/>
      <c r="G3306" s="212"/>
      <c r="J3306" s="202"/>
      <c r="K3306" s="198"/>
    </row>
    <row r="3307" spans="6:11" s="175" customFormat="1" ht="15" customHeight="1" x14ac:dyDescent="0.25">
      <c r="F3307" s="171"/>
      <c r="G3307" s="212"/>
      <c r="J3307" s="202"/>
      <c r="K3307" s="198"/>
    </row>
    <row r="3308" spans="6:11" s="175" customFormat="1" ht="15" customHeight="1" x14ac:dyDescent="0.25">
      <c r="F3308" s="171"/>
      <c r="G3308" s="212"/>
      <c r="J3308" s="202"/>
      <c r="K3308" s="198"/>
    </row>
    <row r="3309" spans="6:11" s="175" customFormat="1" ht="15" customHeight="1" x14ac:dyDescent="0.25">
      <c r="F3309" s="171"/>
      <c r="G3309" s="212"/>
      <c r="J3309" s="202"/>
      <c r="K3309" s="198"/>
    </row>
    <row r="3310" spans="6:11" s="175" customFormat="1" ht="15" customHeight="1" x14ac:dyDescent="0.25">
      <c r="F3310" s="171"/>
      <c r="G3310" s="212"/>
      <c r="J3310" s="202"/>
      <c r="K3310" s="198"/>
    </row>
    <row r="3311" spans="6:11" s="175" customFormat="1" ht="15" customHeight="1" x14ac:dyDescent="0.25">
      <c r="F3311" s="171"/>
      <c r="G3311" s="212"/>
      <c r="J3311" s="202"/>
      <c r="K3311" s="198"/>
    </row>
    <row r="3312" spans="6:11" s="175" customFormat="1" ht="15" customHeight="1" x14ac:dyDescent="0.25">
      <c r="F3312" s="171"/>
      <c r="G3312" s="212"/>
      <c r="J3312" s="202"/>
      <c r="K3312" s="198"/>
    </row>
    <row r="3313" spans="6:11" s="175" customFormat="1" ht="15" customHeight="1" x14ac:dyDescent="0.25">
      <c r="F3313" s="171"/>
      <c r="G3313" s="212"/>
      <c r="J3313" s="202"/>
      <c r="K3313" s="198"/>
    </row>
    <row r="3314" spans="6:11" s="175" customFormat="1" ht="15" customHeight="1" x14ac:dyDescent="0.25">
      <c r="F3314" s="171"/>
      <c r="G3314" s="212"/>
      <c r="J3314" s="202"/>
      <c r="K3314" s="198"/>
    </row>
    <row r="3315" spans="6:11" s="175" customFormat="1" ht="15" customHeight="1" x14ac:dyDescent="0.25">
      <c r="F3315" s="171"/>
      <c r="G3315" s="212"/>
      <c r="J3315" s="202"/>
      <c r="K3315" s="198"/>
    </row>
    <row r="3316" spans="6:11" s="175" customFormat="1" ht="15" customHeight="1" x14ac:dyDescent="0.25">
      <c r="F3316" s="171"/>
      <c r="G3316" s="212"/>
      <c r="J3316" s="202"/>
      <c r="K3316" s="198"/>
    </row>
    <row r="3317" spans="6:11" s="175" customFormat="1" ht="15" customHeight="1" x14ac:dyDescent="0.25">
      <c r="F3317" s="171"/>
      <c r="G3317" s="212"/>
      <c r="J3317" s="202"/>
      <c r="K3317" s="198"/>
    </row>
    <row r="3318" spans="6:11" s="175" customFormat="1" ht="15" customHeight="1" x14ac:dyDescent="0.25">
      <c r="F3318" s="171"/>
      <c r="G3318" s="212"/>
      <c r="J3318" s="202"/>
      <c r="K3318" s="198"/>
    </row>
    <row r="3319" spans="6:11" s="175" customFormat="1" ht="15" customHeight="1" x14ac:dyDescent="0.25">
      <c r="F3319" s="171"/>
      <c r="G3319" s="212"/>
      <c r="J3319" s="202"/>
      <c r="K3319" s="198"/>
    </row>
    <row r="3320" spans="6:11" s="175" customFormat="1" ht="15" customHeight="1" x14ac:dyDescent="0.25">
      <c r="F3320" s="171"/>
      <c r="G3320" s="212"/>
      <c r="J3320" s="202"/>
      <c r="K3320" s="198"/>
    </row>
    <row r="3321" spans="6:11" s="175" customFormat="1" ht="15" customHeight="1" x14ac:dyDescent="0.25">
      <c r="F3321" s="171"/>
      <c r="G3321" s="212"/>
      <c r="J3321" s="202"/>
      <c r="K3321" s="198"/>
    </row>
    <row r="3322" spans="6:11" s="175" customFormat="1" ht="15" customHeight="1" x14ac:dyDescent="0.25">
      <c r="F3322" s="171"/>
      <c r="G3322" s="212"/>
      <c r="J3322" s="202"/>
      <c r="K3322" s="198"/>
    </row>
    <row r="3323" spans="6:11" s="175" customFormat="1" ht="15" customHeight="1" x14ac:dyDescent="0.25">
      <c r="F3323" s="171"/>
      <c r="G3323" s="212"/>
      <c r="J3323" s="202"/>
      <c r="K3323" s="198"/>
    </row>
    <row r="3324" spans="6:11" s="175" customFormat="1" ht="15" customHeight="1" x14ac:dyDescent="0.25">
      <c r="F3324" s="171"/>
      <c r="G3324" s="212"/>
      <c r="J3324" s="202"/>
      <c r="K3324" s="198"/>
    </row>
    <row r="3325" spans="6:11" s="175" customFormat="1" ht="15" customHeight="1" x14ac:dyDescent="0.25">
      <c r="F3325" s="171"/>
      <c r="G3325" s="212"/>
      <c r="J3325" s="202"/>
      <c r="K3325" s="198"/>
    </row>
    <row r="3326" spans="6:11" s="175" customFormat="1" ht="15" customHeight="1" x14ac:dyDescent="0.25">
      <c r="F3326" s="171"/>
      <c r="G3326" s="212"/>
      <c r="J3326" s="202"/>
      <c r="K3326" s="198"/>
    </row>
    <row r="3327" spans="6:11" s="175" customFormat="1" ht="15" customHeight="1" x14ac:dyDescent="0.25">
      <c r="F3327" s="171"/>
      <c r="G3327" s="212"/>
      <c r="J3327" s="202"/>
      <c r="K3327" s="198"/>
    </row>
    <row r="3328" spans="6:11" s="175" customFormat="1" ht="15" customHeight="1" x14ac:dyDescent="0.25">
      <c r="F3328" s="171"/>
      <c r="G3328" s="212"/>
      <c r="J3328" s="202"/>
      <c r="K3328" s="198"/>
    </row>
    <row r="3329" spans="6:11" s="175" customFormat="1" ht="15" customHeight="1" x14ac:dyDescent="0.25">
      <c r="F3329" s="171"/>
      <c r="G3329" s="212"/>
      <c r="J3329" s="202"/>
      <c r="K3329" s="198"/>
    </row>
    <row r="3330" spans="6:11" s="175" customFormat="1" ht="15" customHeight="1" x14ac:dyDescent="0.25">
      <c r="F3330" s="171"/>
      <c r="G3330" s="212"/>
      <c r="J3330" s="202"/>
      <c r="K3330" s="198"/>
    </row>
    <row r="3331" spans="6:11" s="175" customFormat="1" ht="15" customHeight="1" x14ac:dyDescent="0.25">
      <c r="F3331" s="171"/>
      <c r="G3331" s="212"/>
      <c r="J3331" s="202"/>
      <c r="K3331" s="198"/>
    </row>
    <row r="3332" spans="6:11" s="175" customFormat="1" ht="15" customHeight="1" x14ac:dyDescent="0.25">
      <c r="F3332" s="171"/>
      <c r="G3332" s="212"/>
      <c r="J3332" s="202"/>
      <c r="K3332" s="198"/>
    </row>
    <row r="3333" spans="6:11" s="175" customFormat="1" ht="15" customHeight="1" x14ac:dyDescent="0.25">
      <c r="F3333" s="171"/>
      <c r="G3333" s="212"/>
      <c r="J3333" s="202"/>
      <c r="K3333" s="198"/>
    </row>
    <row r="3334" spans="6:11" s="175" customFormat="1" ht="15" customHeight="1" x14ac:dyDescent="0.25">
      <c r="F3334" s="171"/>
      <c r="G3334" s="212"/>
      <c r="J3334" s="202"/>
      <c r="K3334" s="198"/>
    </row>
    <row r="3335" spans="6:11" s="175" customFormat="1" ht="15" customHeight="1" x14ac:dyDescent="0.25">
      <c r="F3335" s="171"/>
      <c r="G3335" s="212"/>
      <c r="J3335" s="202"/>
      <c r="K3335" s="198"/>
    </row>
    <row r="3336" spans="6:11" s="175" customFormat="1" ht="15" customHeight="1" x14ac:dyDescent="0.25">
      <c r="F3336" s="171"/>
      <c r="G3336" s="212"/>
      <c r="J3336" s="202"/>
      <c r="K3336" s="198"/>
    </row>
    <row r="3337" spans="6:11" s="175" customFormat="1" ht="15" customHeight="1" x14ac:dyDescent="0.25">
      <c r="F3337" s="171"/>
      <c r="G3337" s="212"/>
      <c r="J3337" s="202"/>
      <c r="K3337" s="198"/>
    </row>
    <row r="3338" spans="6:11" s="175" customFormat="1" ht="15" customHeight="1" x14ac:dyDescent="0.25">
      <c r="F3338" s="171"/>
      <c r="G3338" s="212"/>
      <c r="J3338" s="202"/>
      <c r="K3338" s="198"/>
    </row>
    <row r="3339" spans="6:11" s="175" customFormat="1" ht="15" customHeight="1" x14ac:dyDescent="0.25">
      <c r="F3339" s="171"/>
      <c r="G3339" s="212"/>
      <c r="J3339" s="202"/>
      <c r="K3339" s="198"/>
    </row>
    <row r="3340" spans="6:11" s="175" customFormat="1" ht="15" customHeight="1" x14ac:dyDescent="0.25">
      <c r="F3340" s="171"/>
      <c r="G3340" s="212"/>
      <c r="J3340" s="202"/>
      <c r="K3340" s="198"/>
    </row>
    <row r="3341" spans="6:11" s="175" customFormat="1" ht="15" customHeight="1" x14ac:dyDescent="0.25">
      <c r="F3341" s="171"/>
      <c r="G3341" s="212"/>
      <c r="J3341" s="202"/>
      <c r="K3341" s="198"/>
    </row>
    <row r="3342" spans="6:11" s="175" customFormat="1" ht="15" customHeight="1" x14ac:dyDescent="0.25">
      <c r="F3342" s="171"/>
      <c r="G3342" s="212"/>
      <c r="J3342" s="202"/>
      <c r="K3342" s="198"/>
    </row>
    <row r="3343" spans="6:11" s="175" customFormat="1" ht="15" customHeight="1" x14ac:dyDescent="0.25">
      <c r="F3343" s="171"/>
      <c r="G3343" s="212"/>
      <c r="J3343" s="202"/>
      <c r="K3343" s="198"/>
    </row>
    <row r="3344" spans="6:11" s="175" customFormat="1" ht="15" customHeight="1" x14ac:dyDescent="0.25">
      <c r="F3344" s="171"/>
      <c r="G3344" s="212"/>
      <c r="J3344" s="202"/>
      <c r="K3344" s="198"/>
    </row>
    <row r="3345" spans="6:11" s="175" customFormat="1" ht="15" customHeight="1" x14ac:dyDescent="0.25">
      <c r="F3345" s="171"/>
      <c r="G3345" s="212"/>
      <c r="J3345" s="202"/>
      <c r="K3345" s="198"/>
    </row>
    <row r="3346" spans="6:11" s="175" customFormat="1" ht="15" customHeight="1" x14ac:dyDescent="0.25">
      <c r="F3346" s="171"/>
      <c r="G3346" s="212"/>
      <c r="J3346" s="202"/>
      <c r="K3346" s="198"/>
    </row>
    <row r="3347" spans="6:11" s="175" customFormat="1" ht="15" customHeight="1" x14ac:dyDescent="0.25">
      <c r="F3347" s="171"/>
      <c r="G3347" s="212"/>
      <c r="J3347" s="202"/>
      <c r="K3347" s="198"/>
    </row>
    <row r="3348" spans="6:11" s="175" customFormat="1" ht="15" customHeight="1" x14ac:dyDescent="0.25">
      <c r="F3348" s="171"/>
      <c r="G3348" s="212"/>
      <c r="J3348" s="202"/>
      <c r="K3348" s="198"/>
    </row>
    <row r="3349" spans="6:11" s="175" customFormat="1" ht="15" customHeight="1" x14ac:dyDescent="0.25">
      <c r="F3349" s="171"/>
      <c r="G3349" s="212"/>
      <c r="J3349" s="202"/>
      <c r="K3349" s="198"/>
    </row>
    <row r="3350" spans="6:11" s="175" customFormat="1" ht="15" customHeight="1" x14ac:dyDescent="0.25">
      <c r="F3350" s="171"/>
      <c r="G3350" s="212"/>
      <c r="J3350" s="202"/>
      <c r="K3350" s="198"/>
    </row>
    <row r="3351" spans="6:11" s="175" customFormat="1" ht="15" customHeight="1" x14ac:dyDescent="0.25">
      <c r="F3351" s="171"/>
      <c r="G3351" s="212"/>
      <c r="J3351" s="202"/>
      <c r="K3351" s="198"/>
    </row>
    <row r="3352" spans="6:11" s="175" customFormat="1" ht="15" customHeight="1" x14ac:dyDescent="0.25">
      <c r="F3352" s="171"/>
      <c r="G3352" s="212"/>
      <c r="J3352" s="202"/>
      <c r="K3352" s="198"/>
    </row>
    <row r="3353" spans="6:11" s="175" customFormat="1" ht="15" customHeight="1" x14ac:dyDescent="0.25">
      <c r="F3353" s="171"/>
      <c r="G3353" s="212"/>
      <c r="J3353" s="202"/>
      <c r="K3353" s="198"/>
    </row>
    <row r="3354" spans="6:11" s="175" customFormat="1" ht="15" customHeight="1" x14ac:dyDescent="0.25">
      <c r="F3354" s="171"/>
      <c r="G3354" s="212"/>
      <c r="J3354" s="202"/>
      <c r="K3354" s="198"/>
    </row>
    <row r="3355" spans="6:11" s="175" customFormat="1" ht="15" customHeight="1" x14ac:dyDescent="0.25">
      <c r="F3355" s="171"/>
      <c r="G3355" s="212"/>
      <c r="J3355" s="202"/>
      <c r="K3355" s="198"/>
    </row>
    <row r="3356" spans="6:11" s="175" customFormat="1" ht="15" customHeight="1" x14ac:dyDescent="0.25">
      <c r="F3356" s="171"/>
      <c r="G3356" s="212"/>
      <c r="J3356" s="202"/>
      <c r="K3356" s="198"/>
    </row>
    <row r="3357" spans="6:11" s="175" customFormat="1" ht="15" customHeight="1" x14ac:dyDescent="0.25">
      <c r="F3357" s="171"/>
      <c r="G3357" s="212"/>
      <c r="J3357" s="202"/>
      <c r="K3357" s="198"/>
    </row>
    <row r="3358" spans="6:11" s="175" customFormat="1" ht="15" customHeight="1" x14ac:dyDescent="0.25">
      <c r="F3358" s="171"/>
      <c r="G3358" s="212"/>
      <c r="J3358" s="202"/>
      <c r="K3358" s="198"/>
    </row>
    <row r="3359" spans="6:11" s="175" customFormat="1" ht="15" customHeight="1" x14ac:dyDescent="0.25">
      <c r="F3359" s="171"/>
      <c r="G3359" s="212"/>
      <c r="J3359" s="202"/>
      <c r="K3359" s="198"/>
    </row>
    <row r="3360" spans="6:11" s="175" customFormat="1" ht="15" customHeight="1" x14ac:dyDescent="0.25">
      <c r="F3360" s="171"/>
      <c r="G3360" s="212"/>
      <c r="J3360" s="202"/>
      <c r="K3360" s="198"/>
    </row>
    <row r="3361" spans="6:11" s="175" customFormat="1" ht="15" customHeight="1" x14ac:dyDescent="0.25">
      <c r="F3361" s="171"/>
      <c r="G3361" s="212"/>
      <c r="J3361" s="202"/>
      <c r="K3361" s="198"/>
    </row>
    <row r="3362" spans="6:11" s="175" customFormat="1" ht="15" customHeight="1" x14ac:dyDescent="0.25">
      <c r="F3362" s="171"/>
      <c r="G3362" s="212"/>
      <c r="J3362" s="202"/>
      <c r="K3362" s="198"/>
    </row>
    <row r="3363" spans="6:11" s="175" customFormat="1" ht="15" customHeight="1" x14ac:dyDescent="0.25">
      <c r="F3363" s="171"/>
      <c r="G3363" s="212"/>
      <c r="J3363" s="202"/>
      <c r="K3363" s="198"/>
    </row>
    <row r="3364" spans="6:11" s="175" customFormat="1" ht="15" customHeight="1" x14ac:dyDescent="0.25">
      <c r="F3364" s="171"/>
      <c r="G3364" s="212"/>
      <c r="J3364" s="202"/>
      <c r="K3364" s="198"/>
    </row>
    <row r="3365" spans="6:11" s="175" customFormat="1" ht="15" customHeight="1" x14ac:dyDescent="0.25">
      <c r="F3365" s="171"/>
      <c r="G3365" s="212"/>
      <c r="J3365" s="202"/>
      <c r="K3365" s="198"/>
    </row>
    <row r="3366" spans="6:11" s="175" customFormat="1" ht="15" customHeight="1" x14ac:dyDescent="0.25">
      <c r="F3366" s="171"/>
      <c r="G3366" s="212"/>
      <c r="J3366" s="202"/>
      <c r="K3366" s="198"/>
    </row>
    <row r="3367" spans="6:11" s="175" customFormat="1" ht="15" customHeight="1" x14ac:dyDescent="0.25">
      <c r="F3367" s="171"/>
      <c r="G3367" s="212"/>
      <c r="J3367" s="202"/>
      <c r="K3367" s="198"/>
    </row>
    <row r="3368" spans="6:11" s="175" customFormat="1" ht="15" customHeight="1" x14ac:dyDescent="0.25">
      <c r="F3368" s="171"/>
      <c r="G3368" s="212"/>
      <c r="J3368" s="202"/>
      <c r="K3368" s="198"/>
    </row>
    <row r="3369" spans="6:11" s="175" customFormat="1" ht="15" customHeight="1" x14ac:dyDescent="0.25">
      <c r="F3369" s="171"/>
      <c r="G3369" s="212"/>
      <c r="J3369" s="202"/>
      <c r="K3369" s="198"/>
    </row>
    <row r="3370" spans="6:11" s="175" customFormat="1" ht="15" customHeight="1" x14ac:dyDescent="0.25">
      <c r="F3370" s="171"/>
      <c r="G3370" s="212"/>
      <c r="J3370" s="202"/>
      <c r="K3370" s="198"/>
    </row>
    <row r="3371" spans="6:11" s="175" customFormat="1" ht="15" customHeight="1" x14ac:dyDescent="0.25">
      <c r="F3371" s="171"/>
      <c r="G3371" s="212"/>
      <c r="J3371" s="202"/>
      <c r="K3371" s="198"/>
    </row>
    <row r="3372" spans="6:11" s="175" customFormat="1" ht="15" customHeight="1" x14ac:dyDescent="0.25">
      <c r="F3372" s="171"/>
      <c r="G3372" s="212"/>
      <c r="J3372" s="202"/>
      <c r="K3372" s="198"/>
    </row>
    <row r="3373" spans="6:11" s="175" customFormat="1" ht="15" customHeight="1" x14ac:dyDescent="0.25">
      <c r="F3373" s="171"/>
      <c r="G3373" s="212"/>
      <c r="J3373" s="202"/>
      <c r="K3373" s="198"/>
    </row>
    <row r="3374" spans="6:11" s="175" customFormat="1" ht="15" customHeight="1" x14ac:dyDescent="0.25">
      <c r="F3374" s="171"/>
      <c r="G3374" s="212"/>
      <c r="J3374" s="202"/>
      <c r="K3374" s="198"/>
    </row>
    <row r="3375" spans="6:11" s="175" customFormat="1" ht="15" customHeight="1" x14ac:dyDescent="0.25">
      <c r="F3375" s="171"/>
      <c r="G3375" s="212"/>
      <c r="J3375" s="202"/>
      <c r="K3375" s="198"/>
    </row>
    <row r="3376" spans="6:11" s="175" customFormat="1" ht="15" customHeight="1" x14ac:dyDescent="0.25">
      <c r="F3376" s="171"/>
      <c r="G3376" s="212"/>
      <c r="J3376" s="202"/>
      <c r="K3376" s="198"/>
    </row>
    <row r="3377" spans="6:11" s="175" customFormat="1" ht="15" customHeight="1" x14ac:dyDescent="0.25">
      <c r="F3377" s="171"/>
      <c r="G3377" s="212"/>
      <c r="J3377" s="202"/>
      <c r="K3377" s="198"/>
    </row>
    <row r="3378" spans="6:11" s="175" customFormat="1" ht="15" customHeight="1" x14ac:dyDescent="0.25">
      <c r="F3378" s="171"/>
      <c r="G3378" s="212"/>
      <c r="J3378" s="202"/>
      <c r="K3378" s="198"/>
    </row>
    <row r="3379" spans="6:11" s="175" customFormat="1" ht="15" customHeight="1" x14ac:dyDescent="0.25">
      <c r="F3379" s="171"/>
      <c r="G3379" s="212"/>
      <c r="J3379" s="202"/>
      <c r="K3379" s="198"/>
    </row>
    <row r="3380" spans="6:11" s="175" customFormat="1" ht="15" customHeight="1" x14ac:dyDescent="0.25">
      <c r="F3380" s="171"/>
      <c r="G3380" s="212"/>
      <c r="J3380" s="202"/>
      <c r="K3380" s="198"/>
    </row>
    <row r="3381" spans="6:11" s="175" customFormat="1" ht="15" customHeight="1" x14ac:dyDescent="0.25">
      <c r="F3381" s="171"/>
      <c r="G3381" s="212"/>
      <c r="J3381" s="202"/>
      <c r="K3381" s="198"/>
    </row>
    <row r="3382" spans="6:11" s="175" customFormat="1" ht="15" customHeight="1" x14ac:dyDescent="0.25">
      <c r="F3382" s="171"/>
      <c r="G3382" s="212"/>
      <c r="J3382" s="202"/>
      <c r="K3382" s="198"/>
    </row>
    <row r="3383" spans="6:11" s="175" customFormat="1" ht="15" customHeight="1" x14ac:dyDescent="0.25">
      <c r="F3383" s="171"/>
      <c r="G3383" s="212"/>
      <c r="J3383" s="202"/>
      <c r="K3383" s="198"/>
    </row>
    <row r="3384" spans="6:11" s="175" customFormat="1" ht="15" customHeight="1" x14ac:dyDescent="0.25">
      <c r="F3384" s="171"/>
      <c r="G3384" s="212"/>
      <c r="J3384" s="202"/>
      <c r="K3384" s="198"/>
    </row>
    <row r="3385" spans="6:11" s="175" customFormat="1" ht="15" customHeight="1" x14ac:dyDescent="0.25">
      <c r="F3385" s="171"/>
      <c r="G3385" s="212"/>
      <c r="J3385" s="202"/>
      <c r="K3385" s="198"/>
    </row>
    <row r="3386" spans="6:11" s="175" customFormat="1" ht="15" customHeight="1" x14ac:dyDescent="0.25">
      <c r="F3386" s="171"/>
      <c r="G3386" s="212"/>
      <c r="J3386" s="202"/>
      <c r="K3386" s="198"/>
    </row>
    <row r="3387" spans="6:11" s="175" customFormat="1" ht="15" customHeight="1" x14ac:dyDescent="0.25">
      <c r="F3387" s="171"/>
      <c r="G3387" s="212"/>
      <c r="J3387" s="202"/>
      <c r="K3387" s="198"/>
    </row>
    <row r="3388" spans="6:11" s="175" customFormat="1" ht="15" customHeight="1" x14ac:dyDescent="0.25">
      <c r="F3388" s="171"/>
      <c r="G3388" s="212"/>
      <c r="J3388" s="202"/>
      <c r="K3388" s="198"/>
    </row>
    <row r="3389" spans="6:11" s="175" customFormat="1" ht="15" customHeight="1" x14ac:dyDescent="0.25">
      <c r="F3389" s="171"/>
      <c r="G3389" s="212"/>
      <c r="J3389" s="202"/>
      <c r="K3389" s="198"/>
    </row>
    <row r="3390" spans="6:11" s="175" customFormat="1" ht="15" customHeight="1" x14ac:dyDescent="0.25">
      <c r="F3390" s="171"/>
      <c r="G3390" s="212"/>
      <c r="J3390" s="202"/>
      <c r="K3390" s="198"/>
    </row>
    <row r="3391" spans="6:11" s="175" customFormat="1" ht="15" customHeight="1" x14ac:dyDescent="0.25">
      <c r="F3391" s="171"/>
      <c r="G3391" s="212"/>
      <c r="J3391" s="202"/>
      <c r="K3391" s="198"/>
    </row>
    <row r="3392" spans="6:11" s="175" customFormat="1" ht="15" customHeight="1" x14ac:dyDescent="0.25">
      <c r="F3392" s="171"/>
      <c r="G3392" s="212"/>
      <c r="J3392" s="202"/>
      <c r="K3392" s="198"/>
    </row>
    <row r="3393" spans="6:11" s="175" customFormat="1" ht="15" customHeight="1" x14ac:dyDescent="0.25">
      <c r="F3393" s="171"/>
      <c r="G3393" s="212"/>
      <c r="J3393" s="202"/>
      <c r="K3393" s="198"/>
    </row>
    <row r="3394" spans="6:11" s="175" customFormat="1" ht="15" customHeight="1" x14ac:dyDescent="0.25">
      <c r="F3394" s="171"/>
      <c r="G3394" s="212"/>
      <c r="J3394" s="202"/>
      <c r="K3394" s="198"/>
    </row>
    <row r="3395" spans="6:11" s="175" customFormat="1" ht="15" customHeight="1" x14ac:dyDescent="0.25">
      <c r="F3395" s="171"/>
      <c r="G3395" s="212"/>
      <c r="J3395" s="202"/>
      <c r="K3395" s="198"/>
    </row>
    <row r="3396" spans="6:11" s="175" customFormat="1" ht="15" customHeight="1" x14ac:dyDescent="0.25">
      <c r="F3396" s="171"/>
      <c r="G3396" s="212"/>
      <c r="J3396" s="202"/>
      <c r="K3396" s="198"/>
    </row>
    <row r="3397" spans="6:11" s="175" customFormat="1" ht="15" customHeight="1" x14ac:dyDescent="0.25">
      <c r="F3397" s="171"/>
      <c r="G3397" s="212"/>
      <c r="J3397" s="202"/>
      <c r="K3397" s="198"/>
    </row>
    <row r="3398" spans="6:11" s="175" customFormat="1" ht="15" customHeight="1" x14ac:dyDescent="0.25">
      <c r="F3398" s="171"/>
      <c r="G3398" s="212"/>
      <c r="J3398" s="202"/>
      <c r="K3398" s="198"/>
    </row>
    <row r="3399" spans="6:11" s="175" customFormat="1" ht="15" customHeight="1" x14ac:dyDescent="0.25">
      <c r="F3399" s="171"/>
      <c r="G3399" s="212"/>
      <c r="J3399" s="202"/>
      <c r="K3399" s="198"/>
    </row>
    <row r="3400" spans="6:11" s="175" customFormat="1" ht="15" customHeight="1" x14ac:dyDescent="0.25">
      <c r="F3400" s="171"/>
      <c r="G3400" s="212"/>
      <c r="J3400" s="202"/>
      <c r="K3400" s="198"/>
    </row>
    <row r="3401" spans="6:11" s="175" customFormat="1" ht="15" customHeight="1" x14ac:dyDescent="0.25">
      <c r="F3401" s="171"/>
      <c r="G3401" s="212"/>
      <c r="J3401" s="202"/>
      <c r="K3401" s="198"/>
    </row>
    <row r="3402" spans="6:11" s="175" customFormat="1" ht="15" customHeight="1" x14ac:dyDescent="0.25">
      <c r="F3402" s="171"/>
      <c r="G3402" s="212"/>
      <c r="J3402" s="202"/>
      <c r="K3402" s="198"/>
    </row>
    <row r="3403" spans="6:11" s="175" customFormat="1" ht="15" customHeight="1" x14ac:dyDescent="0.25">
      <c r="F3403" s="171"/>
      <c r="G3403" s="212"/>
      <c r="J3403" s="202"/>
      <c r="K3403" s="198"/>
    </row>
    <row r="3404" spans="6:11" s="175" customFormat="1" ht="15" customHeight="1" x14ac:dyDescent="0.25">
      <c r="F3404" s="171"/>
      <c r="G3404" s="212"/>
      <c r="J3404" s="202"/>
      <c r="K3404" s="198"/>
    </row>
    <row r="3405" spans="6:11" s="175" customFormat="1" ht="15" customHeight="1" x14ac:dyDescent="0.25">
      <c r="F3405" s="171"/>
      <c r="G3405" s="212"/>
      <c r="J3405" s="202"/>
      <c r="K3405" s="198"/>
    </row>
    <row r="3406" spans="6:11" s="175" customFormat="1" ht="15" customHeight="1" x14ac:dyDescent="0.25">
      <c r="F3406" s="171"/>
      <c r="G3406" s="212"/>
      <c r="J3406" s="202"/>
      <c r="K3406" s="198"/>
    </row>
    <row r="3407" spans="6:11" s="175" customFormat="1" ht="15" customHeight="1" x14ac:dyDescent="0.25">
      <c r="F3407" s="171"/>
      <c r="G3407" s="212"/>
      <c r="J3407" s="202"/>
      <c r="K3407" s="198"/>
    </row>
    <row r="3408" spans="6:11" s="175" customFormat="1" ht="15" customHeight="1" x14ac:dyDescent="0.25">
      <c r="F3408" s="171"/>
      <c r="G3408" s="212"/>
      <c r="J3408" s="202"/>
      <c r="K3408" s="198"/>
    </row>
    <row r="3409" spans="6:11" s="175" customFormat="1" ht="15" customHeight="1" x14ac:dyDescent="0.25">
      <c r="F3409" s="171"/>
      <c r="G3409" s="212"/>
      <c r="J3409" s="202"/>
      <c r="K3409" s="198"/>
    </row>
    <row r="3410" spans="6:11" s="175" customFormat="1" ht="15" customHeight="1" x14ac:dyDescent="0.25">
      <c r="F3410" s="171"/>
      <c r="G3410" s="212"/>
      <c r="J3410" s="202"/>
      <c r="K3410" s="198"/>
    </row>
    <row r="3411" spans="6:11" s="175" customFormat="1" ht="15" customHeight="1" x14ac:dyDescent="0.25">
      <c r="F3411" s="171"/>
      <c r="G3411" s="212"/>
      <c r="J3411" s="202"/>
      <c r="K3411" s="198"/>
    </row>
    <row r="3412" spans="6:11" s="175" customFormat="1" ht="15" customHeight="1" x14ac:dyDescent="0.25">
      <c r="F3412" s="171"/>
      <c r="G3412" s="212"/>
      <c r="J3412" s="202"/>
      <c r="K3412" s="198"/>
    </row>
    <row r="3413" spans="6:11" s="175" customFormat="1" ht="15" customHeight="1" x14ac:dyDescent="0.25">
      <c r="F3413" s="171"/>
      <c r="G3413" s="212"/>
      <c r="J3413" s="202"/>
      <c r="K3413" s="198"/>
    </row>
    <row r="3414" spans="6:11" s="175" customFormat="1" ht="15" customHeight="1" x14ac:dyDescent="0.25">
      <c r="F3414" s="171"/>
      <c r="G3414" s="212"/>
      <c r="J3414" s="202"/>
      <c r="K3414" s="198"/>
    </row>
    <row r="3415" spans="6:11" s="175" customFormat="1" ht="15" customHeight="1" x14ac:dyDescent="0.25">
      <c r="F3415" s="171"/>
      <c r="G3415" s="212"/>
      <c r="J3415" s="202"/>
      <c r="K3415" s="198"/>
    </row>
    <row r="3416" spans="6:11" s="175" customFormat="1" ht="15" customHeight="1" x14ac:dyDescent="0.25">
      <c r="F3416" s="171"/>
      <c r="G3416" s="212"/>
      <c r="J3416" s="202"/>
      <c r="K3416" s="198"/>
    </row>
    <row r="3417" spans="6:11" s="175" customFormat="1" ht="15" customHeight="1" x14ac:dyDescent="0.25">
      <c r="F3417" s="171"/>
      <c r="G3417" s="212"/>
      <c r="J3417" s="202"/>
      <c r="K3417" s="198"/>
    </row>
    <row r="3418" spans="6:11" s="175" customFormat="1" ht="15" customHeight="1" x14ac:dyDescent="0.25">
      <c r="F3418" s="171"/>
      <c r="G3418" s="212"/>
      <c r="J3418" s="202"/>
      <c r="K3418" s="198"/>
    </row>
    <row r="3419" spans="6:11" s="175" customFormat="1" ht="15" customHeight="1" x14ac:dyDescent="0.25">
      <c r="F3419" s="171"/>
      <c r="G3419" s="212"/>
      <c r="J3419" s="202"/>
      <c r="K3419" s="198"/>
    </row>
    <row r="3420" spans="6:11" s="175" customFormat="1" ht="15" customHeight="1" x14ac:dyDescent="0.25">
      <c r="F3420" s="171"/>
      <c r="G3420" s="212"/>
      <c r="J3420" s="202"/>
      <c r="K3420" s="198"/>
    </row>
    <row r="3421" spans="6:11" s="175" customFormat="1" ht="15" customHeight="1" x14ac:dyDescent="0.25">
      <c r="F3421" s="171"/>
      <c r="G3421" s="212"/>
      <c r="J3421" s="202"/>
      <c r="K3421" s="198"/>
    </row>
    <row r="3422" spans="6:11" s="175" customFormat="1" ht="15" customHeight="1" x14ac:dyDescent="0.25">
      <c r="F3422" s="171"/>
      <c r="G3422" s="212"/>
      <c r="J3422" s="202"/>
      <c r="K3422" s="198"/>
    </row>
    <row r="3423" spans="6:11" s="175" customFormat="1" ht="15" customHeight="1" x14ac:dyDescent="0.25">
      <c r="F3423" s="171"/>
      <c r="G3423" s="212"/>
      <c r="J3423" s="202"/>
      <c r="K3423" s="198"/>
    </row>
    <row r="3424" spans="6:11" s="175" customFormat="1" ht="15" customHeight="1" x14ac:dyDescent="0.25">
      <c r="F3424" s="171"/>
      <c r="G3424" s="212"/>
      <c r="J3424" s="202"/>
      <c r="K3424" s="198"/>
    </row>
    <row r="3425" spans="6:11" s="175" customFormat="1" ht="15" customHeight="1" x14ac:dyDescent="0.25">
      <c r="F3425" s="171"/>
      <c r="G3425" s="212"/>
      <c r="J3425" s="202"/>
      <c r="K3425" s="198"/>
    </row>
    <row r="3426" spans="6:11" s="175" customFormat="1" ht="15" customHeight="1" x14ac:dyDescent="0.25">
      <c r="F3426" s="171"/>
      <c r="G3426" s="212"/>
      <c r="J3426" s="202"/>
      <c r="K3426" s="198"/>
    </row>
    <row r="3427" spans="6:11" s="175" customFormat="1" ht="15" customHeight="1" x14ac:dyDescent="0.25">
      <c r="F3427" s="171"/>
      <c r="G3427" s="212"/>
      <c r="J3427" s="202"/>
      <c r="K3427" s="198"/>
    </row>
    <row r="3428" spans="6:11" s="175" customFormat="1" ht="15" customHeight="1" x14ac:dyDescent="0.25">
      <c r="F3428" s="171"/>
      <c r="G3428" s="212"/>
      <c r="J3428" s="202"/>
      <c r="K3428" s="198"/>
    </row>
    <row r="3429" spans="6:11" s="175" customFormat="1" ht="15" customHeight="1" x14ac:dyDescent="0.25">
      <c r="F3429" s="171"/>
      <c r="G3429" s="212"/>
      <c r="J3429" s="202"/>
      <c r="K3429" s="198"/>
    </row>
    <row r="3430" spans="6:11" s="175" customFormat="1" ht="15" customHeight="1" x14ac:dyDescent="0.25">
      <c r="F3430" s="171"/>
      <c r="G3430" s="212"/>
      <c r="J3430" s="202"/>
      <c r="K3430" s="198"/>
    </row>
    <row r="3431" spans="6:11" s="175" customFormat="1" ht="15" customHeight="1" x14ac:dyDescent="0.25">
      <c r="F3431" s="171"/>
      <c r="G3431" s="212"/>
      <c r="J3431" s="202"/>
      <c r="K3431" s="198"/>
    </row>
    <row r="3432" spans="6:11" s="175" customFormat="1" ht="15" customHeight="1" x14ac:dyDescent="0.25">
      <c r="F3432" s="171"/>
      <c r="G3432" s="212"/>
      <c r="J3432" s="202"/>
      <c r="K3432" s="198"/>
    </row>
    <row r="3433" spans="6:11" s="175" customFormat="1" ht="15" customHeight="1" x14ac:dyDescent="0.25">
      <c r="F3433" s="171"/>
      <c r="G3433" s="212"/>
      <c r="J3433" s="202"/>
      <c r="K3433" s="198"/>
    </row>
    <row r="3434" spans="6:11" s="175" customFormat="1" ht="15" customHeight="1" x14ac:dyDescent="0.25">
      <c r="F3434" s="171"/>
      <c r="G3434" s="212"/>
      <c r="J3434" s="202"/>
      <c r="K3434" s="198"/>
    </row>
    <row r="3435" spans="6:11" s="175" customFormat="1" ht="15" customHeight="1" x14ac:dyDescent="0.25">
      <c r="F3435" s="171"/>
      <c r="G3435" s="212"/>
      <c r="J3435" s="202"/>
      <c r="K3435" s="198"/>
    </row>
    <row r="3436" spans="6:11" s="175" customFormat="1" ht="15" customHeight="1" x14ac:dyDescent="0.25">
      <c r="F3436" s="171"/>
      <c r="G3436" s="212"/>
      <c r="J3436" s="202"/>
      <c r="K3436" s="198"/>
    </row>
    <row r="3437" spans="6:11" s="175" customFormat="1" ht="15" customHeight="1" x14ac:dyDescent="0.25">
      <c r="F3437" s="171"/>
      <c r="G3437" s="212"/>
      <c r="J3437" s="202"/>
      <c r="K3437" s="198"/>
    </row>
    <row r="3438" spans="6:11" s="175" customFormat="1" ht="15" customHeight="1" x14ac:dyDescent="0.25">
      <c r="F3438" s="171"/>
      <c r="G3438" s="212"/>
      <c r="J3438" s="202"/>
      <c r="K3438" s="198"/>
    </row>
    <row r="3439" spans="6:11" s="175" customFormat="1" ht="15" customHeight="1" x14ac:dyDescent="0.25">
      <c r="F3439" s="171"/>
      <c r="G3439" s="212"/>
      <c r="J3439" s="202"/>
      <c r="K3439" s="198"/>
    </row>
    <row r="3440" spans="6:11" s="175" customFormat="1" ht="15" customHeight="1" x14ac:dyDescent="0.25">
      <c r="F3440" s="171"/>
      <c r="G3440" s="212"/>
      <c r="J3440" s="202"/>
      <c r="K3440" s="198"/>
    </row>
    <row r="3441" spans="6:11" s="175" customFormat="1" ht="15" customHeight="1" x14ac:dyDescent="0.25">
      <c r="F3441" s="171"/>
      <c r="G3441" s="212"/>
      <c r="J3441" s="202"/>
      <c r="K3441" s="198"/>
    </row>
    <row r="3442" spans="6:11" s="175" customFormat="1" ht="15" customHeight="1" x14ac:dyDescent="0.25">
      <c r="F3442" s="171"/>
      <c r="G3442" s="212"/>
      <c r="J3442" s="202"/>
      <c r="K3442" s="198"/>
    </row>
    <row r="3443" spans="6:11" s="175" customFormat="1" ht="15" customHeight="1" x14ac:dyDescent="0.25">
      <c r="F3443" s="171"/>
      <c r="G3443" s="212"/>
      <c r="J3443" s="202"/>
      <c r="K3443" s="198"/>
    </row>
    <row r="3444" spans="6:11" s="175" customFormat="1" ht="15" customHeight="1" x14ac:dyDescent="0.25">
      <c r="F3444" s="171"/>
      <c r="G3444" s="212"/>
      <c r="J3444" s="202"/>
      <c r="K3444" s="198"/>
    </row>
    <row r="3445" spans="6:11" s="175" customFormat="1" ht="15" customHeight="1" x14ac:dyDescent="0.25">
      <c r="F3445" s="171"/>
      <c r="G3445" s="212"/>
      <c r="J3445" s="202"/>
      <c r="K3445" s="198"/>
    </row>
    <row r="3446" spans="6:11" s="175" customFormat="1" ht="15" customHeight="1" x14ac:dyDescent="0.25">
      <c r="F3446" s="171"/>
      <c r="G3446" s="212"/>
      <c r="J3446" s="202"/>
      <c r="K3446" s="198"/>
    </row>
    <row r="3447" spans="6:11" s="175" customFormat="1" ht="15" customHeight="1" x14ac:dyDescent="0.25">
      <c r="F3447" s="171"/>
      <c r="G3447" s="212"/>
      <c r="J3447" s="202"/>
      <c r="K3447" s="198"/>
    </row>
    <row r="3448" spans="6:11" s="175" customFormat="1" ht="15" customHeight="1" x14ac:dyDescent="0.25">
      <c r="F3448" s="171"/>
      <c r="G3448" s="212"/>
      <c r="J3448" s="202"/>
      <c r="K3448" s="198"/>
    </row>
    <row r="3449" spans="6:11" s="175" customFormat="1" ht="15" customHeight="1" x14ac:dyDescent="0.25">
      <c r="F3449" s="171"/>
      <c r="G3449" s="212"/>
      <c r="J3449" s="202"/>
      <c r="K3449" s="198"/>
    </row>
    <row r="3450" spans="6:11" s="175" customFormat="1" ht="15" customHeight="1" x14ac:dyDescent="0.25">
      <c r="F3450" s="171"/>
      <c r="G3450" s="212"/>
      <c r="J3450" s="202"/>
      <c r="K3450" s="198"/>
    </row>
    <row r="3451" spans="6:11" s="175" customFormat="1" ht="15" customHeight="1" x14ac:dyDescent="0.25">
      <c r="F3451" s="171"/>
      <c r="G3451" s="212"/>
      <c r="J3451" s="202"/>
      <c r="K3451" s="198"/>
    </row>
    <row r="3452" spans="6:11" s="175" customFormat="1" ht="15" customHeight="1" x14ac:dyDescent="0.25">
      <c r="F3452" s="171"/>
      <c r="G3452" s="212"/>
      <c r="J3452" s="202"/>
      <c r="K3452" s="198"/>
    </row>
    <row r="3453" spans="6:11" s="175" customFormat="1" ht="15" customHeight="1" x14ac:dyDescent="0.25">
      <c r="F3453" s="171"/>
      <c r="G3453" s="212"/>
      <c r="J3453" s="202"/>
      <c r="K3453" s="198"/>
    </row>
    <row r="3454" spans="6:11" s="175" customFormat="1" ht="15" customHeight="1" x14ac:dyDescent="0.25">
      <c r="F3454" s="171"/>
      <c r="G3454" s="212"/>
      <c r="J3454" s="202"/>
      <c r="K3454" s="198"/>
    </row>
    <row r="3455" spans="6:11" s="175" customFormat="1" ht="15" customHeight="1" x14ac:dyDescent="0.25">
      <c r="F3455" s="171"/>
      <c r="G3455" s="212"/>
      <c r="J3455" s="202"/>
      <c r="K3455" s="198"/>
    </row>
    <row r="3456" spans="6:11" s="175" customFormat="1" ht="15" customHeight="1" x14ac:dyDescent="0.25">
      <c r="F3456" s="171"/>
      <c r="G3456" s="212"/>
      <c r="J3456" s="202"/>
      <c r="K3456" s="198"/>
    </row>
    <row r="3457" spans="6:11" s="175" customFormat="1" ht="15" customHeight="1" x14ac:dyDescent="0.25">
      <c r="F3457" s="171"/>
      <c r="G3457" s="212"/>
      <c r="J3457" s="202"/>
      <c r="K3457" s="198"/>
    </row>
    <row r="3458" spans="6:11" s="175" customFormat="1" ht="15" customHeight="1" x14ac:dyDescent="0.25">
      <c r="F3458" s="171"/>
      <c r="G3458" s="212"/>
      <c r="J3458" s="202"/>
      <c r="K3458" s="198"/>
    </row>
    <row r="3459" spans="6:11" s="175" customFormat="1" ht="15" customHeight="1" x14ac:dyDescent="0.25">
      <c r="F3459" s="171"/>
      <c r="G3459" s="212"/>
      <c r="J3459" s="202"/>
      <c r="K3459" s="198"/>
    </row>
    <row r="3460" spans="6:11" s="175" customFormat="1" ht="15" customHeight="1" x14ac:dyDescent="0.25">
      <c r="F3460" s="171"/>
      <c r="G3460" s="212"/>
      <c r="J3460" s="202"/>
      <c r="K3460" s="198"/>
    </row>
    <row r="3461" spans="6:11" s="175" customFormat="1" ht="15" customHeight="1" x14ac:dyDescent="0.25">
      <c r="F3461" s="171"/>
      <c r="G3461" s="212"/>
      <c r="J3461" s="202"/>
      <c r="K3461" s="198"/>
    </row>
    <row r="3462" spans="6:11" s="175" customFormat="1" ht="15" customHeight="1" x14ac:dyDescent="0.25">
      <c r="F3462" s="171"/>
      <c r="G3462" s="212"/>
      <c r="J3462" s="202"/>
      <c r="K3462" s="198"/>
    </row>
    <row r="3463" spans="6:11" s="175" customFormat="1" ht="15" customHeight="1" x14ac:dyDescent="0.25">
      <c r="F3463" s="171"/>
      <c r="G3463" s="212"/>
      <c r="J3463" s="202"/>
      <c r="K3463" s="198"/>
    </row>
    <row r="3464" spans="6:11" s="175" customFormat="1" ht="15" customHeight="1" x14ac:dyDescent="0.25">
      <c r="F3464" s="171"/>
      <c r="G3464" s="212"/>
      <c r="J3464" s="202"/>
      <c r="K3464" s="198"/>
    </row>
    <row r="3465" spans="6:11" s="175" customFormat="1" ht="15" customHeight="1" x14ac:dyDescent="0.25">
      <c r="F3465" s="171"/>
      <c r="G3465" s="212"/>
      <c r="J3465" s="202"/>
      <c r="K3465" s="198"/>
    </row>
    <row r="3466" spans="6:11" s="175" customFormat="1" ht="15" customHeight="1" x14ac:dyDescent="0.25">
      <c r="F3466" s="171"/>
      <c r="G3466" s="212"/>
      <c r="J3466" s="202"/>
      <c r="K3466" s="198"/>
    </row>
    <row r="3467" spans="6:11" s="175" customFormat="1" ht="15" customHeight="1" x14ac:dyDescent="0.25">
      <c r="F3467" s="171"/>
      <c r="G3467" s="212"/>
      <c r="J3467" s="202"/>
      <c r="K3467" s="198"/>
    </row>
    <row r="3468" spans="6:11" s="175" customFormat="1" ht="15" customHeight="1" x14ac:dyDescent="0.25">
      <c r="F3468" s="171"/>
      <c r="G3468" s="212"/>
      <c r="J3468" s="202"/>
      <c r="K3468" s="198"/>
    </row>
    <row r="3469" spans="6:11" s="175" customFormat="1" ht="15" customHeight="1" x14ac:dyDescent="0.25">
      <c r="F3469" s="171"/>
      <c r="G3469" s="212"/>
      <c r="J3469" s="202"/>
      <c r="K3469" s="198"/>
    </row>
    <row r="3470" spans="6:11" s="175" customFormat="1" ht="15" customHeight="1" x14ac:dyDescent="0.25">
      <c r="F3470" s="171"/>
      <c r="G3470" s="212"/>
      <c r="J3470" s="202"/>
      <c r="K3470" s="198"/>
    </row>
    <row r="3471" spans="6:11" s="175" customFormat="1" ht="15" customHeight="1" x14ac:dyDescent="0.25">
      <c r="F3471" s="171"/>
      <c r="G3471" s="212"/>
      <c r="J3471" s="202"/>
      <c r="K3471" s="198"/>
    </row>
    <row r="3472" spans="6:11" s="175" customFormat="1" ht="15" customHeight="1" x14ac:dyDescent="0.25">
      <c r="F3472" s="171"/>
      <c r="G3472" s="212"/>
      <c r="J3472" s="202"/>
      <c r="K3472" s="198"/>
    </row>
    <row r="3473" spans="6:11" s="175" customFormat="1" ht="15" customHeight="1" x14ac:dyDescent="0.25">
      <c r="F3473" s="171"/>
      <c r="G3473" s="212"/>
      <c r="J3473" s="202"/>
      <c r="K3473" s="198"/>
    </row>
    <row r="3474" spans="6:11" s="175" customFormat="1" ht="15" customHeight="1" x14ac:dyDescent="0.25">
      <c r="F3474" s="171"/>
      <c r="G3474" s="212"/>
      <c r="J3474" s="202"/>
      <c r="K3474" s="198"/>
    </row>
    <row r="3475" spans="6:11" s="175" customFormat="1" ht="15" customHeight="1" x14ac:dyDescent="0.25">
      <c r="F3475" s="171"/>
      <c r="G3475" s="212"/>
      <c r="J3475" s="202"/>
      <c r="K3475" s="198"/>
    </row>
    <row r="3476" spans="6:11" s="175" customFormat="1" ht="15" customHeight="1" x14ac:dyDescent="0.25">
      <c r="F3476" s="171"/>
      <c r="G3476" s="212"/>
      <c r="J3476" s="202"/>
      <c r="K3476" s="198"/>
    </row>
    <row r="3477" spans="6:11" s="175" customFormat="1" ht="15" customHeight="1" x14ac:dyDescent="0.25">
      <c r="F3477" s="171"/>
      <c r="G3477" s="212"/>
      <c r="J3477" s="202"/>
      <c r="K3477" s="198"/>
    </row>
    <row r="3478" spans="6:11" s="175" customFormat="1" ht="15" customHeight="1" x14ac:dyDescent="0.25">
      <c r="F3478" s="171"/>
      <c r="G3478" s="212"/>
      <c r="J3478" s="202"/>
      <c r="K3478" s="198"/>
    </row>
    <row r="3479" spans="6:11" s="175" customFormat="1" ht="15" customHeight="1" x14ac:dyDescent="0.25">
      <c r="F3479" s="171"/>
      <c r="G3479" s="212"/>
      <c r="J3479" s="202"/>
      <c r="K3479" s="198"/>
    </row>
    <row r="3480" spans="6:11" s="175" customFormat="1" ht="15" customHeight="1" x14ac:dyDescent="0.25">
      <c r="F3480" s="171"/>
      <c r="G3480" s="212"/>
      <c r="J3480" s="202"/>
      <c r="K3480" s="198"/>
    </row>
    <row r="3481" spans="6:11" s="175" customFormat="1" ht="15" customHeight="1" x14ac:dyDescent="0.25">
      <c r="F3481" s="171"/>
      <c r="G3481" s="212"/>
      <c r="J3481" s="202"/>
      <c r="K3481" s="198"/>
    </row>
    <row r="3482" spans="6:11" s="175" customFormat="1" ht="15" customHeight="1" x14ac:dyDescent="0.25">
      <c r="F3482" s="171"/>
      <c r="G3482" s="212"/>
      <c r="J3482" s="202"/>
      <c r="K3482" s="198"/>
    </row>
    <row r="3483" spans="6:11" s="175" customFormat="1" ht="15" customHeight="1" x14ac:dyDescent="0.25">
      <c r="F3483" s="171"/>
      <c r="G3483" s="212"/>
      <c r="J3483" s="202"/>
      <c r="K3483" s="198"/>
    </row>
    <row r="3484" spans="6:11" s="175" customFormat="1" ht="15" customHeight="1" x14ac:dyDescent="0.25">
      <c r="F3484" s="171"/>
      <c r="G3484" s="212"/>
      <c r="J3484" s="202"/>
      <c r="K3484" s="198"/>
    </row>
    <row r="3485" spans="6:11" s="175" customFormat="1" ht="15" customHeight="1" x14ac:dyDescent="0.25">
      <c r="F3485" s="171"/>
      <c r="G3485" s="212"/>
      <c r="J3485" s="202"/>
      <c r="K3485" s="198"/>
    </row>
    <row r="3486" spans="6:11" s="175" customFormat="1" ht="15" customHeight="1" x14ac:dyDescent="0.25">
      <c r="F3486" s="171"/>
      <c r="G3486" s="212"/>
      <c r="J3486" s="202"/>
      <c r="K3486" s="198"/>
    </row>
    <row r="3487" spans="6:11" s="175" customFormat="1" ht="15" customHeight="1" x14ac:dyDescent="0.25">
      <c r="F3487" s="171"/>
      <c r="G3487" s="212"/>
      <c r="J3487" s="202"/>
      <c r="K3487" s="198"/>
    </row>
    <row r="3488" spans="6:11" s="175" customFormat="1" ht="15" customHeight="1" x14ac:dyDescent="0.25">
      <c r="F3488" s="171"/>
      <c r="G3488" s="212"/>
      <c r="J3488" s="202"/>
      <c r="K3488" s="198"/>
    </row>
    <row r="3489" spans="6:11" s="175" customFormat="1" ht="15" customHeight="1" x14ac:dyDescent="0.25">
      <c r="F3489" s="171"/>
      <c r="G3489" s="212"/>
      <c r="J3489" s="202"/>
      <c r="K3489" s="198"/>
    </row>
    <row r="3490" spans="6:11" s="175" customFormat="1" ht="15" customHeight="1" x14ac:dyDescent="0.25">
      <c r="F3490" s="171"/>
      <c r="G3490" s="212"/>
      <c r="J3490" s="202"/>
      <c r="K3490" s="198"/>
    </row>
    <row r="3491" spans="6:11" s="175" customFormat="1" ht="15" customHeight="1" x14ac:dyDescent="0.25">
      <c r="F3491" s="171"/>
      <c r="G3491" s="212"/>
      <c r="J3491" s="202"/>
      <c r="K3491" s="198"/>
    </row>
    <row r="3492" spans="6:11" s="175" customFormat="1" ht="15" customHeight="1" x14ac:dyDescent="0.25">
      <c r="F3492" s="171"/>
      <c r="G3492" s="212"/>
      <c r="J3492" s="202"/>
      <c r="K3492" s="198"/>
    </row>
    <row r="3493" spans="6:11" s="175" customFormat="1" ht="15" customHeight="1" x14ac:dyDescent="0.25">
      <c r="F3493" s="171"/>
      <c r="G3493" s="212"/>
      <c r="J3493" s="202"/>
      <c r="K3493" s="198"/>
    </row>
    <row r="3494" spans="6:11" s="175" customFormat="1" ht="15" customHeight="1" x14ac:dyDescent="0.25">
      <c r="F3494" s="171"/>
      <c r="G3494" s="212"/>
      <c r="J3494" s="202"/>
      <c r="K3494" s="198"/>
    </row>
    <row r="3495" spans="6:11" s="175" customFormat="1" ht="15" customHeight="1" x14ac:dyDescent="0.25">
      <c r="F3495" s="171"/>
      <c r="G3495" s="212"/>
      <c r="J3495" s="202"/>
      <c r="K3495" s="198"/>
    </row>
    <row r="3496" spans="6:11" s="175" customFormat="1" ht="15" customHeight="1" x14ac:dyDescent="0.25">
      <c r="F3496" s="171"/>
      <c r="G3496" s="212"/>
      <c r="J3496" s="202"/>
      <c r="K3496" s="198"/>
    </row>
    <row r="3497" spans="6:11" s="175" customFormat="1" ht="15" customHeight="1" x14ac:dyDescent="0.25">
      <c r="F3497" s="171"/>
      <c r="G3497" s="212"/>
      <c r="J3497" s="202"/>
      <c r="K3497" s="198"/>
    </row>
    <row r="3498" spans="6:11" s="175" customFormat="1" ht="15" customHeight="1" x14ac:dyDescent="0.25">
      <c r="F3498" s="171"/>
      <c r="G3498" s="212"/>
      <c r="J3498" s="202"/>
      <c r="K3498" s="198"/>
    </row>
    <row r="3499" spans="6:11" s="175" customFormat="1" ht="15" customHeight="1" x14ac:dyDescent="0.25">
      <c r="F3499" s="171"/>
      <c r="G3499" s="212"/>
      <c r="J3499" s="202"/>
      <c r="K3499" s="198"/>
    </row>
    <row r="3500" spans="6:11" s="175" customFormat="1" ht="15" customHeight="1" x14ac:dyDescent="0.25">
      <c r="F3500" s="171"/>
      <c r="G3500" s="212"/>
      <c r="J3500" s="202"/>
      <c r="K3500" s="198"/>
    </row>
    <row r="3501" spans="6:11" s="175" customFormat="1" ht="15" customHeight="1" x14ac:dyDescent="0.25">
      <c r="F3501" s="171"/>
      <c r="G3501" s="212"/>
      <c r="J3501" s="202"/>
      <c r="K3501" s="198"/>
    </row>
    <row r="3502" spans="6:11" s="175" customFormat="1" ht="15" customHeight="1" x14ac:dyDescent="0.25">
      <c r="F3502" s="171"/>
      <c r="G3502" s="212"/>
      <c r="J3502" s="202"/>
      <c r="K3502" s="198"/>
    </row>
    <row r="3503" spans="6:11" s="175" customFormat="1" ht="15" customHeight="1" x14ac:dyDescent="0.25">
      <c r="F3503" s="171"/>
      <c r="G3503" s="212"/>
      <c r="J3503" s="202"/>
      <c r="K3503" s="198"/>
    </row>
    <row r="3504" spans="6:11" s="175" customFormat="1" ht="15" customHeight="1" x14ac:dyDescent="0.25">
      <c r="F3504" s="171"/>
      <c r="G3504" s="212"/>
      <c r="J3504" s="202"/>
      <c r="K3504" s="198"/>
    </row>
    <row r="3505" spans="6:11" s="175" customFormat="1" ht="15" customHeight="1" x14ac:dyDescent="0.25">
      <c r="F3505" s="171"/>
      <c r="G3505" s="212"/>
      <c r="J3505" s="202"/>
      <c r="K3505" s="198"/>
    </row>
    <row r="3506" spans="6:11" s="175" customFormat="1" ht="15" customHeight="1" x14ac:dyDescent="0.25">
      <c r="F3506" s="171"/>
      <c r="G3506" s="212"/>
      <c r="J3506" s="202"/>
      <c r="K3506" s="198"/>
    </row>
    <row r="3507" spans="6:11" s="175" customFormat="1" ht="15" customHeight="1" x14ac:dyDescent="0.25">
      <c r="F3507" s="171"/>
      <c r="G3507" s="212"/>
      <c r="J3507" s="202"/>
      <c r="K3507" s="198"/>
    </row>
    <row r="3508" spans="6:11" s="175" customFormat="1" ht="15" customHeight="1" x14ac:dyDescent="0.25">
      <c r="F3508" s="171"/>
      <c r="G3508" s="212"/>
      <c r="J3508" s="202"/>
      <c r="K3508" s="198"/>
    </row>
    <row r="3509" spans="6:11" s="175" customFormat="1" ht="15" customHeight="1" x14ac:dyDescent="0.25">
      <c r="F3509" s="171"/>
      <c r="G3509" s="212"/>
      <c r="J3509" s="202"/>
      <c r="K3509" s="198"/>
    </row>
    <row r="3510" spans="6:11" s="175" customFormat="1" ht="15" customHeight="1" x14ac:dyDescent="0.25">
      <c r="F3510" s="171"/>
      <c r="G3510" s="212"/>
      <c r="J3510" s="202"/>
      <c r="K3510" s="198"/>
    </row>
    <row r="3511" spans="6:11" s="175" customFormat="1" ht="15" customHeight="1" x14ac:dyDescent="0.25">
      <c r="F3511" s="171"/>
      <c r="G3511" s="212"/>
      <c r="J3511" s="202"/>
      <c r="K3511" s="198"/>
    </row>
    <row r="3512" spans="6:11" s="175" customFormat="1" ht="15" customHeight="1" x14ac:dyDescent="0.25">
      <c r="F3512" s="171"/>
      <c r="G3512" s="212"/>
      <c r="J3512" s="202"/>
      <c r="K3512" s="198"/>
    </row>
    <row r="3513" spans="6:11" s="175" customFormat="1" ht="15" customHeight="1" x14ac:dyDescent="0.25">
      <c r="F3513" s="171"/>
      <c r="G3513" s="212"/>
      <c r="J3513" s="202"/>
      <c r="K3513" s="198"/>
    </row>
    <row r="3514" spans="6:11" s="175" customFormat="1" ht="15" customHeight="1" x14ac:dyDescent="0.25">
      <c r="F3514" s="171"/>
      <c r="G3514" s="212"/>
      <c r="J3514" s="202"/>
      <c r="K3514" s="198"/>
    </row>
    <row r="3515" spans="6:11" s="175" customFormat="1" ht="15" customHeight="1" x14ac:dyDescent="0.25">
      <c r="F3515" s="171"/>
      <c r="G3515" s="212"/>
      <c r="J3515" s="202"/>
      <c r="K3515" s="198"/>
    </row>
    <row r="3516" spans="6:11" s="175" customFormat="1" ht="15" customHeight="1" x14ac:dyDescent="0.25">
      <c r="F3516" s="171"/>
      <c r="G3516" s="212"/>
      <c r="J3516" s="202"/>
      <c r="K3516" s="198"/>
    </row>
    <row r="3517" spans="6:11" s="175" customFormat="1" ht="15" customHeight="1" x14ac:dyDescent="0.25">
      <c r="F3517" s="171"/>
      <c r="G3517" s="212"/>
      <c r="J3517" s="202"/>
      <c r="K3517" s="198"/>
    </row>
    <row r="3518" spans="6:11" s="175" customFormat="1" ht="15" customHeight="1" x14ac:dyDescent="0.25">
      <c r="F3518" s="171"/>
      <c r="G3518" s="212"/>
      <c r="J3518" s="202"/>
      <c r="K3518" s="198"/>
    </row>
    <row r="3519" spans="6:11" s="175" customFormat="1" ht="15" customHeight="1" x14ac:dyDescent="0.25">
      <c r="F3519" s="171"/>
      <c r="G3519" s="212"/>
      <c r="J3519" s="202"/>
      <c r="K3519" s="198"/>
    </row>
    <row r="3520" spans="6:11" s="175" customFormat="1" ht="15" customHeight="1" x14ac:dyDescent="0.25">
      <c r="F3520" s="171"/>
      <c r="G3520" s="212"/>
      <c r="J3520" s="202"/>
      <c r="K3520" s="198"/>
    </row>
    <row r="3521" spans="6:11" s="175" customFormat="1" ht="15" customHeight="1" x14ac:dyDescent="0.25">
      <c r="F3521" s="171"/>
      <c r="G3521" s="212"/>
      <c r="J3521" s="202"/>
      <c r="K3521" s="198"/>
    </row>
    <row r="3522" spans="6:11" s="175" customFormat="1" ht="15" customHeight="1" x14ac:dyDescent="0.25">
      <c r="F3522" s="171"/>
      <c r="G3522" s="212"/>
      <c r="J3522" s="202"/>
      <c r="K3522" s="198"/>
    </row>
    <row r="3523" spans="6:11" s="175" customFormat="1" ht="15" customHeight="1" x14ac:dyDescent="0.25">
      <c r="F3523" s="171"/>
      <c r="G3523" s="212"/>
      <c r="J3523" s="202"/>
      <c r="K3523" s="198"/>
    </row>
    <row r="3524" spans="6:11" s="175" customFormat="1" ht="15" customHeight="1" x14ac:dyDescent="0.25">
      <c r="F3524" s="171"/>
      <c r="G3524" s="212"/>
      <c r="J3524" s="202"/>
      <c r="K3524" s="198"/>
    </row>
    <row r="3525" spans="6:11" s="175" customFormat="1" ht="15" customHeight="1" x14ac:dyDescent="0.25">
      <c r="F3525" s="171"/>
      <c r="G3525" s="212"/>
      <c r="J3525" s="202"/>
      <c r="K3525" s="198"/>
    </row>
    <row r="3526" spans="6:11" s="175" customFormat="1" ht="15" customHeight="1" x14ac:dyDescent="0.25">
      <c r="F3526" s="171"/>
      <c r="G3526" s="212"/>
      <c r="J3526" s="202"/>
      <c r="K3526" s="198"/>
    </row>
    <row r="3527" spans="6:11" s="175" customFormat="1" ht="15" customHeight="1" x14ac:dyDescent="0.25">
      <c r="F3527" s="171"/>
      <c r="G3527" s="212"/>
      <c r="J3527" s="202"/>
      <c r="K3527" s="198"/>
    </row>
    <row r="3528" spans="6:11" s="175" customFormat="1" ht="15" customHeight="1" x14ac:dyDescent="0.25">
      <c r="F3528" s="171"/>
      <c r="G3528" s="212"/>
      <c r="J3528" s="202"/>
      <c r="K3528" s="198"/>
    </row>
    <row r="3529" spans="6:11" s="175" customFormat="1" ht="15" customHeight="1" x14ac:dyDescent="0.25">
      <c r="F3529" s="171"/>
      <c r="G3529" s="212"/>
      <c r="J3529" s="202"/>
      <c r="K3529" s="198"/>
    </row>
    <row r="3530" spans="6:11" s="175" customFormat="1" ht="15" customHeight="1" x14ac:dyDescent="0.25">
      <c r="F3530" s="171"/>
      <c r="G3530" s="212"/>
      <c r="J3530" s="202"/>
      <c r="K3530" s="198"/>
    </row>
    <row r="3531" spans="6:11" s="175" customFormat="1" ht="15" customHeight="1" x14ac:dyDescent="0.25">
      <c r="F3531" s="171"/>
      <c r="G3531" s="212"/>
      <c r="J3531" s="202"/>
      <c r="K3531" s="198"/>
    </row>
    <row r="3532" spans="6:11" s="175" customFormat="1" ht="15" customHeight="1" x14ac:dyDescent="0.25">
      <c r="F3532" s="171"/>
      <c r="G3532" s="212"/>
      <c r="J3532" s="202"/>
      <c r="K3532" s="198"/>
    </row>
    <row r="3533" spans="6:11" s="175" customFormat="1" ht="15" customHeight="1" x14ac:dyDescent="0.25">
      <c r="F3533" s="171"/>
      <c r="G3533" s="212"/>
      <c r="J3533" s="202"/>
      <c r="K3533" s="198"/>
    </row>
    <row r="3534" spans="6:11" s="175" customFormat="1" ht="15" customHeight="1" x14ac:dyDescent="0.25">
      <c r="F3534" s="171"/>
      <c r="G3534" s="212"/>
      <c r="J3534" s="202"/>
      <c r="K3534" s="198"/>
    </row>
    <row r="3535" spans="6:11" s="175" customFormat="1" ht="15" customHeight="1" x14ac:dyDescent="0.25">
      <c r="F3535" s="171"/>
      <c r="G3535" s="212"/>
      <c r="J3535" s="202"/>
      <c r="K3535" s="198"/>
    </row>
    <row r="3536" spans="6:11" s="175" customFormat="1" ht="15" customHeight="1" x14ac:dyDescent="0.25">
      <c r="F3536" s="171"/>
      <c r="G3536" s="212"/>
      <c r="J3536" s="202"/>
      <c r="K3536" s="198"/>
    </row>
    <row r="3537" spans="6:11" s="175" customFormat="1" ht="15" customHeight="1" x14ac:dyDescent="0.25">
      <c r="F3537" s="171"/>
      <c r="G3537" s="212"/>
      <c r="J3537" s="202"/>
      <c r="K3537" s="198"/>
    </row>
    <row r="3538" spans="6:11" s="175" customFormat="1" ht="15" customHeight="1" x14ac:dyDescent="0.25">
      <c r="F3538" s="171"/>
      <c r="G3538" s="212"/>
      <c r="J3538" s="202"/>
      <c r="K3538" s="198"/>
    </row>
    <row r="3539" spans="6:11" s="175" customFormat="1" ht="15" customHeight="1" x14ac:dyDescent="0.25">
      <c r="F3539" s="171"/>
      <c r="G3539" s="212"/>
      <c r="J3539" s="202"/>
      <c r="K3539" s="198"/>
    </row>
    <row r="3540" spans="6:11" s="175" customFormat="1" ht="15" customHeight="1" x14ac:dyDescent="0.25">
      <c r="F3540" s="171"/>
      <c r="G3540" s="212"/>
      <c r="J3540" s="202"/>
      <c r="K3540" s="198"/>
    </row>
    <row r="3541" spans="6:11" s="175" customFormat="1" ht="15" customHeight="1" x14ac:dyDescent="0.25">
      <c r="F3541" s="171"/>
      <c r="G3541" s="212"/>
      <c r="J3541" s="202"/>
      <c r="K3541" s="198"/>
    </row>
    <row r="3542" spans="6:11" s="175" customFormat="1" ht="15" customHeight="1" x14ac:dyDescent="0.25">
      <c r="F3542" s="171"/>
      <c r="G3542" s="212"/>
      <c r="J3542" s="202"/>
      <c r="K3542" s="198"/>
    </row>
    <row r="3543" spans="6:11" s="175" customFormat="1" ht="15" customHeight="1" x14ac:dyDescent="0.25">
      <c r="F3543" s="171"/>
      <c r="G3543" s="212"/>
      <c r="J3543" s="202"/>
      <c r="K3543" s="198"/>
    </row>
    <row r="3544" spans="6:11" s="175" customFormat="1" ht="15" customHeight="1" x14ac:dyDescent="0.25">
      <c r="F3544" s="171"/>
      <c r="G3544" s="212"/>
      <c r="J3544" s="202"/>
      <c r="K3544" s="198"/>
    </row>
    <row r="3545" spans="6:11" s="175" customFormat="1" ht="15" customHeight="1" x14ac:dyDescent="0.25">
      <c r="F3545" s="171"/>
      <c r="G3545" s="212"/>
      <c r="J3545" s="202"/>
      <c r="K3545" s="198"/>
    </row>
    <row r="3546" spans="6:11" s="175" customFormat="1" ht="15" customHeight="1" x14ac:dyDescent="0.25">
      <c r="F3546" s="171"/>
      <c r="G3546" s="212"/>
      <c r="J3546" s="202"/>
      <c r="K3546" s="198"/>
    </row>
    <row r="3547" spans="6:11" s="175" customFormat="1" ht="15" customHeight="1" x14ac:dyDescent="0.25">
      <c r="F3547" s="171"/>
      <c r="G3547" s="212"/>
      <c r="J3547" s="202"/>
      <c r="K3547" s="198"/>
    </row>
    <row r="3548" spans="6:11" s="175" customFormat="1" ht="15" customHeight="1" x14ac:dyDescent="0.25">
      <c r="F3548" s="171"/>
      <c r="G3548" s="212"/>
      <c r="J3548" s="202"/>
      <c r="K3548" s="198"/>
    </row>
    <row r="3549" spans="6:11" s="175" customFormat="1" ht="15" customHeight="1" x14ac:dyDescent="0.25">
      <c r="F3549" s="171"/>
      <c r="G3549" s="212"/>
      <c r="J3549" s="202"/>
      <c r="K3549" s="198"/>
    </row>
    <row r="3550" spans="6:11" s="175" customFormat="1" ht="15" customHeight="1" x14ac:dyDescent="0.25">
      <c r="F3550" s="171"/>
      <c r="G3550" s="212"/>
      <c r="J3550" s="202"/>
      <c r="K3550" s="198"/>
    </row>
    <row r="3551" spans="6:11" s="175" customFormat="1" ht="15" customHeight="1" x14ac:dyDescent="0.25">
      <c r="F3551" s="171"/>
      <c r="G3551" s="212"/>
      <c r="J3551" s="202"/>
      <c r="K3551" s="198"/>
    </row>
    <row r="3552" spans="6:11" s="175" customFormat="1" ht="15" customHeight="1" x14ac:dyDescent="0.25">
      <c r="F3552" s="171"/>
      <c r="G3552" s="212"/>
      <c r="J3552" s="202"/>
      <c r="K3552" s="198"/>
    </row>
    <row r="3553" spans="6:11" s="175" customFormat="1" ht="15" customHeight="1" x14ac:dyDescent="0.25">
      <c r="F3553" s="171"/>
      <c r="G3553" s="212"/>
      <c r="J3553" s="202"/>
      <c r="K3553" s="198"/>
    </row>
    <row r="3554" spans="6:11" s="175" customFormat="1" ht="15" customHeight="1" x14ac:dyDescent="0.25">
      <c r="F3554" s="171"/>
      <c r="G3554" s="212"/>
      <c r="J3554" s="202"/>
      <c r="K3554" s="198"/>
    </row>
    <row r="3555" spans="6:11" s="175" customFormat="1" ht="15" customHeight="1" x14ac:dyDescent="0.25">
      <c r="F3555" s="171"/>
      <c r="G3555" s="212"/>
      <c r="J3555" s="202"/>
      <c r="K3555" s="198"/>
    </row>
    <row r="3556" spans="6:11" s="175" customFormat="1" ht="15" customHeight="1" x14ac:dyDescent="0.25">
      <c r="F3556" s="171"/>
      <c r="G3556" s="212"/>
      <c r="J3556" s="202"/>
      <c r="K3556" s="198"/>
    </row>
    <row r="3557" spans="6:11" s="175" customFormat="1" ht="15" customHeight="1" x14ac:dyDescent="0.25">
      <c r="F3557" s="171"/>
      <c r="G3557" s="212"/>
      <c r="J3557" s="202"/>
      <c r="K3557" s="198"/>
    </row>
    <row r="3558" spans="6:11" s="175" customFormat="1" ht="15" customHeight="1" x14ac:dyDescent="0.25">
      <c r="F3558" s="171"/>
      <c r="G3558" s="212"/>
      <c r="J3558" s="202"/>
      <c r="K3558" s="198"/>
    </row>
    <row r="3559" spans="6:11" s="175" customFormat="1" ht="15" customHeight="1" x14ac:dyDescent="0.25">
      <c r="F3559" s="171"/>
      <c r="G3559" s="212"/>
      <c r="J3559" s="202"/>
      <c r="K3559" s="198"/>
    </row>
    <row r="3560" spans="6:11" s="175" customFormat="1" ht="15" customHeight="1" x14ac:dyDescent="0.25">
      <c r="F3560" s="171"/>
      <c r="G3560" s="212"/>
      <c r="J3560" s="202"/>
      <c r="K3560" s="198"/>
    </row>
    <row r="3561" spans="6:11" s="175" customFormat="1" ht="15" customHeight="1" x14ac:dyDescent="0.25">
      <c r="F3561" s="171"/>
      <c r="G3561" s="212"/>
      <c r="J3561" s="202"/>
      <c r="K3561" s="198"/>
    </row>
    <row r="3562" spans="6:11" s="175" customFormat="1" ht="15" customHeight="1" x14ac:dyDescent="0.25">
      <c r="F3562" s="171"/>
      <c r="G3562" s="212"/>
      <c r="J3562" s="202"/>
      <c r="K3562" s="198"/>
    </row>
    <row r="3563" spans="6:11" s="175" customFormat="1" ht="15" customHeight="1" x14ac:dyDescent="0.25">
      <c r="F3563" s="171"/>
      <c r="G3563" s="212"/>
      <c r="J3563" s="202"/>
      <c r="K3563" s="198"/>
    </row>
    <row r="3564" spans="6:11" s="175" customFormat="1" ht="15" customHeight="1" x14ac:dyDescent="0.25">
      <c r="F3564" s="171"/>
      <c r="G3564" s="212"/>
      <c r="J3564" s="202"/>
      <c r="K3564" s="198"/>
    </row>
    <row r="3565" spans="6:11" s="175" customFormat="1" ht="15" customHeight="1" x14ac:dyDescent="0.25">
      <c r="F3565" s="171"/>
      <c r="G3565" s="212"/>
      <c r="J3565" s="202"/>
      <c r="K3565" s="198"/>
    </row>
    <row r="3566" spans="6:11" s="175" customFormat="1" ht="15" customHeight="1" x14ac:dyDescent="0.25">
      <c r="F3566" s="171"/>
      <c r="G3566" s="212"/>
      <c r="J3566" s="202"/>
      <c r="K3566" s="198"/>
    </row>
    <row r="3567" spans="6:11" s="175" customFormat="1" ht="15" customHeight="1" x14ac:dyDescent="0.25">
      <c r="F3567" s="171"/>
      <c r="G3567" s="212"/>
      <c r="J3567" s="202"/>
      <c r="K3567" s="198"/>
    </row>
    <row r="3568" spans="6:11" s="175" customFormat="1" ht="15" customHeight="1" x14ac:dyDescent="0.25">
      <c r="F3568" s="171"/>
      <c r="G3568" s="212"/>
      <c r="J3568" s="202"/>
      <c r="K3568" s="198"/>
    </row>
    <row r="3569" spans="6:11" s="175" customFormat="1" ht="15" customHeight="1" x14ac:dyDescent="0.25">
      <c r="F3569" s="171"/>
      <c r="G3569" s="212"/>
      <c r="J3569" s="202"/>
      <c r="K3569" s="198"/>
    </row>
    <row r="3570" spans="6:11" s="175" customFormat="1" ht="15" customHeight="1" x14ac:dyDescent="0.25">
      <c r="F3570" s="171"/>
      <c r="G3570" s="212"/>
      <c r="J3570" s="202"/>
      <c r="K3570" s="198"/>
    </row>
    <row r="3571" spans="6:11" s="175" customFormat="1" ht="15" customHeight="1" x14ac:dyDescent="0.25">
      <c r="F3571" s="171"/>
      <c r="G3571" s="212"/>
      <c r="J3571" s="202"/>
      <c r="K3571" s="198"/>
    </row>
    <row r="3572" spans="6:11" s="175" customFormat="1" ht="15" customHeight="1" x14ac:dyDescent="0.25">
      <c r="F3572" s="171"/>
      <c r="G3572" s="212"/>
      <c r="J3572" s="202"/>
      <c r="K3572" s="198"/>
    </row>
    <row r="3573" spans="6:11" s="175" customFormat="1" ht="15" customHeight="1" x14ac:dyDescent="0.25">
      <c r="F3573" s="171"/>
      <c r="G3573" s="212"/>
      <c r="J3573" s="202"/>
      <c r="K3573" s="198"/>
    </row>
    <row r="3574" spans="6:11" s="175" customFormat="1" ht="15" customHeight="1" x14ac:dyDescent="0.25">
      <c r="F3574" s="171"/>
      <c r="G3574" s="212"/>
      <c r="J3574" s="202"/>
      <c r="K3574" s="198"/>
    </row>
    <row r="3575" spans="6:11" s="175" customFormat="1" ht="15" customHeight="1" x14ac:dyDescent="0.25">
      <c r="F3575" s="171"/>
      <c r="G3575" s="212"/>
      <c r="J3575" s="202"/>
      <c r="K3575" s="198"/>
    </row>
    <row r="3576" spans="6:11" s="175" customFormat="1" ht="15" customHeight="1" x14ac:dyDescent="0.25">
      <c r="F3576" s="171"/>
      <c r="G3576" s="212"/>
      <c r="J3576" s="202"/>
      <c r="K3576" s="198"/>
    </row>
    <row r="3577" spans="6:11" s="175" customFormat="1" ht="15" customHeight="1" x14ac:dyDescent="0.25">
      <c r="F3577" s="171"/>
      <c r="G3577" s="212"/>
      <c r="J3577" s="202"/>
      <c r="K3577" s="198"/>
    </row>
    <row r="3578" spans="6:11" s="175" customFormat="1" ht="15" customHeight="1" x14ac:dyDescent="0.25">
      <c r="F3578" s="171"/>
      <c r="G3578" s="212"/>
      <c r="J3578" s="202"/>
      <c r="K3578" s="198"/>
    </row>
    <row r="3579" spans="6:11" s="175" customFormat="1" ht="15" customHeight="1" x14ac:dyDescent="0.25">
      <c r="F3579" s="171"/>
      <c r="G3579" s="212"/>
      <c r="J3579" s="202"/>
      <c r="K3579" s="198"/>
    </row>
    <row r="3580" spans="6:11" s="175" customFormat="1" ht="15" customHeight="1" x14ac:dyDescent="0.25">
      <c r="F3580" s="171"/>
      <c r="G3580" s="212"/>
      <c r="J3580" s="202"/>
      <c r="K3580" s="198"/>
    </row>
    <row r="3581" spans="6:11" s="175" customFormat="1" ht="15" customHeight="1" x14ac:dyDescent="0.25">
      <c r="F3581" s="171"/>
      <c r="G3581" s="212"/>
      <c r="J3581" s="202"/>
      <c r="K3581" s="198"/>
    </row>
    <row r="3582" spans="6:11" s="175" customFormat="1" ht="15" customHeight="1" x14ac:dyDescent="0.25">
      <c r="F3582" s="171"/>
      <c r="G3582" s="212"/>
      <c r="J3582" s="202"/>
      <c r="K3582" s="198"/>
    </row>
    <row r="3583" spans="6:11" s="175" customFormat="1" ht="15" customHeight="1" x14ac:dyDescent="0.25">
      <c r="F3583" s="171"/>
      <c r="G3583" s="212"/>
      <c r="J3583" s="202"/>
      <c r="K3583" s="198"/>
    </row>
    <row r="3584" spans="6:11" s="175" customFormat="1" ht="15" customHeight="1" x14ac:dyDescent="0.25">
      <c r="F3584" s="171"/>
      <c r="G3584" s="212"/>
      <c r="J3584" s="202"/>
      <c r="K3584" s="198"/>
    </row>
    <row r="3585" spans="6:11" s="175" customFormat="1" ht="15" customHeight="1" x14ac:dyDescent="0.25">
      <c r="F3585" s="171"/>
      <c r="G3585" s="212"/>
      <c r="J3585" s="202"/>
      <c r="K3585" s="198"/>
    </row>
    <row r="3586" spans="6:11" s="175" customFormat="1" ht="15" customHeight="1" x14ac:dyDescent="0.25">
      <c r="F3586" s="171"/>
      <c r="G3586" s="212"/>
      <c r="J3586" s="202"/>
      <c r="K3586" s="198"/>
    </row>
    <row r="3587" spans="6:11" s="175" customFormat="1" ht="15" customHeight="1" x14ac:dyDescent="0.25">
      <c r="F3587" s="171"/>
      <c r="G3587" s="212"/>
      <c r="J3587" s="202"/>
      <c r="K3587" s="198"/>
    </row>
    <row r="3588" spans="6:11" s="175" customFormat="1" ht="15" customHeight="1" x14ac:dyDescent="0.25">
      <c r="F3588" s="171"/>
      <c r="G3588" s="212"/>
      <c r="J3588" s="202"/>
      <c r="K3588" s="198"/>
    </row>
    <row r="3589" spans="6:11" s="175" customFormat="1" ht="15" customHeight="1" x14ac:dyDescent="0.25">
      <c r="F3589" s="171"/>
      <c r="G3589" s="212"/>
      <c r="J3589" s="202"/>
      <c r="K3589" s="198"/>
    </row>
    <row r="3590" spans="6:11" s="175" customFormat="1" ht="15" customHeight="1" x14ac:dyDescent="0.25">
      <c r="F3590" s="171"/>
      <c r="G3590" s="212"/>
      <c r="J3590" s="202"/>
      <c r="K3590" s="198"/>
    </row>
    <row r="3591" spans="6:11" s="175" customFormat="1" ht="15" customHeight="1" x14ac:dyDescent="0.25">
      <c r="F3591" s="171"/>
      <c r="G3591" s="212"/>
      <c r="J3591" s="202"/>
      <c r="K3591" s="198"/>
    </row>
    <row r="3592" spans="6:11" s="175" customFormat="1" ht="15" customHeight="1" x14ac:dyDescent="0.25">
      <c r="F3592" s="171"/>
      <c r="G3592" s="212"/>
      <c r="J3592" s="202"/>
      <c r="K3592" s="198"/>
    </row>
    <row r="3593" spans="6:11" s="175" customFormat="1" ht="15" customHeight="1" x14ac:dyDescent="0.25">
      <c r="F3593" s="171"/>
      <c r="G3593" s="212"/>
      <c r="J3593" s="202"/>
      <c r="K3593" s="198"/>
    </row>
    <row r="3594" spans="6:11" s="175" customFormat="1" ht="15" customHeight="1" x14ac:dyDescent="0.25">
      <c r="F3594" s="171"/>
      <c r="G3594" s="212"/>
      <c r="J3594" s="202"/>
      <c r="K3594" s="198"/>
    </row>
    <row r="3595" spans="6:11" s="175" customFormat="1" ht="15" customHeight="1" x14ac:dyDescent="0.25">
      <c r="F3595" s="171"/>
      <c r="G3595" s="212"/>
      <c r="J3595" s="202"/>
      <c r="K3595" s="198"/>
    </row>
    <row r="3596" spans="6:11" s="175" customFormat="1" ht="15" customHeight="1" x14ac:dyDescent="0.25">
      <c r="F3596" s="171"/>
      <c r="G3596" s="212"/>
      <c r="J3596" s="202"/>
      <c r="K3596" s="198"/>
    </row>
    <row r="3597" spans="6:11" s="175" customFormat="1" ht="15" customHeight="1" x14ac:dyDescent="0.25">
      <c r="F3597" s="171"/>
      <c r="G3597" s="212"/>
      <c r="J3597" s="202"/>
      <c r="K3597" s="198"/>
    </row>
    <row r="3598" spans="6:11" s="175" customFormat="1" ht="15" customHeight="1" x14ac:dyDescent="0.25">
      <c r="F3598" s="171"/>
      <c r="G3598" s="212"/>
      <c r="J3598" s="202"/>
      <c r="K3598" s="198"/>
    </row>
    <row r="3599" spans="6:11" s="175" customFormat="1" ht="15" customHeight="1" x14ac:dyDescent="0.25">
      <c r="F3599" s="171"/>
      <c r="G3599" s="212"/>
      <c r="J3599" s="202"/>
      <c r="K3599" s="198"/>
    </row>
    <row r="3600" spans="6:11" s="175" customFormat="1" ht="15" customHeight="1" x14ac:dyDescent="0.25">
      <c r="F3600" s="171"/>
      <c r="G3600" s="212"/>
      <c r="J3600" s="202"/>
      <c r="K3600" s="198"/>
    </row>
    <row r="3601" spans="6:11" s="175" customFormat="1" ht="15" customHeight="1" x14ac:dyDescent="0.25">
      <c r="F3601" s="171"/>
      <c r="G3601" s="212"/>
      <c r="J3601" s="202"/>
      <c r="K3601" s="198"/>
    </row>
    <row r="3602" spans="6:11" s="175" customFormat="1" ht="15" customHeight="1" x14ac:dyDescent="0.25">
      <c r="F3602" s="171"/>
      <c r="G3602" s="212"/>
      <c r="J3602" s="202"/>
      <c r="K3602" s="198"/>
    </row>
    <row r="3603" spans="6:11" s="175" customFormat="1" ht="15" customHeight="1" x14ac:dyDescent="0.25">
      <c r="F3603" s="171"/>
      <c r="G3603" s="212"/>
      <c r="J3603" s="202"/>
      <c r="K3603" s="198"/>
    </row>
    <row r="3604" spans="6:11" s="175" customFormat="1" ht="15" customHeight="1" x14ac:dyDescent="0.25">
      <c r="F3604" s="171"/>
      <c r="G3604" s="212"/>
      <c r="J3604" s="202"/>
      <c r="K3604" s="198"/>
    </row>
    <row r="3605" spans="6:11" s="175" customFormat="1" ht="15" customHeight="1" x14ac:dyDescent="0.25">
      <c r="F3605" s="171"/>
      <c r="G3605" s="212"/>
      <c r="J3605" s="202"/>
      <c r="K3605" s="198"/>
    </row>
    <row r="3606" spans="6:11" s="175" customFormat="1" ht="15" customHeight="1" x14ac:dyDescent="0.25">
      <c r="F3606" s="171"/>
      <c r="G3606" s="212"/>
      <c r="J3606" s="202"/>
      <c r="K3606" s="198"/>
    </row>
    <row r="3607" spans="6:11" s="175" customFormat="1" ht="15" customHeight="1" x14ac:dyDescent="0.25">
      <c r="F3607" s="171"/>
      <c r="G3607" s="212"/>
      <c r="J3607" s="202"/>
      <c r="K3607" s="198"/>
    </row>
    <row r="3608" spans="6:11" s="175" customFormat="1" ht="15" customHeight="1" x14ac:dyDescent="0.25">
      <c r="F3608" s="171"/>
      <c r="G3608" s="212"/>
      <c r="J3608" s="202"/>
      <c r="K3608" s="198"/>
    </row>
    <row r="3609" spans="6:11" s="175" customFormat="1" ht="15" customHeight="1" x14ac:dyDescent="0.25">
      <c r="F3609" s="171"/>
      <c r="G3609" s="212"/>
      <c r="J3609" s="202"/>
      <c r="K3609" s="198"/>
    </row>
    <row r="3610" spans="6:11" s="175" customFormat="1" ht="15" customHeight="1" x14ac:dyDescent="0.25">
      <c r="F3610" s="171"/>
      <c r="G3610" s="212"/>
      <c r="J3610" s="202"/>
      <c r="K3610" s="198"/>
    </row>
    <row r="3611" spans="6:11" s="175" customFormat="1" ht="15" customHeight="1" x14ac:dyDescent="0.25">
      <c r="F3611" s="171"/>
      <c r="G3611" s="212"/>
      <c r="J3611" s="202"/>
      <c r="K3611" s="198"/>
    </row>
    <row r="3612" spans="6:11" s="175" customFormat="1" ht="15" customHeight="1" x14ac:dyDescent="0.25">
      <c r="F3612" s="171"/>
      <c r="G3612" s="212"/>
      <c r="J3612" s="202"/>
      <c r="K3612" s="198"/>
    </row>
    <row r="3613" spans="6:11" s="175" customFormat="1" ht="15" customHeight="1" x14ac:dyDescent="0.25">
      <c r="F3613" s="171"/>
      <c r="G3613" s="212"/>
      <c r="J3613" s="202"/>
      <c r="K3613" s="198"/>
    </row>
    <row r="3614" spans="6:11" s="175" customFormat="1" ht="15" customHeight="1" x14ac:dyDescent="0.25">
      <c r="F3614" s="171"/>
      <c r="G3614" s="212"/>
      <c r="J3614" s="202"/>
      <c r="K3614" s="198"/>
    </row>
    <row r="3615" spans="6:11" s="175" customFormat="1" ht="15" customHeight="1" x14ac:dyDescent="0.25">
      <c r="F3615" s="171"/>
      <c r="G3615" s="212"/>
      <c r="J3615" s="202"/>
      <c r="K3615" s="198"/>
    </row>
    <row r="3616" spans="6:11" s="175" customFormat="1" ht="15" customHeight="1" x14ac:dyDescent="0.25">
      <c r="F3616" s="171"/>
      <c r="G3616" s="212"/>
      <c r="J3616" s="202"/>
      <c r="K3616" s="198"/>
    </row>
    <row r="3617" spans="6:11" s="175" customFormat="1" ht="15" customHeight="1" x14ac:dyDescent="0.25">
      <c r="F3617" s="171"/>
      <c r="G3617" s="212"/>
      <c r="J3617" s="202"/>
      <c r="K3617" s="198"/>
    </row>
    <row r="3618" spans="6:11" s="175" customFormat="1" ht="15" customHeight="1" x14ac:dyDescent="0.25">
      <c r="F3618" s="171"/>
      <c r="G3618" s="212"/>
      <c r="J3618" s="202"/>
      <c r="K3618" s="198"/>
    </row>
    <row r="3619" spans="6:11" s="175" customFormat="1" ht="15" customHeight="1" x14ac:dyDescent="0.25">
      <c r="F3619" s="171"/>
      <c r="G3619" s="212"/>
      <c r="J3619" s="202"/>
      <c r="K3619" s="198"/>
    </row>
    <row r="3620" spans="6:11" s="175" customFormat="1" ht="15" customHeight="1" x14ac:dyDescent="0.25">
      <c r="F3620" s="171"/>
      <c r="G3620" s="212"/>
      <c r="J3620" s="202"/>
      <c r="K3620" s="198"/>
    </row>
    <row r="3621" spans="6:11" s="175" customFormat="1" ht="15" customHeight="1" x14ac:dyDescent="0.25">
      <c r="F3621" s="171"/>
      <c r="G3621" s="212"/>
      <c r="J3621" s="202"/>
      <c r="K3621" s="198"/>
    </row>
    <row r="3622" spans="6:11" s="175" customFormat="1" ht="15" customHeight="1" x14ac:dyDescent="0.25">
      <c r="F3622" s="171"/>
      <c r="G3622" s="212"/>
      <c r="J3622" s="202"/>
      <c r="K3622" s="198"/>
    </row>
    <row r="3623" spans="6:11" s="175" customFormat="1" ht="15" customHeight="1" x14ac:dyDescent="0.25">
      <c r="F3623" s="171"/>
      <c r="G3623" s="212"/>
      <c r="J3623" s="202"/>
      <c r="K3623" s="198"/>
    </row>
    <row r="3624" spans="6:11" s="175" customFormat="1" ht="15" customHeight="1" x14ac:dyDescent="0.25">
      <c r="F3624" s="171"/>
      <c r="G3624" s="212"/>
      <c r="J3624" s="202"/>
      <c r="K3624" s="198"/>
    </row>
    <row r="3625" spans="6:11" s="175" customFormat="1" ht="15" customHeight="1" x14ac:dyDescent="0.25">
      <c r="F3625" s="171"/>
      <c r="G3625" s="212"/>
      <c r="J3625" s="202"/>
      <c r="K3625" s="198"/>
    </row>
    <row r="3626" spans="6:11" s="175" customFormat="1" ht="15" customHeight="1" x14ac:dyDescent="0.25">
      <c r="F3626" s="171"/>
      <c r="G3626" s="212"/>
      <c r="J3626" s="202"/>
      <c r="K3626" s="198"/>
    </row>
    <row r="3627" spans="6:11" s="175" customFormat="1" ht="15" customHeight="1" x14ac:dyDescent="0.25">
      <c r="F3627" s="171"/>
      <c r="G3627" s="212"/>
      <c r="J3627" s="202"/>
      <c r="K3627" s="198"/>
    </row>
    <row r="3628" spans="6:11" s="175" customFormat="1" ht="15" customHeight="1" x14ac:dyDescent="0.25">
      <c r="F3628" s="171"/>
      <c r="G3628" s="212"/>
      <c r="J3628" s="202"/>
      <c r="K3628" s="198"/>
    </row>
    <row r="3629" spans="6:11" s="175" customFormat="1" ht="15" customHeight="1" x14ac:dyDescent="0.25">
      <c r="F3629" s="171"/>
      <c r="G3629" s="212"/>
      <c r="J3629" s="202"/>
      <c r="K3629" s="198"/>
    </row>
    <row r="3630" spans="6:11" s="175" customFormat="1" ht="15" customHeight="1" x14ac:dyDescent="0.25">
      <c r="F3630" s="171"/>
      <c r="G3630" s="212"/>
      <c r="J3630" s="202"/>
      <c r="K3630" s="198"/>
    </row>
    <row r="3631" spans="6:11" s="175" customFormat="1" ht="15" customHeight="1" x14ac:dyDescent="0.25">
      <c r="F3631" s="171"/>
      <c r="G3631" s="212"/>
      <c r="J3631" s="202"/>
      <c r="K3631" s="198"/>
    </row>
    <row r="3632" spans="6:11" s="175" customFormat="1" ht="15" customHeight="1" x14ac:dyDescent="0.25">
      <c r="F3632" s="171"/>
      <c r="G3632" s="212"/>
      <c r="J3632" s="202"/>
      <c r="K3632" s="198"/>
    </row>
    <row r="3633" spans="6:11" s="175" customFormat="1" ht="15" customHeight="1" x14ac:dyDescent="0.25">
      <c r="F3633" s="171"/>
      <c r="G3633" s="212"/>
      <c r="J3633" s="202"/>
      <c r="K3633" s="198"/>
    </row>
    <row r="3634" spans="6:11" s="175" customFormat="1" ht="15" customHeight="1" x14ac:dyDescent="0.25">
      <c r="F3634" s="171"/>
      <c r="G3634" s="212"/>
      <c r="J3634" s="202"/>
      <c r="K3634" s="198"/>
    </row>
    <row r="3635" spans="6:11" s="175" customFormat="1" ht="15" customHeight="1" x14ac:dyDescent="0.25">
      <c r="F3635" s="171"/>
      <c r="G3635" s="212"/>
      <c r="J3635" s="202"/>
      <c r="K3635" s="198"/>
    </row>
    <row r="3636" spans="6:11" s="175" customFormat="1" ht="15" customHeight="1" x14ac:dyDescent="0.25">
      <c r="F3636" s="171"/>
      <c r="G3636" s="212"/>
      <c r="J3636" s="202"/>
      <c r="K3636" s="198"/>
    </row>
    <row r="3637" spans="6:11" s="175" customFormat="1" ht="15" customHeight="1" x14ac:dyDescent="0.25">
      <c r="F3637" s="171"/>
      <c r="G3637" s="212"/>
      <c r="J3637" s="202"/>
      <c r="K3637" s="198"/>
    </row>
    <row r="3638" spans="6:11" s="175" customFormat="1" ht="15" customHeight="1" x14ac:dyDescent="0.25">
      <c r="F3638" s="171"/>
      <c r="G3638" s="212"/>
      <c r="J3638" s="202"/>
      <c r="K3638" s="198"/>
    </row>
    <row r="3639" spans="6:11" s="175" customFormat="1" ht="15" customHeight="1" x14ac:dyDescent="0.25">
      <c r="F3639" s="171"/>
      <c r="G3639" s="212"/>
      <c r="J3639" s="202"/>
      <c r="K3639" s="198"/>
    </row>
    <row r="3640" spans="6:11" s="175" customFormat="1" ht="15" customHeight="1" x14ac:dyDescent="0.25">
      <c r="F3640" s="171"/>
      <c r="G3640" s="212"/>
      <c r="J3640" s="202"/>
      <c r="K3640" s="198"/>
    </row>
    <row r="3641" spans="6:11" s="175" customFormat="1" ht="15" customHeight="1" x14ac:dyDescent="0.25">
      <c r="F3641" s="171"/>
      <c r="G3641" s="212"/>
      <c r="J3641" s="202"/>
      <c r="K3641" s="198"/>
    </row>
    <row r="3642" spans="6:11" s="175" customFormat="1" ht="15" customHeight="1" x14ac:dyDescent="0.25">
      <c r="F3642" s="171"/>
      <c r="G3642" s="212"/>
      <c r="J3642" s="202"/>
      <c r="K3642" s="198"/>
    </row>
    <row r="3643" spans="6:11" s="175" customFormat="1" ht="15" customHeight="1" x14ac:dyDescent="0.25">
      <c r="F3643" s="171"/>
      <c r="G3643" s="212"/>
      <c r="J3643" s="202"/>
      <c r="K3643" s="198"/>
    </row>
    <row r="3644" spans="6:11" s="175" customFormat="1" ht="15" customHeight="1" x14ac:dyDescent="0.25">
      <c r="F3644" s="171"/>
      <c r="G3644" s="212"/>
      <c r="J3644" s="202"/>
      <c r="K3644" s="198"/>
    </row>
    <row r="3645" spans="6:11" s="175" customFormat="1" ht="15" customHeight="1" x14ac:dyDescent="0.25">
      <c r="F3645" s="171"/>
      <c r="G3645" s="212"/>
      <c r="J3645" s="202"/>
      <c r="K3645" s="198"/>
    </row>
    <row r="3646" spans="6:11" s="175" customFormat="1" ht="15" customHeight="1" x14ac:dyDescent="0.25">
      <c r="F3646" s="171"/>
      <c r="G3646" s="212"/>
      <c r="J3646" s="202"/>
      <c r="K3646" s="198"/>
    </row>
    <row r="3647" spans="6:11" s="175" customFormat="1" ht="15" customHeight="1" x14ac:dyDescent="0.25">
      <c r="F3647" s="171"/>
      <c r="G3647" s="212"/>
      <c r="J3647" s="202"/>
      <c r="K3647" s="198"/>
    </row>
    <row r="3648" spans="6:11" s="175" customFormat="1" ht="15" customHeight="1" x14ac:dyDescent="0.25">
      <c r="F3648" s="171"/>
      <c r="G3648" s="212"/>
      <c r="J3648" s="202"/>
      <c r="K3648" s="198"/>
    </row>
    <row r="3649" spans="6:11" s="175" customFormat="1" ht="15" customHeight="1" x14ac:dyDescent="0.25">
      <c r="F3649" s="171"/>
      <c r="G3649" s="212"/>
      <c r="J3649" s="202"/>
      <c r="K3649" s="198"/>
    </row>
    <row r="3650" spans="6:11" s="175" customFormat="1" ht="15" customHeight="1" x14ac:dyDescent="0.25">
      <c r="F3650" s="171"/>
      <c r="G3650" s="212"/>
      <c r="J3650" s="202"/>
      <c r="K3650" s="198"/>
    </row>
    <row r="3651" spans="6:11" s="175" customFormat="1" ht="15" customHeight="1" x14ac:dyDescent="0.25">
      <c r="F3651" s="171"/>
      <c r="G3651" s="212"/>
      <c r="J3651" s="202"/>
      <c r="K3651" s="198"/>
    </row>
    <row r="3652" spans="6:11" s="175" customFormat="1" ht="15" customHeight="1" x14ac:dyDescent="0.25">
      <c r="F3652" s="171"/>
      <c r="G3652" s="212"/>
      <c r="J3652" s="202"/>
      <c r="K3652" s="198"/>
    </row>
    <row r="3653" spans="6:11" s="175" customFormat="1" ht="15" customHeight="1" x14ac:dyDescent="0.25">
      <c r="F3653" s="171"/>
      <c r="G3653" s="212"/>
      <c r="J3653" s="202"/>
      <c r="K3653" s="198"/>
    </row>
    <row r="3654" spans="6:11" s="175" customFormat="1" ht="15" customHeight="1" x14ac:dyDescent="0.25">
      <c r="F3654" s="171"/>
      <c r="G3654" s="212"/>
      <c r="J3654" s="202"/>
      <c r="K3654" s="198"/>
    </row>
    <row r="3655" spans="6:11" s="175" customFormat="1" ht="15" customHeight="1" x14ac:dyDescent="0.25">
      <c r="F3655" s="171"/>
      <c r="G3655" s="212"/>
      <c r="J3655" s="202"/>
      <c r="K3655" s="198"/>
    </row>
    <row r="3656" spans="6:11" s="175" customFormat="1" ht="15" customHeight="1" x14ac:dyDescent="0.25">
      <c r="F3656" s="171"/>
      <c r="G3656" s="212"/>
      <c r="J3656" s="202"/>
      <c r="K3656" s="198"/>
    </row>
    <row r="3657" spans="6:11" s="175" customFormat="1" ht="15" customHeight="1" x14ac:dyDescent="0.25">
      <c r="F3657" s="171"/>
      <c r="G3657" s="212"/>
      <c r="J3657" s="202"/>
      <c r="K3657" s="198"/>
    </row>
    <row r="3658" spans="6:11" s="175" customFormat="1" ht="15" customHeight="1" x14ac:dyDescent="0.25">
      <c r="F3658" s="171"/>
      <c r="G3658" s="212"/>
      <c r="J3658" s="202"/>
      <c r="K3658" s="198"/>
    </row>
    <row r="3659" spans="6:11" s="175" customFormat="1" ht="15" customHeight="1" x14ac:dyDescent="0.25">
      <c r="F3659" s="171"/>
      <c r="G3659" s="212"/>
      <c r="J3659" s="202"/>
      <c r="K3659" s="198"/>
    </row>
    <row r="3660" spans="6:11" s="175" customFormat="1" ht="15" customHeight="1" x14ac:dyDescent="0.25">
      <c r="F3660" s="171"/>
      <c r="G3660" s="212"/>
      <c r="J3660" s="202"/>
      <c r="K3660" s="198"/>
    </row>
    <row r="3661" spans="6:11" s="175" customFormat="1" ht="15" customHeight="1" x14ac:dyDescent="0.25">
      <c r="F3661" s="171"/>
      <c r="G3661" s="212"/>
      <c r="J3661" s="202"/>
      <c r="K3661" s="198"/>
    </row>
    <row r="3662" spans="6:11" s="175" customFormat="1" ht="15" customHeight="1" x14ac:dyDescent="0.25">
      <c r="F3662" s="171"/>
      <c r="G3662" s="212"/>
      <c r="J3662" s="202"/>
      <c r="K3662" s="198"/>
    </row>
    <row r="3663" spans="6:11" s="175" customFormat="1" ht="15" customHeight="1" x14ac:dyDescent="0.25">
      <c r="F3663" s="171"/>
      <c r="G3663" s="212"/>
      <c r="J3663" s="202"/>
      <c r="K3663" s="198"/>
    </row>
    <row r="3664" spans="6:11" s="175" customFormat="1" ht="15" customHeight="1" x14ac:dyDescent="0.25">
      <c r="F3664" s="171"/>
      <c r="G3664" s="212"/>
      <c r="J3664" s="202"/>
      <c r="K3664" s="198"/>
    </row>
    <row r="3665" spans="6:11" s="175" customFormat="1" ht="15" customHeight="1" x14ac:dyDescent="0.25">
      <c r="F3665" s="171"/>
      <c r="G3665" s="212"/>
      <c r="J3665" s="202"/>
      <c r="K3665" s="198"/>
    </row>
    <row r="3666" spans="6:11" s="175" customFormat="1" ht="15" customHeight="1" x14ac:dyDescent="0.25">
      <c r="F3666" s="171"/>
      <c r="G3666" s="212"/>
      <c r="J3666" s="202"/>
      <c r="K3666" s="198"/>
    </row>
    <row r="3667" spans="6:11" s="175" customFormat="1" ht="15" customHeight="1" x14ac:dyDescent="0.25">
      <c r="F3667" s="171"/>
      <c r="G3667" s="212"/>
      <c r="J3667" s="202"/>
      <c r="K3667" s="198"/>
    </row>
    <row r="3668" spans="6:11" s="175" customFormat="1" ht="15" customHeight="1" x14ac:dyDescent="0.25">
      <c r="F3668" s="171"/>
      <c r="G3668" s="212"/>
      <c r="J3668" s="202"/>
      <c r="K3668" s="198"/>
    </row>
    <row r="3669" spans="6:11" s="175" customFormat="1" ht="15" customHeight="1" x14ac:dyDescent="0.25">
      <c r="F3669" s="171"/>
      <c r="G3669" s="212"/>
      <c r="J3669" s="202"/>
      <c r="K3669" s="198"/>
    </row>
    <row r="3670" spans="6:11" s="175" customFormat="1" ht="15" customHeight="1" x14ac:dyDescent="0.25">
      <c r="F3670" s="171"/>
      <c r="G3670" s="212"/>
      <c r="J3670" s="202"/>
      <c r="K3670" s="198"/>
    </row>
    <row r="3671" spans="6:11" s="175" customFormat="1" ht="15" customHeight="1" x14ac:dyDescent="0.25">
      <c r="F3671" s="171"/>
      <c r="G3671" s="212"/>
      <c r="J3671" s="202"/>
      <c r="K3671" s="198"/>
    </row>
    <row r="3672" spans="6:11" s="175" customFormat="1" ht="15" customHeight="1" x14ac:dyDescent="0.25">
      <c r="F3672" s="171"/>
      <c r="G3672" s="212"/>
      <c r="J3672" s="202"/>
      <c r="K3672" s="198"/>
    </row>
    <row r="3673" spans="6:11" s="175" customFormat="1" ht="15" customHeight="1" x14ac:dyDescent="0.25">
      <c r="F3673" s="171"/>
      <c r="G3673" s="212"/>
      <c r="J3673" s="202"/>
      <c r="K3673" s="198"/>
    </row>
    <row r="3674" spans="6:11" s="175" customFormat="1" ht="15" customHeight="1" x14ac:dyDescent="0.25">
      <c r="F3674" s="171"/>
      <c r="G3674" s="212"/>
      <c r="J3674" s="202"/>
      <c r="K3674" s="198"/>
    </row>
    <row r="3675" spans="6:11" s="175" customFormat="1" ht="15" customHeight="1" x14ac:dyDescent="0.25">
      <c r="F3675" s="171"/>
      <c r="G3675" s="212"/>
      <c r="J3675" s="202"/>
      <c r="K3675" s="198"/>
    </row>
    <row r="3676" spans="6:11" s="175" customFormat="1" ht="15" customHeight="1" x14ac:dyDescent="0.25">
      <c r="F3676" s="171"/>
      <c r="G3676" s="212"/>
      <c r="J3676" s="202"/>
      <c r="K3676" s="198"/>
    </row>
    <row r="3677" spans="6:11" s="175" customFormat="1" ht="15" customHeight="1" x14ac:dyDescent="0.25">
      <c r="F3677" s="171"/>
      <c r="G3677" s="212"/>
      <c r="J3677" s="202"/>
      <c r="K3677" s="198"/>
    </row>
    <row r="3678" spans="6:11" s="175" customFormat="1" ht="15" customHeight="1" x14ac:dyDescent="0.25">
      <c r="F3678" s="171"/>
      <c r="G3678" s="212"/>
      <c r="J3678" s="202"/>
      <c r="K3678" s="198"/>
    </row>
    <row r="3679" spans="6:11" s="175" customFormat="1" ht="15" customHeight="1" x14ac:dyDescent="0.25">
      <c r="F3679" s="171"/>
      <c r="G3679" s="212"/>
      <c r="J3679" s="202"/>
      <c r="K3679" s="198"/>
    </row>
    <row r="3680" spans="6:11" s="175" customFormat="1" ht="15" customHeight="1" x14ac:dyDescent="0.25">
      <c r="F3680" s="171"/>
      <c r="G3680" s="212"/>
      <c r="J3680" s="202"/>
      <c r="K3680" s="198"/>
    </row>
    <row r="3681" spans="6:11" s="175" customFormat="1" ht="15" customHeight="1" x14ac:dyDescent="0.25">
      <c r="F3681" s="171"/>
      <c r="G3681" s="212"/>
      <c r="J3681" s="202"/>
      <c r="K3681" s="198"/>
    </row>
    <row r="3682" spans="6:11" s="175" customFormat="1" ht="15" customHeight="1" x14ac:dyDescent="0.25">
      <c r="F3682" s="171"/>
      <c r="G3682" s="212"/>
      <c r="J3682" s="202"/>
      <c r="K3682" s="198"/>
    </row>
    <row r="3683" spans="6:11" s="175" customFormat="1" ht="15" customHeight="1" x14ac:dyDescent="0.25">
      <c r="F3683" s="171"/>
      <c r="G3683" s="212"/>
      <c r="J3683" s="202"/>
      <c r="K3683" s="198"/>
    </row>
    <row r="3684" spans="6:11" s="175" customFormat="1" ht="15" customHeight="1" x14ac:dyDescent="0.25">
      <c r="F3684" s="171"/>
      <c r="G3684" s="212"/>
      <c r="J3684" s="202"/>
      <c r="K3684" s="198"/>
    </row>
    <row r="3685" spans="6:11" s="175" customFormat="1" ht="15" customHeight="1" x14ac:dyDescent="0.25">
      <c r="F3685" s="171"/>
      <c r="G3685" s="212"/>
      <c r="J3685" s="202"/>
      <c r="K3685" s="198"/>
    </row>
    <row r="3686" spans="6:11" s="175" customFormat="1" ht="15" customHeight="1" x14ac:dyDescent="0.25">
      <c r="F3686" s="171"/>
      <c r="G3686" s="212"/>
      <c r="J3686" s="202"/>
      <c r="K3686" s="198"/>
    </row>
    <row r="3687" spans="6:11" s="175" customFormat="1" ht="15" customHeight="1" x14ac:dyDescent="0.25">
      <c r="F3687" s="171"/>
      <c r="G3687" s="212"/>
      <c r="J3687" s="202"/>
      <c r="K3687" s="198"/>
    </row>
    <row r="3688" spans="6:11" s="175" customFormat="1" ht="15" customHeight="1" x14ac:dyDescent="0.25">
      <c r="F3688" s="171"/>
      <c r="G3688" s="212"/>
      <c r="J3688" s="202"/>
      <c r="K3688" s="198"/>
    </row>
    <row r="3689" spans="6:11" s="175" customFormat="1" ht="15" customHeight="1" x14ac:dyDescent="0.25">
      <c r="F3689" s="171"/>
      <c r="G3689" s="212"/>
      <c r="J3689" s="202"/>
      <c r="K3689" s="198"/>
    </row>
    <row r="3690" spans="6:11" s="175" customFormat="1" ht="15" customHeight="1" x14ac:dyDescent="0.25">
      <c r="F3690" s="171"/>
      <c r="G3690" s="212"/>
      <c r="J3690" s="202"/>
      <c r="K3690" s="198"/>
    </row>
    <row r="3691" spans="6:11" s="175" customFormat="1" ht="15" customHeight="1" x14ac:dyDescent="0.25">
      <c r="F3691" s="171"/>
      <c r="G3691" s="212"/>
      <c r="J3691" s="202"/>
      <c r="K3691" s="198"/>
    </row>
    <row r="3692" spans="6:11" s="175" customFormat="1" ht="15" customHeight="1" x14ac:dyDescent="0.25">
      <c r="F3692" s="171"/>
      <c r="G3692" s="212"/>
      <c r="J3692" s="202"/>
      <c r="K3692" s="198"/>
    </row>
    <row r="3693" spans="6:11" s="175" customFormat="1" ht="15" customHeight="1" x14ac:dyDescent="0.25">
      <c r="F3693" s="171"/>
      <c r="G3693" s="212"/>
      <c r="J3693" s="202"/>
      <c r="K3693" s="198"/>
    </row>
    <row r="3694" spans="6:11" s="175" customFormat="1" ht="15" customHeight="1" x14ac:dyDescent="0.25">
      <c r="F3694" s="171"/>
      <c r="G3694" s="212"/>
      <c r="J3694" s="202"/>
      <c r="K3694" s="198"/>
    </row>
    <row r="3695" spans="6:11" s="175" customFormat="1" ht="15" customHeight="1" x14ac:dyDescent="0.25">
      <c r="F3695" s="171"/>
      <c r="G3695" s="212"/>
      <c r="J3695" s="202"/>
      <c r="K3695" s="198"/>
    </row>
    <row r="3696" spans="6:11" s="175" customFormat="1" ht="15" customHeight="1" x14ac:dyDescent="0.25">
      <c r="F3696" s="171"/>
      <c r="G3696" s="212"/>
      <c r="J3696" s="202"/>
      <c r="K3696" s="198"/>
    </row>
    <row r="3697" spans="6:11" s="175" customFormat="1" ht="15" customHeight="1" x14ac:dyDescent="0.25">
      <c r="F3697" s="171"/>
      <c r="G3697" s="212"/>
      <c r="J3697" s="202"/>
      <c r="K3697" s="198"/>
    </row>
    <row r="3698" spans="6:11" s="175" customFormat="1" ht="15" customHeight="1" x14ac:dyDescent="0.25">
      <c r="F3698" s="171"/>
      <c r="G3698" s="212"/>
      <c r="J3698" s="202"/>
      <c r="K3698" s="198"/>
    </row>
    <row r="3699" spans="6:11" s="175" customFormat="1" ht="15" customHeight="1" x14ac:dyDescent="0.25">
      <c r="F3699" s="171"/>
      <c r="G3699" s="212"/>
      <c r="J3699" s="202"/>
      <c r="K3699" s="198"/>
    </row>
    <row r="3700" spans="6:11" s="175" customFormat="1" ht="15" customHeight="1" x14ac:dyDescent="0.25">
      <c r="F3700" s="171"/>
      <c r="G3700" s="212"/>
      <c r="J3700" s="202"/>
      <c r="K3700" s="198"/>
    </row>
    <row r="3701" spans="6:11" s="175" customFormat="1" ht="15" customHeight="1" x14ac:dyDescent="0.25">
      <c r="F3701" s="171"/>
      <c r="G3701" s="212"/>
      <c r="J3701" s="202"/>
      <c r="K3701" s="198"/>
    </row>
    <row r="3702" spans="6:11" s="175" customFormat="1" ht="15" customHeight="1" x14ac:dyDescent="0.25">
      <c r="F3702" s="171"/>
      <c r="G3702" s="212"/>
      <c r="J3702" s="202"/>
      <c r="K3702" s="198"/>
    </row>
    <row r="3703" spans="6:11" s="175" customFormat="1" ht="15" customHeight="1" x14ac:dyDescent="0.25">
      <c r="F3703" s="171"/>
      <c r="G3703" s="212"/>
      <c r="J3703" s="202"/>
      <c r="K3703" s="198"/>
    </row>
    <row r="3704" spans="6:11" s="175" customFormat="1" ht="15" customHeight="1" x14ac:dyDescent="0.25">
      <c r="F3704" s="171"/>
      <c r="G3704" s="212"/>
      <c r="J3704" s="202"/>
      <c r="K3704" s="198"/>
    </row>
    <row r="3705" spans="6:11" s="175" customFormat="1" ht="15" customHeight="1" x14ac:dyDescent="0.25">
      <c r="F3705" s="171"/>
      <c r="G3705" s="212"/>
      <c r="J3705" s="202"/>
      <c r="K3705" s="198"/>
    </row>
    <row r="3706" spans="6:11" s="175" customFormat="1" ht="15" customHeight="1" x14ac:dyDescent="0.25">
      <c r="F3706" s="171"/>
      <c r="G3706" s="212"/>
      <c r="J3706" s="202"/>
      <c r="K3706" s="198"/>
    </row>
    <row r="3707" spans="6:11" s="175" customFormat="1" ht="15" customHeight="1" x14ac:dyDescent="0.25">
      <c r="F3707" s="171"/>
      <c r="G3707" s="212"/>
      <c r="J3707" s="202"/>
      <c r="K3707" s="198"/>
    </row>
    <row r="3708" spans="6:11" s="175" customFormat="1" ht="15" customHeight="1" x14ac:dyDescent="0.25">
      <c r="F3708" s="171"/>
      <c r="G3708" s="212"/>
      <c r="J3708" s="202"/>
      <c r="K3708" s="198"/>
    </row>
    <row r="3709" spans="6:11" s="175" customFormat="1" ht="15" customHeight="1" x14ac:dyDescent="0.25">
      <c r="F3709" s="171"/>
      <c r="G3709" s="212"/>
      <c r="J3709" s="202"/>
      <c r="K3709" s="198"/>
    </row>
    <row r="3710" spans="6:11" s="175" customFormat="1" ht="15" customHeight="1" x14ac:dyDescent="0.25">
      <c r="F3710" s="171"/>
      <c r="G3710" s="212"/>
      <c r="J3710" s="202"/>
      <c r="K3710" s="198"/>
    </row>
    <row r="3711" spans="6:11" s="175" customFormat="1" ht="15" customHeight="1" x14ac:dyDescent="0.25">
      <c r="F3711" s="171"/>
      <c r="G3711" s="212"/>
      <c r="J3711" s="202"/>
      <c r="K3711" s="198"/>
    </row>
    <row r="3712" spans="6:11" s="175" customFormat="1" ht="15" customHeight="1" x14ac:dyDescent="0.25">
      <c r="F3712" s="171"/>
      <c r="G3712" s="212"/>
      <c r="J3712" s="202"/>
      <c r="K3712" s="198"/>
    </row>
    <row r="3713" spans="6:11" s="175" customFormat="1" ht="15" customHeight="1" x14ac:dyDescent="0.25">
      <c r="F3713" s="171"/>
      <c r="G3713" s="212"/>
      <c r="J3713" s="202"/>
      <c r="K3713" s="198"/>
    </row>
    <row r="3714" spans="6:11" s="175" customFormat="1" ht="15" customHeight="1" x14ac:dyDescent="0.25">
      <c r="F3714" s="171"/>
      <c r="G3714" s="212"/>
      <c r="J3714" s="202"/>
      <c r="K3714" s="198"/>
    </row>
    <row r="3715" spans="6:11" s="175" customFormat="1" ht="15" customHeight="1" x14ac:dyDescent="0.25">
      <c r="F3715" s="171"/>
      <c r="G3715" s="212"/>
      <c r="J3715" s="202"/>
      <c r="K3715" s="198"/>
    </row>
    <row r="3716" spans="6:11" s="175" customFormat="1" ht="15" customHeight="1" x14ac:dyDescent="0.25">
      <c r="F3716" s="171"/>
      <c r="G3716" s="212"/>
      <c r="J3716" s="202"/>
      <c r="K3716" s="198"/>
    </row>
    <row r="3717" spans="6:11" s="175" customFormat="1" ht="15" customHeight="1" x14ac:dyDescent="0.25">
      <c r="F3717" s="171"/>
      <c r="G3717" s="212"/>
      <c r="J3717" s="202"/>
      <c r="K3717" s="198"/>
    </row>
    <row r="3718" spans="6:11" s="175" customFormat="1" ht="15" customHeight="1" x14ac:dyDescent="0.25">
      <c r="F3718" s="171"/>
      <c r="G3718" s="212"/>
      <c r="J3718" s="202"/>
      <c r="K3718" s="198"/>
    </row>
    <row r="3719" spans="6:11" s="175" customFormat="1" ht="15" customHeight="1" x14ac:dyDescent="0.25">
      <c r="F3719" s="171"/>
      <c r="G3719" s="212"/>
      <c r="J3719" s="202"/>
      <c r="K3719" s="198"/>
    </row>
    <row r="3720" spans="6:11" s="175" customFormat="1" ht="15" customHeight="1" x14ac:dyDescent="0.25">
      <c r="F3720" s="171"/>
      <c r="G3720" s="212"/>
      <c r="J3720" s="202"/>
      <c r="K3720" s="198"/>
    </row>
    <row r="3721" spans="6:11" s="175" customFormat="1" ht="15" customHeight="1" x14ac:dyDescent="0.25">
      <c r="F3721" s="171"/>
      <c r="G3721" s="212"/>
      <c r="J3721" s="202"/>
      <c r="K3721" s="198"/>
    </row>
    <row r="3722" spans="6:11" s="175" customFormat="1" ht="15" customHeight="1" x14ac:dyDescent="0.25">
      <c r="F3722" s="171"/>
      <c r="G3722" s="212"/>
      <c r="J3722" s="202"/>
      <c r="K3722" s="198"/>
    </row>
    <row r="3723" spans="6:11" s="175" customFormat="1" ht="15" customHeight="1" x14ac:dyDescent="0.25">
      <c r="F3723" s="171"/>
      <c r="G3723" s="212"/>
      <c r="J3723" s="202"/>
      <c r="K3723" s="198"/>
    </row>
    <row r="3724" spans="6:11" s="175" customFormat="1" ht="15" customHeight="1" x14ac:dyDescent="0.25">
      <c r="F3724" s="171"/>
      <c r="G3724" s="212"/>
      <c r="J3724" s="202"/>
      <c r="K3724" s="198"/>
    </row>
    <row r="3725" spans="6:11" s="175" customFormat="1" ht="15" customHeight="1" x14ac:dyDescent="0.25">
      <c r="F3725" s="171"/>
      <c r="G3725" s="212"/>
      <c r="J3725" s="202"/>
      <c r="K3725" s="198"/>
    </row>
    <row r="3726" spans="6:11" s="175" customFormat="1" ht="15" customHeight="1" x14ac:dyDescent="0.25">
      <c r="F3726" s="171"/>
      <c r="G3726" s="212"/>
      <c r="J3726" s="202"/>
      <c r="K3726" s="198"/>
    </row>
    <row r="3727" spans="6:11" s="175" customFormat="1" ht="15" customHeight="1" x14ac:dyDescent="0.25">
      <c r="F3727" s="171"/>
      <c r="G3727" s="212"/>
      <c r="J3727" s="202"/>
      <c r="K3727" s="198"/>
    </row>
    <row r="3728" spans="6:11" s="175" customFormat="1" ht="15" customHeight="1" x14ac:dyDescent="0.25">
      <c r="F3728" s="171"/>
      <c r="G3728" s="212"/>
      <c r="J3728" s="202"/>
      <c r="K3728" s="198"/>
    </row>
    <row r="3729" spans="6:11" s="175" customFormat="1" ht="15" customHeight="1" x14ac:dyDescent="0.25">
      <c r="F3729" s="171"/>
      <c r="G3729" s="212"/>
      <c r="J3729" s="202"/>
      <c r="K3729" s="198"/>
    </row>
    <row r="3730" spans="6:11" s="175" customFormat="1" ht="15" customHeight="1" x14ac:dyDescent="0.25">
      <c r="F3730" s="171"/>
      <c r="G3730" s="212"/>
      <c r="J3730" s="202"/>
      <c r="K3730" s="198"/>
    </row>
    <row r="3731" spans="6:11" s="175" customFormat="1" ht="15" customHeight="1" x14ac:dyDescent="0.25">
      <c r="F3731" s="171"/>
      <c r="G3731" s="212"/>
      <c r="J3731" s="202"/>
      <c r="K3731" s="198"/>
    </row>
    <row r="3732" spans="6:11" s="175" customFormat="1" ht="15" customHeight="1" x14ac:dyDescent="0.25">
      <c r="F3732" s="171"/>
      <c r="G3732" s="212"/>
      <c r="J3732" s="202"/>
      <c r="K3732" s="198"/>
    </row>
    <row r="3733" spans="6:11" s="175" customFormat="1" ht="15" customHeight="1" x14ac:dyDescent="0.25">
      <c r="F3733" s="171"/>
      <c r="G3733" s="212"/>
      <c r="J3733" s="202"/>
      <c r="K3733" s="198"/>
    </row>
    <row r="3734" spans="6:11" s="175" customFormat="1" ht="15" customHeight="1" x14ac:dyDescent="0.25">
      <c r="F3734" s="171"/>
      <c r="G3734" s="212"/>
      <c r="J3734" s="202"/>
      <c r="K3734" s="198"/>
    </row>
    <row r="3735" spans="6:11" s="175" customFormat="1" ht="15" customHeight="1" x14ac:dyDescent="0.25">
      <c r="F3735" s="171"/>
      <c r="G3735" s="212"/>
      <c r="J3735" s="202"/>
      <c r="K3735" s="198"/>
    </row>
    <row r="3736" spans="6:11" s="175" customFormat="1" ht="15" customHeight="1" x14ac:dyDescent="0.25">
      <c r="F3736" s="171"/>
      <c r="G3736" s="212"/>
      <c r="J3736" s="202"/>
      <c r="K3736" s="198"/>
    </row>
    <row r="3737" spans="6:11" s="175" customFormat="1" ht="15" customHeight="1" x14ac:dyDescent="0.25">
      <c r="F3737" s="171"/>
      <c r="G3737" s="212"/>
      <c r="J3737" s="202"/>
      <c r="K3737" s="198"/>
    </row>
    <row r="3738" spans="6:11" s="175" customFormat="1" ht="15" customHeight="1" x14ac:dyDescent="0.25">
      <c r="F3738" s="171"/>
      <c r="G3738" s="212"/>
      <c r="J3738" s="202"/>
      <c r="K3738" s="198"/>
    </row>
    <row r="3739" spans="6:11" s="175" customFormat="1" ht="15" customHeight="1" x14ac:dyDescent="0.25">
      <c r="F3739" s="171"/>
      <c r="G3739" s="212"/>
      <c r="J3739" s="202"/>
      <c r="K3739" s="198"/>
    </row>
    <row r="3740" spans="6:11" s="175" customFormat="1" ht="15" customHeight="1" x14ac:dyDescent="0.25">
      <c r="F3740" s="171"/>
      <c r="G3740" s="212"/>
      <c r="J3740" s="202"/>
      <c r="K3740" s="198"/>
    </row>
    <row r="3741" spans="6:11" s="175" customFormat="1" ht="15" customHeight="1" x14ac:dyDescent="0.25">
      <c r="F3741" s="171"/>
      <c r="G3741" s="212"/>
      <c r="J3741" s="202"/>
      <c r="K3741" s="198"/>
    </row>
    <row r="3742" spans="6:11" s="175" customFormat="1" ht="15" customHeight="1" x14ac:dyDescent="0.25">
      <c r="F3742" s="171"/>
      <c r="G3742" s="212"/>
      <c r="J3742" s="202"/>
      <c r="K3742" s="198"/>
    </row>
    <row r="3743" spans="6:11" s="175" customFormat="1" ht="15" customHeight="1" x14ac:dyDescent="0.25">
      <c r="F3743" s="171"/>
      <c r="G3743" s="212"/>
      <c r="J3743" s="202"/>
      <c r="K3743" s="198"/>
    </row>
    <row r="3744" spans="6:11" s="175" customFormat="1" ht="15" customHeight="1" x14ac:dyDescent="0.25">
      <c r="F3744" s="171"/>
      <c r="G3744" s="212"/>
      <c r="J3744" s="202"/>
      <c r="K3744" s="198"/>
    </row>
    <row r="3745" spans="6:11" s="175" customFormat="1" ht="15" customHeight="1" x14ac:dyDescent="0.25">
      <c r="F3745" s="171"/>
      <c r="G3745" s="212"/>
      <c r="J3745" s="202"/>
      <c r="K3745" s="198"/>
    </row>
    <row r="3746" spans="6:11" s="175" customFormat="1" ht="15" customHeight="1" x14ac:dyDescent="0.25">
      <c r="F3746" s="171"/>
      <c r="G3746" s="212"/>
      <c r="J3746" s="202"/>
      <c r="K3746" s="198"/>
    </row>
    <row r="3747" spans="6:11" s="175" customFormat="1" ht="15" customHeight="1" x14ac:dyDescent="0.25">
      <c r="F3747" s="171"/>
      <c r="G3747" s="212"/>
      <c r="J3747" s="202"/>
      <c r="K3747" s="198"/>
    </row>
    <row r="3748" spans="6:11" s="175" customFormat="1" ht="15" customHeight="1" x14ac:dyDescent="0.25">
      <c r="F3748" s="171"/>
      <c r="G3748" s="212"/>
      <c r="J3748" s="202"/>
      <c r="K3748" s="198"/>
    </row>
    <row r="3749" spans="6:11" s="175" customFormat="1" ht="15" customHeight="1" x14ac:dyDescent="0.25">
      <c r="F3749" s="171"/>
      <c r="G3749" s="212"/>
      <c r="J3749" s="202"/>
      <c r="K3749" s="198"/>
    </row>
    <row r="3750" spans="6:11" s="175" customFormat="1" ht="15" customHeight="1" x14ac:dyDescent="0.25">
      <c r="F3750" s="171"/>
      <c r="G3750" s="212"/>
      <c r="J3750" s="202"/>
      <c r="K3750" s="198"/>
    </row>
    <row r="3751" spans="6:11" s="175" customFormat="1" ht="15" customHeight="1" x14ac:dyDescent="0.25">
      <c r="F3751" s="171"/>
      <c r="G3751" s="212"/>
      <c r="J3751" s="202"/>
      <c r="K3751" s="198"/>
    </row>
    <row r="3752" spans="6:11" s="175" customFormat="1" ht="15" customHeight="1" x14ac:dyDescent="0.25">
      <c r="F3752" s="171"/>
      <c r="G3752" s="212"/>
      <c r="J3752" s="202"/>
      <c r="K3752" s="198"/>
    </row>
    <row r="3753" spans="6:11" s="175" customFormat="1" ht="15" customHeight="1" x14ac:dyDescent="0.25">
      <c r="F3753" s="171"/>
      <c r="G3753" s="212"/>
      <c r="J3753" s="202"/>
      <c r="K3753" s="198"/>
    </row>
    <row r="3754" spans="6:11" s="175" customFormat="1" ht="15" customHeight="1" x14ac:dyDescent="0.25">
      <c r="F3754" s="171"/>
      <c r="G3754" s="212"/>
      <c r="J3754" s="202"/>
      <c r="K3754" s="198"/>
    </row>
    <row r="3755" spans="6:11" s="175" customFormat="1" ht="15" customHeight="1" x14ac:dyDescent="0.25">
      <c r="F3755" s="171"/>
      <c r="G3755" s="212"/>
      <c r="J3755" s="202"/>
      <c r="K3755" s="198"/>
    </row>
    <row r="3756" spans="6:11" s="175" customFormat="1" ht="15" customHeight="1" x14ac:dyDescent="0.25">
      <c r="F3756" s="171"/>
      <c r="G3756" s="212"/>
      <c r="J3756" s="202"/>
      <c r="K3756" s="198"/>
    </row>
    <row r="3757" spans="6:11" s="175" customFormat="1" ht="15" customHeight="1" x14ac:dyDescent="0.25">
      <c r="F3757" s="171"/>
      <c r="G3757" s="212"/>
      <c r="J3757" s="202"/>
      <c r="K3757" s="198"/>
    </row>
    <row r="3758" spans="6:11" s="175" customFormat="1" ht="15" customHeight="1" x14ac:dyDescent="0.25">
      <c r="F3758" s="171"/>
      <c r="G3758" s="212"/>
      <c r="J3758" s="202"/>
      <c r="K3758" s="198"/>
    </row>
    <row r="3759" spans="6:11" s="175" customFormat="1" ht="15" customHeight="1" x14ac:dyDescent="0.25">
      <c r="F3759" s="171"/>
      <c r="G3759" s="212"/>
      <c r="J3759" s="202"/>
      <c r="K3759" s="198"/>
    </row>
    <row r="3760" spans="6:11" s="175" customFormat="1" ht="15" customHeight="1" x14ac:dyDescent="0.25">
      <c r="F3760" s="171"/>
      <c r="G3760" s="212"/>
      <c r="J3760" s="202"/>
      <c r="K3760" s="198"/>
    </row>
    <row r="3761" spans="6:11" s="175" customFormat="1" ht="15" customHeight="1" x14ac:dyDescent="0.25">
      <c r="F3761" s="171"/>
      <c r="G3761" s="212"/>
      <c r="J3761" s="202"/>
      <c r="K3761" s="198"/>
    </row>
    <row r="3762" spans="6:11" s="175" customFormat="1" ht="15" customHeight="1" x14ac:dyDescent="0.25">
      <c r="F3762" s="171"/>
      <c r="G3762" s="212"/>
      <c r="J3762" s="202"/>
      <c r="K3762" s="198"/>
    </row>
    <row r="3763" spans="6:11" s="175" customFormat="1" ht="15" customHeight="1" x14ac:dyDescent="0.25">
      <c r="F3763" s="171"/>
      <c r="G3763" s="212"/>
      <c r="J3763" s="202"/>
      <c r="K3763" s="198"/>
    </row>
    <row r="3764" spans="6:11" s="175" customFormat="1" ht="15" customHeight="1" x14ac:dyDescent="0.25">
      <c r="F3764" s="171"/>
      <c r="G3764" s="212"/>
      <c r="J3764" s="202"/>
      <c r="K3764" s="198"/>
    </row>
    <row r="3765" spans="6:11" s="175" customFormat="1" ht="15" customHeight="1" x14ac:dyDescent="0.25">
      <c r="F3765" s="171"/>
      <c r="G3765" s="212"/>
      <c r="J3765" s="202"/>
      <c r="K3765" s="198"/>
    </row>
    <row r="3766" spans="6:11" s="175" customFormat="1" ht="15" customHeight="1" x14ac:dyDescent="0.25">
      <c r="F3766" s="171"/>
      <c r="G3766" s="212"/>
      <c r="J3766" s="202"/>
      <c r="K3766" s="198"/>
    </row>
    <row r="3767" spans="6:11" s="175" customFormat="1" ht="15" customHeight="1" x14ac:dyDescent="0.25">
      <c r="F3767" s="171"/>
      <c r="G3767" s="212"/>
      <c r="J3767" s="202"/>
      <c r="K3767" s="198"/>
    </row>
    <row r="3768" spans="6:11" s="175" customFormat="1" ht="15" customHeight="1" x14ac:dyDescent="0.25">
      <c r="F3768" s="171"/>
      <c r="G3768" s="212"/>
      <c r="J3768" s="202"/>
      <c r="K3768" s="198"/>
    </row>
    <row r="3769" spans="6:11" s="175" customFormat="1" ht="15" customHeight="1" x14ac:dyDescent="0.25">
      <c r="F3769" s="171"/>
      <c r="G3769" s="212"/>
      <c r="J3769" s="202"/>
      <c r="K3769" s="198"/>
    </row>
    <row r="3770" spans="6:11" s="175" customFormat="1" ht="15" customHeight="1" x14ac:dyDescent="0.25">
      <c r="F3770" s="171"/>
      <c r="G3770" s="212"/>
      <c r="J3770" s="202"/>
      <c r="K3770" s="198"/>
    </row>
    <row r="3771" spans="6:11" s="175" customFormat="1" ht="15" customHeight="1" x14ac:dyDescent="0.25">
      <c r="F3771" s="171"/>
      <c r="G3771" s="212"/>
      <c r="J3771" s="202"/>
      <c r="K3771" s="198"/>
    </row>
    <row r="3772" spans="6:11" s="175" customFormat="1" ht="15" customHeight="1" x14ac:dyDescent="0.25">
      <c r="F3772" s="171"/>
      <c r="G3772" s="212"/>
      <c r="J3772" s="202"/>
      <c r="K3772" s="198"/>
    </row>
    <row r="3773" spans="6:11" s="175" customFormat="1" ht="15" customHeight="1" x14ac:dyDescent="0.25">
      <c r="F3773" s="171"/>
      <c r="G3773" s="212"/>
      <c r="J3773" s="202"/>
      <c r="K3773" s="198"/>
    </row>
    <row r="3774" spans="6:11" s="175" customFormat="1" ht="15" customHeight="1" x14ac:dyDescent="0.25">
      <c r="F3774" s="171"/>
      <c r="G3774" s="212"/>
      <c r="J3774" s="202"/>
      <c r="K3774" s="198"/>
    </row>
    <row r="3775" spans="6:11" s="175" customFormat="1" ht="15" customHeight="1" x14ac:dyDescent="0.25">
      <c r="F3775" s="171"/>
      <c r="G3775" s="212"/>
      <c r="J3775" s="202"/>
      <c r="K3775" s="198"/>
    </row>
    <row r="3776" spans="6:11" s="175" customFormat="1" ht="15" customHeight="1" x14ac:dyDescent="0.25">
      <c r="F3776" s="171"/>
      <c r="G3776" s="212"/>
      <c r="J3776" s="202"/>
      <c r="K3776" s="198"/>
    </row>
    <row r="3777" spans="6:11" s="175" customFormat="1" ht="15" customHeight="1" x14ac:dyDescent="0.25">
      <c r="F3777" s="171"/>
      <c r="G3777" s="212"/>
      <c r="J3777" s="202"/>
      <c r="K3777" s="198"/>
    </row>
    <row r="3778" spans="6:11" s="175" customFormat="1" ht="15" customHeight="1" x14ac:dyDescent="0.25">
      <c r="F3778" s="171"/>
      <c r="G3778" s="212"/>
      <c r="J3778" s="202"/>
      <c r="K3778" s="198"/>
    </row>
    <row r="3779" spans="6:11" s="175" customFormat="1" ht="15" customHeight="1" x14ac:dyDescent="0.25">
      <c r="F3779" s="171"/>
      <c r="G3779" s="212"/>
      <c r="J3779" s="202"/>
      <c r="K3779" s="198"/>
    </row>
    <row r="3780" spans="6:11" s="175" customFormat="1" ht="15" customHeight="1" x14ac:dyDescent="0.25">
      <c r="F3780" s="171"/>
      <c r="G3780" s="212"/>
      <c r="J3780" s="202"/>
      <c r="K3780" s="198"/>
    </row>
    <row r="3781" spans="6:11" s="175" customFormat="1" ht="15" customHeight="1" x14ac:dyDescent="0.25">
      <c r="F3781" s="171"/>
      <c r="G3781" s="212"/>
      <c r="J3781" s="202"/>
      <c r="K3781" s="198"/>
    </row>
    <row r="3782" spans="6:11" s="175" customFormat="1" ht="15" customHeight="1" x14ac:dyDescent="0.25">
      <c r="F3782" s="171"/>
      <c r="G3782" s="212"/>
      <c r="J3782" s="202"/>
      <c r="K3782" s="198"/>
    </row>
    <row r="3783" spans="6:11" s="175" customFormat="1" ht="15" customHeight="1" x14ac:dyDescent="0.25">
      <c r="F3783" s="171"/>
      <c r="G3783" s="212"/>
      <c r="J3783" s="202"/>
      <c r="K3783" s="198"/>
    </row>
    <row r="3784" spans="6:11" s="175" customFormat="1" ht="15" customHeight="1" x14ac:dyDescent="0.25">
      <c r="F3784" s="171"/>
      <c r="G3784" s="212"/>
      <c r="J3784" s="202"/>
      <c r="K3784" s="198"/>
    </row>
    <row r="3785" spans="6:11" s="175" customFormat="1" ht="15" customHeight="1" x14ac:dyDescent="0.25">
      <c r="F3785" s="171"/>
      <c r="G3785" s="212"/>
      <c r="J3785" s="202"/>
      <c r="K3785" s="198"/>
    </row>
    <row r="3786" spans="6:11" s="175" customFormat="1" ht="15" customHeight="1" x14ac:dyDescent="0.25">
      <c r="F3786" s="171"/>
      <c r="G3786" s="212"/>
      <c r="J3786" s="202"/>
      <c r="K3786" s="198"/>
    </row>
    <row r="3787" spans="6:11" s="175" customFormat="1" ht="15" customHeight="1" x14ac:dyDescent="0.25">
      <c r="F3787" s="171"/>
      <c r="G3787" s="212"/>
      <c r="J3787" s="202"/>
      <c r="K3787" s="198"/>
    </row>
    <row r="3788" spans="6:11" s="175" customFormat="1" ht="15" customHeight="1" x14ac:dyDescent="0.25">
      <c r="F3788" s="171"/>
      <c r="G3788" s="212"/>
      <c r="J3788" s="202"/>
      <c r="K3788" s="198"/>
    </row>
    <row r="3789" spans="6:11" s="175" customFormat="1" ht="15" customHeight="1" x14ac:dyDescent="0.25">
      <c r="F3789" s="171"/>
      <c r="G3789" s="212"/>
      <c r="J3789" s="202"/>
      <c r="K3789" s="198"/>
    </row>
    <row r="3790" spans="6:11" s="175" customFormat="1" ht="15" customHeight="1" x14ac:dyDescent="0.25">
      <c r="F3790" s="171"/>
      <c r="G3790" s="212"/>
      <c r="J3790" s="202"/>
      <c r="K3790" s="198"/>
    </row>
    <row r="3791" spans="6:11" s="175" customFormat="1" ht="15" customHeight="1" x14ac:dyDescent="0.25">
      <c r="F3791" s="171"/>
      <c r="G3791" s="212"/>
      <c r="J3791" s="202"/>
      <c r="K3791" s="198"/>
    </row>
    <row r="3792" spans="6:11" s="175" customFormat="1" ht="15" customHeight="1" x14ac:dyDescent="0.25">
      <c r="F3792" s="171"/>
      <c r="G3792" s="212"/>
      <c r="J3792" s="202"/>
      <c r="K3792" s="198"/>
    </row>
    <row r="3793" spans="6:11" s="175" customFormat="1" ht="15" customHeight="1" x14ac:dyDescent="0.25">
      <c r="F3793" s="171"/>
      <c r="G3793" s="212"/>
      <c r="J3793" s="202"/>
      <c r="K3793" s="198"/>
    </row>
    <row r="3794" spans="6:11" s="175" customFormat="1" ht="15" customHeight="1" x14ac:dyDescent="0.25">
      <c r="F3794" s="171"/>
      <c r="G3794" s="212"/>
      <c r="J3794" s="202"/>
      <c r="K3794" s="198"/>
    </row>
    <row r="3795" spans="6:11" s="175" customFormat="1" ht="15" customHeight="1" x14ac:dyDescent="0.25">
      <c r="F3795" s="171"/>
      <c r="G3795" s="212"/>
      <c r="J3795" s="202"/>
      <c r="K3795" s="198"/>
    </row>
    <row r="3796" spans="6:11" s="175" customFormat="1" ht="15" customHeight="1" x14ac:dyDescent="0.25">
      <c r="F3796" s="171"/>
      <c r="G3796" s="212"/>
      <c r="J3796" s="202"/>
      <c r="K3796" s="198"/>
    </row>
    <row r="3797" spans="6:11" s="175" customFormat="1" ht="15" customHeight="1" x14ac:dyDescent="0.25">
      <c r="F3797" s="171"/>
      <c r="G3797" s="212"/>
      <c r="J3797" s="202"/>
      <c r="K3797" s="198"/>
    </row>
    <row r="3798" spans="6:11" s="175" customFormat="1" ht="15" customHeight="1" x14ac:dyDescent="0.25">
      <c r="F3798" s="171"/>
      <c r="G3798" s="212"/>
      <c r="J3798" s="202"/>
      <c r="K3798" s="198"/>
    </row>
    <row r="3799" spans="6:11" s="175" customFormat="1" ht="15" customHeight="1" x14ac:dyDescent="0.25">
      <c r="F3799" s="171"/>
      <c r="G3799" s="212"/>
      <c r="J3799" s="202"/>
      <c r="K3799" s="198"/>
    </row>
    <row r="3800" spans="6:11" s="175" customFormat="1" ht="15" customHeight="1" x14ac:dyDescent="0.25">
      <c r="F3800" s="171"/>
      <c r="G3800" s="212"/>
      <c r="J3800" s="202"/>
      <c r="K3800" s="198"/>
    </row>
    <row r="3801" spans="6:11" s="175" customFormat="1" ht="15" customHeight="1" x14ac:dyDescent="0.25">
      <c r="F3801" s="171"/>
      <c r="G3801" s="212"/>
      <c r="J3801" s="202"/>
      <c r="K3801" s="198"/>
    </row>
    <row r="3802" spans="6:11" s="175" customFormat="1" ht="15" customHeight="1" x14ac:dyDescent="0.25">
      <c r="F3802" s="171"/>
      <c r="G3802" s="212"/>
      <c r="J3802" s="202"/>
      <c r="K3802" s="198"/>
    </row>
    <row r="3803" spans="6:11" s="175" customFormat="1" ht="15" customHeight="1" x14ac:dyDescent="0.25">
      <c r="F3803" s="171"/>
      <c r="G3803" s="212"/>
      <c r="J3803" s="202"/>
      <c r="K3803" s="198"/>
    </row>
    <row r="3804" spans="6:11" s="175" customFormat="1" ht="15" customHeight="1" x14ac:dyDescent="0.25">
      <c r="F3804" s="171"/>
      <c r="G3804" s="212"/>
      <c r="J3804" s="202"/>
      <c r="K3804" s="198"/>
    </row>
    <row r="3805" spans="6:11" s="175" customFormat="1" ht="15" customHeight="1" x14ac:dyDescent="0.25">
      <c r="F3805" s="171"/>
      <c r="G3805" s="212"/>
      <c r="J3805" s="202"/>
      <c r="K3805" s="198"/>
    </row>
    <row r="3806" spans="6:11" s="175" customFormat="1" ht="15" customHeight="1" x14ac:dyDescent="0.25">
      <c r="F3806" s="171"/>
      <c r="G3806" s="212"/>
      <c r="J3806" s="202"/>
      <c r="K3806" s="198"/>
    </row>
    <row r="3807" spans="6:11" s="175" customFormat="1" ht="15" customHeight="1" x14ac:dyDescent="0.25">
      <c r="F3807" s="171"/>
      <c r="G3807" s="212"/>
      <c r="J3807" s="202"/>
      <c r="K3807" s="198"/>
    </row>
    <row r="3808" spans="6:11" s="175" customFormat="1" ht="15" customHeight="1" x14ac:dyDescent="0.25">
      <c r="F3808" s="171"/>
      <c r="G3808" s="212"/>
      <c r="J3808" s="202"/>
      <c r="K3808" s="198"/>
    </row>
    <row r="3809" spans="6:11" s="175" customFormat="1" ht="15" customHeight="1" x14ac:dyDescent="0.25">
      <c r="F3809" s="171"/>
      <c r="G3809" s="212"/>
      <c r="J3809" s="202"/>
      <c r="K3809" s="198"/>
    </row>
    <row r="3810" spans="6:11" s="175" customFormat="1" ht="15" customHeight="1" x14ac:dyDescent="0.25">
      <c r="F3810" s="171"/>
      <c r="G3810" s="212"/>
      <c r="J3810" s="202"/>
      <c r="K3810" s="198"/>
    </row>
    <row r="3811" spans="6:11" s="175" customFormat="1" ht="15" customHeight="1" x14ac:dyDescent="0.25">
      <c r="F3811" s="171"/>
      <c r="G3811" s="212"/>
      <c r="J3811" s="202"/>
      <c r="K3811" s="198"/>
    </row>
    <row r="3812" spans="6:11" s="175" customFormat="1" ht="15" customHeight="1" x14ac:dyDescent="0.25">
      <c r="F3812" s="171"/>
      <c r="G3812" s="212"/>
      <c r="J3812" s="202"/>
      <c r="K3812" s="198"/>
    </row>
    <row r="3813" spans="6:11" s="175" customFormat="1" ht="15" customHeight="1" x14ac:dyDescent="0.25">
      <c r="F3813" s="171"/>
      <c r="G3813" s="212"/>
      <c r="J3813" s="202"/>
      <c r="K3813" s="198"/>
    </row>
    <row r="3814" spans="6:11" s="175" customFormat="1" ht="15" customHeight="1" x14ac:dyDescent="0.25">
      <c r="F3814" s="171"/>
      <c r="G3814" s="212"/>
      <c r="J3814" s="202"/>
      <c r="K3814" s="198"/>
    </row>
    <row r="3815" spans="6:11" s="175" customFormat="1" ht="15" customHeight="1" x14ac:dyDescent="0.25">
      <c r="F3815" s="171"/>
      <c r="G3815" s="212"/>
      <c r="J3815" s="202"/>
      <c r="K3815" s="198"/>
    </row>
    <row r="3816" spans="6:11" s="175" customFormat="1" ht="15" customHeight="1" x14ac:dyDescent="0.25">
      <c r="F3816" s="171"/>
      <c r="G3816" s="212"/>
      <c r="J3816" s="202"/>
      <c r="K3816" s="198"/>
    </row>
    <row r="3817" spans="6:11" s="175" customFormat="1" ht="15" customHeight="1" x14ac:dyDescent="0.25">
      <c r="F3817" s="171"/>
      <c r="G3817" s="212"/>
      <c r="J3817" s="202"/>
      <c r="K3817" s="198"/>
    </row>
    <row r="3818" spans="6:11" s="175" customFormat="1" ht="15" customHeight="1" x14ac:dyDescent="0.25">
      <c r="F3818" s="171"/>
      <c r="G3818" s="212"/>
      <c r="J3818" s="202"/>
      <c r="K3818" s="198"/>
    </row>
    <row r="3819" spans="6:11" s="175" customFormat="1" ht="15" customHeight="1" x14ac:dyDescent="0.25">
      <c r="F3819" s="171"/>
      <c r="G3819" s="212"/>
      <c r="J3819" s="202"/>
      <c r="K3819" s="198"/>
    </row>
    <row r="3820" spans="6:11" s="175" customFormat="1" ht="15" customHeight="1" x14ac:dyDescent="0.25">
      <c r="F3820" s="171"/>
      <c r="G3820" s="212"/>
      <c r="J3820" s="202"/>
      <c r="K3820" s="198"/>
    </row>
    <row r="3821" spans="6:11" s="175" customFormat="1" ht="15" customHeight="1" x14ac:dyDescent="0.25">
      <c r="F3821" s="171"/>
      <c r="G3821" s="212"/>
      <c r="J3821" s="202"/>
      <c r="K3821" s="198"/>
    </row>
    <row r="3822" spans="6:11" s="175" customFormat="1" ht="15" customHeight="1" x14ac:dyDescent="0.25">
      <c r="F3822" s="171"/>
      <c r="G3822" s="212"/>
      <c r="J3822" s="202"/>
      <c r="K3822" s="198"/>
    </row>
    <row r="3823" spans="6:11" s="175" customFormat="1" ht="15" customHeight="1" x14ac:dyDescent="0.25">
      <c r="F3823" s="171"/>
      <c r="G3823" s="212"/>
      <c r="J3823" s="202"/>
      <c r="K3823" s="198"/>
    </row>
    <row r="3824" spans="6:11" s="175" customFormat="1" ht="15" customHeight="1" x14ac:dyDescent="0.25">
      <c r="F3824" s="171"/>
      <c r="G3824" s="212"/>
      <c r="J3824" s="202"/>
      <c r="K3824" s="198"/>
    </row>
    <row r="3825" spans="6:11" s="175" customFormat="1" ht="15" customHeight="1" x14ac:dyDescent="0.25">
      <c r="F3825" s="171"/>
      <c r="G3825" s="212"/>
      <c r="J3825" s="202"/>
      <c r="K3825" s="198"/>
    </row>
    <row r="3826" spans="6:11" s="175" customFormat="1" ht="15" customHeight="1" x14ac:dyDescent="0.25">
      <c r="F3826" s="171"/>
      <c r="G3826" s="212"/>
      <c r="J3826" s="202"/>
      <c r="K3826" s="198"/>
    </row>
    <row r="3827" spans="6:11" s="175" customFormat="1" ht="15" customHeight="1" x14ac:dyDescent="0.25">
      <c r="F3827" s="171"/>
      <c r="G3827" s="212"/>
      <c r="J3827" s="202"/>
      <c r="K3827" s="198"/>
    </row>
    <row r="3828" spans="6:11" s="175" customFormat="1" ht="15" customHeight="1" x14ac:dyDescent="0.25">
      <c r="F3828" s="171"/>
      <c r="G3828" s="212"/>
      <c r="J3828" s="202"/>
      <c r="K3828" s="198"/>
    </row>
    <row r="3829" spans="6:11" s="175" customFormat="1" ht="15" customHeight="1" x14ac:dyDescent="0.25">
      <c r="F3829" s="171"/>
      <c r="G3829" s="212"/>
      <c r="J3829" s="202"/>
      <c r="K3829" s="198"/>
    </row>
    <row r="3830" spans="6:11" s="175" customFormat="1" ht="15" customHeight="1" x14ac:dyDescent="0.25">
      <c r="F3830" s="171"/>
      <c r="G3830" s="212"/>
      <c r="J3830" s="202"/>
      <c r="K3830" s="198"/>
    </row>
    <row r="3831" spans="6:11" s="175" customFormat="1" ht="15" customHeight="1" x14ac:dyDescent="0.25">
      <c r="F3831" s="171"/>
      <c r="G3831" s="212"/>
      <c r="J3831" s="202"/>
      <c r="K3831" s="198"/>
    </row>
    <row r="3832" spans="6:11" s="175" customFormat="1" ht="15" customHeight="1" x14ac:dyDescent="0.25">
      <c r="F3832" s="171"/>
      <c r="G3832" s="212"/>
      <c r="J3832" s="202"/>
      <c r="K3832" s="198"/>
    </row>
    <row r="3833" spans="6:11" s="175" customFormat="1" ht="15" customHeight="1" x14ac:dyDescent="0.25">
      <c r="F3833" s="171"/>
      <c r="G3833" s="212"/>
      <c r="J3833" s="202"/>
      <c r="K3833" s="198"/>
    </row>
    <row r="3834" spans="6:11" s="175" customFormat="1" ht="15" customHeight="1" x14ac:dyDescent="0.25">
      <c r="F3834" s="171"/>
      <c r="G3834" s="212"/>
      <c r="J3834" s="202"/>
      <c r="K3834" s="198"/>
    </row>
    <row r="3835" spans="6:11" s="175" customFormat="1" ht="15" customHeight="1" x14ac:dyDescent="0.25">
      <c r="F3835" s="171"/>
      <c r="G3835" s="212"/>
      <c r="J3835" s="202"/>
      <c r="K3835" s="198"/>
    </row>
    <row r="3836" spans="6:11" s="175" customFormat="1" ht="15" customHeight="1" x14ac:dyDescent="0.25">
      <c r="F3836" s="171"/>
      <c r="G3836" s="212"/>
      <c r="J3836" s="202"/>
      <c r="K3836" s="198"/>
    </row>
    <row r="3837" spans="6:11" s="175" customFormat="1" ht="15" customHeight="1" x14ac:dyDescent="0.25">
      <c r="F3837" s="171"/>
      <c r="G3837" s="212"/>
      <c r="J3837" s="202"/>
      <c r="K3837" s="198"/>
    </row>
    <row r="3838" spans="6:11" s="175" customFormat="1" ht="15" customHeight="1" x14ac:dyDescent="0.25">
      <c r="F3838" s="171"/>
      <c r="G3838" s="212"/>
      <c r="J3838" s="202"/>
      <c r="K3838" s="198"/>
    </row>
    <row r="3839" spans="6:11" s="175" customFormat="1" ht="15" customHeight="1" x14ac:dyDescent="0.25">
      <c r="F3839" s="171"/>
      <c r="G3839" s="212"/>
      <c r="J3839" s="202"/>
      <c r="K3839" s="198"/>
    </row>
    <row r="3840" spans="6:11" s="175" customFormat="1" ht="15" customHeight="1" x14ac:dyDescent="0.25">
      <c r="F3840" s="171"/>
      <c r="G3840" s="212"/>
      <c r="J3840" s="202"/>
      <c r="K3840" s="198"/>
    </row>
    <row r="3841" spans="6:11" s="175" customFormat="1" ht="15" customHeight="1" x14ac:dyDescent="0.25">
      <c r="F3841" s="171"/>
      <c r="G3841" s="212"/>
      <c r="J3841" s="202"/>
      <c r="K3841" s="198"/>
    </row>
    <row r="3842" spans="6:11" s="175" customFormat="1" ht="15" customHeight="1" x14ac:dyDescent="0.25">
      <c r="F3842" s="171"/>
      <c r="G3842" s="212"/>
      <c r="J3842" s="202"/>
      <c r="K3842" s="198"/>
    </row>
    <row r="3843" spans="6:11" s="175" customFormat="1" ht="15" customHeight="1" x14ac:dyDescent="0.25">
      <c r="F3843" s="171"/>
      <c r="G3843" s="212"/>
      <c r="J3843" s="202"/>
      <c r="K3843" s="198"/>
    </row>
    <row r="3844" spans="6:11" s="175" customFormat="1" ht="15" customHeight="1" x14ac:dyDescent="0.25">
      <c r="F3844" s="171"/>
      <c r="G3844" s="212"/>
      <c r="J3844" s="202"/>
      <c r="K3844" s="198"/>
    </row>
    <row r="3845" spans="6:11" s="175" customFormat="1" ht="15" customHeight="1" x14ac:dyDescent="0.25">
      <c r="F3845" s="171"/>
      <c r="G3845" s="212"/>
      <c r="J3845" s="202"/>
      <c r="K3845" s="198"/>
    </row>
    <row r="3846" spans="6:11" s="175" customFormat="1" ht="15" customHeight="1" x14ac:dyDescent="0.25">
      <c r="F3846" s="171"/>
      <c r="G3846" s="212"/>
      <c r="J3846" s="202"/>
      <c r="K3846" s="198"/>
    </row>
    <row r="3847" spans="6:11" s="175" customFormat="1" ht="15" customHeight="1" x14ac:dyDescent="0.25">
      <c r="F3847" s="171"/>
      <c r="G3847" s="212"/>
      <c r="J3847" s="202"/>
      <c r="K3847" s="198"/>
    </row>
    <row r="3848" spans="6:11" s="175" customFormat="1" ht="15" customHeight="1" x14ac:dyDescent="0.25">
      <c r="F3848" s="171"/>
      <c r="G3848" s="212"/>
      <c r="J3848" s="202"/>
      <c r="K3848" s="198"/>
    </row>
    <row r="3849" spans="6:11" s="175" customFormat="1" ht="15" customHeight="1" x14ac:dyDescent="0.25">
      <c r="F3849" s="171"/>
      <c r="G3849" s="212"/>
      <c r="J3849" s="202"/>
      <c r="K3849" s="198"/>
    </row>
    <row r="3850" spans="6:11" s="175" customFormat="1" ht="15" customHeight="1" x14ac:dyDescent="0.25">
      <c r="F3850" s="171"/>
      <c r="G3850" s="212"/>
      <c r="J3850" s="202"/>
      <c r="K3850" s="198"/>
    </row>
    <row r="3851" spans="6:11" s="175" customFormat="1" ht="15" customHeight="1" x14ac:dyDescent="0.25">
      <c r="F3851" s="171"/>
      <c r="G3851" s="212"/>
      <c r="J3851" s="202"/>
      <c r="K3851" s="198"/>
    </row>
    <row r="3852" spans="6:11" s="175" customFormat="1" ht="15" customHeight="1" x14ac:dyDescent="0.25">
      <c r="F3852" s="171"/>
      <c r="G3852" s="212"/>
      <c r="J3852" s="202"/>
      <c r="K3852" s="198"/>
    </row>
    <row r="3853" spans="6:11" s="175" customFormat="1" ht="15" customHeight="1" x14ac:dyDescent="0.25">
      <c r="F3853" s="171"/>
      <c r="G3853" s="212"/>
      <c r="J3853" s="202"/>
      <c r="K3853" s="198"/>
    </row>
    <row r="3854" spans="6:11" s="175" customFormat="1" ht="15" customHeight="1" x14ac:dyDescent="0.25">
      <c r="F3854" s="171"/>
      <c r="G3854" s="212"/>
      <c r="J3854" s="202"/>
      <c r="K3854" s="198"/>
    </row>
    <row r="3855" spans="6:11" s="175" customFormat="1" ht="15" customHeight="1" x14ac:dyDescent="0.25">
      <c r="F3855" s="171"/>
      <c r="G3855" s="212"/>
      <c r="J3855" s="202"/>
      <c r="K3855" s="198"/>
    </row>
    <row r="3856" spans="6:11" s="175" customFormat="1" ht="15" customHeight="1" x14ac:dyDescent="0.25">
      <c r="F3856" s="171"/>
      <c r="G3856" s="212"/>
      <c r="J3856" s="202"/>
      <c r="K3856" s="198"/>
    </row>
    <row r="3857" spans="6:11" s="175" customFormat="1" ht="15" customHeight="1" x14ac:dyDescent="0.25">
      <c r="F3857" s="171"/>
      <c r="G3857" s="212"/>
      <c r="J3857" s="202"/>
      <c r="K3857" s="198"/>
    </row>
    <row r="3858" spans="6:11" s="175" customFormat="1" ht="15" customHeight="1" x14ac:dyDescent="0.25">
      <c r="F3858" s="171"/>
      <c r="G3858" s="212"/>
      <c r="J3858" s="202"/>
      <c r="K3858" s="198"/>
    </row>
    <row r="3859" spans="6:11" s="175" customFormat="1" ht="15" customHeight="1" x14ac:dyDescent="0.25">
      <c r="F3859" s="171"/>
      <c r="G3859" s="212"/>
      <c r="J3859" s="202"/>
      <c r="K3859" s="198"/>
    </row>
    <row r="3860" spans="6:11" s="175" customFormat="1" ht="15" customHeight="1" x14ac:dyDescent="0.25">
      <c r="F3860" s="171"/>
      <c r="G3860" s="212"/>
      <c r="J3860" s="202"/>
      <c r="K3860" s="198"/>
    </row>
    <row r="3861" spans="6:11" s="175" customFormat="1" ht="15" customHeight="1" x14ac:dyDescent="0.25">
      <c r="F3861" s="171"/>
      <c r="G3861" s="212"/>
      <c r="J3861" s="202"/>
      <c r="K3861" s="198"/>
    </row>
    <row r="3862" spans="6:11" s="175" customFormat="1" ht="15" customHeight="1" x14ac:dyDescent="0.25">
      <c r="F3862" s="171"/>
      <c r="G3862" s="212"/>
      <c r="J3862" s="202"/>
      <c r="K3862" s="198"/>
    </row>
    <row r="3863" spans="6:11" s="175" customFormat="1" ht="15" customHeight="1" x14ac:dyDescent="0.25">
      <c r="F3863" s="171"/>
      <c r="G3863" s="212"/>
      <c r="J3863" s="202"/>
      <c r="K3863" s="198"/>
    </row>
    <row r="3864" spans="6:11" s="175" customFormat="1" ht="15" customHeight="1" x14ac:dyDescent="0.25">
      <c r="F3864" s="171"/>
      <c r="G3864" s="212"/>
      <c r="J3864" s="202"/>
      <c r="K3864" s="198"/>
    </row>
    <row r="3865" spans="6:11" s="175" customFormat="1" ht="15" customHeight="1" x14ac:dyDescent="0.25">
      <c r="F3865" s="171"/>
      <c r="G3865" s="212"/>
      <c r="J3865" s="202"/>
      <c r="K3865" s="198"/>
    </row>
    <row r="3866" spans="6:11" s="175" customFormat="1" ht="15" customHeight="1" x14ac:dyDescent="0.25">
      <c r="F3866" s="171"/>
      <c r="G3866" s="212"/>
      <c r="J3866" s="202"/>
      <c r="K3866" s="198"/>
    </row>
    <row r="3867" spans="6:11" s="175" customFormat="1" ht="15" customHeight="1" x14ac:dyDescent="0.25">
      <c r="F3867" s="171"/>
      <c r="G3867" s="212"/>
      <c r="J3867" s="202"/>
      <c r="K3867" s="198"/>
    </row>
    <row r="3868" spans="6:11" s="175" customFormat="1" ht="15" customHeight="1" x14ac:dyDescent="0.25">
      <c r="F3868" s="171"/>
      <c r="G3868" s="212"/>
      <c r="J3868" s="202"/>
      <c r="K3868" s="198"/>
    </row>
    <row r="3869" spans="6:11" s="175" customFormat="1" ht="15" customHeight="1" x14ac:dyDescent="0.25">
      <c r="F3869" s="171"/>
      <c r="G3869" s="212"/>
      <c r="J3869" s="202"/>
      <c r="K3869" s="198"/>
    </row>
    <row r="3870" spans="6:11" s="175" customFormat="1" ht="15" customHeight="1" x14ac:dyDescent="0.25">
      <c r="F3870" s="171"/>
      <c r="G3870" s="212"/>
      <c r="J3870" s="202"/>
      <c r="K3870" s="198"/>
    </row>
    <row r="3871" spans="6:11" s="175" customFormat="1" ht="15" customHeight="1" x14ac:dyDescent="0.25">
      <c r="F3871" s="171"/>
      <c r="G3871" s="212"/>
      <c r="J3871" s="202"/>
      <c r="K3871" s="198"/>
    </row>
    <row r="3872" spans="6:11" s="175" customFormat="1" ht="15" customHeight="1" x14ac:dyDescent="0.25">
      <c r="F3872" s="171"/>
      <c r="G3872" s="212"/>
      <c r="J3872" s="202"/>
      <c r="K3872" s="198"/>
    </row>
    <row r="3873" spans="6:11" s="175" customFormat="1" ht="15" customHeight="1" x14ac:dyDescent="0.25">
      <c r="F3873" s="171"/>
      <c r="G3873" s="212"/>
      <c r="J3873" s="202"/>
      <c r="K3873" s="198"/>
    </row>
    <row r="3874" spans="6:11" s="175" customFormat="1" ht="15" customHeight="1" x14ac:dyDescent="0.25">
      <c r="F3874" s="171"/>
      <c r="G3874" s="212"/>
      <c r="J3874" s="202"/>
      <c r="K3874" s="198"/>
    </row>
    <row r="3875" spans="6:11" s="175" customFormat="1" ht="15" customHeight="1" x14ac:dyDescent="0.25">
      <c r="F3875" s="171"/>
      <c r="G3875" s="212"/>
      <c r="J3875" s="202"/>
      <c r="K3875" s="198"/>
    </row>
    <row r="3876" spans="6:11" s="175" customFormat="1" ht="15" customHeight="1" x14ac:dyDescent="0.25">
      <c r="F3876" s="171"/>
      <c r="G3876" s="212"/>
      <c r="J3876" s="202"/>
      <c r="K3876" s="198"/>
    </row>
    <row r="3877" spans="6:11" s="175" customFormat="1" ht="15" customHeight="1" x14ac:dyDescent="0.25">
      <c r="F3877" s="171"/>
      <c r="G3877" s="212"/>
      <c r="J3877" s="202"/>
      <c r="K3877" s="198"/>
    </row>
    <row r="3878" spans="6:11" s="175" customFormat="1" ht="15" customHeight="1" x14ac:dyDescent="0.25">
      <c r="F3878" s="171"/>
      <c r="G3878" s="212"/>
      <c r="J3878" s="202"/>
      <c r="K3878" s="198"/>
    </row>
    <row r="3879" spans="6:11" s="175" customFormat="1" ht="15" customHeight="1" x14ac:dyDescent="0.25">
      <c r="F3879" s="171"/>
      <c r="G3879" s="212"/>
      <c r="J3879" s="202"/>
      <c r="K3879" s="198"/>
    </row>
    <row r="3880" spans="6:11" s="175" customFormat="1" ht="15" customHeight="1" x14ac:dyDescent="0.25">
      <c r="F3880" s="171"/>
      <c r="G3880" s="212"/>
      <c r="J3880" s="202"/>
      <c r="K3880" s="198"/>
    </row>
    <row r="3881" spans="6:11" s="175" customFormat="1" ht="15" customHeight="1" x14ac:dyDescent="0.25">
      <c r="F3881" s="171"/>
      <c r="G3881" s="212"/>
      <c r="J3881" s="202"/>
      <c r="K3881" s="198"/>
    </row>
    <row r="3882" spans="6:11" s="175" customFormat="1" ht="15" customHeight="1" x14ac:dyDescent="0.25">
      <c r="F3882" s="171"/>
      <c r="G3882" s="212"/>
      <c r="J3882" s="202"/>
      <c r="K3882" s="198"/>
    </row>
    <row r="3883" spans="6:11" s="175" customFormat="1" ht="15" customHeight="1" x14ac:dyDescent="0.25">
      <c r="F3883" s="171"/>
      <c r="G3883" s="212"/>
      <c r="J3883" s="202"/>
      <c r="K3883" s="198"/>
    </row>
    <row r="3884" spans="6:11" s="175" customFormat="1" ht="15" customHeight="1" x14ac:dyDescent="0.25">
      <c r="F3884" s="171"/>
      <c r="G3884" s="212"/>
      <c r="J3884" s="202"/>
      <c r="K3884" s="198"/>
    </row>
    <row r="3885" spans="6:11" s="175" customFormat="1" ht="15" customHeight="1" x14ac:dyDescent="0.25">
      <c r="F3885" s="171"/>
      <c r="G3885" s="212"/>
      <c r="J3885" s="202"/>
      <c r="K3885" s="198"/>
    </row>
    <row r="3886" spans="6:11" s="175" customFormat="1" ht="15" customHeight="1" x14ac:dyDescent="0.25">
      <c r="F3886" s="171"/>
      <c r="G3886" s="212"/>
      <c r="J3886" s="202"/>
      <c r="K3886" s="198"/>
    </row>
    <row r="3887" spans="6:11" s="175" customFormat="1" ht="15" customHeight="1" x14ac:dyDescent="0.25">
      <c r="F3887" s="171"/>
      <c r="G3887" s="212"/>
      <c r="J3887" s="202"/>
      <c r="K3887" s="198"/>
    </row>
    <row r="3888" spans="6:11" s="175" customFormat="1" ht="15" customHeight="1" x14ac:dyDescent="0.25">
      <c r="F3888" s="171"/>
      <c r="G3888" s="212"/>
      <c r="J3888" s="202"/>
      <c r="K3888" s="198"/>
    </row>
    <row r="3889" spans="6:11" s="175" customFormat="1" ht="15" customHeight="1" x14ac:dyDescent="0.25">
      <c r="F3889" s="171"/>
      <c r="G3889" s="212"/>
      <c r="J3889" s="202"/>
      <c r="K3889" s="198"/>
    </row>
    <row r="3890" spans="6:11" s="175" customFormat="1" ht="15" customHeight="1" x14ac:dyDescent="0.25">
      <c r="F3890" s="171"/>
      <c r="G3890" s="212"/>
      <c r="J3890" s="202"/>
      <c r="K3890" s="198"/>
    </row>
    <row r="3891" spans="6:11" s="175" customFormat="1" ht="15" customHeight="1" x14ac:dyDescent="0.25">
      <c r="F3891" s="171"/>
      <c r="G3891" s="212"/>
      <c r="J3891" s="202"/>
      <c r="K3891" s="198"/>
    </row>
    <row r="3892" spans="6:11" s="175" customFormat="1" ht="15" customHeight="1" x14ac:dyDescent="0.25">
      <c r="F3892" s="171"/>
      <c r="G3892" s="212"/>
      <c r="J3892" s="202"/>
      <c r="K3892" s="198"/>
    </row>
    <row r="3893" spans="6:11" s="175" customFormat="1" ht="15" customHeight="1" x14ac:dyDescent="0.25">
      <c r="F3893" s="171"/>
      <c r="G3893" s="212"/>
      <c r="J3893" s="202"/>
      <c r="K3893" s="198"/>
    </row>
    <row r="3894" spans="6:11" s="175" customFormat="1" ht="15" customHeight="1" x14ac:dyDescent="0.25">
      <c r="F3894" s="171"/>
      <c r="G3894" s="212"/>
      <c r="J3894" s="202"/>
      <c r="K3894" s="198"/>
    </row>
    <row r="3895" spans="6:11" s="175" customFormat="1" ht="15" customHeight="1" x14ac:dyDescent="0.25">
      <c r="F3895" s="171"/>
      <c r="G3895" s="212"/>
      <c r="J3895" s="202"/>
      <c r="K3895" s="198"/>
    </row>
    <row r="3896" spans="6:11" s="175" customFormat="1" ht="15" customHeight="1" x14ac:dyDescent="0.25">
      <c r="F3896" s="171"/>
      <c r="G3896" s="212"/>
      <c r="J3896" s="202"/>
      <c r="K3896" s="198"/>
    </row>
    <row r="3897" spans="6:11" s="175" customFormat="1" ht="15" customHeight="1" x14ac:dyDescent="0.25">
      <c r="F3897" s="171"/>
      <c r="G3897" s="212"/>
      <c r="J3897" s="202"/>
      <c r="K3897" s="198"/>
    </row>
    <row r="3898" spans="6:11" s="175" customFormat="1" ht="15" customHeight="1" x14ac:dyDescent="0.25">
      <c r="F3898" s="171"/>
      <c r="G3898" s="212"/>
      <c r="J3898" s="202"/>
      <c r="K3898" s="198"/>
    </row>
    <row r="3899" spans="6:11" s="175" customFormat="1" ht="15" customHeight="1" x14ac:dyDescent="0.25">
      <c r="F3899" s="171"/>
      <c r="G3899" s="212"/>
      <c r="J3899" s="202"/>
      <c r="K3899" s="198"/>
    </row>
    <row r="3900" spans="6:11" s="175" customFormat="1" ht="15" customHeight="1" x14ac:dyDescent="0.25">
      <c r="F3900" s="171"/>
      <c r="G3900" s="212"/>
      <c r="J3900" s="202"/>
      <c r="K3900" s="198"/>
    </row>
    <row r="3901" spans="6:11" s="175" customFormat="1" ht="15" customHeight="1" x14ac:dyDescent="0.25">
      <c r="F3901" s="171"/>
      <c r="G3901" s="212"/>
      <c r="J3901" s="202"/>
      <c r="K3901" s="198"/>
    </row>
    <row r="3902" spans="6:11" s="175" customFormat="1" ht="15" customHeight="1" x14ac:dyDescent="0.25">
      <c r="F3902" s="171"/>
      <c r="G3902" s="212"/>
      <c r="J3902" s="202"/>
      <c r="K3902" s="198"/>
    </row>
    <row r="3903" spans="6:11" s="175" customFormat="1" ht="15" customHeight="1" x14ac:dyDescent="0.25">
      <c r="F3903" s="171"/>
      <c r="G3903" s="212"/>
      <c r="J3903" s="202"/>
      <c r="K3903" s="198"/>
    </row>
    <row r="3904" spans="6:11" s="175" customFormat="1" ht="15" customHeight="1" x14ac:dyDescent="0.25">
      <c r="F3904" s="171"/>
      <c r="G3904" s="212"/>
      <c r="J3904" s="202"/>
      <c r="K3904" s="198"/>
    </row>
    <row r="3905" spans="6:11" s="175" customFormat="1" ht="15" customHeight="1" x14ac:dyDescent="0.25">
      <c r="F3905" s="171"/>
      <c r="G3905" s="212"/>
      <c r="J3905" s="202"/>
      <c r="K3905" s="198"/>
    </row>
    <row r="3906" spans="6:11" s="175" customFormat="1" ht="15" customHeight="1" x14ac:dyDescent="0.25">
      <c r="F3906" s="171"/>
      <c r="G3906" s="212"/>
      <c r="J3906" s="202"/>
      <c r="K3906" s="198"/>
    </row>
    <row r="3907" spans="6:11" s="175" customFormat="1" ht="15" customHeight="1" x14ac:dyDescent="0.25">
      <c r="F3907" s="171"/>
      <c r="G3907" s="212"/>
      <c r="J3907" s="202"/>
      <c r="K3907" s="198"/>
    </row>
    <row r="3908" spans="6:11" s="175" customFormat="1" ht="15" customHeight="1" x14ac:dyDescent="0.25">
      <c r="F3908" s="171"/>
      <c r="G3908" s="212"/>
      <c r="J3908" s="202"/>
      <c r="K3908" s="198"/>
    </row>
    <row r="3909" spans="6:11" s="175" customFormat="1" ht="15" customHeight="1" x14ac:dyDescent="0.25">
      <c r="F3909" s="171"/>
      <c r="G3909" s="212"/>
      <c r="J3909" s="202"/>
      <c r="K3909" s="198"/>
    </row>
    <row r="3910" spans="6:11" s="175" customFormat="1" ht="15" customHeight="1" x14ac:dyDescent="0.25">
      <c r="F3910" s="171"/>
      <c r="G3910" s="212"/>
      <c r="J3910" s="202"/>
      <c r="K3910" s="198"/>
    </row>
    <row r="3911" spans="6:11" s="175" customFormat="1" ht="15" customHeight="1" x14ac:dyDescent="0.25">
      <c r="F3911" s="171"/>
      <c r="G3911" s="212"/>
      <c r="J3911" s="202"/>
      <c r="K3911" s="198"/>
    </row>
    <row r="3912" spans="6:11" s="175" customFormat="1" ht="15" customHeight="1" x14ac:dyDescent="0.25">
      <c r="F3912" s="171"/>
      <c r="G3912" s="212"/>
      <c r="J3912" s="202"/>
      <c r="K3912" s="198"/>
    </row>
    <row r="3913" spans="6:11" s="175" customFormat="1" ht="15" customHeight="1" x14ac:dyDescent="0.25">
      <c r="F3913" s="171"/>
      <c r="G3913" s="212"/>
      <c r="J3913" s="202"/>
      <c r="K3913" s="198"/>
    </row>
    <row r="3914" spans="6:11" s="175" customFormat="1" ht="15" customHeight="1" x14ac:dyDescent="0.25">
      <c r="F3914" s="171"/>
      <c r="G3914" s="212"/>
      <c r="J3914" s="202"/>
      <c r="K3914" s="198"/>
    </row>
    <row r="3915" spans="6:11" s="175" customFormat="1" ht="15" customHeight="1" x14ac:dyDescent="0.25">
      <c r="F3915" s="171"/>
      <c r="G3915" s="212"/>
      <c r="J3915" s="202"/>
      <c r="K3915" s="198"/>
    </row>
    <row r="3916" spans="6:11" s="175" customFormat="1" ht="15" customHeight="1" x14ac:dyDescent="0.25">
      <c r="F3916" s="171"/>
      <c r="G3916" s="212"/>
      <c r="J3916" s="202"/>
      <c r="K3916" s="198"/>
    </row>
    <row r="3917" spans="6:11" s="175" customFormat="1" ht="15" customHeight="1" x14ac:dyDescent="0.25">
      <c r="F3917" s="171"/>
      <c r="G3917" s="212"/>
      <c r="J3917" s="202"/>
      <c r="K3917" s="198"/>
    </row>
    <row r="3918" spans="6:11" s="175" customFormat="1" ht="15" customHeight="1" x14ac:dyDescent="0.25">
      <c r="F3918" s="171"/>
      <c r="G3918" s="212"/>
      <c r="J3918" s="202"/>
      <c r="K3918" s="198"/>
    </row>
    <row r="3919" spans="6:11" s="175" customFormat="1" ht="15" customHeight="1" x14ac:dyDescent="0.25">
      <c r="F3919" s="171"/>
      <c r="G3919" s="212"/>
      <c r="J3919" s="202"/>
      <c r="K3919" s="198"/>
    </row>
    <row r="3920" spans="6:11" s="175" customFormat="1" ht="15" customHeight="1" x14ac:dyDescent="0.25">
      <c r="F3920" s="171"/>
      <c r="G3920" s="212"/>
      <c r="J3920" s="202"/>
      <c r="K3920" s="198"/>
    </row>
    <row r="3921" spans="6:11" s="175" customFormat="1" ht="15" customHeight="1" x14ac:dyDescent="0.25">
      <c r="F3921" s="171"/>
      <c r="G3921" s="212"/>
      <c r="J3921" s="202"/>
      <c r="K3921" s="198"/>
    </row>
    <row r="3922" spans="6:11" s="175" customFormat="1" ht="15" customHeight="1" x14ac:dyDescent="0.25">
      <c r="F3922" s="171"/>
      <c r="G3922" s="212"/>
      <c r="J3922" s="202"/>
      <c r="K3922" s="198"/>
    </row>
    <row r="3923" spans="6:11" s="175" customFormat="1" ht="15" customHeight="1" x14ac:dyDescent="0.25">
      <c r="F3923" s="171"/>
      <c r="G3923" s="212"/>
      <c r="J3923" s="202"/>
      <c r="K3923" s="198"/>
    </row>
    <row r="3924" spans="6:11" s="175" customFormat="1" ht="15" customHeight="1" x14ac:dyDescent="0.25">
      <c r="F3924" s="171"/>
      <c r="G3924" s="212"/>
      <c r="J3924" s="202"/>
      <c r="K3924" s="198"/>
    </row>
    <row r="3925" spans="6:11" s="175" customFormat="1" ht="15" customHeight="1" x14ac:dyDescent="0.25">
      <c r="F3925" s="171"/>
      <c r="G3925" s="212"/>
      <c r="J3925" s="202"/>
      <c r="K3925" s="198"/>
    </row>
    <row r="3926" spans="6:11" s="175" customFormat="1" ht="15" customHeight="1" x14ac:dyDescent="0.25">
      <c r="F3926" s="171"/>
      <c r="G3926" s="212"/>
      <c r="J3926" s="202"/>
      <c r="K3926" s="198"/>
    </row>
    <row r="3927" spans="6:11" s="175" customFormat="1" ht="15" customHeight="1" x14ac:dyDescent="0.25">
      <c r="F3927" s="171"/>
      <c r="G3927" s="212"/>
      <c r="J3927" s="202"/>
      <c r="K3927" s="198"/>
    </row>
    <row r="3928" spans="6:11" s="175" customFormat="1" ht="15" customHeight="1" x14ac:dyDescent="0.25">
      <c r="F3928" s="171"/>
      <c r="G3928" s="212"/>
      <c r="J3928" s="202"/>
      <c r="K3928" s="198"/>
    </row>
    <row r="3929" spans="6:11" s="175" customFormat="1" ht="15" customHeight="1" x14ac:dyDescent="0.25">
      <c r="F3929" s="171"/>
      <c r="G3929" s="212"/>
      <c r="J3929" s="202"/>
      <c r="K3929" s="198"/>
    </row>
    <row r="3930" spans="6:11" s="175" customFormat="1" ht="15" customHeight="1" x14ac:dyDescent="0.25">
      <c r="F3930" s="171"/>
      <c r="G3930" s="212"/>
      <c r="J3930" s="202"/>
      <c r="K3930" s="198"/>
    </row>
    <row r="3931" spans="6:11" s="175" customFormat="1" ht="15" customHeight="1" x14ac:dyDescent="0.25">
      <c r="F3931" s="171"/>
      <c r="G3931" s="212"/>
      <c r="J3931" s="202"/>
      <c r="K3931" s="198"/>
    </row>
    <row r="3932" spans="6:11" s="175" customFormat="1" ht="15" customHeight="1" x14ac:dyDescent="0.25">
      <c r="F3932" s="171"/>
      <c r="G3932" s="212"/>
      <c r="J3932" s="202"/>
      <c r="K3932" s="198"/>
    </row>
    <row r="3933" spans="6:11" s="175" customFormat="1" ht="15" customHeight="1" x14ac:dyDescent="0.25">
      <c r="F3933" s="171"/>
      <c r="G3933" s="212"/>
      <c r="J3933" s="202"/>
      <c r="K3933" s="198"/>
    </row>
    <row r="3934" spans="6:11" s="175" customFormat="1" ht="15" customHeight="1" x14ac:dyDescent="0.25">
      <c r="F3934" s="171"/>
      <c r="G3934" s="212"/>
      <c r="J3934" s="202"/>
      <c r="K3934" s="198"/>
    </row>
    <row r="3935" spans="6:11" s="175" customFormat="1" ht="15" customHeight="1" x14ac:dyDescent="0.25">
      <c r="F3935" s="171"/>
      <c r="G3935" s="212"/>
      <c r="J3935" s="202"/>
      <c r="K3935" s="198"/>
    </row>
    <row r="3936" spans="6:11" s="175" customFormat="1" ht="15" customHeight="1" x14ac:dyDescent="0.25">
      <c r="F3936" s="171"/>
      <c r="G3936" s="212"/>
      <c r="J3936" s="202"/>
      <c r="K3936" s="198"/>
    </row>
    <row r="3937" spans="6:11" s="175" customFormat="1" ht="15" customHeight="1" x14ac:dyDescent="0.25">
      <c r="F3937" s="171"/>
      <c r="G3937" s="212"/>
      <c r="J3937" s="202"/>
      <c r="K3937" s="198"/>
    </row>
    <row r="3938" spans="6:11" s="175" customFormat="1" ht="15" customHeight="1" x14ac:dyDescent="0.25">
      <c r="F3938" s="171"/>
      <c r="G3938" s="212"/>
      <c r="J3938" s="202"/>
      <c r="K3938" s="198"/>
    </row>
    <row r="3939" spans="6:11" s="175" customFormat="1" ht="15" customHeight="1" x14ac:dyDescent="0.25">
      <c r="F3939" s="171"/>
      <c r="G3939" s="212"/>
      <c r="J3939" s="202"/>
      <c r="K3939" s="198"/>
    </row>
    <row r="3940" spans="6:11" s="175" customFormat="1" ht="15" customHeight="1" x14ac:dyDescent="0.25">
      <c r="F3940" s="171"/>
      <c r="G3940" s="212"/>
      <c r="J3940" s="202"/>
      <c r="K3940" s="198"/>
    </row>
    <row r="3941" spans="6:11" s="175" customFormat="1" ht="15" customHeight="1" x14ac:dyDescent="0.25">
      <c r="F3941" s="171"/>
      <c r="G3941" s="212"/>
      <c r="J3941" s="202"/>
      <c r="K3941" s="198"/>
    </row>
    <row r="3942" spans="6:11" s="175" customFormat="1" ht="15" customHeight="1" x14ac:dyDescent="0.25">
      <c r="F3942" s="171"/>
      <c r="G3942" s="212"/>
      <c r="J3942" s="202"/>
      <c r="K3942" s="198"/>
    </row>
    <row r="3943" spans="6:11" s="175" customFormat="1" ht="15" customHeight="1" x14ac:dyDescent="0.25">
      <c r="F3943" s="171"/>
      <c r="G3943" s="212"/>
      <c r="J3943" s="202"/>
      <c r="K3943" s="198"/>
    </row>
    <row r="3944" spans="6:11" s="175" customFormat="1" ht="15" customHeight="1" x14ac:dyDescent="0.25">
      <c r="F3944" s="171"/>
      <c r="G3944" s="212"/>
      <c r="J3944" s="202"/>
      <c r="K3944" s="198"/>
    </row>
    <row r="3945" spans="6:11" s="175" customFormat="1" ht="15" customHeight="1" x14ac:dyDescent="0.25">
      <c r="F3945" s="171"/>
      <c r="G3945" s="212"/>
      <c r="J3945" s="202"/>
      <c r="K3945" s="198"/>
    </row>
    <row r="3946" spans="6:11" s="175" customFormat="1" ht="15" customHeight="1" x14ac:dyDescent="0.25">
      <c r="F3946" s="171"/>
      <c r="G3946" s="212"/>
      <c r="J3946" s="202"/>
      <c r="K3946" s="198"/>
    </row>
    <row r="3947" spans="6:11" s="175" customFormat="1" ht="15" customHeight="1" x14ac:dyDescent="0.25">
      <c r="F3947" s="171"/>
      <c r="G3947" s="212"/>
      <c r="J3947" s="202"/>
      <c r="K3947" s="198"/>
    </row>
    <row r="3948" spans="6:11" s="175" customFormat="1" ht="15" customHeight="1" x14ac:dyDescent="0.25">
      <c r="F3948" s="171"/>
      <c r="G3948" s="212"/>
      <c r="J3948" s="202"/>
      <c r="K3948" s="198"/>
    </row>
    <row r="3949" spans="6:11" s="175" customFormat="1" ht="15" customHeight="1" x14ac:dyDescent="0.25">
      <c r="F3949" s="171"/>
      <c r="G3949" s="212"/>
      <c r="J3949" s="202"/>
      <c r="K3949" s="198"/>
    </row>
    <row r="3950" spans="6:11" s="175" customFormat="1" ht="15" customHeight="1" x14ac:dyDescent="0.25">
      <c r="F3950" s="171"/>
      <c r="G3950" s="212"/>
      <c r="J3950" s="202"/>
      <c r="K3950" s="198"/>
    </row>
    <row r="3951" spans="6:11" s="175" customFormat="1" ht="15" customHeight="1" x14ac:dyDescent="0.25">
      <c r="F3951" s="171"/>
      <c r="G3951" s="212"/>
      <c r="J3951" s="202"/>
      <c r="K3951" s="198"/>
    </row>
    <row r="3952" spans="6:11" s="175" customFormat="1" ht="15" customHeight="1" x14ac:dyDescent="0.25">
      <c r="F3952" s="171"/>
      <c r="G3952" s="212"/>
      <c r="J3952" s="202"/>
      <c r="K3952" s="198"/>
    </row>
    <row r="3953" spans="6:11" s="175" customFormat="1" ht="15" customHeight="1" x14ac:dyDescent="0.25">
      <c r="F3953" s="171"/>
      <c r="G3953" s="212"/>
      <c r="J3953" s="202"/>
      <c r="K3953" s="198"/>
    </row>
    <row r="3954" spans="6:11" s="175" customFormat="1" ht="15" customHeight="1" x14ac:dyDescent="0.25">
      <c r="F3954" s="171"/>
      <c r="G3954" s="212"/>
      <c r="J3954" s="202"/>
      <c r="K3954" s="198"/>
    </row>
    <row r="3955" spans="6:11" s="175" customFormat="1" ht="15" customHeight="1" x14ac:dyDescent="0.25">
      <c r="F3955" s="171"/>
      <c r="G3955" s="212"/>
      <c r="J3955" s="202"/>
      <c r="K3955" s="198"/>
    </row>
    <row r="3956" spans="6:11" s="175" customFormat="1" ht="15" customHeight="1" x14ac:dyDescent="0.25">
      <c r="F3956" s="171"/>
      <c r="G3956" s="212"/>
      <c r="J3956" s="202"/>
      <c r="K3956" s="198"/>
    </row>
    <row r="3957" spans="6:11" s="175" customFormat="1" ht="15" customHeight="1" x14ac:dyDescent="0.25">
      <c r="F3957" s="171"/>
      <c r="G3957" s="212"/>
      <c r="J3957" s="202"/>
      <c r="K3957" s="198"/>
    </row>
    <row r="3958" spans="6:11" s="175" customFormat="1" ht="15" customHeight="1" x14ac:dyDescent="0.25">
      <c r="F3958" s="171"/>
      <c r="G3958" s="212"/>
      <c r="J3958" s="202"/>
      <c r="K3958" s="198"/>
    </row>
    <row r="3959" spans="6:11" s="175" customFormat="1" ht="15" customHeight="1" x14ac:dyDescent="0.25">
      <c r="F3959" s="171"/>
      <c r="G3959" s="212"/>
      <c r="J3959" s="202"/>
      <c r="K3959" s="198"/>
    </row>
    <row r="3960" spans="6:11" s="175" customFormat="1" ht="15" customHeight="1" x14ac:dyDescent="0.25">
      <c r="F3960" s="171"/>
      <c r="G3960" s="212"/>
      <c r="J3960" s="202"/>
      <c r="K3960" s="198"/>
    </row>
    <row r="3961" spans="6:11" s="175" customFormat="1" ht="15" customHeight="1" x14ac:dyDescent="0.25">
      <c r="F3961" s="171"/>
      <c r="G3961" s="212"/>
      <c r="J3961" s="202"/>
      <c r="K3961" s="198"/>
    </row>
    <row r="3962" spans="6:11" s="175" customFormat="1" ht="15" customHeight="1" x14ac:dyDescent="0.25">
      <c r="F3962" s="171"/>
      <c r="G3962" s="212"/>
      <c r="J3962" s="202"/>
      <c r="K3962" s="198"/>
    </row>
    <row r="3963" spans="6:11" s="175" customFormat="1" ht="15" customHeight="1" x14ac:dyDescent="0.25">
      <c r="F3963" s="171"/>
      <c r="G3963" s="212"/>
      <c r="J3963" s="202"/>
      <c r="K3963" s="198"/>
    </row>
    <row r="3964" spans="6:11" s="175" customFormat="1" ht="15" customHeight="1" x14ac:dyDescent="0.25">
      <c r="F3964" s="171"/>
      <c r="G3964" s="212"/>
      <c r="J3964" s="202"/>
      <c r="K3964" s="198"/>
    </row>
    <row r="3965" spans="6:11" s="175" customFormat="1" ht="15" customHeight="1" x14ac:dyDescent="0.25">
      <c r="F3965" s="171"/>
      <c r="G3965" s="212"/>
      <c r="J3965" s="202"/>
      <c r="K3965" s="198"/>
    </row>
    <row r="3966" spans="6:11" s="175" customFormat="1" ht="15" customHeight="1" x14ac:dyDescent="0.25">
      <c r="F3966" s="171"/>
      <c r="G3966" s="212"/>
      <c r="J3966" s="202"/>
      <c r="K3966" s="198"/>
    </row>
    <row r="3967" spans="6:11" s="175" customFormat="1" ht="15" customHeight="1" x14ac:dyDescent="0.25">
      <c r="F3967" s="171"/>
      <c r="G3967" s="212"/>
      <c r="J3967" s="202"/>
      <c r="K3967" s="198"/>
    </row>
    <row r="3968" spans="6:11" s="175" customFormat="1" ht="15" customHeight="1" x14ac:dyDescent="0.25">
      <c r="F3968" s="171"/>
      <c r="G3968" s="212"/>
      <c r="J3968" s="202"/>
      <c r="K3968" s="198"/>
    </row>
    <row r="3969" spans="6:11" s="175" customFormat="1" ht="15" customHeight="1" x14ac:dyDescent="0.25">
      <c r="F3969" s="171"/>
      <c r="G3969" s="212"/>
      <c r="J3969" s="202"/>
      <c r="K3969" s="198"/>
    </row>
    <row r="3970" spans="6:11" s="175" customFormat="1" ht="15" customHeight="1" x14ac:dyDescent="0.25">
      <c r="F3970" s="171"/>
      <c r="G3970" s="212"/>
      <c r="J3970" s="202"/>
      <c r="K3970" s="198"/>
    </row>
    <row r="3971" spans="6:11" s="175" customFormat="1" ht="15" customHeight="1" x14ac:dyDescent="0.25">
      <c r="F3971" s="171"/>
      <c r="G3971" s="212"/>
      <c r="J3971" s="202"/>
      <c r="K3971" s="198"/>
    </row>
    <row r="3972" spans="6:11" s="175" customFormat="1" ht="15" customHeight="1" x14ac:dyDescent="0.25">
      <c r="F3972" s="171"/>
      <c r="G3972" s="212"/>
      <c r="J3972" s="202"/>
      <c r="K3972" s="198"/>
    </row>
    <row r="3973" spans="6:11" s="175" customFormat="1" ht="15" customHeight="1" x14ac:dyDescent="0.25">
      <c r="F3973" s="171"/>
      <c r="G3973" s="212"/>
      <c r="J3973" s="202"/>
      <c r="K3973" s="198"/>
    </row>
    <row r="3974" spans="6:11" s="175" customFormat="1" ht="15" customHeight="1" x14ac:dyDescent="0.25">
      <c r="F3974" s="171"/>
      <c r="G3974" s="212"/>
      <c r="J3974" s="202"/>
      <c r="K3974" s="198"/>
    </row>
    <row r="3975" spans="6:11" s="175" customFormat="1" ht="15" customHeight="1" x14ac:dyDescent="0.25">
      <c r="F3975" s="171"/>
      <c r="G3975" s="212"/>
      <c r="J3975" s="202"/>
      <c r="K3975" s="198"/>
    </row>
    <row r="3976" spans="6:11" s="175" customFormat="1" ht="15" customHeight="1" x14ac:dyDescent="0.25">
      <c r="F3976" s="171"/>
      <c r="G3976" s="212"/>
      <c r="J3976" s="202"/>
      <c r="K3976" s="198"/>
    </row>
    <row r="3977" spans="6:11" s="175" customFormat="1" ht="15" customHeight="1" x14ac:dyDescent="0.25">
      <c r="F3977" s="171"/>
      <c r="G3977" s="212"/>
      <c r="J3977" s="202"/>
      <c r="K3977" s="198"/>
    </row>
    <row r="3978" spans="6:11" s="175" customFormat="1" ht="15" customHeight="1" x14ac:dyDescent="0.25">
      <c r="F3978" s="171"/>
      <c r="G3978" s="212"/>
      <c r="J3978" s="202"/>
      <c r="K3978" s="198"/>
    </row>
    <row r="3979" spans="6:11" s="175" customFormat="1" ht="15" customHeight="1" x14ac:dyDescent="0.25">
      <c r="F3979" s="171"/>
      <c r="G3979" s="212"/>
      <c r="J3979" s="202"/>
      <c r="K3979" s="198"/>
    </row>
    <row r="3980" spans="6:11" s="175" customFormat="1" ht="15" customHeight="1" x14ac:dyDescent="0.25">
      <c r="F3980" s="171"/>
      <c r="G3980" s="212"/>
      <c r="J3980" s="202"/>
      <c r="K3980" s="198"/>
    </row>
    <row r="3981" spans="6:11" s="175" customFormat="1" ht="15" customHeight="1" x14ac:dyDescent="0.25">
      <c r="F3981" s="171"/>
      <c r="G3981" s="212"/>
      <c r="J3981" s="202"/>
      <c r="K3981" s="198"/>
    </row>
    <row r="3982" spans="6:11" s="175" customFormat="1" ht="15" customHeight="1" x14ac:dyDescent="0.25">
      <c r="F3982" s="171"/>
      <c r="G3982" s="212"/>
      <c r="J3982" s="202"/>
      <c r="K3982" s="198"/>
    </row>
    <row r="3983" spans="6:11" s="175" customFormat="1" ht="15" customHeight="1" x14ac:dyDescent="0.25">
      <c r="F3983" s="171"/>
      <c r="G3983" s="212"/>
      <c r="J3983" s="202"/>
      <c r="K3983" s="198"/>
    </row>
    <row r="3984" spans="6:11" s="175" customFormat="1" ht="15" customHeight="1" x14ac:dyDescent="0.25">
      <c r="F3984" s="171"/>
      <c r="G3984" s="212"/>
      <c r="J3984" s="202"/>
      <c r="K3984" s="198"/>
    </row>
    <row r="3985" spans="6:11" s="175" customFormat="1" ht="15" customHeight="1" x14ac:dyDescent="0.25">
      <c r="F3985" s="171"/>
      <c r="G3985" s="212"/>
      <c r="J3985" s="202"/>
      <c r="K3985" s="198"/>
    </row>
    <row r="3986" spans="6:11" s="175" customFormat="1" ht="15" customHeight="1" x14ac:dyDescent="0.25">
      <c r="F3986" s="171"/>
      <c r="G3986" s="212"/>
      <c r="J3986" s="202"/>
      <c r="K3986" s="198"/>
    </row>
    <row r="3987" spans="6:11" s="175" customFormat="1" ht="15" customHeight="1" x14ac:dyDescent="0.25">
      <c r="F3987" s="171"/>
      <c r="G3987" s="212"/>
      <c r="J3987" s="202"/>
      <c r="K3987" s="198"/>
    </row>
    <row r="3988" spans="6:11" s="175" customFormat="1" ht="15" customHeight="1" x14ac:dyDescent="0.25">
      <c r="F3988" s="171"/>
      <c r="G3988" s="212"/>
      <c r="J3988" s="202"/>
      <c r="K3988" s="198"/>
    </row>
    <row r="3989" spans="6:11" s="175" customFormat="1" ht="15" customHeight="1" x14ac:dyDescent="0.25">
      <c r="F3989" s="171"/>
      <c r="G3989" s="212"/>
      <c r="J3989" s="202"/>
      <c r="K3989" s="198"/>
    </row>
    <row r="3990" spans="6:11" s="175" customFormat="1" ht="15" customHeight="1" x14ac:dyDescent="0.25">
      <c r="F3990" s="171"/>
      <c r="G3990" s="212"/>
      <c r="J3990" s="202"/>
      <c r="K3990" s="198"/>
    </row>
    <row r="3991" spans="6:11" s="175" customFormat="1" ht="15" customHeight="1" x14ac:dyDescent="0.25">
      <c r="F3991" s="171"/>
      <c r="G3991" s="212"/>
      <c r="J3991" s="202"/>
      <c r="K3991" s="198"/>
    </row>
    <row r="3992" spans="6:11" s="175" customFormat="1" ht="15" customHeight="1" x14ac:dyDescent="0.25">
      <c r="F3992" s="171"/>
      <c r="G3992" s="212"/>
      <c r="J3992" s="202"/>
      <c r="K3992" s="198"/>
    </row>
    <row r="3993" spans="6:11" s="175" customFormat="1" ht="15" customHeight="1" x14ac:dyDescent="0.25">
      <c r="F3993" s="171"/>
      <c r="G3993" s="212"/>
      <c r="J3993" s="202"/>
      <c r="K3993" s="198"/>
    </row>
    <row r="3994" spans="6:11" s="175" customFormat="1" ht="15" customHeight="1" x14ac:dyDescent="0.25">
      <c r="F3994" s="171"/>
      <c r="G3994" s="212"/>
      <c r="J3994" s="202"/>
      <c r="K3994" s="198"/>
    </row>
    <row r="3995" spans="6:11" s="175" customFormat="1" ht="15" customHeight="1" x14ac:dyDescent="0.25">
      <c r="F3995" s="171"/>
      <c r="G3995" s="212"/>
      <c r="J3995" s="202"/>
      <c r="K3995" s="198"/>
    </row>
    <row r="3996" spans="6:11" s="175" customFormat="1" ht="15" customHeight="1" x14ac:dyDescent="0.25">
      <c r="F3996" s="171"/>
      <c r="G3996" s="212"/>
      <c r="J3996" s="202"/>
      <c r="K3996" s="198"/>
    </row>
    <row r="3997" spans="6:11" s="175" customFormat="1" ht="15" customHeight="1" x14ac:dyDescent="0.25">
      <c r="F3997" s="171"/>
      <c r="G3997" s="212"/>
      <c r="J3997" s="202"/>
      <c r="K3997" s="198"/>
    </row>
    <row r="3998" spans="6:11" s="175" customFormat="1" ht="15" customHeight="1" x14ac:dyDescent="0.25">
      <c r="F3998" s="171"/>
      <c r="G3998" s="212"/>
      <c r="J3998" s="202"/>
      <c r="K3998" s="198"/>
    </row>
    <row r="3999" spans="6:11" s="175" customFormat="1" ht="15" customHeight="1" x14ac:dyDescent="0.25">
      <c r="F3999" s="171"/>
      <c r="G3999" s="212"/>
      <c r="J3999" s="202"/>
      <c r="K3999" s="198"/>
    </row>
    <row r="4000" spans="6:11" s="175" customFormat="1" ht="15" customHeight="1" x14ac:dyDescent="0.25">
      <c r="F4000" s="171"/>
      <c r="G4000" s="212"/>
      <c r="J4000" s="202"/>
      <c r="K4000" s="198"/>
    </row>
    <row r="4001" spans="6:11" s="175" customFormat="1" ht="15" customHeight="1" x14ac:dyDescent="0.25">
      <c r="F4001" s="171"/>
      <c r="G4001" s="212"/>
      <c r="J4001" s="202"/>
      <c r="K4001" s="198"/>
    </row>
    <row r="4002" spans="6:11" s="175" customFormat="1" ht="15" customHeight="1" x14ac:dyDescent="0.25">
      <c r="F4002" s="171"/>
      <c r="G4002" s="212"/>
      <c r="J4002" s="202"/>
      <c r="K4002" s="198"/>
    </row>
    <row r="4003" spans="6:11" s="175" customFormat="1" ht="15" customHeight="1" x14ac:dyDescent="0.25">
      <c r="F4003" s="171"/>
      <c r="G4003" s="212"/>
      <c r="J4003" s="202"/>
      <c r="K4003" s="198"/>
    </row>
    <row r="4004" spans="6:11" s="175" customFormat="1" ht="15" customHeight="1" x14ac:dyDescent="0.25">
      <c r="F4004" s="171"/>
      <c r="G4004" s="212"/>
      <c r="J4004" s="202"/>
      <c r="K4004" s="198"/>
    </row>
    <row r="4005" spans="6:11" s="175" customFormat="1" ht="15" customHeight="1" x14ac:dyDescent="0.25">
      <c r="F4005" s="171"/>
      <c r="G4005" s="212"/>
      <c r="J4005" s="202"/>
      <c r="K4005" s="198"/>
    </row>
    <row r="4006" spans="6:11" s="175" customFormat="1" ht="15" customHeight="1" x14ac:dyDescent="0.25">
      <c r="F4006" s="171"/>
      <c r="G4006" s="212"/>
      <c r="J4006" s="202"/>
      <c r="K4006" s="198"/>
    </row>
    <row r="4007" spans="6:11" s="175" customFormat="1" ht="15" customHeight="1" x14ac:dyDescent="0.25">
      <c r="F4007" s="171"/>
      <c r="G4007" s="212"/>
      <c r="J4007" s="202"/>
      <c r="K4007" s="198"/>
    </row>
    <row r="4008" spans="6:11" s="175" customFormat="1" ht="15" customHeight="1" x14ac:dyDescent="0.25">
      <c r="F4008" s="171"/>
      <c r="G4008" s="212"/>
      <c r="J4008" s="202"/>
      <c r="K4008" s="198"/>
    </row>
    <row r="4009" spans="6:11" s="175" customFormat="1" ht="15" customHeight="1" x14ac:dyDescent="0.25">
      <c r="F4009" s="171"/>
      <c r="G4009" s="212"/>
      <c r="J4009" s="202"/>
      <c r="K4009" s="198"/>
    </row>
    <row r="4010" spans="6:11" s="175" customFormat="1" ht="15" customHeight="1" x14ac:dyDescent="0.25">
      <c r="F4010" s="171"/>
      <c r="G4010" s="212"/>
      <c r="J4010" s="202"/>
      <c r="K4010" s="198"/>
    </row>
    <row r="4011" spans="6:11" s="175" customFormat="1" ht="15" customHeight="1" x14ac:dyDescent="0.25">
      <c r="F4011" s="171"/>
      <c r="G4011" s="212"/>
      <c r="J4011" s="202"/>
      <c r="K4011" s="198"/>
    </row>
    <row r="4012" spans="6:11" s="175" customFormat="1" ht="15" customHeight="1" x14ac:dyDescent="0.25">
      <c r="F4012" s="171"/>
      <c r="G4012" s="212"/>
      <c r="J4012" s="202"/>
      <c r="K4012" s="198"/>
    </row>
    <row r="4013" spans="6:11" s="175" customFormat="1" ht="15" customHeight="1" x14ac:dyDescent="0.25">
      <c r="F4013" s="171"/>
      <c r="G4013" s="212"/>
      <c r="J4013" s="202"/>
      <c r="K4013" s="198"/>
    </row>
    <row r="4014" spans="6:11" s="175" customFormat="1" ht="15" customHeight="1" x14ac:dyDescent="0.25">
      <c r="F4014" s="171"/>
      <c r="G4014" s="212"/>
      <c r="J4014" s="202"/>
      <c r="K4014" s="198"/>
    </row>
    <row r="4015" spans="6:11" s="175" customFormat="1" ht="15" customHeight="1" x14ac:dyDescent="0.25">
      <c r="F4015" s="171"/>
      <c r="G4015" s="212"/>
      <c r="J4015" s="202"/>
      <c r="K4015" s="198"/>
    </row>
    <row r="4016" spans="6:11" s="175" customFormat="1" ht="15" customHeight="1" x14ac:dyDescent="0.25">
      <c r="F4016" s="171"/>
      <c r="G4016" s="212"/>
      <c r="J4016" s="202"/>
      <c r="K4016" s="198"/>
    </row>
    <row r="4017" spans="6:11" s="175" customFormat="1" ht="15" customHeight="1" x14ac:dyDescent="0.25">
      <c r="F4017" s="171"/>
      <c r="G4017" s="212"/>
      <c r="J4017" s="202"/>
      <c r="K4017" s="198"/>
    </row>
    <row r="4018" spans="6:11" s="175" customFormat="1" ht="15" customHeight="1" x14ac:dyDescent="0.25">
      <c r="F4018" s="171"/>
      <c r="G4018" s="212"/>
      <c r="J4018" s="202"/>
      <c r="K4018" s="198"/>
    </row>
    <row r="4019" spans="6:11" s="175" customFormat="1" ht="15" customHeight="1" x14ac:dyDescent="0.25">
      <c r="F4019" s="171"/>
      <c r="G4019" s="212"/>
      <c r="J4019" s="202"/>
      <c r="K4019" s="198"/>
    </row>
    <row r="4020" spans="6:11" s="175" customFormat="1" ht="15" customHeight="1" x14ac:dyDescent="0.25">
      <c r="F4020" s="171"/>
      <c r="G4020" s="212"/>
      <c r="J4020" s="202"/>
      <c r="K4020" s="198"/>
    </row>
    <row r="4021" spans="6:11" s="175" customFormat="1" ht="15" customHeight="1" x14ac:dyDescent="0.25">
      <c r="F4021" s="171"/>
      <c r="G4021" s="212"/>
      <c r="J4021" s="202"/>
      <c r="K4021" s="198"/>
    </row>
    <row r="4022" spans="6:11" s="175" customFormat="1" ht="15" customHeight="1" x14ac:dyDescent="0.25">
      <c r="F4022" s="171"/>
      <c r="G4022" s="212"/>
      <c r="J4022" s="202"/>
      <c r="K4022" s="198"/>
    </row>
    <row r="4023" spans="6:11" s="175" customFormat="1" ht="15" customHeight="1" x14ac:dyDescent="0.25">
      <c r="F4023" s="171"/>
      <c r="G4023" s="212"/>
      <c r="J4023" s="202"/>
      <c r="K4023" s="198"/>
    </row>
    <row r="4024" spans="6:11" s="175" customFormat="1" ht="15" customHeight="1" x14ac:dyDescent="0.25">
      <c r="F4024" s="171"/>
      <c r="G4024" s="212"/>
      <c r="J4024" s="202"/>
      <c r="K4024" s="198"/>
    </row>
    <row r="4025" spans="6:11" s="175" customFormat="1" ht="15" customHeight="1" x14ac:dyDescent="0.25">
      <c r="F4025" s="171"/>
      <c r="G4025" s="212"/>
      <c r="J4025" s="202"/>
      <c r="K4025" s="198"/>
    </row>
    <row r="4026" spans="6:11" s="175" customFormat="1" ht="15" customHeight="1" x14ac:dyDescent="0.25">
      <c r="F4026" s="171"/>
      <c r="G4026" s="212"/>
      <c r="J4026" s="202"/>
      <c r="K4026" s="198"/>
    </row>
    <row r="4027" spans="6:11" s="175" customFormat="1" ht="15" customHeight="1" x14ac:dyDescent="0.25">
      <c r="F4027" s="171"/>
      <c r="G4027" s="212"/>
      <c r="J4027" s="202"/>
      <c r="K4027" s="198"/>
    </row>
    <row r="4028" spans="6:11" s="175" customFormat="1" ht="15" customHeight="1" x14ac:dyDescent="0.25">
      <c r="F4028" s="171"/>
      <c r="G4028" s="212"/>
      <c r="J4028" s="202"/>
      <c r="K4028" s="198"/>
    </row>
    <row r="4029" spans="6:11" s="175" customFormat="1" ht="15" customHeight="1" x14ac:dyDescent="0.25">
      <c r="F4029" s="171"/>
      <c r="G4029" s="212"/>
      <c r="J4029" s="202"/>
      <c r="K4029" s="198"/>
    </row>
    <row r="4030" spans="6:11" s="175" customFormat="1" ht="15" customHeight="1" x14ac:dyDescent="0.25">
      <c r="F4030" s="171"/>
      <c r="G4030" s="212"/>
      <c r="J4030" s="202"/>
      <c r="K4030" s="198"/>
    </row>
    <row r="4031" spans="6:11" s="175" customFormat="1" ht="15" customHeight="1" x14ac:dyDescent="0.25">
      <c r="F4031" s="171"/>
      <c r="G4031" s="212"/>
      <c r="J4031" s="202"/>
      <c r="K4031" s="198"/>
    </row>
    <row r="4032" spans="6:11" s="175" customFormat="1" ht="15" customHeight="1" x14ac:dyDescent="0.25">
      <c r="F4032" s="171"/>
      <c r="G4032" s="212"/>
      <c r="J4032" s="202"/>
      <c r="K4032" s="198"/>
    </row>
    <row r="4033" spans="6:11" s="175" customFormat="1" ht="15" customHeight="1" x14ac:dyDescent="0.25">
      <c r="F4033" s="171"/>
      <c r="G4033" s="212"/>
      <c r="J4033" s="202"/>
      <c r="K4033" s="198"/>
    </row>
    <row r="4034" spans="6:11" s="175" customFormat="1" ht="15" customHeight="1" x14ac:dyDescent="0.25">
      <c r="F4034" s="171"/>
      <c r="G4034" s="212"/>
      <c r="J4034" s="202"/>
      <c r="K4034" s="198"/>
    </row>
    <row r="4035" spans="6:11" s="175" customFormat="1" ht="15" customHeight="1" x14ac:dyDescent="0.25">
      <c r="F4035" s="171"/>
      <c r="G4035" s="212"/>
      <c r="J4035" s="202"/>
      <c r="K4035" s="198"/>
    </row>
    <row r="4036" spans="6:11" s="175" customFormat="1" ht="15" customHeight="1" x14ac:dyDescent="0.25">
      <c r="F4036" s="171"/>
      <c r="G4036" s="212"/>
      <c r="J4036" s="202"/>
      <c r="K4036" s="198"/>
    </row>
    <row r="4037" spans="6:11" s="175" customFormat="1" ht="15" customHeight="1" x14ac:dyDescent="0.25">
      <c r="F4037" s="171"/>
      <c r="G4037" s="212"/>
      <c r="J4037" s="202"/>
      <c r="K4037" s="198"/>
    </row>
    <row r="4038" spans="6:11" s="175" customFormat="1" ht="15" customHeight="1" x14ac:dyDescent="0.25">
      <c r="F4038" s="171"/>
      <c r="G4038" s="212"/>
      <c r="J4038" s="202"/>
      <c r="K4038" s="198"/>
    </row>
    <row r="4039" spans="6:11" s="175" customFormat="1" ht="15" customHeight="1" x14ac:dyDescent="0.25">
      <c r="F4039" s="171"/>
      <c r="G4039" s="212"/>
      <c r="J4039" s="202"/>
      <c r="K4039" s="198"/>
    </row>
    <row r="4040" spans="6:11" s="175" customFormat="1" ht="15" customHeight="1" x14ac:dyDescent="0.25">
      <c r="F4040" s="171"/>
      <c r="G4040" s="212"/>
      <c r="J4040" s="202"/>
      <c r="K4040" s="198"/>
    </row>
    <row r="4041" spans="6:11" s="175" customFormat="1" ht="15" customHeight="1" x14ac:dyDescent="0.25">
      <c r="F4041" s="171"/>
      <c r="G4041" s="212"/>
      <c r="J4041" s="202"/>
      <c r="K4041" s="198"/>
    </row>
    <row r="4042" spans="6:11" s="175" customFormat="1" ht="15" customHeight="1" x14ac:dyDescent="0.25">
      <c r="F4042" s="171"/>
      <c r="G4042" s="212"/>
      <c r="J4042" s="202"/>
      <c r="K4042" s="198"/>
    </row>
    <row r="4043" spans="6:11" s="175" customFormat="1" ht="15" customHeight="1" x14ac:dyDescent="0.25">
      <c r="F4043" s="171"/>
      <c r="G4043" s="212"/>
      <c r="J4043" s="202"/>
      <c r="K4043" s="198"/>
    </row>
    <row r="4044" spans="6:11" s="175" customFormat="1" ht="15" customHeight="1" x14ac:dyDescent="0.25">
      <c r="F4044" s="171"/>
      <c r="G4044" s="212"/>
      <c r="J4044" s="202"/>
      <c r="K4044" s="198"/>
    </row>
    <row r="4045" spans="6:11" s="175" customFormat="1" ht="15" customHeight="1" x14ac:dyDescent="0.25">
      <c r="F4045" s="171"/>
      <c r="G4045" s="212"/>
      <c r="J4045" s="202"/>
      <c r="K4045" s="198"/>
    </row>
    <row r="4046" spans="6:11" s="175" customFormat="1" ht="15" customHeight="1" x14ac:dyDescent="0.25">
      <c r="F4046" s="171"/>
      <c r="G4046" s="212"/>
      <c r="J4046" s="202"/>
      <c r="K4046" s="198"/>
    </row>
    <row r="4047" spans="6:11" s="175" customFormat="1" ht="15" customHeight="1" x14ac:dyDescent="0.25">
      <c r="F4047" s="171"/>
      <c r="G4047" s="212"/>
      <c r="J4047" s="202"/>
      <c r="K4047" s="198"/>
    </row>
    <row r="4048" spans="6:11" s="175" customFormat="1" ht="15" customHeight="1" x14ac:dyDescent="0.25">
      <c r="F4048" s="171"/>
      <c r="G4048" s="212"/>
      <c r="J4048" s="202"/>
      <c r="K4048" s="198"/>
    </row>
    <row r="4049" spans="6:11" s="175" customFormat="1" ht="15" customHeight="1" x14ac:dyDescent="0.25">
      <c r="F4049" s="171"/>
      <c r="G4049" s="212"/>
      <c r="J4049" s="202"/>
      <c r="K4049" s="198"/>
    </row>
    <row r="4050" spans="6:11" s="175" customFormat="1" ht="15" customHeight="1" x14ac:dyDescent="0.25">
      <c r="F4050" s="171"/>
      <c r="G4050" s="212"/>
      <c r="J4050" s="202"/>
      <c r="K4050" s="198"/>
    </row>
    <row r="4051" spans="6:11" s="175" customFormat="1" ht="15" customHeight="1" x14ac:dyDescent="0.25">
      <c r="F4051" s="171"/>
      <c r="G4051" s="212"/>
      <c r="J4051" s="202"/>
      <c r="K4051" s="198"/>
    </row>
    <row r="4052" spans="6:11" s="175" customFormat="1" ht="15" customHeight="1" x14ac:dyDescent="0.25">
      <c r="F4052" s="171"/>
      <c r="G4052" s="212"/>
      <c r="J4052" s="202"/>
      <c r="K4052" s="198"/>
    </row>
    <row r="4053" spans="6:11" s="175" customFormat="1" ht="15" customHeight="1" x14ac:dyDescent="0.25">
      <c r="F4053" s="171"/>
      <c r="G4053" s="212"/>
      <c r="J4053" s="202"/>
      <c r="K4053" s="198"/>
    </row>
    <row r="4054" spans="6:11" s="175" customFormat="1" ht="15" customHeight="1" x14ac:dyDescent="0.25">
      <c r="F4054" s="171"/>
      <c r="G4054" s="212"/>
      <c r="J4054" s="202"/>
      <c r="K4054" s="198"/>
    </row>
    <row r="4055" spans="6:11" s="175" customFormat="1" ht="15" customHeight="1" x14ac:dyDescent="0.25">
      <c r="F4055" s="171"/>
      <c r="G4055" s="212"/>
      <c r="J4055" s="202"/>
      <c r="K4055" s="198"/>
    </row>
    <row r="4056" spans="6:11" s="175" customFormat="1" ht="15" customHeight="1" x14ac:dyDescent="0.25">
      <c r="F4056" s="171"/>
      <c r="G4056" s="212"/>
      <c r="J4056" s="202"/>
      <c r="K4056" s="198"/>
    </row>
    <row r="4057" spans="6:11" s="175" customFormat="1" ht="15" customHeight="1" x14ac:dyDescent="0.25">
      <c r="F4057" s="171"/>
      <c r="G4057" s="212"/>
      <c r="J4057" s="202"/>
      <c r="K4057" s="198"/>
    </row>
    <row r="4058" spans="6:11" s="175" customFormat="1" ht="15" customHeight="1" x14ac:dyDescent="0.25">
      <c r="F4058" s="171"/>
      <c r="G4058" s="212"/>
      <c r="J4058" s="202"/>
      <c r="K4058" s="198"/>
    </row>
    <row r="4059" spans="6:11" s="175" customFormat="1" ht="15" customHeight="1" x14ac:dyDescent="0.25">
      <c r="F4059" s="171"/>
      <c r="G4059" s="212"/>
      <c r="J4059" s="202"/>
      <c r="K4059" s="198"/>
    </row>
    <row r="4060" spans="6:11" s="175" customFormat="1" ht="15" customHeight="1" x14ac:dyDescent="0.25">
      <c r="F4060" s="171"/>
      <c r="G4060" s="212"/>
      <c r="J4060" s="202"/>
      <c r="K4060" s="198"/>
    </row>
    <row r="4061" spans="6:11" s="175" customFormat="1" ht="15" customHeight="1" x14ac:dyDescent="0.25">
      <c r="F4061" s="171"/>
      <c r="G4061" s="212"/>
      <c r="J4061" s="202"/>
      <c r="K4061" s="198"/>
    </row>
    <row r="4062" spans="6:11" s="175" customFormat="1" ht="15" customHeight="1" x14ac:dyDescent="0.25">
      <c r="F4062" s="171"/>
      <c r="G4062" s="212"/>
      <c r="J4062" s="202"/>
      <c r="K4062" s="198"/>
    </row>
    <row r="4063" spans="6:11" s="175" customFormat="1" ht="15" customHeight="1" x14ac:dyDescent="0.25">
      <c r="F4063" s="171"/>
      <c r="G4063" s="212"/>
      <c r="J4063" s="202"/>
      <c r="K4063" s="198"/>
    </row>
    <row r="4064" spans="6:11" s="175" customFormat="1" ht="15" customHeight="1" x14ac:dyDescent="0.25">
      <c r="F4064" s="171"/>
      <c r="G4064" s="212"/>
      <c r="J4064" s="202"/>
      <c r="K4064" s="198"/>
    </row>
    <row r="4065" spans="6:11" s="175" customFormat="1" ht="15" customHeight="1" x14ac:dyDescent="0.25">
      <c r="F4065" s="171"/>
      <c r="G4065" s="212"/>
      <c r="J4065" s="202"/>
      <c r="K4065" s="198"/>
    </row>
    <row r="4066" spans="6:11" s="175" customFormat="1" ht="15" customHeight="1" x14ac:dyDescent="0.25">
      <c r="F4066" s="171"/>
      <c r="G4066" s="212"/>
      <c r="J4066" s="202"/>
      <c r="K4066" s="198"/>
    </row>
    <row r="4067" spans="6:11" s="175" customFormat="1" ht="15" customHeight="1" x14ac:dyDescent="0.25">
      <c r="F4067" s="171"/>
      <c r="G4067" s="212"/>
      <c r="J4067" s="202"/>
      <c r="K4067" s="198"/>
    </row>
    <row r="4068" spans="6:11" s="175" customFormat="1" ht="15" customHeight="1" x14ac:dyDescent="0.25">
      <c r="F4068" s="171"/>
      <c r="G4068" s="212"/>
      <c r="J4068" s="202"/>
      <c r="K4068" s="198"/>
    </row>
    <row r="4069" spans="6:11" s="175" customFormat="1" ht="15" customHeight="1" x14ac:dyDescent="0.25">
      <c r="F4069" s="171"/>
      <c r="G4069" s="212"/>
      <c r="J4069" s="202"/>
      <c r="K4069" s="198"/>
    </row>
    <row r="4070" spans="6:11" s="175" customFormat="1" ht="15" customHeight="1" x14ac:dyDescent="0.25">
      <c r="F4070" s="171"/>
      <c r="G4070" s="212"/>
      <c r="J4070" s="202"/>
      <c r="K4070" s="198"/>
    </row>
    <row r="4071" spans="6:11" s="175" customFormat="1" ht="15" customHeight="1" x14ac:dyDescent="0.25">
      <c r="F4071" s="171"/>
      <c r="G4071" s="212"/>
      <c r="J4071" s="202"/>
      <c r="K4071" s="198"/>
    </row>
    <row r="4072" spans="6:11" s="175" customFormat="1" ht="15" customHeight="1" x14ac:dyDescent="0.25">
      <c r="F4072" s="171"/>
      <c r="G4072" s="212"/>
      <c r="J4072" s="202"/>
      <c r="K4072" s="198"/>
    </row>
    <row r="4073" spans="6:11" s="175" customFormat="1" ht="15" customHeight="1" x14ac:dyDescent="0.25">
      <c r="F4073" s="171"/>
      <c r="G4073" s="212"/>
      <c r="J4073" s="202"/>
      <c r="K4073" s="198"/>
    </row>
    <row r="4074" spans="6:11" s="175" customFormat="1" ht="15" customHeight="1" x14ac:dyDescent="0.25">
      <c r="F4074" s="171"/>
      <c r="G4074" s="212"/>
      <c r="J4074" s="202"/>
      <c r="K4074" s="198"/>
    </row>
    <row r="4075" spans="6:11" s="175" customFormat="1" ht="15" customHeight="1" x14ac:dyDescent="0.25">
      <c r="F4075" s="171"/>
      <c r="G4075" s="212"/>
      <c r="J4075" s="202"/>
      <c r="K4075" s="198"/>
    </row>
    <row r="4076" spans="6:11" s="175" customFormat="1" ht="15" customHeight="1" x14ac:dyDescent="0.25">
      <c r="F4076" s="171"/>
      <c r="G4076" s="212"/>
      <c r="J4076" s="202"/>
      <c r="K4076" s="198"/>
    </row>
    <row r="4077" spans="6:11" s="175" customFormat="1" ht="15" customHeight="1" x14ac:dyDescent="0.25">
      <c r="F4077" s="171"/>
      <c r="G4077" s="212"/>
      <c r="J4077" s="202"/>
      <c r="K4077" s="198"/>
    </row>
    <row r="4078" spans="6:11" s="175" customFormat="1" ht="15" customHeight="1" x14ac:dyDescent="0.25">
      <c r="F4078" s="171"/>
      <c r="G4078" s="212"/>
      <c r="J4078" s="202"/>
      <c r="K4078" s="198"/>
    </row>
    <row r="4079" spans="6:11" s="175" customFormat="1" ht="15" customHeight="1" x14ac:dyDescent="0.25">
      <c r="F4079" s="171"/>
      <c r="G4079" s="212"/>
      <c r="J4079" s="202"/>
      <c r="K4079" s="198"/>
    </row>
    <row r="4080" spans="6:11" s="175" customFormat="1" ht="15" customHeight="1" x14ac:dyDescent="0.25">
      <c r="F4080" s="171"/>
      <c r="G4080" s="212"/>
      <c r="J4080" s="202"/>
      <c r="K4080" s="198"/>
    </row>
    <row r="4081" spans="6:11" s="175" customFormat="1" ht="15" customHeight="1" x14ac:dyDescent="0.25">
      <c r="F4081" s="171"/>
      <c r="G4081" s="212"/>
      <c r="J4081" s="202"/>
      <c r="K4081" s="198"/>
    </row>
    <row r="4082" spans="6:11" s="175" customFormat="1" ht="15" customHeight="1" x14ac:dyDescent="0.25">
      <c r="F4082" s="171"/>
      <c r="G4082" s="212"/>
      <c r="J4082" s="202"/>
      <c r="K4082" s="198"/>
    </row>
    <row r="4083" spans="6:11" s="175" customFormat="1" ht="15" customHeight="1" x14ac:dyDescent="0.25">
      <c r="F4083" s="171"/>
      <c r="G4083" s="212"/>
      <c r="J4083" s="202"/>
      <c r="K4083" s="198"/>
    </row>
    <row r="4084" spans="6:11" s="175" customFormat="1" ht="15" customHeight="1" x14ac:dyDescent="0.25">
      <c r="F4084" s="171"/>
      <c r="G4084" s="212"/>
      <c r="J4084" s="202"/>
      <c r="K4084" s="198"/>
    </row>
    <row r="4085" spans="6:11" s="175" customFormat="1" ht="15" customHeight="1" x14ac:dyDescent="0.25">
      <c r="F4085" s="171"/>
      <c r="G4085" s="212"/>
      <c r="J4085" s="202"/>
      <c r="K4085" s="198"/>
    </row>
    <row r="4086" spans="6:11" s="175" customFormat="1" ht="15" customHeight="1" x14ac:dyDescent="0.25">
      <c r="F4086" s="171"/>
      <c r="G4086" s="212"/>
      <c r="J4086" s="202"/>
      <c r="K4086" s="198"/>
    </row>
    <row r="4087" spans="6:11" s="175" customFormat="1" ht="15" customHeight="1" x14ac:dyDescent="0.25">
      <c r="F4087" s="171"/>
      <c r="G4087" s="212"/>
      <c r="J4087" s="202"/>
      <c r="K4087" s="198"/>
    </row>
    <row r="4088" spans="6:11" s="175" customFormat="1" ht="15" customHeight="1" x14ac:dyDescent="0.25">
      <c r="F4088" s="171"/>
      <c r="G4088" s="212"/>
      <c r="J4088" s="202"/>
      <c r="K4088" s="198"/>
    </row>
    <row r="4089" spans="6:11" s="175" customFormat="1" ht="15" customHeight="1" x14ac:dyDescent="0.25">
      <c r="F4089" s="171"/>
      <c r="G4089" s="212"/>
      <c r="J4089" s="202"/>
      <c r="K4089" s="198"/>
    </row>
    <row r="4090" spans="6:11" s="175" customFormat="1" ht="15" customHeight="1" x14ac:dyDescent="0.25">
      <c r="F4090" s="171"/>
      <c r="G4090" s="212"/>
      <c r="J4090" s="202"/>
      <c r="K4090" s="198"/>
    </row>
    <row r="4091" spans="6:11" s="175" customFormat="1" ht="15" customHeight="1" x14ac:dyDescent="0.25">
      <c r="F4091" s="171"/>
      <c r="G4091" s="212"/>
      <c r="J4091" s="202"/>
      <c r="K4091" s="198"/>
    </row>
    <row r="4092" spans="6:11" s="175" customFormat="1" ht="15" customHeight="1" x14ac:dyDescent="0.25">
      <c r="F4092" s="171"/>
      <c r="G4092" s="212"/>
      <c r="J4092" s="202"/>
      <c r="K4092" s="198"/>
    </row>
    <row r="4093" spans="6:11" s="175" customFormat="1" ht="15" customHeight="1" x14ac:dyDescent="0.25">
      <c r="F4093" s="171"/>
      <c r="G4093" s="212"/>
      <c r="J4093" s="202"/>
      <c r="K4093" s="198"/>
    </row>
    <row r="4094" spans="6:11" s="175" customFormat="1" ht="15" customHeight="1" x14ac:dyDescent="0.25">
      <c r="F4094" s="171"/>
      <c r="G4094" s="212"/>
      <c r="J4094" s="202"/>
      <c r="K4094" s="198"/>
    </row>
    <row r="4095" spans="6:11" s="175" customFormat="1" ht="15" customHeight="1" x14ac:dyDescent="0.25">
      <c r="F4095" s="171"/>
      <c r="G4095" s="212"/>
      <c r="J4095" s="202"/>
      <c r="K4095" s="198"/>
    </row>
    <row r="4096" spans="6:11" s="175" customFormat="1" ht="15" customHeight="1" x14ac:dyDescent="0.25">
      <c r="F4096" s="171"/>
      <c r="G4096" s="212"/>
      <c r="J4096" s="202"/>
      <c r="K4096" s="198"/>
    </row>
    <row r="4097" spans="6:11" s="175" customFormat="1" ht="15" customHeight="1" x14ac:dyDescent="0.25">
      <c r="F4097" s="171"/>
      <c r="G4097" s="212"/>
      <c r="J4097" s="202"/>
      <c r="K4097" s="198"/>
    </row>
    <row r="4098" spans="6:11" s="175" customFormat="1" ht="15" customHeight="1" x14ac:dyDescent="0.25">
      <c r="F4098" s="171"/>
      <c r="G4098" s="212"/>
      <c r="J4098" s="202"/>
      <c r="K4098" s="198"/>
    </row>
    <row r="4099" spans="6:11" s="175" customFormat="1" ht="15" customHeight="1" x14ac:dyDescent="0.25">
      <c r="F4099" s="171"/>
      <c r="G4099" s="212"/>
      <c r="J4099" s="202"/>
      <c r="K4099" s="198"/>
    </row>
    <row r="4100" spans="6:11" s="175" customFormat="1" ht="15" customHeight="1" x14ac:dyDescent="0.25">
      <c r="F4100" s="171"/>
      <c r="G4100" s="212"/>
      <c r="J4100" s="202"/>
      <c r="K4100" s="198"/>
    </row>
    <row r="4101" spans="6:11" s="175" customFormat="1" ht="15" customHeight="1" x14ac:dyDescent="0.25">
      <c r="F4101" s="171"/>
      <c r="G4101" s="212"/>
      <c r="J4101" s="202"/>
      <c r="K4101" s="198"/>
    </row>
    <row r="4102" spans="6:11" s="175" customFormat="1" ht="15" customHeight="1" x14ac:dyDescent="0.25">
      <c r="F4102" s="171"/>
      <c r="G4102" s="212"/>
      <c r="J4102" s="202"/>
      <c r="K4102" s="198"/>
    </row>
    <row r="4103" spans="6:11" s="175" customFormat="1" ht="15" customHeight="1" x14ac:dyDescent="0.25">
      <c r="F4103" s="171"/>
      <c r="G4103" s="212"/>
      <c r="J4103" s="202"/>
      <c r="K4103" s="198"/>
    </row>
    <row r="4104" spans="6:11" s="175" customFormat="1" ht="15" customHeight="1" x14ac:dyDescent="0.25">
      <c r="F4104" s="171"/>
      <c r="G4104" s="212"/>
      <c r="J4104" s="202"/>
      <c r="K4104" s="198"/>
    </row>
    <row r="4105" spans="6:11" s="175" customFormat="1" ht="15" customHeight="1" x14ac:dyDescent="0.25">
      <c r="F4105" s="171"/>
      <c r="G4105" s="212"/>
      <c r="J4105" s="202"/>
      <c r="K4105" s="198"/>
    </row>
    <row r="4106" spans="6:11" s="175" customFormat="1" ht="15" customHeight="1" x14ac:dyDescent="0.25">
      <c r="F4106" s="171"/>
      <c r="G4106" s="212"/>
      <c r="J4106" s="202"/>
      <c r="K4106" s="198"/>
    </row>
    <row r="4107" spans="6:11" s="175" customFormat="1" ht="15" customHeight="1" x14ac:dyDescent="0.25">
      <c r="F4107" s="171"/>
      <c r="G4107" s="212"/>
      <c r="J4107" s="202"/>
      <c r="K4107" s="198"/>
    </row>
    <row r="4108" spans="6:11" s="175" customFormat="1" ht="15" customHeight="1" x14ac:dyDescent="0.25">
      <c r="F4108" s="171"/>
      <c r="G4108" s="212"/>
      <c r="J4108" s="202"/>
      <c r="K4108" s="198"/>
    </row>
    <row r="4109" spans="6:11" s="175" customFormat="1" ht="15" customHeight="1" x14ac:dyDescent="0.25">
      <c r="F4109" s="171"/>
      <c r="G4109" s="212"/>
      <c r="J4109" s="202"/>
      <c r="K4109" s="198"/>
    </row>
    <row r="4110" spans="6:11" s="175" customFormat="1" ht="15" customHeight="1" x14ac:dyDescent="0.25">
      <c r="F4110" s="171"/>
      <c r="G4110" s="212"/>
      <c r="J4110" s="202"/>
      <c r="K4110" s="198"/>
    </row>
    <row r="4111" spans="6:11" s="175" customFormat="1" ht="15" customHeight="1" x14ac:dyDescent="0.25">
      <c r="F4111" s="171"/>
      <c r="G4111" s="212"/>
      <c r="J4111" s="202"/>
      <c r="K4111" s="198"/>
    </row>
    <row r="4112" spans="6:11" s="175" customFormat="1" ht="15" customHeight="1" x14ac:dyDescent="0.25">
      <c r="F4112" s="171"/>
      <c r="G4112" s="212"/>
      <c r="J4112" s="202"/>
      <c r="K4112" s="198"/>
    </row>
    <row r="4113" spans="6:11" s="175" customFormat="1" ht="15" customHeight="1" x14ac:dyDescent="0.25">
      <c r="F4113" s="171"/>
      <c r="G4113" s="212"/>
      <c r="J4113" s="202"/>
      <c r="K4113" s="198"/>
    </row>
    <row r="4114" spans="6:11" s="175" customFormat="1" ht="15" customHeight="1" x14ac:dyDescent="0.25">
      <c r="F4114" s="171"/>
      <c r="G4114" s="212"/>
      <c r="J4114" s="202"/>
      <c r="K4114" s="198"/>
    </row>
    <row r="4115" spans="6:11" s="175" customFormat="1" ht="15" customHeight="1" x14ac:dyDescent="0.25">
      <c r="F4115" s="171"/>
      <c r="G4115" s="212"/>
      <c r="J4115" s="202"/>
      <c r="K4115" s="198"/>
    </row>
    <row r="4116" spans="6:11" s="175" customFormat="1" ht="15" customHeight="1" x14ac:dyDescent="0.25">
      <c r="F4116" s="171"/>
      <c r="G4116" s="212"/>
      <c r="J4116" s="202"/>
      <c r="K4116" s="198"/>
    </row>
    <row r="4117" spans="6:11" s="175" customFormat="1" ht="15" customHeight="1" x14ac:dyDescent="0.25">
      <c r="F4117" s="171"/>
      <c r="G4117" s="212"/>
      <c r="J4117" s="202"/>
      <c r="K4117" s="198"/>
    </row>
    <row r="4118" spans="6:11" s="175" customFormat="1" ht="15" customHeight="1" x14ac:dyDescent="0.25">
      <c r="F4118" s="171"/>
      <c r="G4118" s="212"/>
      <c r="J4118" s="202"/>
      <c r="K4118" s="198"/>
    </row>
    <row r="4119" spans="6:11" s="175" customFormat="1" ht="15" customHeight="1" x14ac:dyDescent="0.25">
      <c r="F4119" s="171"/>
      <c r="G4119" s="212"/>
      <c r="J4119" s="202"/>
      <c r="K4119" s="198"/>
    </row>
    <row r="4120" spans="6:11" s="175" customFormat="1" ht="15" customHeight="1" x14ac:dyDescent="0.25">
      <c r="F4120" s="171"/>
      <c r="G4120" s="212"/>
      <c r="J4120" s="202"/>
      <c r="K4120" s="198"/>
    </row>
    <row r="4121" spans="6:11" s="175" customFormat="1" ht="15" customHeight="1" x14ac:dyDescent="0.25">
      <c r="F4121" s="171"/>
      <c r="G4121" s="212"/>
      <c r="J4121" s="202"/>
      <c r="K4121" s="198"/>
    </row>
    <row r="4122" spans="6:11" s="175" customFormat="1" ht="15" customHeight="1" x14ac:dyDescent="0.25">
      <c r="F4122" s="171"/>
      <c r="G4122" s="212"/>
      <c r="J4122" s="202"/>
      <c r="K4122" s="198"/>
    </row>
    <row r="4123" spans="6:11" s="175" customFormat="1" ht="15" customHeight="1" x14ac:dyDescent="0.25">
      <c r="F4123" s="171"/>
      <c r="G4123" s="212"/>
      <c r="J4123" s="202"/>
      <c r="K4123" s="198"/>
    </row>
    <row r="4124" spans="6:11" s="175" customFormat="1" ht="15" customHeight="1" x14ac:dyDescent="0.25">
      <c r="F4124" s="171"/>
      <c r="G4124" s="212"/>
      <c r="J4124" s="202"/>
      <c r="K4124" s="198"/>
    </row>
    <row r="4125" spans="6:11" s="175" customFormat="1" ht="15" customHeight="1" x14ac:dyDescent="0.25">
      <c r="F4125" s="171"/>
      <c r="G4125" s="212"/>
      <c r="J4125" s="202"/>
      <c r="K4125" s="198"/>
    </row>
    <row r="4126" spans="6:11" s="175" customFormat="1" ht="15" customHeight="1" x14ac:dyDescent="0.25">
      <c r="F4126" s="171"/>
      <c r="G4126" s="212"/>
      <c r="J4126" s="202"/>
      <c r="K4126" s="198"/>
    </row>
    <row r="4127" spans="6:11" s="175" customFormat="1" ht="15" customHeight="1" x14ac:dyDescent="0.25">
      <c r="F4127" s="171"/>
      <c r="G4127" s="212"/>
      <c r="J4127" s="202"/>
      <c r="K4127" s="198"/>
    </row>
    <row r="4128" spans="6:11" s="175" customFormat="1" ht="15" customHeight="1" x14ac:dyDescent="0.25">
      <c r="F4128" s="171"/>
      <c r="G4128" s="212"/>
      <c r="J4128" s="202"/>
      <c r="K4128" s="198"/>
    </row>
    <row r="4129" spans="6:11" s="175" customFormat="1" ht="15" customHeight="1" x14ac:dyDescent="0.25">
      <c r="F4129" s="171"/>
      <c r="G4129" s="212"/>
      <c r="J4129" s="202"/>
      <c r="K4129" s="198"/>
    </row>
    <row r="4130" spans="6:11" s="175" customFormat="1" ht="15" customHeight="1" x14ac:dyDescent="0.25">
      <c r="F4130" s="171"/>
      <c r="G4130" s="212"/>
      <c r="J4130" s="202"/>
      <c r="K4130" s="198"/>
    </row>
    <row r="4131" spans="6:11" s="175" customFormat="1" ht="15" customHeight="1" x14ac:dyDescent="0.25">
      <c r="F4131" s="171"/>
      <c r="G4131" s="212"/>
      <c r="J4131" s="202"/>
      <c r="K4131" s="198"/>
    </row>
    <row r="4132" spans="6:11" s="175" customFormat="1" ht="15" customHeight="1" x14ac:dyDescent="0.25">
      <c r="F4132" s="171"/>
      <c r="G4132" s="212"/>
      <c r="J4132" s="202"/>
      <c r="K4132" s="198"/>
    </row>
    <row r="4133" spans="6:11" s="175" customFormat="1" ht="15" customHeight="1" x14ac:dyDescent="0.25">
      <c r="F4133" s="171"/>
      <c r="G4133" s="212"/>
      <c r="J4133" s="202"/>
      <c r="K4133" s="198"/>
    </row>
    <row r="4134" spans="6:11" s="175" customFormat="1" ht="15" customHeight="1" x14ac:dyDescent="0.25">
      <c r="F4134" s="171"/>
      <c r="G4134" s="212"/>
      <c r="J4134" s="202"/>
      <c r="K4134" s="198"/>
    </row>
    <row r="4135" spans="6:11" s="175" customFormat="1" ht="15" customHeight="1" x14ac:dyDescent="0.25">
      <c r="F4135" s="171"/>
      <c r="G4135" s="212"/>
      <c r="J4135" s="202"/>
      <c r="K4135" s="198"/>
    </row>
    <row r="4136" spans="6:11" s="175" customFormat="1" ht="15" customHeight="1" x14ac:dyDescent="0.25">
      <c r="F4136" s="171"/>
      <c r="G4136" s="212"/>
      <c r="J4136" s="202"/>
      <c r="K4136" s="198"/>
    </row>
    <row r="4137" spans="6:11" s="175" customFormat="1" ht="15" customHeight="1" x14ac:dyDescent="0.25">
      <c r="F4137" s="171"/>
      <c r="G4137" s="212"/>
      <c r="J4137" s="202"/>
      <c r="K4137" s="198"/>
    </row>
    <row r="4138" spans="6:11" s="175" customFormat="1" ht="15" customHeight="1" x14ac:dyDescent="0.25">
      <c r="F4138" s="171"/>
      <c r="G4138" s="212"/>
      <c r="J4138" s="202"/>
      <c r="K4138" s="198"/>
    </row>
    <row r="4139" spans="6:11" s="175" customFormat="1" ht="15" customHeight="1" x14ac:dyDescent="0.25">
      <c r="F4139" s="171"/>
      <c r="G4139" s="212"/>
      <c r="J4139" s="202"/>
      <c r="K4139" s="198"/>
    </row>
    <row r="4140" spans="6:11" s="175" customFormat="1" ht="15" customHeight="1" x14ac:dyDescent="0.25">
      <c r="F4140" s="171"/>
      <c r="G4140" s="212"/>
      <c r="J4140" s="202"/>
      <c r="K4140" s="198"/>
    </row>
    <row r="4141" spans="6:11" s="175" customFormat="1" ht="15" customHeight="1" x14ac:dyDescent="0.25">
      <c r="F4141" s="171"/>
      <c r="G4141" s="212"/>
      <c r="J4141" s="202"/>
      <c r="K4141" s="198"/>
    </row>
    <row r="4142" spans="6:11" s="175" customFormat="1" ht="15" customHeight="1" x14ac:dyDescent="0.25">
      <c r="F4142" s="171"/>
      <c r="G4142" s="212"/>
      <c r="J4142" s="202"/>
      <c r="K4142" s="198"/>
    </row>
    <row r="4143" spans="6:11" s="175" customFormat="1" ht="15" customHeight="1" x14ac:dyDescent="0.25">
      <c r="F4143" s="171"/>
      <c r="G4143" s="212"/>
      <c r="J4143" s="202"/>
      <c r="K4143" s="198"/>
    </row>
    <row r="4144" spans="6:11" s="175" customFormat="1" ht="15" customHeight="1" x14ac:dyDescent="0.25">
      <c r="F4144" s="171"/>
      <c r="G4144" s="212"/>
      <c r="J4144" s="202"/>
      <c r="K4144" s="198"/>
    </row>
    <row r="4145" spans="6:11" s="175" customFormat="1" ht="15" customHeight="1" x14ac:dyDescent="0.25">
      <c r="F4145" s="171"/>
      <c r="G4145" s="212"/>
      <c r="J4145" s="202"/>
      <c r="K4145" s="198"/>
    </row>
    <row r="4146" spans="6:11" s="175" customFormat="1" ht="15" customHeight="1" x14ac:dyDescent="0.25">
      <c r="F4146" s="171"/>
      <c r="G4146" s="212"/>
      <c r="J4146" s="202"/>
      <c r="K4146" s="198"/>
    </row>
    <row r="4147" spans="6:11" s="175" customFormat="1" ht="15" customHeight="1" x14ac:dyDescent="0.25">
      <c r="F4147" s="171"/>
      <c r="G4147" s="212"/>
      <c r="J4147" s="202"/>
      <c r="K4147" s="198"/>
    </row>
    <row r="4148" spans="6:11" s="175" customFormat="1" ht="15" customHeight="1" x14ac:dyDescent="0.25">
      <c r="F4148" s="171"/>
      <c r="G4148" s="212"/>
      <c r="J4148" s="202"/>
      <c r="K4148" s="198"/>
    </row>
    <row r="4149" spans="6:11" s="175" customFormat="1" ht="15" customHeight="1" x14ac:dyDescent="0.25">
      <c r="F4149" s="171"/>
      <c r="G4149" s="212"/>
      <c r="J4149" s="202"/>
      <c r="K4149" s="198"/>
    </row>
    <row r="4150" spans="6:11" s="175" customFormat="1" ht="15" customHeight="1" x14ac:dyDescent="0.25">
      <c r="F4150" s="171"/>
      <c r="G4150" s="212"/>
      <c r="J4150" s="202"/>
      <c r="K4150" s="198"/>
    </row>
    <row r="4151" spans="6:11" s="175" customFormat="1" ht="15" customHeight="1" x14ac:dyDescent="0.25">
      <c r="F4151" s="171"/>
      <c r="G4151" s="212"/>
      <c r="J4151" s="202"/>
      <c r="K4151" s="198"/>
    </row>
    <row r="4152" spans="6:11" s="175" customFormat="1" ht="15" customHeight="1" x14ac:dyDescent="0.25">
      <c r="F4152" s="171"/>
      <c r="G4152" s="212"/>
      <c r="J4152" s="202"/>
      <c r="K4152" s="198"/>
    </row>
    <row r="4153" spans="6:11" s="175" customFormat="1" ht="15" customHeight="1" x14ac:dyDescent="0.25">
      <c r="F4153" s="171"/>
      <c r="G4153" s="212"/>
      <c r="J4153" s="202"/>
      <c r="K4153" s="198"/>
    </row>
    <row r="4154" spans="6:11" s="175" customFormat="1" ht="15" customHeight="1" x14ac:dyDescent="0.25">
      <c r="F4154" s="171"/>
      <c r="G4154" s="212"/>
      <c r="J4154" s="202"/>
      <c r="K4154" s="198"/>
    </row>
    <row r="4155" spans="6:11" s="175" customFormat="1" ht="15" customHeight="1" x14ac:dyDescent="0.25">
      <c r="F4155" s="171"/>
      <c r="G4155" s="212"/>
      <c r="J4155" s="202"/>
      <c r="K4155" s="198"/>
    </row>
    <row r="4156" spans="6:11" s="175" customFormat="1" ht="15" customHeight="1" x14ac:dyDescent="0.25">
      <c r="F4156" s="171"/>
      <c r="G4156" s="212"/>
      <c r="J4156" s="202"/>
      <c r="K4156" s="198"/>
    </row>
    <row r="4157" spans="6:11" s="175" customFormat="1" ht="15" customHeight="1" x14ac:dyDescent="0.25">
      <c r="F4157" s="171"/>
      <c r="G4157" s="212"/>
      <c r="J4157" s="202"/>
      <c r="K4157" s="198"/>
    </row>
    <row r="4158" spans="6:11" s="175" customFormat="1" ht="15" customHeight="1" x14ac:dyDescent="0.25">
      <c r="F4158" s="171"/>
      <c r="G4158" s="212"/>
      <c r="J4158" s="202"/>
      <c r="K4158" s="198"/>
    </row>
    <row r="4159" spans="6:11" s="175" customFormat="1" ht="15" customHeight="1" x14ac:dyDescent="0.25">
      <c r="F4159" s="171"/>
      <c r="G4159" s="212"/>
      <c r="J4159" s="202"/>
      <c r="K4159" s="198"/>
    </row>
    <row r="4160" spans="6:11" s="175" customFormat="1" ht="15" customHeight="1" x14ac:dyDescent="0.25">
      <c r="F4160" s="171"/>
      <c r="G4160" s="212"/>
      <c r="J4160" s="202"/>
      <c r="K4160" s="198"/>
    </row>
    <row r="4161" spans="6:11" s="175" customFormat="1" ht="15" customHeight="1" x14ac:dyDescent="0.25">
      <c r="F4161" s="171"/>
      <c r="G4161" s="212"/>
      <c r="J4161" s="202"/>
      <c r="K4161" s="198"/>
    </row>
    <row r="4162" spans="6:11" s="175" customFormat="1" ht="15" customHeight="1" x14ac:dyDescent="0.25">
      <c r="F4162" s="171"/>
      <c r="G4162" s="212"/>
      <c r="J4162" s="202"/>
      <c r="K4162" s="198"/>
    </row>
    <row r="4163" spans="6:11" s="175" customFormat="1" ht="15" customHeight="1" x14ac:dyDescent="0.25">
      <c r="F4163" s="171"/>
      <c r="G4163" s="212"/>
      <c r="J4163" s="202"/>
      <c r="K4163" s="198"/>
    </row>
    <row r="4164" spans="6:11" s="175" customFormat="1" ht="15" customHeight="1" x14ac:dyDescent="0.25">
      <c r="F4164" s="171"/>
      <c r="G4164" s="212"/>
      <c r="J4164" s="202"/>
      <c r="K4164" s="198"/>
    </row>
    <row r="4165" spans="6:11" s="175" customFormat="1" ht="15" customHeight="1" x14ac:dyDescent="0.25">
      <c r="F4165" s="171"/>
      <c r="G4165" s="212"/>
      <c r="J4165" s="202"/>
      <c r="K4165" s="198"/>
    </row>
    <row r="4166" spans="6:11" s="175" customFormat="1" ht="15" customHeight="1" x14ac:dyDescent="0.25">
      <c r="F4166" s="171"/>
      <c r="G4166" s="212"/>
      <c r="J4166" s="202"/>
      <c r="K4166" s="198"/>
    </row>
    <row r="4167" spans="6:11" s="175" customFormat="1" ht="15" customHeight="1" x14ac:dyDescent="0.25">
      <c r="F4167" s="171"/>
      <c r="G4167" s="212"/>
      <c r="J4167" s="202"/>
      <c r="K4167" s="198"/>
    </row>
    <row r="4168" spans="6:11" s="175" customFormat="1" ht="15" customHeight="1" x14ac:dyDescent="0.25">
      <c r="F4168" s="171"/>
      <c r="G4168" s="212"/>
      <c r="J4168" s="202"/>
      <c r="K4168" s="198"/>
    </row>
    <row r="4169" spans="6:11" s="175" customFormat="1" ht="15" customHeight="1" x14ac:dyDescent="0.25">
      <c r="F4169" s="171"/>
      <c r="G4169" s="212"/>
      <c r="J4169" s="202"/>
      <c r="K4169" s="198"/>
    </row>
    <row r="4170" spans="6:11" s="175" customFormat="1" ht="15" customHeight="1" x14ac:dyDescent="0.25">
      <c r="F4170" s="171"/>
      <c r="G4170" s="212"/>
      <c r="J4170" s="202"/>
      <c r="K4170" s="198"/>
    </row>
    <row r="4171" spans="6:11" s="175" customFormat="1" ht="15" customHeight="1" x14ac:dyDescent="0.25">
      <c r="F4171" s="171"/>
      <c r="G4171" s="212"/>
      <c r="J4171" s="202"/>
      <c r="K4171" s="198"/>
    </row>
    <row r="4172" spans="6:11" s="175" customFormat="1" ht="15" customHeight="1" x14ac:dyDescent="0.25">
      <c r="F4172" s="171"/>
      <c r="G4172" s="212"/>
      <c r="J4172" s="202"/>
      <c r="K4172" s="198"/>
    </row>
    <row r="4173" spans="6:11" s="175" customFormat="1" ht="15" customHeight="1" x14ac:dyDescent="0.25">
      <c r="F4173" s="171"/>
      <c r="G4173" s="212"/>
      <c r="J4173" s="202"/>
      <c r="K4173" s="198"/>
    </row>
    <row r="4174" spans="6:11" s="175" customFormat="1" ht="15" customHeight="1" x14ac:dyDescent="0.25">
      <c r="F4174" s="171"/>
      <c r="G4174" s="212"/>
      <c r="J4174" s="202"/>
      <c r="K4174" s="198"/>
    </row>
    <row r="4175" spans="6:11" s="175" customFormat="1" ht="15" customHeight="1" x14ac:dyDescent="0.25">
      <c r="F4175" s="171"/>
      <c r="G4175" s="212"/>
      <c r="J4175" s="202"/>
      <c r="K4175" s="198"/>
    </row>
    <row r="4176" spans="6:11" s="175" customFormat="1" ht="15" customHeight="1" x14ac:dyDescent="0.25">
      <c r="F4176" s="171"/>
      <c r="G4176" s="212"/>
      <c r="J4176" s="202"/>
      <c r="K4176" s="198"/>
    </row>
    <row r="4177" spans="6:11" s="175" customFormat="1" ht="15" customHeight="1" x14ac:dyDescent="0.25">
      <c r="F4177" s="171"/>
      <c r="G4177" s="212"/>
      <c r="J4177" s="202"/>
      <c r="K4177" s="198"/>
    </row>
    <row r="4178" spans="6:11" s="175" customFormat="1" ht="15" customHeight="1" x14ac:dyDescent="0.25">
      <c r="F4178" s="171"/>
      <c r="G4178" s="212"/>
      <c r="J4178" s="202"/>
      <c r="K4178" s="198"/>
    </row>
    <row r="4179" spans="6:11" s="175" customFormat="1" ht="15" customHeight="1" x14ac:dyDescent="0.25">
      <c r="F4179" s="171"/>
      <c r="G4179" s="212"/>
      <c r="J4179" s="202"/>
      <c r="K4179" s="198"/>
    </row>
    <row r="4180" spans="6:11" s="175" customFormat="1" ht="15" customHeight="1" x14ac:dyDescent="0.25">
      <c r="F4180" s="171"/>
      <c r="G4180" s="212"/>
      <c r="J4180" s="202"/>
      <c r="K4180" s="198"/>
    </row>
    <row r="4181" spans="6:11" s="175" customFormat="1" ht="15" customHeight="1" x14ac:dyDescent="0.25">
      <c r="F4181" s="171"/>
      <c r="G4181" s="212"/>
      <c r="J4181" s="202"/>
      <c r="K4181" s="198"/>
    </row>
    <row r="4182" spans="6:11" s="175" customFormat="1" ht="15" customHeight="1" x14ac:dyDescent="0.25">
      <c r="F4182" s="171"/>
      <c r="G4182" s="212"/>
      <c r="J4182" s="202"/>
      <c r="K4182" s="198"/>
    </row>
    <row r="4183" spans="6:11" s="175" customFormat="1" ht="15" customHeight="1" x14ac:dyDescent="0.25">
      <c r="F4183" s="171"/>
      <c r="G4183" s="212"/>
      <c r="J4183" s="202"/>
      <c r="K4183" s="198"/>
    </row>
    <row r="4184" spans="6:11" s="175" customFormat="1" ht="15" customHeight="1" x14ac:dyDescent="0.25">
      <c r="F4184" s="171"/>
      <c r="G4184" s="212"/>
      <c r="J4184" s="202"/>
      <c r="K4184" s="198"/>
    </row>
    <row r="4185" spans="6:11" s="175" customFormat="1" ht="15" customHeight="1" x14ac:dyDescent="0.25">
      <c r="F4185" s="171"/>
      <c r="G4185" s="212"/>
      <c r="J4185" s="202"/>
      <c r="K4185" s="198"/>
    </row>
    <row r="4186" spans="6:11" s="175" customFormat="1" ht="15" customHeight="1" x14ac:dyDescent="0.25">
      <c r="F4186" s="171"/>
      <c r="G4186" s="212"/>
      <c r="J4186" s="202"/>
      <c r="K4186" s="198"/>
    </row>
    <row r="4187" spans="6:11" s="175" customFormat="1" ht="15" customHeight="1" x14ac:dyDescent="0.25">
      <c r="F4187" s="171"/>
      <c r="G4187" s="212"/>
      <c r="J4187" s="202"/>
      <c r="K4187" s="198"/>
    </row>
    <row r="4188" spans="6:11" s="175" customFormat="1" ht="15" customHeight="1" x14ac:dyDescent="0.25">
      <c r="F4188" s="171"/>
      <c r="G4188" s="212"/>
      <c r="J4188" s="202"/>
      <c r="K4188" s="198"/>
    </row>
    <row r="4189" spans="6:11" s="175" customFormat="1" ht="15" customHeight="1" x14ac:dyDescent="0.25">
      <c r="F4189" s="171"/>
      <c r="G4189" s="212"/>
      <c r="J4189" s="202"/>
      <c r="K4189" s="198"/>
    </row>
    <row r="4190" spans="6:11" s="175" customFormat="1" ht="15" customHeight="1" x14ac:dyDescent="0.25">
      <c r="F4190" s="171"/>
      <c r="G4190" s="212"/>
      <c r="J4190" s="202"/>
      <c r="K4190" s="198"/>
    </row>
    <row r="4191" spans="6:11" s="175" customFormat="1" ht="15" customHeight="1" x14ac:dyDescent="0.25">
      <c r="F4191" s="171"/>
      <c r="G4191" s="212"/>
      <c r="J4191" s="202"/>
      <c r="K4191" s="198"/>
    </row>
    <row r="4192" spans="6:11" s="175" customFormat="1" ht="15" customHeight="1" x14ac:dyDescent="0.25">
      <c r="F4192" s="171"/>
      <c r="G4192" s="212"/>
      <c r="J4192" s="202"/>
      <c r="K4192" s="198"/>
    </row>
    <row r="4193" spans="6:11" s="175" customFormat="1" ht="15" customHeight="1" x14ac:dyDescent="0.25">
      <c r="F4193" s="171"/>
      <c r="G4193" s="212"/>
      <c r="J4193" s="202"/>
      <c r="K4193" s="198"/>
    </row>
    <row r="4194" spans="6:11" s="175" customFormat="1" ht="15" customHeight="1" x14ac:dyDescent="0.25">
      <c r="F4194" s="171"/>
      <c r="G4194" s="212"/>
      <c r="J4194" s="202"/>
      <c r="K4194" s="198"/>
    </row>
    <row r="4195" spans="6:11" s="175" customFormat="1" ht="15" customHeight="1" x14ac:dyDescent="0.25">
      <c r="F4195" s="171"/>
      <c r="G4195" s="212"/>
      <c r="J4195" s="202"/>
      <c r="K4195" s="198"/>
    </row>
    <row r="4196" spans="6:11" s="175" customFormat="1" ht="15" customHeight="1" x14ac:dyDescent="0.25">
      <c r="F4196" s="171"/>
      <c r="G4196" s="212"/>
      <c r="J4196" s="202"/>
      <c r="K4196" s="198"/>
    </row>
    <row r="4197" spans="6:11" s="175" customFormat="1" ht="15" customHeight="1" x14ac:dyDescent="0.25">
      <c r="F4197" s="171"/>
      <c r="G4197" s="212"/>
      <c r="J4197" s="202"/>
      <c r="K4197" s="198"/>
    </row>
    <row r="4198" spans="6:11" s="175" customFormat="1" ht="15" customHeight="1" x14ac:dyDescent="0.25">
      <c r="F4198" s="171"/>
      <c r="G4198" s="212"/>
      <c r="J4198" s="202"/>
      <c r="K4198" s="198"/>
    </row>
    <row r="4199" spans="6:11" s="175" customFormat="1" ht="15" customHeight="1" x14ac:dyDescent="0.25">
      <c r="F4199" s="171"/>
      <c r="G4199" s="212"/>
      <c r="J4199" s="202"/>
      <c r="K4199" s="198"/>
    </row>
    <row r="4200" spans="6:11" s="175" customFormat="1" ht="15" customHeight="1" x14ac:dyDescent="0.25">
      <c r="F4200" s="171"/>
      <c r="G4200" s="212"/>
      <c r="J4200" s="202"/>
      <c r="K4200" s="198"/>
    </row>
    <row r="4201" spans="6:11" s="175" customFormat="1" ht="15" customHeight="1" x14ac:dyDescent="0.25">
      <c r="F4201" s="171"/>
      <c r="G4201" s="212"/>
      <c r="J4201" s="202"/>
      <c r="K4201" s="198"/>
    </row>
    <row r="4202" spans="6:11" s="175" customFormat="1" ht="15" customHeight="1" x14ac:dyDescent="0.25">
      <c r="F4202" s="171"/>
      <c r="G4202" s="212"/>
      <c r="J4202" s="202"/>
      <c r="K4202" s="198"/>
    </row>
    <row r="4203" spans="6:11" s="175" customFormat="1" ht="15" customHeight="1" x14ac:dyDescent="0.25">
      <c r="F4203" s="171"/>
      <c r="G4203" s="212"/>
      <c r="J4203" s="202"/>
      <c r="K4203" s="198"/>
    </row>
    <row r="4204" spans="6:11" s="175" customFormat="1" ht="15" customHeight="1" x14ac:dyDescent="0.25">
      <c r="F4204" s="171"/>
      <c r="G4204" s="212"/>
      <c r="J4204" s="202"/>
      <c r="K4204" s="198"/>
    </row>
    <row r="4205" spans="6:11" s="175" customFormat="1" ht="15" customHeight="1" x14ac:dyDescent="0.25">
      <c r="F4205" s="171"/>
      <c r="G4205" s="212"/>
      <c r="J4205" s="202"/>
      <c r="K4205" s="198"/>
    </row>
    <row r="4206" spans="6:11" s="175" customFormat="1" ht="15" customHeight="1" x14ac:dyDescent="0.25">
      <c r="F4206" s="171"/>
      <c r="G4206" s="212"/>
      <c r="J4206" s="202"/>
      <c r="K4206" s="198"/>
    </row>
    <row r="4207" spans="6:11" s="175" customFormat="1" ht="15" customHeight="1" x14ac:dyDescent="0.25">
      <c r="F4207" s="171"/>
      <c r="G4207" s="212"/>
      <c r="J4207" s="202"/>
      <c r="K4207" s="198"/>
    </row>
    <row r="4208" spans="6:11" s="175" customFormat="1" ht="15" customHeight="1" x14ac:dyDescent="0.25">
      <c r="F4208" s="171"/>
      <c r="G4208" s="212"/>
      <c r="J4208" s="202"/>
      <c r="K4208" s="198"/>
    </row>
    <row r="4209" spans="6:11" s="175" customFormat="1" ht="15" customHeight="1" x14ac:dyDescent="0.25">
      <c r="F4209" s="171"/>
      <c r="G4209" s="212"/>
      <c r="J4209" s="202"/>
      <c r="K4209" s="198"/>
    </row>
    <row r="4210" spans="6:11" s="175" customFormat="1" ht="15" customHeight="1" x14ac:dyDescent="0.25">
      <c r="F4210" s="171"/>
      <c r="G4210" s="212"/>
      <c r="J4210" s="202"/>
      <c r="K4210" s="198"/>
    </row>
    <row r="4211" spans="6:11" s="175" customFormat="1" ht="15" customHeight="1" x14ac:dyDescent="0.25">
      <c r="F4211" s="171"/>
      <c r="G4211" s="212"/>
      <c r="J4211" s="202"/>
      <c r="K4211" s="198"/>
    </row>
    <row r="4212" spans="6:11" s="175" customFormat="1" ht="15" customHeight="1" x14ac:dyDescent="0.25">
      <c r="F4212" s="171"/>
      <c r="G4212" s="212"/>
      <c r="J4212" s="202"/>
      <c r="K4212" s="198"/>
    </row>
    <row r="4213" spans="6:11" s="175" customFormat="1" ht="15" customHeight="1" x14ac:dyDescent="0.25">
      <c r="F4213" s="171"/>
      <c r="G4213" s="212"/>
      <c r="J4213" s="202"/>
      <c r="K4213" s="198"/>
    </row>
    <row r="4214" spans="6:11" s="175" customFormat="1" ht="15" customHeight="1" x14ac:dyDescent="0.25">
      <c r="F4214" s="171"/>
      <c r="G4214" s="212"/>
      <c r="J4214" s="202"/>
      <c r="K4214" s="198"/>
    </row>
    <row r="4215" spans="6:11" s="175" customFormat="1" ht="15" customHeight="1" x14ac:dyDescent="0.25">
      <c r="F4215" s="171"/>
      <c r="G4215" s="212"/>
      <c r="J4215" s="202"/>
      <c r="K4215" s="198"/>
    </row>
    <row r="4216" spans="6:11" s="175" customFormat="1" ht="15" customHeight="1" x14ac:dyDescent="0.25">
      <c r="F4216" s="171"/>
      <c r="G4216" s="212"/>
      <c r="J4216" s="202"/>
      <c r="K4216" s="198"/>
    </row>
    <row r="4217" spans="6:11" s="175" customFormat="1" ht="15" customHeight="1" x14ac:dyDescent="0.25">
      <c r="F4217" s="171"/>
      <c r="G4217" s="212"/>
      <c r="J4217" s="202"/>
      <c r="K4217" s="198"/>
    </row>
    <row r="4218" spans="6:11" s="175" customFormat="1" ht="15" customHeight="1" x14ac:dyDescent="0.25">
      <c r="F4218" s="171"/>
      <c r="G4218" s="212"/>
      <c r="J4218" s="202"/>
      <c r="K4218" s="198"/>
    </row>
    <row r="4219" spans="6:11" s="175" customFormat="1" ht="15" customHeight="1" x14ac:dyDescent="0.25">
      <c r="F4219" s="171"/>
      <c r="G4219" s="212"/>
      <c r="J4219" s="202"/>
      <c r="K4219" s="198"/>
    </row>
    <row r="4220" spans="6:11" s="175" customFormat="1" ht="15" customHeight="1" x14ac:dyDescent="0.25">
      <c r="F4220" s="171"/>
      <c r="G4220" s="212"/>
      <c r="J4220" s="202"/>
      <c r="K4220" s="198"/>
    </row>
    <row r="4221" spans="6:11" s="175" customFormat="1" ht="15" customHeight="1" x14ac:dyDescent="0.25">
      <c r="F4221" s="171"/>
      <c r="G4221" s="212"/>
      <c r="J4221" s="202"/>
      <c r="K4221" s="198"/>
    </row>
    <row r="4222" spans="6:11" s="175" customFormat="1" ht="15" customHeight="1" x14ac:dyDescent="0.25">
      <c r="F4222" s="171"/>
      <c r="G4222" s="212"/>
      <c r="J4222" s="202"/>
      <c r="K4222" s="198"/>
    </row>
    <row r="4223" spans="6:11" s="175" customFormat="1" ht="15" customHeight="1" x14ac:dyDescent="0.25">
      <c r="F4223" s="171"/>
      <c r="G4223" s="212"/>
      <c r="J4223" s="202"/>
      <c r="K4223" s="198"/>
    </row>
    <row r="4224" spans="6:11" s="175" customFormat="1" ht="15" customHeight="1" x14ac:dyDescent="0.25">
      <c r="F4224" s="171"/>
      <c r="G4224" s="212"/>
      <c r="J4224" s="202"/>
      <c r="K4224" s="198"/>
    </row>
    <row r="4225" spans="6:11" s="175" customFormat="1" ht="15" customHeight="1" x14ac:dyDescent="0.25">
      <c r="F4225" s="171"/>
      <c r="G4225" s="212"/>
      <c r="J4225" s="202"/>
      <c r="K4225" s="198"/>
    </row>
    <row r="4226" spans="6:11" s="175" customFormat="1" ht="15" customHeight="1" x14ac:dyDescent="0.25">
      <c r="F4226" s="171"/>
      <c r="G4226" s="212"/>
      <c r="J4226" s="202"/>
      <c r="K4226" s="198"/>
    </row>
    <row r="4227" spans="6:11" s="175" customFormat="1" ht="15" customHeight="1" x14ac:dyDescent="0.25">
      <c r="F4227" s="171"/>
      <c r="G4227" s="212"/>
      <c r="J4227" s="202"/>
      <c r="K4227" s="198"/>
    </row>
    <row r="4228" spans="6:11" s="175" customFormat="1" ht="15" customHeight="1" x14ac:dyDescent="0.25">
      <c r="F4228" s="171"/>
      <c r="G4228" s="212"/>
      <c r="J4228" s="202"/>
      <c r="K4228" s="198"/>
    </row>
    <row r="4229" spans="6:11" s="175" customFormat="1" ht="15" customHeight="1" x14ac:dyDescent="0.25">
      <c r="F4229" s="171"/>
      <c r="G4229" s="212"/>
      <c r="J4229" s="202"/>
      <c r="K4229" s="198"/>
    </row>
    <row r="4230" spans="6:11" s="175" customFormat="1" ht="15" customHeight="1" x14ac:dyDescent="0.25">
      <c r="F4230" s="171"/>
      <c r="G4230" s="212"/>
      <c r="J4230" s="202"/>
      <c r="K4230" s="198"/>
    </row>
    <row r="4231" spans="6:11" s="175" customFormat="1" ht="15" customHeight="1" x14ac:dyDescent="0.25">
      <c r="F4231" s="171"/>
      <c r="G4231" s="212"/>
      <c r="J4231" s="202"/>
      <c r="K4231" s="198"/>
    </row>
    <row r="4232" spans="6:11" s="175" customFormat="1" ht="15" customHeight="1" x14ac:dyDescent="0.25">
      <c r="F4232" s="171"/>
      <c r="G4232" s="212"/>
      <c r="J4232" s="202"/>
      <c r="K4232" s="198"/>
    </row>
    <row r="4233" spans="6:11" s="175" customFormat="1" ht="15" customHeight="1" x14ac:dyDescent="0.25">
      <c r="F4233" s="171"/>
      <c r="G4233" s="212"/>
      <c r="J4233" s="202"/>
      <c r="K4233" s="198"/>
    </row>
    <row r="4234" spans="6:11" s="175" customFormat="1" ht="15" customHeight="1" x14ac:dyDescent="0.25">
      <c r="F4234" s="171"/>
      <c r="G4234" s="212"/>
      <c r="J4234" s="202"/>
      <c r="K4234" s="198"/>
    </row>
    <row r="4235" spans="6:11" s="175" customFormat="1" ht="15" customHeight="1" x14ac:dyDescent="0.25">
      <c r="F4235" s="171"/>
      <c r="G4235" s="212"/>
      <c r="J4235" s="202"/>
      <c r="K4235" s="198"/>
    </row>
    <row r="4236" spans="6:11" s="175" customFormat="1" ht="15" customHeight="1" x14ac:dyDescent="0.25">
      <c r="F4236" s="171"/>
      <c r="G4236" s="212"/>
      <c r="J4236" s="202"/>
      <c r="K4236" s="198"/>
    </row>
    <row r="4237" spans="6:11" s="175" customFormat="1" ht="15" customHeight="1" x14ac:dyDescent="0.25">
      <c r="F4237" s="171"/>
      <c r="G4237" s="212"/>
      <c r="J4237" s="202"/>
      <c r="K4237" s="198"/>
    </row>
    <row r="4238" spans="6:11" s="175" customFormat="1" ht="15" customHeight="1" x14ac:dyDescent="0.25">
      <c r="F4238" s="171"/>
      <c r="G4238" s="212"/>
      <c r="J4238" s="202"/>
      <c r="K4238" s="198"/>
    </row>
    <row r="4239" spans="6:11" s="175" customFormat="1" ht="15" customHeight="1" x14ac:dyDescent="0.25">
      <c r="F4239" s="171"/>
      <c r="G4239" s="212"/>
      <c r="J4239" s="202"/>
      <c r="K4239" s="198"/>
    </row>
    <row r="4240" spans="6:11" s="175" customFormat="1" ht="15" customHeight="1" x14ac:dyDescent="0.25">
      <c r="F4240" s="171"/>
      <c r="G4240" s="212"/>
      <c r="J4240" s="202"/>
      <c r="K4240" s="198"/>
    </row>
    <row r="4241" spans="6:11" s="175" customFormat="1" ht="15" customHeight="1" x14ac:dyDescent="0.25">
      <c r="F4241" s="171"/>
      <c r="G4241" s="212"/>
      <c r="J4241" s="202"/>
      <c r="K4241" s="198"/>
    </row>
    <row r="4242" spans="6:11" s="175" customFormat="1" ht="15" customHeight="1" x14ac:dyDescent="0.25">
      <c r="F4242" s="171"/>
      <c r="G4242" s="212"/>
      <c r="J4242" s="202"/>
      <c r="K4242" s="198"/>
    </row>
    <row r="4243" spans="6:11" s="175" customFormat="1" ht="15" customHeight="1" x14ac:dyDescent="0.25">
      <c r="F4243" s="171"/>
      <c r="G4243" s="212"/>
      <c r="J4243" s="202"/>
      <c r="K4243" s="198"/>
    </row>
    <row r="4244" spans="6:11" s="175" customFormat="1" ht="15" customHeight="1" x14ac:dyDescent="0.25">
      <c r="F4244" s="171"/>
      <c r="G4244" s="212"/>
      <c r="J4244" s="202"/>
      <c r="K4244" s="198"/>
    </row>
    <row r="4245" spans="6:11" s="175" customFormat="1" ht="15" customHeight="1" x14ac:dyDescent="0.25">
      <c r="F4245" s="171"/>
      <c r="G4245" s="212"/>
      <c r="J4245" s="202"/>
      <c r="K4245" s="198"/>
    </row>
    <row r="4246" spans="6:11" s="175" customFormat="1" ht="15" customHeight="1" x14ac:dyDescent="0.25">
      <c r="F4246" s="171"/>
      <c r="G4246" s="212"/>
      <c r="J4246" s="202"/>
      <c r="K4246" s="198"/>
    </row>
    <row r="4247" spans="6:11" s="175" customFormat="1" ht="15" customHeight="1" x14ac:dyDescent="0.25">
      <c r="F4247" s="171"/>
      <c r="G4247" s="212"/>
      <c r="J4247" s="202"/>
      <c r="K4247" s="198"/>
    </row>
    <row r="4248" spans="6:11" s="175" customFormat="1" ht="15" customHeight="1" x14ac:dyDescent="0.25">
      <c r="F4248" s="171"/>
      <c r="G4248" s="212"/>
      <c r="J4248" s="202"/>
      <c r="K4248" s="198"/>
    </row>
    <row r="4249" spans="6:11" s="175" customFormat="1" ht="15" customHeight="1" x14ac:dyDescent="0.25">
      <c r="F4249" s="171"/>
      <c r="G4249" s="212"/>
      <c r="J4249" s="202"/>
      <c r="K4249" s="198"/>
    </row>
    <row r="4250" spans="6:11" s="175" customFormat="1" ht="15" customHeight="1" x14ac:dyDescent="0.25">
      <c r="F4250" s="171"/>
      <c r="G4250" s="212"/>
      <c r="J4250" s="202"/>
      <c r="K4250" s="198"/>
    </row>
    <row r="4251" spans="6:11" s="175" customFormat="1" ht="15" customHeight="1" x14ac:dyDescent="0.25">
      <c r="F4251" s="171"/>
      <c r="G4251" s="212"/>
      <c r="J4251" s="202"/>
      <c r="K4251" s="198"/>
    </row>
    <row r="4252" spans="6:11" s="175" customFormat="1" ht="15" customHeight="1" x14ac:dyDescent="0.25">
      <c r="F4252" s="171"/>
      <c r="G4252" s="212"/>
      <c r="J4252" s="202"/>
      <c r="K4252" s="198"/>
    </row>
    <row r="4253" spans="6:11" s="175" customFormat="1" ht="15" customHeight="1" x14ac:dyDescent="0.25">
      <c r="F4253" s="171"/>
      <c r="G4253" s="212"/>
      <c r="J4253" s="202"/>
      <c r="K4253" s="198"/>
    </row>
    <row r="4254" spans="6:11" s="175" customFormat="1" ht="15" customHeight="1" x14ac:dyDescent="0.25">
      <c r="F4254" s="171"/>
      <c r="G4254" s="212"/>
      <c r="J4254" s="202"/>
      <c r="K4254" s="198"/>
    </row>
    <row r="4255" spans="6:11" s="175" customFormat="1" ht="15" customHeight="1" x14ac:dyDescent="0.25">
      <c r="F4255" s="171"/>
      <c r="G4255" s="212"/>
      <c r="J4255" s="202"/>
      <c r="K4255" s="198"/>
    </row>
    <row r="4256" spans="6:11" s="175" customFormat="1" ht="15" customHeight="1" x14ac:dyDescent="0.25">
      <c r="F4256" s="171"/>
      <c r="G4256" s="212"/>
      <c r="J4256" s="202"/>
      <c r="K4256" s="198"/>
    </row>
    <row r="4257" spans="6:11" s="175" customFormat="1" ht="15" customHeight="1" x14ac:dyDescent="0.25">
      <c r="F4257" s="171"/>
      <c r="G4257" s="212"/>
      <c r="J4257" s="202"/>
      <c r="K4257" s="198"/>
    </row>
    <row r="4258" spans="6:11" s="175" customFormat="1" ht="15" customHeight="1" x14ac:dyDescent="0.25">
      <c r="F4258" s="171"/>
      <c r="G4258" s="212"/>
      <c r="J4258" s="202"/>
      <c r="K4258" s="198"/>
    </row>
    <row r="4259" spans="6:11" s="175" customFormat="1" ht="15" customHeight="1" x14ac:dyDescent="0.25">
      <c r="F4259" s="171"/>
      <c r="G4259" s="212"/>
      <c r="J4259" s="202"/>
      <c r="K4259" s="198"/>
    </row>
    <row r="4260" spans="6:11" s="175" customFormat="1" ht="15" customHeight="1" x14ac:dyDescent="0.25">
      <c r="F4260" s="171"/>
      <c r="G4260" s="212"/>
      <c r="J4260" s="202"/>
      <c r="K4260" s="198"/>
    </row>
    <row r="4261" spans="6:11" s="175" customFormat="1" ht="15" customHeight="1" x14ac:dyDescent="0.25">
      <c r="F4261" s="171"/>
      <c r="G4261" s="212"/>
      <c r="J4261" s="202"/>
      <c r="K4261" s="198"/>
    </row>
    <row r="4262" spans="6:11" s="175" customFormat="1" ht="15" customHeight="1" x14ac:dyDescent="0.25">
      <c r="F4262" s="171"/>
      <c r="G4262" s="212"/>
      <c r="J4262" s="202"/>
      <c r="K4262" s="198"/>
    </row>
    <row r="4263" spans="6:11" s="175" customFormat="1" ht="15" customHeight="1" x14ac:dyDescent="0.25">
      <c r="F4263" s="171"/>
      <c r="G4263" s="212"/>
      <c r="J4263" s="202"/>
      <c r="K4263" s="198"/>
    </row>
    <row r="4264" spans="6:11" s="175" customFormat="1" ht="15" customHeight="1" x14ac:dyDescent="0.25">
      <c r="F4264" s="171"/>
      <c r="G4264" s="212"/>
      <c r="J4264" s="202"/>
      <c r="K4264" s="198"/>
    </row>
    <row r="4265" spans="6:11" s="175" customFormat="1" ht="15" customHeight="1" x14ac:dyDescent="0.25">
      <c r="F4265" s="171"/>
      <c r="G4265" s="212"/>
      <c r="J4265" s="202"/>
      <c r="K4265" s="198"/>
    </row>
    <row r="4266" spans="6:11" s="175" customFormat="1" ht="15" customHeight="1" x14ac:dyDescent="0.25">
      <c r="F4266" s="171"/>
      <c r="G4266" s="212"/>
      <c r="J4266" s="202"/>
      <c r="K4266" s="198"/>
    </row>
    <row r="4267" spans="6:11" s="175" customFormat="1" ht="15" customHeight="1" x14ac:dyDescent="0.25">
      <c r="F4267" s="171"/>
      <c r="G4267" s="212"/>
      <c r="J4267" s="202"/>
      <c r="K4267" s="198"/>
    </row>
    <row r="4268" spans="6:11" s="175" customFormat="1" ht="15" customHeight="1" x14ac:dyDescent="0.25">
      <c r="F4268" s="171"/>
      <c r="G4268" s="212"/>
      <c r="J4268" s="202"/>
      <c r="K4268" s="198"/>
    </row>
    <row r="4269" spans="6:11" s="175" customFormat="1" ht="15" customHeight="1" x14ac:dyDescent="0.25">
      <c r="F4269" s="171"/>
      <c r="G4269" s="212"/>
      <c r="J4269" s="202"/>
      <c r="K4269" s="198"/>
    </row>
    <row r="4270" spans="6:11" s="175" customFormat="1" ht="15" customHeight="1" x14ac:dyDescent="0.25">
      <c r="F4270" s="171"/>
      <c r="G4270" s="212"/>
      <c r="J4270" s="202"/>
      <c r="K4270" s="198"/>
    </row>
    <row r="4271" spans="6:11" s="175" customFormat="1" ht="15" customHeight="1" x14ac:dyDescent="0.25">
      <c r="F4271" s="171"/>
      <c r="G4271" s="212"/>
      <c r="J4271" s="202"/>
      <c r="K4271" s="198"/>
    </row>
    <row r="4272" spans="6:11" s="175" customFormat="1" ht="15" customHeight="1" x14ac:dyDescent="0.25">
      <c r="F4272" s="171"/>
      <c r="G4272" s="212"/>
      <c r="J4272" s="202"/>
      <c r="K4272" s="198"/>
    </row>
    <row r="4273" spans="6:11" s="175" customFormat="1" ht="15" customHeight="1" x14ac:dyDescent="0.25">
      <c r="F4273" s="171"/>
      <c r="G4273" s="212"/>
      <c r="J4273" s="202"/>
      <c r="K4273" s="198"/>
    </row>
    <row r="4274" spans="6:11" s="175" customFormat="1" ht="15" customHeight="1" x14ac:dyDescent="0.25">
      <c r="F4274" s="171"/>
      <c r="G4274" s="212"/>
      <c r="J4274" s="202"/>
      <c r="K4274" s="198"/>
    </row>
    <row r="4275" spans="6:11" s="175" customFormat="1" ht="15" customHeight="1" x14ac:dyDescent="0.25">
      <c r="F4275" s="171"/>
      <c r="G4275" s="212"/>
      <c r="J4275" s="202"/>
      <c r="K4275" s="198"/>
    </row>
    <row r="4276" spans="6:11" s="175" customFormat="1" ht="15" customHeight="1" x14ac:dyDescent="0.25">
      <c r="F4276" s="171"/>
      <c r="G4276" s="212"/>
      <c r="J4276" s="202"/>
      <c r="K4276" s="198"/>
    </row>
    <row r="4277" spans="6:11" s="175" customFormat="1" ht="15" customHeight="1" x14ac:dyDescent="0.25">
      <c r="F4277" s="171"/>
      <c r="G4277" s="212"/>
      <c r="J4277" s="202"/>
      <c r="K4277" s="198"/>
    </row>
    <row r="4278" spans="6:11" s="175" customFormat="1" ht="15" customHeight="1" x14ac:dyDescent="0.25">
      <c r="F4278" s="171"/>
      <c r="G4278" s="212"/>
      <c r="J4278" s="202"/>
      <c r="K4278" s="198"/>
    </row>
    <row r="4279" spans="6:11" s="175" customFormat="1" ht="15" customHeight="1" x14ac:dyDescent="0.25">
      <c r="F4279" s="171"/>
      <c r="G4279" s="212"/>
      <c r="J4279" s="202"/>
      <c r="K4279" s="198"/>
    </row>
    <row r="4280" spans="6:11" s="175" customFormat="1" ht="15" customHeight="1" x14ac:dyDescent="0.25">
      <c r="F4280" s="171"/>
      <c r="G4280" s="212"/>
      <c r="J4280" s="202"/>
      <c r="K4280" s="198"/>
    </row>
    <row r="4281" spans="6:11" s="175" customFormat="1" ht="15" customHeight="1" x14ac:dyDescent="0.25">
      <c r="F4281" s="171"/>
      <c r="G4281" s="212"/>
      <c r="J4281" s="202"/>
      <c r="K4281" s="198"/>
    </row>
    <row r="4282" spans="6:11" s="175" customFormat="1" ht="15" customHeight="1" x14ac:dyDescent="0.25">
      <c r="F4282" s="171"/>
      <c r="G4282" s="212"/>
      <c r="J4282" s="202"/>
      <c r="K4282" s="198"/>
    </row>
    <row r="4283" spans="6:11" s="175" customFormat="1" ht="15" customHeight="1" x14ac:dyDescent="0.25">
      <c r="F4283" s="171"/>
      <c r="G4283" s="212"/>
      <c r="J4283" s="202"/>
      <c r="K4283" s="198"/>
    </row>
    <row r="4284" spans="6:11" s="175" customFormat="1" ht="15" customHeight="1" x14ac:dyDescent="0.25">
      <c r="F4284" s="171"/>
      <c r="G4284" s="212"/>
      <c r="J4284" s="202"/>
      <c r="K4284" s="198"/>
    </row>
    <row r="4285" spans="6:11" s="175" customFormat="1" ht="15" customHeight="1" x14ac:dyDescent="0.25">
      <c r="F4285" s="171"/>
      <c r="G4285" s="212"/>
      <c r="J4285" s="202"/>
      <c r="K4285" s="198"/>
    </row>
    <row r="4286" spans="6:11" s="175" customFormat="1" ht="15" customHeight="1" x14ac:dyDescent="0.25">
      <c r="F4286" s="171"/>
      <c r="G4286" s="212"/>
      <c r="J4286" s="202"/>
      <c r="K4286" s="198"/>
    </row>
    <row r="4287" spans="6:11" s="175" customFormat="1" ht="15" customHeight="1" x14ac:dyDescent="0.25">
      <c r="F4287" s="171"/>
      <c r="G4287" s="212"/>
      <c r="J4287" s="202"/>
      <c r="K4287" s="198"/>
    </row>
    <row r="4288" spans="6:11" s="175" customFormat="1" ht="15" customHeight="1" x14ac:dyDescent="0.25">
      <c r="F4288" s="171"/>
      <c r="G4288" s="212"/>
      <c r="J4288" s="202"/>
      <c r="K4288" s="198"/>
    </row>
    <row r="4289" spans="6:11" s="175" customFormat="1" ht="15" customHeight="1" x14ac:dyDescent="0.25">
      <c r="F4289" s="171"/>
      <c r="G4289" s="212"/>
      <c r="J4289" s="202"/>
      <c r="K4289" s="198"/>
    </row>
    <row r="4290" spans="6:11" s="175" customFormat="1" ht="15" customHeight="1" x14ac:dyDescent="0.25">
      <c r="F4290" s="171"/>
      <c r="G4290" s="212"/>
      <c r="J4290" s="202"/>
      <c r="K4290" s="198"/>
    </row>
    <row r="4291" spans="6:11" s="175" customFormat="1" ht="15" customHeight="1" x14ac:dyDescent="0.25">
      <c r="F4291" s="171"/>
      <c r="G4291" s="212"/>
      <c r="J4291" s="202"/>
      <c r="K4291" s="198"/>
    </row>
    <row r="4292" spans="6:11" s="175" customFormat="1" ht="15" customHeight="1" x14ac:dyDescent="0.25">
      <c r="F4292" s="171"/>
      <c r="G4292" s="212"/>
      <c r="J4292" s="202"/>
      <c r="K4292" s="198"/>
    </row>
    <row r="4293" spans="6:11" s="175" customFormat="1" ht="15" customHeight="1" x14ac:dyDescent="0.25">
      <c r="F4293" s="171"/>
      <c r="G4293" s="212"/>
      <c r="J4293" s="202"/>
      <c r="K4293" s="198"/>
    </row>
    <row r="4294" spans="6:11" s="175" customFormat="1" ht="15" customHeight="1" x14ac:dyDescent="0.25">
      <c r="F4294" s="171"/>
      <c r="G4294" s="212"/>
      <c r="J4294" s="202"/>
      <c r="K4294" s="198"/>
    </row>
    <row r="4295" spans="6:11" s="175" customFormat="1" ht="15" customHeight="1" x14ac:dyDescent="0.25">
      <c r="F4295" s="171"/>
      <c r="G4295" s="212"/>
      <c r="J4295" s="202"/>
      <c r="K4295" s="198"/>
    </row>
    <row r="4296" spans="6:11" s="175" customFormat="1" ht="15" customHeight="1" x14ac:dyDescent="0.25">
      <c r="F4296" s="171"/>
      <c r="G4296" s="212"/>
      <c r="J4296" s="202"/>
      <c r="K4296" s="198"/>
    </row>
    <row r="4297" spans="6:11" s="175" customFormat="1" ht="15" customHeight="1" x14ac:dyDescent="0.25">
      <c r="F4297" s="171"/>
      <c r="G4297" s="212"/>
      <c r="J4297" s="202"/>
      <c r="K4297" s="198"/>
    </row>
    <row r="4298" spans="6:11" s="175" customFormat="1" ht="15" customHeight="1" x14ac:dyDescent="0.25">
      <c r="F4298" s="171"/>
      <c r="G4298" s="212"/>
      <c r="J4298" s="202"/>
      <c r="K4298" s="198"/>
    </row>
    <row r="4299" spans="6:11" s="175" customFormat="1" ht="15" customHeight="1" x14ac:dyDescent="0.25">
      <c r="F4299" s="171"/>
      <c r="G4299" s="212"/>
      <c r="J4299" s="202"/>
      <c r="K4299" s="198"/>
    </row>
    <row r="4300" spans="6:11" s="175" customFormat="1" ht="15" customHeight="1" x14ac:dyDescent="0.25">
      <c r="F4300" s="171"/>
      <c r="G4300" s="212"/>
      <c r="J4300" s="202"/>
      <c r="K4300" s="198"/>
    </row>
    <row r="4301" spans="6:11" s="175" customFormat="1" ht="15" customHeight="1" x14ac:dyDescent="0.25">
      <c r="F4301" s="171"/>
      <c r="G4301" s="212"/>
      <c r="J4301" s="202"/>
      <c r="K4301" s="198"/>
    </row>
    <row r="4302" spans="6:11" s="175" customFormat="1" ht="15" customHeight="1" x14ac:dyDescent="0.25">
      <c r="F4302" s="171"/>
      <c r="G4302" s="212"/>
      <c r="J4302" s="202"/>
      <c r="K4302" s="198"/>
    </row>
    <row r="4303" spans="6:11" s="175" customFormat="1" ht="15" customHeight="1" x14ac:dyDescent="0.25">
      <c r="F4303" s="171"/>
      <c r="G4303" s="212"/>
      <c r="J4303" s="202"/>
      <c r="K4303" s="198"/>
    </row>
    <row r="4304" spans="6:11" s="175" customFormat="1" ht="15" customHeight="1" x14ac:dyDescent="0.25">
      <c r="F4304" s="171"/>
      <c r="G4304" s="212"/>
      <c r="J4304" s="202"/>
      <c r="K4304" s="198"/>
    </row>
    <row r="4305" spans="6:11" s="175" customFormat="1" ht="15" customHeight="1" x14ac:dyDescent="0.25">
      <c r="F4305" s="171"/>
      <c r="G4305" s="212"/>
      <c r="J4305" s="202"/>
      <c r="K4305" s="198"/>
    </row>
    <row r="4306" spans="6:11" s="175" customFormat="1" ht="15" customHeight="1" x14ac:dyDescent="0.25">
      <c r="F4306" s="171"/>
      <c r="G4306" s="212"/>
      <c r="J4306" s="202"/>
      <c r="K4306" s="198"/>
    </row>
    <row r="4307" spans="6:11" s="175" customFormat="1" ht="15" customHeight="1" x14ac:dyDescent="0.25">
      <c r="F4307" s="171"/>
      <c r="G4307" s="212"/>
      <c r="J4307" s="202"/>
      <c r="K4307" s="198"/>
    </row>
    <row r="4308" spans="6:11" s="175" customFormat="1" ht="15" customHeight="1" x14ac:dyDescent="0.25">
      <c r="F4308" s="171"/>
      <c r="G4308" s="212"/>
      <c r="J4308" s="202"/>
      <c r="K4308" s="198"/>
    </row>
    <row r="4309" spans="6:11" s="175" customFormat="1" ht="15" customHeight="1" x14ac:dyDescent="0.25">
      <c r="F4309" s="171"/>
      <c r="G4309" s="212"/>
      <c r="J4309" s="202"/>
      <c r="K4309" s="198"/>
    </row>
    <row r="4310" spans="6:11" s="175" customFormat="1" ht="15" customHeight="1" x14ac:dyDescent="0.25">
      <c r="F4310" s="171"/>
      <c r="G4310" s="212"/>
      <c r="J4310" s="202"/>
      <c r="K4310" s="198"/>
    </row>
    <row r="4311" spans="6:11" s="175" customFormat="1" ht="15" customHeight="1" x14ac:dyDescent="0.25">
      <c r="F4311" s="171"/>
      <c r="G4311" s="212"/>
      <c r="J4311" s="202"/>
      <c r="K4311" s="198"/>
    </row>
    <row r="4312" spans="6:11" s="175" customFormat="1" ht="15" customHeight="1" x14ac:dyDescent="0.25">
      <c r="F4312" s="171"/>
      <c r="G4312" s="212"/>
      <c r="J4312" s="202"/>
      <c r="K4312" s="198"/>
    </row>
    <row r="4313" spans="6:11" s="175" customFormat="1" ht="15" customHeight="1" x14ac:dyDescent="0.25">
      <c r="F4313" s="171"/>
      <c r="G4313" s="212"/>
      <c r="J4313" s="202"/>
      <c r="K4313" s="198"/>
    </row>
    <row r="4314" spans="6:11" s="175" customFormat="1" ht="15" customHeight="1" x14ac:dyDescent="0.25">
      <c r="F4314" s="171"/>
      <c r="G4314" s="212"/>
      <c r="J4314" s="202"/>
      <c r="K4314" s="198"/>
    </row>
    <row r="4315" spans="6:11" s="175" customFormat="1" ht="15" customHeight="1" x14ac:dyDescent="0.25">
      <c r="F4315" s="171"/>
      <c r="G4315" s="212"/>
      <c r="J4315" s="202"/>
      <c r="K4315" s="198"/>
    </row>
    <row r="4316" spans="6:11" s="175" customFormat="1" ht="15" customHeight="1" x14ac:dyDescent="0.25">
      <c r="F4316" s="171"/>
      <c r="G4316" s="212"/>
      <c r="J4316" s="202"/>
      <c r="K4316" s="198"/>
    </row>
    <row r="4317" spans="6:11" s="175" customFormat="1" ht="15" customHeight="1" x14ac:dyDescent="0.25">
      <c r="F4317" s="171"/>
      <c r="G4317" s="212"/>
      <c r="J4317" s="202"/>
      <c r="K4317" s="198"/>
    </row>
    <row r="4318" spans="6:11" s="175" customFormat="1" ht="15" customHeight="1" x14ac:dyDescent="0.25">
      <c r="F4318" s="171"/>
      <c r="G4318" s="212"/>
      <c r="J4318" s="202"/>
      <c r="K4318" s="198"/>
    </row>
    <row r="4319" spans="6:11" s="175" customFormat="1" ht="15" customHeight="1" x14ac:dyDescent="0.25">
      <c r="F4319" s="171"/>
      <c r="G4319" s="212"/>
      <c r="J4319" s="202"/>
      <c r="K4319" s="198"/>
    </row>
    <row r="4320" spans="6:11" s="175" customFormat="1" ht="15" customHeight="1" x14ac:dyDescent="0.25">
      <c r="F4320" s="171"/>
      <c r="G4320" s="212"/>
      <c r="J4320" s="202"/>
      <c r="K4320" s="198"/>
    </row>
    <row r="4321" spans="6:11" s="175" customFormat="1" ht="15" customHeight="1" x14ac:dyDescent="0.25">
      <c r="F4321" s="171"/>
      <c r="G4321" s="212"/>
      <c r="J4321" s="202"/>
      <c r="K4321" s="198"/>
    </row>
    <row r="4322" spans="6:11" s="175" customFormat="1" ht="15" customHeight="1" x14ac:dyDescent="0.25">
      <c r="F4322" s="171"/>
      <c r="G4322" s="212"/>
      <c r="J4322" s="202"/>
      <c r="K4322" s="198"/>
    </row>
    <row r="4323" spans="6:11" s="175" customFormat="1" ht="15" customHeight="1" x14ac:dyDescent="0.25">
      <c r="F4323" s="171"/>
      <c r="G4323" s="212"/>
      <c r="J4323" s="202"/>
      <c r="K4323" s="198"/>
    </row>
    <row r="4324" spans="6:11" s="175" customFormat="1" ht="15" customHeight="1" x14ac:dyDescent="0.25">
      <c r="F4324" s="171"/>
      <c r="G4324" s="212"/>
      <c r="J4324" s="202"/>
      <c r="K4324" s="198"/>
    </row>
    <row r="4325" spans="6:11" s="175" customFormat="1" ht="15" customHeight="1" x14ac:dyDescent="0.25">
      <c r="F4325" s="171"/>
      <c r="G4325" s="212"/>
      <c r="J4325" s="202"/>
      <c r="K4325" s="198"/>
    </row>
    <row r="4326" spans="6:11" s="175" customFormat="1" ht="15" customHeight="1" x14ac:dyDescent="0.25">
      <c r="F4326" s="171"/>
      <c r="G4326" s="212"/>
      <c r="J4326" s="202"/>
      <c r="K4326" s="198"/>
    </row>
    <row r="4327" spans="6:11" s="175" customFormat="1" ht="15" customHeight="1" x14ac:dyDescent="0.25">
      <c r="F4327" s="171"/>
      <c r="G4327" s="212"/>
      <c r="J4327" s="202"/>
      <c r="K4327" s="198"/>
    </row>
    <row r="4328" spans="6:11" s="175" customFormat="1" ht="15" customHeight="1" x14ac:dyDescent="0.25">
      <c r="F4328" s="171"/>
      <c r="G4328" s="212"/>
      <c r="J4328" s="202"/>
      <c r="K4328" s="198"/>
    </row>
    <row r="4329" spans="6:11" s="175" customFormat="1" ht="15" customHeight="1" x14ac:dyDescent="0.25">
      <c r="F4329" s="171"/>
      <c r="G4329" s="212"/>
      <c r="J4329" s="202"/>
      <c r="K4329" s="198"/>
    </row>
    <row r="4330" spans="6:11" s="175" customFormat="1" ht="15" customHeight="1" x14ac:dyDescent="0.25">
      <c r="F4330" s="171"/>
      <c r="G4330" s="212"/>
      <c r="J4330" s="202"/>
      <c r="K4330" s="198"/>
    </row>
    <row r="4331" spans="6:11" s="175" customFormat="1" ht="15" customHeight="1" x14ac:dyDescent="0.25">
      <c r="F4331" s="171"/>
      <c r="G4331" s="212"/>
      <c r="J4331" s="202"/>
      <c r="K4331" s="198"/>
    </row>
    <row r="4332" spans="6:11" s="175" customFormat="1" ht="15" customHeight="1" x14ac:dyDescent="0.25">
      <c r="F4332" s="171"/>
      <c r="G4332" s="212"/>
      <c r="J4332" s="202"/>
      <c r="K4332" s="198"/>
    </row>
    <row r="4333" spans="6:11" s="175" customFormat="1" ht="15" customHeight="1" x14ac:dyDescent="0.25">
      <c r="F4333" s="171"/>
      <c r="G4333" s="212"/>
      <c r="J4333" s="202"/>
      <c r="K4333" s="198"/>
    </row>
    <row r="4334" spans="6:11" s="175" customFormat="1" ht="15" customHeight="1" x14ac:dyDescent="0.25">
      <c r="F4334" s="171"/>
      <c r="G4334" s="212"/>
      <c r="J4334" s="202"/>
      <c r="K4334" s="198"/>
    </row>
    <row r="4335" spans="6:11" s="175" customFormat="1" ht="15" customHeight="1" x14ac:dyDescent="0.25">
      <c r="F4335" s="171"/>
      <c r="G4335" s="212"/>
      <c r="J4335" s="202"/>
      <c r="K4335" s="198"/>
    </row>
    <row r="4336" spans="6:11" s="175" customFormat="1" ht="15" customHeight="1" x14ac:dyDescent="0.25">
      <c r="F4336" s="171"/>
      <c r="G4336" s="212"/>
      <c r="J4336" s="202"/>
      <c r="K4336" s="198"/>
    </row>
    <row r="4337" spans="6:11" s="175" customFormat="1" ht="15" customHeight="1" x14ac:dyDescent="0.25">
      <c r="F4337" s="171"/>
      <c r="G4337" s="212"/>
      <c r="J4337" s="202"/>
      <c r="K4337" s="198"/>
    </row>
    <row r="4338" spans="6:11" s="175" customFormat="1" ht="15" customHeight="1" x14ac:dyDescent="0.25">
      <c r="F4338" s="171"/>
      <c r="G4338" s="212"/>
      <c r="J4338" s="202"/>
      <c r="K4338" s="198"/>
    </row>
    <row r="4339" spans="6:11" s="175" customFormat="1" ht="15" customHeight="1" x14ac:dyDescent="0.25">
      <c r="F4339" s="171"/>
      <c r="G4339" s="212"/>
      <c r="J4339" s="202"/>
      <c r="K4339" s="198"/>
    </row>
    <row r="4340" spans="6:11" s="175" customFormat="1" ht="15" customHeight="1" x14ac:dyDescent="0.25">
      <c r="F4340" s="171"/>
      <c r="G4340" s="212"/>
      <c r="J4340" s="202"/>
      <c r="K4340" s="198"/>
    </row>
    <row r="4341" spans="6:11" s="175" customFormat="1" ht="15" customHeight="1" x14ac:dyDescent="0.25">
      <c r="F4341" s="171"/>
      <c r="G4341" s="212"/>
      <c r="J4341" s="202"/>
      <c r="K4341" s="198"/>
    </row>
    <row r="4342" spans="6:11" s="175" customFormat="1" ht="15" customHeight="1" x14ac:dyDescent="0.25">
      <c r="F4342" s="171"/>
      <c r="G4342" s="212"/>
      <c r="J4342" s="202"/>
      <c r="K4342" s="198"/>
    </row>
    <row r="4343" spans="6:11" s="175" customFormat="1" ht="15" customHeight="1" x14ac:dyDescent="0.25">
      <c r="F4343" s="171"/>
      <c r="G4343" s="212"/>
      <c r="J4343" s="202"/>
      <c r="K4343" s="198"/>
    </row>
    <row r="4344" spans="6:11" s="175" customFormat="1" ht="15" customHeight="1" x14ac:dyDescent="0.25">
      <c r="F4344" s="171"/>
      <c r="G4344" s="212"/>
      <c r="J4344" s="202"/>
      <c r="K4344" s="198"/>
    </row>
    <row r="4345" spans="6:11" s="175" customFormat="1" ht="15" customHeight="1" x14ac:dyDescent="0.25">
      <c r="F4345" s="171"/>
      <c r="G4345" s="212"/>
      <c r="J4345" s="202"/>
      <c r="K4345" s="198"/>
    </row>
    <row r="4346" spans="6:11" s="175" customFormat="1" ht="15" customHeight="1" x14ac:dyDescent="0.25">
      <c r="F4346" s="171"/>
      <c r="G4346" s="212"/>
      <c r="J4346" s="202"/>
      <c r="K4346" s="198"/>
    </row>
    <row r="4347" spans="6:11" s="175" customFormat="1" ht="15" customHeight="1" x14ac:dyDescent="0.25">
      <c r="F4347" s="171"/>
      <c r="G4347" s="212"/>
      <c r="J4347" s="202"/>
      <c r="K4347" s="198"/>
    </row>
    <row r="4348" spans="6:11" s="175" customFormat="1" ht="15" customHeight="1" x14ac:dyDescent="0.25">
      <c r="F4348" s="171"/>
      <c r="G4348" s="212"/>
      <c r="J4348" s="202"/>
      <c r="K4348" s="198"/>
    </row>
    <row r="4349" spans="6:11" s="175" customFormat="1" ht="15" customHeight="1" x14ac:dyDescent="0.25">
      <c r="F4349" s="171"/>
      <c r="G4349" s="212"/>
      <c r="J4349" s="202"/>
      <c r="K4349" s="198"/>
    </row>
    <row r="4350" spans="6:11" s="175" customFormat="1" ht="15" customHeight="1" x14ac:dyDescent="0.25">
      <c r="F4350" s="171"/>
      <c r="G4350" s="212"/>
      <c r="J4350" s="202"/>
      <c r="K4350" s="198"/>
    </row>
    <row r="4351" spans="6:11" s="175" customFormat="1" ht="15" customHeight="1" x14ac:dyDescent="0.25">
      <c r="F4351" s="171"/>
      <c r="G4351" s="212"/>
      <c r="J4351" s="202"/>
      <c r="K4351" s="198"/>
    </row>
    <row r="4352" spans="6:11" s="175" customFormat="1" ht="15" customHeight="1" x14ac:dyDescent="0.25">
      <c r="F4352" s="171"/>
      <c r="G4352" s="212"/>
      <c r="J4352" s="202"/>
      <c r="K4352" s="198"/>
    </row>
    <row r="4353" spans="6:11" s="175" customFormat="1" ht="15" customHeight="1" x14ac:dyDescent="0.25">
      <c r="F4353" s="171"/>
      <c r="G4353" s="212"/>
      <c r="J4353" s="202"/>
      <c r="K4353" s="198"/>
    </row>
    <row r="4354" spans="6:11" s="175" customFormat="1" ht="15" customHeight="1" x14ac:dyDescent="0.25">
      <c r="F4354" s="171"/>
      <c r="G4354" s="212"/>
      <c r="J4354" s="202"/>
      <c r="K4354" s="198"/>
    </row>
    <row r="4355" spans="6:11" s="175" customFormat="1" ht="15" customHeight="1" x14ac:dyDescent="0.25">
      <c r="F4355" s="171"/>
      <c r="G4355" s="212"/>
      <c r="J4355" s="202"/>
      <c r="K4355" s="198"/>
    </row>
    <row r="4356" spans="6:11" s="175" customFormat="1" ht="15" customHeight="1" x14ac:dyDescent="0.25">
      <c r="F4356" s="171"/>
      <c r="G4356" s="212"/>
      <c r="J4356" s="202"/>
      <c r="K4356" s="198"/>
    </row>
    <row r="4357" spans="6:11" s="175" customFormat="1" ht="15" customHeight="1" x14ac:dyDescent="0.25">
      <c r="F4357" s="171"/>
      <c r="G4357" s="212"/>
      <c r="J4357" s="202"/>
      <c r="K4357" s="198"/>
    </row>
    <row r="4358" spans="6:11" s="175" customFormat="1" ht="15" customHeight="1" x14ac:dyDescent="0.25">
      <c r="F4358" s="171"/>
      <c r="G4358" s="212"/>
      <c r="J4358" s="202"/>
      <c r="K4358" s="198"/>
    </row>
    <row r="4359" spans="6:11" s="175" customFormat="1" ht="15" customHeight="1" x14ac:dyDescent="0.25">
      <c r="F4359" s="171"/>
      <c r="G4359" s="212"/>
      <c r="J4359" s="202"/>
      <c r="K4359" s="198"/>
    </row>
    <row r="4360" spans="6:11" s="175" customFormat="1" ht="15" customHeight="1" x14ac:dyDescent="0.25">
      <c r="F4360" s="171"/>
      <c r="G4360" s="212"/>
      <c r="J4360" s="202"/>
      <c r="K4360" s="198"/>
    </row>
    <row r="4361" spans="6:11" s="175" customFormat="1" ht="15" customHeight="1" x14ac:dyDescent="0.25">
      <c r="F4361" s="171"/>
      <c r="G4361" s="212"/>
      <c r="J4361" s="202"/>
      <c r="K4361" s="198"/>
    </row>
    <row r="4362" spans="6:11" s="175" customFormat="1" ht="15" customHeight="1" x14ac:dyDescent="0.25">
      <c r="F4362" s="171"/>
      <c r="G4362" s="212"/>
      <c r="J4362" s="202"/>
      <c r="K4362" s="198"/>
    </row>
    <row r="4363" spans="6:11" s="175" customFormat="1" ht="15" customHeight="1" x14ac:dyDescent="0.25">
      <c r="F4363" s="171"/>
      <c r="G4363" s="212"/>
      <c r="J4363" s="202"/>
      <c r="K4363" s="198"/>
    </row>
    <row r="4364" spans="6:11" s="175" customFormat="1" ht="15" customHeight="1" x14ac:dyDescent="0.25">
      <c r="F4364" s="171"/>
      <c r="G4364" s="212"/>
      <c r="J4364" s="202"/>
      <c r="K4364" s="198"/>
    </row>
    <row r="4365" spans="6:11" s="175" customFormat="1" ht="15" customHeight="1" x14ac:dyDescent="0.25">
      <c r="F4365" s="171"/>
      <c r="G4365" s="212"/>
      <c r="J4365" s="202"/>
      <c r="K4365" s="198"/>
    </row>
    <row r="4366" spans="6:11" s="175" customFormat="1" ht="15" customHeight="1" x14ac:dyDescent="0.25">
      <c r="F4366" s="171"/>
      <c r="G4366" s="212"/>
      <c r="J4366" s="202"/>
      <c r="K4366" s="198"/>
    </row>
    <row r="4367" spans="6:11" s="175" customFormat="1" ht="15" customHeight="1" x14ac:dyDescent="0.25">
      <c r="F4367" s="171"/>
      <c r="G4367" s="212"/>
      <c r="J4367" s="202"/>
      <c r="K4367" s="198"/>
    </row>
    <row r="4368" spans="6:11" s="175" customFormat="1" ht="15" customHeight="1" x14ac:dyDescent="0.25">
      <c r="F4368" s="171"/>
      <c r="G4368" s="212"/>
      <c r="J4368" s="202"/>
      <c r="K4368" s="198"/>
    </row>
    <row r="4369" spans="6:11" s="175" customFormat="1" ht="15" customHeight="1" x14ac:dyDescent="0.25">
      <c r="F4369" s="171"/>
      <c r="G4369" s="212"/>
      <c r="J4369" s="202"/>
      <c r="K4369" s="198"/>
    </row>
    <row r="4370" spans="6:11" s="175" customFormat="1" ht="15" customHeight="1" x14ac:dyDescent="0.25">
      <c r="F4370" s="171"/>
      <c r="G4370" s="212"/>
      <c r="J4370" s="202"/>
      <c r="K4370" s="198"/>
    </row>
    <row r="4371" spans="6:11" s="175" customFormat="1" ht="15" customHeight="1" x14ac:dyDescent="0.25">
      <c r="F4371" s="171"/>
      <c r="G4371" s="212"/>
      <c r="J4371" s="202"/>
      <c r="K4371" s="198"/>
    </row>
    <row r="4372" spans="6:11" s="175" customFormat="1" ht="15" customHeight="1" x14ac:dyDescent="0.25">
      <c r="F4372" s="171"/>
      <c r="G4372" s="212"/>
      <c r="J4372" s="202"/>
      <c r="K4372" s="198"/>
    </row>
    <row r="4373" spans="6:11" s="175" customFormat="1" ht="15" customHeight="1" x14ac:dyDescent="0.25">
      <c r="F4373" s="171"/>
      <c r="G4373" s="212"/>
      <c r="J4373" s="202"/>
      <c r="K4373" s="198"/>
    </row>
    <row r="4374" spans="6:11" s="175" customFormat="1" ht="15" customHeight="1" x14ac:dyDescent="0.25">
      <c r="F4374" s="171"/>
      <c r="G4374" s="212"/>
      <c r="J4374" s="202"/>
      <c r="K4374" s="198"/>
    </row>
    <row r="4375" spans="6:11" s="175" customFormat="1" ht="15" customHeight="1" x14ac:dyDescent="0.25">
      <c r="F4375" s="171"/>
      <c r="G4375" s="212"/>
      <c r="J4375" s="202"/>
      <c r="K4375" s="198"/>
    </row>
    <row r="4376" spans="6:11" s="175" customFormat="1" ht="15" customHeight="1" x14ac:dyDescent="0.25">
      <c r="F4376" s="171"/>
      <c r="G4376" s="212"/>
      <c r="J4376" s="202"/>
      <c r="K4376" s="198"/>
    </row>
    <row r="4377" spans="6:11" s="175" customFormat="1" ht="15" customHeight="1" x14ac:dyDescent="0.25">
      <c r="F4377" s="171"/>
      <c r="G4377" s="212"/>
      <c r="J4377" s="202"/>
      <c r="K4377" s="198"/>
    </row>
    <row r="4378" spans="6:11" s="175" customFormat="1" ht="15" customHeight="1" x14ac:dyDescent="0.25">
      <c r="F4378" s="171"/>
      <c r="G4378" s="212"/>
      <c r="J4378" s="202"/>
      <c r="K4378" s="198"/>
    </row>
    <row r="4379" spans="6:11" s="175" customFormat="1" ht="15" customHeight="1" x14ac:dyDescent="0.25">
      <c r="F4379" s="171"/>
      <c r="G4379" s="212"/>
      <c r="J4379" s="202"/>
      <c r="K4379" s="198"/>
    </row>
    <row r="4380" spans="6:11" s="175" customFormat="1" ht="15" customHeight="1" x14ac:dyDescent="0.25">
      <c r="F4380" s="171"/>
      <c r="G4380" s="212"/>
      <c r="J4380" s="202"/>
      <c r="K4380" s="198"/>
    </row>
    <row r="4381" spans="6:11" s="175" customFormat="1" ht="15" customHeight="1" x14ac:dyDescent="0.25">
      <c r="F4381" s="171"/>
      <c r="G4381" s="212"/>
      <c r="J4381" s="202"/>
      <c r="K4381" s="198"/>
    </row>
    <row r="4382" spans="6:11" s="175" customFormat="1" ht="15" customHeight="1" x14ac:dyDescent="0.25">
      <c r="F4382" s="171"/>
      <c r="G4382" s="212"/>
      <c r="J4382" s="202"/>
      <c r="K4382" s="198"/>
    </row>
    <row r="4383" spans="6:11" s="175" customFormat="1" ht="15" customHeight="1" x14ac:dyDescent="0.25">
      <c r="F4383" s="171"/>
      <c r="G4383" s="212"/>
      <c r="J4383" s="202"/>
      <c r="K4383" s="198"/>
    </row>
    <row r="4384" spans="6:11" s="175" customFormat="1" ht="15" customHeight="1" x14ac:dyDescent="0.25">
      <c r="F4384" s="171"/>
      <c r="G4384" s="212"/>
      <c r="J4384" s="202"/>
      <c r="K4384" s="198"/>
    </row>
    <row r="4385" spans="6:11" s="175" customFormat="1" ht="15" customHeight="1" x14ac:dyDescent="0.25">
      <c r="F4385" s="171"/>
      <c r="G4385" s="212"/>
      <c r="J4385" s="202"/>
      <c r="K4385" s="198"/>
    </row>
    <row r="4386" spans="6:11" s="175" customFormat="1" ht="15" customHeight="1" x14ac:dyDescent="0.25">
      <c r="F4386" s="171"/>
      <c r="G4386" s="212"/>
      <c r="J4386" s="202"/>
      <c r="K4386" s="198"/>
    </row>
    <row r="4387" spans="6:11" s="175" customFormat="1" ht="15" customHeight="1" x14ac:dyDescent="0.25">
      <c r="F4387" s="171"/>
      <c r="G4387" s="212"/>
      <c r="J4387" s="202"/>
      <c r="K4387" s="198"/>
    </row>
    <row r="4388" spans="6:11" s="175" customFormat="1" ht="15" customHeight="1" x14ac:dyDescent="0.25">
      <c r="F4388" s="171"/>
      <c r="G4388" s="212"/>
      <c r="J4388" s="202"/>
      <c r="K4388" s="198"/>
    </row>
    <row r="4389" spans="6:11" s="175" customFormat="1" ht="15" customHeight="1" x14ac:dyDescent="0.25">
      <c r="F4389" s="171"/>
      <c r="G4389" s="212"/>
      <c r="J4389" s="202"/>
      <c r="K4389" s="198"/>
    </row>
    <row r="4390" spans="6:11" s="175" customFormat="1" ht="15" customHeight="1" x14ac:dyDescent="0.25">
      <c r="F4390" s="171"/>
      <c r="G4390" s="212"/>
      <c r="J4390" s="202"/>
      <c r="K4390" s="198"/>
    </row>
    <row r="4391" spans="6:11" s="175" customFormat="1" ht="15" customHeight="1" x14ac:dyDescent="0.25">
      <c r="F4391" s="171"/>
      <c r="G4391" s="212"/>
      <c r="J4391" s="202"/>
      <c r="K4391" s="198"/>
    </row>
    <row r="4392" spans="6:11" s="175" customFormat="1" ht="15" customHeight="1" x14ac:dyDescent="0.25">
      <c r="F4392" s="171"/>
      <c r="G4392" s="212"/>
      <c r="J4392" s="202"/>
      <c r="K4392" s="198"/>
    </row>
    <row r="4393" spans="6:11" s="175" customFormat="1" ht="15" customHeight="1" x14ac:dyDescent="0.25">
      <c r="F4393" s="171"/>
      <c r="G4393" s="212"/>
      <c r="J4393" s="202"/>
      <c r="K4393" s="198"/>
    </row>
    <row r="4394" spans="6:11" s="175" customFormat="1" ht="15" customHeight="1" x14ac:dyDescent="0.25">
      <c r="F4394" s="171"/>
      <c r="G4394" s="212"/>
      <c r="J4394" s="202"/>
      <c r="K4394" s="198"/>
    </row>
    <row r="4395" spans="6:11" s="175" customFormat="1" ht="15" customHeight="1" x14ac:dyDescent="0.25">
      <c r="F4395" s="171"/>
      <c r="G4395" s="212"/>
      <c r="J4395" s="202"/>
      <c r="K4395" s="198"/>
    </row>
    <row r="4396" spans="6:11" s="175" customFormat="1" ht="15" customHeight="1" x14ac:dyDescent="0.25">
      <c r="F4396" s="171"/>
      <c r="G4396" s="212"/>
      <c r="J4396" s="202"/>
      <c r="K4396" s="198"/>
    </row>
    <row r="4397" spans="6:11" s="175" customFormat="1" ht="15" customHeight="1" x14ac:dyDescent="0.25">
      <c r="F4397" s="171"/>
      <c r="G4397" s="212"/>
      <c r="J4397" s="202"/>
      <c r="K4397" s="198"/>
    </row>
    <row r="4398" spans="6:11" s="175" customFormat="1" ht="15" customHeight="1" x14ac:dyDescent="0.25">
      <c r="F4398" s="171"/>
      <c r="G4398" s="212"/>
      <c r="J4398" s="202"/>
      <c r="K4398" s="198"/>
    </row>
    <row r="4399" spans="6:11" s="175" customFormat="1" ht="15" customHeight="1" x14ac:dyDescent="0.25">
      <c r="F4399" s="171"/>
      <c r="G4399" s="212"/>
      <c r="J4399" s="202"/>
      <c r="K4399" s="198"/>
    </row>
    <row r="4400" spans="6:11" s="175" customFormat="1" ht="15" customHeight="1" x14ac:dyDescent="0.25">
      <c r="F4400" s="171"/>
      <c r="G4400" s="212"/>
      <c r="J4400" s="202"/>
      <c r="K4400" s="198"/>
    </row>
    <row r="4401" spans="6:11" s="175" customFormat="1" ht="15" customHeight="1" x14ac:dyDescent="0.25">
      <c r="F4401" s="171"/>
      <c r="G4401" s="212"/>
      <c r="J4401" s="202"/>
      <c r="K4401" s="198"/>
    </row>
    <row r="4402" spans="6:11" s="175" customFormat="1" ht="15" customHeight="1" x14ac:dyDescent="0.25">
      <c r="F4402" s="171"/>
      <c r="G4402" s="212"/>
      <c r="J4402" s="202"/>
      <c r="K4402" s="198"/>
    </row>
    <row r="4403" spans="6:11" s="175" customFormat="1" ht="15" customHeight="1" x14ac:dyDescent="0.25">
      <c r="F4403" s="171"/>
      <c r="G4403" s="212"/>
      <c r="J4403" s="202"/>
      <c r="K4403" s="198"/>
    </row>
    <row r="4404" spans="6:11" s="175" customFormat="1" ht="15" customHeight="1" x14ac:dyDescent="0.25">
      <c r="F4404" s="171"/>
      <c r="G4404" s="212"/>
      <c r="J4404" s="202"/>
      <c r="K4404" s="198"/>
    </row>
    <row r="4405" spans="6:11" s="175" customFormat="1" ht="15" customHeight="1" x14ac:dyDescent="0.25">
      <c r="F4405" s="171"/>
      <c r="G4405" s="212"/>
      <c r="J4405" s="202"/>
      <c r="K4405" s="198"/>
    </row>
    <row r="4406" spans="6:11" s="175" customFormat="1" ht="15" customHeight="1" x14ac:dyDescent="0.25">
      <c r="F4406" s="171"/>
      <c r="G4406" s="212"/>
      <c r="J4406" s="202"/>
      <c r="K4406" s="198"/>
    </row>
    <row r="4407" spans="6:11" s="175" customFormat="1" ht="15" customHeight="1" x14ac:dyDescent="0.25">
      <c r="F4407" s="171"/>
      <c r="G4407" s="212"/>
      <c r="J4407" s="202"/>
      <c r="K4407" s="198"/>
    </row>
    <row r="4408" spans="6:11" s="175" customFormat="1" ht="15" customHeight="1" x14ac:dyDescent="0.25">
      <c r="F4408" s="171"/>
      <c r="G4408" s="212"/>
      <c r="J4408" s="202"/>
      <c r="K4408" s="198"/>
    </row>
    <row r="4409" spans="6:11" s="175" customFormat="1" ht="15" customHeight="1" x14ac:dyDescent="0.25">
      <c r="F4409" s="171"/>
      <c r="G4409" s="212"/>
      <c r="J4409" s="202"/>
      <c r="K4409" s="198"/>
    </row>
    <row r="4410" spans="6:11" s="175" customFormat="1" ht="15" customHeight="1" x14ac:dyDescent="0.25">
      <c r="F4410" s="171"/>
      <c r="G4410" s="212"/>
      <c r="J4410" s="202"/>
      <c r="K4410" s="198"/>
    </row>
    <row r="4411" spans="6:11" s="175" customFormat="1" ht="15" customHeight="1" x14ac:dyDescent="0.25">
      <c r="F4411" s="171"/>
      <c r="G4411" s="212"/>
      <c r="J4411" s="202"/>
      <c r="K4411" s="198"/>
    </row>
    <row r="4412" spans="6:11" s="175" customFormat="1" ht="15" customHeight="1" x14ac:dyDescent="0.25">
      <c r="F4412" s="171"/>
      <c r="G4412" s="212"/>
      <c r="J4412" s="202"/>
      <c r="K4412" s="198"/>
    </row>
    <row r="4413" spans="6:11" s="175" customFormat="1" ht="15" customHeight="1" x14ac:dyDescent="0.25">
      <c r="F4413" s="171"/>
      <c r="G4413" s="212"/>
      <c r="J4413" s="202"/>
      <c r="K4413" s="198"/>
    </row>
    <row r="4414" spans="6:11" s="175" customFormat="1" ht="15" customHeight="1" x14ac:dyDescent="0.25">
      <c r="F4414" s="171"/>
      <c r="G4414" s="212"/>
      <c r="J4414" s="202"/>
      <c r="K4414" s="198"/>
    </row>
    <row r="4415" spans="6:11" s="175" customFormat="1" ht="15" customHeight="1" x14ac:dyDescent="0.25">
      <c r="F4415" s="171"/>
      <c r="G4415" s="212"/>
      <c r="J4415" s="202"/>
      <c r="K4415" s="198"/>
    </row>
    <row r="4416" spans="6:11" s="175" customFormat="1" ht="15" customHeight="1" x14ac:dyDescent="0.25">
      <c r="F4416" s="171"/>
      <c r="G4416" s="212"/>
      <c r="J4416" s="202"/>
      <c r="K4416" s="198"/>
    </row>
    <row r="4417" spans="6:11" s="175" customFormat="1" ht="15" customHeight="1" x14ac:dyDescent="0.25">
      <c r="F4417" s="171"/>
      <c r="G4417" s="212"/>
      <c r="J4417" s="202"/>
      <c r="K4417" s="198"/>
    </row>
    <row r="4418" spans="6:11" s="175" customFormat="1" ht="15" customHeight="1" x14ac:dyDescent="0.25">
      <c r="F4418" s="171"/>
      <c r="G4418" s="212"/>
      <c r="J4418" s="202"/>
      <c r="K4418" s="198"/>
    </row>
    <row r="4419" spans="6:11" s="175" customFormat="1" ht="15" customHeight="1" x14ac:dyDescent="0.25">
      <c r="F4419" s="171"/>
      <c r="G4419" s="212"/>
      <c r="J4419" s="202"/>
      <c r="K4419" s="198"/>
    </row>
    <row r="4420" spans="6:11" s="175" customFormat="1" ht="15" customHeight="1" x14ac:dyDescent="0.25">
      <c r="F4420" s="171"/>
      <c r="G4420" s="212"/>
      <c r="J4420" s="202"/>
      <c r="K4420" s="198"/>
    </row>
    <row r="4421" spans="6:11" s="175" customFormat="1" ht="15" customHeight="1" x14ac:dyDescent="0.25">
      <c r="F4421" s="171"/>
      <c r="G4421" s="212"/>
      <c r="J4421" s="202"/>
      <c r="K4421" s="198"/>
    </row>
    <row r="4422" spans="6:11" s="175" customFormat="1" ht="15" customHeight="1" x14ac:dyDescent="0.25">
      <c r="F4422" s="171"/>
      <c r="G4422" s="212"/>
      <c r="J4422" s="202"/>
      <c r="K4422" s="198"/>
    </row>
    <row r="4423" spans="6:11" s="175" customFormat="1" ht="15" customHeight="1" x14ac:dyDescent="0.25">
      <c r="F4423" s="171"/>
      <c r="G4423" s="212"/>
      <c r="J4423" s="202"/>
      <c r="K4423" s="198"/>
    </row>
    <row r="4424" spans="6:11" s="175" customFormat="1" ht="15" customHeight="1" x14ac:dyDescent="0.25">
      <c r="F4424" s="171"/>
      <c r="G4424" s="212"/>
      <c r="J4424" s="202"/>
      <c r="K4424" s="198"/>
    </row>
    <row r="4425" spans="6:11" s="175" customFormat="1" ht="15" customHeight="1" x14ac:dyDescent="0.25">
      <c r="F4425" s="171"/>
      <c r="G4425" s="212"/>
      <c r="J4425" s="202"/>
      <c r="K4425" s="198"/>
    </row>
    <row r="4426" spans="6:11" s="175" customFormat="1" ht="15" customHeight="1" x14ac:dyDescent="0.25">
      <c r="F4426" s="171"/>
      <c r="G4426" s="212"/>
      <c r="J4426" s="202"/>
      <c r="K4426" s="198"/>
    </row>
    <row r="4427" spans="6:11" s="175" customFormat="1" ht="15" customHeight="1" x14ac:dyDescent="0.25">
      <c r="F4427" s="171"/>
      <c r="G4427" s="212"/>
      <c r="J4427" s="202"/>
      <c r="K4427" s="198"/>
    </row>
    <row r="4428" spans="6:11" s="175" customFormat="1" ht="15" customHeight="1" x14ac:dyDescent="0.25">
      <c r="F4428" s="171"/>
      <c r="G4428" s="212"/>
      <c r="J4428" s="202"/>
      <c r="K4428" s="198"/>
    </row>
    <row r="4429" spans="6:11" s="175" customFormat="1" ht="15" customHeight="1" x14ac:dyDescent="0.25">
      <c r="F4429" s="171"/>
      <c r="G4429" s="212"/>
      <c r="J4429" s="202"/>
      <c r="K4429" s="198"/>
    </row>
    <row r="4430" spans="6:11" s="175" customFormat="1" ht="15" customHeight="1" x14ac:dyDescent="0.25">
      <c r="F4430" s="171"/>
      <c r="G4430" s="212"/>
      <c r="J4430" s="202"/>
      <c r="K4430" s="198"/>
    </row>
    <row r="4431" spans="6:11" s="175" customFormat="1" ht="15" customHeight="1" x14ac:dyDescent="0.25">
      <c r="F4431" s="171"/>
      <c r="G4431" s="212"/>
      <c r="J4431" s="202"/>
      <c r="K4431" s="198"/>
    </row>
    <row r="4432" spans="6:11" s="175" customFormat="1" ht="15" customHeight="1" x14ac:dyDescent="0.25">
      <c r="F4432" s="171"/>
      <c r="G4432" s="212"/>
      <c r="J4432" s="202"/>
      <c r="K4432" s="198"/>
    </row>
    <row r="4433" spans="6:11" s="175" customFormat="1" ht="15" customHeight="1" x14ac:dyDescent="0.25">
      <c r="F4433" s="171"/>
      <c r="G4433" s="212"/>
      <c r="J4433" s="202"/>
      <c r="K4433" s="198"/>
    </row>
    <row r="4434" spans="6:11" s="175" customFormat="1" ht="15" customHeight="1" x14ac:dyDescent="0.25">
      <c r="F4434" s="171"/>
      <c r="G4434" s="212"/>
      <c r="J4434" s="202"/>
      <c r="K4434" s="198"/>
    </row>
    <row r="4435" spans="6:11" s="175" customFormat="1" ht="15" customHeight="1" x14ac:dyDescent="0.25">
      <c r="F4435" s="171"/>
      <c r="G4435" s="212"/>
      <c r="J4435" s="202"/>
      <c r="K4435" s="198"/>
    </row>
    <row r="4436" spans="6:11" s="175" customFormat="1" ht="15" customHeight="1" x14ac:dyDescent="0.25">
      <c r="F4436" s="171"/>
      <c r="G4436" s="212"/>
      <c r="J4436" s="202"/>
      <c r="K4436" s="198"/>
    </row>
    <row r="4437" spans="6:11" s="175" customFormat="1" ht="15" customHeight="1" x14ac:dyDescent="0.25">
      <c r="F4437" s="171"/>
      <c r="G4437" s="212"/>
      <c r="J4437" s="202"/>
      <c r="K4437" s="198"/>
    </row>
    <row r="4438" spans="6:11" s="175" customFormat="1" ht="15" customHeight="1" x14ac:dyDescent="0.25">
      <c r="F4438" s="171"/>
      <c r="G4438" s="212"/>
      <c r="J4438" s="202"/>
      <c r="K4438" s="198"/>
    </row>
    <row r="4439" spans="6:11" s="175" customFormat="1" ht="15" customHeight="1" x14ac:dyDescent="0.25">
      <c r="F4439" s="171"/>
      <c r="G4439" s="212"/>
      <c r="J4439" s="202"/>
      <c r="K4439" s="198"/>
    </row>
    <row r="4440" spans="6:11" s="175" customFormat="1" ht="15" customHeight="1" x14ac:dyDescent="0.25">
      <c r="F4440" s="171"/>
      <c r="G4440" s="212"/>
      <c r="J4440" s="202"/>
      <c r="K4440" s="198"/>
    </row>
    <row r="4441" spans="6:11" s="175" customFormat="1" ht="15" customHeight="1" x14ac:dyDescent="0.25">
      <c r="F4441" s="171"/>
      <c r="G4441" s="212"/>
      <c r="J4441" s="202"/>
      <c r="K4441" s="198"/>
    </row>
    <row r="4442" spans="6:11" s="175" customFormat="1" ht="15" customHeight="1" x14ac:dyDescent="0.25">
      <c r="F4442" s="171"/>
      <c r="G4442" s="212"/>
      <c r="J4442" s="202"/>
      <c r="K4442" s="198"/>
    </row>
    <row r="4443" spans="6:11" s="175" customFormat="1" ht="15" customHeight="1" x14ac:dyDescent="0.25">
      <c r="F4443" s="171"/>
      <c r="G4443" s="212"/>
      <c r="J4443" s="202"/>
      <c r="K4443" s="198"/>
    </row>
    <row r="4444" spans="6:11" s="175" customFormat="1" ht="15" customHeight="1" x14ac:dyDescent="0.25">
      <c r="F4444" s="171"/>
      <c r="G4444" s="212"/>
      <c r="J4444" s="202"/>
      <c r="K4444" s="198"/>
    </row>
    <row r="4445" spans="6:11" s="175" customFormat="1" ht="15" customHeight="1" x14ac:dyDescent="0.25">
      <c r="F4445" s="171"/>
      <c r="G4445" s="212"/>
      <c r="J4445" s="202"/>
      <c r="K4445" s="198"/>
    </row>
    <row r="4446" spans="6:11" s="175" customFormat="1" ht="15" customHeight="1" x14ac:dyDescent="0.25">
      <c r="F4446" s="171"/>
      <c r="G4446" s="212"/>
      <c r="J4446" s="202"/>
      <c r="K4446" s="198"/>
    </row>
    <row r="4447" spans="6:11" s="175" customFormat="1" ht="15" customHeight="1" x14ac:dyDescent="0.25">
      <c r="F4447" s="171"/>
      <c r="G4447" s="212"/>
      <c r="J4447" s="202"/>
      <c r="K4447" s="198"/>
    </row>
    <row r="4448" spans="6:11" s="175" customFormat="1" ht="15" customHeight="1" x14ac:dyDescent="0.25">
      <c r="F4448" s="171"/>
      <c r="G4448" s="212"/>
      <c r="J4448" s="202"/>
      <c r="K4448" s="198"/>
    </row>
    <row r="4449" spans="6:11" s="175" customFormat="1" ht="15" customHeight="1" x14ac:dyDescent="0.25">
      <c r="F4449" s="171"/>
      <c r="G4449" s="212"/>
      <c r="J4449" s="202"/>
      <c r="K4449" s="198"/>
    </row>
    <row r="4450" spans="6:11" s="175" customFormat="1" ht="15" customHeight="1" x14ac:dyDescent="0.25">
      <c r="F4450" s="171"/>
      <c r="G4450" s="212"/>
      <c r="J4450" s="202"/>
      <c r="K4450" s="198"/>
    </row>
    <row r="4451" spans="6:11" s="175" customFormat="1" ht="15" customHeight="1" x14ac:dyDescent="0.25">
      <c r="F4451" s="171"/>
      <c r="G4451" s="212"/>
      <c r="J4451" s="202"/>
      <c r="K4451" s="198"/>
    </row>
    <row r="4452" spans="6:11" s="175" customFormat="1" ht="15" customHeight="1" x14ac:dyDescent="0.25">
      <c r="F4452" s="171"/>
      <c r="G4452" s="212"/>
      <c r="J4452" s="202"/>
      <c r="K4452" s="198"/>
    </row>
    <row r="4453" spans="6:11" s="175" customFormat="1" ht="15" customHeight="1" x14ac:dyDescent="0.25">
      <c r="F4453" s="171"/>
      <c r="G4453" s="212"/>
      <c r="J4453" s="202"/>
      <c r="K4453" s="198"/>
    </row>
    <row r="4454" spans="6:11" s="175" customFormat="1" ht="15" customHeight="1" x14ac:dyDescent="0.25">
      <c r="F4454" s="171"/>
      <c r="G4454" s="212"/>
      <c r="J4454" s="202"/>
      <c r="K4454" s="198"/>
    </row>
    <row r="4455" spans="6:11" s="175" customFormat="1" ht="15" customHeight="1" x14ac:dyDescent="0.25">
      <c r="F4455" s="171"/>
      <c r="G4455" s="212"/>
      <c r="J4455" s="202"/>
      <c r="K4455" s="198"/>
    </row>
    <row r="4456" spans="6:11" s="175" customFormat="1" ht="15" customHeight="1" x14ac:dyDescent="0.25">
      <c r="F4456" s="171"/>
      <c r="G4456" s="212"/>
      <c r="J4456" s="202"/>
      <c r="K4456" s="198"/>
    </row>
    <row r="4457" spans="6:11" s="175" customFormat="1" ht="15" customHeight="1" x14ac:dyDescent="0.25">
      <c r="F4457" s="171"/>
      <c r="G4457" s="212"/>
      <c r="J4457" s="202"/>
      <c r="K4457" s="198"/>
    </row>
    <row r="4458" spans="6:11" s="175" customFormat="1" ht="15" customHeight="1" x14ac:dyDescent="0.25">
      <c r="F4458" s="171"/>
      <c r="G4458" s="212"/>
      <c r="J4458" s="202"/>
      <c r="K4458" s="198"/>
    </row>
    <row r="4459" spans="6:11" s="175" customFormat="1" ht="15" customHeight="1" x14ac:dyDescent="0.25">
      <c r="F4459" s="171"/>
      <c r="G4459" s="212"/>
      <c r="J4459" s="202"/>
      <c r="K4459" s="198"/>
    </row>
    <row r="4460" spans="6:11" s="175" customFormat="1" ht="15" customHeight="1" x14ac:dyDescent="0.25">
      <c r="F4460" s="171"/>
      <c r="G4460" s="212"/>
      <c r="J4460" s="202"/>
      <c r="K4460" s="198"/>
    </row>
    <row r="4461" spans="6:11" s="175" customFormat="1" ht="15" customHeight="1" x14ac:dyDescent="0.25">
      <c r="F4461" s="171"/>
      <c r="G4461" s="212"/>
      <c r="J4461" s="202"/>
      <c r="K4461" s="198"/>
    </row>
    <row r="4462" spans="6:11" s="175" customFormat="1" ht="15" customHeight="1" x14ac:dyDescent="0.25">
      <c r="F4462" s="171"/>
      <c r="G4462" s="212"/>
      <c r="J4462" s="202"/>
      <c r="K4462" s="198"/>
    </row>
    <row r="4463" spans="6:11" s="175" customFormat="1" ht="15" customHeight="1" x14ac:dyDescent="0.25">
      <c r="F4463" s="171"/>
      <c r="G4463" s="212"/>
      <c r="J4463" s="202"/>
      <c r="K4463" s="198"/>
    </row>
    <row r="4464" spans="6:11" s="175" customFormat="1" ht="15" customHeight="1" x14ac:dyDescent="0.25">
      <c r="F4464" s="171"/>
      <c r="G4464" s="212"/>
      <c r="J4464" s="202"/>
      <c r="K4464" s="198"/>
    </row>
    <row r="4465" spans="6:11" s="175" customFormat="1" ht="15" customHeight="1" x14ac:dyDescent="0.25">
      <c r="F4465" s="171"/>
      <c r="G4465" s="212"/>
      <c r="J4465" s="202"/>
      <c r="K4465" s="198"/>
    </row>
    <row r="4466" spans="6:11" s="175" customFormat="1" ht="15" customHeight="1" x14ac:dyDescent="0.25">
      <c r="F4466" s="171"/>
      <c r="G4466" s="212"/>
      <c r="J4466" s="202"/>
      <c r="K4466" s="198"/>
    </row>
    <row r="4467" spans="6:11" s="175" customFormat="1" ht="15" customHeight="1" x14ac:dyDescent="0.25">
      <c r="F4467" s="171"/>
      <c r="G4467" s="212"/>
      <c r="J4467" s="202"/>
      <c r="K4467" s="198"/>
    </row>
    <row r="4468" spans="6:11" s="175" customFormat="1" ht="15" customHeight="1" x14ac:dyDescent="0.25">
      <c r="F4468" s="171"/>
      <c r="G4468" s="212"/>
      <c r="J4468" s="202"/>
      <c r="K4468" s="198"/>
    </row>
    <row r="4469" spans="6:11" s="175" customFormat="1" ht="15" customHeight="1" x14ac:dyDescent="0.25">
      <c r="F4469" s="171"/>
      <c r="G4469" s="212"/>
      <c r="J4469" s="202"/>
      <c r="K4469" s="198"/>
    </row>
    <row r="4470" spans="6:11" s="175" customFormat="1" ht="15" customHeight="1" x14ac:dyDescent="0.25">
      <c r="F4470" s="171"/>
      <c r="G4470" s="212"/>
      <c r="J4470" s="202"/>
      <c r="K4470" s="198"/>
    </row>
    <row r="4471" spans="6:11" s="175" customFormat="1" ht="15" customHeight="1" x14ac:dyDescent="0.25">
      <c r="F4471" s="171"/>
      <c r="G4471" s="212"/>
      <c r="J4471" s="202"/>
      <c r="K4471" s="198"/>
    </row>
    <row r="4472" spans="6:11" s="175" customFormat="1" ht="15" customHeight="1" x14ac:dyDescent="0.25">
      <c r="F4472" s="171"/>
      <c r="G4472" s="212"/>
      <c r="J4472" s="202"/>
      <c r="K4472" s="198"/>
    </row>
    <row r="4473" spans="6:11" s="175" customFormat="1" ht="15" customHeight="1" x14ac:dyDescent="0.25">
      <c r="F4473" s="171"/>
      <c r="G4473" s="212"/>
      <c r="J4473" s="202"/>
      <c r="K4473" s="198"/>
    </row>
    <row r="4474" spans="6:11" s="175" customFormat="1" ht="15" customHeight="1" x14ac:dyDescent="0.25">
      <c r="F4474" s="171"/>
      <c r="G4474" s="212"/>
      <c r="J4474" s="202"/>
      <c r="K4474" s="198"/>
    </row>
    <row r="4475" spans="6:11" s="175" customFormat="1" ht="15" customHeight="1" x14ac:dyDescent="0.25">
      <c r="F4475" s="171"/>
      <c r="G4475" s="212"/>
      <c r="J4475" s="202"/>
      <c r="K4475" s="198"/>
    </row>
    <row r="4476" spans="6:11" s="175" customFormat="1" ht="15" customHeight="1" x14ac:dyDescent="0.25">
      <c r="F4476" s="171"/>
      <c r="G4476" s="212"/>
      <c r="J4476" s="202"/>
      <c r="K4476" s="198"/>
    </row>
    <row r="4477" spans="6:11" s="175" customFormat="1" ht="15" customHeight="1" x14ac:dyDescent="0.25">
      <c r="F4477" s="171"/>
      <c r="G4477" s="212"/>
      <c r="J4477" s="202"/>
      <c r="K4477" s="198"/>
    </row>
    <row r="4478" spans="6:11" s="175" customFormat="1" ht="15" customHeight="1" x14ac:dyDescent="0.25">
      <c r="F4478" s="171"/>
      <c r="G4478" s="212"/>
      <c r="J4478" s="202"/>
      <c r="K4478" s="198"/>
    </row>
    <row r="4479" spans="6:11" s="175" customFormat="1" ht="15" customHeight="1" x14ac:dyDescent="0.25">
      <c r="F4479" s="171"/>
      <c r="G4479" s="212"/>
      <c r="J4479" s="202"/>
      <c r="K4479" s="198"/>
    </row>
    <row r="4480" spans="6:11" s="175" customFormat="1" ht="15" customHeight="1" x14ac:dyDescent="0.25">
      <c r="F4480" s="171"/>
      <c r="G4480" s="212"/>
      <c r="J4480" s="202"/>
      <c r="K4480" s="198"/>
    </row>
    <row r="4481" spans="6:11" s="175" customFormat="1" ht="15" customHeight="1" x14ac:dyDescent="0.25">
      <c r="F4481" s="171"/>
      <c r="G4481" s="212"/>
      <c r="J4481" s="202"/>
      <c r="K4481" s="198"/>
    </row>
    <row r="4482" spans="6:11" s="175" customFormat="1" ht="15" customHeight="1" x14ac:dyDescent="0.25">
      <c r="F4482" s="171"/>
      <c r="G4482" s="212"/>
      <c r="J4482" s="202"/>
      <c r="K4482" s="198"/>
    </row>
    <row r="4483" spans="6:11" s="175" customFormat="1" ht="15" customHeight="1" x14ac:dyDescent="0.25">
      <c r="F4483" s="171"/>
      <c r="G4483" s="212"/>
      <c r="J4483" s="202"/>
      <c r="K4483" s="198"/>
    </row>
    <row r="4484" spans="6:11" s="175" customFormat="1" ht="15" customHeight="1" x14ac:dyDescent="0.25">
      <c r="F4484" s="171"/>
      <c r="G4484" s="212"/>
      <c r="J4484" s="202"/>
      <c r="K4484" s="198"/>
    </row>
    <row r="4485" spans="6:11" s="175" customFormat="1" ht="15" customHeight="1" x14ac:dyDescent="0.25">
      <c r="F4485" s="171"/>
      <c r="G4485" s="212"/>
      <c r="J4485" s="202"/>
      <c r="K4485" s="198"/>
    </row>
    <row r="4486" spans="6:11" s="175" customFormat="1" ht="15" customHeight="1" x14ac:dyDescent="0.25">
      <c r="F4486" s="171"/>
      <c r="G4486" s="212"/>
      <c r="J4486" s="202"/>
      <c r="K4486" s="198"/>
    </row>
    <row r="4487" spans="6:11" s="175" customFormat="1" ht="15" customHeight="1" x14ac:dyDescent="0.25">
      <c r="F4487" s="171"/>
      <c r="G4487" s="212"/>
      <c r="J4487" s="202"/>
      <c r="K4487" s="198"/>
    </row>
    <row r="4488" spans="6:11" s="175" customFormat="1" ht="15" customHeight="1" x14ac:dyDescent="0.25">
      <c r="F4488" s="171"/>
      <c r="G4488" s="212"/>
      <c r="J4488" s="202"/>
      <c r="K4488" s="198"/>
    </row>
    <row r="4489" spans="6:11" s="175" customFormat="1" ht="15" customHeight="1" x14ac:dyDescent="0.25">
      <c r="F4489" s="171"/>
      <c r="G4489" s="212"/>
      <c r="J4489" s="202"/>
      <c r="K4489" s="198"/>
    </row>
    <row r="4490" spans="6:11" s="175" customFormat="1" ht="15" customHeight="1" x14ac:dyDescent="0.25">
      <c r="F4490" s="171"/>
      <c r="G4490" s="212"/>
      <c r="J4490" s="202"/>
      <c r="K4490" s="198"/>
    </row>
    <row r="4491" spans="6:11" s="175" customFormat="1" ht="15" customHeight="1" x14ac:dyDescent="0.25">
      <c r="F4491" s="171"/>
      <c r="G4491" s="212"/>
      <c r="J4491" s="202"/>
      <c r="K4491" s="198"/>
    </row>
    <row r="4492" spans="6:11" s="175" customFormat="1" ht="15" customHeight="1" x14ac:dyDescent="0.25">
      <c r="F4492" s="171"/>
      <c r="G4492" s="212"/>
      <c r="J4492" s="202"/>
      <c r="K4492" s="198"/>
    </row>
    <row r="4493" spans="6:11" s="175" customFormat="1" ht="15" customHeight="1" x14ac:dyDescent="0.25">
      <c r="F4493" s="171"/>
      <c r="G4493" s="212"/>
      <c r="J4493" s="202"/>
      <c r="K4493" s="198"/>
    </row>
    <row r="4494" spans="6:11" s="175" customFormat="1" ht="15" customHeight="1" x14ac:dyDescent="0.25">
      <c r="F4494" s="171"/>
      <c r="G4494" s="212"/>
      <c r="J4494" s="202"/>
      <c r="K4494" s="198"/>
    </row>
    <row r="4495" spans="6:11" s="175" customFormat="1" ht="15" customHeight="1" x14ac:dyDescent="0.25">
      <c r="F4495" s="171"/>
      <c r="G4495" s="212"/>
      <c r="J4495" s="202"/>
      <c r="K4495" s="198"/>
    </row>
    <row r="4496" spans="6:11" s="175" customFormat="1" ht="15" customHeight="1" x14ac:dyDescent="0.25">
      <c r="F4496" s="171"/>
      <c r="G4496" s="212"/>
      <c r="J4496" s="202"/>
      <c r="K4496" s="198"/>
    </row>
    <row r="4497" spans="6:11" s="175" customFormat="1" ht="15" customHeight="1" x14ac:dyDescent="0.25">
      <c r="F4497" s="171"/>
      <c r="G4497" s="212"/>
      <c r="J4497" s="202"/>
      <c r="K4497" s="198"/>
    </row>
    <row r="4498" spans="6:11" s="175" customFormat="1" ht="15" customHeight="1" x14ac:dyDescent="0.25">
      <c r="F4498" s="171"/>
      <c r="G4498" s="212"/>
      <c r="J4498" s="202"/>
      <c r="K4498" s="198"/>
    </row>
    <row r="4499" spans="6:11" s="175" customFormat="1" ht="15" customHeight="1" x14ac:dyDescent="0.25">
      <c r="F4499" s="171"/>
      <c r="G4499" s="212"/>
      <c r="J4499" s="202"/>
      <c r="K4499" s="198"/>
    </row>
    <row r="4500" spans="6:11" s="175" customFormat="1" ht="15" customHeight="1" x14ac:dyDescent="0.25">
      <c r="F4500" s="171"/>
      <c r="G4500" s="212"/>
      <c r="J4500" s="202"/>
      <c r="K4500" s="198"/>
    </row>
    <row r="4501" spans="6:11" s="175" customFormat="1" ht="15" customHeight="1" x14ac:dyDescent="0.25">
      <c r="F4501" s="171"/>
      <c r="G4501" s="212"/>
      <c r="J4501" s="202"/>
      <c r="K4501" s="198"/>
    </row>
    <row r="4502" spans="6:11" s="175" customFormat="1" ht="15" customHeight="1" x14ac:dyDescent="0.25">
      <c r="F4502" s="171"/>
      <c r="G4502" s="212"/>
      <c r="J4502" s="202"/>
      <c r="K4502" s="198"/>
    </row>
    <row r="4503" spans="6:11" s="175" customFormat="1" ht="15" customHeight="1" x14ac:dyDescent="0.25">
      <c r="F4503" s="171"/>
      <c r="G4503" s="212"/>
      <c r="J4503" s="202"/>
      <c r="K4503" s="198"/>
    </row>
    <row r="4504" spans="6:11" s="175" customFormat="1" ht="15" customHeight="1" x14ac:dyDescent="0.25">
      <c r="F4504" s="171"/>
      <c r="G4504" s="212"/>
      <c r="J4504" s="202"/>
      <c r="K4504" s="198"/>
    </row>
    <row r="4505" spans="6:11" s="175" customFormat="1" ht="15" customHeight="1" x14ac:dyDescent="0.25">
      <c r="F4505" s="171"/>
      <c r="G4505" s="212"/>
      <c r="J4505" s="202"/>
      <c r="K4505" s="198"/>
    </row>
    <row r="4506" spans="6:11" s="175" customFormat="1" ht="15" customHeight="1" x14ac:dyDescent="0.25">
      <c r="F4506" s="171"/>
      <c r="G4506" s="212"/>
      <c r="J4506" s="202"/>
      <c r="K4506" s="198"/>
    </row>
    <row r="4507" spans="6:11" s="175" customFormat="1" ht="15" customHeight="1" x14ac:dyDescent="0.25">
      <c r="F4507" s="171"/>
      <c r="G4507" s="212"/>
      <c r="J4507" s="202"/>
      <c r="K4507" s="198"/>
    </row>
    <row r="4508" spans="6:11" s="175" customFormat="1" ht="15" customHeight="1" x14ac:dyDescent="0.25">
      <c r="F4508" s="171"/>
      <c r="G4508" s="212"/>
      <c r="J4508" s="202"/>
      <c r="K4508" s="198"/>
    </row>
    <row r="4509" spans="6:11" s="175" customFormat="1" ht="15" customHeight="1" x14ac:dyDescent="0.25">
      <c r="F4509" s="171"/>
      <c r="G4509" s="212"/>
      <c r="J4509" s="202"/>
      <c r="K4509" s="198"/>
    </row>
    <row r="4510" spans="6:11" s="175" customFormat="1" ht="15" customHeight="1" x14ac:dyDescent="0.25">
      <c r="F4510" s="171"/>
      <c r="G4510" s="212"/>
      <c r="J4510" s="202"/>
      <c r="K4510" s="198"/>
    </row>
    <row r="4511" spans="6:11" s="175" customFormat="1" ht="15" customHeight="1" x14ac:dyDescent="0.25">
      <c r="F4511" s="171"/>
      <c r="G4511" s="212"/>
      <c r="J4511" s="202"/>
      <c r="K4511" s="198"/>
    </row>
    <row r="4512" spans="6:11" s="175" customFormat="1" ht="15" customHeight="1" x14ac:dyDescent="0.25">
      <c r="F4512" s="171"/>
      <c r="G4512" s="212"/>
      <c r="J4512" s="202"/>
      <c r="K4512" s="198"/>
    </row>
    <row r="4513" spans="6:11" s="175" customFormat="1" ht="15" customHeight="1" x14ac:dyDescent="0.25">
      <c r="F4513" s="171"/>
      <c r="G4513" s="212"/>
      <c r="J4513" s="202"/>
      <c r="K4513" s="198"/>
    </row>
    <row r="4514" spans="6:11" s="175" customFormat="1" ht="15" customHeight="1" x14ac:dyDescent="0.25">
      <c r="F4514" s="171"/>
      <c r="G4514" s="212"/>
      <c r="J4514" s="202"/>
      <c r="K4514" s="198"/>
    </row>
    <row r="4515" spans="6:11" s="175" customFormat="1" ht="15" customHeight="1" x14ac:dyDescent="0.25">
      <c r="F4515" s="171"/>
      <c r="G4515" s="212"/>
      <c r="J4515" s="202"/>
      <c r="K4515" s="198"/>
    </row>
    <row r="4516" spans="6:11" s="175" customFormat="1" ht="15" customHeight="1" x14ac:dyDescent="0.25">
      <c r="F4516" s="171"/>
      <c r="G4516" s="212"/>
      <c r="J4516" s="202"/>
      <c r="K4516" s="198"/>
    </row>
    <row r="4517" spans="6:11" s="175" customFormat="1" ht="15" customHeight="1" x14ac:dyDescent="0.25">
      <c r="F4517" s="171"/>
      <c r="G4517" s="212"/>
      <c r="J4517" s="202"/>
      <c r="K4517" s="198"/>
    </row>
    <row r="4518" spans="6:11" s="175" customFormat="1" ht="15" customHeight="1" x14ac:dyDescent="0.25">
      <c r="F4518" s="171"/>
      <c r="G4518" s="212"/>
      <c r="J4518" s="202"/>
      <c r="K4518" s="198"/>
    </row>
    <row r="4519" spans="6:11" s="175" customFormat="1" ht="15" customHeight="1" x14ac:dyDescent="0.25">
      <c r="F4519" s="171"/>
      <c r="G4519" s="212"/>
      <c r="J4519" s="202"/>
      <c r="K4519" s="198"/>
    </row>
    <row r="4520" spans="6:11" s="175" customFormat="1" ht="15" customHeight="1" x14ac:dyDescent="0.25">
      <c r="F4520" s="171"/>
      <c r="G4520" s="212"/>
      <c r="J4520" s="202"/>
      <c r="K4520" s="198"/>
    </row>
    <row r="4521" spans="6:11" s="175" customFormat="1" ht="15" customHeight="1" x14ac:dyDescent="0.25">
      <c r="F4521" s="171"/>
      <c r="G4521" s="212"/>
      <c r="J4521" s="202"/>
      <c r="K4521" s="198"/>
    </row>
    <row r="4522" spans="6:11" s="175" customFormat="1" ht="15" customHeight="1" x14ac:dyDescent="0.25">
      <c r="F4522" s="171"/>
      <c r="G4522" s="212"/>
      <c r="J4522" s="202"/>
      <c r="K4522" s="198"/>
    </row>
    <row r="4523" spans="6:11" s="175" customFormat="1" ht="15" customHeight="1" x14ac:dyDescent="0.25">
      <c r="F4523" s="171"/>
      <c r="G4523" s="212"/>
      <c r="J4523" s="202"/>
      <c r="K4523" s="198"/>
    </row>
    <row r="4524" spans="6:11" s="175" customFormat="1" ht="15" customHeight="1" x14ac:dyDescent="0.25">
      <c r="F4524" s="171"/>
      <c r="G4524" s="212"/>
      <c r="J4524" s="202"/>
      <c r="K4524" s="198"/>
    </row>
    <row r="4525" spans="6:11" s="175" customFormat="1" ht="15" customHeight="1" x14ac:dyDescent="0.25">
      <c r="F4525" s="171"/>
      <c r="G4525" s="212"/>
      <c r="J4525" s="202"/>
      <c r="K4525" s="198"/>
    </row>
    <row r="4526" spans="6:11" s="175" customFormat="1" ht="15" customHeight="1" x14ac:dyDescent="0.25">
      <c r="F4526" s="171"/>
      <c r="G4526" s="212"/>
      <c r="J4526" s="202"/>
      <c r="K4526" s="198"/>
    </row>
    <row r="4527" spans="6:11" s="175" customFormat="1" ht="15" customHeight="1" x14ac:dyDescent="0.25">
      <c r="F4527" s="171"/>
      <c r="G4527" s="212"/>
      <c r="J4527" s="202"/>
      <c r="K4527" s="198"/>
    </row>
    <row r="4528" spans="6:11" s="175" customFormat="1" ht="15" customHeight="1" x14ac:dyDescent="0.25">
      <c r="F4528" s="171"/>
      <c r="G4528" s="212"/>
      <c r="J4528" s="202"/>
      <c r="K4528" s="198"/>
    </row>
    <row r="4529" spans="6:11" s="175" customFormat="1" ht="15" customHeight="1" x14ac:dyDescent="0.25">
      <c r="F4529" s="171"/>
      <c r="G4529" s="212"/>
      <c r="J4529" s="202"/>
      <c r="K4529" s="198"/>
    </row>
    <row r="4530" spans="6:11" s="175" customFormat="1" ht="15" customHeight="1" x14ac:dyDescent="0.25">
      <c r="F4530" s="171"/>
      <c r="G4530" s="212"/>
      <c r="J4530" s="202"/>
      <c r="K4530" s="198"/>
    </row>
    <row r="4531" spans="6:11" s="175" customFormat="1" ht="15" customHeight="1" x14ac:dyDescent="0.25">
      <c r="F4531" s="171"/>
      <c r="G4531" s="212"/>
      <c r="J4531" s="202"/>
      <c r="K4531" s="198"/>
    </row>
    <row r="4532" spans="6:11" s="175" customFormat="1" ht="15" customHeight="1" x14ac:dyDescent="0.25">
      <c r="F4532" s="171"/>
      <c r="G4532" s="212"/>
      <c r="J4532" s="202"/>
      <c r="K4532" s="198"/>
    </row>
    <row r="4533" spans="6:11" s="175" customFormat="1" ht="15" customHeight="1" x14ac:dyDescent="0.25">
      <c r="F4533" s="171"/>
      <c r="G4533" s="212"/>
      <c r="J4533" s="202"/>
      <c r="K4533" s="198"/>
    </row>
    <row r="4534" spans="6:11" s="175" customFormat="1" ht="15" customHeight="1" x14ac:dyDescent="0.25">
      <c r="F4534" s="171"/>
      <c r="G4534" s="212"/>
      <c r="J4534" s="202"/>
      <c r="K4534" s="198"/>
    </row>
    <row r="4535" spans="6:11" s="175" customFormat="1" ht="15" customHeight="1" x14ac:dyDescent="0.25">
      <c r="F4535" s="171"/>
      <c r="G4535" s="212"/>
      <c r="J4535" s="202"/>
      <c r="K4535" s="198"/>
    </row>
    <row r="4536" spans="6:11" s="175" customFormat="1" ht="15" customHeight="1" x14ac:dyDescent="0.25">
      <c r="F4536" s="171"/>
      <c r="G4536" s="212"/>
      <c r="J4536" s="202"/>
      <c r="K4536" s="198"/>
    </row>
    <row r="4537" spans="6:11" s="175" customFormat="1" ht="15" customHeight="1" x14ac:dyDescent="0.25">
      <c r="F4537" s="171"/>
      <c r="G4537" s="212"/>
      <c r="J4537" s="202"/>
      <c r="K4537" s="198"/>
    </row>
    <row r="4538" spans="6:11" s="175" customFormat="1" ht="15" customHeight="1" x14ac:dyDescent="0.25">
      <c r="F4538" s="171"/>
      <c r="G4538" s="212"/>
      <c r="J4538" s="202"/>
      <c r="K4538" s="198"/>
    </row>
    <row r="4539" spans="6:11" s="175" customFormat="1" ht="15" customHeight="1" x14ac:dyDescent="0.25">
      <c r="F4539" s="171"/>
      <c r="G4539" s="212"/>
      <c r="J4539" s="202"/>
      <c r="K4539" s="198"/>
    </row>
    <row r="4540" spans="6:11" s="175" customFormat="1" ht="15" customHeight="1" x14ac:dyDescent="0.25">
      <c r="F4540" s="171"/>
      <c r="G4540" s="212"/>
      <c r="J4540" s="202"/>
      <c r="K4540" s="198"/>
    </row>
    <row r="4541" spans="6:11" s="175" customFormat="1" ht="15" customHeight="1" x14ac:dyDescent="0.25">
      <c r="F4541" s="171"/>
      <c r="G4541" s="212"/>
      <c r="J4541" s="202"/>
      <c r="K4541" s="198"/>
    </row>
    <row r="4542" spans="6:11" s="175" customFormat="1" ht="15" customHeight="1" x14ac:dyDescent="0.25">
      <c r="F4542" s="171"/>
      <c r="G4542" s="212"/>
      <c r="J4542" s="202"/>
      <c r="K4542" s="198"/>
    </row>
    <row r="4543" spans="6:11" s="175" customFormat="1" ht="15" customHeight="1" x14ac:dyDescent="0.25">
      <c r="F4543" s="171"/>
      <c r="G4543" s="212"/>
      <c r="J4543" s="202"/>
      <c r="K4543" s="198"/>
    </row>
    <row r="4544" spans="6:11" s="175" customFormat="1" ht="15" customHeight="1" x14ac:dyDescent="0.25">
      <c r="F4544" s="171"/>
      <c r="G4544" s="212"/>
      <c r="J4544" s="202"/>
      <c r="K4544" s="198"/>
    </row>
    <row r="4545" spans="6:11" s="175" customFormat="1" ht="15" customHeight="1" x14ac:dyDescent="0.25">
      <c r="F4545" s="171"/>
      <c r="G4545" s="212"/>
      <c r="J4545" s="202"/>
      <c r="K4545" s="198"/>
    </row>
    <row r="4546" spans="6:11" s="175" customFormat="1" ht="15" customHeight="1" x14ac:dyDescent="0.25">
      <c r="F4546" s="171"/>
      <c r="G4546" s="212"/>
      <c r="J4546" s="202"/>
      <c r="K4546" s="198"/>
    </row>
    <row r="4547" spans="6:11" s="175" customFormat="1" ht="15" customHeight="1" x14ac:dyDescent="0.25">
      <c r="F4547" s="171"/>
      <c r="G4547" s="212"/>
      <c r="J4547" s="202"/>
      <c r="K4547" s="198"/>
    </row>
    <row r="4548" spans="6:11" s="175" customFormat="1" ht="15" customHeight="1" x14ac:dyDescent="0.25">
      <c r="F4548" s="171"/>
      <c r="G4548" s="212"/>
      <c r="J4548" s="202"/>
      <c r="K4548" s="198"/>
    </row>
    <row r="4549" spans="6:11" s="175" customFormat="1" ht="15" customHeight="1" x14ac:dyDescent="0.25">
      <c r="F4549" s="171"/>
      <c r="G4549" s="212"/>
      <c r="J4549" s="202"/>
      <c r="K4549" s="198"/>
    </row>
    <row r="4550" spans="6:11" s="175" customFormat="1" ht="15" customHeight="1" x14ac:dyDescent="0.25">
      <c r="F4550" s="171"/>
      <c r="G4550" s="212"/>
      <c r="J4550" s="202"/>
      <c r="K4550" s="198"/>
    </row>
    <row r="4551" spans="6:11" s="175" customFormat="1" ht="15" customHeight="1" x14ac:dyDescent="0.25">
      <c r="F4551" s="171"/>
      <c r="G4551" s="212"/>
      <c r="J4551" s="202"/>
      <c r="K4551" s="198"/>
    </row>
    <row r="4552" spans="6:11" s="175" customFormat="1" ht="15" customHeight="1" x14ac:dyDescent="0.25">
      <c r="F4552" s="171"/>
      <c r="G4552" s="212"/>
      <c r="J4552" s="202"/>
      <c r="K4552" s="198"/>
    </row>
    <row r="4553" spans="6:11" s="175" customFormat="1" ht="15" customHeight="1" x14ac:dyDescent="0.25">
      <c r="F4553" s="171"/>
      <c r="G4553" s="212"/>
      <c r="J4553" s="202"/>
      <c r="K4553" s="198"/>
    </row>
    <row r="4554" spans="6:11" s="175" customFormat="1" ht="15" customHeight="1" x14ac:dyDescent="0.25">
      <c r="F4554" s="171"/>
      <c r="G4554" s="212"/>
      <c r="J4554" s="202"/>
      <c r="K4554" s="198"/>
    </row>
    <row r="4555" spans="6:11" s="175" customFormat="1" ht="15" customHeight="1" x14ac:dyDescent="0.25">
      <c r="F4555" s="171"/>
      <c r="G4555" s="212"/>
      <c r="J4555" s="202"/>
      <c r="K4555" s="198"/>
    </row>
    <row r="4556" spans="6:11" s="175" customFormat="1" ht="15" customHeight="1" x14ac:dyDescent="0.25">
      <c r="F4556" s="171"/>
      <c r="G4556" s="212"/>
      <c r="J4556" s="202"/>
      <c r="K4556" s="198"/>
    </row>
    <row r="4557" spans="6:11" s="175" customFormat="1" ht="15" customHeight="1" x14ac:dyDescent="0.25">
      <c r="F4557" s="171"/>
      <c r="G4557" s="212"/>
      <c r="J4557" s="202"/>
      <c r="K4557" s="198"/>
    </row>
    <row r="4558" spans="6:11" s="175" customFormat="1" ht="15" customHeight="1" x14ac:dyDescent="0.25">
      <c r="F4558" s="171"/>
      <c r="G4558" s="212"/>
      <c r="J4558" s="202"/>
      <c r="K4558" s="198"/>
    </row>
    <row r="4559" spans="6:11" s="175" customFormat="1" ht="15" customHeight="1" x14ac:dyDescent="0.25">
      <c r="F4559" s="171"/>
      <c r="G4559" s="212"/>
      <c r="J4559" s="202"/>
      <c r="K4559" s="198"/>
    </row>
    <row r="4560" spans="6:11" s="175" customFormat="1" ht="15" customHeight="1" x14ac:dyDescent="0.25">
      <c r="F4560" s="171"/>
      <c r="G4560" s="212"/>
      <c r="J4560" s="202"/>
      <c r="K4560" s="198"/>
    </row>
    <row r="4561" spans="6:11" s="175" customFormat="1" ht="15" customHeight="1" x14ac:dyDescent="0.25">
      <c r="F4561" s="171"/>
      <c r="G4561" s="212"/>
      <c r="J4561" s="202"/>
      <c r="K4561" s="198"/>
    </row>
    <row r="4562" spans="6:11" s="175" customFormat="1" ht="15" customHeight="1" x14ac:dyDescent="0.25">
      <c r="F4562" s="171"/>
      <c r="G4562" s="212"/>
      <c r="J4562" s="202"/>
      <c r="K4562" s="198"/>
    </row>
    <row r="4563" spans="6:11" s="175" customFormat="1" ht="15" customHeight="1" x14ac:dyDescent="0.25">
      <c r="F4563" s="171"/>
      <c r="G4563" s="212"/>
      <c r="J4563" s="202"/>
      <c r="K4563" s="198"/>
    </row>
    <row r="4564" spans="6:11" s="175" customFormat="1" ht="15" customHeight="1" x14ac:dyDescent="0.25">
      <c r="F4564" s="171"/>
      <c r="G4564" s="212"/>
      <c r="J4564" s="202"/>
      <c r="K4564" s="198"/>
    </row>
    <row r="4565" spans="6:11" s="175" customFormat="1" ht="15" customHeight="1" x14ac:dyDescent="0.25">
      <c r="F4565" s="171"/>
      <c r="G4565" s="212"/>
      <c r="J4565" s="202"/>
      <c r="K4565" s="198"/>
    </row>
    <row r="4566" spans="6:11" s="175" customFormat="1" ht="15" customHeight="1" x14ac:dyDescent="0.25">
      <c r="F4566" s="171"/>
      <c r="G4566" s="212"/>
      <c r="J4566" s="202"/>
      <c r="K4566" s="198"/>
    </row>
    <row r="4567" spans="6:11" s="175" customFormat="1" ht="15" customHeight="1" x14ac:dyDescent="0.25">
      <c r="F4567" s="171"/>
      <c r="G4567" s="212"/>
      <c r="J4567" s="202"/>
      <c r="K4567" s="198"/>
    </row>
    <row r="4568" spans="6:11" s="175" customFormat="1" ht="15" customHeight="1" x14ac:dyDescent="0.25">
      <c r="F4568" s="171"/>
      <c r="G4568" s="212"/>
      <c r="J4568" s="202"/>
      <c r="K4568" s="198"/>
    </row>
    <row r="4569" spans="6:11" s="175" customFormat="1" ht="15" customHeight="1" x14ac:dyDescent="0.25">
      <c r="F4569" s="171"/>
      <c r="G4569" s="212"/>
      <c r="J4569" s="202"/>
      <c r="K4569" s="198"/>
    </row>
    <row r="4570" spans="6:11" s="175" customFormat="1" ht="15" customHeight="1" x14ac:dyDescent="0.25">
      <c r="F4570" s="171"/>
      <c r="G4570" s="212"/>
      <c r="J4570" s="202"/>
      <c r="K4570" s="198"/>
    </row>
    <row r="4571" spans="6:11" s="175" customFormat="1" ht="15" customHeight="1" x14ac:dyDescent="0.25">
      <c r="F4571" s="171"/>
      <c r="G4571" s="212"/>
      <c r="J4571" s="202"/>
      <c r="K4571" s="198"/>
    </row>
    <row r="4572" spans="6:11" s="175" customFormat="1" ht="15" customHeight="1" x14ac:dyDescent="0.25">
      <c r="F4572" s="171"/>
      <c r="G4572" s="212"/>
      <c r="J4572" s="202"/>
      <c r="K4572" s="198"/>
    </row>
    <row r="4573" spans="6:11" s="175" customFormat="1" ht="15" customHeight="1" x14ac:dyDescent="0.25">
      <c r="F4573" s="171"/>
      <c r="G4573" s="212"/>
      <c r="J4573" s="202"/>
      <c r="K4573" s="198"/>
    </row>
    <row r="4574" spans="6:11" s="175" customFormat="1" ht="15" customHeight="1" x14ac:dyDescent="0.25">
      <c r="F4574" s="171"/>
      <c r="G4574" s="212"/>
      <c r="J4574" s="202"/>
      <c r="K4574" s="198"/>
    </row>
    <row r="4575" spans="6:11" s="175" customFormat="1" ht="15" customHeight="1" x14ac:dyDescent="0.25">
      <c r="F4575" s="171"/>
      <c r="G4575" s="212"/>
      <c r="J4575" s="202"/>
      <c r="K4575" s="198"/>
    </row>
    <row r="4576" spans="6:11" s="175" customFormat="1" ht="15" customHeight="1" x14ac:dyDescent="0.25">
      <c r="F4576" s="171"/>
      <c r="G4576" s="212"/>
      <c r="J4576" s="202"/>
      <c r="K4576" s="198"/>
    </row>
    <row r="4577" spans="6:11" s="175" customFormat="1" ht="15" customHeight="1" x14ac:dyDescent="0.25">
      <c r="F4577" s="171"/>
      <c r="G4577" s="212"/>
      <c r="J4577" s="202"/>
      <c r="K4577" s="198"/>
    </row>
    <row r="4578" spans="6:11" s="175" customFormat="1" ht="15" customHeight="1" x14ac:dyDescent="0.25">
      <c r="F4578" s="171"/>
      <c r="G4578" s="212"/>
      <c r="J4578" s="202"/>
      <c r="K4578" s="198"/>
    </row>
    <row r="4579" spans="6:11" s="175" customFormat="1" ht="15" customHeight="1" x14ac:dyDescent="0.25">
      <c r="F4579" s="171"/>
      <c r="G4579" s="212"/>
      <c r="J4579" s="202"/>
      <c r="K4579" s="198"/>
    </row>
    <row r="4580" spans="6:11" s="175" customFormat="1" ht="15" customHeight="1" x14ac:dyDescent="0.25">
      <c r="F4580" s="171"/>
      <c r="G4580" s="212"/>
      <c r="J4580" s="202"/>
      <c r="K4580" s="198"/>
    </row>
    <row r="4581" spans="6:11" s="175" customFormat="1" ht="15" customHeight="1" x14ac:dyDescent="0.25">
      <c r="F4581" s="171"/>
      <c r="G4581" s="212"/>
      <c r="J4581" s="202"/>
      <c r="K4581" s="198"/>
    </row>
    <row r="4582" spans="6:11" s="175" customFormat="1" ht="15" customHeight="1" x14ac:dyDescent="0.25">
      <c r="F4582" s="171"/>
      <c r="G4582" s="212"/>
      <c r="J4582" s="202"/>
      <c r="K4582" s="198"/>
    </row>
    <row r="4583" spans="6:11" s="175" customFormat="1" ht="15" customHeight="1" x14ac:dyDescent="0.25">
      <c r="F4583" s="171"/>
      <c r="G4583" s="212"/>
      <c r="J4583" s="202"/>
      <c r="K4583" s="198"/>
    </row>
    <row r="4584" spans="6:11" s="175" customFormat="1" ht="15" customHeight="1" x14ac:dyDescent="0.25">
      <c r="F4584" s="171"/>
      <c r="G4584" s="212"/>
      <c r="J4584" s="202"/>
      <c r="K4584" s="198"/>
    </row>
    <row r="4585" spans="6:11" s="175" customFormat="1" ht="15" customHeight="1" x14ac:dyDescent="0.25">
      <c r="F4585" s="171"/>
      <c r="G4585" s="212"/>
      <c r="J4585" s="202"/>
      <c r="K4585" s="198"/>
    </row>
    <row r="4586" spans="6:11" s="175" customFormat="1" ht="15" customHeight="1" x14ac:dyDescent="0.25">
      <c r="F4586" s="171"/>
      <c r="G4586" s="212"/>
      <c r="J4586" s="202"/>
      <c r="K4586" s="198"/>
    </row>
    <row r="4587" spans="6:11" s="175" customFormat="1" ht="15" customHeight="1" x14ac:dyDescent="0.25">
      <c r="F4587" s="171"/>
      <c r="G4587" s="212"/>
      <c r="J4587" s="202"/>
      <c r="K4587" s="198"/>
    </row>
    <row r="4588" spans="6:11" s="175" customFormat="1" ht="15" customHeight="1" x14ac:dyDescent="0.25">
      <c r="F4588" s="171"/>
      <c r="G4588" s="212"/>
      <c r="J4588" s="202"/>
      <c r="K4588" s="198"/>
    </row>
    <row r="4589" spans="6:11" s="175" customFormat="1" ht="15" customHeight="1" x14ac:dyDescent="0.25">
      <c r="F4589" s="171"/>
      <c r="G4589" s="212"/>
      <c r="J4589" s="202"/>
      <c r="K4589" s="198"/>
    </row>
    <row r="4590" spans="6:11" s="175" customFormat="1" ht="15" customHeight="1" x14ac:dyDescent="0.25">
      <c r="F4590" s="171"/>
      <c r="G4590" s="212"/>
      <c r="J4590" s="202"/>
      <c r="K4590" s="198"/>
    </row>
    <row r="4591" spans="6:11" s="175" customFormat="1" ht="15" customHeight="1" x14ac:dyDescent="0.25">
      <c r="F4591" s="171"/>
      <c r="G4591" s="212"/>
      <c r="J4591" s="202"/>
      <c r="K4591" s="198"/>
    </row>
    <row r="4592" spans="6:11" s="175" customFormat="1" ht="15" customHeight="1" x14ac:dyDescent="0.25">
      <c r="F4592" s="171"/>
      <c r="G4592" s="212"/>
      <c r="J4592" s="202"/>
      <c r="K4592" s="198"/>
    </row>
    <row r="4593" spans="6:11" s="175" customFormat="1" ht="15" customHeight="1" x14ac:dyDescent="0.25">
      <c r="F4593" s="171"/>
      <c r="G4593" s="212"/>
      <c r="J4593" s="202"/>
      <c r="K4593" s="198"/>
    </row>
    <row r="4594" spans="6:11" s="175" customFormat="1" ht="15" customHeight="1" x14ac:dyDescent="0.25">
      <c r="F4594" s="171"/>
      <c r="G4594" s="212"/>
      <c r="J4594" s="202"/>
      <c r="K4594" s="198"/>
    </row>
    <row r="4595" spans="6:11" s="175" customFormat="1" ht="15" customHeight="1" x14ac:dyDescent="0.25">
      <c r="F4595" s="171"/>
      <c r="G4595" s="212"/>
      <c r="J4595" s="202"/>
      <c r="K4595" s="198"/>
    </row>
    <row r="4596" spans="6:11" s="175" customFormat="1" ht="15" customHeight="1" x14ac:dyDescent="0.25">
      <c r="F4596" s="171"/>
      <c r="G4596" s="212"/>
      <c r="J4596" s="202"/>
      <c r="K4596" s="198"/>
    </row>
    <row r="4597" spans="6:11" s="175" customFormat="1" ht="15" customHeight="1" x14ac:dyDescent="0.25">
      <c r="F4597" s="171"/>
      <c r="G4597" s="212"/>
      <c r="J4597" s="202"/>
      <c r="K4597" s="198"/>
    </row>
    <row r="4598" spans="6:11" s="175" customFormat="1" ht="15" customHeight="1" x14ac:dyDescent="0.25">
      <c r="F4598" s="171"/>
      <c r="G4598" s="212"/>
      <c r="J4598" s="202"/>
      <c r="K4598" s="198"/>
    </row>
    <row r="4599" spans="6:11" s="175" customFormat="1" ht="15" customHeight="1" x14ac:dyDescent="0.25">
      <c r="F4599" s="171"/>
      <c r="G4599" s="212"/>
      <c r="J4599" s="202"/>
      <c r="K4599" s="198"/>
    </row>
    <row r="4600" spans="6:11" s="175" customFormat="1" ht="15" customHeight="1" x14ac:dyDescent="0.25">
      <c r="F4600" s="171"/>
      <c r="G4600" s="212"/>
      <c r="J4600" s="202"/>
      <c r="K4600" s="198"/>
    </row>
    <row r="4601" spans="6:11" s="175" customFormat="1" ht="15" customHeight="1" x14ac:dyDescent="0.25">
      <c r="F4601" s="171"/>
      <c r="G4601" s="212"/>
      <c r="J4601" s="202"/>
      <c r="K4601" s="198"/>
    </row>
    <row r="4602" spans="6:11" s="175" customFormat="1" ht="15" customHeight="1" x14ac:dyDescent="0.25">
      <c r="F4602" s="171"/>
      <c r="G4602" s="212"/>
      <c r="J4602" s="202"/>
      <c r="K4602" s="198"/>
    </row>
    <row r="4603" spans="6:11" s="175" customFormat="1" ht="15" customHeight="1" x14ac:dyDescent="0.25">
      <c r="F4603" s="171"/>
      <c r="G4603" s="212"/>
      <c r="J4603" s="202"/>
      <c r="K4603" s="198"/>
    </row>
    <row r="4604" spans="6:11" s="175" customFormat="1" ht="15" customHeight="1" x14ac:dyDescent="0.25">
      <c r="F4604" s="171"/>
      <c r="G4604" s="212"/>
      <c r="J4604" s="202"/>
      <c r="K4604" s="198"/>
    </row>
    <row r="4605" spans="6:11" s="175" customFormat="1" ht="15" customHeight="1" x14ac:dyDescent="0.25">
      <c r="F4605" s="171"/>
      <c r="G4605" s="212"/>
      <c r="J4605" s="202"/>
      <c r="K4605" s="198"/>
    </row>
    <row r="4606" spans="6:11" s="175" customFormat="1" ht="15" customHeight="1" x14ac:dyDescent="0.25">
      <c r="F4606" s="171"/>
      <c r="G4606" s="212"/>
      <c r="J4606" s="202"/>
      <c r="K4606" s="198"/>
    </row>
    <row r="4607" spans="6:11" s="175" customFormat="1" ht="15" customHeight="1" x14ac:dyDescent="0.25">
      <c r="F4607" s="171"/>
      <c r="G4607" s="212"/>
      <c r="J4607" s="202"/>
      <c r="K4607" s="198"/>
    </row>
    <row r="4608" spans="6:11" s="175" customFormat="1" ht="15" customHeight="1" x14ac:dyDescent="0.25">
      <c r="F4608" s="171"/>
      <c r="G4608" s="212"/>
      <c r="J4608" s="202"/>
      <c r="K4608" s="198"/>
    </row>
    <row r="4609" spans="6:11" s="175" customFormat="1" ht="15" customHeight="1" x14ac:dyDescent="0.25">
      <c r="F4609" s="171"/>
      <c r="G4609" s="212"/>
      <c r="J4609" s="202"/>
      <c r="K4609" s="198"/>
    </row>
    <row r="4610" spans="6:11" s="175" customFormat="1" ht="15" customHeight="1" x14ac:dyDescent="0.25">
      <c r="F4610" s="171"/>
      <c r="G4610" s="212"/>
      <c r="J4610" s="202"/>
      <c r="K4610" s="198"/>
    </row>
    <row r="4611" spans="6:11" s="175" customFormat="1" ht="15" customHeight="1" x14ac:dyDescent="0.25">
      <c r="F4611" s="171"/>
      <c r="G4611" s="212"/>
      <c r="J4611" s="202"/>
      <c r="K4611" s="198"/>
    </row>
    <row r="4612" spans="6:11" s="175" customFormat="1" ht="15" customHeight="1" x14ac:dyDescent="0.25">
      <c r="F4612" s="171"/>
      <c r="G4612" s="212"/>
      <c r="J4612" s="202"/>
      <c r="K4612" s="198"/>
    </row>
    <row r="4613" spans="6:11" s="175" customFormat="1" ht="15" customHeight="1" x14ac:dyDescent="0.25">
      <c r="F4613" s="171"/>
      <c r="G4613" s="212"/>
      <c r="J4613" s="202"/>
      <c r="K4613" s="198"/>
    </row>
    <row r="4614" spans="6:11" s="175" customFormat="1" ht="15" customHeight="1" x14ac:dyDescent="0.25">
      <c r="F4614" s="171"/>
      <c r="G4614" s="212"/>
      <c r="J4614" s="202"/>
      <c r="K4614" s="198"/>
    </row>
    <row r="4615" spans="6:11" s="175" customFormat="1" ht="15" customHeight="1" x14ac:dyDescent="0.25">
      <c r="F4615" s="171"/>
      <c r="G4615" s="212"/>
      <c r="J4615" s="202"/>
      <c r="K4615" s="198"/>
    </row>
    <row r="4616" spans="6:11" s="175" customFormat="1" ht="15" customHeight="1" x14ac:dyDescent="0.25">
      <c r="F4616" s="171"/>
      <c r="G4616" s="212"/>
      <c r="J4616" s="202"/>
      <c r="K4616" s="198"/>
    </row>
    <row r="4617" spans="6:11" s="175" customFormat="1" ht="15" customHeight="1" x14ac:dyDescent="0.25">
      <c r="F4617" s="171"/>
      <c r="G4617" s="212"/>
      <c r="J4617" s="202"/>
      <c r="K4617" s="198"/>
    </row>
    <row r="4618" spans="6:11" s="175" customFormat="1" ht="15" customHeight="1" x14ac:dyDescent="0.25">
      <c r="F4618" s="171"/>
      <c r="G4618" s="212"/>
      <c r="J4618" s="202"/>
      <c r="K4618" s="198"/>
    </row>
    <row r="4619" spans="6:11" s="175" customFormat="1" ht="15" customHeight="1" x14ac:dyDescent="0.25">
      <c r="F4619" s="171"/>
      <c r="G4619" s="212"/>
      <c r="J4619" s="202"/>
      <c r="K4619" s="198"/>
    </row>
    <row r="4620" spans="6:11" s="175" customFormat="1" ht="15" customHeight="1" x14ac:dyDescent="0.25">
      <c r="F4620" s="171"/>
      <c r="G4620" s="212"/>
      <c r="J4620" s="202"/>
      <c r="K4620" s="198"/>
    </row>
    <row r="4621" spans="6:11" s="175" customFormat="1" ht="15" customHeight="1" x14ac:dyDescent="0.25">
      <c r="F4621" s="171"/>
      <c r="G4621" s="212"/>
      <c r="J4621" s="202"/>
      <c r="K4621" s="198"/>
    </row>
    <row r="4622" spans="6:11" s="175" customFormat="1" ht="15" customHeight="1" x14ac:dyDescent="0.25">
      <c r="F4622" s="171"/>
      <c r="G4622" s="212"/>
      <c r="J4622" s="202"/>
      <c r="K4622" s="198"/>
    </row>
    <row r="4623" spans="6:11" s="175" customFormat="1" ht="15" customHeight="1" x14ac:dyDescent="0.25">
      <c r="F4623" s="171"/>
      <c r="G4623" s="212"/>
      <c r="J4623" s="202"/>
      <c r="K4623" s="198"/>
    </row>
    <row r="4624" spans="6:11" s="175" customFormat="1" ht="15" customHeight="1" x14ac:dyDescent="0.25">
      <c r="F4624" s="171"/>
      <c r="G4624" s="212"/>
      <c r="J4624" s="202"/>
      <c r="K4624" s="198"/>
    </row>
    <row r="4625" spans="6:11" s="175" customFormat="1" ht="15" customHeight="1" x14ac:dyDescent="0.25">
      <c r="F4625" s="171"/>
      <c r="G4625" s="212"/>
      <c r="J4625" s="202"/>
      <c r="K4625" s="198"/>
    </row>
    <row r="4626" spans="6:11" s="175" customFormat="1" ht="15" customHeight="1" x14ac:dyDescent="0.25">
      <c r="F4626" s="171"/>
      <c r="G4626" s="212"/>
      <c r="J4626" s="202"/>
      <c r="K4626" s="198"/>
    </row>
    <row r="4627" spans="6:11" s="175" customFormat="1" ht="15" customHeight="1" x14ac:dyDescent="0.25">
      <c r="F4627" s="171"/>
      <c r="G4627" s="212"/>
      <c r="J4627" s="202"/>
      <c r="K4627" s="198"/>
    </row>
    <row r="4628" spans="6:11" s="175" customFormat="1" ht="15" customHeight="1" x14ac:dyDescent="0.25">
      <c r="F4628" s="171"/>
      <c r="G4628" s="212"/>
      <c r="J4628" s="202"/>
      <c r="K4628" s="198"/>
    </row>
    <row r="4629" spans="6:11" s="175" customFormat="1" ht="15" customHeight="1" x14ac:dyDescent="0.25">
      <c r="F4629" s="171"/>
      <c r="G4629" s="212"/>
      <c r="J4629" s="202"/>
      <c r="K4629" s="198"/>
    </row>
    <row r="4630" spans="6:11" s="175" customFormat="1" ht="15" customHeight="1" x14ac:dyDescent="0.25">
      <c r="F4630" s="171"/>
      <c r="G4630" s="212"/>
      <c r="J4630" s="202"/>
      <c r="K4630" s="198"/>
    </row>
    <row r="4631" spans="6:11" s="175" customFormat="1" ht="15" customHeight="1" x14ac:dyDescent="0.25">
      <c r="F4631" s="171"/>
      <c r="G4631" s="212"/>
      <c r="J4631" s="202"/>
      <c r="K4631" s="198"/>
    </row>
    <row r="4632" spans="6:11" s="175" customFormat="1" ht="15" customHeight="1" x14ac:dyDescent="0.25">
      <c r="F4632" s="171"/>
      <c r="G4632" s="212"/>
      <c r="J4632" s="202"/>
      <c r="K4632" s="198"/>
    </row>
    <row r="4633" spans="6:11" s="175" customFormat="1" ht="15" customHeight="1" x14ac:dyDescent="0.25">
      <c r="F4633" s="171"/>
      <c r="G4633" s="212"/>
      <c r="J4633" s="202"/>
      <c r="K4633" s="198"/>
    </row>
    <row r="4634" spans="6:11" s="175" customFormat="1" ht="15" customHeight="1" x14ac:dyDescent="0.25">
      <c r="F4634" s="171"/>
      <c r="G4634" s="212"/>
      <c r="J4634" s="202"/>
      <c r="K4634" s="198"/>
    </row>
    <row r="4635" spans="6:11" s="175" customFormat="1" ht="15" customHeight="1" x14ac:dyDescent="0.25">
      <c r="F4635" s="171"/>
      <c r="G4635" s="212"/>
      <c r="J4635" s="202"/>
      <c r="K4635" s="198"/>
    </row>
    <row r="4636" spans="6:11" s="175" customFormat="1" ht="15" customHeight="1" x14ac:dyDescent="0.25">
      <c r="F4636" s="171"/>
      <c r="G4636" s="212"/>
      <c r="J4636" s="202"/>
      <c r="K4636" s="198"/>
    </row>
    <row r="4637" spans="6:11" s="175" customFormat="1" ht="15" customHeight="1" x14ac:dyDescent="0.25">
      <c r="F4637" s="171"/>
      <c r="G4637" s="212"/>
      <c r="J4637" s="202"/>
      <c r="K4637" s="198"/>
    </row>
    <row r="4638" spans="6:11" s="175" customFormat="1" ht="15" customHeight="1" x14ac:dyDescent="0.25">
      <c r="F4638" s="171"/>
      <c r="G4638" s="212"/>
      <c r="J4638" s="202"/>
      <c r="K4638" s="198"/>
    </row>
    <row r="4639" spans="6:11" s="175" customFormat="1" ht="15" customHeight="1" x14ac:dyDescent="0.25">
      <c r="F4639" s="171"/>
      <c r="G4639" s="212"/>
      <c r="J4639" s="202"/>
      <c r="K4639" s="198"/>
    </row>
    <row r="4640" spans="6:11" s="175" customFormat="1" ht="15" customHeight="1" x14ac:dyDescent="0.25">
      <c r="F4640" s="171"/>
      <c r="G4640" s="212"/>
      <c r="J4640" s="202"/>
      <c r="K4640" s="198"/>
    </row>
    <row r="4641" spans="6:11" s="175" customFormat="1" ht="15" customHeight="1" x14ac:dyDescent="0.25">
      <c r="F4641" s="171"/>
      <c r="G4641" s="212"/>
      <c r="J4641" s="202"/>
      <c r="K4641" s="198"/>
    </row>
    <row r="4642" spans="6:11" s="175" customFormat="1" ht="15" customHeight="1" x14ac:dyDescent="0.25">
      <c r="F4642" s="171"/>
      <c r="G4642" s="212"/>
      <c r="J4642" s="202"/>
      <c r="K4642" s="198"/>
    </row>
    <row r="4643" spans="6:11" s="175" customFormat="1" ht="15" customHeight="1" x14ac:dyDescent="0.25">
      <c r="F4643" s="171"/>
      <c r="G4643" s="212"/>
      <c r="J4643" s="202"/>
      <c r="K4643" s="198"/>
    </row>
    <row r="4644" spans="6:11" s="175" customFormat="1" ht="15" customHeight="1" x14ac:dyDescent="0.25">
      <c r="F4644" s="171"/>
      <c r="G4644" s="212"/>
      <c r="J4644" s="202"/>
      <c r="K4644" s="198"/>
    </row>
    <row r="4645" spans="6:11" s="175" customFormat="1" ht="15" customHeight="1" x14ac:dyDescent="0.25">
      <c r="F4645" s="171"/>
      <c r="G4645" s="212"/>
      <c r="J4645" s="202"/>
      <c r="K4645" s="198"/>
    </row>
    <row r="4646" spans="6:11" s="175" customFormat="1" ht="15" customHeight="1" x14ac:dyDescent="0.25">
      <c r="F4646" s="171"/>
      <c r="G4646" s="212"/>
      <c r="J4646" s="202"/>
      <c r="K4646" s="198"/>
    </row>
    <row r="4647" spans="6:11" s="175" customFormat="1" ht="15" customHeight="1" x14ac:dyDescent="0.25">
      <c r="F4647" s="171"/>
      <c r="G4647" s="212"/>
      <c r="J4647" s="202"/>
      <c r="K4647" s="198"/>
    </row>
    <row r="4648" spans="6:11" s="175" customFormat="1" ht="15" customHeight="1" x14ac:dyDescent="0.25">
      <c r="F4648" s="171"/>
      <c r="G4648" s="212"/>
      <c r="J4648" s="202"/>
      <c r="K4648" s="198"/>
    </row>
    <row r="4649" spans="6:11" s="175" customFormat="1" ht="15" customHeight="1" x14ac:dyDescent="0.25">
      <c r="F4649" s="171"/>
      <c r="G4649" s="212"/>
      <c r="J4649" s="202"/>
      <c r="K4649" s="198"/>
    </row>
    <row r="4650" spans="6:11" s="175" customFormat="1" ht="15" customHeight="1" x14ac:dyDescent="0.25">
      <c r="F4650" s="171"/>
      <c r="G4650" s="212"/>
      <c r="J4650" s="202"/>
      <c r="K4650" s="198"/>
    </row>
    <row r="4651" spans="6:11" s="175" customFormat="1" ht="15" customHeight="1" x14ac:dyDescent="0.25">
      <c r="F4651" s="171"/>
      <c r="G4651" s="212"/>
      <c r="J4651" s="202"/>
      <c r="K4651" s="198"/>
    </row>
    <row r="4652" spans="6:11" s="175" customFormat="1" ht="15" customHeight="1" x14ac:dyDescent="0.25">
      <c r="F4652" s="171"/>
      <c r="G4652" s="212"/>
      <c r="J4652" s="202"/>
      <c r="K4652" s="198"/>
    </row>
    <row r="4653" spans="6:11" s="175" customFormat="1" ht="15" customHeight="1" x14ac:dyDescent="0.25">
      <c r="F4653" s="171"/>
      <c r="G4653" s="212"/>
      <c r="J4653" s="202"/>
      <c r="K4653" s="198"/>
    </row>
    <row r="4654" spans="6:11" s="175" customFormat="1" ht="15" customHeight="1" x14ac:dyDescent="0.25">
      <c r="F4654" s="171"/>
      <c r="G4654" s="212"/>
      <c r="J4654" s="202"/>
      <c r="K4654" s="198"/>
    </row>
    <row r="4655" spans="6:11" s="175" customFormat="1" ht="15" customHeight="1" x14ac:dyDescent="0.25">
      <c r="F4655" s="171"/>
      <c r="G4655" s="212"/>
      <c r="J4655" s="202"/>
      <c r="K4655" s="198"/>
    </row>
    <row r="4656" spans="6:11" s="175" customFormat="1" ht="15" customHeight="1" x14ac:dyDescent="0.25">
      <c r="F4656" s="171"/>
      <c r="G4656" s="212"/>
      <c r="J4656" s="202"/>
      <c r="K4656" s="198"/>
    </row>
    <row r="4657" spans="6:11" s="175" customFormat="1" ht="15" customHeight="1" x14ac:dyDescent="0.25">
      <c r="F4657" s="171"/>
      <c r="G4657" s="212"/>
      <c r="J4657" s="202"/>
      <c r="K4657" s="198"/>
    </row>
    <row r="4658" spans="6:11" s="175" customFormat="1" ht="15" customHeight="1" x14ac:dyDescent="0.25">
      <c r="F4658" s="171"/>
      <c r="G4658" s="212"/>
      <c r="J4658" s="202"/>
      <c r="K4658" s="198"/>
    </row>
    <row r="4659" spans="6:11" s="175" customFormat="1" ht="15" customHeight="1" x14ac:dyDescent="0.25">
      <c r="F4659" s="171"/>
      <c r="G4659" s="212"/>
      <c r="J4659" s="202"/>
      <c r="K4659" s="198"/>
    </row>
    <row r="4660" spans="6:11" s="175" customFormat="1" ht="15" customHeight="1" x14ac:dyDescent="0.25">
      <c r="F4660" s="171"/>
      <c r="G4660" s="212"/>
      <c r="J4660" s="202"/>
      <c r="K4660" s="198"/>
    </row>
    <row r="4661" spans="6:11" s="175" customFormat="1" ht="15" customHeight="1" x14ac:dyDescent="0.25">
      <c r="F4661" s="171"/>
      <c r="G4661" s="212"/>
      <c r="J4661" s="202"/>
      <c r="K4661" s="198"/>
    </row>
    <row r="4662" spans="6:11" s="175" customFormat="1" ht="15" customHeight="1" x14ac:dyDescent="0.25">
      <c r="F4662" s="171"/>
      <c r="G4662" s="212"/>
      <c r="J4662" s="202"/>
      <c r="K4662" s="198"/>
    </row>
    <row r="4663" spans="6:11" s="175" customFormat="1" ht="15" customHeight="1" x14ac:dyDescent="0.25">
      <c r="F4663" s="171"/>
      <c r="G4663" s="212"/>
      <c r="J4663" s="202"/>
      <c r="K4663" s="198"/>
    </row>
    <row r="4664" spans="6:11" s="175" customFormat="1" ht="15" customHeight="1" x14ac:dyDescent="0.25">
      <c r="F4664" s="171"/>
      <c r="G4664" s="212"/>
      <c r="J4664" s="202"/>
      <c r="K4664" s="198"/>
    </row>
    <row r="4665" spans="6:11" s="175" customFormat="1" ht="15" customHeight="1" x14ac:dyDescent="0.25">
      <c r="F4665" s="171"/>
      <c r="G4665" s="212"/>
      <c r="J4665" s="202"/>
      <c r="K4665" s="198"/>
    </row>
    <row r="4666" spans="6:11" s="175" customFormat="1" ht="15" customHeight="1" x14ac:dyDescent="0.25">
      <c r="F4666" s="171"/>
      <c r="G4666" s="212"/>
      <c r="J4666" s="202"/>
      <c r="K4666" s="198"/>
    </row>
    <row r="4667" spans="6:11" s="175" customFormat="1" ht="15" customHeight="1" x14ac:dyDescent="0.25">
      <c r="F4667" s="171"/>
      <c r="G4667" s="212"/>
      <c r="J4667" s="202"/>
      <c r="K4667" s="198"/>
    </row>
    <row r="4668" spans="6:11" s="175" customFormat="1" ht="15" customHeight="1" x14ac:dyDescent="0.25">
      <c r="F4668" s="171"/>
      <c r="G4668" s="212"/>
      <c r="J4668" s="202"/>
      <c r="K4668" s="198"/>
    </row>
    <row r="4669" spans="6:11" s="175" customFormat="1" ht="15" customHeight="1" x14ac:dyDescent="0.25">
      <c r="F4669" s="171"/>
      <c r="G4669" s="212"/>
      <c r="J4669" s="202"/>
      <c r="K4669" s="198"/>
    </row>
    <row r="4670" spans="6:11" s="175" customFormat="1" ht="15" customHeight="1" x14ac:dyDescent="0.25">
      <c r="F4670" s="171"/>
      <c r="G4670" s="212"/>
      <c r="J4670" s="202"/>
      <c r="K4670" s="198"/>
    </row>
    <row r="4671" spans="6:11" s="175" customFormat="1" ht="15" customHeight="1" x14ac:dyDescent="0.25">
      <c r="F4671" s="171"/>
      <c r="G4671" s="212"/>
      <c r="J4671" s="202"/>
      <c r="K4671" s="198"/>
    </row>
    <row r="4672" spans="6:11" s="175" customFormat="1" ht="15" customHeight="1" x14ac:dyDescent="0.25">
      <c r="F4672" s="171"/>
      <c r="G4672" s="212"/>
      <c r="J4672" s="202"/>
      <c r="K4672" s="198"/>
    </row>
    <row r="4673" spans="6:11" s="175" customFormat="1" ht="15" customHeight="1" x14ac:dyDescent="0.25">
      <c r="F4673" s="171"/>
      <c r="G4673" s="212"/>
      <c r="J4673" s="202"/>
      <c r="K4673" s="198"/>
    </row>
    <row r="4674" spans="6:11" s="175" customFormat="1" ht="15" customHeight="1" x14ac:dyDescent="0.25">
      <c r="F4674" s="171"/>
      <c r="G4674" s="212"/>
      <c r="J4674" s="202"/>
      <c r="K4674" s="198"/>
    </row>
    <row r="4675" spans="6:11" s="175" customFormat="1" ht="15" customHeight="1" x14ac:dyDescent="0.25">
      <c r="F4675" s="171"/>
      <c r="G4675" s="212"/>
      <c r="J4675" s="202"/>
      <c r="K4675" s="198"/>
    </row>
    <row r="4676" spans="6:11" s="175" customFormat="1" ht="15" customHeight="1" x14ac:dyDescent="0.25">
      <c r="F4676" s="171"/>
      <c r="G4676" s="212"/>
      <c r="J4676" s="202"/>
      <c r="K4676" s="198"/>
    </row>
    <row r="4677" spans="6:11" s="175" customFormat="1" ht="15" customHeight="1" x14ac:dyDescent="0.25">
      <c r="F4677" s="171"/>
      <c r="G4677" s="212"/>
      <c r="J4677" s="202"/>
      <c r="K4677" s="198"/>
    </row>
    <row r="4678" spans="6:11" s="175" customFormat="1" ht="15" customHeight="1" x14ac:dyDescent="0.25">
      <c r="F4678" s="171"/>
      <c r="G4678" s="212"/>
      <c r="J4678" s="202"/>
      <c r="K4678" s="198"/>
    </row>
    <row r="4679" spans="6:11" s="175" customFormat="1" ht="15" customHeight="1" x14ac:dyDescent="0.25">
      <c r="F4679" s="171"/>
      <c r="G4679" s="212"/>
      <c r="J4679" s="202"/>
      <c r="K4679" s="198"/>
    </row>
    <row r="4680" spans="6:11" s="175" customFormat="1" ht="15" customHeight="1" x14ac:dyDescent="0.25">
      <c r="F4680" s="171"/>
      <c r="G4680" s="212"/>
      <c r="J4680" s="202"/>
      <c r="K4680" s="198"/>
    </row>
    <row r="4681" spans="6:11" s="175" customFormat="1" ht="15" customHeight="1" x14ac:dyDescent="0.25">
      <c r="F4681" s="171"/>
      <c r="G4681" s="212"/>
      <c r="J4681" s="202"/>
      <c r="K4681" s="198"/>
    </row>
    <row r="4682" spans="6:11" s="175" customFormat="1" ht="15" customHeight="1" x14ac:dyDescent="0.25">
      <c r="F4682" s="171"/>
      <c r="G4682" s="212"/>
      <c r="J4682" s="202"/>
      <c r="K4682" s="198"/>
    </row>
    <row r="4683" spans="6:11" s="175" customFormat="1" ht="15" customHeight="1" x14ac:dyDescent="0.25">
      <c r="F4683" s="171"/>
      <c r="G4683" s="212"/>
      <c r="J4683" s="202"/>
      <c r="K4683" s="198"/>
    </row>
    <row r="4684" spans="6:11" s="175" customFormat="1" ht="15" customHeight="1" x14ac:dyDescent="0.25">
      <c r="F4684" s="171"/>
      <c r="G4684" s="212"/>
      <c r="J4684" s="202"/>
      <c r="K4684" s="198"/>
    </row>
    <row r="4685" spans="6:11" s="175" customFormat="1" ht="15" customHeight="1" x14ac:dyDescent="0.25">
      <c r="F4685" s="171"/>
      <c r="G4685" s="212"/>
      <c r="J4685" s="202"/>
      <c r="K4685" s="198"/>
    </row>
    <row r="4686" spans="6:11" s="175" customFormat="1" ht="15" customHeight="1" x14ac:dyDescent="0.25">
      <c r="F4686" s="171"/>
      <c r="G4686" s="212"/>
      <c r="J4686" s="202"/>
      <c r="K4686" s="198"/>
    </row>
    <row r="4687" spans="6:11" s="175" customFormat="1" ht="15" customHeight="1" x14ac:dyDescent="0.25">
      <c r="F4687" s="171"/>
      <c r="G4687" s="212"/>
      <c r="J4687" s="202"/>
      <c r="K4687" s="198"/>
    </row>
    <row r="4688" spans="6:11" s="175" customFormat="1" ht="15" customHeight="1" x14ac:dyDescent="0.25">
      <c r="F4688" s="171"/>
      <c r="G4688" s="212"/>
      <c r="J4688" s="202"/>
      <c r="K4688" s="198"/>
    </row>
    <row r="4689" spans="6:11" s="175" customFormat="1" ht="15" customHeight="1" x14ac:dyDescent="0.25">
      <c r="F4689" s="171"/>
      <c r="G4689" s="212"/>
      <c r="J4689" s="202"/>
      <c r="K4689" s="198"/>
    </row>
    <row r="4690" spans="6:11" s="175" customFormat="1" ht="15" customHeight="1" x14ac:dyDescent="0.25">
      <c r="F4690" s="171"/>
      <c r="G4690" s="212"/>
      <c r="J4690" s="202"/>
      <c r="K4690" s="198"/>
    </row>
    <row r="4691" spans="6:11" s="175" customFormat="1" ht="15" customHeight="1" x14ac:dyDescent="0.25">
      <c r="F4691" s="171"/>
      <c r="G4691" s="212"/>
      <c r="J4691" s="202"/>
      <c r="K4691" s="198"/>
    </row>
    <row r="4692" spans="6:11" s="175" customFormat="1" ht="15" customHeight="1" x14ac:dyDescent="0.25">
      <c r="F4692" s="171"/>
      <c r="G4692" s="212"/>
      <c r="J4692" s="202"/>
      <c r="K4692" s="198"/>
    </row>
    <row r="4693" spans="6:11" s="175" customFormat="1" ht="15" customHeight="1" x14ac:dyDescent="0.25">
      <c r="F4693" s="171"/>
      <c r="G4693" s="212"/>
      <c r="J4693" s="202"/>
      <c r="K4693" s="198"/>
    </row>
    <row r="4694" spans="6:11" s="175" customFormat="1" ht="15" customHeight="1" x14ac:dyDescent="0.25">
      <c r="F4694" s="171"/>
      <c r="G4694" s="212"/>
      <c r="J4694" s="202"/>
      <c r="K4694" s="198"/>
    </row>
    <row r="4695" spans="6:11" s="175" customFormat="1" ht="15" customHeight="1" x14ac:dyDescent="0.25">
      <c r="F4695" s="171"/>
      <c r="G4695" s="212"/>
      <c r="J4695" s="202"/>
      <c r="K4695" s="198"/>
    </row>
    <row r="4696" spans="6:11" s="175" customFormat="1" ht="15" customHeight="1" x14ac:dyDescent="0.25">
      <c r="F4696" s="171"/>
      <c r="G4696" s="212"/>
      <c r="J4696" s="202"/>
      <c r="K4696" s="198"/>
    </row>
    <row r="4697" spans="6:11" s="175" customFormat="1" ht="15" customHeight="1" x14ac:dyDescent="0.25">
      <c r="F4697" s="171"/>
      <c r="G4697" s="212"/>
      <c r="J4697" s="202"/>
      <c r="K4697" s="198"/>
    </row>
    <row r="4698" spans="6:11" s="175" customFormat="1" ht="15" customHeight="1" x14ac:dyDescent="0.25">
      <c r="F4698" s="171"/>
      <c r="G4698" s="212"/>
      <c r="J4698" s="202"/>
      <c r="K4698" s="198"/>
    </row>
    <row r="4699" spans="6:11" s="175" customFormat="1" ht="15" customHeight="1" x14ac:dyDescent="0.25">
      <c r="F4699" s="171"/>
      <c r="G4699" s="212"/>
      <c r="J4699" s="202"/>
      <c r="K4699" s="198"/>
    </row>
    <row r="4700" spans="6:11" s="175" customFormat="1" ht="15" customHeight="1" x14ac:dyDescent="0.25">
      <c r="F4700" s="171"/>
      <c r="G4700" s="212"/>
      <c r="J4700" s="202"/>
      <c r="K4700" s="198"/>
    </row>
    <row r="4701" spans="6:11" s="175" customFormat="1" ht="15" customHeight="1" x14ac:dyDescent="0.25">
      <c r="F4701" s="171"/>
      <c r="G4701" s="212"/>
      <c r="J4701" s="202"/>
      <c r="K4701" s="198"/>
    </row>
    <row r="4702" spans="6:11" s="175" customFormat="1" ht="15" customHeight="1" x14ac:dyDescent="0.25">
      <c r="F4702" s="171"/>
      <c r="G4702" s="212"/>
      <c r="J4702" s="202"/>
      <c r="K4702" s="198"/>
    </row>
    <row r="4703" spans="6:11" s="175" customFormat="1" ht="15" customHeight="1" x14ac:dyDescent="0.25">
      <c r="F4703" s="171"/>
      <c r="G4703" s="212"/>
      <c r="J4703" s="202"/>
      <c r="K4703" s="198"/>
    </row>
    <row r="4704" spans="6:11" s="175" customFormat="1" ht="15" customHeight="1" x14ac:dyDescent="0.25">
      <c r="F4704" s="171"/>
      <c r="G4704" s="212"/>
      <c r="J4704" s="202"/>
      <c r="K4704" s="198"/>
    </row>
    <row r="4705" spans="6:11" s="175" customFormat="1" ht="15" customHeight="1" x14ac:dyDescent="0.25">
      <c r="F4705" s="171"/>
      <c r="G4705" s="212"/>
      <c r="J4705" s="202"/>
      <c r="K4705" s="198"/>
    </row>
    <row r="4706" spans="6:11" s="175" customFormat="1" ht="15" customHeight="1" x14ac:dyDescent="0.25">
      <c r="F4706" s="171"/>
      <c r="G4706" s="212"/>
      <c r="J4706" s="202"/>
      <c r="K4706" s="198"/>
    </row>
    <row r="4707" spans="6:11" s="175" customFormat="1" ht="15" customHeight="1" x14ac:dyDescent="0.25">
      <c r="F4707" s="171"/>
      <c r="G4707" s="212"/>
      <c r="J4707" s="202"/>
      <c r="K4707" s="198"/>
    </row>
    <row r="4708" spans="6:11" s="175" customFormat="1" ht="15" customHeight="1" x14ac:dyDescent="0.25">
      <c r="F4708" s="171"/>
      <c r="G4708" s="212"/>
      <c r="J4708" s="202"/>
      <c r="K4708" s="198"/>
    </row>
    <row r="4709" spans="6:11" s="175" customFormat="1" ht="15" customHeight="1" x14ac:dyDescent="0.25">
      <c r="F4709" s="171"/>
      <c r="G4709" s="212"/>
      <c r="J4709" s="202"/>
      <c r="K4709" s="198"/>
    </row>
    <row r="4710" spans="6:11" s="175" customFormat="1" ht="15" customHeight="1" x14ac:dyDescent="0.25">
      <c r="F4710" s="171"/>
      <c r="G4710" s="212"/>
      <c r="J4710" s="202"/>
      <c r="K4710" s="198"/>
    </row>
    <row r="4711" spans="6:11" s="175" customFormat="1" ht="15" customHeight="1" x14ac:dyDescent="0.25">
      <c r="F4711" s="171"/>
      <c r="G4711" s="212"/>
      <c r="J4711" s="202"/>
      <c r="K4711" s="198"/>
    </row>
    <row r="4712" spans="6:11" s="175" customFormat="1" ht="15" customHeight="1" x14ac:dyDescent="0.25">
      <c r="F4712" s="171"/>
      <c r="G4712" s="212"/>
      <c r="J4712" s="202"/>
      <c r="K4712" s="198"/>
    </row>
    <row r="4713" spans="6:11" s="175" customFormat="1" ht="15" customHeight="1" x14ac:dyDescent="0.25">
      <c r="F4713" s="171"/>
      <c r="G4713" s="212"/>
      <c r="J4713" s="202"/>
      <c r="K4713" s="198"/>
    </row>
    <row r="4714" spans="6:11" s="175" customFormat="1" ht="15" customHeight="1" x14ac:dyDescent="0.25">
      <c r="F4714" s="171"/>
      <c r="G4714" s="212"/>
      <c r="J4714" s="202"/>
      <c r="K4714" s="198"/>
    </row>
    <row r="4715" spans="6:11" s="175" customFormat="1" ht="15" customHeight="1" x14ac:dyDescent="0.25">
      <c r="F4715" s="171"/>
      <c r="G4715" s="212"/>
      <c r="J4715" s="202"/>
      <c r="K4715" s="198"/>
    </row>
    <row r="4716" spans="6:11" s="175" customFormat="1" ht="15" customHeight="1" x14ac:dyDescent="0.25">
      <c r="F4716" s="171"/>
      <c r="G4716" s="212"/>
      <c r="J4716" s="202"/>
      <c r="K4716" s="198"/>
    </row>
    <row r="4717" spans="6:11" s="175" customFormat="1" ht="15" customHeight="1" x14ac:dyDescent="0.25">
      <c r="F4717" s="171"/>
      <c r="G4717" s="212"/>
      <c r="J4717" s="202"/>
      <c r="K4717" s="198"/>
    </row>
    <row r="4718" spans="6:11" s="175" customFormat="1" ht="15" customHeight="1" x14ac:dyDescent="0.25">
      <c r="F4718" s="171"/>
      <c r="G4718" s="212"/>
      <c r="J4718" s="202"/>
      <c r="K4718" s="198"/>
    </row>
    <row r="4719" spans="6:11" s="175" customFormat="1" ht="15" customHeight="1" x14ac:dyDescent="0.25">
      <c r="F4719" s="171"/>
      <c r="G4719" s="212"/>
      <c r="J4719" s="202"/>
      <c r="K4719" s="198"/>
    </row>
    <row r="4720" spans="6:11" s="175" customFormat="1" ht="15" customHeight="1" x14ac:dyDescent="0.25">
      <c r="F4720" s="171"/>
      <c r="G4720" s="212"/>
      <c r="J4720" s="202"/>
      <c r="K4720" s="198"/>
    </row>
    <row r="4721" spans="6:11" s="175" customFormat="1" ht="15" customHeight="1" x14ac:dyDescent="0.25">
      <c r="F4721" s="171"/>
      <c r="G4721" s="212"/>
      <c r="J4721" s="202"/>
      <c r="K4721" s="198"/>
    </row>
    <row r="4722" spans="6:11" s="175" customFormat="1" ht="15" customHeight="1" x14ac:dyDescent="0.25">
      <c r="F4722" s="171"/>
      <c r="G4722" s="212"/>
      <c r="J4722" s="202"/>
      <c r="K4722" s="198"/>
    </row>
    <row r="4723" spans="6:11" s="175" customFormat="1" ht="15" customHeight="1" x14ac:dyDescent="0.25">
      <c r="F4723" s="171"/>
      <c r="G4723" s="212"/>
      <c r="J4723" s="202"/>
      <c r="K4723" s="198"/>
    </row>
    <row r="4724" spans="6:11" s="175" customFormat="1" ht="15" customHeight="1" x14ac:dyDescent="0.25">
      <c r="F4724" s="171"/>
      <c r="G4724" s="212"/>
      <c r="J4724" s="202"/>
      <c r="K4724" s="198"/>
    </row>
    <row r="4725" spans="6:11" s="175" customFormat="1" ht="15" customHeight="1" x14ac:dyDescent="0.25">
      <c r="F4725" s="171"/>
      <c r="G4725" s="212"/>
      <c r="J4725" s="202"/>
      <c r="K4725" s="198"/>
    </row>
    <row r="4726" spans="6:11" s="175" customFormat="1" ht="15" customHeight="1" x14ac:dyDescent="0.25">
      <c r="F4726" s="171"/>
      <c r="G4726" s="212"/>
      <c r="J4726" s="202"/>
      <c r="K4726" s="198"/>
    </row>
    <row r="4727" spans="6:11" s="175" customFormat="1" ht="15" customHeight="1" x14ac:dyDescent="0.25">
      <c r="F4727" s="171"/>
      <c r="G4727" s="212"/>
      <c r="J4727" s="202"/>
      <c r="K4727" s="198"/>
    </row>
    <row r="4728" spans="6:11" s="175" customFormat="1" ht="15" customHeight="1" x14ac:dyDescent="0.25">
      <c r="F4728" s="171"/>
      <c r="G4728" s="212"/>
      <c r="J4728" s="202"/>
      <c r="K4728" s="198"/>
    </row>
    <row r="4729" spans="6:11" s="175" customFormat="1" ht="15" customHeight="1" x14ac:dyDescent="0.25">
      <c r="F4729" s="171"/>
      <c r="G4729" s="212"/>
      <c r="J4729" s="202"/>
      <c r="K4729" s="198"/>
    </row>
    <row r="4730" spans="6:11" s="175" customFormat="1" ht="15" customHeight="1" x14ac:dyDescent="0.25">
      <c r="F4730" s="171"/>
      <c r="G4730" s="212"/>
      <c r="J4730" s="202"/>
      <c r="K4730" s="198"/>
    </row>
    <row r="4731" spans="6:11" s="175" customFormat="1" ht="15" customHeight="1" x14ac:dyDescent="0.25">
      <c r="F4731" s="171"/>
      <c r="G4731" s="212"/>
      <c r="J4731" s="202"/>
      <c r="K4731" s="198"/>
    </row>
    <row r="4732" spans="6:11" s="175" customFormat="1" ht="15" customHeight="1" x14ac:dyDescent="0.25">
      <c r="F4732" s="171"/>
      <c r="G4732" s="212"/>
      <c r="J4732" s="202"/>
      <c r="K4732" s="198"/>
    </row>
    <row r="4733" spans="6:11" s="175" customFormat="1" ht="15" customHeight="1" x14ac:dyDescent="0.25">
      <c r="F4733" s="171"/>
      <c r="G4733" s="212"/>
      <c r="J4733" s="202"/>
      <c r="K4733" s="198"/>
    </row>
    <row r="4734" spans="6:11" s="175" customFormat="1" ht="15" customHeight="1" x14ac:dyDescent="0.25">
      <c r="F4734" s="171"/>
      <c r="G4734" s="212"/>
      <c r="J4734" s="202"/>
      <c r="K4734" s="198"/>
    </row>
    <row r="4735" spans="6:11" s="175" customFormat="1" ht="15" customHeight="1" x14ac:dyDescent="0.25">
      <c r="F4735" s="171"/>
      <c r="G4735" s="212"/>
      <c r="J4735" s="202"/>
      <c r="K4735" s="198"/>
    </row>
    <row r="4736" spans="6:11" s="175" customFormat="1" ht="15" customHeight="1" x14ac:dyDescent="0.25">
      <c r="F4736" s="171"/>
      <c r="G4736" s="212"/>
      <c r="J4736" s="202"/>
      <c r="K4736" s="198"/>
    </row>
    <row r="4737" spans="6:11" s="175" customFormat="1" ht="15" customHeight="1" x14ac:dyDescent="0.25">
      <c r="F4737" s="171"/>
      <c r="G4737" s="212"/>
      <c r="J4737" s="202"/>
      <c r="K4737" s="198"/>
    </row>
    <row r="4738" spans="6:11" s="175" customFormat="1" ht="15" customHeight="1" x14ac:dyDescent="0.25">
      <c r="F4738" s="171"/>
      <c r="G4738" s="212"/>
      <c r="J4738" s="202"/>
      <c r="K4738" s="198"/>
    </row>
    <row r="4739" spans="6:11" s="175" customFormat="1" ht="15" customHeight="1" x14ac:dyDescent="0.25">
      <c r="F4739" s="171"/>
      <c r="G4739" s="212"/>
      <c r="J4739" s="202"/>
      <c r="K4739" s="198"/>
    </row>
    <row r="4740" spans="6:11" s="175" customFormat="1" ht="15" customHeight="1" x14ac:dyDescent="0.25">
      <c r="F4740" s="171"/>
      <c r="G4740" s="212"/>
      <c r="J4740" s="202"/>
      <c r="K4740" s="198"/>
    </row>
    <row r="4741" spans="6:11" s="175" customFormat="1" ht="15" customHeight="1" x14ac:dyDescent="0.25">
      <c r="F4741" s="171"/>
      <c r="G4741" s="212"/>
      <c r="J4741" s="202"/>
      <c r="K4741" s="198"/>
    </row>
    <row r="4742" spans="6:11" s="175" customFormat="1" ht="15" customHeight="1" x14ac:dyDescent="0.25">
      <c r="F4742" s="171"/>
      <c r="G4742" s="212"/>
      <c r="J4742" s="202"/>
      <c r="K4742" s="198"/>
    </row>
    <row r="4743" spans="6:11" s="175" customFormat="1" ht="15" customHeight="1" x14ac:dyDescent="0.25">
      <c r="F4743" s="171"/>
      <c r="G4743" s="212"/>
      <c r="J4743" s="202"/>
      <c r="K4743" s="198"/>
    </row>
    <row r="4744" spans="6:11" s="175" customFormat="1" ht="15" customHeight="1" x14ac:dyDescent="0.25">
      <c r="F4744" s="171"/>
      <c r="G4744" s="212"/>
      <c r="J4744" s="202"/>
      <c r="K4744" s="198"/>
    </row>
    <row r="4745" spans="6:11" s="175" customFormat="1" ht="15" customHeight="1" x14ac:dyDescent="0.25">
      <c r="F4745" s="171"/>
      <c r="G4745" s="212"/>
      <c r="J4745" s="202"/>
      <c r="K4745" s="198"/>
    </row>
    <row r="4746" spans="6:11" s="175" customFormat="1" ht="15" customHeight="1" x14ac:dyDescent="0.25">
      <c r="F4746" s="171"/>
      <c r="G4746" s="212"/>
      <c r="J4746" s="202"/>
      <c r="K4746" s="198"/>
    </row>
    <row r="4747" spans="6:11" s="175" customFormat="1" ht="15" customHeight="1" x14ac:dyDescent="0.25">
      <c r="F4747" s="171"/>
      <c r="G4747" s="212"/>
      <c r="J4747" s="202"/>
      <c r="K4747" s="198"/>
    </row>
    <row r="4748" spans="6:11" s="175" customFormat="1" ht="15" customHeight="1" x14ac:dyDescent="0.25">
      <c r="F4748" s="171"/>
      <c r="G4748" s="212"/>
      <c r="J4748" s="202"/>
      <c r="K4748" s="198"/>
    </row>
    <row r="4749" spans="6:11" s="175" customFormat="1" ht="15" customHeight="1" x14ac:dyDescent="0.25">
      <c r="F4749" s="171"/>
      <c r="G4749" s="212"/>
      <c r="J4749" s="202"/>
      <c r="K4749" s="198"/>
    </row>
    <row r="4750" spans="6:11" s="175" customFormat="1" ht="15" customHeight="1" x14ac:dyDescent="0.25">
      <c r="F4750" s="171"/>
      <c r="G4750" s="212"/>
      <c r="J4750" s="202"/>
      <c r="K4750" s="198"/>
    </row>
    <row r="4751" spans="6:11" s="175" customFormat="1" ht="15" customHeight="1" x14ac:dyDescent="0.25">
      <c r="F4751" s="171"/>
      <c r="G4751" s="212"/>
      <c r="J4751" s="202"/>
      <c r="K4751" s="198"/>
    </row>
    <row r="4752" spans="6:11" s="175" customFormat="1" ht="15" customHeight="1" x14ac:dyDescent="0.25">
      <c r="F4752" s="171"/>
      <c r="G4752" s="212"/>
      <c r="J4752" s="202"/>
      <c r="K4752" s="198"/>
    </row>
    <row r="4753" spans="6:11" s="175" customFormat="1" ht="15" customHeight="1" x14ac:dyDescent="0.25">
      <c r="F4753" s="171"/>
      <c r="G4753" s="212"/>
      <c r="J4753" s="202"/>
      <c r="K4753" s="198"/>
    </row>
    <row r="4754" spans="6:11" s="175" customFormat="1" ht="15" customHeight="1" x14ac:dyDescent="0.25">
      <c r="F4754" s="171"/>
      <c r="G4754" s="212"/>
      <c r="J4754" s="202"/>
      <c r="K4754" s="198"/>
    </row>
    <row r="4755" spans="6:11" s="175" customFormat="1" ht="15" customHeight="1" x14ac:dyDescent="0.25">
      <c r="F4755" s="171"/>
      <c r="G4755" s="212"/>
      <c r="J4755" s="202"/>
      <c r="K4755" s="198"/>
    </row>
    <row r="4756" spans="6:11" s="175" customFormat="1" ht="15" customHeight="1" x14ac:dyDescent="0.25">
      <c r="F4756" s="171"/>
      <c r="G4756" s="212"/>
      <c r="J4756" s="202"/>
      <c r="K4756" s="198"/>
    </row>
    <row r="4757" spans="6:11" s="175" customFormat="1" ht="15" customHeight="1" x14ac:dyDescent="0.25">
      <c r="F4757" s="171"/>
      <c r="G4757" s="212"/>
      <c r="J4757" s="202"/>
      <c r="K4757" s="198"/>
    </row>
    <row r="4758" spans="6:11" s="175" customFormat="1" ht="15" customHeight="1" x14ac:dyDescent="0.25">
      <c r="F4758" s="171"/>
      <c r="G4758" s="212"/>
      <c r="J4758" s="202"/>
      <c r="K4758" s="198"/>
    </row>
    <row r="4759" spans="6:11" s="175" customFormat="1" ht="15" customHeight="1" x14ac:dyDescent="0.25">
      <c r="F4759" s="171"/>
      <c r="G4759" s="212"/>
      <c r="J4759" s="202"/>
      <c r="K4759" s="198"/>
    </row>
    <row r="4760" spans="6:11" s="175" customFormat="1" ht="15" customHeight="1" x14ac:dyDescent="0.25">
      <c r="F4760" s="171"/>
      <c r="G4760" s="212"/>
      <c r="J4760" s="202"/>
      <c r="K4760" s="198"/>
    </row>
    <row r="4761" spans="6:11" s="175" customFormat="1" ht="15" customHeight="1" x14ac:dyDescent="0.25">
      <c r="F4761" s="171"/>
      <c r="G4761" s="212"/>
      <c r="J4761" s="202"/>
      <c r="K4761" s="198"/>
    </row>
    <row r="4762" spans="6:11" s="175" customFormat="1" ht="15" customHeight="1" x14ac:dyDescent="0.25">
      <c r="F4762" s="171"/>
      <c r="G4762" s="212"/>
      <c r="J4762" s="202"/>
      <c r="K4762" s="198"/>
    </row>
    <row r="4763" spans="6:11" s="175" customFormat="1" ht="15" customHeight="1" x14ac:dyDescent="0.25">
      <c r="F4763" s="171"/>
      <c r="G4763" s="212"/>
      <c r="J4763" s="202"/>
      <c r="K4763" s="198"/>
    </row>
    <row r="4764" spans="6:11" s="175" customFormat="1" ht="15" customHeight="1" x14ac:dyDescent="0.25">
      <c r="F4764" s="171"/>
      <c r="G4764" s="212"/>
      <c r="J4764" s="202"/>
      <c r="K4764" s="198"/>
    </row>
    <row r="4765" spans="6:11" s="175" customFormat="1" ht="15" customHeight="1" x14ac:dyDescent="0.25">
      <c r="F4765" s="171"/>
      <c r="G4765" s="212"/>
      <c r="J4765" s="202"/>
      <c r="K4765" s="198"/>
    </row>
    <row r="4766" spans="6:11" s="175" customFormat="1" ht="15" customHeight="1" x14ac:dyDescent="0.25">
      <c r="F4766" s="171"/>
      <c r="G4766" s="212"/>
      <c r="J4766" s="202"/>
      <c r="K4766" s="198"/>
    </row>
    <row r="4767" spans="6:11" s="175" customFormat="1" ht="15" customHeight="1" x14ac:dyDescent="0.25">
      <c r="F4767" s="171"/>
      <c r="G4767" s="212"/>
      <c r="J4767" s="202"/>
      <c r="K4767" s="198"/>
    </row>
    <row r="4768" spans="6:11" s="175" customFormat="1" ht="15" customHeight="1" x14ac:dyDescent="0.25">
      <c r="F4768" s="171"/>
      <c r="G4768" s="212"/>
      <c r="J4768" s="202"/>
      <c r="K4768" s="198"/>
    </row>
    <row r="4769" spans="6:11" s="175" customFormat="1" ht="15" customHeight="1" x14ac:dyDescent="0.25">
      <c r="F4769" s="171"/>
      <c r="G4769" s="212"/>
      <c r="J4769" s="202"/>
      <c r="K4769" s="198"/>
    </row>
    <row r="4770" spans="6:11" s="175" customFormat="1" ht="15" customHeight="1" x14ac:dyDescent="0.25">
      <c r="F4770" s="171"/>
      <c r="G4770" s="212"/>
      <c r="J4770" s="202"/>
      <c r="K4770" s="198"/>
    </row>
    <row r="4771" spans="6:11" s="175" customFormat="1" ht="15" customHeight="1" x14ac:dyDescent="0.25">
      <c r="F4771" s="171"/>
      <c r="G4771" s="212"/>
      <c r="J4771" s="202"/>
      <c r="K4771" s="198"/>
    </row>
    <row r="4772" spans="6:11" s="175" customFormat="1" ht="15" customHeight="1" x14ac:dyDescent="0.25">
      <c r="F4772" s="171"/>
      <c r="G4772" s="212"/>
      <c r="J4772" s="202"/>
      <c r="K4772" s="198"/>
    </row>
    <row r="4773" spans="6:11" s="175" customFormat="1" ht="15" customHeight="1" x14ac:dyDescent="0.25">
      <c r="F4773" s="171"/>
      <c r="G4773" s="212"/>
      <c r="J4773" s="202"/>
      <c r="K4773" s="198"/>
    </row>
    <row r="4774" spans="6:11" s="175" customFormat="1" ht="15" customHeight="1" x14ac:dyDescent="0.25">
      <c r="F4774" s="171"/>
      <c r="G4774" s="212"/>
      <c r="J4774" s="202"/>
      <c r="K4774" s="198"/>
    </row>
    <row r="4775" spans="6:11" s="175" customFormat="1" ht="15" customHeight="1" x14ac:dyDescent="0.25">
      <c r="F4775" s="171"/>
      <c r="G4775" s="212"/>
      <c r="J4775" s="202"/>
      <c r="K4775" s="198"/>
    </row>
    <row r="4776" spans="6:11" s="175" customFormat="1" ht="15" customHeight="1" x14ac:dyDescent="0.25">
      <c r="F4776" s="171"/>
      <c r="G4776" s="212"/>
      <c r="J4776" s="202"/>
      <c r="K4776" s="198"/>
    </row>
    <row r="4777" spans="6:11" s="175" customFormat="1" ht="15" customHeight="1" x14ac:dyDescent="0.25">
      <c r="F4777" s="171"/>
      <c r="G4777" s="212"/>
      <c r="J4777" s="202"/>
      <c r="K4777" s="198"/>
    </row>
    <row r="4778" spans="6:11" s="175" customFormat="1" ht="15" customHeight="1" x14ac:dyDescent="0.25">
      <c r="F4778" s="171"/>
      <c r="G4778" s="212"/>
      <c r="J4778" s="202"/>
      <c r="K4778" s="198"/>
    </row>
    <row r="4779" spans="6:11" s="175" customFormat="1" ht="15" customHeight="1" x14ac:dyDescent="0.25">
      <c r="F4779" s="171"/>
      <c r="G4779" s="212"/>
      <c r="J4779" s="202"/>
      <c r="K4779" s="198"/>
    </row>
    <row r="4780" spans="6:11" s="175" customFormat="1" ht="15" customHeight="1" x14ac:dyDescent="0.25">
      <c r="F4780" s="171"/>
      <c r="G4780" s="212"/>
      <c r="J4780" s="202"/>
      <c r="K4780" s="198"/>
    </row>
    <row r="4781" spans="6:11" s="175" customFormat="1" ht="15" customHeight="1" x14ac:dyDescent="0.25">
      <c r="F4781" s="171"/>
      <c r="G4781" s="212"/>
      <c r="J4781" s="202"/>
      <c r="K4781" s="198"/>
    </row>
    <row r="4782" spans="6:11" s="175" customFormat="1" ht="15" customHeight="1" x14ac:dyDescent="0.25">
      <c r="F4782" s="171"/>
      <c r="G4782" s="212"/>
      <c r="J4782" s="202"/>
      <c r="K4782" s="198"/>
    </row>
    <row r="4783" spans="6:11" s="175" customFormat="1" ht="15" customHeight="1" x14ac:dyDescent="0.25">
      <c r="F4783" s="171"/>
      <c r="G4783" s="212"/>
      <c r="J4783" s="202"/>
      <c r="K4783" s="198"/>
    </row>
    <row r="4784" spans="6:11" s="175" customFormat="1" ht="15" customHeight="1" x14ac:dyDescent="0.25">
      <c r="F4784" s="171"/>
      <c r="G4784" s="212"/>
      <c r="J4784" s="202"/>
      <c r="K4784" s="198"/>
    </row>
    <row r="4785" spans="6:11" s="175" customFormat="1" ht="15" customHeight="1" x14ac:dyDescent="0.25">
      <c r="F4785" s="171"/>
      <c r="G4785" s="212"/>
      <c r="J4785" s="202"/>
      <c r="K4785" s="198"/>
    </row>
    <row r="4786" spans="6:11" s="175" customFormat="1" ht="15" customHeight="1" x14ac:dyDescent="0.25">
      <c r="F4786" s="171"/>
      <c r="G4786" s="212"/>
      <c r="J4786" s="202"/>
      <c r="K4786" s="198"/>
    </row>
    <row r="4787" spans="6:11" s="175" customFormat="1" ht="15" customHeight="1" x14ac:dyDescent="0.25">
      <c r="F4787" s="171"/>
      <c r="G4787" s="212"/>
      <c r="J4787" s="202"/>
      <c r="K4787" s="198"/>
    </row>
    <row r="4788" spans="6:11" s="175" customFormat="1" ht="15" customHeight="1" x14ac:dyDescent="0.25">
      <c r="F4788" s="171"/>
      <c r="G4788" s="212"/>
      <c r="J4788" s="202"/>
      <c r="K4788" s="198"/>
    </row>
    <row r="4789" spans="6:11" s="175" customFormat="1" ht="15" customHeight="1" x14ac:dyDescent="0.25">
      <c r="F4789" s="171"/>
      <c r="G4789" s="212"/>
      <c r="J4789" s="202"/>
      <c r="K4789" s="198"/>
    </row>
    <row r="4790" spans="6:11" s="175" customFormat="1" ht="15" customHeight="1" x14ac:dyDescent="0.25">
      <c r="F4790" s="171"/>
      <c r="G4790" s="212"/>
      <c r="J4790" s="202"/>
      <c r="K4790" s="198"/>
    </row>
    <row r="4791" spans="6:11" s="175" customFormat="1" ht="15" customHeight="1" x14ac:dyDescent="0.25">
      <c r="F4791" s="171"/>
      <c r="G4791" s="212"/>
      <c r="J4791" s="202"/>
      <c r="K4791" s="198"/>
    </row>
    <row r="4792" spans="6:11" s="175" customFormat="1" ht="15" customHeight="1" x14ac:dyDescent="0.25">
      <c r="F4792" s="171"/>
      <c r="G4792" s="212"/>
      <c r="J4792" s="202"/>
      <c r="K4792" s="198"/>
    </row>
    <row r="4793" spans="6:11" s="175" customFormat="1" ht="15" customHeight="1" x14ac:dyDescent="0.25">
      <c r="F4793" s="171"/>
      <c r="G4793" s="212"/>
      <c r="J4793" s="202"/>
      <c r="K4793" s="198"/>
    </row>
    <row r="4794" spans="6:11" s="175" customFormat="1" ht="15" customHeight="1" x14ac:dyDescent="0.25">
      <c r="F4794" s="171"/>
      <c r="G4794" s="212"/>
      <c r="J4794" s="202"/>
      <c r="K4794" s="198"/>
    </row>
    <row r="4795" spans="6:11" s="175" customFormat="1" ht="15" customHeight="1" x14ac:dyDescent="0.25">
      <c r="F4795" s="171"/>
      <c r="G4795" s="212"/>
      <c r="J4795" s="202"/>
      <c r="K4795" s="198"/>
    </row>
    <row r="4796" spans="6:11" s="175" customFormat="1" ht="15" customHeight="1" x14ac:dyDescent="0.25">
      <c r="F4796" s="171"/>
      <c r="G4796" s="212"/>
      <c r="J4796" s="202"/>
      <c r="K4796" s="198"/>
    </row>
    <row r="4797" spans="6:11" s="175" customFormat="1" ht="15" customHeight="1" x14ac:dyDescent="0.25">
      <c r="F4797" s="171"/>
      <c r="G4797" s="212"/>
      <c r="J4797" s="202"/>
      <c r="K4797" s="198"/>
    </row>
    <row r="4798" spans="6:11" s="175" customFormat="1" ht="15" customHeight="1" x14ac:dyDescent="0.25">
      <c r="F4798" s="171"/>
      <c r="G4798" s="212"/>
      <c r="J4798" s="202"/>
      <c r="K4798" s="198"/>
    </row>
    <row r="4799" spans="6:11" s="175" customFormat="1" ht="15" customHeight="1" x14ac:dyDescent="0.25">
      <c r="F4799" s="171"/>
      <c r="G4799" s="212"/>
      <c r="J4799" s="202"/>
      <c r="K4799" s="198"/>
    </row>
    <row r="4800" spans="6:11" s="175" customFormat="1" ht="15" customHeight="1" x14ac:dyDescent="0.25">
      <c r="F4800" s="171"/>
      <c r="G4800" s="212"/>
      <c r="J4800" s="202"/>
      <c r="K4800" s="198"/>
    </row>
    <row r="4801" spans="6:11" s="175" customFormat="1" ht="15" customHeight="1" x14ac:dyDescent="0.25">
      <c r="F4801" s="171"/>
      <c r="G4801" s="212"/>
      <c r="J4801" s="202"/>
      <c r="K4801" s="198"/>
    </row>
    <row r="4802" spans="6:11" s="175" customFormat="1" ht="15" customHeight="1" x14ac:dyDescent="0.25">
      <c r="F4802" s="171"/>
      <c r="G4802" s="212"/>
      <c r="J4802" s="202"/>
      <c r="K4802" s="198"/>
    </row>
    <row r="4803" spans="6:11" s="175" customFormat="1" ht="15" customHeight="1" x14ac:dyDescent="0.25">
      <c r="F4803" s="171"/>
      <c r="G4803" s="212"/>
      <c r="J4803" s="202"/>
      <c r="K4803" s="198"/>
    </row>
    <row r="4804" spans="6:11" s="175" customFormat="1" ht="15" customHeight="1" x14ac:dyDescent="0.25">
      <c r="F4804" s="171"/>
      <c r="G4804" s="212"/>
      <c r="J4804" s="202"/>
      <c r="K4804" s="198"/>
    </row>
    <row r="4805" spans="6:11" s="175" customFormat="1" ht="15" customHeight="1" x14ac:dyDescent="0.25">
      <c r="F4805" s="171"/>
      <c r="G4805" s="212"/>
      <c r="J4805" s="202"/>
      <c r="K4805" s="198"/>
    </row>
    <row r="4806" spans="6:11" s="175" customFormat="1" ht="15" customHeight="1" x14ac:dyDescent="0.25">
      <c r="F4806" s="171"/>
      <c r="G4806" s="212"/>
      <c r="J4806" s="202"/>
      <c r="K4806" s="198"/>
    </row>
    <row r="4807" spans="6:11" s="175" customFormat="1" ht="15" customHeight="1" x14ac:dyDescent="0.25">
      <c r="F4807" s="171"/>
      <c r="G4807" s="212"/>
      <c r="J4807" s="202"/>
      <c r="K4807" s="198"/>
    </row>
    <row r="4808" spans="6:11" s="175" customFormat="1" ht="15" customHeight="1" x14ac:dyDescent="0.25">
      <c r="F4808" s="171"/>
      <c r="G4808" s="212"/>
      <c r="J4808" s="202"/>
      <c r="K4808" s="198"/>
    </row>
    <row r="4809" spans="6:11" s="175" customFormat="1" ht="15" customHeight="1" x14ac:dyDescent="0.25">
      <c r="F4809" s="171"/>
      <c r="G4809" s="212"/>
      <c r="J4809" s="202"/>
      <c r="K4809" s="198"/>
    </row>
    <row r="4810" spans="6:11" s="175" customFormat="1" ht="15" customHeight="1" x14ac:dyDescent="0.25">
      <c r="F4810" s="171"/>
      <c r="G4810" s="212"/>
      <c r="J4810" s="202"/>
      <c r="K4810" s="198"/>
    </row>
    <row r="4811" spans="6:11" s="175" customFormat="1" ht="15" customHeight="1" x14ac:dyDescent="0.25">
      <c r="F4811" s="171"/>
      <c r="G4811" s="212"/>
      <c r="J4811" s="202"/>
      <c r="K4811" s="198"/>
    </row>
    <row r="4812" spans="6:11" s="175" customFormat="1" ht="15" customHeight="1" x14ac:dyDescent="0.25">
      <c r="F4812" s="171"/>
      <c r="G4812" s="212"/>
      <c r="J4812" s="202"/>
      <c r="K4812" s="198"/>
    </row>
    <row r="4813" spans="6:11" s="175" customFormat="1" ht="15" customHeight="1" x14ac:dyDescent="0.25">
      <c r="F4813" s="171"/>
      <c r="G4813" s="212"/>
      <c r="J4813" s="202"/>
      <c r="K4813" s="198"/>
    </row>
    <row r="4814" spans="6:11" s="175" customFormat="1" ht="15" customHeight="1" x14ac:dyDescent="0.25">
      <c r="F4814" s="171"/>
      <c r="G4814" s="212"/>
      <c r="J4814" s="202"/>
      <c r="K4814" s="198"/>
    </row>
    <row r="4815" spans="6:11" s="175" customFormat="1" ht="15" customHeight="1" x14ac:dyDescent="0.25">
      <c r="F4815" s="171"/>
      <c r="G4815" s="212"/>
      <c r="J4815" s="202"/>
      <c r="K4815" s="198"/>
    </row>
    <row r="4816" spans="6:11" s="175" customFormat="1" ht="15" customHeight="1" x14ac:dyDescent="0.25">
      <c r="F4816" s="171"/>
      <c r="G4816" s="212"/>
      <c r="J4816" s="202"/>
      <c r="K4816" s="198"/>
    </row>
    <row r="4817" spans="6:11" s="175" customFormat="1" ht="15" customHeight="1" x14ac:dyDescent="0.25">
      <c r="F4817" s="171"/>
      <c r="G4817" s="212"/>
      <c r="J4817" s="202"/>
      <c r="K4817" s="198"/>
    </row>
    <row r="4818" spans="6:11" s="175" customFormat="1" ht="15" customHeight="1" x14ac:dyDescent="0.25">
      <c r="F4818" s="171"/>
      <c r="G4818" s="212"/>
      <c r="J4818" s="202"/>
      <c r="K4818" s="198"/>
    </row>
    <row r="4819" spans="6:11" s="175" customFormat="1" ht="15" customHeight="1" x14ac:dyDescent="0.25">
      <c r="F4819" s="171"/>
      <c r="G4819" s="212"/>
      <c r="J4819" s="202"/>
      <c r="K4819" s="198"/>
    </row>
    <row r="4820" spans="6:11" s="175" customFormat="1" ht="15" customHeight="1" x14ac:dyDescent="0.25">
      <c r="F4820" s="171"/>
      <c r="G4820" s="212"/>
      <c r="J4820" s="202"/>
      <c r="K4820" s="198"/>
    </row>
    <row r="4821" spans="6:11" s="175" customFormat="1" ht="15" customHeight="1" x14ac:dyDescent="0.25">
      <c r="F4821" s="171"/>
      <c r="G4821" s="212"/>
      <c r="J4821" s="202"/>
      <c r="K4821" s="198"/>
    </row>
    <row r="4822" spans="6:11" s="175" customFormat="1" ht="15" customHeight="1" x14ac:dyDescent="0.25">
      <c r="F4822" s="171"/>
      <c r="G4822" s="212"/>
      <c r="J4822" s="202"/>
      <c r="K4822" s="198"/>
    </row>
    <row r="4823" spans="6:11" s="175" customFormat="1" ht="15" customHeight="1" x14ac:dyDescent="0.25">
      <c r="F4823" s="171"/>
      <c r="G4823" s="212"/>
      <c r="J4823" s="202"/>
      <c r="K4823" s="198"/>
    </row>
    <row r="4824" spans="6:11" s="175" customFormat="1" ht="15" customHeight="1" x14ac:dyDescent="0.25">
      <c r="F4824" s="171"/>
      <c r="G4824" s="212"/>
      <c r="J4824" s="202"/>
      <c r="K4824" s="198"/>
    </row>
    <row r="4825" spans="6:11" s="175" customFormat="1" ht="15" customHeight="1" x14ac:dyDescent="0.25">
      <c r="F4825" s="171"/>
      <c r="G4825" s="212"/>
      <c r="J4825" s="202"/>
      <c r="K4825" s="198"/>
    </row>
    <row r="4826" spans="6:11" s="175" customFormat="1" ht="15" customHeight="1" x14ac:dyDescent="0.25">
      <c r="F4826" s="171"/>
      <c r="G4826" s="212"/>
      <c r="J4826" s="202"/>
      <c r="K4826" s="198"/>
    </row>
    <row r="4827" spans="6:11" s="175" customFormat="1" ht="15" customHeight="1" x14ac:dyDescent="0.25">
      <c r="F4827" s="171"/>
      <c r="G4827" s="212"/>
      <c r="J4827" s="202"/>
      <c r="K4827" s="198"/>
    </row>
    <row r="4828" spans="6:11" s="175" customFormat="1" ht="15" customHeight="1" x14ac:dyDescent="0.25">
      <c r="F4828" s="171"/>
      <c r="G4828" s="212"/>
      <c r="J4828" s="202"/>
      <c r="K4828" s="198"/>
    </row>
    <row r="4829" spans="6:11" s="175" customFormat="1" ht="15" customHeight="1" x14ac:dyDescent="0.25">
      <c r="F4829" s="171"/>
      <c r="G4829" s="212"/>
      <c r="J4829" s="202"/>
      <c r="K4829" s="198"/>
    </row>
    <row r="4830" spans="6:11" s="175" customFormat="1" ht="15" customHeight="1" x14ac:dyDescent="0.25">
      <c r="F4830" s="171"/>
      <c r="G4830" s="212"/>
      <c r="J4830" s="202"/>
      <c r="K4830" s="198"/>
    </row>
    <row r="4831" spans="6:11" s="175" customFormat="1" ht="15" customHeight="1" x14ac:dyDescent="0.25">
      <c r="F4831" s="171"/>
      <c r="G4831" s="212"/>
      <c r="J4831" s="202"/>
      <c r="K4831" s="198"/>
    </row>
    <row r="4832" spans="6:11" s="175" customFormat="1" ht="15" customHeight="1" x14ac:dyDescent="0.25">
      <c r="F4832" s="171"/>
      <c r="G4832" s="212"/>
      <c r="J4832" s="202"/>
      <c r="K4832" s="198"/>
    </row>
    <row r="4833" spans="6:11" s="175" customFormat="1" ht="15" customHeight="1" x14ac:dyDescent="0.25">
      <c r="F4833" s="171"/>
      <c r="G4833" s="212"/>
      <c r="J4833" s="202"/>
      <c r="K4833" s="198"/>
    </row>
    <row r="4834" spans="6:11" s="175" customFormat="1" ht="15" customHeight="1" x14ac:dyDescent="0.25">
      <c r="F4834" s="171"/>
      <c r="G4834" s="212"/>
      <c r="J4834" s="202"/>
      <c r="K4834" s="198"/>
    </row>
    <row r="4835" spans="6:11" s="175" customFormat="1" ht="15" customHeight="1" x14ac:dyDescent="0.25">
      <c r="F4835" s="171"/>
      <c r="G4835" s="212"/>
      <c r="J4835" s="202"/>
      <c r="K4835" s="198"/>
    </row>
    <row r="4836" spans="6:11" s="175" customFormat="1" ht="15" customHeight="1" x14ac:dyDescent="0.25">
      <c r="F4836" s="171"/>
      <c r="G4836" s="212"/>
      <c r="J4836" s="202"/>
      <c r="K4836" s="198"/>
    </row>
    <row r="4837" spans="6:11" s="175" customFormat="1" ht="15" customHeight="1" x14ac:dyDescent="0.25">
      <c r="F4837" s="171"/>
      <c r="G4837" s="212"/>
      <c r="J4837" s="202"/>
      <c r="K4837" s="198"/>
    </row>
    <row r="4838" spans="6:11" s="175" customFormat="1" ht="15" customHeight="1" x14ac:dyDescent="0.25">
      <c r="F4838" s="171"/>
      <c r="G4838" s="212"/>
      <c r="J4838" s="202"/>
      <c r="K4838" s="198"/>
    </row>
    <row r="4839" spans="6:11" s="175" customFormat="1" ht="15" customHeight="1" x14ac:dyDescent="0.25">
      <c r="F4839" s="171"/>
      <c r="G4839" s="212"/>
      <c r="J4839" s="202"/>
      <c r="K4839" s="198"/>
    </row>
    <row r="4840" spans="6:11" s="175" customFormat="1" ht="15" customHeight="1" x14ac:dyDescent="0.25">
      <c r="F4840" s="171"/>
      <c r="G4840" s="212"/>
      <c r="J4840" s="202"/>
      <c r="K4840" s="198"/>
    </row>
    <row r="4841" spans="6:11" s="175" customFormat="1" ht="15" customHeight="1" x14ac:dyDescent="0.25">
      <c r="F4841" s="171"/>
      <c r="G4841" s="212"/>
      <c r="J4841" s="202"/>
      <c r="K4841" s="198"/>
    </row>
    <row r="4842" spans="6:11" s="175" customFormat="1" ht="15" customHeight="1" x14ac:dyDescent="0.25">
      <c r="F4842" s="171"/>
      <c r="G4842" s="212"/>
      <c r="J4842" s="202"/>
      <c r="K4842" s="198"/>
    </row>
    <row r="4843" spans="6:11" s="175" customFormat="1" ht="15" customHeight="1" x14ac:dyDescent="0.25">
      <c r="F4843" s="171"/>
      <c r="G4843" s="212"/>
      <c r="J4843" s="202"/>
      <c r="K4843" s="198"/>
    </row>
    <row r="4844" spans="6:11" s="175" customFormat="1" ht="15" customHeight="1" x14ac:dyDescent="0.25">
      <c r="F4844" s="171"/>
      <c r="G4844" s="212"/>
      <c r="J4844" s="202"/>
      <c r="K4844" s="198"/>
    </row>
    <row r="4845" spans="6:11" s="175" customFormat="1" ht="15" customHeight="1" x14ac:dyDescent="0.25">
      <c r="F4845" s="171"/>
      <c r="G4845" s="212"/>
      <c r="J4845" s="202"/>
      <c r="K4845" s="198"/>
    </row>
    <row r="4846" spans="6:11" s="175" customFormat="1" ht="15" customHeight="1" x14ac:dyDescent="0.25">
      <c r="F4846" s="171"/>
      <c r="G4846" s="212"/>
      <c r="J4846" s="202"/>
      <c r="K4846" s="198"/>
    </row>
    <row r="4847" spans="6:11" s="175" customFormat="1" ht="15" customHeight="1" x14ac:dyDescent="0.25">
      <c r="F4847" s="171"/>
      <c r="G4847" s="212"/>
      <c r="J4847" s="202"/>
      <c r="K4847" s="198"/>
    </row>
    <row r="4848" spans="6:11" s="175" customFormat="1" ht="15" customHeight="1" x14ac:dyDescent="0.25">
      <c r="F4848" s="171"/>
      <c r="G4848" s="212"/>
      <c r="J4848" s="202"/>
      <c r="K4848" s="198"/>
    </row>
    <row r="4849" spans="6:11" s="175" customFormat="1" ht="15" customHeight="1" x14ac:dyDescent="0.25">
      <c r="F4849" s="171"/>
      <c r="G4849" s="212"/>
      <c r="J4849" s="202"/>
      <c r="K4849" s="198"/>
    </row>
    <row r="4850" spans="6:11" s="175" customFormat="1" ht="15" customHeight="1" x14ac:dyDescent="0.25">
      <c r="F4850" s="171"/>
      <c r="G4850" s="212"/>
      <c r="J4850" s="202"/>
      <c r="K4850" s="198"/>
    </row>
    <row r="4851" spans="6:11" s="175" customFormat="1" ht="15" customHeight="1" x14ac:dyDescent="0.25">
      <c r="F4851" s="171"/>
      <c r="G4851" s="212"/>
      <c r="J4851" s="202"/>
      <c r="K4851" s="198"/>
    </row>
    <row r="4852" spans="6:11" s="175" customFormat="1" ht="15" customHeight="1" x14ac:dyDescent="0.25">
      <c r="F4852" s="171"/>
      <c r="G4852" s="212"/>
      <c r="J4852" s="202"/>
      <c r="K4852" s="198"/>
    </row>
    <row r="4853" spans="6:11" s="175" customFormat="1" ht="15" customHeight="1" x14ac:dyDescent="0.25">
      <c r="F4853" s="171"/>
      <c r="G4853" s="212"/>
      <c r="J4853" s="202"/>
      <c r="K4853" s="198"/>
    </row>
    <row r="4854" spans="6:11" s="175" customFormat="1" ht="15" customHeight="1" x14ac:dyDescent="0.25">
      <c r="F4854" s="171"/>
      <c r="G4854" s="212"/>
      <c r="J4854" s="202"/>
      <c r="K4854" s="198"/>
    </row>
    <row r="4855" spans="6:11" s="175" customFormat="1" ht="15" customHeight="1" x14ac:dyDescent="0.25">
      <c r="F4855" s="171"/>
      <c r="G4855" s="212"/>
      <c r="J4855" s="202"/>
      <c r="K4855" s="198"/>
    </row>
    <row r="4856" spans="6:11" s="175" customFormat="1" ht="15" customHeight="1" x14ac:dyDescent="0.25">
      <c r="F4856" s="171"/>
      <c r="G4856" s="212"/>
      <c r="J4856" s="202"/>
      <c r="K4856" s="198"/>
    </row>
    <row r="4857" spans="6:11" s="175" customFormat="1" ht="15" customHeight="1" x14ac:dyDescent="0.25">
      <c r="F4857" s="171"/>
      <c r="G4857" s="212"/>
      <c r="J4857" s="202"/>
      <c r="K4857" s="198"/>
    </row>
    <row r="4858" spans="6:11" s="175" customFormat="1" ht="15" customHeight="1" x14ac:dyDescent="0.25">
      <c r="F4858" s="171"/>
      <c r="G4858" s="212"/>
      <c r="J4858" s="202"/>
      <c r="K4858" s="198"/>
    </row>
    <row r="4859" spans="6:11" s="175" customFormat="1" ht="15" customHeight="1" x14ac:dyDescent="0.25">
      <c r="F4859" s="171"/>
      <c r="G4859" s="212"/>
      <c r="J4859" s="202"/>
      <c r="K4859" s="198"/>
    </row>
    <row r="4860" spans="6:11" s="175" customFormat="1" ht="15" customHeight="1" x14ac:dyDescent="0.25">
      <c r="F4860" s="171"/>
      <c r="G4860" s="212"/>
      <c r="J4860" s="202"/>
      <c r="K4860" s="198"/>
    </row>
    <row r="4861" spans="6:11" s="175" customFormat="1" ht="15" customHeight="1" x14ac:dyDescent="0.25">
      <c r="F4861" s="171"/>
      <c r="G4861" s="212"/>
      <c r="J4861" s="202"/>
      <c r="K4861" s="198"/>
    </row>
    <row r="4862" spans="6:11" s="175" customFormat="1" ht="15" customHeight="1" x14ac:dyDescent="0.25">
      <c r="F4862" s="171"/>
      <c r="G4862" s="212"/>
      <c r="J4862" s="202"/>
      <c r="K4862" s="198"/>
    </row>
    <row r="4863" spans="6:11" s="175" customFormat="1" ht="15" customHeight="1" x14ac:dyDescent="0.25">
      <c r="F4863" s="171"/>
      <c r="G4863" s="212"/>
      <c r="J4863" s="202"/>
      <c r="K4863" s="198"/>
    </row>
    <row r="4864" spans="6:11" s="175" customFormat="1" ht="15" customHeight="1" x14ac:dyDescent="0.25">
      <c r="F4864" s="171"/>
      <c r="G4864" s="212"/>
      <c r="J4864" s="202"/>
      <c r="K4864" s="198"/>
    </row>
    <row r="4865" spans="6:11" s="175" customFormat="1" ht="15" customHeight="1" x14ac:dyDescent="0.25">
      <c r="F4865" s="171"/>
      <c r="G4865" s="212"/>
      <c r="J4865" s="202"/>
      <c r="K4865" s="198"/>
    </row>
    <row r="4866" spans="6:11" s="175" customFormat="1" ht="15" customHeight="1" x14ac:dyDescent="0.25">
      <c r="F4866" s="171"/>
      <c r="G4866" s="212"/>
      <c r="J4866" s="202"/>
      <c r="K4866" s="198"/>
    </row>
    <row r="4867" spans="6:11" s="175" customFormat="1" ht="15" customHeight="1" x14ac:dyDescent="0.25">
      <c r="F4867" s="171"/>
      <c r="G4867" s="212"/>
      <c r="J4867" s="202"/>
      <c r="K4867" s="198"/>
    </row>
    <row r="4868" spans="6:11" s="175" customFormat="1" ht="15" customHeight="1" x14ac:dyDescent="0.25">
      <c r="F4868" s="171"/>
      <c r="G4868" s="212"/>
      <c r="J4868" s="202"/>
      <c r="K4868" s="198"/>
    </row>
    <row r="4869" spans="6:11" s="175" customFormat="1" ht="15" customHeight="1" x14ac:dyDescent="0.25">
      <c r="F4869" s="171"/>
      <c r="G4869" s="212"/>
      <c r="J4869" s="202"/>
      <c r="K4869" s="198"/>
    </row>
    <row r="4870" spans="6:11" s="175" customFormat="1" ht="15" customHeight="1" x14ac:dyDescent="0.25">
      <c r="F4870" s="171"/>
      <c r="G4870" s="212"/>
      <c r="J4870" s="202"/>
      <c r="K4870" s="198"/>
    </row>
    <row r="4871" spans="6:11" s="175" customFormat="1" ht="15" customHeight="1" x14ac:dyDescent="0.25">
      <c r="F4871" s="171"/>
      <c r="G4871" s="212"/>
      <c r="J4871" s="202"/>
      <c r="K4871" s="198"/>
    </row>
    <row r="4872" spans="6:11" s="175" customFormat="1" ht="15" customHeight="1" x14ac:dyDescent="0.25">
      <c r="F4872" s="171"/>
      <c r="G4872" s="212"/>
      <c r="J4872" s="202"/>
      <c r="K4872" s="198"/>
    </row>
    <row r="4873" spans="6:11" s="175" customFormat="1" ht="15" customHeight="1" x14ac:dyDescent="0.25">
      <c r="F4873" s="171"/>
      <c r="G4873" s="212"/>
      <c r="J4873" s="202"/>
      <c r="K4873" s="198"/>
    </row>
    <row r="4874" spans="6:11" s="175" customFormat="1" ht="15" customHeight="1" x14ac:dyDescent="0.25">
      <c r="F4874" s="171"/>
      <c r="G4874" s="212"/>
      <c r="J4874" s="202"/>
      <c r="K4874" s="198"/>
    </row>
    <row r="4875" spans="6:11" s="175" customFormat="1" ht="15" customHeight="1" x14ac:dyDescent="0.25">
      <c r="F4875" s="171"/>
      <c r="G4875" s="212"/>
      <c r="J4875" s="202"/>
      <c r="K4875" s="198"/>
    </row>
    <row r="4876" spans="6:11" s="175" customFormat="1" ht="15" customHeight="1" x14ac:dyDescent="0.25">
      <c r="F4876" s="171"/>
      <c r="G4876" s="212"/>
      <c r="J4876" s="202"/>
      <c r="K4876" s="198"/>
    </row>
    <row r="4877" spans="6:11" s="175" customFormat="1" ht="15" customHeight="1" x14ac:dyDescent="0.25">
      <c r="F4877" s="171"/>
      <c r="G4877" s="212"/>
      <c r="J4877" s="202"/>
      <c r="K4877" s="198"/>
    </row>
    <row r="4878" spans="6:11" s="175" customFormat="1" ht="15" customHeight="1" x14ac:dyDescent="0.25">
      <c r="F4878" s="171"/>
      <c r="G4878" s="212"/>
      <c r="J4878" s="202"/>
      <c r="K4878" s="198"/>
    </row>
    <row r="4879" spans="6:11" s="175" customFormat="1" ht="15" customHeight="1" x14ac:dyDescent="0.25">
      <c r="F4879" s="171"/>
      <c r="G4879" s="212"/>
      <c r="J4879" s="202"/>
      <c r="K4879" s="198"/>
    </row>
    <row r="4880" spans="6:11" s="175" customFormat="1" ht="15" customHeight="1" x14ac:dyDescent="0.25">
      <c r="F4880" s="171"/>
      <c r="G4880" s="212"/>
      <c r="J4880" s="202"/>
      <c r="K4880" s="198"/>
    </row>
    <row r="4881" spans="6:11" s="175" customFormat="1" ht="15" customHeight="1" x14ac:dyDescent="0.25">
      <c r="F4881" s="171"/>
      <c r="G4881" s="212"/>
      <c r="J4881" s="202"/>
      <c r="K4881" s="198"/>
    </row>
    <row r="4882" spans="6:11" s="175" customFormat="1" ht="15" customHeight="1" x14ac:dyDescent="0.25">
      <c r="F4882" s="171"/>
      <c r="G4882" s="212"/>
      <c r="J4882" s="202"/>
      <c r="K4882" s="198"/>
    </row>
    <row r="4883" spans="6:11" s="175" customFormat="1" ht="15" customHeight="1" x14ac:dyDescent="0.25">
      <c r="F4883" s="171"/>
      <c r="G4883" s="212"/>
      <c r="J4883" s="202"/>
      <c r="K4883" s="198"/>
    </row>
    <row r="4884" spans="6:11" s="175" customFormat="1" ht="15" customHeight="1" x14ac:dyDescent="0.25">
      <c r="F4884" s="171"/>
      <c r="G4884" s="212"/>
      <c r="J4884" s="202"/>
      <c r="K4884" s="198"/>
    </row>
    <row r="4885" spans="6:11" s="175" customFormat="1" ht="15" customHeight="1" x14ac:dyDescent="0.25">
      <c r="F4885" s="171"/>
      <c r="G4885" s="212"/>
      <c r="J4885" s="202"/>
      <c r="K4885" s="198"/>
    </row>
    <row r="4886" spans="6:11" s="175" customFormat="1" ht="15" customHeight="1" x14ac:dyDescent="0.25">
      <c r="F4886" s="171"/>
      <c r="G4886" s="212"/>
      <c r="J4886" s="202"/>
      <c r="K4886" s="198"/>
    </row>
    <row r="4887" spans="6:11" s="175" customFormat="1" ht="15" customHeight="1" x14ac:dyDescent="0.25">
      <c r="F4887" s="171"/>
      <c r="G4887" s="212"/>
      <c r="J4887" s="202"/>
      <c r="K4887" s="198"/>
    </row>
    <row r="4888" spans="6:11" s="175" customFormat="1" ht="15" customHeight="1" x14ac:dyDescent="0.25">
      <c r="F4888" s="171"/>
      <c r="G4888" s="212"/>
      <c r="J4888" s="202"/>
      <c r="K4888" s="198"/>
    </row>
    <row r="4889" spans="6:11" s="175" customFormat="1" ht="15" customHeight="1" x14ac:dyDescent="0.25">
      <c r="F4889" s="171"/>
      <c r="G4889" s="212"/>
      <c r="J4889" s="202"/>
      <c r="K4889" s="198"/>
    </row>
    <row r="4890" spans="6:11" s="175" customFormat="1" ht="15" customHeight="1" x14ac:dyDescent="0.25">
      <c r="F4890" s="171"/>
      <c r="G4890" s="212"/>
      <c r="J4890" s="202"/>
      <c r="K4890" s="198"/>
    </row>
    <row r="4891" spans="6:11" s="175" customFormat="1" ht="15" customHeight="1" x14ac:dyDescent="0.25">
      <c r="F4891" s="171"/>
      <c r="G4891" s="212"/>
      <c r="J4891" s="202"/>
      <c r="K4891" s="198"/>
    </row>
    <row r="4892" spans="6:11" s="175" customFormat="1" ht="15" customHeight="1" x14ac:dyDescent="0.25">
      <c r="F4892" s="171"/>
      <c r="G4892" s="212"/>
      <c r="J4892" s="202"/>
      <c r="K4892" s="198"/>
    </row>
    <row r="4893" spans="6:11" s="175" customFormat="1" ht="15" customHeight="1" x14ac:dyDescent="0.25">
      <c r="F4893" s="171"/>
      <c r="G4893" s="212"/>
      <c r="J4893" s="202"/>
      <c r="K4893" s="198"/>
    </row>
    <row r="4894" spans="6:11" s="175" customFormat="1" ht="15" customHeight="1" x14ac:dyDescent="0.25">
      <c r="F4894" s="171"/>
      <c r="G4894" s="212"/>
      <c r="J4894" s="202"/>
      <c r="K4894" s="198"/>
    </row>
    <row r="4895" spans="6:11" s="175" customFormat="1" ht="15" customHeight="1" x14ac:dyDescent="0.25">
      <c r="F4895" s="171"/>
      <c r="G4895" s="212"/>
      <c r="J4895" s="202"/>
      <c r="K4895" s="198"/>
    </row>
    <row r="4896" spans="6:11" s="175" customFormat="1" ht="15" customHeight="1" x14ac:dyDescent="0.25">
      <c r="F4896" s="171"/>
      <c r="G4896" s="212"/>
      <c r="J4896" s="202"/>
      <c r="K4896" s="198"/>
    </row>
    <row r="4897" spans="6:11" s="175" customFormat="1" ht="15" customHeight="1" x14ac:dyDescent="0.25">
      <c r="F4897" s="171"/>
      <c r="G4897" s="212"/>
      <c r="J4897" s="202"/>
      <c r="K4897" s="198"/>
    </row>
    <row r="4898" spans="6:11" s="175" customFormat="1" ht="15" customHeight="1" x14ac:dyDescent="0.25">
      <c r="F4898" s="171"/>
      <c r="G4898" s="212"/>
      <c r="J4898" s="202"/>
      <c r="K4898" s="198"/>
    </row>
    <row r="4899" spans="6:11" s="175" customFormat="1" ht="15" customHeight="1" x14ac:dyDescent="0.25">
      <c r="F4899" s="171"/>
      <c r="G4899" s="212"/>
      <c r="J4899" s="202"/>
      <c r="K4899" s="198"/>
    </row>
    <row r="4900" spans="6:11" s="175" customFormat="1" ht="15" customHeight="1" x14ac:dyDescent="0.25">
      <c r="F4900" s="171"/>
      <c r="G4900" s="212"/>
      <c r="J4900" s="202"/>
      <c r="K4900" s="198"/>
    </row>
    <row r="4901" spans="6:11" s="175" customFormat="1" ht="15" customHeight="1" x14ac:dyDescent="0.25">
      <c r="F4901" s="171"/>
      <c r="G4901" s="212"/>
      <c r="J4901" s="202"/>
      <c r="K4901" s="198"/>
    </row>
    <row r="4902" spans="6:11" s="175" customFormat="1" ht="15" customHeight="1" x14ac:dyDescent="0.25">
      <c r="F4902" s="171"/>
      <c r="G4902" s="212"/>
      <c r="J4902" s="202"/>
      <c r="K4902" s="198"/>
    </row>
    <row r="4903" spans="6:11" s="175" customFormat="1" ht="15" customHeight="1" x14ac:dyDescent="0.25">
      <c r="F4903" s="171"/>
      <c r="G4903" s="212"/>
      <c r="J4903" s="202"/>
      <c r="K4903" s="198"/>
    </row>
    <row r="4904" spans="6:11" s="175" customFormat="1" ht="15" customHeight="1" x14ac:dyDescent="0.25">
      <c r="F4904" s="171"/>
      <c r="G4904" s="212"/>
      <c r="J4904" s="202"/>
      <c r="K4904" s="198"/>
    </row>
    <row r="4905" spans="6:11" s="175" customFormat="1" ht="15" customHeight="1" x14ac:dyDescent="0.25">
      <c r="F4905" s="171"/>
      <c r="G4905" s="212"/>
      <c r="J4905" s="202"/>
      <c r="K4905" s="198"/>
    </row>
    <row r="4906" spans="6:11" s="175" customFormat="1" ht="15" customHeight="1" x14ac:dyDescent="0.25">
      <c r="F4906" s="171"/>
      <c r="G4906" s="212"/>
      <c r="J4906" s="202"/>
      <c r="K4906" s="198"/>
    </row>
    <row r="4907" spans="6:11" s="175" customFormat="1" ht="15" customHeight="1" x14ac:dyDescent="0.25">
      <c r="F4907" s="171"/>
      <c r="G4907" s="212"/>
      <c r="J4907" s="202"/>
      <c r="K4907" s="198"/>
    </row>
    <row r="4908" spans="6:11" s="175" customFormat="1" ht="15" customHeight="1" x14ac:dyDescent="0.25">
      <c r="F4908" s="171"/>
      <c r="G4908" s="212"/>
      <c r="J4908" s="202"/>
      <c r="K4908" s="198"/>
    </row>
    <row r="4909" spans="6:11" s="175" customFormat="1" ht="15" customHeight="1" x14ac:dyDescent="0.25">
      <c r="F4909" s="171"/>
      <c r="G4909" s="212"/>
      <c r="J4909" s="202"/>
      <c r="K4909" s="198"/>
    </row>
    <row r="4910" spans="6:11" s="175" customFormat="1" ht="15" customHeight="1" x14ac:dyDescent="0.25">
      <c r="F4910" s="171"/>
      <c r="G4910" s="212"/>
      <c r="J4910" s="202"/>
      <c r="K4910" s="198"/>
    </row>
    <row r="4911" spans="6:11" s="175" customFormat="1" ht="15" customHeight="1" x14ac:dyDescent="0.25">
      <c r="F4911" s="171"/>
      <c r="G4911" s="212"/>
      <c r="J4911" s="202"/>
      <c r="K4911" s="198"/>
    </row>
    <row r="4912" spans="6:11" s="175" customFormat="1" ht="15" customHeight="1" x14ac:dyDescent="0.25">
      <c r="F4912" s="171"/>
      <c r="G4912" s="212"/>
      <c r="J4912" s="202"/>
      <c r="K4912" s="198"/>
    </row>
    <row r="4913" spans="6:11" s="175" customFormat="1" ht="15" customHeight="1" x14ac:dyDescent="0.25">
      <c r="F4913" s="171"/>
      <c r="G4913" s="212"/>
      <c r="J4913" s="202"/>
      <c r="K4913" s="198"/>
    </row>
    <row r="4914" spans="6:11" s="175" customFormat="1" ht="15" customHeight="1" x14ac:dyDescent="0.25">
      <c r="F4914" s="171"/>
      <c r="G4914" s="212"/>
      <c r="J4914" s="202"/>
      <c r="K4914" s="198"/>
    </row>
    <row r="4915" spans="6:11" s="175" customFormat="1" ht="15" customHeight="1" x14ac:dyDescent="0.25">
      <c r="F4915" s="171"/>
      <c r="G4915" s="212"/>
      <c r="J4915" s="202"/>
      <c r="K4915" s="198"/>
    </row>
    <row r="4916" spans="6:11" s="175" customFormat="1" ht="15" customHeight="1" x14ac:dyDescent="0.25">
      <c r="F4916" s="171"/>
      <c r="G4916" s="212"/>
      <c r="J4916" s="202"/>
      <c r="K4916" s="198"/>
    </row>
    <row r="4917" spans="6:11" s="175" customFormat="1" ht="15" customHeight="1" x14ac:dyDescent="0.25">
      <c r="F4917" s="171"/>
      <c r="G4917" s="212"/>
      <c r="J4917" s="202"/>
      <c r="K4917" s="198"/>
    </row>
    <row r="4918" spans="6:11" s="175" customFormat="1" ht="15" customHeight="1" x14ac:dyDescent="0.25">
      <c r="F4918" s="171"/>
      <c r="G4918" s="212"/>
      <c r="J4918" s="202"/>
      <c r="K4918" s="198"/>
    </row>
    <row r="4919" spans="6:11" s="175" customFormat="1" ht="15" customHeight="1" x14ac:dyDescent="0.25">
      <c r="F4919" s="171"/>
      <c r="G4919" s="212"/>
      <c r="J4919" s="202"/>
      <c r="K4919" s="198"/>
    </row>
    <row r="4920" spans="6:11" s="175" customFormat="1" ht="15" customHeight="1" x14ac:dyDescent="0.25">
      <c r="F4920" s="171"/>
      <c r="G4920" s="212"/>
      <c r="J4920" s="202"/>
      <c r="K4920" s="198"/>
    </row>
    <row r="4921" spans="6:11" s="175" customFormat="1" ht="15" customHeight="1" x14ac:dyDescent="0.25">
      <c r="F4921" s="171"/>
      <c r="G4921" s="212"/>
      <c r="J4921" s="202"/>
      <c r="K4921" s="198"/>
    </row>
    <row r="4922" spans="6:11" s="175" customFormat="1" ht="15" customHeight="1" x14ac:dyDescent="0.25">
      <c r="F4922" s="171"/>
      <c r="G4922" s="212"/>
      <c r="J4922" s="202"/>
      <c r="K4922" s="198"/>
    </row>
    <row r="4923" spans="6:11" s="175" customFormat="1" ht="15" customHeight="1" x14ac:dyDescent="0.25">
      <c r="F4923" s="171"/>
      <c r="G4923" s="212"/>
      <c r="J4923" s="202"/>
      <c r="K4923" s="198"/>
    </row>
    <row r="4924" spans="6:11" s="175" customFormat="1" ht="15" customHeight="1" x14ac:dyDescent="0.25">
      <c r="F4924" s="171"/>
      <c r="G4924" s="212"/>
      <c r="J4924" s="202"/>
      <c r="K4924" s="198"/>
    </row>
    <row r="4925" spans="6:11" s="175" customFormat="1" ht="15" customHeight="1" x14ac:dyDescent="0.25">
      <c r="F4925" s="171"/>
      <c r="G4925" s="212"/>
      <c r="J4925" s="202"/>
      <c r="K4925" s="198"/>
    </row>
    <row r="4926" spans="6:11" s="175" customFormat="1" ht="15" customHeight="1" x14ac:dyDescent="0.25">
      <c r="F4926" s="171"/>
      <c r="G4926" s="212"/>
      <c r="J4926" s="202"/>
      <c r="K4926" s="198"/>
    </row>
    <row r="4927" spans="6:11" s="175" customFormat="1" ht="15" customHeight="1" x14ac:dyDescent="0.25">
      <c r="F4927" s="171"/>
      <c r="G4927" s="212"/>
      <c r="J4927" s="202"/>
      <c r="K4927" s="198"/>
    </row>
    <row r="4928" spans="6:11" s="175" customFormat="1" ht="15" customHeight="1" x14ac:dyDescent="0.25">
      <c r="F4928" s="171"/>
      <c r="G4928" s="212"/>
      <c r="J4928" s="202"/>
      <c r="K4928" s="198"/>
    </row>
    <row r="4929" spans="6:11" s="175" customFormat="1" ht="15" customHeight="1" x14ac:dyDescent="0.25">
      <c r="F4929" s="171"/>
      <c r="G4929" s="212"/>
      <c r="J4929" s="202"/>
      <c r="K4929" s="198"/>
    </row>
    <row r="4930" spans="6:11" s="175" customFormat="1" ht="15" customHeight="1" x14ac:dyDescent="0.25">
      <c r="F4930" s="171"/>
      <c r="G4930" s="212"/>
      <c r="J4930" s="202"/>
      <c r="K4930" s="198"/>
    </row>
    <row r="4931" spans="6:11" s="175" customFormat="1" ht="15" customHeight="1" x14ac:dyDescent="0.25">
      <c r="F4931" s="171"/>
      <c r="G4931" s="212"/>
      <c r="J4931" s="202"/>
      <c r="K4931" s="198"/>
    </row>
    <row r="4932" spans="6:11" s="175" customFormat="1" ht="15" customHeight="1" x14ac:dyDescent="0.25">
      <c r="F4932" s="171"/>
      <c r="G4932" s="212"/>
      <c r="J4932" s="202"/>
      <c r="K4932" s="198"/>
    </row>
    <row r="4933" spans="6:11" s="175" customFormat="1" ht="15" customHeight="1" x14ac:dyDescent="0.25">
      <c r="F4933" s="171"/>
      <c r="G4933" s="212"/>
      <c r="J4933" s="202"/>
      <c r="K4933" s="198"/>
    </row>
    <row r="4934" spans="6:11" s="175" customFormat="1" ht="15" customHeight="1" x14ac:dyDescent="0.25">
      <c r="F4934" s="171"/>
      <c r="G4934" s="212"/>
      <c r="J4934" s="202"/>
      <c r="K4934" s="198"/>
    </row>
    <row r="4935" spans="6:11" s="175" customFormat="1" ht="15" customHeight="1" x14ac:dyDescent="0.25">
      <c r="F4935" s="171"/>
      <c r="G4935" s="212"/>
      <c r="J4935" s="202"/>
      <c r="K4935" s="198"/>
    </row>
    <row r="4936" spans="6:11" s="175" customFormat="1" ht="15" customHeight="1" x14ac:dyDescent="0.25">
      <c r="F4936" s="171"/>
      <c r="G4936" s="212"/>
      <c r="J4936" s="202"/>
      <c r="K4936" s="198"/>
    </row>
    <row r="4937" spans="6:11" s="175" customFormat="1" ht="15" customHeight="1" x14ac:dyDescent="0.25">
      <c r="F4937" s="171"/>
      <c r="G4937" s="212"/>
      <c r="J4937" s="202"/>
      <c r="K4937" s="198"/>
    </row>
    <row r="4938" spans="6:11" s="175" customFormat="1" ht="15" customHeight="1" x14ac:dyDescent="0.25">
      <c r="F4938" s="171"/>
      <c r="G4938" s="212"/>
      <c r="J4938" s="202"/>
      <c r="K4938" s="198"/>
    </row>
    <row r="4939" spans="6:11" s="175" customFormat="1" ht="15" customHeight="1" x14ac:dyDescent="0.25">
      <c r="F4939" s="171"/>
      <c r="G4939" s="212"/>
      <c r="J4939" s="202"/>
      <c r="K4939" s="198"/>
    </row>
    <row r="4940" spans="6:11" s="175" customFormat="1" ht="15" customHeight="1" x14ac:dyDescent="0.25">
      <c r="F4940" s="171"/>
      <c r="G4940" s="212"/>
      <c r="J4940" s="202"/>
      <c r="K4940" s="198"/>
    </row>
    <row r="4941" spans="6:11" s="175" customFormat="1" ht="15" customHeight="1" x14ac:dyDescent="0.25">
      <c r="F4941" s="171"/>
      <c r="G4941" s="212"/>
      <c r="J4941" s="202"/>
      <c r="K4941" s="198"/>
    </row>
    <row r="4942" spans="6:11" s="175" customFormat="1" ht="15" customHeight="1" x14ac:dyDescent="0.25">
      <c r="F4942" s="171"/>
      <c r="G4942" s="212"/>
      <c r="J4942" s="202"/>
      <c r="K4942" s="198"/>
    </row>
    <row r="4943" spans="6:11" s="175" customFormat="1" ht="15" customHeight="1" x14ac:dyDescent="0.25">
      <c r="F4943" s="171"/>
      <c r="G4943" s="212"/>
      <c r="J4943" s="202"/>
      <c r="K4943" s="198"/>
    </row>
    <row r="4944" spans="6:11" s="175" customFormat="1" ht="15" customHeight="1" x14ac:dyDescent="0.25">
      <c r="F4944" s="171"/>
      <c r="G4944" s="212"/>
      <c r="J4944" s="202"/>
      <c r="K4944" s="198"/>
    </row>
    <row r="4945" spans="6:11" s="175" customFormat="1" ht="15" customHeight="1" x14ac:dyDescent="0.25">
      <c r="F4945" s="171"/>
      <c r="G4945" s="212"/>
      <c r="J4945" s="202"/>
      <c r="K4945" s="198"/>
    </row>
    <row r="4946" spans="6:11" s="175" customFormat="1" ht="15" customHeight="1" x14ac:dyDescent="0.25">
      <c r="F4946" s="171"/>
      <c r="G4946" s="212"/>
      <c r="J4946" s="202"/>
      <c r="K4946" s="198"/>
    </row>
    <row r="4947" spans="6:11" s="175" customFormat="1" ht="15" customHeight="1" x14ac:dyDescent="0.25">
      <c r="F4947" s="171"/>
      <c r="G4947" s="212"/>
      <c r="J4947" s="202"/>
      <c r="K4947" s="198"/>
    </row>
    <row r="4948" spans="6:11" s="175" customFormat="1" ht="15" customHeight="1" x14ac:dyDescent="0.25">
      <c r="F4948" s="171"/>
      <c r="G4948" s="212"/>
      <c r="J4948" s="202"/>
      <c r="K4948" s="198"/>
    </row>
    <row r="4949" spans="6:11" s="175" customFormat="1" ht="15" customHeight="1" x14ac:dyDescent="0.25">
      <c r="F4949" s="171"/>
      <c r="G4949" s="212"/>
      <c r="J4949" s="202"/>
      <c r="K4949" s="198"/>
    </row>
    <row r="4950" spans="6:11" s="175" customFormat="1" ht="15" customHeight="1" x14ac:dyDescent="0.25">
      <c r="F4950" s="171"/>
      <c r="G4950" s="212"/>
      <c r="J4950" s="202"/>
      <c r="K4950" s="198"/>
    </row>
    <row r="4951" spans="6:11" s="175" customFormat="1" ht="15" customHeight="1" x14ac:dyDescent="0.25">
      <c r="F4951" s="171"/>
      <c r="G4951" s="212"/>
      <c r="J4951" s="202"/>
      <c r="K4951" s="198"/>
    </row>
    <row r="4952" spans="6:11" s="175" customFormat="1" ht="15" customHeight="1" x14ac:dyDescent="0.25">
      <c r="F4952" s="171"/>
      <c r="G4952" s="212"/>
      <c r="J4952" s="202"/>
      <c r="K4952" s="198"/>
    </row>
    <row r="4953" spans="6:11" s="175" customFormat="1" ht="15" customHeight="1" x14ac:dyDescent="0.25">
      <c r="F4953" s="171"/>
      <c r="G4953" s="212"/>
      <c r="J4953" s="202"/>
      <c r="K4953" s="198"/>
    </row>
    <row r="4954" spans="6:11" s="175" customFormat="1" ht="15" customHeight="1" x14ac:dyDescent="0.25">
      <c r="F4954" s="171"/>
      <c r="G4954" s="212"/>
      <c r="J4954" s="202"/>
      <c r="K4954" s="198"/>
    </row>
    <row r="4955" spans="6:11" s="175" customFormat="1" ht="15" customHeight="1" x14ac:dyDescent="0.25">
      <c r="F4955" s="171"/>
      <c r="G4955" s="212"/>
      <c r="J4955" s="202"/>
      <c r="K4955" s="198"/>
    </row>
    <row r="4956" spans="6:11" s="175" customFormat="1" ht="15" customHeight="1" x14ac:dyDescent="0.25">
      <c r="F4956" s="171"/>
      <c r="G4956" s="212"/>
      <c r="J4956" s="202"/>
      <c r="K4956" s="198"/>
    </row>
    <row r="4957" spans="6:11" s="175" customFormat="1" ht="15" customHeight="1" x14ac:dyDescent="0.25">
      <c r="F4957" s="171"/>
      <c r="G4957" s="212"/>
      <c r="J4957" s="202"/>
      <c r="K4957" s="198"/>
    </row>
    <row r="4958" spans="6:11" s="175" customFormat="1" ht="15" customHeight="1" x14ac:dyDescent="0.25">
      <c r="F4958" s="171"/>
      <c r="G4958" s="212"/>
      <c r="J4958" s="202"/>
      <c r="K4958" s="198"/>
    </row>
    <row r="4959" spans="6:11" s="175" customFormat="1" ht="15" customHeight="1" x14ac:dyDescent="0.25">
      <c r="F4959" s="171"/>
      <c r="G4959" s="212"/>
      <c r="J4959" s="202"/>
      <c r="K4959" s="198"/>
    </row>
    <row r="4960" spans="6:11" s="175" customFormat="1" ht="15" customHeight="1" x14ac:dyDescent="0.25">
      <c r="F4960" s="171"/>
      <c r="G4960" s="212"/>
      <c r="J4960" s="202"/>
      <c r="K4960" s="198"/>
    </row>
    <row r="4961" spans="6:11" s="175" customFormat="1" ht="15" customHeight="1" x14ac:dyDescent="0.25">
      <c r="F4961" s="171"/>
      <c r="G4961" s="212"/>
      <c r="J4961" s="202"/>
      <c r="K4961" s="198"/>
    </row>
    <row r="4962" spans="6:11" s="175" customFormat="1" ht="15" customHeight="1" x14ac:dyDescent="0.25">
      <c r="F4962" s="171"/>
      <c r="G4962" s="212"/>
      <c r="J4962" s="202"/>
      <c r="K4962" s="198"/>
    </row>
    <row r="4963" spans="6:11" s="175" customFormat="1" ht="15" customHeight="1" x14ac:dyDescent="0.25">
      <c r="F4963" s="171"/>
      <c r="G4963" s="212"/>
      <c r="J4963" s="202"/>
      <c r="K4963" s="198"/>
    </row>
    <row r="4964" spans="6:11" s="175" customFormat="1" ht="15" customHeight="1" x14ac:dyDescent="0.25">
      <c r="F4964" s="171"/>
      <c r="G4964" s="212"/>
      <c r="J4964" s="202"/>
      <c r="K4964" s="198"/>
    </row>
    <row r="4965" spans="6:11" s="175" customFormat="1" ht="15" customHeight="1" x14ac:dyDescent="0.25">
      <c r="F4965" s="171"/>
      <c r="G4965" s="212"/>
      <c r="J4965" s="202"/>
      <c r="K4965" s="198"/>
    </row>
    <row r="4966" spans="6:11" s="175" customFormat="1" ht="15" customHeight="1" x14ac:dyDescent="0.25">
      <c r="F4966" s="171"/>
      <c r="G4966" s="212"/>
      <c r="J4966" s="202"/>
      <c r="K4966" s="198"/>
    </row>
    <row r="4967" spans="6:11" s="175" customFormat="1" ht="15" customHeight="1" x14ac:dyDescent="0.25">
      <c r="F4967" s="171"/>
      <c r="G4967" s="212"/>
      <c r="J4967" s="202"/>
      <c r="K4967" s="198"/>
    </row>
    <row r="4968" spans="6:11" s="175" customFormat="1" ht="15" customHeight="1" x14ac:dyDescent="0.25">
      <c r="F4968" s="171"/>
      <c r="G4968" s="212"/>
      <c r="J4968" s="202"/>
      <c r="K4968" s="198"/>
    </row>
    <row r="4969" spans="6:11" s="175" customFormat="1" ht="15" customHeight="1" x14ac:dyDescent="0.25">
      <c r="F4969" s="171"/>
      <c r="G4969" s="212"/>
      <c r="J4969" s="202"/>
      <c r="K4969" s="198"/>
    </row>
    <row r="4970" spans="6:11" s="175" customFormat="1" ht="15" customHeight="1" x14ac:dyDescent="0.25">
      <c r="F4970" s="171"/>
      <c r="G4970" s="212"/>
      <c r="J4970" s="202"/>
      <c r="K4970" s="198"/>
    </row>
    <row r="4971" spans="6:11" s="175" customFormat="1" ht="15" customHeight="1" x14ac:dyDescent="0.25">
      <c r="F4971" s="171"/>
      <c r="G4971" s="212"/>
      <c r="J4971" s="202"/>
      <c r="K4971" s="198"/>
    </row>
    <row r="4972" spans="6:11" s="175" customFormat="1" ht="15" customHeight="1" x14ac:dyDescent="0.25">
      <c r="F4972" s="171"/>
      <c r="G4972" s="212"/>
      <c r="J4972" s="202"/>
      <c r="K4972" s="198"/>
    </row>
    <row r="4973" spans="6:11" s="175" customFormat="1" ht="15" customHeight="1" x14ac:dyDescent="0.25">
      <c r="F4973" s="171"/>
      <c r="G4973" s="212"/>
      <c r="J4973" s="202"/>
      <c r="K4973" s="198"/>
    </row>
    <row r="4974" spans="6:11" s="175" customFormat="1" ht="15" customHeight="1" x14ac:dyDescent="0.25">
      <c r="F4974" s="171"/>
      <c r="G4974" s="212"/>
      <c r="J4974" s="202"/>
      <c r="K4974" s="198"/>
    </row>
    <row r="4975" spans="6:11" s="175" customFormat="1" ht="15" customHeight="1" x14ac:dyDescent="0.25">
      <c r="F4975" s="171"/>
      <c r="G4975" s="212"/>
      <c r="J4975" s="202"/>
      <c r="K4975" s="198"/>
    </row>
    <row r="4976" spans="6:11" s="175" customFormat="1" ht="15" customHeight="1" x14ac:dyDescent="0.25">
      <c r="F4976" s="171"/>
      <c r="G4976" s="212"/>
      <c r="J4976" s="202"/>
      <c r="K4976" s="198"/>
    </row>
    <row r="4977" spans="6:11" s="175" customFormat="1" ht="15" customHeight="1" x14ac:dyDescent="0.25">
      <c r="F4977" s="171"/>
      <c r="G4977" s="212"/>
      <c r="J4977" s="202"/>
      <c r="K4977" s="198"/>
    </row>
    <row r="4978" spans="6:11" s="175" customFormat="1" ht="15" customHeight="1" x14ac:dyDescent="0.25">
      <c r="F4978" s="171"/>
      <c r="G4978" s="212"/>
      <c r="J4978" s="202"/>
      <c r="K4978" s="198"/>
    </row>
    <row r="4979" spans="6:11" s="175" customFormat="1" ht="15" customHeight="1" x14ac:dyDescent="0.25">
      <c r="F4979" s="171"/>
      <c r="G4979" s="212"/>
      <c r="J4979" s="202"/>
      <c r="K4979" s="198"/>
    </row>
    <row r="4980" spans="6:11" s="175" customFormat="1" ht="15" customHeight="1" x14ac:dyDescent="0.25">
      <c r="F4980" s="171"/>
      <c r="G4980" s="212"/>
      <c r="J4980" s="202"/>
      <c r="K4980" s="198"/>
    </row>
    <row r="4981" spans="6:11" s="175" customFormat="1" ht="15" customHeight="1" x14ac:dyDescent="0.25">
      <c r="F4981" s="171"/>
      <c r="G4981" s="212"/>
      <c r="J4981" s="202"/>
      <c r="K4981" s="198"/>
    </row>
    <row r="4982" spans="6:11" s="175" customFormat="1" ht="15" customHeight="1" x14ac:dyDescent="0.25">
      <c r="F4982" s="171"/>
      <c r="G4982" s="212"/>
      <c r="J4982" s="202"/>
      <c r="K4982" s="198"/>
    </row>
    <row r="4983" spans="6:11" s="175" customFormat="1" ht="15" customHeight="1" x14ac:dyDescent="0.25">
      <c r="F4983" s="171"/>
      <c r="G4983" s="212"/>
      <c r="J4983" s="202"/>
      <c r="K4983" s="198"/>
    </row>
    <row r="4984" spans="6:11" s="175" customFormat="1" ht="15" customHeight="1" x14ac:dyDescent="0.25">
      <c r="F4984" s="171"/>
      <c r="G4984" s="212"/>
      <c r="J4984" s="202"/>
      <c r="K4984" s="198"/>
    </row>
    <row r="4985" spans="6:11" s="175" customFormat="1" ht="15" customHeight="1" x14ac:dyDescent="0.25">
      <c r="F4985" s="171"/>
      <c r="G4985" s="212"/>
      <c r="J4985" s="202"/>
      <c r="K4985" s="198"/>
    </row>
    <row r="4986" spans="6:11" s="175" customFormat="1" ht="15" customHeight="1" x14ac:dyDescent="0.25">
      <c r="F4986" s="171"/>
      <c r="G4986" s="212"/>
      <c r="J4986" s="202"/>
      <c r="K4986" s="198"/>
    </row>
    <row r="4987" spans="6:11" s="175" customFormat="1" ht="15" customHeight="1" x14ac:dyDescent="0.25">
      <c r="F4987" s="171"/>
      <c r="G4987" s="212"/>
      <c r="J4987" s="202"/>
      <c r="K4987" s="198"/>
    </row>
    <row r="4988" spans="6:11" s="175" customFormat="1" ht="15" customHeight="1" x14ac:dyDescent="0.25">
      <c r="F4988" s="171"/>
      <c r="G4988" s="212"/>
      <c r="J4988" s="202"/>
      <c r="K4988" s="198"/>
    </row>
    <row r="4989" spans="6:11" s="175" customFormat="1" ht="15" customHeight="1" x14ac:dyDescent="0.25">
      <c r="F4989" s="171"/>
      <c r="G4989" s="212"/>
      <c r="J4989" s="202"/>
      <c r="K4989" s="198"/>
    </row>
    <row r="4990" spans="6:11" s="175" customFormat="1" ht="15" customHeight="1" x14ac:dyDescent="0.25">
      <c r="F4990" s="171"/>
      <c r="G4990" s="212"/>
      <c r="J4990" s="202"/>
      <c r="K4990" s="198"/>
    </row>
    <row r="4991" spans="6:11" s="175" customFormat="1" ht="15" customHeight="1" x14ac:dyDescent="0.25">
      <c r="F4991" s="171"/>
      <c r="G4991" s="212"/>
      <c r="J4991" s="202"/>
      <c r="K4991" s="198"/>
    </row>
    <row r="4992" spans="6:11" s="175" customFormat="1" ht="15" customHeight="1" x14ac:dyDescent="0.25">
      <c r="F4992" s="171"/>
      <c r="G4992" s="212"/>
      <c r="J4992" s="202"/>
      <c r="K4992" s="198"/>
    </row>
    <row r="4993" spans="6:11" s="175" customFormat="1" ht="15" customHeight="1" x14ac:dyDescent="0.25">
      <c r="F4993" s="171"/>
      <c r="G4993" s="212"/>
      <c r="J4993" s="202"/>
      <c r="K4993" s="198"/>
    </row>
    <row r="4994" spans="6:11" s="175" customFormat="1" ht="15" customHeight="1" x14ac:dyDescent="0.25">
      <c r="F4994" s="171"/>
      <c r="G4994" s="212"/>
      <c r="J4994" s="202"/>
      <c r="K4994" s="198"/>
    </row>
    <row r="4995" spans="6:11" s="175" customFormat="1" ht="15" customHeight="1" x14ac:dyDescent="0.25">
      <c r="F4995" s="171"/>
      <c r="G4995" s="212"/>
      <c r="J4995" s="202"/>
      <c r="K4995" s="198"/>
    </row>
    <row r="4996" spans="6:11" s="175" customFormat="1" ht="15" customHeight="1" x14ac:dyDescent="0.25">
      <c r="F4996" s="171"/>
      <c r="G4996" s="212"/>
      <c r="J4996" s="202"/>
      <c r="K4996" s="198"/>
    </row>
    <row r="4997" spans="6:11" s="175" customFormat="1" ht="15" customHeight="1" x14ac:dyDescent="0.25">
      <c r="F4997" s="171"/>
      <c r="G4997" s="212"/>
      <c r="J4997" s="202"/>
      <c r="K4997" s="198"/>
    </row>
    <row r="4998" spans="6:11" s="175" customFormat="1" ht="15" customHeight="1" x14ac:dyDescent="0.25">
      <c r="F4998" s="171"/>
      <c r="G4998" s="212"/>
      <c r="J4998" s="202"/>
      <c r="K4998" s="198"/>
    </row>
    <row r="4999" spans="6:11" s="175" customFormat="1" ht="15" customHeight="1" x14ac:dyDescent="0.25">
      <c r="F4999" s="171"/>
      <c r="G4999" s="212"/>
      <c r="J4999" s="202"/>
      <c r="K4999" s="198"/>
    </row>
    <row r="5000" spans="6:11" s="175" customFormat="1" ht="15" customHeight="1" x14ac:dyDescent="0.25">
      <c r="F5000" s="171"/>
      <c r="G5000" s="212"/>
      <c r="J5000" s="202"/>
      <c r="K5000" s="198"/>
    </row>
    <row r="5001" spans="6:11" s="175" customFormat="1" ht="15" customHeight="1" x14ac:dyDescent="0.25">
      <c r="F5001" s="171"/>
      <c r="G5001" s="212"/>
      <c r="J5001" s="202"/>
      <c r="K5001" s="198"/>
    </row>
    <row r="5002" spans="6:11" s="175" customFormat="1" ht="15" customHeight="1" x14ac:dyDescent="0.25">
      <c r="F5002" s="171"/>
      <c r="G5002" s="212"/>
      <c r="J5002" s="202"/>
      <c r="K5002" s="198"/>
    </row>
    <row r="5003" spans="6:11" s="175" customFormat="1" ht="15" customHeight="1" x14ac:dyDescent="0.25">
      <c r="F5003" s="171"/>
      <c r="G5003" s="212"/>
      <c r="J5003" s="202"/>
      <c r="K5003" s="198"/>
    </row>
    <row r="5004" spans="6:11" s="175" customFormat="1" ht="15" customHeight="1" x14ac:dyDescent="0.25">
      <c r="F5004" s="171"/>
      <c r="G5004" s="212"/>
      <c r="J5004" s="202"/>
      <c r="K5004" s="198"/>
    </row>
    <row r="5005" spans="6:11" s="175" customFormat="1" ht="15" customHeight="1" x14ac:dyDescent="0.25">
      <c r="F5005" s="171"/>
      <c r="G5005" s="212"/>
      <c r="J5005" s="202"/>
      <c r="K5005" s="198"/>
    </row>
    <row r="5006" spans="6:11" s="175" customFormat="1" ht="15" customHeight="1" x14ac:dyDescent="0.25">
      <c r="F5006" s="171"/>
      <c r="G5006" s="212"/>
      <c r="J5006" s="202"/>
      <c r="K5006" s="198"/>
    </row>
    <row r="5007" spans="6:11" s="175" customFormat="1" ht="15" customHeight="1" x14ac:dyDescent="0.25">
      <c r="F5007" s="171"/>
      <c r="G5007" s="212"/>
      <c r="J5007" s="202"/>
      <c r="K5007" s="198"/>
    </row>
    <row r="5008" spans="6:11" s="175" customFormat="1" ht="15" customHeight="1" x14ac:dyDescent="0.25">
      <c r="F5008" s="171"/>
      <c r="G5008" s="212"/>
      <c r="J5008" s="202"/>
      <c r="K5008" s="198"/>
    </row>
    <row r="5009" spans="6:11" s="175" customFormat="1" ht="15" customHeight="1" x14ac:dyDescent="0.25">
      <c r="F5009" s="171"/>
      <c r="G5009" s="212"/>
      <c r="J5009" s="202"/>
      <c r="K5009" s="198"/>
    </row>
    <row r="5010" spans="6:11" s="175" customFormat="1" ht="15" customHeight="1" x14ac:dyDescent="0.25">
      <c r="F5010" s="171"/>
      <c r="G5010" s="212"/>
      <c r="J5010" s="202"/>
      <c r="K5010" s="198"/>
    </row>
    <row r="5011" spans="6:11" s="175" customFormat="1" ht="15" customHeight="1" x14ac:dyDescent="0.25">
      <c r="F5011" s="171"/>
      <c r="G5011" s="212"/>
      <c r="J5011" s="202"/>
      <c r="K5011" s="198"/>
    </row>
    <row r="5012" spans="6:11" s="175" customFormat="1" ht="15" customHeight="1" x14ac:dyDescent="0.25">
      <c r="F5012" s="171"/>
      <c r="G5012" s="212"/>
      <c r="J5012" s="202"/>
      <c r="K5012" s="198"/>
    </row>
    <row r="5013" spans="6:11" s="175" customFormat="1" ht="15" customHeight="1" x14ac:dyDescent="0.25">
      <c r="F5013" s="171"/>
      <c r="G5013" s="212"/>
      <c r="J5013" s="202"/>
      <c r="K5013" s="198"/>
    </row>
    <row r="5014" spans="6:11" s="175" customFormat="1" ht="15" customHeight="1" x14ac:dyDescent="0.25">
      <c r="F5014" s="171"/>
      <c r="G5014" s="212"/>
      <c r="J5014" s="202"/>
      <c r="K5014" s="198"/>
    </row>
    <row r="5015" spans="6:11" s="175" customFormat="1" ht="15" customHeight="1" x14ac:dyDescent="0.25">
      <c r="F5015" s="171"/>
      <c r="G5015" s="212"/>
      <c r="J5015" s="202"/>
      <c r="K5015" s="198"/>
    </row>
    <row r="5016" spans="6:11" s="175" customFormat="1" ht="15" customHeight="1" x14ac:dyDescent="0.25">
      <c r="F5016" s="171"/>
      <c r="G5016" s="212"/>
      <c r="J5016" s="202"/>
      <c r="K5016" s="198"/>
    </row>
    <row r="5017" spans="6:11" s="175" customFormat="1" ht="15" customHeight="1" x14ac:dyDescent="0.25">
      <c r="F5017" s="171"/>
      <c r="G5017" s="212"/>
      <c r="J5017" s="202"/>
      <c r="K5017" s="198"/>
    </row>
    <row r="5018" spans="6:11" s="175" customFormat="1" ht="15" customHeight="1" x14ac:dyDescent="0.25">
      <c r="F5018" s="171"/>
      <c r="G5018" s="212"/>
      <c r="J5018" s="202"/>
      <c r="K5018" s="198"/>
    </row>
    <row r="5019" spans="6:11" s="175" customFormat="1" ht="15" customHeight="1" x14ac:dyDescent="0.25">
      <c r="F5019" s="171"/>
      <c r="G5019" s="212"/>
      <c r="J5019" s="202"/>
      <c r="K5019" s="198"/>
    </row>
    <row r="5020" spans="6:11" s="175" customFormat="1" ht="15" customHeight="1" x14ac:dyDescent="0.25">
      <c r="F5020" s="171"/>
      <c r="G5020" s="212"/>
      <c r="J5020" s="202"/>
      <c r="K5020" s="198"/>
    </row>
    <row r="5021" spans="6:11" s="175" customFormat="1" ht="15" customHeight="1" x14ac:dyDescent="0.25">
      <c r="F5021" s="171"/>
      <c r="G5021" s="212"/>
      <c r="J5021" s="202"/>
      <c r="K5021" s="198"/>
    </row>
    <row r="5022" spans="6:11" s="175" customFormat="1" ht="15" customHeight="1" x14ac:dyDescent="0.25">
      <c r="F5022" s="171"/>
      <c r="G5022" s="212"/>
      <c r="J5022" s="202"/>
      <c r="K5022" s="198"/>
    </row>
    <row r="5023" spans="6:11" s="175" customFormat="1" ht="15" customHeight="1" x14ac:dyDescent="0.25">
      <c r="F5023" s="171"/>
      <c r="G5023" s="212"/>
      <c r="J5023" s="202"/>
      <c r="K5023" s="198"/>
    </row>
    <row r="5024" spans="6:11" s="175" customFormat="1" ht="15" customHeight="1" x14ac:dyDescent="0.25">
      <c r="F5024" s="171"/>
      <c r="G5024" s="212"/>
      <c r="J5024" s="202"/>
      <c r="K5024" s="198"/>
    </row>
    <row r="5025" spans="6:11" s="175" customFormat="1" ht="15" customHeight="1" x14ac:dyDescent="0.25">
      <c r="F5025" s="171"/>
      <c r="G5025" s="212"/>
      <c r="J5025" s="202"/>
      <c r="K5025" s="198"/>
    </row>
    <row r="5026" spans="6:11" s="175" customFormat="1" ht="15" customHeight="1" x14ac:dyDescent="0.25">
      <c r="F5026" s="171"/>
      <c r="G5026" s="212"/>
      <c r="J5026" s="202"/>
      <c r="K5026" s="198"/>
    </row>
    <row r="5027" spans="6:11" s="175" customFormat="1" ht="15" customHeight="1" x14ac:dyDescent="0.25">
      <c r="F5027" s="171"/>
      <c r="G5027" s="212"/>
      <c r="J5027" s="202"/>
      <c r="K5027" s="198"/>
    </row>
    <row r="5028" spans="6:11" s="175" customFormat="1" ht="15" customHeight="1" x14ac:dyDescent="0.25">
      <c r="F5028" s="171"/>
      <c r="G5028" s="212"/>
      <c r="J5028" s="202"/>
      <c r="K5028" s="198"/>
    </row>
    <row r="5029" spans="6:11" s="175" customFormat="1" ht="15" customHeight="1" x14ac:dyDescent="0.25">
      <c r="F5029" s="171"/>
      <c r="G5029" s="212"/>
      <c r="J5029" s="202"/>
      <c r="K5029" s="198"/>
    </row>
    <row r="5030" spans="6:11" s="175" customFormat="1" ht="15" customHeight="1" x14ac:dyDescent="0.25">
      <c r="F5030" s="171"/>
      <c r="G5030" s="212"/>
      <c r="J5030" s="202"/>
      <c r="K5030" s="198"/>
    </row>
    <row r="5031" spans="6:11" s="175" customFormat="1" ht="15" customHeight="1" x14ac:dyDescent="0.25">
      <c r="F5031" s="171"/>
      <c r="G5031" s="212"/>
      <c r="J5031" s="202"/>
      <c r="K5031" s="198"/>
    </row>
    <row r="5032" spans="6:11" s="175" customFormat="1" ht="15" customHeight="1" x14ac:dyDescent="0.25">
      <c r="F5032" s="171"/>
      <c r="G5032" s="212"/>
      <c r="J5032" s="202"/>
      <c r="K5032" s="198"/>
    </row>
    <row r="5033" spans="6:11" s="175" customFormat="1" ht="15" customHeight="1" x14ac:dyDescent="0.25">
      <c r="F5033" s="171"/>
      <c r="G5033" s="212"/>
      <c r="J5033" s="202"/>
      <c r="K5033" s="198"/>
    </row>
    <row r="5034" spans="6:11" s="175" customFormat="1" ht="15" customHeight="1" x14ac:dyDescent="0.25">
      <c r="F5034" s="171"/>
      <c r="G5034" s="212"/>
      <c r="J5034" s="202"/>
      <c r="K5034" s="198"/>
    </row>
    <row r="5035" spans="6:11" s="175" customFormat="1" ht="15" customHeight="1" x14ac:dyDescent="0.25">
      <c r="F5035" s="171"/>
      <c r="G5035" s="212"/>
      <c r="J5035" s="202"/>
      <c r="K5035" s="198"/>
    </row>
    <row r="5036" spans="6:11" s="175" customFormat="1" ht="15" customHeight="1" x14ac:dyDescent="0.25">
      <c r="F5036" s="171"/>
      <c r="G5036" s="212"/>
      <c r="J5036" s="202"/>
      <c r="K5036" s="198"/>
    </row>
    <row r="5037" spans="6:11" s="175" customFormat="1" ht="15" customHeight="1" x14ac:dyDescent="0.25">
      <c r="F5037" s="171"/>
      <c r="G5037" s="212"/>
      <c r="J5037" s="202"/>
      <c r="K5037" s="198"/>
    </row>
    <row r="5038" spans="6:11" s="175" customFormat="1" ht="15" customHeight="1" x14ac:dyDescent="0.25">
      <c r="F5038" s="171"/>
      <c r="G5038" s="212"/>
      <c r="J5038" s="202"/>
      <c r="K5038" s="198"/>
    </row>
    <row r="5039" spans="6:11" s="175" customFormat="1" ht="15" customHeight="1" x14ac:dyDescent="0.25">
      <c r="F5039" s="171"/>
      <c r="G5039" s="212"/>
      <c r="J5039" s="202"/>
      <c r="K5039" s="198"/>
    </row>
    <row r="5040" spans="6:11" s="175" customFormat="1" ht="15" customHeight="1" x14ac:dyDescent="0.25">
      <c r="F5040" s="171"/>
      <c r="G5040" s="212"/>
      <c r="J5040" s="202"/>
      <c r="K5040" s="198"/>
    </row>
    <row r="5041" spans="6:11" s="175" customFormat="1" ht="15" customHeight="1" x14ac:dyDescent="0.25">
      <c r="F5041" s="171"/>
      <c r="G5041" s="212"/>
      <c r="J5041" s="202"/>
      <c r="K5041" s="198"/>
    </row>
    <row r="5042" spans="6:11" s="175" customFormat="1" ht="15" customHeight="1" x14ac:dyDescent="0.25">
      <c r="F5042" s="171"/>
      <c r="G5042" s="212"/>
      <c r="J5042" s="202"/>
      <c r="K5042" s="198"/>
    </row>
    <row r="5043" spans="6:11" s="175" customFormat="1" ht="15" customHeight="1" x14ac:dyDescent="0.25">
      <c r="F5043" s="171"/>
      <c r="G5043" s="212"/>
      <c r="J5043" s="202"/>
      <c r="K5043" s="198"/>
    </row>
    <row r="5044" spans="6:11" s="175" customFormat="1" ht="15" customHeight="1" x14ac:dyDescent="0.25">
      <c r="F5044" s="171"/>
      <c r="G5044" s="212"/>
      <c r="J5044" s="202"/>
      <c r="K5044" s="198"/>
    </row>
    <row r="5045" spans="6:11" s="175" customFormat="1" ht="15" customHeight="1" x14ac:dyDescent="0.25">
      <c r="F5045" s="171"/>
      <c r="G5045" s="212"/>
      <c r="J5045" s="202"/>
      <c r="K5045" s="198"/>
    </row>
    <row r="5046" spans="6:11" s="175" customFormat="1" ht="15" customHeight="1" x14ac:dyDescent="0.25">
      <c r="F5046" s="171"/>
      <c r="G5046" s="212"/>
      <c r="J5046" s="202"/>
      <c r="K5046" s="198"/>
    </row>
    <row r="5047" spans="6:11" s="175" customFormat="1" ht="15" customHeight="1" x14ac:dyDescent="0.25">
      <c r="F5047" s="171"/>
      <c r="G5047" s="212"/>
      <c r="J5047" s="202"/>
      <c r="K5047" s="198"/>
    </row>
    <row r="5048" spans="6:11" s="175" customFormat="1" ht="15" customHeight="1" x14ac:dyDescent="0.25">
      <c r="F5048" s="171"/>
      <c r="G5048" s="212"/>
      <c r="J5048" s="202"/>
      <c r="K5048" s="198"/>
    </row>
    <row r="5049" spans="6:11" s="175" customFormat="1" ht="15" customHeight="1" x14ac:dyDescent="0.25">
      <c r="F5049" s="171"/>
      <c r="G5049" s="212"/>
      <c r="J5049" s="202"/>
      <c r="K5049" s="198"/>
    </row>
    <row r="5050" spans="6:11" s="175" customFormat="1" ht="15" customHeight="1" x14ac:dyDescent="0.25">
      <c r="F5050" s="171"/>
      <c r="G5050" s="212"/>
      <c r="J5050" s="202"/>
      <c r="K5050" s="198"/>
    </row>
    <row r="5051" spans="6:11" s="175" customFormat="1" ht="15" customHeight="1" x14ac:dyDescent="0.25">
      <c r="F5051" s="171"/>
      <c r="G5051" s="212"/>
      <c r="J5051" s="202"/>
      <c r="K5051" s="198"/>
    </row>
    <row r="5052" spans="6:11" s="175" customFormat="1" ht="15" customHeight="1" x14ac:dyDescent="0.25">
      <c r="F5052" s="171"/>
      <c r="G5052" s="212"/>
      <c r="J5052" s="202"/>
      <c r="K5052" s="198"/>
    </row>
    <row r="5053" spans="6:11" s="175" customFormat="1" ht="15" customHeight="1" x14ac:dyDescent="0.25">
      <c r="F5053" s="171"/>
      <c r="G5053" s="212"/>
      <c r="J5053" s="202"/>
      <c r="K5053" s="198"/>
    </row>
    <row r="5054" spans="6:11" s="175" customFormat="1" ht="15" customHeight="1" x14ac:dyDescent="0.25">
      <c r="F5054" s="171"/>
      <c r="G5054" s="212"/>
      <c r="J5054" s="202"/>
      <c r="K5054" s="198"/>
    </row>
    <row r="5055" spans="6:11" s="175" customFormat="1" ht="15" customHeight="1" x14ac:dyDescent="0.25">
      <c r="F5055" s="171"/>
      <c r="G5055" s="212"/>
      <c r="J5055" s="202"/>
      <c r="K5055" s="198"/>
    </row>
    <row r="5056" spans="6:11" s="175" customFormat="1" ht="15" customHeight="1" x14ac:dyDescent="0.25">
      <c r="F5056" s="171"/>
      <c r="G5056" s="212"/>
      <c r="J5056" s="202"/>
      <c r="K5056" s="198"/>
    </row>
    <row r="5057" spans="6:11" s="175" customFormat="1" ht="15" customHeight="1" x14ac:dyDescent="0.25">
      <c r="F5057" s="171"/>
      <c r="G5057" s="212"/>
      <c r="J5057" s="202"/>
      <c r="K5057" s="198"/>
    </row>
    <row r="5058" spans="6:11" s="175" customFormat="1" ht="15" customHeight="1" x14ac:dyDescent="0.25">
      <c r="F5058" s="171"/>
      <c r="G5058" s="212"/>
      <c r="J5058" s="202"/>
      <c r="K5058" s="198"/>
    </row>
    <row r="5059" spans="6:11" s="175" customFormat="1" ht="15" customHeight="1" x14ac:dyDescent="0.25">
      <c r="F5059" s="171"/>
      <c r="G5059" s="212"/>
      <c r="J5059" s="202"/>
      <c r="K5059" s="198"/>
    </row>
    <row r="5060" spans="6:11" s="175" customFormat="1" ht="15" customHeight="1" x14ac:dyDescent="0.25">
      <c r="F5060" s="171"/>
      <c r="G5060" s="212"/>
      <c r="J5060" s="202"/>
      <c r="K5060" s="198"/>
    </row>
    <row r="5061" spans="6:11" s="175" customFormat="1" ht="15" customHeight="1" x14ac:dyDescent="0.25">
      <c r="F5061" s="171"/>
      <c r="G5061" s="212"/>
      <c r="J5061" s="202"/>
      <c r="K5061" s="198"/>
    </row>
    <row r="5062" spans="6:11" s="175" customFormat="1" ht="15" customHeight="1" x14ac:dyDescent="0.25">
      <c r="F5062" s="171"/>
      <c r="G5062" s="212"/>
      <c r="J5062" s="202"/>
      <c r="K5062" s="198"/>
    </row>
    <row r="5063" spans="6:11" s="175" customFormat="1" ht="15" customHeight="1" x14ac:dyDescent="0.25">
      <c r="F5063" s="171"/>
      <c r="G5063" s="212"/>
      <c r="J5063" s="202"/>
      <c r="K5063" s="198"/>
    </row>
    <row r="5064" spans="6:11" s="175" customFormat="1" ht="15" customHeight="1" x14ac:dyDescent="0.25">
      <c r="F5064" s="171"/>
      <c r="G5064" s="212"/>
      <c r="J5064" s="202"/>
      <c r="K5064" s="198"/>
    </row>
    <row r="5065" spans="6:11" s="175" customFormat="1" ht="15" customHeight="1" x14ac:dyDescent="0.25">
      <c r="F5065" s="171"/>
      <c r="G5065" s="212"/>
      <c r="J5065" s="202"/>
      <c r="K5065" s="198"/>
    </row>
    <row r="5066" spans="6:11" s="175" customFormat="1" ht="15" customHeight="1" x14ac:dyDescent="0.25">
      <c r="F5066" s="171"/>
      <c r="G5066" s="212"/>
      <c r="J5066" s="202"/>
      <c r="K5066" s="198"/>
    </row>
    <row r="5067" spans="6:11" s="175" customFormat="1" ht="15" customHeight="1" x14ac:dyDescent="0.25">
      <c r="F5067" s="171"/>
      <c r="G5067" s="212"/>
      <c r="J5067" s="202"/>
      <c r="K5067" s="198"/>
    </row>
    <row r="5068" spans="6:11" s="175" customFormat="1" ht="15" customHeight="1" x14ac:dyDescent="0.25">
      <c r="F5068" s="171"/>
      <c r="G5068" s="212"/>
      <c r="J5068" s="202"/>
      <c r="K5068" s="198"/>
    </row>
    <row r="5069" spans="6:11" s="175" customFormat="1" ht="15" customHeight="1" x14ac:dyDescent="0.25">
      <c r="F5069" s="171"/>
      <c r="G5069" s="212"/>
      <c r="J5069" s="202"/>
      <c r="K5069" s="198"/>
    </row>
    <row r="5070" spans="6:11" s="175" customFormat="1" ht="15" customHeight="1" x14ac:dyDescent="0.25">
      <c r="F5070" s="171"/>
      <c r="G5070" s="212"/>
      <c r="J5070" s="202"/>
      <c r="K5070" s="198"/>
    </row>
    <row r="5071" spans="6:11" s="175" customFormat="1" ht="15" customHeight="1" x14ac:dyDescent="0.25">
      <c r="F5071" s="171"/>
      <c r="G5071" s="212"/>
      <c r="J5071" s="202"/>
      <c r="K5071" s="198"/>
    </row>
    <row r="5072" spans="6:11" s="175" customFormat="1" ht="15" customHeight="1" x14ac:dyDescent="0.25">
      <c r="F5072" s="171"/>
      <c r="G5072" s="212"/>
      <c r="J5072" s="202"/>
      <c r="K5072" s="198"/>
    </row>
    <row r="5073" spans="6:11" s="175" customFormat="1" ht="15" customHeight="1" x14ac:dyDescent="0.25">
      <c r="F5073" s="171"/>
      <c r="G5073" s="212"/>
      <c r="J5073" s="202"/>
      <c r="K5073" s="198"/>
    </row>
    <row r="5074" spans="6:11" s="175" customFormat="1" ht="15" customHeight="1" x14ac:dyDescent="0.25">
      <c r="F5074" s="171"/>
      <c r="G5074" s="212"/>
      <c r="J5074" s="202"/>
      <c r="K5074" s="198"/>
    </row>
    <row r="5075" spans="6:11" s="175" customFormat="1" ht="15" customHeight="1" x14ac:dyDescent="0.25">
      <c r="F5075" s="171"/>
      <c r="G5075" s="212"/>
      <c r="J5075" s="202"/>
      <c r="K5075" s="198"/>
    </row>
    <row r="5076" spans="6:11" s="175" customFormat="1" ht="15" customHeight="1" x14ac:dyDescent="0.25">
      <c r="F5076" s="171"/>
      <c r="G5076" s="212"/>
      <c r="J5076" s="202"/>
      <c r="K5076" s="198"/>
    </row>
    <row r="5077" spans="6:11" s="175" customFormat="1" ht="15" customHeight="1" x14ac:dyDescent="0.25">
      <c r="F5077" s="171"/>
      <c r="G5077" s="212"/>
      <c r="J5077" s="202"/>
      <c r="K5077" s="198"/>
    </row>
    <row r="5078" spans="6:11" s="175" customFormat="1" ht="15" customHeight="1" x14ac:dyDescent="0.25">
      <c r="F5078" s="171"/>
      <c r="G5078" s="212"/>
      <c r="J5078" s="202"/>
      <c r="K5078" s="198"/>
    </row>
    <row r="5079" spans="6:11" s="175" customFormat="1" ht="15" customHeight="1" x14ac:dyDescent="0.25">
      <c r="F5079" s="171"/>
      <c r="G5079" s="212"/>
      <c r="J5079" s="202"/>
      <c r="K5079" s="198"/>
    </row>
    <row r="5080" spans="6:11" s="175" customFormat="1" ht="15" customHeight="1" x14ac:dyDescent="0.25">
      <c r="F5080" s="171"/>
      <c r="G5080" s="212"/>
      <c r="J5080" s="202"/>
      <c r="K5080" s="198"/>
    </row>
    <row r="5081" spans="6:11" s="175" customFormat="1" ht="15" customHeight="1" x14ac:dyDescent="0.25">
      <c r="F5081" s="171"/>
      <c r="G5081" s="212"/>
      <c r="J5081" s="202"/>
      <c r="K5081" s="198"/>
    </row>
    <row r="5082" spans="6:11" s="175" customFormat="1" ht="15" customHeight="1" x14ac:dyDescent="0.25">
      <c r="F5082" s="171"/>
      <c r="G5082" s="212"/>
      <c r="J5082" s="202"/>
      <c r="K5082" s="198"/>
    </row>
    <row r="5083" spans="6:11" s="175" customFormat="1" ht="15" customHeight="1" x14ac:dyDescent="0.25">
      <c r="F5083" s="171"/>
      <c r="G5083" s="212"/>
      <c r="J5083" s="202"/>
      <c r="K5083" s="198"/>
    </row>
    <row r="5084" spans="6:11" s="175" customFormat="1" ht="15" customHeight="1" x14ac:dyDescent="0.25">
      <c r="F5084" s="171"/>
      <c r="G5084" s="212"/>
      <c r="J5084" s="202"/>
      <c r="K5084" s="198"/>
    </row>
    <row r="5085" spans="6:11" s="175" customFormat="1" ht="15" customHeight="1" x14ac:dyDescent="0.25">
      <c r="F5085" s="171"/>
      <c r="G5085" s="212"/>
      <c r="J5085" s="202"/>
      <c r="K5085" s="198"/>
    </row>
    <row r="5086" spans="6:11" s="175" customFormat="1" ht="15" customHeight="1" x14ac:dyDescent="0.25">
      <c r="F5086" s="171"/>
      <c r="G5086" s="212"/>
      <c r="J5086" s="202"/>
      <c r="K5086" s="198"/>
    </row>
    <row r="5087" spans="6:11" s="175" customFormat="1" ht="15" customHeight="1" x14ac:dyDescent="0.25">
      <c r="F5087" s="171"/>
      <c r="G5087" s="212"/>
      <c r="J5087" s="163"/>
      <c r="K5087" s="177"/>
    </row>
    <row r="5088" spans="6:11" s="175" customFormat="1" ht="15" customHeight="1" x14ac:dyDescent="0.25">
      <c r="F5088" s="171"/>
      <c r="G5088" s="212"/>
      <c r="J5088" s="163"/>
      <c r="K5088" s="177"/>
    </row>
    <row r="5089" spans="3:7" s="175" customFormat="1" ht="15" customHeight="1" x14ac:dyDescent="0.25">
      <c r="C5089" s="170"/>
      <c r="F5089" s="171"/>
      <c r="G5089" s="212"/>
    </row>
    <row r="5090" spans="3:7" s="175" customFormat="1" ht="15" customHeight="1" x14ac:dyDescent="0.25">
      <c r="C5090" s="170"/>
      <c r="F5090" s="171"/>
      <c r="G5090" s="212"/>
    </row>
    <row r="5091" spans="3:7" s="175" customFormat="1" ht="15" customHeight="1" x14ac:dyDescent="0.25">
      <c r="C5091" s="170"/>
      <c r="F5091" s="171"/>
      <c r="G5091" s="212"/>
    </row>
    <row r="5092" spans="3:7" s="175" customFormat="1" ht="15" customHeight="1" x14ac:dyDescent="0.25">
      <c r="C5092" s="170"/>
      <c r="F5092" s="171"/>
      <c r="G5092" s="212"/>
    </row>
    <row r="5093" spans="3:7" s="175" customFormat="1" ht="15" customHeight="1" x14ac:dyDescent="0.25">
      <c r="C5093" s="170"/>
      <c r="F5093" s="171"/>
      <c r="G5093" s="212"/>
    </row>
    <row r="5094" spans="3:7" s="175" customFormat="1" ht="15" customHeight="1" x14ac:dyDescent="0.25">
      <c r="C5094" s="170"/>
      <c r="F5094" s="171"/>
      <c r="G5094" s="212"/>
    </row>
    <row r="5095" spans="3:7" s="175" customFormat="1" ht="15" customHeight="1" x14ac:dyDescent="0.25">
      <c r="C5095" s="170"/>
      <c r="F5095" s="171"/>
      <c r="G5095" s="212"/>
    </row>
    <row r="5096" spans="3:7" s="175" customFormat="1" ht="15" customHeight="1" x14ac:dyDescent="0.25">
      <c r="C5096" s="170"/>
      <c r="F5096" s="171"/>
      <c r="G5096" s="212"/>
    </row>
    <row r="5097" spans="3:7" s="175" customFormat="1" ht="15" customHeight="1" x14ac:dyDescent="0.25">
      <c r="C5097" s="170"/>
      <c r="F5097" s="171"/>
      <c r="G5097" s="212"/>
    </row>
    <row r="5098" spans="3:7" s="175" customFormat="1" ht="15" customHeight="1" x14ac:dyDescent="0.25">
      <c r="C5098" s="170"/>
      <c r="F5098" s="171"/>
      <c r="G5098" s="212"/>
    </row>
    <row r="5099" spans="3:7" s="175" customFormat="1" ht="15" customHeight="1" x14ac:dyDescent="0.25">
      <c r="C5099" s="170"/>
      <c r="F5099" s="171"/>
      <c r="G5099" s="212"/>
    </row>
    <row r="5100" spans="3:7" s="175" customFormat="1" ht="15" customHeight="1" x14ac:dyDescent="0.25">
      <c r="C5100" s="170"/>
      <c r="F5100" s="171"/>
      <c r="G5100" s="212"/>
    </row>
    <row r="5101" spans="3:7" s="175" customFormat="1" ht="15" customHeight="1" x14ac:dyDescent="0.25">
      <c r="C5101" s="170"/>
      <c r="F5101" s="171"/>
      <c r="G5101" s="212"/>
    </row>
    <row r="5102" spans="3:7" s="175" customFormat="1" ht="15" customHeight="1" x14ac:dyDescent="0.25">
      <c r="C5102" s="170"/>
      <c r="F5102" s="171"/>
      <c r="G5102" s="212"/>
    </row>
    <row r="5103" spans="3:7" s="175" customFormat="1" ht="15" customHeight="1" x14ac:dyDescent="0.25">
      <c r="C5103" s="170"/>
      <c r="F5103" s="171"/>
      <c r="G5103" s="212"/>
    </row>
    <row r="5104" spans="3:7" s="175" customFormat="1" ht="15" customHeight="1" x14ac:dyDescent="0.25">
      <c r="C5104" s="170"/>
      <c r="F5104" s="171"/>
      <c r="G5104" s="212"/>
    </row>
    <row r="5105" spans="3:7" s="175" customFormat="1" ht="15" customHeight="1" x14ac:dyDescent="0.25">
      <c r="C5105" s="170"/>
      <c r="F5105" s="171"/>
      <c r="G5105" s="212"/>
    </row>
    <row r="5106" spans="3:7" s="175" customFormat="1" ht="15" customHeight="1" x14ac:dyDescent="0.25">
      <c r="C5106" s="170"/>
      <c r="F5106" s="171"/>
      <c r="G5106" s="212"/>
    </row>
    <row r="5107" spans="3:7" s="175" customFormat="1" ht="15" customHeight="1" x14ac:dyDescent="0.25">
      <c r="C5107" s="170"/>
      <c r="F5107" s="171"/>
      <c r="G5107" s="212"/>
    </row>
    <row r="5108" spans="3:7" s="175" customFormat="1" ht="15" customHeight="1" x14ac:dyDescent="0.25">
      <c r="C5108" s="170"/>
      <c r="F5108" s="171"/>
      <c r="G5108" s="212"/>
    </row>
    <row r="5109" spans="3:7" s="175" customFormat="1" ht="15" customHeight="1" x14ac:dyDescent="0.25">
      <c r="C5109" s="170"/>
      <c r="F5109" s="171"/>
      <c r="G5109" s="212"/>
    </row>
    <row r="5110" spans="3:7" s="175" customFormat="1" ht="15" customHeight="1" x14ac:dyDescent="0.25">
      <c r="C5110" s="170"/>
      <c r="F5110" s="171"/>
      <c r="G5110" s="212"/>
    </row>
    <row r="5111" spans="3:7" s="175" customFormat="1" ht="15" customHeight="1" x14ac:dyDescent="0.25">
      <c r="C5111" s="170"/>
      <c r="F5111" s="171"/>
      <c r="G5111" s="212"/>
    </row>
    <row r="5112" spans="3:7" s="175" customFormat="1" ht="15" customHeight="1" x14ac:dyDescent="0.25">
      <c r="C5112" s="170"/>
      <c r="F5112" s="171"/>
      <c r="G5112" s="212"/>
    </row>
    <row r="5113" spans="3:7" s="175" customFormat="1" ht="15" customHeight="1" x14ac:dyDescent="0.25">
      <c r="C5113" s="170"/>
      <c r="F5113" s="171"/>
      <c r="G5113" s="212"/>
    </row>
    <row r="5114" spans="3:7" s="175" customFormat="1" ht="15" customHeight="1" x14ac:dyDescent="0.25">
      <c r="C5114" s="170"/>
      <c r="F5114" s="171"/>
      <c r="G5114" s="212"/>
    </row>
    <row r="5115" spans="3:7" s="175" customFormat="1" ht="15" customHeight="1" x14ac:dyDescent="0.25">
      <c r="C5115" s="170"/>
      <c r="F5115" s="171"/>
      <c r="G5115" s="212"/>
    </row>
    <row r="5116" spans="3:7" s="175" customFormat="1" ht="15" customHeight="1" x14ac:dyDescent="0.25">
      <c r="C5116" s="170"/>
      <c r="F5116" s="171"/>
      <c r="G5116" s="212"/>
    </row>
    <row r="5117" spans="3:7" s="175" customFormat="1" ht="15" customHeight="1" x14ac:dyDescent="0.25">
      <c r="C5117" s="170"/>
      <c r="F5117" s="171"/>
      <c r="G5117" s="212"/>
    </row>
    <row r="5118" spans="3:7" s="175" customFormat="1" ht="15" customHeight="1" x14ac:dyDescent="0.25">
      <c r="C5118" s="170"/>
      <c r="F5118" s="171"/>
      <c r="G5118" s="212"/>
    </row>
    <row r="5119" spans="3:7" s="175" customFormat="1" ht="15" customHeight="1" x14ac:dyDescent="0.25">
      <c r="C5119" s="170"/>
      <c r="F5119" s="171"/>
      <c r="G5119" s="212"/>
    </row>
    <row r="5120" spans="3:7" s="175" customFormat="1" ht="15" customHeight="1" x14ac:dyDescent="0.25">
      <c r="C5120" s="170"/>
      <c r="F5120" s="171"/>
      <c r="G5120" s="212"/>
    </row>
    <row r="5121" spans="3:7" s="175" customFormat="1" ht="15" customHeight="1" x14ac:dyDescent="0.25">
      <c r="C5121" s="170"/>
      <c r="F5121" s="171"/>
      <c r="G5121" s="212"/>
    </row>
    <row r="5122" spans="3:7" s="175" customFormat="1" ht="15" customHeight="1" x14ac:dyDescent="0.25">
      <c r="C5122" s="170"/>
      <c r="F5122" s="171"/>
      <c r="G5122" s="212"/>
    </row>
    <row r="5123" spans="3:7" s="175" customFormat="1" ht="15" customHeight="1" x14ac:dyDescent="0.25">
      <c r="C5123" s="170"/>
      <c r="F5123" s="171"/>
      <c r="G5123" s="212"/>
    </row>
    <row r="5124" spans="3:7" s="175" customFormat="1" ht="15" customHeight="1" x14ac:dyDescent="0.25">
      <c r="C5124" s="170"/>
      <c r="F5124" s="171"/>
      <c r="G5124" s="212"/>
    </row>
    <row r="5125" spans="3:7" s="175" customFormat="1" ht="15" customHeight="1" x14ac:dyDescent="0.25">
      <c r="C5125" s="170"/>
      <c r="F5125" s="171"/>
      <c r="G5125" s="212"/>
    </row>
    <row r="5126" spans="3:7" s="175" customFormat="1" ht="15" customHeight="1" x14ac:dyDescent="0.25">
      <c r="C5126" s="170"/>
      <c r="F5126" s="171"/>
      <c r="G5126" s="212"/>
    </row>
    <row r="5127" spans="3:7" s="175" customFormat="1" ht="15" customHeight="1" x14ac:dyDescent="0.25">
      <c r="C5127" s="170"/>
      <c r="F5127" s="171"/>
      <c r="G5127" s="212"/>
    </row>
    <row r="5128" spans="3:7" s="175" customFormat="1" ht="15" customHeight="1" x14ac:dyDescent="0.25">
      <c r="C5128" s="170"/>
      <c r="F5128" s="171"/>
      <c r="G5128" s="212"/>
    </row>
    <row r="5129" spans="3:7" s="175" customFormat="1" ht="15" customHeight="1" x14ac:dyDescent="0.25">
      <c r="C5129" s="170"/>
      <c r="F5129" s="171"/>
      <c r="G5129" s="212"/>
    </row>
    <row r="5130" spans="3:7" s="175" customFormat="1" ht="15" customHeight="1" x14ac:dyDescent="0.25">
      <c r="C5130" s="170"/>
      <c r="F5130" s="171"/>
      <c r="G5130" s="212"/>
    </row>
    <row r="5131" spans="3:7" s="175" customFormat="1" ht="15" customHeight="1" x14ac:dyDescent="0.25">
      <c r="C5131" s="170"/>
      <c r="F5131" s="171"/>
      <c r="G5131" s="212"/>
    </row>
    <row r="5132" spans="3:7" s="175" customFormat="1" ht="15" customHeight="1" x14ac:dyDescent="0.25">
      <c r="C5132" s="170"/>
      <c r="F5132" s="171"/>
      <c r="G5132" s="212"/>
    </row>
    <row r="5133" spans="3:7" s="175" customFormat="1" ht="15" customHeight="1" x14ac:dyDescent="0.25">
      <c r="C5133" s="170"/>
      <c r="F5133" s="171"/>
      <c r="G5133" s="212"/>
    </row>
    <row r="5134" spans="3:7" s="175" customFormat="1" ht="15" customHeight="1" x14ac:dyDescent="0.25">
      <c r="C5134" s="170"/>
      <c r="F5134" s="171"/>
      <c r="G5134" s="212"/>
    </row>
    <row r="5135" spans="3:7" s="175" customFormat="1" ht="15" customHeight="1" x14ac:dyDescent="0.25">
      <c r="C5135" s="170"/>
      <c r="F5135" s="171"/>
      <c r="G5135" s="212"/>
    </row>
    <row r="5136" spans="3:7" s="175" customFormat="1" ht="15" customHeight="1" x14ac:dyDescent="0.25">
      <c r="C5136" s="170"/>
      <c r="F5136" s="171"/>
      <c r="G5136" s="212"/>
    </row>
    <row r="5137" spans="3:7" s="175" customFormat="1" ht="15" customHeight="1" x14ac:dyDescent="0.25">
      <c r="C5137" s="170"/>
      <c r="F5137" s="171"/>
      <c r="G5137" s="212"/>
    </row>
    <row r="5138" spans="3:7" s="175" customFormat="1" ht="15" customHeight="1" x14ac:dyDescent="0.25">
      <c r="C5138" s="170"/>
      <c r="F5138" s="171"/>
      <c r="G5138" s="212"/>
    </row>
    <row r="5139" spans="3:7" s="175" customFormat="1" ht="15" customHeight="1" x14ac:dyDescent="0.25">
      <c r="C5139" s="170"/>
      <c r="F5139" s="171"/>
      <c r="G5139" s="212"/>
    </row>
    <row r="5140" spans="3:7" s="175" customFormat="1" ht="15" customHeight="1" x14ac:dyDescent="0.25">
      <c r="C5140" s="170"/>
      <c r="F5140" s="171"/>
      <c r="G5140" s="212"/>
    </row>
    <row r="5141" spans="3:7" s="175" customFormat="1" ht="15" customHeight="1" x14ac:dyDescent="0.25">
      <c r="C5141" s="170"/>
      <c r="F5141" s="171"/>
      <c r="G5141" s="212"/>
    </row>
    <row r="5142" spans="3:7" s="175" customFormat="1" ht="15" customHeight="1" x14ac:dyDescent="0.25">
      <c r="C5142" s="170"/>
      <c r="F5142" s="171"/>
      <c r="G5142" s="212"/>
    </row>
    <row r="5143" spans="3:7" s="175" customFormat="1" ht="15" customHeight="1" x14ac:dyDescent="0.25">
      <c r="C5143" s="170"/>
      <c r="F5143" s="171"/>
      <c r="G5143" s="212"/>
    </row>
    <row r="5144" spans="3:7" s="175" customFormat="1" ht="15" customHeight="1" x14ac:dyDescent="0.25">
      <c r="C5144" s="170"/>
      <c r="F5144" s="171"/>
      <c r="G5144" s="212"/>
    </row>
    <row r="5145" spans="3:7" s="175" customFormat="1" ht="15" customHeight="1" x14ac:dyDescent="0.25">
      <c r="C5145" s="170"/>
      <c r="F5145" s="171"/>
      <c r="G5145" s="212"/>
    </row>
    <row r="5146" spans="3:7" s="175" customFormat="1" ht="15" customHeight="1" x14ac:dyDescent="0.25">
      <c r="C5146" s="170"/>
      <c r="F5146" s="171"/>
      <c r="G5146" s="212"/>
    </row>
    <row r="5147" spans="3:7" s="175" customFormat="1" ht="15" customHeight="1" x14ac:dyDescent="0.25">
      <c r="C5147" s="170"/>
      <c r="F5147" s="171"/>
      <c r="G5147" s="212"/>
    </row>
    <row r="5148" spans="3:7" s="175" customFormat="1" ht="15" customHeight="1" x14ac:dyDescent="0.25">
      <c r="C5148" s="170"/>
      <c r="F5148" s="171"/>
      <c r="G5148" s="212"/>
    </row>
    <row r="5149" spans="3:7" s="175" customFormat="1" ht="15" customHeight="1" x14ac:dyDescent="0.25">
      <c r="C5149" s="170"/>
      <c r="F5149" s="171"/>
      <c r="G5149" s="212"/>
    </row>
    <row r="5150" spans="3:7" s="175" customFormat="1" ht="15" customHeight="1" x14ac:dyDescent="0.25">
      <c r="C5150" s="170"/>
      <c r="F5150" s="171"/>
      <c r="G5150" s="212"/>
    </row>
    <row r="5151" spans="3:7" s="175" customFormat="1" ht="15" customHeight="1" x14ac:dyDescent="0.25">
      <c r="C5151" s="170"/>
      <c r="F5151" s="171"/>
      <c r="G5151" s="212"/>
    </row>
    <row r="5152" spans="3:7" s="175" customFormat="1" ht="15" customHeight="1" x14ac:dyDescent="0.25">
      <c r="C5152" s="170"/>
      <c r="F5152" s="171"/>
      <c r="G5152" s="212"/>
    </row>
    <row r="5153" spans="3:9" s="175" customFormat="1" ht="15" customHeight="1" x14ac:dyDescent="0.25">
      <c r="C5153" s="170"/>
      <c r="F5153" s="171"/>
      <c r="G5153" s="212"/>
    </row>
    <row r="5154" spans="3:9" s="175" customFormat="1" ht="15" customHeight="1" x14ac:dyDescent="0.25">
      <c r="C5154" s="170"/>
      <c r="F5154" s="171"/>
      <c r="G5154" s="212"/>
    </row>
    <row r="5155" spans="3:9" s="175" customFormat="1" ht="15" customHeight="1" x14ac:dyDescent="0.25">
      <c r="C5155" s="170"/>
      <c r="F5155" s="171"/>
      <c r="G5155" s="212"/>
    </row>
    <row r="5156" spans="3:9" s="175" customFormat="1" ht="15" customHeight="1" x14ac:dyDescent="0.25">
      <c r="C5156" s="170"/>
      <c r="E5156" s="176"/>
      <c r="F5156" s="171"/>
      <c r="G5156" s="212"/>
      <c r="H5156" s="176"/>
      <c r="I5156" s="163"/>
    </row>
    <row r="5157" spans="3:9" s="175" customFormat="1" ht="15" customHeight="1" x14ac:dyDescent="0.25">
      <c r="C5157" s="170"/>
      <c r="E5157" s="176"/>
      <c r="F5157" s="171"/>
      <c r="G5157" s="212"/>
      <c r="H5157" s="176"/>
      <c r="I5157" s="163"/>
    </row>
    <row r="5158" spans="3:9" s="175" customFormat="1" ht="15" customHeight="1" x14ac:dyDescent="0.25">
      <c r="C5158" s="170"/>
      <c r="E5158" s="176"/>
      <c r="F5158" s="171"/>
      <c r="G5158" s="212"/>
      <c r="H5158" s="176"/>
      <c r="I5158" s="163"/>
    </row>
    <row r="5159" spans="3:9" s="175" customFormat="1" ht="15" customHeight="1" x14ac:dyDescent="0.25">
      <c r="C5159" s="170"/>
      <c r="E5159" s="176"/>
      <c r="F5159" s="171"/>
      <c r="G5159" s="212"/>
      <c r="H5159" s="176"/>
      <c r="I5159" s="163"/>
    </row>
    <row r="5160" spans="3:9" s="175" customFormat="1" ht="15" customHeight="1" x14ac:dyDescent="0.25">
      <c r="C5160" s="170"/>
      <c r="E5160" s="176"/>
      <c r="F5160" s="171"/>
      <c r="G5160" s="212"/>
      <c r="H5160" s="176"/>
      <c r="I5160" s="163"/>
    </row>
    <row r="5161" spans="3:9" s="175" customFormat="1" ht="15" customHeight="1" x14ac:dyDescent="0.25">
      <c r="C5161" s="170"/>
      <c r="E5161" s="176"/>
      <c r="F5161" s="171"/>
      <c r="G5161" s="212"/>
      <c r="H5161" s="176"/>
      <c r="I5161" s="163"/>
    </row>
    <row r="5162" spans="3:9" s="175" customFormat="1" ht="15" customHeight="1" x14ac:dyDescent="0.25">
      <c r="C5162" s="170"/>
      <c r="E5162" s="176"/>
      <c r="F5162" s="171"/>
      <c r="G5162" s="212"/>
      <c r="H5162" s="176"/>
      <c r="I5162" s="163"/>
    </row>
    <row r="5163" spans="3:9" s="175" customFormat="1" ht="15" customHeight="1" x14ac:dyDescent="0.25">
      <c r="C5163" s="170"/>
      <c r="E5163" s="176"/>
      <c r="F5163" s="171"/>
      <c r="G5163" s="212"/>
      <c r="H5163" s="176"/>
      <c r="I5163" s="163"/>
    </row>
    <row r="5164" spans="3:9" s="175" customFormat="1" ht="15" customHeight="1" x14ac:dyDescent="0.25">
      <c r="C5164" s="170"/>
      <c r="E5164" s="176"/>
      <c r="F5164" s="171"/>
      <c r="G5164" s="212"/>
      <c r="H5164" s="176"/>
      <c r="I5164" s="163"/>
    </row>
    <row r="5165" spans="3:9" s="175" customFormat="1" ht="15" customHeight="1" x14ac:dyDescent="0.25">
      <c r="C5165" s="170"/>
      <c r="E5165" s="176"/>
      <c r="F5165" s="171"/>
      <c r="G5165" s="212"/>
      <c r="H5165" s="176"/>
      <c r="I5165" s="163"/>
    </row>
    <row r="5166" spans="3:9" s="175" customFormat="1" ht="15" customHeight="1" x14ac:dyDescent="0.25">
      <c r="C5166" s="170"/>
      <c r="E5166" s="176"/>
      <c r="F5166" s="171"/>
      <c r="G5166" s="212"/>
      <c r="H5166" s="176"/>
      <c r="I5166" s="163"/>
    </row>
    <row r="5167" spans="3:9" s="175" customFormat="1" ht="15" customHeight="1" x14ac:dyDescent="0.25">
      <c r="C5167" s="170"/>
      <c r="E5167" s="176"/>
      <c r="F5167" s="171"/>
      <c r="G5167" s="212"/>
      <c r="H5167" s="176"/>
      <c r="I5167" s="163"/>
    </row>
    <row r="5168" spans="3:9" s="175" customFormat="1" ht="15" customHeight="1" x14ac:dyDescent="0.25">
      <c r="C5168" s="170"/>
      <c r="E5168" s="176"/>
      <c r="F5168" s="171"/>
      <c r="G5168" s="212"/>
      <c r="H5168" s="176"/>
      <c r="I5168" s="163"/>
    </row>
    <row r="5169" spans="3:9" s="175" customFormat="1" ht="15" customHeight="1" x14ac:dyDescent="0.25">
      <c r="C5169" s="170"/>
      <c r="E5169" s="176"/>
      <c r="F5169" s="171"/>
      <c r="G5169" s="212"/>
      <c r="H5169" s="176"/>
      <c r="I5169" s="163"/>
    </row>
    <row r="5170" spans="3:9" s="175" customFormat="1" ht="15" customHeight="1" x14ac:dyDescent="0.25">
      <c r="C5170" s="170"/>
      <c r="E5170" s="176"/>
      <c r="F5170" s="171"/>
      <c r="G5170" s="212"/>
      <c r="H5170" s="176"/>
      <c r="I5170" s="163"/>
    </row>
    <row r="5171" spans="3:9" s="175" customFormat="1" ht="15" customHeight="1" x14ac:dyDescent="0.25">
      <c r="C5171" s="170"/>
      <c r="E5171" s="176"/>
      <c r="F5171" s="171"/>
      <c r="G5171" s="212"/>
      <c r="H5171" s="176"/>
      <c r="I5171" s="163"/>
    </row>
    <row r="5172" spans="3:9" s="175" customFormat="1" ht="15" customHeight="1" x14ac:dyDescent="0.25">
      <c r="C5172" s="170"/>
      <c r="E5172" s="176"/>
      <c r="F5172" s="171"/>
      <c r="G5172" s="212"/>
      <c r="H5172" s="176"/>
      <c r="I5172" s="163"/>
    </row>
    <row r="5173" spans="3:9" s="175" customFormat="1" ht="15" customHeight="1" x14ac:dyDescent="0.25">
      <c r="C5173" s="170"/>
      <c r="E5173" s="176"/>
      <c r="F5173" s="171"/>
      <c r="G5173" s="212"/>
      <c r="H5173" s="176"/>
      <c r="I5173" s="163"/>
    </row>
    <row r="5174" spans="3:9" s="175" customFormat="1" ht="15" customHeight="1" x14ac:dyDescent="0.25">
      <c r="C5174" s="170"/>
      <c r="E5174" s="176"/>
      <c r="F5174" s="171"/>
      <c r="G5174" s="212"/>
      <c r="H5174" s="176"/>
      <c r="I5174" s="163"/>
    </row>
    <row r="5175" spans="3:9" s="175" customFormat="1" ht="15" customHeight="1" x14ac:dyDescent="0.25">
      <c r="C5175" s="170"/>
      <c r="E5175" s="176"/>
      <c r="F5175" s="171"/>
      <c r="G5175" s="212"/>
      <c r="H5175" s="176"/>
      <c r="I5175" s="163"/>
    </row>
    <row r="5176" spans="3:9" s="175" customFormat="1" ht="15" customHeight="1" x14ac:dyDescent="0.25">
      <c r="C5176" s="170"/>
      <c r="E5176" s="176"/>
      <c r="F5176" s="171"/>
      <c r="G5176" s="212"/>
      <c r="H5176" s="176"/>
      <c r="I5176" s="163"/>
    </row>
    <row r="5177" spans="3:9" s="175" customFormat="1" ht="15" customHeight="1" x14ac:dyDescent="0.25">
      <c r="C5177" s="170"/>
      <c r="E5177" s="176"/>
      <c r="F5177" s="171"/>
      <c r="G5177" s="212"/>
      <c r="H5177" s="176"/>
      <c r="I5177" s="163"/>
    </row>
    <row r="5178" spans="3:9" s="175" customFormat="1" ht="15" customHeight="1" x14ac:dyDescent="0.25">
      <c r="C5178" s="170"/>
      <c r="E5178" s="176"/>
      <c r="F5178" s="171"/>
      <c r="G5178" s="212"/>
      <c r="H5178" s="176"/>
      <c r="I5178" s="163"/>
    </row>
    <row r="5179" spans="3:9" s="175" customFormat="1" ht="15" customHeight="1" x14ac:dyDescent="0.25">
      <c r="C5179" s="170"/>
      <c r="E5179" s="176"/>
      <c r="F5179" s="171"/>
      <c r="G5179" s="212"/>
      <c r="H5179" s="176"/>
      <c r="I5179" s="163"/>
    </row>
    <row r="5180" spans="3:9" s="175" customFormat="1" ht="15" customHeight="1" x14ac:dyDescent="0.25">
      <c r="C5180" s="170"/>
      <c r="E5180" s="176"/>
      <c r="F5180" s="171"/>
      <c r="G5180" s="212"/>
      <c r="H5180" s="176"/>
      <c r="I5180" s="163"/>
    </row>
    <row r="5181" spans="3:9" s="175" customFormat="1" ht="15" customHeight="1" x14ac:dyDescent="0.25">
      <c r="C5181" s="170"/>
      <c r="E5181" s="176"/>
      <c r="F5181" s="171"/>
      <c r="G5181" s="212"/>
      <c r="H5181" s="176"/>
      <c r="I5181" s="163"/>
    </row>
    <row r="5182" spans="3:9" s="175" customFormat="1" ht="15" customHeight="1" x14ac:dyDescent="0.25">
      <c r="C5182" s="170"/>
      <c r="E5182" s="176"/>
      <c r="F5182" s="171"/>
      <c r="G5182" s="212"/>
      <c r="H5182" s="176"/>
      <c r="I5182" s="163"/>
    </row>
    <row r="5183" spans="3:9" s="175" customFormat="1" ht="15" customHeight="1" x14ac:dyDescent="0.25">
      <c r="C5183" s="170"/>
      <c r="E5183" s="176"/>
      <c r="F5183" s="171"/>
      <c r="G5183" s="212"/>
      <c r="H5183" s="176"/>
      <c r="I5183" s="163"/>
    </row>
    <row r="5184" spans="3:9" s="175" customFormat="1" ht="15" customHeight="1" x14ac:dyDescent="0.25">
      <c r="C5184" s="170"/>
      <c r="E5184" s="176"/>
      <c r="F5184" s="171"/>
      <c r="G5184" s="212"/>
      <c r="H5184" s="176"/>
      <c r="I5184" s="163"/>
    </row>
    <row r="5185" spans="3:9" s="175" customFormat="1" ht="15" customHeight="1" x14ac:dyDescent="0.25">
      <c r="C5185" s="170"/>
      <c r="E5185" s="176"/>
      <c r="F5185" s="171"/>
      <c r="G5185" s="212"/>
      <c r="H5185" s="176"/>
      <c r="I5185" s="163"/>
    </row>
    <row r="5186" spans="3:9" s="175" customFormat="1" ht="15" customHeight="1" x14ac:dyDescent="0.25">
      <c r="C5186" s="170"/>
      <c r="E5186" s="176"/>
      <c r="F5186" s="171"/>
      <c r="G5186" s="212"/>
      <c r="H5186" s="176"/>
      <c r="I5186" s="163"/>
    </row>
    <row r="5187" spans="3:9" s="175" customFormat="1" ht="15" customHeight="1" x14ac:dyDescent="0.25">
      <c r="C5187" s="170"/>
      <c r="E5187" s="176"/>
      <c r="F5187" s="171"/>
      <c r="G5187" s="212"/>
      <c r="H5187" s="176"/>
      <c r="I5187" s="163"/>
    </row>
    <row r="5188" spans="3:9" s="175" customFormat="1" ht="15" customHeight="1" x14ac:dyDescent="0.25">
      <c r="C5188" s="170"/>
      <c r="E5188" s="176"/>
      <c r="F5188" s="171"/>
      <c r="G5188" s="212"/>
      <c r="H5188" s="176"/>
      <c r="I5188" s="163"/>
    </row>
    <row r="5189" spans="3:9" s="175" customFormat="1" ht="15" customHeight="1" x14ac:dyDescent="0.25">
      <c r="C5189" s="170"/>
      <c r="E5189" s="176"/>
      <c r="F5189" s="171"/>
      <c r="G5189" s="212"/>
      <c r="H5189" s="176"/>
      <c r="I5189" s="163"/>
    </row>
    <row r="5190" spans="3:9" s="175" customFormat="1" ht="15" customHeight="1" x14ac:dyDescent="0.25">
      <c r="C5190" s="170"/>
      <c r="E5190" s="176"/>
      <c r="F5190" s="171"/>
      <c r="G5190" s="212"/>
      <c r="H5190" s="176"/>
      <c r="I5190" s="163"/>
    </row>
    <row r="5191" spans="3:9" s="175" customFormat="1" ht="15" customHeight="1" x14ac:dyDescent="0.25">
      <c r="C5191" s="170"/>
      <c r="E5191" s="176"/>
      <c r="F5191" s="171"/>
      <c r="G5191" s="212"/>
      <c r="H5191" s="176"/>
      <c r="I5191" s="163"/>
    </row>
    <row r="5192" spans="3:9" s="175" customFormat="1" ht="15" customHeight="1" x14ac:dyDescent="0.25">
      <c r="C5192" s="170"/>
      <c r="E5192" s="176"/>
      <c r="F5192" s="171"/>
      <c r="G5192" s="212"/>
      <c r="H5192" s="176"/>
      <c r="I5192" s="163"/>
    </row>
    <row r="5193" spans="3:9" s="175" customFormat="1" ht="15" customHeight="1" x14ac:dyDescent="0.25">
      <c r="C5193" s="170"/>
      <c r="E5193" s="176"/>
      <c r="F5193" s="171"/>
      <c r="G5193" s="212"/>
      <c r="H5193" s="176"/>
      <c r="I5193" s="163"/>
    </row>
    <row r="5194" spans="3:9" s="175" customFormat="1" ht="15" customHeight="1" x14ac:dyDescent="0.25">
      <c r="C5194" s="170"/>
      <c r="E5194" s="176"/>
      <c r="F5194" s="171"/>
      <c r="G5194" s="212"/>
      <c r="H5194" s="176"/>
      <c r="I5194" s="163"/>
    </row>
    <row r="5195" spans="3:9" s="175" customFormat="1" ht="15" customHeight="1" x14ac:dyDescent="0.25">
      <c r="C5195" s="170"/>
      <c r="E5195" s="176"/>
      <c r="F5195" s="171"/>
      <c r="G5195" s="212"/>
      <c r="H5195" s="176"/>
      <c r="I5195" s="163"/>
    </row>
    <row r="5196" spans="3:9" s="175" customFormat="1" ht="15" customHeight="1" x14ac:dyDescent="0.25">
      <c r="C5196" s="170"/>
      <c r="E5196" s="176"/>
      <c r="F5196" s="171"/>
      <c r="G5196" s="212"/>
      <c r="H5196" s="176"/>
      <c r="I5196" s="163"/>
    </row>
    <row r="5197" spans="3:9" s="175" customFormat="1" ht="15" customHeight="1" x14ac:dyDescent="0.25">
      <c r="C5197" s="170"/>
      <c r="E5197" s="176"/>
      <c r="F5197" s="171"/>
      <c r="G5197" s="212"/>
      <c r="H5197" s="176"/>
      <c r="I5197" s="163"/>
    </row>
    <row r="5198" spans="3:9" s="175" customFormat="1" ht="15" customHeight="1" x14ac:dyDescent="0.25">
      <c r="C5198" s="170"/>
      <c r="E5198" s="176"/>
      <c r="F5198" s="171"/>
      <c r="G5198" s="212"/>
      <c r="H5198" s="176"/>
      <c r="I5198" s="163"/>
    </row>
    <row r="5199" spans="3:9" s="175" customFormat="1" ht="15" customHeight="1" x14ac:dyDescent="0.25">
      <c r="C5199" s="170"/>
      <c r="E5199" s="176"/>
      <c r="F5199" s="171"/>
      <c r="G5199" s="212"/>
      <c r="H5199" s="176"/>
      <c r="I5199" s="163"/>
    </row>
    <row r="5200" spans="3:9" s="175" customFormat="1" ht="15" customHeight="1" x14ac:dyDescent="0.25">
      <c r="C5200" s="170"/>
      <c r="E5200" s="176"/>
      <c r="F5200" s="171"/>
      <c r="G5200" s="212"/>
      <c r="H5200" s="176"/>
      <c r="I5200" s="163"/>
    </row>
    <row r="5201" spans="3:9" s="175" customFormat="1" ht="15" customHeight="1" x14ac:dyDescent="0.25">
      <c r="C5201" s="170"/>
      <c r="E5201" s="176"/>
      <c r="F5201" s="171"/>
      <c r="G5201" s="212"/>
      <c r="H5201" s="176"/>
      <c r="I5201" s="163"/>
    </row>
    <row r="5202" spans="3:9" s="175" customFormat="1" ht="15" customHeight="1" x14ac:dyDescent="0.25">
      <c r="C5202" s="170"/>
      <c r="E5202" s="176"/>
      <c r="F5202" s="171"/>
      <c r="G5202" s="212"/>
      <c r="H5202" s="176"/>
      <c r="I5202" s="163"/>
    </row>
    <row r="5203" spans="3:9" s="175" customFormat="1" ht="15" customHeight="1" x14ac:dyDescent="0.25">
      <c r="C5203" s="170"/>
      <c r="E5203" s="176"/>
      <c r="F5203" s="171"/>
      <c r="G5203" s="212"/>
      <c r="H5203" s="176"/>
      <c r="I5203" s="163"/>
    </row>
    <row r="5204" spans="3:9" s="175" customFormat="1" ht="15" customHeight="1" x14ac:dyDescent="0.25">
      <c r="C5204" s="170"/>
      <c r="E5204" s="176"/>
      <c r="F5204" s="171"/>
      <c r="G5204" s="212"/>
      <c r="H5204" s="176"/>
      <c r="I5204" s="163"/>
    </row>
    <row r="5205" spans="3:9" s="175" customFormat="1" ht="15" customHeight="1" x14ac:dyDescent="0.25">
      <c r="C5205" s="170"/>
      <c r="E5205" s="176"/>
      <c r="F5205" s="171"/>
      <c r="G5205" s="212"/>
      <c r="H5205" s="176"/>
      <c r="I5205" s="163"/>
    </row>
    <row r="5206" spans="3:9" s="175" customFormat="1" ht="15" customHeight="1" x14ac:dyDescent="0.25">
      <c r="C5206" s="170"/>
      <c r="E5206" s="176"/>
      <c r="F5206" s="171"/>
      <c r="G5206" s="212"/>
      <c r="H5206" s="176"/>
      <c r="I5206" s="163"/>
    </row>
    <row r="5207" spans="3:9" s="175" customFormat="1" ht="15" customHeight="1" x14ac:dyDescent="0.25">
      <c r="C5207" s="170"/>
      <c r="E5207" s="176"/>
      <c r="F5207" s="171"/>
      <c r="G5207" s="212"/>
      <c r="H5207" s="176"/>
      <c r="I5207" s="163"/>
    </row>
    <row r="5208" spans="3:9" s="175" customFormat="1" ht="15" customHeight="1" x14ac:dyDescent="0.25">
      <c r="C5208" s="170"/>
      <c r="E5208" s="176"/>
      <c r="F5208" s="171"/>
      <c r="G5208" s="212"/>
      <c r="H5208" s="176"/>
      <c r="I5208" s="163"/>
    </row>
    <row r="5209" spans="3:9" s="175" customFormat="1" ht="15" customHeight="1" x14ac:dyDescent="0.25">
      <c r="C5209" s="170"/>
      <c r="E5209" s="176"/>
      <c r="F5209" s="171"/>
      <c r="G5209" s="212"/>
      <c r="H5209" s="176"/>
      <c r="I5209" s="163"/>
    </row>
    <row r="5210" spans="3:9" s="175" customFormat="1" ht="15" customHeight="1" x14ac:dyDescent="0.25">
      <c r="C5210" s="170"/>
      <c r="E5210" s="176"/>
      <c r="F5210" s="171"/>
      <c r="G5210" s="212"/>
      <c r="H5210" s="176"/>
      <c r="I5210" s="163"/>
    </row>
    <row r="5211" spans="3:9" s="175" customFormat="1" ht="15" customHeight="1" x14ac:dyDescent="0.25">
      <c r="C5211" s="170"/>
      <c r="E5211" s="176"/>
      <c r="F5211" s="171"/>
      <c r="G5211" s="212"/>
      <c r="H5211" s="176"/>
      <c r="I5211" s="163"/>
    </row>
    <row r="5212" spans="3:9" s="175" customFormat="1" ht="15" customHeight="1" x14ac:dyDescent="0.25">
      <c r="C5212" s="170"/>
      <c r="E5212" s="176"/>
      <c r="F5212" s="171"/>
      <c r="G5212" s="212"/>
      <c r="H5212" s="176"/>
      <c r="I5212" s="163"/>
    </row>
    <row r="5213" spans="3:9" s="175" customFormat="1" ht="15" customHeight="1" x14ac:dyDescent="0.25">
      <c r="C5213" s="170"/>
      <c r="E5213" s="176"/>
      <c r="F5213" s="171"/>
      <c r="G5213" s="212"/>
      <c r="H5213" s="176"/>
      <c r="I5213" s="163"/>
    </row>
    <row r="5214" spans="3:9" s="175" customFormat="1" ht="15" customHeight="1" x14ac:dyDescent="0.25">
      <c r="C5214" s="170"/>
      <c r="E5214" s="176"/>
      <c r="F5214" s="171"/>
      <c r="G5214" s="212"/>
      <c r="H5214" s="176"/>
      <c r="I5214" s="163"/>
    </row>
    <row r="5215" spans="3:9" s="175" customFormat="1" ht="15" customHeight="1" x14ac:dyDescent="0.25">
      <c r="C5215" s="170"/>
      <c r="E5215" s="176"/>
      <c r="F5215" s="171"/>
      <c r="G5215" s="212"/>
      <c r="H5215" s="176"/>
      <c r="I5215" s="163"/>
    </row>
    <row r="5216" spans="3:9" s="175" customFormat="1" ht="15" customHeight="1" x14ac:dyDescent="0.25">
      <c r="C5216" s="170"/>
      <c r="E5216" s="176"/>
      <c r="F5216" s="171"/>
      <c r="G5216" s="212"/>
      <c r="H5216" s="176"/>
      <c r="I5216" s="163"/>
    </row>
    <row r="5217" spans="3:9" s="175" customFormat="1" ht="15" customHeight="1" x14ac:dyDescent="0.25">
      <c r="C5217" s="170"/>
      <c r="E5217" s="176"/>
      <c r="F5217" s="171"/>
      <c r="G5217" s="212"/>
      <c r="H5217" s="176"/>
      <c r="I5217" s="163"/>
    </row>
    <row r="5218" spans="3:9" s="175" customFormat="1" ht="15" customHeight="1" x14ac:dyDescent="0.25">
      <c r="C5218" s="170"/>
      <c r="E5218" s="176"/>
      <c r="F5218" s="171"/>
      <c r="G5218" s="212"/>
      <c r="H5218" s="176"/>
      <c r="I5218" s="163"/>
    </row>
    <row r="5219" spans="3:9" s="175" customFormat="1" ht="15" customHeight="1" x14ac:dyDescent="0.25">
      <c r="C5219" s="170"/>
      <c r="E5219" s="176"/>
      <c r="F5219" s="171"/>
      <c r="G5219" s="212"/>
      <c r="H5219" s="176"/>
      <c r="I5219" s="163"/>
    </row>
    <row r="5220" spans="3:9" s="175" customFormat="1" ht="15" customHeight="1" x14ac:dyDescent="0.25">
      <c r="C5220" s="170"/>
      <c r="E5220" s="176"/>
      <c r="F5220" s="171"/>
      <c r="G5220" s="212"/>
      <c r="H5220" s="176"/>
      <c r="I5220" s="163"/>
    </row>
    <row r="5221" spans="3:9" s="175" customFormat="1" ht="15" customHeight="1" x14ac:dyDescent="0.25">
      <c r="C5221" s="170"/>
      <c r="E5221" s="176"/>
      <c r="F5221" s="171"/>
      <c r="G5221" s="212"/>
      <c r="H5221" s="176"/>
      <c r="I5221" s="163"/>
    </row>
    <row r="5222" spans="3:9" s="175" customFormat="1" ht="15" customHeight="1" x14ac:dyDescent="0.25">
      <c r="C5222" s="170"/>
      <c r="E5222" s="176"/>
      <c r="F5222" s="171"/>
      <c r="G5222" s="212"/>
      <c r="H5222" s="176"/>
      <c r="I5222" s="163"/>
    </row>
    <row r="5223" spans="3:9" s="175" customFormat="1" ht="15" customHeight="1" x14ac:dyDescent="0.25">
      <c r="C5223" s="170"/>
      <c r="E5223" s="176"/>
      <c r="F5223" s="171"/>
      <c r="G5223" s="212"/>
      <c r="H5223" s="176"/>
      <c r="I5223" s="163"/>
    </row>
    <row r="5224" spans="3:9" s="175" customFormat="1" ht="15" customHeight="1" x14ac:dyDescent="0.25">
      <c r="C5224" s="170"/>
      <c r="E5224" s="176"/>
      <c r="F5224" s="171"/>
      <c r="G5224" s="212"/>
      <c r="H5224" s="176"/>
      <c r="I5224" s="163"/>
    </row>
    <row r="5225" spans="3:9" s="175" customFormat="1" ht="15" customHeight="1" x14ac:dyDescent="0.25">
      <c r="C5225" s="170"/>
      <c r="E5225" s="176"/>
      <c r="F5225" s="171"/>
      <c r="G5225" s="212"/>
      <c r="H5225" s="176"/>
      <c r="I5225" s="163"/>
    </row>
    <row r="5226" spans="3:9" s="175" customFormat="1" ht="15" customHeight="1" x14ac:dyDescent="0.25">
      <c r="C5226" s="170"/>
      <c r="E5226" s="176"/>
      <c r="F5226" s="171"/>
      <c r="G5226" s="212"/>
      <c r="H5226" s="176"/>
      <c r="I5226" s="163"/>
    </row>
    <row r="5227" spans="3:9" s="175" customFormat="1" ht="15" customHeight="1" x14ac:dyDescent="0.25">
      <c r="C5227" s="170"/>
      <c r="E5227" s="176"/>
      <c r="F5227" s="171"/>
      <c r="G5227" s="212"/>
      <c r="H5227" s="176"/>
      <c r="I5227" s="163"/>
    </row>
    <row r="5228" spans="3:9" s="175" customFormat="1" ht="15" customHeight="1" x14ac:dyDescent="0.25">
      <c r="C5228" s="170"/>
      <c r="E5228" s="176"/>
      <c r="F5228" s="171"/>
      <c r="G5228" s="212"/>
      <c r="H5228" s="176"/>
      <c r="I5228" s="163"/>
    </row>
    <row r="5229" spans="3:9" s="175" customFormat="1" ht="15" customHeight="1" x14ac:dyDescent="0.25">
      <c r="C5229" s="170"/>
      <c r="E5229" s="176"/>
      <c r="F5229" s="171"/>
      <c r="G5229" s="212"/>
      <c r="H5229" s="176"/>
      <c r="I5229" s="163"/>
    </row>
    <row r="5230" spans="3:9" s="175" customFormat="1" ht="15" customHeight="1" x14ac:dyDescent="0.25">
      <c r="C5230" s="170"/>
      <c r="E5230" s="176"/>
      <c r="F5230" s="171"/>
      <c r="G5230" s="212"/>
      <c r="H5230" s="176"/>
      <c r="I5230" s="163"/>
    </row>
    <row r="5231" spans="3:9" s="175" customFormat="1" ht="15" customHeight="1" x14ac:dyDescent="0.25">
      <c r="C5231" s="170"/>
      <c r="E5231" s="176"/>
      <c r="F5231" s="171"/>
      <c r="G5231" s="212"/>
      <c r="H5231" s="176"/>
      <c r="I5231" s="163"/>
    </row>
    <row r="5232" spans="3:9" s="175" customFormat="1" ht="15" customHeight="1" x14ac:dyDescent="0.25">
      <c r="C5232" s="170"/>
      <c r="E5232" s="176"/>
      <c r="F5232" s="171"/>
      <c r="G5232" s="212"/>
      <c r="H5232" s="176"/>
      <c r="I5232" s="163"/>
    </row>
    <row r="5233" spans="3:9" s="175" customFormat="1" ht="15" customHeight="1" x14ac:dyDescent="0.25">
      <c r="C5233" s="170"/>
      <c r="E5233" s="176"/>
      <c r="F5233" s="171"/>
      <c r="G5233" s="212"/>
      <c r="H5233" s="176"/>
      <c r="I5233" s="163"/>
    </row>
    <row r="5234" spans="3:9" s="175" customFormat="1" ht="15" customHeight="1" x14ac:dyDescent="0.25">
      <c r="C5234" s="170"/>
      <c r="E5234" s="176"/>
      <c r="F5234" s="171"/>
      <c r="G5234" s="212"/>
      <c r="H5234" s="176"/>
      <c r="I5234" s="163"/>
    </row>
    <row r="5235" spans="3:9" s="175" customFormat="1" ht="15" customHeight="1" x14ac:dyDescent="0.25">
      <c r="C5235" s="170"/>
      <c r="E5235" s="176"/>
      <c r="F5235" s="171"/>
      <c r="G5235" s="212"/>
      <c r="H5235" s="176"/>
      <c r="I5235" s="163"/>
    </row>
    <row r="5236" spans="3:9" s="175" customFormat="1" ht="15" customHeight="1" x14ac:dyDescent="0.25">
      <c r="C5236" s="170"/>
      <c r="E5236" s="176"/>
      <c r="F5236" s="171"/>
      <c r="G5236" s="212"/>
      <c r="H5236" s="176"/>
      <c r="I5236" s="163"/>
    </row>
    <row r="5237" spans="3:9" s="175" customFormat="1" ht="15" customHeight="1" x14ac:dyDescent="0.25">
      <c r="C5237" s="170"/>
      <c r="E5237" s="176"/>
      <c r="F5237" s="171"/>
      <c r="G5237" s="212"/>
      <c r="H5237" s="176"/>
      <c r="I5237" s="163"/>
    </row>
    <row r="5238" spans="3:9" s="175" customFormat="1" ht="15" customHeight="1" x14ac:dyDescent="0.25">
      <c r="C5238" s="170"/>
      <c r="E5238" s="176"/>
      <c r="F5238" s="171"/>
      <c r="G5238" s="212"/>
      <c r="H5238" s="176"/>
      <c r="I5238" s="163"/>
    </row>
    <row r="5239" spans="3:9" s="175" customFormat="1" ht="15" customHeight="1" x14ac:dyDescent="0.25">
      <c r="C5239" s="170"/>
      <c r="E5239" s="176"/>
      <c r="F5239" s="171"/>
      <c r="G5239" s="212"/>
      <c r="H5239" s="176"/>
      <c r="I5239" s="163"/>
    </row>
    <row r="5240" spans="3:9" s="175" customFormat="1" ht="15" customHeight="1" x14ac:dyDescent="0.25">
      <c r="C5240" s="170"/>
      <c r="E5240" s="176"/>
      <c r="F5240" s="171"/>
      <c r="G5240" s="212"/>
      <c r="H5240" s="176"/>
      <c r="I5240" s="163"/>
    </row>
    <row r="5241" spans="3:9" s="175" customFormat="1" ht="15" customHeight="1" x14ac:dyDescent="0.25">
      <c r="C5241" s="170"/>
      <c r="E5241" s="176"/>
      <c r="F5241" s="171"/>
      <c r="G5241" s="212"/>
      <c r="H5241" s="176"/>
      <c r="I5241" s="163"/>
    </row>
    <row r="5242" spans="3:9" s="175" customFormat="1" ht="15" customHeight="1" x14ac:dyDescent="0.25">
      <c r="C5242" s="170"/>
      <c r="E5242" s="176"/>
      <c r="F5242" s="171"/>
      <c r="G5242" s="212"/>
      <c r="H5242" s="176"/>
      <c r="I5242" s="163"/>
    </row>
    <row r="5243" spans="3:9" s="175" customFormat="1" ht="15" customHeight="1" x14ac:dyDescent="0.25">
      <c r="C5243" s="170"/>
      <c r="E5243" s="176"/>
      <c r="F5243" s="171"/>
      <c r="G5243" s="212"/>
      <c r="H5243" s="176"/>
      <c r="I5243" s="163"/>
    </row>
    <row r="5244" spans="3:9" s="175" customFormat="1" ht="15" customHeight="1" x14ac:dyDescent="0.25">
      <c r="C5244" s="170"/>
      <c r="E5244" s="176"/>
      <c r="F5244" s="171"/>
      <c r="G5244" s="212"/>
      <c r="H5244" s="176"/>
      <c r="I5244" s="163"/>
    </row>
    <row r="5245" spans="3:9" s="175" customFormat="1" ht="15" customHeight="1" x14ac:dyDescent="0.25">
      <c r="C5245" s="170"/>
      <c r="E5245" s="176"/>
      <c r="F5245" s="171"/>
      <c r="G5245" s="212"/>
      <c r="H5245" s="176"/>
      <c r="I5245" s="163"/>
    </row>
    <row r="5246" spans="3:9" s="175" customFormat="1" ht="15" customHeight="1" x14ac:dyDescent="0.25">
      <c r="C5246" s="170"/>
      <c r="E5246" s="176"/>
      <c r="F5246" s="171"/>
      <c r="G5246" s="212"/>
      <c r="H5246" s="176"/>
      <c r="I5246" s="163"/>
    </row>
    <row r="5247" spans="3:9" s="175" customFormat="1" ht="15" customHeight="1" x14ac:dyDescent="0.25">
      <c r="C5247" s="170"/>
      <c r="E5247" s="176"/>
      <c r="F5247" s="171"/>
      <c r="G5247" s="212"/>
      <c r="H5247" s="176"/>
      <c r="I5247" s="163"/>
    </row>
    <row r="5248" spans="3:9" s="175" customFormat="1" ht="15" customHeight="1" x14ac:dyDescent="0.25">
      <c r="C5248" s="170"/>
      <c r="E5248" s="176"/>
      <c r="F5248" s="171"/>
      <c r="G5248" s="212"/>
      <c r="H5248" s="176"/>
      <c r="I5248" s="163"/>
    </row>
    <row r="5249" spans="3:9" s="175" customFormat="1" ht="15" customHeight="1" x14ac:dyDescent="0.25">
      <c r="C5249" s="170"/>
      <c r="E5249" s="176"/>
      <c r="F5249" s="171"/>
      <c r="G5249" s="212"/>
      <c r="H5249" s="176"/>
      <c r="I5249" s="163"/>
    </row>
    <row r="5250" spans="3:9" s="175" customFormat="1" ht="15" customHeight="1" x14ac:dyDescent="0.25">
      <c r="C5250" s="170"/>
      <c r="E5250" s="176"/>
      <c r="F5250" s="171"/>
      <c r="G5250" s="212"/>
      <c r="H5250" s="176"/>
      <c r="I5250" s="163"/>
    </row>
    <row r="5251" spans="3:9" s="175" customFormat="1" ht="15" customHeight="1" x14ac:dyDescent="0.25">
      <c r="C5251" s="170"/>
      <c r="E5251" s="176"/>
      <c r="F5251" s="171"/>
      <c r="G5251" s="212"/>
      <c r="H5251" s="176"/>
      <c r="I5251" s="163"/>
    </row>
    <row r="5252" spans="3:9" s="175" customFormat="1" ht="15" customHeight="1" x14ac:dyDescent="0.25">
      <c r="C5252" s="170"/>
      <c r="E5252" s="176"/>
      <c r="F5252" s="171"/>
      <c r="G5252" s="212"/>
      <c r="H5252" s="176"/>
      <c r="I5252" s="163"/>
    </row>
    <row r="5253" spans="3:9" s="175" customFormat="1" ht="15" customHeight="1" x14ac:dyDescent="0.25">
      <c r="C5253" s="170"/>
      <c r="E5253" s="176"/>
      <c r="F5253" s="171"/>
      <c r="G5253" s="212"/>
      <c r="H5253" s="176"/>
      <c r="I5253" s="163"/>
    </row>
    <row r="5254" spans="3:9" s="175" customFormat="1" ht="15" customHeight="1" x14ac:dyDescent="0.25">
      <c r="C5254" s="170"/>
      <c r="E5254" s="176"/>
      <c r="F5254" s="171"/>
      <c r="G5254" s="212"/>
      <c r="H5254" s="176"/>
      <c r="I5254" s="163"/>
    </row>
    <row r="5255" spans="3:9" s="175" customFormat="1" ht="15" customHeight="1" x14ac:dyDescent="0.25">
      <c r="C5255" s="170"/>
      <c r="E5255" s="176"/>
      <c r="F5255" s="171"/>
      <c r="G5255" s="212"/>
      <c r="H5255" s="176"/>
      <c r="I5255" s="163"/>
    </row>
    <row r="5256" spans="3:9" s="175" customFormat="1" ht="15" customHeight="1" x14ac:dyDescent="0.25">
      <c r="C5256" s="170"/>
      <c r="E5256" s="176"/>
      <c r="F5256" s="171"/>
      <c r="G5256" s="212"/>
      <c r="H5256" s="176"/>
      <c r="I5256" s="163"/>
    </row>
    <row r="5257" spans="3:9" s="175" customFormat="1" ht="15" customHeight="1" x14ac:dyDescent="0.25">
      <c r="C5257" s="170"/>
      <c r="E5257" s="176"/>
      <c r="F5257" s="171"/>
      <c r="G5257" s="212"/>
      <c r="H5257" s="176"/>
      <c r="I5257" s="163"/>
    </row>
    <row r="5258" spans="3:9" s="175" customFormat="1" ht="15" customHeight="1" x14ac:dyDescent="0.25">
      <c r="C5258" s="170"/>
      <c r="E5258" s="176"/>
      <c r="F5258" s="171"/>
      <c r="G5258" s="212"/>
      <c r="H5258" s="176"/>
      <c r="I5258" s="163"/>
    </row>
    <row r="5259" spans="3:9" s="175" customFormat="1" ht="15" customHeight="1" x14ac:dyDescent="0.25">
      <c r="C5259" s="170"/>
      <c r="E5259" s="176"/>
      <c r="F5259" s="171"/>
      <c r="G5259" s="212"/>
      <c r="H5259" s="176"/>
      <c r="I5259" s="163"/>
    </row>
    <row r="5260" spans="3:9" s="175" customFormat="1" ht="15" customHeight="1" x14ac:dyDescent="0.25">
      <c r="C5260" s="170"/>
      <c r="E5260" s="176"/>
      <c r="F5260" s="171"/>
      <c r="G5260" s="212"/>
      <c r="H5260" s="176"/>
      <c r="I5260" s="163"/>
    </row>
    <row r="5261" spans="3:9" s="175" customFormat="1" ht="15" customHeight="1" x14ac:dyDescent="0.25">
      <c r="C5261" s="170"/>
      <c r="E5261" s="176"/>
      <c r="F5261" s="171"/>
      <c r="G5261" s="212"/>
      <c r="H5261" s="176"/>
      <c r="I5261" s="163"/>
    </row>
    <row r="5262" spans="3:9" s="175" customFormat="1" ht="15" customHeight="1" x14ac:dyDescent="0.25">
      <c r="C5262" s="170"/>
      <c r="E5262" s="176"/>
      <c r="F5262" s="171"/>
      <c r="G5262" s="212"/>
      <c r="H5262" s="176"/>
      <c r="I5262" s="163"/>
    </row>
    <row r="5263" spans="3:9" s="175" customFormat="1" ht="15" customHeight="1" x14ac:dyDescent="0.25">
      <c r="C5263" s="170"/>
      <c r="E5263" s="176"/>
      <c r="F5263" s="171"/>
      <c r="G5263" s="212"/>
      <c r="H5263" s="176"/>
      <c r="I5263" s="163"/>
    </row>
    <row r="5264" spans="3:9" s="175" customFormat="1" ht="15" customHeight="1" x14ac:dyDescent="0.25">
      <c r="C5264" s="170"/>
      <c r="E5264" s="176"/>
      <c r="F5264" s="171"/>
      <c r="G5264" s="212"/>
      <c r="H5264" s="176"/>
      <c r="I5264" s="163"/>
    </row>
    <row r="5265" spans="3:9" s="175" customFormat="1" ht="15" customHeight="1" x14ac:dyDescent="0.25">
      <c r="C5265" s="170"/>
      <c r="E5265" s="176"/>
      <c r="F5265" s="171"/>
      <c r="G5265" s="212"/>
      <c r="H5265" s="176"/>
      <c r="I5265" s="163"/>
    </row>
    <row r="5266" spans="3:9" s="175" customFormat="1" ht="15" customHeight="1" x14ac:dyDescent="0.25">
      <c r="C5266" s="170"/>
      <c r="E5266" s="176"/>
      <c r="F5266" s="171"/>
      <c r="G5266" s="212"/>
      <c r="H5266" s="176"/>
      <c r="I5266" s="163"/>
    </row>
    <row r="5267" spans="3:9" s="175" customFormat="1" ht="15" customHeight="1" x14ac:dyDescent="0.25">
      <c r="C5267" s="170"/>
      <c r="E5267" s="176"/>
      <c r="F5267" s="171"/>
      <c r="G5267" s="212"/>
      <c r="H5267" s="176"/>
      <c r="I5267" s="163"/>
    </row>
    <row r="5268" spans="3:9" s="175" customFormat="1" ht="15" customHeight="1" x14ac:dyDescent="0.25">
      <c r="C5268" s="170"/>
      <c r="E5268" s="176"/>
      <c r="F5268" s="171"/>
      <c r="G5268" s="212"/>
      <c r="H5268" s="176"/>
      <c r="I5268" s="163"/>
    </row>
    <row r="5269" spans="3:9" s="175" customFormat="1" ht="15" customHeight="1" x14ac:dyDescent="0.25">
      <c r="C5269" s="170"/>
      <c r="E5269" s="176"/>
      <c r="F5269" s="171"/>
      <c r="G5269" s="212"/>
      <c r="H5269" s="176"/>
      <c r="I5269" s="163"/>
    </row>
    <row r="5270" spans="3:9" s="175" customFormat="1" ht="15" customHeight="1" x14ac:dyDescent="0.25">
      <c r="C5270" s="170"/>
      <c r="E5270" s="176"/>
      <c r="F5270" s="171"/>
      <c r="G5270" s="212"/>
      <c r="H5270" s="176"/>
      <c r="I5270" s="163"/>
    </row>
    <row r="5271" spans="3:9" s="175" customFormat="1" ht="15" customHeight="1" x14ac:dyDescent="0.25">
      <c r="C5271" s="170"/>
      <c r="E5271" s="176"/>
      <c r="F5271" s="171"/>
      <c r="G5271" s="212"/>
      <c r="H5271" s="176"/>
      <c r="I5271" s="163"/>
    </row>
    <row r="5272" spans="3:9" s="175" customFormat="1" ht="15" customHeight="1" x14ac:dyDescent="0.25">
      <c r="C5272" s="170"/>
      <c r="E5272" s="176"/>
      <c r="F5272" s="171"/>
      <c r="G5272" s="212"/>
      <c r="H5272" s="176"/>
      <c r="I5272" s="163"/>
    </row>
    <row r="5273" spans="3:9" s="175" customFormat="1" ht="15" customHeight="1" x14ac:dyDescent="0.25">
      <c r="C5273" s="170"/>
      <c r="E5273" s="176"/>
      <c r="F5273" s="171"/>
      <c r="G5273" s="212"/>
      <c r="H5273" s="176"/>
      <c r="I5273" s="163"/>
    </row>
    <row r="5274" spans="3:9" s="175" customFormat="1" ht="15" customHeight="1" x14ac:dyDescent="0.25">
      <c r="C5274" s="170"/>
      <c r="E5274" s="176"/>
      <c r="F5274" s="171"/>
      <c r="G5274" s="212"/>
      <c r="H5274" s="176"/>
      <c r="I5274" s="163"/>
    </row>
    <row r="5275" spans="3:9" s="175" customFormat="1" ht="15" customHeight="1" x14ac:dyDescent="0.25">
      <c r="C5275" s="170"/>
      <c r="E5275" s="176"/>
      <c r="F5275" s="171"/>
      <c r="G5275" s="212"/>
      <c r="H5275" s="176"/>
      <c r="I5275" s="163"/>
    </row>
    <row r="5276" spans="3:9" s="175" customFormat="1" ht="15" customHeight="1" x14ac:dyDescent="0.25">
      <c r="C5276" s="170"/>
      <c r="E5276" s="176"/>
      <c r="F5276" s="171"/>
      <c r="G5276" s="212"/>
      <c r="H5276" s="176"/>
      <c r="I5276" s="163"/>
    </row>
    <row r="5277" spans="3:9" s="175" customFormat="1" ht="15" customHeight="1" x14ac:dyDescent="0.25">
      <c r="C5277" s="170"/>
      <c r="E5277" s="176"/>
      <c r="F5277" s="171"/>
      <c r="G5277" s="212"/>
      <c r="H5277" s="176"/>
      <c r="I5277" s="163"/>
    </row>
    <row r="5278" spans="3:9" s="175" customFormat="1" ht="15" customHeight="1" x14ac:dyDescent="0.25">
      <c r="C5278" s="170"/>
      <c r="E5278" s="176"/>
      <c r="F5278" s="171"/>
      <c r="G5278" s="212"/>
      <c r="H5278" s="176"/>
      <c r="I5278" s="163"/>
    </row>
    <row r="5279" spans="3:9" s="175" customFormat="1" ht="15" customHeight="1" x14ac:dyDescent="0.25">
      <c r="C5279" s="170"/>
      <c r="E5279" s="176"/>
      <c r="F5279" s="171"/>
      <c r="G5279" s="212"/>
      <c r="H5279" s="176"/>
      <c r="I5279" s="163"/>
    </row>
    <row r="5280" spans="3:9" s="175" customFormat="1" ht="15" customHeight="1" x14ac:dyDescent="0.25">
      <c r="C5280" s="170"/>
      <c r="E5280" s="176"/>
      <c r="F5280" s="171"/>
      <c r="G5280" s="212"/>
      <c r="H5280" s="176"/>
      <c r="I5280" s="163"/>
    </row>
    <row r="5281" spans="3:9" s="175" customFormat="1" ht="15" customHeight="1" x14ac:dyDescent="0.25">
      <c r="C5281" s="170"/>
      <c r="E5281" s="176"/>
      <c r="F5281" s="171"/>
      <c r="G5281" s="212"/>
      <c r="H5281" s="176"/>
      <c r="I5281" s="163"/>
    </row>
    <row r="5282" spans="3:9" s="175" customFormat="1" ht="15" customHeight="1" x14ac:dyDescent="0.25">
      <c r="C5282" s="170"/>
      <c r="E5282" s="176"/>
      <c r="F5282" s="171"/>
      <c r="G5282" s="212"/>
      <c r="H5282" s="176"/>
      <c r="I5282" s="163"/>
    </row>
    <row r="5283" spans="3:9" s="175" customFormat="1" ht="15" customHeight="1" x14ac:dyDescent="0.25">
      <c r="C5283" s="170"/>
      <c r="E5283" s="176"/>
      <c r="F5283" s="171"/>
      <c r="G5283" s="212"/>
      <c r="H5283" s="176"/>
      <c r="I5283" s="163"/>
    </row>
    <row r="5284" spans="3:9" s="175" customFormat="1" ht="15" customHeight="1" x14ac:dyDescent="0.25">
      <c r="C5284" s="170"/>
      <c r="E5284" s="176"/>
      <c r="F5284" s="171"/>
      <c r="G5284" s="212"/>
      <c r="H5284" s="176"/>
      <c r="I5284" s="163"/>
    </row>
    <row r="5285" spans="3:9" s="175" customFormat="1" ht="15" customHeight="1" x14ac:dyDescent="0.25">
      <c r="C5285" s="170"/>
      <c r="E5285" s="176"/>
      <c r="F5285" s="171"/>
      <c r="G5285" s="212"/>
      <c r="H5285" s="176"/>
      <c r="I5285" s="163"/>
    </row>
    <row r="5286" spans="3:9" s="175" customFormat="1" ht="15" customHeight="1" x14ac:dyDescent="0.25">
      <c r="C5286" s="170"/>
      <c r="E5286" s="176"/>
      <c r="F5286" s="171"/>
      <c r="G5286" s="212"/>
      <c r="H5286" s="176"/>
      <c r="I5286" s="163"/>
    </row>
    <row r="5287" spans="3:9" s="175" customFormat="1" ht="15" customHeight="1" x14ac:dyDescent="0.25">
      <c r="C5287" s="170"/>
      <c r="E5287" s="176"/>
      <c r="F5287" s="171"/>
      <c r="G5287" s="212"/>
      <c r="H5287" s="176"/>
      <c r="I5287" s="163"/>
    </row>
    <row r="5288" spans="3:9" s="175" customFormat="1" ht="15" customHeight="1" x14ac:dyDescent="0.25">
      <c r="C5288" s="170"/>
      <c r="E5288" s="176"/>
      <c r="F5288" s="171"/>
      <c r="G5288" s="212"/>
      <c r="H5288" s="176"/>
      <c r="I5288" s="163"/>
    </row>
    <row r="5289" spans="3:9" s="175" customFormat="1" ht="15" customHeight="1" x14ac:dyDescent="0.25">
      <c r="C5289" s="170"/>
      <c r="E5289" s="176"/>
      <c r="F5289" s="171"/>
      <c r="G5289" s="212"/>
      <c r="H5289" s="176"/>
      <c r="I5289" s="163"/>
    </row>
    <row r="5290" spans="3:9" s="175" customFormat="1" ht="15" customHeight="1" x14ac:dyDescent="0.25">
      <c r="C5290" s="170"/>
      <c r="E5290" s="176"/>
      <c r="F5290" s="171"/>
      <c r="G5290" s="212"/>
      <c r="H5290" s="176"/>
      <c r="I5290" s="163"/>
    </row>
    <row r="5291" spans="3:9" s="175" customFormat="1" ht="15" customHeight="1" x14ac:dyDescent="0.25">
      <c r="C5291" s="170"/>
      <c r="E5291" s="176"/>
      <c r="F5291" s="171"/>
      <c r="G5291" s="212"/>
      <c r="H5291" s="176"/>
      <c r="I5291" s="163"/>
    </row>
    <row r="5292" spans="3:9" s="175" customFormat="1" ht="15" customHeight="1" x14ac:dyDescent="0.25">
      <c r="C5292" s="170"/>
      <c r="E5292" s="176"/>
      <c r="F5292" s="171"/>
      <c r="G5292" s="212"/>
      <c r="H5292" s="176"/>
      <c r="I5292" s="163"/>
    </row>
    <row r="5293" spans="3:9" s="175" customFormat="1" ht="15" customHeight="1" x14ac:dyDescent="0.25">
      <c r="C5293" s="170"/>
      <c r="E5293" s="176"/>
      <c r="F5293" s="171"/>
      <c r="G5293" s="212"/>
      <c r="H5293" s="176"/>
      <c r="I5293" s="163"/>
    </row>
    <row r="5294" spans="3:9" s="175" customFormat="1" ht="15" customHeight="1" x14ac:dyDescent="0.25">
      <c r="C5294" s="170"/>
      <c r="E5294" s="176"/>
      <c r="F5294" s="171"/>
      <c r="G5294" s="212"/>
      <c r="H5294" s="176"/>
      <c r="I5294" s="163"/>
    </row>
    <row r="5295" spans="3:9" s="175" customFormat="1" ht="15" customHeight="1" x14ac:dyDescent="0.25">
      <c r="C5295" s="170"/>
      <c r="E5295" s="176"/>
      <c r="F5295" s="171"/>
      <c r="G5295" s="212"/>
      <c r="H5295" s="176"/>
      <c r="I5295" s="163"/>
    </row>
    <row r="5296" spans="3:9" s="175" customFormat="1" ht="15" customHeight="1" x14ac:dyDescent="0.25">
      <c r="C5296" s="170"/>
      <c r="E5296" s="176"/>
      <c r="F5296" s="171"/>
      <c r="G5296" s="212"/>
      <c r="H5296" s="176"/>
      <c r="I5296" s="163"/>
    </row>
    <row r="5297" spans="3:9" s="175" customFormat="1" ht="15" customHeight="1" x14ac:dyDescent="0.25">
      <c r="C5297" s="170"/>
      <c r="E5297" s="176"/>
      <c r="F5297" s="171"/>
      <c r="G5297" s="212"/>
      <c r="H5297" s="176"/>
      <c r="I5297" s="163"/>
    </row>
    <row r="5298" spans="3:9" s="175" customFormat="1" ht="15" customHeight="1" x14ac:dyDescent="0.25">
      <c r="C5298" s="170"/>
      <c r="E5298" s="176"/>
      <c r="F5298" s="171"/>
      <c r="G5298" s="212"/>
      <c r="H5298" s="176"/>
      <c r="I5298" s="163"/>
    </row>
    <row r="5299" spans="3:9" s="175" customFormat="1" ht="15" customHeight="1" x14ac:dyDescent="0.25">
      <c r="C5299" s="170"/>
      <c r="E5299" s="176"/>
      <c r="F5299" s="171"/>
      <c r="G5299" s="212"/>
      <c r="H5299" s="176"/>
      <c r="I5299" s="163"/>
    </row>
    <row r="5300" spans="3:9" s="175" customFormat="1" ht="15" customHeight="1" x14ac:dyDescent="0.25">
      <c r="C5300" s="170"/>
      <c r="E5300" s="176"/>
      <c r="F5300" s="171"/>
      <c r="G5300" s="212"/>
      <c r="H5300" s="176"/>
      <c r="I5300" s="163"/>
    </row>
    <row r="5301" spans="3:9" s="175" customFormat="1" ht="15" customHeight="1" x14ac:dyDescent="0.25">
      <c r="C5301" s="170"/>
      <c r="E5301" s="176"/>
      <c r="F5301" s="171"/>
      <c r="G5301" s="212"/>
      <c r="H5301" s="176"/>
      <c r="I5301" s="163"/>
    </row>
    <row r="5302" spans="3:9" s="175" customFormat="1" ht="15" customHeight="1" x14ac:dyDescent="0.25">
      <c r="C5302" s="170"/>
      <c r="E5302" s="176"/>
      <c r="F5302" s="171"/>
      <c r="G5302" s="212"/>
      <c r="H5302" s="176"/>
      <c r="I5302" s="163"/>
    </row>
    <row r="5303" spans="3:9" s="175" customFormat="1" ht="15" customHeight="1" x14ac:dyDescent="0.25">
      <c r="C5303" s="170"/>
      <c r="E5303" s="176"/>
      <c r="F5303" s="171"/>
      <c r="G5303" s="212"/>
      <c r="H5303" s="176"/>
      <c r="I5303" s="163"/>
    </row>
    <row r="5304" spans="3:9" s="175" customFormat="1" ht="15" customHeight="1" x14ac:dyDescent="0.25">
      <c r="C5304" s="170"/>
      <c r="E5304" s="176"/>
      <c r="F5304" s="171"/>
      <c r="G5304" s="212"/>
      <c r="H5304" s="176"/>
      <c r="I5304" s="163"/>
    </row>
    <row r="5305" spans="3:9" s="175" customFormat="1" ht="15" customHeight="1" x14ac:dyDescent="0.25">
      <c r="C5305" s="170"/>
      <c r="E5305" s="176"/>
      <c r="F5305" s="171"/>
      <c r="G5305" s="212"/>
      <c r="H5305" s="176"/>
      <c r="I5305" s="163"/>
    </row>
    <row r="5306" spans="3:9" s="175" customFormat="1" ht="15" customHeight="1" x14ac:dyDescent="0.25">
      <c r="C5306" s="170"/>
      <c r="E5306" s="176"/>
      <c r="F5306" s="171"/>
      <c r="G5306" s="212"/>
      <c r="H5306" s="176"/>
      <c r="I5306" s="163"/>
    </row>
    <row r="5307" spans="3:9" s="175" customFormat="1" ht="15" customHeight="1" x14ac:dyDescent="0.25">
      <c r="C5307" s="170"/>
      <c r="E5307" s="176"/>
      <c r="F5307" s="171"/>
      <c r="G5307" s="212"/>
      <c r="H5307" s="176"/>
      <c r="I5307" s="163"/>
    </row>
    <row r="5308" spans="3:9" s="175" customFormat="1" ht="15" customHeight="1" x14ac:dyDescent="0.25">
      <c r="C5308" s="170"/>
      <c r="E5308" s="176"/>
      <c r="F5308" s="171"/>
      <c r="G5308" s="212"/>
      <c r="H5308" s="176"/>
      <c r="I5308" s="163"/>
    </row>
    <row r="5309" spans="3:9" s="175" customFormat="1" ht="15" customHeight="1" x14ac:dyDescent="0.25">
      <c r="C5309" s="170"/>
      <c r="E5309" s="176"/>
      <c r="F5309" s="171"/>
      <c r="G5309" s="212"/>
      <c r="H5309" s="176"/>
      <c r="I5309" s="163"/>
    </row>
    <row r="5310" spans="3:9" s="175" customFormat="1" ht="15" customHeight="1" x14ac:dyDescent="0.25">
      <c r="C5310" s="170"/>
      <c r="E5310" s="176"/>
      <c r="F5310" s="171"/>
      <c r="G5310" s="212"/>
      <c r="H5310" s="176"/>
      <c r="I5310" s="163"/>
    </row>
    <row r="5311" spans="3:9" s="175" customFormat="1" ht="15" customHeight="1" x14ac:dyDescent="0.25">
      <c r="C5311" s="170"/>
      <c r="E5311" s="176"/>
      <c r="F5311" s="171"/>
      <c r="G5311" s="212"/>
      <c r="H5311" s="176"/>
      <c r="I5311" s="163"/>
    </row>
    <row r="5312" spans="3:9" s="175" customFormat="1" ht="15" customHeight="1" x14ac:dyDescent="0.25">
      <c r="C5312" s="170"/>
      <c r="E5312" s="176"/>
      <c r="F5312" s="171"/>
      <c r="G5312" s="212"/>
      <c r="H5312" s="176"/>
      <c r="I5312" s="163"/>
    </row>
    <row r="5313" spans="3:9" s="175" customFormat="1" ht="15" customHeight="1" x14ac:dyDescent="0.25">
      <c r="C5313" s="170"/>
      <c r="E5313" s="176"/>
      <c r="F5313" s="171"/>
      <c r="G5313" s="212"/>
      <c r="H5313" s="176"/>
      <c r="I5313" s="163"/>
    </row>
    <row r="5314" spans="3:9" s="175" customFormat="1" ht="15" customHeight="1" x14ac:dyDescent="0.25">
      <c r="C5314" s="170"/>
      <c r="E5314" s="176"/>
      <c r="F5314" s="171"/>
      <c r="G5314" s="212"/>
      <c r="H5314" s="176"/>
      <c r="I5314" s="163"/>
    </row>
    <row r="5315" spans="3:9" s="175" customFormat="1" ht="15" customHeight="1" x14ac:dyDescent="0.25">
      <c r="C5315" s="170"/>
      <c r="E5315" s="176"/>
      <c r="F5315" s="171"/>
      <c r="G5315" s="212"/>
      <c r="H5315" s="176"/>
      <c r="I5315" s="163"/>
    </row>
    <row r="5316" spans="3:9" s="175" customFormat="1" ht="15" customHeight="1" x14ac:dyDescent="0.25">
      <c r="C5316" s="170"/>
      <c r="E5316" s="176"/>
      <c r="F5316" s="171"/>
      <c r="G5316" s="212"/>
      <c r="H5316" s="176"/>
      <c r="I5316" s="163"/>
    </row>
    <row r="5317" spans="3:9" s="175" customFormat="1" ht="15" customHeight="1" x14ac:dyDescent="0.25">
      <c r="C5317" s="170"/>
      <c r="E5317" s="176"/>
      <c r="F5317" s="171"/>
      <c r="G5317" s="212"/>
      <c r="H5317" s="176"/>
      <c r="I5317" s="163"/>
    </row>
    <row r="5318" spans="3:9" s="175" customFormat="1" ht="15" customHeight="1" x14ac:dyDescent="0.25">
      <c r="C5318" s="170"/>
      <c r="E5318" s="176"/>
      <c r="F5318" s="171"/>
      <c r="G5318" s="212"/>
      <c r="H5318" s="176"/>
      <c r="I5318" s="163"/>
    </row>
    <row r="5319" spans="3:9" s="175" customFormat="1" ht="15" customHeight="1" x14ac:dyDescent="0.25">
      <c r="C5319" s="170"/>
      <c r="E5319" s="176"/>
      <c r="F5319" s="171"/>
      <c r="G5319" s="212"/>
      <c r="H5319" s="176"/>
      <c r="I5319" s="163"/>
    </row>
    <row r="5320" spans="3:9" s="175" customFormat="1" ht="15" customHeight="1" x14ac:dyDescent="0.25">
      <c r="C5320" s="170"/>
      <c r="E5320" s="176"/>
      <c r="F5320" s="171"/>
      <c r="G5320" s="212"/>
      <c r="H5320" s="176"/>
      <c r="I5320" s="163"/>
    </row>
    <row r="5321" spans="3:9" s="175" customFormat="1" ht="15" customHeight="1" x14ac:dyDescent="0.25">
      <c r="C5321" s="170"/>
      <c r="E5321" s="176"/>
      <c r="F5321" s="171"/>
      <c r="G5321" s="212"/>
      <c r="H5321" s="176"/>
      <c r="I5321" s="163"/>
    </row>
    <row r="5322" spans="3:9" s="175" customFormat="1" ht="15" customHeight="1" x14ac:dyDescent="0.25">
      <c r="C5322" s="170"/>
      <c r="E5322" s="176"/>
      <c r="F5322" s="171"/>
      <c r="G5322" s="212"/>
      <c r="H5322" s="176"/>
      <c r="I5322" s="163"/>
    </row>
    <row r="5323" spans="3:9" s="175" customFormat="1" ht="15" customHeight="1" x14ac:dyDescent="0.25">
      <c r="C5323" s="170"/>
      <c r="E5323" s="176"/>
      <c r="F5323" s="171"/>
      <c r="G5323" s="212"/>
      <c r="H5323" s="176"/>
      <c r="I5323" s="163"/>
    </row>
    <row r="5324" spans="3:9" s="175" customFormat="1" ht="15" customHeight="1" x14ac:dyDescent="0.25">
      <c r="C5324" s="170"/>
      <c r="E5324" s="176"/>
      <c r="F5324" s="171"/>
      <c r="G5324" s="212"/>
      <c r="H5324" s="176"/>
      <c r="I5324" s="163"/>
    </row>
    <row r="5325" spans="3:9" s="175" customFormat="1" ht="15" customHeight="1" x14ac:dyDescent="0.25">
      <c r="C5325" s="170"/>
      <c r="E5325" s="176"/>
      <c r="F5325" s="171"/>
      <c r="G5325" s="212"/>
      <c r="H5325" s="176"/>
      <c r="I5325" s="163"/>
    </row>
    <row r="5326" spans="3:9" s="175" customFormat="1" ht="15" customHeight="1" x14ac:dyDescent="0.25">
      <c r="C5326" s="170"/>
      <c r="E5326" s="176"/>
      <c r="F5326" s="171"/>
      <c r="G5326" s="212"/>
      <c r="H5326" s="176"/>
      <c r="I5326" s="163"/>
    </row>
    <row r="5327" spans="3:9" s="175" customFormat="1" ht="15" customHeight="1" x14ac:dyDescent="0.25">
      <c r="C5327" s="170"/>
      <c r="E5327" s="176"/>
      <c r="F5327" s="171"/>
      <c r="G5327" s="212"/>
      <c r="H5327" s="176"/>
      <c r="I5327" s="163"/>
    </row>
    <row r="5328" spans="3:9" s="175" customFormat="1" ht="15" customHeight="1" x14ac:dyDescent="0.25">
      <c r="C5328" s="170"/>
      <c r="E5328" s="176"/>
      <c r="F5328" s="171"/>
      <c r="G5328" s="212"/>
      <c r="H5328" s="176"/>
      <c r="I5328" s="163"/>
    </row>
    <row r="5329" spans="3:9" s="175" customFormat="1" ht="15" customHeight="1" x14ac:dyDescent="0.25">
      <c r="C5329" s="170"/>
      <c r="E5329" s="176"/>
      <c r="F5329" s="171"/>
      <c r="G5329" s="212"/>
      <c r="H5329" s="176"/>
      <c r="I5329" s="163"/>
    </row>
    <row r="5330" spans="3:9" s="175" customFormat="1" ht="15" customHeight="1" x14ac:dyDescent="0.25">
      <c r="C5330" s="170"/>
      <c r="E5330" s="176"/>
      <c r="F5330" s="171"/>
      <c r="G5330" s="212"/>
      <c r="H5330" s="176"/>
      <c r="I5330" s="163"/>
    </row>
    <row r="5331" spans="3:9" s="175" customFormat="1" ht="15" customHeight="1" x14ac:dyDescent="0.25">
      <c r="C5331" s="170"/>
      <c r="E5331" s="176"/>
      <c r="F5331" s="171"/>
      <c r="G5331" s="212"/>
      <c r="H5331" s="176"/>
      <c r="I5331" s="163"/>
    </row>
    <row r="5332" spans="3:9" s="175" customFormat="1" ht="15" customHeight="1" x14ac:dyDescent="0.25">
      <c r="C5332" s="170"/>
      <c r="E5332" s="176"/>
      <c r="F5332" s="171"/>
      <c r="G5332" s="212"/>
      <c r="H5332" s="176"/>
      <c r="I5332" s="163"/>
    </row>
    <row r="5333" spans="3:9" s="175" customFormat="1" ht="15" customHeight="1" x14ac:dyDescent="0.25">
      <c r="C5333" s="170"/>
      <c r="E5333" s="176"/>
      <c r="F5333" s="171"/>
      <c r="G5333" s="212"/>
      <c r="H5333" s="176"/>
      <c r="I5333" s="163"/>
    </row>
    <row r="5334" spans="3:9" s="175" customFormat="1" ht="15" customHeight="1" x14ac:dyDescent="0.25">
      <c r="C5334" s="170"/>
      <c r="E5334" s="176"/>
      <c r="F5334" s="171"/>
      <c r="G5334" s="212"/>
      <c r="H5334" s="176"/>
      <c r="I5334" s="163"/>
    </row>
    <row r="5335" spans="3:9" s="175" customFormat="1" ht="15" customHeight="1" x14ac:dyDescent="0.25">
      <c r="C5335" s="170"/>
      <c r="E5335" s="176"/>
      <c r="F5335" s="171"/>
      <c r="G5335" s="212"/>
      <c r="H5335" s="176"/>
      <c r="I5335" s="163"/>
    </row>
    <row r="5336" spans="3:9" s="175" customFormat="1" ht="15" customHeight="1" x14ac:dyDescent="0.25">
      <c r="C5336" s="170"/>
      <c r="E5336" s="176"/>
      <c r="F5336" s="171"/>
      <c r="G5336" s="212"/>
      <c r="H5336" s="176"/>
      <c r="I5336" s="163"/>
    </row>
    <row r="5337" spans="3:9" s="175" customFormat="1" ht="15" customHeight="1" x14ac:dyDescent="0.25">
      <c r="C5337" s="170"/>
      <c r="E5337" s="176"/>
      <c r="F5337" s="171"/>
      <c r="G5337" s="212"/>
      <c r="H5337" s="176"/>
      <c r="I5337" s="163"/>
    </row>
    <row r="5338" spans="3:9" s="175" customFormat="1" ht="15" customHeight="1" x14ac:dyDescent="0.25">
      <c r="C5338" s="170"/>
      <c r="E5338" s="176"/>
      <c r="F5338" s="171"/>
      <c r="G5338" s="212"/>
      <c r="H5338" s="176"/>
      <c r="I5338" s="163"/>
    </row>
    <row r="5339" spans="3:9" s="175" customFormat="1" ht="15" customHeight="1" x14ac:dyDescent="0.25">
      <c r="C5339" s="170"/>
      <c r="E5339" s="176"/>
      <c r="F5339" s="171"/>
      <c r="G5339" s="212"/>
      <c r="H5339" s="176"/>
      <c r="I5339" s="163"/>
    </row>
    <row r="5340" spans="3:9" s="175" customFormat="1" ht="15" customHeight="1" x14ac:dyDescent="0.25">
      <c r="C5340" s="170"/>
      <c r="E5340" s="176"/>
      <c r="F5340" s="171"/>
      <c r="G5340" s="212"/>
      <c r="H5340" s="176"/>
      <c r="I5340" s="163"/>
    </row>
    <row r="5341" spans="3:9" s="175" customFormat="1" ht="15" customHeight="1" x14ac:dyDescent="0.25">
      <c r="C5341" s="170"/>
      <c r="E5341" s="176"/>
      <c r="F5341" s="171"/>
      <c r="G5341" s="212"/>
      <c r="H5341" s="176"/>
      <c r="I5341" s="163"/>
    </row>
    <row r="5342" spans="3:9" s="175" customFormat="1" ht="15" customHeight="1" x14ac:dyDescent="0.25">
      <c r="C5342" s="170"/>
      <c r="E5342" s="176"/>
      <c r="F5342" s="171"/>
      <c r="G5342" s="212"/>
      <c r="H5342" s="176"/>
      <c r="I5342" s="163"/>
    </row>
    <row r="5343" spans="3:9" s="175" customFormat="1" ht="15" customHeight="1" x14ac:dyDescent="0.25">
      <c r="C5343" s="170"/>
      <c r="E5343" s="176"/>
      <c r="F5343" s="171"/>
      <c r="G5343" s="212"/>
      <c r="H5343" s="176"/>
      <c r="I5343" s="163"/>
    </row>
    <row r="5344" spans="3:9" s="175" customFormat="1" ht="15" customHeight="1" x14ac:dyDescent="0.25">
      <c r="C5344" s="170"/>
      <c r="E5344" s="176"/>
      <c r="F5344" s="171"/>
      <c r="G5344" s="212"/>
      <c r="H5344" s="176"/>
      <c r="I5344" s="163"/>
    </row>
    <row r="5345" spans="3:9" s="175" customFormat="1" ht="15" customHeight="1" x14ac:dyDescent="0.25">
      <c r="C5345" s="170"/>
      <c r="E5345" s="176"/>
      <c r="F5345" s="171"/>
      <c r="G5345" s="212"/>
      <c r="H5345" s="176"/>
      <c r="I5345" s="163"/>
    </row>
    <row r="5346" spans="3:9" s="175" customFormat="1" ht="15" customHeight="1" x14ac:dyDescent="0.25">
      <c r="C5346" s="170"/>
      <c r="E5346" s="176"/>
      <c r="F5346" s="171"/>
      <c r="G5346" s="212"/>
      <c r="H5346" s="176"/>
      <c r="I5346" s="163"/>
    </row>
    <row r="5347" spans="3:9" s="175" customFormat="1" ht="15" customHeight="1" x14ac:dyDescent="0.25">
      <c r="C5347" s="170"/>
      <c r="E5347" s="176"/>
      <c r="F5347" s="171"/>
      <c r="G5347" s="212"/>
      <c r="H5347" s="176"/>
      <c r="I5347" s="163"/>
    </row>
    <row r="5348" spans="3:9" s="175" customFormat="1" ht="15" customHeight="1" x14ac:dyDescent="0.25">
      <c r="C5348" s="170"/>
      <c r="E5348" s="176"/>
      <c r="F5348" s="171"/>
      <c r="G5348" s="212"/>
      <c r="H5348" s="176"/>
      <c r="I5348" s="163"/>
    </row>
    <row r="5349" spans="3:9" s="175" customFormat="1" ht="15" customHeight="1" x14ac:dyDescent="0.25">
      <c r="C5349" s="170"/>
      <c r="E5349" s="176"/>
      <c r="F5349" s="171"/>
      <c r="G5349" s="212"/>
      <c r="H5349" s="176"/>
      <c r="I5349" s="163"/>
    </row>
    <row r="5350" spans="3:9" s="175" customFormat="1" ht="15" customHeight="1" x14ac:dyDescent="0.25">
      <c r="C5350" s="170"/>
      <c r="E5350" s="176"/>
      <c r="F5350" s="171"/>
      <c r="G5350" s="212"/>
      <c r="H5350" s="176"/>
      <c r="I5350" s="163"/>
    </row>
    <row r="5351" spans="3:9" s="175" customFormat="1" ht="15" customHeight="1" x14ac:dyDescent="0.25">
      <c r="C5351" s="170"/>
      <c r="E5351" s="176"/>
      <c r="F5351" s="171"/>
      <c r="G5351" s="212"/>
      <c r="H5351" s="176"/>
      <c r="I5351" s="163"/>
    </row>
    <row r="5352" spans="3:9" s="175" customFormat="1" ht="15" customHeight="1" x14ac:dyDescent="0.25">
      <c r="C5352" s="170"/>
      <c r="E5352" s="176"/>
      <c r="F5352" s="171"/>
      <c r="G5352" s="212"/>
      <c r="H5352" s="176"/>
      <c r="I5352" s="163"/>
    </row>
    <row r="5353" spans="3:9" s="175" customFormat="1" ht="15" customHeight="1" x14ac:dyDescent="0.25">
      <c r="C5353" s="170"/>
      <c r="E5353" s="176"/>
      <c r="F5353" s="171"/>
      <c r="G5353" s="212"/>
      <c r="H5353" s="176"/>
      <c r="I5353" s="163"/>
    </row>
    <row r="5354" spans="3:9" s="175" customFormat="1" ht="15" customHeight="1" x14ac:dyDescent="0.25">
      <c r="C5354" s="170"/>
      <c r="E5354" s="176"/>
      <c r="F5354" s="171"/>
      <c r="G5354" s="212"/>
      <c r="H5354" s="176"/>
      <c r="I5354" s="163"/>
    </row>
    <row r="5355" spans="3:9" s="175" customFormat="1" ht="15" customHeight="1" x14ac:dyDescent="0.25">
      <c r="C5355" s="170"/>
      <c r="E5355" s="176"/>
      <c r="F5355" s="171"/>
      <c r="G5355" s="212"/>
      <c r="H5355" s="176"/>
      <c r="I5355" s="163"/>
    </row>
    <row r="5356" spans="3:9" s="175" customFormat="1" ht="15" customHeight="1" x14ac:dyDescent="0.25">
      <c r="C5356" s="170"/>
      <c r="E5356" s="176"/>
      <c r="F5356" s="171"/>
      <c r="G5356" s="212"/>
      <c r="H5356" s="176"/>
      <c r="I5356" s="163"/>
    </row>
    <row r="5357" spans="3:9" s="175" customFormat="1" ht="15" customHeight="1" x14ac:dyDescent="0.25">
      <c r="C5357" s="170"/>
      <c r="E5357" s="176"/>
      <c r="F5357" s="171"/>
      <c r="G5357" s="212"/>
      <c r="H5357" s="176"/>
      <c r="I5357" s="163"/>
    </row>
    <row r="5358" spans="3:9" s="175" customFormat="1" ht="15" customHeight="1" x14ac:dyDescent="0.25">
      <c r="C5358" s="170"/>
      <c r="E5358" s="176"/>
      <c r="F5358" s="171"/>
      <c r="G5358" s="212"/>
      <c r="H5358" s="176"/>
      <c r="I5358" s="163"/>
    </row>
    <row r="5359" spans="3:9" s="175" customFormat="1" ht="15" customHeight="1" x14ac:dyDescent="0.25">
      <c r="C5359" s="170"/>
      <c r="E5359" s="176"/>
      <c r="F5359" s="171"/>
      <c r="G5359" s="212"/>
      <c r="H5359" s="176"/>
      <c r="I5359" s="163"/>
    </row>
    <row r="5360" spans="3:9" s="175" customFormat="1" ht="15" customHeight="1" x14ac:dyDescent="0.25">
      <c r="C5360" s="170"/>
      <c r="E5360" s="176"/>
      <c r="F5360" s="171"/>
      <c r="G5360" s="212"/>
      <c r="H5360" s="176"/>
      <c r="I5360" s="163"/>
    </row>
    <row r="5361" spans="3:9" s="175" customFormat="1" ht="15" customHeight="1" x14ac:dyDescent="0.25">
      <c r="C5361" s="170"/>
      <c r="E5361" s="176"/>
      <c r="F5361" s="171"/>
      <c r="G5361" s="212"/>
      <c r="H5361" s="176"/>
      <c r="I5361" s="163"/>
    </row>
    <row r="5362" spans="3:9" s="175" customFormat="1" ht="15" customHeight="1" x14ac:dyDescent="0.25">
      <c r="C5362" s="170"/>
      <c r="E5362" s="176"/>
      <c r="F5362" s="171"/>
      <c r="G5362" s="212"/>
      <c r="H5362" s="176"/>
      <c r="I5362" s="163"/>
    </row>
    <row r="5363" spans="3:9" s="175" customFormat="1" ht="15" customHeight="1" x14ac:dyDescent="0.25">
      <c r="C5363" s="170"/>
      <c r="E5363" s="176"/>
      <c r="F5363" s="171"/>
      <c r="G5363" s="212"/>
      <c r="H5363" s="176"/>
      <c r="I5363" s="163"/>
    </row>
    <row r="5364" spans="3:9" s="175" customFormat="1" ht="15" customHeight="1" x14ac:dyDescent="0.25">
      <c r="C5364" s="170"/>
      <c r="E5364" s="176"/>
      <c r="F5364" s="171"/>
      <c r="G5364" s="212"/>
      <c r="H5364" s="176"/>
      <c r="I5364" s="163"/>
    </row>
    <row r="5365" spans="3:9" s="175" customFormat="1" ht="15" customHeight="1" x14ac:dyDescent="0.25">
      <c r="C5365" s="170"/>
      <c r="E5365" s="176"/>
      <c r="F5365" s="171"/>
      <c r="G5365" s="212"/>
      <c r="H5365" s="176"/>
      <c r="I5365" s="163"/>
    </row>
    <row r="5366" spans="3:9" s="175" customFormat="1" ht="15" customHeight="1" x14ac:dyDescent="0.25">
      <c r="C5366" s="170"/>
      <c r="E5366" s="176"/>
      <c r="F5366" s="171"/>
      <c r="G5366" s="212"/>
      <c r="H5366" s="176"/>
      <c r="I5366" s="163"/>
    </row>
    <row r="5367" spans="3:9" s="175" customFormat="1" ht="15" customHeight="1" x14ac:dyDescent="0.25">
      <c r="C5367" s="170"/>
      <c r="E5367" s="176"/>
      <c r="F5367" s="171"/>
      <c r="G5367" s="212"/>
      <c r="H5367" s="176"/>
      <c r="I5367" s="163"/>
    </row>
    <row r="5368" spans="3:9" s="175" customFormat="1" ht="15" customHeight="1" x14ac:dyDescent="0.25">
      <c r="C5368" s="170"/>
      <c r="E5368" s="176"/>
      <c r="F5368" s="171"/>
      <c r="G5368" s="212"/>
      <c r="H5368" s="176"/>
      <c r="I5368" s="163"/>
    </row>
    <row r="5369" spans="3:9" s="175" customFormat="1" ht="15" customHeight="1" x14ac:dyDescent="0.25">
      <c r="C5369" s="170"/>
      <c r="E5369" s="176"/>
      <c r="F5369" s="171"/>
      <c r="G5369" s="212"/>
      <c r="H5369" s="176"/>
      <c r="I5369" s="163"/>
    </row>
    <row r="5370" spans="3:9" s="175" customFormat="1" ht="15" customHeight="1" x14ac:dyDescent="0.25">
      <c r="C5370" s="170"/>
      <c r="E5370" s="176"/>
      <c r="F5370" s="171"/>
      <c r="G5370" s="212"/>
      <c r="H5370" s="176"/>
      <c r="I5370" s="163"/>
    </row>
    <row r="5371" spans="3:9" s="175" customFormat="1" ht="15" customHeight="1" x14ac:dyDescent="0.25">
      <c r="C5371" s="170"/>
      <c r="E5371" s="176"/>
      <c r="F5371" s="171"/>
      <c r="G5371" s="212"/>
      <c r="H5371" s="176"/>
      <c r="I5371" s="163"/>
    </row>
    <row r="5372" spans="3:9" s="175" customFormat="1" ht="15" customHeight="1" x14ac:dyDescent="0.25">
      <c r="C5372" s="170"/>
      <c r="E5372" s="176"/>
      <c r="F5372" s="171"/>
      <c r="G5372" s="212"/>
      <c r="H5372" s="176"/>
      <c r="I5372" s="163"/>
    </row>
    <row r="5373" spans="3:9" s="175" customFormat="1" ht="15" customHeight="1" x14ac:dyDescent="0.25">
      <c r="C5373" s="170"/>
      <c r="E5373" s="176"/>
      <c r="F5373" s="171"/>
      <c r="G5373" s="212"/>
      <c r="H5373" s="176"/>
      <c r="I5373" s="163"/>
    </row>
    <row r="5374" spans="3:9" s="175" customFormat="1" ht="15" customHeight="1" x14ac:dyDescent="0.25">
      <c r="C5374" s="170"/>
      <c r="E5374" s="176"/>
      <c r="F5374" s="171"/>
      <c r="G5374" s="212"/>
      <c r="H5374" s="176"/>
      <c r="I5374" s="163"/>
    </row>
    <row r="5375" spans="3:9" s="175" customFormat="1" ht="15" customHeight="1" x14ac:dyDescent="0.25">
      <c r="C5375" s="170"/>
      <c r="E5375" s="176"/>
      <c r="F5375" s="171"/>
      <c r="G5375" s="212"/>
      <c r="H5375" s="176"/>
      <c r="I5375" s="163"/>
    </row>
    <row r="5376" spans="3:9" s="175" customFormat="1" ht="15" customHeight="1" x14ac:dyDescent="0.25">
      <c r="C5376" s="170"/>
      <c r="E5376" s="176"/>
      <c r="F5376" s="171"/>
      <c r="G5376" s="212"/>
      <c r="H5376" s="176"/>
      <c r="I5376" s="163"/>
    </row>
    <row r="5377" spans="3:9" s="175" customFormat="1" ht="15" customHeight="1" x14ac:dyDescent="0.25">
      <c r="C5377" s="170"/>
      <c r="E5377" s="176"/>
      <c r="F5377" s="171"/>
      <c r="G5377" s="212"/>
      <c r="H5377" s="176"/>
      <c r="I5377" s="163"/>
    </row>
    <row r="5378" spans="3:9" s="175" customFormat="1" ht="15" customHeight="1" x14ac:dyDescent="0.25">
      <c r="C5378" s="170"/>
      <c r="E5378" s="176"/>
      <c r="F5378" s="171"/>
      <c r="G5378" s="212"/>
      <c r="H5378" s="176"/>
      <c r="I5378" s="163"/>
    </row>
    <row r="5379" spans="3:9" s="175" customFormat="1" ht="15" customHeight="1" x14ac:dyDescent="0.25">
      <c r="C5379" s="170"/>
      <c r="E5379" s="176"/>
      <c r="F5379" s="171"/>
      <c r="G5379" s="212"/>
      <c r="H5379" s="176"/>
      <c r="I5379" s="163"/>
    </row>
    <row r="5380" spans="3:9" s="175" customFormat="1" ht="15" customHeight="1" x14ac:dyDescent="0.25">
      <c r="C5380" s="170"/>
      <c r="E5380" s="176"/>
      <c r="F5380" s="171"/>
      <c r="G5380" s="212"/>
      <c r="H5380" s="176"/>
      <c r="I5380" s="163"/>
    </row>
    <row r="5381" spans="3:9" s="175" customFormat="1" ht="15" customHeight="1" x14ac:dyDescent="0.25">
      <c r="C5381" s="170"/>
      <c r="E5381" s="176"/>
      <c r="F5381" s="171"/>
      <c r="G5381" s="212"/>
      <c r="H5381" s="176"/>
      <c r="I5381" s="163"/>
    </row>
    <row r="5382" spans="3:9" s="175" customFormat="1" ht="15" customHeight="1" x14ac:dyDescent="0.25">
      <c r="C5382" s="170"/>
      <c r="E5382" s="176"/>
      <c r="F5382" s="171"/>
      <c r="G5382" s="212"/>
      <c r="H5382" s="176"/>
      <c r="I5382" s="163"/>
    </row>
    <row r="5383" spans="3:9" s="175" customFormat="1" ht="15" customHeight="1" x14ac:dyDescent="0.25">
      <c r="C5383" s="170"/>
      <c r="E5383" s="176"/>
      <c r="F5383" s="171"/>
      <c r="G5383" s="212"/>
      <c r="H5383" s="176"/>
      <c r="I5383" s="163"/>
    </row>
    <row r="5384" spans="3:9" s="175" customFormat="1" ht="15" customHeight="1" x14ac:dyDescent="0.25">
      <c r="C5384" s="170"/>
      <c r="E5384" s="176"/>
      <c r="F5384" s="171"/>
      <c r="G5384" s="212"/>
      <c r="H5384" s="176"/>
      <c r="I5384" s="163"/>
    </row>
    <row r="5385" spans="3:9" s="175" customFormat="1" ht="15" customHeight="1" x14ac:dyDescent="0.25">
      <c r="C5385" s="170"/>
      <c r="E5385" s="176"/>
      <c r="F5385" s="171"/>
      <c r="G5385" s="212"/>
      <c r="H5385" s="176"/>
      <c r="I5385" s="163"/>
    </row>
    <row r="5386" spans="3:9" s="175" customFormat="1" ht="15" customHeight="1" x14ac:dyDescent="0.25">
      <c r="C5386" s="170"/>
      <c r="E5386" s="176"/>
      <c r="F5386" s="171"/>
      <c r="G5386" s="212"/>
      <c r="H5386" s="176"/>
      <c r="I5386" s="163"/>
    </row>
    <row r="5387" spans="3:9" s="175" customFormat="1" ht="15" customHeight="1" x14ac:dyDescent="0.25">
      <c r="C5387" s="170"/>
      <c r="E5387" s="176"/>
      <c r="F5387" s="171"/>
      <c r="G5387" s="212"/>
      <c r="H5387" s="176"/>
      <c r="I5387" s="163"/>
    </row>
    <row r="5388" spans="3:9" s="175" customFormat="1" ht="15" customHeight="1" x14ac:dyDescent="0.25">
      <c r="C5388" s="170"/>
      <c r="E5388" s="176"/>
      <c r="F5388" s="171"/>
      <c r="G5388" s="212"/>
      <c r="H5388" s="176"/>
      <c r="I5388" s="163"/>
    </row>
    <row r="5389" spans="3:9" s="175" customFormat="1" ht="15" customHeight="1" x14ac:dyDescent="0.25">
      <c r="C5389" s="170"/>
      <c r="E5389" s="176"/>
      <c r="F5389" s="171"/>
      <c r="G5389" s="212"/>
      <c r="H5389" s="176"/>
      <c r="I5389" s="163"/>
    </row>
    <row r="5390" spans="3:9" s="175" customFormat="1" ht="15" customHeight="1" x14ac:dyDescent="0.25">
      <c r="C5390" s="170"/>
      <c r="E5390" s="176"/>
      <c r="F5390" s="171"/>
      <c r="G5390" s="212"/>
      <c r="H5390" s="176"/>
      <c r="I5390" s="163"/>
    </row>
    <row r="5391" spans="3:9" s="175" customFormat="1" ht="15" customHeight="1" x14ac:dyDescent="0.25">
      <c r="C5391" s="170"/>
      <c r="E5391" s="176"/>
      <c r="F5391" s="171"/>
      <c r="G5391" s="212"/>
      <c r="H5391" s="176"/>
      <c r="I5391" s="163"/>
    </row>
    <row r="5392" spans="3:9" s="175" customFormat="1" ht="15" customHeight="1" x14ac:dyDescent="0.25">
      <c r="C5392" s="170"/>
      <c r="E5392" s="176"/>
      <c r="F5392" s="171"/>
      <c r="G5392" s="212"/>
      <c r="H5392" s="176"/>
      <c r="I5392" s="163"/>
    </row>
    <row r="5393" spans="3:9" s="175" customFormat="1" ht="15" customHeight="1" x14ac:dyDescent="0.25">
      <c r="C5393" s="170"/>
      <c r="E5393" s="176"/>
      <c r="F5393" s="171"/>
      <c r="G5393" s="212"/>
      <c r="H5393" s="176"/>
      <c r="I5393" s="163"/>
    </row>
    <row r="5394" spans="3:9" s="175" customFormat="1" ht="15" customHeight="1" x14ac:dyDescent="0.25">
      <c r="C5394" s="170"/>
      <c r="E5394" s="176"/>
      <c r="F5394" s="171"/>
      <c r="G5394" s="212"/>
      <c r="H5394" s="176"/>
      <c r="I5394" s="163"/>
    </row>
    <row r="5395" spans="3:9" s="175" customFormat="1" ht="15" customHeight="1" x14ac:dyDescent="0.25">
      <c r="C5395" s="170"/>
      <c r="E5395" s="176"/>
      <c r="F5395" s="171"/>
      <c r="G5395" s="212"/>
      <c r="H5395" s="176"/>
      <c r="I5395" s="163"/>
    </row>
    <row r="5396" spans="3:9" s="175" customFormat="1" ht="15" customHeight="1" x14ac:dyDescent="0.25">
      <c r="C5396" s="170"/>
      <c r="E5396" s="176"/>
      <c r="F5396" s="171"/>
      <c r="G5396" s="212"/>
      <c r="H5396" s="176"/>
      <c r="I5396" s="163"/>
    </row>
    <row r="5397" spans="3:9" s="175" customFormat="1" ht="15" customHeight="1" x14ac:dyDescent="0.25">
      <c r="C5397" s="170"/>
      <c r="E5397" s="176"/>
      <c r="F5397" s="171"/>
      <c r="G5397" s="212"/>
      <c r="H5397" s="176"/>
      <c r="I5397" s="163"/>
    </row>
    <row r="5398" spans="3:9" s="175" customFormat="1" ht="15" customHeight="1" x14ac:dyDescent="0.25">
      <c r="C5398" s="170"/>
      <c r="E5398" s="176"/>
      <c r="F5398" s="171"/>
      <c r="G5398" s="212"/>
      <c r="H5398" s="176"/>
      <c r="I5398" s="163"/>
    </row>
    <row r="5399" spans="3:9" s="175" customFormat="1" ht="15" customHeight="1" x14ac:dyDescent="0.25">
      <c r="C5399" s="170"/>
      <c r="E5399" s="176"/>
      <c r="F5399" s="171"/>
      <c r="G5399" s="212"/>
      <c r="H5399" s="176"/>
      <c r="I5399" s="163"/>
    </row>
    <row r="5400" spans="3:9" s="175" customFormat="1" ht="15" customHeight="1" x14ac:dyDescent="0.25">
      <c r="C5400" s="170"/>
      <c r="E5400" s="176"/>
      <c r="F5400" s="171"/>
      <c r="G5400" s="212"/>
      <c r="H5400" s="176"/>
      <c r="I5400" s="163"/>
    </row>
    <row r="5401" spans="3:9" s="175" customFormat="1" ht="15" customHeight="1" x14ac:dyDescent="0.25">
      <c r="C5401" s="170"/>
      <c r="E5401" s="176"/>
      <c r="F5401" s="171"/>
      <c r="G5401" s="212"/>
      <c r="H5401" s="176"/>
      <c r="I5401" s="163"/>
    </row>
    <row r="5402" spans="3:9" s="175" customFormat="1" ht="15" customHeight="1" x14ac:dyDescent="0.25">
      <c r="C5402" s="170"/>
      <c r="E5402" s="176"/>
      <c r="F5402" s="171"/>
      <c r="G5402" s="212"/>
      <c r="H5402" s="176"/>
      <c r="I5402" s="163"/>
    </row>
    <row r="5403" spans="3:9" s="175" customFormat="1" ht="15" customHeight="1" x14ac:dyDescent="0.25">
      <c r="C5403" s="170"/>
      <c r="E5403" s="176"/>
      <c r="F5403" s="171"/>
      <c r="G5403" s="212"/>
      <c r="H5403" s="176"/>
      <c r="I5403" s="163"/>
    </row>
    <row r="5404" spans="3:9" s="175" customFormat="1" ht="15" customHeight="1" x14ac:dyDescent="0.25">
      <c r="C5404" s="170"/>
      <c r="E5404" s="176"/>
      <c r="F5404" s="171"/>
      <c r="G5404" s="212"/>
      <c r="H5404" s="176"/>
      <c r="I5404" s="163"/>
    </row>
    <row r="5405" spans="3:9" s="175" customFormat="1" ht="15" customHeight="1" x14ac:dyDescent="0.25">
      <c r="C5405" s="170"/>
      <c r="E5405" s="176"/>
      <c r="F5405" s="171"/>
      <c r="G5405" s="212"/>
      <c r="H5405" s="176"/>
      <c r="I5405" s="163"/>
    </row>
    <row r="5406" spans="3:9" s="175" customFormat="1" ht="15" customHeight="1" x14ac:dyDescent="0.25">
      <c r="C5406" s="170"/>
      <c r="E5406" s="176"/>
      <c r="F5406" s="171"/>
      <c r="G5406" s="212"/>
      <c r="H5406" s="176"/>
      <c r="I5406" s="163"/>
    </row>
    <row r="5407" spans="3:9" s="175" customFormat="1" ht="15" customHeight="1" x14ac:dyDescent="0.25">
      <c r="C5407" s="170"/>
      <c r="E5407" s="176"/>
      <c r="F5407" s="171"/>
      <c r="G5407" s="212"/>
      <c r="H5407" s="176"/>
      <c r="I5407" s="163"/>
    </row>
    <row r="5408" spans="3:9" s="175" customFormat="1" ht="15" customHeight="1" x14ac:dyDescent="0.25">
      <c r="C5408" s="170"/>
      <c r="E5408" s="176"/>
      <c r="F5408" s="171"/>
      <c r="G5408" s="212"/>
      <c r="H5408" s="176"/>
      <c r="I5408" s="163"/>
    </row>
    <row r="5409" spans="3:9" s="175" customFormat="1" ht="15" customHeight="1" x14ac:dyDescent="0.25">
      <c r="C5409" s="170"/>
      <c r="E5409" s="176"/>
      <c r="F5409" s="171"/>
      <c r="G5409" s="212"/>
      <c r="H5409" s="176"/>
      <c r="I5409" s="163"/>
    </row>
    <row r="5410" spans="3:9" s="175" customFormat="1" ht="15" customHeight="1" x14ac:dyDescent="0.25">
      <c r="C5410" s="170"/>
      <c r="E5410" s="176"/>
      <c r="F5410" s="171"/>
      <c r="G5410" s="212"/>
      <c r="H5410" s="176"/>
      <c r="I5410" s="163"/>
    </row>
    <row r="5411" spans="3:9" s="175" customFormat="1" ht="15" customHeight="1" x14ac:dyDescent="0.25">
      <c r="C5411" s="170"/>
      <c r="E5411" s="176"/>
      <c r="F5411" s="171"/>
      <c r="G5411" s="212"/>
      <c r="H5411" s="176"/>
      <c r="I5411" s="163"/>
    </row>
    <row r="5412" spans="3:9" s="175" customFormat="1" ht="15" customHeight="1" x14ac:dyDescent="0.25">
      <c r="C5412" s="170"/>
      <c r="E5412" s="176"/>
      <c r="F5412" s="171"/>
      <c r="G5412" s="212"/>
      <c r="H5412" s="176"/>
      <c r="I5412" s="163"/>
    </row>
    <row r="5413" spans="3:9" s="175" customFormat="1" ht="15" customHeight="1" x14ac:dyDescent="0.25">
      <c r="C5413" s="170"/>
      <c r="E5413" s="176"/>
      <c r="F5413" s="171"/>
      <c r="G5413" s="212"/>
      <c r="H5413" s="176"/>
      <c r="I5413" s="163"/>
    </row>
    <row r="5414" spans="3:9" s="175" customFormat="1" ht="15" customHeight="1" x14ac:dyDescent="0.25">
      <c r="C5414" s="170"/>
      <c r="E5414" s="176"/>
      <c r="F5414" s="171"/>
      <c r="G5414" s="212"/>
      <c r="H5414" s="176"/>
      <c r="I5414" s="163"/>
    </row>
    <row r="5415" spans="3:9" s="175" customFormat="1" ht="15" customHeight="1" x14ac:dyDescent="0.25">
      <c r="C5415" s="170"/>
      <c r="E5415" s="176"/>
      <c r="F5415" s="171"/>
      <c r="G5415" s="212"/>
      <c r="H5415" s="176"/>
      <c r="I5415" s="163"/>
    </row>
    <row r="5416" spans="3:9" s="175" customFormat="1" ht="15" customHeight="1" x14ac:dyDescent="0.25">
      <c r="C5416" s="170"/>
      <c r="E5416" s="176"/>
      <c r="F5416" s="171"/>
      <c r="G5416" s="212"/>
      <c r="H5416" s="176"/>
      <c r="I5416" s="163"/>
    </row>
    <row r="5417" spans="3:9" s="175" customFormat="1" ht="15" customHeight="1" x14ac:dyDescent="0.25">
      <c r="C5417" s="170"/>
      <c r="E5417" s="176"/>
      <c r="F5417" s="171"/>
      <c r="G5417" s="212"/>
      <c r="H5417" s="176"/>
      <c r="I5417" s="163"/>
    </row>
    <row r="5418" spans="3:9" s="175" customFormat="1" ht="15" customHeight="1" x14ac:dyDescent="0.25">
      <c r="C5418" s="170"/>
      <c r="E5418" s="176"/>
      <c r="F5418" s="171"/>
      <c r="G5418" s="212"/>
      <c r="H5418" s="176"/>
      <c r="I5418" s="163"/>
    </row>
    <row r="5419" spans="3:9" s="175" customFormat="1" ht="15" customHeight="1" x14ac:dyDescent="0.25">
      <c r="C5419" s="170"/>
      <c r="E5419" s="176"/>
      <c r="F5419" s="171"/>
      <c r="G5419" s="212"/>
      <c r="H5419" s="176"/>
      <c r="I5419" s="163"/>
    </row>
    <row r="5420" spans="3:9" s="175" customFormat="1" ht="15" customHeight="1" x14ac:dyDescent="0.25">
      <c r="C5420" s="170"/>
      <c r="E5420" s="176"/>
      <c r="F5420" s="171"/>
      <c r="G5420" s="212"/>
      <c r="H5420" s="176"/>
      <c r="I5420" s="163"/>
    </row>
    <row r="5421" spans="3:9" s="175" customFormat="1" ht="15" customHeight="1" x14ac:dyDescent="0.25">
      <c r="C5421" s="170"/>
      <c r="E5421" s="176"/>
      <c r="F5421" s="171"/>
      <c r="G5421" s="212"/>
      <c r="H5421" s="176"/>
      <c r="I5421" s="163"/>
    </row>
    <row r="5422" spans="3:9" s="175" customFormat="1" ht="15" customHeight="1" x14ac:dyDescent="0.25">
      <c r="C5422" s="170"/>
      <c r="E5422" s="176"/>
      <c r="F5422" s="171"/>
      <c r="G5422" s="212"/>
      <c r="H5422" s="176"/>
      <c r="I5422" s="163"/>
    </row>
    <row r="5423" spans="3:9" s="175" customFormat="1" ht="15" customHeight="1" x14ac:dyDescent="0.25">
      <c r="C5423" s="170"/>
      <c r="E5423" s="176"/>
      <c r="F5423" s="171"/>
      <c r="G5423" s="212"/>
      <c r="H5423" s="176"/>
      <c r="I5423" s="163"/>
    </row>
    <row r="5424" spans="3:9" s="175" customFormat="1" ht="15" customHeight="1" x14ac:dyDescent="0.25">
      <c r="C5424" s="170"/>
      <c r="E5424" s="176"/>
      <c r="F5424" s="171"/>
      <c r="G5424" s="212"/>
      <c r="H5424" s="176"/>
      <c r="I5424" s="163"/>
    </row>
    <row r="5425" spans="3:9" s="175" customFormat="1" ht="15" customHeight="1" x14ac:dyDescent="0.25">
      <c r="C5425" s="170"/>
      <c r="E5425" s="176"/>
      <c r="F5425" s="171"/>
      <c r="G5425" s="212"/>
      <c r="H5425" s="176"/>
      <c r="I5425" s="163"/>
    </row>
    <row r="5426" spans="3:9" s="175" customFormat="1" ht="15" customHeight="1" x14ac:dyDescent="0.25">
      <c r="C5426" s="170"/>
      <c r="E5426" s="176"/>
      <c r="F5426" s="171"/>
      <c r="G5426" s="212"/>
      <c r="H5426" s="176"/>
      <c r="I5426" s="163"/>
    </row>
    <row r="5427" spans="3:9" s="175" customFormat="1" ht="15" customHeight="1" x14ac:dyDescent="0.25">
      <c r="C5427" s="170"/>
      <c r="E5427" s="176"/>
      <c r="F5427" s="171"/>
      <c r="G5427" s="212"/>
      <c r="H5427" s="176"/>
      <c r="I5427" s="163"/>
    </row>
    <row r="5428" spans="3:9" s="175" customFormat="1" ht="15" customHeight="1" x14ac:dyDescent="0.25">
      <c r="C5428" s="170"/>
      <c r="E5428" s="176"/>
      <c r="F5428" s="171"/>
      <c r="G5428" s="212"/>
      <c r="H5428" s="176"/>
      <c r="I5428" s="163"/>
    </row>
    <row r="5429" spans="3:9" s="175" customFormat="1" ht="15" customHeight="1" x14ac:dyDescent="0.25">
      <c r="C5429" s="170"/>
      <c r="E5429" s="176"/>
      <c r="F5429" s="171"/>
      <c r="G5429" s="212"/>
      <c r="H5429" s="176"/>
      <c r="I5429" s="163"/>
    </row>
    <row r="5430" spans="3:9" s="175" customFormat="1" ht="15" customHeight="1" x14ac:dyDescent="0.25">
      <c r="C5430" s="170"/>
      <c r="E5430" s="176"/>
      <c r="F5430" s="171"/>
      <c r="G5430" s="212"/>
      <c r="H5430" s="176"/>
      <c r="I5430" s="163"/>
    </row>
    <row r="5431" spans="3:9" s="175" customFormat="1" ht="15" customHeight="1" x14ac:dyDescent="0.25">
      <c r="C5431" s="170"/>
      <c r="E5431" s="176"/>
      <c r="F5431" s="171"/>
      <c r="G5431" s="212"/>
      <c r="H5431" s="176"/>
      <c r="I5431" s="163"/>
    </row>
    <row r="5432" spans="3:9" s="175" customFormat="1" ht="15" customHeight="1" x14ac:dyDescent="0.25">
      <c r="C5432" s="170"/>
      <c r="E5432" s="176"/>
      <c r="F5432" s="171"/>
      <c r="G5432" s="212"/>
      <c r="H5432" s="176"/>
      <c r="I5432" s="163"/>
    </row>
    <row r="5433" spans="3:9" s="175" customFormat="1" ht="15" customHeight="1" x14ac:dyDescent="0.25">
      <c r="C5433" s="170"/>
      <c r="E5433" s="176"/>
      <c r="F5433" s="171"/>
      <c r="G5433" s="212"/>
      <c r="H5433" s="176"/>
      <c r="I5433" s="163"/>
    </row>
    <row r="5434" spans="3:9" s="175" customFormat="1" ht="15" customHeight="1" x14ac:dyDescent="0.25">
      <c r="C5434" s="170"/>
      <c r="E5434" s="176"/>
      <c r="F5434" s="171"/>
      <c r="G5434" s="212"/>
      <c r="H5434" s="176"/>
      <c r="I5434" s="163"/>
    </row>
    <row r="5435" spans="3:9" s="175" customFormat="1" ht="15" customHeight="1" x14ac:dyDescent="0.25">
      <c r="C5435" s="170"/>
      <c r="E5435" s="176"/>
      <c r="F5435" s="171"/>
      <c r="G5435" s="212"/>
      <c r="H5435" s="176"/>
      <c r="I5435" s="163"/>
    </row>
    <row r="5436" spans="3:9" s="175" customFormat="1" ht="15" customHeight="1" x14ac:dyDescent="0.25">
      <c r="C5436" s="170"/>
      <c r="E5436" s="176"/>
      <c r="F5436" s="171"/>
      <c r="G5436" s="212"/>
      <c r="H5436" s="176"/>
      <c r="I5436" s="163"/>
    </row>
    <row r="5437" spans="3:9" s="175" customFormat="1" ht="15" customHeight="1" x14ac:dyDescent="0.25">
      <c r="C5437" s="170"/>
      <c r="E5437" s="176"/>
      <c r="F5437" s="171"/>
      <c r="G5437" s="212"/>
      <c r="H5437" s="176"/>
      <c r="I5437" s="163"/>
    </row>
    <row r="5438" spans="3:9" s="175" customFormat="1" ht="15" customHeight="1" x14ac:dyDescent="0.25">
      <c r="C5438" s="170"/>
      <c r="E5438" s="176"/>
      <c r="F5438" s="171"/>
      <c r="G5438" s="212"/>
      <c r="H5438" s="176"/>
      <c r="I5438" s="163"/>
    </row>
    <row r="5439" spans="3:9" s="175" customFormat="1" ht="15" customHeight="1" x14ac:dyDescent="0.25">
      <c r="C5439" s="170"/>
      <c r="E5439" s="176"/>
      <c r="F5439" s="171"/>
      <c r="G5439" s="212"/>
      <c r="H5439" s="176"/>
      <c r="I5439" s="163"/>
    </row>
    <row r="5440" spans="3:9" s="175" customFormat="1" ht="15" customHeight="1" x14ac:dyDescent="0.25">
      <c r="C5440" s="170"/>
      <c r="E5440" s="176"/>
      <c r="F5440" s="171"/>
      <c r="G5440" s="212"/>
      <c r="H5440" s="176"/>
      <c r="I5440" s="163"/>
    </row>
    <row r="5441" spans="3:9" s="175" customFormat="1" ht="15" customHeight="1" x14ac:dyDescent="0.25">
      <c r="C5441" s="170"/>
      <c r="E5441" s="176"/>
      <c r="F5441" s="171"/>
      <c r="G5441" s="212"/>
      <c r="H5441" s="176"/>
      <c r="I5441" s="163"/>
    </row>
    <row r="5442" spans="3:9" s="175" customFormat="1" ht="15" customHeight="1" x14ac:dyDescent="0.25">
      <c r="C5442" s="170"/>
      <c r="E5442" s="176"/>
      <c r="F5442" s="171"/>
      <c r="G5442" s="212"/>
      <c r="H5442" s="176"/>
      <c r="I5442" s="163"/>
    </row>
    <row r="5443" spans="3:9" s="175" customFormat="1" ht="15" customHeight="1" x14ac:dyDescent="0.25">
      <c r="C5443" s="170"/>
      <c r="E5443" s="176"/>
      <c r="F5443" s="171"/>
      <c r="G5443" s="212"/>
      <c r="H5443" s="176"/>
      <c r="I5443" s="163"/>
    </row>
    <row r="5444" spans="3:9" s="175" customFormat="1" ht="15" customHeight="1" x14ac:dyDescent="0.25">
      <c r="C5444" s="170"/>
      <c r="E5444" s="176"/>
      <c r="F5444" s="171"/>
      <c r="G5444" s="212"/>
      <c r="H5444" s="176"/>
      <c r="I5444" s="163"/>
    </row>
    <row r="5445" spans="3:9" s="175" customFormat="1" ht="15" customHeight="1" x14ac:dyDescent="0.25">
      <c r="C5445" s="170"/>
      <c r="E5445" s="176"/>
      <c r="F5445" s="171"/>
      <c r="G5445" s="212"/>
      <c r="H5445" s="176"/>
      <c r="I5445" s="163"/>
    </row>
    <row r="5446" spans="3:9" s="175" customFormat="1" ht="15" customHeight="1" x14ac:dyDescent="0.25">
      <c r="C5446" s="170"/>
      <c r="E5446" s="176"/>
      <c r="F5446" s="171"/>
      <c r="G5446" s="212"/>
      <c r="H5446" s="176"/>
      <c r="I5446" s="163"/>
    </row>
    <row r="5447" spans="3:9" s="175" customFormat="1" ht="15" customHeight="1" x14ac:dyDescent="0.25">
      <c r="C5447" s="170"/>
      <c r="E5447" s="176"/>
      <c r="F5447" s="171"/>
      <c r="G5447" s="212"/>
      <c r="H5447" s="176"/>
      <c r="I5447" s="163"/>
    </row>
    <row r="5448" spans="3:9" s="175" customFormat="1" ht="15" customHeight="1" x14ac:dyDescent="0.25">
      <c r="C5448" s="170"/>
      <c r="E5448" s="176"/>
      <c r="F5448" s="171"/>
      <c r="G5448" s="212"/>
      <c r="H5448" s="176"/>
      <c r="I5448" s="163"/>
    </row>
    <row r="5449" spans="3:9" s="175" customFormat="1" ht="15" customHeight="1" x14ac:dyDescent="0.25">
      <c r="C5449" s="170"/>
      <c r="E5449" s="176"/>
      <c r="F5449" s="171"/>
      <c r="G5449" s="212"/>
      <c r="H5449" s="176"/>
      <c r="I5449" s="163"/>
    </row>
    <row r="5450" spans="3:9" s="175" customFormat="1" ht="15" customHeight="1" x14ac:dyDescent="0.25">
      <c r="C5450" s="170"/>
      <c r="E5450" s="176"/>
      <c r="F5450" s="171"/>
      <c r="G5450" s="212"/>
      <c r="H5450" s="176"/>
      <c r="I5450" s="163"/>
    </row>
    <row r="5451" spans="3:9" s="175" customFormat="1" ht="15" customHeight="1" x14ac:dyDescent="0.25">
      <c r="C5451" s="170"/>
      <c r="E5451" s="176"/>
      <c r="F5451" s="171"/>
      <c r="G5451" s="212"/>
      <c r="H5451" s="176"/>
      <c r="I5451" s="163"/>
    </row>
    <row r="5452" spans="3:9" s="175" customFormat="1" ht="15" customHeight="1" x14ac:dyDescent="0.25">
      <c r="C5452" s="170"/>
      <c r="E5452" s="176"/>
      <c r="F5452" s="171"/>
      <c r="G5452" s="212"/>
      <c r="H5452" s="176"/>
      <c r="I5452" s="163"/>
    </row>
    <row r="5453" spans="3:9" s="175" customFormat="1" ht="15" customHeight="1" x14ac:dyDescent="0.25">
      <c r="C5453" s="170"/>
      <c r="E5453" s="176"/>
      <c r="F5453" s="171"/>
      <c r="G5453" s="212"/>
      <c r="H5453" s="176"/>
      <c r="I5453" s="163"/>
    </row>
    <row r="5454" spans="3:9" s="175" customFormat="1" ht="15" customHeight="1" x14ac:dyDescent="0.25">
      <c r="C5454" s="170"/>
      <c r="E5454" s="176"/>
      <c r="F5454" s="171"/>
      <c r="G5454" s="212"/>
      <c r="H5454" s="176"/>
      <c r="I5454" s="163"/>
    </row>
    <row r="5455" spans="3:9" s="175" customFormat="1" ht="15" customHeight="1" x14ac:dyDescent="0.25">
      <c r="C5455" s="170"/>
      <c r="E5455" s="176"/>
      <c r="F5455" s="171"/>
      <c r="G5455" s="212"/>
      <c r="H5455" s="176"/>
      <c r="I5455" s="163"/>
    </row>
    <row r="5456" spans="3:9" s="175" customFormat="1" ht="15" customHeight="1" x14ac:dyDescent="0.25">
      <c r="C5456" s="170"/>
      <c r="E5456" s="176"/>
      <c r="F5456" s="171"/>
      <c r="G5456" s="212"/>
      <c r="H5456" s="176"/>
      <c r="I5456" s="163"/>
    </row>
    <row r="5457" spans="3:9" s="175" customFormat="1" ht="15" customHeight="1" x14ac:dyDescent="0.25">
      <c r="C5457" s="170"/>
      <c r="E5457" s="176"/>
      <c r="F5457" s="171"/>
      <c r="G5457" s="212"/>
      <c r="H5457" s="176"/>
      <c r="I5457" s="163"/>
    </row>
    <row r="5458" spans="3:9" s="175" customFormat="1" ht="15" customHeight="1" x14ac:dyDescent="0.25">
      <c r="C5458" s="170"/>
      <c r="E5458" s="176"/>
      <c r="F5458" s="171"/>
      <c r="G5458" s="212"/>
      <c r="H5458" s="176"/>
      <c r="I5458" s="163"/>
    </row>
    <row r="5459" spans="3:9" s="175" customFormat="1" ht="15" customHeight="1" x14ac:dyDescent="0.25">
      <c r="C5459" s="170"/>
      <c r="E5459" s="176"/>
      <c r="F5459" s="171"/>
      <c r="G5459" s="212"/>
      <c r="H5459" s="176"/>
      <c r="I5459" s="163"/>
    </row>
    <row r="5460" spans="3:9" s="175" customFormat="1" ht="15" customHeight="1" x14ac:dyDescent="0.25">
      <c r="C5460" s="170"/>
      <c r="E5460" s="176"/>
      <c r="F5460" s="171"/>
      <c r="G5460" s="212"/>
      <c r="H5460" s="176"/>
      <c r="I5460" s="163"/>
    </row>
    <row r="5461" spans="3:9" s="175" customFormat="1" ht="15" customHeight="1" x14ac:dyDescent="0.25">
      <c r="C5461" s="170"/>
      <c r="E5461" s="176"/>
      <c r="F5461" s="171"/>
      <c r="G5461" s="212"/>
      <c r="H5461" s="176"/>
      <c r="I5461" s="163"/>
    </row>
    <row r="5462" spans="3:9" s="175" customFormat="1" ht="15" customHeight="1" x14ac:dyDescent="0.25">
      <c r="C5462" s="170"/>
      <c r="E5462" s="176"/>
      <c r="F5462" s="171"/>
      <c r="G5462" s="212"/>
      <c r="H5462" s="176"/>
      <c r="I5462" s="163"/>
    </row>
    <row r="5463" spans="3:9" s="175" customFormat="1" ht="15" customHeight="1" x14ac:dyDescent="0.25">
      <c r="C5463" s="170"/>
      <c r="E5463" s="176"/>
      <c r="F5463" s="171"/>
      <c r="G5463" s="212"/>
      <c r="H5463" s="176"/>
      <c r="I5463" s="163"/>
    </row>
    <row r="5464" spans="3:9" s="175" customFormat="1" ht="15" customHeight="1" x14ac:dyDescent="0.25">
      <c r="C5464" s="170"/>
      <c r="E5464" s="176"/>
      <c r="F5464" s="171"/>
      <c r="G5464" s="212"/>
      <c r="H5464" s="176"/>
      <c r="I5464" s="163"/>
    </row>
    <row r="5465" spans="3:9" s="175" customFormat="1" ht="15" customHeight="1" x14ac:dyDescent="0.25">
      <c r="C5465" s="170"/>
      <c r="E5465" s="176"/>
      <c r="F5465" s="171"/>
      <c r="G5465" s="212"/>
      <c r="H5465" s="176"/>
      <c r="I5465" s="163"/>
    </row>
    <row r="5466" spans="3:9" s="175" customFormat="1" ht="15" customHeight="1" x14ac:dyDescent="0.25">
      <c r="C5466" s="170"/>
      <c r="E5466" s="176"/>
      <c r="F5466" s="171"/>
      <c r="G5466" s="212"/>
      <c r="H5466" s="176"/>
      <c r="I5466" s="163"/>
    </row>
    <row r="5467" spans="3:9" s="175" customFormat="1" ht="15" customHeight="1" x14ac:dyDescent="0.25">
      <c r="C5467" s="170"/>
      <c r="E5467" s="176"/>
      <c r="F5467" s="171"/>
      <c r="G5467" s="212"/>
      <c r="H5467" s="176"/>
      <c r="I5467" s="163"/>
    </row>
    <row r="5468" spans="3:9" s="175" customFormat="1" ht="15" customHeight="1" x14ac:dyDescent="0.25">
      <c r="C5468" s="170"/>
      <c r="E5468" s="176"/>
      <c r="F5468" s="171"/>
      <c r="G5468" s="212"/>
      <c r="H5468" s="176"/>
      <c r="I5468" s="163"/>
    </row>
    <row r="5469" spans="3:9" s="175" customFormat="1" ht="15" customHeight="1" x14ac:dyDescent="0.25">
      <c r="C5469" s="170"/>
      <c r="E5469" s="176"/>
      <c r="F5469" s="171"/>
      <c r="G5469" s="212"/>
      <c r="H5469" s="176"/>
      <c r="I5469" s="163"/>
    </row>
    <row r="5470" spans="3:9" s="175" customFormat="1" ht="15" customHeight="1" x14ac:dyDescent="0.25">
      <c r="C5470" s="170"/>
      <c r="E5470" s="176"/>
      <c r="F5470" s="171"/>
      <c r="G5470" s="212"/>
      <c r="H5470" s="176"/>
      <c r="I5470" s="163"/>
    </row>
    <row r="5471" spans="3:9" s="175" customFormat="1" ht="15" customHeight="1" x14ac:dyDescent="0.25">
      <c r="C5471" s="170"/>
      <c r="E5471" s="176"/>
      <c r="F5471" s="171"/>
      <c r="G5471" s="212"/>
      <c r="H5471" s="176"/>
      <c r="I5471" s="163"/>
    </row>
    <row r="5472" spans="3:9" s="175" customFormat="1" ht="15" customHeight="1" x14ac:dyDescent="0.25">
      <c r="C5472" s="170"/>
      <c r="E5472" s="176"/>
      <c r="F5472" s="171"/>
      <c r="G5472" s="212"/>
      <c r="H5472" s="176"/>
      <c r="I5472" s="163"/>
    </row>
    <row r="5473" spans="3:9" s="175" customFormat="1" ht="15" customHeight="1" x14ac:dyDescent="0.25">
      <c r="C5473" s="170"/>
      <c r="E5473" s="176"/>
      <c r="F5473" s="171"/>
      <c r="G5473" s="212"/>
      <c r="H5473" s="176"/>
      <c r="I5473" s="163"/>
    </row>
    <row r="5474" spans="3:9" s="175" customFormat="1" ht="15" customHeight="1" x14ac:dyDescent="0.25">
      <c r="C5474" s="170"/>
      <c r="E5474" s="176"/>
      <c r="F5474" s="171"/>
      <c r="G5474" s="212"/>
      <c r="H5474" s="176"/>
      <c r="I5474" s="163"/>
    </row>
    <row r="5475" spans="3:9" s="175" customFormat="1" ht="15" customHeight="1" x14ac:dyDescent="0.25">
      <c r="C5475" s="170"/>
      <c r="E5475" s="176"/>
      <c r="F5475" s="171"/>
      <c r="G5475" s="212"/>
      <c r="H5475" s="176"/>
      <c r="I5475" s="163"/>
    </row>
    <row r="5476" spans="3:9" s="175" customFormat="1" ht="15" customHeight="1" x14ac:dyDescent="0.25">
      <c r="C5476" s="170"/>
      <c r="E5476" s="176"/>
      <c r="F5476" s="171"/>
      <c r="G5476" s="212"/>
      <c r="H5476" s="176"/>
      <c r="I5476" s="163"/>
    </row>
    <row r="5477" spans="3:9" s="175" customFormat="1" ht="15" customHeight="1" x14ac:dyDescent="0.25">
      <c r="C5477" s="170"/>
      <c r="E5477" s="176"/>
      <c r="F5477" s="171"/>
      <c r="G5477" s="212"/>
      <c r="H5477" s="176"/>
      <c r="I5477" s="163"/>
    </row>
    <row r="5478" spans="3:9" s="175" customFormat="1" ht="15" customHeight="1" x14ac:dyDescent="0.25">
      <c r="C5478" s="170"/>
      <c r="E5478" s="176"/>
      <c r="F5478" s="171"/>
      <c r="G5478" s="212"/>
      <c r="H5478" s="176"/>
      <c r="I5478" s="163"/>
    </row>
    <row r="5479" spans="3:9" s="175" customFormat="1" ht="15" customHeight="1" x14ac:dyDescent="0.25">
      <c r="C5479" s="170"/>
      <c r="E5479" s="176"/>
      <c r="F5479" s="171"/>
      <c r="G5479" s="212"/>
      <c r="H5479" s="176"/>
      <c r="I5479" s="163"/>
    </row>
    <row r="5480" spans="3:9" s="175" customFormat="1" ht="15" customHeight="1" x14ac:dyDescent="0.25">
      <c r="C5480" s="170"/>
      <c r="E5480" s="176"/>
      <c r="F5480" s="171"/>
      <c r="G5480" s="212"/>
      <c r="H5480" s="176"/>
      <c r="I5480" s="163"/>
    </row>
    <row r="5481" spans="3:9" s="175" customFormat="1" ht="15" customHeight="1" x14ac:dyDescent="0.25">
      <c r="C5481" s="170"/>
      <c r="E5481" s="176"/>
      <c r="F5481" s="171"/>
      <c r="G5481" s="212"/>
      <c r="H5481" s="176"/>
      <c r="I5481" s="163"/>
    </row>
    <row r="5482" spans="3:9" s="175" customFormat="1" ht="15" customHeight="1" x14ac:dyDescent="0.25">
      <c r="C5482" s="170"/>
      <c r="E5482" s="176"/>
      <c r="F5482" s="171"/>
      <c r="G5482" s="212"/>
      <c r="H5482" s="176"/>
      <c r="I5482" s="163"/>
    </row>
    <row r="5483" spans="3:9" s="175" customFormat="1" ht="15" customHeight="1" x14ac:dyDescent="0.25">
      <c r="C5483" s="170"/>
      <c r="E5483" s="176"/>
      <c r="F5483" s="171"/>
      <c r="G5483" s="212"/>
      <c r="H5483" s="176"/>
      <c r="I5483" s="163"/>
    </row>
    <row r="5484" spans="3:9" s="175" customFormat="1" ht="15" customHeight="1" x14ac:dyDescent="0.25">
      <c r="C5484" s="170"/>
      <c r="E5484" s="176"/>
      <c r="F5484" s="171"/>
      <c r="G5484" s="212"/>
      <c r="H5484" s="176"/>
      <c r="I5484" s="163"/>
    </row>
    <row r="5485" spans="3:9" s="175" customFormat="1" ht="15" customHeight="1" x14ac:dyDescent="0.25">
      <c r="C5485" s="170"/>
      <c r="E5485" s="176"/>
      <c r="F5485" s="171"/>
      <c r="G5485" s="212"/>
      <c r="H5485" s="176"/>
      <c r="I5485" s="163"/>
    </row>
    <row r="5486" spans="3:9" s="175" customFormat="1" ht="15" customHeight="1" x14ac:dyDescent="0.25">
      <c r="C5486" s="170"/>
      <c r="E5486" s="176"/>
      <c r="F5486" s="171"/>
      <c r="G5486" s="212"/>
      <c r="H5486" s="176"/>
      <c r="I5486" s="163"/>
    </row>
    <row r="5487" spans="3:9" s="175" customFormat="1" ht="15" customHeight="1" x14ac:dyDescent="0.25">
      <c r="C5487" s="170"/>
      <c r="E5487" s="176"/>
      <c r="F5487" s="171"/>
      <c r="G5487" s="212"/>
      <c r="H5487" s="176"/>
      <c r="I5487" s="163"/>
    </row>
    <row r="5488" spans="3:9" s="175" customFormat="1" ht="15" customHeight="1" x14ac:dyDescent="0.25">
      <c r="C5488" s="170"/>
      <c r="E5488" s="176"/>
      <c r="F5488" s="171"/>
      <c r="G5488" s="212"/>
      <c r="H5488" s="176"/>
      <c r="I5488" s="163"/>
    </row>
    <row r="5489" spans="3:9" s="175" customFormat="1" ht="15" customHeight="1" x14ac:dyDescent="0.25">
      <c r="C5489" s="170"/>
      <c r="E5489" s="176"/>
      <c r="F5489" s="171"/>
      <c r="G5489" s="212"/>
      <c r="H5489" s="176"/>
      <c r="I5489" s="163"/>
    </row>
    <row r="5490" spans="3:9" s="175" customFormat="1" ht="15" customHeight="1" x14ac:dyDescent="0.25">
      <c r="C5490" s="170"/>
      <c r="E5490" s="176"/>
      <c r="F5490" s="171"/>
      <c r="G5490" s="212"/>
      <c r="H5490" s="176"/>
      <c r="I5490" s="163"/>
    </row>
    <row r="5491" spans="3:9" s="175" customFormat="1" ht="15" customHeight="1" x14ac:dyDescent="0.25">
      <c r="C5491" s="170"/>
      <c r="E5491" s="176"/>
      <c r="F5491" s="171"/>
      <c r="G5491" s="212"/>
      <c r="H5491" s="176"/>
      <c r="I5491" s="163"/>
    </row>
    <row r="5492" spans="3:9" s="175" customFormat="1" ht="15" customHeight="1" x14ac:dyDescent="0.25">
      <c r="C5492" s="170"/>
      <c r="E5492" s="176"/>
      <c r="F5492" s="171"/>
      <c r="G5492" s="212"/>
      <c r="H5492" s="176"/>
      <c r="I5492" s="163"/>
    </row>
    <row r="5493" spans="3:9" s="175" customFormat="1" ht="15" customHeight="1" x14ac:dyDescent="0.25">
      <c r="C5493" s="170"/>
      <c r="E5493" s="176"/>
      <c r="F5493" s="171"/>
      <c r="G5493" s="212"/>
      <c r="H5493" s="176"/>
      <c r="I5493" s="163"/>
    </row>
    <row r="5494" spans="3:9" s="175" customFormat="1" ht="15" customHeight="1" x14ac:dyDescent="0.25">
      <c r="C5494" s="170"/>
      <c r="E5494" s="176"/>
      <c r="F5494" s="171"/>
      <c r="G5494" s="212"/>
      <c r="H5494" s="176"/>
      <c r="I5494" s="163"/>
    </row>
    <row r="5495" spans="3:9" s="175" customFormat="1" ht="15" customHeight="1" x14ac:dyDescent="0.25">
      <c r="C5495" s="170"/>
      <c r="E5495" s="176"/>
      <c r="F5495" s="171"/>
      <c r="G5495" s="212"/>
      <c r="H5495" s="176"/>
      <c r="I5495" s="163"/>
    </row>
    <row r="5496" spans="3:9" s="175" customFormat="1" ht="15" customHeight="1" x14ac:dyDescent="0.25">
      <c r="C5496" s="170"/>
      <c r="E5496" s="176"/>
      <c r="F5496" s="171"/>
      <c r="G5496" s="212"/>
      <c r="H5496" s="176"/>
      <c r="I5496" s="163"/>
    </row>
    <row r="5497" spans="3:9" s="175" customFormat="1" ht="15" customHeight="1" x14ac:dyDescent="0.25">
      <c r="C5497" s="170"/>
      <c r="E5497" s="176"/>
      <c r="F5497" s="171"/>
      <c r="G5497" s="212"/>
      <c r="H5497" s="176"/>
      <c r="I5497" s="163"/>
    </row>
    <row r="5498" spans="3:9" s="175" customFormat="1" ht="15" customHeight="1" x14ac:dyDescent="0.25">
      <c r="C5498" s="170"/>
      <c r="E5498" s="176"/>
      <c r="F5498" s="171"/>
      <c r="G5498" s="212"/>
      <c r="H5498" s="176"/>
      <c r="I5498" s="163"/>
    </row>
    <row r="5499" spans="3:9" s="175" customFormat="1" ht="15" customHeight="1" x14ac:dyDescent="0.25">
      <c r="C5499" s="170"/>
      <c r="E5499" s="176"/>
      <c r="F5499" s="171"/>
      <c r="G5499" s="212"/>
      <c r="H5499" s="176"/>
      <c r="I5499" s="163"/>
    </row>
    <row r="5500" spans="3:9" s="175" customFormat="1" ht="15" customHeight="1" x14ac:dyDescent="0.25">
      <c r="C5500" s="170"/>
      <c r="E5500" s="176"/>
      <c r="F5500" s="171"/>
      <c r="G5500" s="212"/>
      <c r="H5500" s="176"/>
      <c r="I5500" s="163"/>
    </row>
    <row r="5501" spans="3:9" s="175" customFormat="1" ht="15" customHeight="1" x14ac:dyDescent="0.25">
      <c r="C5501" s="170"/>
      <c r="E5501" s="176"/>
      <c r="F5501" s="171"/>
      <c r="G5501" s="212"/>
      <c r="H5501" s="176"/>
      <c r="I5501" s="163"/>
    </row>
    <row r="5502" spans="3:9" s="175" customFormat="1" ht="15" customHeight="1" x14ac:dyDescent="0.25">
      <c r="C5502" s="170"/>
      <c r="E5502" s="176"/>
      <c r="F5502" s="171"/>
      <c r="G5502" s="212"/>
      <c r="H5502" s="176"/>
      <c r="I5502" s="163"/>
    </row>
    <row r="5503" spans="3:9" s="175" customFormat="1" ht="15" customHeight="1" x14ac:dyDescent="0.25">
      <c r="C5503" s="170"/>
      <c r="E5503" s="176"/>
      <c r="F5503" s="171"/>
      <c r="G5503" s="212"/>
      <c r="H5503" s="176"/>
      <c r="I5503" s="163"/>
    </row>
    <row r="5504" spans="3:9" s="175" customFormat="1" ht="15" customHeight="1" x14ac:dyDescent="0.25">
      <c r="C5504" s="170"/>
      <c r="E5504" s="176"/>
      <c r="F5504" s="171"/>
      <c r="G5504" s="212"/>
      <c r="H5504" s="176"/>
      <c r="I5504" s="163"/>
    </row>
    <row r="5505" spans="3:9" s="175" customFormat="1" ht="15" customHeight="1" x14ac:dyDescent="0.25">
      <c r="C5505" s="170"/>
      <c r="E5505" s="176"/>
      <c r="F5505" s="171"/>
      <c r="G5505" s="212"/>
      <c r="H5505" s="176"/>
      <c r="I5505" s="163"/>
    </row>
    <row r="5506" spans="3:9" s="175" customFormat="1" ht="15" customHeight="1" x14ac:dyDescent="0.25">
      <c r="C5506" s="170"/>
      <c r="E5506" s="176"/>
      <c r="F5506" s="171"/>
      <c r="G5506" s="212"/>
      <c r="H5506" s="176"/>
      <c r="I5506" s="163"/>
    </row>
    <row r="5507" spans="3:9" s="175" customFormat="1" ht="15" customHeight="1" x14ac:dyDescent="0.25">
      <c r="C5507" s="170"/>
      <c r="E5507" s="176"/>
      <c r="F5507" s="171"/>
      <c r="G5507" s="212"/>
      <c r="H5507" s="176"/>
      <c r="I5507" s="163"/>
    </row>
    <row r="5508" spans="3:9" s="175" customFormat="1" ht="15" customHeight="1" x14ac:dyDescent="0.25">
      <c r="C5508" s="170"/>
      <c r="E5508" s="176"/>
      <c r="F5508" s="171"/>
      <c r="G5508" s="212"/>
      <c r="H5508" s="176"/>
      <c r="I5508" s="163"/>
    </row>
    <row r="5509" spans="3:9" s="175" customFormat="1" ht="15" customHeight="1" x14ac:dyDescent="0.25">
      <c r="C5509" s="170"/>
      <c r="E5509" s="176"/>
      <c r="F5509" s="171"/>
      <c r="G5509" s="212"/>
      <c r="H5509" s="176"/>
      <c r="I5509" s="163"/>
    </row>
    <row r="5510" spans="3:9" s="175" customFormat="1" ht="15" customHeight="1" x14ac:dyDescent="0.25">
      <c r="C5510" s="170"/>
      <c r="E5510" s="176"/>
      <c r="F5510" s="171"/>
      <c r="G5510" s="212"/>
      <c r="H5510" s="176"/>
      <c r="I5510" s="163"/>
    </row>
    <row r="5511" spans="3:9" s="175" customFormat="1" ht="15" customHeight="1" x14ac:dyDescent="0.25">
      <c r="C5511" s="170"/>
      <c r="E5511" s="176"/>
      <c r="F5511" s="171"/>
      <c r="G5511" s="212"/>
      <c r="H5511" s="176"/>
      <c r="I5511" s="163"/>
    </row>
    <row r="5512" spans="3:9" s="175" customFormat="1" ht="15" customHeight="1" x14ac:dyDescent="0.25">
      <c r="C5512" s="170"/>
      <c r="E5512" s="176"/>
      <c r="F5512" s="171"/>
      <c r="G5512" s="212"/>
      <c r="H5512" s="176"/>
      <c r="I5512" s="163"/>
    </row>
    <row r="5513" spans="3:9" s="175" customFormat="1" ht="15" customHeight="1" x14ac:dyDescent="0.25">
      <c r="C5513" s="170"/>
      <c r="E5513" s="176"/>
      <c r="F5513" s="171"/>
      <c r="G5513" s="212"/>
      <c r="H5513" s="176"/>
      <c r="I5513" s="163"/>
    </row>
    <row r="5514" spans="3:9" s="175" customFormat="1" ht="15" customHeight="1" x14ac:dyDescent="0.25">
      <c r="C5514" s="170"/>
      <c r="E5514" s="176"/>
      <c r="F5514" s="171"/>
      <c r="G5514" s="212"/>
      <c r="H5514" s="176"/>
      <c r="I5514" s="163"/>
    </row>
    <row r="5515" spans="3:9" s="175" customFormat="1" ht="15" customHeight="1" x14ac:dyDescent="0.25">
      <c r="C5515" s="170"/>
      <c r="E5515" s="176"/>
      <c r="F5515" s="171"/>
      <c r="G5515" s="212"/>
      <c r="H5515" s="176"/>
      <c r="I5515" s="163"/>
    </row>
    <row r="5516" spans="3:9" s="175" customFormat="1" ht="15" customHeight="1" x14ac:dyDescent="0.25">
      <c r="C5516" s="170"/>
      <c r="E5516" s="176"/>
      <c r="F5516" s="171"/>
      <c r="G5516" s="212"/>
      <c r="H5516" s="176"/>
      <c r="I5516" s="163"/>
    </row>
    <row r="5517" spans="3:9" s="175" customFormat="1" ht="15" customHeight="1" x14ac:dyDescent="0.25">
      <c r="C5517" s="170"/>
      <c r="E5517" s="176"/>
      <c r="F5517" s="171"/>
      <c r="G5517" s="212"/>
      <c r="H5517" s="176"/>
      <c r="I5517" s="163"/>
    </row>
    <row r="5518" spans="3:9" s="175" customFormat="1" ht="15" customHeight="1" x14ac:dyDescent="0.25">
      <c r="C5518" s="170"/>
      <c r="E5518" s="176"/>
      <c r="F5518" s="171"/>
      <c r="G5518" s="212"/>
      <c r="H5518" s="176"/>
      <c r="I5518" s="163"/>
    </row>
    <row r="5519" spans="3:9" s="175" customFormat="1" ht="15" customHeight="1" x14ac:dyDescent="0.25">
      <c r="C5519" s="170"/>
      <c r="E5519" s="176"/>
      <c r="F5519" s="171"/>
      <c r="G5519" s="212"/>
      <c r="H5519" s="176"/>
      <c r="I5519" s="163"/>
    </row>
    <row r="5520" spans="3:9" s="175" customFormat="1" ht="15" customHeight="1" x14ac:dyDescent="0.25">
      <c r="C5520" s="170"/>
      <c r="E5520" s="176"/>
      <c r="F5520" s="171"/>
      <c r="G5520" s="212"/>
      <c r="H5520" s="176"/>
      <c r="I5520" s="163"/>
    </row>
    <row r="5521" spans="3:9" s="175" customFormat="1" ht="15" customHeight="1" x14ac:dyDescent="0.25">
      <c r="C5521" s="170"/>
      <c r="E5521" s="176"/>
      <c r="F5521" s="171"/>
      <c r="G5521" s="212"/>
      <c r="H5521" s="176"/>
      <c r="I5521" s="163"/>
    </row>
    <row r="5522" spans="3:9" s="175" customFormat="1" ht="15" customHeight="1" x14ac:dyDescent="0.25">
      <c r="C5522" s="170"/>
      <c r="E5522" s="176"/>
      <c r="F5522" s="171"/>
      <c r="G5522" s="212"/>
      <c r="H5522" s="176"/>
      <c r="I5522" s="163"/>
    </row>
    <row r="5523" spans="3:9" s="175" customFormat="1" ht="15" customHeight="1" x14ac:dyDescent="0.25">
      <c r="C5523" s="170"/>
      <c r="E5523" s="176"/>
      <c r="F5523" s="171"/>
      <c r="G5523" s="212"/>
      <c r="H5523" s="176"/>
      <c r="I5523" s="163"/>
    </row>
    <row r="5524" spans="3:9" s="175" customFormat="1" ht="15" customHeight="1" x14ac:dyDescent="0.25">
      <c r="C5524" s="170"/>
      <c r="E5524" s="176"/>
      <c r="F5524" s="171"/>
      <c r="G5524" s="212"/>
      <c r="H5524" s="176"/>
      <c r="I5524" s="163"/>
    </row>
    <row r="5525" spans="3:9" s="175" customFormat="1" ht="15" customHeight="1" x14ac:dyDescent="0.25">
      <c r="C5525" s="170"/>
      <c r="E5525" s="176"/>
      <c r="F5525" s="171"/>
      <c r="G5525" s="212"/>
      <c r="H5525" s="176"/>
      <c r="I5525" s="163"/>
    </row>
    <row r="5526" spans="3:9" s="175" customFormat="1" ht="15" customHeight="1" x14ac:dyDescent="0.25">
      <c r="C5526" s="170"/>
      <c r="E5526" s="176"/>
      <c r="F5526" s="171"/>
      <c r="G5526" s="212"/>
      <c r="H5526" s="176"/>
      <c r="I5526" s="163"/>
    </row>
    <row r="5527" spans="3:9" s="175" customFormat="1" ht="15" customHeight="1" x14ac:dyDescent="0.25">
      <c r="C5527" s="170"/>
      <c r="E5527" s="176"/>
      <c r="F5527" s="171"/>
      <c r="G5527" s="212"/>
      <c r="H5527" s="176"/>
      <c r="I5527" s="163"/>
    </row>
    <row r="5528" spans="3:9" s="175" customFormat="1" ht="15" customHeight="1" x14ac:dyDescent="0.25">
      <c r="C5528" s="170"/>
      <c r="E5528" s="176"/>
      <c r="F5528" s="171"/>
      <c r="G5528" s="212"/>
      <c r="H5528" s="176"/>
      <c r="I5528" s="163"/>
    </row>
    <row r="5529" spans="3:9" s="175" customFormat="1" ht="15" customHeight="1" x14ac:dyDescent="0.25">
      <c r="C5529" s="170"/>
      <c r="E5529" s="176"/>
      <c r="F5529" s="171"/>
      <c r="G5529" s="212"/>
      <c r="H5529" s="176"/>
      <c r="I5529" s="163"/>
    </row>
    <row r="5530" spans="3:9" s="175" customFormat="1" ht="15" customHeight="1" x14ac:dyDescent="0.25">
      <c r="C5530" s="170"/>
      <c r="E5530" s="176"/>
      <c r="F5530" s="171"/>
      <c r="G5530" s="212"/>
      <c r="H5530" s="176"/>
      <c r="I5530" s="163"/>
    </row>
    <row r="5531" spans="3:9" s="175" customFormat="1" ht="15" customHeight="1" x14ac:dyDescent="0.25">
      <c r="C5531" s="170"/>
      <c r="E5531" s="176"/>
      <c r="F5531" s="171"/>
      <c r="G5531" s="212"/>
      <c r="H5531" s="176"/>
      <c r="I5531" s="163"/>
    </row>
    <row r="5532" spans="3:9" s="175" customFormat="1" ht="15" customHeight="1" x14ac:dyDescent="0.25">
      <c r="C5532" s="170"/>
      <c r="E5532" s="176"/>
      <c r="F5532" s="171"/>
      <c r="G5532" s="212"/>
      <c r="H5532" s="176"/>
      <c r="I5532" s="163"/>
    </row>
    <row r="5533" spans="3:9" s="175" customFormat="1" ht="15" customHeight="1" x14ac:dyDescent="0.25">
      <c r="C5533" s="170"/>
      <c r="E5533" s="176"/>
      <c r="F5533" s="171"/>
      <c r="G5533" s="212"/>
      <c r="H5533" s="176"/>
      <c r="I5533" s="163"/>
    </row>
    <row r="5534" spans="3:9" s="175" customFormat="1" ht="15" customHeight="1" x14ac:dyDescent="0.25">
      <c r="C5534" s="170"/>
      <c r="E5534" s="176"/>
      <c r="F5534" s="171"/>
      <c r="G5534" s="212"/>
      <c r="H5534" s="176"/>
      <c r="I5534" s="163"/>
    </row>
    <row r="5535" spans="3:9" s="175" customFormat="1" ht="15" customHeight="1" x14ac:dyDescent="0.25">
      <c r="C5535" s="170"/>
      <c r="E5535" s="176"/>
      <c r="F5535" s="171"/>
      <c r="G5535" s="212"/>
      <c r="H5535" s="176"/>
      <c r="I5535" s="163"/>
    </row>
    <row r="5536" spans="3:9" s="175" customFormat="1" ht="15" customHeight="1" x14ac:dyDescent="0.25">
      <c r="C5536" s="170"/>
      <c r="E5536" s="176"/>
      <c r="F5536" s="171"/>
      <c r="G5536" s="212"/>
      <c r="H5536" s="176"/>
      <c r="I5536" s="163"/>
    </row>
    <row r="5537" spans="3:9" s="175" customFormat="1" ht="15" customHeight="1" x14ac:dyDescent="0.25">
      <c r="C5537" s="170"/>
      <c r="E5537" s="176"/>
      <c r="F5537" s="171"/>
      <c r="G5537" s="212"/>
      <c r="H5537" s="176"/>
      <c r="I5537" s="163"/>
    </row>
    <row r="5538" spans="3:9" s="175" customFormat="1" ht="15" customHeight="1" x14ac:dyDescent="0.25">
      <c r="C5538" s="170"/>
      <c r="E5538" s="176"/>
      <c r="F5538" s="171"/>
      <c r="G5538" s="212"/>
      <c r="H5538" s="176"/>
      <c r="I5538" s="163"/>
    </row>
    <row r="5539" spans="3:9" s="175" customFormat="1" ht="15" customHeight="1" x14ac:dyDescent="0.25">
      <c r="C5539" s="170"/>
      <c r="E5539" s="176"/>
      <c r="F5539" s="171"/>
      <c r="G5539" s="212"/>
      <c r="H5539" s="176"/>
      <c r="I5539" s="163"/>
    </row>
    <row r="5540" spans="3:9" s="175" customFormat="1" ht="15" customHeight="1" x14ac:dyDescent="0.25">
      <c r="C5540" s="170"/>
      <c r="E5540" s="176"/>
      <c r="F5540" s="171"/>
      <c r="G5540" s="212"/>
      <c r="H5540" s="176"/>
      <c r="I5540" s="163"/>
    </row>
    <row r="5541" spans="3:9" s="175" customFormat="1" ht="15" customHeight="1" x14ac:dyDescent="0.25">
      <c r="C5541" s="170"/>
      <c r="E5541" s="176"/>
      <c r="F5541" s="171"/>
      <c r="G5541" s="212"/>
      <c r="H5541" s="176"/>
      <c r="I5541" s="163"/>
    </row>
    <row r="5542" spans="3:9" s="175" customFormat="1" ht="15" customHeight="1" x14ac:dyDescent="0.25">
      <c r="C5542" s="170"/>
      <c r="E5542" s="176"/>
      <c r="F5542" s="171"/>
      <c r="G5542" s="212"/>
      <c r="H5542" s="176"/>
      <c r="I5542" s="163"/>
    </row>
    <row r="5543" spans="3:9" s="175" customFormat="1" ht="15" customHeight="1" x14ac:dyDescent="0.25">
      <c r="C5543" s="170"/>
      <c r="E5543" s="176"/>
      <c r="F5543" s="171"/>
      <c r="G5543" s="212"/>
      <c r="H5543" s="176"/>
      <c r="I5543" s="163"/>
    </row>
    <row r="5544" spans="3:9" s="175" customFormat="1" ht="15" customHeight="1" x14ac:dyDescent="0.25">
      <c r="C5544" s="170"/>
      <c r="E5544" s="176"/>
      <c r="F5544" s="171"/>
      <c r="G5544" s="212"/>
      <c r="H5544" s="176"/>
      <c r="I5544" s="163"/>
    </row>
    <row r="5545" spans="3:9" s="175" customFormat="1" ht="15" customHeight="1" x14ac:dyDescent="0.25">
      <c r="C5545" s="170"/>
      <c r="E5545" s="176"/>
      <c r="F5545" s="171"/>
      <c r="G5545" s="212"/>
      <c r="H5545" s="176"/>
      <c r="I5545" s="163"/>
    </row>
    <row r="5546" spans="3:9" s="175" customFormat="1" ht="15" customHeight="1" x14ac:dyDescent="0.25">
      <c r="C5546" s="170"/>
      <c r="E5546" s="176"/>
      <c r="F5546" s="171"/>
      <c r="G5546" s="212"/>
      <c r="H5546" s="176"/>
      <c r="I5546" s="163"/>
    </row>
    <row r="5547" spans="3:9" s="175" customFormat="1" ht="15" customHeight="1" x14ac:dyDescent="0.25">
      <c r="C5547" s="170"/>
      <c r="E5547" s="176"/>
      <c r="F5547" s="171"/>
      <c r="G5547" s="212"/>
      <c r="H5547" s="176"/>
      <c r="I5547" s="163"/>
    </row>
    <row r="5548" spans="3:9" s="175" customFormat="1" ht="15" customHeight="1" x14ac:dyDescent="0.25">
      <c r="C5548" s="170"/>
      <c r="E5548" s="176"/>
      <c r="F5548" s="171"/>
      <c r="G5548" s="212"/>
      <c r="H5548" s="176"/>
      <c r="I5548" s="163"/>
    </row>
    <row r="5549" spans="3:9" s="175" customFormat="1" ht="15" customHeight="1" x14ac:dyDescent="0.25">
      <c r="C5549" s="170"/>
      <c r="E5549" s="176"/>
      <c r="F5549" s="171"/>
      <c r="G5549" s="212"/>
      <c r="H5549" s="176"/>
      <c r="I5549" s="163"/>
    </row>
    <row r="5550" spans="3:9" s="175" customFormat="1" ht="15" customHeight="1" x14ac:dyDescent="0.25">
      <c r="C5550" s="170"/>
      <c r="E5550" s="176"/>
      <c r="F5550" s="171"/>
      <c r="G5550" s="212"/>
      <c r="H5550" s="176"/>
      <c r="I5550" s="163"/>
    </row>
    <row r="5551" spans="3:9" s="175" customFormat="1" ht="15" customHeight="1" x14ac:dyDescent="0.25">
      <c r="C5551" s="170"/>
      <c r="E5551" s="176"/>
      <c r="F5551" s="171"/>
      <c r="G5551" s="212"/>
      <c r="H5551" s="176"/>
      <c r="I5551" s="163"/>
    </row>
    <row r="5552" spans="3:9" s="175" customFormat="1" ht="15" customHeight="1" x14ac:dyDescent="0.25">
      <c r="C5552" s="170"/>
      <c r="E5552" s="176"/>
      <c r="F5552" s="171"/>
      <c r="G5552" s="212"/>
      <c r="H5552" s="176"/>
      <c r="I5552" s="163"/>
    </row>
    <row r="5553" spans="3:9" s="175" customFormat="1" ht="15" customHeight="1" x14ac:dyDescent="0.25">
      <c r="C5553" s="170"/>
      <c r="E5553" s="176"/>
      <c r="F5553" s="171"/>
      <c r="G5553" s="212"/>
      <c r="H5553" s="176"/>
      <c r="I5553" s="163"/>
    </row>
    <row r="5554" spans="3:9" s="175" customFormat="1" ht="15" customHeight="1" x14ac:dyDescent="0.25">
      <c r="C5554" s="170"/>
      <c r="E5554" s="176"/>
      <c r="F5554" s="171"/>
      <c r="G5554" s="212"/>
      <c r="H5554" s="176"/>
      <c r="I5554" s="163"/>
    </row>
    <row r="5555" spans="3:9" s="175" customFormat="1" ht="15" customHeight="1" x14ac:dyDescent="0.25">
      <c r="C5555" s="170"/>
      <c r="E5555" s="176"/>
      <c r="F5555" s="171"/>
      <c r="G5555" s="212"/>
      <c r="H5555" s="176"/>
      <c r="I5555" s="163"/>
    </row>
    <row r="5556" spans="3:9" s="175" customFormat="1" ht="15" customHeight="1" x14ac:dyDescent="0.25">
      <c r="C5556" s="170"/>
      <c r="E5556" s="176"/>
      <c r="F5556" s="171"/>
      <c r="G5556" s="212"/>
      <c r="H5556" s="176"/>
      <c r="I5556" s="163"/>
    </row>
    <row r="5557" spans="3:9" s="175" customFormat="1" ht="15" customHeight="1" x14ac:dyDescent="0.25">
      <c r="C5557" s="170"/>
      <c r="E5557" s="176"/>
      <c r="F5557" s="171"/>
      <c r="G5557" s="212"/>
      <c r="H5557" s="176"/>
      <c r="I5557" s="163"/>
    </row>
    <row r="5558" spans="3:9" s="175" customFormat="1" ht="15" customHeight="1" x14ac:dyDescent="0.25">
      <c r="C5558" s="170"/>
      <c r="E5558" s="176"/>
      <c r="F5558" s="171"/>
      <c r="G5558" s="212"/>
      <c r="H5558" s="176"/>
      <c r="I5558" s="163"/>
    </row>
    <row r="5559" spans="3:9" s="175" customFormat="1" ht="15" customHeight="1" x14ac:dyDescent="0.25">
      <c r="C5559" s="170"/>
      <c r="E5559" s="176"/>
      <c r="F5559" s="171"/>
      <c r="G5559" s="212"/>
      <c r="H5559" s="176"/>
      <c r="I5559" s="163"/>
    </row>
    <row r="5560" spans="3:9" s="175" customFormat="1" ht="15" customHeight="1" x14ac:dyDescent="0.25">
      <c r="C5560" s="170"/>
      <c r="E5560" s="176"/>
      <c r="F5560" s="171"/>
      <c r="G5560" s="212"/>
      <c r="H5560" s="176"/>
      <c r="I5560" s="163"/>
    </row>
    <row r="5561" spans="3:9" s="175" customFormat="1" ht="15" customHeight="1" x14ac:dyDescent="0.25">
      <c r="C5561" s="170"/>
      <c r="E5561" s="176"/>
      <c r="F5561" s="171"/>
      <c r="G5561" s="212"/>
      <c r="H5561" s="176"/>
      <c r="I5561" s="163"/>
    </row>
    <row r="5562" spans="3:9" s="175" customFormat="1" ht="15" customHeight="1" x14ac:dyDescent="0.25">
      <c r="C5562" s="170"/>
      <c r="E5562" s="176"/>
      <c r="F5562" s="171"/>
      <c r="G5562" s="212"/>
      <c r="H5562" s="176"/>
      <c r="I5562" s="163"/>
    </row>
    <row r="5563" spans="3:9" s="175" customFormat="1" ht="15" customHeight="1" x14ac:dyDescent="0.25">
      <c r="C5563" s="170"/>
      <c r="E5563" s="176"/>
      <c r="F5563" s="171"/>
      <c r="G5563" s="212"/>
      <c r="H5563" s="176"/>
      <c r="I5563" s="163"/>
    </row>
    <row r="5564" spans="3:9" s="175" customFormat="1" ht="15" customHeight="1" x14ac:dyDescent="0.25">
      <c r="C5564" s="170"/>
      <c r="E5564" s="176"/>
      <c r="F5564" s="171"/>
      <c r="G5564" s="212"/>
      <c r="H5564" s="176"/>
      <c r="I5564" s="163"/>
    </row>
    <row r="5565" spans="3:9" s="175" customFormat="1" ht="15" customHeight="1" x14ac:dyDescent="0.25">
      <c r="C5565" s="170"/>
      <c r="E5565" s="176"/>
      <c r="F5565" s="171"/>
      <c r="G5565" s="212"/>
      <c r="H5565" s="176"/>
      <c r="I5565" s="163"/>
    </row>
    <row r="5566" spans="3:9" s="175" customFormat="1" ht="15" customHeight="1" x14ac:dyDescent="0.25">
      <c r="C5566" s="170"/>
      <c r="E5566" s="176"/>
      <c r="F5566" s="171"/>
      <c r="G5566" s="212"/>
      <c r="H5566" s="176"/>
      <c r="I5566" s="163"/>
    </row>
    <row r="5567" spans="3:9" s="175" customFormat="1" ht="15" customHeight="1" x14ac:dyDescent="0.25">
      <c r="C5567" s="170"/>
      <c r="E5567" s="176"/>
      <c r="F5567" s="171"/>
      <c r="G5567" s="212"/>
      <c r="H5567" s="176"/>
      <c r="I5567" s="163"/>
    </row>
    <row r="5568" spans="3:9" s="175" customFormat="1" ht="15" customHeight="1" x14ac:dyDescent="0.25">
      <c r="C5568" s="170"/>
      <c r="E5568" s="176"/>
      <c r="F5568" s="171"/>
      <c r="G5568" s="212"/>
      <c r="H5568" s="176"/>
      <c r="I5568" s="163"/>
    </row>
    <row r="5569" spans="3:9" s="175" customFormat="1" ht="15" customHeight="1" x14ac:dyDescent="0.25">
      <c r="C5569" s="170"/>
      <c r="E5569" s="176"/>
      <c r="F5569" s="171"/>
      <c r="G5569" s="212"/>
      <c r="H5569" s="176"/>
      <c r="I5569" s="163"/>
    </row>
    <row r="5570" spans="3:9" s="175" customFormat="1" ht="15" customHeight="1" x14ac:dyDescent="0.25">
      <c r="C5570" s="170"/>
      <c r="E5570" s="176"/>
      <c r="F5570" s="171"/>
      <c r="G5570" s="212"/>
      <c r="H5570" s="176"/>
      <c r="I5570" s="163"/>
    </row>
    <row r="5571" spans="3:9" s="175" customFormat="1" ht="15" customHeight="1" x14ac:dyDescent="0.25">
      <c r="C5571" s="170"/>
      <c r="E5571" s="176"/>
      <c r="F5571" s="171"/>
      <c r="G5571" s="212"/>
      <c r="H5571" s="176"/>
      <c r="I5571" s="163"/>
    </row>
    <row r="5572" spans="3:9" s="175" customFormat="1" ht="15" customHeight="1" x14ac:dyDescent="0.25">
      <c r="C5572" s="170"/>
      <c r="E5572" s="176"/>
      <c r="F5572" s="171"/>
      <c r="G5572" s="212"/>
      <c r="H5572" s="176"/>
      <c r="I5572" s="163"/>
    </row>
    <row r="5573" spans="3:9" s="175" customFormat="1" ht="15" customHeight="1" x14ac:dyDescent="0.25">
      <c r="C5573" s="170"/>
      <c r="E5573" s="176"/>
      <c r="F5573" s="171"/>
      <c r="G5573" s="212"/>
      <c r="H5573" s="176"/>
      <c r="I5573" s="163"/>
    </row>
    <row r="5574" spans="3:9" s="175" customFormat="1" ht="15" customHeight="1" x14ac:dyDescent="0.25">
      <c r="C5574" s="170"/>
      <c r="E5574" s="176"/>
      <c r="F5574" s="171"/>
      <c r="G5574" s="212"/>
      <c r="H5574" s="176"/>
      <c r="I5574" s="163"/>
    </row>
    <row r="5575" spans="3:9" s="175" customFormat="1" ht="15" customHeight="1" x14ac:dyDescent="0.25">
      <c r="C5575" s="170"/>
      <c r="E5575" s="176"/>
      <c r="F5575" s="171"/>
      <c r="G5575" s="212"/>
      <c r="H5575" s="176"/>
      <c r="I5575" s="163"/>
    </row>
    <row r="5576" spans="3:9" s="175" customFormat="1" ht="15" customHeight="1" x14ac:dyDescent="0.25">
      <c r="C5576" s="170"/>
      <c r="E5576" s="176"/>
      <c r="F5576" s="171"/>
      <c r="G5576" s="212"/>
      <c r="H5576" s="176"/>
      <c r="I5576" s="163"/>
    </row>
    <row r="5577" spans="3:9" s="175" customFormat="1" ht="15" customHeight="1" x14ac:dyDescent="0.25">
      <c r="C5577" s="170"/>
      <c r="E5577" s="176"/>
      <c r="F5577" s="171"/>
      <c r="G5577" s="212"/>
      <c r="H5577" s="176"/>
      <c r="I5577" s="163"/>
    </row>
    <row r="5578" spans="3:9" s="175" customFormat="1" ht="15" customHeight="1" x14ac:dyDescent="0.25">
      <c r="C5578" s="170"/>
      <c r="E5578" s="176"/>
      <c r="F5578" s="171"/>
      <c r="G5578" s="212"/>
      <c r="H5578" s="176"/>
      <c r="I5578" s="163"/>
    </row>
    <row r="5579" spans="3:9" s="175" customFormat="1" ht="15" customHeight="1" x14ac:dyDescent="0.25">
      <c r="C5579" s="170"/>
      <c r="E5579" s="176"/>
      <c r="F5579" s="171"/>
      <c r="G5579" s="212"/>
      <c r="H5579" s="176"/>
      <c r="I5579" s="163"/>
    </row>
    <row r="5580" spans="3:9" s="175" customFormat="1" ht="15" customHeight="1" x14ac:dyDescent="0.25">
      <c r="C5580" s="170"/>
      <c r="E5580" s="176"/>
      <c r="F5580" s="171"/>
      <c r="G5580" s="212"/>
      <c r="H5580" s="176"/>
      <c r="I5580" s="163"/>
    </row>
    <row r="5581" spans="3:9" s="175" customFormat="1" ht="15" customHeight="1" x14ac:dyDescent="0.25">
      <c r="C5581" s="170"/>
      <c r="E5581" s="176"/>
      <c r="F5581" s="171"/>
      <c r="G5581" s="212"/>
      <c r="H5581" s="176"/>
      <c r="I5581" s="163"/>
    </row>
    <row r="5582" spans="3:9" s="175" customFormat="1" ht="15" customHeight="1" x14ac:dyDescent="0.25">
      <c r="C5582" s="170"/>
      <c r="E5582" s="176"/>
      <c r="F5582" s="171"/>
      <c r="G5582" s="212"/>
      <c r="H5582" s="176"/>
      <c r="I5582" s="163"/>
    </row>
    <row r="5583" spans="3:9" s="175" customFormat="1" ht="15" customHeight="1" x14ac:dyDescent="0.25">
      <c r="C5583" s="170"/>
      <c r="E5583" s="176"/>
      <c r="F5583" s="171"/>
      <c r="G5583" s="212"/>
      <c r="H5583" s="176"/>
      <c r="I5583" s="163"/>
    </row>
    <row r="5584" spans="3:9" s="175" customFormat="1" ht="15" customHeight="1" x14ac:dyDescent="0.25">
      <c r="C5584" s="170"/>
      <c r="E5584" s="176"/>
      <c r="F5584" s="171"/>
      <c r="G5584" s="212"/>
      <c r="H5584" s="176"/>
      <c r="I5584" s="163"/>
    </row>
    <row r="5585" spans="3:9" s="175" customFormat="1" ht="15" customHeight="1" x14ac:dyDescent="0.25">
      <c r="C5585" s="170"/>
      <c r="E5585" s="176"/>
      <c r="F5585" s="171"/>
      <c r="G5585" s="212"/>
      <c r="H5585" s="176"/>
      <c r="I5585" s="163"/>
    </row>
    <row r="5586" spans="3:9" s="175" customFormat="1" ht="15" customHeight="1" x14ac:dyDescent="0.25">
      <c r="C5586" s="170"/>
      <c r="E5586" s="176"/>
      <c r="F5586" s="171"/>
      <c r="G5586" s="212"/>
      <c r="H5586" s="176"/>
      <c r="I5586" s="163"/>
    </row>
    <row r="5587" spans="3:9" s="175" customFormat="1" ht="15" customHeight="1" x14ac:dyDescent="0.25">
      <c r="C5587" s="170"/>
      <c r="E5587" s="176"/>
      <c r="F5587" s="171"/>
      <c r="G5587" s="212"/>
      <c r="H5587" s="176"/>
      <c r="I5587" s="163"/>
    </row>
    <row r="5588" spans="3:9" s="175" customFormat="1" ht="15" customHeight="1" x14ac:dyDescent="0.25">
      <c r="C5588" s="170"/>
      <c r="E5588" s="176"/>
      <c r="F5588" s="171"/>
      <c r="G5588" s="212"/>
      <c r="H5588" s="176"/>
      <c r="I5588" s="163"/>
    </row>
    <row r="5589" spans="3:9" s="175" customFormat="1" ht="15" customHeight="1" x14ac:dyDescent="0.25">
      <c r="C5589" s="170"/>
      <c r="E5589" s="176"/>
      <c r="F5589" s="171"/>
      <c r="G5589" s="212"/>
      <c r="H5589" s="176"/>
      <c r="I5589" s="163"/>
    </row>
    <row r="5590" spans="3:9" s="175" customFormat="1" ht="15" customHeight="1" x14ac:dyDescent="0.25">
      <c r="C5590" s="170"/>
      <c r="E5590" s="176"/>
      <c r="F5590" s="171"/>
      <c r="G5590" s="212"/>
      <c r="H5590" s="176"/>
      <c r="I5590" s="163"/>
    </row>
    <row r="5591" spans="3:9" s="175" customFormat="1" ht="15" customHeight="1" x14ac:dyDescent="0.25">
      <c r="C5591" s="170"/>
      <c r="E5591" s="176"/>
      <c r="F5591" s="171"/>
      <c r="G5591" s="212"/>
      <c r="H5591" s="176"/>
      <c r="I5591" s="163"/>
    </row>
    <row r="5592" spans="3:9" s="175" customFormat="1" ht="15" customHeight="1" x14ac:dyDescent="0.25">
      <c r="C5592" s="170"/>
      <c r="E5592" s="176"/>
      <c r="F5592" s="171"/>
      <c r="G5592" s="212"/>
      <c r="H5592" s="176"/>
      <c r="I5592" s="163"/>
    </row>
    <row r="5593" spans="3:9" s="175" customFormat="1" ht="15" customHeight="1" x14ac:dyDescent="0.25">
      <c r="C5593" s="170"/>
      <c r="E5593" s="176"/>
      <c r="F5593" s="171"/>
      <c r="G5593" s="212"/>
      <c r="H5593" s="176"/>
      <c r="I5593" s="163"/>
    </row>
    <row r="5594" spans="3:9" s="175" customFormat="1" ht="15" customHeight="1" x14ac:dyDescent="0.25">
      <c r="C5594" s="170"/>
      <c r="E5594" s="176"/>
      <c r="F5594" s="171"/>
      <c r="G5594" s="212"/>
      <c r="H5594" s="176"/>
      <c r="I5594" s="163"/>
    </row>
    <row r="5595" spans="3:9" s="175" customFormat="1" ht="15" customHeight="1" x14ac:dyDescent="0.25">
      <c r="C5595" s="170"/>
      <c r="E5595" s="176"/>
      <c r="F5595" s="171"/>
      <c r="G5595" s="212"/>
      <c r="H5595" s="176"/>
      <c r="I5595" s="163"/>
    </row>
    <row r="5596" spans="3:9" s="175" customFormat="1" ht="15" customHeight="1" x14ac:dyDescent="0.25">
      <c r="C5596" s="170"/>
      <c r="E5596" s="176"/>
      <c r="F5596" s="171"/>
      <c r="G5596" s="212"/>
      <c r="H5596" s="176"/>
      <c r="I5596" s="163"/>
    </row>
    <row r="5597" spans="3:9" s="175" customFormat="1" ht="15" customHeight="1" x14ac:dyDescent="0.25">
      <c r="C5597" s="170"/>
      <c r="E5597" s="176"/>
      <c r="F5597" s="171"/>
      <c r="G5597" s="212"/>
      <c r="H5597" s="176"/>
      <c r="I5597" s="163"/>
    </row>
    <row r="5598" spans="3:9" s="175" customFormat="1" ht="15" customHeight="1" x14ac:dyDescent="0.25">
      <c r="C5598" s="170"/>
      <c r="E5598" s="176"/>
      <c r="F5598" s="171"/>
      <c r="G5598" s="212"/>
      <c r="H5598" s="176"/>
      <c r="I5598" s="163"/>
    </row>
    <row r="5599" spans="3:9" s="175" customFormat="1" ht="15" customHeight="1" x14ac:dyDescent="0.25">
      <c r="C5599" s="170"/>
      <c r="E5599" s="176"/>
      <c r="F5599" s="171"/>
      <c r="G5599" s="212"/>
      <c r="H5599" s="176"/>
      <c r="I5599" s="163"/>
    </row>
    <row r="5600" spans="3:9" s="175" customFormat="1" ht="15" customHeight="1" x14ac:dyDescent="0.25">
      <c r="C5600" s="170"/>
      <c r="E5600" s="176"/>
      <c r="F5600" s="171"/>
      <c r="G5600" s="212"/>
      <c r="H5600" s="176"/>
      <c r="I5600" s="163"/>
    </row>
    <row r="5601" spans="3:9" s="175" customFormat="1" ht="15" customHeight="1" x14ac:dyDescent="0.25">
      <c r="C5601" s="170"/>
      <c r="E5601" s="176"/>
      <c r="F5601" s="171"/>
      <c r="G5601" s="212"/>
      <c r="H5601" s="176"/>
      <c r="I5601" s="163"/>
    </row>
    <row r="5602" spans="3:9" s="175" customFormat="1" ht="15" customHeight="1" x14ac:dyDescent="0.25">
      <c r="C5602" s="170"/>
      <c r="E5602" s="176"/>
      <c r="F5602" s="171"/>
      <c r="G5602" s="212"/>
      <c r="H5602" s="176"/>
      <c r="I5602" s="163"/>
    </row>
    <row r="5603" spans="3:9" s="175" customFormat="1" ht="15" customHeight="1" x14ac:dyDescent="0.25">
      <c r="C5603" s="170"/>
      <c r="E5603" s="176"/>
      <c r="F5603" s="171"/>
      <c r="G5603" s="212"/>
      <c r="H5603" s="176"/>
      <c r="I5603" s="163"/>
    </row>
    <row r="5604" spans="3:9" s="175" customFormat="1" ht="15" customHeight="1" x14ac:dyDescent="0.25">
      <c r="C5604" s="170"/>
      <c r="E5604" s="176"/>
      <c r="F5604" s="171"/>
      <c r="G5604" s="212"/>
      <c r="H5604" s="176"/>
      <c r="I5604" s="163"/>
    </row>
    <row r="5605" spans="3:9" s="175" customFormat="1" ht="15" customHeight="1" x14ac:dyDescent="0.25">
      <c r="C5605" s="170"/>
      <c r="E5605" s="176"/>
      <c r="F5605" s="171"/>
      <c r="G5605" s="212"/>
      <c r="H5605" s="176"/>
      <c r="I5605" s="163"/>
    </row>
    <row r="5606" spans="3:9" s="175" customFormat="1" ht="15" customHeight="1" x14ac:dyDescent="0.25">
      <c r="C5606" s="170"/>
      <c r="E5606" s="176"/>
      <c r="F5606" s="171"/>
      <c r="G5606" s="212"/>
      <c r="H5606" s="176"/>
      <c r="I5606" s="163"/>
    </row>
    <row r="5607" spans="3:9" s="175" customFormat="1" ht="15" customHeight="1" x14ac:dyDescent="0.25">
      <c r="C5607" s="170"/>
      <c r="E5607" s="176"/>
      <c r="F5607" s="171"/>
      <c r="G5607" s="212"/>
      <c r="H5607" s="176"/>
      <c r="I5607" s="163"/>
    </row>
    <row r="5608" spans="3:9" s="175" customFormat="1" ht="15" customHeight="1" x14ac:dyDescent="0.25">
      <c r="C5608" s="170"/>
      <c r="E5608" s="176"/>
      <c r="F5608" s="171"/>
      <c r="G5608" s="212"/>
      <c r="H5608" s="176"/>
      <c r="I5608" s="163"/>
    </row>
    <row r="5609" spans="3:9" s="175" customFormat="1" ht="15" customHeight="1" x14ac:dyDescent="0.25">
      <c r="C5609" s="170"/>
      <c r="E5609" s="176"/>
      <c r="F5609" s="171"/>
      <c r="G5609" s="212"/>
      <c r="H5609" s="176"/>
      <c r="I5609" s="163"/>
    </row>
    <row r="5610" spans="3:9" s="175" customFormat="1" ht="15" customHeight="1" x14ac:dyDescent="0.25">
      <c r="C5610" s="170"/>
      <c r="E5610" s="176"/>
      <c r="F5610" s="171"/>
      <c r="G5610" s="212"/>
      <c r="H5610" s="176"/>
      <c r="I5610" s="163"/>
    </row>
    <row r="5611" spans="3:9" s="175" customFormat="1" ht="15" customHeight="1" x14ac:dyDescent="0.25">
      <c r="C5611" s="170"/>
      <c r="E5611" s="176"/>
      <c r="F5611" s="171"/>
      <c r="G5611" s="212"/>
      <c r="H5611" s="176"/>
      <c r="I5611" s="163"/>
    </row>
    <row r="5612" spans="3:9" s="175" customFormat="1" ht="15" customHeight="1" x14ac:dyDescent="0.25">
      <c r="C5612" s="170"/>
      <c r="E5612" s="176"/>
      <c r="F5612" s="171"/>
      <c r="G5612" s="212"/>
      <c r="H5612" s="176"/>
      <c r="I5612" s="163"/>
    </row>
    <row r="5613" spans="3:9" s="175" customFormat="1" ht="15" customHeight="1" x14ac:dyDescent="0.25">
      <c r="C5613" s="170"/>
      <c r="E5613" s="176"/>
      <c r="F5613" s="171"/>
      <c r="G5613" s="212"/>
      <c r="H5613" s="176"/>
      <c r="I5613" s="163"/>
    </row>
    <row r="5614" spans="3:9" s="175" customFormat="1" ht="15" customHeight="1" x14ac:dyDescent="0.25">
      <c r="C5614" s="170"/>
      <c r="E5614" s="176"/>
      <c r="F5614" s="171"/>
      <c r="G5614" s="212"/>
      <c r="H5614" s="176"/>
      <c r="I5614" s="163"/>
    </row>
    <row r="5615" spans="3:9" s="175" customFormat="1" ht="15" customHeight="1" x14ac:dyDescent="0.25">
      <c r="C5615" s="170"/>
      <c r="E5615" s="176"/>
      <c r="F5615" s="171"/>
      <c r="G5615" s="212"/>
      <c r="H5615" s="176"/>
      <c r="I5615" s="163"/>
    </row>
    <row r="5616" spans="3:9" s="175" customFormat="1" ht="15" customHeight="1" x14ac:dyDescent="0.25">
      <c r="C5616" s="170"/>
      <c r="E5616" s="176"/>
      <c r="F5616" s="171"/>
      <c r="G5616" s="212"/>
      <c r="H5616" s="176"/>
      <c r="I5616" s="163"/>
    </row>
    <row r="5617" spans="3:9" s="175" customFormat="1" ht="15" customHeight="1" x14ac:dyDescent="0.25">
      <c r="C5617" s="170"/>
      <c r="E5617" s="176"/>
      <c r="F5617" s="171"/>
      <c r="G5617" s="212"/>
      <c r="H5617" s="176"/>
      <c r="I5617" s="163"/>
    </row>
    <row r="5618" spans="3:9" s="175" customFormat="1" ht="15" customHeight="1" x14ac:dyDescent="0.25">
      <c r="C5618" s="170"/>
      <c r="E5618" s="176"/>
      <c r="F5618" s="171"/>
      <c r="G5618" s="212"/>
      <c r="H5618" s="176"/>
      <c r="I5618" s="163"/>
    </row>
    <row r="5619" spans="3:9" s="175" customFormat="1" ht="15" customHeight="1" x14ac:dyDescent="0.25">
      <c r="C5619" s="170"/>
      <c r="E5619" s="176"/>
      <c r="F5619" s="171"/>
      <c r="G5619" s="212"/>
      <c r="H5619" s="176"/>
      <c r="I5619" s="163"/>
    </row>
    <row r="5620" spans="3:9" s="175" customFormat="1" ht="15" customHeight="1" x14ac:dyDescent="0.25">
      <c r="C5620" s="170"/>
      <c r="E5620" s="176"/>
      <c r="F5620" s="171"/>
      <c r="G5620" s="212"/>
      <c r="H5620" s="176"/>
      <c r="I5620" s="163"/>
    </row>
    <row r="5621" spans="3:9" s="175" customFormat="1" ht="15" customHeight="1" x14ac:dyDescent="0.25">
      <c r="C5621" s="170"/>
      <c r="E5621" s="176"/>
      <c r="F5621" s="171"/>
      <c r="G5621" s="212"/>
      <c r="H5621" s="176"/>
      <c r="I5621" s="163"/>
    </row>
    <row r="5622" spans="3:9" s="175" customFormat="1" ht="15" customHeight="1" x14ac:dyDescent="0.25">
      <c r="C5622" s="170"/>
      <c r="E5622" s="176"/>
      <c r="F5622" s="171"/>
      <c r="G5622" s="212"/>
      <c r="H5622" s="176"/>
      <c r="I5622" s="163"/>
    </row>
    <row r="5623" spans="3:9" s="175" customFormat="1" ht="15" customHeight="1" x14ac:dyDescent="0.25">
      <c r="C5623" s="170"/>
      <c r="E5623" s="176"/>
      <c r="F5623" s="171"/>
      <c r="G5623" s="212"/>
      <c r="H5623" s="176"/>
      <c r="I5623" s="163"/>
    </row>
    <row r="5624" spans="3:9" s="175" customFormat="1" ht="15" customHeight="1" x14ac:dyDescent="0.25">
      <c r="C5624" s="170"/>
      <c r="E5624" s="176"/>
      <c r="F5624" s="171"/>
      <c r="G5624" s="212"/>
      <c r="H5624" s="176"/>
      <c r="I5624" s="163"/>
    </row>
    <row r="5625" spans="3:9" s="175" customFormat="1" ht="15" customHeight="1" x14ac:dyDescent="0.25">
      <c r="C5625" s="170"/>
      <c r="E5625" s="176"/>
      <c r="F5625" s="171"/>
      <c r="G5625" s="212"/>
      <c r="H5625" s="176"/>
      <c r="I5625" s="163"/>
    </row>
    <row r="5626" spans="3:9" s="175" customFormat="1" ht="15" customHeight="1" x14ac:dyDescent="0.25">
      <c r="C5626" s="170"/>
      <c r="E5626" s="176"/>
      <c r="F5626" s="171"/>
      <c r="G5626" s="212"/>
      <c r="H5626" s="176"/>
      <c r="I5626" s="163"/>
    </row>
    <row r="5627" spans="3:9" s="175" customFormat="1" ht="15" customHeight="1" x14ac:dyDescent="0.25">
      <c r="C5627" s="170"/>
      <c r="E5627" s="176"/>
      <c r="F5627" s="171"/>
      <c r="G5627" s="212"/>
      <c r="H5627" s="176"/>
      <c r="I5627" s="163"/>
    </row>
    <row r="5628" spans="3:9" s="175" customFormat="1" ht="15" customHeight="1" x14ac:dyDescent="0.25">
      <c r="C5628" s="170"/>
      <c r="E5628" s="176"/>
      <c r="F5628" s="171"/>
      <c r="G5628" s="212"/>
      <c r="H5628" s="176"/>
      <c r="I5628" s="163"/>
    </row>
    <row r="5629" spans="3:9" s="175" customFormat="1" ht="15" customHeight="1" x14ac:dyDescent="0.25">
      <c r="C5629" s="170"/>
      <c r="E5629" s="176"/>
      <c r="F5629" s="171"/>
      <c r="G5629" s="212"/>
      <c r="H5629" s="176"/>
      <c r="I5629" s="163"/>
    </row>
    <row r="5630" spans="3:9" s="175" customFormat="1" ht="15" customHeight="1" x14ac:dyDescent="0.25">
      <c r="C5630" s="170"/>
      <c r="E5630" s="176"/>
      <c r="F5630" s="171"/>
      <c r="G5630" s="212"/>
      <c r="H5630" s="176"/>
      <c r="I5630" s="163"/>
    </row>
    <row r="5631" spans="3:9" s="175" customFormat="1" ht="15" customHeight="1" x14ac:dyDescent="0.25">
      <c r="C5631" s="170"/>
      <c r="E5631" s="176"/>
      <c r="F5631" s="171"/>
      <c r="G5631" s="212"/>
      <c r="H5631" s="176"/>
      <c r="I5631" s="163"/>
    </row>
    <row r="5632" spans="3:9" s="175" customFormat="1" ht="15" customHeight="1" x14ac:dyDescent="0.25">
      <c r="C5632" s="170"/>
      <c r="E5632" s="176"/>
      <c r="F5632" s="171"/>
      <c r="G5632" s="212"/>
      <c r="H5632" s="176"/>
      <c r="I5632" s="163"/>
    </row>
    <row r="5633" spans="3:9" s="175" customFormat="1" ht="15" customHeight="1" x14ac:dyDescent="0.25">
      <c r="C5633" s="170"/>
      <c r="E5633" s="176"/>
      <c r="F5633" s="171"/>
      <c r="G5633" s="212"/>
      <c r="H5633" s="176"/>
      <c r="I5633" s="163"/>
    </row>
    <row r="5634" spans="3:9" s="175" customFormat="1" ht="15" customHeight="1" x14ac:dyDescent="0.25">
      <c r="C5634" s="170"/>
      <c r="E5634" s="176"/>
      <c r="F5634" s="171"/>
      <c r="G5634" s="212"/>
      <c r="H5634" s="176"/>
      <c r="I5634" s="163"/>
    </row>
    <row r="5635" spans="3:9" s="175" customFormat="1" ht="15" customHeight="1" x14ac:dyDescent="0.25">
      <c r="C5635" s="170"/>
      <c r="E5635" s="176"/>
      <c r="F5635" s="171"/>
      <c r="G5635" s="212"/>
      <c r="H5635" s="176"/>
      <c r="I5635" s="163"/>
    </row>
    <row r="5636" spans="3:9" s="175" customFormat="1" ht="15" customHeight="1" x14ac:dyDescent="0.25">
      <c r="C5636" s="170"/>
      <c r="E5636" s="176"/>
      <c r="F5636" s="171"/>
      <c r="G5636" s="212"/>
      <c r="H5636" s="176"/>
      <c r="I5636" s="163"/>
    </row>
    <row r="5637" spans="3:9" s="175" customFormat="1" ht="15" customHeight="1" x14ac:dyDescent="0.25">
      <c r="C5637" s="170"/>
      <c r="E5637" s="176"/>
      <c r="F5637" s="171"/>
      <c r="G5637" s="212"/>
      <c r="H5637" s="176"/>
      <c r="I5637" s="163"/>
    </row>
    <row r="5638" spans="3:9" s="175" customFormat="1" ht="15" customHeight="1" x14ac:dyDescent="0.25">
      <c r="C5638" s="170"/>
      <c r="E5638" s="176"/>
      <c r="F5638" s="171"/>
      <c r="G5638" s="212"/>
      <c r="H5638" s="176"/>
      <c r="I5638" s="163"/>
    </row>
    <row r="5639" spans="3:9" s="175" customFormat="1" ht="15" customHeight="1" x14ac:dyDescent="0.25">
      <c r="C5639" s="170"/>
      <c r="E5639" s="176"/>
      <c r="F5639" s="171"/>
      <c r="G5639" s="212"/>
      <c r="H5639" s="176"/>
      <c r="I5639" s="163"/>
    </row>
    <row r="5640" spans="3:9" s="175" customFormat="1" ht="15" customHeight="1" x14ac:dyDescent="0.25">
      <c r="C5640" s="170"/>
      <c r="E5640" s="176"/>
      <c r="F5640" s="171"/>
      <c r="G5640" s="212"/>
      <c r="H5640" s="176"/>
      <c r="I5640" s="163"/>
    </row>
    <row r="5641" spans="3:9" s="175" customFormat="1" ht="15" customHeight="1" x14ac:dyDescent="0.25">
      <c r="C5641" s="170"/>
      <c r="E5641" s="176"/>
      <c r="F5641" s="171"/>
      <c r="G5641" s="212"/>
      <c r="H5641" s="176"/>
      <c r="I5641" s="163"/>
    </row>
    <row r="5642" spans="3:9" s="175" customFormat="1" ht="15" customHeight="1" x14ac:dyDescent="0.25">
      <c r="C5642" s="170"/>
      <c r="E5642" s="176"/>
      <c r="F5642" s="171"/>
      <c r="G5642" s="212"/>
      <c r="H5642" s="176"/>
      <c r="I5642" s="163"/>
    </row>
    <row r="5643" spans="3:9" s="175" customFormat="1" ht="15" customHeight="1" x14ac:dyDescent="0.25">
      <c r="C5643" s="170"/>
      <c r="E5643" s="176"/>
      <c r="F5643" s="171"/>
      <c r="G5643" s="212"/>
      <c r="H5643" s="176"/>
      <c r="I5643" s="163"/>
    </row>
    <row r="5644" spans="3:9" s="175" customFormat="1" ht="15" customHeight="1" x14ac:dyDescent="0.25">
      <c r="C5644" s="170"/>
      <c r="E5644" s="176"/>
      <c r="F5644" s="171"/>
      <c r="G5644" s="212"/>
      <c r="H5644" s="176"/>
      <c r="I5644" s="163"/>
    </row>
    <row r="5645" spans="3:9" s="175" customFormat="1" ht="15" customHeight="1" x14ac:dyDescent="0.25">
      <c r="C5645" s="170"/>
      <c r="E5645" s="176"/>
      <c r="F5645" s="171"/>
      <c r="G5645" s="212"/>
      <c r="H5645" s="176"/>
      <c r="I5645" s="163"/>
    </row>
    <row r="5646" spans="3:9" s="175" customFormat="1" ht="15" customHeight="1" x14ac:dyDescent="0.25">
      <c r="C5646" s="170"/>
      <c r="E5646" s="176"/>
      <c r="F5646" s="171"/>
      <c r="G5646" s="212"/>
      <c r="H5646" s="176"/>
      <c r="I5646" s="163"/>
    </row>
    <row r="5647" spans="3:9" s="175" customFormat="1" ht="15" customHeight="1" x14ac:dyDescent="0.25">
      <c r="C5647" s="170"/>
      <c r="E5647" s="176"/>
      <c r="F5647" s="171"/>
      <c r="G5647" s="212"/>
      <c r="H5647" s="176"/>
      <c r="I5647" s="163"/>
    </row>
    <row r="5648" spans="3:9" s="175" customFormat="1" ht="15" customHeight="1" x14ac:dyDescent="0.25">
      <c r="C5648" s="170"/>
      <c r="E5648" s="176"/>
      <c r="F5648" s="171"/>
      <c r="G5648" s="212"/>
      <c r="H5648" s="176"/>
      <c r="I5648" s="163"/>
    </row>
    <row r="5649" spans="3:9" s="175" customFormat="1" ht="15" customHeight="1" x14ac:dyDescent="0.25">
      <c r="C5649" s="170"/>
      <c r="E5649" s="176"/>
      <c r="F5649" s="171"/>
      <c r="G5649" s="212"/>
      <c r="H5649" s="176"/>
      <c r="I5649" s="163"/>
    </row>
    <row r="5650" spans="3:9" s="175" customFormat="1" ht="15" customHeight="1" x14ac:dyDescent="0.25">
      <c r="C5650" s="170"/>
      <c r="E5650" s="176"/>
      <c r="F5650" s="171"/>
      <c r="G5650" s="212"/>
      <c r="H5650" s="176"/>
      <c r="I5650" s="163"/>
    </row>
    <row r="5651" spans="3:9" s="175" customFormat="1" ht="15" customHeight="1" x14ac:dyDescent="0.25">
      <c r="C5651" s="170"/>
      <c r="E5651" s="176"/>
      <c r="F5651" s="171"/>
      <c r="G5651" s="212"/>
      <c r="H5651" s="176"/>
      <c r="I5651" s="163"/>
    </row>
    <row r="5652" spans="3:9" s="175" customFormat="1" ht="15" customHeight="1" x14ac:dyDescent="0.25">
      <c r="C5652" s="170"/>
      <c r="E5652" s="176"/>
      <c r="F5652" s="171"/>
      <c r="G5652" s="212"/>
      <c r="H5652" s="176"/>
      <c r="I5652" s="163"/>
    </row>
    <row r="5653" spans="3:9" s="175" customFormat="1" ht="15" customHeight="1" x14ac:dyDescent="0.25">
      <c r="C5653" s="170"/>
      <c r="E5653" s="176"/>
      <c r="F5653" s="171"/>
      <c r="G5653" s="212"/>
      <c r="H5653" s="176"/>
      <c r="I5653" s="163"/>
    </row>
    <row r="5654" spans="3:9" s="175" customFormat="1" ht="15" customHeight="1" x14ac:dyDescent="0.25">
      <c r="C5654" s="170"/>
      <c r="E5654" s="176"/>
      <c r="F5654" s="171"/>
      <c r="G5654" s="212"/>
      <c r="H5654" s="176"/>
      <c r="I5654" s="163"/>
    </row>
    <row r="5655" spans="3:9" s="175" customFormat="1" ht="15" customHeight="1" x14ac:dyDescent="0.25">
      <c r="C5655" s="170"/>
      <c r="E5655" s="176"/>
      <c r="F5655" s="171"/>
      <c r="G5655" s="212"/>
      <c r="H5655" s="176"/>
      <c r="I5655" s="163"/>
    </row>
    <row r="5656" spans="3:9" s="175" customFormat="1" ht="15" customHeight="1" x14ac:dyDescent="0.25">
      <c r="C5656" s="170"/>
      <c r="E5656" s="176"/>
      <c r="F5656" s="171"/>
      <c r="G5656" s="212"/>
      <c r="H5656" s="176"/>
      <c r="I5656" s="163"/>
    </row>
    <row r="5657" spans="3:9" s="175" customFormat="1" ht="15" customHeight="1" x14ac:dyDescent="0.25">
      <c r="C5657" s="170"/>
      <c r="E5657" s="176"/>
      <c r="F5657" s="171"/>
      <c r="G5657" s="212"/>
      <c r="H5657" s="176"/>
      <c r="I5657" s="163"/>
    </row>
    <row r="5658" spans="3:9" s="175" customFormat="1" ht="15" customHeight="1" x14ac:dyDescent="0.25">
      <c r="C5658" s="170"/>
      <c r="E5658" s="176"/>
      <c r="F5658" s="171"/>
      <c r="G5658" s="212"/>
      <c r="H5658" s="176"/>
      <c r="I5658" s="163"/>
    </row>
    <row r="5659" spans="3:9" s="175" customFormat="1" ht="15" customHeight="1" x14ac:dyDescent="0.25">
      <c r="C5659" s="170"/>
      <c r="E5659" s="176"/>
      <c r="F5659" s="171"/>
      <c r="G5659" s="212"/>
      <c r="H5659" s="176"/>
      <c r="I5659" s="163"/>
    </row>
    <row r="5660" spans="3:9" s="175" customFormat="1" ht="15" customHeight="1" x14ac:dyDescent="0.25">
      <c r="C5660" s="170"/>
      <c r="E5660" s="176"/>
      <c r="F5660" s="171"/>
      <c r="G5660" s="212"/>
      <c r="H5660" s="176"/>
      <c r="I5660" s="163"/>
    </row>
    <row r="5661" spans="3:9" s="175" customFormat="1" ht="15" customHeight="1" x14ac:dyDescent="0.25">
      <c r="C5661" s="170"/>
      <c r="E5661" s="176"/>
      <c r="F5661" s="171"/>
      <c r="G5661" s="212"/>
      <c r="H5661" s="176"/>
      <c r="I5661" s="163"/>
    </row>
    <row r="5662" spans="3:9" s="175" customFormat="1" ht="15" customHeight="1" x14ac:dyDescent="0.25">
      <c r="C5662" s="170"/>
      <c r="E5662" s="176"/>
      <c r="F5662" s="171"/>
      <c r="G5662" s="212"/>
      <c r="H5662" s="176"/>
      <c r="I5662" s="163"/>
    </row>
    <row r="5663" spans="3:9" s="175" customFormat="1" ht="15" customHeight="1" x14ac:dyDescent="0.25">
      <c r="C5663" s="170"/>
      <c r="E5663" s="176"/>
      <c r="F5663" s="171"/>
      <c r="G5663" s="212"/>
      <c r="H5663" s="176"/>
      <c r="I5663" s="163"/>
    </row>
    <row r="5664" spans="3:9" s="175" customFormat="1" ht="15" customHeight="1" x14ac:dyDescent="0.25">
      <c r="C5664" s="170"/>
      <c r="E5664" s="176"/>
      <c r="F5664" s="171"/>
      <c r="G5664" s="212"/>
      <c r="H5664" s="176"/>
      <c r="I5664" s="163"/>
    </row>
    <row r="5665" spans="3:9" s="175" customFormat="1" ht="15" customHeight="1" x14ac:dyDescent="0.25">
      <c r="C5665" s="170"/>
      <c r="E5665" s="176"/>
      <c r="F5665" s="171"/>
      <c r="G5665" s="212"/>
      <c r="H5665" s="176"/>
      <c r="I5665" s="163"/>
    </row>
    <row r="5666" spans="3:9" s="175" customFormat="1" ht="15" customHeight="1" x14ac:dyDescent="0.25">
      <c r="C5666" s="170"/>
      <c r="E5666" s="176"/>
      <c r="F5666" s="171"/>
      <c r="G5666" s="212"/>
      <c r="H5666" s="176"/>
      <c r="I5666" s="163"/>
    </row>
    <row r="5667" spans="3:9" s="175" customFormat="1" ht="15" customHeight="1" x14ac:dyDescent="0.25">
      <c r="C5667" s="170"/>
      <c r="E5667" s="176"/>
      <c r="F5667" s="171"/>
      <c r="G5667" s="212"/>
      <c r="H5667" s="176"/>
      <c r="I5667" s="163"/>
    </row>
    <row r="5668" spans="3:9" s="175" customFormat="1" ht="15" customHeight="1" x14ac:dyDescent="0.25">
      <c r="C5668" s="170"/>
      <c r="E5668" s="176"/>
      <c r="F5668" s="171"/>
      <c r="G5668" s="212"/>
      <c r="H5668" s="176"/>
      <c r="I5668" s="163"/>
    </row>
    <row r="5669" spans="3:9" s="175" customFormat="1" ht="15" customHeight="1" x14ac:dyDescent="0.25">
      <c r="C5669" s="170"/>
      <c r="E5669" s="176"/>
      <c r="F5669" s="171"/>
      <c r="G5669" s="212"/>
      <c r="H5669" s="176"/>
      <c r="I5669" s="163"/>
    </row>
    <row r="5670" spans="3:9" s="175" customFormat="1" ht="15" customHeight="1" x14ac:dyDescent="0.25">
      <c r="C5670" s="170"/>
      <c r="E5670" s="176"/>
      <c r="F5670" s="171"/>
      <c r="G5670" s="212"/>
      <c r="H5670" s="176"/>
      <c r="I5670" s="163"/>
    </row>
    <row r="5671" spans="3:9" s="175" customFormat="1" ht="15" customHeight="1" x14ac:dyDescent="0.25">
      <c r="C5671" s="170"/>
      <c r="E5671" s="176"/>
      <c r="F5671" s="171"/>
      <c r="G5671" s="212"/>
      <c r="H5671" s="176"/>
      <c r="I5671" s="163"/>
    </row>
    <row r="5672" spans="3:9" s="175" customFormat="1" ht="15" customHeight="1" x14ac:dyDescent="0.25">
      <c r="C5672" s="170"/>
      <c r="E5672" s="176"/>
      <c r="F5672" s="171"/>
      <c r="G5672" s="212"/>
      <c r="H5672" s="176"/>
      <c r="I5672" s="163"/>
    </row>
    <row r="5673" spans="3:9" s="175" customFormat="1" ht="15" customHeight="1" x14ac:dyDescent="0.25">
      <c r="C5673" s="170"/>
      <c r="E5673" s="176"/>
      <c r="F5673" s="171"/>
      <c r="G5673" s="212"/>
      <c r="H5673" s="176"/>
      <c r="I5673" s="163"/>
    </row>
    <row r="5674" spans="3:9" s="175" customFormat="1" ht="15" customHeight="1" x14ac:dyDescent="0.25">
      <c r="C5674" s="170"/>
      <c r="E5674" s="176"/>
      <c r="F5674" s="171"/>
      <c r="G5674" s="212"/>
      <c r="H5674" s="176"/>
      <c r="I5674" s="163"/>
    </row>
    <row r="5675" spans="3:9" s="175" customFormat="1" ht="15" customHeight="1" x14ac:dyDescent="0.25">
      <c r="C5675" s="170"/>
      <c r="E5675" s="176"/>
      <c r="F5675" s="171"/>
      <c r="G5675" s="212"/>
      <c r="H5675" s="176"/>
      <c r="I5675" s="163"/>
    </row>
    <row r="5676" spans="3:9" s="175" customFormat="1" ht="15" customHeight="1" x14ac:dyDescent="0.25">
      <c r="C5676" s="170"/>
      <c r="E5676" s="176"/>
      <c r="F5676" s="171"/>
      <c r="G5676" s="212"/>
      <c r="H5676" s="176"/>
      <c r="I5676" s="163"/>
    </row>
    <row r="5677" spans="3:9" s="175" customFormat="1" ht="15" customHeight="1" x14ac:dyDescent="0.25">
      <c r="C5677" s="170"/>
      <c r="E5677" s="176"/>
      <c r="F5677" s="171"/>
      <c r="G5677" s="212"/>
      <c r="H5677" s="176"/>
      <c r="I5677" s="163"/>
    </row>
    <row r="5678" spans="3:9" s="175" customFormat="1" ht="15" customHeight="1" x14ac:dyDescent="0.25">
      <c r="C5678" s="170"/>
      <c r="E5678" s="176"/>
      <c r="F5678" s="171"/>
      <c r="G5678" s="212"/>
      <c r="H5678" s="176"/>
      <c r="I5678" s="163"/>
    </row>
    <row r="5679" spans="3:9" s="175" customFormat="1" ht="15" customHeight="1" x14ac:dyDescent="0.25">
      <c r="C5679" s="170"/>
      <c r="E5679" s="176"/>
      <c r="F5679" s="171"/>
      <c r="G5679" s="212"/>
      <c r="H5679" s="176"/>
      <c r="I5679" s="163"/>
    </row>
    <row r="5680" spans="3:9" s="175" customFormat="1" ht="15" customHeight="1" x14ac:dyDescent="0.25">
      <c r="C5680" s="170"/>
      <c r="E5680" s="176"/>
      <c r="F5680" s="171"/>
      <c r="G5680" s="212"/>
      <c r="H5680" s="176"/>
      <c r="I5680" s="163"/>
    </row>
    <row r="5681" spans="3:9" s="175" customFormat="1" ht="15" customHeight="1" x14ac:dyDescent="0.25">
      <c r="C5681" s="170"/>
      <c r="E5681" s="176"/>
      <c r="F5681" s="171"/>
      <c r="G5681" s="212"/>
      <c r="H5681" s="176"/>
      <c r="I5681" s="163"/>
    </row>
    <row r="5682" spans="3:9" s="175" customFormat="1" ht="15" customHeight="1" x14ac:dyDescent="0.25">
      <c r="C5682" s="170"/>
      <c r="E5682" s="176"/>
      <c r="F5682" s="171"/>
      <c r="G5682" s="212"/>
      <c r="H5682" s="176"/>
      <c r="I5682" s="163"/>
    </row>
    <row r="5683" spans="3:9" s="175" customFormat="1" ht="15" customHeight="1" x14ac:dyDescent="0.25">
      <c r="C5683" s="170"/>
      <c r="E5683" s="176"/>
      <c r="F5683" s="171"/>
      <c r="G5683" s="212"/>
      <c r="H5683" s="176"/>
      <c r="I5683" s="163"/>
    </row>
    <row r="5684" spans="3:9" s="175" customFormat="1" ht="15" customHeight="1" x14ac:dyDescent="0.25">
      <c r="C5684" s="170"/>
      <c r="E5684" s="176"/>
      <c r="F5684" s="171"/>
      <c r="G5684" s="212"/>
      <c r="H5684" s="176"/>
      <c r="I5684" s="163"/>
    </row>
    <row r="5685" spans="3:9" s="175" customFormat="1" ht="15" customHeight="1" x14ac:dyDescent="0.25">
      <c r="C5685" s="170"/>
      <c r="E5685" s="176"/>
      <c r="F5685" s="171"/>
      <c r="G5685" s="212"/>
      <c r="H5685" s="176"/>
      <c r="I5685" s="163"/>
    </row>
    <row r="5686" spans="3:9" s="175" customFormat="1" ht="15" customHeight="1" x14ac:dyDescent="0.25">
      <c r="C5686" s="170"/>
      <c r="E5686" s="176"/>
      <c r="F5686" s="171"/>
      <c r="G5686" s="212"/>
      <c r="H5686" s="176"/>
      <c r="I5686" s="163"/>
    </row>
    <row r="5687" spans="3:9" s="175" customFormat="1" ht="15" customHeight="1" x14ac:dyDescent="0.25">
      <c r="C5687" s="170"/>
      <c r="E5687" s="176"/>
      <c r="F5687" s="171"/>
      <c r="G5687" s="212"/>
      <c r="H5687" s="176"/>
      <c r="I5687" s="163"/>
    </row>
    <row r="5688" spans="3:9" s="175" customFormat="1" ht="15" customHeight="1" x14ac:dyDescent="0.25">
      <c r="C5688" s="170"/>
      <c r="E5688" s="176"/>
      <c r="F5688" s="171"/>
      <c r="G5688" s="212"/>
      <c r="H5688" s="176"/>
      <c r="I5688" s="163"/>
    </row>
    <row r="5689" spans="3:9" s="175" customFormat="1" ht="15" customHeight="1" x14ac:dyDescent="0.25">
      <c r="C5689" s="170"/>
      <c r="E5689" s="176"/>
      <c r="F5689" s="171"/>
      <c r="G5689" s="212"/>
      <c r="H5689" s="176"/>
      <c r="I5689" s="163"/>
    </row>
    <row r="5690" spans="3:9" s="175" customFormat="1" ht="15" customHeight="1" x14ac:dyDescent="0.25">
      <c r="C5690" s="170"/>
      <c r="E5690" s="176"/>
      <c r="F5690" s="171"/>
      <c r="G5690" s="212"/>
      <c r="H5690" s="176"/>
      <c r="I5690" s="163"/>
    </row>
    <row r="5691" spans="3:9" s="175" customFormat="1" ht="15" customHeight="1" x14ac:dyDescent="0.25">
      <c r="C5691" s="170"/>
      <c r="E5691" s="176"/>
      <c r="F5691" s="171"/>
      <c r="G5691" s="212"/>
      <c r="H5691" s="176"/>
      <c r="I5691" s="163"/>
    </row>
    <row r="5692" spans="3:9" s="175" customFormat="1" ht="15" customHeight="1" x14ac:dyDescent="0.25">
      <c r="C5692" s="170"/>
      <c r="E5692" s="176"/>
      <c r="F5692" s="171"/>
      <c r="G5692" s="212"/>
      <c r="H5692" s="176"/>
      <c r="I5692" s="163"/>
    </row>
    <row r="5693" spans="3:9" s="175" customFormat="1" ht="15" customHeight="1" x14ac:dyDescent="0.25">
      <c r="C5693" s="170"/>
      <c r="E5693" s="176"/>
      <c r="F5693" s="171"/>
      <c r="G5693" s="212"/>
      <c r="H5693" s="176"/>
      <c r="I5693" s="163"/>
    </row>
    <row r="5694" spans="3:9" s="175" customFormat="1" ht="15" customHeight="1" x14ac:dyDescent="0.25">
      <c r="C5694" s="170"/>
      <c r="E5694" s="176"/>
      <c r="F5694" s="171"/>
      <c r="G5694" s="212"/>
      <c r="H5694" s="176"/>
      <c r="I5694" s="163"/>
    </row>
    <row r="5695" spans="3:9" s="175" customFormat="1" ht="15" customHeight="1" x14ac:dyDescent="0.25">
      <c r="C5695" s="170"/>
      <c r="E5695" s="176"/>
      <c r="F5695" s="171"/>
      <c r="G5695" s="212"/>
      <c r="H5695" s="176"/>
      <c r="I5695" s="163"/>
    </row>
    <row r="5696" spans="3:9" s="175" customFormat="1" ht="15" customHeight="1" x14ac:dyDescent="0.25">
      <c r="C5696" s="170"/>
      <c r="E5696" s="176"/>
      <c r="F5696" s="171"/>
      <c r="G5696" s="212"/>
      <c r="H5696" s="176"/>
      <c r="I5696" s="163"/>
    </row>
    <row r="5697" spans="3:9" s="175" customFormat="1" ht="15" customHeight="1" x14ac:dyDescent="0.25">
      <c r="C5697" s="170"/>
      <c r="E5697" s="176"/>
      <c r="F5697" s="171"/>
      <c r="G5697" s="212"/>
      <c r="H5697" s="176"/>
      <c r="I5697" s="163"/>
    </row>
    <row r="5698" spans="3:9" s="175" customFormat="1" ht="15" customHeight="1" x14ac:dyDescent="0.25">
      <c r="C5698" s="170"/>
      <c r="E5698" s="176"/>
      <c r="F5698" s="171"/>
      <c r="G5698" s="212"/>
      <c r="H5698" s="176"/>
      <c r="I5698" s="163"/>
    </row>
    <row r="5699" spans="3:9" s="175" customFormat="1" ht="15" customHeight="1" x14ac:dyDescent="0.25">
      <c r="C5699" s="170"/>
      <c r="E5699" s="176"/>
      <c r="F5699" s="171"/>
      <c r="G5699" s="212"/>
      <c r="H5699" s="176"/>
      <c r="I5699" s="163"/>
    </row>
    <row r="5700" spans="3:9" s="175" customFormat="1" ht="15" customHeight="1" x14ac:dyDescent="0.25">
      <c r="C5700" s="170"/>
      <c r="E5700" s="176"/>
      <c r="F5700" s="171"/>
      <c r="G5700" s="212"/>
      <c r="H5700" s="176"/>
      <c r="I5700" s="163"/>
    </row>
    <row r="5701" spans="3:9" s="175" customFormat="1" ht="15" customHeight="1" x14ac:dyDescent="0.25">
      <c r="C5701" s="170"/>
      <c r="E5701" s="176"/>
      <c r="F5701" s="171"/>
      <c r="G5701" s="212"/>
      <c r="H5701" s="176"/>
      <c r="I5701" s="163"/>
    </row>
    <row r="5702" spans="3:9" s="175" customFormat="1" ht="15" customHeight="1" x14ac:dyDescent="0.25">
      <c r="C5702" s="170"/>
      <c r="E5702" s="176"/>
      <c r="F5702" s="171"/>
      <c r="G5702" s="212"/>
      <c r="H5702" s="176"/>
      <c r="I5702" s="163"/>
    </row>
    <row r="5703" spans="3:9" s="175" customFormat="1" ht="15" customHeight="1" x14ac:dyDescent="0.25">
      <c r="C5703" s="170"/>
      <c r="E5703" s="176"/>
      <c r="F5703" s="171"/>
      <c r="G5703" s="212"/>
      <c r="H5703" s="176"/>
      <c r="I5703" s="163"/>
    </row>
    <row r="5704" spans="3:9" s="175" customFormat="1" ht="15" customHeight="1" x14ac:dyDescent="0.25">
      <c r="C5704" s="170"/>
      <c r="E5704" s="176"/>
      <c r="F5704" s="171"/>
      <c r="G5704" s="212"/>
      <c r="H5704" s="176"/>
      <c r="I5704" s="163"/>
    </row>
    <row r="5705" spans="3:9" s="175" customFormat="1" ht="15" customHeight="1" x14ac:dyDescent="0.25">
      <c r="C5705" s="170"/>
      <c r="E5705" s="176"/>
      <c r="F5705" s="171"/>
      <c r="G5705" s="212"/>
      <c r="H5705" s="176"/>
      <c r="I5705" s="163"/>
    </row>
    <row r="5706" spans="3:9" s="175" customFormat="1" ht="15" customHeight="1" x14ac:dyDescent="0.25">
      <c r="C5706" s="170"/>
      <c r="E5706" s="176"/>
      <c r="F5706" s="171"/>
      <c r="G5706" s="212"/>
      <c r="H5706" s="176"/>
      <c r="I5706" s="163"/>
    </row>
    <row r="5707" spans="3:9" s="175" customFormat="1" ht="15" customHeight="1" x14ac:dyDescent="0.25">
      <c r="C5707" s="170"/>
      <c r="E5707" s="176"/>
      <c r="F5707" s="171"/>
      <c r="G5707" s="212"/>
      <c r="H5707" s="176"/>
      <c r="I5707" s="163"/>
    </row>
    <row r="5708" spans="3:9" s="175" customFormat="1" ht="15" customHeight="1" x14ac:dyDescent="0.25">
      <c r="C5708" s="170"/>
      <c r="E5708" s="176"/>
      <c r="F5708" s="171"/>
      <c r="G5708" s="212"/>
      <c r="H5708" s="176"/>
      <c r="I5708" s="163"/>
    </row>
    <row r="5709" spans="3:9" s="175" customFormat="1" ht="15" customHeight="1" x14ac:dyDescent="0.25">
      <c r="C5709" s="170"/>
      <c r="E5709" s="176"/>
      <c r="F5709" s="171"/>
      <c r="G5709" s="212"/>
      <c r="H5709" s="176"/>
      <c r="I5709" s="163"/>
    </row>
    <row r="5710" spans="3:9" s="175" customFormat="1" ht="15" customHeight="1" x14ac:dyDescent="0.25">
      <c r="C5710" s="170"/>
      <c r="E5710" s="176"/>
      <c r="F5710" s="171"/>
      <c r="G5710" s="212"/>
      <c r="H5710" s="176"/>
      <c r="I5710" s="163"/>
    </row>
    <row r="5711" spans="3:9" s="175" customFormat="1" ht="15" customHeight="1" x14ac:dyDescent="0.25">
      <c r="C5711" s="170"/>
      <c r="E5711" s="176"/>
      <c r="F5711" s="171"/>
      <c r="G5711" s="212"/>
      <c r="H5711" s="176"/>
      <c r="I5711" s="163"/>
    </row>
    <row r="5712" spans="3:9" s="175" customFormat="1" ht="15" customHeight="1" x14ac:dyDescent="0.25">
      <c r="C5712" s="170"/>
      <c r="E5712" s="176"/>
      <c r="F5712" s="171"/>
      <c r="G5712" s="212"/>
      <c r="H5712" s="176"/>
      <c r="I5712" s="163"/>
    </row>
    <row r="5713" spans="3:9" s="175" customFormat="1" ht="15" customHeight="1" x14ac:dyDescent="0.25">
      <c r="C5713" s="170"/>
      <c r="E5713" s="176"/>
      <c r="F5713" s="171"/>
      <c r="G5713" s="212"/>
      <c r="H5713" s="176"/>
      <c r="I5713" s="163"/>
    </row>
    <row r="5714" spans="3:9" s="175" customFormat="1" ht="15" customHeight="1" x14ac:dyDescent="0.25">
      <c r="C5714" s="170"/>
      <c r="E5714" s="176"/>
      <c r="F5714" s="171"/>
      <c r="G5714" s="212"/>
      <c r="H5714" s="176"/>
      <c r="I5714" s="163"/>
    </row>
    <row r="5715" spans="3:9" s="175" customFormat="1" ht="15" customHeight="1" x14ac:dyDescent="0.25">
      <c r="C5715" s="170"/>
      <c r="E5715" s="176"/>
      <c r="F5715" s="171"/>
      <c r="G5715" s="212"/>
      <c r="H5715" s="176"/>
      <c r="I5715" s="163"/>
    </row>
    <row r="5716" spans="3:9" s="175" customFormat="1" ht="15" customHeight="1" x14ac:dyDescent="0.25">
      <c r="C5716" s="170"/>
      <c r="E5716" s="176"/>
      <c r="F5716" s="171"/>
      <c r="G5716" s="212"/>
      <c r="H5716" s="176"/>
      <c r="I5716" s="163"/>
    </row>
    <row r="5717" spans="3:9" s="175" customFormat="1" ht="15" customHeight="1" x14ac:dyDescent="0.25">
      <c r="C5717" s="170"/>
      <c r="E5717" s="176"/>
      <c r="F5717" s="171"/>
      <c r="G5717" s="212"/>
      <c r="H5717" s="176"/>
      <c r="I5717" s="163"/>
    </row>
    <row r="5718" spans="3:9" s="175" customFormat="1" ht="15" customHeight="1" x14ac:dyDescent="0.25">
      <c r="C5718" s="170"/>
      <c r="E5718" s="176"/>
      <c r="F5718" s="171"/>
      <c r="G5718" s="212"/>
      <c r="H5718" s="176"/>
      <c r="I5718" s="163"/>
    </row>
    <row r="5719" spans="3:9" s="175" customFormat="1" ht="15" customHeight="1" x14ac:dyDescent="0.25">
      <c r="C5719" s="170"/>
      <c r="E5719" s="176"/>
      <c r="F5719" s="171"/>
      <c r="G5719" s="212"/>
      <c r="H5719" s="176"/>
      <c r="I5719" s="163"/>
    </row>
    <row r="5720" spans="3:9" s="175" customFormat="1" ht="15" customHeight="1" x14ac:dyDescent="0.25">
      <c r="C5720" s="170"/>
      <c r="E5720" s="176"/>
      <c r="F5720" s="171"/>
      <c r="G5720" s="212"/>
      <c r="H5720" s="176"/>
      <c r="I5720" s="163"/>
    </row>
    <row r="5721" spans="3:9" s="175" customFormat="1" ht="15" customHeight="1" x14ac:dyDescent="0.25">
      <c r="C5721" s="170"/>
      <c r="E5721" s="176"/>
      <c r="F5721" s="171"/>
      <c r="G5721" s="212"/>
      <c r="H5721" s="176"/>
      <c r="I5721" s="163"/>
    </row>
    <row r="5722" spans="3:9" s="175" customFormat="1" ht="15" customHeight="1" x14ac:dyDescent="0.25">
      <c r="C5722" s="170"/>
      <c r="E5722" s="176"/>
      <c r="F5722" s="171"/>
      <c r="G5722" s="212"/>
      <c r="H5722" s="176"/>
      <c r="I5722" s="163"/>
    </row>
    <row r="5723" spans="3:9" s="175" customFormat="1" ht="15" customHeight="1" x14ac:dyDescent="0.25">
      <c r="C5723" s="170"/>
      <c r="E5723" s="176"/>
      <c r="F5723" s="171"/>
      <c r="G5723" s="212"/>
      <c r="H5723" s="176"/>
      <c r="I5723" s="163"/>
    </row>
    <row r="5724" spans="3:9" s="175" customFormat="1" ht="15" customHeight="1" x14ac:dyDescent="0.25">
      <c r="C5724" s="170"/>
      <c r="E5724" s="176"/>
      <c r="F5724" s="171"/>
      <c r="G5724" s="212"/>
      <c r="H5724" s="176"/>
      <c r="I5724" s="163"/>
    </row>
    <row r="5725" spans="3:9" s="175" customFormat="1" ht="15" customHeight="1" x14ac:dyDescent="0.25">
      <c r="C5725" s="170"/>
      <c r="E5725" s="176"/>
      <c r="F5725" s="171"/>
      <c r="G5725" s="212"/>
      <c r="H5725" s="176"/>
      <c r="I5725" s="163"/>
    </row>
    <row r="5726" spans="3:9" s="175" customFormat="1" ht="15" customHeight="1" x14ac:dyDescent="0.25">
      <c r="C5726" s="170"/>
      <c r="E5726" s="176"/>
      <c r="F5726" s="171"/>
      <c r="G5726" s="212"/>
      <c r="H5726" s="176"/>
      <c r="I5726" s="163"/>
    </row>
    <row r="5727" spans="3:9" s="175" customFormat="1" ht="15" customHeight="1" x14ac:dyDescent="0.25">
      <c r="C5727" s="170"/>
      <c r="E5727" s="176"/>
      <c r="F5727" s="171"/>
      <c r="G5727" s="212"/>
      <c r="H5727" s="176"/>
      <c r="I5727" s="163"/>
    </row>
    <row r="5728" spans="3:9" s="175" customFormat="1" ht="15" customHeight="1" x14ac:dyDescent="0.25">
      <c r="C5728" s="170"/>
      <c r="E5728" s="176"/>
      <c r="F5728" s="171"/>
      <c r="G5728" s="212"/>
      <c r="H5728" s="176"/>
      <c r="I5728" s="163"/>
    </row>
    <row r="5729" spans="3:9" s="175" customFormat="1" ht="15" customHeight="1" x14ac:dyDescent="0.25">
      <c r="C5729" s="170"/>
      <c r="E5729" s="176"/>
      <c r="F5729" s="171"/>
      <c r="G5729" s="212"/>
      <c r="H5729" s="176"/>
      <c r="I5729" s="163"/>
    </row>
    <row r="5730" spans="3:9" s="175" customFormat="1" ht="15" customHeight="1" x14ac:dyDescent="0.25">
      <c r="C5730" s="170"/>
      <c r="E5730" s="176"/>
      <c r="F5730" s="171"/>
      <c r="G5730" s="212"/>
      <c r="H5730" s="176"/>
      <c r="I5730" s="163"/>
    </row>
    <row r="5731" spans="3:9" s="175" customFormat="1" ht="15" customHeight="1" x14ac:dyDescent="0.25">
      <c r="C5731" s="170"/>
      <c r="E5731" s="176"/>
      <c r="F5731" s="171"/>
      <c r="G5731" s="212"/>
      <c r="H5731" s="176"/>
      <c r="I5731" s="163"/>
    </row>
    <row r="5732" spans="3:9" s="175" customFormat="1" ht="15" customHeight="1" x14ac:dyDescent="0.25">
      <c r="C5732" s="170"/>
      <c r="E5732" s="176"/>
      <c r="F5732" s="171"/>
      <c r="G5732" s="212"/>
      <c r="H5732" s="176"/>
      <c r="I5732" s="163"/>
    </row>
    <row r="5733" spans="3:9" s="175" customFormat="1" ht="15" customHeight="1" x14ac:dyDescent="0.25">
      <c r="C5733" s="170"/>
      <c r="E5733" s="176"/>
      <c r="F5733" s="171"/>
      <c r="G5733" s="212"/>
      <c r="H5733" s="176"/>
      <c r="I5733" s="163"/>
    </row>
    <row r="5734" spans="3:9" s="175" customFormat="1" ht="15" customHeight="1" x14ac:dyDescent="0.25">
      <c r="C5734" s="170"/>
      <c r="E5734" s="176"/>
      <c r="F5734" s="171"/>
      <c r="G5734" s="212"/>
      <c r="H5734" s="176"/>
      <c r="I5734" s="163"/>
    </row>
    <row r="5735" spans="3:9" s="175" customFormat="1" ht="15" customHeight="1" x14ac:dyDescent="0.25">
      <c r="C5735" s="170"/>
      <c r="E5735" s="176"/>
      <c r="F5735" s="171"/>
      <c r="G5735" s="212"/>
      <c r="H5735" s="176"/>
      <c r="I5735" s="163"/>
    </row>
    <row r="5736" spans="3:9" s="175" customFormat="1" ht="15" customHeight="1" x14ac:dyDescent="0.25">
      <c r="C5736" s="170"/>
      <c r="E5736" s="176"/>
      <c r="F5736" s="171"/>
      <c r="G5736" s="212"/>
      <c r="H5736" s="176"/>
      <c r="I5736" s="163"/>
    </row>
    <row r="5737" spans="3:9" s="175" customFormat="1" ht="15" customHeight="1" x14ac:dyDescent="0.25">
      <c r="C5737" s="170"/>
      <c r="E5737" s="176"/>
      <c r="F5737" s="171"/>
      <c r="G5737" s="212"/>
      <c r="H5737" s="176"/>
      <c r="I5737" s="163"/>
    </row>
    <row r="5738" spans="3:9" s="175" customFormat="1" ht="15" customHeight="1" x14ac:dyDescent="0.25">
      <c r="C5738" s="170"/>
      <c r="E5738" s="176"/>
      <c r="F5738" s="171"/>
      <c r="G5738" s="212"/>
      <c r="H5738" s="176"/>
      <c r="I5738" s="163"/>
    </row>
    <row r="5739" spans="3:9" s="175" customFormat="1" ht="15" customHeight="1" x14ac:dyDescent="0.25">
      <c r="C5739" s="170"/>
      <c r="E5739" s="176"/>
      <c r="F5739" s="171"/>
      <c r="G5739" s="212"/>
      <c r="H5739" s="176"/>
      <c r="I5739" s="163"/>
    </row>
    <row r="5740" spans="3:9" s="175" customFormat="1" ht="15" customHeight="1" x14ac:dyDescent="0.25">
      <c r="C5740" s="170"/>
      <c r="E5740" s="176"/>
      <c r="F5740" s="171"/>
      <c r="G5740" s="212"/>
      <c r="H5740" s="176"/>
      <c r="I5740" s="163"/>
    </row>
    <row r="5741" spans="3:9" s="175" customFormat="1" ht="15" customHeight="1" x14ac:dyDescent="0.25">
      <c r="C5741" s="170"/>
      <c r="E5741" s="176"/>
      <c r="F5741" s="171"/>
      <c r="G5741" s="212"/>
      <c r="H5741" s="176"/>
      <c r="I5741" s="163"/>
    </row>
    <row r="5742" spans="3:9" s="175" customFormat="1" ht="15" customHeight="1" x14ac:dyDescent="0.25">
      <c r="C5742" s="170"/>
      <c r="E5742" s="176"/>
      <c r="F5742" s="171"/>
      <c r="G5742" s="212"/>
      <c r="H5742" s="176"/>
      <c r="I5742" s="163"/>
    </row>
    <row r="5743" spans="3:9" s="175" customFormat="1" ht="15" customHeight="1" x14ac:dyDescent="0.25">
      <c r="C5743" s="170"/>
      <c r="E5743" s="176"/>
      <c r="F5743" s="171"/>
      <c r="G5743" s="212"/>
      <c r="H5743" s="176"/>
      <c r="I5743" s="163"/>
    </row>
    <row r="5744" spans="3:9" s="175" customFormat="1" ht="15" customHeight="1" x14ac:dyDescent="0.25">
      <c r="C5744" s="170"/>
      <c r="E5744" s="176"/>
      <c r="F5744" s="171"/>
      <c r="G5744" s="212"/>
      <c r="H5744" s="176"/>
      <c r="I5744" s="163"/>
    </row>
    <row r="5745" spans="3:9" s="175" customFormat="1" ht="15" customHeight="1" x14ac:dyDescent="0.25">
      <c r="C5745" s="170"/>
      <c r="E5745" s="176"/>
      <c r="F5745" s="171"/>
      <c r="G5745" s="212"/>
      <c r="H5745" s="176"/>
      <c r="I5745" s="163"/>
    </row>
    <row r="5746" spans="3:9" s="175" customFormat="1" ht="15" customHeight="1" x14ac:dyDescent="0.25">
      <c r="C5746" s="170"/>
      <c r="E5746" s="176"/>
      <c r="F5746" s="171"/>
      <c r="G5746" s="212"/>
      <c r="H5746" s="176"/>
      <c r="I5746" s="163"/>
    </row>
    <row r="5747" spans="3:9" s="175" customFormat="1" ht="15" customHeight="1" x14ac:dyDescent="0.25">
      <c r="C5747" s="170"/>
      <c r="E5747" s="176"/>
      <c r="F5747" s="171"/>
      <c r="G5747" s="212"/>
      <c r="H5747" s="176"/>
      <c r="I5747" s="163"/>
    </row>
    <row r="5748" spans="3:9" s="175" customFormat="1" ht="15" customHeight="1" x14ac:dyDescent="0.25">
      <c r="C5748" s="170"/>
      <c r="E5748" s="176"/>
      <c r="F5748" s="171"/>
      <c r="G5748" s="212"/>
      <c r="H5748" s="176"/>
      <c r="I5748" s="163"/>
    </row>
    <row r="5749" spans="3:9" s="175" customFormat="1" ht="15" customHeight="1" x14ac:dyDescent="0.25">
      <c r="C5749" s="170"/>
      <c r="E5749" s="176"/>
      <c r="F5749" s="171"/>
      <c r="G5749" s="212"/>
      <c r="H5749" s="176"/>
      <c r="I5749" s="163"/>
    </row>
    <row r="5750" spans="3:9" s="175" customFormat="1" ht="15" customHeight="1" x14ac:dyDescent="0.25">
      <c r="C5750" s="170"/>
      <c r="E5750" s="176"/>
      <c r="F5750" s="171"/>
      <c r="G5750" s="212"/>
      <c r="H5750" s="176"/>
      <c r="I5750" s="163"/>
    </row>
    <row r="5751" spans="3:9" s="175" customFormat="1" ht="15" customHeight="1" x14ac:dyDescent="0.25">
      <c r="C5751" s="170"/>
      <c r="E5751" s="176"/>
      <c r="F5751" s="171"/>
      <c r="G5751" s="212"/>
      <c r="H5751" s="176"/>
      <c r="I5751" s="163"/>
    </row>
    <row r="5752" spans="3:9" s="175" customFormat="1" ht="15" customHeight="1" x14ac:dyDescent="0.25">
      <c r="C5752" s="170"/>
      <c r="E5752" s="176"/>
      <c r="F5752" s="171"/>
      <c r="G5752" s="212"/>
      <c r="H5752" s="176"/>
      <c r="I5752" s="163"/>
    </row>
    <row r="5753" spans="3:9" s="175" customFormat="1" ht="15" customHeight="1" x14ac:dyDescent="0.25">
      <c r="C5753" s="170"/>
      <c r="E5753" s="176"/>
      <c r="F5753" s="171"/>
      <c r="G5753" s="212"/>
      <c r="H5753" s="176"/>
      <c r="I5753" s="163"/>
    </row>
    <row r="5754" spans="3:9" s="175" customFormat="1" ht="15" customHeight="1" x14ac:dyDescent="0.25">
      <c r="C5754" s="170"/>
      <c r="E5754" s="176"/>
      <c r="F5754" s="171"/>
      <c r="G5754" s="212"/>
      <c r="H5754" s="176"/>
      <c r="I5754" s="163"/>
    </row>
    <row r="5755" spans="3:9" s="175" customFormat="1" ht="15" customHeight="1" x14ac:dyDescent="0.25">
      <c r="C5755" s="170"/>
      <c r="E5755" s="176"/>
      <c r="F5755" s="171"/>
      <c r="G5755" s="212"/>
      <c r="H5755" s="176"/>
      <c r="I5755" s="163"/>
    </row>
    <row r="5756" spans="3:9" s="175" customFormat="1" ht="15" customHeight="1" x14ac:dyDescent="0.25">
      <c r="C5756" s="170"/>
      <c r="E5756" s="176"/>
      <c r="F5756" s="171"/>
      <c r="G5756" s="212"/>
      <c r="H5756" s="176"/>
      <c r="I5756" s="163"/>
    </row>
    <row r="5757" spans="3:9" s="175" customFormat="1" ht="15" customHeight="1" x14ac:dyDescent="0.25">
      <c r="C5757" s="170"/>
      <c r="E5757" s="176"/>
      <c r="F5757" s="171"/>
      <c r="G5757" s="212"/>
      <c r="H5757" s="176"/>
      <c r="I5757" s="163"/>
    </row>
    <row r="5758" spans="3:9" s="175" customFormat="1" ht="15" customHeight="1" x14ac:dyDescent="0.25">
      <c r="C5758" s="170"/>
      <c r="E5758" s="176"/>
      <c r="F5758" s="171"/>
      <c r="G5758" s="212"/>
      <c r="H5758" s="176"/>
      <c r="I5758" s="163"/>
    </row>
    <row r="5759" spans="3:9" s="175" customFormat="1" ht="15" customHeight="1" x14ac:dyDescent="0.25">
      <c r="C5759" s="170"/>
      <c r="E5759" s="176"/>
      <c r="F5759" s="171"/>
      <c r="G5759" s="212"/>
      <c r="H5759" s="176"/>
      <c r="I5759" s="163"/>
    </row>
    <row r="5760" spans="3:9" s="175" customFormat="1" ht="15" customHeight="1" x14ac:dyDescent="0.25">
      <c r="C5760" s="170"/>
      <c r="E5760" s="176"/>
      <c r="F5760" s="171"/>
      <c r="G5760" s="212"/>
      <c r="H5760" s="176"/>
      <c r="I5760" s="163"/>
    </row>
    <row r="5761" spans="3:9" s="175" customFormat="1" ht="15" customHeight="1" x14ac:dyDescent="0.25">
      <c r="C5761" s="170"/>
      <c r="E5761" s="176"/>
      <c r="F5761" s="171"/>
      <c r="G5761" s="212"/>
      <c r="H5761" s="176"/>
      <c r="I5761" s="163"/>
    </row>
    <row r="5762" spans="3:9" s="175" customFormat="1" ht="15" customHeight="1" x14ac:dyDescent="0.25">
      <c r="C5762" s="170"/>
      <c r="E5762" s="176"/>
      <c r="F5762" s="171"/>
      <c r="G5762" s="212"/>
      <c r="H5762" s="176"/>
      <c r="I5762" s="163"/>
    </row>
    <row r="5763" spans="3:9" s="175" customFormat="1" ht="15" customHeight="1" x14ac:dyDescent="0.25">
      <c r="C5763" s="170"/>
      <c r="E5763" s="176"/>
      <c r="F5763" s="171"/>
      <c r="G5763" s="212"/>
      <c r="H5763" s="176"/>
      <c r="I5763" s="163"/>
    </row>
    <row r="5764" spans="3:9" s="175" customFormat="1" ht="15" customHeight="1" x14ac:dyDescent="0.25">
      <c r="C5764" s="170"/>
      <c r="E5764" s="176"/>
      <c r="F5764" s="171"/>
      <c r="G5764" s="212"/>
      <c r="H5764" s="176"/>
      <c r="I5764" s="163"/>
    </row>
    <row r="5765" spans="3:9" s="175" customFormat="1" ht="15" customHeight="1" x14ac:dyDescent="0.25">
      <c r="C5765" s="170"/>
      <c r="E5765" s="176"/>
      <c r="F5765" s="171"/>
      <c r="G5765" s="212"/>
      <c r="H5765" s="176"/>
      <c r="I5765" s="163"/>
    </row>
    <row r="5766" spans="3:9" s="175" customFormat="1" ht="15" customHeight="1" x14ac:dyDescent="0.25">
      <c r="C5766" s="170"/>
      <c r="E5766" s="176"/>
      <c r="F5766" s="171"/>
      <c r="G5766" s="212"/>
      <c r="H5766" s="176"/>
      <c r="I5766" s="163"/>
    </row>
    <row r="5767" spans="3:9" s="175" customFormat="1" ht="15" customHeight="1" x14ac:dyDescent="0.25">
      <c r="C5767" s="170"/>
      <c r="E5767" s="176"/>
      <c r="F5767" s="171"/>
      <c r="G5767" s="212"/>
      <c r="H5767" s="176"/>
      <c r="I5767" s="163"/>
    </row>
    <row r="5768" spans="3:9" s="175" customFormat="1" ht="15" customHeight="1" x14ac:dyDescent="0.25">
      <c r="C5768" s="170"/>
      <c r="E5768" s="176"/>
      <c r="F5768" s="171"/>
      <c r="G5768" s="212"/>
      <c r="H5768" s="176"/>
      <c r="I5768" s="163"/>
    </row>
    <row r="5769" spans="3:9" s="175" customFormat="1" ht="15" customHeight="1" x14ac:dyDescent="0.25">
      <c r="C5769" s="170"/>
      <c r="E5769" s="176"/>
      <c r="F5769" s="171"/>
      <c r="G5769" s="212"/>
      <c r="H5769" s="176"/>
      <c r="I5769" s="163"/>
    </row>
    <row r="5770" spans="3:9" s="175" customFormat="1" ht="15" customHeight="1" x14ac:dyDescent="0.25">
      <c r="C5770" s="170"/>
      <c r="E5770" s="176"/>
      <c r="F5770" s="171"/>
      <c r="G5770" s="212"/>
      <c r="H5770" s="176"/>
      <c r="I5770" s="163"/>
    </row>
    <row r="5771" spans="3:9" s="175" customFormat="1" ht="15" customHeight="1" x14ac:dyDescent="0.25">
      <c r="C5771" s="170"/>
      <c r="E5771" s="176"/>
      <c r="F5771" s="171"/>
      <c r="G5771" s="212"/>
      <c r="H5771" s="176"/>
      <c r="I5771" s="163"/>
    </row>
    <row r="5772" spans="3:9" s="175" customFormat="1" ht="15" customHeight="1" x14ac:dyDescent="0.25">
      <c r="C5772" s="170"/>
      <c r="E5772" s="176"/>
      <c r="F5772" s="171"/>
      <c r="G5772" s="212"/>
      <c r="H5772" s="176"/>
      <c r="I5772" s="163"/>
    </row>
    <row r="5773" spans="3:9" s="175" customFormat="1" ht="15" customHeight="1" x14ac:dyDescent="0.25">
      <c r="C5773" s="170"/>
      <c r="E5773" s="176"/>
      <c r="F5773" s="171"/>
      <c r="G5773" s="212"/>
      <c r="H5773" s="176"/>
      <c r="I5773" s="163"/>
    </row>
    <row r="5774" spans="3:9" s="175" customFormat="1" ht="15" customHeight="1" x14ac:dyDescent="0.25">
      <c r="C5774" s="170"/>
      <c r="E5774" s="176"/>
      <c r="F5774" s="171"/>
      <c r="G5774" s="212"/>
      <c r="H5774" s="176"/>
      <c r="I5774" s="163"/>
    </row>
    <row r="5775" spans="3:9" s="175" customFormat="1" ht="15" customHeight="1" x14ac:dyDescent="0.25">
      <c r="C5775" s="170"/>
      <c r="E5775" s="176"/>
      <c r="F5775" s="171"/>
      <c r="G5775" s="212"/>
      <c r="H5775" s="176"/>
      <c r="I5775" s="163"/>
    </row>
    <row r="5776" spans="3:9" s="175" customFormat="1" ht="15" customHeight="1" x14ac:dyDescent="0.25">
      <c r="C5776" s="170"/>
      <c r="E5776" s="176"/>
      <c r="F5776" s="171"/>
      <c r="G5776" s="212"/>
      <c r="H5776" s="176"/>
      <c r="I5776" s="163"/>
    </row>
    <row r="5777" spans="3:9" s="175" customFormat="1" ht="15" customHeight="1" x14ac:dyDescent="0.25">
      <c r="C5777" s="170"/>
      <c r="E5777" s="176"/>
      <c r="F5777" s="171"/>
      <c r="G5777" s="212"/>
      <c r="H5777" s="176"/>
      <c r="I5777" s="163"/>
    </row>
    <row r="5778" spans="3:9" s="175" customFormat="1" ht="15" customHeight="1" x14ac:dyDescent="0.25">
      <c r="C5778" s="170"/>
      <c r="E5778" s="176"/>
      <c r="F5778" s="171"/>
      <c r="G5778" s="212"/>
      <c r="H5778" s="176"/>
      <c r="I5778" s="163"/>
    </row>
    <row r="5779" spans="3:9" s="175" customFormat="1" ht="15" customHeight="1" x14ac:dyDescent="0.25">
      <c r="C5779" s="170"/>
      <c r="E5779" s="176"/>
      <c r="F5779" s="171"/>
      <c r="G5779" s="212"/>
      <c r="H5779" s="176"/>
      <c r="I5779" s="163"/>
    </row>
    <row r="5780" spans="3:9" s="175" customFormat="1" ht="15" customHeight="1" x14ac:dyDescent="0.25">
      <c r="C5780" s="170"/>
      <c r="E5780" s="176"/>
      <c r="F5780" s="171"/>
      <c r="G5780" s="212"/>
      <c r="H5780" s="176"/>
      <c r="I5780" s="163"/>
    </row>
    <row r="5781" spans="3:9" s="175" customFormat="1" ht="15" customHeight="1" x14ac:dyDescent="0.25">
      <c r="C5781" s="170"/>
      <c r="E5781" s="176"/>
      <c r="F5781" s="171"/>
      <c r="G5781" s="212"/>
      <c r="H5781" s="176"/>
      <c r="I5781" s="163"/>
    </row>
    <row r="5782" spans="3:9" s="175" customFormat="1" ht="15" customHeight="1" x14ac:dyDescent="0.25">
      <c r="C5782" s="170"/>
      <c r="E5782" s="176"/>
      <c r="F5782" s="171"/>
      <c r="G5782" s="212"/>
      <c r="H5782" s="176"/>
      <c r="I5782" s="163"/>
    </row>
    <row r="5783" spans="3:9" s="175" customFormat="1" ht="15" customHeight="1" x14ac:dyDescent="0.25">
      <c r="C5783" s="170"/>
      <c r="E5783" s="176"/>
      <c r="F5783" s="171"/>
      <c r="G5783" s="212"/>
      <c r="H5783" s="176"/>
      <c r="I5783" s="163"/>
    </row>
    <row r="5784" spans="3:9" s="175" customFormat="1" ht="15" customHeight="1" x14ac:dyDescent="0.25">
      <c r="C5784" s="170"/>
      <c r="E5784" s="176"/>
      <c r="F5784" s="171"/>
      <c r="G5784" s="212"/>
      <c r="H5784" s="176"/>
      <c r="I5784" s="163"/>
    </row>
    <row r="5785" spans="3:9" s="175" customFormat="1" ht="15" customHeight="1" x14ac:dyDescent="0.25">
      <c r="C5785" s="170"/>
      <c r="E5785" s="176"/>
      <c r="F5785" s="171"/>
      <c r="G5785" s="212"/>
      <c r="H5785" s="176"/>
      <c r="I5785" s="163"/>
    </row>
    <row r="5786" spans="3:9" s="175" customFormat="1" ht="15" customHeight="1" x14ac:dyDescent="0.25">
      <c r="C5786" s="170"/>
      <c r="E5786" s="176"/>
      <c r="F5786" s="171"/>
      <c r="G5786" s="212"/>
      <c r="H5786" s="176"/>
      <c r="I5786" s="163"/>
    </row>
    <row r="5787" spans="3:9" s="175" customFormat="1" ht="15" customHeight="1" x14ac:dyDescent="0.25">
      <c r="C5787" s="170"/>
      <c r="E5787" s="176"/>
      <c r="F5787" s="171"/>
      <c r="G5787" s="212"/>
      <c r="H5787" s="176"/>
      <c r="I5787" s="163"/>
    </row>
    <row r="5788" spans="3:9" s="175" customFormat="1" ht="15" customHeight="1" x14ac:dyDescent="0.25">
      <c r="C5788" s="170"/>
      <c r="E5788" s="176"/>
      <c r="F5788" s="171"/>
      <c r="G5788" s="212"/>
      <c r="H5788" s="176"/>
      <c r="I5788" s="163"/>
    </row>
    <row r="5789" spans="3:9" s="175" customFormat="1" ht="15" customHeight="1" x14ac:dyDescent="0.25">
      <c r="C5789" s="170"/>
      <c r="E5789" s="176"/>
      <c r="F5789" s="171"/>
      <c r="G5789" s="212"/>
      <c r="H5789" s="176"/>
      <c r="I5789" s="163"/>
    </row>
    <row r="5790" spans="3:9" s="175" customFormat="1" ht="15" customHeight="1" x14ac:dyDescent="0.25">
      <c r="C5790" s="170"/>
      <c r="E5790" s="176"/>
      <c r="F5790" s="171"/>
      <c r="G5790" s="212"/>
      <c r="H5790" s="176"/>
      <c r="I5790" s="163"/>
    </row>
    <row r="5791" spans="3:9" s="175" customFormat="1" ht="15" customHeight="1" x14ac:dyDescent="0.25">
      <c r="C5791" s="170"/>
      <c r="E5791" s="176"/>
      <c r="F5791" s="171"/>
      <c r="G5791" s="212"/>
      <c r="H5791" s="176"/>
      <c r="I5791" s="163"/>
    </row>
    <row r="5792" spans="3:9" s="175" customFormat="1" ht="15" customHeight="1" x14ac:dyDescent="0.25">
      <c r="C5792" s="170"/>
      <c r="E5792" s="176"/>
      <c r="F5792" s="171"/>
      <c r="G5792" s="212"/>
      <c r="H5792" s="176"/>
      <c r="I5792" s="163"/>
    </row>
    <row r="5793" spans="3:9" s="175" customFormat="1" ht="15" customHeight="1" x14ac:dyDescent="0.25">
      <c r="C5793" s="170"/>
      <c r="E5793" s="176"/>
      <c r="F5793" s="171"/>
      <c r="G5793" s="212"/>
      <c r="H5793" s="176"/>
      <c r="I5793" s="163"/>
    </row>
    <row r="5794" spans="3:9" s="175" customFormat="1" ht="15" customHeight="1" x14ac:dyDescent="0.25">
      <c r="C5794" s="170"/>
      <c r="E5794" s="176"/>
      <c r="F5794" s="171"/>
      <c r="G5794" s="212"/>
      <c r="H5794" s="176"/>
      <c r="I5794" s="163"/>
    </row>
    <row r="5795" spans="3:9" s="175" customFormat="1" ht="15" customHeight="1" x14ac:dyDescent="0.25">
      <c r="C5795" s="170"/>
      <c r="E5795" s="176"/>
      <c r="F5795" s="171"/>
      <c r="G5795" s="212"/>
      <c r="H5795" s="176"/>
      <c r="I5795" s="163"/>
    </row>
    <row r="5796" spans="3:9" s="175" customFormat="1" ht="15" customHeight="1" x14ac:dyDescent="0.25">
      <c r="C5796" s="170"/>
      <c r="E5796" s="176"/>
      <c r="F5796" s="171"/>
      <c r="G5796" s="212"/>
      <c r="H5796" s="176"/>
      <c r="I5796" s="163"/>
    </row>
    <row r="5797" spans="3:9" s="175" customFormat="1" ht="15" customHeight="1" x14ac:dyDescent="0.25">
      <c r="C5797" s="170"/>
      <c r="E5797" s="176"/>
      <c r="F5797" s="171"/>
      <c r="G5797" s="212"/>
      <c r="H5797" s="176"/>
      <c r="I5797" s="163"/>
    </row>
    <row r="5798" spans="3:9" s="175" customFormat="1" ht="15" customHeight="1" x14ac:dyDescent="0.25">
      <c r="C5798" s="170"/>
      <c r="E5798" s="176"/>
      <c r="F5798" s="171"/>
      <c r="G5798" s="212"/>
      <c r="H5798" s="176"/>
      <c r="I5798" s="163"/>
    </row>
    <row r="5799" spans="3:9" s="175" customFormat="1" ht="15" customHeight="1" x14ac:dyDescent="0.25">
      <c r="C5799" s="170"/>
      <c r="E5799" s="176"/>
      <c r="F5799" s="171"/>
      <c r="G5799" s="212"/>
      <c r="H5799" s="176"/>
      <c r="I5799" s="163"/>
    </row>
    <row r="5800" spans="3:9" s="175" customFormat="1" ht="15" customHeight="1" x14ac:dyDescent="0.25">
      <c r="C5800" s="170"/>
      <c r="E5800" s="176"/>
      <c r="F5800" s="171"/>
      <c r="G5800" s="212"/>
      <c r="H5800" s="176"/>
      <c r="I5800" s="163"/>
    </row>
    <row r="5801" spans="3:9" s="175" customFormat="1" ht="15" customHeight="1" x14ac:dyDescent="0.25">
      <c r="C5801" s="170"/>
      <c r="E5801" s="176"/>
      <c r="F5801" s="171"/>
      <c r="G5801" s="212"/>
      <c r="H5801" s="176"/>
      <c r="I5801" s="163"/>
    </row>
    <row r="5802" spans="3:9" s="175" customFormat="1" ht="15" customHeight="1" x14ac:dyDescent="0.25">
      <c r="C5802" s="170"/>
      <c r="E5802" s="176"/>
      <c r="F5802" s="171"/>
      <c r="G5802" s="212"/>
      <c r="H5802" s="176"/>
      <c r="I5802" s="163"/>
    </row>
    <row r="5803" spans="3:9" s="175" customFormat="1" ht="15" customHeight="1" x14ac:dyDescent="0.25">
      <c r="C5803" s="170"/>
      <c r="E5803" s="176"/>
      <c r="F5803" s="171"/>
      <c r="G5803" s="212"/>
      <c r="H5803" s="176"/>
      <c r="I5803" s="163"/>
    </row>
    <row r="5804" spans="3:9" s="175" customFormat="1" ht="15" customHeight="1" x14ac:dyDescent="0.25">
      <c r="C5804" s="170"/>
      <c r="E5804" s="176"/>
      <c r="F5804" s="171"/>
      <c r="G5804" s="212"/>
      <c r="H5804" s="176"/>
      <c r="I5804" s="163"/>
    </row>
    <row r="5805" spans="3:9" s="175" customFormat="1" ht="15" customHeight="1" x14ac:dyDescent="0.25">
      <c r="C5805" s="170"/>
      <c r="E5805" s="176"/>
      <c r="F5805" s="171"/>
      <c r="G5805" s="212"/>
      <c r="H5805" s="176"/>
      <c r="I5805" s="163"/>
    </row>
    <row r="5806" spans="3:9" s="175" customFormat="1" ht="15" customHeight="1" x14ac:dyDescent="0.25">
      <c r="C5806" s="170"/>
      <c r="E5806" s="176"/>
      <c r="F5806" s="171"/>
      <c r="G5806" s="212"/>
      <c r="H5806" s="176"/>
      <c r="I5806" s="163"/>
    </row>
    <row r="5807" spans="3:9" s="175" customFormat="1" ht="15" customHeight="1" x14ac:dyDescent="0.25">
      <c r="C5807" s="170"/>
      <c r="E5807" s="176"/>
      <c r="F5807" s="171"/>
      <c r="G5807" s="212"/>
      <c r="H5807" s="176"/>
      <c r="I5807" s="163"/>
    </row>
    <row r="5808" spans="3:9" s="175" customFormat="1" ht="15" customHeight="1" x14ac:dyDescent="0.25">
      <c r="C5808" s="170"/>
      <c r="E5808" s="176"/>
      <c r="F5808" s="171"/>
      <c r="G5808" s="212"/>
      <c r="H5808" s="176"/>
      <c r="I5808" s="163"/>
    </row>
    <row r="5809" spans="3:9" s="175" customFormat="1" ht="15" customHeight="1" x14ac:dyDescent="0.25">
      <c r="C5809" s="170"/>
      <c r="E5809" s="176"/>
      <c r="F5809" s="171"/>
      <c r="G5809" s="212"/>
      <c r="H5809" s="176"/>
      <c r="I5809" s="163"/>
    </row>
    <row r="5810" spans="3:9" s="175" customFormat="1" ht="15" customHeight="1" x14ac:dyDescent="0.25">
      <c r="C5810" s="170"/>
      <c r="E5810" s="176"/>
      <c r="F5810" s="171"/>
      <c r="G5810" s="212"/>
      <c r="H5810" s="176"/>
      <c r="I5810" s="163"/>
    </row>
    <row r="5811" spans="3:9" s="175" customFormat="1" ht="15" customHeight="1" x14ac:dyDescent="0.25">
      <c r="C5811" s="170"/>
      <c r="E5811" s="176"/>
      <c r="F5811" s="171"/>
      <c r="G5811" s="212"/>
      <c r="H5811" s="176"/>
      <c r="I5811" s="163"/>
    </row>
    <row r="5812" spans="3:9" s="175" customFormat="1" ht="15" customHeight="1" x14ac:dyDescent="0.25">
      <c r="C5812" s="170"/>
      <c r="E5812" s="176"/>
      <c r="F5812" s="171"/>
      <c r="G5812" s="212"/>
      <c r="H5812" s="176"/>
      <c r="I5812" s="163"/>
    </row>
    <row r="5813" spans="3:9" s="175" customFormat="1" ht="15" customHeight="1" x14ac:dyDescent="0.25">
      <c r="C5813" s="170"/>
      <c r="E5813" s="176"/>
      <c r="F5813" s="171"/>
      <c r="G5813" s="212"/>
      <c r="H5813" s="176"/>
      <c r="I5813" s="163"/>
    </row>
    <row r="5814" spans="3:9" s="175" customFormat="1" ht="15" customHeight="1" x14ac:dyDescent="0.25">
      <c r="C5814" s="170"/>
      <c r="E5814" s="176"/>
      <c r="F5814" s="171"/>
      <c r="G5814" s="212"/>
      <c r="H5814" s="176"/>
      <c r="I5814" s="163"/>
    </row>
    <row r="5815" spans="3:9" s="175" customFormat="1" ht="15" customHeight="1" x14ac:dyDescent="0.25">
      <c r="C5815" s="170"/>
      <c r="E5815" s="176"/>
      <c r="F5815" s="171"/>
      <c r="G5815" s="212"/>
      <c r="H5815" s="176"/>
      <c r="I5815" s="163"/>
    </row>
    <row r="5816" spans="3:9" s="175" customFormat="1" ht="15" customHeight="1" x14ac:dyDescent="0.25">
      <c r="C5816" s="170"/>
      <c r="E5816" s="176"/>
      <c r="F5816" s="171"/>
      <c r="G5816" s="212"/>
      <c r="H5816" s="176"/>
      <c r="I5816" s="163"/>
    </row>
    <row r="5817" spans="3:9" s="175" customFormat="1" ht="15" customHeight="1" x14ac:dyDescent="0.25">
      <c r="C5817" s="170"/>
      <c r="E5817" s="176"/>
      <c r="F5817" s="171"/>
      <c r="G5817" s="212"/>
      <c r="H5817" s="176"/>
      <c r="I5817" s="163"/>
    </row>
    <row r="5818" spans="3:9" s="175" customFormat="1" ht="15" customHeight="1" x14ac:dyDescent="0.25">
      <c r="C5818" s="170"/>
      <c r="E5818" s="176"/>
      <c r="F5818" s="171"/>
      <c r="G5818" s="212"/>
      <c r="H5818" s="176"/>
      <c r="I5818" s="163"/>
    </row>
    <row r="5819" spans="3:9" s="175" customFormat="1" ht="15" customHeight="1" x14ac:dyDescent="0.25">
      <c r="C5819" s="170"/>
      <c r="E5819" s="176"/>
      <c r="F5819" s="171"/>
      <c r="G5819" s="212"/>
      <c r="H5819" s="176"/>
      <c r="I5819" s="163"/>
    </row>
    <row r="5820" spans="3:9" s="175" customFormat="1" ht="15" customHeight="1" x14ac:dyDescent="0.25">
      <c r="C5820" s="170"/>
      <c r="E5820" s="176"/>
      <c r="F5820" s="171"/>
      <c r="G5820" s="212"/>
      <c r="H5820" s="176"/>
      <c r="I5820" s="163"/>
    </row>
    <row r="5821" spans="3:9" s="175" customFormat="1" ht="15" customHeight="1" x14ac:dyDescent="0.25">
      <c r="C5821" s="170"/>
      <c r="E5821" s="176"/>
      <c r="F5821" s="171"/>
      <c r="G5821" s="212"/>
      <c r="H5821" s="176"/>
      <c r="I5821" s="163"/>
    </row>
    <row r="5822" spans="3:9" s="175" customFormat="1" ht="15" customHeight="1" x14ac:dyDescent="0.25">
      <c r="C5822" s="170"/>
      <c r="E5822" s="176"/>
      <c r="F5822" s="171"/>
      <c r="G5822" s="212"/>
      <c r="H5822" s="176"/>
      <c r="I5822" s="163"/>
    </row>
    <row r="5823" spans="3:9" s="175" customFormat="1" ht="15" customHeight="1" x14ac:dyDescent="0.25">
      <c r="C5823" s="170"/>
      <c r="E5823" s="176"/>
      <c r="F5823" s="171"/>
      <c r="G5823" s="212"/>
      <c r="H5823" s="176"/>
      <c r="I5823" s="163"/>
    </row>
    <row r="5824" spans="3:9" s="175" customFormat="1" ht="15" customHeight="1" x14ac:dyDescent="0.25">
      <c r="C5824" s="170"/>
      <c r="E5824" s="176"/>
      <c r="F5824" s="171"/>
      <c r="G5824" s="212"/>
      <c r="H5824" s="176"/>
      <c r="I5824" s="163"/>
    </row>
    <row r="5825" spans="3:9" s="175" customFormat="1" ht="15" customHeight="1" x14ac:dyDescent="0.25">
      <c r="C5825" s="170"/>
      <c r="E5825" s="176"/>
      <c r="F5825" s="171"/>
      <c r="G5825" s="212"/>
      <c r="H5825" s="176"/>
      <c r="I5825" s="163"/>
    </row>
    <row r="5826" spans="3:9" s="175" customFormat="1" ht="15" customHeight="1" x14ac:dyDescent="0.25">
      <c r="C5826" s="170"/>
      <c r="E5826" s="176"/>
      <c r="F5826" s="171"/>
      <c r="G5826" s="212"/>
      <c r="H5826" s="176"/>
      <c r="I5826" s="163"/>
    </row>
    <row r="5827" spans="3:9" s="175" customFormat="1" ht="15" customHeight="1" x14ac:dyDescent="0.25">
      <c r="C5827" s="170"/>
      <c r="E5827" s="176"/>
      <c r="F5827" s="171"/>
      <c r="G5827" s="212"/>
      <c r="H5827" s="176"/>
      <c r="I5827" s="163"/>
    </row>
    <row r="5828" spans="3:9" s="175" customFormat="1" ht="15" customHeight="1" x14ac:dyDescent="0.25">
      <c r="C5828" s="170"/>
      <c r="E5828" s="176"/>
      <c r="F5828" s="171"/>
      <c r="G5828" s="212"/>
      <c r="H5828" s="176"/>
      <c r="I5828" s="163"/>
    </row>
    <row r="5829" spans="3:9" s="175" customFormat="1" ht="15" customHeight="1" x14ac:dyDescent="0.25">
      <c r="C5829" s="170"/>
      <c r="E5829" s="176"/>
      <c r="F5829" s="171"/>
      <c r="G5829" s="212"/>
      <c r="H5829" s="176"/>
      <c r="I5829" s="163"/>
    </row>
    <row r="5830" spans="3:9" s="175" customFormat="1" ht="15" customHeight="1" x14ac:dyDescent="0.25">
      <c r="C5830" s="170"/>
      <c r="E5830" s="176"/>
      <c r="F5830" s="171"/>
      <c r="G5830" s="212"/>
      <c r="H5830" s="176"/>
      <c r="I5830" s="163"/>
    </row>
    <row r="5831" spans="3:9" s="175" customFormat="1" ht="15" customHeight="1" x14ac:dyDescent="0.25">
      <c r="C5831" s="170"/>
      <c r="E5831" s="176"/>
      <c r="F5831" s="171"/>
      <c r="G5831" s="212"/>
      <c r="H5831" s="176"/>
      <c r="I5831" s="163"/>
    </row>
    <row r="5832" spans="3:9" s="175" customFormat="1" ht="15" customHeight="1" x14ac:dyDescent="0.25">
      <c r="C5832" s="170"/>
      <c r="E5832" s="176"/>
      <c r="F5832" s="171"/>
      <c r="G5832" s="212"/>
      <c r="H5832" s="176"/>
      <c r="I5832" s="163"/>
    </row>
    <row r="5833" spans="3:9" s="175" customFormat="1" ht="15" customHeight="1" x14ac:dyDescent="0.25">
      <c r="C5833" s="170"/>
      <c r="E5833" s="176"/>
      <c r="F5833" s="171"/>
      <c r="G5833" s="212"/>
      <c r="H5833" s="176"/>
      <c r="I5833" s="163"/>
    </row>
    <row r="5834" spans="3:9" s="175" customFormat="1" ht="15" customHeight="1" x14ac:dyDescent="0.25">
      <c r="C5834" s="170"/>
      <c r="E5834" s="176"/>
      <c r="F5834" s="171"/>
      <c r="G5834" s="212"/>
      <c r="H5834" s="176"/>
      <c r="I5834" s="163"/>
    </row>
    <row r="5835" spans="3:9" s="175" customFormat="1" ht="15" customHeight="1" x14ac:dyDescent="0.25">
      <c r="C5835" s="170"/>
      <c r="E5835" s="176"/>
      <c r="F5835" s="171"/>
      <c r="G5835" s="212"/>
      <c r="H5835" s="176"/>
      <c r="I5835" s="163"/>
    </row>
    <row r="5836" spans="3:9" s="175" customFormat="1" ht="15" customHeight="1" x14ac:dyDescent="0.25">
      <c r="C5836" s="170"/>
      <c r="E5836" s="176"/>
      <c r="F5836" s="171"/>
      <c r="G5836" s="212"/>
      <c r="H5836" s="176"/>
      <c r="I5836" s="163"/>
    </row>
    <row r="5837" spans="3:9" s="175" customFormat="1" ht="15" customHeight="1" x14ac:dyDescent="0.25">
      <c r="C5837" s="170"/>
      <c r="E5837" s="176"/>
      <c r="F5837" s="171"/>
      <c r="G5837" s="212"/>
      <c r="H5837" s="176"/>
      <c r="I5837" s="163"/>
    </row>
    <row r="5838" spans="3:9" s="175" customFormat="1" ht="15" customHeight="1" x14ac:dyDescent="0.25">
      <c r="C5838" s="170"/>
      <c r="E5838" s="176"/>
      <c r="F5838" s="171"/>
      <c r="G5838" s="212"/>
      <c r="H5838" s="176"/>
      <c r="I5838" s="163"/>
    </row>
    <row r="5839" spans="3:9" s="175" customFormat="1" ht="15" customHeight="1" x14ac:dyDescent="0.25">
      <c r="C5839" s="170"/>
      <c r="E5839" s="176"/>
      <c r="F5839" s="171"/>
      <c r="G5839" s="212"/>
      <c r="H5839" s="176"/>
      <c r="I5839" s="163"/>
    </row>
    <row r="5840" spans="3:9" s="175" customFormat="1" ht="15" customHeight="1" x14ac:dyDescent="0.25">
      <c r="C5840" s="170"/>
      <c r="E5840" s="176"/>
      <c r="F5840" s="171"/>
      <c r="G5840" s="212"/>
      <c r="H5840" s="176"/>
      <c r="I5840" s="163"/>
    </row>
    <row r="5841" spans="3:9" s="175" customFormat="1" ht="15" customHeight="1" x14ac:dyDescent="0.25">
      <c r="C5841" s="170"/>
      <c r="E5841" s="176"/>
      <c r="F5841" s="171"/>
      <c r="G5841" s="212"/>
      <c r="H5841" s="176"/>
      <c r="I5841" s="163"/>
    </row>
    <row r="5842" spans="3:9" s="175" customFormat="1" ht="15" customHeight="1" x14ac:dyDescent="0.25">
      <c r="C5842" s="170"/>
      <c r="E5842" s="176"/>
      <c r="F5842" s="171"/>
      <c r="G5842" s="212"/>
      <c r="H5842" s="176"/>
      <c r="I5842" s="163"/>
    </row>
    <row r="5843" spans="3:9" s="175" customFormat="1" ht="15" customHeight="1" x14ac:dyDescent="0.25">
      <c r="C5843" s="170"/>
      <c r="E5843" s="176"/>
      <c r="F5843" s="171"/>
      <c r="G5843" s="212"/>
      <c r="H5843" s="176"/>
      <c r="I5843" s="163"/>
    </row>
    <row r="5844" spans="3:9" s="175" customFormat="1" ht="15" customHeight="1" x14ac:dyDescent="0.25">
      <c r="C5844" s="170"/>
      <c r="E5844" s="176"/>
      <c r="F5844" s="171"/>
      <c r="G5844" s="212"/>
      <c r="H5844" s="176"/>
      <c r="I5844" s="163"/>
    </row>
    <row r="5845" spans="3:9" s="175" customFormat="1" ht="15" customHeight="1" x14ac:dyDescent="0.25">
      <c r="C5845" s="170"/>
      <c r="E5845" s="176"/>
      <c r="F5845" s="171"/>
      <c r="G5845" s="212"/>
      <c r="H5845" s="176"/>
      <c r="I5845" s="163"/>
    </row>
    <row r="5846" spans="3:9" s="175" customFormat="1" ht="15" customHeight="1" x14ac:dyDescent="0.25">
      <c r="C5846" s="170"/>
      <c r="E5846" s="176"/>
      <c r="F5846" s="171"/>
      <c r="G5846" s="212"/>
      <c r="H5846" s="176"/>
      <c r="I5846" s="163"/>
    </row>
    <row r="5847" spans="3:9" s="175" customFormat="1" ht="15" customHeight="1" x14ac:dyDescent="0.25">
      <c r="C5847" s="170"/>
      <c r="E5847" s="176"/>
      <c r="F5847" s="171"/>
      <c r="G5847" s="212"/>
      <c r="H5847" s="176"/>
      <c r="I5847" s="163"/>
    </row>
    <row r="5848" spans="3:9" s="175" customFormat="1" ht="15" customHeight="1" x14ac:dyDescent="0.25">
      <c r="C5848" s="170"/>
      <c r="E5848" s="176"/>
      <c r="F5848" s="171"/>
      <c r="G5848" s="212"/>
      <c r="H5848" s="176"/>
      <c r="I5848" s="163"/>
    </row>
    <row r="5849" spans="3:9" s="175" customFormat="1" ht="15" customHeight="1" x14ac:dyDescent="0.25">
      <c r="C5849" s="170"/>
      <c r="E5849" s="176"/>
      <c r="F5849" s="171"/>
      <c r="G5849" s="212"/>
      <c r="H5849" s="176"/>
      <c r="I5849" s="163"/>
    </row>
    <row r="5850" spans="3:9" s="175" customFormat="1" ht="15" customHeight="1" x14ac:dyDescent="0.25">
      <c r="C5850" s="170"/>
      <c r="E5850" s="176"/>
      <c r="F5850" s="171"/>
      <c r="G5850" s="212"/>
      <c r="H5850" s="176"/>
      <c r="I5850" s="163"/>
    </row>
    <row r="5851" spans="3:9" s="175" customFormat="1" ht="15" customHeight="1" x14ac:dyDescent="0.25">
      <c r="C5851" s="170"/>
      <c r="E5851" s="176"/>
      <c r="F5851" s="171"/>
      <c r="G5851" s="212"/>
      <c r="H5851" s="176"/>
      <c r="I5851" s="163"/>
    </row>
    <row r="5852" spans="3:9" s="175" customFormat="1" ht="15" customHeight="1" x14ac:dyDescent="0.25">
      <c r="C5852" s="170"/>
      <c r="E5852" s="176"/>
      <c r="F5852" s="171"/>
      <c r="G5852" s="212"/>
      <c r="H5852" s="176"/>
      <c r="I5852" s="163"/>
    </row>
    <row r="5853" spans="3:9" s="175" customFormat="1" ht="15" customHeight="1" x14ac:dyDescent="0.25">
      <c r="C5853" s="170"/>
      <c r="E5853" s="176"/>
      <c r="F5853" s="171"/>
      <c r="G5853" s="212"/>
      <c r="H5853" s="176"/>
      <c r="I5853" s="163"/>
    </row>
    <row r="5854" spans="3:9" s="175" customFormat="1" ht="15" customHeight="1" x14ac:dyDescent="0.25">
      <c r="C5854" s="170"/>
      <c r="E5854" s="176"/>
      <c r="F5854" s="171"/>
      <c r="G5854" s="212"/>
      <c r="H5854" s="176"/>
      <c r="I5854" s="163"/>
    </row>
    <row r="5855" spans="3:9" s="175" customFormat="1" ht="15" customHeight="1" x14ac:dyDescent="0.25">
      <c r="C5855" s="170"/>
      <c r="E5855" s="176"/>
      <c r="F5855" s="171"/>
      <c r="G5855" s="212"/>
      <c r="H5855" s="176"/>
      <c r="I5855" s="163"/>
    </row>
    <row r="5856" spans="3:9" s="175" customFormat="1" ht="15" customHeight="1" x14ac:dyDescent="0.25">
      <c r="C5856" s="170"/>
      <c r="E5856" s="176"/>
      <c r="F5856" s="171"/>
      <c r="G5856" s="212"/>
      <c r="H5856" s="176"/>
      <c r="I5856" s="163"/>
    </row>
    <row r="5857" spans="3:9" s="175" customFormat="1" ht="15" customHeight="1" x14ac:dyDescent="0.25">
      <c r="C5857" s="170"/>
      <c r="E5857" s="176"/>
      <c r="F5857" s="171"/>
      <c r="G5857" s="212"/>
      <c r="H5857" s="176"/>
      <c r="I5857" s="163"/>
    </row>
    <row r="5858" spans="3:9" s="175" customFormat="1" ht="15" customHeight="1" x14ac:dyDescent="0.25">
      <c r="C5858" s="170"/>
      <c r="E5858" s="176"/>
      <c r="F5858" s="171"/>
      <c r="G5858" s="212"/>
      <c r="H5858" s="176"/>
      <c r="I5858" s="163"/>
    </row>
    <row r="5859" spans="3:9" s="175" customFormat="1" ht="15" customHeight="1" x14ac:dyDescent="0.25">
      <c r="C5859" s="170"/>
      <c r="E5859" s="176"/>
      <c r="F5859" s="171"/>
      <c r="G5859" s="212"/>
      <c r="H5859" s="176"/>
      <c r="I5859" s="163"/>
    </row>
    <row r="5860" spans="3:9" s="175" customFormat="1" ht="15" customHeight="1" x14ac:dyDescent="0.25">
      <c r="C5860" s="170"/>
      <c r="E5860" s="176"/>
      <c r="F5860" s="171"/>
      <c r="G5860" s="212"/>
      <c r="H5860" s="176"/>
      <c r="I5860" s="163"/>
    </row>
    <row r="5861" spans="3:9" s="175" customFormat="1" ht="15" customHeight="1" x14ac:dyDescent="0.25">
      <c r="C5861" s="170"/>
      <c r="E5861" s="176"/>
      <c r="F5861" s="171"/>
      <c r="G5861" s="212"/>
      <c r="H5861" s="176"/>
      <c r="I5861" s="163"/>
    </row>
    <row r="5862" spans="3:9" s="175" customFormat="1" ht="15" customHeight="1" x14ac:dyDescent="0.25">
      <c r="C5862" s="170"/>
      <c r="E5862" s="176"/>
      <c r="F5862" s="171"/>
      <c r="G5862" s="212"/>
      <c r="H5862" s="176"/>
      <c r="I5862" s="163"/>
    </row>
    <row r="5863" spans="3:9" s="175" customFormat="1" ht="15" customHeight="1" x14ac:dyDescent="0.25">
      <c r="C5863" s="170"/>
      <c r="E5863" s="176"/>
      <c r="F5863" s="171"/>
      <c r="G5863" s="212"/>
      <c r="H5863" s="176"/>
      <c r="I5863" s="163"/>
    </row>
    <row r="5864" spans="3:9" s="175" customFormat="1" ht="15" customHeight="1" x14ac:dyDescent="0.25">
      <c r="C5864" s="170"/>
      <c r="E5864" s="176"/>
      <c r="F5864" s="171"/>
      <c r="G5864" s="212"/>
      <c r="H5864" s="176"/>
      <c r="I5864" s="163"/>
    </row>
    <row r="5865" spans="3:9" s="175" customFormat="1" ht="15" customHeight="1" x14ac:dyDescent="0.25">
      <c r="C5865" s="170"/>
      <c r="E5865" s="176"/>
      <c r="F5865" s="171"/>
      <c r="G5865" s="212"/>
      <c r="H5865" s="176"/>
      <c r="I5865" s="163"/>
    </row>
    <row r="5866" spans="3:9" s="175" customFormat="1" ht="15" customHeight="1" x14ac:dyDescent="0.25">
      <c r="C5866" s="170"/>
      <c r="E5866" s="176"/>
      <c r="F5866" s="171"/>
      <c r="G5866" s="212"/>
      <c r="H5866" s="176"/>
      <c r="I5866" s="163"/>
    </row>
    <row r="5867" spans="3:9" s="175" customFormat="1" ht="15" customHeight="1" x14ac:dyDescent="0.25">
      <c r="C5867" s="170"/>
      <c r="E5867" s="176"/>
      <c r="F5867" s="171"/>
      <c r="G5867" s="212"/>
      <c r="H5867" s="176"/>
      <c r="I5867" s="163"/>
    </row>
    <row r="5868" spans="3:9" s="175" customFormat="1" ht="15" customHeight="1" x14ac:dyDescent="0.25">
      <c r="C5868" s="170"/>
      <c r="E5868" s="176"/>
      <c r="F5868" s="171"/>
      <c r="G5868" s="212"/>
      <c r="H5868" s="176"/>
      <c r="I5868" s="163"/>
    </row>
    <row r="5869" spans="3:9" s="175" customFormat="1" ht="15" customHeight="1" x14ac:dyDescent="0.25">
      <c r="C5869" s="170"/>
      <c r="E5869" s="176"/>
      <c r="F5869" s="171"/>
      <c r="G5869" s="212"/>
      <c r="H5869" s="176"/>
      <c r="I5869" s="163"/>
    </row>
    <row r="5870" spans="3:9" s="175" customFormat="1" ht="15" customHeight="1" x14ac:dyDescent="0.25">
      <c r="C5870" s="170"/>
      <c r="E5870" s="176"/>
      <c r="F5870" s="171"/>
      <c r="G5870" s="212"/>
      <c r="H5870" s="176"/>
      <c r="I5870" s="163"/>
    </row>
    <row r="5871" spans="3:9" s="175" customFormat="1" ht="15" customHeight="1" x14ac:dyDescent="0.25">
      <c r="C5871" s="170"/>
      <c r="E5871" s="176"/>
      <c r="F5871" s="171"/>
      <c r="G5871" s="212"/>
      <c r="H5871" s="176"/>
      <c r="I5871" s="163"/>
    </row>
    <row r="5872" spans="3:9" s="175" customFormat="1" ht="15" customHeight="1" x14ac:dyDescent="0.25">
      <c r="C5872" s="170"/>
      <c r="E5872" s="176"/>
      <c r="F5872" s="171"/>
      <c r="G5872" s="212"/>
      <c r="H5872" s="176"/>
      <c r="I5872" s="163"/>
    </row>
    <row r="5873" spans="3:9" s="175" customFormat="1" ht="15" customHeight="1" x14ac:dyDescent="0.25">
      <c r="C5873" s="170"/>
      <c r="E5873" s="176"/>
      <c r="F5873" s="171"/>
      <c r="G5873" s="212"/>
      <c r="H5873" s="176"/>
      <c r="I5873" s="163"/>
    </row>
    <row r="5874" spans="3:9" s="175" customFormat="1" ht="15" customHeight="1" x14ac:dyDescent="0.25">
      <c r="C5874" s="170"/>
      <c r="E5874" s="176"/>
      <c r="F5874" s="171"/>
      <c r="G5874" s="212"/>
      <c r="H5874" s="176"/>
      <c r="I5874" s="163"/>
    </row>
    <row r="5875" spans="3:9" s="175" customFormat="1" ht="15" customHeight="1" x14ac:dyDescent="0.25">
      <c r="C5875" s="170"/>
      <c r="E5875" s="176"/>
      <c r="F5875" s="171"/>
      <c r="G5875" s="212"/>
      <c r="H5875" s="176"/>
      <c r="I5875" s="163"/>
    </row>
    <row r="5876" spans="3:9" s="175" customFormat="1" ht="15" customHeight="1" x14ac:dyDescent="0.25">
      <c r="C5876" s="170"/>
      <c r="E5876" s="176"/>
      <c r="F5876" s="171"/>
      <c r="G5876" s="212"/>
      <c r="H5876" s="176"/>
      <c r="I5876" s="163"/>
    </row>
    <row r="5877" spans="3:9" s="175" customFormat="1" ht="15" customHeight="1" x14ac:dyDescent="0.25">
      <c r="C5877" s="170"/>
      <c r="E5877" s="176"/>
      <c r="F5877" s="171"/>
      <c r="G5877" s="212"/>
      <c r="H5877" s="176"/>
      <c r="I5877" s="163"/>
    </row>
    <row r="5878" spans="3:9" s="175" customFormat="1" ht="15" customHeight="1" x14ac:dyDescent="0.25">
      <c r="C5878" s="170"/>
      <c r="E5878" s="176"/>
      <c r="F5878" s="171"/>
      <c r="G5878" s="212"/>
      <c r="H5878" s="176"/>
      <c r="I5878" s="163"/>
    </row>
    <row r="5879" spans="3:9" s="175" customFormat="1" ht="15" customHeight="1" x14ac:dyDescent="0.25">
      <c r="C5879" s="170"/>
      <c r="E5879" s="176"/>
      <c r="F5879" s="171"/>
      <c r="G5879" s="212"/>
      <c r="H5879" s="176"/>
      <c r="I5879" s="163"/>
    </row>
    <row r="5880" spans="3:9" s="175" customFormat="1" ht="15" customHeight="1" x14ac:dyDescent="0.25">
      <c r="C5880" s="170"/>
      <c r="E5880" s="176"/>
      <c r="F5880" s="171"/>
      <c r="G5880" s="212"/>
      <c r="H5880" s="176"/>
      <c r="I5880" s="163"/>
    </row>
    <row r="5881" spans="3:9" s="175" customFormat="1" ht="15" customHeight="1" x14ac:dyDescent="0.25">
      <c r="C5881" s="170"/>
      <c r="E5881" s="176"/>
      <c r="F5881" s="171"/>
      <c r="G5881" s="212"/>
      <c r="H5881" s="176"/>
      <c r="I5881" s="163"/>
    </row>
    <row r="5882" spans="3:9" s="175" customFormat="1" ht="15" customHeight="1" x14ac:dyDescent="0.25">
      <c r="C5882" s="170"/>
      <c r="E5882" s="176"/>
      <c r="F5882" s="171"/>
      <c r="G5882" s="212"/>
      <c r="H5882" s="176"/>
      <c r="I5882" s="163"/>
    </row>
    <row r="5883" spans="3:9" s="175" customFormat="1" ht="15" customHeight="1" x14ac:dyDescent="0.25">
      <c r="C5883" s="170"/>
      <c r="E5883" s="176"/>
      <c r="F5883" s="171"/>
      <c r="G5883" s="212"/>
      <c r="H5883" s="176"/>
      <c r="I5883" s="163"/>
    </row>
    <row r="5884" spans="3:9" s="175" customFormat="1" ht="15" customHeight="1" x14ac:dyDescent="0.25">
      <c r="C5884" s="170"/>
      <c r="E5884" s="176"/>
      <c r="F5884" s="171"/>
      <c r="G5884" s="212"/>
      <c r="H5884" s="176"/>
      <c r="I5884" s="163"/>
    </row>
    <row r="5885" spans="3:9" s="175" customFormat="1" ht="15" customHeight="1" x14ac:dyDescent="0.25">
      <c r="C5885" s="170"/>
      <c r="E5885" s="176"/>
      <c r="F5885" s="171"/>
      <c r="G5885" s="212"/>
      <c r="H5885" s="176"/>
      <c r="I5885" s="163"/>
    </row>
    <row r="5886" spans="3:9" s="175" customFormat="1" ht="15" customHeight="1" x14ac:dyDescent="0.25">
      <c r="C5886" s="170"/>
      <c r="E5886" s="176"/>
      <c r="F5886" s="171"/>
      <c r="G5886" s="212"/>
      <c r="H5886" s="176"/>
      <c r="I5886" s="163"/>
    </row>
    <row r="5887" spans="3:9" s="175" customFormat="1" ht="15" customHeight="1" x14ac:dyDescent="0.25">
      <c r="C5887" s="170"/>
      <c r="E5887" s="176"/>
      <c r="F5887" s="171"/>
      <c r="G5887" s="212"/>
      <c r="H5887" s="176"/>
      <c r="I5887" s="163"/>
    </row>
    <row r="5888" spans="3:9" s="175" customFormat="1" ht="15" customHeight="1" x14ac:dyDescent="0.25">
      <c r="C5888" s="170"/>
      <c r="E5888" s="176"/>
      <c r="F5888" s="171"/>
      <c r="G5888" s="212"/>
      <c r="H5888" s="176"/>
      <c r="I5888" s="163"/>
    </row>
    <row r="5889" spans="3:9" s="175" customFormat="1" ht="15" customHeight="1" x14ac:dyDescent="0.25">
      <c r="C5889" s="170"/>
      <c r="E5889" s="176"/>
      <c r="F5889" s="171"/>
      <c r="G5889" s="212"/>
      <c r="H5889" s="176"/>
      <c r="I5889" s="163"/>
    </row>
    <row r="5890" spans="3:9" s="175" customFormat="1" ht="15" customHeight="1" x14ac:dyDescent="0.25">
      <c r="C5890" s="170"/>
      <c r="E5890" s="176"/>
      <c r="F5890" s="171"/>
      <c r="G5890" s="212"/>
      <c r="H5890" s="176"/>
      <c r="I5890" s="163"/>
    </row>
    <row r="5891" spans="3:9" s="175" customFormat="1" ht="15" customHeight="1" x14ac:dyDescent="0.25">
      <c r="C5891" s="170"/>
      <c r="E5891" s="176"/>
      <c r="F5891" s="171"/>
      <c r="G5891" s="212"/>
      <c r="H5891" s="176"/>
      <c r="I5891" s="163"/>
    </row>
    <row r="5892" spans="3:9" s="175" customFormat="1" ht="15" customHeight="1" x14ac:dyDescent="0.25">
      <c r="C5892" s="170"/>
      <c r="E5892" s="176"/>
      <c r="F5892" s="171"/>
      <c r="G5892" s="212"/>
      <c r="H5892" s="176"/>
      <c r="I5892" s="163"/>
    </row>
    <row r="5893" spans="3:9" s="175" customFormat="1" ht="15" customHeight="1" x14ac:dyDescent="0.25">
      <c r="C5893" s="170"/>
      <c r="E5893" s="176"/>
      <c r="F5893" s="171"/>
      <c r="G5893" s="212"/>
      <c r="H5893" s="176"/>
      <c r="I5893" s="163"/>
    </row>
    <row r="5894" spans="3:9" s="175" customFormat="1" ht="15" customHeight="1" x14ac:dyDescent="0.25">
      <c r="C5894" s="170"/>
      <c r="E5894" s="176"/>
      <c r="F5894" s="171"/>
      <c r="G5894" s="212"/>
      <c r="H5894" s="176"/>
      <c r="I5894" s="163"/>
    </row>
    <row r="5895" spans="3:9" s="175" customFormat="1" ht="15" customHeight="1" x14ac:dyDescent="0.25">
      <c r="C5895" s="170"/>
      <c r="E5895" s="176"/>
      <c r="F5895" s="171"/>
      <c r="G5895" s="212"/>
      <c r="H5895" s="176"/>
      <c r="I5895" s="163"/>
    </row>
    <row r="5896" spans="3:9" s="175" customFormat="1" ht="15" customHeight="1" x14ac:dyDescent="0.25">
      <c r="C5896" s="170"/>
      <c r="E5896" s="176"/>
      <c r="F5896" s="171"/>
      <c r="G5896" s="212"/>
      <c r="H5896" s="176"/>
      <c r="I5896" s="163"/>
    </row>
    <row r="5897" spans="3:9" s="175" customFormat="1" ht="15" customHeight="1" x14ac:dyDescent="0.25">
      <c r="C5897" s="170"/>
      <c r="E5897" s="176"/>
      <c r="F5897" s="171"/>
      <c r="G5897" s="212"/>
      <c r="H5897" s="176"/>
      <c r="I5897" s="163"/>
    </row>
    <row r="5898" spans="3:9" s="175" customFormat="1" ht="15" customHeight="1" x14ac:dyDescent="0.25">
      <c r="C5898" s="170"/>
      <c r="E5898" s="176"/>
      <c r="F5898" s="171"/>
      <c r="G5898" s="212"/>
      <c r="H5898" s="176"/>
      <c r="I5898" s="163"/>
    </row>
    <row r="5899" spans="3:9" s="175" customFormat="1" ht="15" customHeight="1" x14ac:dyDescent="0.25">
      <c r="C5899" s="170"/>
      <c r="E5899" s="176"/>
      <c r="F5899" s="171"/>
      <c r="G5899" s="212"/>
      <c r="H5899" s="176"/>
      <c r="I5899" s="163"/>
    </row>
    <row r="5900" spans="3:9" s="175" customFormat="1" ht="15" customHeight="1" x14ac:dyDescent="0.25">
      <c r="C5900" s="170"/>
      <c r="E5900" s="176"/>
      <c r="F5900" s="171"/>
      <c r="G5900" s="212"/>
      <c r="H5900" s="176"/>
      <c r="I5900" s="163"/>
    </row>
    <row r="5901" spans="3:9" s="175" customFormat="1" ht="15" customHeight="1" x14ac:dyDescent="0.25">
      <c r="C5901" s="170"/>
      <c r="E5901" s="176"/>
      <c r="F5901" s="171"/>
      <c r="G5901" s="212"/>
      <c r="H5901" s="176"/>
      <c r="I5901" s="163"/>
    </row>
    <row r="5902" spans="3:9" s="175" customFormat="1" ht="15" customHeight="1" x14ac:dyDescent="0.25">
      <c r="C5902" s="170"/>
      <c r="E5902" s="176"/>
      <c r="F5902" s="171"/>
      <c r="G5902" s="212"/>
      <c r="H5902" s="176"/>
      <c r="I5902" s="163"/>
    </row>
    <row r="5903" spans="3:9" s="175" customFormat="1" ht="15" customHeight="1" x14ac:dyDescent="0.25">
      <c r="C5903" s="170"/>
      <c r="E5903" s="176"/>
      <c r="F5903" s="171"/>
      <c r="G5903" s="212"/>
      <c r="H5903" s="176"/>
      <c r="I5903" s="163"/>
    </row>
    <row r="5904" spans="3:9" s="175" customFormat="1" ht="15" customHeight="1" x14ac:dyDescent="0.25">
      <c r="C5904" s="170"/>
      <c r="E5904" s="176"/>
      <c r="F5904" s="171"/>
      <c r="G5904" s="212"/>
      <c r="H5904" s="176"/>
      <c r="I5904" s="163"/>
    </row>
    <row r="5905" spans="3:9" s="175" customFormat="1" ht="15" customHeight="1" x14ac:dyDescent="0.25">
      <c r="C5905" s="170"/>
      <c r="E5905" s="176"/>
      <c r="F5905" s="171"/>
      <c r="G5905" s="212"/>
      <c r="H5905" s="176"/>
      <c r="I5905" s="163"/>
    </row>
    <row r="5906" spans="3:9" s="175" customFormat="1" ht="15" customHeight="1" x14ac:dyDescent="0.25">
      <c r="C5906" s="170"/>
      <c r="E5906" s="176"/>
      <c r="F5906" s="171"/>
      <c r="G5906" s="212"/>
      <c r="H5906" s="176"/>
      <c r="I5906" s="163"/>
    </row>
    <row r="5907" spans="3:9" s="175" customFormat="1" ht="15" customHeight="1" x14ac:dyDescent="0.25">
      <c r="C5907" s="170"/>
      <c r="E5907" s="176"/>
      <c r="F5907" s="171"/>
      <c r="G5907" s="212"/>
      <c r="H5907" s="176"/>
      <c r="I5907" s="163"/>
    </row>
    <row r="5908" spans="3:9" s="175" customFormat="1" ht="15" customHeight="1" x14ac:dyDescent="0.25">
      <c r="C5908" s="170"/>
      <c r="E5908" s="176"/>
      <c r="F5908" s="171"/>
      <c r="G5908" s="212"/>
      <c r="H5908" s="176"/>
      <c r="I5908" s="163"/>
    </row>
    <row r="5909" spans="3:9" s="175" customFormat="1" ht="15" customHeight="1" x14ac:dyDescent="0.25">
      <c r="C5909" s="170"/>
      <c r="E5909" s="176"/>
      <c r="F5909" s="171"/>
      <c r="G5909" s="212"/>
      <c r="H5909" s="176"/>
      <c r="I5909" s="163"/>
    </row>
    <row r="5910" spans="3:9" s="175" customFormat="1" ht="15" customHeight="1" x14ac:dyDescent="0.25">
      <c r="C5910" s="170"/>
      <c r="E5910" s="176"/>
      <c r="F5910" s="171"/>
      <c r="G5910" s="212"/>
      <c r="H5910" s="176"/>
      <c r="I5910" s="163"/>
    </row>
    <row r="5911" spans="3:9" s="175" customFormat="1" ht="15" customHeight="1" x14ac:dyDescent="0.25">
      <c r="C5911" s="170"/>
      <c r="E5911" s="176"/>
      <c r="F5911" s="171"/>
      <c r="G5911" s="212"/>
      <c r="H5911" s="176"/>
      <c r="I5911" s="163"/>
    </row>
    <row r="5912" spans="3:9" s="175" customFormat="1" ht="15" customHeight="1" x14ac:dyDescent="0.25">
      <c r="C5912" s="170"/>
      <c r="E5912" s="176"/>
      <c r="F5912" s="171"/>
      <c r="G5912" s="212"/>
      <c r="H5912" s="176"/>
      <c r="I5912" s="163"/>
    </row>
    <row r="5913" spans="3:9" s="175" customFormat="1" ht="15" customHeight="1" x14ac:dyDescent="0.25">
      <c r="C5913" s="170"/>
      <c r="E5913" s="176"/>
      <c r="F5913" s="171"/>
      <c r="G5913" s="212"/>
      <c r="H5913" s="176"/>
      <c r="I5913" s="163"/>
    </row>
    <row r="5914" spans="3:9" s="175" customFormat="1" ht="15" customHeight="1" x14ac:dyDescent="0.25">
      <c r="C5914" s="170"/>
      <c r="E5914" s="176"/>
      <c r="F5914" s="171"/>
      <c r="G5914" s="212"/>
      <c r="H5914" s="176"/>
      <c r="I5914" s="163"/>
    </row>
    <row r="5915" spans="3:9" s="175" customFormat="1" ht="15" customHeight="1" x14ac:dyDescent="0.25">
      <c r="C5915" s="170"/>
      <c r="E5915" s="176"/>
      <c r="F5915" s="171"/>
      <c r="G5915" s="212"/>
      <c r="H5915" s="176"/>
      <c r="I5915" s="163"/>
    </row>
    <row r="5916" spans="3:9" s="175" customFormat="1" ht="15" customHeight="1" x14ac:dyDescent="0.25">
      <c r="C5916" s="170"/>
      <c r="E5916" s="176"/>
      <c r="F5916" s="171"/>
      <c r="G5916" s="212"/>
      <c r="H5916" s="176"/>
      <c r="I5916" s="163"/>
    </row>
    <row r="5917" spans="3:9" s="175" customFormat="1" ht="15" customHeight="1" x14ac:dyDescent="0.25">
      <c r="C5917" s="170"/>
      <c r="E5917" s="176"/>
      <c r="F5917" s="171"/>
      <c r="G5917" s="212"/>
      <c r="H5917" s="176"/>
      <c r="I5917" s="163"/>
    </row>
    <row r="5918" spans="3:9" s="175" customFormat="1" ht="15" customHeight="1" x14ac:dyDescent="0.25">
      <c r="C5918" s="170"/>
      <c r="E5918" s="176"/>
      <c r="F5918" s="171"/>
      <c r="G5918" s="212"/>
      <c r="H5918" s="176"/>
      <c r="I5918" s="163"/>
    </row>
    <row r="5919" spans="3:9" s="175" customFormat="1" ht="15" customHeight="1" x14ac:dyDescent="0.25">
      <c r="C5919" s="170"/>
      <c r="E5919" s="176"/>
      <c r="F5919" s="171"/>
      <c r="G5919" s="212"/>
      <c r="H5919" s="176"/>
      <c r="I5919" s="163"/>
    </row>
    <row r="5920" spans="3:9" s="175" customFormat="1" ht="15" customHeight="1" x14ac:dyDescent="0.25">
      <c r="C5920" s="170"/>
      <c r="E5920" s="176"/>
      <c r="F5920" s="171"/>
      <c r="G5920" s="212"/>
      <c r="H5920" s="176"/>
      <c r="I5920" s="163"/>
    </row>
    <row r="5921" spans="3:9" s="175" customFormat="1" ht="15" customHeight="1" x14ac:dyDescent="0.25">
      <c r="C5921" s="170"/>
      <c r="E5921" s="176"/>
      <c r="F5921" s="171"/>
      <c r="G5921" s="212"/>
      <c r="H5921" s="176"/>
      <c r="I5921" s="163"/>
    </row>
    <row r="5922" spans="3:9" s="175" customFormat="1" ht="15" customHeight="1" x14ac:dyDescent="0.25">
      <c r="C5922" s="170"/>
      <c r="E5922" s="176"/>
      <c r="F5922" s="171"/>
      <c r="G5922" s="212"/>
      <c r="H5922" s="176"/>
      <c r="I5922" s="163"/>
    </row>
    <row r="5923" spans="3:9" s="175" customFormat="1" ht="15" customHeight="1" x14ac:dyDescent="0.25">
      <c r="C5923" s="170"/>
      <c r="E5923" s="176"/>
      <c r="F5923" s="171"/>
      <c r="G5923" s="212"/>
      <c r="H5923" s="176"/>
      <c r="I5923" s="163"/>
    </row>
    <row r="5924" spans="3:9" s="175" customFormat="1" ht="15" customHeight="1" x14ac:dyDescent="0.25">
      <c r="C5924" s="170"/>
      <c r="E5924" s="176"/>
      <c r="F5924" s="171"/>
      <c r="G5924" s="212"/>
      <c r="H5924" s="176"/>
      <c r="I5924" s="163"/>
    </row>
    <row r="5925" spans="3:9" s="175" customFormat="1" ht="15" customHeight="1" x14ac:dyDescent="0.25">
      <c r="C5925" s="170"/>
      <c r="E5925" s="176"/>
      <c r="F5925" s="171"/>
      <c r="G5925" s="212"/>
      <c r="H5925" s="176"/>
      <c r="I5925" s="163"/>
    </row>
    <row r="5926" spans="3:9" s="175" customFormat="1" ht="15" customHeight="1" x14ac:dyDescent="0.25">
      <c r="C5926" s="170"/>
      <c r="E5926" s="176"/>
      <c r="F5926" s="171"/>
      <c r="G5926" s="212"/>
      <c r="H5926" s="176"/>
      <c r="I5926" s="163"/>
    </row>
    <row r="5927" spans="3:9" s="175" customFormat="1" ht="15" customHeight="1" x14ac:dyDescent="0.25">
      <c r="C5927" s="170"/>
      <c r="E5927" s="176"/>
      <c r="F5927" s="171"/>
      <c r="G5927" s="212"/>
      <c r="H5927" s="176"/>
      <c r="I5927" s="163"/>
    </row>
    <row r="5928" spans="3:9" s="175" customFormat="1" ht="15" customHeight="1" x14ac:dyDescent="0.25">
      <c r="C5928" s="170"/>
      <c r="E5928" s="176"/>
      <c r="F5928" s="171"/>
      <c r="G5928" s="212"/>
      <c r="H5928" s="176"/>
      <c r="I5928" s="163"/>
    </row>
    <row r="5929" spans="3:9" s="175" customFormat="1" ht="15" customHeight="1" x14ac:dyDescent="0.25">
      <c r="C5929" s="170"/>
      <c r="E5929" s="176"/>
      <c r="F5929" s="171"/>
      <c r="G5929" s="212"/>
      <c r="H5929" s="176"/>
      <c r="I5929" s="163"/>
    </row>
    <row r="5930" spans="3:9" s="175" customFormat="1" ht="15" customHeight="1" x14ac:dyDescent="0.25">
      <c r="C5930" s="170"/>
      <c r="E5930" s="176"/>
      <c r="F5930" s="171"/>
      <c r="G5930" s="212"/>
      <c r="H5930" s="176"/>
      <c r="I5930" s="163"/>
    </row>
    <row r="5931" spans="3:9" s="175" customFormat="1" ht="15" customHeight="1" x14ac:dyDescent="0.25">
      <c r="C5931" s="170"/>
      <c r="E5931" s="176"/>
      <c r="F5931" s="171"/>
      <c r="G5931" s="212"/>
      <c r="H5931" s="176"/>
      <c r="I5931" s="163"/>
    </row>
    <row r="5932" spans="3:9" s="175" customFormat="1" ht="15" customHeight="1" x14ac:dyDescent="0.25">
      <c r="C5932" s="170"/>
      <c r="E5932" s="176"/>
      <c r="F5932" s="171"/>
      <c r="G5932" s="212"/>
      <c r="H5932" s="176"/>
      <c r="I5932" s="163"/>
    </row>
    <row r="5933" spans="3:9" s="175" customFormat="1" ht="15" customHeight="1" x14ac:dyDescent="0.25">
      <c r="C5933" s="170"/>
      <c r="E5933" s="176"/>
      <c r="F5933" s="171"/>
      <c r="G5933" s="212"/>
      <c r="H5933" s="176"/>
      <c r="I5933" s="163"/>
    </row>
    <row r="5934" spans="3:9" s="175" customFormat="1" ht="15" customHeight="1" x14ac:dyDescent="0.25">
      <c r="C5934" s="170"/>
      <c r="E5934" s="176"/>
      <c r="F5934" s="171"/>
      <c r="G5934" s="212"/>
      <c r="H5934" s="176"/>
      <c r="I5934" s="163"/>
    </row>
    <row r="5935" spans="3:9" s="175" customFormat="1" ht="15" customHeight="1" x14ac:dyDescent="0.25">
      <c r="C5935" s="170"/>
      <c r="E5935" s="176"/>
      <c r="F5935" s="171"/>
      <c r="G5935" s="212"/>
      <c r="H5935" s="176"/>
      <c r="I5935" s="163"/>
    </row>
    <row r="5936" spans="3:9" s="175" customFormat="1" ht="15" customHeight="1" x14ac:dyDescent="0.25">
      <c r="C5936" s="170"/>
      <c r="E5936" s="176"/>
      <c r="F5936" s="171"/>
      <c r="G5936" s="212"/>
      <c r="H5936" s="176"/>
      <c r="I5936" s="163"/>
    </row>
    <row r="5937" spans="3:9" s="175" customFormat="1" ht="15" customHeight="1" x14ac:dyDescent="0.25">
      <c r="C5937" s="170"/>
      <c r="E5937" s="176"/>
      <c r="F5937" s="171"/>
      <c r="G5937" s="212"/>
      <c r="H5937" s="176"/>
      <c r="I5937" s="163"/>
    </row>
    <row r="5938" spans="3:9" s="175" customFormat="1" ht="15" customHeight="1" x14ac:dyDescent="0.25">
      <c r="C5938" s="170"/>
      <c r="E5938" s="176"/>
      <c r="F5938" s="171"/>
      <c r="G5938" s="212"/>
      <c r="H5938" s="176"/>
      <c r="I5938" s="163"/>
    </row>
    <row r="5939" spans="3:9" s="175" customFormat="1" ht="15" customHeight="1" x14ac:dyDescent="0.25">
      <c r="C5939" s="170"/>
      <c r="E5939" s="176"/>
      <c r="F5939" s="171"/>
      <c r="G5939" s="212"/>
      <c r="H5939" s="176"/>
      <c r="I5939" s="163"/>
    </row>
    <row r="5940" spans="3:9" s="175" customFormat="1" ht="15" customHeight="1" x14ac:dyDescent="0.25">
      <c r="C5940" s="170"/>
      <c r="E5940" s="176"/>
      <c r="F5940" s="171"/>
      <c r="G5940" s="212"/>
      <c r="H5940" s="176"/>
      <c r="I5940" s="163"/>
    </row>
    <row r="5941" spans="3:9" s="175" customFormat="1" ht="15" customHeight="1" x14ac:dyDescent="0.25">
      <c r="C5941" s="170"/>
      <c r="E5941" s="176"/>
      <c r="F5941" s="171"/>
      <c r="G5941" s="212"/>
      <c r="H5941" s="176"/>
      <c r="I5941" s="163"/>
    </row>
    <row r="5942" spans="3:9" s="175" customFormat="1" ht="15" customHeight="1" x14ac:dyDescent="0.25">
      <c r="C5942" s="170"/>
      <c r="E5942" s="176"/>
      <c r="F5942" s="171"/>
      <c r="G5942" s="212"/>
      <c r="H5942" s="176"/>
      <c r="I5942" s="163"/>
    </row>
    <row r="5943" spans="3:9" s="175" customFormat="1" ht="15" customHeight="1" x14ac:dyDescent="0.25">
      <c r="C5943" s="170"/>
      <c r="E5943" s="176"/>
      <c r="F5943" s="171"/>
      <c r="G5943" s="212"/>
      <c r="H5943" s="176"/>
      <c r="I5943" s="163"/>
    </row>
    <row r="5944" spans="3:9" s="175" customFormat="1" ht="15" customHeight="1" x14ac:dyDescent="0.25">
      <c r="C5944" s="170"/>
      <c r="E5944" s="176"/>
      <c r="F5944" s="171"/>
      <c r="G5944" s="212"/>
      <c r="H5944" s="176"/>
      <c r="I5944" s="163"/>
    </row>
    <row r="5945" spans="3:9" s="175" customFormat="1" ht="15" customHeight="1" x14ac:dyDescent="0.25">
      <c r="C5945" s="170"/>
      <c r="E5945" s="176"/>
      <c r="F5945" s="171"/>
      <c r="G5945" s="212"/>
      <c r="H5945" s="176"/>
      <c r="I5945" s="163"/>
    </row>
    <row r="5946" spans="3:9" s="175" customFormat="1" ht="15" customHeight="1" x14ac:dyDescent="0.25">
      <c r="C5946" s="170"/>
      <c r="E5946" s="176"/>
      <c r="F5946" s="171"/>
      <c r="G5946" s="212"/>
      <c r="H5946" s="176"/>
      <c r="I5946" s="163"/>
    </row>
    <row r="5947" spans="3:9" s="175" customFormat="1" ht="15" customHeight="1" x14ac:dyDescent="0.25">
      <c r="C5947" s="170"/>
      <c r="E5947" s="176"/>
      <c r="F5947" s="171"/>
      <c r="G5947" s="212"/>
      <c r="H5947" s="176"/>
      <c r="I5947" s="163"/>
    </row>
    <row r="5948" spans="3:9" s="175" customFormat="1" ht="15" customHeight="1" x14ac:dyDescent="0.25">
      <c r="C5948" s="170"/>
      <c r="E5948" s="176"/>
      <c r="F5948" s="171"/>
      <c r="G5948" s="212"/>
      <c r="H5948" s="176"/>
      <c r="I5948" s="163"/>
    </row>
    <row r="5949" spans="3:9" s="175" customFormat="1" ht="15" customHeight="1" x14ac:dyDescent="0.25">
      <c r="C5949" s="170"/>
      <c r="E5949" s="176"/>
      <c r="F5949" s="171"/>
      <c r="G5949" s="212"/>
      <c r="H5949" s="176"/>
      <c r="I5949" s="163"/>
    </row>
    <row r="5950" spans="3:9" s="175" customFormat="1" ht="15" customHeight="1" x14ac:dyDescent="0.25">
      <c r="C5950" s="170"/>
      <c r="E5950" s="176"/>
      <c r="F5950" s="171"/>
      <c r="G5950" s="212"/>
      <c r="H5950" s="176"/>
      <c r="I5950" s="163"/>
    </row>
    <row r="5951" spans="3:9" s="175" customFormat="1" ht="15" customHeight="1" x14ac:dyDescent="0.25">
      <c r="C5951" s="170"/>
      <c r="E5951" s="176"/>
      <c r="F5951" s="171"/>
      <c r="G5951" s="212"/>
      <c r="H5951" s="176"/>
      <c r="I5951" s="163"/>
    </row>
    <row r="5952" spans="3:9" s="175" customFormat="1" ht="15" customHeight="1" x14ac:dyDescent="0.25">
      <c r="C5952" s="170"/>
      <c r="E5952" s="176"/>
      <c r="F5952" s="171"/>
      <c r="G5952" s="212"/>
      <c r="H5952" s="176"/>
      <c r="I5952" s="163"/>
    </row>
    <row r="5953" spans="3:9" s="175" customFormat="1" ht="15" customHeight="1" x14ac:dyDescent="0.25">
      <c r="C5953" s="170"/>
      <c r="E5953" s="176"/>
      <c r="F5953" s="171"/>
      <c r="G5953" s="212"/>
      <c r="H5953" s="176"/>
      <c r="I5953" s="163"/>
    </row>
    <row r="5954" spans="3:9" s="175" customFormat="1" ht="15" customHeight="1" x14ac:dyDescent="0.25">
      <c r="C5954" s="170"/>
      <c r="E5954" s="176"/>
      <c r="F5954" s="171"/>
      <c r="G5954" s="212"/>
      <c r="H5954" s="176"/>
      <c r="I5954" s="163"/>
    </row>
    <row r="5955" spans="3:9" s="175" customFormat="1" ht="15" customHeight="1" x14ac:dyDescent="0.25">
      <c r="C5955" s="170"/>
      <c r="E5955" s="176"/>
      <c r="F5955" s="171"/>
      <c r="G5955" s="212"/>
      <c r="H5955" s="176"/>
      <c r="I5955" s="163"/>
    </row>
    <row r="5956" spans="3:9" s="175" customFormat="1" ht="15" customHeight="1" x14ac:dyDescent="0.25">
      <c r="C5956" s="170"/>
      <c r="E5956" s="176"/>
      <c r="F5956" s="171"/>
      <c r="G5956" s="212"/>
      <c r="H5956" s="176"/>
      <c r="I5956" s="163"/>
    </row>
    <row r="5957" spans="3:9" s="175" customFormat="1" ht="15" customHeight="1" x14ac:dyDescent="0.25">
      <c r="C5957" s="170"/>
      <c r="E5957" s="176"/>
      <c r="F5957" s="171"/>
      <c r="G5957" s="212"/>
      <c r="H5957" s="176"/>
      <c r="I5957" s="163"/>
    </row>
    <row r="5958" spans="3:9" s="175" customFormat="1" ht="15" customHeight="1" x14ac:dyDescent="0.25">
      <c r="C5958" s="170"/>
      <c r="E5958" s="176"/>
      <c r="F5958" s="171"/>
      <c r="G5958" s="212"/>
      <c r="H5958" s="176"/>
      <c r="I5958" s="163"/>
    </row>
    <row r="5959" spans="3:9" s="175" customFormat="1" ht="15" customHeight="1" x14ac:dyDescent="0.25">
      <c r="C5959" s="170"/>
      <c r="E5959" s="176"/>
      <c r="F5959" s="171"/>
      <c r="G5959" s="212"/>
      <c r="H5959" s="176"/>
      <c r="I5959" s="163"/>
    </row>
    <row r="5960" spans="3:9" s="175" customFormat="1" ht="15" customHeight="1" x14ac:dyDescent="0.25">
      <c r="C5960" s="170"/>
      <c r="E5960" s="176"/>
      <c r="F5960" s="171"/>
      <c r="G5960" s="212"/>
      <c r="H5960" s="176"/>
      <c r="I5960" s="163"/>
    </row>
    <row r="5961" spans="3:9" s="175" customFormat="1" ht="15" customHeight="1" x14ac:dyDescent="0.25">
      <c r="C5961" s="170"/>
      <c r="E5961" s="176"/>
      <c r="F5961" s="171"/>
      <c r="G5961" s="212"/>
      <c r="H5961" s="176"/>
      <c r="I5961" s="163"/>
    </row>
    <row r="5962" spans="3:9" s="175" customFormat="1" ht="15" customHeight="1" x14ac:dyDescent="0.25">
      <c r="C5962" s="170"/>
      <c r="E5962" s="176"/>
      <c r="F5962" s="171"/>
      <c r="G5962" s="212"/>
      <c r="H5962" s="176"/>
      <c r="I5962" s="163"/>
    </row>
    <row r="5963" spans="3:9" s="175" customFormat="1" ht="15" customHeight="1" x14ac:dyDescent="0.25">
      <c r="C5963" s="170"/>
      <c r="E5963" s="176"/>
      <c r="F5963" s="171"/>
      <c r="G5963" s="212"/>
      <c r="H5963" s="176"/>
      <c r="I5963" s="163"/>
    </row>
    <row r="5964" spans="3:9" s="175" customFormat="1" ht="15" customHeight="1" x14ac:dyDescent="0.25">
      <c r="C5964" s="170"/>
      <c r="E5964" s="176"/>
      <c r="F5964" s="171"/>
      <c r="G5964" s="212"/>
      <c r="H5964" s="176"/>
      <c r="I5964" s="163"/>
    </row>
    <row r="5965" spans="3:9" s="175" customFormat="1" ht="15" customHeight="1" x14ac:dyDescent="0.25">
      <c r="C5965" s="170"/>
      <c r="E5965" s="176"/>
      <c r="F5965" s="171"/>
      <c r="G5965" s="212"/>
      <c r="H5965" s="176"/>
      <c r="I5965" s="163"/>
    </row>
    <row r="5966" spans="3:9" s="175" customFormat="1" ht="15" customHeight="1" x14ac:dyDescent="0.25">
      <c r="C5966" s="170"/>
      <c r="E5966" s="176"/>
      <c r="F5966" s="171"/>
      <c r="G5966" s="212"/>
      <c r="H5966" s="176"/>
      <c r="I5966" s="163"/>
    </row>
    <row r="5967" spans="3:9" s="175" customFormat="1" ht="15" customHeight="1" x14ac:dyDescent="0.25">
      <c r="C5967" s="170"/>
      <c r="E5967" s="176"/>
      <c r="F5967" s="171"/>
      <c r="G5967" s="212"/>
      <c r="H5967" s="176"/>
      <c r="I5967" s="163"/>
    </row>
    <row r="5968" spans="3:9" s="175" customFormat="1" ht="15" customHeight="1" x14ac:dyDescent="0.25">
      <c r="C5968" s="170"/>
      <c r="E5968" s="176"/>
      <c r="F5968" s="171"/>
      <c r="G5968" s="212"/>
      <c r="H5968" s="176"/>
      <c r="I5968" s="163"/>
    </row>
    <row r="5969" spans="3:9" s="175" customFormat="1" ht="15" customHeight="1" x14ac:dyDescent="0.25">
      <c r="C5969" s="170"/>
      <c r="E5969" s="176"/>
      <c r="F5969" s="171"/>
      <c r="G5969" s="212"/>
      <c r="H5969" s="176"/>
      <c r="I5969" s="163"/>
    </row>
    <row r="5970" spans="3:9" s="175" customFormat="1" ht="15" customHeight="1" x14ac:dyDescent="0.25">
      <c r="C5970" s="170"/>
      <c r="E5970" s="176"/>
      <c r="F5970" s="171"/>
      <c r="G5970" s="212"/>
      <c r="H5970" s="176"/>
      <c r="I5970" s="163"/>
    </row>
    <row r="5971" spans="3:9" s="175" customFormat="1" ht="15" customHeight="1" x14ac:dyDescent="0.25">
      <c r="C5971" s="170"/>
      <c r="E5971" s="176"/>
      <c r="F5971" s="171"/>
      <c r="G5971" s="212"/>
      <c r="H5971" s="176"/>
      <c r="I5971" s="163"/>
    </row>
    <row r="5972" spans="3:9" s="175" customFormat="1" ht="15" customHeight="1" x14ac:dyDescent="0.25">
      <c r="C5972" s="170"/>
      <c r="E5972" s="176"/>
      <c r="F5972" s="171"/>
      <c r="G5972" s="212"/>
      <c r="H5972" s="176"/>
      <c r="I5972" s="163"/>
    </row>
    <row r="5973" spans="3:9" s="175" customFormat="1" ht="15" customHeight="1" x14ac:dyDescent="0.25">
      <c r="C5973" s="170"/>
      <c r="E5973" s="176"/>
      <c r="F5973" s="171"/>
      <c r="G5973" s="212"/>
      <c r="H5973" s="176"/>
      <c r="I5973" s="163"/>
    </row>
    <row r="5974" spans="3:9" s="175" customFormat="1" ht="15" customHeight="1" x14ac:dyDescent="0.25">
      <c r="C5974" s="170"/>
      <c r="E5974" s="176"/>
      <c r="F5974" s="171"/>
      <c r="G5974" s="212"/>
      <c r="H5974" s="176"/>
      <c r="I5974" s="163"/>
    </row>
    <row r="5975" spans="3:9" s="175" customFormat="1" ht="15" customHeight="1" x14ac:dyDescent="0.25">
      <c r="C5975" s="170"/>
      <c r="E5975" s="176"/>
      <c r="F5975" s="171"/>
      <c r="G5975" s="212"/>
      <c r="H5975" s="176"/>
      <c r="I5975" s="163"/>
    </row>
    <row r="5976" spans="3:9" s="175" customFormat="1" ht="15" customHeight="1" x14ac:dyDescent="0.25">
      <c r="C5976" s="170"/>
      <c r="E5976" s="176"/>
      <c r="F5976" s="171"/>
      <c r="G5976" s="212"/>
      <c r="H5976" s="176"/>
      <c r="I5976" s="163"/>
    </row>
    <row r="5977" spans="3:9" s="175" customFormat="1" ht="15" customHeight="1" x14ac:dyDescent="0.25">
      <c r="C5977" s="170"/>
      <c r="E5977" s="176"/>
      <c r="F5977" s="171"/>
      <c r="G5977" s="212"/>
      <c r="H5977" s="176"/>
      <c r="I5977" s="163"/>
    </row>
    <row r="5978" spans="3:9" s="175" customFormat="1" ht="15" customHeight="1" x14ac:dyDescent="0.25">
      <c r="C5978" s="170"/>
      <c r="E5978" s="176"/>
      <c r="F5978" s="171"/>
      <c r="G5978" s="212"/>
      <c r="H5978" s="176"/>
      <c r="I5978" s="163"/>
    </row>
    <row r="5979" spans="3:9" s="175" customFormat="1" ht="15" customHeight="1" x14ac:dyDescent="0.25">
      <c r="C5979" s="170"/>
      <c r="E5979" s="176"/>
      <c r="F5979" s="171"/>
      <c r="G5979" s="212"/>
      <c r="H5979" s="176"/>
      <c r="I5979" s="163"/>
    </row>
    <row r="5980" spans="3:9" s="175" customFormat="1" ht="15" customHeight="1" x14ac:dyDescent="0.25">
      <c r="C5980" s="170"/>
      <c r="E5980" s="176"/>
      <c r="F5980" s="171"/>
      <c r="G5980" s="212"/>
      <c r="H5980" s="176"/>
      <c r="I5980" s="163"/>
    </row>
    <row r="5981" spans="3:9" s="175" customFormat="1" ht="15" customHeight="1" x14ac:dyDescent="0.25">
      <c r="C5981" s="170"/>
      <c r="E5981" s="176"/>
      <c r="F5981" s="171"/>
      <c r="G5981" s="212"/>
      <c r="H5981" s="176"/>
      <c r="I5981" s="163"/>
    </row>
    <row r="5982" spans="3:9" s="175" customFormat="1" ht="15" customHeight="1" x14ac:dyDescent="0.25">
      <c r="C5982" s="170"/>
      <c r="E5982" s="176"/>
      <c r="F5982" s="171"/>
      <c r="G5982" s="212"/>
      <c r="H5982" s="176"/>
      <c r="I5982" s="163"/>
    </row>
    <row r="5983" spans="3:9" s="175" customFormat="1" ht="15" customHeight="1" x14ac:dyDescent="0.25">
      <c r="C5983" s="170"/>
      <c r="E5983" s="176"/>
      <c r="F5983" s="171"/>
      <c r="G5983" s="212"/>
      <c r="H5983" s="176"/>
      <c r="I5983" s="163"/>
    </row>
    <row r="5984" spans="3:9" s="175" customFormat="1" ht="15" customHeight="1" x14ac:dyDescent="0.25">
      <c r="C5984" s="170"/>
      <c r="E5984" s="176"/>
      <c r="F5984" s="171"/>
      <c r="G5984" s="212"/>
      <c r="H5984" s="176"/>
      <c r="I5984" s="163"/>
    </row>
    <row r="5985" spans="3:9" s="175" customFormat="1" ht="15" customHeight="1" x14ac:dyDescent="0.25">
      <c r="C5985" s="170"/>
      <c r="E5985" s="176"/>
      <c r="F5985" s="171"/>
      <c r="G5985" s="212"/>
      <c r="H5985" s="176"/>
      <c r="I5985" s="163"/>
    </row>
    <row r="5986" spans="3:9" s="175" customFormat="1" ht="15" customHeight="1" x14ac:dyDescent="0.25">
      <c r="C5986" s="170"/>
      <c r="E5986" s="176"/>
      <c r="F5986" s="171"/>
      <c r="G5986" s="212"/>
      <c r="H5986" s="176"/>
      <c r="I5986" s="163"/>
    </row>
    <row r="5987" spans="3:9" s="175" customFormat="1" ht="15" customHeight="1" x14ac:dyDescent="0.25">
      <c r="C5987" s="170"/>
      <c r="E5987" s="176"/>
      <c r="F5987" s="171"/>
      <c r="G5987" s="212"/>
      <c r="H5987" s="176"/>
      <c r="I5987" s="163"/>
    </row>
    <row r="5988" spans="3:9" s="175" customFormat="1" ht="15" customHeight="1" x14ac:dyDescent="0.25">
      <c r="C5988" s="170"/>
      <c r="E5988" s="176"/>
      <c r="F5988" s="171"/>
      <c r="G5988" s="212"/>
      <c r="H5988" s="176"/>
      <c r="I5988" s="163"/>
    </row>
    <row r="5989" spans="3:9" s="175" customFormat="1" ht="15" customHeight="1" x14ac:dyDescent="0.25">
      <c r="C5989" s="170"/>
      <c r="E5989" s="176"/>
      <c r="F5989" s="171"/>
      <c r="G5989" s="212"/>
      <c r="H5989" s="176"/>
      <c r="I5989" s="163"/>
    </row>
    <row r="5990" spans="3:9" s="175" customFormat="1" ht="15" customHeight="1" x14ac:dyDescent="0.25">
      <c r="C5990" s="170"/>
      <c r="E5990" s="176"/>
      <c r="F5990" s="171"/>
      <c r="G5990" s="212"/>
      <c r="H5990" s="176"/>
      <c r="I5990" s="163"/>
    </row>
    <row r="5991" spans="3:9" s="175" customFormat="1" ht="15" customHeight="1" x14ac:dyDescent="0.25">
      <c r="C5991" s="170"/>
      <c r="E5991" s="176"/>
      <c r="F5991" s="171"/>
      <c r="G5991" s="212"/>
      <c r="H5991" s="176"/>
      <c r="I5991" s="163"/>
    </row>
    <row r="5992" spans="3:9" s="175" customFormat="1" ht="15" customHeight="1" x14ac:dyDescent="0.25">
      <c r="C5992" s="170"/>
      <c r="E5992" s="176"/>
      <c r="F5992" s="171"/>
      <c r="G5992" s="212"/>
      <c r="H5992" s="176"/>
      <c r="I5992" s="163"/>
    </row>
    <row r="5993" spans="3:9" s="175" customFormat="1" ht="15" customHeight="1" x14ac:dyDescent="0.25">
      <c r="C5993" s="170"/>
      <c r="E5993" s="176"/>
      <c r="F5993" s="171"/>
      <c r="G5993" s="212"/>
      <c r="H5993" s="176"/>
      <c r="I5993" s="163"/>
    </row>
    <row r="5994" spans="3:9" s="175" customFormat="1" ht="15" customHeight="1" x14ac:dyDescent="0.25">
      <c r="C5994" s="170"/>
      <c r="E5994" s="176"/>
      <c r="F5994" s="171"/>
      <c r="G5994" s="212"/>
      <c r="H5994" s="176"/>
      <c r="I5994" s="163"/>
    </row>
    <row r="5995" spans="3:9" s="175" customFormat="1" ht="15" customHeight="1" x14ac:dyDescent="0.25">
      <c r="C5995" s="170"/>
      <c r="E5995" s="176"/>
      <c r="F5995" s="171"/>
      <c r="G5995" s="212"/>
      <c r="H5995" s="176"/>
      <c r="I5995" s="163"/>
    </row>
    <row r="5996" spans="3:9" s="175" customFormat="1" ht="15" customHeight="1" x14ac:dyDescent="0.25">
      <c r="C5996" s="170"/>
      <c r="E5996" s="176"/>
      <c r="F5996" s="171"/>
      <c r="G5996" s="212"/>
      <c r="H5996" s="176"/>
      <c r="I5996" s="163"/>
    </row>
    <row r="5997" spans="3:9" s="175" customFormat="1" ht="15" customHeight="1" x14ac:dyDescent="0.25">
      <c r="C5997" s="170"/>
      <c r="E5997" s="176"/>
      <c r="F5997" s="171"/>
      <c r="G5997" s="212"/>
      <c r="H5997" s="176"/>
      <c r="I5997" s="163"/>
    </row>
    <row r="5998" spans="3:9" s="175" customFormat="1" ht="15" customHeight="1" x14ac:dyDescent="0.25">
      <c r="C5998" s="170"/>
      <c r="E5998" s="176"/>
      <c r="F5998" s="171"/>
      <c r="G5998" s="212"/>
      <c r="H5998" s="176"/>
      <c r="I5998" s="163"/>
    </row>
    <row r="5999" spans="3:9" s="175" customFormat="1" ht="15" customHeight="1" x14ac:dyDescent="0.25">
      <c r="C5999" s="170"/>
      <c r="E5999" s="176"/>
      <c r="F5999" s="171"/>
      <c r="G5999" s="212"/>
      <c r="H5999" s="176"/>
      <c r="I5999" s="163"/>
    </row>
    <row r="6000" spans="3:9" s="175" customFormat="1" ht="15" customHeight="1" x14ac:dyDescent="0.25">
      <c r="C6000" s="170"/>
      <c r="E6000" s="176"/>
      <c r="F6000" s="171"/>
      <c r="G6000" s="212"/>
      <c r="H6000" s="176"/>
      <c r="I6000" s="163"/>
    </row>
    <row r="6001" spans="3:9" s="175" customFormat="1" ht="15" customHeight="1" x14ac:dyDescent="0.25">
      <c r="C6001" s="170"/>
      <c r="E6001" s="176"/>
      <c r="F6001" s="171"/>
      <c r="G6001" s="212"/>
      <c r="H6001" s="176"/>
      <c r="I6001" s="163"/>
    </row>
    <row r="6002" spans="3:9" s="175" customFormat="1" ht="15" customHeight="1" x14ac:dyDescent="0.25">
      <c r="C6002" s="170"/>
      <c r="E6002" s="176"/>
      <c r="F6002" s="171"/>
      <c r="G6002" s="212"/>
      <c r="H6002" s="176"/>
      <c r="I6002" s="163"/>
    </row>
    <row r="6003" spans="3:9" s="175" customFormat="1" ht="15" customHeight="1" x14ac:dyDescent="0.25">
      <c r="C6003" s="170"/>
      <c r="E6003" s="176"/>
      <c r="F6003" s="171"/>
      <c r="G6003" s="212"/>
      <c r="H6003" s="176"/>
      <c r="I6003" s="163"/>
    </row>
    <row r="6004" spans="3:9" s="175" customFormat="1" ht="15" customHeight="1" x14ac:dyDescent="0.25">
      <c r="C6004" s="170"/>
      <c r="E6004" s="176"/>
      <c r="F6004" s="171"/>
      <c r="G6004" s="212"/>
      <c r="H6004" s="176"/>
      <c r="I6004" s="163"/>
    </row>
    <row r="6005" spans="3:9" s="175" customFormat="1" ht="15" customHeight="1" x14ac:dyDescent="0.25">
      <c r="C6005" s="170"/>
      <c r="E6005" s="176"/>
      <c r="F6005" s="171"/>
      <c r="G6005" s="212"/>
      <c r="H6005" s="176"/>
      <c r="I6005" s="163"/>
    </row>
    <row r="6006" spans="3:9" s="175" customFormat="1" ht="15" customHeight="1" x14ac:dyDescent="0.25">
      <c r="C6006" s="170"/>
      <c r="E6006" s="176"/>
      <c r="F6006" s="171"/>
      <c r="G6006" s="212"/>
      <c r="H6006" s="176"/>
      <c r="I6006" s="163"/>
    </row>
    <row r="6007" spans="3:9" s="175" customFormat="1" ht="15" customHeight="1" x14ac:dyDescent="0.25">
      <c r="C6007" s="170"/>
      <c r="E6007" s="176"/>
      <c r="F6007" s="171"/>
      <c r="G6007" s="212"/>
      <c r="H6007" s="176"/>
      <c r="I6007" s="163"/>
    </row>
    <row r="6008" spans="3:9" s="175" customFormat="1" ht="15" customHeight="1" x14ac:dyDescent="0.25">
      <c r="C6008" s="170"/>
      <c r="E6008" s="176"/>
      <c r="F6008" s="171"/>
      <c r="G6008" s="212"/>
      <c r="H6008" s="176"/>
      <c r="I6008" s="163"/>
    </row>
    <row r="6009" spans="3:9" s="175" customFormat="1" ht="15" customHeight="1" x14ac:dyDescent="0.25">
      <c r="C6009" s="170"/>
      <c r="E6009" s="176"/>
      <c r="F6009" s="171"/>
      <c r="G6009" s="212"/>
      <c r="H6009" s="176"/>
      <c r="I6009" s="163"/>
    </row>
    <row r="6010" spans="3:9" s="175" customFormat="1" ht="15" customHeight="1" x14ac:dyDescent="0.25">
      <c r="C6010" s="170"/>
      <c r="E6010" s="176"/>
      <c r="F6010" s="171"/>
      <c r="G6010" s="212"/>
      <c r="H6010" s="176"/>
      <c r="I6010" s="163"/>
    </row>
    <row r="6011" spans="3:9" s="175" customFormat="1" ht="15" customHeight="1" x14ac:dyDescent="0.25">
      <c r="C6011" s="170"/>
      <c r="E6011" s="176"/>
      <c r="F6011" s="171"/>
      <c r="G6011" s="212"/>
      <c r="H6011" s="176"/>
      <c r="I6011" s="163"/>
    </row>
    <row r="6012" spans="3:9" s="175" customFormat="1" ht="15" customHeight="1" x14ac:dyDescent="0.25">
      <c r="C6012" s="170"/>
      <c r="E6012" s="176"/>
      <c r="F6012" s="171"/>
      <c r="G6012" s="212"/>
      <c r="H6012" s="176"/>
      <c r="I6012" s="163"/>
    </row>
    <row r="6013" spans="3:9" s="175" customFormat="1" ht="15" customHeight="1" x14ac:dyDescent="0.25">
      <c r="C6013" s="170"/>
      <c r="E6013" s="176"/>
      <c r="F6013" s="171"/>
      <c r="G6013" s="212"/>
      <c r="H6013" s="176"/>
      <c r="I6013" s="163"/>
    </row>
    <row r="6014" spans="3:9" s="175" customFormat="1" ht="15" customHeight="1" x14ac:dyDescent="0.25">
      <c r="C6014" s="170"/>
      <c r="E6014" s="176"/>
      <c r="F6014" s="171"/>
      <c r="G6014" s="212"/>
      <c r="H6014" s="176"/>
      <c r="I6014" s="163"/>
    </row>
    <row r="6015" spans="3:9" s="175" customFormat="1" ht="15" customHeight="1" x14ac:dyDescent="0.25">
      <c r="C6015" s="170"/>
      <c r="E6015" s="176"/>
      <c r="F6015" s="171"/>
      <c r="G6015" s="212"/>
      <c r="H6015" s="176"/>
      <c r="I6015" s="163"/>
    </row>
    <row r="6016" spans="3:9" s="175" customFormat="1" ht="15" customHeight="1" x14ac:dyDescent="0.25">
      <c r="C6016" s="170"/>
      <c r="E6016" s="176"/>
      <c r="F6016" s="171"/>
      <c r="G6016" s="212"/>
      <c r="H6016" s="176"/>
      <c r="I6016" s="163"/>
    </row>
    <row r="6017" spans="3:9" s="175" customFormat="1" ht="15" customHeight="1" x14ac:dyDescent="0.25">
      <c r="C6017" s="170"/>
      <c r="E6017" s="176"/>
      <c r="F6017" s="171"/>
      <c r="G6017" s="212"/>
      <c r="H6017" s="176"/>
      <c r="I6017" s="163"/>
    </row>
    <row r="6018" spans="3:9" s="175" customFormat="1" ht="15" customHeight="1" x14ac:dyDescent="0.25">
      <c r="C6018" s="170"/>
      <c r="E6018" s="176"/>
      <c r="F6018" s="171"/>
      <c r="G6018" s="212"/>
      <c r="H6018" s="176"/>
      <c r="I6018" s="163"/>
    </row>
    <row r="6019" spans="3:9" s="175" customFormat="1" ht="15" customHeight="1" x14ac:dyDescent="0.25">
      <c r="C6019" s="170"/>
      <c r="E6019" s="176"/>
      <c r="F6019" s="171"/>
      <c r="G6019" s="212"/>
      <c r="H6019" s="176"/>
      <c r="I6019" s="163"/>
    </row>
    <row r="6020" spans="3:9" s="175" customFormat="1" ht="15" customHeight="1" x14ac:dyDescent="0.25">
      <c r="C6020" s="170"/>
      <c r="E6020" s="176"/>
      <c r="F6020" s="171"/>
      <c r="G6020" s="212"/>
      <c r="H6020" s="176"/>
      <c r="I6020" s="163"/>
    </row>
    <row r="6021" spans="3:9" s="175" customFormat="1" ht="15" customHeight="1" x14ac:dyDescent="0.25">
      <c r="C6021" s="170"/>
      <c r="E6021" s="176"/>
      <c r="F6021" s="171"/>
      <c r="G6021" s="212"/>
      <c r="H6021" s="176"/>
      <c r="I6021" s="163"/>
    </row>
    <row r="6022" spans="3:9" s="175" customFormat="1" ht="15" customHeight="1" x14ac:dyDescent="0.25">
      <c r="C6022" s="170"/>
      <c r="E6022" s="176"/>
      <c r="F6022" s="171"/>
      <c r="G6022" s="212"/>
      <c r="H6022" s="176"/>
      <c r="I6022" s="163"/>
    </row>
    <row r="6023" spans="3:9" s="175" customFormat="1" ht="15" customHeight="1" x14ac:dyDescent="0.25">
      <c r="C6023" s="170"/>
      <c r="E6023" s="176"/>
      <c r="F6023" s="171"/>
      <c r="G6023" s="212"/>
      <c r="H6023" s="176"/>
      <c r="I6023" s="163"/>
    </row>
    <row r="6024" spans="3:9" s="175" customFormat="1" ht="15" customHeight="1" x14ac:dyDescent="0.25">
      <c r="C6024" s="170"/>
      <c r="E6024" s="176"/>
      <c r="F6024" s="171"/>
      <c r="G6024" s="212"/>
      <c r="H6024" s="176"/>
      <c r="I6024" s="163"/>
    </row>
    <row r="6025" spans="3:9" s="175" customFormat="1" ht="15" customHeight="1" x14ac:dyDescent="0.25">
      <c r="C6025" s="170"/>
      <c r="E6025" s="176"/>
      <c r="F6025" s="171"/>
      <c r="G6025" s="212"/>
      <c r="H6025" s="176"/>
      <c r="I6025" s="163"/>
    </row>
    <row r="6026" spans="3:9" s="175" customFormat="1" ht="15" customHeight="1" x14ac:dyDescent="0.25">
      <c r="C6026" s="170"/>
      <c r="E6026" s="176"/>
      <c r="F6026" s="171"/>
      <c r="G6026" s="212"/>
      <c r="H6026" s="176"/>
      <c r="I6026" s="163"/>
    </row>
    <row r="6027" spans="3:9" s="175" customFormat="1" ht="15" customHeight="1" x14ac:dyDescent="0.25">
      <c r="C6027" s="170"/>
      <c r="E6027" s="176"/>
      <c r="F6027" s="171"/>
      <c r="G6027" s="212"/>
      <c r="H6027" s="176"/>
      <c r="I6027" s="163"/>
    </row>
    <row r="6028" spans="3:9" s="175" customFormat="1" ht="15" customHeight="1" x14ac:dyDescent="0.25">
      <c r="C6028" s="170"/>
      <c r="E6028" s="176"/>
      <c r="F6028" s="171"/>
      <c r="G6028" s="212"/>
      <c r="H6028" s="176"/>
      <c r="I6028" s="163"/>
    </row>
    <row r="6029" spans="3:9" s="175" customFormat="1" ht="15" customHeight="1" x14ac:dyDescent="0.25">
      <c r="C6029" s="170"/>
      <c r="E6029" s="176"/>
      <c r="F6029" s="171"/>
      <c r="G6029" s="212"/>
      <c r="H6029" s="176"/>
      <c r="I6029" s="163"/>
    </row>
    <row r="6030" spans="3:9" s="175" customFormat="1" ht="15" customHeight="1" x14ac:dyDescent="0.25">
      <c r="C6030" s="170"/>
      <c r="E6030" s="176"/>
      <c r="F6030" s="171"/>
      <c r="G6030" s="212"/>
      <c r="H6030" s="176"/>
      <c r="I6030" s="163"/>
    </row>
    <row r="6031" spans="3:9" s="175" customFormat="1" ht="15" customHeight="1" x14ac:dyDescent="0.25">
      <c r="C6031" s="170"/>
      <c r="E6031" s="176"/>
      <c r="F6031" s="171"/>
      <c r="G6031" s="212"/>
      <c r="H6031" s="176"/>
      <c r="I6031" s="163"/>
    </row>
    <row r="6032" spans="3:9" s="175" customFormat="1" ht="15" customHeight="1" x14ac:dyDescent="0.25">
      <c r="C6032" s="170"/>
      <c r="E6032" s="176"/>
      <c r="F6032" s="171"/>
      <c r="G6032" s="212"/>
      <c r="H6032" s="176"/>
      <c r="I6032" s="163"/>
    </row>
    <row r="6033" spans="3:9" s="175" customFormat="1" ht="15" customHeight="1" x14ac:dyDescent="0.25">
      <c r="C6033" s="170"/>
      <c r="E6033" s="176"/>
      <c r="F6033" s="171"/>
      <c r="G6033" s="212"/>
      <c r="H6033" s="176"/>
      <c r="I6033" s="163"/>
    </row>
    <row r="6034" spans="3:9" s="175" customFormat="1" ht="15" customHeight="1" x14ac:dyDescent="0.25">
      <c r="C6034" s="170"/>
      <c r="E6034" s="176"/>
      <c r="F6034" s="171"/>
      <c r="G6034" s="212"/>
      <c r="H6034" s="176"/>
      <c r="I6034" s="163"/>
    </row>
    <row r="6035" spans="3:9" s="175" customFormat="1" ht="15" customHeight="1" x14ac:dyDescent="0.25">
      <c r="C6035" s="170"/>
      <c r="E6035" s="176"/>
      <c r="F6035" s="171"/>
      <c r="G6035" s="212"/>
      <c r="H6035" s="176"/>
      <c r="I6035" s="163"/>
    </row>
    <row r="6036" spans="3:9" s="175" customFormat="1" ht="15" customHeight="1" x14ac:dyDescent="0.25">
      <c r="C6036" s="170"/>
      <c r="E6036" s="176"/>
      <c r="F6036" s="171"/>
      <c r="G6036" s="212"/>
      <c r="H6036" s="176"/>
      <c r="I6036" s="163"/>
    </row>
    <row r="6037" spans="3:9" s="175" customFormat="1" ht="15" customHeight="1" x14ac:dyDescent="0.25">
      <c r="C6037" s="170"/>
      <c r="E6037" s="176"/>
      <c r="F6037" s="171"/>
      <c r="G6037" s="212"/>
      <c r="H6037" s="176"/>
      <c r="I6037" s="163"/>
    </row>
    <row r="6038" spans="3:9" s="175" customFormat="1" ht="15" customHeight="1" x14ac:dyDescent="0.25">
      <c r="C6038" s="170"/>
      <c r="E6038" s="176"/>
      <c r="F6038" s="171"/>
      <c r="G6038" s="212"/>
      <c r="H6038" s="176"/>
      <c r="I6038" s="163"/>
    </row>
    <row r="6039" spans="3:9" s="175" customFormat="1" ht="15" customHeight="1" x14ac:dyDescent="0.25">
      <c r="C6039" s="170"/>
      <c r="E6039" s="176"/>
      <c r="F6039" s="171"/>
      <c r="G6039" s="212"/>
      <c r="H6039" s="176"/>
      <c r="I6039" s="163"/>
    </row>
    <row r="6040" spans="3:9" s="175" customFormat="1" ht="15" customHeight="1" x14ac:dyDescent="0.25">
      <c r="C6040" s="170"/>
      <c r="E6040" s="176"/>
      <c r="F6040" s="171"/>
      <c r="G6040" s="212"/>
      <c r="H6040" s="176"/>
      <c r="I6040" s="163"/>
    </row>
    <row r="6041" spans="3:9" s="175" customFormat="1" ht="15" customHeight="1" x14ac:dyDescent="0.25">
      <c r="C6041" s="170"/>
      <c r="E6041" s="176"/>
      <c r="F6041" s="171"/>
      <c r="G6041" s="212"/>
      <c r="H6041" s="176"/>
      <c r="I6041" s="163"/>
    </row>
    <row r="6042" spans="3:9" s="175" customFormat="1" ht="15" customHeight="1" x14ac:dyDescent="0.25">
      <c r="C6042" s="170"/>
      <c r="E6042" s="176"/>
      <c r="F6042" s="171"/>
      <c r="G6042" s="212"/>
      <c r="H6042" s="176"/>
      <c r="I6042" s="163"/>
    </row>
    <row r="6043" spans="3:9" s="175" customFormat="1" ht="15" customHeight="1" x14ac:dyDescent="0.25">
      <c r="C6043" s="170"/>
      <c r="E6043" s="176"/>
      <c r="F6043" s="171"/>
      <c r="G6043" s="212"/>
      <c r="H6043" s="176"/>
      <c r="I6043" s="163"/>
    </row>
    <row r="6044" spans="3:9" s="175" customFormat="1" ht="15" customHeight="1" x14ac:dyDescent="0.25">
      <c r="C6044" s="170"/>
      <c r="E6044" s="176"/>
      <c r="F6044" s="171"/>
      <c r="G6044" s="212"/>
      <c r="H6044" s="176"/>
      <c r="I6044" s="163"/>
    </row>
    <row r="6045" spans="3:9" s="175" customFormat="1" ht="15" customHeight="1" x14ac:dyDescent="0.25">
      <c r="C6045" s="170"/>
      <c r="E6045" s="176"/>
      <c r="F6045" s="171"/>
      <c r="G6045" s="212"/>
      <c r="H6045" s="176"/>
      <c r="I6045" s="163"/>
    </row>
    <row r="6046" spans="3:9" s="175" customFormat="1" ht="15" customHeight="1" x14ac:dyDescent="0.25">
      <c r="C6046" s="170"/>
      <c r="E6046" s="176"/>
      <c r="F6046" s="171"/>
      <c r="G6046" s="212"/>
      <c r="H6046" s="176"/>
      <c r="I6046" s="163"/>
    </row>
    <row r="6047" spans="3:9" s="175" customFormat="1" ht="15" customHeight="1" x14ac:dyDescent="0.25">
      <c r="C6047" s="170"/>
      <c r="E6047" s="176"/>
      <c r="F6047" s="171"/>
      <c r="G6047" s="212"/>
      <c r="H6047" s="176"/>
      <c r="I6047" s="163"/>
    </row>
    <row r="6048" spans="3:9" s="175" customFormat="1" ht="15" customHeight="1" x14ac:dyDescent="0.25">
      <c r="C6048" s="170"/>
      <c r="E6048" s="176"/>
      <c r="F6048" s="171"/>
      <c r="G6048" s="212"/>
      <c r="H6048" s="176"/>
      <c r="I6048" s="163"/>
    </row>
    <row r="6049" spans="3:9" s="175" customFormat="1" ht="15" customHeight="1" x14ac:dyDescent="0.25">
      <c r="C6049" s="170"/>
      <c r="E6049" s="176"/>
      <c r="F6049" s="171"/>
      <c r="G6049" s="212"/>
      <c r="H6049" s="176"/>
      <c r="I6049" s="163"/>
    </row>
    <row r="6050" spans="3:9" s="175" customFormat="1" ht="15" customHeight="1" x14ac:dyDescent="0.25">
      <c r="C6050" s="170"/>
      <c r="E6050" s="176"/>
      <c r="F6050" s="171"/>
      <c r="G6050" s="212"/>
      <c r="H6050" s="176"/>
      <c r="I6050" s="163"/>
    </row>
    <row r="6051" spans="3:9" s="175" customFormat="1" ht="15" customHeight="1" x14ac:dyDescent="0.25">
      <c r="C6051" s="170"/>
      <c r="E6051" s="176"/>
      <c r="F6051" s="171"/>
      <c r="G6051" s="212"/>
      <c r="H6051" s="176"/>
      <c r="I6051" s="163"/>
    </row>
    <row r="6052" spans="3:9" s="175" customFormat="1" ht="15" customHeight="1" x14ac:dyDescent="0.25">
      <c r="C6052" s="170"/>
      <c r="E6052" s="176"/>
      <c r="F6052" s="171"/>
      <c r="G6052" s="212"/>
      <c r="H6052" s="176"/>
      <c r="I6052" s="163"/>
    </row>
    <row r="6053" spans="3:9" s="175" customFormat="1" ht="15" customHeight="1" x14ac:dyDescent="0.25">
      <c r="C6053" s="170"/>
      <c r="E6053" s="176"/>
      <c r="F6053" s="171"/>
      <c r="G6053" s="212"/>
      <c r="H6053" s="176"/>
      <c r="I6053" s="163"/>
    </row>
    <row r="6054" spans="3:9" s="175" customFormat="1" ht="15" customHeight="1" x14ac:dyDescent="0.25">
      <c r="C6054" s="170"/>
      <c r="E6054" s="176"/>
      <c r="F6054" s="171"/>
      <c r="G6054" s="212"/>
      <c r="H6054" s="176"/>
      <c r="I6054" s="163"/>
    </row>
    <row r="6055" spans="3:9" s="175" customFormat="1" ht="15" customHeight="1" x14ac:dyDescent="0.25">
      <c r="C6055" s="170"/>
      <c r="E6055" s="176"/>
      <c r="F6055" s="171"/>
      <c r="G6055" s="212"/>
      <c r="H6055" s="176"/>
      <c r="I6055" s="163"/>
    </row>
    <row r="6056" spans="3:9" s="175" customFormat="1" ht="15" customHeight="1" x14ac:dyDescent="0.25">
      <c r="C6056" s="170"/>
      <c r="E6056" s="176"/>
      <c r="F6056" s="171"/>
      <c r="G6056" s="212"/>
      <c r="H6056" s="176"/>
      <c r="I6056" s="163"/>
    </row>
    <row r="6057" spans="3:9" s="175" customFormat="1" ht="15" customHeight="1" x14ac:dyDescent="0.25">
      <c r="C6057" s="170"/>
      <c r="E6057" s="176"/>
      <c r="F6057" s="171"/>
      <c r="G6057" s="212"/>
      <c r="H6057" s="176"/>
      <c r="I6057" s="163"/>
    </row>
    <row r="6058" spans="3:9" s="175" customFormat="1" ht="15" customHeight="1" x14ac:dyDescent="0.25">
      <c r="C6058" s="170"/>
      <c r="E6058" s="176"/>
      <c r="F6058" s="171"/>
      <c r="G6058" s="212"/>
      <c r="H6058" s="176"/>
      <c r="I6058" s="163"/>
    </row>
    <row r="6059" spans="3:9" s="175" customFormat="1" ht="15" customHeight="1" x14ac:dyDescent="0.25">
      <c r="C6059" s="170"/>
      <c r="E6059" s="176"/>
      <c r="F6059" s="171"/>
      <c r="G6059" s="212"/>
      <c r="H6059" s="176"/>
      <c r="I6059" s="163"/>
    </row>
    <row r="6060" spans="3:9" s="175" customFormat="1" ht="15" customHeight="1" x14ac:dyDescent="0.25">
      <c r="C6060" s="170"/>
      <c r="E6060" s="176"/>
      <c r="F6060" s="171"/>
      <c r="G6060" s="212"/>
      <c r="H6060" s="176"/>
      <c r="I6060" s="163"/>
    </row>
    <row r="6061" spans="3:9" s="175" customFormat="1" ht="15" customHeight="1" x14ac:dyDescent="0.25">
      <c r="C6061" s="170"/>
      <c r="E6061" s="176"/>
      <c r="F6061" s="171"/>
      <c r="G6061" s="212"/>
      <c r="H6061" s="176"/>
      <c r="I6061" s="163"/>
    </row>
    <row r="6062" spans="3:9" s="175" customFormat="1" ht="15" customHeight="1" x14ac:dyDescent="0.25">
      <c r="C6062" s="170"/>
      <c r="E6062" s="176"/>
      <c r="F6062" s="171"/>
      <c r="G6062" s="212"/>
      <c r="H6062" s="176"/>
      <c r="I6062" s="163"/>
    </row>
    <row r="6063" spans="3:9" s="175" customFormat="1" ht="15" customHeight="1" x14ac:dyDescent="0.25">
      <c r="C6063" s="170"/>
      <c r="E6063" s="176"/>
      <c r="F6063" s="171"/>
      <c r="G6063" s="212"/>
      <c r="H6063" s="176"/>
      <c r="I6063" s="163"/>
    </row>
    <row r="6064" spans="3:9" s="175" customFormat="1" ht="15" customHeight="1" x14ac:dyDescent="0.25">
      <c r="C6064" s="170"/>
      <c r="E6064" s="176"/>
      <c r="F6064" s="171"/>
      <c r="G6064" s="212"/>
      <c r="H6064" s="176"/>
      <c r="I6064" s="163"/>
    </row>
    <row r="6065" spans="3:9" s="175" customFormat="1" ht="15" customHeight="1" x14ac:dyDescent="0.25">
      <c r="C6065" s="170"/>
      <c r="E6065" s="176"/>
      <c r="F6065" s="171"/>
      <c r="G6065" s="212"/>
      <c r="H6065" s="176"/>
      <c r="I6065" s="163"/>
    </row>
    <row r="6066" spans="3:9" s="175" customFormat="1" ht="15" customHeight="1" x14ac:dyDescent="0.25">
      <c r="C6066" s="170"/>
      <c r="E6066" s="176"/>
      <c r="F6066" s="171"/>
      <c r="G6066" s="212"/>
      <c r="H6066" s="176"/>
      <c r="I6066" s="163"/>
    </row>
    <row r="6067" spans="3:9" s="175" customFormat="1" ht="15" customHeight="1" x14ac:dyDescent="0.25">
      <c r="C6067" s="170"/>
      <c r="E6067" s="176"/>
      <c r="F6067" s="171"/>
      <c r="G6067" s="212"/>
      <c r="H6067" s="176"/>
      <c r="I6067" s="163"/>
    </row>
    <row r="6068" spans="3:9" s="175" customFormat="1" ht="15" customHeight="1" x14ac:dyDescent="0.25">
      <c r="C6068" s="170"/>
      <c r="E6068" s="176"/>
      <c r="F6068" s="171"/>
      <c r="G6068" s="212"/>
      <c r="H6068" s="176"/>
      <c r="I6068" s="163"/>
    </row>
    <row r="6069" spans="3:9" s="175" customFormat="1" ht="15" customHeight="1" x14ac:dyDescent="0.25">
      <c r="C6069" s="170"/>
      <c r="E6069" s="176"/>
      <c r="F6069" s="171"/>
      <c r="G6069" s="212"/>
      <c r="H6069" s="176"/>
      <c r="I6069" s="163"/>
    </row>
    <row r="6070" spans="3:9" s="175" customFormat="1" ht="15" customHeight="1" x14ac:dyDescent="0.25">
      <c r="C6070" s="170"/>
      <c r="E6070" s="176"/>
      <c r="F6070" s="171"/>
      <c r="G6070" s="212"/>
      <c r="H6070" s="176"/>
      <c r="I6070" s="163"/>
    </row>
    <row r="6071" spans="3:9" s="175" customFormat="1" ht="15" customHeight="1" x14ac:dyDescent="0.25">
      <c r="C6071" s="170"/>
      <c r="E6071" s="176"/>
      <c r="F6071" s="171"/>
      <c r="G6071" s="212"/>
      <c r="H6071" s="176"/>
      <c r="I6071" s="163"/>
    </row>
    <row r="6072" spans="3:9" s="175" customFormat="1" ht="15" customHeight="1" x14ac:dyDescent="0.25">
      <c r="C6072" s="170"/>
      <c r="E6072" s="176"/>
      <c r="F6072" s="171"/>
      <c r="G6072" s="212"/>
      <c r="H6072" s="176"/>
      <c r="I6072" s="163"/>
    </row>
    <row r="6073" spans="3:9" s="175" customFormat="1" ht="15" customHeight="1" x14ac:dyDescent="0.25">
      <c r="C6073" s="170"/>
      <c r="E6073" s="176"/>
      <c r="F6073" s="171"/>
      <c r="G6073" s="212"/>
      <c r="H6073" s="176"/>
      <c r="I6073" s="163"/>
    </row>
    <row r="6074" spans="3:9" s="175" customFormat="1" ht="15" customHeight="1" x14ac:dyDescent="0.25">
      <c r="C6074" s="170"/>
      <c r="E6074" s="176"/>
      <c r="F6074" s="171"/>
      <c r="G6074" s="212"/>
      <c r="H6074" s="176"/>
      <c r="I6074" s="163"/>
    </row>
    <row r="6075" spans="3:9" s="175" customFormat="1" ht="15" customHeight="1" x14ac:dyDescent="0.25">
      <c r="C6075" s="170"/>
      <c r="E6075" s="176"/>
      <c r="F6075" s="171"/>
      <c r="G6075" s="212"/>
      <c r="H6075" s="176"/>
      <c r="I6075" s="163"/>
    </row>
    <row r="6076" spans="3:9" s="175" customFormat="1" ht="15" customHeight="1" x14ac:dyDescent="0.25">
      <c r="C6076" s="170"/>
      <c r="E6076" s="176"/>
      <c r="F6076" s="171"/>
      <c r="G6076" s="212"/>
      <c r="H6076" s="176"/>
      <c r="I6076" s="163"/>
    </row>
    <row r="6077" spans="3:9" s="175" customFormat="1" ht="15" customHeight="1" x14ac:dyDescent="0.25">
      <c r="C6077" s="170"/>
      <c r="E6077" s="176"/>
      <c r="F6077" s="171"/>
      <c r="G6077" s="212"/>
      <c r="H6077" s="176"/>
      <c r="I6077" s="163"/>
    </row>
    <row r="6078" spans="3:9" s="175" customFormat="1" ht="15" customHeight="1" x14ac:dyDescent="0.25">
      <c r="C6078" s="170"/>
      <c r="E6078" s="176"/>
      <c r="F6078" s="171"/>
      <c r="G6078" s="212"/>
      <c r="H6078" s="176"/>
      <c r="I6078" s="163"/>
    </row>
    <row r="6079" spans="3:9" s="175" customFormat="1" ht="15" customHeight="1" x14ac:dyDescent="0.25">
      <c r="C6079" s="170"/>
      <c r="E6079" s="176"/>
      <c r="F6079" s="171"/>
      <c r="G6079" s="212"/>
      <c r="H6079" s="176"/>
      <c r="I6079" s="163"/>
    </row>
    <row r="6080" spans="3:9" s="175" customFormat="1" ht="15" customHeight="1" x14ac:dyDescent="0.25">
      <c r="C6080" s="170"/>
      <c r="E6080" s="176"/>
      <c r="F6080" s="171"/>
      <c r="G6080" s="212"/>
      <c r="H6080" s="176"/>
      <c r="I6080" s="163"/>
    </row>
    <row r="6081" spans="3:9" s="175" customFormat="1" ht="15" customHeight="1" x14ac:dyDescent="0.25">
      <c r="C6081" s="170"/>
      <c r="E6081" s="176"/>
      <c r="F6081" s="171"/>
      <c r="G6081" s="212"/>
      <c r="H6081" s="176"/>
      <c r="I6081" s="163"/>
    </row>
    <row r="6082" spans="3:9" s="175" customFormat="1" ht="15" customHeight="1" x14ac:dyDescent="0.25">
      <c r="C6082" s="170"/>
      <c r="E6082" s="176"/>
      <c r="F6082" s="171"/>
      <c r="G6082" s="212"/>
      <c r="H6082" s="176"/>
      <c r="I6082" s="163"/>
    </row>
    <row r="6083" spans="3:9" s="175" customFormat="1" ht="15" customHeight="1" x14ac:dyDescent="0.25">
      <c r="C6083" s="170"/>
      <c r="E6083" s="176"/>
      <c r="F6083" s="171"/>
      <c r="G6083" s="212"/>
      <c r="H6083" s="176"/>
      <c r="I6083" s="163"/>
    </row>
    <row r="6084" spans="3:9" s="175" customFormat="1" ht="15" customHeight="1" x14ac:dyDescent="0.25">
      <c r="C6084" s="170"/>
      <c r="E6084" s="176"/>
      <c r="F6084" s="171"/>
      <c r="G6084" s="212"/>
      <c r="H6084" s="176"/>
      <c r="I6084" s="163"/>
    </row>
    <row r="6085" spans="3:9" s="175" customFormat="1" ht="15" customHeight="1" x14ac:dyDescent="0.25">
      <c r="C6085" s="170"/>
      <c r="E6085" s="176"/>
      <c r="F6085" s="171"/>
      <c r="G6085" s="212"/>
      <c r="H6085" s="176"/>
      <c r="I6085" s="163"/>
    </row>
    <row r="6086" spans="3:9" s="175" customFormat="1" ht="15" customHeight="1" x14ac:dyDescent="0.25">
      <c r="C6086" s="170"/>
      <c r="E6086" s="176"/>
      <c r="F6086" s="171"/>
      <c r="G6086" s="212"/>
      <c r="H6086" s="176"/>
      <c r="I6086" s="163"/>
    </row>
    <row r="6087" spans="3:9" s="175" customFormat="1" ht="15" customHeight="1" x14ac:dyDescent="0.25">
      <c r="C6087" s="170"/>
      <c r="E6087" s="176"/>
      <c r="F6087" s="171"/>
      <c r="G6087" s="212"/>
      <c r="H6087" s="176"/>
      <c r="I6087" s="163"/>
    </row>
    <row r="6088" spans="3:9" s="175" customFormat="1" ht="15" customHeight="1" x14ac:dyDescent="0.25">
      <c r="C6088" s="170"/>
      <c r="E6088" s="176"/>
      <c r="F6088" s="171"/>
      <c r="G6088" s="212"/>
      <c r="H6088" s="176"/>
      <c r="I6088" s="163"/>
    </row>
    <row r="6089" spans="3:9" s="175" customFormat="1" ht="15" customHeight="1" x14ac:dyDescent="0.25">
      <c r="C6089" s="170"/>
      <c r="E6089" s="176"/>
      <c r="F6089" s="171"/>
      <c r="G6089" s="212"/>
      <c r="H6089" s="176"/>
      <c r="I6089" s="163"/>
    </row>
    <row r="6090" spans="3:9" s="175" customFormat="1" ht="15" customHeight="1" x14ac:dyDescent="0.25">
      <c r="C6090" s="170"/>
      <c r="E6090" s="176"/>
      <c r="F6090" s="171"/>
      <c r="G6090" s="212"/>
      <c r="H6090" s="176"/>
      <c r="I6090" s="163"/>
    </row>
    <row r="6091" spans="3:9" s="175" customFormat="1" ht="15" customHeight="1" x14ac:dyDescent="0.25">
      <c r="C6091" s="170"/>
      <c r="E6091" s="176"/>
      <c r="F6091" s="171"/>
      <c r="G6091" s="212"/>
      <c r="H6091" s="176"/>
      <c r="I6091" s="163"/>
    </row>
    <row r="6092" spans="3:9" s="175" customFormat="1" ht="15" customHeight="1" x14ac:dyDescent="0.25">
      <c r="C6092" s="170"/>
      <c r="E6092" s="176"/>
      <c r="F6092" s="171"/>
      <c r="G6092" s="212"/>
      <c r="H6092" s="176"/>
      <c r="I6092" s="163"/>
    </row>
    <row r="6093" spans="3:9" s="175" customFormat="1" ht="15" customHeight="1" x14ac:dyDescent="0.25">
      <c r="C6093" s="170"/>
      <c r="E6093" s="176"/>
      <c r="F6093" s="171"/>
      <c r="G6093" s="212"/>
      <c r="H6093" s="176"/>
      <c r="I6093" s="163"/>
    </row>
    <row r="6094" spans="3:9" s="175" customFormat="1" ht="15" customHeight="1" x14ac:dyDescent="0.25">
      <c r="C6094" s="170"/>
      <c r="E6094" s="176"/>
      <c r="F6094" s="171"/>
      <c r="G6094" s="212"/>
      <c r="H6094" s="176"/>
      <c r="I6094" s="163"/>
    </row>
    <row r="6095" spans="3:9" s="175" customFormat="1" ht="15" customHeight="1" x14ac:dyDescent="0.25">
      <c r="C6095" s="170"/>
      <c r="E6095" s="176"/>
      <c r="F6095" s="171"/>
      <c r="G6095" s="212"/>
      <c r="H6095" s="176"/>
      <c r="I6095" s="163"/>
    </row>
    <row r="6096" spans="3:9" s="175" customFormat="1" ht="15" customHeight="1" x14ac:dyDescent="0.25">
      <c r="C6096" s="170"/>
      <c r="E6096" s="176"/>
      <c r="F6096" s="171"/>
      <c r="G6096" s="212"/>
      <c r="H6096" s="176"/>
      <c r="I6096" s="163"/>
    </row>
    <row r="6097" spans="3:9" s="175" customFormat="1" ht="15" customHeight="1" x14ac:dyDescent="0.25">
      <c r="C6097" s="170"/>
      <c r="E6097" s="176"/>
      <c r="F6097" s="171"/>
      <c r="G6097" s="212"/>
      <c r="H6097" s="176"/>
      <c r="I6097" s="163"/>
    </row>
    <row r="6098" spans="3:9" s="175" customFormat="1" ht="15" customHeight="1" x14ac:dyDescent="0.25">
      <c r="C6098" s="170"/>
      <c r="E6098" s="176"/>
      <c r="F6098" s="171"/>
      <c r="G6098" s="212"/>
      <c r="H6098" s="176"/>
      <c r="I6098" s="163"/>
    </row>
    <row r="6099" spans="3:9" s="175" customFormat="1" ht="15" customHeight="1" x14ac:dyDescent="0.25">
      <c r="C6099" s="170"/>
      <c r="E6099" s="176"/>
      <c r="F6099" s="171"/>
      <c r="G6099" s="212"/>
      <c r="H6099" s="176"/>
      <c r="I6099" s="163"/>
    </row>
    <row r="6100" spans="3:9" s="175" customFormat="1" ht="15" customHeight="1" x14ac:dyDescent="0.25">
      <c r="C6100" s="170"/>
      <c r="E6100" s="176"/>
      <c r="F6100" s="171"/>
      <c r="G6100" s="212"/>
      <c r="H6100" s="176"/>
      <c r="I6100" s="163"/>
    </row>
    <row r="6101" spans="3:9" s="175" customFormat="1" ht="15" customHeight="1" x14ac:dyDescent="0.25">
      <c r="C6101" s="170"/>
      <c r="E6101" s="176"/>
      <c r="F6101" s="171"/>
      <c r="G6101" s="212"/>
      <c r="H6101" s="176"/>
      <c r="I6101" s="163"/>
    </row>
    <row r="6102" spans="3:9" s="175" customFormat="1" ht="15" customHeight="1" x14ac:dyDescent="0.25">
      <c r="C6102" s="170"/>
      <c r="E6102" s="176"/>
      <c r="F6102" s="171"/>
      <c r="G6102" s="212"/>
      <c r="H6102" s="176"/>
      <c r="I6102" s="163"/>
    </row>
    <row r="6103" spans="3:9" s="175" customFormat="1" ht="15" customHeight="1" x14ac:dyDescent="0.25">
      <c r="C6103" s="170"/>
      <c r="E6103" s="176"/>
      <c r="F6103" s="171"/>
      <c r="G6103" s="212"/>
      <c r="H6103" s="176"/>
      <c r="I6103" s="163"/>
    </row>
    <row r="6104" spans="3:9" s="175" customFormat="1" ht="15" customHeight="1" x14ac:dyDescent="0.25">
      <c r="C6104" s="170"/>
      <c r="E6104" s="176"/>
      <c r="F6104" s="171"/>
      <c r="G6104" s="212"/>
      <c r="H6104" s="176"/>
      <c r="I6104" s="163"/>
    </row>
    <row r="6105" spans="3:9" s="175" customFormat="1" ht="15" customHeight="1" x14ac:dyDescent="0.25">
      <c r="C6105" s="170"/>
      <c r="E6105" s="176"/>
      <c r="F6105" s="171"/>
      <c r="G6105" s="212"/>
      <c r="H6105" s="176"/>
      <c r="I6105" s="163"/>
    </row>
    <row r="6106" spans="3:9" s="175" customFormat="1" ht="15" customHeight="1" x14ac:dyDescent="0.25">
      <c r="C6106" s="170"/>
      <c r="E6106" s="176"/>
      <c r="F6106" s="171"/>
      <c r="G6106" s="212"/>
      <c r="H6106" s="176"/>
      <c r="I6106" s="163"/>
    </row>
    <row r="6107" spans="3:9" s="175" customFormat="1" ht="15" customHeight="1" x14ac:dyDescent="0.25">
      <c r="C6107" s="170"/>
      <c r="E6107" s="176"/>
      <c r="F6107" s="171"/>
      <c r="G6107" s="212"/>
      <c r="H6107" s="176"/>
      <c r="I6107" s="163"/>
    </row>
    <row r="6108" spans="3:9" s="175" customFormat="1" ht="15" customHeight="1" x14ac:dyDescent="0.25">
      <c r="C6108" s="170"/>
      <c r="E6108" s="176"/>
      <c r="F6108" s="171"/>
      <c r="G6108" s="212"/>
      <c r="H6108" s="176"/>
      <c r="I6108" s="163"/>
    </row>
    <row r="6109" spans="3:9" s="175" customFormat="1" ht="15" customHeight="1" x14ac:dyDescent="0.25">
      <c r="C6109" s="170"/>
      <c r="E6109" s="176"/>
      <c r="F6109" s="171"/>
      <c r="G6109" s="212"/>
      <c r="H6109" s="176"/>
      <c r="I6109" s="163"/>
    </row>
    <row r="6110" spans="3:9" s="175" customFormat="1" ht="15" customHeight="1" x14ac:dyDescent="0.25">
      <c r="C6110" s="170"/>
      <c r="E6110" s="176"/>
      <c r="F6110" s="171"/>
      <c r="G6110" s="212"/>
      <c r="H6110" s="176"/>
      <c r="I6110" s="163"/>
    </row>
    <row r="6111" spans="3:9" s="175" customFormat="1" ht="15" customHeight="1" x14ac:dyDescent="0.25">
      <c r="C6111" s="170"/>
      <c r="E6111" s="176"/>
      <c r="F6111" s="171"/>
      <c r="G6111" s="212"/>
      <c r="H6111" s="176"/>
      <c r="I6111" s="163"/>
    </row>
    <row r="6112" spans="3:9" s="175" customFormat="1" ht="15" customHeight="1" x14ac:dyDescent="0.25">
      <c r="C6112" s="170"/>
      <c r="E6112" s="176"/>
      <c r="F6112" s="171"/>
      <c r="G6112" s="212"/>
      <c r="H6112" s="176"/>
      <c r="I6112" s="163"/>
    </row>
    <row r="6113" spans="3:9" s="175" customFormat="1" ht="15" customHeight="1" x14ac:dyDescent="0.25">
      <c r="C6113" s="170"/>
      <c r="E6113" s="176"/>
      <c r="F6113" s="171"/>
      <c r="G6113" s="212"/>
      <c r="H6113" s="176"/>
      <c r="I6113" s="163"/>
    </row>
    <row r="6114" spans="3:9" s="175" customFormat="1" ht="15" customHeight="1" x14ac:dyDescent="0.25">
      <c r="C6114" s="170"/>
      <c r="E6114" s="176"/>
      <c r="F6114" s="171"/>
      <c r="G6114" s="212"/>
      <c r="H6114" s="176"/>
      <c r="I6114" s="163"/>
    </row>
    <row r="6115" spans="3:9" s="175" customFormat="1" ht="15" customHeight="1" x14ac:dyDescent="0.25">
      <c r="C6115" s="170"/>
      <c r="E6115" s="176"/>
      <c r="F6115" s="171"/>
      <c r="G6115" s="212"/>
      <c r="H6115" s="176"/>
      <c r="I6115" s="163"/>
    </row>
    <row r="6116" spans="3:9" s="175" customFormat="1" ht="15" customHeight="1" x14ac:dyDescent="0.25">
      <c r="C6116" s="170"/>
      <c r="E6116" s="176"/>
      <c r="F6116" s="171"/>
      <c r="G6116" s="212"/>
      <c r="H6116" s="176"/>
      <c r="I6116" s="163"/>
    </row>
    <row r="6117" spans="3:9" s="175" customFormat="1" ht="15" customHeight="1" x14ac:dyDescent="0.25">
      <c r="C6117" s="170"/>
      <c r="E6117" s="176"/>
      <c r="F6117" s="171"/>
      <c r="G6117" s="212"/>
      <c r="H6117" s="176"/>
      <c r="I6117" s="163"/>
    </row>
    <row r="6118" spans="3:9" s="175" customFormat="1" ht="15" customHeight="1" x14ac:dyDescent="0.25">
      <c r="C6118" s="170"/>
      <c r="E6118" s="176"/>
      <c r="F6118" s="171"/>
      <c r="G6118" s="212"/>
      <c r="H6118" s="176"/>
      <c r="I6118" s="163"/>
    </row>
    <row r="6119" spans="3:9" s="175" customFormat="1" ht="15" customHeight="1" x14ac:dyDescent="0.25">
      <c r="C6119" s="170"/>
      <c r="E6119" s="176"/>
      <c r="F6119" s="171"/>
      <c r="G6119" s="212"/>
      <c r="H6119" s="176"/>
      <c r="I6119" s="163"/>
    </row>
    <row r="6120" spans="3:9" s="175" customFormat="1" ht="15" customHeight="1" x14ac:dyDescent="0.25">
      <c r="C6120" s="170"/>
      <c r="E6120" s="176"/>
      <c r="F6120" s="171"/>
      <c r="G6120" s="212"/>
      <c r="H6120" s="176"/>
      <c r="I6120" s="163"/>
    </row>
    <row r="6121" spans="3:9" s="175" customFormat="1" ht="15" customHeight="1" x14ac:dyDescent="0.25">
      <c r="C6121" s="170"/>
      <c r="E6121" s="176"/>
      <c r="F6121" s="171"/>
      <c r="G6121" s="212"/>
      <c r="H6121" s="176"/>
      <c r="I6121" s="163"/>
    </row>
    <row r="6122" spans="3:9" s="175" customFormat="1" ht="15" customHeight="1" x14ac:dyDescent="0.25">
      <c r="C6122" s="170"/>
      <c r="E6122" s="176"/>
      <c r="F6122" s="171"/>
      <c r="G6122" s="212"/>
      <c r="H6122" s="176"/>
      <c r="I6122" s="163"/>
    </row>
    <row r="6123" spans="3:9" s="175" customFormat="1" ht="15" customHeight="1" x14ac:dyDescent="0.25">
      <c r="C6123" s="170"/>
      <c r="E6123" s="176"/>
      <c r="F6123" s="171"/>
      <c r="G6123" s="212"/>
      <c r="H6123" s="176"/>
      <c r="I6123" s="163"/>
    </row>
    <row r="6124" spans="3:9" s="175" customFormat="1" ht="15" customHeight="1" x14ac:dyDescent="0.25">
      <c r="C6124" s="170"/>
      <c r="E6124" s="176"/>
      <c r="F6124" s="171"/>
      <c r="G6124" s="212"/>
      <c r="H6124" s="176"/>
      <c r="I6124" s="163"/>
    </row>
    <row r="6125" spans="3:9" s="175" customFormat="1" ht="15" customHeight="1" x14ac:dyDescent="0.25">
      <c r="C6125" s="170"/>
      <c r="E6125" s="176"/>
      <c r="F6125" s="171"/>
      <c r="G6125" s="212"/>
      <c r="H6125" s="176"/>
      <c r="I6125" s="163"/>
    </row>
    <row r="6126" spans="3:9" s="175" customFormat="1" ht="15" customHeight="1" x14ac:dyDescent="0.25">
      <c r="C6126" s="170"/>
      <c r="E6126" s="176"/>
      <c r="F6126" s="171"/>
      <c r="G6126" s="212"/>
      <c r="H6126" s="176"/>
      <c r="I6126" s="163"/>
    </row>
    <row r="6127" spans="3:9" s="175" customFormat="1" ht="15" customHeight="1" x14ac:dyDescent="0.25">
      <c r="C6127" s="170"/>
      <c r="E6127" s="176"/>
      <c r="F6127" s="171"/>
      <c r="G6127" s="212"/>
      <c r="H6127" s="176"/>
      <c r="I6127" s="163"/>
    </row>
    <row r="6128" spans="3:9" s="175" customFormat="1" ht="15" customHeight="1" x14ac:dyDescent="0.25">
      <c r="C6128" s="170"/>
      <c r="E6128" s="176"/>
      <c r="F6128" s="171"/>
      <c r="G6128" s="212"/>
      <c r="H6128" s="176"/>
      <c r="I6128" s="163"/>
    </row>
    <row r="6129" spans="3:9" s="175" customFormat="1" ht="15" customHeight="1" x14ac:dyDescent="0.25">
      <c r="C6129" s="170"/>
      <c r="E6129" s="176"/>
      <c r="F6129" s="171"/>
      <c r="G6129" s="212"/>
      <c r="H6129" s="176"/>
      <c r="I6129" s="163"/>
    </row>
    <row r="6130" spans="3:9" s="175" customFormat="1" ht="15" customHeight="1" x14ac:dyDescent="0.25">
      <c r="C6130" s="170"/>
      <c r="E6130" s="176"/>
      <c r="F6130" s="171"/>
      <c r="G6130" s="212"/>
      <c r="H6130" s="176"/>
      <c r="I6130" s="163"/>
    </row>
    <row r="6131" spans="3:9" s="175" customFormat="1" ht="15" customHeight="1" x14ac:dyDescent="0.25">
      <c r="C6131" s="170"/>
      <c r="E6131" s="176"/>
      <c r="F6131" s="171"/>
      <c r="G6131" s="212"/>
      <c r="H6131" s="176"/>
      <c r="I6131" s="163"/>
    </row>
    <row r="6132" spans="3:9" s="175" customFormat="1" ht="15" customHeight="1" x14ac:dyDescent="0.25">
      <c r="C6132" s="170"/>
      <c r="E6132" s="176"/>
      <c r="F6132" s="171"/>
      <c r="G6132" s="212"/>
      <c r="H6132" s="176"/>
      <c r="I6132" s="163"/>
    </row>
    <row r="6133" spans="3:9" s="175" customFormat="1" ht="15" customHeight="1" x14ac:dyDescent="0.25">
      <c r="C6133" s="170"/>
      <c r="E6133" s="176"/>
      <c r="F6133" s="171"/>
      <c r="G6133" s="212"/>
      <c r="H6133" s="176"/>
      <c r="I6133" s="163"/>
    </row>
    <row r="6134" spans="3:9" s="175" customFormat="1" ht="15" customHeight="1" x14ac:dyDescent="0.25">
      <c r="C6134" s="170"/>
      <c r="E6134" s="176"/>
      <c r="F6134" s="171"/>
      <c r="G6134" s="212"/>
      <c r="H6134" s="176"/>
      <c r="I6134" s="163"/>
    </row>
    <row r="6135" spans="3:9" s="175" customFormat="1" ht="15" customHeight="1" x14ac:dyDescent="0.25">
      <c r="C6135" s="170"/>
      <c r="E6135" s="176"/>
      <c r="F6135" s="171"/>
      <c r="G6135" s="212"/>
      <c r="H6135" s="176"/>
      <c r="I6135" s="163"/>
    </row>
    <row r="6136" spans="3:9" s="175" customFormat="1" ht="15" customHeight="1" x14ac:dyDescent="0.25">
      <c r="C6136" s="170"/>
      <c r="E6136" s="176"/>
      <c r="F6136" s="171"/>
      <c r="G6136" s="212"/>
      <c r="H6136" s="176"/>
      <c r="I6136" s="163"/>
    </row>
    <row r="6137" spans="3:9" s="175" customFormat="1" ht="15" customHeight="1" x14ac:dyDescent="0.25">
      <c r="C6137" s="170"/>
      <c r="E6137" s="176"/>
      <c r="F6137" s="171"/>
      <c r="G6137" s="212"/>
      <c r="H6137" s="176"/>
      <c r="I6137" s="163"/>
    </row>
    <row r="6138" spans="3:9" s="175" customFormat="1" ht="15" customHeight="1" x14ac:dyDescent="0.25">
      <c r="C6138" s="170"/>
      <c r="E6138" s="176"/>
      <c r="F6138" s="171"/>
      <c r="G6138" s="212"/>
      <c r="H6138" s="176"/>
      <c r="I6138" s="163"/>
    </row>
    <row r="6139" spans="3:9" s="175" customFormat="1" ht="15" customHeight="1" x14ac:dyDescent="0.25">
      <c r="C6139" s="170"/>
      <c r="E6139" s="176"/>
      <c r="F6139" s="171"/>
      <c r="G6139" s="212"/>
      <c r="H6139" s="176"/>
      <c r="I6139" s="163"/>
    </row>
    <row r="6140" spans="3:9" s="175" customFormat="1" ht="15" customHeight="1" x14ac:dyDescent="0.25">
      <c r="C6140" s="170"/>
      <c r="E6140" s="176"/>
      <c r="F6140" s="171"/>
      <c r="G6140" s="212"/>
      <c r="H6140" s="176"/>
      <c r="I6140" s="163"/>
    </row>
    <row r="6141" spans="3:9" s="175" customFormat="1" ht="15" customHeight="1" x14ac:dyDescent="0.25">
      <c r="C6141" s="170"/>
      <c r="E6141" s="176"/>
      <c r="F6141" s="171"/>
      <c r="G6141" s="212"/>
      <c r="H6141" s="176"/>
      <c r="I6141" s="163"/>
    </row>
    <row r="6142" spans="3:9" s="175" customFormat="1" ht="15" customHeight="1" x14ac:dyDescent="0.25">
      <c r="C6142" s="170"/>
      <c r="E6142" s="176"/>
      <c r="F6142" s="171"/>
      <c r="G6142" s="212"/>
      <c r="H6142" s="176"/>
      <c r="I6142" s="163"/>
    </row>
    <row r="6143" spans="3:9" s="175" customFormat="1" ht="15" customHeight="1" x14ac:dyDescent="0.25">
      <c r="C6143" s="170"/>
      <c r="E6143" s="176"/>
      <c r="F6143" s="171"/>
      <c r="G6143" s="212"/>
      <c r="H6143" s="176"/>
      <c r="I6143" s="163"/>
    </row>
    <row r="6144" spans="3:9" s="175" customFormat="1" ht="15" customHeight="1" x14ac:dyDescent="0.25">
      <c r="C6144" s="170"/>
      <c r="E6144" s="176"/>
      <c r="F6144" s="171"/>
      <c r="G6144" s="212"/>
      <c r="H6144" s="176"/>
      <c r="I6144" s="163"/>
    </row>
    <row r="6145" spans="3:9" s="175" customFormat="1" ht="15" customHeight="1" x14ac:dyDescent="0.25">
      <c r="C6145" s="170"/>
      <c r="E6145" s="176"/>
      <c r="F6145" s="171"/>
      <c r="G6145" s="212"/>
      <c r="H6145" s="176"/>
      <c r="I6145" s="163"/>
    </row>
    <row r="6146" spans="3:9" s="175" customFormat="1" ht="15" customHeight="1" x14ac:dyDescent="0.25">
      <c r="C6146" s="170"/>
      <c r="E6146" s="176"/>
      <c r="F6146" s="171"/>
      <c r="G6146" s="212"/>
      <c r="H6146" s="176"/>
      <c r="I6146" s="163"/>
    </row>
    <row r="6147" spans="3:9" s="175" customFormat="1" ht="15" customHeight="1" x14ac:dyDescent="0.25">
      <c r="C6147" s="170"/>
      <c r="E6147" s="176"/>
      <c r="F6147" s="171"/>
      <c r="G6147" s="212"/>
      <c r="H6147" s="176"/>
      <c r="I6147" s="163"/>
    </row>
    <row r="6148" spans="3:9" s="175" customFormat="1" ht="15" customHeight="1" x14ac:dyDescent="0.25">
      <c r="C6148" s="170"/>
      <c r="E6148" s="176"/>
      <c r="F6148" s="171"/>
      <c r="G6148" s="212"/>
      <c r="H6148" s="176"/>
      <c r="I6148" s="163"/>
    </row>
    <row r="6149" spans="3:9" s="175" customFormat="1" ht="15" customHeight="1" x14ac:dyDescent="0.25">
      <c r="C6149" s="170"/>
      <c r="E6149" s="176"/>
      <c r="F6149" s="171"/>
      <c r="G6149" s="212"/>
      <c r="H6149" s="176"/>
      <c r="I6149" s="163"/>
    </row>
    <row r="6150" spans="3:9" s="175" customFormat="1" ht="15" customHeight="1" x14ac:dyDescent="0.25">
      <c r="C6150" s="170"/>
      <c r="E6150" s="176"/>
      <c r="F6150" s="171"/>
      <c r="G6150" s="212"/>
      <c r="H6150" s="176"/>
      <c r="I6150" s="163"/>
    </row>
    <row r="6151" spans="3:9" s="175" customFormat="1" ht="15" customHeight="1" x14ac:dyDescent="0.25">
      <c r="C6151" s="170"/>
      <c r="E6151" s="176"/>
      <c r="F6151" s="171"/>
      <c r="G6151" s="212"/>
      <c r="H6151" s="176"/>
      <c r="I6151" s="163"/>
    </row>
    <row r="6152" spans="3:9" s="175" customFormat="1" ht="15" customHeight="1" x14ac:dyDescent="0.25">
      <c r="C6152" s="170"/>
      <c r="E6152" s="176"/>
      <c r="F6152" s="171"/>
      <c r="G6152" s="212"/>
      <c r="H6152" s="176"/>
      <c r="I6152" s="163"/>
    </row>
    <row r="6153" spans="3:9" s="175" customFormat="1" ht="15" customHeight="1" x14ac:dyDescent="0.25">
      <c r="C6153" s="170"/>
      <c r="E6153" s="176"/>
      <c r="F6153" s="171"/>
      <c r="G6153" s="212"/>
      <c r="H6153" s="176"/>
      <c r="I6153" s="163"/>
    </row>
    <row r="6154" spans="3:9" s="175" customFormat="1" ht="15" customHeight="1" x14ac:dyDescent="0.25">
      <c r="C6154" s="170"/>
      <c r="E6154" s="176"/>
      <c r="F6154" s="171"/>
      <c r="G6154" s="212"/>
      <c r="H6154" s="176"/>
      <c r="I6154" s="163"/>
    </row>
    <row r="6155" spans="3:9" s="175" customFormat="1" ht="15" customHeight="1" x14ac:dyDescent="0.25">
      <c r="C6155" s="170"/>
      <c r="E6155" s="176"/>
      <c r="F6155" s="171"/>
      <c r="G6155" s="212"/>
      <c r="H6155" s="176"/>
      <c r="I6155" s="163"/>
    </row>
    <row r="6156" spans="3:9" s="175" customFormat="1" ht="15" customHeight="1" x14ac:dyDescent="0.25">
      <c r="C6156" s="170"/>
      <c r="E6156" s="176"/>
      <c r="F6156" s="171"/>
      <c r="G6156" s="212"/>
      <c r="H6156" s="176"/>
      <c r="I6156" s="163"/>
    </row>
    <row r="6157" spans="3:9" s="175" customFormat="1" ht="15" customHeight="1" x14ac:dyDescent="0.25">
      <c r="C6157" s="170"/>
      <c r="E6157" s="176"/>
      <c r="F6157" s="171"/>
      <c r="G6157" s="212"/>
      <c r="H6157" s="176"/>
      <c r="I6157" s="163"/>
    </row>
    <row r="6158" spans="3:9" s="175" customFormat="1" ht="15" customHeight="1" x14ac:dyDescent="0.25">
      <c r="C6158" s="170"/>
      <c r="E6158" s="176"/>
      <c r="F6158" s="171"/>
      <c r="G6158" s="212"/>
      <c r="H6158" s="176"/>
      <c r="I6158" s="163"/>
    </row>
    <row r="6159" spans="3:9" s="175" customFormat="1" ht="15" customHeight="1" x14ac:dyDescent="0.25">
      <c r="C6159" s="170"/>
      <c r="E6159" s="176"/>
      <c r="F6159" s="171"/>
      <c r="G6159" s="212"/>
      <c r="H6159" s="176"/>
      <c r="I6159" s="163"/>
    </row>
    <row r="6160" spans="3:9" s="175" customFormat="1" ht="15" customHeight="1" x14ac:dyDescent="0.25">
      <c r="C6160" s="170"/>
      <c r="E6160" s="176"/>
      <c r="F6160" s="171"/>
      <c r="G6160" s="212"/>
      <c r="H6160" s="176"/>
      <c r="I6160" s="163"/>
    </row>
    <row r="6161" spans="3:9" s="175" customFormat="1" ht="15" customHeight="1" x14ac:dyDescent="0.25">
      <c r="C6161" s="170"/>
      <c r="E6161" s="176"/>
      <c r="F6161" s="171"/>
      <c r="G6161" s="212"/>
      <c r="H6161" s="176"/>
      <c r="I6161" s="163"/>
    </row>
    <row r="6162" spans="3:9" s="175" customFormat="1" ht="15" customHeight="1" x14ac:dyDescent="0.25">
      <c r="C6162" s="170"/>
      <c r="E6162" s="176"/>
      <c r="F6162" s="171"/>
      <c r="G6162" s="212"/>
      <c r="H6162" s="176"/>
      <c r="I6162" s="163"/>
    </row>
    <row r="6163" spans="3:9" s="175" customFormat="1" ht="15" customHeight="1" x14ac:dyDescent="0.25">
      <c r="C6163" s="170"/>
      <c r="E6163" s="176"/>
      <c r="F6163" s="171"/>
      <c r="G6163" s="212"/>
      <c r="H6163" s="176"/>
      <c r="I6163" s="163"/>
    </row>
    <row r="6164" spans="3:9" s="175" customFormat="1" ht="15" customHeight="1" x14ac:dyDescent="0.25">
      <c r="C6164" s="170"/>
      <c r="E6164" s="176"/>
      <c r="F6164" s="171"/>
      <c r="G6164" s="212"/>
      <c r="H6164" s="176"/>
      <c r="I6164" s="163"/>
    </row>
    <row r="6165" spans="3:9" s="175" customFormat="1" ht="15" customHeight="1" x14ac:dyDescent="0.25">
      <c r="C6165" s="170"/>
      <c r="E6165" s="176"/>
      <c r="F6165" s="171"/>
      <c r="G6165" s="212"/>
      <c r="H6165" s="176"/>
      <c r="I6165" s="163"/>
    </row>
    <row r="6166" spans="3:9" s="175" customFormat="1" ht="15" customHeight="1" x14ac:dyDescent="0.25">
      <c r="C6166" s="170"/>
      <c r="E6166" s="176"/>
      <c r="F6166" s="171"/>
      <c r="G6166" s="212"/>
      <c r="H6166" s="176"/>
      <c r="I6166" s="163"/>
    </row>
    <row r="6167" spans="3:9" s="175" customFormat="1" ht="15" customHeight="1" x14ac:dyDescent="0.25">
      <c r="C6167" s="170"/>
      <c r="E6167" s="176"/>
      <c r="F6167" s="171"/>
      <c r="G6167" s="212"/>
      <c r="H6167" s="176"/>
      <c r="I6167" s="163"/>
    </row>
    <row r="6168" spans="3:9" s="175" customFormat="1" ht="15" customHeight="1" x14ac:dyDescent="0.25">
      <c r="C6168" s="170"/>
      <c r="E6168" s="176"/>
      <c r="F6168" s="171"/>
      <c r="G6168" s="212"/>
      <c r="H6168" s="176"/>
      <c r="I6168" s="163"/>
    </row>
    <row r="6169" spans="3:9" s="175" customFormat="1" ht="15" customHeight="1" x14ac:dyDescent="0.25">
      <c r="C6169" s="170"/>
      <c r="E6169" s="176"/>
      <c r="F6169" s="171"/>
      <c r="G6169" s="212"/>
      <c r="H6169" s="176"/>
      <c r="I6169" s="163"/>
    </row>
    <row r="6170" spans="3:9" s="175" customFormat="1" ht="15" customHeight="1" x14ac:dyDescent="0.25">
      <c r="C6170" s="170"/>
      <c r="E6170" s="176"/>
      <c r="F6170" s="171"/>
      <c r="G6170" s="212"/>
      <c r="H6170" s="176"/>
      <c r="I6170" s="163"/>
    </row>
    <row r="6171" spans="3:9" s="175" customFormat="1" ht="15" customHeight="1" x14ac:dyDescent="0.25">
      <c r="C6171" s="170"/>
      <c r="E6171" s="176"/>
      <c r="F6171" s="171"/>
      <c r="G6171" s="212"/>
      <c r="H6171" s="176"/>
      <c r="I6171" s="163"/>
    </row>
    <row r="6172" spans="3:9" s="175" customFormat="1" ht="15" customHeight="1" x14ac:dyDescent="0.25">
      <c r="C6172" s="170"/>
      <c r="E6172" s="176"/>
      <c r="F6172" s="171"/>
      <c r="G6172" s="212"/>
      <c r="H6172" s="176"/>
      <c r="I6172" s="163"/>
    </row>
    <row r="6173" spans="3:9" s="175" customFormat="1" ht="15" customHeight="1" x14ac:dyDescent="0.25">
      <c r="C6173" s="170"/>
      <c r="E6173" s="176"/>
      <c r="F6173" s="171"/>
      <c r="G6173" s="212"/>
      <c r="H6173" s="176"/>
      <c r="I6173" s="163"/>
    </row>
    <row r="6174" spans="3:9" s="175" customFormat="1" ht="15" customHeight="1" x14ac:dyDescent="0.25">
      <c r="C6174" s="170"/>
      <c r="E6174" s="176"/>
      <c r="F6174" s="171"/>
      <c r="G6174" s="212"/>
      <c r="H6174" s="176"/>
      <c r="I6174" s="163"/>
    </row>
    <row r="6175" spans="3:9" s="175" customFormat="1" ht="15" customHeight="1" x14ac:dyDescent="0.25">
      <c r="C6175" s="170"/>
      <c r="E6175" s="176"/>
      <c r="F6175" s="171"/>
      <c r="G6175" s="212"/>
      <c r="H6175" s="176"/>
      <c r="I6175" s="163"/>
    </row>
    <row r="6176" spans="3:9" s="175" customFormat="1" ht="15" customHeight="1" x14ac:dyDescent="0.25">
      <c r="C6176" s="170"/>
      <c r="E6176" s="176"/>
      <c r="F6176" s="171"/>
      <c r="G6176" s="212"/>
      <c r="H6176" s="176"/>
      <c r="I6176" s="163"/>
    </row>
    <row r="6177" spans="3:9" s="175" customFormat="1" ht="15" customHeight="1" x14ac:dyDescent="0.25">
      <c r="C6177" s="170"/>
      <c r="E6177" s="176"/>
      <c r="F6177" s="171"/>
      <c r="G6177" s="212"/>
      <c r="H6177" s="176"/>
      <c r="I6177" s="163"/>
    </row>
    <row r="6178" spans="3:9" s="175" customFormat="1" ht="15" customHeight="1" x14ac:dyDescent="0.25">
      <c r="C6178" s="170"/>
      <c r="E6178" s="176"/>
      <c r="F6178" s="171"/>
      <c r="G6178" s="212"/>
      <c r="H6178" s="176"/>
      <c r="I6178" s="163"/>
    </row>
    <row r="6179" spans="3:9" s="175" customFormat="1" ht="15" customHeight="1" x14ac:dyDescent="0.25">
      <c r="C6179" s="170"/>
      <c r="E6179" s="176"/>
      <c r="F6179" s="171"/>
      <c r="G6179" s="212"/>
      <c r="H6179" s="176"/>
      <c r="I6179" s="163"/>
    </row>
    <row r="6180" spans="3:9" s="175" customFormat="1" ht="15" customHeight="1" x14ac:dyDescent="0.25">
      <c r="C6180" s="170"/>
      <c r="E6180" s="176"/>
      <c r="F6180" s="171"/>
      <c r="G6180" s="212"/>
      <c r="H6180" s="176"/>
      <c r="I6180" s="163"/>
    </row>
    <row r="6181" spans="3:9" s="175" customFormat="1" ht="15" customHeight="1" x14ac:dyDescent="0.25">
      <c r="C6181" s="170"/>
      <c r="E6181" s="176"/>
      <c r="F6181" s="171"/>
      <c r="G6181" s="212"/>
      <c r="H6181" s="176"/>
      <c r="I6181" s="163"/>
    </row>
    <row r="6182" spans="3:9" s="175" customFormat="1" ht="15" customHeight="1" x14ac:dyDescent="0.25">
      <c r="C6182" s="170"/>
      <c r="E6182" s="176"/>
      <c r="F6182" s="171"/>
      <c r="G6182" s="212"/>
      <c r="H6182" s="176"/>
      <c r="I6182" s="163"/>
    </row>
    <row r="6183" spans="3:9" s="175" customFormat="1" ht="15" customHeight="1" x14ac:dyDescent="0.25">
      <c r="C6183" s="170"/>
      <c r="E6183" s="176"/>
      <c r="F6183" s="171"/>
      <c r="G6183" s="212"/>
      <c r="H6183" s="176"/>
      <c r="I6183" s="163"/>
    </row>
    <row r="6184" spans="3:9" s="175" customFormat="1" ht="15" customHeight="1" x14ac:dyDescent="0.25">
      <c r="C6184" s="170"/>
      <c r="E6184" s="176"/>
      <c r="F6184" s="171"/>
      <c r="G6184" s="212"/>
      <c r="H6184" s="176"/>
      <c r="I6184" s="163"/>
    </row>
    <row r="6185" spans="3:9" s="175" customFormat="1" ht="15" customHeight="1" x14ac:dyDescent="0.25">
      <c r="C6185" s="170"/>
      <c r="E6185" s="176"/>
      <c r="F6185" s="171"/>
      <c r="G6185" s="212"/>
      <c r="H6185" s="176"/>
      <c r="I6185" s="163"/>
    </row>
    <row r="6186" spans="3:9" s="175" customFormat="1" ht="15" customHeight="1" x14ac:dyDescent="0.25">
      <c r="C6186" s="170"/>
      <c r="E6186" s="176"/>
      <c r="F6186" s="171"/>
      <c r="G6186" s="212"/>
      <c r="H6186" s="176"/>
      <c r="I6186" s="163"/>
    </row>
    <row r="6187" spans="3:9" s="175" customFormat="1" ht="15" customHeight="1" x14ac:dyDescent="0.25">
      <c r="C6187" s="170"/>
      <c r="E6187" s="176"/>
      <c r="F6187" s="171"/>
      <c r="G6187" s="212"/>
      <c r="H6187" s="176"/>
      <c r="I6187" s="163"/>
    </row>
    <row r="6188" spans="3:9" s="175" customFormat="1" ht="15" customHeight="1" x14ac:dyDescent="0.25">
      <c r="C6188" s="170"/>
      <c r="E6188" s="176"/>
      <c r="F6188" s="171"/>
      <c r="G6188" s="212"/>
      <c r="H6188" s="176"/>
      <c r="I6188" s="163"/>
    </row>
    <row r="6189" spans="3:9" s="175" customFormat="1" ht="15" customHeight="1" x14ac:dyDescent="0.25">
      <c r="C6189" s="170"/>
      <c r="E6189" s="176"/>
      <c r="F6189" s="171"/>
      <c r="G6189" s="212"/>
      <c r="H6189" s="176"/>
      <c r="I6189" s="163"/>
    </row>
    <row r="6190" spans="3:9" s="175" customFormat="1" ht="15" customHeight="1" x14ac:dyDescent="0.25">
      <c r="C6190" s="170"/>
      <c r="E6190" s="176"/>
      <c r="F6190" s="171"/>
      <c r="G6190" s="212"/>
      <c r="H6190" s="176"/>
      <c r="I6190" s="163"/>
    </row>
    <row r="6191" spans="3:9" s="175" customFormat="1" ht="15" customHeight="1" x14ac:dyDescent="0.25">
      <c r="C6191" s="170"/>
      <c r="E6191" s="176"/>
      <c r="F6191" s="171"/>
      <c r="G6191" s="212"/>
      <c r="H6191" s="176"/>
      <c r="I6191" s="163"/>
    </row>
    <row r="6192" spans="3:9" s="175" customFormat="1" ht="15" customHeight="1" x14ac:dyDescent="0.25">
      <c r="C6192" s="170"/>
      <c r="E6192" s="176"/>
      <c r="F6192" s="171"/>
      <c r="G6192" s="212"/>
      <c r="H6192" s="176"/>
      <c r="I6192" s="163"/>
    </row>
    <row r="6193" spans="3:9" s="175" customFormat="1" ht="15" customHeight="1" x14ac:dyDescent="0.25">
      <c r="C6193" s="170"/>
      <c r="E6193" s="176"/>
      <c r="F6193" s="171"/>
      <c r="G6193" s="212"/>
      <c r="H6193" s="176"/>
      <c r="I6193" s="163"/>
    </row>
    <row r="6194" spans="3:9" s="175" customFormat="1" ht="15" customHeight="1" x14ac:dyDescent="0.25">
      <c r="C6194" s="170"/>
      <c r="E6194" s="176"/>
      <c r="F6194" s="171"/>
      <c r="G6194" s="212"/>
      <c r="H6194" s="176"/>
      <c r="I6194" s="163"/>
    </row>
    <row r="6195" spans="3:9" s="175" customFormat="1" ht="15" customHeight="1" x14ac:dyDescent="0.25">
      <c r="C6195" s="170"/>
      <c r="E6195" s="176"/>
      <c r="F6195" s="171"/>
      <c r="G6195" s="212"/>
      <c r="H6195" s="176"/>
      <c r="I6195" s="163"/>
    </row>
    <row r="6196" spans="3:9" s="175" customFormat="1" ht="15" customHeight="1" x14ac:dyDescent="0.25">
      <c r="C6196" s="170"/>
      <c r="E6196" s="176"/>
      <c r="F6196" s="171"/>
      <c r="G6196" s="212"/>
      <c r="H6196" s="176"/>
      <c r="I6196" s="163"/>
    </row>
    <row r="6197" spans="3:9" s="175" customFormat="1" ht="15" customHeight="1" x14ac:dyDescent="0.25">
      <c r="C6197" s="170"/>
      <c r="E6197" s="176"/>
      <c r="F6197" s="171"/>
      <c r="G6197" s="212"/>
      <c r="H6197" s="176"/>
      <c r="I6197" s="163"/>
    </row>
    <row r="6198" spans="3:9" s="175" customFormat="1" ht="15" customHeight="1" x14ac:dyDescent="0.25">
      <c r="C6198" s="170"/>
      <c r="E6198" s="176"/>
      <c r="F6198" s="171"/>
      <c r="G6198" s="212"/>
      <c r="H6198" s="176"/>
      <c r="I6198" s="163"/>
    </row>
    <row r="6199" spans="3:9" s="175" customFormat="1" ht="15" customHeight="1" x14ac:dyDescent="0.25">
      <c r="C6199" s="170"/>
      <c r="E6199" s="176"/>
      <c r="F6199" s="171"/>
      <c r="G6199" s="212"/>
      <c r="H6199" s="176"/>
      <c r="I6199" s="163"/>
    </row>
    <row r="6200" spans="3:9" s="175" customFormat="1" ht="15" customHeight="1" x14ac:dyDescent="0.25">
      <c r="C6200" s="170"/>
      <c r="E6200" s="176"/>
      <c r="F6200" s="171"/>
      <c r="G6200" s="212"/>
      <c r="H6200" s="176"/>
      <c r="I6200" s="163"/>
    </row>
    <row r="6201" spans="3:9" s="175" customFormat="1" ht="15" customHeight="1" x14ac:dyDescent="0.25">
      <c r="C6201" s="170"/>
      <c r="E6201" s="176"/>
      <c r="F6201" s="171"/>
      <c r="G6201" s="212"/>
      <c r="H6201" s="176"/>
      <c r="I6201" s="163"/>
    </row>
    <row r="6202" spans="3:9" s="175" customFormat="1" ht="15" customHeight="1" x14ac:dyDescent="0.25">
      <c r="C6202" s="170"/>
      <c r="E6202" s="176"/>
      <c r="F6202" s="171"/>
      <c r="G6202" s="212"/>
      <c r="H6202" s="176"/>
      <c r="I6202" s="163"/>
    </row>
    <row r="6203" spans="3:9" s="175" customFormat="1" ht="15" customHeight="1" x14ac:dyDescent="0.25">
      <c r="C6203" s="170"/>
      <c r="E6203" s="176"/>
      <c r="F6203" s="171"/>
      <c r="G6203" s="212"/>
      <c r="H6203" s="176"/>
      <c r="I6203" s="163"/>
    </row>
    <row r="6204" spans="3:9" s="175" customFormat="1" ht="15" customHeight="1" x14ac:dyDescent="0.25">
      <c r="C6204" s="170"/>
      <c r="E6204" s="176"/>
      <c r="F6204" s="171"/>
      <c r="G6204" s="212"/>
      <c r="H6204" s="176"/>
      <c r="I6204" s="163"/>
    </row>
    <row r="6205" spans="3:9" s="175" customFormat="1" ht="15" customHeight="1" x14ac:dyDescent="0.25">
      <c r="C6205" s="170"/>
      <c r="E6205" s="176"/>
      <c r="F6205" s="171"/>
      <c r="G6205" s="212"/>
      <c r="H6205" s="176"/>
      <c r="I6205" s="163"/>
    </row>
    <row r="6206" spans="3:9" s="175" customFormat="1" ht="15" customHeight="1" x14ac:dyDescent="0.25">
      <c r="C6206" s="170"/>
      <c r="E6206" s="176"/>
      <c r="F6206" s="171"/>
      <c r="G6206" s="212"/>
      <c r="H6206" s="176"/>
      <c r="I6206" s="163"/>
    </row>
    <row r="6207" spans="3:9" s="175" customFormat="1" ht="15" customHeight="1" x14ac:dyDescent="0.25">
      <c r="C6207" s="170"/>
      <c r="E6207" s="176"/>
      <c r="F6207" s="171"/>
      <c r="G6207" s="212"/>
      <c r="H6207" s="176"/>
      <c r="I6207" s="163"/>
    </row>
    <row r="6208" spans="3:9" s="175" customFormat="1" ht="15" customHeight="1" x14ac:dyDescent="0.25">
      <c r="C6208" s="170"/>
      <c r="E6208" s="176"/>
      <c r="F6208" s="171"/>
      <c r="G6208" s="212"/>
      <c r="H6208" s="176"/>
      <c r="I6208" s="163"/>
    </row>
    <row r="6209" spans="3:9" s="175" customFormat="1" ht="15" customHeight="1" x14ac:dyDescent="0.25">
      <c r="C6209" s="170"/>
      <c r="E6209" s="176"/>
      <c r="F6209" s="171"/>
      <c r="G6209" s="212"/>
      <c r="H6209" s="176"/>
      <c r="I6209" s="163"/>
    </row>
    <row r="6210" spans="3:9" s="175" customFormat="1" ht="15" customHeight="1" x14ac:dyDescent="0.25">
      <c r="C6210" s="170"/>
      <c r="E6210" s="176"/>
      <c r="F6210" s="171"/>
      <c r="G6210" s="212"/>
      <c r="H6210" s="176"/>
      <c r="I6210" s="163"/>
    </row>
    <row r="6211" spans="3:9" s="175" customFormat="1" ht="15" customHeight="1" x14ac:dyDescent="0.25">
      <c r="C6211" s="170"/>
      <c r="E6211" s="176"/>
      <c r="F6211" s="171"/>
      <c r="G6211" s="212"/>
      <c r="H6211" s="176"/>
      <c r="I6211" s="163"/>
    </row>
    <row r="6212" spans="3:9" s="175" customFormat="1" ht="15" customHeight="1" x14ac:dyDescent="0.25">
      <c r="C6212" s="170"/>
      <c r="E6212" s="176"/>
      <c r="F6212" s="171"/>
      <c r="G6212" s="212"/>
      <c r="H6212" s="176"/>
      <c r="I6212" s="163"/>
    </row>
    <row r="6213" spans="3:9" s="175" customFormat="1" ht="15" customHeight="1" x14ac:dyDescent="0.25">
      <c r="C6213" s="170"/>
      <c r="E6213" s="176"/>
      <c r="F6213" s="171"/>
      <c r="G6213" s="212"/>
      <c r="H6213" s="176"/>
      <c r="I6213" s="163"/>
    </row>
    <row r="6214" spans="3:9" s="175" customFormat="1" ht="15" customHeight="1" x14ac:dyDescent="0.25">
      <c r="C6214" s="170"/>
      <c r="E6214" s="176"/>
      <c r="F6214" s="171"/>
      <c r="G6214" s="212"/>
      <c r="H6214" s="176"/>
      <c r="I6214" s="163"/>
    </row>
    <row r="6215" spans="3:9" s="175" customFormat="1" ht="15" customHeight="1" x14ac:dyDescent="0.25">
      <c r="C6215" s="170"/>
      <c r="E6215" s="176"/>
      <c r="F6215" s="171"/>
      <c r="G6215" s="212"/>
      <c r="H6215" s="176"/>
      <c r="I6215" s="163"/>
    </row>
    <row r="6216" spans="3:9" s="175" customFormat="1" ht="15" customHeight="1" x14ac:dyDescent="0.25">
      <c r="C6216" s="170"/>
      <c r="E6216" s="176"/>
      <c r="F6216" s="171"/>
      <c r="G6216" s="212"/>
      <c r="H6216" s="176"/>
      <c r="I6216" s="163"/>
    </row>
    <row r="6217" spans="3:9" s="175" customFormat="1" ht="15" customHeight="1" x14ac:dyDescent="0.25">
      <c r="C6217" s="170"/>
      <c r="E6217" s="176"/>
      <c r="F6217" s="171"/>
      <c r="G6217" s="212"/>
      <c r="H6217" s="176"/>
      <c r="I6217" s="163"/>
    </row>
    <row r="6218" spans="3:9" s="175" customFormat="1" ht="15" customHeight="1" x14ac:dyDescent="0.25">
      <c r="C6218" s="170"/>
      <c r="E6218" s="176"/>
      <c r="F6218" s="171"/>
      <c r="G6218" s="212"/>
      <c r="H6218" s="176"/>
      <c r="I6218" s="163"/>
    </row>
    <row r="6219" spans="3:9" s="175" customFormat="1" ht="15" customHeight="1" x14ac:dyDescent="0.25">
      <c r="C6219" s="170"/>
      <c r="E6219" s="176"/>
      <c r="F6219" s="171"/>
      <c r="G6219" s="212"/>
      <c r="H6219" s="176"/>
      <c r="I6219" s="163"/>
    </row>
    <row r="6220" spans="3:9" s="175" customFormat="1" ht="15" customHeight="1" x14ac:dyDescent="0.25">
      <c r="C6220" s="170"/>
      <c r="E6220" s="176"/>
      <c r="F6220" s="171"/>
      <c r="G6220" s="212"/>
      <c r="H6220" s="176"/>
      <c r="I6220" s="163"/>
    </row>
    <row r="6221" spans="3:9" s="175" customFormat="1" ht="15" customHeight="1" x14ac:dyDescent="0.25">
      <c r="C6221" s="170"/>
      <c r="E6221" s="176"/>
      <c r="F6221" s="171"/>
      <c r="G6221" s="212"/>
      <c r="H6221" s="176"/>
      <c r="I6221" s="163"/>
    </row>
    <row r="6222" spans="3:9" s="175" customFormat="1" ht="15" customHeight="1" x14ac:dyDescent="0.25">
      <c r="C6222" s="170"/>
      <c r="E6222" s="176"/>
      <c r="F6222" s="171"/>
      <c r="G6222" s="212"/>
      <c r="H6222" s="176"/>
      <c r="I6222" s="163"/>
    </row>
    <row r="6223" spans="3:9" s="175" customFormat="1" ht="15" customHeight="1" x14ac:dyDescent="0.25">
      <c r="C6223" s="170"/>
      <c r="E6223" s="176"/>
      <c r="F6223" s="171"/>
      <c r="G6223" s="212"/>
      <c r="H6223" s="176"/>
      <c r="I6223" s="163"/>
    </row>
    <row r="6224" spans="3:9" s="175" customFormat="1" ht="15" customHeight="1" x14ac:dyDescent="0.25">
      <c r="C6224" s="170"/>
      <c r="E6224" s="176"/>
      <c r="F6224" s="171"/>
      <c r="G6224" s="212"/>
      <c r="H6224" s="176"/>
      <c r="I6224" s="163"/>
    </row>
    <row r="6225" spans="3:9" s="175" customFormat="1" ht="15" customHeight="1" x14ac:dyDescent="0.25">
      <c r="C6225" s="170"/>
      <c r="E6225" s="176"/>
      <c r="F6225" s="171"/>
      <c r="G6225" s="212"/>
      <c r="H6225" s="176"/>
      <c r="I6225" s="163"/>
    </row>
    <row r="6226" spans="3:9" s="175" customFormat="1" ht="15" customHeight="1" x14ac:dyDescent="0.25">
      <c r="C6226" s="170"/>
      <c r="E6226" s="176"/>
      <c r="F6226" s="171"/>
      <c r="G6226" s="212"/>
      <c r="H6226" s="176"/>
      <c r="I6226" s="163"/>
    </row>
    <row r="6227" spans="3:9" s="175" customFormat="1" ht="15" customHeight="1" x14ac:dyDescent="0.25">
      <c r="C6227" s="170"/>
      <c r="E6227" s="176"/>
      <c r="F6227" s="171"/>
      <c r="G6227" s="212"/>
      <c r="H6227" s="176"/>
      <c r="I6227" s="163"/>
    </row>
    <row r="6228" spans="3:9" s="175" customFormat="1" ht="15" customHeight="1" x14ac:dyDescent="0.25">
      <c r="C6228" s="170"/>
      <c r="E6228" s="176"/>
      <c r="F6228" s="171"/>
      <c r="G6228" s="212"/>
      <c r="H6228" s="176"/>
      <c r="I6228" s="163"/>
    </row>
    <row r="6229" spans="3:9" s="175" customFormat="1" ht="15" customHeight="1" x14ac:dyDescent="0.25">
      <c r="C6229" s="170"/>
      <c r="E6229" s="176"/>
      <c r="F6229" s="171"/>
      <c r="G6229" s="212"/>
      <c r="H6229" s="176"/>
      <c r="I6229" s="163"/>
    </row>
    <row r="6230" spans="3:9" s="175" customFormat="1" ht="15" customHeight="1" x14ac:dyDescent="0.25">
      <c r="C6230" s="170"/>
      <c r="E6230" s="176"/>
      <c r="F6230" s="171"/>
      <c r="G6230" s="212"/>
      <c r="H6230" s="176"/>
      <c r="I6230" s="163"/>
    </row>
    <row r="6231" spans="3:9" s="175" customFormat="1" ht="15" customHeight="1" x14ac:dyDescent="0.25">
      <c r="C6231" s="170"/>
      <c r="E6231" s="176"/>
      <c r="F6231" s="171"/>
      <c r="G6231" s="212"/>
      <c r="H6231" s="176"/>
      <c r="I6231" s="163"/>
    </row>
    <row r="6232" spans="3:9" s="175" customFormat="1" ht="15" customHeight="1" x14ac:dyDescent="0.25">
      <c r="C6232" s="170"/>
      <c r="E6232" s="176"/>
      <c r="F6232" s="171"/>
      <c r="G6232" s="212"/>
      <c r="H6232" s="176"/>
      <c r="I6232" s="163"/>
    </row>
    <row r="6233" spans="3:9" s="175" customFormat="1" ht="15" customHeight="1" x14ac:dyDescent="0.25">
      <c r="C6233" s="170"/>
      <c r="E6233" s="176"/>
      <c r="F6233" s="171"/>
      <c r="G6233" s="212"/>
      <c r="H6233" s="176"/>
      <c r="I6233" s="163"/>
    </row>
    <row r="6234" spans="3:9" s="175" customFormat="1" ht="15" customHeight="1" x14ac:dyDescent="0.25">
      <c r="C6234" s="170"/>
      <c r="E6234" s="176"/>
      <c r="F6234" s="171"/>
      <c r="G6234" s="212"/>
      <c r="H6234" s="176"/>
      <c r="I6234" s="163"/>
    </row>
    <row r="6235" spans="3:9" s="175" customFormat="1" ht="15" customHeight="1" x14ac:dyDescent="0.25">
      <c r="C6235" s="170"/>
      <c r="E6235" s="176"/>
      <c r="F6235" s="171"/>
      <c r="G6235" s="212"/>
      <c r="H6235" s="176"/>
      <c r="I6235" s="163"/>
    </row>
    <row r="6236" spans="3:9" s="175" customFormat="1" ht="15" customHeight="1" x14ac:dyDescent="0.25">
      <c r="C6236" s="170"/>
      <c r="E6236" s="176"/>
      <c r="F6236" s="171"/>
      <c r="G6236" s="212"/>
      <c r="H6236" s="176"/>
      <c r="I6236" s="163"/>
    </row>
    <row r="6237" spans="3:9" s="175" customFormat="1" ht="15" customHeight="1" x14ac:dyDescent="0.25">
      <c r="C6237" s="170"/>
      <c r="E6237" s="176"/>
      <c r="F6237" s="171"/>
      <c r="G6237" s="212"/>
      <c r="H6237" s="176"/>
      <c r="I6237" s="163"/>
    </row>
    <row r="6238" spans="3:9" s="175" customFormat="1" ht="15" customHeight="1" x14ac:dyDescent="0.25">
      <c r="C6238" s="170"/>
      <c r="E6238" s="176"/>
      <c r="F6238" s="171"/>
      <c r="G6238" s="212"/>
      <c r="H6238" s="176"/>
      <c r="I6238" s="163"/>
    </row>
    <row r="6239" spans="3:9" s="175" customFormat="1" ht="15" customHeight="1" x14ac:dyDescent="0.25">
      <c r="C6239" s="170"/>
      <c r="E6239" s="176"/>
      <c r="F6239" s="171"/>
      <c r="G6239" s="212"/>
      <c r="H6239" s="176"/>
      <c r="I6239" s="163"/>
    </row>
    <row r="6240" spans="3:9" s="175" customFormat="1" ht="15" customHeight="1" x14ac:dyDescent="0.25">
      <c r="C6240" s="170"/>
      <c r="E6240" s="176"/>
      <c r="F6240" s="171"/>
      <c r="G6240" s="212"/>
      <c r="H6240" s="176"/>
      <c r="I6240" s="163"/>
    </row>
    <row r="6241" spans="3:9" s="175" customFormat="1" ht="15" customHeight="1" x14ac:dyDescent="0.25">
      <c r="C6241" s="170"/>
      <c r="E6241" s="176"/>
      <c r="F6241" s="171"/>
      <c r="G6241" s="212"/>
      <c r="H6241" s="176"/>
      <c r="I6241" s="163"/>
    </row>
    <row r="6242" spans="3:9" s="175" customFormat="1" ht="15" customHeight="1" x14ac:dyDescent="0.25">
      <c r="C6242" s="170"/>
      <c r="E6242" s="176"/>
      <c r="F6242" s="171"/>
      <c r="G6242" s="212"/>
      <c r="H6242" s="176"/>
      <c r="I6242" s="163"/>
    </row>
    <row r="6243" spans="3:9" s="175" customFormat="1" ht="15" customHeight="1" x14ac:dyDescent="0.25">
      <c r="C6243" s="170"/>
      <c r="E6243" s="176"/>
      <c r="F6243" s="171"/>
      <c r="G6243" s="212"/>
      <c r="H6243" s="176"/>
      <c r="I6243" s="163"/>
    </row>
    <row r="6244" spans="3:9" s="175" customFormat="1" ht="15" customHeight="1" x14ac:dyDescent="0.25">
      <c r="C6244" s="170"/>
      <c r="E6244" s="176"/>
      <c r="F6244" s="171"/>
      <c r="G6244" s="212"/>
      <c r="H6244" s="176"/>
      <c r="I6244" s="163"/>
    </row>
    <row r="6245" spans="3:9" s="175" customFormat="1" ht="15" customHeight="1" x14ac:dyDescent="0.25">
      <c r="C6245" s="170"/>
      <c r="E6245" s="176"/>
      <c r="F6245" s="171"/>
      <c r="G6245" s="212"/>
      <c r="H6245" s="176"/>
      <c r="I6245" s="163"/>
    </row>
    <row r="6246" spans="3:9" s="175" customFormat="1" ht="15" customHeight="1" x14ac:dyDescent="0.25">
      <c r="C6246" s="170"/>
      <c r="E6246" s="176"/>
      <c r="F6246" s="171"/>
      <c r="G6246" s="212"/>
      <c r="H6246" s="176"/>
      <c r="I6246" s="163"/>
    </row>
    <row r="6247" spans="3:9" s="175" customFormat="1" ht="15" customHeight="1" x14ac:dyDescent="0.25">
      <c r="C6247" s="170"/>
      <c r="E6247" s="176"/>
      <c r="F6247" s="171"/>
      <c r="G6247" s="212"/>
      <c r="H6247" s="176"/>
      <c r="I6247" s="163"/>
    </row>
    <row r="6248" spans="3:9" s="175" customFormat="1" ht="15" customHeight="1" x14ac:dyDescent="0.25">
      <c r="C6248" s="170"/>
      <c r="E6248" s="176"/>
      <c r="F6248" s="171"/>
      <c r="G6248" s="212"/>
      <c r="H6248" s="176"/>
      <c r="I6248" s="163"/>
    </row>
    <row r="6249" spans="3:9" s="175" customFormat="1" ht="15" customHeight="1" x14ac:dyDescent="0.25">
      <c r="C6249" s="170"/>
      <c r="E6249" s="176"/>
      <c r="F6249" s="171"/>
      <c r="G6249" s="212"/>
      <c r="H6249" s="176"/>
      <c r="I6249" s="163"/>
    </row>
    <row r="6250" spans="3:9" s="175" customFormat="1" ht="15" customHeight="1" x14ac:dyDescent="0.25">
      <c r="C6250" s="170"/>
      <c r="E6250" s="176"/>
      <c r="F6250" s="171"/>
      <c r="G6250" s="212"/>
      <c r="H6250" s="176"/>
      <c r="I6250" s="163"/>
    </row>
    <row r="6251" spans="3:9" s="175" customFormat="1" ht="15" customHeight="1" x14ac:dyDescent="0.25">
      <c r="C6251" s="170"/>
      <c r="E6251" s="176"/>
      <c r="F6251" s="171"/>
      <c r="G6251" s="212"/>
      <c r="H6251" s="176"/>
      <c r="I6251" s="163"/>
    </row>
    <row r="6252" spans="3:9" s="175" customFormat="1" ht="15" customHeight="1" x14ac:dyDescent="0.25">
      <c r="C6252" s="170"/>
      <c r="E6252" s="176"/>
      <c r="F6252" s="171"/>
      <c r="G6252" s="212"/>
      <c r="H6252" s="176"/>
      <c r="I6252" s="163"/>
    </row>
    <row r="6253" spans="3:9" s="175" customFormat="1" ht="15" customHeight="1" x14ac:dyDescent="0.25">
      <c r="C6253" s="170"/>
      <c r="E6253" s="176"/>
      <c r="F6253" s="171"/>
      <c r="G6253" s="212"/>
      <c r="H6253" s="176"/>
      <c r="I6253" s="163"/>
    </row>
    <row r="6254" spans="3:9" s="175" customFormat="1" ht="15" customHeight="1" x14ac:dyDescent="0.25">
      <c r="C6254" s="170"/>
      <c r="E6254" s="176"/>
      <c r="F6254" s="171"/>
      <c r="G6254" s="212"/>
      <c r="H6254" s="176"/>
      <c r="I6254" s="163"/>
    </row>
    <row r="6255" spans="3:9" s="175" customFormat="1" ht="15" customHeight="1" x14ac:dyDescent="0.25">
      <c r="C6255" s="170"/>
      <c r="E6255" s="176"/>
      <c r="F6255" s="171"/>
      <c r="G6255" s="212"/>
      <c r="H6255" s="176"/>
      <c r="I6255" s="163"/>
    </row>
    <row r="6256" spans="3:9" s="175" customFormat="1" ht="15" customHeight="1" x14ac:dyDescent="0.25">
      <c r="C6256" s="170"/>
      <c r="E6256" s="176"/>
      <c r="F6256" s="171"/>
      <c r="G6256" s="212"/>
      <c r="H6256" s="176"/>
      <c r="I6256" s="163"/>
    </row>
    <row r="6257" spans="3:9" s="175" customFormat="1" ht="15" customHeight="1" x14ac:dyDescent="0.25">
      <c r="C6257" s="170"/>
      <c r="E6257" s="176"/>
      <c r="F6257" s="171"/>
      <c r="G6257" s="212"/>
      <c r="H6257" s="176"/>
      <c r="I6257" s="163"/>
    </row>
    <row r="6258" spans="3:9" s="175" customFormat="1" ht="15" customHeight="1" x14ac:dyDescent="0.25">
      <c r="C6258" s="170"/>
      <c r="E6258" s="176"/>
      <c r="F6258" s="171"/>
      <c r="G6258" s="212"/>
      <c r="H6258" s="176"/>
      <c r="I6258" s="163"/>
    </row>
    <row r="6259" spans="3:9" s="175" customFormat="1" ht="15" customHeight="1" x14ac:dyDescent="0.25">
      <c r="C6259" s="170"/>
      <c r="E6259" s="176"/>
      <c r="F6259" s="171"/>
      <c r="G6259" s="212"/>
      <c r="H6259" s="176"/>
      <c r="I6259" s="163"/>
    </row>
    <row r="6260" spans="3:9" s="175" customFormat="1" ht="15" customHeight="1" x14ac:dyDescent="0.25">
      <c r="C6260" s="170"/>
      <c r="E6260" s="176"/>
      <c r="F6260" s="171"/>
      <c r="G6260" s="212"/>
      <c r="H6260" s="176"/>
      <c r="I6260" s="163"/>
    </row>
    <row r="6261" spans="3:9" s="175" customFormat="1" ht="15" customHeight="1" x14ac:dyDescent="0.25">
      <c r="C6261" s="170"/>
      <c r="E6261" s="176"/>
      <c r="F6261" s="171"/>
      <c r="G6261" s="212"/>
      <c r="H6261" s="176"/>
      <c r="I6261" s="163"/>
    </row>
    <row r="6262" spans="3:9" s="175" customFormat="1" ht="15" customHeight="1" x14ac:dyDescent="0.25">
      <c r="C6262" s="170"/>
      <c r="E6262" s="176"/>
      <c r="F6262" s="171"/>
      <c r="G6262" s="212"/>
      <c r="H6262" s="176"/>
      <c r="I6262" s="163"/>
    </row>
    <row r="6263" spans="3:9" s="175" customFormat="1" ht="15" customHeight="1" x14ac:dyDescent="0.25">
      <c r="C6263" s="170"/>
      <c r="E6263" s="176"/>
      <c r="F6263" s="171"/>
      <c r="G6263" s="212"/>
      <c r="H6263" s="176"/>
      <c r="I6263" s="163"/>
    </row>
    <row r="6264" spans="3:9" s="175" customFormat="1" ht="15" customHeight="1" x14ac:dyDescent="0.25">
      <c r="C6264" s="170"/>
      <c r="E6264" s="176"/>
      <c r="F6264" s="171"/>
      <c r="G6264" s="212"/>
      <c r="H6264" s="176"/>
      <c r="I6264" s="163"/>
    </row>
    <row r="6265" spans="3:9" s="175" customFormat="1" ht="15" customHeight="1" x14ac:dyDescent="0.25">
      <c r="C6265" s="170"/>
      <c r="E6265" s="176"/>
      <c r="F6265" s="171"/>
      <c r="G6265" s="212"/>
      <c r="H6265" s="176"/>
      <c r="I6265" s="163"/>
    </row>
    <row r="6266" spans="3:9" s="175" customFormat="1" ht="15" customHeight="1" x14ac:dyDescent="0.25">
      <c r="C6266" s="170"/>
      <c r="E6266" s="176"/>
      <c r="F6266" s="171"/>
      <c r="G6266" s="212"/>
      <c r="H6266" s="176"/>
      <c r="I6266" s="163"/>
    </row>
    <row r="6267" spans="3:9" s="175" customFormat="1" ht="15" customHeight="1" x14ac:dyDescent="0.25">
      <c r="C6267" s="170"/>
      <c r="E6267" s="176"/>
      <c r="F6267" s="171"/>
      <c r="G6267" s="212"/>
      <c r="H6267" s="176"/>
      <c r="I6267" s="163"/>
    </row>
    <row r="6268" spans="3:9" s="175" customFormat="1" ht="15" customHeight="1" x14ac:dyDescent="0.25">
      <c r="C6268" s="170"/>
      <c r="E6268" s="176"/>
      <c r="F6268" s="171"/>
      <c r="G6268" s="212"/>
      <c r="H6268" s="176"/>
      <c r="I6268" s="163"/>
    </row>
    <row r="6269" spans="3:9" s="175" customFormat="1" ht="15" customHeight="1" x14ac:dyDescent="0.25">
      <c r="C6269" s="170"/>
      <c r="E6269" s="176"/>
      <c r="F6269" s="171"/>
      <c r="G6269" s="212"/>
      <c r="H6269" s="176"/>
      <c r="I6269" s="163"/>
    </row>
    <row r="6270" spans="3:9" s="175" customFormat="1" ht="15" customHeight="1" x14ac:dyDescent="0.25">
      <c r="C6270" s="170"/>
      <c r="E6270" s="176"/>
      <c r="F6270" s="171"/>
      <c r="G6270" s="212"/>
      <c r="H6270" s="176"/>
      <c r="I6270" s="163"/>
    </row>
    <row r="6271" spans="3:9" s="175" customFormat="1" ht="15" customHeight="1" x14ac:dyDescent="0.25">
      <c r="C6271" s="170"/>
      <c r="E6271" s="176"/>
      <c r="F6271" s="171"/>
      <c r="G6271" s="212"/>
      <c r="H6271" s="176"/>
      <c r="I6271" s="163"/>
    </row>
    <row r="6272" spans="3:9" s="175" customFormat="1" ht="15" customHeight="1" x14ac:dyDescent="0.25">
      <c r="C6272" s="170"/>
      <c r="E6272" s="176"/>
      <c r="F6272" s="171"/>
      <c r="G6272" s="212"/>
      <c r="H6272" s="176"/>
      <c r="I6272" s="163"/>
    </row>
    <row r="6273" spans="3:9" s="175" customFormat="1" ht="15" customHeight="1" x14ac:dyDescent="0.25">
      <c r="C6273" s="170"/>
      <c r="E6273" s="176"/>
      <c r="F6273" s="171"/>
      <c r="G6273" s="212"/>
      <c r="H6273" s="176"/>
      <c r="I6273" s="163"/>
    </row>
    <row r="6274" spans="3:9" s="175" customFormat="1" ht="15" customHeight="1" x14ac:dyDescent="0.25">
      <c r="C6274" s="170"/>
      <c r="E6274" s="176"/>
      <c r="F6274" s="171"/>
      <c r="G6274" s="212"/>
      <c r="H6274" s="176"/>
      <c r="I6274" s="163"/>
    </row>
    <row r="6275" spans="3:9" s="175" customFormat="1" ht="15" customHeight="1" x14ac:dyDescent="0.25">
      <c r="C6275" s="170"/>
      <c r="E6275" s="176"/>
      <c r="F6275" s="171"/>
      <c r="G6275" s="212"/>
      <c r="H6275" s="176"/>
      <c r="I6275" s="163"/>
    </row>
    <row r="6276" spans="3:9" s="175" customFormat="1" ht="15" customHeight="1" x14ac:dyDescent="0.25">
      <c r="C6276" s="170"/>
      <c r="E6276" s="176"/>
      <c r="F6276" s="171"/>
      <c r="G6276" s="212"/>
      <c r="H6276" s="176"/>
      <c r="I6276" s="163"/>
    </row>
    <row r="6277" spans="3:9" s="175" customFormat="1" ht="15" customHeight="1" x14ac:dyDescent="0.25">
      <c r="C6277" s="170"/>
      <c r="E6277" s="176"/>
      <c r="F6277" s="171"/>
      <c r="G6277" s="212"/>
      <c r="H6277" s="176"/>
      <c r="I6277" s="163"/>
    </row>
    <row r="6278" spans="3:9" s="175" customFormat="1" ht="15" customHeight="1" x14ac:dyDescent="0.25">
      <c r="C6278" s="170"/>
      <c r="E6278" s="176"/>
      <c r="F6278" s="171"/>
      <c r="G6278" s="212"/>
      <c r="H6278" s="176"/>
      <c r="I6278" s="163"/>
    </row>
    <row r="6279" spans="3:9" s="175" customFormat="1" ht="15" customHeight="1" x14ac:dyDescent="0.25">
      <c r="C6279" s="170"/>
      <c r="E6279" s="176"/>
      <c r="F6279" s="171"/>
      <c r="G6279" s="212"/>
      <c r="H6279" s="176"/>
      <c r="I6279" s="163"/>
    </row>
    <row r="6280" spans="3:9" s="175" customFormat="1" ht="15" customHeight="1" x14ac:dyDescent="0.25">
      <c r="C6280" s="170"/>
      <c r="E6280" s="176"/>
      <c r="F6280" s="171"/>
      <c r="G6280" s="212"/>
      <c r="H6280" s="176"/>
      <c r="I6280" s="163"/>
    </row>
    <row r="6281" spans="3:9" s="175" customFormat="1" ht="15" customHeight="1" x14ac:dyDescent="0.25">
      <c r="C6281" s="170"/>
      <c r="E6281" s="176"/>
      <c r="F6281" s="171"/>
      <c r="G6281" s="212"/>
      <c r="H6281" s="176"/>
      <c r="I6281" s="163"/>
    </row>
    <row r="6282" spans="3:9" s="175" customFormat="1" ht="15" customHeight="1" x14ac:dyDescent="0.25">
      <c r="C6282" s="170"/>
      <c r="E6282" s="176"/>
      <c r="F6282" s="171"/>
      <c r="G6282" s="212"/>
      <c r="H6282" s="176"/>
      <c r="I6282" s="163"/>
    </row>
    <row r="6283" spans="3:9" s="175" customFormat="1" ht="15" customHeight="1" x14ac:dyDescent="0.25">
      <c r="C6283" s="170"/>
      <c r="E6283" s="176"/>
      <c r="F6283" s="171"/>
      <c r="G6283" s="212"/>
      <c r="H6283" s="176"/>
      <c r="I6283" s="163"/>
    </row>
    <row r="6284" spans="3:9" s="175" customFormat="1" ht="15" customHeight="1" x14ac:dyDescent="0.25">
      <c r="C6284" s="170"/>
      <c r="E6284" s="176"/>
      <c r="F6284" s="171"/>
      <c r="G6284" s="212"/>
      <c r="H6284" s="176"/>
      <c r="I6284" s="163"/>
    </row>
    <row r="6285" spans="3:9" s="175" customFormat="1" ht="15" customHeight="1" x14ac:dyDescent="0.25">
      <c r="C6285" s="170"/>
      <c r="E6285" s="176"/>
      <c r="F6285" s="171"/>
      <c r="G6285" s="212"/>
      <c r="H6285" s="176"/>
      <c r="I6285" s="163"/>
    </row>
    <row r="6286" spans="3:9" s="175" customFormat="1" ht="15" customHeight="1" x14ac:dyDescent="0.25">
      <c r="C6286" s="170"/>
      <c r="E6286" s="176"/>
      <c r="F6286" s="171"/>
      <c r="G6286" s="212"/>
      <c r="H6286" s="176"/>
      <c r="I6286" s="163"/>
    </row>
    <row r="6287" spans="3:9" s="175" customFormat="1" ht="15" customHeight="1" x14ac:dyDescent="0.25">
      <c r="C6287" s="170"/>
      <c r="E6287" s="176"/>
      <c r="F6287" s="171"/>
      <c r="G6287" s="212"/>
      <c r="H6287" s="176"/>
      <c r="I6287" s="163"/>
    </row>
    <row r="6288" spans="3:9" s="175" customFormat="1" ht="15" customHeight="1" x14ac:dyDescent="0.25">
      <c r="C6288" s="170"/>
      <c r="E6288" s="176"/>
      <c r="F6288" s="171"/>
      <c r="G6288" s="212"/>
      <c r="H6288" s="176"/>
      <c r="I6288" s="163"/>
    </row>
    <row r="6289" spans="3:9" s="175" customFormat="1" ht="15" customHeight="1" x14ac:dyDescent="0.25">
      <c r="C6289" s="170"/>
      <c r="E6289" s="176"/>
      <c r="F6289" s="171"/>
      <c r="G6289" s="212"/>
      <c r="H6289" s="176"/>
      <c r="I6289" s="163"/>
    </row>
    <row r="6290" spans="3:9" s="175" customFormat="1" ht="15" customHeight="1" x14ac:dyDescent="0.25">
      <c r="C6290" s="170"/>
      <c r="E6290" s="176"/>
      <c r="F6290" s="171"/>
      <c r="G6290" s="212"/>
      <c r="H6290" s="176"/>
      <c r="I6290" s="163"/>
    </row>
    <row r="6291" spans="3:9" s="175" customFormat="1" ht="15" customHeight="1" x14ac:dyDescent="0.25">
      <c r="C6291" s="170"/>
      <c r="E6291" s="176"/>
      <c r="F6291" s="171"/>
      <c r="G6291" s="212"/>
      <c r="H6291" s="176"/>
      <c r="I6291" s="163"/>
    </row>
    <row r="6292" spans="3:9" s="175" customFormat="1" ht="15" customHeight="1" x14ac:dyDescent="0.25">
      <c r="C6292" s="170"/>
      <c r="E6292" s="176"/>
      <c r="F6292" s="171"/>
      <c r="G6292" s="212"/>
      <c r="H6292" s="176"/>
      <c r="I6292" s="163"/>
    </row>
    <row r="6293" spans="3:9" s="175" customFormat="1" ht="15" customHeight="1" x14ac:dyDescent="0.25">
      <c r="C6293" s="170"/>
      <c r="E6293" s="176"/>
      <c r="F6293" s="171"/>
      <c r="G6293" s="212"/>
      <c r="H6293" s="176"/>
      <c r="I6293" s="163"/>
    </row>
    <row r="6294" spans="3:9" s="175" customFormat="1" ht="15" customHeight="1" x14ac:dyDescent="0.25">
      <c r="C6294" s="170"/>
      <c r="E6294" s="176"/>
      <c r="F6294" s="171"/>
      <c r="G6294" s="212"/>
      <c r="H6294" s="176"/>
      <c r="I6294" s="163"/>
    </row>
    <row r="6295" spans="3:9" s="175" customFormat="1" ht="15" customHeight="1" x14ac:dyDescent="0.25">
      <c r="C6295" s="170"/>
      <c r="E6295" s="176"/>
      <c r="F6295" s="171"/>
      <c r="G6295" s="212"/>
      <c r="H6295" s="176"/>
      <c r="I6295" s="163"/>
    </row>
    <row r="6296" spans="3:9" s="175" customFormat="1" ht="15" customHeight="1" x14ac:dyDescent="0.25">
      <c r="C6296" s="170"/>
      <c r="E6296" s="176"/>
      <c r="F6296" s="171"/>
      <c r="G6296" s="212"/>
      <c r="H6296" s="176"/>
      <c r="I6296" s="163"/>
    </row>
    <row r="6297" spans="3:9" s="175" customFormat="1" ht="15" customHeight="1" x14ac:dyDescent="0.25">
      <c r="C6297" s="170"/>
      <c r="E6297" s="176"/>
      <c r="F6297" s="171"/>
      <c r="G6297" s="212"/>
      <c r="H6297" s="176"/>
      <c r="I6297" s="163"/>
    </row>
    <row r="6298" spans="3:9" s="175" customFormat="1" ht="15" customHeight="1" x14ac:dyDescent="0.25">
      <c r="C6298" s="170"/>
      <c r="E6298" s="176"/>
      <c r="F6298" s="171"/>
      <c r="G6298" s="212"/>
      <c r="H6298" s="176"/>
      <c r="I6298" s="163"/>
    </row>
    <row r="6299" spans="3:9" s="175" customFormat="1" ht="15" customHeight="1" x14ac:dyDescent="0.25">
      <c r="C6299" s="170"/>
      <c r="E6299" s="176"/>
      <c r="F6299" s="171"/>
      <c r="G6299" s="212"/>
      <c r="H6299" s="176"/>
      <c r="I6299" s="163"/>
    </row>
    <row r="6300" spans="3:9" s="175" customFormat="1" ht="15" customHeight="1" x14ac:dyDescent="0.25">
      <c r="C6300" s="170"/>
      <c r="E6300" s="176"/>
      <c r="F6300" s="171"/>
      <c r="G6300" s="212"/>
      <c r="H6300" s="176"/>
      <c r="I6300" s="163"/>
    </row>
    <row r="6301" spans="3:9" s="175" customFormat="1" ht="15" customHeight="1" x14ac:dyDescent="0.25">
      <c r="C6301" s="170"/>
      <c r="E6301" s="176"/>
      <c r="F6301" s="171"/>
      <c r="G6301" s="212"/>
      <c r="H6301" s="176"/>
      <c r="I6301" s="163"/>
    </row>
    <row r="6302" spans="3:9" s="175" customFormat="1" ht="15" customHeight="1" x14ac:dyDescent="0.25">
      <c r="C6302" s="170"/>
      <c r="E6302" s="176"/>
      <c r="F6302" s="171"/>
      <c r="G6302" s="212"/>
      <c r="H6302" s="176"/>
      <c r="I6302" s="163"/>
    </row>
    <row r="6303" spans="3:9" s="175" customFormat="1" ht="15" customHeight="1" x14ac:dyDescent="0.25">
      <c r="C6303" s="170"/>
      <c r="E6303" s="176"/>
      <c r="F6303" s="171"/>
      <c r="G6303" s="212"/>
      <c r="H6303" s="176"/>
      <c r="I6303" s="163"/>
    </row>
    <row r="6304" spans="3:9" s="175" customFormat="1" ht="15" customHeight="1" x14ac:dyDescent="0.25">
      <c r="C6304" s="170"/>
      <c r="E6304" s="176"/>
      <c r="F6304" s="171"/>
      <c r="G6304" s="212"/>
      <c r="H6304" s="176"/>
      <c r="I6304" s="163"/>
    </row>
    <row r="6305" spans="3:9" s="175" customFormat="1" ht="15" customHeight="1" x14ac:dyDescent="0.25">
      <c r="C6305" s="170"/>
      <c r="E6305" s="176"/>
      <c r="F6305" s="171"/>
      <c r="G6305" s="212"/>
      <c r="H6305" s="176"/>
      <c r="I6305" s="163"/>
    </row>
    <row r="6306" spans="3:9" s="175" customFormat="1" ht="15" customHeight="1" x14ac:dyDescent="0.25">
      <c r="C6306" s="170"/>
      <c r="E6306" s="176"/>
      <c r="F6306" s="171"/>
      <c r="G6306" s="212"/>
      <c r="H6306" s="176"/>
      <c r="I6306" s="163"/>
    </row>
    <row r="6307" spans="3:9" s="175" customFormat="1" ht="15" customHeight="1" x14ac:dyDescent="0.25">
      <c r="C6307" s="170"/>
      <c r="E6307" s="176"/>
      <c r="F6307" s="171"/>
      <c r="G6307" s="212"/>
      <c r="H6307" s="176"/>
      <c r="I6307" s="163"/>
    </row>
    <row r="6308" spans="3:9" s="175" customFormat="1" ht="15" customHeight="1" x14ac:dyDescent="0.25">
      <c r="C6308" s="170"/>
      <c r="E6308" s="176"/>
      <c r="F6308" s="171"/>
      <c r="G6308" s="212"/>
      <c r="H6308" s="176"/>
      <c r="I6308" s="163"/>
    </row>
    <row r="6309" spans="3:9" s="175" customFormat="1" ht="15" customHeight="1" x14ac:dyDescent="0.25">
      <c r="C6309" s="170"/>
      <c r="E6309" s="176"/>
      <c r="F6309" s="171"/>
      <c r="G6309" s="212"/>
      <c r="H6309" s="176"/>
      <c r="I6309" s="163"/>
    </row>
    <row r="6310" spans="3:9" s="175" customFormat="1" ht="15" customHeight="1" x14ac:dyDescent="0.25">
      <c r="C6310" s="170"/>
      <c r="E6310" s="176"/>
      <c r="F6310" s="171"/>
      <c r="G6310" s="212"/>
      <c r="H6310" s="176"/>
      <c r="I6310" s="163"/>
    </row>
    <row r="6311" spans="3:9" s="175" customFormat="1" ht="15" customHeight="1" x14ac:dyDescent="0.25">
      <c r="C6311" s="170"/>
      <c r="E6311" s="176"/>
      <c r="F6311" s="171"/>
      <c r="G6311" s="212"/>
      <c r="H6311" s="176"/>
      <c r="I6311" s="163"/>
    </row>
    <row r="6312" spans="3:9" s="175" customFormat="1" ht="15" customHeight="1" x14ac:dyDescent="0.25">
      <c r="C6312" s="170"/>
      <c r="E6312" s="176"/>
      <c r="F6312" s="171"/>
      <c r="G6312" s="212"/>
      <c r="H6312" s="176"/>
      <c r="I6312" s="163"/>
    </row>
    <row r="6313" spans="3:9" s="175" customFormat="1" ht="15" customHeight="1" x14ac:dyDescent="0.25">
      <c r="C6313" s="170"/>
      <c r="E6313" s="176"/>
      <c r="F6313" s="171"/>
      <c r="G6313" s="212"/>
      <c r="H6313" s="176"/>
      <c r="I6313" s="163"/>
    </row>
    <row r="6314" spans="3:9" s="175" customFormat="1" ht="15" customHeight="1" x14ac:dyDescent="0.25">
      <c r="C6314" s="170"/>
      <c r="E6314" s="176"/>
      <c r="F6314" s="171"/>
      <c r="G6314" s="212"/>
      <c r="H6314" s="176"/>
      <c r="I6314" s="163"/>
    </row>
    <row r="6315" spans="3:9" s="175" customFormat="1" ht="15" customHeight="1" x14ac:dyDescent="0.25">
      <c r="C6315" s="170"/>
      <c r="E6315" s="176"/>
      <c r="F6315" s="171"/>
      <c r="G6315" s="212"/>
      <c r="H6315" s="176"/>
      <c r="I6315" s="163"/>
    </row>
    <row r="6316" spans="3:9" s="175" customFormat="1" ht="15" customHeight="1" x14ac:dyDescent="0.25">
      <c r="C6316" s="170"/>
      <c r="E6316" s="176"/>
      <c r="F6316" s="171"/>
      <c r="G6316" s="212"/>
      <c r="H6316" s="176"/>
      <c r="I6316" s="163"/>
    </row>
    <row r="6317" spans="3:9" s="175" customFormat="1" ht="15" customHeight="1" x14ac:dyDescent="0.25">
      <c r="C6317" s="170"/>
      <c r="E6317" s="176"/>
      <c r="F6317" s="171"/>
      <c r="G6317" s="212"/>
      <c r="H6317" s="176"/>
      <c r="I6317" s="163"/>
    </row>
    <row r="6318" spans="3:9" s="175" customFormat="1" ht="15" customHeight="1" x14ac:dyDescent="0.25">
      <c r="C6318" s="170"/>
      <c r="E6318" s="176"/>
      <c r="F6318" s="171"/>
      <c r="G6318" s="212"/>
      <c r="H6318" s="176"/>
      <c r="I6318" s="163"/>
    </row>
    <row r="6319" spans="3:9" s="175" customFormat="1" ht="15" customHeight="1" x14ac:dyDescent="0.25">
      <c r="C6319" s="170"/>
      <c r="E6319" s="176"/>
      <c r="F6319" s="171"/>
      <c r="G6319" s="212"/>
      <c r="H6319" s="176"/>
      <c r="I6319" s="163"/>
    </row>
    <row r="6320" spans="3:9" s="175" customFormat="1" ht="15" customHeight="1" x14ac:dyDescent="0.25">
      <c r="C6320" s="170"/>
      <c r="E6320" s="176"/>
      <c r="F6320" s="171"/>
      <c r="G6320" s="212"/>
      <c r="H6320" s="176"/>
      <c r="I6320" s="163"/>
    </row>
    <row r="6321" spans="3:9" s="175" customFormat="1" ht="15" customHeight="1" x14ac:dyDescent="0.25">
      <c r="C6321" s="170"/>
      <c r="E6321" s="176"/>
      <c r="F6321" s="171"/>
      <c r="G6321" s="212"/>
      <c r="H6321" s="176"/>
      <c r="I6321" s="163"/>
    </row>
    <row r="6322" spans="3:9" s="175" customFormat="1" ht="15" customHeight="1" x14ac:dyDescent="0.25">
      <c r="C6322" s="170"/>
      <c r="E6322" s="176"/>
      <c r="F6322" s="171"/>
      <c r="G6322" s="212"/>
      <c r="H6322" s="176"/>
      <c r="I6322" s="163"/>
    </row>
    <row r="6323" spans="3:9" s="175" customFormat="1" ht="15" customHeight="1" x14ac:dyDescent="0.25">
      <c r="C6323" s="170"/>
      <c r="E6323" s="176"/>
      <c r="F6323" s="171"/>
      <c r="G6323" s="212"/>
      <c r="H6323" s="176"/>
      <c r="I6323" s="163"/>
    </row>
    <row r="6324" spans="3:9" s="175" customFormat="1" ht="15" customHeight="1" x14ac:dyDescent="0.25">
      <c r="C6324" s="170"/>
      <c r="E6324" s="176"/>
      <c r="F6324" s="171"/>
      <c r="G6324" s="212"/>
      <c r="H6324" s="176"/>
      <c r="I6324" s="163"/>
    </row>
    <row r="6325" spans="3:9" s="175" customFormat="1" ht="15" customHeight="1" x14ac:dyDescent="0.25">
      <c r="C6325" s="170"/>
      <c r="E6325" s="176"/>
      <c r="F6325" s="171"/>
      <c r="G6325" s="212"/>
      <c r="H6325" s="176"/>
      <c r="I6325" s="163"/>
    </row>
    <row r="6326" spans="3:9" s="175" customFormat="1" ht="15" customHeight="1" x14ac:dyDescent="0.25">
      <c r="C6326" s="170"/>
      <c r="E6326" s="176"/>
      <c r="F6326" s="171"/>
      <c r="G6326" s="212"/>
      <c r="H6326" s="176"/>
      <c r="I6326" s="163"/>
    </row>
    <row r="6327" spans="3:9" s="175" customFormat="1" ht="15" customHeight="1" x14ac:dyDescent="0.25">
      <c r="C6327" s="170"/>
      <c r="E6327" s="176"/>
      <c r="F6327" s="171"/>
      <c r="G6327" s="212"/>
      <c r="H6327" s="176"/>
      <c r="I6327" s="163"/>
    </row>
    <row r="6328" spans="3:9" s="175" customFormat="1" ht="15" customHeight="1" x14ac:dyDescent="0.25">
      <c r="C6328" s="170"/>
      <c r="E6328" s="176"/>
      <c r="F6328" s="171"/>
      <c r="G6328" s="212"/>
      <c r="H6328" s="176"/>
      <c r="I6328" s="163"/>
    </row>
    <row r="6329" spans="3:9" s="175" customFormat="1" ht="15" customHeight="1" x14ac:dyDescent="0.25">
      <c r="C6329" s="170"/>
      <c r="E6329" s="176"/>
      <c r="F6329" s="171"/>
      <c r="G6329" s="212"/>
      <c r="H6329" s="176"/>
      <c r="I6329" s="163"/>
    </row>
    <row r="6330" spans="3:9" s="175" customFormat="1" ht="15" customHeight="1" x14ac:dyDescent="0.25">
      <c r="C6330" s="170"/>
      <c r="E6330" s="176"/>
      <c r="F6330" s="171"/>
      <c r="G6330" s="212"/>
      <c r="H6330" s="176"/>
      <c r="I6330" s="163"/>
    </row>
    <row r="6331" spans="3:9" s="175" customFormat="1" ht="15" customHeight="1" x14ac:dyDescent="0.25">
      <c r="C6331" s="170"/>
      <c r="E6331" s="176"/>
      <c r="F6331" s="171"/>
      <c r="G6331" s="212"/>
      <c r="H6331" s="176"/>
      <c r="I6331" s="163"/>
    </row>
    <row r="6332" spans="3:9" s="175" customFormat="1" ht="15" customHeight="1" x14ac:dyDescent="0.25">
      <c r="C6332" s="170"/>
      <c r="E6332" s="176"/>
      <c r="F6332" s="171"/>
      <c r="G6332" s="212"/>
      <c r="H6332" s="176"/>
      <c r="I6332" s="163"/>
    </row>
    <row r="6333" spans="3:9" s="175" customFormat="1" ht="15" customHeight="1" x14ac:dyDescent="0.25">
      <c r="C6333" s="170"/>
      <c r="E6333" s="176"/>
      <c r="F6333" s="171"/>
      <c r="G6333" s="212"/>
      <c r="H6333" s="176"/>
      <c r="I6333" s="163"/>
    </row>
    <row r="6334" spans="3:9" s="175" customFormat="1" ht="15" customHeight="1" x14ac:dyDescent="0.25">
      <c r="C6334" s="170"/>
      <c r="E6334" s="176"/>
      <c r="F6334" s="171"/>
      <c r="G6334" s="212"/>
      <c r="H6334" s="176"/>
      <c r="I6334" s="163"/>
    </row>
    <row r="6335" spans="3:9" s="175" customFormat="1" ht="15" customHeight="1" x14ac:dyDescent="0.25">
      <c r="C6335" s="170"/>
      <c r="E6335" s="176"/>
      <c r="F6335" s="171"/>
      <c r="G6335" s="212"/>
      <c r="H6335" s="176"/>
      <c r="I6335" s="163"/>
    </row>
    <row r="6336" spans="3:9" s="175" customFormat="1" ht="15" customHeight="1" x14ac:dyDescent="0.25">
      <c r="C6336" s="170"/>
      <c r="E6336" s="176"/>
      <c r="F6336" s="171"/>
      <c r="G6336" s="212"/>
      <c r="H6336" s="176"/>
      <c r="I6336" s="163"/>
    </row>
    <row r="6337" spans="3:9" s="175" customFormat="1" ht="15" customHeight="1" x14ac:dyDescent="0.25">
      <c r="C6337" s="170"/>
      <c r="E6337" s="176"/>
      <c r="F6337" s="171"/>
      <c r="G6337" s="212"/>
      <c r="H6337" s="176"/>
      <c r="I6337" s="163"/>
    </row>
    <row r="6338" spans="3:9" s="175" customFormat="1" ht="15" customHeight="1" x14ac:dyDescent="0.25">
      <c r="C6338" s="170"/>
      <c r="E6338" s="176"/>
      <c r="F6338" s="171"/>
      <c r="G6338" s="212"/>
      <c r="H6338" s="176"/>
      <c r="I6338" s="163"/>
    </row>
    <row r="6339" spans="3:9" s="175" customFormat="1" ht="15" customHeight="1" x14ac:dyDescent="0.25">
      <c r="C6339" s="170"/>
      <c r="E6339" s="176"/>
      <c r="F6339" s="171"/>
      <c r="G6339" s="212"/>
      <c r="H6339" s="176"/>
      <c r="I6339" s="163"/>
    </row>
    <row r="6340" spans="3:9" s="175" customFormat="1" ht="15" customHeight="1" x14ac:dyDescent="0.25">
      <c r="C6340" s="170"/>
      <c r="E6340" s="176"/>
      <c r="F6340" s="171"/>
      <c r="G6340" s="212"/>
      <c r="H6340" s="176"/>
      <c r="I6340" s="163"/>
    </row>
    <row r="6341" spans="3:9" s="175" customFormat="1" ht="15" customHeight="1" x14ac:dyDescent="0.25">
      <c r="C6341" s="170"/>
      <c r="E6341" s="176"/>
      <c r="F6341" s="171"/>
      <c r="G6341" s="212"/>
      <c r="H6341" s="176"/>
      <c r="I6341" s="163"/>
    </row>
    <row r="6342" spans="3:9" s="175" customFormat="1" ht="15" customHeight="1" x14ac:dyDescent="0.25">
      <c r="C6342" s="170"/>
      <c r="E6342" s="176"/>
      <c r="F6342" s="171"/>
      <c r="G6342" s="212"/>
      <c r="H6342" s="176"/>
      <c r="I6342" s="163"/>
    </row>
    <row r="6343" spans="3:9" s="175" customFormat="1" ht="15" customHeight="1" x14ac:dyDescent="0.25">
      <c r="C6343" s="170"/>
      <c r="E6343" s="176"/>
      <c r="F6343" s="171"/>
      <c r="G6343" s="212"/>
      <c r="H6343" s="176"/>
      <c r="I6343" s="163"/>
    </row>
    <row r="6344" spans="3:9" s="175" customFormat="1" ht="15" customHeight="1" x14ac:dyDescent="0.25">
      <c r="C6344" s="170"/>
      <c r="E6344" s="176"/>
      <c r="F6344" s="171"/>
      <c r="G6344" s="212"/>
      <c r="H6344" s="176"/>
      <c r="I6344" s="163"/>
    </row>
    <row r="6345" spans="3:9" s="175" customFormat="1" ht="15" customHeight="1" x14ac:dyDescent="0.25">
      <c r="C6345" s="170"/>
      <c r="E6345" s="176"/>
      <c r="F6345" s="171"/>
      <c r="G6345" s="212"/>
      <c r="H6345" s="176"/>
      <c r="I6345" s="163"/>
    </row>
    <row r="6346" spans="3:9" s="175" customFormat="1" ht="15" customHeight="1" x14ac:dyDescent="0.25">
      <c r="C6346" s="170"/>
      <c r="E6346" s="176"/>
      <c r="F6346" s="171"/>
      <c r="G6346" s="212"/>
      <c r="H6346" s="176"/>
      <c r="I6346" s="163"/>
    </row>
    <row r="6347" spans="3:9" s="175" customFormat="1" ht="15" customHeight="1" x14ac:dyDescent="0.25">
      <c r="C6347" s="170"/>
      <c r="E6347" s="176"/>
      <c r="F6347" s="171"/>
      <c r="G6347" s="212"/>
      <c r="H6347" s="176"/>
      <c r="I6347" s="163"/>
    </row>
    <row r="6348" spans="3:9" s="175" customFormat="1" ht="15" customHeight="1" x14ac:dyDescent="0.25">
      <c r="C6348" s="170"/>
      <c r="E6348" s="176"/>
      <c r="F6348" s="171"/>
      <c r="G6348" s="212"/>
      <c r="H6348" s="176"/>
      <c r="I6348" s="163"/>
    </row>
    <row r="6349" spans="3:9" s="175" customFormat="1" ht="15" customHeight="1" x14ac:dyDescent="0.25">
      <c r="C6349" s="170"/>
      <c r="E6349" s="176"/>
      <c r="F6349" s="171"/>
      <c r="G6349" s="212"/>
      <c r="H6349" s="176"/>
      <c r="I6349" s="163"/>
    </row>
    <row r="6350" spans="3:9" s="175" customFormat="1" ht="15" customHeight="1" x14ac:dyDescent="0.25">
      <c r="C6350" s="170"/>
      <c r="E6350" s="176"/>
      <c r="F6350" s="171"/>
      <c r="G6350" s="212"/>
      <c r="H6350" s="176"/>
      <c r="I6350" s="163"/>
    </row>
    <row r="6351" spans="3:9" s="175" customFormat="1" ht="15" customHeight="1" x14ac:dyDescent="0.25">
      <c r="C6351" s="170"/>
      <c r="E6351" s="176"/>
      <c r="F6351" s="171"/>
      <c r="G6351" s="212"/>
      <c r="H6351" s="176"/>
      <c r="I6351" s="163"/>
    </row>
    <row r="6352" spans="3:9" s="175" customFormat="1" ht="15" customHeight="1" x14ac:dyDescent="0.25">
      <c r="C6352" s="170"/>
      <c r="E6352" s="176"/>
      <c r="F6352" s="171"/>
      <c r="G6352" s="212"/>
      <c r="H6352" s="176"/>
      <c r="I6352" s="163"/>
    </row>
    <row r="6353" spans="3:9" s="175" customFormat="1" ht="15" customHeight="1" x14ac:dyDescent="0.25">
      <c r="C6353" s="170"/>
      <c r="E6353" s="176"/>
      <c r="F6353" s="171"/>
      <c r="G6353" s="212"/>
      <c r="H6353" s="176"/>
      <c r="I6353" s="163"/>
    </row>
    <row r="6354" spans="3:9" s="175" customFormat="1" ht="15" customHeight="1" x14ac:dyDescent="0.25">
      <c r="C6354" s="170"/>
      <c r="E6354" s="176"/>
      <c r="F6354" s="171"/>
      <c r="G6354" s="212"/>
      <c r="H6354" s="176"/>
      <c r="I6354" s="163"/>
    </row>
    <row r="6355" spans="3:9" s="175" customFormat="1" ht="15" customHeight="1" x14ac:dyDescent="0.25">
      <c r="C6355" s="170"/>
      <c r="E6355" s="176"/>
      <c r="F6355" s="171"/>
      <c r="G6355" s="212"/>
      <c r="H6355" s="176"/>
      <c r="I6355" s="163"/>
    </row>
    <row r="6356" spans="3:9" s="175" customFormat="1" ht="15" customHeight="1" x14ac:dyDescent="0.25">
      <c r="C6356" s="170"/>
      <c r="E6356" s="176"/>
      <c r="F6356" s="171"/>
      <c r="G6356" s="212"/>
      <c r="H6356" s="176"/>
      <c r="I6356" s="163"/>
    </row>
    <row r="6357" spans="3:9" s="175" customFormat="1" ht="15" customHeight="1" x14ac:dyDescent="0.25">
      <c r="C6357" s="170"/>
      <c r="E6357" s="176"/>
      <c r="F6357" s="171"/>
      <c r="G6357" s="212"/>
      <c r="H6357" s="176"/>
      <c r="I6357" s="163"/>
    </row>
    <row r="6358" spans="3:9" s="175" customFormat="1" ht="15" customHeight="1" x14ac:dyDescent="0.25">
      <c r="C6358" s="170"/>
      <c r="E6358" s="176"/>
      <c r="F6358" s="171"/>
      <c r="G6358" s="212"/>
      <c r="H6358" s="176"/>
      <c r="I6358" s="163"/>
    </row>
    <row r="6359" spans="3:9" s="175" customFormat="1" ht="15" customHeight="1" x14ac:dyDescent="0.25">
      <c r="C6359" s="170"/>
      <c r="E6359" s="176"/>
      <c r="F6359" s="171"/>
      <c r="G6359" s="212"/>
      <c r="H6359" s="176"/>
      <c r="I6359" s="163"/>
    </row>
    <row r="6360" spans="3:9" s="175" customFormat="1" ht="15" customHeight="1" x14ac:dyDescent="0.25">
      <c r="C6360" s="170"/>
      <c r="E6360" s="176"/>
      <c r="F6360" s="171"/>
      <c r="G6360" s="212"/>
      <c r="H6360" s="176"/>
      <c r="I6360" s="163"/>
    </row>
    <row r="6361" spans="3:9" s="175" customFormat="1" ht="15" customHeight="1" x14ac:dyDescent="0.25">
      <c r="C6361" s="170"/>
      <c r="E6361" s="176"/>
      <c r="F6361" s="171"/>
      <c r="G6361" s="212"/>
      <c r="H6361" s="176"/>
      <c r="I6361" s="163"/>
    </row>
    <row r="6362" spans="3:9" s="175" customFormat="1" ht="15" customHeight="1" x14ac:dyDescent="0.25">
      <c r="C6362" s="170"/>
      <c r="E6362" s="176"/>
      <c r="F6362" s="171"/>
      <c r="G6362" s="212"/>
      <c r="H6362" s="176"/>
      <c r="I6362" s="163"/>
    </row>
    <row r="6363" spans="3:9" s="175" customFormat="1" ht="15" customHeight="1" x14ac:dyDescent="0.25">
      <c r="C6363" s="170"/>
      <c r="E6363" s="176"/>
      <c r="F6363" s="171"/>
      <c r="G6363" s="212"/>
      <c r="H6363" s="176"/>
      <c r="I6363" s="163"/>
    </row>
    <row r="6364" spans="3:9" s="175" customFormat="1" ht="15" customHeight="1" x14ac:dyDescent="0.25">
      <c r="C6364" s="170"/>
      <c r="E6364" s="176"/>
      <c r="F6364" s="171"/>
      <c r="G6364" s="212"/>
      <c r="H6364" s="176"/>
      <c r="I6364" s="163"/>
    </row>
    <row r="6365" spans="3:9" s="175" customFormat="1" ht="15" customHeight="1" x14ac:dyDescent="0.25">
      <c r="C6365" s="170"/>
      <c r="E6365" s="176"/>
      <c r="F6365" s="171"/>
      <c r="G6365" s="212"/>
      <c r="H6365" s="176"/>
      <c r="I6365" s="163"/>
    </row>
    <row r="6366" spans="3:9" s="175" customFormat="1" ht="15" customHeight="1" x14ac:dyDescent="0.25">
      <c r="C6366" s="170"/>
      <c r="E6366" s="176"/>
      <c r="F6366" s="171"/>
      <c r="G6366" s="212"/>
      <c r="H6366" s="176"/>
      <c r="I6366" s="163"/>
    </row>
    <row r="6367" spans="3:9" s="175" customFormat="1" ht="15" customHeight="1" x14ac:dyDescent="0.25">
      <c r="C6367" s="170"/>
      <c r="E6367" s="176"/>
      <c r="F6367" s="171"/>
      <c r="G6367" s="212"/>
      <c r="H6367" s="176"/>
      <c r="I6367" s="163"/>
    </row>
    <row r="6368" spans="3:9" s="175" customFormat="1" ht="15" customHeight="1" x14ac:dyDescent="0.25">
      <c r="C6368" s="170"/>
      <c r="E6368" s="176"/>
      <c r="F6368" s="171"/>
      <c r="G6368" s="212"/>
      <c r="H6368" s="176"/>
      <c r="I6368" s="163"/>
    </row>
    <row r="6369" spans="3:9" s="175" customFormat="1" ht="15" customHeight="1" x14ac:dyDescent="0.25">
      <c r="C6369" s="170"/>
      <c r="E6369" s="176"/>
      <c r="F6369" s="171"/>
      <c r="G6369" s="212"/>
      <c r="H6369" s="176"/>
      <c r="I6369" s="163"/>
    </row>
    <row r="6370" spans="3:9" s="175" customFormat="1" ht="15" customHeight="1" x14ac:dyDescent="0.25">
      <c r="C6370" s="170"/>
      <c r="E6370" s="176"/>
      <c r="F6370" s="171"/>
      <c r="G6370" s="212"/>
      <c r="H6370" s="176"/>
      <c r="I6370" s="163"/>
    </row>
    <row r="6371" spans="3:9" s="175" customFormat="1" ht="15" customHeight="1" x14ac:dyDescent="0.25">
      <c r="C6371" s="170"/>
      <c r="E6371" s="176"/>
      <c r="F6371" s="171"/>
      <c r="G6371" s="212"/>
      <c r="H6371" s="176"/>
      <c r="I6371" s="163"/>
    </row>
    <row r="6372" spans="3:9" s="175" customFormat="1" ht="15" customHeight="1" x14ac:dyDescent="0.25">
      <c r="C6372" s="170"/>
      <c r="E6372" s="176"/>
      <c r="F6372" s="171"/>
      <c r="G6372" s="212"/>
      <c r="H6372" s="176"/>
      <c r="I6372" s="163"/>
    </row>
    <row r="6373" spans="3:9" s="175" customFormat="1" ht="15" customHeight="1" x14ac:dyDescent="0.25">
      <c r="C6373" s="170"/>
      <c r="E6373" s="176"/>
      <c r="F6373" s="171"/>
      <c r="G6373" s="212"/>
      <c r="H6373" s="176"/>
      <c r="I6373" s="163"/>
    </row>
    <row r="6374" spans="3:9" s="175" customFormat="1" ht="15" customHeight="1" x14ac:dyDescent="0.25">
      <c r="C6374" s="170"/>
      <c r="E6374" s="176"/>
      <c r="F6374" s="171"/>
      <c r="G6374" s="212"/>
      <c r="H6374" s="176"/>
      <c r="I6374" s="163"/>
    </row>
    <row r="6375" spans="3:9" s="175" customFormat="1" ht="15" customHeight="1" x14ac:dyDescent="0.25">
      <c r="C6375" s="170"/>
      <c r="E6375" s="176"/>
      <c r="F6375" s="171"/>
      <c r="G6375" s="212"/>
      <c r="H6375" s="176"/>
      <c r="I6375" s="163"/>
    </row>
    <row r="6376" spans="3:9" s="175" customFormat="1" ht="15" customHeight="1" x14ac:dyDescent="0.25">
      <c r="C6376" s="170"/>
      <c r="E6376" s="176"/>
      <c r="F6376" s="171"/>
      <c r="G6376" s="212"/>
      <c r="H6376" s="176"/>
      <c r="I6376" s="163"/>
    </row>
    <row r="6377" spans="3:9" s="175" customFormat="1" ht="15" customHeight="1" x14ac:dyDescent="0.25">
      <c r="C6377" s="170"/>
      <c r="E6377" s="176"/>
      <c r="F6377" s="171"/>
      <c r="G6377" s="212"/>
      <c r="H6377" s="176"/>
      <c r="I6377" s="163"/>
    </row>
    <row r="6378" spans="3:9" s="175" customFormat="1" ht="15" customHeight="1" x14ac:dyDescent="0.25">
      <c r="C6378" s="170"/>
      <c r="E6378" s="176"/>
      <c r="F6378" s="171"/>
      <c r="G6378" s="212"/>
      <c r="H6378" s="176"/>
      <c r="I6378" s="163"/>
    </row>
    <row r="6379" spans="3:9" s="175" customFormat="1" ht="15" customHeight="1" x14ac:dyDescent="0.25">
      <c r="C6379" s="170"/>
      <c r="E6379" s="176"/>
      <c r="F6379" s="171"/>
      <c r="G6379" s="212"/>
      <c r="H6379" s="176"/>
      <c r="I6379" s="163"/>
    </row>
    <row r="6380" spans="3:9" s="175" customFormat="1" ht="15" customHeight="1" x14ac:dyDescent="0.25">
      <c r="C6380" s="170"/>
      <c r="E6380" s="176"/>
      <c r="F6380" s="171"/>
      <c r="G6380" s="212"/>
      <c r="H6380" s="176"/>
      <c r="I6380" s="163"/>
    </row>
    <row r="6381" spans="3:9" s="175" customFormat="1" ht="15" customHeight="1" x14ac:dyDescent="0.25">
      <c r="C6381" s="170"/>
      <c r="E6381" s="176"/>
      <c r="F6381" s="171"/>
      <c r="G6381" s="212"/>
      <c r="H6381" s="176"/>
      <c r="I6381" s="163"/>
    </row>
    <row r="6382" spans="3:9" s="175" customFormat="1" ht="15" customHeight="1" x14ac:dyDescent="0.25">
      <c r="C6382" s="170"/>
      <c r="E6382" s="176"/>
      <c r="F6382" s="171"/>
      <c r="G6382" s="212"/>
      <c r="H6382" s="176"/>
      <c r="I6382" s="163"/>
    </row>
    <row r="6383" spans="3:9" s="175" customFormat="1" ht="15" customHeight="1" x14ac:dyDescent="0.25">
      <c r="C6383" s="170"/>
      <c r="E6383" s="176"/>
      <c r="F6383" s="171"/>
      <c r="G6383" s="212"/>
      <c r="H6383" s="176"/>
      <c r="I6383" s="163"/>
    </row>
    <row r="6384" spans="3:9" s="175" customFormat="1" ht="15" customHeight="1" x14ac:dyDescent="0.25">
      <c r="C6384" s="170"/>
      <c r="E6384" s="176"/>
      <c r="F6384" s="171"/>
      <c r="G6384" s="212"/>
      <c r="H6384" s="176"/>
      <c r="I6384" s="163"/>
    </row>
    <row r="6385" spans="3:9" s="175" customFormat="1" ht="15" customHeight="1" x14ac:dyDescent="0.25">
      <c r="C6385" s="170"/>
      <c r="E6385" s="176"/>
      <c r="F6385" s="171"/>
      <c r="G6385" s="212"/>
      <c r="H6385" s="176"/>
      <c r="I6385" s="163"/>
    </row>
    <row r="6386" spans="3:9" s="175" customFormat="1" ht="15" customHeight="1" x14ac:dyDescent="0.25">
      <c r="C6386" s="170"/>
      <c r="E6386" s="176"/>
      <c r="F6386" s="171"/>
      <c r="G6386" s="212"/>
      <c r="H6386" s="176"/>
      <c r="I6386" s="163"/>
    </row>
    <row r="6387" spans="3:9" s="175" customFormat="1" ht="15" customHeight="1" x14ac:dyDescent="0.25">
      <c r="C6387" s="170"/>
      <c r="E6387" s="176"/>
      <c r="F6387" s="171"/>
      <c r="G6387" s="212"/>
      <c r="H6387" s="176"/>
      <c r="I6387" s="163"/>
    </row>
    <row r="6388" spans="3:9" s="175" customFormat="1" ht="15" customHeight="1" x14ac:dyDescent="0.25">
      <c r="C6388" s="170"/>
      <c r="E6388" s="176"/>
      <c r="F6388" s="171"/>
      <c r="G6388" s="212"/>
      <c r="H6388" s="176"/>
      <c r="I6388" s="163"/>
    </row>
    <row r="6389" spans="3:9" s="175" customFormat="1" ht="15" customHeight="1" x14ac:dyDescent="0.25">
      <c r="C6389" s="170"/>
      <c r="E6389" s="176"/>
      <c r="F6389" s="171"/>
      <c r="G6389" s="212"/>
      <c r="H6389" s="176"/>
      <c r="I6389" s="163"/>
    </row>
    <row r="6390" spans="3:9" s="175" customFormat="1" ht="15" customHeight="1" x14ac:dyDescent="0.25">
      <c r="C6390" s="170"/>
      <c r="E6390" s="176"/>
      <c r="F6390" s="171"/>
      <c r="G6390" s="212"/>
      <c r="H6390" s="176"/>
      <c r="I6390" s="163"/>
    </row>
    <row r="6391" spans="3:9" s="175" customFormat="1" ht="15" customHeight="1" x14ac:dyDescent="0.25">
      <c r="C6391" s="170"/>
      <c r="E6391" s="176"/>
      <c r="F6391" s="171"/>
      <c r="G6391" s="212"/>
      <c r="H6391" s="176"/>
      <c r="I6391" s="163"/>
    </row>
    <row r="6392" spans="3:9" s="175" customFormat="1" ht="15" customHeight="1" x14ac:dyDescent="0.25">
      <c r="C6392" s="170"/>
      <c r="E6392" s="176"/>
      <c r="F6392" s="171"/>
      <c r="G6392" s="212"/>
      <c r="H6392" s="176"/>
      <c r="I6392" s="163"/>
    </row>
    <row r="6393" spans="3:9" s="175" customFormat="1" ht="15" customHeight="1" x14ac:dyDescent="0.25">
      <c r="C6393" s="170"/>
      <c r="E6393" s="176"/>
      <c r="F6393" s="171"/>
      <c r="G6393" s="212"/>
      <c r="H6393" s="176"/>
      <c r="I6393" s="163"/>
    </row>
    <row r="6394" spans="3:9" s="175" customFormat="1" ht="15" customHeight="1" x14ac:dyDescent="0.25">
      <c r="C6394" s="170"/>
      <c r="E6394" s="176"/>
      <c r="F6394" s="171"/>
      <c r="G6394" s="212"/>
      <c r="H6394" s="176"/>
      <c r="I6394" s="163"/>
    </row>
    <row r="6395" spans="3:9" s="175" customFormat="1" ht="15" customHeight="1" x14ac:dyDescent="0.25">
      <c r="C6395" s="170"/>
      <c r="E6395" s="176"/>
      <c r="F6395" s="171"/>
      <c r="G6395" s="212"/>
      <c r="H6395" s="176"/>
      <c r="I6395" s="163"/>
    </row>
    <row r="6396" spans="3:9" s="175" customFormat="1" ht="15" customHeight="1" x14ac:dyDescent="0.25">
      <c r="C6396" s="170"/>
      <c r="E6396" s="176"/>
      <c r="F6396" s="171"/>
      <c r="G6396" s="212"/>
      <c r="H6396" s="176"/>
      <c r="I6396" s="163"/>
    </row>
    <row r="6397" spans="3:9" s="175" customFormat="1" ht="15" customHeight="1" x14ac:dyDescent="0.25">
      <c r="C6397" s="170"/>
      <c r="E6397" s="176"/>
      <c r="F6397" s="171"/>
      <c r="G6397" s="212"/>
      <c r="H6397" s="176"/>
      <c r="I6397" s="163"/>
    </row>
    <row r="6398" spans="3:9" s="175" customFormat="1" ht="15" customHeight="1" x14ac:dyDescent="0.25">
      <c r="C6398" s="170"/>
      <c r="E6398" s="176"/>
      <c r="F6398" s="171"/>
      <c r="G6398" s="212"/>
      <c r="H6398" s="176"/>
      <c r="I6398" s="163"/>
    </row>
    <row r="6399" spans="3:9" s="175" customFormat="1" ht="15" customHeight="1" x14ac:dyDescent="0.25">
      <c r="C6399" s="170"/>
      <c r="E6399" s="176"/>
      <c r="F6399" s="171"/>
      <c r="G6399" s="212"/>
      <c r="H6399" s="176"/>
      <c r="I6399" s="163"/>
    </row>
    <row r="6400" spans="3:9" s="175" customFormat="1" ht="15" customHeight="1" x14ac:dyDescent="0.25">
      <c r="C6400" s="170"/>
      <c r="E6400" s="176"/>
      <c r="F6400" s="171"/>
      <c r="G6400" s="212"/>
      <c r="H6400" s="176"/>
      <c r="I6400" s="163"/>
    </row>
    <row r="6401" spans="3:9" s="175" customFormat="1" ht="15" customHeight="1" x14ac:dyDescent="0.25">
      <c r="C6401" s="170"/>
      <c r="E6401" s="176"/>
      <c r="F6401" s="171"/>
      <c r="G6401" s="212"/>
      <c r="H6401" s="176"/>
      <c r="I6401" s="163"/>
    </row>
    <row r="6402" spans="3:9" s="175" customFormat="1" ht="15" customHeight="1" x14ac:dyDescent="0.25">
      <c r="C6402" s="170"/>
      <c r="E6402" s="176"/>
      <c r="F6402" s="171"/>
      <c r="G6402" s="212"/>
      <c r="H6402" s="176"/>
      <c r="I6402" s="163"/>
    </row>
    <row r="6403" spans="3:9" s="175" customFormat="1" ht="15" customHeight="1" x14ac:dyDescent="0.25">
      <c r="C6403" s="170"/>
      <c r="E6403" s="176"/>
      <c r="F6403" s="171"/>
      <c r="G6403" s="212"/>
      <c r="H6403" s="176"/>
      <c r="I6403" s="163"/>
    </row>
    <row r="6404" spans="3:9" s="175" customFormat="1" ht="15" customHeight="1" x14ac:dyDescent="0.25">
      <c r="C6404" s="170"/>
      <c r="E6404" s="176"/>
      <c r="F6404" s="171"/>
      <c r="G6404" s="212"/>
      <c r="H6404" s="176"/>
      <c r="I6404" s="163"/>
    </row>
    <row r="6405" spans="3:9" s="175" customFormat="1" ht="15" customHeight="1" x14ac:dyDescent="0.25">
      <c r="C6405" s="170"/>
      <c r="E6405" s="176"/>
      <c r="F6405" s="171"/>
      <c r="G6405" s="212"/>
      <c r="H6405" s="176"/>
      <c r="I6405" s="163"/>
    </row>
    <row r="6406" spans="3:9" s="175" customFormat="1" ht="15" customHeight="1" x14ac:dyDescent="0.25">
      <c r="C6406" s="170"/>
      <c r="E6406" s="176"/>
      <c r="F6406" s="171"/>
      <c r="G6406" s="212"/>
      <c r="H6406" s="176"/>
      <c r="I6406" s="163"/>
    </row>
    <row r="6407" spans="3:9" s="175" customFormat="1" ht="15" customHeight="1" x14ac:dyDescent="0.25">
      <c r="C6407" s="170"/>
      <c r="E6407" s="176"/>
      <c r="F6407" s="171"/>
      <c r="G6407" s="212"/>
      <c r="H6407" s="176"/>
      <c r="I6407" s="163"/>
    </row>
    <row r="6408" spans="3:9" s="175" customFormat="1" ht="15" customHeight="1" x14ac:dyDescent="0.25">
      <c r="C6408" s="170"/>
      <c r="E6408" s="176"/>
      <c r="F6408" s="171"/>
      <c r="G6408" s="212"/>
      <c r="H6408" s="176"/>
      <c r="I6408" s="163"/>
    </row>
    <row r="6409" spans="3:9" s="175" customFormat="1" ht="15" customHeight="1" x14ac:dyDescent="0.25">
      <c r="C6409" s="170"/>
      <c r="E6409" s="176"/>
      <c r="F6409" s="171"/>
      <c r="G6409" s="212"/>
      <c r="H6409" s="176"/>
      <c r="I6409" s="163"/>
    </row>
    <row r="6410" spans="3:9" s="175" customFormat="1" ht="15" customHeight="1" x14ac:dyDescent="0.25">
      <c r="C6410" s="170"/>
      <c r="E6410" s="176"/>
      <c r="F6410" s="171"/>
      <c r="G6410" s="212"/>
      <c r="H6410" s="176"/>
      <c r="I6410" s="163"/>
    </row>
    <row r="6411" spans="3:9" s="175" customFormat="1" ht="15" customHeight="1" x14ac:dyDescent="0.25">
      <c r="C6411" s="170"/>
      <c r="E6411" s="176"/>
      <c r="F6411" s="171"/>
      <c r="G6411" s="212"/>
      <c r="H6411" s="176"/>
      <c r="I6411" s="163"/>
    </row>
    <row r="6412" spans="3:9" s="175" customFormat="1" ht="15" customHeight="1" x14ac:dyDescent="0.25">
      <c r="C6412" s="170"/>
      <c r="E6412" s="176"/>
      <c r="F6412" s="171"/>
      <c r="G6412" s="212"/>
      <c r="H6412" s="176"/>
      <c r="I6412" s="163"/>
    </row>
    <row r="6413" spans="3:9" s="175" customFormat="1" ht="15" customHeight="1" x14ac:dyDescent="0.25">
      <c r="C6413" s="170"/>
      <c r="E6413" s="176"/>
      <c r="F6413" s="171"/>
      <c r="G6413" s="212"/>
      <c r="H6413" s="176"/>
      <c r="I6413" s="163"/>
    </row>
    <row r="6414" spans="3:9" s="175" customFormat="1" ht="15" customHeight="1" x14ac:dyDescent="0.25">
      <c r="C6414" s="170"/>
      <c r="E6414" s="176"/>
      <c r="F6414" s="171"/>
      <c r="G6414" s="212"/>
      <c r="H6414" s="176"/>
      <c r="I6414" s="163"/>
    </row>
    <row r="6415" spans="3:9" s="175" customFormat="1" ht="15" customHeight="1" x14ac:dyDescent="0.25">
      <c r="C6415" s="170"/>
      <c r="E6415" s="176"/>
      <c r="F6415" s="171"/>
      <c r="G6415" s="212"/>
      <c r="H6415" s="176"/>
      <c r="I6415" s="163"/>
    </row>
    <row r="6416" spans="3:9" s="175" customFormat="1" ht="15" customHeight="1" x14ac:dyDescent="0.25">
      <c r="C6416" s="170"/>
      <c r="E6416" s="176"/>
      <c r="F6416" s="171"/>
      <c r="G6416" s="212"/>
      <c r="H6416" s="176"/>
      <c r="I6416" s="163"/>
    </row>
    <row r="6417" spans="3:9" s="175" customFormat="1" ht="15" customHeight="1" x14ac:dyDescent="0.25">
      <c r="C6417" s="170"/>
      <c r="E6417" s="176"/>
      <c r="F6417" s="171"/>
      <c r="G6417" s="212"/>
      <c r="H6417" s="176"/>
      <c r="I6417" s="163"/>
    </row>
    <row r="6418" spans="3:9" s="175" customFormat="1" ht="15" customHeight="1" x14ac:dyDescent="0.25">
      <c r="C6418" s="170"/>
      <c r="E6418" s="176"/>
      <c r="F6418" s="171"/>
      <c r="G6418" s="212"/>
      <c r="H6418" s="176"/>
      <c r="I6418" s="163"/>
    </row>
    <row r="6419" spans="3:9" s="175" customFormat="1" ht="15" customHeight="1" x14ac:dyDescent="0.25">
      <c r="C6419" s="170"/>
      <c r="E6419" s="176"/>
      <c r="F6419" s="171"/>
      <c r="G6419" s="212"/>
      <c r="H6419" s="176"/>
      <c r="I6419" s="163"/>
    </row>
    <row r="6420" spans="3:9" s="175" customFormat="1" ht="15" customHeight="1" x14ac:dyDescent="0.25">
      <c r="C6420" s="170"/>
      <c r="E6420" s="176"/>
      <c r="F6420" s="171"/>
      <c r="G6420" s="212"/>
      <c r="H6420" s="176"/>
      <c r="I6420" s="163"/>
    </row>
    <row r="6421" spans="3:9" s="175" customFormat="1" ht="15" customHeight="1" x14ac:dyDescent="0.25">
      <c r="C6421" s="170"/>
      <c r="E6421" s="176"/>
      <c r="F6421" s="171"/>
      <c r="G6421" s="212"/>
      <c r="H6421" s="176"/>
      <c r="I6421" s="163"/>
    </row>
    <row r="6422" spans="3:9" s="175" customFormat="1" ht="15" customHeight="1" x14ac:dyDescent="0.25">
      <c r="C6422" s="170"/>
      <c r="E6422" s="176"/>
      <c r="F6422" s="171"/>
      <c r="G6422" s="212"/>
      <c r="H6422" s="176"/>
      <c r="I6422" s="163"/>
    </row>
    <row r="6423" spans="3:9" s="175" customFormat="1" ht="15" customHeight="1" x14ac:dyDescent="0.25">
      <c r="C6423" s="170"/>
      <c r="E6423" s="176"/>
      <c r="F6423" s="171"/>
      <c r="G6423" s="212"/>
      <c r="H6423" s="176"/>
      <c r="I6423" s="163"/>
    </row>
    <row r="6424" spans="3:9" s="175" customFormat="1" ht="15" customHeight="1" x14ac:dyDescent="0.25">
      <c r="C6424" s="170"/>
      <c r="E6424" s="176"/>
      <c r="F6424" s="171"/>
      <c r="G6424" s="212"/>
      <c r="H6424" s="176"/>
      <c r="I6424" s="163"/>
    </row>
    <row r="6425" spans="3:9" s="175" customFormat="1" ht="15" customHeight="1" x14ac:dyDescent="0.25">
      <c r="C6425" s="170"/>
      <c r="E6425" s="176"/>
      <c r="F6425" s="171"/>
      <c r="G6425" s="212"/>
      <c r="H6425" s="176"/>
      <c r="I6425" s="163"/>
    </row>
    <row r="6426" spans="3:9" s="175" customFormat="1" ht="15" customHeight="1" x14ac:dyDescent="0.25">
      <c r="C6426" s="170"/>
      <c r="E6426" s="176"/>
      <c r="F6426" s="171"/>
      <c r="G6426" s="212"/>
      <c r="H6426" s="176"/>
      <c r="I6426" s="163"/>
    </row>
    <row r="6427" spans="3:9" s="175" customFormat="1" ht="15" customHeight="1" x14ac:dyDescent="0.25">
      <c r="C6427" s="170"/>
      <c r="E6427" s="176"/>
      <c r="F6427" s="171"/>
      <c r="G6427" s="212"/>
      <c r="H6427" s="176"/>
      <c r="I6427" s="163"/>
    </row>
    <row r="6428" spans="3:9" s="175" customFormat="1" ht="15" customHeight="1" x14ac:dyDescent="0.25">
      <c r="C6428" s="170"/>
      <c r="E6428" s="176"/>
      <c r="F6428" s="171"/>
      <c r="G6428" s="212"/>
      <c r="H6428" s="176"/>
      <c r="I6428" s="163"/>
    </row>
    <row r="6429" spans="3:9" s="175" customFormat="1" ht="15" customHeight="1" x14ac:dyDescent="0.25">
      <c r="C6429" s="170"/>
      <c r="E6429" s="176"/>
      <c r="F6429" s="171"/>
      <c r="G6429" s="212"/>
      <c r="H6429" s="176"/>
      <c r="I6429" s="163"/>
    </row>
    <row r="6430" spans="3:9" s="175" customFormat="1" ht="15" customHeight="1" x14ac:dyDescent="0.25">
      <c r="C6430" s="170"/>
      <c r="E6430" s="176"/>
      <c r="F6430" s="171"/>
      <c r="G6430" s="212"/>
      <c r="H6430" s="176"/>
      <c r="I6430" s="163"/>
    </row>
    <row r="6431" spans="3:9" s="175" customFormat="1" ht="15" customHeight="1" x14ac:dyDescent="0.25">
      <c r="C6431" s="170"/>
      <c r="E6431" s="176"/>
      <c r="F6431" s="171"/>
      <c r="G6431" s="212"/>
      <c r="H6431" s="176"/>
      <c r="I6431" s="163"/>
    </row>
    <row r="6432" spans="3:9" s="175" customFormat="1" ht="15" customHeight="1" x14ac:dyDescent="0.25">
      <c r="C6432" s="170"/>
      <c r="E6432" s="176"/>
      <c r="F6432" s="171"/>
      <c r="G6432" s="212"/>
      <c r="H6432" s="176"/>
      <c r="I6432" s="163"/>
    </row>
    <row r="6433" spans="3:9" s="175" customFormat="1" ht="15" customHeight="1" x14ac:dyDescent="0.25">
      <c r="C6433" s="170"/>
      <c r="E6433" s="176"/>
      <c r="F6433" s="171"/>
      <c r="G6433" s="212"/>
      <c r="H6433" s="176"/>
      <c r="I6433" s="163"/>
    </row>
    <row r="6434" spans="3:9" s="175" customFormat="1" ht="15" customHeight="1" x14ac:dyDescent="0.25">
      <c r="C6434" s="170"/>
      <c r="E6434" s="176"/>
      <c r="F6434" s="171"/>
      <c r="G6434" s="212"/>
      <c r="H6434" s="176"/>
      <c r="I6434" s="163"/>
    </row>
    <row r="6435" spans="3:9" s="175" customFormat="1" ht="15" customHeight="1" x14ac:dyDescent="0.25">
      <c r="C6435" s="170"/>
      <c r="E6435" s="176"/>
      <c r="F6435" s="171"/>
      <c r="G6435" s="212"/>
      <c r="H6435" s="176"/>
      <c r="I6435" s="163"/>
    </row>
    <row r="6436" spans="3:9" s="175" customFormat="1" ht="15" customHeight="1" x14ac:dyDescent="0.25">
      <c r="C6436" s="170"/>
      <c r="E6436" s="176"/>
      <c r="F6436" s="171"/>
      <c r="G6436" s="212"/>
      <c r="H6436" s="176"/>
      <c r="I6436" s="163"/>
    </row>
    <row r="6437" spans="3:9" s="175" customFormat="1" ht="15" customHeight="1" x14ac:dyDescent="0.25">
      <c r="C6437" s="170"/>
      <c r="E6437" s="176"/>
      <c r="F6437" s="171"/>
      <c r="G6437" s="212"/>
      <c r="H6437" s="176"/>
      <c r="I6437" s="163"/>
    </row>
    <row r="6438" spans="3:9" s="175" customFormat="1" ht="15" customHeight="1" x14ac:dyDescent="0.25">
      <c r="C6438" s="170"/>
      <c r="E6438" s="176"/>
      <c r="F6438" s="171"/>
      <c r="G6438" s="212"/>
      <c r="H6438" s="176"/>
      <c r="I6438" s="163"/>
    </row>
    <row r="6439" spans="3:9" s="175" customFormat="1" ht="15" customHeight="1" x14ac:dyDescent="0.25">
      <c r="C6439" s="170"/>
      <c r="E6439" s="176"/>
      <c r="F6439" s="171"/>
      <c r="G6439" s="212"/>
      <c r="H6439" s="176"/>
      <c r="I6439" s="163"/>
    </row>
    <row r="6440" spans="3:9" s="175" customFormat="1" ht="15" customHeight="1" x14ac:dyDescent="0.25">
      <c r="C6440" s="170"/>
      <c r="E6440" s="176"/>
      <c r="F6440" s="171"/>
      <c r="G6440" s="212"/>
      <c r="H6440" s="176"/>
      <c r="I6440" s="163"/>
    </row>
    <row r="6441" spans="3:9" s="175" customFormat="1" ht="15" customHeight="1" x14ac:dyDescent="0.25">
      <c r="C6441" s="170"/>
      <c r="E6441" s="176"/>
      <c r="F6441" s="171"/>
      <c r="G6441" s="212"/>
      <c r="H6441" s="176"/>
      <c r="I6441" s="163"/>
    </row>
    <row r="6442" spans="3:9" s="175" customFormat="1" ht="15" customHeight="1" x14ac:dyDescent="0.25">
      <c r="C6442" s="170"/>
      <c r="E6442" s="176"/>
      <c r="F6442" s="171"/>
      <c r="G6442" s="212"/>
      <c r="H6442" s="176"/>
      <c r="I6442" s="163"/>
    </row>
    <row r="6443" spans="3:9" s="175" customFormat="1" ht="15" customHeight="1" x14ac:dyDescent="0.25">
      <c r="C6443" s="170"/>
      <c r="E6443" s="176"/>
      <c r="F6443" s="171"/>
      <c r="G6443" s="212"/>
      <c r="H6443" s="176"/>
      <c r="I6443" s="163"/>
    </row>
    <row r="6444" spans="3:9" s="175" customFormat="1" ht="15" customHeight="1" x14ac:dyDescent="0.25">
      <c r="C6444" s="170"/>
      <c r="E6444" s="176"/>
      <c r="F6444" s="171"/>
      <c r="G6444" s="212"/>
      <c r="H6444" s="176"/>
      <c r="I6444" s="163"/>
    </row>
    <row r="6445" spans="3:9" s="175" customFormat="1" ht="15" customHeight="1" x14ac:dyDescent="0.25">
      <c r="C6445" s="170"/>
      <c r="E6445" s="176"/>
      <c r="F6445" s="171"/>
      <c r="G6445" s="212"/>
      <c r="H6445" s="176"/>
      <c r="I6445" s="163"/>
    </row>
    <row r="6446" spans="3:9" s="175" customFormat="1" ht="15" customHeight="1" x14ac:dyDescent="0.25">
      <c r="C6446" s="170"/>
      <c r="E6446" s="176"/>
      <c r="F6446" s="171"/>
      <c r="G6446" s="212"/>
      <c r="H6446" s="176"/>
      <c r="I6446" s="163"/>
    </row>
    <row r="6447" spans="3:9" s="175" customFormat="1" ht="15" customHeight="1" x14ac:dyDescent="0.25">
      <c r="C6447" s="170"/>
      <c r="E6447" s="176"/>
      <c r="F6447" s="171"/>
      <c r="G6447" s="212"/>
      <c r="H6447" s="176"/>
      <c r="I6447" s="163"/>
    </row>
    <row r="6448" spans="3:9" s="175" customFormat="1" ht="15" customHeight="1" x14ac:dyDescent="0.25">
      <c r="C6448" s="170"/>
      <c r="E6448" s="176"/>
      <c r="F6448" s="171"/>
      <c r="G6448" s="212"/>
      <c r="H6448" s="176"/>
      <c r="I6448" s="163"/>
    </row>
    <row r="6449" spans="3:9" s="175" customFormat="1" ht="15" customHeight="1" x14ac:dyDescent="0.25">
      <c r="C6449" s="170"/>
      <c r="E6449" s="176"/>
      <c r="F6449" s="171"/>
      <c r="G6449" s="212"/>
      <c r="H6449" s="176"/>
      <c r="I6449" s="163"/>
    </row>
    <row r="6450" spans="3:9" s="175" customFormat="1" ht="15" customHeight="1" x14ac:dyDescent="0.25">
      <c r="C6450" s="170"/>
      <c r="E6450" s="176"/>
      <c r="F6450" s="171"/>
      <c r="G6450" s="212"/>
      <c r="H6450" s="176"/>
      <c r="I6450" s="163"/>
    </row>
    <row r="6451" spans="3:9" s="175" customFormat="1" ht="15" customHeight="1" x14ac:dyDescent="0.25">
      <c r="C6451" s="170"/>
      <c r="E6451" s="176"/>
      <c r="F6451" s="171"/>
      <c r="G6451" s="212"/>
      <c r="H6451" s="176"/>
      <c r="I6451" s="163"/>
    </row>
    <row r="6452" spans="3:9" s="175" customFormat="1" ht="15" customHeight="1" x14ac:dyDescent="0.25">
      <c r="C6452" s="170"/>
      <c r="E6452" s="176"/>
      <c r="F6452" s="171"/>
      <c r="G6452" s="212"/>
      <c r="H6452" s="176"/>
      <c r="I6452" s="163"/>
    </row>
    <row r="6453" spans="3:9" s="175" customFormat="1" ht="15" customHeight="1" x14ac:dyDescent="0.25">
      <c r="C6453" s="170"/>
      <c r="E6453" s="176"/>
      <c r="F6453" s="171"/>
      <c r="G6453" s="212"/>
      <c r="H6453" s="176"/>
      <c r="I6453" s="163"/>
    </row>
    <row r="6454" spans="3:9" s="175" customFormat="1" ht="15" customHeight="1" x14ac:dyDescent="0.25">
      <c r="C6454" s="170"/>
      <c r="E6454" s="176"/>
      <c r="F6454" s="171"/>
      <c r="G6454" s="212"/>
      <c r="H6454" s="176"/>
      <c r="I6454" s="163"/>
    </row>
    <row r="6455" spans="3:9" s="175" customFormat="1" ht="15" customHeight="1" x14ac:dyDescent="0.25">
      <c r="C6455" s="170"/>
      <c r="E6455" s="176"/>
      <c r="F6455" s="171"/>
      <c r="G6455" s="212"/>
      <c r="H6455" s="176"/>
      <c r="I6455" s="163"/>
    </row>
    <row r="6456" spans="3:9" s="175" customFormat="1" ht="15" customHeight="1" x14ac:dyDescent="0.25">
      <c r="C6456" s="170"/>
      <c r="E6456" s="176"/>
      <c r="F6456" s="171"/>
      <c r="G6456" s="212"/>
      <c r="H6456" s="176"/>
      <c r="I6456" s="163"/>
    </row>
    <row r="6457" spans="3:9" s="175" customFormat="1" ht="15" customHeight="1" x14ac:dyDescent="0.25">
      <c r="C6457" s="170"/>
      <c r="E6457" s="176"/>
      <c r="F6457" s="171"/>
      <c r="G6457" s="212"/>
      <c r="H6457" s="176"/>
      <c r="I6457" s="163"/>
    </row>
    <row r="6458" spans="3:9" s="175" customFormat="1" ht="15" customHeight="1" x14ac:dyDescent="0.25">
      <c r="C6458" s="170"/>
      <c r="E6458" s="176"/>
      <c r="F6458" s="171"/>
      <c r="G6458" s="212"/>
      <c r="H6458" s="176"/>
      <c r="I6458" s="163"/>
    </row>
    <row r="6459" spans="3:9" s="175" customFormat="1" ht="15" customHeight="1" x14ac:dyDescent="0.25">
      <c r="C6459" s="170"/>
      <c r="E6459" s="176"/>
      <c r="F6459" s="171"/>
      <c r="G6459" s="212"/>
      <c r="H6459" s="176"/>
      <c r="I6459" s="163"/>
    </row>
    <row r="6460" spans="3:9" s="175" customFormat="1" ht="15" customHeight="1" x14ac:dyDescent="0.25">
      <c r="C6460" s="170"/>
      <c r="E6460" s="176"/>
      <c r="F6460" s="171"/>
      <c r="G6460" s="212"/>
      <c r="H6460" s="176"/>
      <c r="I6460" s="163"/>
    </row>
    <row r="6461" spans="3:9" s="175" customFormat="1" ht="15" customHeight="1" x14ac:dyDescent="0.25">
      <c r="C6461" s="170"/>
      <c r="E6461" s="176"/>
      <c r="F6461" s="171"/>
      <c r="G6461" s="212"/>
      <c r="H6461" s="176"/>
      <c r="I6461" s="163"/>
    </row>
    <row r="6462" spans="3:9" s="175" customFormat="1" ht="15" customHeight="1" x14ac:dyDescent="0.25">
      <c r="C6462" s="170"/>
      <c r="E6462" s="176"/>
      <c r="F6462" s="171"/>
      <c r="G6462" s="212"/>
      <c r="H6462" s="176"/>
      <c r="I6462" s="163"/>
    </row>
    <row r="6463" spans="3:9" s="175" customFormat="1" ht="15" customHeight="1" x14ac:dyDescent="0.25">
      <c r="C6463" s="170"/>
      <c r="E6463" s="176"/>
      <c r="F6463" s="171"/>
      <c r="G6463" s="212"/>
      <c r="H6463" s="176"/>
      <c r="I6463" s="163"/>
    </row>
    <row r="6464" spans="3:9" s="175" customFormat="1" ht="15" customHeight="1" x14ac:dyDescent="0.25">
      <c r="C6464" s="170"/>
      <c r="E6464" s="176"/>
      <c r="F6464" s="171"/>
      <c r="G6464" s="212"/>
      <c r="H6464" s="176"/>
      <c r="I6464" s="163"/>
    </row>
    <row r="6465" spans="3:9" s="175" customFormat="1" ht="15" customHeight="1" x14ac:dyDescent="0.25">
      <c r="C6465" s="170"/>
      <c r="E6465" s="176"/>
      <c r="F6465" s="171"/>
      <c r="G6465" s="212"/>
      <c r="H6465" s="176"/>
      <c r="I6465" s="163"/>
    </row>
    <row r="6466" spans="3:9" s="175" customFormat="1" ht="15" customHeight="1" x14ac:dyDescent="0.25">
      <c r="C6466" s="170"/>
      <c r="E6466" s="176"/>
      <c r="F6466" s="171"/>
      <c r="G6466" s="212"/>
      <c r="H6466" s="176"/>
      <c r="I6466" s="163"/>
    </row>
    <row r="6467" spans="3:9" s="175" customFormat="1" ht="15" customHeight="1" x14ac:dyDescent="0.25">
      <c r="C6467" s="170"/>
      <c r="E6467" s="176"/>
      <c r="F6467" s="171"/>
      <c r="G6467" s="212"/>
      <c r="H6467" s="176"/>
      <c r="I6467" s="163"/>
    </row>
    <row r="6468" spans="3:9" s="175" customFormat="1" ht="15" customHeight="1" x14ac:dyDescent="0.25">
      <c r="C6468" s="170"/>
      <c r="E6468" s="176"/>
      <c r="F6468" s="171"/>
      <c r="G6468" s="212"/>
      <c r="H6468" s="176"/>
      <c r="I6468" s="163"/>
    </row>
    <row r="6469" spans="3:9" s="175" customFormat="1" ht="15" customHeight="1" x14ac:dyDescent="0.25">
      <c r="C6469" s="170"/>
      <c r="E6469" s="176"/>
      <c r="F6469" s="171"/>
      <c r="G6469" s="212"/>
      <c r="H6469" s="176"/>
      <c r="I6469" s="163"/>
    </row>
    <row r="6470" spans="3:9" s="175" customFormat="1" ht="15" customHeight="1" x14ac:dyDescent="0.25">
      <c r="C6470" s="170"/>
      <c r="E6470" s="176"/>
      <c r="F6470" s="171"/>
      <c r="G6470" s="212"/>
      <c r="H6470" s="176"/>
      <c r="I6470" s="163"/>
    </row>
    <row r="6471" spans="3:9" s="175" customFormat="1" ht="15" customHeight="1" x14ac:dyDescent="0.25">
      <c r="C6471" s="170"/>
      <c r="E6471" s="176"/>
      <c r="F6471" s="171"/>
      <c r="G6471" s="212"/>
      <c r="H6471" s="176"/>
      <c r="I6471" s="163"/>
    </row>
    <row r="6472" spans="3:9" s="175" customFormat="1" ht="15" customHeight="1" x14ac:dyDescent="0.25">
      <c r="C6472" s="170"/>
      <c r="E6472" s="176"/>
      <c r="F6472" s="171"/>
      <c r="G6472" s="212"/>
      <c r="H6472" s="176"/>
      <c r="I6472" s="163"/>
    </row>
    <row r="6473" spans="3:9" s="175" customFormat="1" ht="15" customHeight="1" x14ac:dyDescent="0.25">
      <c r="C6473" s="170"/>
      <c r="E6473" s="176"/>
      <c r="F6473" s="171"/>
      <c r="G6473" s="212"/>
      <c r="H6473" s="176"/>
      <c r="I6473" s="163"/>
    </row>
    <row r="6474" spans="3:9" s="175" customFormat="1" ht="15" customHeight="1" x14ac:dyDescent="0.25">
      <c r="C6474" s="170"/>
      <c r="E6474" s="176"/>
      <c r="F6474" s="171"/>
      <c r="G6474" s="212"/>
      <c r="H6474" s="176"/>
      <c r="I6474" s="163"/>
    </row>
    <row r="6475" spans="3:9" s="175" customFormat="1" ht="15" customHeight="1" x14ac:dyDescent="0.25">
      <c r="C6475" s="170"/>
      <c r="E6475" s="176"/>
      <c r="F6475" s="171"/>
      <c r="G6475" s="212"/>
      <c r="H6475" s="176"/>
      <c r="I6475" s="163"/>
    </row>
    <row r="6476" spans="3:9" s="175" customFormat="1" ht="15" customHeight="1" x14ac:dyDescent="0.25">
      <c r="C6476" s="170"/>
      <c r="E6476" s="176"/>
      <c r="F6476" s="171"/>
      <c r="G6476" s="212"/>
      <c r="H6476" s="176"/>
      <c r="I6476" s="163"/>
    </row>
    <row r="6477" spans="3:9" s="175" customFormat="1" ht="15" customHeight="1" x14ac:dyDescent="0.25">
      <c r="C6477" s="170"/>
      <c r="E6477" s="176"/>
      <c r="F6477" s="171"/>
      <c r="G6477" s="212"/>
      <c r="H6477" s="176"/>
      <c r="I6477" s="163"/>
    </row>
    <row r="6478" spans="3:9" s="175" customFormat="1" ht="15" customHeight="1" x14ac:dyDescent="0.25">
      <c r="C6478" s="170"/>
      <c r="E6478" s="176"/>
      <c r="F6478" s="171"/>
      <c r="G6478" s="212"/>
      <c r="H6478" s="176"/>
      <c r="I6478" s="163"/>
    </row>
    <row r="6479" spans="3:9" s="175" customFormat="1" ht="15" customHeight="1" x14ac:dyDescent="0.25">
      <c r="C6479" s="170"/>
      <c r="E6479" s="176"/>
      <c r="F6479" s="171"/>
      <c r="G6479" s="212"/>
      <c r="H6479" s="176"/>
      <c r="I6479" s="163"/>
    </row>
    <row r="6480" spans="3:9" s="175" customFormat="1" ht="15" customHeight="1" x14ac:dyDescent="0.25">
      <c r="C6480" s="170"/>
      <c r="E6480" s="176"/>
      <c r="F6480" s="171"/>
      <c r="G6480" s="212"/>
      <c r="H6480" s="176"/>
      <c r="I6480" s="163"/>
    </row>
    <row r="6481" spans="3:9" s="175" customFormat="1" ht="15" customHeight="1" x14ac:dyDescent="0.25">
      <c r="C6481" s="170"/>
      <c r="E6481" s="176"/>
      <c r="F6481" s="171"/>
      <c r="G6481" s="212"/>
      <c r="H6481" s="176"/>
      <c r="I6481" s="163"/>
    </row>
    <row r="6482" spans="3:9" s="175" customFormat="1" ht="15" customHeight="1" x14ac:dyDescent="0.25">
      <c r="C6482" s="170"/>
      <c r="E6482" s="176"/>
      <c r="F6482" s="171"/>
      <c r="G6482" s="212"/>
      <c r="H6482" s="176"/>
      <c r="I6482" s="163"/>
    </row>
    <row r="6483" spans="3:9" s="175" customFormat="1" ht="15" customHeight="1" x14ac:dyDescent="0.25">
      <c r="C6483" s="170"/>
      <c r="E6483" s="176"/>
      <c r="F6483" s="171"/>
      <c r="G6483" s="212"/>
      <c r="H6483" s="176"/>
      <c r="I6483" s="163"/>
    </row>
    <row r="6484" spans="3:9" s="175" customFormat="1" ht="15" customHeight="1" x14ac:dyDescent="0.25">
      <c r="C6484" s="170"/>
      <c r="E6484" s="176"/>
      <c r="F6484" s="171"/>
      <c r="G6484" s="212"/>
      <c r="H6484" s="176"/>
      <c r="I6484" s="163"/>
    </row>
    <row r="6485" spans="3:9" s="175" customFormat="1" ht="15" customHeight="1" x14ac:dyDescent="0.25">
      <c r="C6485" s="170"/>
      <c r="E6485" s="176"/>
      <c r="F6485" s="171"/>
      <c r="G6485" s="212"/>
      <c r="H6485" s="176"/>
      <c r="I6485" s="163"/>
    </row>
    <row r="6486" spans="3:9" s="175" customFormat="1" ht="15" customHeight="1" x14ac:dyDescent="0.25">
      <c r="C6486" s="170"/>
      <c r="E6486" s="176"/>
      <c r="F6486" s="171"/>
      <c r="G6486" s="212"/>
      <c r="H6486" s="176"/>
      <c r="I6486" s="163"/>
    </row>
    <row r="6487" spans="3:9" s="175" customFormat="1" ht="15" customHeight="1" x14ac:dyDescent="0.25">
      <c r="C6487" s="170"/>
      <c r="E6487" s="176"/>
      <c r="F6487" s="171"/>
      <c r="G6487" s="212"/>
      <c r="H6487" s="176"/>
      <c r="I6487" s="163"/>
    </row>
    <row r="6488" spans="3:9" s="175" customFormat="1" ht="15" customHeight="1" x14ac:dyDescent="0.25">
      <c r="C6488" s="170"/>
      <c r="E6488" s="176"/>
      <c r="F6488" s="171"/>
      <c r="G6488" s="212"/>
      <c r="H6488" s="176"/>
      <c r="I6488" s="163"/>
    </row>
    <row r="6489" spans="3:9" s="175" customFormat="1" ht="15" customHeight="1" x14ac:dyDescent="0.25">
      <c r="C6489" s="170"/>
      <c r="E6489" s="176"/>
      <c r="F6489" s="171"/>
      <c r="G6489" s="212"/>
      <c r="H6489" s="176"/>
      <c r="I6489" s="163"/>
    </row>
    <row r="6490" spans="3:9" s="175" customFormat="1" ht="15" customHeight="1" x14ac:dyDescent="0.25">
      <c r="C6490" s="170"/>
      <c r="E6490" s="176"/>
      <c r="F6490" s="171"/>
      <c r="G6490" s="212"/>
      <c r="H6490" s="176"/>
      <c r="I6490" s="163"/>
    </row>
    <row r="6491" spans="3:9" s="175" customFormat="1" ht="15" customHeight="1" x14ac:dyDescent="0.25">
      <c r="C6491" s="170"/>
      <c r="E6491" s="176"/>
      <c r="F6491" s="171"/>
      <c r="G6491" s="212"/>
      <c r="H6491" s="176"/>
      <c r="I6491" s="163"/>
    </row>
    <row r="6492" spans="3:9" s="175" customFormat="1" ht="15" customHeight="1" x14ac:dyDescent="0.25">
      <c r="C6492" s="170"/>
      <c r="E6492" s="176"/>
      <c r="F6492" s="171"/>
      <c r="G6492" s="212"/>
      <c r="H6492" s="176"/>
      <c r="I6492" s="163"/>
    </row>
    <row r="6493" spans="3:9" s="175" customFormat="1" ht="15" customHeight="1" x14ac:dyDescent="0.25">
      <c r="C6493" s="170"/>
      <c r="E6493" s="176"/>
      <c r="F6493" s="171"/>
      <c r="G6493" s="212"/>
      <c r="H6493" s="176"/>
      <c r="I6493" s="163"/>
    </row>
    <row r="6494" spans="3:9" s="175" customFormat="1" ht="15" customHeight="1" x14ac:dyDescent="0.25">
      <c r="C6494" s="170"/>
      <c r="E6494" s="176"/>
      <c r="F6494" s="171"/>
      <c r="G6494" s="212"/>
      <c r="H6494" s="176"/>
      <c r="I6494" s="163"/>
    </row>
    <row r="6495" spans="3:9" s="175" customFormat="1" ht="15" customHeight="1" x14ac:dyDescent="0.25">
      <c r="C6495" s="170"/>
      <c r="E6495" s="176"/>
      <c r="F6495" s="171"/>
      <c r="G6495" s="212"/>
      <c r="H6495" s="176"/>
      <c r="I6495" s="163"/>
    </row>
    <row r="6496" spans="3:9" s="175" customFormat="1" ht="15" customHeight="1" x14ac:dyDescent="0.25">
      <c r="C6496" s="170"/>
      <c r="E6496" s="176"/>
      <c r="F6496" s="171"/>
      <c r="G6496" s="212"/>
      <c r="H6496" s="176"/>
      <c r="I6496" s="163"/>
    </row>
    <row r="6497" spans="3:9" s="175" customFormat="1" ht="15" customHeight="1" x14ac:dyDescent="0.25">
      <c r="C6497" s="170"/>
      <c r="E6497" s="176"/>
      <c r="F6497" s="171"/>
      <c r="G6497" s="212"/>
      <c r="H6497" s="176"/>
      <c r="I6497" s="163"/>
    </row>
    <row r="6498" spans="3:9" s="175" customFormat="1" ht="15" customHeight="1" x14ac:dyDescent="0.25">
      <c r="C6498" s="170"/>
      <c r="E6498" s="176"/>
      <c r="F6498" s="171"/>
      <c r="G6498" s="212"/>
      <c r="H6498" s="176"/>
      <c r="I6498" s="163"/>
    </row>
    <row r="6499" spans="3:9" s="175" customFormat="1" ht="15" customHeight="1" x14ac:dyDescent="0.25">
      <c r="C6499" s="170"/>
      <c r="E6499" s="176"/>
      <c r="F6499" s="171"/>
      <c r="G6499" s="212"/>
      <c r="H6499" s="176"/>
      <c r="I6499" s="163"/>
    </row>
    <row r="6500" spans="3:9" s="175" customFormat="1" ht="15" customHeight="1" x14ac:dyDescent="0.25">
      <c r="C6500" s="170"/>
      <c r="E6500" s="176"/>
      <c r="F6500" s="171"/>
      <c r="G6500" s="212"/>
      <c r="H6500" s="176"/>
      <c r="I6500" s="163"/>
    </row>
    <row r="6501" spans="3:9" s="175" customFormat="1" ht="15" customHeight="1" x14ac:dyDescent="0.25">
      <c r="C6501" s="170"/>
      <c r="E6501" s="176"/>
      <c r="F6501" s="171"/>
      <c r="G6501" s="212"/>
      <c r="H6501" s="176"/>
      <c r="I6501" s="163"/>
    </row>
    <row r="6502" spans="3:9" s="175" customFormat="1" ht="15" customHeight="1" x14ac:dyDescent="0.25">
      <c r="C6502" s="170"/>
      <c r="E6502" s="176"/>
      <c r="F6502" s="171"/>
      <c r="G6502" s="212"/>
      <c r="H6502" s="176"/>
      <c r="I6502" s="163"/>
    </row>
    <row r="6503" spans="3:9" s="175" customFormat="1" ht="15" customHeight="1" x14ac:dyDescent="0.25">
      <c r="C6503" s="170"/>
      <c r="E6503" s="176"/>
      <c r="F6503" s="171"/>
      <c r="G6503" s="212"/>
      <c r="H6503" s="176"/>
      <c r="I6503" s="163"/>
    </row>
    <row r="6504" spans="3:9" s="175" customFormat="1" ht="15" customHeight="1" x14ac:dyDescent="0.25">
      <c r="C6504" s="170"/>
      <c r="E6504" s="176"/>
      <c r="F6504" s="171"/>
      <c r="G6504" s="212"/>
      <c r="H6504" s="176"/>
      <c r="I6504" s="163"/>
    </row>
    <row r="6505" spans="3:9" s="175" customFormat="1" ht="15" customHeight="1" x14ac:dyDescent="0.25">
      <c r="C6505" s="170"/>
      <c r="E6505" s="176"/>
      <c r="F6505" s="171"/>
      <c r="G6505" s="212"/>
      <c r="H6505" s="176"/>
      <c r="I6505" s="163"/>
    </row>
    <row r="6506" spans="3:9" s="175" customFormat="1" ht="15" customHeight="1" x14ac:dyDescent="0.25">
      <c r="C6506" s="170"/>
      <c r="E6506" s="176"/>
      <c r="F6506" s="171"/>
      <c r="G6506" s="212"/>
      <c r="H6506" s="176"/>
      <c r="I6506" s="163"/>
    </row>
    <row r="6507" spans="3:9" s="175" customFormat="1" ht="15" customHeight="1" x14ac:dyDescent="0.25">
      <c r="C6507" s="170"/>
      <c r="E6507" s="176"/>
      <c r="F6507" s="171"/>
      <c r="G6507" s="212"/>
      <c r="H6507" s="176"/>
      <c r="I6507" s="163"/>
    </row>
    <row r="6508" spans="3:9" s="175" customFormat="1" ht="15" customHeight="1" x14ac:dyDescent="0.25">
      <c r="C6508" s="170"/>
      <c r="E6508" s="176"/>
      <c r="F6508" s="171"/>
      <c r="G6508" s="212"/>
      <c r="H6508" s="176"/>
      <c r="I6508" s="163"/>
    </row>
    <row r="6509" spans="3:9" s="175" customFormat="1" ht="15" customHeight="1" x14ac:dyDescent="0.25">
      <c r="C6509" s="170"/>
      <c r="E6509" s="176"/>
      <c r="F6509" s="171"/>
      <c r="G6509" s="212"/>
      <c r="H6509" s="176"/>
      <c r="I6509" s="163"/>
    </row>
    <row r="6510" spans="3:9" s="175" customFormat="1" ht="15" customHeight="1" x14ac:dyDescent="0.25">
      <c r="C6510" s="170"/>
      <c r="E6510" s="176"/>
      <c r="F6510" s="171"/>
      <c r="G6510" s="212"/>
      <c r="H6510" s="176"/>
      <c r="I6510" s="163"/>
    </row>
    <row r="6511" spans="3:9" s="175" customFormat="1" ht="15" customHeight="1" x14ac:dyDescent="0.25">
      <c r="C6511" s="170"/>
      <c r="E6511" s="176"/>
      <c r="F6511" s="171"/>
      <c r="G6511" s="212"/>
      <c r="H6511" s="176"/>
      <c r="I6511" s="163"/>
    </row>
    <row r="6512" spans="3:9" s="175" customFormat="1" ht="15" customHeight="1" x14ac:dyDescent="0.25">
      <c r="C6512" s="170"/>
      <c r="E6512" s="176"/>
      <c r="F6512" s="171"/>
      <c r="G6512" s="212"/>
      <c r="H6512" s="176"/>
      <c r="I6512" s="163"/>
    </row>
    <row r="6513" spans="3:9" s="175" customFormat="1" ht="15" customHeight="1" x14ac:dyDescent="0.25">
      <c r="C6513" s="170"/>
      <c r="E6513" s="176"/>
      <c r="F6513" s="171"/>
      <c r="G6513" s="212"/>
      <c r="H6513" s="176"/>
      <c r="I6513" s="163"/>
    </row>
    <row r="6514" spans="3:9" s="175" customFormat="1" ht="15" customHeight="1" x14ac:dyDescent="0.25">
      <c r="C6514" s="170"/>
      <c r="E6514" s="176"/>
      <c r="F6514" s="171"/>
      <c r="G6514" s="212"/>
      <c r="H6514" s="176"/>
      <c r="I6514" s="163"/>
    </row>
    <row r="6515" spans="3:9" s="175" customFormat="1" ht="15" customHeight="1" x14ac:dyDescent="0.25">
      <c r="C6515" s="170"/>
      <c r="E6515" s="176"/>
      <c r="F6515" s="171"/>
      <c r="G6515" s="212"/>
      <c r="H6515" s="176"/>
      <c r="I6515" s="163"/>
    </row>
    <row r="6516" spans="3:9" s="175" customFormat="1" ht="15" customHeight="1" x14ac:dyDescent="0.25">
      <c r="C6516" s="170"/>
      <c r="E6516" s="176"/>
      <c r="F6516" s="171"/>
      <c r="G6516" s="212"/>
      <c r="H6516" s="176"/>
      <c r="I6516" s="163"/>
    </row>
    <row r="6517" spans="3:9" s="175" customFormat="1" ht="15" customHeight="1" x14ac:dyDescent="0.25">
      <c r="C6517" s="170"/>
      <c r="E6517" s="176"/>
      <c r="F6517" s="171"/>
      <c r="G6517" s="212"/>
      <c r="H6517" s="176"/>
      <c r="I6517" s="163"/>
    </row>
    <row r="6518" spans="3:9" s="175" customFormat="1" ht="15" customHeight="1" x14ac:dyDescent="0.25">
      <c r="C6518" s="170"/>
      <c r="E6518" s="176"/>
      <c r="F6518" s="171"/>
      <c r="G6518" s="212"/>
      <c r="H6518" s="176"/>
      <c r="I6518" s="163"/>
    </row>
    <row r="6519" spans="3:9" s="175" customFormat="1" ht="15" customHeight="1" x14ac:dyDescent="0.25">
      <c r="C6519" s="170"/>
      <c r="E6519" s="176"/>
      <c r="F6519" s="171"/>
      <c r="G6519" s="212"/>
      <c r="H6519" s="176"/>
      <c r="I6519" s="163"/>
    </row>
    <row r="6520" spans="3:9" s="175" customFormat="1" ht="15" customHeight="1" x14ac:dyDescent="0.25">
      <c r="C6520" s="170"/>
      <c r="E6520" s="176"/>
      <c r="F6520" s="171"/>
      <c r="G6520" s="212"/>
      <c r="H6520" s="176"/>
      <c r="I6520" s="163"/>
    </row>
    <row r="6521" spans="3:9" s="175" customFormat="1" ht="15" customHeight="1" x14ac:dyDescent="0.25">
      <c r="C6521" s="170"/>
      <c r="E6521" s="176"/>
      <c r="F6521" s="171"/>
      <c r="G6521" s="212"/>
      <c r="H6521" s="176"/>
      <c r="I6521" s="163"/>
    </row>
    <row r="6522" spans="3:9" s="175" customFormat="1" ht="15" customHeight="1" x14ac:dyDescent="0.25">
      <c r="C6522" s="170"/>
      <c r="E6522" s="176"/>
      <c r="F6522" s="171"/>
      <c r="G6522" s="212"/>
      <c r="H6522" s="176"/>
      <c r="I6522" s="163"/>
    </row>
    <row r="6523" spans="3:9" s="175" customFormat="1" ht="15" customHeight="1" x14ac:dyDescent="0.25">
      <c r="C6523" s="170"/>
      <c r="E6523" s="176"/>
      <c r="F6523" s="171"/>
      <c r="G6523" s="212"/>
      <c r="H6523" s="176"/>
      <c r="I6523" s="163"/>
    </row>
    <row r="6524" spans="3:9" s="175" customFormat="1" ht="15" customHeight="1" x14ac:dyDescent="0.25">
      <c r="C6524" s="170"/>
      <c r="E6524" s="176"/>
      <c r="F6524" s="171"/>
      <c r="G6524" s="212"/>
      <c r="H6524" s="176"/>
      <c r="I6524" s="163"/>
    </row>
    <row r="6525" spans="3:9" s="175" customFormat="1" ht="15" customHeight="1" x14ac:dyDescent="0.25">
      <c r="C6525" s="170"/>
      <c r="E6525" s="176"/>
      <c r="F6525" s="171"/>
      <c r="G6525" s="212"/>
      <c r="H6525" s="176"/>
      <c r="I6525" s="163"/>
    </row>
    <row r="6526" spans="3:9" s="175" customFormat="1" ht="15" customHeight="1" x14ac:dyDescent="0.25">
      <c r="C6526" s="170"/>
      <c r="E6526" s="176"/>
      <c r="F6526" s="171"/>
      <c r="G6526" s="212"/>
      <c r="H6526" s="176"/>
      <c r="I6526" s="163"/>
    </row>
    <row r="6527" spans="3:9" s="175" customFormat="1" ht="15" customHeight="1" x14ac:dyDescent="0.25">
      <c r="C6527" s="170"/>
      <c r="E6527" s="176"/>
      <c r="F6527" s="171"/>
      <c r="G6527" s="212"/>
      <c r="H6527" s="176"/>
      <c r="I6527" s="163"/>
    </row>
    <row r="6528" spans="3:9" s="175" customFormat="1" ht="15" customHeight="1" x14ac:dyDescent="0.25">
      <c r="C6528" s="170"/>
      <c r="E6528" s="176"/>
      <c r="F6528" s="171"/>
      <c r="G6528" s="212"/>
      <c r="H6528" s="176"/>
      <c r="I6528" s="163"/>
    </row>
    <row r="6529" spans="3:9" s="175" customFormat="1" ht="15" customHeight="1" x14ac:dyDescent="0.25">
      <c r="C6529" s="170"/>
      <c r="E6529" s="176"/>
      <c r="F6529" s="171"/>
      <c r="G6529" s="212"/>
      <c r="H6529" s="176"/>
      <c r="I6529" s="163"/>
    </row>
    <row r="6530" spans="3:9" s="175" customFormat="1" ht="15" customHeight="1" x14ac:dyDescent="0.25">
      <c r="C6530" s="170"/>
      <c r="E6530" s="176"/>
      <c r="F6530" s="171"/>
      <c r="G6530" s="212"/>
      <c r="H6530" s="176"/>
      <c r="I6530" s="163"/>
    </row>
    <row r="6531" spans="3:9" s="175" customFormat="1" ht="15" customHeight="1" x14ac:dyDescent="0.25">
      <c r="C6531" s="170"/>
      <c r="E6531" s="176"/>
      <c r="F6531" s="171"/>
      <c r="G6531" s="212"/>
      <c r="H6531" s="176"/>
      <c r="I6531" s="163"/>
    </row>
    <row r="6532" spans="3:9" s="175" customFormat="1" ht="15" customHeight="1" x14ac:dyDescent="0.25">
      <c r="C6532" s="170"/>
      <c r="E6532" s="176"/>
      <c r="F6532" s="171"/>
      <c r="G6532" s="212"/>
      <c r="H6532" s="176"/>
      <c r="I6532" s="163"/>
    </row>
    <row r="6533" spans="3:9" s="175" customFormat="1" ht="15" customHeight="1" x14ac:dyDescent="0.25">
      <c r="C6533" s="170"/>
      <c r="E6533" s="176"/>
      <c r="F6533" s="171"/>
      <c r="G6533" s="212"/>
      <c r="H6533" s="176"/>
      <c r="I6533" s="163"/>
    </row>
    <row r="6534" spans="3:9" s="175" customFormat="1" ht="15" customHeight="1" x14ac:dyDescent="0.25">
      <c r="C6534" s="170"/>
      <c r="E6534" s="176"/>
      <c r="F6534" s="171"/>
      <c r="G6534" s="212"/>
      <c r="H6534" s="176"/>
      <c r="I6534" s="163"/>
    </row>
    <row r="6535" spans="3:9" s="175" customFormat="1" ht="15" customHeight="1" x14ac:dyDescent="0.25">
      <c r="C6535" s="170"/>
      <c r="E6535" s="176"/>
      <c r="F6535" s="171"/>
      <c r="G6535" s="212"/>
      <c r="H6535" s="176"/>
      <c r="I6535" s="163"/>
    </row>
    <row r="6536" spans="3:9" s="175" customFormat="1" ht="15" customHeight="1" x14ac:dyDescent="0.25">
      <c r="C6536" s="170"/>
      <c r="E6536" s="176"/>
      <c r="F6536" s="171"/>
      <c r="G6536" s="212"/>
      <c r="H6536" s="176"/>
      <c r="I6536" s="163"/>
    </row>
    <row r="6537" spans="3:9" s="175" customFormat="1" ht="15" customHeight="1" x14ac:dyDescent="0.25">
      <c r="C6537" s="170"/>
      <c r="E6537" s="176"/>
      <c r="F6537" s="171"/>
      <c r="G6537" s="212"/>
      <c r="H6537" s="176"/>
      <c r="I6537" s="163"/>
    </row>
    <row r="6538" spans="3:9" s="175" customFormat="1" ht="15" customHeight="1" x14ac:dyDescent="0.25">
      <c r="C6538" s="170"/>
      <c r="E6538" s="176"/>
      <c r="F6538" s="171"/>
      <c r="G6538" s="212"/>
      <c r="H6538" s="176"/>
      <c r="I6538" s="163"/>
    </row>
    <row r="6539" spans="3:9" s="175" customFormat="1" ht="15" customHeight="1" x14ac:dyDescent="0.25">
      <c r="C6539" s="170"/>
      <c r="E6539" s="176"/>
      <c r="F6539" s="171"/>
      <c r="G6539" s="212"/>
      <c r="H6539" s="176"/>
      <c r="I6539" s="163"/>
    </row>
    <row r="6540" spans="3:9" s="175" customFormat="1" ht="15" customHeight="1" x14ac:dyDescent="0.25">
      <c r="C6540" s="170"/>
      <c r="E6540" s="176"/>
      <c r="F6540" s="171"/>
      <c r="G6540" s="212"/>
      <c r="H6540" s="176"/>
      <c r="I6540" s="163"/>
    </row>
    <row r="6541" spans="3:9" s="175" customFormat="1" ht="15" customHeight="1" x14ac:dyDescent="0.25">
      <c r="C6541" s="170"/>
      <c r="E6541" s="176"/>
      <c r="F6541" s="171"/>
      <c r="G6541" s="212"/>
      <c r="H6541" s="176"/>
      <c r="I6541" s="163"/>
    </row>
    <row r="6542" spans="3:9" s="175" customFormat="1" ht="15" customHeight="1" x14ac:dyDescent="0.25">
      <c r="C6542" s="170"/>
      <c r="E6542" s="176"/>
      <c r="F6542" s="171"/>
      <c r="G6542" s="212"/>
      <c r="H6542" s="176"/>
      <c r="I6542" s="163"/>
    </row>
    <row r="6543" spans="3:9" s="175" customFormat="1" ht="15" customHeight="1" x14ac:dyDescent="0.25">
      <c r="C6543" s="170"/>
      <c r="E6543" s="176"/>
      <c r="F6543" s="171"/>
      <c r="G6543" s="212"/>
      <c r="H6543" s="176"/>
      <c r="I6543" s="163"/>
    </row>
    <row r="6544" spans="3:9" s="175" customFormat="1" ht="15" customHeight="1" x14ac:dyDescent="0.25">
      <c r="C6544" s="170"/>
      <c r="E6544" s="176"/>
      <c r="F6544" s="171"/>
      <c r="G6544" s="212"/>
      <c r="H6544" s="176"/>
      <c r="I6544" s="163"/>
    </row>
    <row r="6545" spans="3:9" s="175" customFormat="1" ht="15" customHeight="1" x14ac:dyDescent="0.25">
      <c r="C6545" s="170"/>
      <c r="E6545" s="176"/>
      <c r="F6545" s="171"/>
      <c r="G6545" s="212"/>
      <c r="H6545" s="176"/>
      <c r="I6545" s="163"/>
    </row>
    <row r="6546" spans="3:9" s="175" customFormat="1" ht="15" customHeight="1" x14ac:dyDescent="0.25">
      <c r="C6546" s="170"/>
      <c r="E6546" s="176"/>
      <c r="F6546" s="171"/>
      <c r="G6546" s="212"/>
      <c r="H6546" s="176"/>
      <c r="I6546" s="163"/>
    </row>
    <row r="6547" spans="3:9" s="175" customFormat="1" ht="15" customHeight="1" x14ac:dyDescent="0.25">
      <c r="C6547" s="170"/>
      <c r="E6547" s="176"/>
      <c r="F6547" s="171"/>
      <c r="G6547" s="212"/>
      <c r="H6547" s="176"/>
      <c r="I6547" s="163"/>
    </row>
    <row r="6548" spans="3:9" s="175" customFormat="1" ht="15" customHeight="1" x14ac:dyDescent="0.25">
      <c r="C6548" s="170"/>
      <c r="E6548" s="176"/>
      <c r="F6548" s="171"/>
      <c r="G6548" s="212"/>
      <c r="H6548" s="176"/>
      <c r="I6548" s="163"/>
    </row>
    <row r="6549" spans="3:9" s="175" customFormat="1" ht="15" customHeight="1" x14ac:dyDescent="0.25">
      <c r="C6549" s="170"/>
      <c r="E6549" s="176"/>
      <c r="F6549" s="171"/>
      <c r="G6549" s="212"/>
      <c r="H6549" s="176"/>
      <c r="I6549" s="163"/>
    </row>
    <row r="6550" spans="3:9" s="175" customFormat="1" ht="15" customHeight="1" x14ac:dyDescent="0.25">
      <c r="C6550" s="170"/>
      <c r="E6550" s="176"/>
      <c r="F6550" s="171"/>
      <c r="G6550" s="212"/>
      <c r="H6550" s="176"/>
      <c r="I6550" s="163"/>
    </row>
    <row r="6551" spans="3:9" s="175" customFormat="1" ht="15" customHeight="1" x14ac:dyDescent="0.25">
      <c r="C6551" s="170"/>
      <c r="E6551" s="176"/>
      <c r="F6551" s="171"/>
      <c r="G6551" s="212"/>
      <c r="H6551" s="176"/>
      <c r="I6551" s="163"/>
    </row>
    <row r="6552" spans="3:9" s="175" customFormat="1" ht="15" customHeight="1" x14ac:dyDescent="0.25">
      <c r="C6552" s="170"/>
      <c r="E6552" s="176"/>
      <c r="F6552" s="171"/>
      <c r="G6552" s="212"/>
      <c r="H6552" s="176"/>
      <c r="I6552" s="163"/>
    </row>
    <row r="6553" spans="3:9" s="175" customFormat="1" ht="15" customHeight="1" x14ac:dyDescent="0.25">
      <c r="C6553" s="170"/>
      <c r="E6553" s="176"/>
      <c r="F6553" s="171"/>
      <c r="G6553" s="212"/>
      <c r="H6553" s="176"/>
      <c r="I6553" s="163"/>
    </row>
    <row r="6554" spans="3:9" s="175" customFormat="1" ht="15" customHeight="1" x14ac:dyDescent="0.25">
      <c r="C6554" s="170"/>
      <c r="E6554" s="176"/>
      <c r="F6554" s="171"/>
      <c r="G6554" s="212"/>
      <c r="H6554" s="176"/>
      <c r="I6554" s="163"/>
    </row>
    <row r="6555" spans="3:9" s="175" customFormat="1" ht="15" customHeight="1" x14ac:dyDescent="0.25">
      <c r="C6555" s="170"/>
      <c r="E6555" s="176"/>
      <c r="F6555" s="171"/>
      <c r="G6555" s="212"/>
      <c r="H6555" s="176"/>
      <c r="I6555" s="163"/>
    </row>
    <row r="6556" spans="3:9" s="175" customFormat="1" ht="15" customHeight="1" x14ac:dyDescent="0.25">
      <c r="C6556" s="170"/>
      <c r="E6556" s="176"/>
      <c r="F6556" s="171"/>
      <c r="G6556" s="212"/>
      <c r="H6556" s="176"/>
      <c r="I6556" s="163"/>
    </row>
    <row r="6557" spans="3:9" s="175" customFormat="1" ht="15" customHeight="1" x14ac:dyDescent="0.25">
      <c r="C6557" s="170"/>
      <c r="E6557" s="176"/>
      <c r="F6557" s="171"/>
      <c r="G6557" s="212"/>
      <c r="H6557" s="176"/>
      <c r="I6557" s="163"/>
    </row>
    <row r="6558" spans="3:9" s="175" customFormat="1" ht="15" customHeight="1" x14ac:dyDescent="0.25">
      <c r="C6558" s="170"/>
      <c r="E6558" s="176"/>
      <c r="F6558" s="171"/>
      <c r="G6558" s="212"/>
      <c r="H6558" s="176"/>
      <c r="I6558" s="163"/>
    </row>
    <row r="6559" spans="3:9" s="175" customFormat="1" ht="15" customHeight="1" x14ac:dyDescent="0.25">
      <c r="C6559" s="170"/>
      <c r="E6559" s="176"/>
      <c r="F6559" s="171"/>
      <c r="G6559" s="212"/>
      <c r="H6559" s="176"/>
      <c r="I6559" s="163"/>
    </row>
    <row r="6560" spans="3:9" s="175" customFormat="1" ht="15" customHeight="1" x14ac:dyDescent="0.25">
      <c r="C6560" s="170"/>
      <c r="E6560" s="176"/>
      <c r="F6560" s="171"/>
      <c r="G6560" s="212"/>
      <c r="H6560" s="176"/>
      <c r="I6560" s="163"/>
    </row>
    <row r="6561" spans="3:9" s="175" customFormat="1" ht="15" customHeight="1" x14ac:dyDescent="0.25">
      <c r="C6561" s="170"/>
      <c r="E6561" s="176"/>
      <c r="F6561" s="171"/>
      <c r="G6561" s="212"/>
      <c r="H6561" s="176"/>
      <c r="I6561" s="163"/>
    </row>
    <row r="6562" spans="3:9" s="175" customFormat="1" ht="15" customHeight="1" x14ac:dyDescent="0.25">
      <c r="C6562" s="170"/>
      <c r="E6562" s="176"/>
      <c r="F6562" s="171"/>
      <c r="G6562" s="212"/>
      <c r="H6562" s="176"/>
      <c r="I6562" s="163"/>
    </row>
    <row r="6563" spans="3:9" s="175" customFormat="1" ht="15" customHeight="1" x14ac:dyDescent="0.25">
      <c r="C6563" s="170"/>
      <c r="E6563" s="176"/>
      <c r="F6563" s="171"/>
      <c r="G6563" s="212"/>
      <c r="H6563" s="176"/>
      <c r="I6563" s="163"/>
    </row>
    <row r="6564" spans="3:9" s="175" customFormat="1" ht="15" customHeight="1" x14ac:dyDescent="0.25">
      <c r="C6564" s="170"/>
      <c r="E6564" s="176"/>
      <c r="F6564" s="171"/>
      <c r="G6564" s="212"/>
      <c r="H6564" s="176"/>
      <c r="I6564" s="163"/>
    </row>
    <row r="6565" spans="3:9" s="175" customFormat="1" ht="15" customHeight="1" x14ac:dyDescent="0.25">
      <c r="C6565" s="170"/>
      <c r="E6565" s="176"/>
      <c r="F6565" s="171"/>
      <c r="G6565" s="212"/>
      <c r="H6565" s="176"/>
      <c r="I6565" s="163"/>
    </row>
    <row r="6566" spans="3:9" s="175" customFormat="1" ht="15" customHeight="1" x14ac:dyDescent="0.25">
      <c r="C6566" s="170"/>
      <c r="E6566" s="176"/>
      <c r="F6566" s="171"/>
      <c r="G6566" s="212"/>
      <c r="H6566" s="176"/>
      <c r="I6566" s="163"/>
    </row>
    <row r="6567" spans="3:9" s="175" customFormat="1" ht="15" customHeight="1" x14ac:dyDescent="0.25">
      <c r="C6567" s="170"/>
      <c r="E6567" s="176"/>
      <c r="F6567" s="171"/>
      <c r="G6567" s="212"/>
      <c r="H6567" s="176"/>
      <c r="I6567" s="163"/>
    </row>
    <row r="6568" spans="3:9" s="175" customFormat="1" ht="15" customHeight="1" x14ac:dyDescent="0.25">
      <c r="C6568" s="170"/>
      <c r="E6568" s="176"/>
      <c r="F6568" s="171"/>
      <c r="G6568" s="212"/>
      <c r="H6568" s="176"/>
      <c r="I6568" s="163"/>
    </row>
    <row r="6569" spans="3:9" s="175" customFormat="1" ht="15" customHeight="1" x14ac:dyDescent="0.25">
      <c r="C6569" s="170"/>
      <c r="E6569" s="176"/>
      <c r="F6569" s="171"/>
      <c r="G6569" s="212"/>
      <c r="H6569" s="176"/>
      <c r="I6569" s="163"/>
    </row>
    <row r="6570" spans="3:9" s="175" customFormat="1" ht="15" customHeight="1" x14ac:dyDescent="0.25">
      <c r="C6570" s="170"/>
      <c r="E6570" s="176"/>
      <c r="F6570" s="171"/>
      <c r="G6570" s="212"/>
      <c r="H6570" s="176"/>
      <c r="I6570" s="163"/>
    </row>
    <row r="6571" spans="3:9" s="175" customFormat="1" ht="15" customHeight="1" x14ac:dyDescent="0.25">
      <c r="C6571" s="170"/>
      <c r="E6571" s="176"/>
      <c r="F6571" s="171"/>
      <c r="G6571" s="212"/>
      <c r="H6571" s="176"/>
      <c r="I6571" s="163"/>
    </row>
    <row r="6572" spans="3:9" s="175" customFormat="1" ht="15" customHeight="1" x14ac:dyDescent="0.25">
      <c r="C6572" s="170"/>
      <c r="E6572" s="176"/>
      <c r="F6572" s="171"/>
      <c r="G6572" s="212"/>
      <c r="H6572" s="176"/>
      <c r="I6572" s="163"/>
    </row>
    <row r="6573" spans="3:9" s="175" customFormat="1" ht="15" customHeight="1" x14ac:dyDescent="0.25">
      <c r="C6573" s="170"/>
      <c r="E6573" s="176"/>
      <c r="F6573" s="171"/>
      <c r="G6573" s="212"/>
      <c r="H6573" s="176"/>
      <c r="I6573" s="163"/>
    </row>
    <row r="6574" spans="3:9" s="175" customFormat="1" ht="15" customHeight="1" x14ac:dyDescent="0.25">
      <c r="C6574" s="170"/>
      <c r="E6574" s="176"/>
      <c r="F6574" s="171"/>
      <c r="G6574" s="212"/>
      <c r="H6574" s="176"/>
      <c r="I6574" s="163"/>
    </row>
    <row r="6575" spans="3:9" s="175" customFormat="1" ht="15" customHeight="1" x14ac:dyDescent="0.25">
      <c r="C6575" s="170"/>
      <c r="E6575" s="176"/>
      <c r="F6575" s="171"/>
      <c r="G6575" s="212"/>
      <c r="H6575" s="176"/>
      <c r="I6575" s="163"/>
    </row>
    <row r="6576" spans="3:9" s="175" customFormat="1" ht="15" customHeight="1" x14ac:dyDescent="0.25">
      <c r="C6576" s="170"/>
      <c r="E6576" s="176"/>
      <c r="F6576" s="171"/>
      <c r="G6576" s="212"/>
      <c r="H6576" s="176"/>
      <c r="I6576" s="163"/>
    </row>
    <row r="6577" spans="3:9" s="175" customFormat="1" ht="15" customHeight="1" x14ac:dyDescent="0.25">
      <c r="C6577" s="170"/>
      <c r="E6577" s="176"/>
      <c r="F6577" s="171"/>
      <c r="G6577" s="212"/>
      <c r="H6577" s="176"/>
      <c r="I6577" s="163"/>
    </row>
    <row r="6578" spans="3:9" s="175" customFormat="1" ht="15" customHeight="1" x14ac:dyDescent="0.25">
      <c r="C6578" s="170"/>
      <c r="E6578" s="176"/>
      <c r="F6578" s="171"/>
      <c r="G6578" s="212"/>
      <c r="H6578" s="176"/>
      <c r="I6578" s="163"/>
    </row>
    <row r="6579" spans="3:9" s="175" customFormat="1" ht="15" customHeight="1" x14ac:dyDescent="0.25">
      <c r="C6579" s="170"/>
      <c r="E6579" s="176"/>
      <c r="F6579" s="171"/>
      <c r="G6579" s="212"/>
      <c r="H6579" s="176"/>
      <c r="I6579" s="163"/>
    </row>
    <row r="6580" spans="3:9" s="175" customFormat="1" ht="15" customHeight="1" x14ac:dyDescent="0.25">
      <c r="C6580" s="170"/>
      <c r="E6580" s="176"/>
      <c r="F6580" s="171"/>
      <c r="G6580" s="212"/>
      <c r="H6580" s="176"/>
      <c r="I6580" s="163"/>
    </row>
    <row r="6581" spans="3:9" s="175" customFormat="1" ht="15" customHeight="1" x14ac:dyDescent="0.25">
      <c r="C6581" s="170"/>
      <c r="E6581" s="176"/>
      <c r="F6581" s="171"/>
      <c r="G6581" s="212"/>
      <c r="H6581" s="176"/>
      <c r="I6581" s="163"/>
    </row>
    <row r="6582" spans="3:9" s="175" customFormat="1" ht="15" customHeight="1" x14ac:dyDescent="0.25">
      <c r="C6582" s="170"/>
      <c r="E6582" s="176"/>
      <c r="F6582" s="171"/>
      <c r="G6582" s="212"/>
      <c r="H6582" s="176"/>
      <c r="I6582" s="163"/>
    </row>
    <row r="6583" spans="3:9" s="175" customFormat="1" ht="15" customHeight="1" x14ac:dyDescent="0.25">
      <c r="C6583" s="170"/>
      <c r="E6583" s="176"/>
      <c r="F6583" s="171"/>
      <c r="G6583" s="212"/>
      <c r="H6583" s="176"/>
      <c r="I6583" s="163"/>
    </row>
    <row r="6584" spans="3:9" s="175" customFormat="1" ht="15" customHeight="1" x14ac:dyDescent="0.25">
      <c r="C6584" s="170"/>
      <c r="E6584" s="176"/>
      <c r="F6584" s="171"/>
      <c r="G6584" s="212"/>
      <c r="H6584" s="176"/>
      <c r="I6584" s="163"/>
    </row>
    <row r="6585" spans="3:9" s="175" customFormat="1" ht="15" customHeight="1" x14ac:dyDescent="0.25">
      <c r="C6585" s="170"/>
      <c r="E6585" s="176"/>
      <c r="F6585" s="171"/>
      <c r="G6585" s="212"/>
      <c r="H6585" s="176"/>
      <c r="I6585" s="163"/>
    </row>
    <row r="6586" spans="3:9" s="175" customFormat="1" ht="15" customHeight="1" x14ac:dyDescent="0.25">
      <c r="C6586" s="170"/>
      <c r="E6586" s="176"/>
      <c r="F6586" s="171"/>
      <c r="G6586" s="212"/>
      <c r="H6586" s="176"/>
      <c r="I6586" s="163"/>
    </row>
    <row r="6587" spans="3:9" s="175" customFormat="1" ht="15" customHeight="1" x14ac:dyDescent="0.25">
      <c r="C6587" s="170"/>
      <c r="E6587" s="176"/>
      <c r="F6587" s="171"/>
      <c r="G6587" s="212"/>
      <c r="H6587" s="176"/>
      <c r="I6587" s="163"/>
    </row>
    <row r="6588" spans="3:9" s="175" customFormat="1" ht="15" customHeight="1" x14ac:dyDescent="0.25">
      <c r="C6588" s="170"/>
      <c r="E6588" s="176"/>
      <c r="F6588" s="171"/>
      <c r="G6588" s="212"/>
      <c r="H6588" s="176"/>
      <c r="I6588" s="163"/>
    </row>
    <row r="6589" spans="3:9" s="175" customFormat="1" ht="15" customHeight="1" x14ac:dyDescent="0.25">
      <c r="C6589" s="170"/>
      <c r="E6589" s="176"/>
      <c r="F6589" s="171"/>
      <c r="G6589" s="212"/>
      <c r="H6589" s="176"/>
      <c r="I6589" s="163"/>
    </row>
    <row r="6590" spans="3:9" s="175" customFormat="1" ht="15" customHeight="1" x14ac:dyDescent="0.25">
      <c r="C6590" s="170"/>
      <c r="E6590" s="176"/>
      <c r="F6590" s="171"/>
      <c r="G6590" s="212"/>
      <c r="H6590" s="176"/>
      <c r="I6590" s="163"/>
    </row>
    <row r="6591" spans="3:9" s="175" customFormat="1" ht="15" customHeight="1" x14ac:dyDescent="0.25">
      <c r="C6591" s="170"/>
      <c r="E6591" s="176"/>
      <c r="F6591" s="171"/>
      <c r="G6591" s="212"/>
      <c r="H6591" s="176"/>
      <c r="I6591" s="163"/>
    </row>
    <row r="6592" spans="3:9" s="175" customFormat="1" ht="15" customHeight="1" x14ac:dyDescent="0.25">
      <c r="C6592" s="170"/>
      <c r="E6592" s="176"/>
      <c r="F6592" s="171"/>
      <c r="G6592" s="212"/>
      <c r="H6592" s="176"/>
      <c r="I6592" s="163"/>
    </row>
    <row r="6593" spans="3:9" s="175" customFormat="1" ht="15" customHeight="1" x14ac:dyDescent="0.25">
      <c r="C6593" s="170"/>
      <c r="E6593" s="176"/>
      <c r="F6593" s="171"/>
      <c r="G6593" s="212"/>
      <c r="H6593" s="176"/>
      <c r="I6593" s="163"/>
    </row>
    <row r="6594" spans="3:9" s="175" customFormat="1" ht="15" customHeight="1" x14ac:dyDescent="0.25">
      <c r="C6594" s="170"/>
      <c r="E6594" s="176"/>
      <c r="F6594" s="171"/>
      <c r="G6594" s="212"/>
      <c r="H6594" s="176"/>
      <c r="I6594" s="163"/>
    </row>
    <row r="6595" spans="3:9" s="175" customFormat="1" ht="15" customHeight="1" x14ac:dyDescent="0.25">
      <c r="C6595" s="170"/>
      <c r="E6595" s="176"/>
      <c r="F6595" s="171"/>
      <c r="G6595" s="212"/>
      <c r="H6595" s="176"/>
      <c r="I6595" s="163"/>
    </row>
    <row r="6596" spans="3:9" s="175" customFormat="1" ht="15" customHeight="1" x14ac:dyDescent="0.25">
      <c r="C6596" s="170"/>
      <c r="E6596" s="176"/>
      <c r="F6596" s="171"/>
      <c r="G6596" s="212"/>
      <c r="H6596" s="176"/>
      <c r="I6596" s="163"/>
    </row>
    <row r="6597" spans="3:9" s="175" customFormat="1" ht="15" customHeight="1" x14ac:dyDescent="0.25">
      <c r="C6597" s="170"/>
      <c r="E6597" s="176"/>
      <c r="F6597" s="171"/>
      <c r="G6597" s="212"/>
      <c r="H6597" s="176"/>
      <c r="I6597" s="163"/>
    </row>
    <row r="6598" spans="3:9" s="175" customFormat="1" ht="15" customHeight="1" x14ac:dyDescent="0.25">
      <c r="C6598" s="170"/>
      <c r="E6598" s="176"/>
      <c r="F6598" s="171"/>
      <c r="G6598" s="212"/>
      <c r="H6598" s="176"/>
      <c r="I6598" s="163"/>
    </row>
    <row r="6599" spans="3:9" s="175" customFormat="1" ht="15" customHeight="1" x14ac:dyDescent="0.25">
      <c r="C6599" s="170"/>
      <c r="E6599" s="176"/>
      <c r="F6599" s="171"/>
      <c r="G6599" s="212"/>
      <c r="H6599" s="176"/>
      <c r="I6599" s="163"/>
    </row>
    <row r="6600" spans="3:9" s="175" customFormat="1" ht="15" customHeight="1" x14ac:dyDescent="0.25">
      <c r="C6600" s="170"/>
      <c r="E6600" s="176"/>
      <c r="F6600" s="171"/>
      <c r="G6600" s="212"/>
      <c r="H6600" s="176"/>
      <c r="I6600" s="163"/>
    </row>
    <row r="6601" spans="3:9" s="175" customFormat="1" ht="15" customHeight="1" x14ac:dyDescent="0.25">
      <c r="C6601" s="170"/>
      <c r="E6601" s="176"/>
      <c r="F6601" s="171"/>
      <c r="G6601" s="212"/>
      <c r="H6601" s="176"/>
      <c r="I6601" s="163"/>
    </row>
    <row r="6602" spans="3:9" s="175" customFormat="1" ht="15" customHeight="1" x14ac:dyDescent="0.25">
      <c r="C6602" s="170"/>
      <c r="E6602" s="176"/>
      <c r="F6602" s="171"/>
      <c r="G6602" s="212"/>
      <c r="H6602" s="176"/>
      <c r="I6602" s="163"/>
    </row>
    <row r="6603" spans="3:9" s="175" customFormat="1" ht="15" customHeight="1" x14ac:dyDescent="0.25">
      <c r="C6603" s="170"/>
      <c r="E6603" s="176"/>
      <c r="F6603" s="171"/>
      <c r="G6603" s="212"/>
      <c r="H6603" s="176"/>
      <c r="I6603" s="163"/>
    </row>
    <row r="6604" spans="3:9" s="175" customFormat="1" ht="15" customHeight="1" x14ac:dyDescent="0.25">
      <c r="C6604" s="170"/>
      <c r="E6604" s="176"/>
      <c r="F6604" s="171"/>
      <c r="G6604" s="212"/>
      <c r="H6604" s="176"/>
      <c r="I6604" s="163"/>
    </row>
    <row r="6605" spans="3:9" s="175" customFormat="1" ht="15" customHeight="1" x14ac:dyDescent="0.25">
      <c r="C6605" s="170"/>
      <c r="E6605" s="176"/>
      <c r="F6605" s="171"/>
      <c r="G6605" s="212"/>
      <c r="H6605" s="176"/>
      <c r="I6605" s="163"/>
    </row>
    <row r="6606" spans="3:9" s="175" customFormat="1" ht="15" customHeight="1" x14ac:dyDescent="0.25">
      <c r="C6606" s="170"/>
      <c r="E6606" s="176"/>
      <c r="F6606" s="171"/>
      <c r="G6606" s="212"/>
      <c r="H6606" s="176"/>
      <c r="I6606" s="163"/>
    </row>
    <row r="6607" spans="3:9" s="175" customFormat="1" ht="15" customHeight="1" x14ac:dyDescent="0.25">
      <c r="C6607" s="170"/>
      <c r="E6607" s="176"/>
      <c r="F6607" s="171"/>
      <c r="G6607" s="212"/>
      <c r="H6607" s="176"/>
      <c r="I6607" s="163"/>
    </row>
    <row r="6608" spans="3:9" s="175" customFormat="1" ht="15" customHeight="1" x14ac:dyDescent="0.25">
      <c r="C6608" s="170"/>
      <c r="E6608" s="176"/>
      <c r="F6608" s="171"/>
      <c r="G6608" s="212"/>
      <c r="H6608" s="176"/>
      <c r="I6608" s="163"/>
    </row>
    <row r="6609" spans="3:9" s="175" customFormat="1" ht="15" customHeight="1" x14ac:dyDescent="0.25">
      <c r="C6609" s="170"/>
      <c r="E6609" s="176"/>
      <c r="F6609" s="171"/>
      <c r="G6609" s="212"/>
      <c r="H6609" s="176"/>
      <c r="I6609" s="163"/>
    </row>
    <row r="6610" spans="3:9" s="175" customFormat="1" ht="15" customHeight="1" x14ac:dyDescent="0.25">
      <c r="C6610" s="170"/>
      <c r="E6610" s="176"/>
      <c r="F6610" s="171"/>
      <c r="G6610" s="212"/>
      <c r="H6610" s="176"/>
      <c r="I6610" s="163"/>
    </row>
    <row r="6611" spans="3:9" s="175" customFormat="1" ht="15" customHeight="1" x14ac:dyDescent="0.25">
      <c r="C6611" s="170"/>
      <c r="E6611" s="176"/>
      <c r="F6611" s="171"/>
      <c r="G6611" s="212"/>
      <c r="H6611" s="176"/>
      <c r="I6611" s="163"/>
    </row>
    <row r="6612" spans="3:9" s="175" customFormat="1" ht="15" customHeight="1" x14ac:dyDescent="0.25">
      <c r="C6612" s="170"/>
      <c r="E6612" s="176"/>
      <c r="F6612" s="171"/>
      <c r="G6612" s="212"/>
      <c r="H6612" s="176"/>
      <c r="I6612" s="163"/>
    </row>
    <row r="6613" spans="3:9" s="175" customFormat="1" ht="15" customHeight="1" x14ac:dyDescent="0.25">
      <c r="C6613" s="170"/>
      <c r="E6613" s="176"/>
      <c r="F6613" s="171"/>
      <c r="G6613" s="212"/>
      <c r="H6613" s="176"/>
      <c r="I6613" s="163"/>
    </row>
    <row r="6614" spans="3:9" s="175" customFormat="1" ht="15" customHeight="1" x14ac:dyDescent="0.25">
      <c r="C6614" s="170"/>
      <c r="E6614" s="176"/>
      <c r="F6614" s="171"/>
      <c r="G6614" s="212"/>
      <c r="H6614" s="176"/>
      <c r="I6614" s="163"/>
    </row>
    <row r="6615" spans="3:9" s="175" customFormat="1" ht="15" customHeight="1" x14ac:dyDescent="0.25">
      <c r="C6615" s="170"/>
      <c r="E6615" s="176"/>
      <c r="F6615" s="171"/>
      <c r="G6615" s="212"/>
      <c r="H6615" s="176"/>
      <c r="I6615" s="163"/>
    </row>
    <row r="6616" spans="3:9" s="175" customFormat="1" ht="15" customHeight="1" x14ac:dyDescent="0.25">
      <c r="C6616" s="170"/>
      <c r="E6616" s="176"/>
      <c r="F6616" s="171"/>
      <c r="G6616" s="212"/>
      <c r="H6616" s="176"/>
      <c r="I6616" s="163"/>
    </row>
    <row r="6617" spans="3:9" s="175" customFormat="1" ht="15" customHeight="1" x14ac:dyDescent="0.25">
      <c r="C6617" s="170"/>
      <c r="E6617" s="176"/>
      <c r="F6617" s="171"/>
      <c r="G6617" s="212"/>
      <c r="H6617" s="176"/>
      <c r="I6617" s="163"/>
    </row>
    <row r="6618" spans="3:9" s="175" customFormat="1" ht="15" customHeight="1" x14ac:dyDescent="0.25">
      <c r="C6618" s="170"/>
      <c r="E6618" s="176"/>
      <c r="F6618" s="171"/>
      <c r="G6618" s="212"/>
      <c r="H6618" s="176"/>
      <c r="I6618" s="163"/>
    </row>
    <row r="6619" spans="3:9" s="175" customFormat="1" ht="15" customHeight="1" x14ac:dyDescent="0.25">
      <c r="C6619" s="170"/>
      <c r="E6619" s="176"/>
      <c r="F6619" s="171"/>
      <c r="G6619" s="212"/>
      <c r="H6619" s="176"/>
      <c r="I6619" s="163"/>
    </row>
    <row r="6620" spans="3:9" s="175" customFormat="1" ht="15" customHeight="1" x14ac:dyDescent="0.25">
      <c r="C6620" s="170"/>
      <c r="E6620" s="176"/>
      <c r="F6620" s="171"/>
      <c r="G6620" s="212"/>
      <c r="H6620" s="176"/>
      <c r="I6620" s="163"/>
    </row>
    <row r="6621" spans="3:9" s="175" customFormat="1" ht="15" customHeight="1" x14ac:dyDescent="0.25">
      <c r="C6621" s="170"/>
      <c r="E6621" s="176"/>
      <c r="F6621" s="171"/>
      <c r="G6621" s="212"/>
      <c r="H6621" s="176"/>
      <c r="I6621" s="163"/>
    </row>
    <row r="6622" spans="3:9" s="175" customFormat="1" ht="15" customHeight="1" x14ac:dyDescent="0.25">
      <c r="C6622" s="170"/>
      <c r="E6622" s="176"/>
      <c r="F6622" s="171"/>
      <c r="G6622" s="212"/>
      <c r="H6622" s="176"/>
      <c r="I6622" s="163"/>
    </row>
    <row r="6623" spans="3:9" s="175" customFormat="1" ht="15" customHeight="1" x14ac:dyDescent="0.25">
      <c r="C6623" s="170"/>
      <c r="E6623" s="176"/>
      <c r="F6623" s="171"/>
      <c r="G6623" s="212"/>
      <c r="H6623" s="176"/>
      <c r="I6623" s="163"/>
    </row>
    <row r="6624" spans="3:9" s="175" customFormat="1" ht="15" customHeight="1" x14ac:dyDescent="0.25">
      <c r="C6624" s="170"/>
      <c r="E6624" s="176"/>
      <c r="F6624" s="171"/>
      <c r="G6624" s="212"/>
      <c r="H6624" s="176"/>
      <c r="I6624" s="163"/>
    </row>
    <row r="6625" spans="3:9" s="175" customFormat="1" ht="15" customHeight="1" x14ac:dyDescent="0.25">
      <c r="C6625" s="170"/>
      <c r="E6625" s="176"/>
      <c r="F6625" s="171"/>
      <c r="G6625" s="212"/>
      <c r="H6625" s="176"/>
      <c r="I6625" s="163"/>
    </row>
    <row r="6626" spans="3:9" s="175" customFormat="1" ht="15" customHeight="1" x14ac:dyDescent="0.25">
      <c r="C6626" s="170"/>
      <c r="E6626" s="176"/>
      <c r="F6626" s="171"/>
      <c r="G6626" s="212"/>
      <c r="H6626" s="176"/>
      <c r="I6626" s="163"/>
    </row>
    <row r="6627" spans="3:9" s="175" customFormat="1" ht="15" customHeight="1" x14ac:dyDescent="0.25">
      <c r="C6627" s="170"/>
      <c r="E6627" s="176"/>
      <c r="F6627" s="171"/>
      <c r="G6627" s="212"/>
      <c r="H6627" s="176"/>
      <c r="I6627" s="163"/>
    </row>
    <row r="6628" spans="3:9" s="175" customFormat="1" ht="15" customHeight="1" x14ac:dyDescent="0.25">
      <c r="C6628" s="170"/>
      <c r="E6628" s="176"/>
      <c r="F6628" s="171"/>
      <c r="G6628" s="212"/>
      <c r="H6628" s="176"/>
      <c r="I6628" s="163"/>
    </row>
    <row r="6629" spans="3:9" s="175" customFormat="1" ht="15" customHeight="1" x14ac:dyDescent="0.25">
      <c r="C6629" s="170"/>
      <c r="E6629" s="176"/>
      <c r="F6629" s="171"/>
      <c r="G6629" s="212"/>
      <c r="H6629" s="176"/>
      <c r="I6629" s="163"/>
    </row>
    <row r="6630" spans="3:9" s="175" customFormat="1" ht="15" customHeight="1" x14ac:dyDescent="0.25">
      <c r="C6630" s="170"/>
      <c r="E6630" s="176"/>
      <c r="F6630" s="171"/>
      <c r="G6630" s="212"/>
      <c r="H6630" s="176"/>
      <c r="I6630" s="163"/>
    </row>
    <row r="6631" spans="3:9" s="175" customFormat="1" ht="15" customHeight="1" x14ac:dyDescent="0.25">
      <c r="C6631" s="170"/>
      <c r="E6631" s="176"/>
      <c r="F6631" s="171"/>
      <c r="G6631" s="212"/>
      <c r="H6631" s="176"/>
      <c r="I6631" s="163"/>
    </row>
    <row r="6632" spans="3:9" s="175" customFormat="1" ht="15" customHeight="1" x14ac:dyDescent="0.25">
      <c r="C6632" s="170"/>
      <c r="E6632" s="176"/>
      <c r="F6632" s="171"/>
      <c r="G6632" s="212"/>
      <c r="H6632" s="176"/>
      <c r="I6632" s="163"/>
    </row>
    <row r="6633" spans="3:9" s="175" customFormat="1" ht="15" customHeight="1" x14ac:dyDescent="0.25">
      <c r="C6633" s="170"/>
      <c r="E6633" s="176"/>
      <c r="F6633" s="171"/>
      <c r="G6633" s="212"/>
      <c r="H6633" s="176"/>
      <c r="I6633" s="163"/>
    </row>
    <row r="6634" spans="3:9" s="175" customFormat="1" ht="15" customHeight="1" x14ac:dyDescent="0.25">
      <c r="C6634" s="170"/>
      <c r="E6634" s="176"/>
      <c r="F6634" s="171"/>
      <c r="G6634" s="212"/>
      <c r="H6634" s="176"/>
      <c r="I6634" s="163"/>
    </row>
    <row r="6635" spans="3:9" s="175" customFormat="1" ht="15" customHeight="1" x14ac:dyDescent="0.25">
      <c r="C6635" s="170"/>
      <c r="E6635" s="176"/>
      <c r="F6635" s="171"/>
      <c r="G6635" s="212"/>
      <c r="H6635" s="176"/>
      <c r="I6635" s="163"/>
    </row>
    <row r="6636" spans="3:9" s="175" customFormat="1" ht="15" customHeight="1" x14ac:dyDescent="0.25">
      <c r="C6636" s="170"/>
      <c r="E6636" s="176"/>
      <c r="F6636" s="171"/>
      <c r="G6636" s="212"/>
      <c r="H6636" s="176"/>
      <c r="I6636" s="163"/>
    </row>
    <row r="6637" spans="3:9" s="175" customFormat="1" ht="15" customHeight="1" x14ac:dyDescent="0.25">
      <c r="C6637" s="170"/>
      <c r="E6637" s="176"/>
      <c r="F6637" s="171"/>
      <c r="G6637" s="212"/>
      <c r="H6637" s="176"/>
      <c r="I6637" s="163"/>
    </row>
    <row r="6638" spans="3:9" s="175" customFormat="1" ht="15" customHeight="1" x14ac:dyDescent="0.25">
      <c r="C6638" s="170"/>
      <c r="E6638" s="176"/>
      <c r="F6638" s="171"/>
      <c r="G6638" s="212"/>
      <c r="H6638" s="176"/>
      <c r="I6638" s="163"/>
    </row>
    <row r="6639" spans="3:9" s="175" customFormat="1" ht="15" customHeight="1" x14ac:dyDescent="0.25">
      <c r="C6639" s="170"/>
      <c r="E6639" s="176"/>
      <c r="F6639" s="171"/>
      <c r="G6639" s="212"/>
      <c r="H6639" s="176"/>
      <c r="I6639" s="163"/>
    </row>
    <row r="6640" spans="3:9" s="175" customFormat="1" ht="15" customHeight="1" x14ac:dyDescent="0.25">
      <c r="C6640" s="170"/>
      <c r="E6640" s="176"/>
      <c r="F6640" s="171"/>
      <c r="G6640" s="212"/>
      <c r="H6640" s="176"/>
      <c r="I6640" s="163"/>
    </row>
    <row r="6641" spans="3:9" s="175" customFormat="1" ht="15" customHeight="1" x14ac:dyDescent="0.25">
      <c r="C6641" s="170"/>
      <c r="E6641" s="176"/>
      <c r="F6641" s="171"/>
      <c r="G6641" s="212"/>
      <c r="H6641" s="176"/>
      <c r="I6641" s="163"/>
    </row>
    <row r="6642" spans="3:9" s="175" customFormat="1" ht="15" customHeight="1" x14ac:dyDescent="0.25">
      <c r="C6642" s="170"/>
      <c r="E6642" s="176"/>
      <c r="F6642" s="171"/>
      <c r="G6642" s="212"/>
      <c r="H6642" s="176"/>
      <c r="I6642" s="163"/>
    </row>
    <row r="6643" spans="3:9" s="175" customFormat="1" ht="15" customHeight="1" x14ac:dyDescent="0.25">
      <c r="C6643" s="170"/>
      <c r="E6643" s="176"/>
      <c r="F6643" s="171"/>
      <c r="G6643" s="212"/>
      <c r="H6643" s="176"/>
      <c r="I6643" s="163"/>
    </row>
    <row r="6644" spans="3:9" s="175" customFormat="1" ht="15" customHeight="1" x14ac:dyDescent="0.25">
      <c r="C6644" s="170"/>
      <c r="E6644" s="176"/>
      <c r="F6644" s="171"/>
      <c r="G6644" s="212"/>
      <c r="H6644" s="176"/>
      <c r="I6644" s="163"/>
    </row>
    <row r="6645" spans="3:9" s="175" customFormat="1" ht="15" customHeight="1" x14ac:dyDescent="0.25">
      <c r="C6645" s="170"/>
      <c r="E6645" s="176"/>
      <c r="F6645" s="171"/>
      <c r="G6645" s="212"/>
      <c r="H6645" s="176"/>
      <c r="I6645" s="163"/>
    </row>
    <row r="6646" spans="3:9" s="175" customFormat="1" ht="15" customHeight="1" x14ac:dyDescent="0.25">
      <c r="C6646" s="170"/>
      <c r="E6646" s="176"/>
      <c r="F6646" s="171"/>
      <c r="G6646" s="212"/>
      <c r="H6646" s="176"/>
      <c r="I6646" s="163"/>
    </row>
    <row r="6647" spans="3:9" s="175" customFormat="1" ht="15" customHeight="1" x14ac:dyDescent="0.25">
      <c r="C6647" s="170"/>
      <c r="E6647" s="176"/>
      <c r="F6647" s="171"/>
      <c r="G6647" s="212"/>
      <c r="H6647" s="176"/>
      <c r="I6647" s="163"/>
    </row>
    <row r="6648" spans="3:9" s="175" customFormat="1" ht="15" customHeight="1" x14ac:dyDescent="0.25">
      <c r="C6648" s="170"/>
      <c r="E6648" s="176"/>
      <c r="F6648" s="171"/>
      <c r="G6648" s="212"/>
      <c r="H6648" s="176"/>
      <c r="I6648" s="163"/>
    </row>
    <row r="6649" spans="3:9" s="175" customFormat="1" ht="15" customHeight="1" x14ac:dyDescent="0.25">
      <c r="C6649" s="170"/>
      <c r="E6649" s="176"/>
      <c r="F6649" s="171"/>
      <c r="G6649" s="212"/>
      <c r="H6649" s="176"/>
      <c r="I6649" s="163"/>
    </row>
    <row r="6650" spans="3:9" s="175" customFormat="1" ht="15" customHeight="1" x14ac:dyDescent="0.25">
      <c r="C6650" s="170"/>
      <c r="E6650" s="176"/>
      <c r="F6650" s="171"/>
      <c r="G6650" s="212"/>
      <c r="H6650" s="176"/>
      <c r="I6650" s="163"/>
    </row>
    <row r="6651" spans="3:9" s="175" customFormat="1" ht="15" customHeight="1" x14ac:dyDescent="0.25">
      <c r="C6651" s="170"/>
      <c r="E6651" s="176"/>
      <c r="F6651" s="171"/>
      <c r="G6651" s="212"/>
      <c r="H6651" s="176"/>
      <c r="I6651" s="163"/>
    </row>
    <row r="6652" spans="3:9" s="175" customFormat="1" ht="15" customHeight="1" x14ac:dyDescent="0.25">
      <c r="C6652" s="170"/>
      <c r="E6652" s="176"/>
      <c r="F6652" s="171"/>
      <c r="G6652" s="212"/>
      <c r="H6652" s="176"/>
      <c r="I6652" s="163"/>
    </row>
    <row r="6653" spans="3:9" s="175" customFormat="1" ht="15" customHeight="1" x14ac:dyDescent="0.25">
      <c r="C6653" s="170"/>
      <c r="E6653" s="176"/>
      <c r="F6653" s="171"/>
      <c r="G6653" s="212"/>
      <c r="H6653" s="176"/>
      <c r="I6653" s="163"/>
    </row>
    <row r="6654" spans="3:9" s="175" customFormat="1" ht="15" customHeight="1" x14ac:dyDescent="0.25">
      <c r="C6654" s="170"/>
      <c r="E6654" s="176"/>
      <c r="F6654" s="171"/>
      <c r="G6654" s="212"/>
      <c r="H6654" s="176"/>
      <c r="I6654" s="163"/>
    </row>
    <row r="6655" spans="3:9" s="175" customFormat="1" ht="15" customHeight="1" x14ac:dyDescent="0.25">
      <c r="C6655" s="170"/>
      <c r="E6655" s="176"/>
      <c r="F6655" s="171"/>
      <c r="G6655" s="212"/>
      <c r="H6655" s="176"/>
      <c r="I6655" s="163"/>
    </row>
    <row r="6656" spans="3:9" s="175" customFormat="1" ht="15" customHeight="1" x14ac:dyDescent="0.25">
      <c r="C6656" s="170"/>
      <c r="E6656" s="176"/>
      <c r="F6656" s="171"/>
      <c r="G6656" s="212"/>
      <c r="H6656" s="176"/>
      <c r="I6656" s="163"/>
    </row>
    <row r="6657" spans="3:9" s="175" customFormat="1" ht="15" customHeight="1" x14ac:dyDescent="0.25">
      <c r="C6657" s="170"/>
      <c r="E6657" s="176"/>
      <c r="F6657" s="171"/>
      <c r="G6657" s="212"/>
      <c r="H6657" s="176"/>
      <c r="I6657" s="163"/>
    </row>
    <row r="6658" spans="3:9" s="175" customFormat="1" ht="15" customHeight="1" x14ac:dyDescent="0.25">
      <c r="C6658" s="170"/>
      <c r="E6658" s="176"/>
      <c r="F6658" s="171"/>
      <c r="G6658" s="212"/>
      <c r="H6658" s="176"/>
      <c r="I6658" s="163"/>
    </row>
    <row r="6659" spans="3:9" s="175" customFormat="1" ht="15" customHeight="1" x14ac:dyDescent="0.25">
      <c r="C6659" s="170"/>
      <c r="E6659" s="176"/>
      <c r="F6659" s="171"/>
      <c r="G6659" s="212"/>
      <c r="H6659" s="176"/>
      <c r="I6659" s="163"/>
    </row>
    <row r="6660" spans="3:9" s="175" customFormat="1" ht="15" customHeight="1" x14ac:dyDescent="0.25">
      <c r="C6660" s="170"/>
      <c r="E6660" s="176"/>
      <c r="F6660" s="171"/>
      <c r="G6660" s="212"/>
      <c r="H6660" s="176"/>
      <c r="I6660" s="163"/>
    </row>
    <row r="6661" spans="3:9" s="175" customFormat="1" ht="15" customHeight="1" x14ac:dyDescent="0.25">
      <c r="C6661" s="170"/>
      <c r="E6661" s="176"/>
      <c r="F6661" s="171"/>
      <c r="G6661" s="212"/>
      <c r="H6661" s="176"/>
      <c r="I6661" s="163"/>
    </row>
    <row r="6662" spans="3:9" s="175" customFormat="1" ht="15" customHeight="1" x14ac:dyDescent="0.25">
      <c r="C6662" s="170"/>
      <c r="E6662" s="176"/>
      <c r="F6662" s="171"/>
      <c r="G6662" s="212"/>
      <c r="H6662" s="176"/>
      <c r="I6662" s="163"/>
    </row>
    <row r="6663" spans="3:9" s="175" customFormat="1" ht="15" customHeight="1" x14ac:dyDescent="0.25">
      <c r="C6663" s="170"/>
      <c r="E6663" s="176"/>
      <c r="F6663" s="171"/>
      <c r="G6663" s="212"/>
      <c r="H6663" s="176"/>
      <c r="I6663" s="163"/>
    </row>
    <row r="6664" spans="3:9" s="175" customFormat="1" ht="15" customHeight="1" x14ac:dyDescent="0.25">
      <c r="C6664" s="170"/>
      <c r="E6664" s="176"/>
      <c r="F6664" s="171"/>
      <c r="G6664" s="212"/>
      <c r="H6664" s="176"/>
      <c r="I6664" s="163"/>
    </row>
    <row r="6665" spans="3:9" s="175" customFormat="1" ht="15" customHeight="1" x14ac:dyDescent="0.25">
      <c r="C6665" s="170"/>
      <c r="E6665" s="176"/>
      <c r="F6665" s="171"/>
      <c r="G6665" s="212"/>
      <c r="H6665" s="176"/>
      <c r="I6665" s="163"/>
    </row>
    <row r="6666" spans="3:9" s="175" customFormat="1" ht="15" customHeight="1" x14ac:dyDescent="0.25">
      <c r="C6666" s="170"/>
      <c r="E6666" s="176"/>
      <c r="F6666" s="171"/>
      <c r="G6666" s="212"/>
      <c r="H6666" s="176"/>
      <c r="I6666" s="163"/>
    </row>
    <row r="6667" spans="3:9" s="175" customFormat="1" ht="15" customHeight="1" x14ac:dyDescent="0.25">
      <c r="C6667" s="170"/>
      <c r="E6667" s="176"/>
      <c r="F6667" s="171"/>
      <c r="G6667" s="212"/>
      <c r="H6667" s="176"/>
      <c r="I6667" s="163"/>
    </row>
    <row r="6668" spans="3:9" s="175" customFormat="1" ht="15" customHeight="1" x14ac:dyDescent="0.25">
      <c r="C6668" s="170"/>
      <c r="E6668" s="176"/>
      <c r="F6668" s="171"/>
      <c r="G6668" s="212"/>
      <c r="H6668" s="176"/>
      <c r="I6668" s="163"/>
    </row>
    <row r="6669" spans="3:9" s="175" customFormat="1" ht="15" customHeight="1" x14ac:dyDescent="0.25">
      <c r="C6669" s="170"/>
      <c r="E6669" s="176"/>
      <c r="F6669" s="171"/>
      <c r="G6669" s="212"/>
      <c r="H6669" s="176"/>
      <c r="I6669" s="163"/>
    </row>
    <row r="6670" spans="3:9" s="175" customFormat="1" ht="15" customHeight="1" x14ac:dyDescent="0.25">
      <c r="C6670" s="170"/>
      <c r="E6670" s="176"/>
      <c r="F6670" s="171"/>
      <c r="G6670" s="212"/>
      <c r="H6670" s="176"/>
      <c r="I6670" s="163"/>
    </row>
    <row r="6671" spans="3:9" s="175" customFormat="1" ht="15" customHeight="1" x14ac:dyDescent="0.25">
      <c r="C6671" s="170"/>
      <c r="E6671" s="176"/>
      <c r="F6671" s="171"/>
      <c r="G6671" s="212"/>
      <c r="H6671" s="176"/>
      <c r="I6671" s="163"/>
    </row>
    <row r="6672" spans="3:9" s="175" customFormat="1" ht="15" customHeight="1" x14ac:dyDescent="0.25">
      <c r="C6672" s="170"/>
      <c r="E6672" s="176"/>
      <c r="F6672" s="171"/>
      <c r="G6672" s="212"/>
      <c r="H6672" s="176"/>
      <c r="I6672" s="163"/>
    </row>
    <row r="6673" spans="3:9" s="175" customFormat="1" ht="15" customHeight="1" x14ac:dyDescent="0.25">
      <c r="C6673" s="170"/>
      <c r="E6673" s="176"/>
      <c r="F6673" s="171"/>
      <c r="G6673" s="212"/>
      <c r="H6673" s="176"/>
      <c r="I6673" s="163"/>
    </row>
    <row r="6674" spans="3:9" s="175" customFormat="1" ht="15" customHeight="1" x14ac:dyDescent="0.25">
      <c r="C6674" s="170"/>
      <c r="E6674" s="176"/>
      <c r="F6674" s="171"/>
      <c r="G6674" s="212"/>
      <c r="H6674" s="176"/>
      <c r="I6674" s="163"/>
    </row>
    <row r="6675" spans="3:9" s="175" customFormat="1" ht="15" customHeight="1" x14ac:dyDescent="0.25">
      <c r="C6675" s="170"/>
      <c r="E6675" s="176"/>
      <c r="F6675" s="171"/>
      <c r="G6675" s="212"/>
      <c r="H6675" s="176"/>
      <c r="I6675" s="163"/>
    </row>
    <row r="6676" spans="3:9" s="175" customFormat="1" ht="15" customHeight="1" x14ac:dyDescent="0.25">
      <c r="C6676" s="170"/>
      <c r="E6676" s="176"/>
      <c r="F6676" s="171"/>
      <c r="G6676" s="212"/>
      <c r="H6676" s="176"/>
      <c r="I6676" s="163"/>
    </row>
    <row r="6677" spans="3:9" s="175" customFormat="1" ht="15" customHeight="1" x14ac:dyDescent="0.25">
      <c r="C6677" s="170"/>
      <c r="E6677" s="176"/>
      <c r="F6677" s="171"/>
      <c r="G6677" s="212"/>
      <c r="H6677" s="176"/>
      <c r="I6677" s="163"/>
    </row>
    <row r="6678" spans="3:9" s="175" customFormat="1" ht="15" customHeight="1" x14ac:dyDescent="0.25">
      <c r="C6678" s="170"/>
      <c r="E6678" s="176"/>
      <c r="F6678" s="171"/>
      <c r="G6678" s="212"/>
      <c r="H6678" s="176"/>
      <c r="I6678" s="163"/>
    </row>
    <row r="6679" spans="3:9" s="175" customFormat="1" ht="15" customHeight="1" x14ac:dyDescent="0.25">
      <c r="C6679" s="170"/>
      <c r="E6679" s="176"/>
      <c r="F6679" s="171"/>
      <c r="G6679" s="212"/>
      <c r="H6679" s="176"/>
      <c r="I6679" s="163"/>
    </row>
    <row r="6680" spans="3:9" s="175" customFormat="1" ht="15" customHeight="1" x14ac:dyDescent="0.25">
      <c r="C6680" s="170"/>
      <c r="E6680" s="176"/>
      <c r="F6680" s="171"/>
      <c r="G6680" s="212"/>
      <c r="H6680" s="176"/>
      <c r="I6680" s="163"/>
    </row>
    <row r="6681" spans="3:9" s="175" customFormat="1" ht="15" customHeight="1" x14ac:dyDescent="0.25">
      <c r="C6681" s="170"/>
      <c r="E6681" s="176"/>
      <c r="F6681" s="171"/>
      <c r="G6681" s="212"/>
      <c r="H6681" s="176"/>
      <c r="I6681" s="163"/>
    </row>
    <row r="6682" spans="3:9" s="175" customFormat="1" ht="15" customHeight="1" x14ac:dyDescent="0.25">
      <c r="C6682" s="170"/>
      <c r="E6682" s="176"/>
      <c r="F6682" s="171"/>
      <c r="G6682" s="212"/>
      <c r="H6682" s="176"/>
      <c r="I6682" s="163"/>
    </row>
    <row r="6683" spans="3:9" s="175" customFormat="1" ht="15" customHeight="1" x14ac:dyDescent="0.25">
      <c r="C6683" s="170"/>
      <c r="E6683" s="176"/>
      <c r="F6683" s="171"/>
      <c r="G6683" s="212"/>
      <c r="H6683" s="176"/>
      <c r="I6683" s="163"/>
    </row>
    <row r="6684" spans="3:9" s="175" customFormat="1" ht="15" customHeight="1" x14ac:dyDescent="0.25">
      <c r="C6684" s="170"/>
      <c r="E6684" s="176"/>
      <c r="F6684" s="171"/>
      <c r="G6684" s="212"/>
      <c r="H6684" s="176"/>
      <c r="I6684" s="163"/>
    </row>
    <row r="6685" spans="3:9" s="175" customFormat="1" ht="15" customHeight="1" x14ac:dyDescent="0.25">
      <c r="C6685" s="170"/>
      <c r="E6685" s="176"/>
      <c r="F6685" s="171"/>
      <c r="G6685" s="212"/>
      <c r="H6685" s="176"/>
      <c r="I6685" s="163"/>
    </row>
    <row r="6686" spans="3:9" s="175" customFormat="1" ht="15" customHeight="1" x14ac:dyDescent="0.25">
      <c r="C6686" s="170"/>
      <c r="E6686" s="176"/>
      <c r="F6686" s="171"/>
      <c r="G6686" s="212"/>
      <c r="H6686" s="176"/>
      <c r="I6686" s="163"/>
    </row>
    <row r="6687" spans="3:9" s="175" customFormat="1" ht="15" customHeight="1" x14ac:dyDescent="0.25">
      <c r="C6687" s="170"/>
      <c r="E6687" s="176"/>
      <c r="F6687" s="171"/>
      <c r="G6687" s="212"/>
      <c r="H6687" s="176"/>
      <c r="I6687" s="163"/>
    </row>
    <row r="6688" spans="3:9" s="175" customFormat="1" ht="15" customHeight="1" x14ac:dyDescent="0.25">
      <c r="C6688" s="170"/>
      <c r="E6688" s="176"/>
      <c r="F6688" s="171"/>
      <c r="G6688" s="212"/>
      <c r="H6688" s="176"/>
      <c r="I6688" s="163"/>
    </row>
    <row r="6689" spans="3:9" s="175" customFormat="1" ht="15" customHeight="1" x14ac:dyDescent="0.25">
      <c r="C6689" s="170"/>
      <c r="E6689" s="176"/>
      <c r="F6689" s="171"/>
      <c r="G6689" s="212"/>
      <c r="H6689" s="176"/>
      <c r="I6689" s="163"/>
    </row>
    <row r="6690" spans="3:9" s="175" customFormat="1" ht="15" customHeight="1" x14ac:dyDescent="0.25">
      <c r="C6690" s="170"/>
      <c r="E6690" s="176"/>
      <c r="F6690" s="171"/>
      <c r="G6690" s="212"/>
      <c r="H6690" s="176"/>
      <c r="I6690" s="163"/>
    </row>
    <row r="6691" spans="3:9" s="175" customFormat="1" ht="15" customHeight="1" x14ac:dyDescent="0.25">
      <c r="C6691" s="170"/>
      <c r="E6691" s="176"/>
      <c r="F6691" s="171"/>
      <c r="G6691" s="212"/>
      <c r="H6691" s="176"/>
      <c r="I6691" s="163"/>
    </row>
    <row r="6692" spans="3:9" s="175" customFormat="1" ht="15" customHeight="1" x14ac:dyDescent="0.25">
      <c r="C6692" s="170"/>
      <c r="E6692" s="176"/>
      <c r="F6692" s="171"/>
      <c r="G6692" s="212"/>
      <c r="H6692" s="176"/>
      <c r="I6692" s="163"/>
    </row>
    <row r="6693" spans="3:9" s="175" customFormat="1" ht="15" customHeight="1" x14ac:dyDescent="0.25">
      <c r="C6693" s="170"/>
      <c r="E6693" s="176"/>
      <c r="F6693" s="171"/>
      <c r="G6693" s="212"/>
      <c r="H6693" s="176"/>
      <c r="I6693" s="163"/>
    </row>
    <row r="6694" spans="3:9" s="175" customFormat="1" ht="15" customHeight="1" x14ac:dyDescent="0.25">
      <c r="C6694" s="170"/>
      <c r="E6694" s="176"/>
      <c r="F6694" s="171"/>
      <c r="G6694" s="212"/>
      <c r="H6694" s="176"/>
      <c r="I6694" s="163"/>
    </row>
    <row r="6695" spans="3:9" s="175" customFormat="1" ht="15" customHeight="1" x14ac:dyDescent="0.25">
      <c r="C6695" s="170"/>
      <c r="E6695" s="176"/>
      <c r="F6695" s="171"/>
      <c r="G6695" s="212"/>
      <c r="H6695" s="176"/>
      <c r="I6695" s="163"/>
    </row>
    <row r="6696" spans="3:9" s="175" customFormat="1" ht="15" customHeight="1" x14ac:dyDescent="0.25">
      <c r="C6696" s="170"/>
      <c r="E6696" s="176"/>
      <c r="F6696" s="171"/>
      <c r="G6696" s="212"/>
      <c r="H6696" s="176"/>
      <c r="I6696" s="163"/>
    </row>
    <row r="6697" spans="3:9" s="175" customFormat="1" ht="15" customHeight="1" x14ac:dyDescent="0.25">
      <c r="C6697" s="170"/>
      <c r="E6697" s="176"/>
      <c r="F6697" s="171"/>
      <c r="G6697" s="212"/>
      <c r="H6697" s="176"/>
      <c r="I6697" s="163"/>
    </row>
    <row r="6698" spans="3:9" s="175" customFormat="1" ht="15" customHeight="1" x14ac:dyDescent="0.25">
      <c r="C6698" s="170"/>
      <c r="E6698" s="176"/>
      <c r="F6698" s="171"/>
      <c r="G6698" s="212"/>
      <c r="H6698" s="176"/>
      <c r="I6698" s="163"/>
    </row>
    <row r="6699" spans="3:9" s="175" customFormat="1" ht="15" customHeight="1" x14ac:dyDescent="0.25">
      <c r="C6699" s="170"/>
      <c r="E6699" s="176"/>
      <c r="F6699" s="171"/>
      <c r="G6699" s="212"/>
      <c r="H6699" s="176"/>
      <c r="I6699" s="163"/>
    </row>
    <row r="6700" spans="3:9" s="175" customFormat="1" ht="15" customHeight="1" x14ac:dyDescent="0.25">
      <c r="C6700" s="170"/>
      <c r="E6700" s="176"/>
      <c r="F6700" s="171"/>
      <c r="G6700" s="212"/>
      <c r="H6700" s="176"/>
      <c r="I6700" s="163"/>
    </row>
    <row r="6701" spans="3:9" s="175" customFormat="1" ht="15" customHeight="1" x14ac:dyDescent="0.25">
      <c r="C6701" s="170"/>
      <c r="E6701" s="176"/>
      <c r="F6701" s="171"/>
      <c r="G6701" s="212"/>
      <c r="H6701" s="176"/>
      <c r="I6701" s="163"/>
    </row>
    <row r="6702" spans="3:9" s="175" customFormat="1" ht="15" customHeight="1" x14ac:dyDescent="0.25">
      <c r="C6702" s="170"/>
      <c r="E6702" s="176"/>
      <c r="F6702" s="171"/>
      <c r="G6702" s="212"/>
      <c r="H6702" s="176"/>
      <c r="I6702" s="163"/>
    </row>
    <row r="6703" spans="3:9" s="175" customFormat="1" ht="15" customHeight="1" x14ac:dyDescent="0.25">
      <c r="C6703" s="170"/>
      <c r="E6703" s="176"/>
      <c r="F6703" s="171"/>
      <c r="G6703" s="212"/>
      <c r="H6703" s="176"/>
      <c r="I6703" s="163"/>
    </row>
    <row r="6704" spans="3:9" s="175" customFormat="1" ht="15" customHeight="1" x14ac:dyDescent="0.25">
      <c r="C6704" s="170"/>
      <c r="E6704" s="176"/>
      <c r="F6704" s="171"/>
      <c r="G6704" s="212"/>
      <c r="H6704" s="176"/>
      <c r="I6704" s="163"/>
    </row>
    <row r="6705" spans="3:9" s="175" customFormat="1" ht="15" customHeight="1" x14ac:dyDescent="0.25">
      <c r="C6705" s="170"/>
      <c r="E6705" s="176"/>
      <c r="F6705" s="171"/>
      <c r="G6705" s="212"/>
      <c r="H6705" s="176"/>
      <c r="I6705" s="163"/>
    </row>
    <row r="6706" spans="3:9" s="175" customFormat="1" ht="15" customHeight="1" x14ac:dyDescent="0.25">
      <c r="C6706" s="170"/>
      <c r="E6706" s="176"/>
      <c r="F6706" s="171"/>
      <c r="G6706" s="212"/>
      <c r="H6706" s="176"/>
      <c r="I6706" s="163"/>
    </row>
    <row r="6707" spans="3:9" s="175" customFormat="1" ht="15" customHeight="1" x14ac:dyDescent="0.25">
      <c r="C6707" s="170"/>
      <c r="E6707" s="176"/>
      <c r="F6707" s="171"/>
      <c r="G6707" s="212"/>
      <c r="H6707" s="176"/>
      <c r="I6707" s="163"/>
    </row>
    <row r="6708" spans="3:9" s="175" customFormat="1" ht="15" customHeight="1" x14ac:dyDescent="0.25">
      <c r="C6708" s="170"/>
      <c r="E6708" s="176"/>
      <c r="F6708" s="171"/>
      <c r="G6708" s="212"/>
      <c r="H6708" s="176"/>
      <c r="I6708" s="163"/>
    </row>
    <row r="6709" spans="3:9" s="175" customFormat="1" ht="15" customHeight="1" x14ac:dyDescent="0.25">
      <c r="C6709" s="170"/>
      <c r="E6709" s="176"/>
      <c r="F6709" s="171"/>
      <c r="G6709" s="212"/>
      <c r="H6709" s="176"/>
      <c r="I6709" s="163"/>
    </row>
    <row r="6710" spans="3:9" s="175" customFormat="1" ht="15" customHeight="1" x14ac:dyDescent="0.25">
      <c r="C6710" s="170"/>
      <c r="E6710" s="176"/>
      <c r="F6710" s="171"/>
      <c r="G6710" s="212"/>
      <c r="H6710" s="176"/>
      <c r="I6710" s="163"/>
    </row>
    <row r="6711" spans="3:9" s="175" customFormat="1" ht="15" customHeight="1" x14ac:dyDescent="0.25">
      <c r="C6711" s="170"/>
      <c r="E6711" s="176"/>
      <c r="F6711" s="171"/>
      <c r="G6711" s="212"/>
      <c r="H6711" s="176"/>
      <c r="I6711" s="163"/>
    </row>
    <row r="6712" spans="3:9" s="175" customFormat="1" ht="15" customHeight="1" x14ac:dyDescent="0.25">
      <c r="C6712" s="170"/>
      <c r="E6712" s="176"/>
      <c r="F6712" s="171"/>
      <c r="G6712" s="212"/>
      <c r="H6712" s="176"/>
      <c r="I6712" s="163"/>
    </row>
    <row r="6713" spans="3:9" s="175" customFormat="1" ht="15" customHeight="1" x14ac:dyDescent="0.25">
      <c r="C6713" s="170"/>
      <c r="E6713" s="176"/>
      <c r="F6713" s="171"/>
      <c r="G6713" s="212"/>
      <c r="H6713" s="176"/>
      <c r="I6713" s="163"/>
    </row>
    <row r="6714" spans="3:9" s="175" customFormat="1" ht="15" customHeight="1" x14ac:dyDescent="0.25">
      <c r="C6714" s="170"/>
      <c r="E6714" s="176"/>
      <c r="F6714" s="171"/>
      <c r="G6714" s="212"/>
      <c r="H6714" s="176"/>
      <c r="I6714" s="163"/>
    </row>
    <row r="6715" spans="3:9" s="175" customFormat="1" ht="15" customHeight="1" x14ac:dyDescent="0.25">
      <c r="C6715" s="170"/>
      <c r="E6715" s="176"/>
      <c r="F6715" s="171"/>
      <c r="G6715" s="212"/>
      <c r="H6715" s="176"/>
      <c r="I6715" s="163"/>
    </row>
    <row r="6716" spans="3:9" s="175" customFormat="1" ht="15" customHeight="1" x14ac:dyDescent="0.25">
      <c r="C6716" s="170"/>
      <c r="E6716" s="176"/>
      <c r="F6716" s="171"/>
      <c r="G6716" s="212"/>
      <c r="H6716" s="176"/>
      <c r="I6716" s="163"/>
    </row>
    <row r="6717" spans="3:9" s="175" customFormat="1" ht="15" customHeight="1" x14ac:dyDescent="0.25">
      <c r="C6717" s="170"/>
      <c r="E6717" s="176"/>
      <c r="F6717" s="171"/>
      <c r="G6717" s="212"/>
      <c r="H6717" s="176"/>
      <c r="I6717" s="163"/>
    </row>
    <row r="6718" spans="3:9" s="175" customFormat="1" ht="15" customHeight="1" x14ac:dyDescent="0.25">
      <c r="C6718" s="170"/>
      <c r="E6718" s="176"/>
      <c r="F6718" s="171"/>
      <c r="G6718" s="212"/>
      <c r="H6718" s="176"/>
      <c r="I6718" s="163"/>
    </row>
    <row r="6719" spans="3:9" s="175" customFormat="1" ht="15" customHeight="1" x14ac:dyDescent="0.25">
      <c r="C6719" s="170"/>
      <c r="E6719" s="176"/>
      <c r="F6719" s="171"/>
      <c r="G6719" s="212"/>
      <c r="H6719" s="176"/>
      <c r="I6719" s="163"/>
    </row>
    <row r="6720" spans="3:9" s="175" customFormat="1" ht="15" customHeight="1" x14ac:dyDescent="0.25">
      <c r="C6720" s="170"/>
      <c r="E6720" s="176"/>
      <c r="F6720" s="171"/>
      <c r="G6720" s="212"/>
      <c r="H6720" s="176"/>
      <c r="I6720" s="163"/>
    </row>
    <row r="6721" spans="3:9" s="175" customFormat="1" ht="15" customHeight="1" x14ac:dyDescent="0.25">
      <c r="C6721" s="170"/>
      <c r="E6721" s="176"/>
      <c r="F6721" s="171"/>
      <c r="G6721" s="212"/>
      <c r="H6721" s="176"/>
      <c r="I6721" s="163"/>
    </row>
    <row r="6722" spans="3:9" s="175" customFormat="1" ht="15" customHeight="1" x14ac:dyDescent="0.25">
      <c r="C6722" s="170"/>
      <c r="E6722" s="176"/>
      <c r="F6722" s="171"/>
      <c r="G6722" s="212"/>
      <c r="H6722" s="176"/>
      <c r="I6722" s="163"/>
    </row>
    <row r="6723" spans="3:9" s="175" customFormat="1" ht="15" customHeight="1" x14ac:dyDescent="0.25">
      <c r="C6723" s="170"/>
      <c r="E6723" s="176"/>
      <c r="F6723" s="171"/>
      <c r="G6723" s="212"/>
      <c r="H6723" s="176"/>
      <c r="I6723" s="163"/>
    </row>
    <row r="6724" spans="3:9" s="175" customFormat="1" ht="15" customHeight="1" x14ac:dyDescent="0.25">
      <c r="C6724" s="170"/>
      <c r="E6724" s="176"/>
      <c r="F6724" s="171"/>
      <c r="G6724" s="212"/>
      <c r="H6724" s="176"/>
      <c r="I6724" s="163"/>
    </row>
    <row r="6725" spans="3:9" s="175" customFormat="1" ht="15" customHeight="1" x14ac:dyDescent="0.25">
      <c r="C6725" s="170"/>
      <c r="E6725" s="176"/>
      <c r="F6725" s="171"/>
      <c r="G6725" s="212"/>
      <c r="H6725" s="176"/>
      <c r="I6725" s="163"/>
    </row>
    <row r="6726" spans="3:9" s="175" customFormat="1" ht="15" customHeight="1" x14ac:dyDescent="0.25">
      <c r="C6726" s="170"/>
      <c r="E6726" s="176"/>
      <c r="F6726" s="171"/>
      <c r="G6726" s="212"/>
      <c r="H6726" s="176"/>
      <c r="I6726" s="163"/>
    </row>
    <row r="6727" spans="3:9" s="175" customFormat="1" ht="15" customHeight="1" x14ac:dyDescent="0.25">
      <c r="C6727" s="170"/>
      <c r="E6727" s="176"/>
      <c r="F6727" s="171"/>
      <c r="G6727" s="212"/>
      <c r="H6727" s="176"/>
      <c r="I6727" s="163"/>
    </row>
    <row r="6728" spans="3:9" s="175" customFormat="1" ht="15" customHeight="1" x14ac:dyDescent="0.25">
      <c r="C6728" s="170"/>
      <c r="E6728" s="176"/>
      <c r="F6728" s="171"/>
      <c r="G6728" s="212"/>
      <c r="H6728" s="176"/>
      <c r="I6728" s="163"/>
    </row>
    <row r="6729" spans="3:9" s="175" customFormat="1" ht="15" customHeight="1" x14ac:dyDescent="0.25">
      <c r="C6729" s="170"/>
      <c r="E6729" s="176"/>
      <c r="F6729" s="171"/>
      <c r="G6729" s="212"/>
      <c r="H6729" s="176"/>
      <c r="I6729" s="163"/>
    </row>
    <row r="6730" spans="3:9" s="175" customFormat="1" ht="15" customHeight="1" x14ac:dyDescent="0.25">
      <c r="C6730" s="170"/>
      <c r="E6730" s="176"/>
      <c r="F6730" s="171"/>
      <c r="G6730" s="212"/>
      <c r="H6730" s="176"/>
      <c r="I6730" s="163"/>
    </row>
    <row r="6731" spans="3:9" s="175" customFormat="1" ht="15" customHeight="1" x14ac:dyDescent="0.25">
      <c r="C6731" s="170"/>
      <c r="E6731" s="176"/>
      <c r="F6731" s="171"/>
      <c r="G6731" s="212"/>
      <c r="H6731" s="176"/>
      <c r="I6731" s="163"/>
    </row>
    <row r="6732" spans="3:9" s="175" customFormat="1" ht="15" customHeight="1" x14ac:dyDescent="0.25">
      <c r="C6732" s="170"/>
      <c r="E6732" s="176"/>
      <c r="F6732" s="171"/>
      <c r="G6732" s="212"/>
      <c r="H6732" s="176"/>
      <c r="I6732" s="163"/>
    </row>
    <row r="6733" spans="3:9" s="175" customFormat="1" ht="15" customHeight="1" x14ac:dyDescent="0.25">
      <c r="C6733" s="170"/>
      <c r="E6733" s="176"/>
      <c r="F6733" s="171"/>
      <c r="G6733" s="212"/>
      <c r="H6733" s="176"/>
      <c r="I6733" s="163"/>
    </row>
    <row r="6734" spans="3:9" s="175" customFormat="1" ht="15" customHeight="1" x14ac:dyDescent="0.25">
      <c r="C6734" s="170"/>
      <c r="E6734" s="176"/>
      <c r="F6734" s="171"/>
      <c r="G6734" s="212"/>
      <c r="H6734" s="176"/>
      <c r="I6734" s="163"/>
    </row>
    <row r="6735" spans="3:9" s="175" customFormat="1" ht="15" customHeight="1" x14ac:dyDescent="0.25">
      <c r="C6735" s="170"/>
      <c r="E6735" s="176"/>
      <c r="F6735" s="171"/>
      <c r="G6735" s="212"/>
      <c r="H6735" s="176"/>
      <c r="I6735" s="163"/>
    </row>
    <row r="6736" spans="3:9" s="175" customFormat="1" ht="15" customHeight="1" x14ac:dyDescent="0.25">
      <c r="C6736" s="170"/>
      <c r="E6736" s="176"/>
      <c r="F6736" s="171"/>
      <c r="G6736" s="212"/>
      <c r="H6736" s="176"/>
      <c r="I6736" s="163"/>
    </row>
    <row r="6737" spans="3:9" s="175" customFormat="1" ht="15" customHeight="1" x14ac:dyDescent="0.25">
      <c r="C6737" s="170"/>
      <c r="E6737" s="176"/>
      <c r="F6737" s="171"/>
      <c r="G6737" s="212"/>
      <c r="H6737" s="176"/>
      <c r="I6737" s="163"/>
    </row>
    <row r="6738" spans="3:9" s="175" customFormat="1" ht="15" customHeight="1" x14ac:dyDescent="0.25">
      <c r="C6738" s="170"/>
      <c r="E6738" s="176"/>
      <c r="F6738" s="171"/>
      <c r="G6738" s="212"/>
      <c r="H6738" s="176"/>
      <c r="I6738" s="163"/>
    </row>
    <row r="6739" spans="3:9" s="175" customFormat="1" ht="15" customHeight="1" x14ac:dyDescent="0.25">
      <c r="C6739" s="170"/>
      <c r="E6739" s="176"/>
      <c r="F6739" s="171"/>
      <c r="G6739" s="212"/>
      <c r="H6739" s="176"/>
      <c r="I6739" s="163"/>
    </row>
    <row r="6740" spans="3:9" s="175" customFormat="1" ht="15" customHeight="1" x14ac:dyDescent="0.25">
      <c r="C6740" s="170"/>
      <c r="E6740" s="176"/>
      <c r="F6740" s="171"/>
      <c r="G6740" s="212"/>
      <c r="H6740" s="176"/>
      <c r="I6740" s="163"/>
    </row>
    <row r="6741" spans="3:9" s="175" customFormat="1" ht="15" customHeight="1" x14ac:dyDescent="0.25">
      <c r="C6741" s="170"/>
      <c r="E6741" s="176"/>
      <c r="F6741" s="171"/>
      <c r="G6741" s="212"/>
      <c r="H6741" s="176"/>
      <c r="I6741" s="163"/>
    </row>
    <row r="6742" spans="3:9" s="175" customFormat="1" ht="15" customHeight="1" x14ac:dyDescent="0.25">
      <c r="C6742" s="170"/>
      <c r="E6742" s="176"/>
      <c r="F6742" s="171"/>
      <c r="G6742" s="212"/>
      <c r="H6742" s="176"/>
      <c r="I6742" s="163"/>
    </row>
    <row r="6743" spans="3:9" s="175" customFormat="1" ht="15" customHeight="1" x14ac:dyDescent="0.25">
      <c r="C6743" s="170"/>
      <c r="E6743" s="176"/>
      <c r="F6743" s="171"/>
      <c r="G6743" s="212"/>
      <c r="H6743" s="176"/>
      <c r="I6743" s="163"/>
    </row>
    <row r="6744" spans="3:9" s="175" customFormat="1" ht="15" customHeight="1" x14ac:dyDescent="0.25">
      <c r="C6744" s="170"/>
      <c r="E6744" s="176"/>
      <c r="F6744" s="171"/>
      <c r="G6744" s="212"/>
      <c r="H6744" s="176"/>
      <c r="I6744" s="163"/>
    </row>
    <row r="6745" spans="3:9" s="175" customFormat="1" ht="15" customHeight="1" x14ac:dyDescent="0.25">
      <c r="C6745" s="170"/>
      <c r="E6745" s="176"/>
      <c r="F6745" s="171"/>
      <c r="G6745" s="212"/>
      <c r="H6745" s="176"/>
      <c r="I6745" s="163"/>
    </row>
    <row r="6746" spans="3:9" s="175" customFormat="1" ht="15" customHeight="1" x14ac:dyDescent="0.25">
      <c r="C6746" s="170"/>
      <c r="E6746" s="176"/>
      <c r="F6746" s="171"/>
      <c r="G6746" s="212"/>
      <c r="H6746" s="176"/>
      <c r="I6746" s="163"/>
    </row>
    <row r="6747" spans="3:9" s="175" customFormat="1" ht="15" customHeight="1" x14ac:dyDescent="0.25">
      <c r="C6747" s="170"/>
      <c r="E6747" s="176"/>
      <c r="F6747" s="171"/>
      <c r="G6747" s="212"/>
      <c r="H6747" s="176"/>
      <c r="I6747" s="163"/>
    </row>
    <row r="6748" spans="3:9" s="175" customFormat="1" ht="15" customHeight="1" x14ac:dyDescent="0.25">
      <c r="C6748" s="170"/>
      <c r="E6748" s="176"/>
      <c r="F6748" s="171"/>
      <c r="G6748" s="212"/>
      <c r="H6748" s="176"/>
      <c r="I6748" s="163"/>
    </row>
    <row r="6749" spans="3:9" s="175" customFormat="1" ht="15" customHeight="1" x14ac:dyDescent="0.25">
      <c r="C6749" s="170"/>
      <c r="E6749" s="176"/>
      <c r="F6749" s="171"/>
      <c r="G6749" s="212"/>
      <c r="H6749" s="176"/>
      <c r="I6749" s="163"/>
    </row>
    <row r="6750" spans="3:9" s="175" customFormat="1" ht="15" customHeight="1" x14ac:dyDescent="0.25">
      <c r="C6750" s="170"/>
      <c r="E6750" s="176"/>
      <c r="F6750" s="171"/>
      <c r="G6750" s="212"/>
      <c r="H6750" s="176"/>
      <c r="I6750" s="163"/>
    </row>
    <row r="6751" spans="3:9" s="175" customFormat="1" ht="15" customHeight="1" x14ac:dyDescent="0.25">
      <c r="C6751" s="170"/>
      <c r="E6751" s="176"/>
      <c r="F6751" s="171"/>
      <c r="G6751" s="212"/>
      <c r="H6751" s="176"/>
      <c r="I6751" s="163"/>
    </row>
    <row r="6752" spans="3:9" s="175" customFormat="1" ht="15" customHeight="1" x14ac:dyDescent="0.25">
      <c r="C6752" s="170"/>
      <c r="E6752" s="176"/>
      <c r="F6752" s="171"/>
      <c r="G6752" s="212"/>
      <c r="H6752" s="176"/>
      <c r="I6752" s="163"/>
    </row>
    <row r="6753" spans="3:9" s="175" customFormat="1" ht="15" customHeight="1" x14ac:dyDescent="0.25">
      <c r="C6753" s="170"/>
      <c r="E6753" s="176"/>
      <c r="F6753" s="171"/>
      <c r="G6753" s="212"/>
      <c r="H6753" s="176"/>
      <c r="I6753" s="163"/>
    </row>
    <row r="6754" spans="3:9" s="175" customFormat="1" ht="15" customHeight="1" x14ac:dyDescent="0.25">
      <c r="C6754" s="170"/>
      <c r="E6754" s="176"/>
      <c r="F6754" s="171"/>
      <c r="G6754" s="212"/>
      <c r="H6754" s="176"/>
      <c r="I6754" s="163"/>
    </row>
    <row r="6755" spans="3:9" s="175" customFormat="1" ht="15" customHeight="1" x14ac:dyDescent="0.25">
      <c r="C6755" s="170"/>
      <c r="E6755" s="176"/>
      <c r="F6755" s="171"/>
      <c r="G6755" s="212"/>
      <c r="H6755" s="176"/>
      <c r="I6755" s="163"/>
    </row>
    <row r="6756" spans="3:9" s="175" customFormat="1" ht="15" customHeight="1" x14ac:dyDescent="0.25">
      <c r="C6756" s="170"/>
      <c r="E6756" s="176"/>
      <c r="F6756" s="171"/>
      <c r="G6756" s="212"/>
      <c r="H6756" s="176"/>
      <c r="I6756" s="163"/>
    </row>
    <row r="6757" spans="3:9" s="175" customFormat="1" ht="15" customHeight="1" x14ac:dyDescent="0.25">
      <c r="C6757" s="170"/>
      <c r="E6757" s="176"/>
      <c r="F6757" s="171"/>
      <c r="G6757" s="212"/>
      <c r="H6757" s="176"/>
      <c r="I6757" s="163"/>
    </row>
    <row r="6758" spans="3:9" s="175" customFormat="1" ht="15" customHeight="1" x14ac:dyDescent="0.25">
      <c r="C6758" s="170"/>
      <c r="E6758" s="176"/>
      <c r="F6758" s="171"/>
      <c r="G6758" s="212"/>
      <c r="H6758" s="176"/>
      <c r="I6758" s="163"/>
    </row>
    <row r="6759" spans="3:9" s="175" customFormat="1" ht="15" customHeight="1" x14ac:dyDescent="0.25">
      <c r="C6759" s="170"/>
      <c r="E6759" s="176"/>
      <c r="F6759" s="171"/>
      <c r="G6759" s="212"/>
      <c r="H6759" s="176"/>
      <c r="I6759" s="163"/>
    </row>
    <row r="6760" spans="3:9" s="175" customFormat="1" ht="15" customHeight="1" x14ac:dyDescent="0.25">
      <c r="C6760" s="170"/>
      <c r="E6760" s="176"/>
      <c r="F6760" s="171"/>
      <c r="G6760" s="212"/>
      <c r="H6760" s="176"/>
      <c r="I6760" s="163"/>
    </row>
    <row r="6761" spans="3:9" s="175" customFormat="1" ht="15" customHeight="1" x14ac:dyDescent="0.25">
      <c r="C6761" s="170"/>
      <c r="E6761" s="176"/>
      <c r="F6761" s="171"/>
      <c r="G6761" s="212"/>
      <c r="H6761" s="176"/>
      <c r="I6761" s="163"/>
    </row>
    <row r="6762" spans="3:9" s="175" customFormat="1" ht="15" customHeight="1" x14ac:dyDescent="0.25">
      <c r="C6762" s="170"/>
      <c r="E6762" s="176"/>
      <c r="F6762" s="171"/>
      <c r="G6762" s="212"/>
      <c r="H6762" s="176"/>
      <c r="I6762" s="163"/>
    </row>
    <row r="6763" spans="3:9" s="175" customFormat="1" ht="15" customHeight="1" x14ac:dyDescent="0.25">
      <c r="C6763" s="170"/>
      <c r="E6763" s="176"/>
      <c r="F6763" s="171"/>
      <c r="G6763" s="212"/>
      <c r="H6763" s="176"/>
      <c r="I6763" s="163"/>
    </row>
    <row r="6764" spans="3:9" s="175" customFormat="1" ht="15" customHeight="1" x14ac:dyDescent="0.25">
      <c r="C6764" s="170"/>
      <c r="E6764" s="176"/>
      <c r="F6764" s="171"/>
      <c r="G6764" s="212"/>
      <c r="H6764" s="176"/>
      <c r="I6764" s="163"/>
    </row>
    <row r="6765" spans="3:9" s="175" customFormat="1" ht="15" customHeight="1" x14ac:dyDescent="0.25">
      <c r="C6765" s="170"/>
      <c r="E6765" s="176"/>
      <c r="F6765" s="171"/>
      <c r="G6765" s="212"/>
      <c r="H6765" s="176"/>
      <c r="I6765" s="163"/>
    </row>
    <row r="6766" spans="3:9" s="175" customFormat="1" ht="15" customHeight="1" x14ac:dyDescent="0.25">
      <c r="C6766" s="170"/>
      <c r="E6766" s="176"/>
      <c r="F6766" s="171"/>
      <c r="G6766" s="212"/>
      <c r="H6766" s="176"/>
      <c r="I6766" s="163"/>
    </row>
    <row r="6767" spans="3:9" s="175" customFormat="1" ht="15" customHeight="1" x14ac:dyDescent="0.25">
      <c r="C6767" s="170"/>
      <c r="E6767" s="176"/>
      <c r="F6767" s="171"/>
      <c r="G6767" s="212"/>
      <c r="H6767" s="176"/>
      <c r="I6767" s="163"/>
    </row>
    <row r="6768" spans="3:9" s="175" customFormat="1" ht="15" customHeight="1" x14ac:dyDescent="0.25">
      <c r="C6768" s="170"/>
      <c r="E6768" s="176"/>
      <c r="F6768" s="171"/>
      <c r="G6768" s="212"/>
      <c r="H6768" s="176"/>
      <c r="I6768" s="163"/>
    </row>
    <row r="6769" spans="3:9" s="175" customFormat="1" ht="15" customHeight="1" x14ac:dyDescent="0.25">
      <c r="C6769" s="170"/>
      <c r="E6769" s="176"/>
      <c r="F6769" s="171"/>
      <c r="G6769" s="212"/>
      <c r="H6769" s="176"/>
      <c r="I6769" s="163"/>
    </row>
    <row r="6770" spans="3:9" s="175" customFormat="1" ht="15" customHeight="1" x14ac:dyDescent="0.25">
      <c r="C6770" s="170"/>
      <c r="E6770" s="176"/>
      <c r="F6770" s="171"/>
      <c r="G6770" s="212"/>
      <c r="H6770" s="176"/>
      <c r="I6770" s="163"/>
    </row>
    <row r="6771" spans="3:9" s="175" customFormat="1" ht="15" customHeight="1" x14ac:dyDescent="0.25">
      <c r="C6771" s="170"/>
      <c r="E6771" s="176"/>
      <c r="F6771" s="171"/>
      <c r="G6771" s="212"/>
      <c r="H6771" s="176"/>
      <c r="I6771" s="163"/>
    </row>
    <row r="6772" spans="3:9" s="175" customFormat="1" ht="15" customHeight="1" x14ac:dyDescent="0.25">
      <c r="C6772" s="170"/>
      <c r="E6772" s="176"/>
      <c r="F6772" s="171"/>
      <c r="G6772" s="212"/>
      <c r="H6772" s="176"/>
      <c r="I6772" s="163"/>
    </row>
    <row r="6773" spans="3:9" s="175" customFormat="1" ht="15" customHeight="1" x14ac:dyDescent="0.25">
      <c r="C6773" s="170"/>
      <c r="E6773" s="176"/>
      <c r="F6773" s="171"/>
      <c r="G6773" s="212"/>
      <c r="H6773" s="176"/>
      <c r="I6773" s="163"/>
    </row>
    <row r="6774" spans="3:9" s="175" customFormat="1" ht="15" customHeight="1" x14ac:dyDescent="0.25">
      <c r="C6774" s="170"/>
      <c r="E6774" s="176"/>
      <c r="F6774" s="171"/>
      <c r="G6774" s="212"/>
      <c r="H6774" s="176"/>
      <c r="I6774" s="163"/>
    </row>
    <row r="6775" spans="3:9" s="175" customFormat="1" ht="15" customHeight="1" x14ac:dyDescent="0.25">
      <c r="C6775" s="170"/>
      <c r="E6775" s="176"/>
      <c r="F6775" s="171"/>
      <c r="G6775" s="212"/>
      <c r="H6775" s="176"/>
      <c r="I6775" s="163"/>
    </row>
    <row r="6776" spans="3:9" s="175" customFormat="1" ht="15" customHeight="1" x14ac:dyDescent="0.25">
      <c r="C6776" s="170"/>
      <c r="E6776" s="176"/>
      <c r="F6776" s="171"/>
      <c r="G6776" s="212"/>
      <c r="H6776" s="176"/>
      <c r="I6776" s="163"/>
    </row>
    <row r="6777" spans="3:9" s="175" customFormat="1" ht="15" customHeight="1" x14ac:dyDescent="0.25">
      <c r="C6777" s="170"/>
      <c r="E6777" s="176"/>
      <c r="F6777" s="171"/>
      <c r="G6777" s="212"/>
      <c r="H6777" s="176"/>
      <c r="I6777" s="163"/>
    </row>
    <row r="6778" spans="3:9" s="175" customFormat="1" ht="15" customHeight="1" x14ac:dyDescent="0.25">
      <c r="C6778" s="170"/>
      <c r="E6778" s="176"/>
      <c r="F6778" s="171"/>
      <c r="G6778" s="212"/>
      <c r="H6778" s="176"/>
      <c r="I6778" s="163"/>
    </row>
    <row r="6779" spans="3:9" s="175" customFormat="1" ht="15" customHeight="1" x14ac:dyDescent="0.25">
      <c r="C6779" s="170"/>
      <c r="E6779" s="176"/>
      <c r="F6779" s="171"/>
      <c r="G6779" s="212"/>
      <c r="H6779" s="176"/>
      <c r="I6779" s="163"/>
    </row>
    <row r="6780" spans="3:9" s="175" customFormat="1" ht="15" customHeight="1" x14ac:dyDescent="0.25">
      <c r="C6780" s="170"/>
      <c r="E6780" s="176"/>
      <c r="F6780" s="171"/>
      <c r="G6780" s="212"/>
      <c r="H6780" s="176"/>
      <c r="I6780" s="163"/>
    </row>
    <row r="6781" spans="3:9" s="175" customFormat="1" ht="15" customHeight="1" x14ac:dyDescent="0.25">
      <c r="C6781" s="170"/>
      <c r="E6781" s="176"/>
      <c r="F6781" s="171"/>
      <c r="G6781" s="212"/>
      <c r="H6781" s="176"/>
      <c r="I6781" s="163"/>
    </row>
    <row r="6782" spans="3:9" s="175" customFormat="1" ht="15" customHeight="1" x14ac:dyDescent="0.25">
      <c r="C6782" s="170"/>
      <c r="E6782" s="176"/>
      <c r="F6782" s="171"/>
      <c r="G6782" s="212"/>
      <c r="H6782" s="176"/>
      <c r="I6782" s="163"/>
    </row>
    <row r="6783" spans="3:9" s="175" customFormat="1" ht="15" customHeight="1" x14ac:dyDescent="0.25">
      <c r="C6783" s="170"/>
      <c r="E6783" s="176"/>
      <c r="F6783" s="171"/>
      <c r="G6783" s="212"/>
      <c r="H6783" s="176"/>
      <c r="I6783" s="163"/>
    </row>
    <row r="6784" spans="3:9" s="175" customFormat="1" ht="15" customHeight="1" x14ac:dyDescent="0.25">
      <c r="C6784" s="170"/>
      <c r="E6784" s="176"/>
      <c r="F6784" s="171"/>
      <c r="G6784" s="212"/>
      <c r="H6784" s="176"/>
      <c r="I6784" s="163"/>
    </row>
    <row r="6785" spans="3:9" s="175" customFormat="1" ht="15" customHeight="1" x14ac:dyDescent="0.25">
      <c r="C6785" s="170"/>
      <c r="E6785" s="176"/>
      <c r="F6785" s="171"/>
      <c r="G6785" s="212"/>
      <c r="H6785" s="176"/>
      <c r="I6785" s="163"/>
    </row>
    <row r="6786" spans="3:9" s="175" customFormat="1" ht="15" customHeight="1" x14ac:dyDescent="0.25">
      <c r="C6786" s="170"/>
      <c r="E6786" s="176"/>
      <c r="F6786" s="171"/>
      <c r="G6786" s="212"/>
      <c r="H6786" s="176"/>
      <c r="I6786" s="163"/>
    </row>
    <row r="6787" spans="3:9" s="175" customFormat="1" ht="15" customHeight="1" x14ac:dyDescent="0.25">
      <c r="C6787" s="170"/>
      <c r="E6787" s="176"/>
      <c r="F6787" s="171"/>
      <c r="G6787" s="212"/>
      <c r="H6787" s="176"/>
      <c r="I6787" s="163"/>
    </row>
    <row r="6788" spans="3:9" s="175" customFormat="1" ht="15" customHeight="1" x14ac:dyDescent="0.25">
      <c r="C6788" s="170"/>
      <c r="E6788" s="176"/>
      <c r="F6788" s="171"/>
      <c r="G6788" s="212"/>
      <c r="H6788" s="176"/>
      <c r="I6788" s="163"/>
    </row>
    <row r="6789" spans="3:9" s="175" customFormat="1" ht="15" customHeight="1" x14ac:dyDescent="0.25">
      <c r="C6789" s="170"/>
      <c r="E6789" s="176"/>
      <c r="F6789" s="171"/>
      <c r="G6789" s="212"/>
      <c r="H6789" s="176"/>
      <c r="I6789" s="163"/>
    </row>
    <row r="6790" spans="3:9" s="175" customFormat="1" ht="15" customHeight="1" x14ac:dyDescent="0.25">
      <c r="C6790" s="170"/>
      <c r="E6790" s="176"/>
      <c r="F6790" s="171"/>
      <c r="G6790" s="212"/>
      <c r="H6790" s="176"/>
      <c r="I6790" s="163"/>
    </row>
    <row r="6791" spans="3:9" s="175" customFormat="1" ht="15" customHeight="1" x14ac:dyDescent="0.25">
      <c r="C6791" s="170"/>
      <c r="E6791" s="176"/>
      <c r="F6791" s="171"/>
      <c r="G6791" s="212"/>
      <c r="H6791" s="176"/>
      <c r="I6791" s="163"/>
    </row>
    <row r="6792" spans="3:9" s="175" customFormat="1" ht="15" customHeight="1" x14ac:dyDescent="0.25">
      <c r="C6792" s="170"/>
      <c r="E6792" s="176"/>
      <c r="F6792" s="171"/>
      <c r="G6792" s="212"/>
      <c r="H6792" s="176"/>
      <c r="I6792" s="163"/>
    </row>
    <row r="6793" spans="3:9" s="175" customFormat="1" ht="15" customHeight="1" x14ac:dyDescent="0.25">
      <c r="C6793" s="170"/>
      <c r="E6793" s="176"/>
      <c r="F6793" s="171"/>
      <c r="G6793" s="212"/>
      <c r="H6793" s="176"/>
      <c r="I6793" s="163"/>
    </row>
    <row r="6794" spans="3:9" s="175" customFormat="1" ht="15" customHeight="1" x14ac:dyDescent="0.25">
      <c r="C6794" s="170"/>
      <c r="E6794" s="176"/>
      <c r="F6794" s="171"/>
      <c r="G6794" s="212"/>
      <c r="H6794" s="176"/>
      <c r="I6794" s="163"/>
    </row>
    <row r="6795" spans="3:9" s="175" customFormat="1" ht="15" customHeight="1" x14ac:dyDescent="0.25">
      <c r="C6795" s="170"/>
      <c r="E6795" s="176"/>
      <c r="F6795" s="171"/>
      <c r="G6795" s="212"/>
      <c r="H6795" s="176"/>
      <c r="I6795" s="163"/>
    </row>
    <row r="6796" spans="3:9" s="175" customFormat="1" ht="15" customHeight="1" x14ac:dyDescent="0.25">
      <c r="C6796" s="170"/>
      <c r="E6796" s="176"/>
      <c r="F6796" s="171"/>
      <c r="G6796" s="212"/>
      <c r="H6796" s="176"/>
      <c r="I6796" s="163"/>
    </row>
    <row r="6797" spans="3:9" s="175" customFormat="1" ht="15" customHeight="1" x14ac:dyDescent="0.25">
      <c r="C6797" s="170"/>
      <c r="E6797" s="176"/>
      <c r="F6797" s="171"/>
      <c r="G6797" s="212"/>
      <c r="H6797" s="176"/>
      <c r="I6797" s="163"/>
    </row>
    <row r="6798" spans="3:9" s="175" customFormat="1" ht="15" customHeight="1" x14ac:dyDescent="0.25">
      <c r="C6798" s="170"/>
      <c r="E6798" s="176"/>
      <c r="F6798" s="171"/>
      <c r="G6798" s="212"/>
      <c r="H6798" s="176"/>
      <c r="I6798" s="163"/>
    </row>
    <row r="6799" spans="3:9" s="175" customFormat="1" ht="15" customHeight="1" x14ac:dyDescent="0.25">
      <c r="C6799" s="170"/>
      <c r="E6799" s="176"/>
      <c r="F6799" s="171"/>
      <c r="G6799" s="212"/>
      <c r="H6799" s="176"/>
      <c r="I6799" s="163"/>
    </row>
    <row r="6800" spans="3:9" s="175" customFormat="1" ht="15" customHeight="1" x14ac:dyDescent="0.25">
      <c r="C6800" s="170"/>
      <c r="E6800" s="176"/>
      <c r="F6800" s="171"/>
      <c r="G6800" s="212"/>
      <c r="H6800" s="176"/>
      <c r="I6800" s="163"/>
    </row>
    <row r="6801" spans="3:9" s="175" customFormat="1" ht="15" customHeight="1" x14ac:dyDescent="0.25">
      <c r="C6801" s="170"/>
      <c r="E6801" s="176"/>
      <c r="F6801" s="171"/>
      <c r="G6801" s="212"/>
      <c r="H6801" s="176"/>
      <c r="I6801" s="163"/>
    </row>
    <row r="6802" spans="3:9" s="175" customFormat="1" ht="15" customHeight="1" x14ac:dyDescent="0.25">
      <c r="C6802" s="170"/>
      <c r="E6802" s="176"/>
      <c r="F6802" s="171"/>
      <c r="G6802" s="212"/>
      <c r="H6802" s="176"/>
      <c r="I6802" s="163"/>
    </row>
    <row r="6803" spans="3:9" s="175" customFormat="1" ht="15" customHeight="1" x14ac:dyDescent="0.25">
      <c r="C6803" s="170"/>
      <c r="E6803" s="176"/>
      <c r="F6803" s="171"/>
      <c r="G6803" s="212"/>
      <c r="H6803" s="176"/>
      <c r="I6803" s="163"/>
    </row>
    <row r="6804" spans="3:9" s="175" customFormat="1" ht="15" customHeight="1" x14ac:dyDescent="0.25">
      <c r="C6804" s="170"/>
      <c r="E6804" s="176"/>
      <c r="F6804" s="171"/>
      <c r="G6804" s="212"/>
      <c r="H6804" s="176"/>
      <c r="I6804" s="163"/>
    </row>
    <row r="6805" spans="3:9" s="175" customFormat="1" ht="15" customHeight="1" x14ac:dyDescent="0.25">
      <c r="C6805" s="170"/>
      <c r="E6805" s="176"/>
      <c r="F6805" s="171"/>
      <c r="G6805" s="212"/>
      <c r="H6805" s="176"/>
      <c r="I6805" s="163"/>
    </row>
    <row r="6806" spans="3:9" s="175" customFormat="1" ht="15" customHeight="1" x14ac:dyDescent="0.25">
      <c r="C6806" s="170"/>
      <c r="E6806" s="176"/>
      <c r="F6806" s="171"/>
      <c r="G6806" s="212"/>
      <c r="H6806" s="176"/>
      <c r="I6806" s="163"/>
    </row>
    <row r="6807" spans="3:9" s="175" customFormat="1" ht="15" customHeight="1" x14ac:dyDescent="0.25">
      <c r="C6807" s="170"/>
      <c r="E6807" s="176"/>
      <c r="F6807" s="171"/>
      <c r="G6807" s="212"/>
      <c r="H6807" s="176"/>
      <c r="I6807" s="163"/>
    </row>
    <row r="6808" spans="3:9" s="175" customFormat="1" ht="15" customHeight="1" x14ac:dyDescent="0.25">
      <c r="C6808" s="170"/>
      <c r="E6808" s="176"/>
      <c r="F6808" s="171"/>
      <c r="G6808" s="212"/>
      <c r="H6808" s="176"/>
      <c r="I6808" s="163"/>
    </row>
    <row r="6809" spans="3:9" s="175" customFormat="1" ht="15" customHeight="1" x14ac:dyDescent="0.25">
      <c r="C6809" s="170"/>
      <c r="E6809" s="176"/>
      <c r="F6809" s="171"/>
      <c r="G6809" s="212"/>
      <c r="H6809" s="176"/>
      <c r="I6809" s="163"/>
    </row>
    <row r="6810" spans="3:9" s="175" customFormat="1" ht="15" customHeight="1" x14ac:dyDescent="0.25">
      <c r="C6810" s="170"/>
      <c r="E6810" s="176"/>
      <c r="F6810" s="171"/>
      <c r="G6810" s="212"/>
      <c r="H6810" s="176"/>
      <c r="I6810" s="163"/>
    </row>
    <row r="6811" spans="3:9" s="175" customFormat="1" ht="15" customHeight="1" x14ac:dyDescent="0.25">
      <c r="C6811" s="170"/>
      <c r="E6811" s="176"/>
      <c r="F6811" s="171"/>
      <c r="G6811" s="212"/>
      <c r="H6811" s="176"/>
      <c r="I6811" s="163"/>
    </row>
    <row r="6812" spans="3:9" s="175" customFormat="1" ht="15" customHeight="1" x14ac:dyDescent="0.25">
      <c r="C6812" s="170"/>
      <c r="E6812" s="176"/>
      <c r="F6812" s="171"/>
      <c r="G6812" s="212"/>
      <c r="H6812" s="176"/>
      <c r="I6812" s="163"/>
    </row>
    <row r="6813" spans="3:9" s="175" customFormat="1" ht="15" customHeight="1" x14ac:dyDescent="0.25">
      <c r="C6813" s="170"/>
      <c r="E6813" s="176"/>
      <c r="F6813" s="171"/>
      <c r="G6813" s="212"/>
      <c r="H6813" s="176"/>
      <c r="I6813" s="163"/>
    </row>
    <row r="6814" spans="3:9" s="175" customFormat="1" ht="15" customHeight="1" x14ac:dyDescent="0.25">
      <c r="C6814" s="170"/>
      <c r="E6814" s="176"/>
      <c r="F6814" s="171"/>
      <c r="G6814" s="212"/>
      <c r="H6814" s="176"/>
      <c r="I6814" s="163"/>
    </row>
    <row r="6815" spans="3:9" s="175" customFormat="1" ht="15" customHeight="1" x14ac:dyDescent="0.25">
      <c r="C6815" s="170"/>
      <c r="E6815" s="176"/>
      <c r="F6815" s="171"/>
      <c r="G6815" s="212"/>
      <c r="H6815" s="176"/>
      <c r="I6815" s="163"/>
    </row>
    <row r="6816" spans="3:9" s="175" customFormat="1" ht="15" customHeight="1" x14ac:dyDescent="0.25">
      <c r="C6816" s="170"/>
      <c r="E6816" s="176"/>
      <c r="F6816" s="171"/>
      <c r="G6816" s="212"/>
      <c r="H6816" s="176"/>
      <c r="I6816" s="163"/>
    </row>
    <row r="6817" spans="3:9" s="175" customFormat="1" ht="15" customHeight="1" x14ac:dyDescent="0.25">
      <c r="C6817" s="170"/>
      <c r="E6817" s="176"/>
      <c r="F6817" s="171"/>
      <c r="G6817" s="212"/>
      <c r="H6817" s="176"/>
      <c r="I6817" s="163"/>
    </row>
    <row r="6818" spans="3:9" s="175" customFormat="1" ht="15" customHeight="1" x14ac:dyDescent="0.25">
      <c r="C6818" s="170"/>
      <c r="E6818" s="176"/>
      <c r="F6818" s="171"/>
      <c r="G6818" s="212"/>
      <c r="H6818" s="176"/>
      <c r="I6818" s="163"/>
    </row>
    <row r="6819" spans="3:9" s="175" customFormat="1" ht="15" customHeight="1" x14ac:dyDescent="0.25">
      <c r="C6819" s="170"/>
      <c r="E6819" s="176"/>
      <c r="F6819" s="171"/>
      <c r="G6819" s="212"/>
      <c r="H6819" s="176"/>
      <c r="I6819" s="163"/>
    </row>
    <row r="6820" spans="3:9" s="175" customFormat="1" ht="15" customHeight="1" x14ac:dyDescent="0.25">
      <c r="C6820" s="170"/>
      <c r="E6820" s="176"/>
      <c r="F6820" s="171"/>
      <c r="G6820" s="212"/>
      <c r="H6820" s="176"/>
      <c r="I6820" s="163"/>
    </row>
    <row r="6821" spans="3:9" s="175" customFormat="1" ht="15" customHeight="1" x14ac:dyDescent="0.25">
      <c r="C6821" s="170"/>
      <c r="E6821" s="176"/>
      <c r="F6821" s="171"/>
      <c r="G6821" s="212"/>
      <c r="H6821" s="176"/>
      <c r="I6821" s="163"/>
    </row>
    <row r="6822" spans="3:9" s="175" customFormat="1" ht="15" customHeight="1" x14ac:dyDescent="0.25">
      <c r="C6822" s="170"/>
      <c r="E6822" s="176"/>
      <c r="F6822" s="171"/>
      <c r="G6822" s="212"/>
      <c r="H6822" s="176"/>
      <c r="I6822" s="163"/>
    </row>
    <row r="6823" spans="3:9" s="175" customFormat="1" ht="15" customHeight="1" x14ac:dyDescent="0.25">
      <c r="C6823" s="170"/>
      <c r="E6823" s="176"/>
      <c r="F6823" s="171"/>
      <c r="G6823" s="212"/>
      <c r="H6823" s="176"/>
      <c r="I6823" s="163"/>
    </row>
    <row r="6824" spans="3:9" s="175" customFormat="1" ht="15" customHeight="1" x14ac:dyDescent="0.25">
      <c r="C6824" s="170"/>
      <c r="E6824" s="176"/>
      <c r="F6824" s="171"/>
      <c r="G6824" s="212"/>
      <c r="H6824" s="176"/>
      <c r="I6824" s="163"/>
    </row>
    <row r="6825" spans="3:9" s="175" customFormat="1" ht="15" customHeight="1" x14ac:dyDescent="0.25">
      <c r="C6825" s="170"/>
      <c r="E6825" s="176"/>
      <c r="F6825" s="171"/>
      <c r="G6825" s="212"/>
      <c r="H6825" s="176"/>
      <c r="I6825" s="163"/>
    </row>
    <row r="6826" spans="3:9" s="175" customFormat="1" ht="15" customHeight="1" x14ac:dyDescent="0.25">
      <c r="C6826" s="170"/>
      <c r="E6826" s="176"/>
      <c r="F6826" s="171"/>
      <c r="G6826" s="212"/>
      <c r="H6826" s="176"/>
      <c r="I6826" s="163"/>
    </row>
    <row r="6827" spans="3:9" s="175" customFormat="1" ht="15" customHeight="1" x14ac:dyDescent="0.25">
      <c r="C6827" s="170"/>
      <c r="E6827" s="176"/>
      <c r="F6827" s="171"/>
      <c r="G6827" s="212"/>
      <c r="H6827" s="176"/>
      <c r="I6827" s="163"/>
    </row>
    <row r="6828" spans="3:9" s="175" customFormat="1" ht="15" customHeight="1" x14ac:dyDescent="0.25">
      <c r="C6828" s="170"/>
      <c r="E6828" s="176"/>
      <c r="F6828" s="171"/>
      <c r="G6828" s="212"/>
      <c r="H6828" s="176"/>
      <c r="I6828" s="163"/>
    </row>
    <row r="6829" spans="3:9" s="175" customFormat="1" ht="15" customHeight="1" x14ac:dyDescent="0.25">
      <c r="C6829" s="170"/>
      <c r="E6829" s="176"/>
      <c r="F6829" s="171"/>
      <c r="G6829" s="212"/>
      <c r="H6829" s="176"/>
      <c r="I6829" s="163"/>
    </row>
    <row r="6830" spans="3:9" s="175" customFormat="1" ht="15" customHeight="1" x14ac:dyDescent="0.25">
      <c r="C6830" s="170"/>
      <c r="E6830" s="176"/>
      <c r="F6830" s="171"/>
      <c r="G6830" s="212"/>
      <c r="H6830" s="176"/>
      <c r="I6830" s="163"/>
    </row>
    <row r="6831" spans="3:9" s="175" customFormat="1" ht="15" customHeight="1" x14ac:dyDescent="0.25">
      <c r="C6831" s="170"/>
      <c r="E6831" s="176"/>
      <c r="F6831" s="171"/>
      <c r="G6831" s="212"/>
      <c r="H6831" s="176"/>
      <c r="I6831" s="163"/>
    </row>
    <row r="6832" spans="3:9" s="175" customFormat="1" ht="15" customHeight="1" x14ac:dyDescent="0.25">
      <c r="C6832" s="170"/>
      <c r="E6832" s="176"/>
      <c r="F6832" s="171"/>
      <c r="G6832" s="212"/>
      <c r="H6832" s="176"/>
      <c r="I6832" s="163"/>
    </row>
    <row r="6833" spans="3:9" s="175" customFormat="1" ht="15" customHeight="1" x14ac:dyDescent="0.25">
      <c r="C6833" s="170"/>
      <c r="E6833" s="176"/>
      <c r="F6833" s="171"/>
      <c r="G6833" s="212"/>
      <c r="H6833" s="176"/>
      <c r="I6833" s="163"/>
    </row>
    <row r="6834" spans="3:9" s="175" customFormat="1" ht="15" customHeight="1" x14ac:dyDescent="0.25">
      <c r="C6834" s="170"/>
      <c r="E6834" s="176"/>
      <c r="F6834" s="171"/>
      <c r="G6834" s="212"/>
      <c r="H6834" s="176"/>
      <c r="I6834" s="163"/>
    </row>
    <row r="6835" spans="3:9" s="175" customFormat="1" ht="15" customHeight="1" x14ac:dyDescent="0.25">
      <c r="C6835" s="170"/>
      <c r="E6835" s="176"/>
      <c r="F6835" s="171"/>
      <c r="G6835" s="212"/>
      <c r="H6835" s="176"/>
      <c r="I6835" s="163"/>
    </row>
    <row r="6836" spans="3:9" s="175" customFormat="1" ht="15" customHeight="1" x14ac:dyDescent="0.25">
      <c r="C6836" s="170"/>
      <c r="E6836" s="176"/>
      <c r="F6836" s="171"/>
      <c r="G6836" s="212"/>
      <c r="H6836" s="176"/>
      <c r="I6836" s="163"/>
    </row>
    <row r="6837" spans="3:9" s="175" customFormat="1" ht="15" customHeight="1" x14ac:dyDescent="0.25">
      <c r="C6837" s="170"/>
      <c r="E6837" s="176"/>
      <c r="F6837" s="171"/>
      <c r="G6837" s="212"/>
      <c r="H6837" s="176"/>
      <c r="I6837" s="163"/>
    </row>
    <row r="6838" spans="3:9" s="175" customFormat="1" ht="15" customHeight="1" x14ac:dyDescent="0.25">
      <c r="C6838" s="170"/>
      <c r="E6838" s="176"/>
      <c r="F6838" s="171"/>
      <c r="G6838" s="212"/>
      <c r="H6838" s="176"/>
      <c r="I6838" s="163"/>
    </row>
    <row r="6839" spans="3:9" s="175" customFormat="1" ht="15" customHeight="1" x14ac:dyDescent="0.25">
      <c r="C6839" s="170"/>
      <c r="E6839" s="176"/>
      <c r="F6839" s="171"/>
      <c r="G6839" s="212"/>
      <c r="H6839" s="176"/>
      <c r="I6839" s="163"/>
    </row>
    <row r="6840" spans="3:9" s="175" customFormat="1" ht="15" customHeight="1" x14ac:dyDescent="0.25">
      <c r="C6840" s="170"/>
      <c r="E6840" s="176"/>
      <c r="F6840" s="171"/>
      <c r="G6840" s="212"/>
      <c r="H6840" s="176"/>
      <c r="I6840" s="163"/>
    </row>
    <row r="6841" spans="3:9" s="175" customFormat="1" ht="15" customHeight="1" x14ac:dyDescent="0.25">
      <c r="C6841" s="170"/>
      <c r="E6841" s="176"/>
      <c r="F6841" s="171"/>
      <c r="G6841" s="212"/>
      <c r="H6841" s="176"/>
      <c r="I6841" s="163"/>
    </row>
    <row r="6842" spans="3:9" s="175" customFormat="1" ht="15" customHeight="1" x14ac:dyDescent="0.25">
      <c r="C6842" s="170"/>
      <c r="E6842" s="176"/>
      <c r="F6842" s="171"/>
      <c r="G6842" s="212"/>
      <c r="H6842" s="176"/>
      <c r="I6842" s="163"/>
    </row>
    <row r="6843" spans="3:9" s="175" customFormat="1" ht="15" customHeight="1" x14ac:dyDescent="0.25">
      <c r="C6843" s="170"/>
      <c r="E6843" s="176"/>
      <c r="F6843" s="171"/>
      <c r="G6843" s="212"/>
      <c r="H6843" s="176"/>
      <c r="I6843" s="163"/>
    </row>
    <row r="6844" spans="3:9" s="175" customFormat="1" ht="15" customHeight="1" x14ac:dyDescent="0.25">
      <c r="C6844" s="170"/>
      <c r="E6844" s="176"/>
      <c r="F6844" s="171"/>
      <c r="G6844" s="212"/>
      <c r="H6844" s="176"/>
      <c r="I6844" s="163"/>
    </row>
    <row r="6845" spans="3:9" s="175" customFormat="1" ht="15" customHeight="1" x14ac:dyDescent="0.25">
      <c r="C6845" s="170"/>
      <c r="E6845" s="176"/>
      <c r="F6845" s="171"/>
      <c r="G6845" s="212"/>
      <c r="H6845" s="176"/>
      <c r="I6845" s="163"/>
    </row>
    <row r="6846" spans="3:9" s="175" customFormat="1" ht="15" customHeight="1" x14ac:dyDescent="0.25">
      <c r="C6846" s="170"/>
      <c r="E6846" s="176"/>
      <c r="F6846" s="171"/>
      <c r="G6846" s="212"/>
      <c r="H6846" s="176"/>
      <c r="I6846" s="163"/>
    </row>
    <row r="6847" spans="3:9" s="175" customFormat="1" ht="15" customHeight="1" x14ac:dyDescent="0.25">
      <c r="C6847" s="170"/>
      <c r="E6847" s="176"/>
      <c r="F6847" s="171"/>
      <c r="G6847" s="212"/>
      <c r="H6847" s="176"/>
      <c r="I6847" s="163"/>
    </row>
    <row r="6848" spans="3:9" s="175" customFormat="1" ht="15" customHeight="1" x14ac:dyDescent="0.25">
      <c r="C6848" s="170"/>
      <c r="E6848" s="176"/>
      <c r="F6848" s="171"/>
      <c r="G6848" s="212"/>
      <c r="H6848" s="176"/>
      <c r="I6848" s="163"/>
    </row>
    <row r="6849" spans="3:9" s="175" customFormat="1" ht="15" customHeight="1" x14ac:dyDescent="0.25">
      <c r="C6849" s="170"/>
      <c r="E6849" s="176"/>
      <c r="F6849" s="171"/>
      <c r="G6849" s="212"/>
      <c r="H6849" s="176"/>
      <c r="I6849" s="163"/>
    </row>
    <row r="6850" spans="3:9" s="175" customFormat="1" ht="15" customHeight="1" x14ac:dyDescent="0.25">
      <c r="C6850" s="170"/>
      <c r="E6850" s="176"/>
      <c r="F6850" s="171"/>
      <c r="G6850" s="212"/>
      <c r="H6850" s="176"/>
      <c r="I6850" s="163"/>
    </row>
    <row r="6851" spans="3:9" s="175" customFormat="1" ht="15" customHeight="1" x14ac:dyDescent="0.25">
      <c r="C6851" s="170"/>
      <c r="E6851" s="176"/>
      <c r="F6851" s="171"/>
      <c r="G6851" s="212"/>
      <c r="H6851" s="176"/>
      <c r="I6851" s="163"/>
    </row>
    <row r="6852" spans="3:9" s="175" customFormat="1" ht="15" customHeight="1" x14ac:dyDescent="0.25">
      <c r="C6852" s="170"/>
      <c r="E6852" s="176"/>
      <c r="F6852" s="171"/>
      <c r="G6852" s="212"/>
      <c r="H6852" s="176"/>
      <c r="I6852" s="163"/>
    </row>
    <row r="6853" spans="3:9" s="175" customFormat="1" ht="15" customHeight="1" x14ac:dyDescent="0.25">
      <c r="C6853" s="170"/>
      <c r="E6853" s="176"/>
      <c r="F6853" s="171"/>
      <c r="G6853" s="212"/>
      <c r="H6853" s="176"/>
      <c r="I6853" s="163"/>
    </row>
    <row r="6854" spans="3:9" s="175" customFormat="1" ht="15" customHeight="1" x14ac:dyDescent="0.25">
      <c r="C6854" s="170"/>
      <c r="E6854" s="176"/>
      <c r="F6854" s="171"/>
      <c r="G6854" s="212"/>
      <c r="H6854" s="176"/>
      <c r="I6854" s="163"/>
    </row>
    <row r="6855" spans="3:9" s="175" customFormat="1" ht="15" customHeight="1" x14ac:dyDescent="0.25">
      <c r="C6855" s="170"/>
      <c r="E6855" s="176"/>
      <c r="F6855" s="171"/>
      <c r="G6855" s="212"/>
      <c r="H6855" s="176"/>
      <c r="I6855" s="163"/>
    </row>
    <row r="6856" spans="3:9" s="175" customFormat="1" ht="15" customHeight="1" x14ac:dyDescent="0.25">
      <c r="C6856" s="170"/>
      <c r="E6856" s="176"/>
      <c r="F6856" s="171"/>
      <c r="G6856" s="212"/>
      <c r="H6856" s="176"/>
      <c r="I6856" s="163"/>
    </row>
    <row r="6857" spans="3:9" s="175" customFormat="1" ht="15" customHeight="1" x14ac:dyDescent="0.25">
      <c r="C6857" s="170"/>
      <c r="E6857" s="176"/>
      <c r="F6857" s="171"/>
      <c r="G6857" s="212"/>
      <c r="H6857" s="176"/>
      <c r="I6857" s="163"/>
    </row>
    <row r="6858" spans="3:9" s="175" customFormat="1" ht="15" customHeight="1" x14ac:dyDescent="0.25">
      <c r="C6858" s="170"/>
      <c r="E6858" s="176"/>
      <c r="F6858" s="171"/>
      <c r="G6858" s="212"/>
      <c r="H6858" s="176"/>
      <c r="I6858" s="163"/>
    </row>
    <row r="6859" spans="3:9" s="175" customFormat="1" ht="15" customHeight="1" x14ac:dyDescent="0.25">
      <c r="C6859" s="170"/>
      <c r="E6859" s="176"/>
      <c r="F6859" s="171"/>
      <c r="G6859" s="212"/>
      <c r="H6859" s="176"/>
      <c r="I6859" s="163"/>
    </row>
    <row r="6860" spans="3:9" s="175" customFormat="1" ht="15" customHeight="1" x14ac:dyDescent="0.25">
      <c r="C6860" s="170"/>
      <c r="E6860" s="176"/>
      <c r="F6860" s="171"/>
      <c r="G6860" s="212"/>
      <c r="H6860" s="176"/>
      <c r="I6860" s="163"/>
    </row>
    <row r="6861" spans="3:9" s="175" customFormat="1" ht="15" customHeight="1" x14ac:dyDescent="0.25">
      <c r="C6861" s="170"/>
      <c r="E6861" s="176"/>
      <c r="F6861" s="171"/>
      <c r="G6861" s="212"/>
      <c r="H6861" s="176"/>
      <c r="I6861" s="163"/>
    </row>
    <row r="6862" spans="3:9" s="175" customFormat="1" ht="15" customHeight="1" x14ac:dyDescent="0.25">
      <c r="C6862" s="170"/>
      <c r="E6862" s="176"/>
      <c r="F6862" s="171"/>
      <c r="G6862" s="212"/>
      <c r="H6862" s="176"/>
      <c r="I6862" s="163"/>
    </row>
    <row r="6863" spans="3:9" s="175" customFormat="1" ht="15" customHeight="1" x14ac:dyDescent="0.25">
      <c r="C6863" s="170"/>
      <c r="E6863" s="176"/>
      <c r="F6863" s="171"/>
      <c r="G6863" s="212"/>
      <c r="H6863" s="176"/>
      <c r="I6863" s="163"/>
    </row>
    <row r="6864" spans="3:9" s="175" customFormat="1" ht="15" customHeight="1" x14ac:dyDescent="0.25">
      <c r="C6864" s="170"/>
      <c r="E6864" s="176"/>
      <c r="F6864" s="171"/>
      <c r="G6864" s="212"/>
      <c r="H6864" s="176"/>
      <c r="I6864" s="163"/>
    </row>
    <row r="6865" spans="3:9" s="175" customFormat="1" ht="15" customHeight="1" x14ac:dyDescent="0.25">
      <c r="C6865" s="170"/>
      <c r="E6865" s="176"/>
      <c r="F6865" s="171"/>
      <c r="G6865" s="212"/>
      <c r="H6865" s="176"/>
      <c r="I6865" s="163"/>
    </row>
    <row r="6866" spans="3:9" s="175" customFormat="1" ht="15" customHeight="1" x14ac:dyDescent="0.25">
      <c r="C6866" s="170"/>
      <c r="E6866" s="176"/>
      <c r="F6866" s="171"/>
      <c r="G6866" s="212"/>
      <c r="H6866" s="176"/>
      <c r="I6866" s="163"/>
    </row>
    <row r="6867" spans="3:9" s="175" customFormat="1" ht="15" customHeight="1" x14ac:dyDescent="0.25">
      <c r="C6867" s="170"/>
      <c r="E6867" s="176"/>
      <c r="F6867" s="171"/>
      <c r="G6867" s="212"/>
      <c r="H6867" s="176"/>
      <c r="I6867" s="163"/>
    </row>
    <row r="6868" spans="3:9" s="175" customFormat="1" ht="15" customHeight="1" x14ac:dyDescent="0.25">
      <c r="C6868" s="170"/>
      <c r="E6868" s="176"/>
      <c r="F6868" s="171"/>
      <c r="G6868" s="212"/>
      <c r="H6868" s="176"/>
      <c r="I6868" s="163"/>
    </row>
    <row r="6869" spans="3:9" s="175" customFormat="1" ht="15" customHeight="1" x14ac:dyDescent="0.25">
      <c r="C6869" s="170"/>
      <c r="E6869" s="176"/>
      <c r="F6869" s="171"/>
      <c r="G6869" s="212"/>
      <c r="H6869" s="176"/>
      <c r="I6869" s="163"/>
    </row>
    <row r="6870" spans="3:9" s="175" customFormat="1" ht="15" customHeight="1" x14ac:dyDescent="0.25">
      <c r="C6870" s="170"/>
      <c r="E6870" s="176"/>
      <c r="F6870" s="171"/>
      <c r="G6870" s="212"/>
      <c r="H6870" s="176"/>
      <c r="I6870" s="163"/>
    </row>
    <row r="6871" spans="3:9" s="175" customFormat="1" ht="15" customHeight="1" x14ac:dyDescent="0.25">
      <c r="C6871" s="170"/>
      <c r="E6871" s="176"/>
      <c r="F6871" s="171"/>
      <c r="G6871" s="212"/>
      <c r="H6871" s="176"/>
      <c r="I6871" s="163"/>
    </row>
    <row r="6872" spans="3:9" s="175" customFormat="1" ht="15" customHeight="1" x14ac:dyDescent="0.25">
      <c r="C6872" s="170"/>
      <c r="E6872" s="176"/>
      <c r="F6872" s="171"/>
      <c r="G6872" s="212"/>
      <c r="H6872" s="176"/>
      <c r="I6872" s="163"/>
    </row>
    <row r="6873" spans="3:9" s="175" customFormat="1" ht="15" customHeight="1" x14ac:dyDescent="0.25">
      <c r="C6873" s="170"/>
      <c r="E6873" s="176"/>
      <c r="F6873" s="171"/>
      <c r="G6873" s="212"/>
      <c r="H6873" s="176"/>
      <c r="I6873" s="163"/>
    </row>
    <row r="6874" spans="3:9" s="175" customFormat="1" ht="15" customHeight="1" x14ac:dyDescent="0.25">
      <c r="C6874" s="170"/>
      <c r="E6874" s="176"/>
      <c r="F6874" s="171"/>
      <c r="G6874" s="212"/>
      <c r="H6874" s="176"/>
      <c r="I6874" s="163"/>
    </row>
    <row r="6875" spans="3:9" s="175" customFormat="1" ht="15" customHeight="1" x14ac:dyDescent="0.25">
      <c r="C6875" s="170"/>
      <c r="E6875" s="176"/>
      <c r="F6875" s="171"/>
      <c r="G6875" s="212"/>
      <c r="H6875" s="176"/>
      <c r="I6875" s="163"/>
    </row>
    <row r="6876" spans="3:9" s="175" customFormat="1" ht="15" customHeight="1" x14ac:dyDescent="0.25">
      <c r="C6876" s="170"/>
      <c r="E6876" s="176"/>
      <c r="F6876" s="171"/>
      <c r="G6876" s="212"/>
      <c r="H6876" s="176"/>
      <c r="I6876" s="163"/>
    </row>
    <row r="6877" spans="3:9" s="175" customFormat="1" ht="15" customHeight="1" x14ac:dyDescent="0.25">
      <c r="C6877" s="170"/>
      <c r="E6877" s="176"/>
      <c r="F6877" s="171"/>
      <c r="G6877" s="212"/>
      <c r="H6877" s="176"/>
      <c r="I6877" s="163"/>
    </row>
    <row r="6878" spans="3:9" s="175" customFormat="1" ht="15" customHeight="1" x14ac:dyDescent="0.25">
      <c r="C6878" s="170"/>
      <c r="E6878" s="176"/>
      <c r="F6878" s="171"/>
      <c r="G6878" s="212"/>
      <c r="H6878" s="176"/>
      <c r="I6878" s="163"/>
    </row>
    <row r="6879" spans="3:9" s="175" customFormat="1" ht="15" customHeight="1" x14ac:dyDescent="0.25">
      <c r="C6879" s="170"/>
      <c r="E6879" s="176"/>
      <c r="F6879" s="171"/>
      <c r="G6879" s="212"/>
      <c r="H6879" s="176"/>
      <c r="I6879" s="163"/>
    </row>
    <row r="6880" spans="3:9" s="175" customFormat="1" ht="15" customHeight="1" x14ac:dyDescent="0.25">
      <c r="C6880" s="170"/>
      <c r="E6880" s="176"/>
      <c r="F6880" s="171"/>
      <c r="G6880" s="212"/>
      <c r="H6880" s="176"/>
      <c r="I6880" s="163"/>
    </row>
    <row r="6881" spans="3:9" s="175" customFormat="1" ht="15" customHeight="1" x14ac:dyDescent="0.25">
      <c r="C6881" s="170"/>
      <c r="E6881" s="176"/>
      <c r="F6881" s="171"/>
      <c r="G6881" s="212"/>
      <c r="H6881" s="176"/>
      <c r="I6881" s="163"/>
    </row>
    <row r="6882" spans="3:9" s="175" customFormat="1" ht="15" customHeight="1" x14ac:dyDescent="0.25">
      <c r="C6882" s="170"/>
      <c r="E6882" s="176"/>
      <c r="F6882" s="171"/>
      <c r="G6882" s="212"/>
      <c r="H6882" s="176"/>
      <c r="I6882" s="163"/>
    </row>
    <row r="6883" spans="3:9" s="175" customFormat="1" ht="15" customHeight="1" x14ac:dyDescent="0.25">
      <c r="C6883" s="170"/>
      <c r="E6883" s="176"/>
      <c r="F6883" s="171"/>
      <c r="G6883" s="212"/>
      <c r="H6883" s="176"/>
      <c r="I6883" s="163"/>
    </row>
    <row r="6884" spans="3:9" s="175" customFormat="1" ht="15" customHeight="1" x14ac:dyDescent="0.25">
      <c r="C6884" s="170"/>
      <c r="E6884" s="176"/>
      <c r="F6884" s="171"/>
      <c r="G6884" s="212"/>
      <c r="H6884" s="176"/>
      <c r="I6884" s="163"/>
    </row>
    <row r="6885" spans="3:9" s="175" customFormat="1" ht="15" customHeight="1" x14ac:dyDescent="0.25">
      <c r="C6885" s="170"/>
      <c r="E6885" s="176"/>
      <c r="F6885" s="171"/>
      <c r="G6885" s="212"/>
      <c r="H6885" s="176"/>
      <c r="I6885" s="163"/>
    </row>
    <row r="6886" spans="3:9" s="175" customFormat="1" ht="15" customHeight="1" x14ac:dyDescent="0.25">
      <c r="C6886" s="170"/>
      <c r="E6886" s="176"/>
      <c r="F6886" s="171"/>
      <c r="G6886" s="212"/>
      <c r="H6886" s="176"/>
      <c r="I6886" s="163"/>
    </row>
    <row r="6887" spans="3:9" s="175" customFormat="1" ht="15" customHeight="1" x14ac:dyDescent="0.25">
      <c r="C6887" s="170"/>
      <c r="E6887" s="176"/>
      <c r="F6887" s="171"/>
      <c r="G6887" s="212"/>
      <c r="H6887" s="176"/>
      <c r="I6887" s="163"/>
    </row>
    <row r="6888" spans="3:9" s="175" customFormat="1" ht="15" customHeight="1" x14ac:dyDescent="0.25">
      <c r="C6888" s="170"/>
      <c r="E6888" s="176"/>
      <c r="F6888" s="171"/>
      <c r="G6888" s="212"/>
      <c r="H6888" s="176"/>
      <c r="I6888" s="163"/>
    </row>
    <row r="6889" spans="3:9" s="175" customFormat="1" ht="15" customHeight="1" x14ac:dyDescent="0.25">
      <c r="C6889" s="170"/>
      <c r="E6889" s="176"/>
      <c r="F6889" s="171"/>
      <c r="G6889" s="212"/>
      <c r="H6889" s="176"/>
      <c r="I6889" s="163"/>
    </row>
    <row r="6890" spans="3:9" s="175" customFormat="1" ht="15" customHeight="1" x14ac:dyDescent="0.25">
      <c r="C6890" s="170"/>
      <c r="E6890" s="176"/>
      <c r="F6890" s="171"/>
      <c r="G6890" s="212"/>
      <c r="H6890" s="176"/>
      <c r="I6890" s="163"/>
    </row>
    <row r="6891" spans="3:9" s="175" customFormat="1" ht="15" customHeight="1" x14ac:dyDescent="0.25">
      <c r="C6891" s="170"/>
      <c r="E6891" s="176"/>
      <c r="F6891" s="171"/>
      <c r="G6891" s="212"/>
      <c r="H6891" s="176"/>
      <c r="I6891" s="163"/>
    </row>
    <row r="6892" spans="3:9" s="175" customFormat="1" ht="15" customHeight="1" x14ac:dyDescent="0.25">
      <c r="C6892" s="170"/>
      <c r="E6892" s="176"/>
      <c r="F6892" s="171"/>
      <c r="G6892" s="212"/>
      <c r="H6892" s="176"/>
      <c r="I6892" s="163"/>
    </row>
    <row r="6893" spans="3:9" s="175" customFormat="1" ht="15" customHeight="1" x14ac:dyDescent="0.25">
      <c r="C6893" s="170"/>
      <c r="E6893" s="176"/>
      <c r="F6893" s="171"/>
      <c r="G6893" s="212"/>
      <c r="H6893" s="176"/>
      <c r="I6893" s="163"/>
    </row>
    <row r="6894" spans="3:9" s="175" customFormat="1" ht="15" customHeight="1" x14ac:dyDescent="0.25">
      <c r="C6894" s="170"/>
      <c r="E6894" s="176"/>
      <c r="F6894" s="171"/>
      <c r="G6894" s="212"/>
      <c r="H6894" s="176"/>
      <c r="I6894" s="163"/>
    </row>
    <row r="6895" spans="3:9" s="175" customFormat="1" ht="15" customHeight="1" x14ac:dyDescent="0.25">
      <c r="C6895" s="170"/>
      <c r="E6895" s="176"/>
      <c r="F6895" s="171"/>
      <c r="G6895" s="212"/>
      <c r="H6895" s="176"/>
      <c r="I6895" s="163"/>
    </row>
    <row r="6896" spans="3:9" s="175" customFormat="1" ht="15" customHeight="1" x14ac:dyDescent="0.25">
      <c r="C6896" s="170"/>
      <c r="E6896" s="176"/>
      <c r="F6896" s="171"/>
      <c r="G6896" s="212"/>
      <c r="H6896" s="176"/>
      <c r="I6896" s="163"/>
    </row>
    <row r="6897" spans="3:9" s="175" customFormat="1" ht="15" customHeight="1" x14ac:dyDescent="0.25">
      <c r="C6897" s="170"/>
      <c r="E6897" s="176"/>
      <c r="F6897" s="171"/>
      <c r="G6897" s="212"/>
      <c r="H6897" s="176"/>
      <c r="I6897" s="163"/>
    </row>
    <row r="6898" spans="3:9" s="175" customFormat="1" ht="15" customHeight="1" x14ac:dyDescent="0.25">
      <c r="C6898" s="170"/>
      <c r="E6898" s="176"/>
      <c r="F6898" s="171"/>
      <c r="G6898" s="212"/>
      <c r="H6898" s="176"/>
      <c r="I6898" s="163"/>
    </row>
    <row r="6899" spans="3:9" s="175" customFormat="1" ht="15" customHeight="1" x14ac:dyDescent="0.25">
      <c r="C6899" s="170"/>
      <c r="E6899" s="176"/>
      <c r="F6899" s="171"/>
      <c r="G6899" s="212"/>
      <c r="H6899" s="176"/>
      <c r="I6899" s="163"/>
    </row>
    <row r="6900" spans="3:9" s="175" customFormat="1" ht="15" customHeight="1" x14ac:dyDescent="0.25">
      <c r="C6900" s="170"/>
      <c r="E6900" s="176"/>
      <c r="F6900" s="171"/>
      <c r="G6900" s="212"/>
      <c r="H6900" s="176"/>
      <c r="I6900" s="163"/>
    </row>
    <row r="6901" spans="3:9" s="175" customFormat="1" ht="15" customHeight="1" x14ac:dyDescent="0.25">
      <c r="C6901" s="170"/>
      <c r="E6901" s="176"/>
      <c r="F6901" s="171"/>
      <c r="G6901" s="212"/>
      <c r="H6901" s="176"/>
      <c r="I6901" s="163"/>
    </row>
    <row r="6902" spans="3:9" s="175" customFormat="1" ht="15" customHeight="1" x14ac:dyDescent="0.25">
      <c r="C6902" s="170"/>
      <c r="E6902" s="176"/>
      <c r="F6902" s="171"/>
      <c r="G6902" s="212"/>
      <c r="H6902" s="176"/>
      <c r="I6902" s="163"/>
    </row>
    <row r="6903" spans="3:9" s="175" customFormat="1" ht="15" customHeight="1" x14ac:dyDescent="0.25">
      <c r="C6903" s="170"/>
      <c r="E6903" s="176"/>
      <c r="F6903" s="171"/>
      <c r="G6903" s="212"/>
      <c r="H6903" s="176"/>
      <c r="I6903" s="163"/>
    </row>
    <row r="6904" spans="3:9" s="175" customFormat="1" ht="15" customHeight="1" x14ac:dyDescent="0.25">
      <c r="C6904" s="170"/>
      <c r="E6904" s="176"/>
      <c r="F6904" s="171"/>
      <c r="G6904" s="212"/>
      <c r="H6904" s="176"/>
      <c r="I6904" s="163"/>
    </row>
    <row r="6905" spans="3:9" s="175" customFormat="1" ht="15" customHeight="1" x14ac:dyDescent="0.25">
      <c r="C6905" s="170"/>
      <c r="E6905" s="176"/>
      <c r="F6905" s="171"/>
      <c r="G6905" s="212"/>
      <c r="H6905" s="176"/>
      <c r="I6905" s="163"/>
    </row>
    <row r="6906" spans="3:9" s="175" customFormat="1" ht="15" customHeight="1" x14ac:dyDescent="0.25">
      <c r="C6906" s="170"/>
      <c r="E6906" s="176"/>
      <c r="F6906" s="171"/>
      <c r="G6906" s="212"/>
      <c r="H6906" s="176"/>
      <c r="I6906" s="163"/>
    </row>
    <row r="6907" spans="3:9" s="175" customFormat="1" ht="15" customHeight="1" x14ac:dyDescent="0.25">
      <c r="C6907" s="170"/>
      <c r="E6907" s="176"/>
      <c r="F6907" s="171"/>
      <c r="G6907" s="212"/>
      <c r="H6907" s="176"/>
      <c r="I6907" s="163"/>
    </row>
    <row r="6908" spans="3:9" s="175" customFormat="1" ht="15" customHeight="1" x14ac:dyDescent="0.25">
      <c r="C6908" s="170"/>
      <c r="E6908" s="176"/>
      <c r="F6908" s="171"/>
      <c r="G6908" s="212"/>
      <c r="H6908" s="176"/>
      <c r="I6908" s="163"/>
    </row>
    <row r="6909" spans="3:9" s="175" customFormat="1" ht="15" customHeight="1" x14ac:dyDescent="0.25">
      <c r="C6909" s="170"/>
      <c r="E6909" s="176"/>
      <c r="F6909" s="171"/>
      <c r="G6909" s="212"/>
      <c r="H6909" s="176"/>
      <c r="I6909" s="163"/>
    </row>
    <row r="6910" spans="3:9" s="175" customFormat="1" ht="15" customHeight="1" x14ac:dyDescent="0.25">
      <c r="C6910" s="170"/>
      <c r="E6910" s="176"/>
      <c r="F6910" s="171"/>
      <c r="G6910" s="212"/>
      <c r="H6910" s="176"/>
      <c r="I6910" s="163"/>
    </row>
    <row r="6911" spans="3:9" s="175" customFormat="1" ht="15" customHeight="1" x14ac:dyDescent="0.25">
      <c r="C6911" s="170"/>
      <c r="E6911" s="176"/>
      <c r="F6911" s="171"/>
      <c r="G6911" s="212"/>
      <c r="H6911" s="176"/>
      <c r="I6911" s="163"/>
    </row>
    <row r="6912" spans="3:9" s="175" customFormat="1" ht="15" customHeight="1" x14ac:dyDescent="0.25">
      <c r="C6912" s="170"/>
      <c r="E6912" s="176"/>
      <c r="F6912" s="171"/>
      <c r="G6912" s="212"/>
      <c r="H6912" s="176"/>
      <c r="I6912" s="163"/>
    </row>
    <row r="6913" spans="3:9" s="175" customFormat="1" ht="15" customHeight="1" x14ac:dyDescent="0.25">
      <c r="C6913" s="170"/>
      <c r="E6913" s="176"/>
      <c r="F6913" s="171"/>
      <c r="G6913" s="212"/>
      <c r="H6913" s="176"/>
      <c r="I6913" s="163"/>
    </row>
    <row r="6914" spans="3:9" s="175" customFormat="1" ht="15" customHeight="1" x14ac:dyDescent="0.25">
      <c r="C6914" s="170"/>
      <c r="E6914" s="176"/>
      <c r="F6914" s="171"/>
      <c r="G6914" s="212"/>
      <c r="H6914" s="176"/>
      <c r="I6914" s="163"/>
    </row>
    <row r="6915" spans="3:9" s="175" customFormat="1" ht="15" customHeight="1" x14ac:dyDescent="0.25">
      <c r="C6915" s="170"/>
      <c r="E6915" s="176"/>
      <c r="F6915" s="171"/>
      <c r="G6915" s="212"/>
      <c r="H6915" s="176"/>
      <c r="I6915" s="163"/>
    </row>
    <row r="6916" spans="3:9" s="175" customFormat="1" ht="15" customHeight="1" x14ac:dyDescent="0.25">
      <c r="C6916" s="170"/>
      <c r="E6916" s="176"/>
      <c r="F6916" s="171"/>
      <c r="G6916" s="212"/>
      <c r="H6916" s="176"/>
      <c r="I6916" s="163"/>
    </row>
    <row r="6917" spans="3:9" s="175" customFormat="1" ht="15" customHeight="1" x14ac:dyDescent="0.25">
      <c r="C6917" s="170"/>
      <c r="E6917" s="176"/>
      <c r="F6917" s="171"/>
      <c r="G6917" s="212"/>
      <c r="H6917" s="176"/>
      <c r="I6917" s="163"/>
    </row>
    <row r="6918" spans="3:9" s="175" customFormat="1" ht="15" customHeight="1" x14ac:dyDescent="0.25">
      <c r="C6918" s="170"/>
      <c r="E6918" s="176"/>
      <c r="F6918" s="171"/>
      <c r="G6918" s="212"/>
      <c r="H6918" s="176"/>
      <c r="I6918" s="163"/>
    </row>
    <row r="6919" spans="3:9" s="175" customFormat="1" ht="15" customHeight="1" x14ac:dyDescent="0.25">
      <c r="C6919" s="170"/>
      <c r="E6919" s="176"/>
      <c r="F6919" s="171"/>
      <c r="G6919" s="212"/>
      <c r="H6919" s="176"/>
      <c r="I6919" s="163"/>
    </row>
    <row r="6920" spans="3:9" s="175" customFormat="1" ht="15" customHeight="1" x14ac:dyDescent="0.25">
      <c r="C6920" s="170"/>
      <c r="E6920" s="176"/>
      <c r="F6920" s="171"/>
      <c r="G6920" s="212"/>
      <c r="H6920" s="176"/>
      <c r="I6920" s="163"/>
    </row>
    <row r="6921" spans="3:9" s="175" customFormat="1" ht="15" customHeight="1" x14ac:dyDescent="0.25">
      <c r="C6921" s="170"/>
      <c r="E6921" s="176"/>
      <c r="F6921" s="171"/>
      <c r="G6921" s="212"/>
      <c r="H6921" s="176"/>
      <c r="I6921" s="163"/>
    </row>
    <row r="6922" spans="3:9" s="175" customFormat="1" ht="15" customHeight="1" x14ac:dyDescent="0.25">
      <c r="C6922" s="170"/>
      <c r="E6922" s="176"/>
      <c r="F6922" s="171"/>
      <c r="G6922" s="212"/>
      <c r="H6922" s="176"/>
      <c r="I6922" s="163"/>
    </row>
    <row r="6923" spans="3:9" s="175" customFormat="1" ht="15" customHeight="1" x14ac:dyDescent="0.25">
      <c r="C6923" s="170"/>
      <c r="E6923" s="176"/>
      <c r="F6923" s="171"/>
      <c r="G6923" s="212"/>
      <c r="H6923" s="176"/>
      <c r="I6923" s="163"/>
    </row>
    <row r="6924" spans="3:9" s="175" customFormat="1" ht="15" customHeight="1" x14ac:dyDescent="0.25">
      <c r="C6924" s="170"/>
      <c r="E6924" s="176"/>
      <c r="F6924" s="171"/>
      <c r="G6924" s="212"/>
      <c r="H6924" s="176"/>
      <c r="I6924" s="163"/>
    </row>
    <row r="6925" spans="3:9" s="175" customFormat="1" ht="15" customHeight="1" x14ac:dyDescent="0.25">
      <c r="C6925" s="170"/>
      <c r="E6925" s="176"/>
      <c r="F6925" s="171"/>
      <c r="G6925" s="212"/>
      <c r="H6925" s="176"/>
      <c r="I6925" s="163"/>
    </row>
    <row r="6926" spans="3:9" s="175" customFormat="1" ht="15" customHeight="1" x14ac:dyDescent="0.25">
      <c r="C6926" s="170"/>
      <c r="E6926" s="176"/>
      <c r="F6926" s="171"/>
      <c r="G6926" s="212"/>
      <c r="H6926" s="176"/>
      <c r="I6926" s="163"/>
    </row>
    <row r="6927" spans="3:9" s="175" customFormat="1" ht="15" customHeight="1" x14ac:dyDescent="0.25">
      <c r="C6927" s="170"/>
      <c r="E6927" s="176"/>
      <c r="F6927" s="171"/>
      <c r="G6927" s="212"/>
      <c r="H6927" s="176"/>
      <c r="I6927" s="163"/>
    </row>
    <row r="6928" spans="3:9" s="175" customFormat="1" ht="15" customHeight="1" x14ac:dyDescent="0.25">
      <c r="C6928" s="170"/>
      <c r="E6928" s="176"/>
      <c r="F6928" s="171"/>
      <c r="G6928" s="212"/>
      <c r="H6928" s="176"/>
      <c r="I6928" s="163"/>
    </row>
    <row r="6929" spans="3:9" s="175" customFormat="1" ht="15" customHeight="1" x14ac:dyDescent="0.25">
      <c r="C6929" s="170"/>
      <c r="E6929" s="176"/>
      <c r="F6929" s="171"/>
      <c r="G6929" s="212"/>
      <c r="H6929" s="176"/>
      <c r="I6929" s="163"/>
    </row>
    <row r="6930" spans="3:9" s="175" customFormat="1" ht="15" customHeight="1" x14ac:dyDescent="0.25">
      <c r="C6930" s="170"/>
      <c r="E6930" s="176"/>
      <c r="F6930" s="171"/>
      <c r="G6930" s="212"/>
      <c r="H6930" s="176"/>
      <c r="I6930" s="163"/>
    </row>
    <row r="6931" spans="3:9" s="175" customFormat="1" ht="15" customHeight="1" x14ac:dyDescent="0.25">
      <c r="C6931" s="170"/>
      <c r="E6931" s="176"/>
      <c r="F6931" s="171"/>
      <c r="G6931" s="212"/>
      <c r="H6931" s="176"/>
      <c r="I6931" s="163"/>
    </row>
    <row r="6932" spans="3:9" s="175" customFormat="1" ht="15" customHeight="1" x14ac:dyDescent="0.25">
      <c r="C6932" s="170"/>
      <c r="E6932" s="176"/>
      <c r="F6932" s="171"/>
      <c r="G6932" s="212"/>
      <c r="H6932" s="176"/>
      <c r="I6932" s="163"/>
    </row>
    <row r="6933" spans="3:9" s="175" customFormat="1" ht="15" customHeight="1" x14ac:dyDescent="0.25">
      <c r="C6933" s="170"/>
      <c r="E6933" s="176"/>
      <c r="F6933" s="171"/>
      <c r="G6933" s="212"/>
      <c r="H6933" s="176"/>
      <c r="I6933" s="163"/>
    </row>
    <row r="6934" spans="3:9" s="175" customFormat="1" ht="15" customHeight="1" x14ac:dyDescent="0.25">
      <c r="C6934" s="170"/>
      <c r="E6934" s="176"/>
      <c r="F6934" s="171"/>
      <c r="G6934" s="212"/>
      <c r="H6934" s="176"/>
      <c r="I6934" s="163"/>
    </row>
    <row r="6935" spans="3:9" s="175" customFormat="1" ht="15" customHeight="1" x14ac:dyDescent="0.25">
      <c r="C6935" s="170"/>
      <c r="E6935" s="176"/>
      <c r="F6935" s="171"/>
      <c r="G6935" s="212"/>
      <c r="H6935" s="176"/>
      <c r="I6935" s="163"/>
    </row>
    <row r="6936" spans="3:9" s="175" customFormat="1" ht="15" customHeight="1" x14ac:dyDescent="0.25">
      <c r="C6936" s="170"/>
      <c r="E6936" s="176"/>
      <c r="F6936" s="171"/>
      <c r="G6936" s="212"/>
      <c r="H6936" s="176"/>
      <c r="I6936" s="163"/>
    </row>
    <row r="6937" spans="3:9" s="175" customFormat="1" ht="15" customHeight="1" x14ac:dyDescent="0.25">
      <c r="C6937" s="170"/>
      <c r="E6937" s="176"/>
      <c r="F6937" s="171"/>
      <c r="G6937" s="212"/>
      <c r="H6937" s="176"/>
      <c r="I6937" s="163"/>
    </row>
    <row r="6938" spans="3:9" s="175" customFormat="1" ht="15" customHeight="1" x14ac:dyDescent="0.25">
      <c r="C6938" s="170"/>
      <c r="E6938" s="176"/>
      <c r="F6938" s="171"/>
      <c r="G6938" s="212"/>
      <c r="H6938" s="176"/>
      <c r="I6938" s="163"/>
    </row>
    <row r="6939" spans="3:9" s="175" customFormat="1" ht="15" customHeight="1" x14ac:dyDescent="0.25">
      <c r="C6939" s="170"/>
      <c r="E6939" s="176"/>
      <c r="F6939" s="171"/>
      <c r="G6939" s="212"/>
      <c r="H6939" s="176"/>
      <c r="I6939" s="163"/>
    </row>
    <row r="6940" spans="3:9" s="175" customFormat="1" ht="15" customHeight="1" x14ac:dyDescent="0.25">
      <c r="C6940" s="170"/>
      <c r="E6940" s="176"/>
      <c r="F6940" s="171"/>
      <c r="G6940" s="212"/>
      <c r="H6940" s="176"/>
      <c r="I6940" s="163"/>
    </row>
    <row r="6941" spans="3:9" s="175" customFormat="1" ht="15" customHeight="1" x14ac:dyDescent="0.25">
      <c r="C6941" s="170"/>
      <c r="E6941" s="176"/>
      <c r="F6941" s="171"/>
      <c r="G6941" s="212"/>
      <c r="H6941" s="176"/>
      <c r="I6941" s="163"/>
    </row>
    <row r="6942" spans="3:9" s="175" customFormat="1" ht="15" customHeight="1" x14ac:dyDescent="0.25">
      <c r="C6942" s="170"/>
      <c r="E6942" s="176"/>
      <c r="F6942" s="171"/>
      <c r="G6942" s="212"/>
      <c r="H6942" s="176"/>
      <c r="I6942" s="163"/>
    </row>
    <row r="6943" spans="3:9" s="175" customFormat="1" ht="15" customHeight="1" x14ac:dyDescent="0.25">
      <c r="C6943" s="170"/>
      <c r="E6943" s="176"/>
      <c r="F6943" s="171"/>
      <c r="G6943" s="212"/>
      <c r="H6943" s="176"/>
      <c r="I6943" s="163"/>
    </row>
    <row r="6944" spans="3:9" s="175" customFormat="1" ht="15" customHeight="1" x14ac:dyDescent="0.25">
      <c r="C6944" s="170"/>
      <c r="E6944" s="176"/>
      <c r="F6944" s="171"/>
      <c r="G6944" s="212"/>
      <c r="H6944" s="176"/>
      <c r="I6944" s="163"/>
    </row>
    <row r="6945" spans="3:9" s="175" customFormat="1" ht="15" customHeight="1" x14ac:dyDescent="0.25">
      <c r="C6945" s="170"/>
      <c r="E6945" s="176"/>
      <c r="F6945" s="171"/>
      <c r="G6945" s="212"/>
      <c r="H6945" s="176"/>
      <c r="I6945" s="163"/>
    </row>
    <row r="6946" spans="3:9" s="175" customFormat="1" ht="15" customHeight="1" x14ac:dyDescent="0.25">
      <c r="C6946" s="170"/>
      <c r="E6946" s="176"/>
      <c r="F6946" s="171"/>
      <c r="G6946" s="212"/>
      <c r="H6946" s="176"/>
      <c r="I6946" s="163"/>
    </row>
    <row r="6947" spans="3:9" s="175" customFormat="1" ht="15" customHeight="1" x14ac:dyDescent="0.25">
      <c r="C6947" s="170"/>
      <c r="E6947" s="176"/>
      <c r="F6947" s="171"/>
      <c r="G6947" s="212"/>
      <c r="H6947" s="176"/>
      <c r="I6947" s="163"/>
    </row>
    <row r="6948" spans="3:9" s="175" customFormat="1" ht="15" customHeight="1" x14ac:dyDescent="0.25">
      <c r="C6948" s="170"/>
      <c r="E6948" s="176"/>
      <c r="F6948" s="171"/>
      <c r="G6948" s="212"/>
      <c r="H6948" s="176"/>
      <c r="I6948" s="163"/>
    </row>
    <row r="6949" spans="3:9" s="175" customFormat="1" ht="15" customHeight="1" x14ac:dyDescent="0.25">
      <c r="C6949" s="170"/>
      <c r="E6949" s="176"/>
      <c r="F6949" s="171"/>
      <c r="G6949" s="212"/>
      <c r="H6949" s="176"/>
      <c r="I6949" s="163"/>
    </row>
    <row r="6950" spans="3:9" s="175" customFormat="1" ht="15" customHeight="1" x14ac:dyDescent="0.25">
      <c r="C6950" s="170"/>
      <c r="E6950" s="176"/>
      <c r="F6950" s="171"/>
      <c r="G6950" s="212"/>
      <c r="H6950" s="176"/>
      <c r="I6950" s="163"/>
    </row>
    <row r="6951" spans="3:9" s="175" customFormat="1" ht="15" customHeight="1" x14ac:dyDescent="0.25">
      <c r="C6951" s="170"/>
      <c r="E6951" s="176"/>
      <c r="F6951" s="171"/>
      <c r="G6951" s="212"/>
      <c r="H6951" s="176"/>
      <c r="I6951" s="163"/>
    </row>
    <row r="6952" spans="3:9" s="175" customFormat="1" ht="15" customHeight="1" x14ac:dyDescent="0.25">
      <c r="C6952" s="170"/>
      <c r="E6952" s="176"/>
      <c r="F6952" s="171"/>
      <c r="G6952" s="212"/>
      <c r="H6952" s="176"/>
      <c r="I6952" s="163"/>
    </row>
    <row r="6953" spans="3:9" s="175" customFormat="1" ht="15" customHeight="1" x14ac:dyDescent="0.25">
      <c r="C6953" s="170"/>
      <c r="E6953" s="176"/>
      <c r="F6953" s="171"/>
      <c r="G6953" s="212"/>
      <c r="H6953" s="176"/>
      <c r="I6953" s="163"/>
    </row>
    <row r="6954" spans="3:9" s="175" customFormat="1" ht="15" customHeight="1" x14ac:dyDescent="0.25">
      <c r="C6954" s="170"/>
      <c r="E6954" s="176"/>
      <c r="F6954" s="171"/>
      <c r="G6954" s="212"/>
      <c r="H6954" s="176"/>
      <c r="I6954" s="163"/>
    </row>
    <row r="6955" spans="3:9" s="175" customFormat="1" ht="15" customHeight="1" x14ac:dyDescent="0.25">
      <c r="C6955" s="170"/>
      <c r="E6955" s="176"/>
      <c r="F6955" s="171"/>
      <c r="G6955" s="212"/>
      <c r="H6955" s="176"/>
      <c r="I6955" s="163"/>
    </row>
    <row r="6956" spans="3:9" s="175" customFormat="1" ht="15" customHeight="1" x14ac:dyDescent="0.25">
      <c r="C6956" s="170"/>
      <c r="E6956" s="176"/>
      <c r="F6956" s="171"/>
      <c r="G6956" s="212"/>
      <c r="H6956" s="176"/>
      <c r="I6956" s="163"/>
    </row>
    <row r="6957" spans="3:9" s="175" customFormat="1" ht="15" customHeight="1" x14ac:dyDescent="0.25">
      <c r="C6957" s="170"/>
      <c r="E6957" s="176"/>
      <c r="F6957" s="171"/>
      <c r="G6957" s="212"/>
      <c r="H6957" s="176"/>
      <c r="I6957" s="163"/>
    </row>
    <row r="6958" spans="3:9" s="175" customFormat="1" ht="15" customHeight="1" x14ac:dyDescent="0.25">
      <c r="C6958" s="170"/>
      <c r="E6958" s="176"/>
      <c r="F6958" s="171"/>
      <c r="G6958" s="212"/>
      <c r="H6958" s="176"/>
      <c r="I6958" s="163"/>
    </row>
    <row r="6959" spans="3:9" s="175" customFormat="1" ht="15" customHeight="1" x14ac:dyDescent="0.25">
      <c r="C6959" s="170"/>
      <c r="E6959" s="176"/>
      <c r="F6959" s="171"/>
      <c r="G6959" s="212"/>
      <c r="H6959" s="176"/>
      <c r="I6959" s="163"/>
    </row>
    <row r="6960" spans="3:9" s="175" customFormat="1" ht="15" customHeight="1" x14ac:dyDescent="0.25">
      <c r="C6960" s="170"/>
      <c r="E6960" s="176"/>
      <c r="F6960" s="171"/>
      <c r="G6960" s="212"/>
      <c r="H6960" s="176"/>
      <c r="I6960" s="163"/>
    </row>
    <row r="6961" spans="3:9" s="175" customFormat="1" ht="15" customHeight="1" x14ac:dyDescent="0.25">
      <c r="C6961" s="170"/>
      <c r="E6961" s="176"/>
      <c r="F6961" s="171"/>
      <c r="G6961" s="212"/>
      <c r="H6961" s="176"/>
      <c r="I6961" s="163"/>
    </row>
    <row r="6962" spans="3:9" s="175" customFormat="1" ht="15" customHeight="1" x14ac:dyDescent="0.25">
      <c r="C6962" s="170"/>
      <c r="E6962" s="176"/>
      <c r="F6962" s="171"/>
      <c r="G6962" s="212"/>
      <c r="H6962" s="176"/>
      <c r="I6962" s="163"/>
    </row>
    <row r="6963" spans="3:9" s="175" customFormat="1" ht="15" customHeight="1" x14ac:dyDescent="0.25">
      <c r="C6963" s="170"/>
      <c r="E6963" s="176"/>
      <c r="F6963" s="171"/>
      <c r="G6963" s="212"/>
      <c r="H6963" s="176"/>
      <c r="I6963" s="163"/>
    </row>
    <row r="6964" spans="3:9" s="175" customFormat="1" ht="15" customHeight="1" x14ac:dyDescent="0.25">
      <c r="C6964" s="170"/>
      <c r="E6964" s="176"/>
      <c r="F6964" s="171"/>
      <c r="G6964" s="212"/>
      <c r="H6964" s="176"/>
      <c r="I6964" s="163"/>
    </row>
    <row r="6965" spans="3:9" s="175" customFormat="1" ht="15" customHeight="1" x14ac:dyDescent="0.25">
      <c r="C6965" s="170"/>
      <c r="E6965" s="176"/>
      <c r="F6965" s="171"/>
      <c r="G6965" s="212"/>
      <c r="H6965" s="176"/>
      <c r="I6965" s="163"/>
    </row>
    <row r="6966" spans="3:9" s="175" customFormat="1" ht="15" customHeight="1" x14ac:dyDescent="0.25">
      <c r="C6966" s="170"/>
      <c r="E6966" s="176"/>
      <c r="F6966" s="171"/>
      <c r="G6966" s="212"/>
      <c r="H6966" s="176"/>
      <c r="I6966" s="163"/>
    </row>
    <row r="6967" spans="3:9" s="175" customFormat="1" ht="15" customHeight="1" x14ac:dyDescent="0.25">
      <c r="C6967" s="170"/>
      <c r="E6967" s="176"/>
      <c r="F6967" s="171"/>
      <c r="G6967" s="212"/>
      <c r="H6967" s="176"/>
      <c r="I6967" s="163"/>
    </row>
    <row r="6968" spans="3:9" s="175" customFormat="1" ht="15" customHeight="1" x14ac:dyDescent="0.25">
      <c r="C6968" s="170"/>
      <c r="E6968" s="176"/>
      <c r="F6968" s="171"/>
      <c r="G6968" s="212"/>
      <c r="H6968" s="176"/>
      <c r="I6968" s="163"/>
    </row>
    <row r="6969" spans="3:9" s="175" customFormat="1" ht="15" customHeight="1" x14ac:dyDescent="0.25">
      <c r="C6969" s="170"/>
      <c r="E6969" s="176"/>
      <c r="F6969" s="171"/>
      <c r="G6969" s="212"/>
      <c r="H6969" s="176"/>
      <c r="I6969" s="163"/>
    </row>
    <row r="6970" spans="3:9" s="175" customFormat="1" ht="15" customHeight="1" x14ac:dyDescent="0.25">
      <c r="C6970" s="170"/>
      <c r="E6970" s="176"/>
      <c r="F6970" s="171"/>
      <c r="G6970" s="212"/>
      <c r="H6970" s="176"/>
      <c r="I6970" s="163"/>
    </row>
    <row r="6971" spans="3:9" s="175" customFormat="1" ht="15" customHeight="1" x14ac:dyDescent="0.25">
      <c r="C6971" s="170"/>
      <c r="E6971" s="176"/>
      <c r="F6971" s="171"/>
      <c r="G6971" s="212"/>
      <c r="H6971" s="176"/>
      <c r="I6971" s="163"/>
    </row>
    <row r="6972" spans="3:9" s="175" customFormat="1" ht="15" customHeight="1" x14ac:dyDescent="0.25">
      <c r="C6972" s="170"/>
      <c r="E6972" s="176"/>
      <c r="F6972" s="171"/>
      <c r="G6972" s="212"/>
      <c r="H6972" s="176"/>
      <c r="I6972" s="163"/>
    </row>
    <row r="6973" spans="3:9" s="175" customFormat="1" ht="15" customHeight="1" x14ac:dyDescent="0.25">
      <c r="C6973" s="170"/>
      <c r="E6973" s="176"/>
      <c r="F6973" s="171"/>
      <c r="G6973" s="212"/>
      <c r="H6973" s="176"/>
      <c r="I6973" s="163"/>
    </row>
    <row r="6974" spans="3:9" s="175" customFormat="1" ht="15" customHeight="1" x14ac:dyDescent="0.25">
      <c r="C6974" s="170"/>
      <c r="E6974" s="176"/>
      <c r="F6974" s="171"/>
      <c r="G6974" s="212"/>
      <c r="H6974" s="176"/>
      <c r="I6974" s="163"/>
    </row>
    <row r="6975" spans="3:9" s="175" customFormat="1" ht="15" customHeight="1" x14ac:dyDescent="0.25">
      <c r="C6975" s="170"/>
      <c r="E6975" s="176"/>
      <c r="F6975" s="171"/>
      <c r="G6975" s="212"/>
      <c r="H6975" s="176"/>
      <c r="I6975" s="163"/>
    </row>
    <row r="6976" spans="3:9" s="175" customFormat="1" ht="15" customHeight="1" x14ac:dyDescent="0.25">
      <c r="C6976" s="170"/>
      <c r="E6976" s="176"/>
      <c r="F6976" s="171"/>
      <c r="G6976" s="212"/>
      <c r="H6976" s="176"/>
      <c r="I6976" s="163"/>
    </row>
    <row r="6977" spans="3:9" s="175" customFormat="1" ht="15" customHeight="1" x14ac:dyDescent="0.25">
      <c r="C6977" s="170"/>
      <c r="E6977" s="176"/>
      <c r="F6977" s="171"/>
      <c r="G6977" s="212"/>
      <c r="H6977" s="176"/>
      <c r="I6977" s="163"/>
    </row>
    <row r="6978" spans="3:9" s="175" customFormat="1" ht="15" customHeight="1" x14ac:dyDescent="0.25">
      <c r="C6978" s="170"/>
      <c r="E6978" s="176"/>
      <c r="F6978" s="171"/>
      <c r="G6978" s="212"/>
      <c r="H6978" s="176"/>
      <c r="I6978" s="163"/>
    </row>
    <row r="6979" spans="3:9" s="175" customFormat="1" ht="15" customHeight="1" x14ac:dyDescent="0.25">
      <c r="C6979" s="170"/>
      <c r="E6979" s="176"/>
      <c r="F6979" s="171"/>
      <c r="G6979" s="212"/>
      <c r="H6979" s="176"/>
      <c r="I6979" s="163"/>
    </row>
    <row r="6980" spans="3:9" s="175" customFormat="1" ht="15" customHeight="1" x14ac:dyDescent="0.25">
      <c r="C6980" s="170"/>
      <c r="E6980" s="176"/>
      <c r="F6980" s="171"/>
      <c r="G6980" s="212"/>
      <c r="H6980" s="176"/>
      <c r="I6980" s="163"/>
    </row>
    <row r="6981" spans="3:9" s="175" customFormat="1" ht="15" customHeight="1" x14ac:dyDescent="0.25">
      <c r="C6981" s="170"/>
      <c r="E6981" s="176"/>
      <c r="F6981" s="171"/>
      <c r="G6981" s="212"/>
      <c r="H6981" s="176"/>
      <c r="I6981" s="163"/>
    </row>
    <row r="6982" spans="3:9" s="175" customFormat="1" ht="15" customHeight="1" x14ac:dyDescent="0.25">
      <c r="C6982" s="170"/>
      <c r="E6982" s="176"/>
      <c r="F6982" s="171"/>
      <c r="G6982" s="212"/>
      <c r="H6982" s="176"/>
      <c r="I6982" s="163"/>
    </row>
    <row r="6983" spans="3:9" s="175" customFormat="1" ht="15" customHeight="1" x14ac:dyDescent="0.25">
      <c r="C6983" s="170"/>
      <c r="E6983" s="176"/>
      <c r="F6983" s="171"/>
      <c r="G6983" s="212"/>
      <c r="H6983" s="176"/>
      <c r="I6983" s="163"/>
    </row>
    <row r="6984" spans="3:9" s="175" customFormat="1" ht="15" customHeight="1" x14ac:dyDescent="0.25">
      <c r="C6984" s="170"/>
      <c r="E6984" s="176"/>
      <c r="F6984" s="171"/>
      <c r="G6984" s="212"/>
      <c r="H6984" s="176"/>
      <c r="I6984" s="163"/>
    </row>
    <row r="6985" spans="3:9" s="175" customFormat="1" ht="15" customHeight="1" x14ac:dyDescent="0.25">
      <c r="C6985" s="170"/>
      <c r="E6985" s="176"/>
      <c r="F6985" s="171"/>
      <c r="G6985" s="212"/>
      <c r="H6985" s="176"/>
      <c r="I6985" s="163"/>
    </row>
    <row r="6986" spans="3:9" s="175" customFormat="1" ht="15" customHeight="1" x14ac:dyDescent="0.25">
      <c r="C6986" s="170"/>
      <c r="E6986" s="176"/>
      <c r="F6986" s="171"/>
      <c r="G6986" s="212"/>
      <c r="H6986" s="176"/>
      <c r="I6986" s="163"/>
    </row>
    <row r="6987" spans="3:9" s="175" customFormat="1" ht="15" customHeight="1" x14ac:dyDescent="0.25">
      <c r="C6987" s="170"/>
      <c r="E6987" s="176"/>
      <c r="F6987" s="171"/>
      <c r="G6987" s="212"/>
      <c r="H6987" s="176"/>
      <c r="I6987" s="163"/>
    </row>
    <row r="6988" spans="3:9" s="175" customFormat="1" ht="15" customHeight="1" x14ac:dyDescent="0.25">
      <c r="C6988" s="170"/>
      <c r="E6988" s="176"/>
      <c r="F6988" s="171"/>
      <c r="G6988" s="212"/>
      <c r="H6988" s="176"/>
      <c r="I6988" s="163"/>
    </row>
    <row r="6989" spans="3:9" s="175" customFormat="1" ht="15" customHeight="1" x14ac:dyDescent="0.25">
      <c r="C6989" s="170"/>
      <c r="E6989" s="176"/>
      <c r="F6989" s="171"/>
      <c r="G6989" s="212"/>
      <c r="H6989" s="176"/>
      <c r="I6989" s="163"/>
    </row>
    <row r="6990" spans="3:9" s="175" customFormat="1" ht="15" customHeight="1" x14ac:dyDescent="0.25">
      <c r="C6990" s="170"/>
      <c r="E6990" s="176"/>
      <c r="F6990" s="171"/>
      <c r="G6990" s="212"/>
      <c r="H6990" s="176"/>
      <c r="I6990" s="163"/>
    </row>
    <row r="6991" spans="3:9" s="175" customFormat="1" ht="15" customHeight="1" x14ac:dyDescent="0.25">
      <c r="C6991" s="170"/>
      <c r="E6991" s="176"/>
      <c r="F6991" s="171"/>
      <c r="G6991" s="212"/>
      <c r="H6991" s="176"/>
      <c r="I6991" s="163"/>
    </row>
    <row r="6992" spans="3:9" s="175" customFormat="1" ht="15" customHeight="1" x14ac:dyDescent="0.25">
      <c r="C6992" s="170"/>
      <c r="E6992" s="176"/>
      <c r="F6992" s="171"/>
      <c r="G6992" s="212"/>
      <c r="H6992" s="176"/>
      <c r="I6992" s="163"/>
    </row>
    <row r="6993" spans="3:9" s="175" customFormat="1" ht="15" customHeight="1" x14ac:dyDescent="0.25">
      <c r="C6993" s="170"/>
      <c r="E6993" s="176"/>
      <c r="F6993" s="171"/>
      <c r="G6993" s="212"/>
      <c r="H6993" s="176"/>
      <c r="I6993" s="163"/>
    </row>
    <row r="6994" spans="3:9" s="175" customFormat="1" ht="15" customHeight="1" x14ac:dyDescent="0.25">
      <c r="C6994" s="170"/>
      <c r="E6994" s="176"/>
      <c r="F6994" s="171"/>
      <c r="G6994" s="212"/>
      <c r="H6994" s="176"/>
      <c r="I6994" s="163"/>
    </row>
    <row r="6995" spans="3:9" s="175" customFormat="1" ht="15" customHeight="1" x14ac:dyDescent="0.25">
      <c r="C6995" s="170"/>
      <c r="E6995" s="176"/>
      <c r="F6995" s="171"/>
      <c r="G6995" s="212"/>
      <c r="H6995" s="176"/>
      <c r="I6995" s="163"/>
    </row>
    <row r="6996" spans="3:9" s="175" customFormat="1" ht="15" customHeight="1" x14ac:dyDescent="0.25">
      <c r="C6996" s="170"/>
      <c r="E6996" s="176"/>
      <c r="F6996" s="171"/>
      <c r="G6996" s="212"/>
      <c r="H6996" s="176"/>
      <c r="I6996" s="163"/>
    </row>
    <row r="6997" spans="3:9" s="175" customFormat="1" ht="15" customHeight="1" x14ac:dyDescent="0.25">
      <c r="C6997" s="170"/>
      <c r="E6997" s="176"/>
      <c r="F6997" s="171"/>
      <c r="G6997" s="212"/>
      <c r="H6997" s="176"/>
      <c r="I6997" s="163"/>
    </row>
    <row r="6998" spans="3:9" s="175" customFormat="1" ht="15" customHeight="1" x14ac:dyDescent="0.25">
      <c r="C6998" s="170"/>
      <c r="E6998" s="176"/>
      <c r="F6998" s="171"/>
      <c r="G6998" s="212"/>
      <c r="H6998" s="176"/>
      <c r="I6998" s="163"/>
    </row>
    <row r="6999" spans="3:9" s="175" customFormat="1" ht="15" customHeight="1" x14ac:dyDescent="0.25">
      <c r="C6999" s="170"/>
      <c r="E6999" s="176"/>
      <c r="F6999" s="171"/>
      <c r="G6999" s="212"/>
      <c r="H6999" s="176"/>
      <c r="I6999" s="163"/>
    </row>
    <row r="7000" spans="3:9" s="175" customFormat="1" ht="15" customHeight="1" x14ac:dyDescent="0.25">
      <c r="C7000" s="170"/>
      <c r="E7000" s="176"/>
      <c r="F7000" s="171"/>
      <c r="G7000" s="212"/>
      <c r="H7000" s="176"/>
      <c r="I7000" s="163"/>
    </row>
    <row r="7001" spans="3:9" s="175" customFormat="1" ht="15" customHeight="1" x14ac:dyDescent="0.25">
      <c r="C7001" s="170"/>
      <c r="E7001" s="176"/>
      <c r="F7001" s="171"/>
      <c r="G7001" s="212"/>
      <c r="H7001" s="176"/>
      <c r="I7001" s="163"/>
    </row>
    <row r="7002" spans="3:9" s="175" customFormat="1" ht="15" customHeight="1" x14ac:dyDescent="0.25">
      <c r="C7002" s="170"/>
      <c r="E7002" s="176"/>
      <c r="F7002" s="171"/>
      <c r="G7002" s="212"/>
      <c r="H7002" s="176"/>
      <c r="I7002" s="163"/>
    </row>
    <row r="7003" spans="3:9" s="175" customFormat="1" ht="15" customHeight="1" x14ac:dyDescent="0.25">
      <c r="C7003" s="170"/>
      <c r="E7003" s="176"/>
      <c r="F7003" s="171"/>
      <c r="G7003" s="212"/>
      <c r="H7003" s="176"/>
      <c r="I7003" s="163"/>
    </row>
    <row r="7004" spans="3:9" s="175" customFormat="1" ht="15" customHeight="1" x14ac:dyDescent="0.25">
      <c r="C7004" s="170"/>
      <c r="E7004" s="176"/>
      <c r="F7004" s="171"/>
      <c r="G7004" s="212"/>
      <c r="H7004" s="176"/>
      <c r="I7004" s="163"/>
    </row>
    <row r="7005" spans="3:9" s="175" customFormat="1" ht="15" customHeight="1" x14ac:dyDescent="0.25">
      <c r="C7005" s="170"/>
      <c r="E7005" s="176"/>
      <c r="F7005" s="171"/>
      <c r="G7005" s="212"/>
      <c r="H7005" s="176"/>
      <c r="I7005" s="163"/>
    </row>
    <row r="7006" spans="3:9" s="175" customFormat="1" ht="15" customHeight="1" x14ac:dyDescent="0.25">
      <c r="C7006" s="170"/>
      <c r="E7006" s="176"/>
      <c r="F7006" s="171"/>
      <c r="G7006" s="212"/>
      <c r="H7006" s="176"/>
      <c r="I7006" s="163"/>
    </row>
    <row r="7007" spans="3:9" s="175" customFormat="1" ht="15" customHeight="1" x14ac:dyDescent="0.25">
      <c r="C7007" s="170"/>
      <c r="E7007" s="176"/>
      <c r="F7007" s="171"/>
      <c r="G7007" s="212"/>
      <c r="H7007" s="176"/>
      <c r="I7007" s="163"/>
    </row>
    <row r="7008" spans="3:9" s="175" customFormat="1" ht="15" customHeight="1" x14ac:dyDescent="0.25">
      <c r="C7008" s="170"/>
      <c r="E7008" s="176"/>
      <c r="F7008" s="171"/>
      <c r="G7008" s="212"/>
      <c r="H7008" s="176"/>
      <c r="I7008" s="163"/>
    </row>
    <row r="7009" spans="3:9" s="175" customFormat="1" ht="15" customHeight="1" x14ac:dyDescent="0.25">
      <c r="C7009" s="170"/>
      <c r="E7009" s="176"/>
      <c r="F7009" s="171"/>
      <c r="G7009" s="212"/>
      <c r="H7009" s="176"/>
      <c r="I7009" s="163"/>
    </row>
    <row r="7010" spans="3:9" s="175" customFormat="1" ht="15" customHeight="1" x14ac:dyDescent="0.25">
      <c r="C7010" s="170"/>
      <c r="E7010" s="176"/>
      <c r="F7010" s="171"/>
      <c r="G7010" s="212"/>
      <c r="H7010" s="176"/>
      <c r="I7010" s="163"/>
    </row>
    <row r="7011" spans="3:9" s="175" customFormat="1" ht="15" customHeight="1" x14ac:dyDescent="0.25">
      <c r="C7011" s="170"/>
      <c r="E7011" s="176"/>
      <c r="F7011" s="171"/>
      <c r="G7011" s="212"/>
      <c r="H7011" s="176"/>
      <c r="I7011" s="163"/>
    </row>
    <row r="7012" spans="3:9" s="175" customFormat="1" ht="15" customHeight="1" x14ac:dyDescent="0.25">
      <c r="C7012" s="170"/>
      <c r="E7012" s="176"/>
      <c r="F7012" s="171"/>
      <c r="G7012" s="212"/>
      <c r="H7012" s="176"/>
      <c r="I7012" s="163"/>
    </row>
    <row r="7013" spans="3:9" s="175" customFormat="1" ht="15" customHeight="1" x14ac:dyDescent="0.25">
      <c r="C7013" s="170"/>
      <c r="E7013" s="176"/>
      <c r="F7013" s="171"/>
      <c r="G7013" s="212"/>
      <c r="H7013" s="176"/>
      <c r="I7013" s="163"/>
    </row>
    <row r="7014" spans="3:9" s="175" customFormat="1" ht="15" customHeight="1" x14ac:dyDescent="0.25">
      <c r="C7014" s="170"/>
      <c r="E7014" s="176"/>
      <c r="F7014" s="171"/>
      <c r="G7014" s="212"/>
      <c r="H7014" s="176"/>
      <c r="I7014" s="163"/>
    </row>
    <row r="7015" spans="3:9" s="175" customFormat="1" ht="15" customHeight="1" x14ac:dyDescent="0.25">
      <c r="C7015" s="170"/>
      <c r="E7015" s="176"/>
      <c r="F7015" s="171"/>
      <c r="G7015" s="212"/>
      <c r="H7015" s="176"/>
      <c r="I7015" s="163"/>
    </row>
    <row r="7016" spans="3:9" s="175" customFormat="1" ht="15" customHeight="1" x14ac:dyDescent="0.25">
      <c r="C7016" s="170"/>
      <c r="E7016" s="176"/>
      <c r="F7016" s="171"/>
      <c r="G7016" s="212"/>
      <c r="H7016" s="176"/>
      <c r="I7016" s="163"/>
    </row>
    <row r="7017" spans="3:9" s="175" customFormat="1" ht="15" customHeight="1" x14ac:dyDescent="0.25">
      <c r="C7017" s="170"/>
      <c r="E7017" s="176"/>
      <c r="F7017" s="171"/>
      <c r="G7017" s="212"/>
      <c r="H7017" s="176"/>
      <c r="I7017" s="163"/>
    </row>
    <row r="7018" spans="3:9" s="175" customFormat="1" ht="15" customHeight="1" x14ac:dyDescent="0.25">
      <c r="C7018" s="170"/>
      <c r="E7018" s="176"/>
      <c r="F7018" s="171"/>
      <c r="G7018" s="212"/>
      <c r="H7018" s="176"/>
      <c r="I7018" s="163"/>
    </row>
    <row r="7019" spans="3:9" s="175" customFormat="1" ht="15" customHeight="1" x14ac:dyDescent="0.25">
      <c r="C7019" s="170"/>
      <c r="E7019" s="176"/>
      <c r="F7019" s="171"/>
      <c r="G7019" s="212"/>
      <c r="H7019" s="176"/>
      <c r="I7019" s="163"/>
    </row>
    <row r="7020" spans="3:9" s="175" customFormat="1" ht="15" customHeight="1" x14ac:dyDescent="0.25">
      <c r="C7020" s="170"/>
      <c r="E7020" s="176"/>
      <c r="F7020" s="171"/>
      <c r="G7020" s="212"/>
      <c r="H7020" s="176"/>
      <c r="I7020" s="163"/>
    </row>
    <row r="7021" spans="3:9" s="175" customFormat="1" ht="15" customHeight="1" x14ac:dyDescent="0.25">
      <c r="C7021" s="170"/>
      <c r="E7021" s="176"/>
      <c r="F7021" s="171"/>
      <c r="G7021" s="212"/>
      <c r="H7021" s="176"/>
      <c r="I7021" s="163"/>
    </row>
    <row r="7022" spans="3:9" s="175" customFormat="1" ht="15" customHeight="1" x14ac:dyDescent="0.25">
      <c r="C7022" s="170"/>
      <c r="E7022" s="176"/>
      <c r="F7022" s="171"/>
      <c r="G7022" s="212"/>
      <c r="H7022" s="176"/>
      <c r="I7022" s="163"/>
    </row>
    <row r="7023" spans="3:9" s="175" customFormat="1" ht="15" customHeight="1" x14ac:dyDescent="0.25">
      <c r="C7023" s="170"/>
      <c r="E7023" s="176"/>
      <c r="F7023" s="171"/>
      <c r="G7023" s="212"/>
      <c r="H7023" s="176"/>
      <c r="I7023" s="163"/>
    </row>
    <row r="7024" spans="3:9" s="175" customFormat="1" ht="15" customHeight="1" x14ac:dyDescent="0.25">
      <c r="C7024" s="170"/>
      <c r="E7024" s="176"/>
      <c r="F7024" s="171"/>
      <c r="G7024" s="212"/>
      <c r="H7024" s="176"/>
      <c r="I7024" s="163"/>
    </row>
    <row r="7025" spans="3:9" s="175" customFormat="1" ht="15" customHeight="1" x14ac:dyDescent="0.25">
      <c r="C7025" s="170"/>
      <c r="E7025" s="176"/>
      <c r="F7025" s="171"/>
      <c r="G7025" s="212"/>
      <c r="H7025" s="176"/>
      <c r="I7025" s="163"/>
    </row>
    <row r="7026" spans="3:9" s="175" customFormat="1" ht="15" customHeight="1" x14ac:dyDescent="0.25">
      <c r="C7026" s="170"/>
      <c r="E7026" s="176"/>
      <c r="F7026" s="171"/>
      <c r="G7026" s="212"/>
      <c r="H7026" s="176"/>
      <c r="I7026" s="163"/>
    </row>
    <row r="7027" spans="3:9" s="175" customFormat="1" ht="15" customHeight="1" x14ac:dyDescent="0.25">
      <c r="C7027" s="170"/>
      <c r="E7027" s="176"/>
      <c r="F7027" s="171"/>
      <c r="G7027" s="212"/>
      <c r="H7027" s="176"/>
      <c r="I7027" s="163"/>
    </row>
    <row r="7028" spans="3:9" s="175" customFormat="1" ht="15" customHeight="1" x14ac:dyDescent="0.25">
      <c r="C7028" s="170"/>
      <c r="E7028" s="176"/>
      <c r="F7028" s="171"/>
      <c r="G7028" s="212"/>
      <c r="H7028" s="176"/>
      <c r="I7028" s="163"/>
    </row>
    <row r="7029" spans="3:9" s="175" customFormat="1" ht="15" customHeight="1" x14ac:dyDescent="0.25">
      <c r="C7029" s="170"/>
      <c r="E7029" s="176"/>
      <c r="F7029" s="171"/>
      <c r="G7029" s="212"/>
      <c r="H7029" s="176"/>
      <c r="I7029" s="163"/>
    </row>
    <row r="7030" spans="3:9" s="175" customFormat="1" ht="15" customHeight="1" x14ac:dyDescent="0.25">
      <c r="C7030" s="170"/>
      <c r="E7030" s="176"/>
      <c r="F7030" s="171"/>
      <c r="G7030" s="212"/>
      <c r="H7030" s="176"/>
      <c r="I7030" s="163"/>
    </row>
    <row r="7031" spans="3:9" s="175" customFormat="1" ht="15" customHeight="1" x14ac:dyDescent="0.25">
      <c r="C7031" s="170"/>
      <c r="E7031" s="176"/>
      <c r="F7031" s="171"/>
      <c r="G7031" s="212"/>
      <c r="H7031" s="176"/>
      <c r="I7031" s="163"/>
    </row>
    <row r="7032" spans="3:9" s="175" customFormat="1" ht="15" customHeight="1" x14ac:dyDescent="0.25">
      <c r="C7032" s="170"/>
      <c r="E7032" s="176"/>
      <c r="F7032" s="171"/>
      <c r="G7032" s="212"/>
      <c r="H7032" s="176"/>
      <c r="I7032" s="163"/>
    </row>
    <row r="7033" spans="3:9" s="175" customFormat="1" ht="15" customHeight="1" x14ac:dyDescent="0.25">
      <c r="C7033" s="170"/>
      <c r="E7033" s="176"/>
      <c r="F7033" s="171"/>
      <c r="G7033" s="212"/>
      <c r="H7033" s="176"/>
      <c r="I7033" s="163"/>
    </row>
    <row r="7034" spans="3:9" s="175" customFormat="1" ht="15" customHeight="1" x14ac:dyDescent="0.25">
      <c r="C7034" s="170"/>
      <c r="E7034" s="176"/>
      <c r="F7034" s="171"/>
      <c r="G7034" s="212"/>
      <c r="H7034" s="176"/>
      <c r="I7034" s="163"/>
    </row>
    <row r="7035" spans="3:9" s="175" customFormat="1" ht="15" customHeight="1" x14ac:dyDescent="0.25">
      <c r="C7035" s="170"/>
      <c r="E7035" s="176"/>
      <c r="F7035" s="171"/>
      <c r="G7035" s="212"/>
      <c r="H7035" s="176"/>
      <c r="I7035" s="163"/>
    </row>
    <row r="7036" spans="3:9" s="175" customFormat="1" ht="15" customHeight="1" x14ac:dyDescent="0.25">
      <c r="C7036" s="170"/>
      <c r="E7036" s="176"/>
      <c r="F7036" s="171"/>
      <c r="G7036" s="212"/>
      <c r="H7036" s="176"/>
      <c r="I7036" s="163"/>
    </row>
    <row r="7037" spans="3:9" s="175" customFormat="1" ht="15" customHeight="1" x14ac:dyDescent="0.25">
      <c r="C7037" s="170"/>
      <c r="E7037" s="176"/>
      <c r="F7037" s="171"/>
      <c r="G7037" s="212"/>
      <c r="H7037" s="176"/>
      <c r="I7037" s="163"/>
    </row>
    <row r="7038" spans="3:9" s="175" customFormat="1" ht="15" customHeight="1" x14ac:dyDescent="0.25">
      <c r="C7038" s="170"/>
      <c r="E7038" s="176"/>
      <c r="F7038" s="171"/>
      <c r="G7038" s="212"/>
      <c r="H7038" s="176"/>
      <c r="I7038" s="163"/>
    </row>
    <row r="7039" spans="3:9" s="175" customFormat="1" ht="15" customHeight="1" x14ac:dyDescent="0.25">
      <c r="C7039" s="170"/>
      <c r="E7039" s="176"/>
      <c r="F7039" s="171"/>
      <c r="G7039" s="212"/>
      <c r="H7039" s="176"/>
      <c r="I7039" s="163"/>
    </row>
    <row r="7040" spans="3:9" s="175" customFormat="1" ht="15" customHeight="1" x14ac:dyDescent="0.25">
      <c r="C7040" s="170"/>
      <c r="E7040" s="176"/>
      <c r="F7040" s="171"/>
      <c r="G7040" s="212"/>
      <c r="H7040" s="176"/>
      <c r="I7040" s="163"/>
    </row>
    <row r="7041" spans="3:9" s="175" customFormat="1" ht="15" customHeight="1" x14ac:dyDescent="0.25">
      <c r="C7041" s="170"/>
      <c r="E7041" s="176"/>
      <c r="F7041" s="171"/>
      <c r="G7041" s="212"/>
      <c r="H7041" s="176"/>
      <c r="I7041" s="163"/>
    </row>
    <row r="7042" spans="3:9" s="175" customFormat="1" ht="15" customHeight="1" x14ac:dyDescent="0.25">
      <c r="C7042" s="170"/>
      <c r="E7042" s="176"/>
      <c r="F7042" s="171"/>
      <c r="G7042" s="212"/>
      <c r="H7042" s="176"/>
      <c r="I7042" s="163"/>
    </row>
    <row r="7043" spans="3:9" s="175" customFormat="1" ht="15" customHeight="1" x14ac:dyDescent="0.25">
      <c r="C7043" s="170"/>
      <c r="E7043" s="176"/>
      <c r="F7043" s="171"/>
      <c r="G7043" s="212"/>
      <c r="H7043" s="176"/>
      <c r="I7043" s="163"/>
    </row>
    <row r="7044" spans="3:9" s="175" customFormat="1" ht="15" customHeight="1" x14ac:dyDescent="0.25">
      <c r="C7044" s="170"/>
      <c r="E7044" s="176"/>
      <c r="F7044" s="171"/>
      <c r="G7044" s="212"/>
      <c r="H7044" s="176"/>
      <c r="I7044" s="163"/>
    </row>
    <row r="7045" spans="3:9" s="175" customFormat="1" ht="15" customHeight="1" x14ac:dyDescent="0.25">
      <c r="C7045" s="170"/>
      <c r="E7045" s="176"/>
      <c r="F7045" s="171"/>
      <c r="G7045" s="212"/>
      <c r="H7045" s="176"/>
      <c r="I7045" s="163"/>
    </row>
    <row r="7046" spans="3:9" s="175" customFormat="1" ht="15" customHeight="1" x14ac:dyDescent="0.25">
      <c r="C7046" s="170"/>
      <c r="E7046" s="176"/>
      <c r="F7046" s="171"/>
      <c r="G7046" s="212"/>
      <c r="H7046" s="176"/>
      <c r="I7046" s="163"/>
    </row>
    <row r="7047" spans="3:9" s="175" customFormat="1" ht="15" customHeight="1" x14ac:dyDescent="0.25">
      <c r="C7047" s="170"/>
      <c r="E7047" s="176"/>
      <c r="F7047" s="171"/>
      <c r="G7047" s="212"/>
      <c r="H7047" s="176"/>
      <c r="I7047" s="163"/>
    </row>
    <row r="7048" spans="3:9" s="175" customFormat="1" ht="15" customHeight="1" x14ac:dyDescent="0.25">
      <c r="C7048" s="170"/>
      <c r="E7048" s="176"/>
      <c r="F7048" s="171"/>
      <c r="G7048" s="212"/>
      <c r="H7048" s="176"/>
      <c r="I7048" s="163"/>
    </row>
    <row r="7049" spans="3:9" s="175" customFormat="1" ht="15" customHeight="1" x14ac:dyDescent="0.25">
      <c r="C7049" s="170"/>
      <c r="E7049" s="176"/>
      <c r="F7049" s="171"/>
      <c r="G7049" s="212"/>
      <c r="H7049" s="176"/>
      <c r="I7049" s="163"/>
    </row>
    <row r="7050" spans="3:9" s="175" customFormat="1" ht="15" customHeight="1" x14ac:dyDescent="0.25">
      <c r="C7050" s="170"/>
      <c r="E7050" s="176"/>
      <c r="F7050" s="171"/>
      <c r="G7050" s="212"/>
      <c r="H7050" s="176"/>
      <c r="I7050" s="163"/>
    </row>
    <row r="7051" spans="3:9" s="175" customFormat="1" ht="15" customHeight="1" x14ac:dyDescent="0.25">
      <c r="C7051" s="170"/>
      <c r="E7051" s="176"/>
      <c r="F7051" s="171"/>
      <c r="G7051" s="212"/>
      <c r="H7051" s="176"/>
      <c r="I7051" s="163"/>
    </row>
    <row r="7052" spans="3:9" s="175" customFormat="1" ht="15" customHeight="1" x14ac:dyDescent="0.25">
      <c r="C7052" s="170"/>
      <c r="E7052" s="176"/>
      <c r="F7052" s="171"/>
      <c r="G7052" s="212"/>
      <c r="H7052" s="176"/>
      <c r="I7052" s="163"/>
    </row>
    <row r="7053" spans="3:9" s="175" customFormat="1" ht="15" customHeight="1" x14ac:dyDescent="0.25">
      <c r="C7053" s="170"/>
      <c r="E7053" s="176"/>
      <c r="F7053" s="171"/>
      <c r="G7053" s="212"/>
      <c r="H7053" s="176"/>
      <c r="I7053" s="163"/>
    </row>
    <row r="7054" spans="3:9" s="175" customFormat="1" ht="15" customHeight="1" x14ac:dyDescent="0.25">
      <c r="C7054" s="170"/>
      <c r="E7054" s="176"/>
      <c r="F7054" s="171"/>
      <c r="G7054" s="212"/>
      <c r="H7054" s="176"/>
      <c r="I7054" s="163"/>
    </row>
    <row r="7055" spans="3:9" s="175" customFormat="1" ht="15" customHeight="1" x14ac:dyDescent="0.25">
      <c r="C7055" s="170"/>
      <c r="E7055" s="176"/>
      <c r="F7055" s="171"/>
      <c r="G7055" s="212"/>
      <c r="H7055" s="176"/>
      <c r="I7055" s="163"/>
    </row>
    <row r="7056" spans="3:9" s="175" customFormat="1" ht="15" customHeight="1" x14ac:dyDescent="0.25">
      <c r="C7056" s="170"/>
      <c r="E7056" s="176"/>
      <c r="F7056" s="171"/>
      <c r="G7056" s="212"/>
      <c r="H7056" s="176"/>
      <c r="I7056" s="163"/>
    </row>
    <row r="7057" spans="3:9" s="175" customFormat="1" ht="15" customHeight="1" x14ac:dyDescent="0.25">
      <c r="C7057" s="170"/>
      <c r="E7057" s="176"/>
      <c r="F7057" s="171"/>
      <c r="G7057" s="212"/>
      <c r="H7057" s="176"/>
      <c r="I7057" s="163"/>
    </row>
    <row r="7058" spans="3:9" s="175" customFormat="1" ht="15" customHeight="1" x14ac:dyDescent="0.25">
      <c r="C7058" s="170"/>
      <c r="E7058" s="176"/>
      <c r="F7058" s="171"/>
      <c r="G7058" s="212"/>
      <c r="H7058" s="176"/>
      <c r="I7058" s="163"/>
    </row>
    <row r="7059" spans="3:9" s="175" customFormat="1" ht="15" customHeight="1" x14ac:dyDescent="0.25">
      <c r="C7059" s="170"/>
      <c r="E7059" s="176"/>
      <c r="F7059" s="171"/>
      <c r="G7059" s="212"/>
      <c r="H7059" s="176"/>
      <c r="I7059" s="163"/>
    </row>
    <row r="7060" spans="3:9" s="175" customFormat="1" ht="15" customHeight="1" x14ac:dyDescent="0.25">
      <c r="C7060" s="170"/>
      <c r="E7060" s="176"/>
      <c r="F7060" s="171"/>
      <c r="G7060" s="212"/>
      <c r="H7060" s="176"/>
      <c r="I7060" s="163"/>
    </row>
    <row r="7061" spans="3:9" s="175" customFormat="1" ht="15" customHeight="1" x14ac:dyDescent="0.25">
      <c r="C7061" s="170"/>
      <c r="E7061" s="176"/>
      <c r="F7061" s="171"/>
      <c r="G7061" s="212"/>
      <c r="H7061" s="176"/>
      <c r="I7061" s="163"/>
    </row>
    <row r="7062" spans="3:9" s="175" customFormat="1" ht="15" customHeight="1" x14ac:dyDescent="0.25">
      <c r="C7062" s="170"/>
      <c r="E7062" s="176"/>
      <c r="F7062" s="171"/>
      <c r="G7062" s="212"/>
      <c r="H7062" s="176"/>
      <c r="I7062" s="163"/>
    </row>
    <row r="7063" spans="3:9" s="175" customFormat="1" ht="15" customHeight="1" x14ac:dyDescent="0.25">
      <c r="C7063" s="170"/>
      <c r="E7063" s="176"/>
      <c r="F7063" s="171"/>
      <c r="G7063" s="212"/>
      <c r="H7063" s="176"/>
      <c r="I7063" s="163"/>
    </row>
    <row r="7064" spans="3:9" s="175" customFormat="1" ht="15" customHeight="1" x14ac:dyDescent="0.25">
      <c r="C7064" s="170"/>
      <c r="E7064" s="176"/>
      <c r="F7064" s="171"/>
      <c r="G7064" s="212"/>
      <c r="H7064" s="176"/>
      <c r="I7064" s="163"/>
    </row>
    <row r="7065" spans="3:9" s="175" customFormat="1" ht="15" customHeight="1" x14ac:dyDescent="0.25">
      <c r="C7065" s="170"/>
      <c r="E7065" s="176"/>
      <c r="F7065" s="171"/>
      <c r="G7065" s="212"/>
      <c r="H7065" s="176"/>
      <c r="I7065" s="163"/>
    </row>
    <row r="7066" spans="3:9" s="175" customFormat="1" ht="15" customHeight="1" x14ac:dyDescent="0.25">
      <c r="C7066" s="170"/>
      <c r="E7066" s="176"/>
      <c r="F7066" s="171"/>
      <c r="G7066" s="212"/>
      <c r="H7066" s="176"/>
      <c r="I7066" s="163"/>
    </row>
    <row r="7067" spans="3:9" s="175" customFormat="1" ht="15" customHeight="1" x14ac:dyDescent="0.25">
      <c r="C7067" s="170"/>
      <c r="E7067" s="176"/>
      <c r="F7067" s="171"/>
      <c r="G7067" s="212"/>
      <c r="H7067" s="176"/>
      <c r="I7067" s="163"/>
    </row>
    <row r="7068" spans="3:9" s="175" customFormat="1" ht="15" customHeight="1" x14ac:dyDescent="0.25">
      <c r="C7068" s="170"/>
      <c r="E7068" s="176"/>
      <c r="F7068" s="171"/>
      <c r="G7068" s="212"/>
      <c r="H7068" s="176"/>
      <c r="I7068" s="163"/>
    </row>
    <row r="7069" spans="3:9" s="175" customFormat="1" ht="15" customHeight="1" x14ac:dyDescent="0.25">
      <c r="C7069" s="170"/>
      <c r="E7069" s="176"/>
      <c r="F7069" s="171"/>
      <c r="G7069" s="212"/>
      <c r="H7069" s="176"/>
      <c r="I7069" s="163"/>
    </row>
    <row r="7070" spans="3:9" s="175" customFormat="1" ht="15" customHeight="1" x14ac:dyDescent="0.25">
      <c r="C7070" s="170"/>
      <c r="E7070" s="176"/>
      <c r="F7070" s="171"/>
      <c r="G7070" s="212"/>
      <c r="H7070" s="176"/>
      <c r="I7070" s="163"/>
    </row>
    <row r="7071" spans="3:9" s="175" customFormat="1" ht="15" customHeight="1" x14ac:dyDescent="0.25">
      <c r="C7071" s="170"/>
      <c r="E7071" s="176"/>
      <c r="F7071" s="171"/>
      <c r="G7071" s="212"/>
      <c r="H7071" s="176"/>
      <c r="I7071" s="163"/>
    </row>
    <row r="7072" spans="3:9" s="175" customFormat="1" ht="15" customHeight="1" x14ac:dyDescent="0.25">
      <c r="C7072" s="170"/>
      <c r="E7072" s="176"/>
      <c r="F7072" s="171"/>
      <c r="G7072" s="212"/>
      <c r="H7072" s="176"/>
      <c r="I7072" s="163"/>
    </row>
    <row r="7073" spans="3:9" s="175" customFormat="1" ht="15" customHeight="1" x14ac:dyDescent="0.25">
      <c r="C7073" s="170"/>
      <c r="E7073" s="176"/>
      <c r="F7073" s="171"/>
      <c r="G7073" s="212"/>
      <c r="H7073" s="176"/>
      <c r="I7073" s="163"/>
    </row>
    <row r="7074" spans="3:9" s="175" customFormat="1" ht="15" customHeight="1" x14ac:dyDescent="0.25">
      <c r="C7074" s="170"/>
      <c r="E7074" s="176"/>
      <c r="F7074" s="171"/>
      <c r="G7074" s="212"/>
      <c r="H7074" s="176"/>
      <c r="I7074" s="163"/>
    </row>
    <row r="7075" spans="3:9" s="175" customFormat="1" ht="15" customHeight="1" x14ac:dyDescent="0.25">
      <c r="C7075" s="170"/>
      <c r="E7075" s="176"/>
      <c r="F7075" s="171"/>
      <c r="G7075" s="212"/>
      <c r="H7075" s="176"/>
      <c r="I7075" s="163"/>
    </row>
    <row r="7076" spans="3:9" s="175" customFormat="1" ht="15" customHeight="1" x14ac:dyDescent="0.25">
      <c r="C7076" s="170"/>
      <c r="E7076" s="176"/>
      <c r="F7076" s="171"/>
      <c r="G7076" s="212"/>
      <c r="H7076" s="176"/>
      <c r="I7076" s="163"/>
    </row>
    <row r="7077" spans="3:9" s="175" customFormat="1" ht="15" customHeight="1" x14ac:dyDescent="0.25">
      <c r="C7077" s="170"/>
      <c r="E7077" s="176"/>
      <c r="F7077" s="171"/>
      <c r="G7077" s="212"/>
      <c r="H7077" s="176"/>
      <c r="I7077" s="163"/>
    </row>
    <row r="7078" spans="3:9" s="175" customFormat="1" ht="15" customHeight="1" x14ac:dyDescent="0.25">
      <c r="C7078" s="170"/>
      <c r="E7078" s="176"/>
      <c r="F7078" s="171"/>
      <c r="G7078" s="212"/>
      <c r="H7078" s="176"/>
      <c r="I7078" s="163"/>
    </row>
    <row r="7079" spans="3:9" s="175" customFormat="1" ht="15" customHeight="1" x14ac:dyDescent="0.25">
      <c r="C7079" s="170"/>
      <c r="E7079" s="176"/>
      <c r="F7079" s="171"/>
      <c r="G7079" s="212"/>
      <c r="H7079" s="176"/>
      <c r="I7079" s="163"/>
    </row>
    <row r="7080" spans="3:9" s="175" customFormat="1" ht="15" customHeight="1" x14ac:dyDescent="0.25">
      <c r="C7080" s="170"/>
      <c r="E7080" s="176"/>
      <c r="F7080" s="171"/>
      <c r="G7080" s="212"/>
      <c r="H7080" s="176"/>
      <c r="I7080" s="163"/>
    </row>
    <row r="7081" spans="3:9" s="175" customFormat="1" ht="15" customHeight="1" x14ac:dyDescent="0.25">
      <c r="C7081" s="170"/>
      <c r="E7081" s="176"/>
      <c r="F7081" s="171"/>
      <c r="G7081" s="212"/>
      <c r="H7081" s="176"/>
      <c r="I7081" s="163"/>
    </row>
    <row r="7082" spans="3:9" s="175" customFormat="1" ht="15" customHeight="1" x14ac:dyDescent="0.25">
      <c r="C7082" s="170"/>
      <c r="E7082" s="176"/>
      <c r="F7082" s="171"/>
      <c r="G7082" s="212"/>
      <c r="H7082" s="176"/>
      <c r="I7082" s="163"/>
    </row>
    <row r="7083" spans="3:9" s="175" customFormat="1" ht="15" customHeight="1" x14ac:dyDescent="0.25">
      <c r="C7083" s="170"/>
      <c r="E7083" s="176"/>
      <c r="F7083" s="171"/>
      <c r="G7083" s="212"/>
      <c r="H7083" s="176"/>
      <c r="I7083" s="163"/>
    </row>
    <row r="7084" spans="3:9" s="175" customFormat="1" ht="15" customHeight="1" x14ac:dyDescent="0.25">
      <c r="C7084" s="170"/>
      <c r="E7084" s="176"/>
      <c r="F7084" s="171"/>
      <c r="G7084" s="212"/>
      <c r="H7084" s="176"/>
      <c r="I7084" s="163"/>
    </row>
    <row r="7085" spans="3:9" s="175" customFormat="1" ht="15" customHeight="1" x14ac:dyDescent="0.25">
      <c r="C7085" s="170"/>
      <c r="E7085" s="176"/>
      <c r="F7085" s="171"/>
      <c r="G7085" s="212"/>
      <c r="H7085" s="176"/>
      <c r="I7085" s="163"/>
    </row>
    <row r="7086" spans="3:9" s="175" customFormat="1" ht="15" customHeight="1" x14ac:dyDescent="0.25">
      <c r="C7086" s="170"/>
      <c r="E7086" s="176"/>
      <c r="F7086" s="171"/>
      <c r="G7086" s="212"/>
      <c r="H7086" s="176"/>
      <c r="I7086" s="163"/>
    </row>
    <row r="7087" spans="3:9" s="175" customFormat="1" ht="15" customHeight="1" x14ac:dyDescent="0.25">
      <c r="C7087" s="170"/>
      <c r="E7087" s="176"/>
      <c r="F7087" s="171"/>
      <c r="G7087" s="212"/>
      <c r="H7087" s="176"/>
      <c r="I7087" s="163"/>
    </row>
    <row r="7088" spans="3:9" s="175" customFormat="1" ht="15" customHeight="1" x14ac:dyDescent="0.25">
      <c r="C7088" s="170"/>
      <c r="E7088" s="176"/>
      <c r="F7088" s="171"/>
      <c r="G7088" s="212"/>
      <c r="H7088" s="176"/>
      <c r="I7088" s="163"/>
    </row>
    <row r="7089" spans="3:9" s="175" customFormat="1" ht="15" customHeight="1" x14ac:dyDescent="0.25">
      <c r="C7089" s="170"/>
      <c r="E7089" s="176"/>
      <c r="F7089" s="171"/>
      <c r="G7089" s="212"/>
      <c r="H7089" s="176"/>
      <c r="I7089" s="163"/>
    </row>
    <row r="7090" spans="3:9" s="175" customFormat="1" ht="15" customHeight="1" x14ac:dyDescent="0.25">
      <c r="C7090" s="170"/>
      <c r="E7090" s="176"/>
      <c r="F7090" s="171"/>
      <c r="G7090" s="212"/>
      <c r="H7090" s="176"/>
      <c r="I7090" s="163"/>
    </row>
    <row r="7091" spans="3:9" s="175" customFormat="1" ht="15" customHeight="1" x14ac:dyDescent="0.25">
      <c r="C7091" s="170"/>
      <c r="E7091" s="176"/>
      <c r="F7091" s="171"/>
      <c r="G7091" s="212"/>
      <c r="H7091" s="176"/>
      <c r="I7091" s="163"/>
    </row>
    <row r="7092" spans="3:9" s="175" customFormat="1" ht="15" customHeight="1" x14ac:dyDescent="0.25">
      <c r="C7092" s="170"/>
      <c r="E7092" s="176"/>
      <c r="F7092" s="171"/>
      <c r="G7092" s="212"/>
      <c r="H7092" s="176"/>
      <c r="I7092" s="163"/>
    </row>
    <row r="7093" spans="3:9" s="175" customFormat="1" ht="15" customHeight="1" x14ac:dyDescent="0.25">
      <c r="C7093" s="170"/>
      <c r="E7093" s="176"/>
      <c r="F7093" s="171"/>
      <c r="G7093" s="212"/>
      <c r="H7093" s="176"/>
      <c r="I7093" s="163"/>
    </row>
    <row r="7094" spans="3:9" s="175" customFormat="1" ht="15" customHeight="1" x14ac:dyDescent="0.25">
      <c r="C7094" s="170"/>
      <c r="E7094" s="176"/>
      <c r="F7094" s="171"/>
      <c r="G7094" s="212"/>
      <c r="H7094" s="176"/>
      <c r="I7094" s="163"/>
    </row>
    <row r="7095" spans="3:9" s="175" customFormat="1" ht="15" customHeight="1" x14ac:dyDescent="0.25">
      <c r="C7095" s="170"/>
      <c r="E7095" s="176"/>
      <c r="F7095" s="171"/>
      <c r="G7095" s="212"/>
      <c r="H7095" s="176"/>
      <c r="I7095" s="163"/>
    </row>
    <row r="7096" spans="3:9" s="175" customFormat="1" ht="15" customHeight="1" x14ac:dyDescent="0.25">
      <c r="C7096" s="170"/>
      <c r="E7096" s="176"/>
      <c r="F7096" s="171"/>
      <c r="G7096" s="212"/>
      <c r="H7096" s="176"/>
      <c r="I7096" s="163"/>
    </row>
    <row r="7097" spans="3:9" s="175" customFormat="1" ht="15" customHeight="1" x14ac:dyDescent="0.25">
      <c r="C7097" s="170"/>
      <c r="E7097" s="176"/>
      <c r="F7097" s="171"/>
      <c r="G7097" s="212"/>
      <c r="H7097" s="176"/>
      <c r="I7097" s="163"/>
    </row>
    <row r="7098" spans="3:9" s="175" customFormat="1" ht="15" customHeight="1" x14ac:dyDescent="0.25">
      <c r="C7098" s="170"/>
      <c r="E7098" s="176"/>
      <c r="F7098" s="171"/>
      <c r="G7098" s="212"/>
      <c r="H7098" s="176"/>
      <c r="I7098" s="163"/>
    </row>
    <row r="7099" spans="3:9" s="175" customFormat="1" ht="15" customHeight="1" x14ac:dyDescent="0.25">
      <c r="C7099" s="170"/>
      <c r="E7099" s="176"/>
      <c r="F7099" s="171"/>
      <c r="G7099" s="212"/>
      <c r="H7099" s="176"/>
      <c r="I7099" s="163"/>
    </row>
    <row r="7100" spans="3:9" s="175" customFormat="1" ht="15" customHeight="1" x14ac:dyDescent="0.25">
      <c r="C7100" s="170"/>
      <c r="E7100" s="176"/>
      <c r="F7100" s="171"/>
      <c r="G7100" s="212"/>
      <c r="H7100" s="176"/>
      <c r="I7100" s="163"/>
    </row>
    <row r="7101" spans="3:9" s="175" customFormat="1" ht="15" customHeight="1" x14ac:dyDescent="0.25">
      <c r="C7101" s="170"/>
      <c r="E7101" s="176"/>
      <c r="F7101" s="171"/>
      <c r="G7101" s="212"/>
      <c r="H7101" s="176"/>
      <c r="I7101" s="163"/>
    </row>
    <row r="7102" spans="3:9" s="175" customFormat="1" ht="15" customHeight="1" x14ac:dyDescent="0.25">
      <c r="C7102" s="170"/>
      <c r="E7102" s="176"/>
      <c r="F7102" s="171"/>
      <c r="G7102" s="212"/>
      <c r="H7102" s="176"/>
      <c r="I7102" s="163"/>
    </row>
    <row r="7103" spans="3:9" s="175" customFormat="1" ht="15" customHeight="1" x14ac:dyDescent="0.25">
      <c r="C7103" s="170"/>
      <c r="E7103" s="176"/>
      <c r="F7103" s="171"/>
      <c r="G7103" s="212"/>
      <c r="H7103" s="176"/>
      <c r="I7103" s="163"/>
    </row>
    <row r="7104" spans="3:9" s="175" customFormat="1" ht="15" customHeight="1" x14ac:dyDescent="0.25">
      <c r="C7104" s="170"/>
      <c r="E7104" s="176"/>
      <c r="F7104" s="171"/>
      <c r="G7104" s="212"/>
      <c r="H7104" s="176"/>
      <c r="I7104" s="163"/>
    </row>
    <row r="7105" spans="3:9" s="175" customFormat="1" ht="15" customHeight="1" x14ac:dyDescent="0.25">
      <c r="C7105" s="170"/>
      <c r="E7105" s="176"/>
      <c r="F7105" s="171"/>
      <c r="G7105" s="212"/>
      <c r="H7105" s="176"/>
      <c r="I7105" s="163"/>
    </row>
    <row r="7106" spans="3:9" s="175" customFormat="1" ht="15" customHeight="1" x14ac:dyDescent="0.25">
      <c r="C7106" s="170"/>
      <c r="E7106" s="176"/>
      <c r="F7106" s="171"/>
      <c r="G7106" s="212"/>
      <c r="H7106" s="176"/>
      <c r="I7106" s="163"/>
    </row>
    <row r="7107" spans="3:9" s="175" customFormat="1" ht="15" customHeight="1" x14ac:dyDescent="0.25">
      <c r="C7107" s="170"/>
      <c r="E7107" s="176"/>
      <c r="F7107" s="171"/>
      <c r="G7107" s="212"/>
      <c r="H7107" s="176"/>
      <c r="I7107" s="163"/>
    </row>
    <row r="7108" spans="3:9" s="175" customFormat="1" ht="15" customHeight="1" x14ac:dyDescent="0.25">
      <c r="C7108" s="170"/>
      <c r="E7108" s="176"/>
      <c r="F7108" s="171"/>
      <c r="G7108" s="212"/>
      <c r="H7108" s="176"/>
      <c r="I7108" s="163"/>
    </row>
    <row r="7109" spans="3:9" s="175" customFormat="1" ht="15" customHeight="1" x14ac:dyDescent="0.25">
      <c r="C7109" s="170"/>
      <c r="E7109" s="176"/>
      <c r="F7109" s="171"/>
      <c r="G7109" s="212"/>
      <c r="H7109" s="176"/>
      <c r="I7109" s="163"/>
    </row>
    <row r="7110" spans="3:9" s="175" customFormat="1" ht="15" customHeight="1" x14ac:dyDescent="0.25">
      <c r="C7110" s="170"/>
      <c r="E7110" s="176"/>
      <c r="F7110" s="171"/>
      <c r="G7110" s="212"/>
      <c r="H7110" s="176"/>
      <c r="I7110" s="163"/>
    </row>
    <row r="7111" spans="3:9" s="175" customFormat="1" ht="15" customHeight="1" x14ac:dyDescent="0.25">
      <c r="C7111" s="170"/>
      <c r="E7111" s="176"/>
      <c r="F7111" s="171"/>
      <c r="G7111" s="212"/>
      <c r="H7111" s="176"/>
      <c r="I7111" s="163"/>
    </row>
    <row r="7112" spans="3:9" s="175" customFormat="1" ht="15" customHeight="1" x14ac:dyDescent="0.25">
      <c r="C7112" s="170"/>
      <c r="E7112" s="176"/>
      <c r="F7112" s="171"/>
      <c r="G7112" s="212"/>
      <c r="H7112" s="176"/>
      <c r="I7112" s="163"/>
    </row>
    <row r="7113" spans="3:9" s="175" customFormat="1" ht="15" customHeight="1" x14ac:dyDescent="0.25">
      <c r="C7113" s="170"/>
      <c r="E7113" s="176"/>
      <c r="F7113" s="171"/>
      <c r="G7113" s="212"/>
      <c r="H7113" s="176"/>
      <c r="I7113" s="163"/>
    </row>
    <row r="7114" spans="3:9" s="175" customFormat="1" ht="15" customHeight="1" x14ac:dyDescent="0.25">
      <c r="C7114" s="170"/>
      <c r="E7114" s="176"/>
      <c r="F7114" s="171"/>
      <c r="G7114" s="212"/>
      <c r="H7114" s="176"/>
      <c r="I7114" s="163"/>
    </row>
    <row r="7115" spans="3:9" s="175" customFormat="1" ht="15" customHeight="1" x14ac:dyDescent="0.25">
      <c r="C7115" s="170"/>
      <c r="E7115" s="176"/>
      <c r="F7115" s="171"/>
      <c r="G7115" s="212"/>
      <c r="H7115" s="176"/>
      <c r="I7115" s="163"/>
    </row>
    <row r="7116" spans="3:9" s="175" customFormat="1" ht="15" customHeight="1" x14ac:dyDescent="0.25">
      <c r="C7116" s="170"/>
      <c r="E7116" s="176"/>
      <c r="F7116" s="171"/>
      <c r="G7116" s="212"/>
      <c r="H7116" s="176"/>
      <c r="I7116" s="163"/>
    </row>
    <row r="7117" spans="3:9" s="175" customFormat="1" ht="15" customHeight="1" x14ac:dyDescent="0.25">
      <c r="C7117" s="170"/>
      <c r="E7117" s="176"/>
      <c r="F7117" s="171"/>
      <c r="G7117" s="212"/>
      <c r="H7117" s="176"/>
      <c r="I7117" s="163"/>
    </row>
    <row r="7118" spans="3:9" s="175" customFormat="1" ht="15" customHeight="1" x14ac:dyDescent="0.25">
      <c r="C7118" s="170"/>
      <c r="E7118" s="176"/>
      <c r="F7118" s="171"/>
      <c r="G7118" s="212"/>
      <c r="H7118" s="176"/>
      <c r="I7118" s="163"/>
    </row>
    <row r="7119" spans="3:9" s="175" customFormat="1" ht="15" customHeight="1" x14ac:dyDescent="0.25">
      <c r="C7119" s="170"/>
      <c r="E7119" s="176"/>
      <c r="F7119" s="171"/>
      <c r="G7119" s="212"/>
      <c r="H7119" s="176"/>
      <c r="I7119" s="163"/>
    </row>
    <row r="7120" spans="3:9" s="175" customFormat="1" ht="15" customHeight="1" x14ac:dyDescent="0.25">
      <c r="C7120" s="170"/>
      <c r="E7120" s="176"/>
      <c r="F7120" s="171"/>
      <c r="G7120" s="212"/>
      <c r="H7120" s="176"/>
      <c r="I7120" s="163"/>
    </row>
    <row r="7121" spans="3:9" s="175" customFormat="1" ht="15" customHeight="1" x14ac:dyDescent="0.25">
      <c r="C7121" s="170"/>
      <c r="E7121" s="176"/>
      <c r="F7121" s="171"/>
      <c r="G7121" s="212"/>
      <c r="H7121" s="176"/>
      <c r="I7121" s="163"/>
    </row>
    <row r="7122" spans="3:9" s="175" customFormat="1" ht="15" customHeight="1" x14ac:dyDescent="0.25">
      <c r="C7122" s="170"/>
      <c r="E7122" s="176"/>
      <c r="F7122" s="171"/>
      <c r="G7122" s="212"/>
      <c r="H7122" s="176"/>
      <c r="I7122" s="163"/>
    </row>
    <row r="7123" spans="3:9" s="175" customFormat="1" ht="15" customHeight="1" x14ac:dyDescent="0.25">
      <c r="C7123" s="170"/>
      <c r="E7123" s="176"/>
      <c r="F7123" s="171"/>
      <c r="G7123" s="212"/>
      <c r="H7123" s="176"/>
      <c r="I7123" s="163"/>
    </row>
    <row r="7124" spans="3:9" s="175" customFormat="1" ht="15" customHeight="1" x14ac:dyDescent="0.25">
      <c r="C7124" s="170"/>
      <c r="E7124" s="176"/>
      <c r="F7124" s="171"/>
      <c r="G7124" s="212"/>
      <c r="H7124" s="176"/>
      <c r="I7124" s="163"/>
    </row>
    <row r="7125" spans="3:9" s="175" customFormat="1" ht="15" customHeight="1" x14ac:dyDescent="0.25">
      <c r="C7125" s="170"/>
      <c r="E7125" s="176"/>
      <c r="F7125" s="171"/>
      <c r="G7125" s="212"/>
      <c r="H7125" s="176"/>
      <c r="I7125" s="163"/>
    </row>
    <row r="7126" spans="3:9" s="175" customFormat="1" ht="15" customHeight="1" x14ac:dyDescent="0.25">
      <c r="C7126" s="170"/>
      <c r="E7126" s="176"/>
      <c r="F7126" s="171"/>
      <c r="G7126" s="212"/>
      <c r="H7126" s="176"/>
      <c r="I7126" s="163"/>
    </row>
    <row r="7127" spans="3:9" s="175" customFormat="1" ht="15" customHeight="1" x14ac:dyDescent="0.25">
      <c r="C7127" s="170"/>
      <c r="E7127" s="176"/>
      <c r="F7127" s="171"/>
      <c r="G7127" s="212"/>
      <c r="H7127" s="176"/>
      <c r="I7127" s="163"/>
    </row>
    <row r="7128" spans="3:9" s="175" customFormat="1" ht="15" customHeight="1" x14ac:dyDescent="0.25">
      <c r="C7128" s="170"/>
      <c r="E7128" s="176"/>
      <c r="F7128" s="171"/>
      <c r="G7128" s="212"/>
      <c r="H7128" s="176"/>
      <c r="I7128" s="163"/>
    </row>
    <row r="7129" spans="3:9" s="175" customFormat="1" ht="15" customHeight="1" x14ac:dyDescent="0.25">
      <c r="C7129" s="170"/>
      <c r="E7129" s="176"/>
      <c r="F7129" s="171"/>
      <c r="G7129" s="212"/>
      <c r="H7129" s="176"/>
      <c r="I7129" s="163"/>
    </row>
    <row r="7130" spans="3:9" s="175" customFormat="1" ht="15" customHeight="1" x14ac:dyDescent="0.25">
      <c r="C7130" s="170"/>
      <c r="E7130" s="176"/>
      <c r="F7130" s="171"/>
      <c r="G7130" s="212"/>
      <c r="H7130" s="176"/>
      <c r="I7130" s="163"/>
    </row>
    <row r="7131" spans="3:9" s="175" customFormat="1" ht="15" customHeight="1" x14ac:dyDescent="0.25">
      <c r="C7131" s="170"/>
      <c r="E7131" s="176"/>
      <c r="F7131" s="171"/>
      <c r="G7131" s="212"/>
      <c r="H7131" s="176"/>
      <c r="I7131" s="163"/>
    </row>
    <row r="7132" spans="3:9" s="175" customFormat="1" ht="15" customHeight="1" x14ac:dyDescent="0.25">
      <c r="C7132" s="170"/>
      <c r="E7132" s="176"/>
      <c r="F7132" s="171"/>
      <c r="G7132" s="212"/>
      <c r="H7132" s="176"/>
      <c r="I7132" s="163"/>
    </row>
    <row r="7133" spans="3:9" s="175" customFormat="1" ht="15" customHeight="1" x14ac:dyDescent="0.25">
      <c r="C7133" s="170"/>
      <c r="E7133" s="176"/>
      <c r="F7133" s="171"/>
      <c r="G7133" s="212"/>
      <c r="H7133" s="176"/>
      <c r="I7133" s="163"/>
    </row>
    <row r="7134" spans="3:9" s="175" customFormat="1" ht="15" customHeight="1" x14ac:dyDescent="0.25">
      <c r="C7134" s="170"/>
      <c r="E7134" s="176"/>
      <c r="F7134" s="171"/>
      <c r="G7134" s="212"/>
      <c r="H7134" s="176"/>
      <c r="I7134" s="163"/>
    </row>
    <row r="7135" spans="3:9" s="175" customFormat="1" ht="15" customHeight="1" x14ac:dyDescent="0.25">
      <c r="C7135" s="170"/>
      <c r="E7135" s="176"/>
      <c r="F7135" s="171"/>
      <c r="G7135" s="212"/>
      <c r="H7135" s="176"/>
      <c r="I7135" s="163"/>
    </row>
    <row r="7136" spans="3:9" s="175" customFormat="1" ht="15" customHeight="1" x14ac:dyDescent="0.25">
      <c r="C7136" s="170"/>
      <c r="E7136" s="176"/>
      <c r="F7136" s="171"/>
      <c r="G7136" s="212"/>
      <c r="H7136" s="176"/>
      <c r="I7136" s="163"/>
    </row>
    <row r="7137" spans="3:9" s="175" customFormat="1" ht="15" customHeight="1" x14ac:dyDescent="0.25">
      <c r="C7137" s="170"/>
      <c r="E7137" s="176"/>
      <c r="F7137" s="171"/>
      <c r="G7137" s="212"/>
      <c r="H7137" s="176"/>
      <c r="I7137" s="163"/>
    </row>
    <row r="7138" spans="3:9" s="175" customFormat="1" ht="15" customHeight="1" x14ac:dyDescent="0.25">
      <c r="C7138" s="170"/>
      <c r="E7138" s="176"/>
      <c r="F7138" s="171"/>
      <c r="G7138" s="212"/>
      <c r="H7138" s="176"/>
      <c r="I7138" s="163"/>
    </row>
    <row r="7139" spans="3:9" s="175" customFormat="1" ht="15" customHeight="1" x14ac:dyDescent="0.25">
      <c r="C7139" s="170"/>
      <c r="E7139" s="176"/>
      <c r="F7139" s="171"/>
      <c r="G7139" s="212"/>
      <c r="H7139" s="176"/>
      <c r="I7139" s="163"/>
    </row>
    <row r="7140" spans="3:9" s="175" customFormat="1" ht="15" customHeight="1" x14ac:dyDescent="0.25">
      <c r="C7140" s="170"/>
      <c r="E7140" s="176"/>
      <c r="F7140" s="171"/>
      <c r="G7140" s="212"/>
      <c r="H7140" s="176"/>
      <c r="I7140" s="163"/>
    </row>
    <row r="7141" spans="3:9" s="175" customFormat="1" ht="15" customHeight="1" x14ac:dyDescent="0.25">
      <c r="C7141" s="170"/>
      <c r="E7141" s="176"/>
      <c r="F7141" s="171"/>
      <c r="G7141" s="212"/>
      <c r="H7141" s="176"/>
      <c r="I7141" s="163"/>
    </row>
    <row r="7142" spans="3:9" s="175" customFormat="1" ht="15" customHeight="1" x14ac:dyDescent="0.25">
      <c r="C7142" s="170"/>
      <c r="E7142" s="176"/>
      <c r="F7142" s="171"/>
      <c r="G7142" s="212"/>
      <c r="H7142" s="176"/>
      <c r="I7142" s="163"/>
    </row>
    <row r="7143" spans="3:9" s="175" customFormat="1" ht="15" customHeight="1" x14ac:dyDescent="0.25">
      <c r="C7143" s="170"/>
      <c r="E7143" s="176"/>
      <c r="F7143" s="171"/>
      <c r="G7143" s="212"/>
      <c r="H7143" s="176"/>
      <c r="I7143" s="163"/>
    </row>
    <row r="7144" spans="3:9" s="175" customFormat="1" ht="15" customHeight="1" x14ac:dyDescent="0.25">
      <c r="C7144" s="170"/>
      <c r="E7144" s="176"/>
      <c r="F7144" s="171"/>
      <c r="G7144" s="212"/>
      <c r="H7144" s="176"/>
      <c r="I7144" s="163"/>
    </row>
    <row r="7145" spans="3:9" s="175" customFormat="1" ht="15" customHeight="1" x14ac:dyDescent="0.25">
      <c r="C7145" s="170"/>
      <c r="E7145" s="176"/>
      <c r="F7145" s="171"/>
      <c r="G7145" s="212"/>
      <c r="H7145" s="176"/>
      <c r="I7145" s="163"/>
    </row>
    <row r="7146" spans="3:9" s="175" customFormat="1" ht="15" customHeight="1" x14ac:dyDescent="0.25">
      <c r="C7146" s="170"/>
      <c r="E7146" s="176"/>
      <c r="F7146" s="171"/>
      <c r="G7146" s="212"/>
      <c r="H7146" s="176"/>
      <c r="I7146" s="163"/>
    </row>
    <row r="7147" spans="3:9" s="175" customFormat="1" ht="15" customHeight="1" x14ac:dyDescent="0.25">
      <c r="C7147" s="170"/>
      <c r="E7147" s="176"/>
      <c r="F7147" s="171"/>
      <c r="G7147" s="212"/>
      <c r="H7147" s="176"/>
      <c r="I7147" s="163"/>
    </row>
    <row r="7148" spans="3:9" s="175" customFormat="1" ht="15" customHeight="1" x14ac:dyDescent="0.25">
      <c r="C7148" s="170"/>
      <c r="E7148" s="176"/>
      <c r="F7148" s="171"/>
      <c r="G7148" s="212"/>
      <c r="H7148" s="176"/>
      <c r="I7148" s="163"/>
    </row>
    <row r="7149" spans="3:9" s="175" customFormat="1" ht="15" customHeight="1" x14ac:dyDescent="0.25">
      <c r="C7149" s="170"/>
      <c r="E7149" s="176"/>
      <c r="F7149" s="171"/>
      <c r="G7149" s="212"/>
      <c r="H7149" s="176"/>
      <c r="I7149" s="163"/>
    </row>
    <row r="7150" spans="3:9" s="175" customFormat="1" ht="15" customHeight="1" x14ac:dyDescent="0.25">
      <c r="C7150" s="170"/>
      <c r="E7150" s="176"/>
      <c r="F7150" s="171"/>
      <c r="G7150" s="212"/>
      <c r="H7150" s="176"/>
      <c r="I7150" s="163"/>
    </row>
    <row r="7151" spans="3:9" s="175" customFormat="1" ht="15" customHeight="1" x14ac:dyDescent="0.25">
      <c r="C7151" s="170"/>
      <c r="E7151" s="176"/>
      <c r="F7151" s="171"/>
      <c r="G7151" s="212"/>
      <c r="H7151" s="176"/>
      <c r="I7151" s="163"/>
    </row>
    <row r="7152" spans="3:9" s="175" customFormat="1" ht="15" customHeight="1" x14ac:dyDescent="0.25">
      <c r="C7152" s="170"/>
      <c r="E7152" s="176"/>
      <c r="F7152" s="171"/>
      <c r="G7152" s="212"/>
      <c r="H7152" s="176"/>
      <c r="I7152" s="163"/>
    </row>
    <row r="7153" spans="3:9" s="175" customFormat="1" ht="15" customHeight="1" x14ac:dyDescent="0.25">
      <c r="C7153" s="170"/>
      <c r="E7153" s="176"/>
      <c r="F7153" s="171"/>
      <c r="G7153" s="212"/>
      <c r="H7153" s="176"/>
      <c r="I7153" s="163"/>
    </row>
    <row r="7154" spans="3:9" s="175" customFormat="1" ht="15" customHeight="1" x14ac:dyDescent="0.25">
      <c r="C7154" s="170"/>
      <c r="E7154" s="176"/>
      <c r="F7154" s="171"/>
      <c r="G7154" s="212"/>
      <c r="H7154" s="176"/>
      <c r="I7154" s="163"/>
    </row>
    <row r="7155" spans="3:9" s="175" customFormat="1" ht="15" customHeight="1" x14ac:dyDescent="0.25">
      <c r="C7155" s="170"/>
      <c r="E7155" s="176"/>
      <c r="F7155" s="171"/>
      <c r="G7155" s="212"/>
      <c r="H7155" s="176"/>
      <c r="I7155" s="163"/>
    </row>
    <row r="7156" spans="3:9" s="175" customFormat="1" ht="15" customHeight="1" x14ac:dyDescent="0.25">
      <c r="C7156" s="170"/>
      <c r="E7156" s="176"/>
      <c r="F7156" s="171"/>
      <c r="G7156" s="212"/>
      <c r="H7156" s="176"/>
      <c r="I7156" s="163"/>
    </row>
    <row r="7157" spans="3:9" s="175" customFormat="1" ht="15" customHeight="1" x14ac:dyDescent="0.25">
      <c r="C7157" s="170"/>
      <c r="E7157" s="176"/>
      <c r="F7157" s="171"/>
      <c r="G7157" s="212"/>
      <c r="H7157" s="176"/>
      <c r="I7157" s="163"/>
    </row>
    <row r="7158" spans="3:9" s="175" customFormat="1" ht="15" customHeight="1" x14ac:dyDescent="0.25">
      <c r="C7158" s="170"/>
      <c r="E7158" s="176"/>
      <c r="F7158" s="171"/>
      <c r="G7158" s="212"/>
      <c r="H7158" s="176"/>
      <c r="I7158" s="163"/>
    </row>
    <row r="7159" spans="3:9" s="175" customFormat="1" ht="15" customHeight="1" x14ac:dyDescent="0.25">
      <c r="C7159" s="170"/>
      <c r="E7159" s="176"/>
      <c r="F7159" s="171"/>
      <c r="G7159" s="212"/>
      <c r="H7159" s="176"/>
      <c r="I7159" s="163"/>
    </row>
    <row r="7160" spans="3:9" s="175" customFormat="1" ht="15" customHeight="1" x14ac:dyDescent="0.25">
      <c r="C7160" s="170"/>
      <c r="E7160" s="176"/>
      <c r="F7160" s="171"/>
      <c r="G7160" s="212"/>
      <c r="H7160" s="176"/>
      <c r="I7160" s="163"/>
    </row>
    <row r="7161" spans="3:9" s="175" customFormat="1" ht="15" customHeight="1" x14ac:dyDescent="0.25">
      <c r="C7161" s="170"/>
      <c r="E7161" s="176"/>
      <c r="F7161" s="171"/>
      <c r="G7161" s="212"/>
      <c r="H7161" s="176"/>
      <c r="I7161" s="163"/>
    </row>
    <row r="7162" spans="3:9" s="175" customFormat="1" ht="15" customHeight="1" x14ac:dyDescent="0.25">
      <c r="C7162" s="170"/>
      <c r="E7162" s="176"/>
      <c r="F7162" s="171"/>
      <c r="G7162" s="212"/>
      <c r="H7162" s="176"/>
      <c r="I7162" s="163"/>
    </row>
    <row r="7163" spans="3:9" s="175" customFormat="1" ht="15" customHeight="1" x14ac:dyDescent="0.25">
      <c r="C7163" s="170"/>
      <c r="E7163" s="176"/>
      <c r="F7163" s="171"/>
      <c r="G7163" s="212"/>
      <c r="H7163" s="176"/>
      <c r="I7163" s="163"/>
    </row>
    <row r="7164" spans="3:9" s="175" customFormat="1" ht="15" customHeight="1" x14ac:dyDescent="0.25">
      <c r="C7164" s="170"/>
      <c r="E7164" s="176"/>
      <c r="F7164" s="171"/>
      <c r="G7164" s="212"/>
      <c r="H7164" s="176"/>
      <c r="I7164" s="163"/>
    </row>
    <row r="7165" spans="3:9" s="175" customFormat="1" ht="15" customHeight="1" x14ac:dyDescent="0.25">
      <c r="C7165" s="170"/>
      <c r="E7165" s="176"/>
      <c r="F7165" s="171"/>
      <c r="G7165" s="212"/>
      <c r="H7165" s="176"/>
      <c r="I7165" s="163"/>
    </row>
    <row r="7166" spans="3:9" s="175" customFormat="1" ht="15" customHeight="1" x14ac:dyDescent="0.25">
      <c r="C7166" s="170"/>
      <c r="E7166" s="176"/>
      <c r="F7166" s="171"/>
      <c r="G7166" s="212"/>
      <c r="H7166" s="176"/>
      <c r="I7166" s="163"/>
    </row>
    <row r="7167" spans="3:9" s="175" customFormat="1" ht="15" customHeight="1" x14ac:dyDescent="0.25">
      <c r="C7167" s="170"/>
      <c r="E7167" s="176"/>
      <c r="F7167" s="171"/>
      <c r="G7167" s="212"/>
      <c r="H7167" s="176"/>
      <c r="I7167" s="163"/>
    </row>
    <row r="7168" spans="3:9" s="175" customFormat="1" ht="15" customHeight="1" x14ac:dyDescent="0.25">
      <c r="C7168" s="170"/>
      <c r="E7168" s="176"/>
      <c r="F7168" s="171"/>
      <c r="G7168" s="212"/>
      <c r="H7168" s="176"/>
      <c r="I7168" s="163"/>
    </row>
    <row r="7169" spans="3:9" s="175" customFormat="1" ht="15" customHeight="1" x14ac:dyDescent="0.25">
      <c r="C7169" s="170"/>
      <c r="E7169" s="176"/>
      <c r="F7169" s="171"/>
      <c r="G7169" s="212"/>
      <c r="H7169" s="176"/>
      <c r="I7169" s="163"/>
    </row>
    <row r="7170" spans="3:9" s="175" customFormat="1" ht="15" customHeight="1" x14ac:dyDescent="0.25">
      <c r="C7170" s="170"/>
      <c r="E7170" s="176"/>
      <c r="F7170" s="171"/>
      <c r="G7170" s="212"/>
      <c r="H7170" s="176"/>
      <c r="I7170" s="163"/>
    </row>
    <row r="7171" spans="3:9" s="175" customFormat="1" ht="15" customHeight="1" x14ac:dyDescent="0.25">
      <c r="C7171" s="170"/>
      <c r="E7171" s="176"/>
      <c r="F7171" s="171"/>
      <c r="G7171" s="212"/>
      <c r="H7171" s="176"/>
      <c r="I7171" s="163"/>
    </row>
    <row r="7172" spans="3:9" s="175" customFormat="1" ht="15" customHeight="1" x14ac:dyDescent="0.25">
      <c r="C7172" s="170"/>
      <c r="E7172" s="176"/>
      <c r="F7172" s="171"/>
      <c r="G7172" s="212"/>
      <c r="H7172" s="176"/>
      <c r="I7172" s="163"/>
    </row>
    <row r="7173" spans="3:9" s="175" customFormat="1" ht="15" customHeight="1" x14ac:dyDescent="0.25">
      <c r="C7173" s="170"/>
      <c r="E7173" s="176"/>
      <c r="F7173" s="171"/>
      <c r="G7173" s="212"/>
      <c r="H7173" s="176"/>
      <c r="I7173" s="163"/>
    </row>
    <row r="7174" spans="3:9" s="175" customFormat="1" ht="15" customHeight="1" x14ac:dyDescent="0.25">
      <c r="C7174" s="170"/>
      <c r="E7174" s="176"/>
      <c r="F7174" s="171"/>
      <c r="G7174" s="212"/>
      <c r="H7174" s="176"/>
      <c r="I7174" s="163"/>
    </row>
    <row r="7175" spans="3:9" s="175" customFormat="1" ht="15" customHeight="1" x14ac:dyDescent="0.25">
      <c r="C7175" s="170"/>
      <c r="E7175" s="176"/>
      <c r="F7175" s="171"/>
      <c r="G7175" s="212"/>
      <c r="H7175" s="176"/>
      <c r="I7175" s="163"/>
    </row>
    <row r="7176" spans="3:9" s="175" customFormat="1" ht="15" customHeight="1" x14ac:dyDescent="0.25">
      <c r="C7176" s="170"/>
      <c r="E7176" s="176"/>
      <c r="F7176" s="171"/>
      <c r="G7176" s="212"/>
      <c r="H7176" s="176"/>
      <c r="I7176" s="163"/>
    </row>
    <row r="7177" spans="3:9" s="175" customFormat="1" ht="15" customHeight="1" x14ac:dyDescent="0.25">
      <c r="C7177" s="170"/>
      <c r="E7177" s="176"/>
      <c r="F7177" s="171"/>
      <c r="G7177" s="212"/>
      <c r="H7177" s="176"/>
      <c r="I7177" s="163"/>
    </row>
    <row r="7178" spans="3:9" s="175" customFormat="1" ht="15" customHeight="1" x14ac:dyDescent="0.25">
      <c r="C7178" s="170"/>
      <c r="E7178" s="176"/>
      <c r="F7178" s="171"/>
      <c r="G7178" s="212"/>
      <c r="H7178" s="176"/>
      <c r="I7178" s="163"/>
    </row>
    <row r="7179" spans="3:9" s="175" customFormat="1" ht="15" customHeight="1" x14ac:dyDescent="0.25">
      <c r="C7179" s="170"/>
      <c r="E7179" s="176"/>
      <c r="F7179" s="171"/>
      <c r="G7179" s="212"/>
      <c r="H7179" s="176"/>
      <c r="I7179" s="163"/>
    </row>
    <row r="7180" spans="3:9" s="175" customFormat="1" ht="15" customHeight="1" x14ac:dyDescent="0.25">
      <c r="C7180" s="170"/>
      <c r="E7180" s="176"/>
      <c r="F7180" s="171"/>
      <c r="G7180" s="212"/>
      <c r="H7180" s="176"/>
      <c r="I7180" s="163"/>
    </row>
    <row r="7181" spans="3:9" s="175" customFormat="1" ht="15" customHeight="1" x14ac:dyDescent="0.25">
      <c r="C7181" s="170"/>
      <c r="E7181" s="176"/>
      <c r="F7181" s="171"/>
      <c r="G7181" s="212"/>
      <c r="H7181" s="176"/>
      <c r="I7181" s="163"/>
    </row>
    <row r="7182" spans="3:9" s="175" customFormat="1" ht="15" customHeight="1" x14ac:dyDescent="0.25">
      <c r="C7182" s="170"/>
      <c r="E7182" s="176"/>
      <c r="F7182" s="171"/>
      <c r="G7182" s="212"/>
      <c r="H7182" s="176"/>
      <c r="I7182" s="163"/>
    </row>
    <row r="7183" spans="3:9" s="175" customFormat="1" ht="15" customHeight="1" x14ac:dyDescent="0.25">
      <c r="C7183" s="170"/>
      <c r="E7183" s="176"/>
      <c r="F7183" s="171"/>
      <c r="G7183" s="212"/>
      <c r="H7183" s="176"/>
      <c r="I7183" s="163"/>
    </row>
    <row r="7184" spans="3:9" s="175" customFormat="1" ht="15" customHeight="1" x14ac:dyDescent="0.25">
      <c r="C7184" s="170"/>
      <c r="E7184" s="176"/>
      <c r="F7184" s="171"/>
      <c r="G7184" s="212"/>
      <c r="H7184" s="176"/>
      <c r="I7184" s="163"/>
    </row>
    <row r="7185" spans="3:9" s="175" customFormat="1" ht="15" customHeight="1" x14ac:dyDescent="0.25">
      <c r="C7185" s="170"/>
      <c r="E7185" s="176"/>
      <c r="F7185" s="171"/>
      <c r="G7185" s="212"/>
      <c r="H7185" s="176"/>
      <c r="I7185" s="163"/>
    </row>
    <row r="7186" spans="3:9" s="175" customFormat="1" ht="15" customHeight="1" x14ac:dyDescent="0.25">
      <c r="C7186" s="170"/>
      <c r="E7186" s="176"/>
      <c r="F7186" s="171"/>
      <c r="G7186" s="212"/>
      <c r="H7186" s="176"/>
      <c r="I7186" s="163"/>
    </row>
    <row r="7187" spans="3:9" s="175" customFormat="1" ht="15" customHeight="1" x14ac:dyDescent="0.25">
      <c r="C7187" s="170"/>
      <c r="E7187" s="176"/>
      <c r="F7187" s="171"/>
      <c r="G7187" s="212"/>
      <c r="H7187" s="176"/>
      <c r="I7187" s="163"/>
    </row>
    <row r="7188" spans="3:9" s="175" customFormat="1" ht="15" customHeight="1" x14ac:dyDescent="0.25">
      <c r="C7188" s="170"/>
      <c r="E7188" s="176"/>
      <c r="F7188" s="171"/>
      <c r="G7188" s="212"/>
      <c r="H7188" s="176"/>
      <c r="I7188" s="163"/>
    </row>
    <row r="7189" spans="3:9" s="175" customFormat="1" ht="15" customHeight="1" x14ac:dyDescent="0.25">
      <c r="C7189" s="170"/>
      <c r="E7189" s="176"/>
      <c r="F7189" s="171"/>
      <c r="G7189" s="212"/>
      <c r="H7189" s="176"/>
      <c r="I7189" s="163"/>
    </row>
    <row r="7190" spans="3:9" s="175" customFormat="1" ht="15" customHeight="1" x14ac:dyDescent="0.25">
      <c r="C7190" s="170"/>
      <c r="E7190" s="176"/>
      <c r="F7190" s="171"/>
      <c r="G7190" s="212"/>
      <c r="H7190" s="176"/>
      <c r="I7190" s="163"/>
    </row>
    <row r="7191" spans="3:9" s="175" customFormat="1" ht="15" customHeight="1" x14ac:dyDescent="0.25">
      <c r="C7191" s="170"/>
      <c r="E7191" s="176"/>
      <c r="F7191" s="171"/>
      <c r="G7191" s="212"/>
      <c r="H7191" s="176"/>
      <c r="I7191" s="163"/>
    </row>
    <row r="7192" spans="3:9" s="175" customFormat="1" ht="15" customHeight="1" x14ac:dyDescent="0.25">
      <c r="C7192" s="170"/>
      <c r="E7192" s="176"/>
      <c r="F7192" s="171"/>
      <c r="G7192" s="212"/>
      <c r="H7192" s="176"/>
      <c r="I7192" s="163"/>
    </row>
    <row r="7193" spans="3:9" s="175" customFormat="1" ht="15" customHeight="1" x14ac:dyDescent="0.25">
      <c r="C7193" s="170"/>
      <c r="E7193" s="176"/>
      <c r="F7193" s="171"/>
      <c r="G7193" s="212"/>
      <c r="H7193" s="176"/>
      <c r="I7193" s="163"/>
    </row>
    <row r="7194" spans="3:9" s="175" customFormat="1" ht="15" customHeight="1" x14ac:dyDescent="0.25">
      <c r="C7194" s="170"/>
      <c r="E7194" s="176"/>
      <c r="F7194" s="171"/>
      <c r="G7194" s="212"/>
      <c r="H7194" s="176"/>
      <c r="I7194" s="163"/>
    </row>
    <row r="7195" spans="3:9" s="175" customFormat="1" ht="15" customHeight="1" x14ac:dyDescent="0.25">
      <c r="C7195" s="170"/>
      <c r="E7195" s="176"/>
      <c r="F7195" s="171"/>
      <c r="G7195" s="212"/>
      <c r="H7195" s="176"/>
      <c r="I7195" s="163"/>
    </row>
    <row r="7196" spans="3:9" s="175" customFormat="1" ht="15" customHeight="1" x14ac:dyDescent="0.25">
      <c r="C7196" s="170"/>
      <c r="E7196" s="176"/>
      <c r="F7196" s="171"/>
      <c r="G7196" s="212"/>
      <c r="H7196" s="176"/>
      <c r="I7196" s="163"/>
    </row>
    <row r="7197" spans="3:9" s="175" customFormat="1" ht="15" customHeight="1" x14ac:dyDescent="0.25">
      <c r="C7197" s="170"/>
      <c r="E7197" s="176"/>
      <c r="F7197" s="171"/>
      <c r="G7197" s="212"/>
      <c r="H7197" s="176"/>
      <c r="I7197" s="163"/>
    </row>
    <row r="7198" spans="3:9" s="175" customFormat="1" ht="15" customHeight="1" x14ac:dyDescent="0.25">
      <c r="C7198" s="170"/>
      <c r="E7198" s="176"/>
      <c r="F7198" s="171"/>
      <c r="G7198" s="212"/>
      <c r="H7198" s="176"/>
      <c r="I7198" s="163"/>
    </row>
    <row r="7199" spans="3:9" s="175" customFormat="1" ht="15" customHeight="1" x14ac:dyDescent="0.25">
      <c r="C7199" s="170"/>
      <c r="E7199" s="176"/>
      <c r="F7199" s="171"/>
      <c r="G7199" s="212"/>
      <c r="H7199" s="176"/>
      <c r="I7199" s="163"/>
    </row>
    <row r="7200" spans="3:9" s="175" customFormat="1" ht="15" customHeight="1" x14ac:dyDescent="0.25">
      <c r="C7200" s="170"/>
      <c r="E7200" s="176"/>
      <c r="F7200" s="171"/>
      <c r="G7200" s="212"/>
      <c r="H7200" s="176"/>
      <c r="I7200" s="163"/>
    </row>
    <row r="7201" spans="3:9" s="175" customFormat="1" ht="15" customHeight="1" x14ac:dyDescent="0.25">
      <c r="C7201" s="170"/>
      <c r="E7201" s="176"/>
      <c r="F7201" s="171"/>
      <c r="G7201" s="212"/>
      <c r="H7201" s="176"/>
      <c r="I7201" s="163"/>
    </row>
    <row r="7202" spans="3:9" s="175" customFormat="1" ht="15" customHeight="1" x14ac:dyDescent="0.25">
      <c r="C7202" s="170"/>
      <c r="E7202" s="176"/>
      <c r="F7202" s="171"/>
      <c r="G7202" s="212"/>
      <c r="H7202" s="176"/>
      <c r="I7202" s="163"/>
    </row>
    <row r="7203" spans="3:9" s="175" customFormat="1" ht="15" customHeight="1" x14ac:dyDescent="0.25">
      <c r="C7203" s="170"/>
      <c r="E7203" s="176"/>
      <c r="F7203" s="171"/>
      <c r="G7203" s="212"/>
      <c r="H7203" s="176"/>
      <c r="I7203" s="163"/>
    </row>
    <row r="7204" spans="3:9" s="175" customFormat="1" ht="15" customHeight="1" x14ac:dyDescent="0.25">
      <c r="C7204" s="170"/>
      <c r="E7204" s="176"/>
      <c r="F7204" s="171"/>
      <c r="G7204" s="212"/>
      <c r="H7204" s="176"/>
      <c r="I7204" s="163"/>
    </row>
    <row r="7205" spans="3:9" s="175" customFormat="1" ht="15" customHeight="1" x14ac:dyDescent="0.25">
      <c r="C7205" s="170"/>
      <c r="E7205" s="176"/>
      <c r="F7205" s="171"/>
      <c r="G7205" s="212"/>
      <c r="H7205" s="176"/>
      <c r="I7205" s="163"/>
    </row>
    <row r="7206" spans="3:9" s="175" customFormat="1" ht="15" customHeight="1" x14ac:dyDescent="0.25">
      <c r="C7206" s="170"/>
      <c r="E7206" s="176"/>
      <c r="F7206" s="171"/>
      <c r="G7206" s="212"/>
      <c r="H7206" s="176"/>
      <c r="I7206" s="163"/>
    </row>
    <row r="7207" spans="3:9" s="175" customFormat="1" ht="15" customHeight="1" x14ac:dyDescent="0.25">
      <c r="C7207" s="170"/>
      <c r="E7207" s="176"/>
      <c r="F7207" s="171"/>
      <c r="G7207" s="212"/>
      <c r="H7207" s="176"/>
      <c r="I7207" s="163"/>
    </row>
    <row r="7208" spans="3:9" s="175" customFormat="1" ht="15" customHeight="1" x14ac:dyDescent="0.25">
      <c r="C7208" s="170"/>
      <c r="E7208" s="176"/>
      <c r="F7208" s="171"/>
      <c r="G7208" s="212"/>
      <c r="H7208" s="176"/>
      <c r="I7208" s="163"/>
    </row>
    <row r="7209" spans="3:9" s="175" customFormat="1" ht="15" customHeight="1" x14ac:dyDescent="0.25">
      <c r="C7209" s="170"/>
      <c r="E7209" s="176"/>
      <c r="F7209" s="171"/>
      <c r="G7209" s="212"/>
      <c r="H7209" s="176"/>
      <c r="I7209" s="163"/>
    </row>
    <row r="7210" spans="3:9" s="175" customFormat="1" ht="15" customHeight="1" x14ac:dyDescent="0.25">
      <c r="C7210" s="170"/>
      <c r="E7210" s="176"/>
      <c r="F7210" s="171"/>
      <c r="G7210" s="212"/>
      <c r="H7210" s="176"/>
      <c r="I7210" s="163"/>
    </row>
    <row r="7211" spans="3:9" s="175" customFormat="1" ht="15" customHeight="1" x14ac:dyDescent="0.25">
      <c r="C7211" s="170"/>
      <c r="E7211" s="176"/>
      <c r="F7211" s="171"/>
      <c r="G7211" s="212"/>
      <c r="H7211" s="176"/>
      <c r="I7211" s="163"/>
    </row>
    <row r="7212" spans="3:9" s="175" customFormat="1" ht="15" customHeight="1" x14ac:dyDescent="0.25">
      <c r="C7212" s="170"/>
      <c r="E7212" s="176"/>
      <c r="F7212" s="171"/>
      <c r="G7212" s="212"/>
      <c r="H7212" s="176"/>
      <c r="I7212" s="163"/>
    </row>
    <row r="7213" spans="3:9" s="175" customFormat="1" ht="15" customHeight="1" x14ac:dyDescent="0.25">
      <c r="C7213" s="170"/>
      <c r="E7213" s="176"/>
      <c r="F7213" s="171"/>
      <c r="G7213" s="212"/>
      <c r="H7213" s="176"/>
      <c r="I7213" s="163"/>
    </row>
    <row r="7214" spans="3:9" s="175" customFormat="1" ht="15" customHeight="1" x14ac:dyDescent="0.25">
      <c r="C7214" s="170"/>
      <c r="E7214" s="176"/>
      <c r="F7214" s="171"/>
      <c r="G7214" s="212"/>
      <c r="H7214" s="176"/>
      <c r="I7214" s="163"/>
    </row>
    <row r="7215" spans="3:9" s="175" customFormat="1" ht="15" customHeight="1" x14ac:dyDescent="0.25">
      <c r="C7215" s="170"/>
      <c r="E7215" s="176"/>
      <c r="F7215" s="171"/>
      <c r="G7215" s="212"/>
      <c r="H7215" s="176"/>
      <c r="I7215" s="163"/>
    </row>
    <row r="7216" spans="3:9" s="175" customFormat="1" ht="15" customHeight="1" x14ac:dyDescent="0.25">
      <c r="C7216" s="170"/>
      <c r="E7216" s="176"/>
      <c r="F7216" s="171"/>
      <c r="G7216" s="212"/>
      <c r="H7216" s="176"/>
      <c r="I7216" s="163"/>
    </row>
    <row r="7217" spans="3:9" s="175" customFormat="1" ht="15" customHeight="1" x14ac:dyDescent="0.25">
      <c r="C7217" s="170"/>
      <c r="E7217" s="176"/>
      <c r="F7217" s="171"/>
      <c r="G7217" s="212"/>
      <c r="H7217" s="176"/>
      <c r="I7217" s="163"/>
    </row>
    <row r="7218" spans="3:9" s="175" customFormat="1" ht="15" customHeight="1" x14ac:dyDescent="0.25">
      <c r="C7218" s="170"/>
      <c r="E7218" s="176"/>
      <c r="F7218" s="171"/>
      <c r="G7218" s="212"/>
      <c r="H7218" s="176"/>
      <c r="I7218" s="163"/>
    </row>
    <row r="7219" spans="3:9" s="175" customFormat="1" ht="15" customHeight="1" x14ac:dyDescent="0.25">
      <c r="C7219" s="170"/>
      <c r="E7219" s="176"/>
      <c r="F7219" s="171"/>
      <c r="G7219" s="212"/>
      <c r="H7219" s="176"/>
      <c r="I7219" s="163"/>
    </row>
    <row r="7220" spans="3:9" s="175" customFormat="1" ht="15" customHeight="1" x14ac:dyDescent="0.25">
      <c r="C7220" s="170"/>
      <c r="E7220" s="176"/>
      <c r="F7220" s="171"/>
      <c r="G7220" s="212"/>
      <c r="H7220" s="176"/>
      <c r="I7220" s="163"/>
    </row>
    <row r="7221" spans="3:9" s="175" customFormat="1" ht="15" customHeight="1" x14ac:dyDescent="0.25">
      <c r="C7221" s="170"/>
      <c r="E7221" s="176"/>
      <c r="F7221" s="171"/>
      <c r="G7221" s="212"/>
      <c r="H7221" s="176"/>
      <c r="I7221" s="163"/>
    </row>
    <row r="7222" spans="3:9" s="175" customFormat="1" ht="15" customHeight="1" x14ac:dyDescent="0.25">
      <c r="C7222" s="170"/>
      <c r="E7222" s="176"/>
      <c r="F7222" s="171"/>
      <c r="G7222" s="212"/>
      <c r="H7222" s="176"/>
      <c r="I7222" s="163"/>
    </row>
    <row r="7223" spans="3:9" s="175" customFormat="1" ht="15" customHeight="1" x14ac:dyDescent="0.25">
      <c r="C7223" s="170"/>
      <c r="E7223" s="176"/>
      <c r="F7223" s="171"/>
      <c r="G7223" s="212"/>
      <c r="H7223" s="176"/>
      <c r="I7223" s="163"/>
    </row>
    <row r="7224" spans="3:9" s="175" customFormat="1" ht="15" customHeight="1" x14ac:dyDescent="0.25">
      <c r="C7224" s="170"/>
      <c r="E7224" s="176"/>
      <c r="F7224" s="171"/>
      <c r="G7224" s="212"/>
      <c r="H7224" s="176"/>
      <c r="I7224" s="163"/>
    </row>
    <row r="7225" spans="3:9" s="175" customFormat="1" ht="15" customHeight="1" x14ac:dyDescent="0.25">
      <c r="C7225" s="170"/>
      <c r="E7225" s="176"/>
      <c r="F7225" s="171"/>
      <c r="G7225" s="212"/>
      <c r="H7225" s="176"/>
      <c r="I7225" s="163"/>
    </row>
    <row r="7226" spans="3:9" s="175" customFormat="1" ht="15" customHeight="1" x14ac:dyDescent="0.25">
      <c r="C7226" s="170"/>
      <c r="E7226" s="176"/>
      <c r="F7226" s="171"/>
      <c r="G7226" s="212"/>
      <c r="H7226" s="176"/>
      <c r="I7226" s="163"/>
    </row>
    <row r="7227" spans="3:9" s="175" customFormat="1" ht="15" customHeight="1" x14ac:dyDescent="0.25">
      <c r="C7227" s="170"/>
      <c r="E7227" s="176"/>
      <c r="F7227" s="171"/>
      <c r="G7227" s="212"/>
      <c r="H7227" s="176"/>
      <c r="I7227" s="163"/>
    </row>
    <row r="7228" spans="3:9" s="175" customFormat="1" ht="15" customHeight="1" x14ac:dyDescent="0.25">
      <c r="C7228" s="170"/>
      <c r="E7228" s="176"/>
      <c r="F7228" s="171"/>
      <c r="G7228" s="212"/>
      <c r="H7228" s="176"/>
      <c r="I7228" s="163"/>
    </row>
    <row r="7229" spans="3:9" s="175" customFormat="1" ht="15" customHeight="1" x14ac:dyDescent="0.25">
      <c r="C7229" s="170"/>
      <c r="E7229" s="176"/>
      <c r="F7229" s="171"/>
      <c r="G7229" s="212"/>
      <c r="H7229" s="176"/>
      <c r="I7229" s="163"/>
    </row>
    <row r="7230" spans="3:9" s="175" customFormat="1" ht="15" customHeight="1" x14ac:dyDescent="0.25">
      <c r="C7230" s="170"/>
      <c r="E7230" s="176"/>
      <c r="F7230" s="171"/>
      <c r="G7230" s="212"/>
      <c r="H7230" s="176"/>
      <c r="I7230" s="163"/>
    </row>
    <row r="7231" spans="3:9" s="175" customFormat="1" ht="15" customHeight="1" x14ac:dyDescent="0.25">
      <c r="C7231" s="170"/>
      <c r="E7231" s="176"/>
      <c r="F7231" s="171"/>
      <c r="G7231" s="212"/>
      <c r="H7231" s="176"/>
      <c r="I7231" s="163"/>
    </row>
    <row r="7232" spans="3:9" s="175" customFormat="1" ht="15" customHeight="1" x14ac:dyDescent="0.25">
      <c r="C7232" s="170"/>
      <c r="E7232" s="176"/>
      <c r="F7232" s="171"/>
      <c r="G7232" s="212"/>
      <c r="H7232" s="176"/>
      <c r="I7232" s="163"/>
    </row>
    <row r="7233" spans="3:9" s="175" customFormat="1" ht="15" customHeight="1" x14ac:dyDescent="0.25">
      <c r="C7233" s="170"/>
      <c r="E7233" s="176"/>
      <c r="F7233" s="171"/>
      <c r="G7233" s="212"/>
      <c r="H7233" s="176"/>
      <c r="I7233" s="163"/>
    </row>
    <row r="7234" spans="3:9" s="175" customFormat="1" ht="15" customHeight="1" x14ac:dyDescent="0.25">
      <c r="C7234" s="170"/>
      <c r="E7234" s="176"/>
      <c r="F7234" s="171"/>
      <c r="G7234" s="212"/>
      <c r="H7234" s="176"/>
      <c r="I7234" s="163"/>
    </row>
    <row r="7235" spans="3:9" s="175" customFormat="1" ht="15" customHeight="1" x14ac:dyDescent="0.25">
      <c r="C7235" s="170"/>
      <c r="E7235" s="176"/>
      <c r="F7235" s="171"/>
      <c r="G7235" s="212"/>
      <c r="H7235" s="176"/>
      <c r="I7235" s="163"/>
    </row>
    <row r="7236" spans="3:9" s="175" customFormat="1" ht="15" customHeight="1" x14ac:dyDescent="0.25">
      <c r="C7236" s="170"/>
      <c r="E7236" s="176"/>
      <c r="F7236" s="171"/>
      <c r="G7236" s="212"/>
      <c r="H7236" s="176"/>
      <c r="I7236" s="163"/>
    </row>
    <row r="7237" spans="3:9" s="175" customFormat="1" ht="15" customHeight="1" x14ac:dyDescent="0.25">
      <c r="C7237" s="170"/>
      <c r="E7237" s="176"/>
      <c r="F7237" s="171"/>
      <c r="G7237" s="212"/>
      <c r="H7237" s="176"/>
      <c r="I7237" s="163"/>
    </row>
    <row r="7238" spans="3:9" s="175" customFormat="1" ht="15" customHeight="1" x14ac:dyDescent="0.25">
      <c r="C7238" s="170"/>
      <c r="E7238" s="176"/>
      <c r="F7238" s="171"/>
      <c r="G7238" s="212"/>
      <c r="H7238" s="176"/>
      <c r="I7238" s="163"/>
    </row>
    <row r="7239" spans="3:9" s="175" customFormat="1" ht="15" customHeight="1" x14ac:dyDescent="0.25">
      <c r="C7239" s="170"/>
      <c r="E7239" s="176"/>
      <c r="F7239" s="171"/>
      <c r="G7239" s="212"/>
      <c r="H7239" s="176"/>
      <c r="I7239" s="163"/>
    </row>
    <row r="7240" spans="3:9" s="175" customFormat="1" ht="15" customHeight="1" x14ac:dyDescent="0.25">
      <c r="C7240" s="170"/>
      <c r="E7240" s="176"/>
      <c r="F7240" s="171"/>
      <c r="G7240" s="212"/>
      <c r="H7240" s="176"/>
      <c r="I7240" s="163"/>
    </row>
    <row r="7241" spans="3:9" s="175" customFormat="1" ht="15" customHeight="1" x14ac:dyDescent="0.25">
      <c r="C7241" s="170"/>
      <c r="E7241" s="176"/>
      <c r="F7241" s="171"/>
      <c r="G7241" s="212"/>
      <c r="H7241" s="176"/>
      <c r="I7241" s="163"/>
    </row>
    <row r="7242" spans="3:9" s="175" customFormat="1" ht="15" customHeight="1" x14ac:dyDescent="0.25">
      <c r="C7242" s="170"/>
      <c r="E7242" s="176"/>
      <c r="F7242" s="171"/>
      <c r="G7242" s="212"/>
      <c r="H7242" s="176"/>
      <c r="I7242" s="163"/>
    </row>
    <row r="7243" spans="3:9" s="175" customFormat="1" ht="15" customHeight="1" x14ac:dyDescent="0.25">
      <c r="C7243" s="170"/>
      <c r="E7243" s="176"/>
      <c r="F7243" s="171"/>
      <c r="G7243" s="212"/>
      <c r="H7243" s="176"/>
      <c r="I7243" s="163"/>
    </row>
    <row r="7244" spans="3:9" s="175" customFormat="1" ht="15" customHeight="1" x14ac:dyDescent="0.25">
      <c r="C7244" s="170"/>
      <c r="E7244" s="176"/>
      <c r="F7244" s="171"/>
      <c r="G7244" s="212"/>
      <c r="H7244" s="176"/>
      <c r="I7244" s="163"/>
    </row>
    <row r="7245" spans="3:9" s="175" customFormat="1" ht="15" customHeight="1" x14ac:dyDescent="0.25">
      <c r="C7245" s="170"/>
      <c r="E7245" s="176"/>
      <c r="F7245" s="171"/>
      <c r="G7245" s="212"/>
      <c r="H7245" s="176"/>
      <c r="I7245" s="163"/>
    </row>
    <row r="7246" spans="3:9" s="175" customFormat="1" ht="15" customHeight="1" x14ac:dyDescent="0.25">
      <c r="C7246" s="170"/>
      <c r="E7246" s="176"/>
      <c r="F7246" s="171"/>
      <c r="G7246" s="212"/>
      <c r="H7246" s="176"/>
      <c r="I7246" s="163"/>
    </row>
    <row r="7247" spans="3:9" s="175" customFormat="1" ht="15" customHeight="1" x14ac:dyDescent="0.25">
      <c r="C7247" s="170"/>
      <c r="E7247" s="176"/>
      <c r="F7247" s="171"/>
      <c r="G7247" s="212"/>
      <c r="H7247" s="176"/>
      <c r="I7247" s="163"/>
    </row>
    <row r="7248" spans="3:9" s="175" customFormat="1" ht="15" customHeight="1" x14ac:dyDescent="0.25">
      <c r="C7248" s="170"/>
      <c r="E7248" s="176"/>
      <c r="F7248" s="171"/>
      <c r="G7248" s="212"/>
      <c r="H7248" s="176"/>
      <c r="I7248" s="163"/>
    </row>
    <row r="7249" spans="3:9" s="175" customFormat="1" ht="15" customHeight="1" x14ac:dyDescent="0.25">
      <c r="C7249" s="170"/>
      <c r="E7249" s="176"/>
      <c r="F7249" s="171"/>
      <c r="G7249" s="212"/>
      <c r="H7249" s="176"/>
      <c r="I7249" s="163"/>
    </row>
    <row r="7250" spans="3:9" s="175" customFormat="1" ht="15" customHeight="1" x14ac:dyDescent="0.25">
      <c r="C7250" s="170"/>
      <c r="E7250" s="176"/>
      <c r="F7250" s="171"/>
      <c r="G7250" s="212"/>
      <c r="H7250" s="176"/>
      <c r="I7250" s="163"/>
    </row>
    <row r="7251" spans="3:9" s="175" customFormat="1" ht="15" customHeight="1" x14ac:dyDescent="0.25">
      <c r="C7251" s="170"/>
      <c r="E7251" s="176"/>
      <c r="F7251" s="171"/>
      <c r="G7251" s="212"/>
      <c r="H7251" s="176"/>
      <c r="I7251" s="163"/>
    </row>
    <row r="7252" spans="3:9" s="175" customFormat="1" ht="15" customHeight="1" x14ac:dyDescent="0.25">
      <c r="C7252" s="170"/>
      <c r="E7252" s="176"/>
      <c r="F7252" s="171"/>
      <c r="G7252" s="212"/>
      <c r="H7252" s="176"/>
      <c r="I7252" s="163"/>
    </row>
    <row r="7253" spans="3:9" s="175" customFormat="1" ht="15" customHeight="1" x14ac:dyDescent="0.25">
      <c r="C7253" s="170"/>
      <c r="E7253" s="176"/>
      <c r="F7253" s="171"/>
      <c r="G7253" s="212"/>
      <c r="H7253" s="176"/>
      <c r="I7253" s="163"/>
    </row>
    <row r="7254" spans="3:9" s="175" customFormat="1" ht="15" customHeight="1" x14ac:dyDescent="0.25">
      <c r="C7254" s="170"/>
      <c r="E7254" s="176"/>
      <c r="F7254" s="171"/>
      <c r="G7254" s="212"/>
      <c r="H7254" s="176"/>
      <c r="I7254" s="163"/>
    </row>
    <row r="7255" spans="3:9" s="175" customFormat="1" ht="15" customHeight="1" x14ac:dyDescent="0.25">
      <c r="C7255" s="170"/>
      <c r="E7255" s="176"/>
      <c r="F7255" s="171"/>
      <c r="G7255" s="212"/>
      <c r="H7255" s="176"/>
      <c r="I7255" s="163"/>
    </row>
    <row r="7256" spans="3:9" s="175" customFormat="1" ht="15" customHeight="1" x14ac:dyDescent="0.25">
      <c r="C7256" s="170"/>
      <c r="E7256" s="176"/>
      <c r="F7256" s="171"/>
      <c r="G7256" s="212"/>
      <c r="H7256" s="176"/>
      <c r="I7256" s="163"/>
    </row>
    <row r="7257" spans="3:9" s="175" customFormat="1" ht="15" customHeight="1" x14ac:dyDescent="0.25">
      <c r="C7257" s="170"/>
      <c r="E7257" s="176"/>
      <c r="F7257" s="171"/>
      <c r="G7257" s="212"/>
      <c r="H7257" s="176"/>
      <c r="I7257" s="163"/>
    </row>
    <row r="7258" spans="3:9" s="175" customFormat="1" ht="15" customHeight="1" x14ac:dyDescent="0.25">
      <c r="C7258" s="170"/>
      <c r="E7258" s="176"/>
      <c r="F7258" s="171"/>
      <c r="G7258" s="212"/>
      <c r="H7258" s="176"/>
      <c r="I7258" s="163"/>
    </row>
    <row r="7259" spans="3:9" s="175" customFormat="1" ht="15" customHeight="1" x14ac:dyDescent="0.25">
      <c r="C7259" s="170"/>
      <c r="E7259" s="176"/>
      <c r="F7259" s="171"/>
      <c r="G7259" s="212"/>
      <c r="H7259" s="176"/>
      <c r="I7259" s="163"/>
    </row>
    <row r="7260" spans="3:9" s="175" customFormat="1" ht="15" customHeight="1" x14ac:dyDescent="0.25">
      <c r="C7260" s="170"/>
      <c r="E7260" s="176"/>
      <c r="F7260" s="171"/>
      <c r="G7260" s="212"/>
      <c r="H7260" s="176"/>
      <c r="I7260" s="163"/>
    </row>
    <row r="7261" spans="3:9" s="175" customFormat="1" ht="15" customHeight="1" x14ac:dyDescent="0.25">
      <c r="C7261" s="170"/>
      <c r="E7261" s="176"/>
      <c r="F7261" s="171"/>
      <c r="G7261" s="212"/>
      <c r="H7261" s="176"/>
      <c r="I7261" s="163"/>
    </row>
    <row r="7262" spans="3:9" s="175" customFormat="1" ht="15" customHeight="1" x14ac:dyDescent="0.25">
      <c r="C7262" s="170"/>
      <c r="E7262" s="176"/>
      <c r="F7262" s="171"/>
      <c r="G7262" s="212"/>
      <c r="H7262" s="176"/>
      <c r="I7262" s="163"/>
    </row>
    <row r="7263" spans="3:9" s="175" customFormat="1" ht="15" customHeight="1" x14ac:dyDescent="0.25">
      <c r="C7263" s="170"/>
      <c r="E7263" s="176"/>
      <c r="F7263" s="171"/>
      <c r="G7263" s="212"/>
      <c r="H7263" s="176"/>
      <c r="I7263" s="163"/>
    </row>
    <row r="7264" spans="3:9" s="175" customFormat="1" ht="15" customHeight="1" x14ac:dyDescent="0.25">
      <c r="C7264" s="170"/>
      <c r="E7264" s="176"/>
      <c r="F7264" s="171"/>
      <c r="G7264" s="212"/>
      <c r="H7264" s="176"/>
      <c r="I7264" s="163"/>
    </row>
    <row r="7265" spans="3:9" s="175" customFormat="1" ht="15" customHeight="1" x14ac:dyDescent="0.25">
      <c r="C7265" s="170"/>
      <c r="E7265" s="176"/>
      <c r="F7265" s="171"/>
      <c r="G7265" s="212"/>
      <c r="H7265" s="176"/>
      <c r="I7265" s="163"/>
    </row>
    <row r="7266" spans="3:9" s="175" customFormat="1" ht="15" customHeight="1" x14ac:dyDescent="0.25">
      <c r="C7266" s="170"/>
      <c r="E7266" s="176"/>
      <c r="F7266" s="171"/>
      <c r="G7266" s="212"/>
      <c r="H7266" s="176"/>
      <c r="I7266" s="163"/>
    </row>
    <row r="7267" spans="3:9" s="175" customFormat="1" ht="15" customHeight="1" x14ac:dyDescent="0.25">
      <c r="C7267" s="170"/>
      <c r="E7267" s="176"/>
      <c r="F7267" s="171"/>
      <c r="G7267" s="212"/>
      <c r="H7267" s="176"/>
      <c r="I7267" s="163"/>
    </row>
    <row r="7268" spans="3:9" s="175" customFormat="1" ht="15" customHeight="1" x14ac:dyDescent="0.25">
      <c r="C7268" s="170"/>
      <c r="E7268" s="176"/>
      <c r="F7268" s="171"/>
      <c r="G7268" s="212"/>
      <c r="H7268" s="176"/>
      <c r="I7268" s="163"/>
    </row>
    <row r="7269" spans="3:9" s="175" customFormat="1" ht="15" customHeight="1" x14ac:dyDescent="0.25">
      <c r="C7269" s="170"/>
      <c r="E7269" s="176"/>
      <c r="F7269" s="171"/>
      <c r="G7269" s="212"/>
      <c r="H7269" s="176"/>
      <c r="I7269" s="163"/>
    </row>
    <row r="7270" spans="3:9" s="175" customFormat="1" ht="15" customHeight="1" x14ac:dyDescent="0.25">
      <c r="C7270" s="170"/>
      <c r="E7270" s="176"/>
      <c r="F7270" s="171"/>
      <c r="G7270" s="212"/>
      <c r="H7270" s="176"/>
      <c r="I7270" s="163"/>
    </row>
    <row r="7271" spans="3:9" s="175" customFormat="1" ht="15" customHeight="1" x14ac:dyDescent="0.25">
      <c r="C7271" s="170"/>
      <c r="E7271" s="176"/>
      <c r="F7271" s="171"/>
      <c r="G7271" s="212"/>
      <c r="H7271" s="176"/>
      <c r="I7271" s="163"/>
    </row>
    <row r="7272" spans="3:9" s="175" customFormat="1" ht="15" customHeight="1" x14ac:dyDescent="0.25">
      <c r="C7272" s="170"/>
      <c r="E7272" s="176"/>
      <c r="F7272" s="171"/>
      <c r="G7272" s="212"/>
      <c r="H7272" s="176"/>
      <c r="I7272" s="163"/>
    </row>
    <row r="7273" spans="3:9" s="175" customFormat="1" ht="15" customHeight="1" x14ac:dyDescent="0.25">
      <c r="C7273" s="170"/>
      <c r="E7273" s="176"/>
      <c r="F7273" s="171"/>
      <c r="G7273" s="212"/>
      <c r="H7273" s="176"/>
      <c r="I7273" s="163"/>
    </row>
    <row r="7274" spans="3:9" s="175" customFormat="1" ht="15" customHeight="1" x14ac:dyDescent="0.25">
      <c r="C7274" s="170"/>
      <c r="E7274" s="176"/>
      <c r="F7274" s="171"/>
      <c r="G7274" s="212"/>
      <c r="H7274" s="176"/>
      <c r="I7274" s="163"/>
    </row>
    <row r="7275" spans="3:9" s="175" customFormat="1" ht="15" customHeight="1" x14ac:dyDescent="0.25">
      <c r="C7275" s="170"/>
      <c r="E7275" s="176"/>
      <c r="F7275" s="171"/>
      <c r="G7275" s="212"/>
      <c r="H7275" s="176"/>
      <c r="I7275" s="163"/>
    </row>
    <row r="7276" spans="3:9" s="175" customFormat="1" ht="15" customHeight="1" x14ac:dyDescent="0.25">
      <c r="C7276" s="170"/>
      <c r="E7276" s="176"/>
      <c r="F7276" s="171"/>
      <c r="G7276" s="212"/>
      <c r="H7276" s="176"/>
      <c r="I7276" s="163"/>
    </row>
    <row r="7277" spans="3:9" s="175" customFormat="1" ht="15" customHeight="1" x14ac:dyDescent="0.25">
      <c r="C7277" s="170"/>
      <c r="E7277" s="176"/>
      <c r="F7277" s="171"/>
      <c r="G7277" s="212"/>
      <c r="H7277" s="176"/>
      <c r="I7277" s="163"/>
    </row>
    <row r="7278" spans="3:9" s="175" customFormat="1" ht="15" customHeight="1" x14ac:dyDescent="0.25">
      <c r="C7278" s="170"/>
      <c r="E7278" s="176"/>
      <c r="F7278" s="171"/>
      <c r="G7278" s="212"/>
      <c r="H7278" s="176"/>
      <c r="I7278" s="163"/>
    </row>
    <row r="7279" spans="3:9" s="175" customFormat="1" ht="15" customHeight="1" x14ac:dyDescent="0.25">
      <c r="C7279" s="170"/>
      <c r="E7279" s="176"/>
      <c r="F7279" s="171"/>
      <c r="G7279" s="212"/>
      <c r="H7279" s="176"/>
      <c r="I7279" s="163"/>
    </row>
    <row r="7280" spans="3:9" s="175" customFormat="1" ht="15" customHeight="1" x14ac:dyDescent="0.25">
      <c r="C7280" s="170"/>
      <c r="E7280" s="176"/>
      <c r="F7280" s="171"/>
      <c r="G7280" s="212"/>
      <c r="H7280" s="176"/>
      <c r="I7280" s="163"/>
    </row>
    <row r="7281" spans="3:9" s="175" customFormat="1" ht="15" customHeight="1" x14ac:dyDescent="0.25">
      <c r="C7281" s="170"/>
      <c r="E7281" s="176"/>
      <c r="F7281" s="171"/>
      <c r="G7281" s="212"/>
      <c r="H7281" s="176"/>
      <c r="I7281" s="163"/>
    </row>
    <row r="7282" spans="3:9" s="175" customFormat="1" ht="15" customHeight="1" x14ac:dyDescent="0.25">
      <c r="C7282" s="170"/>
      <c r="E7282" s="176"/>
      <c r="F7282" s="171"/>
      <c r="G7282" s="212"/>
      <c r="H7282" s="176"/>
      <c r="I7282" s="163"/>
    </row>
    <row r="7283" spans="3:9" s="175" customFormat="1" ht="15" customHeight="1" x14ac:dyDescent="0.25">
      <c r="C7283" s="170"/>
      <c r="E7283" s="176"/>
      <c r="F7283" s="171"/>
      <c r="G7283" s="212"/>
      <c r="H7283" s="176"/>
      <c r="I7283" s="163"/>
    </row>
    <row r="7284" spans="3:9" s="175" customFormat="1" ht="15" customHeight="1" x14ac:dyDescent="0.25">
      <c r="C7284" s="170"/>
      <c r="E7284" s="176"/>
      <c r="F7284" s="171"/>
      <c r="G7284" s="212"/>
      <c r="H7284" s="176"/>
      <c r="I7284" s="163"/>
    </row>
    <row r="7285" spans="3:9" s="175" customFormat="1" ht="15" customHeight="1" x14ac:dyDescent="0.25">
      <c r="C7285" s="170"/>
      <c r="E7285" s="176"/>
      <c r="F7285" s="171"/>
      <c r="G7285" s="212"/>
      <c r="H7285" s="176"/>
      <c r="I7285" s="163"/>
    </row>
    <row r="7286" spans="3:9" s="175" customFormat="1" ht="15" customHeight="1" x14ac:dyDescent="0.25">
      <c r="C7286" s="170"/>
      <c r="E7286" s="176"/>
      <c r="F7286" s="171"/>
      <c r="G7286" s="212"/>
      <c r="H7286" s="176"/>
      <c r="I7286" s="163"/>
    </row>
    <row r="7287" spans="3:9" s="175" customFormat="1" ht="15" customHeight="1" x14ac:dyDescent="0.25">
      <c r="C7287" s="170"/>
      <c r="E7287" s="176"/>
      <c r="F7287" s="171"/>
      <c r="G7287" s="212"/>
      <c r="H7287" s="176"/>
      <c r="I7287" s="163"/>
    </row>
    <row r="7288" spans="3:9" s="175" customFormat="1" ht="15" customHeight="1" x14ac:dyDescent="0.25">
      <c r="C7288" s="170"/>
      <c r="E7288" s="176"/>
      <c r="F7288" s="171"/>
      <c r="G7288" s="212"/>
      <c r="H7288" s="176"/>
      <c r="I7288" s="163"/>
    </row>
    <row r="7289" spans="3:9" s="175" customFormat="1" ht="15" customHeight="1" x14ac:dyDescent="0.25">
      <c r="C7289" s="170"/>
      <c r="E7289" s="176"/>
      <c r="F7289" s="171"/>
      <c r="G7289" s="212"/>
      <c r="H7289" s="176"/>
      <c r="I7289" s="163"/>
    </row>
    <row r="7290" spans="3:9" s="175" customFormat="1" ht="15" customHeight="1" x14ac:dyDescent="0.25">
      <c r="C7290" s="170"/>
      <c r="E7290" s="176"/>
      <c r="F7290" s="171"/>
      <c r="G7290" s="212"/>
      <c r="H7290" s="176"/>
      <c r="I7290" s="163"/>
    </row>
    <row r="7291" spans="3:9" s="175" customFormat="1" ht="15" customHeight="1" x14ac:dyDescent="0.25">
      <c r="C7291" s="170"/>
      <c r="E7291" s="176"/>
      <c r="F7291" s="171"/>
      <c r="G7291" s="212"/>
      <c r="H7291" s="176"/>
      <c r="I7291" s="163"/>
    </row>
    <row r="7292" spans="3:9" s="175" customFormat="1" ht="15" customHeight="1" x14ac:dyDescent="0.25">
      <c r="C7292" s="170"/>
      <c r="E7292" s="176"/>
      <c r="F7292" s="171"/>
      <c r="G7292" s="212"/>
      <c r="H7292" s="176"/>
      <c r="I7292" s="163"/>
    </row>
    <row r="7293" spans="3:9" s="175" customFormat="1" ht="15" customHeight="1" x14ac:dyDescent="0.25">
      <c r="C7293" s="170"/>
      <c r="E7293" s="176"/>
      <c r="F7293" s="171"/>
      <c r="G7293" s="212"/>
      <c r="H7293" s="176"/>
      <c r="I7293" s="163"/>
    </row>
    <row r="7294" spans="3:9" s="175" customFormat="1" ht="15" customHeight="1" x14ac:dyDescent="0.25">
      <c r="C7294" s="170"/>
      <c r="E7294" s="176"/>
      <c r="F7294" s="171"/>
      <c r="G7294" s="212"/>
      <c r="H7294" s="176"/>
      <c r="I7294" s="163"/>
    </row>
    <row r="7295" spans="3:9" s="175" customFormat="1" ht="15" customHeight="1" x14ac:dyDescent="0.25">
      <c r="C7295" s="170"/>
      <c r="E7295" s="176"/>
      <c r="F7295" s="171"/>
      <c r="G7295" s="212"/>
      <c r="H7295" s="176"/>
      <c r="I7295" s="163"/>
    </row>
    <row r="7296" spans="3:9" s="175" customFormat="1" ht="15" customHeight="1" x14ac:dyDescent="0.25">
      <c r="C7296" s="170"/>
      <c r="E7296" s="176"/>
      <c r="F7296" s="171"/>
      <c r="G7296" s="212"/>
      <c r="H7296" s="176"/>
      <c r="I7296" s="163"/>
    </row>
    <row r="7297" spans="3:9" s="175" customFormat="1" ht="15" customHeight="1" x14ac:dyDescent="0.25">
      <c r="C7297" s="170"/>
      <c r="E7297" s="176"/>
      <c r="F7297" s="171"/>
      <c r="G7297" s="212"/>
      <c r="H7297" s="176"/>
      <c r="I7297" s="163"/>
    </row>
    <row r="7298" spans="3:9" s="175" customFormat="1" ht="15" customHeight="1" x14ac:dyDescent="0.25">
      <c r="C7298" s="170"/>
      <c r="E7298" s="176"/>
      <c r="F7298" s="171"/>
      <c r="G7298" s="212"/>
      <c r="H7298" s="176"/>
      <c r="I7298" s="163"/>
    </row>
    <row r="7299" spans="3:9" s="175" customFormat="1" ht="15" customHeight="1" x14ac:dyDescent="0.25">
      <c r="C7299" s="170"/>
      <c r="E7299" s="176"/>
      <c r="F7299" s="171"/>
      <c r="G7299" s="212"/>
      <c r="H7299" s="176"/>
      <c r="I7299" s="163"/>
    </row>
    <row r="7300" spans="3:9" s="175" customFormat="1" ht="15" customHeight="1" x14ac:dyDescent="0.25">
      <c r="C7300" s="170"/>
      <c r="E7300" s="176"/>
      <c r="F7300" s="171"/>
      <c r="G7300" s="212"/>
      <c r="H7300" s="176"/>
      <c r="I7300" s="163"/>
    </row>
    <row r="7301" spans="3:9" s="175" customFormat="1" ht="15" customHeight="1" x14ac:dyDescent="0.25">
      <c r="C7301" s="170"/>
      <c r="E7301" s="176"/>
      <c r="F7301" s="171"/>
      <c r="G7301" s="212"/>
      <c r="H7301" s="176"/>
      <c r="I7301" s="163"/>
    </row>
    <row r="7302" spans="3:9" s="175" customFormat="1" ht="15" customHeight="1" x14ac:dyDescent="0.25">
      <c r="C7302" s="170"/>
      <c r="E7302" s="176"/>
      <c r="F7302" s="171"/>
      <c r="G7302" s="212"/>
      <c r="H7302" s="176"/>
      <c r="I7302" s="163"/>
    </row>
    <row r="7303" spans="3:9" s="175" customFormat="1" ht="15" customHeight="1" x14ac:dyDescent="0.25">
      <c r="C7303" s="170"/>
      <c r="E7303" s="176"/>
      <c r="F7303" s="171"/>
      <c r="G7303" s="212"/>
      <c r="H7303" s="176"/>
      <c r="I7303" s="163"/>
    </row>
    <row r="7304" spans="3:9" s="175" customFormat="1" ht="15" customHeight="1" x14ac:dyDescent="0.25">
      <c r="C7304" s="170"/>
      <c r="E7304" s="176"/>
      <c r="F7304" s="171"/>
      <c r="G7304" s="212"/>
      <c r="H7304" s="176"/>
      <c r="I7304" s="163"/>
    </row>
    <row r="7305" spans="3:9" s="175" customFormat="1" ht="15" customHeight="1" x14ac:dyDescent="0.25">
      <c r="C7305" s="170"/>
      <c r="E7305" s="176"/>
      <c r="F7305" s="171"/>
      <c r="G7305" s="212"/>
      <c r="H7305" s="176"/>
      <c r="I7305" s="163"/>
    </row>
    <row r="7306" spans="3:9" s="175" customFormat="1" ht="15" customHeight="1" x14ac:dyDescent="0.25">
      <c r="C7306" s="170"/>
      <c r="E7306" s="176"/>
      <c r="F7306" s="171"/>
      <c r="G7306" s="212"/>
      <c r="H7306" s="176"/>
      <c r="I7306" s="163"/>
    </row>
    <row r="7307" spans="3:9" s="175" customFormat="1" ht="15" customHeight="1" x14ac:dyDescent="0.25">
      <c r="C7307" s="170"/>
      <c r="E7307" s="176"/>
      <c r="F7307" s="171"/>
      <c r="G7307" s="212"/>
      <c r="H7307" s="176"/>
      <c r="I7307" s="163"/>
    </row>
    <row r="7308" spans="3:9" s="175" customFormat="1" ht="15" customHeight="1" x14ac:dyDescent="0.25">
      <c r="C7308" s="170"/>
      <c r="E7308" s="176"/>
      <c r="F7308" s="171"/>
      <c r="G7308" s="212"/>
      <c r="H7308" s="176"/>
      <c r="I7308" s="163"/>
    </row>
    <row r="7309" spans="3:9" s="175" customFormat="1" ht="15" customHeight="1" x14ac:dyDescent="0.25">
      <c r="C7309" s="170"/>
      <c r="E7309" s="176"/>
      <c r="F7309" s="171"/>
      <c r="G7309" s="212"/>
      <c r="H7309" s="176"/>
      <c r="I7309" s="163"/>
    </row>
    <row r="7310" spans="3:9" s="175" customFormat="1" ht="15" customHeight="1" x14ac:dyDescent="0.25">
      <c r="C7310" s="170"/>
      <c r="E7310" s="176"/>
      <c r="F7310" s="171"/>
      <c r="G7310" s="212"/>
      <c r="H7310" s="176"/>
      <c r="I7310" s="163"/>
    </row>
    <row r="7311" spans="3:9" s="175" customFormat="1" ht="15" customHeight="1" x14ac:dyDescent="0.25">
      <c r="C7311" s="170"/>
      <c r="E7311" s="176"/>
      <c r="F7311" s="171"/>
      <c r="G7311" s="212"/>
      <c r="H7311" s="176"/>
      <c r="I7311" s="163"/>
    </row>
    <row r="7312" spans="3:9" s="175" customFormat="1" ht="15" customHeight="1" x14ac:dyDescent="0.25">
      <c r="C7312" s="170"/>
      <c r="E7312" s="176"/>
      <c r="F7312" s="171"/>
      <c r="G7312" s="212"/>
      <c r="H7312" s="176"/>
      <c r="I7312" s="163"/>
    </row>
    <row r="7313" spans="3:9" s="175" customFormat="1" ht="15" customHeight="1" x14ac:dyDescent="0.25">
      <c r="C7313" s="170"/>
      <c r="E7313" s="176"/>
      <c r="F7313" s="171"/>
      <c r="G7313" s="212"/>
      <c r="H7313" s="176"/>
      <c r="I7313" s="163"/>
    </row>
    <row r="7314" spans="3:9" s="175" customFormat="1" ht="15" customHeight="1" x14ac:dyDescent="0.25">
      <c r="C7314" s="170"/>
      <c r="E7314" s="176"/>
      <c r="F7314" s="171"/>
      <c r="G7314" s="212"/>
      <c r="H7314" s="176"/>
      <c r="I7314" s="163"/>
    </row>
    <row r="7315" spans="3:9" s="175" customFormat="1" ht="15" customHeight="1" x14ac:dyDescent="0.25">
      <c r="C7315" s="170"/>
      <c r="E7315" s="176"/>
      <c r="F7315" s="171"/>
      <c r="G7315" s="212"/>
      <c r="H7315" s="176"/>
      <c r="I7315" s="163"/>
    </row>
    <row r="7316" spans="3:9" s="175" customFormat="1" ht="15" customHeight="1" x14ac:dyDescent="0.25">
      <c r="C7316" s="170"/>
      <c r="E7316" s="176"/>
      <c r="F7316" s="171"/>
      <c r="G7316" s="212"/>
      <c r="H7316" s="176"/>
      <c r="I7316" s="163"/>
    </row>
    <row r="7317" spans="3:9" s="175" customFormat="1" ht="15" customHeight="1" x14ac:dyDescent="0.25">
      <c r="C7317" s="170"/>
      <c r="E7317" s="176"/>
      <c r="F7317" s="171"/>
      <c r="G7317" s="212"/>
      <c r="H7317" s="176"/>
      <c r="I7317" s="163"/>
    </row>
    <row r="7318" spans="3:9" s="175" customFormat="1" ht="15" customHeight="1" x14ac:dyDescent="0.25">
      <c r="C7318" s="170"/>
      <c r="E7318" s="176"/>
      <c r="F7318" s="171"/>
      <c r="G7318" s="212"/>
      <c r="H7318" s="176"/>
      <c r="I7318" s="163"/>
    </row>
    <row r="7319" spans="3:9" s="175" customFormat="1" ht="15" customHeight="1" x14ac:dyDescent="0.25">
      <c r="C7319" s="170"/>
      <c r="E7319" s="176"/>
      <c r="F7319" s="171"/>
      <c r="G7319" s="212"/>
      <c r="H7319" s="176"/>
      <c r="I7319" s="163"/>
    </row>
    <row r="7320" spans="3:9" s="175" customFormat="1" ht="15" customHeight="1" x14ac:dyDescent="0.25">
      <c r="C7320" s="170"/>
      <c r="E7320" s="176"/>
      <c r="F7320" s="171"/>
      <c r="G7320" s="212"/>
      <c r="H7320" s="176"/>
      <c r="I7320" s="163"/>
    </row>
    <row r="7321" spans="3:9" s="175" customFormat="1" ht="15" customHeight="1" x14ac:dyDescent="0.25">
      <c r="C7321" s="170"/>
      <c r="E7321" s="176"/>
      <c r="F7321" s="171"/>
      <c r="G7321" s="212"/>
      <c r="H7321" s="176"/>
      <c r="I7321" s="163"/>
    </row>
    <row r="7322" spans="3:9" s="175" customFormat="1" ht="15" customHeight="1" x14ac:dyDescent="0.25">
      <c r="C7322" s="170"/>
      <c r="E7322" s="176"/>
      <c r="F7322" s="171"/>
      <c r="G7322" s="212"/>
      <c r="H7322" s="176"/>
      <c r="I7322" s="163"/>
    </row>
    <row r="7323" spans="3:9" s="175" customFormat="1" ht="15" customHeight="1" x14ac:dyDescent="0.25">
      <c r="C7323" s="170"/>
      <c r="E7323" s="176"/>
      <c r="F7323" s="171"/>
      <c r="G7323" s="212"/>
      <c r="H7323" s="176"/>
      <c r="I7323" s="163"/>
    </row>
    <row r="7324" spans="3:9" s="175" customFormat="1" ht="15" customHeight="1" x14ac:dyDescent="0.25">
      <c r="C7324" s="170"/>
      <c r="E7324" s="176"/>
      <c r="F7324" s="171"/>
      <c r="G7324" s="212"/>
      <c r="H7324" s="176"/>
      <c r="I7324" s="163"/>
    </row>
    <row r="7325" spans="3:9" s="175" customFormat="1" ht="15" customHeight="1" x14ac:dyDescent="0.25">
      <c r="C7325" s="170"/>
      <c r="E7325" s="176"/>
      <c r="F7325" s="171"/>
      <c r="G7325" s="212"/>
      <c r="H7325" s="176"/>
      <c r="I7325" s="163"/>
    </row>
    <row r="7326" spans="3:9" s="175" customFormat="1" ht="15" customHeight="1" x14ac:dyDescent="0.25">
      <c r="C7326" s="170"/>
      <c r="E7326" s="176"/>
      <c r="F7326" s="171"/>
      <c r="G7326" s="212"/>
      <c r="H7326" s="176"/>
      <c r="I7326" s="163"/>
    </row>
    <row r="7327" spans="3:9" s="175" customFormat="1" ht="15" customHeight="1" x14ac:dyDescent="0.25">
      <c r="C7327" s="170"/>
      <c r="E7327" s="176"/>
      <c r="F7327" s="171"/>
      <c r="G7327" s="212"/>
      <c r="H7327" s="176"/>
      <c r="I7327" s="163"/>
    </row>
    <row r="7328" spans="3:9" s="175" customFormat="1" ht="15" customHeight="1" x14ac:dyDescent="0.25">
      <c r="C7328" s="170"/>
      <c r="E7328" s="176"/>
      <c r="F7328" s="171"/>
      <c r="G7328" s="212"/>
      <c r="H7328" s="176"/>
      <c r="I7328" s="163"/>
    </row>
    <row r="7329" spans="3:9" s="175" customFormat="1" ht="15" customHeight="1" x14ac:dyDescent="0.25">
      <c r="C7329" s="170"/>
      <c r="E7329" s="176"/>
      <c r="F7329" s="171"/>
      <c r="G7329" s="212"/>
      <c r="H7329" s="176"/>
      <c r="I7329" s="163"/>
    </row>
    <row r="7330" spans="3:9" s="175" customFormat="1" ht="15" customHeight="1" x14ac:dyDescent="0.25">
      <c r="C7330" s="170"/>
      <c r="E7330" s="176"/>
      <c r="F7330" s="171"/>
      <c r="G7330" s="212"/>
      <c r="H7330" s="176"/>
      <c r="I7330" s="163"/>
    </row>
    <row r="7331" spans="3:9" s="175" customFormat="1" ht="15" customHeight="1" x14ac:dyDescent="0.25">
      <c r="C7331" s="170"/>
      <c r="E7331" s="176"/>
      <c r="F7331" s="171"/>
      <c r="G7331" s="212"/>
      <c r="H7331" s="176"/>
      <c r="I7331" s="163"/>
    </row>
    <row r="7332" spans="3:9" s="175" customFormat="1" ht="15" customHeight="1" x14ac:dyDescent="0.25">
      <c r="C7332" s="170"/>
      <c r="E7332" s="176"/>
      <c r="F7332" s="171"/>
      <c r="G7332" s="212"/>
      <c r="H7332" s="176"/>
      <c r="I7332" s="163"/>
    </row>
    <row r="7333" spans="3:9" s="175" customFormat="1" ht="15" customHeight="1" x14ac:dyDescent="0.25">
      <c r="C7333" s="170"/>
      <c r="E7333" s="176"/>
      <c r="F7333" s="171"/>
      <c r="G7333" s="212"/>
      <c r="H7333" s="176"/>
      <c r="I7333" s="163"/>
    </row>
    <row r="7334" spans="3:9" s="175" customFormat="1" ht="15" customHeight="1" x14ac:dyDescent="0.25">
      <c r="C7334" s="170"/>
      <c r="E7334" s="176"/>
      <c r="F7334" s="171"/>
      <c r="G7334" s="212"/>
      <c r="H7334" s="176"/>
      <c r="I7334" s="163"/>
    </row>
    <row r="7335" spans="3:9" s="175" customFormat="1" ht="15" customHeight="1" x14ac:dyDescent="0.25">
      <c r="C7335" s="170"/>
      <c r="E7335" s="176"/>
      <c r="F7335" s="171"/>
      <c r="G7335" s="212"/>
      <c r="H7335" s="176"/>
      <c r="I7335" s="163"/>
    </row>
    <row r="7336" spans="3:9" s="175" customFormat="1" ht="15" customHeight="1" x14ac:dyDescent="0.25">
      <c r="C7336" s="170"/>
      <c r="E7336" s="176"/>
      <c r="F7336" s="171"/>
      <c r="G7336" s="212"/>
      <c r="H7336" s="176"/>
      <c r="I7336" s="163"/>
    </row>
    <row r="7337" spans="3:9" s="175" customFormat="1" ht="15" customHeight="1" x14ac:dyDescent="0.25">
      <c r="C7337" s="170"/>
      <c r="E7337" s="176"/>
      <c r="F7337" s="171"/>
      <c r="G7337" s="212"/>
      <c r="H7337" s="176"/>
      <c r="I7337" s="163"/>
    </row>
    <row r="7338" spans="3:9" s="175" customFormat="1" ht="15" customHeight="1" x14ac:dyDescent="0.25">
      <c r="C7338" s="170"/>
      <c r="E7338" s="176"/>
      <c r="F7338" s="171"/>
      <c r="G7338" s="212"/>
      <c r="H7338" s="176"/>
      <c r="I7338" s="163"/>
    </row>
    <row r="7339" spans="3:9" s="175" customFormat="1" ht="15" customHeight="1" x14ac:dyDescent="0.25">
      <c r="C7339" s="170"/>
      <c r="E7339" s="176"/>
      <c r="F7339" s="171"/>
      <c r="G7339" s="212"/>
      <c r="H7339" s="176"/>
      <c r="I7339" s="163"/>
    </row>
    <row r="7340" spans="3:9" s="175" customFormat="1" ht="15" customHeight="1" x14ac:dyDescent="0.25">
      <c r="C7340" s="170"/>
      <c r="E7340" s="176"/>
      <c r="F7340" s="171"/>
      <c r="G7340" s="212"/>
      <c r="H7340" s="176"/>
      <c r="I7340" s="163"/>
    </row>
    <row r="7341" spans="3:9" s="175" customFormat="1" ht="15" customHeight="1" x14ac:dyDescent="0.25">
      <c r="C7341" s="170"/>
      <c r="E7341" s="176"/>
      <c r="F7341" s="171"/>
      <c r="G7341" s="212"/>
      <c r="H7341" s="176"/>
      <c r="I7341" s="163"/>
    </row>
    <row r="7342" spans="3:9" s="175" customFormat="1" ht="15" customHeight="1" x14ac:dyDescent="0.25">
      <c r="C7342" s="170"/>
      <c r="E7342" s="176"/>
      <c r="F7342" s="171"/>
      <c r="G7342" s="212"/>
      <c r="H7342" s="176"/>
      <c r="I7342" s="163"/>
    </row>
    <row r="7343" spans="3:9" s="175" customFormat="1" ht="15" customHeight="1" x14ac:dyDescent="0.25">
      <c r="C7343" s="170"/>
      <c r="E7343" s="176"/>
      <c r="F7343" s="171"/>
      <c r="G7343" s="212"/>
      <c r="H7343" s="176"/>
      <c r="I7343" s="163"/>
    </row>
    <row r="7344" spans="3:9" s="175" customFormat="1" ht="15" customHeight="1" x14ac:dyDescent="0.25">
      <c r="C7344" s="170"/>
      <c r="E7344" s="176"/>
      <c r="F7344" s="171"/>
      <c r="G7344" s="212"/>
      <c r="H7344" s="176"/>
      <c r="I7344" s="163"/>
    </row>
    <row r="7345" spans="3:9" s="175" customFormat="1" ht="15" customHeight="1" x14ac:dyDescent="0.25">
      <c r="C7345" s="170"/>
      <c r="E7345" s="176"/>
      <c r="F7345" s="171"/>
      <c r="G7345" s="212"/>
      <c r="H7345" s="176"/>
      <c r="I7345" s="163"/>
    </row>
    <row r="7346" spans="3:9" s="175" customFormat="1" ht="15" customHeight="1" x14ac:dyDescent="0.25">
      <c r="C7346" s="170"/>
      <c r="E7346" s="176"/>
      <c r="F7346" s="171"/>
      <c r="G7346" s="212"/>
      <c r="H7346" s="176"/>
      <c r="I7346" s="163"/>
    </row>
    <row r="7347" spans="3:9" s="175" customFormat="1" ht="15" customHeight="1" x14ac:dyDescent="0.25">
      <c r="C7347" s="170"/>
      <c r="E7347" s="176"/>
      <c r="F7347" s="171"/>
      <c r="G7347" s="212"/>
      <c r="H7347" s="176"/>
      <c r="I7347" s="163"/>
    </row>
    <row r="7348" spans="3:9" s="175" customFormat="1" ht="15" customHeight="1" x14ac:dyDescent="0.25">
      <c r="C7348" s="170"/>
      <c r="E7348" s="176"/>
      <c r="F7348" s="171"/>
      <c r="G7348" s="212"/>
      <c r="H7348" s="176"/>
      <c r="I7348" s="163"/>
    </row>
    <row r="7349" spans="3:9" s="175" customFormat="1" ht="15" customHeight="1" x14ac:dyDescent="0.25">
      <c r="C7349" s="170"/>
      <c r="E7349" s="176"/>
      <c r="F7349" s="171"/>
      <c r="G7349" s="212"/>
      <c r="H7349" s="176"/>
      <c r="I7349" s="163"/>
    </row>
    <row r="7350" spans="3:9" s="175" customFormat="1" ht="15" customHeight="1" x14ac:dyDescent="0.25">
      <c r="C7350" s="170"/>
      <c r="E7350" s="176"/>
      <c r="F7350" s="171"/>
      <c r="G7350" s="212"/>
      <c r="H7350" s="176"/>
      <c r="I7350" s="163"/>
    </row>
    <row r="7351" spans="3:9" s="175" customFormat="1" ht="15" customHeight="1" x14ac:dyDescent="0.25">
      <c r="C7351" s="170"/>
      <c r="E7351" s="176"/>
      <c r="F7351" s="171"/>
      <c r="G7351" s="212"/>
      <c r="H7351" s="176"/>
      <c r="I7351" s="163"/>
    </row>
    <row r="7352" spans="3:9" s="175" customFormat="1" ht="15" customHeight="1" x14ac:dyDescent="0.25">
      <c r="C7352" s="170"/>
      <c r="E7352" s="176"/>
      <c r="F7352" s="171"/>
      <c r="G7352" s="212"/>
      <c r="H7352" s="176"/>
      <c r="I7352" s="163"/>
    </row>
    <row r="7353" spans="3:9" s="175" customFormat="1" ht="15" customHeight="1" x14ac:dyDescent="0.25">
      <c r="C7353" s="170"/>
      <c r="E7353" s="176"/>
      <c r="F7353" s="171"/>
      <c r="G7353" s="212"/>
      <c r="H7353" s="176"/>
      <c r="I7353" s="163"/>
    </row>
    <row r="7354" spans="3:9" s="175" customFormat="1" ht="15" customHeight="1" x14ac:dyDescent="0.25">
      <c r="C7354" s="170"/>
      <c r="E7354" s="176"/>
      <c r="F7354" s="171"/>
      <c r="G7354" s="212"/>
      <c r="H7354" s="176"/>
      <c r="I7354" s="163"/>
    </row>
    <row r="7355" spans="3:9" s="175" customFormat="1" ht="15" customHeight="1" x14ac:dyDescent="0.25">
      <c r="C7355" s="170"/>
      <c r="E7355" s="176"/>
      <c r="F7355" s="171"/>
      <c r="G7355" s="212"/>
      <c r="H7355" s="176"/>
      <c r="I7355" s="163"/>
    </row>
    <row r="7356" spans="3:9" s="175" customFormat="1" ht="15" customHeight="1" x14ac:dyDescent="0.25">
      <c r="C7356" s="170"/>
      <c r="E7356" s="176"/>
      <c r="F7356" s="171"/>
      <c r="G7356" s="212"/>
      <c r="H7356" s="176"/>
      <c r="I7356" s="163"/>
    </row>
    <row r="7357" spans="3:9" s="175" customFormat="1" ht="15" customHeight="1" x14ac:dyDescent="0.25">
      <c r="C7357" s="170"/>
      <c r="E7357" s="176"/>
      <c r="F7357" s="171"/>
      <c r="G7357" s="212"/>
      <c r="H7357" s="176"/>
      <c r="I7357" s="163"/>
    </row>
    <row r="7358" spans="3:9" s="175" customFormat="1" ht="15" customHeight="1" x14ac:dyDescent="0.25">
      <c r="C7358" s="170"/>
      <c r="E7358" s="176"/>
      <c r="F7358" s="171"/>
      <c r="G7358" s="212"/>
      <c r="H7358" s="176"/>
      <c r="I7358" s="163"/>
    </row>
    <row r="7359" spans="3:9" s="175" customFormat="1" ht="15" customHeight="1" x14ac:dyDescent="0.25">
      <c r="C7359" s="170"/>
      <c r="E7359" s="176"/>
      <c r="F7359" s="171"/>
      <c r="G7359" s="212"/>
      <c r="H7359" s="176"/>
      <c r="I7359" s="163"/>
    </row>
    <row r="7360" spans="3:9" s="175" customFormat="1" ht="15" customHeight="1" x14ac:dyDescent="0.25">
      <c r="C7360" s="170"/>
      <c r="E7360" s="176"/>
      <c r="F7360" s="171"/>
      <c r="G7360" s="212"/>
      <c r="H7360" s="176"/>
      <c r="I7360" s="163"/>
    </row>
    <row r="7361" spans="3:9" s="175" customFormat="1" ht="15" customHeight="1" x14ac:dyDescent="0.25">
      <c r="C7361" s="170"/>
      <c r="E7361" s="176"/>
      <c r="F7361" s="171"/>
      <c r="G7361" s="212"/>
      <c r="H7361" s="176"/>
      <c r="I7361" s="163"/>
    </row>
    <row r="7362" spans="3:9" s="175" customFormat="1" ht="15" customHeight="1" x14ac:dyDescent="0.25">
      <c r="C7362" s="170"/>
      <c r="E7362" s="176"/>
      <c r="F7362" s="171"/>
      <c r="G7362" s="212"/>
      <c r="H7362" s="176"/>
      <c r="I7362" s="163"/>
    </row>
    <row r="7363" spans="3:9" s="175" customFormat="1" ht="15" customHeight="1" x14ac:dyDescent="0.25">
      <c r="C7363" s="170"/>
      <c r="E7363" s="176"/>
      <c r="F7363" s="171"/>
      <c r="G7363" s="212"/>
      <c r="H7363" s="176"/>
      <c r="I7363" s="163"/>
    </row>
    <row r="7364" spans="3:9" s="175" customFormat="1" ht="15" customHeight="1" x14ac:dyDescent="0.25">
      <c r="C7364" s="170"/>
      <c r="E7364" s="176"/>
      <c r="F7364" s="171"/>
      <c r="G7364" s="212"/>
      <c r="H7364" s="176"/>
      <c r="I7364" s="163"/>
    </row>
    <row r="7365" spans="3:9" s="175" customFormat="1" ht="15" customHeight="1" x14ac:dyDescent="0.25">
      <c r="C7365" s="170"/>
      <c r="E7365" s="176"/>
      <c r="F7365" s="171"/>
      <c r="G7365" s="212"/>
      <c r="H7365" s="176"/>
      <c r="I7365" s="163"/>
    </row>
    <row r="7366" spans="3:9" s="175" customFormat="1" ht="15" customHeight="1" x14ac:dyDescent="0.25">
      <c r="C7366" s="170"/>
      <c r="E7366" s="176"/>
      <c r="F7366" s="171"/>
      <c r="G7366" s="212"/>
      <c r="H7366" s="176"/>
      <c r="I7366" s="163"/>
    </row>
    <row r="7367" spans="3:9" s="175" customFormat="1" ht="15" customHeight="1" x14ac:dyDescent="0.25">
      <c r="C7367" s="170"/>
      <c r="E7367" s="176"/>
      <c r="F7367" s="171"/>
      <c r="G7367" s="212"/>
      <c r="H7367" s="176"/>
      <c r="I7367" s="163"/>
    </row>
    <row r="7368" spans="3:9" s="175" customFormat="1" ht="15" customHeight="1" x14ac:dyDescent="0.25">
      <c r="C7368" s="170"/>
      <c r="E7368" s="176"/>
      <c r="F7368" s="171"/>
      <c r="G7368" s="212"/>
      <c r="H7368" s="176"/>
      <c r="I7368" s="163"/>
    </row>
    <row r="7369" spans="3:9" s="175" customFormat="1" ht="15" customHeight="1" x14ac:dyDescent="0.25">
      <c r="C7369" s="170"/>
      <c r="E7369" s="176"/>
      <c r="F7369" s="171"/>
      <c r="G7369" s="212"/>
      <c r="H7369" s="176"/>
      <c r="I7369" s="163"/>
    </row>
    <row r="7370" spans="3:9" s="175" customFormat="1" ht="15" customHeight="1" x14ac:dyDescent="0.25">
      <c r="C7370" s="170"/>
      <c r="E7370" s="176"/>
      <c r="F7370" s="171"/>
      <c r="G7370" s="212"/>
      <c r="H7370" s="176"/>
      <c r="I7370" s="163"/>
    </row>
    <row r="7371" spans="3:9" s="175" customFormat="1" ht="15" customHeight="1" x14ac:dyDescent="0.25">
      <c r="C7371" s="170"/>
      <c r="E7371" s="176"/>
      <c r="F7371" s="171"/>
      <c r="G7371" s="212"/>
      <c r="H7371" s="176"/>
      <c r="I7371" s="163"/>
    </row>
    <row r="7372" spans="3:9" s="175" customFormat="1" ht="15" customHeight="1" x14ac:dyDescent="0.25">
      <c r="C7372" s="170"/>
      <c r="E7372" s="176"/>
      <c r="F7372" s="171"/>
      <c r="G7372" s="212"/>
      <c r="H7372" s="176"/>
      <c r="I7372" s="163"/>
    </row>
    <row r="7373" spans="3:9" s="175" customFormat="1" ht="15" customHeight="1" x14ac:dyDescent="0.25">
      <c r="C7373" s="170"/>
      <c r="E7373" s="176"/>
      <c r="F7373" s="171"/>
      <c r="G7373" s="212"/>
      <c r="H7373" s="176"/>
      <c r="I7373" s="163"/>
    </row>
    <row r="7374" spans="3:9" s="175" customFormat="1" ht="15" customHeight="1" x14ac:dyDescent="0.25">
      <c r="C7374" s="170"/>
      <c r="E7374" s="176"/>
      <c r="F7374" s="171"/>
      <c r="G7374" s="212"/>
      <c r="H7374" s="176"/>
      <c r="I7374" s="163"/>
    </row>
    <row r="7375" spans="3:9" s="175" customFormat="1" ht="15" customHeight="1" x14ac:dyDescent="0.25">
      <c r="C7375" s="170"/>
      <c r="E7375" s="176"/>
      <c r="F7375" s="171"/>
      <c r="G7375" s="212"/>
      <c r="H7375" s="176"/>
      <c r="I7375" s="163"/>
    </row>
    <row r="7376" spans="3:9" s="175" customFormat="1" ht="15" customHeight="1" x14ac:dyDescent="0.25">
      <c r="C7376" s="170"/>
      <c r="E7376" s="176"/>
      <c r="F7376" s="171"/>
      <c r="G7376" s="212"/>
      <c r="H7376" s="176"/>
      <c r="I7376" s="163"/>
    </row>
    <row r="7377" spans="3:9" s="175" customFormat="1" ht="15" customHeight="1" x14ac:dyDescent="0.25">
      <c r="C7377" s="170"/>
      <c r="E7377" s="176"/>
      <c r="F7377" s="171"/>
      <c r="G7377" s="212"/>
      <c r="H7377" s="176"/>
      <c r="I7377" s="163"/>
    </row>
    <row r="7378" spans="3:9" s="175" customFormat="1" ht="15" customHeight="1" x14ac:dyDescent="0.25">
      <c r="C7378" s="170"/>
      <c r="E7378" s="176"/>
      <c r="F7378" s="171"/>
      <c r="G7378" s="212"/>
      <c r="H7378" s="176"/>
      <c r="I7378" s="163"/>
    </row>
    <row r="7379" spans="3:9" s="175" customFormat="1" ht="15" customHeight="1" x14ac:dyDescent="0.25">
      <c r="C7379" s="170"/>
      <c r="E7379" s="176"/>
      <c r="F7379" s="171"/>
      <c r="G7379" s="212"/>
      <c r="H7379" s="176"/>
      <c r="I7379" s="163"/>
    </row>
    <row r="7380" spans="3:9" s="175" customFormat="1" ht="15" customHeight="1" x14ac:dyDescent="0.25">
      <c r="C7380" s="170"/>
      <c r="E7380" s="176"/>
      <c r="F7380" s="171"/>
      <c r="G7380" s="212"/>
      <c r="H7380" s="176"/>
      <c r="I7380" s="163"/>
    </row>
    <row r="7381" spans="3:9" s="175" customFormat="1" ht="15" customHeight="1" x14ac:dyDescent="0.25">
      <c r="C7381" s="170"/>
      <c r="E7381" s="176"/>
      <c r="F7381" s="171"/>
      <c r="G7381" s="212"/>
      <c r="H7381" s="176"/>
      <c r="I7381" s="163"/>
    </row>
    <row r="7382" spans="3:9" s="175" customFormat="1" ht="15" customHeight="1" x14ac:dyDescent="0.25">
      <c r="C7382" s="170"/>
      <c r="E7382" s="176"/>
      <c r="F7382" s="171"/>
      <c r="G7382" s="212"/>
      <c r="H7382" s="176"/>
      <c r="I7382" s="163"/>
    </row>
    <row r="7383" spans="3:9" s="175" customFormat="1" ht="15" customHeight="1" x14ac:dyDescent="0.25">
      <c r="C7383" s="170"/>
      <c r="E7383" s="176"/>
      <c r="F7383" s="171"/>
      <c r="G7383" s="212"/>
      <c r="H7383" s="176"/>
      <c r="I7383" s="163"/>
    </row>
    <row r="7384" spans="3:9" s="175" customFormat="1" ht="15" customHeight="1" x14ac:dyDescent="0.25">
      <c r="C7384" s="170"/>
      <c r="E7384" s="176"/>
      <c r="F7384" s="171"/>
      <c r="G7384" s="212"/>
      <c r="H7384" s="176"/>
      <c r="I7384" s="163"/>
    </row>
    <row r="7385" spans="3:9" s="175" customFormat="1" ht="15" customHeight="1" x14ac:dyDescent="0.25">
      <c r="C7385" s="170"/>
      <c r="E7385" s="176"/>
      <c r="F7385" s="171"/>
      <c r="G7385" s="212"/>
      <c r="H7385" s="176"/>
      <c r="I7385" s="163"/>
    </row>
    <row r="7386" spans="3:9" s="175" customFormat="1" ht="15" customHeight="1" x14ac:dyDescent="0.25">
      <c r="C7386" s="170"/>
      <c r="E7386" s="176"/>
      <c r="F7386" s="171"/>
      <c r="G7386" s="212"/>
      <c r="H7386" s="176"/>
      <c r="I7386" s="163"/>
    </row>
    <row r="7387" spans="3:9" s="175" customFormat="1" ht="15" customHeight="1" x14ac:dyDescent="0.25">
      <c r="C7387" s="170"/>
      <c r="E7387" s="176"/>
      <c r="F7387" s="171"/>
      <c r="G7387" s="212"/>
      <c r="H7387" s="176"/>
      <c r="I7387" s="163"/>
    </row>
    <row r="7388" spans="3:9" s="175" customFormat="1" ht="15" customHeight="1" x14ac:dyDescent="0.25">
      <c r="C7388" s="170"/>
      <c r="E7388" s="176"/>
      <c r="F7388" s="171"/>
      <c r="G7388" s="212"/>
      <c r="H7388" s="176"/>
      <c r="I7388" s="163"/>
    </row>
    <row r="7389" spans="3:9" s="175" customFormat="1" ht="15" customHeight="1" x14ac:dyDescent="0.25">
      <c r="C7389" s="170"/>
      <c r="E7389" s="176"/>
      <c r="F7389" s="171"/>
      <c r="G7389" s="212"/>
      <c r="H7389" s="176"/>
      <c r="I7389" s="163"/>
    </row>
    <row r="7390" spans="3:9" s="175" customFormat="1" ht="15" customHeight="1" x14ac:dyDescent="0.25">
      <c r="C7390" s="170"/>
      <c r="E7390" s="176"/>
      <c r="F7390" s="171"/>
      <c r="G7390" s="212"/>
      <c r="H7390" s="176"/>
      <c r="I7390" s="163"/>
    </row>
    <row r="7391" spans="3:9" s="175" customFormat="1" ht="15" customHeight="1" x14ac:dyDescent="0.25">
      <c r="C7391" s="170"/>
      <c r="E7391" s="176"/>
      <c r="F7391" s="171"/>
      <c r="G7391" s="212"/>
      <c r="H7391" s="176"/>
      <c r="I7391" s="163"/>
    </row>
    <row r="7392" spans="3:9" s="175" customFormat="1" ht="15" customHeight="1" x14ac:dyDescent="0.25">
      <c r="C7392" s="170"/>
      <c r="E7392" s="176"/>
      <c r="F7392" s="171"/>
      <c r="G7392" s="212"/>
      <c r="H7392" s="176"/>
      <c r="I7392" s="163"/>
    </row>
    <row r="7393" spans="3:9" s="175" customFormat="1" ht="15" customHeight="1" x14ac:dyDescent="0.25">
      <c r="C7393" s="170"/>
      <c r="E7393" s="176"/>
      <c r="F7393" s="171"/>
      <c r="G7393" s="212"/>
      <c r="H7393" s="176"/>
      <c r="I7393" s="163"/>
    </row>
    <row r="7394" spans="3:9" s="175" customFormat="1" ht="15" customHeight="1" x14ac:dyDescent="0.25">
      <c r="C7394" s="170"/>
      <c r="E7394" s="176"/>
      <c r="F7394" s="171"/>
      <c r="G7394" s="212"/>
      <c r="H7394" s="176"/>
      <c r="I7394" s="163"/>
    </row>
    <row r="7395" spans="3:9" s="175" customFormat="1" ht="15" customHeight="1" x14ac:dyDescent="0.25">
      <c r="C7395" s="170"/>
      <c r="E7395" s="176"/>
      <c r="F7395" s="171"/>
      <c r="G7395" s="212"/>
      <c r="H7395" s="176"/>
      <c r="I7395" s="163"/>
    </row>
    <row r="7396" spans="3:9" s="175" customFormat="1" ht="15" customHeight="1" x14ac:dyDescent="0.25">
      <c r="C7396" s="170"/>
      <c r="E7396" s="176"/>
      <c r="F7396" s="171"/>
      <c r="G7396" s="212"/>
      <c r="H7396" s="176"/>
      <c r="I7396" s="163"/>
    </row>
    <row r="7397" spans="3:9" s="175" customFormat="1" ht="15" customHeight="1" x14ac:dyDescent="0.25">
      <c r="C7397" s="170"/>
      <c r="E7397" s="176"/>
      <c r="F7397" s="171"/>
      <c r="G7397" s="212"/>
      <c r="H7397" s="176"/>
      <c r="I7397" s="163"/>
    </row>
    <row r="7398" spans="3:9" s="175" customFormat="1" ht="15" customHeight="1" x14ac:dyDescent="0.25">
      <c r="C7398" s="170"/>
      <c r="E7398" s="176"/>
      <c r="F7398" s="171"/>
      <c r="G7398" s="212"/>
      <c r="H7398" s="176"/>
      <c r="I7398" s="163"/>
    </row>
    <row r="7399" spans="3:9" s="175" customFormat="1" ht="15" customHeight="1" x14ac:dyDescent="0.25">
      <c r="C7399" s="170"/>
      <c r="E7399" s="176"/>
      <c r="F7399" s="171"/>
      <c r="G7399" s="212"/>
      <c r="H7399" s="176"/>
      <c r="I7399" s="163"/>
    </row>
    <row r="7400" spans="3:9" s="175" customFormat="1" ht="15" customHeight="1" x14ac:dyDescent="0.25">
      <c r="C7400" s="170"/>
      <c r="E7400" s="176"/>
      <c r="F7400" s="171"/>
      <c r="G7400" s="212"/>
      <c r="H7400" s="176"/>
      <c r="I7400" s="163"/>
    </row>
    <row r="7401" spans="3:9" s="175" customFormat="1" ht="15" customHeight="1" x14ac:dyDescent="0.25">
      <c r="C7401" s="170"/>
      <c r="E7401" s="176"/>
      <c r="F7401" s="171"/>
      <c r="G7401" s="212"/>
      <c r="H7401" s="176"/>
      <c r="I7401" s="163"/>
    </row>
    <row r="7402" spans="3:9" s="175" customFormat="1" ht="15" customHeight="1" x14ac:dyDescent="0.25">
      <c r="C7402" s="170"/>
      <c r="E7402" s="176"/>
      <c r="F7402" s="171"/>
      <c r="G7402" s="212"/>
      <c r="H7402" s="176"/>
      <c r="I7402" s="163"/>
    </row>
    <row r="7403" spans="3:9" s="175" customFormat="1" ht="15" customHeight="1" x14ac:dyDescent="0.25">
      <c r="C7403" s="170"/>
      <c r="E7403" s="176"/>
      <c r="F7403" s="171"/>
      <c r="G7403" s="212"/>
      <c r="H7403" s="176"/>
      <c r="I7403" s="163"/>
    </row>
    <row r="7404" spans="3:9" s="175" customFormat="1" ht="15" customHeight="1" x14ac:dyDescent="0.25">
      <c r="C7404" s="170"/>
      <c r="E7404" s="176"/>
      <c r="F7404" s="171"/>
      <c r="G7404" s="212"/>
      <c r="H7404" s="176"/>
      <c r="I7404" s="163"/>
    </row>
    <row r="7405" spans="3:9" s="175" customFormat="1" ht="15" customHeight="1" x14ac:dyDescent="0.25">
      <c r="C7405" s="170"/>
      <c r="E7405" s="176"/>
      <c r="F7405" s="171"/>
      <c r="G7405" s="212"/>
      <c r="H7405" s="176"/>
      <c r="I7405" s="163"/>
    </row>
    <row r="7406" spans="3:9" s="175" customFormat="1" ht="15" customHeight="1" x14ac:dyDescent="0.25">
      <c r="C7406" s="170"/>
      <c r="E7406" s="176"/>
      <c r="F7406" s="171"/>
      <c r="G7406" s="212"/>
      <c r="H7406" s="176"/>
      <c r="I7406" s="163"/>
    </row>
    <row r="7407" spans="3:9" s="175" customFormat="1" ht="15" customHeight="1" x14ac:dyDescent="0.25">
      <c r="C7407" s="170"/>
      <c r="E7407" s="176"/>
      <c r="F7407" s="171"/>
      <c r="G7407" s="212"/>
      <c r="H7407" s="176"/>
      <c r="I7407" s="163"/>
    </row>
    <row r="7408" spans="3:9" s="175" customFormat="1" ht="15" customHeight="1" x14ac:dyDescent="0.25">
      <c r="C7408" s="170"/>
      <c r="E7408" s="176"/>
      <c r="F7408" s="171"/>
      <c r="G7408" s="212"/>
      <c r="H7408" s="176"/>
      <c r="I7408" s="163"/>
    </row>
    <row r="7409" spans="3:9" s="175" customFormat="1" ht="15" customHeight="1" x14ac:dyDescent="0.25">
      <c r="C7409" s="170"/>
      <c r="E7409" s="176"/>
      <c r="F7409" s="171"/>
      <c r="G7409" s="212"/>
      <c r="H7409" s="176"/>
      <c r="I7409" s="163"/>
    </row>
    <row r="7410" spans="3:9" s="175" customFormat="1" ht="15" customHeight="1" x14ac:dyDescent="0.25">
      <c r="C7410" s="170"/>
      <c r="E7410" s="176"/>
      <c r="F7410" s="171"/>
      <c r="G7410" s="212"/>
      <c r="H7410" s="176"/>
      <c r="I7410" s="163"/>
    </row>
    <row r="7411" spans="3:9" s="175" customFormat="1" ht="15" customHeight="1" x14ac:dyDescent="0.25">
      <c r="C7411" s="170"/>
      <c r="E7411" s="176"/>
      <c r="F7411" s="171"/>
      <c r="G7411" s="212"/>
      <c r="H7411" s="176"/>
      <c r="I7411" s="163"/>
    </row>
    <row r="7412" spans="3:9" s="175" customFormat="1" ht="15" customHeight="1" x14ac:dyDescent="0.25">
      <c r="C7412" s="170"/>
      <c r="E7412" s="176"/>
      <c r="F7412" s="171"/>
      <c r="G7412" s="212"/>
      <c r="H7412" s="176"/>
      <c r="I7412" s="163"/>
    </row>
    <row r="7413" spans="3:9" s="175" customFormat="1" ht="15" customHeight="1" x14ac:dyDescent="0.25">
      <c r="C7413" s="170"/>
      <c r="E7413" s="176"/>
      <c r="F7413" s="171"/>
      <c r="G7413" s="212"/>
      <c r="H7413" s="176"/>
      <c r="I7413" s="163"/>
    </row>
    <row r="7414" spans="3:9" s="175" customFormat="1" ht="15" customHeight="1" x14ac:dyDescent="0.25">
      <c r="C7414" s="170"/>
      <c r="E7414" s="176"/>
      <c r="F7414" s="171"/>
      <c r="G7414" s="212"/>
      <c r="H7414" s="176"/>
      <c r="I7414" s="163"/>
    </row>
    <row r="7415" spans="3:9" s="175" customFormat="1" ht="15" customHeight="1" x14ac:dyDescent="0.25">
      <c r="C7415" s="170"/>
      <c r="E7415" s="176"/>
      <c r="F7415" s="171"/>
      <c r="G7415" s="212"/>
      <c r="H7415" s="176"/>
      <c r="I7415" s="163"/>
    </row>
    <row r="7416" spans="3:9" s="175" customFormat="1" ht="15" customHeight="1" x14ac:dyDescent="0.25">
      <c r="C7416" s="170"/>
      <c r="E7416" s="176"/>
      <c r="F7416" s="171"/>
      <c r="G7416" s="212"/>
      <c r="H7416" s="176"/>
      <c r="I7416" s="163"/>
    </row>
    <row r="7417" spans="3:9" s="175" customFormat="1" ht="15" customHeight="1" x14ac:dyDescent="0.25">
      <c r="C7417" s="170"/>
      <c r="E7417" s="176"/>
      <c r="F7417" s="171"/>
      <c r="G7417" s="212"/>
      <c r="H7417" s="176"/>
      <c r="I7417" s="163"/>
    </row>
    <row r="7418" spans="3:9" s="175" customFormat="1" ht="15" customHeight="1" x14ac:dyDescent="0.25">
      <c r="C7418" s="170"/>
      <c r="E7418" s="176"/>
      <c r="F7418" s="171"/>
      <c r="G7418" s="212"/>
      <c r="H7418" s="176"/>
      <c r="I7418" s="163"/>
    </row>
    <row r="7419" spans="3:9" s="175" customFormat="1" ht="15" customHeight="1" x14ac:dyDescent="0.25">
      <c r="C7419" s="170"/>
      <c r="E7419" s="176"/>
      <c r="F7419" s="171"/>
      <c r="G7419" s="212"/>
      <c r="H7419" s="176"/>
      <c r="I7419" s="163"/>
    </row>
    <row r="7420" spans="3:9" s="175" customFormat="1" ht="15" customHeight="1" x14ac:dyDescent="0.25">
      <c r="C7420" s="170"/>
      <c r="E7420" s="176"/>
      <c r="F7420" s="171"/>
      <c r="G7420" s="212"/>
      <c r="H7420" s="176"/>
      <c r="I7420" s="163"/>
    </row>
    <row r="7421" spans="3:9" s="175" customFormat="1" ht="15" customHeight="1" x14ac:dyDescent="0.25">
      <c r="C7421" s="170"/>
      <c r="E7421" s="176"/>
      <c r="F7421" s="171"/>
      <c r="G7421" s="212"/>
      <c r="H7421" s="176"/>
      <c r="I7421" s="163"/>
    </row>
    <row r="7422" spans="3:9" s="175" customFormat="1" ht="15" customHeight="1" x14ac:dyDescent="0.25">
      <c r="C7422" s="170"/>
      <c r="E7422" s="176"/>
      <c r="F7422" s="171"/>
      <c r="G7422" s="212"/>
      <c r="H7422" s="176"/>
      <c r="I7422" s="163"/>
    </row>
    <row r="7423" spans="3:9" s="175" customFormat="1" ht="15" customHeight="1" x14ac:dyDescent="0.25">
      <c r="C7423" s="170"/>
      <c r="E7423" s="176"/>
      <c r="F7423" s="171"/>
      <c r="G7423" s="212"/>
      <c r="H7423" s="176"/>
      <c r="I7423" s="163"/>
    </row>
    <row r="7424" spans="3:9" s="175" customFormat="1" ht="15" customHeight="1" x14ac:dyDescent="0.25">
      <c r="C7424" s="170"/>
      <c r="E7424" s="176"/>
      <c r="F7424" s="171"/>
      <c r="G7424" s="212"/>
      <c r="H7424" s="176"/>
      <c r="I7424" s="163"/>
    </row>
    <row r="7425" spans="3:9" s="175" customFormat="1" ht="15" customHeight="1" x14ac:dyDescent="0.25">
      <c r="C7425" s="170"/>
      <c r="E7425" s="176"/>
      <c r="F7425" s="171"/>
      <c r="G7425" s="212"/>
      <c r="H7425" s="176"/>
      <c r="I7425" s="163"/>
    </row>
    <row r="7426" spans="3:9" s="175" customFormat="1" ht="15" customHeight="1" x14ac:dyDescent="0.25">
      <c r="C7426" s="170"/>
      <c r="E7426" s="176"/>
      <c r="F7426" s="171"/>
      <c r="G7426" s="212"/>
      <c r="H7426" s="176"/>
      <c r="I7426" s="163"/>
    </row>
    <row r="7427" spans="3:9" s="175" customFormat="1" ht="15" customHeight="1" x14ac:dyDescent="0.25">
      <c r="C7427" s="170"/>
      <c r="E7427" s="176"/>
      <c r="F7427" s="171"/>
      <c r="G7427" s="212"/>
      <c r="H7427" s="176"/>
      <c r="I7427" s="163"/>
    </row>
    <row r="7428" spans="3:9" s="175" customFormat="1" ht="15" customHeight="1" x14ac:dyDescent="0.25">
      <c r="C7428" s="170"/>
      <c r="E7428" s="176"/>
      <c r="F7428" s="171"/>
      <c r="G7428" s="212"/>
      <c r="H7428" s="176"/>
      <c r="I7428" s="163"/>
    </row>
    <row r="7429" spans="3:9" s="175" customFormat="1" ht="15" customHeight="1" x14ac:dyDescent="0.25">
      <c r="C7429" s="170"/>
      <c r="E7429" s="176"/>
      <c r="F7429" s="171"/>
      <c r="G7429" s="212"/>
      <c r="H7429" s="176"/>
      <c r="I7429" s="163"/>
    </row>
    <row r="7430" spans="3:9" s="175" customFormat="1" ht="15" customHeight="1" x14ac:dyDescent="0.25">
      <c r="C7430" s="170"/>
      <c r="E7430" s="176"/>
      <c r="F7430" s="171"/>
      <c r="G7430" s="212"/>
      <c r="H7430" s="176"/>
      <c r="I7430" s="163"/>
    </row>
    <row r="7431" spans="3:9" s="175" customFormat="1" ht="15" customHeight="1" x14ac:dyDescent="0.25">
      <c r="C7431" s="170"/>
      <c r="E7431" s="176"/>
      <c r="F7431" s="171"/>
      <c r="G7431" s="212"/>
      <c r="H7431" s="176"/>
      <c r="I7431" s="163"/>
    </row>
    <row r="7432" spans="3:9" s="175" customFormat="1" ht="15" customHeight="1" x14ac:dyDescent="0.25">
      <c r="C7432" s="170"/>
      <c r="E7432" s="176"/>
      <c r="F7432" s="171"/>
      <c r="G7432" s="212"/>
      <c r="H7432" s="176"/>
      <c r="I7432" s="163"/>
    </row>
    <row r="7433" spans="3:9" s="175" customFormat="1" ht="15" customHeight="1" x14ac:dyDescent="0.25">
      <c r="C7433" s="170"/>
      <c r="E7433" s="176"/>
      <c r="F7433" s="171"/>
      <c r="G7433" s="212"/>
      <c r="H7433" s="176"/>
      <c r="I7433" s="163"/>
    </row>
    <row r="7434" spans="3:9" s="175" customFormat="1" ht="15" customHeight="1" x14ac:dyDescent="0.25">
      <c r="C7434" s="170"/>
      <c r="E7434" s="176"/>
      <c r="F7434" s="171"/>
      <c r="G7434" s="212"/>
      <c r="H7434" s="176"/>
      <c r="I7434" s="163"/>
    </row>
    <row r="7435" spans="3:9" s="175" customFormat="1" ht="15" customHeight="1" x14ac:dyDescent="0.25">
      <c r="C7435" s="170"/>
      <c r="E7435" s="176"/>
      <c r="F7435" s="171"/>
      <c r="G7435" s="212"/>
      <c r="H7435" s="176"/>
      <c r="I7435" s="163"/>
    </row>
    <row r="7436" spans="3:9" s="175" customFormat="1" ht="15" customHeight="1" x14ac:dyDescent="0.25">
      <c r="C7436" s="170"/>
      <c r="E7436" s="176"/>
      <c r="F7436" s="171"/>
      <c r="G7436" s="212"/>
      <c r="H7436" s="176"/>
      <c r="I7436" s="163"/>
    </row>
    <row r="7437" spans="3:9" s="175" customFormat="1" ht="15" customHeight="1" x14ac:dyDescent="0.25">
      <c r="C7437" s="170"/>
      <c r="E7437" s="176"/>
      <c r="F7437" s="171"/>
      <c r="G7437" s="212"/>
      <c r="H7437" s="176"/>
      <c r="I7437" s="163"/>
    </row>
    <row r="7438" spans="3:9" s="175" customFormat="1" ht="15" customHeight="1" x14ac:dyDescent="0.25">
      <c r="C7438" s="170"/>
      <c r="E7438" s="176"/>
      <c r="F7438" s="171"/>
      <c r="G7438" s="212"/>
      <c r="H7438" s="176"/>
      <c r="I7438" s="163"/>
    </row>
    <row r="7439" spans="3:9" s="175" customFormat="1" ht="15" customHeight="1" x14ac:dyDescent="0.25">
      <c r="C7439" s="170"/>
      <c r="E7439" s="176"/>
      <c r="F7439" s="171"/>
      <c r="G7439" s="212"/>
      <c r="H7439" s="176"/>
      <c r="I7439" s="163"/>
    </row>
    <row r="7440" spans="3:9" s="175" customFormat="1" ht="15" customHeight="1" x14ac:dyDescent="0.25">
      <c r="C7440" s="170"/>
      <c r="E7440" s="176"/>
      <c r="F7440" s="171"/>
      <c r="G7440" s="212"/>
      <c r="H7440" s="176"/>
      <c r="I7440" s="163"/>
    </row>
    <row r="7441" spans="3:9" s="175" customFormat="1" ht="15" customHeight="1" x14ac:dyDescent="0.25">
      <c r="C7441" s="170"/>
      <c r="E7441" s="176"/>
      <c r="F7441" s="171"/>
      <c r="G7441" s="212"/>
      <c r="H7441" s="176"/>
      <c r="I7441" s="163"/>
    </row>
    <row r="7442" spans="3:9" s="175" customFormat="1" ht="15" customHeight="1" x14ac:dyDescent="0.25">
      <c r="C7442" s="170"/>
      <c r="E7442" s="176"/>
      <c r="F7442" s="171"/>
      <c r="G7442" s="212"/>
      <c r="H7442" s="176"/>
      <c r="I7442" s="163"/>
    </row>
    <row r="7443" spans="3:9" s="175" customFormat="1" ht="15" customHeight="1" x14ac:dyDescent="0.25">
      <c r="C7443" s="170"/>
      <c r="E7443" s="176"/>
      <c r="F7443" s="171"/>
      <c r="G7443" s="212"/>
      <c r="H7443" s="176"/>
      <c r="I7443" s="163"/>
    </row>
    <row r="7444" spans="3:9" s="175" customFormat="1" ht="15" customHeight="1" x14ac:dyDescent="0.25">
      <c r="C7444" s="170"/>
      <c r="E7444" s="176"/>
      <c r="F7444" s="171"/>
      <c r="G7444" s="212"/>
      <c r="H7444" s="176"/>
      <c r="I7444" s="163"/>
    </row>
    <row r="7445" spans="3:9" s="175" customFormat="1" ht="15" customHeight="1" x14ac:dyDescent="0.25">
      <c r="C7445" s="170"/>
      <c r="E7445" s="176"/>
      <c r="F7445" s="171"/>
      <c r="G7445" s="212"/>
      <c r="H7445" s="176"/>
      <c r="I7445" s="163"/>
    </row>
    <row r="7446" spans="3:9" s="175" customFormat="1" ht="15" customHeight="1" x14ac:dyDescent="0.25">
      <c r="C7446" s="170"/>
      <c r="E7446" s="176"/>
      <c r="F7446" s="171"/>
      <c r="G7446" s="212"/>
      <c r="H7446" s="176"/>
      <c r="I7446" s="163"/>
    </row>
    <row r="7447" spans="3:9" s="175" customFormat="1" ht="15" customHeight="1" x14ac:dyDescent="0.25">
      <c r="C7447" s="170"/>
      <c r="E7447" s="176"/>
      <c r="F7447" s="171"/>
      <c r="G7447" s="212"/>
      <c r="H7447" s="176"/>
      <c r="I7447" s="163"/>
    </row>
    <row r="7448" spans="3:9" s="175" customFormat="1" ht="15" customHeight="1" x14ac:dyDescent="0.25">
      <c r="C7448" s="170"/>
      <c r="E7448" s="176"/>
      <c r="F7448" s="171"/>
      <c r="G7448" s="212"/>
      <c r="H7448" s="176"/>
      <c r="I7448" s="163"/>
    </row>
    <row r="7449" spans="3:9" s="175" customFormat="1" ht="15" customHeight="1" x14ac:dyDescent="0.25">
      <c r="C7449" s="170"/>
      <c r="E7449" s="176"/>
      <c r="F7449" s="171"/>
      <c r="G7449" s="212"/>
      <c r="H7449" s="176"/>
      <c r="I7449" s="163"/>
    </row>
    <row r="7450" spans="3:9" s="175" customFormat="1" ht="15" customHeight="1" x14ac:dyDescent="0.25">
      <c r="C7450" s="170"/>
      <c r="E7450" s="176"/>
      <c r="F7450" s="171"/>
      <c r="G7450" s="212"/>
      <c r="H7450" s="176"/>
      <c r="I7450" s="163"/>
    </row>
    <row r="7451" spans="3:9" s="175" customFormat="1" ht="15" customHeight="1" x14ac:dyDescent="0.25">
      <c r="C7451" s="170"/>
      <c r="E7451" s="176"/>
      <c r="F7451" s="171"/>
      <c r="G7451" s="212"/>
      <c r="H7451" s="176"/>
      <c r="I7451" s="163"/>
    </row>
    <row r="7452" spans="3:9" s="175" customFormat="1" ht="15" customHeight="1" x14ac:dyDescent="0.25">
      <c r="C7452" s="170"/>
      <c r="E7452" s="176"/>
      <c r="F7452" s="171"/>
      <c r="G7452" s="212"/>
      <c r="H7452" s="176"/>
      <c r="I7452" s="163"/>
    </row>
    <row r="7453" spans="3:9" s="175" customFormat="1" ht="15" customHeight="1" x14ac:dyDescent="0.25">
      <c r="C7453" s="170"/>
      <c r="E7453" s="176"/>
      <c r="F7453" s="171"/>
      <c r="G7453" s="212"/>
      <c r="H7453" s="176"/>
      <c r="I7453" s="163"/>
    </row>
    <row r="7454" spans="3:9" s="175" customFormat="1" ht="15" customHeight="1" x14ac:dyDescent="0.25">
      <c r="C7454" s="170"/>
      <c r="E7454" s="176"/>
      <c r="F7454" s="171"/>
      <c r="G7454" s="212"/>
      <c r="H7454" s="176"/>
      <c r="I7454" s="163"/>
    </row>
    <row r="7455" spans="3:9" s="175" customFormat="1" ht="15" customHeight="1" x14ac:dyDescent="0.25">
      <c r="C7455" s="170"/>
      <c r="E7455" s="176"/>
      <c r="F7455" s="171"/>
      <c r="G7455" s="212"/>
      <c r="H7455" s="176"/>
      <c r="I7455" s="163"/>
    </row>
    <row r="7456" spans="3:9" s="175" customFormat="1" ht="15" customHeight="1" x14ac:dyDescent="0.25">
      <c r="C7456" s="170"/>
      <c r="E7456" s="176"/>
      <c r="F7456" s="171"/>
      <c r="G7456" s="212"/>
      <c r="H7456" s="176"/>
      <c r="I7456" s="163"/>
    </row>
    <row r="7457" spans="3:9" s="175" customFormat="1" ht="15" customHeight="1" x14ac:dyDescent="0.25">
      <c r="C7457" s="170"/>
      <c r="E7457" s="176"/>
      <c r="F7457" s="171"/>
      <c r="G7457" s="212"/>
      <c r="H7457" s="176"/>
      <c r="I7457" s="163"/>
    </row>
    <row r="7458" spans="3:9" s="175" customFormat="1" ht="15" customHeight="1" x14ac:dyDescent="0.25">
      <c r="C7458" s="170"/>
      <c r="E7458" s="176"/>
      <c r="F7458" s="171"/>
      <c r="G7458" s="212"/>
      <c r="H7458" s="176"/>
      <c r="I7458" s="163"/>
    </row>
    <row r="7459" spans="3:9" s="175" customFormat="1" ht="15" customHeight="1" x14ac:dyDescent="0.25">
      <c r="C7459" s="170"/>
      <c r="E7459" s="176"/>
      <c r="F7459" s="171"/>
      <c r="G7459" s="212"/>
      <c r="H7459" s="176"/>
      <c r="I7459" s="163"/>
    </row>
    <row r="7460" spans="3:9" s="175" customFormat="1" ht="15" customHeight="1" x14ac:dyDescent="0.25">
      <c r="C7460" s="170"/>
      <c r="E7460" s="176"/>
      <c r="F7460" s="171"/>
      <c r="G7460" s="212"/>
      <c r="H7460" s="176"/>
      <c r="I7460" s="163"/>
    </row>
    <row r="7461" spans="3:9" s="175" customFormat="1" ht="15" customHeight="1" x14ac:dyDescent="0.25">
      <c r="C7461" s="170"/>
      <c r="E7461" s="176"/>
      <c r="F7461" s="171"/>
      <c r="G7461" s="212"/>
      <c r="H7461" s="176"/>
      <c r="I7461" s="163"/>
    </row>
    <row r="7462" spans="3:9" s="175" customFormat="1" ht="15" customHeight="1" x14ac:dyDescent="0.25">
      <c r="C7462" s="170"/>
      <c r="E7462" s="176"/>
      <c r="F7462" s="171"/>
      <c r="G7462" s="212"/>
      <c r="H7462" s="176"/>
      <c r="I7462" s="163"/>
    </row>
    <row r="7463" spans="3:9" s="175" customFormat="1" ht="15" customHeight="1" x14ac:dyDescent="0.25">
      <c r="C7463" s="170"/>
      <c r="E7463" s="176"/>
      <c r="F7463" s="171"/>
      <c r="G7463" s="212"/>
      <c r="H7463" s="176"/>
      <c r="I7463" s="163"/>
    </row>
    <row r="7464" spans="3:9" s="175" customFormat="1" ht="15" customHeight="1" x14ac:dyDescent="0.25">
      <c r="C7464" s="170"/>
      <c r="E7464" s="176"/>
      <c r="F7464" s="171"/>
      <c r="G7464" s="212"/>
      <c r="H7464" s="176"/>
      <c r="I7464" s="163"/>
    </row>
    <row r="7465" spans="3:9" s="175" customFormat="1" ht="15" customHeight="1" x14ac:dyDescent="0.25">
      <c r="C7465" s="170"/>
      <c r="E7465" s="176"/>
      <c r="F7465" s="171"/>
      <c r="G7465" s="212"/>
      <c r="H7465" s="176"/>
      <c r="I7465" s="163"/>
    </row>
    <row r="7466" spans="3:9" s="175" customFormat="1" ht="15" customHeight="1" x14ac:dyDescent="0.25">
      <c r="C7466" s="170"/>
      <c r="E7466" s="176"/>
      <c r="F7466" s="171"/>
      <c r="G7466" s="212"/>
      <c r="H7466" s="176"/>
      <c r="I7466" s="163"/>
    </row>
    <row r="7467" spans="3:9" s="175" customFormat="1" ht="15" customHeight="1" x14ac:dyDescent="0.25">
      <c r="C7467" s="170"/>
      <c r="E7467" s="176"/>
      <c r="F7467" s="171"/>
      <c r="G7467" s="212"/>
      <c r="H7467" s="176"/>
      <c r="I7467" s="163"/>
    </row>
    <row r="7468" spans="3:9" s="175" customFormat="1" ht="15" customHeight="1" x14ac:dyDescent="0.25">
      <c r="C7468" s="170"/>
      <c r="E7468" s="176"/>
      <c r="F7468" s="171"/>
      <c r="G7468" s="212"/>
      <c r="H7468" s="176"/>
      <c r="I7468" s="163"/>
    </row>
    <row r="7469" spans="3:9" s="175" customFormat="1" ht="15" customHeight="1" x14ac:dyDescent="0.25">
      <c r="C7469" s="170"/>
      <c r="E7469" s="176"/>
      <c r="F7469" s="171"/>
      <c r="G7469" s="212"/>
      <c r="H7469" s="176"/>
      <c r="I7469" s="163"/>
    </row>
    <row r="7470" spans="3:9" s="175" customFormat="1" ht="15" customHeight="1" x14ac:dyDescent="0.25">
      <c r="C7470" s="170"/>
      <c r="E7470" s="176"/>
      <c r="F7470" s="171"/>
      <c r="G7470" s="212"/>
      <c r="H7470" s="176"/>
      <c r="I7470" s="163"/>
    </row>
    <row r="7471" spans="3:9" s="175" customFormat="1" ht="15" customHeight="1" x14ac:dyDescent="0.25">
      <c r="C7471" s="170"/>
      <c r="E7471" s="176"/>
      <c r="F7471" s="171"/>
      <c r="G7471" s="212"/>
      <c r="H7471" s="176"/>
      <c r="I7471" s="163"/>
    </row>
    <row r="7472" spans="3:9" s="175" customFormat="1" ht="15" customHeight="1" x14ac:dyDescent="0.25">
      <c r="C7472" s="170"/>
      <c r="E7472" s="176"/>
      <c r="F7472" s="171"/>
      <c r="G7472" s="212"/>
      <c r="H7472" s="176"/>
      <c r="I7472" s="163"/>
    </row>
    <row r="7473" spans="3:9" s="175" customFormat="1" ht="15" customHeight="1" x14ac:dyDescent="0.25">
      <c r="C7473" s="170"/>
      <c r="E7473" s="176"/>
      <c r="F7473" s="171"/>
      <c r="G7473" s="212"/>
      <c r="H7473" s="176"/>
      <c r="I7473" s="163"/>
    </row>
    <row r="7474" spans="3:9" s="175" customFormat="1" ht="15" customHeight="1" x14ac:dyDescent="0.25">
      <c r="C7474" s="170"/>
      <c r="E7474" s="176"/>
      <c r="F7474" s="171"/>
      <c r="G7474" s="212"/>
      <c r="H7474" s="176"/>
      <c r="I7474" s="163"/>
    </row>
    <row r="7475" spans="3:9" s="175" customFormat="1" ht="15" customHeight="1" x14ac:dyDescent="0.25">
      <c r="C7475" s="170"/>
      <c r="E7475" s="176"/>
      <c r="F7475" s="171"/>
      <c r="G7475" s="212"/>
      <c r="H7475" s="176"/>
      <c r="I7475" s="163"/>
    </row>
    <row r="7476" spans="3:9" s="175" customFormat="1" ht="15" customHeight="1" x14ac:dyDescent="0.25">
      <c r="C7476" s="170"/>
      <c r="E7476" s="176"/>
      <c r="F7476" s="171"/>
      <c r="G7476" s="212"/>
      <c r="H7476" s="176"/>
      <c r="I7476" s="163"/>
    </row>
    <row r="7477" spans="3:9" s="175" customFormat="1" ht="15" customHeight="1" x14ac:dyDescent="0.25">
      <c r="C7477" s="170"/>
      <c r="E7477" s="176"/>
      <c r="F7477" s="171"/>
      <c r="G7477" s="212"/>
      <c r="H7477" s="176"/>
      <c r="I7477" s="163"/>
    </row>
    <row r="7478" spans="3:9" s="175" customFormat="1" ht="15" customHeight="1" x14ac:dyDescent="0.25">
      <c r="C7478" s="170"/>
      <c r="E7478" s="176"/>
      <c r="F7478" s="171"/>
      <c r="G7478" s="212"/>
      <c r="H7478" s="176"/>
      <c r="I7478" s="163"/>
    </row>
    <row r="7479" spans="3:9" s="175" customFormat="1" ht="15" customHeight="1" x14ac:dyDescent="0.25">
      <c r="C7479" s="170"/>
      <c r="E7479" s="176"/>
      <c r="F7479" s="171"/>
      <c r="G7479" s="212"/>
      <c r="H7479" s="176"/>
      <c r="I7479" s="163"/>
    </row>
    <row r="7480" spans="3:9" s="175" customFormat="1" ht="15" customHeight="1" x14ac:dyDescent="0.25">
      <c r="C7480" s="170"/>
      <c r="E7480" s="176"/>
      <c r="F7480" s="171"/>
      <c r="G7480" s="212"/>
      <c r="H7480" s="176"/>
      <c r="I7480" s="163"/>
    </row>
    <row r="7481" spans="3:9" s="175" customFormat="1" ht="15" customHeight="1" x14ac:dyDescent="0.25">
      <c r="C7481" s="170"/>
      <c r="E7481" s="176"/>
      <c r="F7481" s="171"/>
      <c r="G7481" s="212"/>
      <c r="H7481" s="176"/>
      <c r="I7481" s="163"/>
    </row>
    <row r="7482" spans="3:9" s="175" customFormat="1" ht="15" customHeight="1" x14ac:dyDescent="0.25">
      <c r="C7482" s="170"/>
      <c r="E7482" s="176"/>
      <c r="F7482" s="171"/>
      <c r="G7482" s="212"/>
      <c r="H7482" s="176"/>
      <c r="I7482" s="163"/>
    </row>
    <row r="7483" spans="3:9" s="175" customFormat="1" ht="15" customHeight="1" x14ac:dyDescent="0.25">
      <c r="C7483" s="170"/>
      <c r="E7483" s="176"/>
      <c r="F7483" s="171"/>
      <c r="G7483" s="212"/>
      <c r="H7483" s="176"/>
      <c r="I7483" s="163"/>
    </row>
    <row r="7484" spans="3:9" s="175" customFormat="1" ht="15" customHeight="1" x14ac:dyDescent="0.25">
      <c r="C7484" s="170"/>
      <c r="E7484" s="176"/>
      <c r="F7484" s="171"/>
      <c r="G7484" s="212"/>
      <c r="H7484" s="176"/>
      <c r="I7484" s="163"/>
    </row>
    <row r="7485" spans="3:9" s="175" customFormat="1" ht="15" customHeight="1" x14ac:dyDescent="0.25">
      <c r="C7485" s="170"/>
      <c r="E7485" s="176"/>
      <c r="F7485" s="171"/>
      <c r="G7485" s="212"/>
      <c r="H7485" s="176"/>
      <c r="I7485" s="163"/>
    </row>
    <row r="7486" spans="3:9" s="175" customFormat="1" ht="15" customHeight="1" x14ac:dyDescent="0.25">
      <c r="C7486" s="170"/>
      <c r="E7486" s="176"/>
      <c r="F7486" s="171"/>
      <c r="G7486" s="212"/>
      <c r="H7486" s="176"/>
      <c r="I7486" s="163"/>
    </row>
    <row r="7487" spans="3:9" s="175" customFormat="1" ht="15" customHeight="1" x14ac:dyDescent="0.25">
      <c r="C7487" s="170"/>
      <c r="E7487" s="176"/>
      <c r="F7487" s="171"/>
      <c r="G7487" s="212"/>
      <c r="H7487" s="176"/>
      <c r="I7487" s="163"/>
    </row>
    <row r="7488" spans="3:9" s="175" customFormat="1" ht="15" customHeight="1" x14ac:dyDescent="0.25">
      <c r="C7488" s="170"/>
      <c r="E7488" s="176"/>
      <c r="F7488" s="171"/>
      <c r="G7488" s="212"/>
      <c r="H7488" s="176"/>
      <c r="I7488" s="163"/>
    </row>
    <row r="7489" spans="3:9" s="175" customFormat="1" ht="15" customHeight="1" x14ac:dyDescent="0.25">
      <c r="C7489" s="170"/>
      <c r="E7489" s="176"/>
      <c r="F7489" s="171"/>
      <c r="G7489" s="212"/>
      <c r="H7489" s="176"/>
      <c r="I7489" s="163"/>
    </row>
    <row r="7490" spans="3:9" s="175" customFormat="1" ht="15" customHeight="1" x14ac:dyDescent="0.25">
      <c r="C7490" s="170"/>
      <c r="E7490" s="176"/>
      <c r="F7490" s="171"/>
      <c r="G7490" s="212"/>
      <c r="H7490" s="176"/>
      <c r="I7490" s="163"/>
    </row>
    <row r="7491" spans="3:9" s="175" customFormat="1" ht="15" customHeight="1" x14ac:dyDescent="0.25">
      <c r="C7491" s="170"/>
      <c r="E7491" s="176"/>
      <c r="F7491" s="171"/>
      <c r="G7491" s="212"/>
      <c r="H7491" s="176"/>
      <c r="I7491" s="163"/>
    </row>
    <row r="7492" spans="3:9" s="175" customFormat="1" ht="15" customHeight="1" x14ac:dyDescent="0.25">
      <c r="C7492" s="170"/>
      <c r="E7492" s="176"/>
      <c r="F7492" s="171"/>
      <c r="G7492" s="212"/>
      <c r="H7492" s="176"/>
      <c r="I7492" s="163"/>
    </row>
    <row r="7493" spans="3:9" s="175" customFormat="1" ht="15" customHeight="1" x14ac:dyDescent="0.25">
      <c r="C7493" s="170"/>
      <c r="E7493" s="176"/>
      <c r="F7493" s="171"/>
      <c r="G7493" s="212"/>
      <c r="H7493" s="176"/>
      <c r="I7493" s="163"/>
    </row>
    <row r="7494" spans="3:9" s="175" customFormat="1" ht="15" customHeight="1" x14ac:dyDescent="0.25">
      <c r="C7494" s="170"/>
      <c r="E7494" s="176"/>
      <c r="F7494" s="171"/>
      <c r="G7494" s="212"/>
      <c r="H7494" s="176"/>
      <c r="I7494" s="163"/>
    </row>
    <row r="7495" spans="3:9" s="175" customFormat="1" ht="15" customHeight="1" x14ac:dyDescent="0.25">
      <c r="C7495" s="170"/>
      <c r="E7495" s="176"/>
      <c r="F7495" s="171"/>
      <c r="G7495" s="212"/>
      <c r="H7495" s="176"/>
      <c r="I7495" s="163"/>
    </row>
    <row r="7496" spans="3:9" s="175" customFormat="1" ht="15" customHeight="1" x14ac:dyDescent="0.25">
      <c r="C7496" s="170"/>
      <c r="E7496" s="176"/>
      <c r="F7496" s="171"/>
      <c r="G7496" s="212"/>
      <c r="H7496" s="176"/>
      <c r="I7496" s="163"/>
    </row>
    <row r="7497" spans="3:9" s="175" customFormat="1" ht="15" customHeight="1" x14ac:dyDescent="0.25">
      <c r="C7497" s="170"/>
      <c r="E7497" s="176"/>
      <c r="F7497" s="171"/>
      <c r="G7497" s="212"/>
      <c r="H7497" s="176"/>
      <c r="I7497" s="163"/>
    </row>
    <row r="7498" spans="3:9" s="175" customFormat="1" ht="15" customHeight="1" x14ac:dyDescent="0.25">
      <c r="C7498" s="170"/>
      <c r="E7498" s="176"/>
      <c r="F7498" s="171"/>
      <c r="G7498" s="212"/>
      <c r="H7498" s="176"/>
      <c r="I7498" s="163"/>
    </row>
    <row r="7499" spans="3:9" s="175" customFormat="1" ht="15" customHeight="1" x14ac:dyDescent="0.25">
      <c r="C7499" s="170"/>
      <c r="E7499" s="176"/>
      <c r="F7499" s="171"/>
      <c r="G7499" s="212"/>
      <c r="H7499" s="176"/>
      <c r="I7499" s="163"/>
    </row>
    <row r="7500" spans="3:9" s="175" customFormat="1" ht="15" customHeight="1" x14ac:dyDescent="0.25">
      <c r="C7500" s="170"/>
      <c r="E7500" s="176"/>
      <c r="F7500" s="171"/>
      <c r="G7500" s="212"/>
      <c r="H7500" s="176"/>
      <c r="I7500" s="163"/>
    </row>
    <row r="7501" spans="3:9" s="175" customFormat="1" ht="15" customHeight="1" x14ac:dyDescent="0.25">
      <c r="C7501" s="170"/>
      <c r="E7501" s="176"/>
      <c r="F7501" s="171"/>
      <c r="G7501" s="212"/>
      <c r="H7501" s="176"/>
      <c r="I7501" s="163"/>
    </row>
    <row r="7502" spans="3:9" s="175" customFormat="1" ht="15" customHeight="1" x14ac:dyDescent="0.25">
      <c r="C7502" s="170"/>
      <c r="E7502" s="176"/>
      <c r="F7502" s="171"/>
      <c r="G7502" s="212"/>
      <c r="H7502" s="176"/>
      <c r="I7502" s="163"/>
    </row>
    <row r="7503" spans="3:9" s="175" customFormat="1" ht="15" customHeight="1" x14ac:dyDescent="0.25">
      <c r="C7503" s="170"/>
      <c r="E7503" s="176"/>
      <c r="F7503" s="171"/>
      <c r="G7503" s="212"/>
      <c r="H7503" s="176"/>
      <c r="I7503" s="163"/>
    </row>
    <row r="7504" spans="3:9" s="175" customFormat="1" ht="15" customHeight="1" x14ac:dyDescent="0.25">
      <c r="C7504" s="170"/>
      <c r="E7504" s="176"/>
      <c r="F7504" s="171"/>
      <c r="G7504" s="212"/>
      <c r="H7504" s="176"/>
      <c r="I7504" s="163"/>
    </row>
    <row r="7505" spans="3:9" s="175" customFormat="1" ht="15" customHeight="1" x14ac:dyDescent="0.25">
      <c r="C7505" s="170"/>
      <c r="E7505" s="176"/>
      <c r="F7505" s="171"/>
      <c r="G7505" s="212"/>
      <c r="H7505" s="176"/>
      <c r="I7505" s="163"/>
    </row>
    <row r="7506" spans="3:9" s="175" customFormat="1" ht="15" customHeight="1" x14ac:dyDescent="0.25">
      <c r="C7506" s="170"/>
      <c r="E7506" s="176"/>
      <c r="F7506" s="171"/>
      <c r="G7506" s="212"/>
      <c r="H7506" s="176"/>
      <c r="I7506" s="163"/>
    </row>
    <row r="7507" spans="3:9" s="175" customFormat="1" ht="15" customHeight="1" x14ac:dyDescent="0.25">
      <c r="C7507" s="170"/>
      <c r="E7507" s="176"/>
      <c r="F7507" s="171"/>
      <c r="G7507" s="212"/>
      <c r="H7507" s="176"/>
      <c r="I7507" s="163"/>
    </row>
    <row r="7508" spans="3:9" s="175" customFormat="1" ht="15" customHeight="1" x14ac:dyDescent="0.25">
      <c r="C7508" s="170"/>
      <c r="E7508" s="176"/>
      <c r="F7508" s="171"/>
      <c r="G7508" s="212"/>
      <c r="H7508" s="176"/>
      <c r="I7508" s="163"/>
    </row>
    <row r="7509" spans="3:9" s="175" customFormat="1" ht="15" customHeight="1" x14ac:dyDescent="0.25">
      <c r="C7509" s="170"/>
      <c r="E7509" s="176"/>
      <c r="F7509" s="171"/>
      <c r="G7509" s="212"/>
      <c r="H7509" s="176"/>
      <c r="I7509" s="163"/>
    </row>
    <row r="7510" spans="3:9" s="175" customFormat="1" ht="15" customHeight="1" x14ac:dyDescent="0.25">
      <c r="C7510" s="170"/>
      <c r="E7510" s="176"/>
      <c r="F7510" s="171"/>
      <c r="G7510" s="212"/>
      <c r="H7510" s="176"/>
      <c r="I7510" s="163"/>
    </row>
    <row r="7511" spans="3:9" s="175" customFormat="1" ht="15" customHeight="1" x14ac:dyDescent="0.25">
      <c r="C7511" s="170"/>
      <c r="E7511" s="176"/>
      <c r="F7511" s="171"/>
      <c r="G7511" s="212"/>
      <c r="H7511" s="176"/>
      <c r="I7511" s="163"/>
    </row>
    <row r="7512" spans="3:9" s="175" customFormat="1" ht="15" customHeight="1" x14ac:dyDescent="0.25">
      <c r="C7512" s="170"/>
      <c r="E7512" s="176"/>
      <c r="F7512" s="171"/>
      <c r="G7512" s="212"/>
      <c r="H7512" s="176"/>
      <c r="I7512" s="163"/>
    </row>
    <row r="7513" spans="3:9" s="175" customFormat="1" ht="15" customHeight="1" x14ac:dyDescent="0.25">
      <c r="C7513" s="170"/>
      <c r="E7513" s="176"/>
      <c r="F7513" s="171"/>
      <c r="G7513" s="212"/>
      <c r="H7513" s="176"/>
      <c r="I7513" s="163"/>
    </row>
    <row r="7514" spans="3:9" s="175" customFormat="1" ht="15" customHeight="1" x14ac:dyDescent="0.25">
      <c r="C7514" s="170"/>
      <c r="E7514" s="176"/>
      <c r="F7514" s="171"/>
      <c r="G7514" s="212"/>
      <c r="H7514" s="176"/>
      <c r="I7514" s="163"/>
    </row>
    <row r="7515" spans="3:9" s="175" customFormat="1" ht="15" customHeight="1" x14ac:dyDescent="0.25">
      <c r="C7515" s="170"/>
      <c r="E7515" s="176"/>
      <c r="F7515" s="171"/>
      <c r="G7515" s="212"/>
      <c r="H7515" s="176"/>
      <c r="I7515" s="163"/>
    </row>
    <row r="7516" spans="3:9" s="175" customFormat="1" ht="15" customHeight="1" x14ac:dyDescent="0.25">
      <c r="C7516" s="170"/>
      <c r="E7516" s="176"/>
      <c r="F7516" s="171"/>
      <c r="G7516" s="212"/>
      <c r="H7516" s="176"/>
      <c r="I7516" s="163"/>
    </row>
    <row r="7517" spans="3:9" s="175" customFormat="1" ht="15" customHeight="1" x14ac:dyDescent="0.25">
      <c r="C7517" s="170"/>
      <c r="E7517" s="176"/>
      <c r="F7517" s="171"/>
      <c r="G7517" s="212"/>
      <c r="H7517" s="176"/>
      <c r="I7517" s="163"/>
    </row>
    <row r="7518" spans="3:9" s="175" customFormat="1" ht="15" customHeight="1" x14ac:dyDescent="0.25">
      <c r="C7518" s="170"/>
      <c r="E7518" s="176"/>
      <c r="F7518" s="171"/>
      <c r="G7518" s="212"/>
      <c r="H7518" s="176"/>
      <c r="I7518" s="163"/>
    </row>
    <row r="7519" spans="3:9" s="175" customFormat="1" ht="15" customHeight="1" x14ac:dyDescent="0.25">
      <c r="C7519" s="170"/>
      <c r="E7519" s="176"/>
      <c r="F7519" s="171"/>
      <c r="G7519" s="212"/>
      <c r="H7519" s="176"/>
      <c r="I7519" s="163"/>
    </row>
    <row r="7520" spans="3:9" s="175" customFormat="1" ht="15" customHeight="1" x14ac:dyDescent="0.25">
      <c r="C7520" s="170"/>
      <c r="E7520" s="176"/>
      <c r="F7520" s="171"/>
      <c r="G7520" s="212"/>
      <c r="H7520" s="176"/>
      <c r="I7520" s="163"/>
    </row>
    <row r="7521" spans="3:9" s="175" customFormat="1" ht="15" customHeight="1" x14ac:dyDescent="0.25">
      <c r="C7521" s="170"/>
      <c r="E7521" s="176"/>
      <c r="F7521" s="171"/>
      <c r="G7521" s="212"/>
      <c r="H7521" s="176"/>
      <c r="I7521" s="163"/>
    </row>
    <row r="7522" spans="3:9" s="175" customFormat="1" ht="15" customHeight="1" x14ac:dyDescent="0.25">
      <c r="C7522" s="170"/>
      <c r="E7522" s="176"/>
      <c r="F7522" s="171"/>
      <c r="G7522" s="212"/>
      <c r="H7522" s="176"/>
      <c r="I7522" s="163"/>
    </row>
    <row r="7523" spans="3:9" s="175" customFormat="1" ht="15" customHeight="1" x14ac:dyDescent="0.25">
      <c r="C7523" s="170"/>
      <c r="E7523" s="176"/>
      <c r="F7523" s="171"/>
      <c r="G7523" s="212"/>
      <c r="H7523" s="176"/>
      <c r="I7523" s="163"/>
    </row>
    <row r="7524" spans="3:9" s="175" customFormat="1" ht="15" customHeight="1" x14ac:dyDescent="0.25">
      <c r="C7524" s="170"/>
      <c r="E7524" s="176"/>
      <c r="F7524" s="171"/>
      <c r="G7524" s="212"/>
      <c r="H7524" s="176"/>
      <c r="I7524" s="163"/>
    </row>
    <row r="7525" spans="3:9" s="175" customFormat="1" ht="15" customHeight="1" x14ac:dyDescent="0.25">
      <c r="C7525" s="170"/>
      <c r="E7525" s="176"/>
      <c r="F7525" s="171"/>
      <c r="G7525" s="212"/>
      <c r="H7525" s="176"/>
      <c r="I7525" s="163"/>
    </row>
    <row r="7526" spans="3:9" s="175" customFormat="1" ht="15" customHeight="1" x14ac:dyDescent="0.25">
      <c r="C7526" s="170"/>
      <c r="E7526" s="176"/>
      <c r="F7526" s="171"/>
      <c r="G7526" s="212"/>
      <c r="H7526" s="176"/>
      <c r="I7526" s="163"/>
    </row>
    <row r="7527" spans="3:9" s="175" customFormat="1" ht="15" customHeight="1" x14ac:dyDescent="0.25">
      <c r="C7527" s="170"/>
      <c r="E7527" s="176"/>
      <c r="F7527" s="171"/>
      <c r="G7527" s="212"/>
      <c r="H7527" s="176"/>
      <c r="I7527" s="163"/>
    </row>
    <row r="7528" spans="3:9" s="175" customFormat="1" ht="15" customHeight="1" x14ac:dyDescent="0.25">
      <c r="C7528" s="170"/>
      <c r="E7528" s="176"/>
      <c r="F7528" s="171"/>
      <c r="G7528" s="212"/>
      <c r="H7528" s="176"/>
      <c r="I7528" s="163"/>
    </row>
    <row r="7529" spans="3:9" s="175" customFormat="1" ht="15" customHeight="1" x14ac:dyDescent="0.25">
      <c r="C7529" s="170"/>
      <c r="E7529" s="176"/>
      <c r="F7529" s="171"/>
      <c r="G7529" s="212"/>
      <c r="H7529" s="176"/>
      <c r="I7529" s="163"/>
    </row>
    <row r="7530" spans="3:9" s="175" customFormat="1" ht="15" customHeight="1" x14ac:dyDescent="0.25">
      <c r="C7530" s="170"/>
      <c r="E7530" s="176"/>
      <c r="F7530" s="171"/>
      <c r="G7530" s="212"/>
      <c r="H7530" s="176"/>
      <c r="I7530" s="163"/>
    </row>
    <row r="7531" spans="3:9" s="175" customFormat="1" ht="15" customHeight="1" x14ac:dyDescent="0.25">
      <c r="C7531" s="170"/>
      <c r="E7531" s="176"/>
      <c r="F7531" s="171"/>
      <c r="G7531" s="212"/>
      <c r="H7531" s="176"/>
      <c r="I7531" s="163"/>
    </row>
    <row r="7532" spans="3:9" s="175" customFormat="1" ht="15" customHeight="1" x14ac:dyDescent="0.25">
      <c r="C7532" s="170"/>
      <c r="E7532" s="176"/>
      <c r="F7532" s="171"/>
      <c r="G7532" s="212"/>
      <c r="H7532" s="176"/>
      <c r="I7532" s="163"/>
    </row>
    <row r="7533" spans="3:9" s="175" customFormat="1" ht="15" customHeight="1" x14ac:dyDescent="0.25">
      <c r="C7533" s="170"/>
      <c r="E7533" s="176"/>
      <c r="F7533" s="171"/>
      <c r="G7533" s="212"/>
      <c r="H7533" s="176"/>
      <c r="I7533" s="163"/>
    </row>
    <row r="7534" spans="3:9" s="175" customFormat="1" ht="15" customHeight="1" x14ac:dyDescent="0.25">
      <c r="C7534" s="170"/>
      <c r="E7534" s="176"/>
      <c r="F7534" s="171"/>
      <c r="G7534" s="212"/>
      <c r="H7534" s="176"/>
      <c r="I7534" s="163"/>
    </row>
    <row r="7535" spans="3:9" s="175" customFormat="1" ht="15" customHeight="1" x14ac:dyDescent="0.25">
      <c r="C7535" s="170"/>
      <c r="E7535" s="176"/>
      <c r="F7535" s="171"/>
      <c r="G7535" s="212"/>
      <c r="H7535" s="176"/>
      <c r="I7535" s="163"/>
    </row>
    <row r="7536" spans="3:9" s="175" customFormat="1" ht="15" customHeight="1" x14ac:dyDescent="0.25">
      <c r="C7536" s="170"/>
      <c r="E7536" s="176"/>
      <c r="F7536" s="171"/>
      <c r="G7536" s="212"/>
      <c r="H7536" s="176"/>
      <c r="I7536" s="163"/>
    </row>
    <row r="7537" spans="3:9" s="175" customFormat="1" ht="15" customHeight="1" x14ac:dyDescent="0.25">
      <c r="C7537" s="170"/>
      <c r="E7537" s="176"/>
      <c r="F7537" s="171"/>
      <c r="G7537" s="212"/>
      <c r="H7537" s="176"/>
      <c r="I7537" s="163"/>
    </row>
    <row r="7538" spans="3:9" s="175" customFormat="1" ht="15" customHeight="1" x14ac:dyDescent="0.25">
      <c r="C7538" s="170"/>
      <c r="E7538" s="176"/>
      <c r="F7538" s="171"/>
      <c r="G7538" s="212"/>
      <c r="H7538" s="176"/>
      <c r="I7538" s="163"/>
    </row>
    <row r="7539" spans="3:9" s="175" customFormat="1" ht="15" customHeight="1" x14ac:dyDescent="0.25">
      <c r="C7539" s="170"/>
      <c r="E7539" s="176"/>
      <c r="F7539" s="171"/>
      <c r="G7539" s="212"/>
      <c r="H7539" s="176"/>
      <c r="I7539" s="163"/>
    </row>
    <row r="7540" spans="3:9" s="175" customFormat="1" ht="15" customHeight="1" x14ac:dyDescent="0.25">
      <c r="C7540" s="170"/>
      <c r="E7540" s="176"/>
      <c r="F7540" s="171"/>
      <c r="G7540" s="212"/>
      <c r="H7540" s="176"/>
      <c r="I7540" s="163"/>
    </row>
    <row r="7541" spans="3:9" s="175" customFormat="1" ht="15" customHeight="1" x14ac:dyDescent="0.25">
      <c r="C7541" s="170"/>
      <c r="E7541" s="176"/>
      <c r="F7541" s="171"/>
      <c r="G7541" s="212"/>
      <c r="H7541" s="176"/>
      <c r="I7541" s="163"/>
    </row>
    <row r="7542" spans="3:9" s="175" customFormat="1" ht="15" customHeight="1" x14ac:dyDescent="0.25">
      <c r="C7542" s="170"/>
      <c r="E7542" s="176"/>
      <c r="F7542" s="171"/>
      <c r="G7542" s="212"/>
      <c r="H7542" s="176"/>
      <c r="I7542" s="163"/>
    </row>
    <row r="7543" spans="3:9" s="175" customFormat="1" ht="15" customHeight="1" x14ac:dyDescent="0.25">
      <c r="C7543" s="170"/>
      <c r="E7543" s="176"/>
      <c r="F7543" s="171"/>
      <c r="G7543" s="212"/>
      <c r="H7543" s="176"/>
      <c r="I7543" s="163"/>
    </row>
    <row r="7544" spans="3:9" s="175" customFormat="1" ht="15" customHeight="1" x14ac:dyDescent="0.25">
      <c r="C7544" s="170"/>
      <c r="E7544" s="176"/>
      <c r="F7544" s="171"/>
      <c r="G7544" s="212"/>
      <c r="H7544" s="176"/>
      <c r="I7544" s="163"/>
    </row>
    <row r="7545" spans="3:9" s="175" customFormat="1" ht="15" customHeight="1" x14ac:dyDescent="0.25">
      <c r="C7545" s="170"/>
      <c r="E7545" s="176"/>
      <c r="F7545" s="171"/>
      <c r="G7545" s="212"/>
      <c r="H7545" s="176"/>
      <c r="I7545" s="163"/>
    </row>
    <row r="7546" spans="3:9" s="175" customFormat="1" ht="15" customHeight="1" x14ac:dyDescent="0.25">
      <c r="C7546" s="170"/>
      <c r="E7546" s="176"/>
      <c r="F7546" s="171"/>
      <c r="G7546" s="212"/>
      <c r="H7546" s="176"/>
      <c r="I7546" s="163"/>
    </row>
    <row r="7547" spans="3:9" s="175" customFormat="1" ht="15" customHeight="1" x14ac:dyDescent="0.25">
      <c r="C7547" s="170"/>
      <c r="E7547" s="176"/>
      <c r="F7547" s="171"/>
      <c r="G7547" s="212"/>
      <c r="H7547" s="176"/>
      <c r="I7547" s="163"/>
    </row>
    <row r="7548" spans="3:9" s="175" customFormat="1" ht="15" customHeight="1" x14ac:dyDescent="0.25">
      <c r="C7548" s="170"/>
      <c r="E7548" s="176"/>
      <c r="F7548" s="171"/>
      <c r="G7548" s="212"/>
      <c r="H7548" s="176"/>
      <c r="I7548" s="163"/>
    </row>
    <row r="7549" spans="3:9" s="175" customFormat="1" ht="15" customHeight="1" x14ac:dyDescent="0.25">
      <c r="C7549" s="170"/>
      <c r="E7549" s="176"/>
      <c r="F7549" s="171"/>
      <c r="G7549" s="212"/>
      <c r="H7549" s="176"/>
      <c r="I7549" s="163"/>
    </row>
    <row r="7550" spans="3:9" s="175" customFormat="1" ht="15" customHeight="1" x14ac:dyDescent="0.25">
      <c r="C7550" s="170"/>
      <c r="E7550" s="176"/>
      <c r="F7550" s="171"/>
      <c r="G7550" s="212"/>
      <c r="H7550" s="176"/>
      <c r="I7550" s="163"/>
    </row>
    <row r="7551" spans="3:9" s="175" customFormat="1" ht="15" customHeight="1" x14ac:dyDescent="0.25">
      <c r="C7551" s="170"/>
      <c r="E7551" s="176"/>
      <c r="F7551" s="171"/>
      <c r="G7551" s="212"/>
      <c r="H7551" s="176"/>
      <c r="I7551" s="163"/>
    </row>
    <row r="7552" spans="3:9" s="175" customFormat="1" ht="15" customHeight="1" x14ac:dyDescent="0.25">
      <c r="C7552" s="170"/>
      <c r="E7552" s="176"/>
      <c r="F7552" s="171"/>
      <c r="G7552" s="212"/>
      <c r="H7552" s="176"/>
      <c r="I7552" s="163"/>
    </row>
    <row r="7553" spans="3:9" s="175" customFormat="1" ht="15" customHeight="1" x14ac:dyDescent="0.25">
      <c r="C7553" s="170"/>
      <c r="E7553" s="176"/>
      <c r="F7553" s="171"/>
      <c r="G7553" s="212"/>
      <c r="H7553" s="176"/>
      <c r="I7553" s="163"/>
    </row>
    <row r="7554" spans="3:9" s="175" customFormat="1" ht="15" customHeight="1" x14ac:dyDescent="0.25">
      <c r="C7554" s="170"/>
      <c r="E7554" s="176"/>
      <c r="F7554" s="171"/>
      <c r="G7554" s="212"/>
      <c r="H7554" s="176"/>
      <c r="I7554" s="163"/>
    </row>
    <row r="7555" spans="3:9" s="175" customFormat="1" ht="15" customHeight="1" x14ac:dyDescent="0.25">
      <c r="C7555" s="170"/>
      <c r="E7555" s="176"/>
      <c r="F7555" s="171"/>
      <c r="G7555" s="212"/>
      <c r="H7555" s="176"/>
      <c r="I7555" s="163"/>
    </row>
    <row r="7556" spans="3:9" s="175" customFormat="1" ht="15" customHeight="1" x14ac:dyDescent="0.25">
      <c r="C7556" s="170"/>
      <c r="E7556" s="176"/>
      <c r="F7556" s="171"/>
      <c r="G7556" s="212"/>
      <c r="H7556" s="176"/>
      <c r="I7556" s="163"/>
    </row>
    <row r="7557" spans="3:9" s="175" customFormat="1" ht="15" customHeight="1" x14ac:dyDescent="0.25">
      <c r="C7557" s="170"/>
      <c r="E7557" s="176"/>
      <c r="F7557" s="171"/>
      <c r="G7557" s="212"/>
      <c r="H7557" s="176"/>
      <c r="I7557" s="163"/>
    </row>
    <row r="7558" spans="3:9" s="175" customFormat="1" ht="15" customHeight="1" x14ac:dyDescent="0.25">
      <c r="C7558" s="170"/>
      <c r="E7558" s="176"/>
      <c r="F7558" s="171"/>
      <c r="G7558" s="212"/>
      <c r="H7558" s="176"/>
      <c r="I7558" s="163"/>
    </row>
    <row r="7559" spans="3:9" s="175" customFormat="1" ht="15" customHeight="1" x14ac:dyDescent="0.25">
      <c r="C7559" s="170"/>
      <c r="E7559" s="176"/>
      <c r="F7559" s="171"/>
      <c r="G7559" s="212"/>
      <c r="H7559" s="176"/>
      <c r="I7559" s="163"/>
    </row>
    <row r="7560" spans="3:9" s="175" customFormat="1" ht="15" customHeight="1" x14ac:dyDescent="0.25">
      <c r="C7560" s="170"/>
      <c r="E7560" s="176"/>
      <c r="F7560" s="171"/>
      <c r="G7560" s="212"/>
      <c r="H7560" s="176"/>
      <c r="I7560" s="163"/>
    </row>
    <row r="7561" spans="3:9" s="175" customFormat="1" ht="15" customHeight="1" x14ac:dyDescent="0.25">
      <c r="C7561" s="170"/>
      <c r="E7561" s="176"/>
      <c r="F7561" s="171"/>
      <c r="G7561" s="212"/>
      <c r="H7561" s="176"/>
      <c r="I7561" s="163"/>
    </row>
    <row r="7562" spans="3:9" s="175" customFormat="1" ht="15" customHeight="1" x14ac:dyDescent="0.25">
      <c r="C7562" s="170"/>
      <c r="E7562" s="176"/>
      <c r="F7562" s="171"/>
      <c r="G7562" s="212"/>
      <c r="H7562" s="176"/>
      <c r="I7562" s="163"/>
    </row>
    <row r="7563" spans="3:9" s="175" customFormat="1" ht="15" customHeight="1" x14ac:dyDescent="0.25">
      <c r="C7563" s="170"/>
      <c r="E7563" s="176"/>
      <c r="F7563" s="171"/>
      <c r="G7563" s="212"/>
      <c r="H7563" s="176"/>
      <c r="I7563" s="163"/>
    </row>
    <row r="7564" spans="3:9" s="175" customFormat="1" ht="15" customHeight="1" x14ac:dyDescent="0.25">
      <c r="C7564" s="170"/>
      <c r="E7564" s="176"/>
      <c r="F7564" s="171"/>
      <c r="G7564" s="212"/>
      <c r="H7564" s="176"/>
      <c r="I7564" s="163"/>
    </row>
    <row r="7565" spans="3:9" s="175" customFormat="1" ht="15" customHeight="1" x14ac:dyDescent="0.25">
      <c r="C7565" s="170"/>
      <c r="E7565" s="176"/>
      <c r="F7565" s="171"/>
      <c r="G7565" s="212"/>
      <c r="H7565" s="176"/>
      <c r="I7565" s="163"/>
    </row>
    <row r="7566" spans="3:9" s="175" customFormat="1" ht="15" customHeight="1" x14ac:dyDescent="0.25">
      <c r="C7566" s="170"/>
      <c r="E7566" s="176"/>
      <c r="F7566" s="171"/>
      <c r="G7566" s="212"/>
      <c r="H7566" s="176"/>
      <c r="I7566" s="163"/>
    </row>
    <row r="7567" spans="3:9" s="175" customFormat="1" ht="15" customHeight="1" x14ac:dyDescent="0.25">
      <c r="C7567" s="170"/>
      <c r="E7567" s="176"/>
      <c r="F7567" s="171"/>
      <c r="G7567" s="212"/>
      <c r="H7567" s="176"/>
      <c r="I7567" s="163"/>
    </row>
    <row r="7568" spans="3:9" s="175" customFormat="1" ht="15" customHeight="1" x14ac:dyDescent="0.25">
      <c r="C7568" s="170"/>
      <c r="E7568" s="176"/>
      <c r="F7568" s="171"/>
      <c r="G7568" s="212"/>
      <c r="H7568" s="176"/>
      <c r="I7568" s="163"/>
    </row>
    <row r="7569" spans="3:9" s="175" customFormat="1" ht="15" customHeight="1" x14ac:dyDescent="0.25">
      <c r="C7569" s="170"/>
      <c r="E7569" s="176"/>
      <c r="F7569" s="171"/>
      <c r="G7569" s="212"/>
      <c r="H7569" s="176"/>
      <c r="I7569" s="163"/>
    </row>
    <row r="7570" spans="3:9" s="175" customFormat="1" ht="15" customHeight="1" x14ac:dyDescent="0.25">
      <c r="C7570" s="170"/>
      <c r="E7570" s="176"/>
      <c r="F7570" s="171"/>
      <c r="G7570" s="212"/>
      <c r="H7570" s="176"/>
      <c r="I7570" s="163"/>
    </row>
    <row r="7571" spans="3:9" s="175" customFormat="1" ht="15" customHeight="1" x14ac:dyDescent="0.25">
      <c r="C7571" s="170"/>
      <c r="E7571" s="176"/>
      <c r="F7571" s="171"/>
      <c r="G7571" s="212"/>
      <c r="H7571" s="176"/>
      <c r="I7571" s="163"/>
    </row>
    <row r="7572" spans="3:9" s="175" customFormat="1" ht="15" customHeight="1" x14ac:dyDescent="0.25">
      <c r="C7572" s="170"/>
      <c r="E7572" s="176"/>
      <c r="F7572" s="171"/>
      <c r="G7572" s="212"/>
      <c r="H7572" s="176"/>
      <c r="I7572" s="163"/>
    </row>
    <row r="7573" spans="3:9" s="175" customFormat="1" ht="15" customHeight="1" x14ac:dyDescent="0.25">
      <c r="C7573" s="170"/>
      <c r="E7573" s="176"/>
      <c r="F7573" s="171"/>
      <c r="G7573" s="212"/>
      <c r="H7573" s="176"/>
      <c r="I7573" s="163"/>
    </row>
    <row r="7574" spans="3:9" s="175" customFormat="1" ht="15" customHeight="1" x14ac:dyDescent="0.25">
      <c r="C7574" s="170"/>
      <c r="E7574" s="176"/>
      <c r="F7574" s="171"/>
      <c r="G7574" s="212"/>
      <c r="H7574" s="176"/>
      <c r="I7574" s="163"/>
    </row>
    <row r="7575" spans="3:9" s="175" customFormat="1" ht="15" customHeight="1" x14ac:dyDescent="0.25">
      <c r="C7575" s="170"/>
      <c r="E7575" s="176"/>
      <c r="F7575" s="171"/>
      <c r="G7575" s="212"/>
      <c r="H7575" s="176"/>
      <c r="I7575" s="163"/>
    </row>
    <row r="7576" spans="3:9" s="175" customFormat="1" ht="15" customHeight="1" x14ac:dyDescent="0.25">
      <c r="C7576" s="170"/>
      <c r="E7576" s="176"/>
      <c r="F7576" s="171"/>
      <c r="G7576" s="212"/>
      <c r="H7576" s="176"/>
      <c r="I7576" s="163"/>
    </row>
    <row r="7577" spans="3:9" s="175" customFormat="1" ht="15" customHeight="1" x14ac:dyDescent="0.25">
      <c r="C7577" s="170"/>
      <c r="E7577" s="176"/>
      <c r="F7577" s="171"/>
      <c r="G7577" s="212"/>
      <c r="H7577" s="176"/>
      <c r="I7577" s="163"/>
    </row>
    <row r="7578" spans="3:9" s="175" customFormat="1" ht="15" customHeight="1" x14ac:dyDescent="0.25">
      <c r="C7578" s="170"/>
      <c r="E7578" s="176"/>
      <c r="F7578" s="171"/>
      <c r="G7578" s="212"/>
      <c r="H7578" s="176"/>
      <c r="I7578" s="163"/>
    </row>
    <row r="7579" spans="3:9" s="175" customFormat="1" ht="15" customHeight="1" x14ac:dyDescent="0.25">
      <c r="C7579" s="170"/>
      <c r="E7579" s="176"/>
      <c r="F7579" s="171"/>
      <c r="G7579" s="212"/>
      <c r="H7579" s="176"/>
      <c r="I7579" s="163"/>
    </row>
    <row r="7580" spans="3:9" s="175" customFormat="1" ht="15" customHeight="1" x14ac:dyDescent="0.25">
      <c r="C7580" s="170"/>
      <c r="E7580" s="176"/>
      <c r="F7580" s="171"/>
      <c r="G7580" s="212"/>
      <c r="H7580" s="176"/>
      <c r="I7580" s="163"/>
    </row>
    <row r="7581" spans="3:9" s="175" customFormat="1" ht="15" customHeight="1" x14ac:dyDescent="0.25">
      <c r="C7581" s="170"/>
      <c r="E7581" s="176"/>
      <c r="F7581" s="171"/>
      <c r="G7581" s="212"/>
      <c r="H7581" s="176"/>
      <c r="I7581" s="163"/>
    </row>
    <row r="7582" spans="3:9" s="175" customFormat="1" ht="15" customHeight="1" x14ac:dyDescent="0.25">
      <c r="C7582" s="170"/>
      <c r="E7582" s="176"/>
      <c r="F7582" s="171"/>
      <c r="G7582" s="212"/>
      <c r="H7582" s="176"/>
      <c r="I7582" s="163"/>
    </row>
    <row r="7583" spans="3:9" s="175" customFormat="1" ht="15" customHeight="1" x14ac:dyDescent="0.25">
      <c r="C7583" s="170"/>
      <c r="E7583" s="176"/>
      <c r="F7583" s="171"/>
      <c r="G7583" s="212"/>
      <c r="H7583" s="176"/>
      <c r="I7583" s="163"/>
    </row>
    <row r="7584" spans="3:9" s="175" customFormat="1" ht="15" customHeight="1" x14ac:dyDescent="0.25">
      <c r="C7584" s="170"/>
      <c r="E7584" s="176"/>
      <c r="F7584" s="171"/>
      <c r="G7584" s="212"/>
      <c r="H7584" s="176"/>
      <c r="I7584" s="163"/>
    </row>
    <row r="7585" spans="3:9" s="175" customFormat="1" ht="15" customHeight="1" x14ac:dyDescent="0.25">
      <c r="C7585" s="170"/>
      <c r="E7585" s="176"/>
      <c r="F7585" s="171"/>
      <c r="G7585" s="212"/>
      <c r="H7585" s="176"/>
      <c r="I7585" s="163"/>
    </row>
    <row r="7586" spans="3:9" s="175" customFormat="1" ht="15" customHeight="1" x14ac:dyDescent="0.25">
      <c r="C7586" s="170"/>
      <c r="E7586" s="176"/>
      <c r="F7586" s="171"/>
      <c r="G7586" s="212"/>
      <c r="H7586" s="176"/>
      <c r="I7586" s="163"/>
    </row>
    <row r="7587" spans="3:9" s="175" customFormat="1" ht="15" customHeight="1" x14ac:dyDescent="0.25">
      <c r="C7587" s="170"/>
      <c r="E7587" s="176"/>
      <c r="F7587" s="171"/>
      <c r="G7587" s="212"/>
      <c r="H7587" s="176"/>
      <c r="I7587" s="163"/>
    </row>
    <row r="7588" spans="3:9" s="175" customFormat="1" ht="15" customHeight="1" x14ac:dyDescent="0.25">
      <c r="C7588" s="170"/>
      <c r="E7588" s="176"/>
      <c r="F7588" s="171"/>
      <c r="G7588" s="212"/>
      <c r="H7588" s="176"/>
      <c r="I7588" s="163"/>
    </row>
    <row r="7589" spans="3:9" s="175" customFormat="1" ht="15" customHeight="1" x14ac:dyDescent="0.25">
      <c r="C7589" s="170"/>
      <c r="E7589" s="176"/>
      <c r="F7589" s="171"/>
      <c r="G7589" s="212"/>
      <c r="H7589" s="176"/>
      <c r="I7589" s="163"/>
    </row>
    <row r="7590" spans="3:9" s="175" customFormat="1" ht="15" customHeight="1" x14ac:dyDescent="0.25">
      <c r="C7590" s="170"/>
      <c r="E7590" s="176"/>
      <c r="F7590" s="171"/>
      <c r="G7590" s="212"/>
      <c r="H7590" s="176"/>
      <c r="I7590" s="163"/>
    </row>
    <row r="7591" spans="3:9" s="175" customFormat="1" ht="15" customHeight="1" x14ac:dyDescent="0.25">
      <c r="C7591" s="170"/>
      <c r="E7591" s="176"/>
      <c r="F7591" s="171"/>
      <c r="G7591" s="212"/>
      <c r="H7591" s="176"/>
      <c r="I7591" s="163"/>
    </row>
    <row r="7592" spans="3:9" s="175" customFormat="1" ht="15" customHeight="1" x14ac:dyDescent="0.25">
      <c r="C7592" s="170"/>
      <c r="E7592" s="176"/>
      <c r="F7592" s="171"/>
      <c r="G7592" s="212"/>
      <c r="H7592" s="176"/>
      <c r="I7592" s="163"/>
    </row>
    <row r="7593" spans="3:9" s="175" customFormat="1" ht="15" customHeight="1" x14ac:dyDescent="0.25">
      <c r="C7593" s="170"/>
      <c r="E7593" s="176"/>
      <c r="F7593" s="171"/>
      <c r="G7593" s="212"/>
      <c r="H7593" s="176"/>
      <c r="I7593" s="163"/>
    </row>
    <row r="7594" spans="3:9" s="175" customFormat="1" ht="15" customHeight="1" x14ac:dyDescent="0.25">
      <c r="C7594" s="170"/>
      <c r="E7594" s="176"/>
      <c r="F7594" s="171"/>
      <c r="G7594" s="212"/>
      <c r="H7594" s="176"/>
      <c r="I7594" s="163"/>
    </row>
    <row r="7595" spans="3:9" s="175" customFormat="1" ht="15" customHeight="1" x14ac:dyDescent="0.25">
      <c r="C7595" s="170"/>
      <c r="E7595" s="176"/>
      <c r="F7595" s="171"/>
      <c r="G7595" s="212"/>
      <c r="H7595" s="176"/>
      <c r="I7595" s="163"/>
    </row>
    <row r="7596" spans="3:9" s="175" customFormat="1" ht="15" customHeight="1" x14ac:dyDescent="0.25">
      <c r="C7596" s="170"/>
      <c r="E7596" s="176"/>
      <c r="F7596" s="171"/>
      <c r="G7596" s="212"/>
      <c r="H7596" s="176"/>
      <c r="I7596" s="163"/>
    </row>
    <row r="7597" spans="3:9" s="175" customFormat="1" ht="15" customHeight="1" x14ac:dyDescent="0.25">
      <c r="C7597" s="170"/>
      <c r="E7597" s="176"/>
      <c r="F7597" s="171"/>
      <c r="G7597" s="212"/>
      <c r="H7597" s="176"/>
      <c r="I7597" s="163"/>
    </row>
    <row r="7598" spans="3:9" s="175" customFormat="1" ht="15" customHeight="1" x14ac:dyDescent="0.25">
      <c r="C7598" s="170"/>
      <c r="E7598" s="176"/>
      <c r="F7598" s="171"/>
      <c r="G7598" s="212"/>
      <c r="H7598" s="176"/>
      <c r="I7598" s="163"/>
    </row>
    <row r="7599" spans="3:9" s="175" customFormat="1" ht="15" customHeight="1" x14ac:dyDescent="0.25">
      <c r="C7599" s="170"/>
      <c r="E7599" s="176"/>
      <c r="F7599" s="171"/>
      <c r="G7599" s="212"/>
      <c r="H7599" s="176"/>
      <c r="I7599" s="163"/>
    </row>
    <row r="7600" spans="3:9" s="175" customFormat="1" ht="15" customHeight="1" x14ac:dyDescent="0.25">
      <c r="C7600" s="170"/>
      <c r="E7600" s="176"/>
      <c r="F7600" s="171"/>
      <c r="G7600" s="212"/>
      <c r="H7600" s="176"/>
      <c r="I7600" s="163"/>
    </row>
    <row r="7601" spans="3:9" s="175" customFormat="1" ht="15" customHeight="1" x14ac:dyDescent="0.25">
      <c r="C7601" s="170"/>
      <c r="E7601" s="176"/>
      <c r="F7601" s="171"/>
      <c r="G7601" s="212"/>
      <c r="H7601" s="176"/>
      <c r="I7601" s="163"/>
    </row>
    <row r="7602" spans="3:9" s="175" customFormat="1" ht="15" customHeight="1" x14ac:dyDescent="0.25">
      <c r="C7602" s="170"/>
      <c r="E7602" s="176"/>
      <c r="F7602" s="171"/>
      <c r="G7602" s="212"/>
      <c r="H7602" s="176"/>
      <c r="I7602" s="163"/>
    </row>
    <row r="7603" spans="3:9" s="175" customFormat="1" ht="15" customHeight="1" x14ac:dyDescent="0.25">
      <c r="C7603" s="170"/>
      <c r="E7603" s="176"/>
      <c r="F7603" s="171"/>
      <c r="G7603" s="212"/>
      <c r="H7603" s="176"/>
      <c r="I7603" s="163"/>
    </row>
    <row r="7604" spans="3:9" s="175" customFormat="1" ht="15" customHeight="1" x14ac:dyDescent="0.25">
      <c r="C7604" s="170"/>
      <c r="E7604" s="176"/>
      <c r="F7604" s="171"/>
      <c r="G7604" s="212"/>
      <c r="H7604" s="176"/>
      <c r="I7604" s="163"/>
    </row>
    <row r="7605" spans="3:9" s="175" customFormat="1" ht="15" customHeight="1" x14ac:dyDescent="0.25">
      <c r="C7605" s="170"/>
      <c r="E7605" s="176"/>
      <c r="F7605" s="171"/>
      <c r="G7605" s="212"/>
      <c r="H7605" s="176"/>
      <c r="I7605" s="163"/>
    </row>
    <row r="7606" spans="3:9" s="175" customFormat="1" ht="15" customHeight="1" x14ac:dyDescent="0.25">
      <c r="C7606" s="170"/>
      <c r="E7606" s="176"/>
      <c r="F7606" s="171"/>
      <c r="G7606" s="212"/>
      <c r="H7606" s="176"/>
      <c r="I7606" s="163"/>
    </row>
    <row r="7607" spans="3:9" s="175" customFormat="1" ht="15" customHeight="1" x14ac:dyDescent="0.25">
      <c r="C7607" s="170"/>
      <c r="E7607" s="176"/>
      <c r="F7607" s="171"/>
      <c r="G7607" s="212"/>
      <c r="H7607" s="176"/>
      <c r="I7607" s="163"/>
    </row>
    <row r="7608" spans="3:9" s="175" customFormat="1" ht="15" customHeight="1" x14ac:dyDescent="0.25">
      <c r="C7608" s="170"/>
      <c r="E7608" s="176"/>
      <c r="F7608" s="171"/>
      <c r="G7608" s="212"/>
      <c r="H7608" s="176"/>
      <c r="I7608" s="163"/>
    </row>
    <row r="7609" spans="3:9" s="175" customFormat="1" ht="15" customHeight="1" x14ac:dyDescent="0.25">
      <c r="C7609" s="170"/>
      <c r="E7609" s="176"/>
      <c r="F7609" s="171"/>
      <c r="G7609" s="212"/>
      <c r="H7609" s="176"/>
      <c r="I7609" s="163"/>
    </row>
    <row r="7610" spans="3:9" s="175" customFormat="1" ht="15" customHeight="1" x14ac:dyDescent="0.25">
      <c r="C7610" s="170"/>
      <c r="E7610" s="176"/>
      <c r="F7610" s="171"/>
      <c r="G7610" s="212"/>
      <c r="H7610" s="176"/>
      <c r="I7610" s="163"/>
    </row>
    <row r="7611" spans="3:9" s="175" customFormat="1" ht="15" customHeight="1" x14ac:dyDescent="0.25">
      <c r="C7611" s="170"/>
      <c r="E7611" s="176"/>
      <c r="F7611" s="171"/>
      <c r="G7611" s="212"/>
      <c r="H7611" s="176"/>
      <c r="I7611" s="163"/>
    </row>
    <row r="7612" spans="3:9" s="175" customFormat="1" ht="15" customHeight="1" x14ac:dyDescent="0.25">
      <c r="C7612" s="170"/>
      <c r="E7612" s="176"/>
      <c r="F7612" s="171"/>
      <c r="G7612" s="212"/>
      <c r="H7612" s="176"/>
      <c r="I7612" s="163"/>
    </row>
    <row r="7613" spans="3:9" s="175" customFormat="1" ht="15" customHeight="1" x14ac:dyDescent="0.25">
      <c r="C7613" s="170"/>
      <c r="E7613" s="176"/>
      <c r="F7613" s="171"/>
      <c r="G7613" s="212"/>
      <c r="H7613" s="176"/>
      <c r="I7613" s="163"/>
    </row>
    <row r="7614" spans="3:9" s="175" customFormat="1" ht="15" customHeight="1" x14ac:dyDescent="0.25">
      <c r="C7614" s="170"/>
      <c r="E7614" s="176"/>
      <c r="F7614" s="171"/>
      <c r="G7614" s="212"/>
      <c r="H7614" s="176"/>
      <c r="I7614" s="163"/>
    </row>
    <row r="7615" spans="3:9" s="175" customFormat="1" ht="15" customHeight="1" x14ac:dyDescent="0.25">
      <c r="C7615" s="170"/>
      <c r="E7615" s="176"/>
      <c r="F7615" s="171"/>
      <c r="G7615" s="212"/>
      <c r="H7615" s="176"/>
      <c r="I7615" s="163"/>
    </row>
    <row r="7616" spans="3:9" s="175" customFormat="1" ht="15" customHeight="1" x14ac:dyDescent="0.25">
      <c r="C7616" s="170"/>
      <c r="E7616" s="176"/>
      <c r="F7616" s="171"/>
      <c r="G7616" s="212"/>
      <c r="H7616" s="176"/>
      <c r="I7616" s="163"/>
    </row>
    <row r="7617" spans="3:9" s="175" customFormat="1" ht="15" customHeight="1" x14ac:dyDescent="0.25">
      <c r="C7617" s="170"/>
      <c r="E7617" s="176"/>
      <c r="F7617" s="171"/>
      <c r="G7617" s="212"/>
      <c r="H7617" s="176"/>
      <c r="I7617" s="163"/>
    </row>
    <row r="7618" spans="3:9" s="175" customFormat="1" ht="15" customHeight="1" x14ac:dyDescent="0.25">
      <c r="C7618" s="170"/>
      <c r="E7618" s="176"/>
      <c r="F7618" s="171"/>
      <c r="G7618" s="212"/>
      <c r="H7618" s="176"/>
      <c r="I7618" s="163"/>
    </row>
    <row r="7619" spans="3:9" s="175" customFormat="1" ht="15" customHeight="1" x14ac:dyDescent="0.25">
      <c r="C7619" s="170"/>
      <c r="E7619" s="176"/>
      <c r="F7619" s="171"/>
      <c r="G7619" s="212"/>
      <c r="H7619" s="176"/>
      <c r="I7619" s="163"/>
    </row>
    <row r="7620" spans="3:9" s="175" customFormat="1" ht="15" customHeight="1" x14ac:dyDescent="0.25">
      <c r="C7620" s="170"/>
      <c r="E7620" s="176"/>
      <c r="F7620" s="171"/>
      <c r="G7620" s="212"/>
      <c r="H7620" s="176"/>
      <c r="I7620" s="163"/>
    </row>
    <row r="7621" spans="3:9" s="175" customFormat="1" ht="15" customHeight="1" x14ac:dyDescent="0.25">
      <c r="C7621" s="170"/>
      <c r="E7621" s="176"/>
      <c r="F7621" s="171"/>
      <c r="G7621" s="212"/>
      <c r="H7621" s="176"/>
      <c r="I7621" s="163"/>
    </row>
    <row r="7622" spans="3:9" s="175" customFormat="1" ht="15" customHeight="1" x14ac:dyDescent="0.25">
      <c r="C7622" s="170"/>
      <c r="E7622" s="176"/>
      <c r="F7622" s="171"/>
      <c r="G7622" s="212"/>
      <c r="H7622" s="176"/>
      <c r="I7622" s="163"/>
    </row>
    <row r="7623" spans="3:9" s="175" customFormat="1" ht="15" customHeight="1" x14ac:dyDescent="0.25">
      <c r="C7623" s="170"/>
      <c r="E7623" s="176"/>
      <c r="F7623" s="171"/>
      <c r="G7623" s="212"/>
      <c r="H7623" s="176"/>
      <c r="I7623" s="163"/>
    </row>
    <row r="7624" spans="3:9" s="175" customFormat="1" ht="15" customHeight="1" x14ac:dyDescent="0.25">
      <c r="C7624" s="170"/>
      <c r="E7624" s="176"/>
      <c r="F7624" s="171"/>
      <c r="G7624" s="212"/>
      <c r="H7624" s="176"/>
      <c r="I7624" s="163"/>
    </row>
    <row r="7625" spans="3:9" s="175" customFormat="1" ht="15" customHeight="1" x14ac:dyDescent="0.25">
      <c r="C7625" s="170"/>
      <c r="E7625" s="176"/>
      <c r="F7625" s="171"/>
      <c r="G7625" s="212"/>
      <c r="H7625" s="176"/>
      <c r="I7625" s="163"/>
    </row>
    <row r="7626" spans="3:9" s="175" customFormat="1" ht="15" customHeight="1" x14ac:dyDescent="0.25">
      <c r="C7626" s="170"/>
      <c r="E7626" s="176"/>
      <c r="F7626" s="171"/>
      <c r="G7626" s="212"/>
      <c r="H7626" s="176"/>
      <c r="I7626" s="163"/>
    </row>
    <row r="7627" spans="3:9" s="175" customFormat="1" ht="15" customHeight="1" x14ac:dyDescent="0.25">
      <c r="C7627" s="170"/>
      <c r="E7627" s="176"/>
      <c r="F7627" s="171"/>
      <c r="G7627" s="212"/>
      <c r="H7627" s="176"/>
      <c r="I7627" s="163"/>
    </row>
    <row r="7628" spans="3:9" s="175" customFormat="1" ht="15" customHeight="1" x14ac:dyDescent="0.25">
      <c r="C7628" s="170"/>
      <c r="E7628" s="176"/>
      <c r="F7628" s="171"/>
      <c r="G7628" s="212"/>
      <c r="H7628" s="176"/>
      <c r="I7628" s="163"/>
    </row>
    <row r="7629" spans="3:9" s="175" customFormat="1" ht="15" customHeight="1" x14ac:dyDescent="0.25">
      <c r="C7629" s="170"/>
      <c r="E7629" s="176"/>
      <c r="F7629" s="171"/>
      <c r="G7629" s="212"/>
      <c r="H7629" s="176"/>
      <c r="I7629" s="163"/>
    </row>
    <row r="7630" spans="3:9" s="175" customFormat="1" ht="15" customHeight="1" x14ac:dyDescent="0.25">
      <c r="C7630" s="170"/>
      <c r="E7630" s="176"/>
      <c r="F7630" s="171"/>
      <c r="G7630" s="212"/>
      <c r="H7630" s="176"/>
      <c r="I7630" s="163"/>
    </row>
    <row r="7631" spans="3:9" s="175" customFormat="1" ht="15" customHeight="1" x14ac:dyDescent="0.25">
      <c r="C7631" s="170"/>
      <c r="E7631" s="176"/>
      <c r="F7631" s="171"/>
      <c r="G7631" s="212"/>
      <c r="H7631" s="176"/>
      <c r="I7631" s="163"/>
    </row>
    <row r="7632" spans="3:9" s="175" customFormat="1" ht="15" customHeight="1" x14ac:dyDescent="0.25">
      <c r="C7632" s="170"/>
      <c r="E7632" s="176"/>
      <c r="F7632" s="171"/>
      <c r="G7632" s="212"/>
      <c r="H7632" s="176"/>
      <c r="I7632" s="163"/>
    </row>
    <row r="7633" spans="3:9" s="175" customFormat="1" ht="15" customHeight="1" x14ac:dyDescent="0.25">
      <c r="C7633" s="170"/>
      <c r="E7633" s="176"/>
      <c r="F7633" s="171"/>
      <c r="G7633" s="212"/>
      <c r="H7633" s="176"/>
      <c r="I7633" s="163"/>
    </row>
    <row r="7634" spans="3:9" s="175" customFormat="1" ht="15" customHeight="1" x14ac:dyDescent="0.25">
      <c r="C7634" s="170"/>
      <c r="E7634" s="176"/>
      <c r="F7634" s="171"/>
      <c r="G7634" s="212"/>
      <c r="H7634" s="176"/>
      <c r="I7634" s="163"/>
    </row>
    <row r="7635" spans="3:9" s="175" customFormat="1" ht="15" customHeight="1" x14ac:dyDescent="0.25">
      <c r="C7635" s="170"/>
      <c r="E7635" s="176"/>
      <c r="F7635" s="171"/>
      <c r="G7635" s="212"/>
      <c r="H7635" s="176"/>
      <c r="I7635" s="163"/>
    </row>
    <row r="7636" spans="3:9" s="175" customFormat="1" ht="15" customHeight="1" x14ac:dyDescent="0.25">
      <c r="C7636" s="170"/>
      <c r="E7636" s="176"/>
      <c r="F7636" s="171"/>
      <c r="G7636" s="212"/>
      <c r="H7636" s="176"/>
      <c r="I7636" s="163"/>
    </row>
    <row r="7637" spans="3:9" s="175" customFormat="1" ht="15" customHeight="1" x14ac:dyDescent="0.25">
      <c r="C7637" s="170"/>
      <c r="E7637" s="176"/>
      <c r="F7637" s="171"/>
      <c r="G7637" s="212"/>
      <c r="H7637" s="176"/>
      <c r="I7637" s="163"/>
    </row>
    <row r="7638" spans="3:9" s="175" customFormat="1" ht="15" customHeight="1" x14ac:dyDescent="0.25">
      <c r="C7638" s="170"/>
      <c r="E7638" s="176"/>
      <c r="F7638" s="171"/>
      <c r="G7638" s="212"/>
      <c r="H7638" s="176"/>
      <c r="I7638" s="163"/>
    </row>
    <row r="7639" spans="3:9" s="175" customFormat="1" ht="15" customHeight="1" x14ac:dyDescent="0.25">
      <c r="C7639" s="170"/>
      <c r="E7639" s="176"/>
      <c r="F7639" s="171"/>
      <c r="G7639" s="212"/>
      <c r="H7639" s="176"/>
      <c r="I7639" s="163"/>
    </row>
    <row r="7640" spans="3:9" s="175" customFormat="1" ht="15" customHeight="1" x14ac:dyDescent="0.25">
      <c r="C7640" s="170"/>
      <c r="E7640" s="176"/>
      <c r="F7640" s="171"/>
      <c r="G7640" s="212"/>
      <c r="H7640" s="176"/>
      <c r="I7640" s="163"/>
    </row>
    <row r="7641" spans="3:9" s="175" customFormat="1" ht="15" customHeight="1" x14ac:dyDescent="0.25">
      <c r="C7641" s="170"/>
      <c r="E7641" s="176"/>
      <c r="F7641" s="171"/>
      <c r="G7641" s="212"/>
      <c r="H7641" s="176"/>
      <c r="I7641" s="163"/>
    </row>
    <row r="7642" spans="3:9" s="175" customFormat="1" ht="15" customHeight="1" x14ac:dyDescent="0.25">
      <c r="C7642" s="170"/>
      <c r="E7642" s="176"/>
      <c r="F7642" s="171"/>
      <c r="G7642" s="212"/>
      <c r="H7642" s="176"/>
      <c r="I7642" s="163"/>
    </row>
    <row r="7643" spans="3:9" s="175" customFormat="1" ht="15" customHeight="1" x14ac:dyDescent="0.25">
      <c r="C7643" s="170"/>
      <c r="E7643" s="176"/>
      <c r="F7643" s="171"/>
      <c r="G7643" s="212"/>
      <c r="H7643" s="176"/>
      <c r="I7643" s="163"/>
    </row>
    <row r="7644" spans="3:9" s="175" customFormat="1" ht="15" customHeight="1" x14ac:dyDescent="0.25">
      <c r="C7644" s="170"/>
      <c r="E7644" s="176"/>
      <c r="F7644" s="171"/>
      <c r="G7644" s="212"/>
      <c r="H7644" s="176"/>
      <c r="I7644" s="163"/>
    </row>
    <row r="7645" spans="3:9" s="175" customFormat="1" ht="15" customHeight="1" x14ac:dyDescent="0.25">
      <c r="C7645" s="170"/>
      <c r="E7645" s="176"/>
      <c r="F7645" s="171"/>
      <c r="G7645" s="212"/>
      <c r="H7645" s="176"/>
      <c r="I7645" s="163"/>
    </row>
    <row r="7646" spans="3:9" s="175" customFormat="1" ht="15" customHeight="1" x14ac:dyDescent="0.25">
      <c r="C7646" s="170"/>
      <c r="E7646" s="176"/>
      <c r="F7646" s="171"/>
      <c r="G7646" s="212"/>
      <c r="H7646" s="176"/>
      <c r="I7646" s="163"/>
    </row>
    <row r="7647" spans="3:9" s="175" customFormat="1" ht="15" customHeight="1" x14ac:dyDescent="0.25">
      <c r="C7647" s="170"/>
      <c r="E7647" s="176"/>
      <c r="F7647" s="171"/>
      <c r="G7647" s="212"/>
      <c r="H7647" s="176"/>
      <c r="I7647" s="163"/>
    </row>
    <row r="7648" spans="3:9" s="175" customFormat="1" ht="15" customHeight="1" x14ac:dyDescent="0.25">
      <c r="C7648" s="170"/>
      <c r="E7648" s="176"/>
      <c r="F7648" s="171"/>
      <c r="G7648" s="212"/>
      <c r="H7648" s="176"/>
      <c r="I7648" s="163"/>
    </row>
    <row r="7649" spans="3:9" s="175" customFormat="1" ht="15" customHeight="1" x14ac:dyDescent="0.25">
      <c r="C7649" s="170"/>
      <c r="E7649" s="176"/>
      <c r="F7649" s="171"/>
      <c r="G7649" s="212"/>
      <c r="H7649" s="176"/>
      <c r="I7649" s="163"/>
    </row>
    <row r="7650" spans="3:9" s="175" customFormat="1" ht="15" customHeight="1" x14ac:dyDescent="0.25">
      <c r="C7650" s="170"/>
      <c r="E7650" s="176"/>
      <c r="F7650" s="171"/>
      <c r="G7650" s="212"/>
      <c r="H7650" s="176"/>
      <c r="I7650" s="163"/>
    </row>
    <row r="7651" spans="3:9" s="175" customFormat="1" ht="15" customHeight="1" x14ac:dyDescent="0.25">
      <c r="C7651" s="170"/>
      <c r="E7651" s="176"/>
      <c r="F7651" s="171"/>
      <c r="G7651" s="212"/>
      <c r="H7651" s="176"/>
      <c r="I7651" s="163"/>
    </row>
    <row r="7652" spans="3:9" s="175" customFormat="1" ht="15" customHeight="1" x14ac:dyDescent="0.25">
      <c r="C7652" s="170"/>
      <c r="E7652" s="176"/>
      <c r="F7652" s="171"/>
      <c r="G7652" s="212"/>
      <c r="H7652" s="176"/>
      <c r="I7652" s="163"/>
    </row>
    <row r="7653" spans="3:9" s="175" customFormat="1" ht="15" customHeight="1" x14ac:dyDescent="0.25">
      <c r="C7653" s="170"/>
      <c r="E7653" s="176"/>
      <c r="F7653" s="171"/>
      <c r="G7653" s="212"/>
      <c r="H7653" s="176"/>
      <c r="I7653" s="163"/>
    </row>
    <row r="7654" spans="3:9" s="175" customFormat="1" ht="15" customHeight="1" x14ac:dyDescent="0.25">
      <c r="C7654" s="170"/>
      <c r="E7654" s="176"/>
      <c r="F7654" s="171"/>
      <c r="G7654" s="212"/>
      <c r="H7654" s="176"/>
      <c r="I7654" s="163"/>
    </row>
    <row r="7655" spans="3:9" s="175" customFormat="1" ht="15" customHeight="1" x14ac:dyDescent="0.25">
      <c r="C7655" s="170"/>
      <c r="E7655" s="176"/>
      <c r="F7655" s="171"/>
      <c r="G7655" s="212"/>
      <c r="H7655" s="176"/>
      <c r="I7655" s="163"/>
    </row>
    <row r="7656" spans="3:9" s="175" customFormat="1" ht="15" customHeight="1" x14ac:dyDescent="0.25">
      <c r="C7656" s="170"/>
      <c r="E7656" s="176"/>
      <c r="F7656" s="171"/>
      <c r="G7656" s="212"/>
      <c r="H7656" s="176"/>
      <c r="I7656" s="163"/>
    </row>
    <row r="7657" spans="3:9" s="175" customFormat="1" ht="15" customHeight="1" x14ac:dyDescent="0.25">
      <c r="C7657" s="170"/>
      <c r="E7657" s="176"/>
      <c r="F7657" s="171"/>
      <c r="G7657" s="212"/>
      <c r="H7657" s="176"/>
      <c r="I7657" s="163"/>
    </row>
    <row r="7658" spans="3:9" s="175" customFormat="1" ht="15" customHeight="1" x14ac:dyDescent="0.25">
      <c r="C7658" s="170"/>
      <c r="E7658" s="176"/>
      <c r="F7658" s="171"/>
      <c r="G7658" s="212"/>
      <c r="H7658" s="176"/>
      <c r="I7658" s="163"/>
    </row>
    <row r="7659" spans="3:9" s="175" customFormat="1" ht="15" customHeight="1" x14ac:dyDescent="0.25">
      <c r="C7659" s="170"/>
      <c r="E7659" s="176"/>
      <c r="F7659" s="171"/>
      <c r="G7659" s="212"/>
      <c r="H7659" s="176"/>
      <c r="I7659" s="163"/>
    </row>
    <row r="7660" spans="3:9" s="175" customFormat="1" ht="15" customHeight="1" x14ac:dyDescent="0.25">
      <c r="C7660" s="170"/>
      <c r="E7660" s="176"/>
      <c r="F7660" s="171"/>
      <c r="G7660" s="212"/>
      <c r="H7660" s="176"/>
      <c r="I7660" s="163"/>
    </row>
    <row r="7661" spans="3:9" s="175" customFormat="1" ht="15" customHeight="1" x14ac:dyDescent="0.25">
      <c r="C7661" s="170"/>
      <c r="E7661" s="176"/>
      <c r="F7661" s="171"/>
      <c r="G7661" s="212"/>
      <c r="H7661" s="176"/>
      <c r="I7661" s="163"/>
    </row>
    <row r="7662" spans="3:9" s="175" customFormat="1" ht="15" customHeight="1" x14ac:dyDescent="0.25">
      <c r="C7662" s="170"/>
      <c r="E7662" s="176"/>
      <c r="F7662" s="171"/>
      <c r="G7662" s="212"/>
      <c r="H7662" s="176"/>
      <c r="I7662" s="163"/>
    </row>
    <row r="7663" spans="3:9" s="175" customFormat="1" ht="15" customHeight="1" x14ac:dyDescent="0.25">
      <c r="C7663" s="170"/>
      <c r="E7663" s="176"/>
      <c r="F7663" s="171"/>
      <c r="G7663" s="212"/>
      <c r="H7663" s="176"/>
      <c r="I7663" s="163"/>
    </row>
    <row r="7664" spans="3:9" s="175" customFormat="1" ht="15" customHeight="1" x14ac:dyDescent="0.25">
      <c r="C7664" s="170"/>
      <c r="E7664" s="176"/>
      <c r="F7664" s="171"/>
      <c r="G7664" s="212"/>
      <c r="H7664" s="176"/>
      <c r="I7664" s="163"/>
    </row>
    <row r="7665" spans="3:9" s="175" customFormat="1" ht="15" customHeight="1" x14ac:dyDescent="0.25">
      <c r="C7665" s="170"/>
      <c r="E7665" s="176"/>
      <c r="F7665" s="171"/>
      <c r="G7665" s="212"/>
      <c r="H7665" s="176"/>
      <c r="I7665" s="163"/>
    </row>
    <row r="7666" spans="3:9" s="175" customFormat="1" ht="15" customHeight="1" x14ac:dyDescent="0.25">
      <c r="C7666" s="170"/>
      <c r="E7666" s="176"/>
      <c r="F7666" s="171"/>
      <c r="G7666" s="212"/>
      <c r="H7666" s="176"/>
      <c r="I7666" s="163"/>
    </row>
    <row r="7667" spans="3:9" s="175" customFormat="1" ht="15" customHeight="1" x14ac:dyDescent="0.25">
      <c r="C7667" s="170"/>
      <c r="E7667" s="176"/>
      <c r="F7667" s="171"/>
      <c r="G7667" s="212"/>
      <c r="H7667" s="176"/>
      <c r="I7667" s="163"/>
    </row>
    <row r="7668" spans="3:9" s="175" customFormat="1" ht="15" customHeight="1" x14ac:dyDescent="0.25">
      <c r="C7668" s="170"/>
      <c r="E7668" s="176"/>
      <c r="F7668" s="171"/>
      <c r="G7668" s="212"/>
      <c r="H7668" s="176"/>
      <c r="I7668" s="163"/>
    </row>
    <row r="7669" spans="3:9" s="175" customFormat="1" ht="15" customHeight="1" x14ac:dyDescent="0.25">
      <c r="C7669" s="170"/>
      <c r="E7669" s="176"/>
      <c r="F7669" s="171"/>
      <c r="G7669" s="212"/>
      <c r="H7669" s="176"/>
      <c r="I7669" s="163"/>
    </row>
    <row r="7670" spans="3:9" s="175" customFormat="1" ht="15" customHeight="1" x14ac:dyDescent="0.25">
      <c r="C7670" s="170"/>
      <c r="E7670" s="176"/>
      <c r="F7670" s="171"/>
      <c r="G7670" s="212"/>
      <c r="H7670" s="176"/>
      <c r="I7670" s="163"/>
    </row>
    <row r="7671" spans="3:9" s="175" customFormat="1" ht="15" customHeight="1" x14ac:dyDescent="0.25">
      <c r="C7671" s="170"/>
      <c r="E7671" s="176"/>
      <c r="F7671" s="171"/>
      <c r="G7671" s="212"/>
      <c r="H7671" s="176"/>
      <c r="I7671" s="163"/>
    </row>
    <row r="7672" spans="3:9" s="175" customFormat="1" ht="15" customHeight="1" x14ac:dyDescent="0.25">
      <c r="C7672" s="170"/>
      <c r="E7672" s="176"/>
      <c r="F7672" s="171"/>
      <c r="G7672" s="212"/>
      <c r="H7672" s="176"/>
      <c r="I7672" s="163"/>
    </row>
    <row r="7673" spans="3:9" s="175" customFormat="1" ht="15" customHeight="1" x14ac:dyDescent="0.25">
      <c r="C7673" s="170"/>
      <c r="E7673" s="176"/>
      <c r="F7673" s="171"/>
      <c r="G7673" s="212"/>
      <c r="H7673" s="176"/>
      <c r="I7673" s="163"/>
    </row>
    <row r="7674" spans="3:9" s="175" customFormat="1" ht="15" customHeight="1" x14ac:dyDescent="0.25">
      <c r="C7674" s="170"/>
      <c r="E7674" s="176"/>
      <c r="F7674" s="171"/>
      <c r="G7674" s="212"/>
      <c r="H7674" s="176"/>
      <c r="I7674" s="163"/>
    </row>
    <row r="7675" spans="3:9" s="175" customFormat="1" ht="15" customHeight="1" x14ac:dyDescent="0.25">
      <c r="C7675" s="170"/>
      <c r="E7675" s="176"/>
      <c r="F7675" s="171"/>
      <c r="G7675" s="212"/>
      <c r="H7675" s="176"/>
      <c r="I7675" s="163"/>
    </row>
    <row r="7676" spans="3:9" s="175" customFormat="1" ht="15" customHeight="1" x14ac:dyDescent="0.25">
      <c r="C7676" s="170"/>
      <c r="E7676" s="176"/>
      <c r="F7676" s="171"/>
      <c r="G7676" s="212"/>
      <c r="H7676" s="176"/>
      <c r="I7676" s="163"/>
    </row>
    <row r="7677" spans="3:9" s="175" customFormat="1" ht="15" customHeight="1" x14ac:dyDescent="0.25">
      <c r="C7677" s="170"/>
      <c r="E7677" s="176"/>
      <c r="F7677" s="171"/>
      <c r="G7677" s="212"/>
      <c r="H7677" s="176"/>
      <c r="I7677" s="163"/>
    </row>
    <row r="7678" spans="3:9" s="175" customFormat="1" ht="15" customHeight="1" x14ac:dyDescent="0.25">
      <c r="C7678" s="170"/>
      <c r="E7678" s="176"/>
      <c r="F7678" s="171"/>
      <c r="G7678" s="212"/>
      <c r="H7678" s="176"/>
      <c r="I7678" s="163"/>
    </row>
    <row r="7679" spans="3:9" s="175" customFormat="1" ht="15" customHeight="1" x14ac:dyDescent="0.25">
      <c r="C7679" s="170"/>
      <c r="E7679" s="176"/>
      <c r="F7679" s="171"/>
      <c r="G7679" s="212"/>
      <c r="H7679" s="176"/>
      <c r="I7679" s="163"/>
    </row>
    <row r="7680" spans="3:9" s="175" customFormat="1" ht="15" customHeight="1" x14ac:dyDescent="0.25">
      <c r="C7680" s="170"/>
      <c r="E7680" s="176"/>
      <c r="F7680" s="171"/>
      <c r="G7680" s="212"/>
      <c r="H7680" s="176"/>
      <c r="I7680" s="163"/>
    </row>
    <row r="7681" spans="3:9" s="175" customFormat="1" ht="15" customHeight="1" x14ac:dyDescent="0.25">
      <c r="C7681" s="170"/>
      <c r="E7681" s="176"/>
      <c r="F7681" s="171"/>
      <c r="G7681" s="212"/>
      <c r="H7681" s="176"/>
      <c r="I7681" s="163"/>
    </row>
    <row r="7682" spans="3:9" s="175" customFormat="1" ht="15" customHeight="1" x14ac:dyDescent="0.25">
      <c r="C7682" s="170"/>
      <c r="E7682" s="176"/>
      <c r="F7682" s="171"/>
      <c r="G7682" s="212"/>
      <c r="H7682" s="176"/>
      <c r="I7682" s="163"/>
    </row>
    <row r="7683" spans="3:9" s="175" customFormat="1" ht="15" customHeight="1" x14ac:dyDescent="0.25">
      <c r="C7683" s="170"/>
      <c r="E7683" s="176"/>
      <c r="F7683" s="171"/>
      <c r="G7683" s="212"/>
      <c r="H7683" s="176"/>
      <c r="I7683" s="163"/>
    </row>
    <row r="7684" spans="3:9" s="175" customFormat="1" ht="15" customHeight="1" x14ac:dyDescent="0.25">
      <c r="C7684" s="170"/>
      <c r="E7684" s="176"/>
      <c r="F7684" s="171"/>
      <c r="G7684" s="212"/>
      <c r="H7684" s="176"/>
      <c r="I7684" s="163"/>
    </row>
    <row r="7685" spans="3:9" s="175" customFormat="1" ht="15" customHeight="1" x14ac:dyDescent="0.25">
      <c r="C7685" s="170"/>
      <c r="E7685" s="176"/>
      <c r="F7685" s="171"/>
      <c r="G7685" s="212"/>
      <c r="H7685" s="176"/>
      <c r="I7685" s="163"/>
    </row>
    <row r="7686" spans="3:9" s="175" customFormat="1" ht="15" customHeight="1" x14ac:dyDescent="0.25">
      <c r="C7686" s="170"/>
      <c r="E7686" s="176"/>
      <c r="F7686" s="171"/>
      <c r="G7686" s="212"/>
      <c r="H7686" s="176"/>
      <c r="I7686" s="163"/>
    </row>
    <row r="7687" spans="3:9" s="175" customFormat="1" ht="15" customHeight="1" x14ac:dyDescent="0.25">
      <c r="C7687" s="170"/>
      <c r="E7687" s="176"/>
      <c r="F7687" s="171"/>
      <c r="G7687" s="212"/>
      <c r="H7687" s="176"/>
      <c r="I7687" s="163"/>
    </row>
    <row r="7688" spans="3:9" s="175" customFormat="1" ht="15" customHeight="1" x14ac:dyDescent="0.25">
      <c r="C7688" s="170"/>
      <c r="E7688" s="176"/>
      <c r="F7688" s="171"/>
      <c r="G7688" s="212"/>
      <c r="H7688" s="176"/>
      <c r="I7688" s="163"/>
    </row>
    <row r="7689" spans="3:9" s="175" customFormat="1" ht="15" customHeight="1" x14ac:dyDescent="0.25">
      <c r="C7689" s="170"/>
      <c r="E7689" s="176"/>
      <c r="F7689" s="171"/>
      <c r="G7689" s="212"/>
      <c r="H7689" s="176"/>
      <c r="I7689" s="163"/>
    </row>
    <row r="7690" spans="3:9" s="175" customFormat="1" ht="15" customHeight="1" x14ac:dyDescent="0.25">
      <c r="C7690" s="170"/>
      <c r="E7690" s="176"/>
      <c r="F7690" s="171"/>
      <c r="G7690" s="212"/>
      <c r="H7690" s="176"/>
      <c r="I7690" s="163"/>
    </row>
    <row r="7691" spans="3:9" s="175" customFormat="1" ht="15" customHeight="1" x14ac:dyDescent="0.25">
      <c r="C7691" s="170"/>
      <c r="E7691" s="176"/>
      <c r="F7691" s="171"/>
      <c r="G7691" s="212"/>
      <c r="H7691" s="176"/>
      <c r="I7691" s="163"/>
    </row>
    <row r="7692" spans="3:9" s="175" customFormat="1" ht="15" customHeight="1" x14ac:dyDescent="0.25">
      <c r="C7692" s="170"/>
      <c r="E7692" s="176"/>
      <c r="F7692" s="171"/>
      <c r="G7692" s="212"/>
      <c r="H7692" s="176"/>
      <c r="I7692" s="163"/>
    </row>
    <row r="7693" spans="3:9" s="175" customFormat="1" ht="15" customHeight="1" x14ac:dyDescent="0.25">
      <c r="C7693" s="170"/>
      <c r="E7693" s="176"/>
      <c r="F7693" s="171"/>
      <c r="G7693" s="212"/>
      <c r="H7693" s="176"/>
      <c r="I7693" s="163"/>
    </row>
    <row r="7694" spans="3:9" s="175" customFormat="1" ht="15" customHeight="1" x14ac:dyDescent="0.25">
      <c r="C7694" s="170"/>
      <c r="E7694" s="176"/>
      <c r="F7694" s="171"/>
      <c r="G7694" s="212"/>
      <c r="H7694" s="176"/>
      <c r="I7694" s="163"/>
    </row>
    <row r="7695" spans="3:9" s="175" customFormat="1" ht="15" customHeight="1" x14ac:dyDescent="0.25">
      <c r="C7695" s="170"/>
      <c r="E7695" s="176"/>
      <c r="F7695" s="171"/>
      <c r="G7695" s="212"/>
      <c r="H7695" s="176"/>
      <c r="I7695" s="163"/>
    </row>
    <row r="7696" spans="3:9" s="175" customFormat="1" ht="15" customHeight="1" x14ac:dyDescent="0.25">
      <c r="C7696" s="170"/>
      <c r="E7696" s="176"/>
      <c r="F7696" s="171"/>
      <c r="G7696" s="212"/>
      <c r="H7696" s="176"/>
      <c r="I7696" s="163"/>
    </row>
    <row r="7697" spans="3:9" s="175" customFormat="1" ht="15" customHeight="1" x14ac:dyDescent="0.25">
      <c r="C7697" s="170"/>
      <c r="E7697" s="176"/>
      <c r="F7697" s="171"/>
      <c r="G7697" s="212"/>
      <c r="H7697" s="176"/>
      <c r="I7697" s="163"/>
    </row>
    <row r="7698" spans="3:9" s="175" customFormat="1" ht="15" customHeight="1" x14ac:dyDescent="0.25">
      <c r="C7698" s="170"/>
      <c r="E7698" s="176"/>
      <c r="F7698" s="171"/>
      <c r="G7698" s="212"/>
      <c r="H7698" s="176"/>
      <c r="I7698" s="163"/>
    </row>
    <row r="7699" spans="3:9" s="175" customFormat="1" ht="15" customHeight="1" x14ac:dyDescent="0.25">
      <c r="C7699" s="170"/>
      <c r="E7699" s="176"/>
      <c r="F7699" s="171"/>
      <c r="G7699" s="212"/>
      <c r="H7699" s="176"/>
      <c r="I7699" s="163"/>
    </row>
    <row r="7700" spans="3:9" s="175" customFormat="1" ht="15" customHeight="1" x14ac:dyDescent="0.25">
      <c r="C7700" s="170"/>
      <c r="E7700" s="176"/>
      <c r="F7700" s="171"/>
      <c r="G7700" s="212"/>
      <c r="H7700" s="176"/>
      <c r="I7700" s="163"/>
    </row>
    <row r="7701" spans="3:9" s="175" customFormat="1" ht="15" customHeight="1" x14ac:dyDescent="0.25">
      <c r="C7701" s="170"/>
      <c r="E7701" s="176"/>
      <c r="F7701" s="171"/>
      <c r="G7701" s="212"/>
      <c r="H7701" s="176"/>
      <c r="I7701" s="163"/>
    </row>
    <row r="7702" spans="3:9" s="175" customFormat="1" ht="15" customHeight="1" x14ac:dyDescent="0.25">
      <c r="C7702" s="170"/>
      <c r="E7702" s="176"/>
      <c r="F7702" s="171"/>
      <c r="G7702" s="212"/>
      <c r="H7702" s="176"/>
      <c r="I7702" s="163"/>
    </row>
    <row r="7703" spans="3:9" s="175" customFormat="1" ht="15" customHeight="1" x14ac:dyDescent="0.25">
      <c r="C7703" s="170"/>
      <c r="E7703" s="176"/>
      <c r="F7703" s="171"/>
      <c r="G7703" s="212"/>
      <c r="H7703" s="176"/>
      <c r="I7703" s="163"/>
    </row>
    <row r="7704" spans="3:9" s="175" customFormat="1" ht="15" customHeight="1" x14ac:dyDescent="0.25">
      <c r="C7704" s="170"/>
      <c r="E7704" s="176"/>
      <c r="F7704" s="171"/>
      <c r="G7704" s="212"/>
      <c r="H7704" s="176"/>
      <c r="I7704" s="163"/>
    </row>
    <row r="7705" spans="3:9" s="175" customFormat="1" ht="15" customHeight="1" x14ac:dyDescent="0.25">
      <c r="C7705" s="170"/>
      <c r="E7705" s="176"/>
      <c r="F7705" s="171"/>
      <c r="G7705" s="212"/>
      <c r="H7705" s="176"/>
      <c r="I7705" s="163"/>
    </row>
    <row r="7706" spans="3:9" s="175" customFormat="1" ht="15" customHeight="1" x14ac:dyDescent="0.25">
      <c r="C7706" s="170"/>
      <c r="E7706" s="176"/>
      <c r="F7706" s="171"/>
      <c r="G7706" s="212"/>
      <c r="H7706" s="176"/>
      <c r="I7706" s="163"/>
    </row>
    <row r="7707" spans="3:9" s="175" customFormat="1" ht="15" customHeight="1" x14ac:dyDescent="0.25">
      <c r="C7707" s="170"/>
      <c r="E7707" s="176"/>
      <c r="F7707" s="171"/>
      <c r="G7707" s="212"/>
      <c r="H7707" s="176"/>
      <c r="I7707" s="163"/>
    </row>
    <row r="7708" spans="3:9" s="175" customFormat="1" ht="15" customHeight="1" x14ac:dyDescent="0.25">
      <c r="C7708" s="170"/>
      <c r="E7708" s="176"/>
      <c r="F7708" s="171"/>
      <c r="G7708" s="212"/>
      <c r="H7708" s="176"/>
      <c r="I7708" s="163"/>
    </row>
    <row r="7709" spans="3:9" s="175" customFormat="1" ht="15" customHeight="1" x14ac:dyDescent="0.25">
      <c r="C7709" s="170"/>
      <c r="E7709" s="176"/>
      <c r="F7709" s="171"/>
      <c r="G7709" s="212"/>
      <c r="H7709" s="176"/>
      <c r="I7709" s="163"/>
    </row>
    <row r="7710" spans="3:9" s="175" customFormat="1" ht="15" customHeight="1" x14ac:dyDescent="0.25">
      <c r="C7710" s="170"/>
      <c r="E7710" s="176"/>
      <c r="F7710" s="171"/>
      <c r="G7710" s="212"/>
      <c r="H7710" s="176"/>
      <c r="I7710" s="163"/>
    </row>
    <row r="7711" spans="3:9" s="175" customFormat="1" ht="15" customHeight="1" x14ac:dyDescent="0.25">
      <c r="C7711" s="170"/>
      <c r="E7711" s="176"/>
      <c r="F7711" s="171"/>
      <c r="G7711" s="212"/>
      <c r="H7711" s="176"/>
      <c r="I7711" s="163"/>
    </row>
    <row r="7712" spans="3:9" s="175" customFormat="1" ht="15" customHeight="1" x14ac:dyDescent="0.25">
      <c r="C7712" s="170"/>
      <c r="E7712" s="176"/>
      <c r="F7712" s="171"/>
      <c r="G7712" s="212"/>
      <c r="H7712" s="176"/>
      <c r="I7712" s="163"/>
    </row>
    <row r="7713" spans="3:9" s="175" customFormat="1" ht="15" customHeight="1" x14ac:dyDescent="0.25">
      <c r="C7713" s="170"/>
      <c r="E7713" s="176"/>
      <c r="F7713" s="171"/>
      <c r="G7713" s="212"/>
      <c r="H7713" s="176"/>
      <c r="I7713" s="163"/>
    </row>
    <row r="7714" spans="3:9" s="175" customFormat="1" ht="15" customHeight="1" x14ac:dyDescent="0.25">
      <c r="C7714" s="170"/>
      <c r="E7714" s="176"/>
      <c r="F7714" s="171"/>
      <c r="G7714" s="212"/>
      <c r="H7714" s="176"/>
      <c r="I7714" s="163"/>
    </row>
    <row r="7715" spans="3:9" s="175" customFormat="1" ht="15" customHeight="1" x14ac:dyDescent="0.25">
      <c r="C7715" s="170"/>
      <c r="E7715" s="176"/>
      <c r="F7715" s="171"/>
      <c r="G7715" s="212"/>
      <c r="H7715" s="176"/>
      <c r="I7715" s="163"/>
    </row>
    <row r="7716" spans="3:9" s="175" customFormat="1" ht="15" customHeight="1" x14ac:dyDescent="0.25">
      <c r="C7716" s="170"/>
      <c r="E7716" s="176"/>
      <c r="F7716" s="171"/>
      <c r="G7716" s="212"/>
      <c r="H7716" s="176"/>
      <c r="I7716" s="163"/>
    </row>
    <row r="7717" spans="3:9" s="175" customFormat="1" ht="15" customHeight="1" x14ac:dyDescent="0.25">
      <c r="C7717" s="170"/>
      <c r="E7717" s="176"/>
      <c r="F7717" s="171"/>
      <c r="G7717" s="212"/>
      <c r="H7717" s="176"/>
      <c r="I7717" s="163"/>
    </row>
    <row r="7718" spans="3:9" s="175" customFormat="1" ht="15" customHeight="1" x14ac:dyDescent="0.25">
      <c r="C7718" s="170"/>
      <c r="E7718" s="176"/>
      <c r="F7718" s="171"/>
      <c r="G7718" s="212"/>
      <c r="H7718" s="176"/>
      <c r="I7718" s="163"/>
    </row>
    <row r="7719" spans="3:9" s="175" customFormat="1" ht="15" customHeight="1" x14ac:dyDescent="0.25">
      <c r="C7719" s="170"/>
      <c r="E7719" s="176"/>
      <c r="F7719" s="171"/>
      <c r="G7719" s="212"/>
      <c r="H7719" s="176"/>
      <c r="I7719" s="163"/>
    </row>
    <row r="7720" spans="3:9" s="175" customFormat="1" ht="15" customHeight="1" x14ac:dyDescent="0.25">
      <c r="C7720" s="170"/>
      <c r="E7720" s="176"/>
      <c r="F7720" s="171"/>
      <c r="G7720" s="212"/>
      <c r="H7720" s="176"/>
      <c r="I7720" s="163"/>
    </row>
    <row r="7721" spans="3:9" s="175" customFormat="1" ht="15" customHeight="1" x14ac:dyDescent="0.25">
      <c r="C7721" s="170"/>
      <c r="E7721" s="176"/>
      <c r="F7721" s="171"/>
      <c r="G7721" s="212"/>
      <c r="H7721" s="176"/>
      <c r="I7721" s="163"/>
    </row>
    <row r="7722" spans="3:9" s="175" customFormat="1" ht="15" customHeight="1" x14ac:dyDescent="0.25">
      <c r="C7722" s="170"/>
      <c r="E7722" s="176"/>
      <c r="F7722" s="171"/>
      <c r="G7722" s="212"/>
      <c r="H7722" s="176"/>
      <c r="I7722" s="163"/>
    </row>
    <row r="7723" spans="3:9" s="175" customFormat="1" ht="15" customHeight="1" x14ac:dyDescent="0.25">
      <c r="C7723" s="170"/>
      <c r="E7723" s="176"/>
      <c r="F7723" s="171"/>
      <c r="G7723" s="212"/>
      <c r="H7723" s="176"/>
      <c r="I7723" s="163"/>
    </row>
    <row r="7724" spans="3:9" s="175" customFormat="1" ht="15" customHeight="1" x14ac:dyDescent="0.25">
      <c r="C7724" s="170"/>
      <c r="E7724" s="176"/>
      <c r="F7724" s="171"/>
      <c r="G7724" s="212"/>
      <c r="H7724" s="176"/>
      <c r="I7724" s="163"/>
    </row>
    <row r="7725" spans="3:9" s="175" customFormat="1" ht="15" customHeight="1" x14ac:dyDescent="0.25">
      <c r="C7725" s="170"/>
      <c r="E7725" s="176"/>
      <c r="F7725" s="171"/>
      <c r="G7725" s="212"/>
      <c r="H7725" s="176"/>
      <c r="I7725" s="163"/>
    </row>
    <row r="7726" spans="3:9" s="175" customFormat="1" ht="15" customHeight="1" x14ac:dyDescent="0.25">
      <c r="C7726" s="170"/>
      <c r="E7726" s="176"/>
      <c r="F7726" s="171"/>
      <c r="G7726" s="212"/>
      <c r="H7726" s="176"/>
      <c r="I7726" s="163"/>
    </row>
    <row r="7727" spans="3:9" s="175" customFormat="1" ht="15" customHeight="1" x14ac:dyDescent="0.25">
      <c r="C7727" s="170"/>
      <c r="E7727" s="176"/>
      <c r="F7727" s="171"/>
      <c r="G7727" s="212"/>
      <c r="H7727" s="176"/>
      <c r="I7727" s="163"/>
    </row>
    <row r="7728" spans="3:9" s="175" customFormat="1" ht="15" customHeight="1" x14ac:dyDescent="0.25">
      <c r="C7728" s="170"/>
      <c r="E7728" s="176"/>
      <c r="F7728" s="171"/>
      <c r="G7728" s="212"/>
      <c r="H7728" s="176"/>
      <c r="I7728" s="163"/>
    </row>
    <row r="7729" spans="3:9" s="175" customFormat="1" ht="15" customHeight="1" x14ac:dyDescent="0.25">
      <c r="C7729" s="170"/>
      <c r="E7729" s="176"/>
      <c r="F7729" s="171"/>
      <c r="G7729" s="212"/>
      <c r="H7729" s="176"/>
      <c r="I7729" s="163"/>
    </row>
    <row r="7730" spans="3:9" s="175" customFormat="1" ht="15" customHeight="1" x14ac:dyDescent="0.25">
      <c r="C7730" s="170"/>
      <c r="E7730" s="176"/>
      <c r="F7730" s="171"/>
      <c r="G7730" s="212"/>
      <c r="H7730" s="176"/>
      <c r="I7730" s="163"/>
    </row>
    <row r="7731" spans="3:9" s="175" customFormat="1" ht="15" customHeight="1" x14ac:dyDescent="0.25">
      <c r="C7731" s="170"/>
      <c r="E7731" s="176"/>
      <c r="F7731" s="171"/>
      <c r="G7731" s="212"/>
      <c r="H7731" s="176"/>
      <c r="I7731" s="163"/>
    </row>
    <row r="7732" spans="3:9" s="175" customFormat="1" ht="15" customHeight="1" x14ac:dyDescent="0.25">
      <c r="C7732" s="170"/>
      <c r="E7732" s="176"/>
      <c r="F7732" s="171"/>
      <c r="G7732" s="212"/>
      <c r="H7732" s="176"/>
      <c r="I7732" s="163"/>
    </row>
    <row r="7733" spans="3:9" s="175" customFormat="1" ht="15" customHeight="1" x14ac:dyDescent="0.25">
      <c r="C7733" s="170"/>
      <c r="E7733" s="176"/>
      <c r="F7733" s="171"/>
      <c r="G7733" s="212"/>
      <c r="H7733" s="176"/>
      <c r="I7733" s="163"/>
    </row>
    <row r="7734" spans="3:9" s="175" customFormat="1" ht="15" customHeight="1" x14ac:dyDescent="0.25">
      <c r="C7734" s="170"/>
      <c r="E7734" s="176"/>
      <c r="F7734" s="171"/>
      <c r="G7734" s="212"/>
      <c r="H7734" s="176"/>
      <c r="I7734" s="163"/>
    </row>
    <row r="7735" spans="3:9" s="175" customFormat="1" ht="15" customHeight="1" x14ac:dyDescent="0.25">
      <c r="C7735" s="170"/>
      <c r="E7735" s="176"/>
      <c r="F7735" s="171"/>
      <c r="G7735" s="212"/>
      <c r="H7735" s="176"/>
      <c r="I7735" s="163"/>
    </row>
    <row r="7736" spans="3:9" s="175" customFormat="1" ht="15" customHeight="1" x14ac:dyDescent="0.25">
      <c r="C7736" s="170"/>
      <c r="E7736" s="176"/>
      <c r="F7736" s="171"/>
      <c r="G7736" s="212"/>
      <c r="H7736" s="176"/>
      <c r="I7736" s="163"/>
    </row>
    <row r="7737" spans="3:9" s="175" customFormat="1" ht="15" customHeight="1" x14ac:dyDescent="0.25">
      <c r="C7737" s="170"/>
      <c r="E7737" s="176"/>
      <c r="F7737" s="171"/>
      <c r="G7737" s="212"/>
      <c r="H7737" s="176"/>
      <c r="I7737" s="163"/>
    </row>
    <row r="7738" spans="3:9" s="175" customFormat="1" ht="15" customHeight="1" x14ac:dyDescent="0.25">
      <c r="C7738" s="170"/>
      <c r="E7738" s="176"/>
      <c r="F7738" s="171"/>
      <c r="G7738" s="212"/>
      <c r="H7738" s="176"/>
      <c r="I7738" s="163"/>
    </row>
    <row r="7739" spans="3:9" s="175" customFormat="1" ht="15" customHeight="1" x14ac:dyDescent="0.25">
      <c r="C7739" s="170"/>
      <c r="E7739" s="176"/>
      <c r="F7739" s="171"/>
      <c r="G7739" s="212"/>
      <c r="H7739" s="176"/>
      <c r="I7739" s="163"/>
    </row>
    <row r="7740" spans="3:9" s="175" customFormat="1" ht="15" customHeight="1" x14ac:dyDescent="0.25">
      <c r="C7740" s="170"/>
      <c r="E7740" s="176"/>
      <c r="F7740" s="171"/>
      <c r="G7740" s="212"/>
      <c r="H7740" s="176"/>
      <c r="I7740" s="163"/>
    </row>
    <row r="7741" spans="3:9" s="175" customFormat="1" ht="15" customHeight="1" x14ac:dyDescent="0.25">
      <c r="C7741" s="170"/>
      <c r="E7741" s="176"/>
      <c r="F7741" s="171"/>
      <c r="G7741" s="212"/>
      <c r="H7741" s="176"/>
      <c r="I7741" s="163"/>
    </row>
    <row r="7742" spans="3:9" s="175" customFormat="1" ht="15" customHeight="1" x14ac:dyDescent="0.25">
      <c r="C7742" s="170"/>
      <c r="E7742" s="176"/>
      <c r="F7742" s="171"/>
      <c r="G7742" s="212"/>
      <c r="H7742" s="176"/>
      <c r="I7742" s="163"/>
    </row>
    <row r="7743" spans="3:9" s="175" customFormat="1" ht="15" customHeight="1" x14ac:dyDescent="0.25">
      <c r="C7743" s="170"/>
      <c r="E7743" s="176"/>
      <c r="F7743" s="171"/>
      <c r="G7743" s="212"/>
      <c r="H7743" s="176"/>
      <c r="I7743" s="163"/>
    </row>
    <row r="7744" spans="3:9" s="175" customFormat="1" ht="15" customHeight="1" x14ac:dyDescent="0.25">
      <c r="C7744" s="170"/>
      <c r="E7744" s="176"/>
      <c r="F7744" s="171"/>
      <c r="G7744" s="212"/>
      <c r="H7744" s="176"/>
      <c r="I7744" s="163"/>
    </row>
    <row r="7745" spans="3:9" s="175" customFormat="1" ht="15" customHeight="1" x14ac:dyDescent="0.25">
      <c r="C7745" s="170"/>
      <c r="E7745" s="176"/>
      <c r="F7745" s="171"/>
      <c r="G7745" s="212"/>
      <c r="H7745" s="176"/>
      <c r="I7745" s="163"/>
    </row>
    <row r="7746" spans="3:9" s="175" customFormat="1" ht="15" customHeight="1" x14ac:dyDescent="0.25">
      <c r="C7746" s="170"/>
      <c r="E7746" s="176"/>
      <c r="F7746" s="171"/>
      <c r="G7746" s="212"/>
      <c r="H7746" s="176"/>
      <c r="I7746" s="163"/>
    </row>
    <row r="7747" spans="3:9" s="175" customFormat="1" ht="15" customHeight="1" x14ac:dyDescent="0.25">
      <c r="C7747" s="170"/>
      <c r="E7747" s="176"/>
      <c r="F7747" s="171"/>
      <c r="G7747" s="212"/>
      <c r="H7747" s="176"/>
      <c r="I7747" s="163"/>
    </row>
    <row r="7748" spans="3:9" s="175" customFormat="1" ht="15" customHeight="1" x14ac:dyDescent="0.25">
      <c r="C7748" s="170"/>
      <c r="E7748" s="176"/>
      <c r="F7748" s="171"/>
      <c r="G7748" s="212"/>
      <c r="H7748" s="176"/>
      <c r="I7748" s="163"/>
    </row>
    <row r="7749" spans="3:9" s="175" customFormat="1" ht="15" customHeight="1" x14ac:dyDescent="0.25">
      <c r="C7749" s="170"/>
      <c r="E7749" s="176"/>
      <c r="F7749" s="171"/>
      <c r="G7749" s="212"/>
      <c r="H7749" s="176"/>
      <c r="I7749" s="163"/>
    </row>
    <row r="7750" spans="3:9" s="175" customFormat="1" ht="15" customHeight="1" x14ac:dyDescent="0.25">
      <c r="C7750" s="170"/>
      <c r="E7750" s="176"/>
      <c r="F7750" s="171"/>
      <c r="G7750" s="212"/>
      <c r="H7750" s="176"/>
      <c r="I7750" s="163"/>
    </row>
    <row r="7751" spans="3:9" s="175" customFormat="1" ht="15" customHeight="1" x14ac:dyDescent="0.25">
      <c r="C7751" s="170"/>
      <c r="E7751" s="176"/>
      <c r="F7751" s="171"/>
      <c r="G7751" s="212"/>
      <c r="H7751" s="176"/>
      <c r="I7751" s="163"/>
    </row>
    <row r="7752" spans="3:9" s="175" customFormat="1" ht="15" customHeight="1" x14ac:dyDescent="0.25">
      <c r="C7752" s="170"/>
      <c r="E7752" s="176"/>
      <c r="F7752" s="171"/>
      <c r="G7752" s="212"/>
      <c r="H7752" s="176"/>
      <c r="I7752" s="163"/>
    </row>
    <row r="7753" spans="3:9" s="175" customFormat="1" ht="15" customHeight="1" x14ac:dyDescent="0.25">
      <c r="C7753" s="170"/>
      <c r="E7753" s="176"/>
      <c r="F7753" s="171"/>
      <c r="G7753" s="212"/>
      <c r="H7753" s="176"/>
      <c r="I7753" s="163"/>
    </row>
    <row r="7754" spans="3:9" s="175" customFormat="1" ht="15" customHeight="1" x14ac:dyDescent="0.25">
      <c r="C7754" s="170"/>
      <c r="E7754" s="176"/>
      <c r="F7754" s="171"/>
      <c r="G7754" s="212"/>
      <c r="H7754" s="176"/>
      <c r="I7754" s="163"/>
    </row>
    <row r="7755" spans="3:9" s="175" customFormat="1" ht="15" customHeight="1" x14ac:dyDescent="0.25">
      <c r="C7755" s="170"/>
      <c r="E7755" s="176"/>
      <c r="F7755" s="171"/>
      <c r="G7755" s="212"/>
      <c r="H7755" s="176"/>
      <c r="I7755" s="163"/>
    </row>
    <row r="7756" spans="3:9" s="175" customFormat="1" ht="15" customHeight="1" x14ac:dyDescent="0.25">
      <c r="C7756" s="170"/>
      <c r="E7756" s="176"/>
      <c r="F7756" s="171"/>
      <c r="G7756" s="212"/>
      <c r="H7756" s="176"/>
      <c r="I7756" s="163"/>
    </row>
    <row r="7757" spans="3:9" s="175" customFormat="1" ht="15" customHeight="1" x14ac:dyDescent="0.25">
      <c r="C7757" s="170"/>
      <c r="E7757" s="176"/>
      <c r="F7757" s="171"/>
      <c r="G7757" s="212"/>
      <c r="H7757" s="176"/>
      <c r="I7757" s="163"/>
    </row>
    <row r="7758" spans="3:9" s="175" customFormat="1" ht="15" customHeight="1" x14ac:dyDescent="0.25">
      <c r="C7758" s="170"/>
      <c r="E7758" s="176"/>
      <c r="F7758" s="171"/>
      <c r="G7758" s="212"/>
      <c r="H7758" s="176"/>
      <c r="I7758" s="163"/>
    </row>
    <row r="7759" spans="3:9" s="175" customFormat="1" ht="15" customHeight="1" x14ac:dyDescent="0.25">
      <c r="C7759" s="170"/>
      <c r="E7759" s="176"/>
      <c r="F7759" s="171"/>
      <c r="G7759" s="212"/>
      <c r="H7759" s="176"/>
      <c r="I7759" s="163"/>
    </row>
    <row r="7760" spans="3:9" s="175" customFormat="1" ht="15" customHeight="1" x14ac:dyDescent="0.25">
      <c r="C7760" s="170"/>
      <c r="E7760" s="176"/>
      <c r="F7760" s="171"/>
      <c r="G7760" s="212"/>
      <c r="H7760" s="176"/>
      <c r="I7760" s="163"/>
    </row>
    <row r="7761" spans="3:9" s="175" customFormat="1" ht="15" customHeight="1" x14ac:dyDescent="0.25">
      <c r="C7761" s="170"/>
      <c r="E7761" s="176"/>
      <c r="F7761" s="171"/>
      <c r="G7761" s="212"/>
      <c r="H7761" s="176"/>
      <c r="I7761" s="163"/>
    </row>
    <row r="7762" spans="3:9" s="175" customFormat="1" ht="15" customHeight="1" x14ac:dyDescent="0.25">
      <c r="C7762" s="170"/>
      <c r="E7762" s="176"/>
      <c r="F7762" s="171"/>
      <c r="G7762" s="212"/>
      <c r="H7762" s="176"/>
      <c r="I7762" s="163"/>
    </row>
    <row r="7763" spans="3:9" s="175" customFormat="1" ht="15" customHeight="1" x14ac:dyDescent="0.25">
      <c r="C7763" s="170"/>
      <c r="E7763" s="176"/>
      <c r="F7763" s="171"/>
      <c r="G7763" s="212"/>
      <c r="H7763" s="176"/>
      <c r="I7763" s="163"/>
    </row>
    <row r="7764" spans="3:9" s="175" customFormat="1" ht="15" customHeight="1" x14ac:dyDescent="0.25">
      <c r="C7764" s="170"/>
      <c r="E7764" s="176"/>
      <c r="F7764" s="171"/>
      <c r="G7764" s="212"/>
      <c r="H7764" s="176"/>
      <c r="I7764" s="163"/>
    </row>
    <row r="7765" spans="3:9" s="175" customFormat="1" ht="15" customHeight="1" x14ac:dyDescent="0.25">
      <c r="C7765" s="170"/>
      <c r="E7765" s="176"/>
      <c r="F7765" s="171"/>
      <c r="G7765" s="212"/>
      <c r="H7765" s="176"/>
      <c r="I7765" s="163"/>
    </row>
    <row r="7766" spans="3:9" s="175" customFormat="1" ht="15" customHeight="1" x14ac:dyDescent="0.25">
      <c r="C7766" s="170"/>
      <c r="E7766" s="176"/>
      <c r="F7766" s="171"/>
      <c r="G7766" s="212"/>
      <c r="H7766" s="176"/>
      <c r="I7766" s="163"/>
    </row>
    <row r="7767" spans="3:9" s="175" customFormat="1" ht="15" customHeight="1" x14ac:dyDescent="0.25">
      <c r="C7767" s="170"/>
      <c r="E7767" s="176"/>
      <c r="F7767" s="171"/>
      <c r="G7767" s="212"/>
      <c r="H7767" s="176"/>
      <c r="I7767" s="163"/>
    </row>
    <row r="7768" spans="3:9" s="175" customFormat="1" ht="15" customHeight="1" x14ac:dyDescent="0.25">
      <c r="C7768" s="170"/>
      <c r="E7768" s="176"/>
      <c r="F7768" s="171"/>
      <c r="G7768" s="212"/>
      <c r="H7768" s="176"/>
      <c r="I7768" s="163"/>
    </row>
    <row r="7769" spans="3:9" s="175" customFormat="1" ht="15" customHeight="1" x14ac:dyDescent="0.25">
      <c r="C7769" s="170"/>
      <c r="E7769" s="176"/>
      <c r="F7769" s="171"/>
      <c r="G7769" s="212"/>
      <c r="H7769" s="176"/>
      <c r="I7769" s="163"/>
    </row>
    <row r="7770" spans="3:9" s="175" customFormat="1" ht="15" customHeight="1" x14ac:dyDescent="0.25">
      <c r="C7770" s="170"/>
      <c r="E7770" s="176"/>
      <c r="F7770" s="171"/>
      <c r="G7770" s="212"/>
      <c r="H7770" s="176"/>
      <c r="I7770" s="163"/>
    </row>
    <row r="7771" spans="3:9" s="175" customFormat="1" ht="15" customHeight="1" x14ac:dyDescent="0.25">
      <c r="C7771" s="170"/>
      <c r="E7771" s="176"/>
      <c r="F7771" s="171"/>
      <c r="G7771" s="212"/>
      <c r="H7771" s="176"/>
      <c r="I7771" s="163"/>
    </row>
    <row r="7772" spans="3:9" s="175" customFormat="1" ht="15" customHeight="1" x14ac:dyDescent="0.25">
      <c r="C7772" s="170"/>
      <c r="E7772" s="176"/>
      <c r="F7772" s="171"/>
      <c r="G7772" s="212"/>
      <c r="H7772" s="176"/>
      <c r="I7772" s="163"/>
    </row>
    <row r="7773" spans="3:9" s="175" customFormat="1" ht="15" customHeight="1" x14ac:dyDescent="0.25">
      <c r="C7773" s="170"/>
      <c r="E7773" s="176"/>
      <c r="F7773" s="171"/>
      <c r="G7773" s="212"/>
      <c r="H7773" s="176"/>
      <c r="I7773" s="163"/>
    </row>
    <row r="7774" spans="3:9" s="175" customFormat="1" ht="15" customHeight="1" x14ac:dyDescent="0.25">
      <c r="C7774" s="170"/>
      <c r="E7774" s="176"/>
      <c r="F7774" s="171"/>
      <c r="G7774" s="212"/>
      <c r="H7774" s="176"/>
      <c r="I7774" s="163"/>
    </row>
    <row r="7775" spans="3:9" s="175" customFormat="1" ht="15" customHeight="1" x14ac:dyDescent="0.25">
      <c r="C7775" s="170"/>
      <c r="E7775" s="176"/>
      <c r="F7775" s="171"/>
      <c r="G7775" s="212"/>
      <c r="H7775" s="176"/>
      <c r="I7775" s="163"/>
    </row>
    <row r="7776" spans="3:9" s="175" customFormat="1" ht="15" customHeight="1" x14ac:dyDescent="0.25">
      <c r="C7776" s="170"/>
      <c r="E7776" s="176"/>
      <c r="F7776" s="171"/>
      <c r="G7776" s="212"/>
      <c r="H7776" s="176"/>
      <c r="I7776" s="163"/>
    </row>
    <row r="7777" spans="3:9" s="175" customFormat="1" ht="15" customHeight="1" x14ac:dyDescent="0.25">
      <c r="C7777" s="170"/>
      <c r="E7777" s="176"/>
      <c r="F7777" s="171"/>
      <c r="G7777" s="212"/>
      <c r="H7777" s="176"/>
      <c r="I7777" s="163"/>
    </row>
    <row r="7778" spans="3:9" s="175" customFormat="1" ht="15" customHeight="1" x14ac:dyDescent="0.25">
      <c r="C7778" s="170"/>
      <c r="E7778" s="176"/>
      <c r="F7778" s="171"/>
      <c r="G7778" s="212"/>
      <c r="H7778" s="176"/>
      <c r="I7778" s="163"/>
    </row>
    <row r="7779" spans="3:9" s="175" customFormat="1" ht="15" customHeight="1" x14ac:dyDescent="0.25">
      <c r="C7779" s="170"/>
      <c r="E7779" s="176"/>
      <c r="F7779" s="171"/>
      <c r="G7779" s="212"/>
      <c r="H7779" s="176"/>
      <c r="I7779" s="163"/>
    </row>
    <row r="7780" spans="3:9" s="175" customFormat="1" ht="15" customHeight="1" x14ac:dyDescent="0.25">
      <c r="C7780" s="170"/>
      <c r="E7780" s="176"/>
      <c r="F7780" s="171"/>
      <c r="G7780" s="212"/>
      <c r="H7780" s="176"/>
      <c r="I7780" s="163"/>
    </row>
    <row r="7781" spans="3:9" s="175" customFormat="1" ht="15" customHeight="1" x14ac:dyDescent="0.25">
      <c r="C7781" s="170"/>
      <c r="E7781" s="176"/>
      <c r="F7781" s="171"/>
      <c r="G7781" s="212"/>
      <c r="H7781" s="176"/>
      <c r="I7781" s="163"/>
    </row>
    <row r="7782" spans="3:9" s="175" customFormat="1" ht="15" customHeight="1" x14ac:dyDescent="0.25">
      <c r="C7782" s="170"/>
      <c r="E7782" s="176"/>
      <c r="F7782" s="171"/>
      <c r="G7782" s="212"/>
      <c r="H7782" s="176"/>
      <c r="I7782" s="163"/>
    </row>
    <row r="7783" spans="3:9" s="175" customFormat="1" ht="15" customHeight="1" x14ac:dyDescent="0.25">
      <c r="C7783" s="170"/>
      <c r="E7783" s="176"/>
      <c r="F7783" s="171"/>
      <c r="G7783" s="212"/>
      <c r="H7783" s="176"/>
      <c r="I7783" s="163"/>
    </row>
    <row r="7784" spans="3:9" s="175" customFormat="1" ht="15" customHeight="1" x14ac:dyDescent="0.25">
      <c r="C7784" s="170"/>
      <c r="E7784" s="176"/>
      <c r="F7784" s="171"/>
      <c r="G7784" s="212"/>
      <c r="H7784" s="176"/>
      <c r="I7784" s="163"/>
    </row>
    <row r="7785" spans="3:9" s="175" customFormat="1" ht="15" customHeight="1" x14ac:dyDescent="0.25">
      <c r="C7785" s="170"/>
      <c r="E7785" s="176"/>
      <c r="F7785" s="171"/>
      <c r="G7785" s="212"/>
      <c r="H7785" s="176"/>
      <c r="I7785" s="163"/>
    </row>
    <row r="7786" spans="3:9" s="175" customFormat="1" ht="15" customHeight="1" x14ac:dyDescent="0.25">
      <c r="C7786" s="170"/>
      <c r="E7786" s="176"/>
      <c r="F7786" s="171"/>
      <c r="G7786" s="212"/>
      <c r="H7786" s="176"/>
      <c r="I7786" s="163"/>
    </row>
    <row r="7787" spans="3:9" s="175" customFormat="1" ht="15" customHeight="1" x14ac:dyDescent="0.25">
      <c r="C7787" s="170"/>
      <c r="E7787" s="176"/>
      <c r="F7787" s="171"/>
      <c r="G7787" s="212"/>
      <c r="H7787" s="176"/>
      <c r="I7787" s="163"/>
    </row>
    <row r="7788" spans="3:9" s="175" customFormat="1" ht="15" customHeight="1" x14ac:dyDescent="0.25">
      <c r="C7788" s="170"/>
      <c r="E7788" s="176"/>
      <c r="F7788" s="171"/>
      <c r="G7788" s="212"/>
      <c r="H7788" s="176"/>
      <c r="I7788" s="163"/>
    </row>
    <row r="7789" spans="3:9" s="175" customFormat="1" ht="15" customHeight="1" x14ac:dyDescent="0.25">
      <c r="C7789" s="170"/>
      <c r="E7789" s="176"/>
      <c r="F7789" s="171"/>
      <c r="G7789" s="212"/>
      <c r="H7789" s="176"/>
      <c r="I7789" s="163"/>
    </row>
    <row r="7790" spans="3:9" s="175" customFormat="1" ht="15" customHeight="1" x14ac:dyDescent="0.25">
      <c r="C7790" s="170"/>
      <c r="E7790" s="176"/>
      <c r="F7790" s="171"/>
      <c r="G7790" s="212"/>
      <c r="H7790" s="176"/>
      <c r="I7790" s="163"/>
    </row>
    <row r="7791" spans="3:9" s="175" customFormat="1" ht="15" customHeight="1" x14ac:dyDescent="0.25">
      <c r="C7791" s="170"/>
      <c r="E7791" s="176"/>
      <c r="F7791" s="171"/>
      <c r="G7791" s="212"/>
      <c r="H7791" s="176"/>
      <c r="I7791" s="163"/>
    </row>
    <row r="7792" spans="3:9" s="175" customFormat="1" ht="15" customHeight="1" x14ac:dyDescent="0.25">
      <c r="C7792" s="170"/>
      <c r="E7792" s="176"/>
      <c r="F7792" s="171"/>
      <c r="G7792" s="212"/>
      <c r="H7792" s="176"/>
      <c r="I7792" s="163"/>
    </row>
    <row r="7793" spans="3:9" s="175" customFormat="1" ht="15" customHeight="1" x14ac:dyDescent="0.25">
      <c r="C7793" s="170"/>
      <c r="E7793" s="176"/>
      <c r="F7793" s="171"/>
      <c r="G7793" s="212"/>
      <c r="H7793" s="176"/>
      <c r="I7793" s="163"/>
    </row>
    <row r="7794" spans="3:9" s="175" customFormat="1" ht="15" customHeight="1" x14ac:dyDescent="0.25">
      <c r="C7794" s="170"/>
      <c r="E7794" s="176"/>
      <c r="F7794" s="171"/>
      <c r="G7794" s="212"/>
      <c r="H7794" s="176"/>
      <c r="I7794" s="163"/>
    </row>
    <row r="7795" spans="3:9" s="175" customFormat="1" ht="15" customHeight="1" x14ac:dyDescent="0.25">
      <c r="C7795" s="170"/>
      <c r="E7795" s="176"/>
      <c r="F7795" s="171"/>
      <c r="G7795" s="212"/>
      <c r="H7795" s="176"/>
      <c r="I7795" s="163"/>
    </row>
    <row r="7796" spans="3:9" s="175" customFormat="1" ht="15" customHeight="1" x14ac:dyDescent="0.25">
      <c r="C7796" s="170"/>
      <c r="E7796" s="176"/>
      <c r="F7796" s="171"/>
      <c r="G7796" s="212"/>
      <c r="H7796" s="176"/>
      <c r="I7796" s="163"/>
    </row>
    <row r="7797" spans="3:9" s="175" customFormat="1" ht="15" customHeight="1" x14ac:dyDescent="0.25">
      <c r="C7797" s="170"/>
      <c r="E7797" s="176"/>
      <c r="F7797" s="171"/>
      <c r="G7797" s="212"/>
      <c r="H7797" s="176"/>
      <c r="I7797" s="163"/>
    </row>
    <row r="7798" spans="3:9" s="175" customFormat="1" ht="15" customHeight="1" x14ac:dyDescent="0.25">
      <c r="C7798" s="170"/>
      <c r="E7798" s="176"/>
      <c r="F7798" s="171"/>
      <c r="G7798" s="212"/>
      <c r="H7798" s="176"/>
      <c r="I7798" s="163"/>
    </row>
    <row r="7799" spans="3:9" s="175" customFormat="1" ht="15" customHeight="1" x14ac:dyDescent="0.25">
      <c r="C7799" s="170"/>
      <c r="E7799" s="176"/>
      <c r="F7799" s="171"/>
      <c r="G7799" s="212"/>
      <c r="H7799" s="176"/>
      <c r="I7799" s="163"/>
    </row>
    <row r="7800" spans="3:9" s="175" customFormat="1" ht="15" customHeight="1" x14ac:dyDescent="0.25">
      <c r="C7800" s="170"/>
      <c r="E7800" s="176"/>
      <c r="F7800" s="171"/>
      <c r="G7800" s="212"/>
      <c r="H7800" s="176"/>
      <c r="I7800" s="163"/>
    </row>
    <row r="7801" spans="3:9" s="175" customFormat="1" ht="15" customHeight="1" x14ac:dyDescent="0.25">
      <c r="C7801" s="170"/>
      <c r="E7801" s="176"/>
      <c r="F7801" s="171"/>
      <c r="G7801" s="212"/>
      <c r="H7801" s="176"/>
      <c r="I7801" s="163"/>
    </row>
    <row r="7802" spans="3:9" s="175" customFormat="1" ht="15" customHeight="1" x14ac:dyDescent="0.25">
      <c r="C7802" s="170"/>
      <c r="E7802" s="176"/>
      <c r="F7802" s="171"/>
      <c r="G7802" s="212"/>
      <c r="H7802" s="176"/>
      <c r="I7802" s="163"/>
    </row>
    <row r="7803" spans="3:9" s="175" customFormat="1" ht="15" customHeight="1" x14ac:dyDescent="0.25">
      <c r="C7803" s="170"/>
      <c r="E7803" s="176"/>
      <c r="F7803" s="171"/>
      <c r="G7803" s="212"/>
      <c r="H7803" s="176"/>
      <c r="I7803" s="163"/>
    </row>
    <row r="7804" spans="3:9" s="175" customFormat="1" ht="15" customHeight="1" x14ac:dyDescent="0.25">
      <c r="C7804" s="170"/>
      <c r="E7804" s="176"/>
      <c r="F7804" s="171"/>
      <c r="G7804" s="212"/>
      <c r="H7804" s="176"/>
      <c r="I7804" s="163"/>
    </row>
    <row r="7805" spans="3:9" s="175" customFormat="1" ht="15" customHeight="1" x14ac:dyDescent="0.25">
      <c r="C7805" s="170"/>
      <c r="E7805" s="176"/>
      <c r="F7805" s="171"/>
      <c r="G7805" s="212"/>
      <c r="H7805" s="176"/>
      <c r="I7805" s="163"/>
    </row>
    <row r="7806" spans="3:9" s="175" customFormat="1" ht="15" customHeight="1" x14ac:dyDescent="0.25">
      <c r="C7806" s="170"/>
      <c r="E7806" s="176"/>
      <c r="F7806" s="171"/>
      <c r="G7806" s="212"/>
      <c r="H7806" s="176"/>
      <c r="I7806" s="163"/>
    </row>
    <row r="7807" spans="3:9" s="175" customFormat="1" ht="15" customHeight="1" x14ac:dyDescent="0.25">
      <c r="C7807" s="170"/>
      <c r="E7807" s="176"/>
      <c r="F7807" s="171"/>
      <c r="G7807" s="212"/>
      <c r="H7807" s="176"/>
      <c r="I7807" s="163"/>
    </row>
    <row r="7808" spans="3:9" s="175" customFormat="1" ht="15" customHeight="1" x14ac:dyDescent="0.25">
      <c r="C7808" s="170"/>
      <c r="E7808" s="176"/>
      <c r="F7808" s="171"/>
      <c r="G7808" s="212"/>
      <c r="H7808" s="176"/>
      <c r="I7808" s="163"/>
    </row>
    <row r="7809" spans="3:9" s="175" customFormat="1" ht="15" customHeight="1" x14ac:dyDescent="0.25">
      <c r="C7809" s="170"/>
      <c r="E7809" s="176"/>
      <c r="F7809" s="171"/>
      <c r="G7809" s="212"/>
      <c r="H7809" s="176"/>
      <c r="I7809" s="163"/>
    </row>
    <row r="7810" spans="3:9" s="175" customFormat="1" ht="15" customHeight="1" x14ac:dyDescent="0.25">
      <c r="C7810" s="170"/>
      <c r="E7810" s="176"/>
      <c r="F7810" s="171"/>
      <c r="G7810" s="212"/>
      <c r="H7810" s="176"/>
      <c r="I7810" s="163"/>
    </row>
    <row r="7811" spans="3:9" s="175" customFormat="1" ht="15" customHeight="1" x14ac:dyDescent="0.25">
      <c r="C7811" s="170"/>
      <c r="E7811" s="176"/>
      <c r="F7811" s="171"/>
      <c r="G7811" s="212"/>
      <c r="H7811" s="176"/>
      <c r="I7811" s="163"/>
    </row>
    <row r="7812" spans="3:9" s="175" customFormat="1" ht="15" customHeight="1" x14ac:dyDescent="0.25">
      <c r="C7812" s="170"/>
      <c r="E7812" s="176"/>
      <c r="F7812" s="171"/>
      <c r="G7812" s="212"/>
      <c r="H7812" s="176"/>
      <c r="I7812" s="163"/>
    </row>
    <row r="7813" spans="3:9" s="175" customFormat="1" ht="15" customHeight="1" x14ac:dyDescent="0.25">
      <c r="C7813" s="170"/>
      <c r="E7813" s="176"/>
      <c r="F7813" s="171"/>
      <c r="G7813" s="212"/>
      <c r="H7813" s="176"/>
      <c r="I7813" s="163"/>
    </row>
    <row r="7814" spans="3:9" s="175" customFormat="1" ht="15" customHeight="1" x14ac:dyDescent="0.25">
      <c r="C7814" s="170"/>
      <c r="E7814" s="176"/>
      <c r="F7814" s="171"/>
      <c r="G7814" s="212"/>
      <c r="H7814" s="176"/>
      <c r="I7814" s="163"/>
    </row>
    <row r="7815" spans="3:9" s="175" customFormat="1" ht="15" customHeight="1" x14ac:dyDescent="0.25">
      <c r="C7815" s="170"/>
      <c r="E7815" s="176"/>
      <c r="F7815" s="171"/>
      <c r="G7815" s="212"/>
      <c r="H7815" s="176"/>
      <c r="I7815" s="163"/>
    </row>
    <row r="7816" spans="3:9" s="175" customFormat="1" ht="15" customHeight="1" x14ac:dyDescent="0.25">
      <c r="C7816" s="170"/>
      <c r="E7816" s="176"/>
      <c r="F7816" s="171"/>
      <c r="G7816" s="212"/>
      <c r="H7816" s="176"/>
      <c r="I7816" s="163"/>
    </row>
    <row r="7817" spans="3:9" s="175" customFormat="1" ht="15" customHeight="1" x14ac:dyDescent="0.25">
      <c r="C7817" s="170"/>
      <c r="E7817" s="176"/>
      <c r="F7817" s="171"/>
      <c r="G7817" s="212"/>
      <c r="H7817" s="176"/>
      <c r="I7817" s="163"/>
    </row>
    <row r="7818" spans="3:9" s="175" customFormat="1" ht="15" customHeight="1" x14ac:dyDescent="0.25">
      <c r="C7818" s="170"/>
      <c r="E7818" s="176"/>
      <c r="F7818" s="171"/>
      <c r="G7818" s="212"/>
      <c r="H7818" s="176"/>
      <c r="I7818" s="163"/>
    </row>
    <row r="7819" spans="3:9" s="175" customFormat="1" ht="15" customHeight="1" x14ac:dyDescent="0.25">
      <c r="C7819" s="170"/>
      <c r="E7819" s="176"/>
      <c r="F7819" s="171"/>
      <c r="G7819" s="212"/>
      <c r="H7819" s="176"/>
      <c r="I7819" s="163"/>
    </row>
    <row r="7820" spans="3:9" s="175" customFormat="1" ht="15" customHeight="1" x14ac:dyDescent="0.25">
      <c r="C7820" s="170"/>
      <c r="E7820" s="176"/>
      <c r="F7820" s="171"/>
      <c r="G7820" s="212"/>
      <c r="H7820" s="176"/>
      <c r="I7820" s="163"/>
    </row>
    <row r="7821" spans="3:9" s="175" customFormat="1" ht="15" customHeight="1" x14ac:dyDescent="0.25">
      <c r="C7821" s="170"/>
      <c r="E7821" s="176"/>
      <c r="F7821" s="171"/>
      <c r="G7821" s="212"/>
      <c r="H7821" s="176"/>
      <c r="I7821" s="163"/>
    </row>
    <row r="7822" spans="3:9" s="175" customFormat="1" ht="15" customHeight="1" x14ac:dyDescent="0.25">
      <c r="C7822" s="170"/>
      <c r="E7822" s="176"/>
      <c r="F7822" s="171"/>
      <c r="G7822" s="212"/>
      <c r="H7822" s="176"/>
      <c r="I7822" s="163"/>
    </row>
    <row r="7823" spans="3:9" s="175" customFormat="1" ht="15" customHeight="1" x14ac:dyDescent="0.25">
      <c r="C7823" s="170"/>
      <c r="E7823" s="176"/>
      <c r="F7823" s="171"/>
      <c r="G7823" s="212"/>
      <c r="H7823" s="176"/>
      <c r="I7823" s="163"/>
    </row>
    <row r="7824" spans="3:9" s="175" customFormat="1" ht="15" customHeight="1" x14ac:dyDescent="0.25">
      <c r="C7824" s="170"/>
      <c r="E7824" s="176"/>
      <c r="F7824" s="171"/>
      <c r="G7824" s="212"/>
      <c r="H7824" s="176"/>
      <c r="I7824" s="163"/>
    </row>
    <row r="7825" spans="3:9" s="175" customFormat="1" ht="15" customHeight="1" x14ac:dyDescent="0.25">
      <c r="C7825" s="170"/>
      <c r="E7825" s="176"/>
      <c r="F7825" s="171"/>
      <c r="G7825" s="212"/>
      <c r="H7825" s="176"/>
      <c r="I7825" s="163"/>
    </row>
    <row r="7826" spans="3:9" s="175" customFormat="1" ht="15" customHeight="1" x14ac:dyDescent="0.25">
      <c r="C7826" s="170"/>
      <c r="E7826" s="176"/>
      <c r="F7826" s="171"/>
      <c r="G7826" s="212"/>
      <c r="H7826" s="176"/>
      <c r="I7826" s="163"/>
    </row>
    <row r="7827" spans="3:9" s="175" customFormat="1" ht="15" customHeight="1" x14ac:dyDescent="0.25">
      <c r="C7827" s="170"/>
      <c r="E7827" s="176"/>
      <c r="F7827" s="171"/>
      <c r="G7827" s="212"/>
      <c r="H7827" s="176"/>
      <c r="I7827" s="163"/>
    </row>
    <row r="7828" spans="3:9" s="175" customFormat="1" ht="15" customHeight="1" x14ac:dyDescent="0.25">
      <c r="C7828" s="170"/>
      <c r="E7828" s="176"/>
      <c r="F7828" s="171"/>
      <c r="G7828" s="212"/>
      <c r="H7828" s="176"/>
      <c r="I7828" s="163"/>
    </row>
    <row r="7829" spans="3:9" s="175" customFormat="1" ht="15" customHeight="1" x14ac:dyDescent="0.25">
      <c r="C7829" s="170"/>
      <c r="E7829" s="176"/>
      <c r="F7829" s="171"/>
      <c r="G7829" s="212"/>
      <c r="H7829" s="176"/>
      <c r="I7829" s="163"/>
    </row>
    <row r="7830" spans="3:9" s="175" customFormat="1" ht="15" customHeight="1" x14ac:dyDescent="0.25">
      <c r="C7830" s="170"/>
      <c r="E7830" s="176"/>
      <c r="F7830" s="171"/>
      <c r="G7830" s="212"/>
      <c r="H7830" s="176"/>
      <c r="I7830" s="163"/>
    </row>
    <row r="7831" spans="3:9" s="175" customFormat="1" ht="15" customHeight="1" x14ac:dyDescent="0.25">
      <c r="C7831" s="170"/>
      <c r="E7831" s="176"/>
      <c r="F7831" s="171"/>
      <c r="G7831" s="212"/>
      <c r="H7831" s="176"/>
      <c r="I7831" s="163"/>
    </row>
    <row r="7832" spans="3:9" s="175" customFormat="1" ht="15" customHeight="1" x14ac:dyDescent="0.25">
      <c r="C7832" s="170"/>
      <c r="E7832" s="176"/>
      <c r="F7832" s="171"/>
      <c r="G7832" s="212"/>
      <c r="H7832" s="176"/>
      <c r="I7832" s="163"/>
    </row>
    <row r="7833" spans="3:9" s="175" customFormat="1" ht="15" customHeight="1" x14ac:dyDescent="0.25">
      <c r="C7833" s="170"/>
      <c r="E7833" s="176"/>
      <c r="F7833" s="171"/>
      <c r="G7833" s="212"/>
      <c r="H7833" s="176"/>
      <c r="I7833" s="163"/>
    </row>
    <row r="7834" spans="3:9" s="175" customFormat="1" ht="15" customHeight="1" x14ac:dyDescent="0.25">
      <c r="C7834" s="170"/>
      <c r="E7834" s="176"/>
      <c r="F7834" s="171"/>
      <c r="G7834" s="212"/>
      <c r="H7834" s="176"/>
      <c r="I7834" s="163"/>
    </row>
    <row r="7835" spans="3:9" s="175" customFormat="1" ht="15" customHeight="1" x14ac:dyDescent="0.25">
      <c r="C7835" s="170"/>
      <c r="E7835" s="176"/>
      <c r="F7835" s="171"/>
      <c r="G7835" s="212"/>
      <c r="H7835" s="176"/>
      <c r="I7835" s="163"/>
    </row>
    <row r="7836" spans="3:9" s="175" customFormat="1" ht="15" customHeight="1" x14ac:dyDescent="0.25">
      <c r="C7836" s="170"/>
      <c r="E7836" s="176"/>
      <c r="F7836" s="171"/>
      <c r="G7836" s="212"/>
      <c r="H7836" s="176"/>
      <c r="I7836" s="163"/>
    </row>
    <row r="7837" spans="3:9" s="175" customFormat="1" ht="15" customHeight="1" x14ac:dyDescent="0.25">
      <c r="C7837" s="170"/>
      <c r="E7837" s="176"/>
      <c r="F7837" s="171"/>
      <c r="G7837" s="212"/>
      <c r="H7837" s="176"/>
      <c r="I7837" s="163"/>
    </row>
    <row r="7838" spans="3:9" s="175" customFormat="1" ht="15" customHeight="1" x14ac:dyDescent="0.25">
      <c r="C7838" s="170"/>
      <c r="E7838" s="176"/>
      <c r="F7838" s="171"/>
      <c r="G7838" s="212"/>
      <c r="H7838" s="176"/>
      <c r="I7838" s="163"/>
    </row>
    <row r="7839" spans="3:9" s="175" customFormat="1" ht="15" customHeight="1" x14ac:dyDescent="0.25">
      <c r="C7839" s="170"/>
      <c r="E7839" s="176"/>
      <c r="F7839" s="171"/>
      <c r="G7839" s="212"/>
      <c r="H7839" s="176"/>
      <c r="I7839" s="163"/>
    </row>
    <row r="7840" spans="3:9" s="175" customFormat="1" ht="15" customHeight="1" x14ac:dyDescent="0.25">
      <c r="C7840" s="170"/>
      <c r="E7840" s="176"/>
      <c r="F7840" s="171"/>
      <c r="G7840" s="212"/>
      <c r="H7840" s="176"/>
      <c r="I7840" s="163"/>
    </row>
    <row r="7841" spans="3:9" s="175" customFormat="1" ht="15" customHeight="1" x14ac:dyDescent="0.25">
      <c r="C7841" s="170"/>
      <c r="E7841" s="176"/>
      <c r="F7841" s="171"/>
      <c r="G7841" s="212"/>
      <c r="H7841" s="176"/>
      <c r="I7841" s="163"/>
    </row>
    <row r="7842" spans="3:9" s="175" customFormat="1" ht="15" customHeight="1" x14ac:dyDescent="0.25">
      <c r="C7842" s="170"/>
      <c r="E7842" s="176"/>
      <c r="F7842" s="171"/>
      <c r="G7842" s="212"/>
      <c r="H7842" s="176"/>
      <c r="I7842" s="163"/>
    </row>
    <row r="7843" spans="3:9" s="175" customFormat="1" ht="15" customHeight="1" x14ac:dyDescent="0.25">
      <c r="C7843" s="170"/>
      <c r="E7843" s="176"/>
      <c r="F7843" s="171"/>
      <c r="G7843" s="212"/>
      <c r="H7843" s="176"/>
      <c r="I7843" s="163"/>
    </row>
    <row r="7844" spans="3:9" s="175" customFormat="1" ht="15" customHeight="1" x14ac:dyDescent="0.25">
      <c r="C7844" s="170"/>
      <c r="E7844" s="176"/>
      <c r="F7844" s="171"/>
      <c r="G7844" s="212"/>
      <c r="H7844" s="176"/>
      <c r="I7844" s="163"/>
    </row>
    <row r="7845" spans="3:9" s="175" customFormat="1" ht="15" customHeight="1" x14ac:dyDescent="0.25">
      <c r="C7845" s="170"/>
      <c r="E7845" s="176"/>
      <c r="F7845" s="171"/>
      <c r="G7845" s="212"/>
      <c r="H7845" s="176"/>
      <c r="I7845" s="163"/>
    </row>
    <row r="7846" spans="3:9" s="175" customFormat="1" ht="15" customHeight="1" x14ac:dyDescent="0.25">
      <c r="C7846" s="170"/>
      <c r="E7846" s="176"/>
      <c r="F7846" s="171"/>
      <c r="G7846" s="212"/>
      <c r="H7846" s="176"/>
      <c r="I7846" s="163"/>
    </row>
    <row r="7847" spans="3:9" s="175" customFormat="1" ht="15" customHeight="1" x14ac:dyDescent="0.25">
      <c r="C7847" s="170"/>
      <c r="E7847" s="176"/>
      <c r="F7847" s="171"/>
      <c r="G7847" s="212"/>
      <c r="H7847" s="176"/>
      <c r="I7847" s="163"/>
    </row>
    <row r="7848" spans="3:9" s="175" customFormat="1" ht="15" customHeight="1" x14ac:dyDescent="0.25">
      <c r="C7848" s="170"/>
      <c r="E7848" s="176"/>
      <c r="F7848" s="171"/>
      <c r="G7848" s="212"/>
      <c r="H7848" s="176"/>
      <c r="I7848" s="163"/>
    </row>
    <row r="7849" spans="3:9" s="175" customFormat="1" ht="15" customHeight="1" x14ac:dyDescent="0.25">
      <c r="C7849" s="170"/>
      <c r="E7849" s="176"/>
      <c r="F7849" s="171"/>
      <c r="G7849" s="212"/>
      <c r="H7849" s="176"/>
      <c r="I7849" s="163"/>
    </row>
    <row r="7850" spans="3:9" s="175" customFormat="1" ht="15" customHeight="1" x14ac:dyDescent="0.25">
      <c r="C7850" s="170"/>
      <c r="E7850" s="176"/>
      <c r="F7850" s="171"/>
      <c r="G7850" s="212"/>
      <c r="H7850" s="176"/>
      <c r="I7850" s="163"/>
    </row>
    <row r="7851" spans="3:9" s="175" customFormat="1" ht="15" customHeight="1" x14ac:dyDescent="0.25">
      <c r="C7851" s="170"/>
      <c r="E7851" s="176"/>
      <c r="F7851" s="171"/>
      <c r="G7851" s="212"/>
      <c r="H7851" s="176"/>
      <c r="I7851" s="163"/>
    </row>
    <row r="7852" spans="3:9" s="175" customFormat="1" ht="15" customHeight="1" x14ac:dyDescent="0.25">
      <c r="C7852" s="170"/>
      <c r="E7852" s="176"/>
      <c r="F7852" s="171"/>
      <c r="G7852" s="212"/>
      <c r="H7852" s="176"/>
      <c r="I7852" s="163"/>
    </row>
    <row r="7853" spans="3:9" s="175" customFormat="1" ht="15" customHeight="1" x14ac:dyDescent="0.25">
      <c r="C7853" s="170"/>
      <c r="E7853" s="176"/>
      <c r="F7853" s="171"/>
      <c r="G7853" s="212"/>
      <c r="H7853" s="176"/>
      <c r="I7853" s="163"/>
    </row>
    <row r="7854" spans="3:9" s="175" customFormat="1" ht="15" customHeight="1" x14ac:dyDescent="0.25">
      <c r="C7854" s="170"/>
      <c r="E7854" s="176"/>
      <c r="F7854" s="171"/>
      <c r="G7854" s="212"/>
      <c r="H7854" s="176"/>
      <c r="I7854" s="163"/>
    </row>
    <row r="7855" spans="3:9" s="175" customFormat="1" ht="15" customHeight="1" x14ac:dyDescent="0.25">
      <c r="C7855" s="170"/>
      <c r="E7855" s="176"/>
      <c r="F7855" s="171"/>
      <c r="G7855" s="212"/>
      <c r="H7855" s="176"/>
      <c r="I7855" s="163"/>
    </row>
    <row r="7856" spans="3:9" s="175" customFormat="1" ht="15" customHeight="1" x14ac:dyDescent="0.25">
      <c r="C7856" s="170"/>
      <c r="E7856" s="176"/>
      <c r="F7856" s="171"/>
      <c r="G7856" s="212"/>
      <c r="H7856" s="176"/>
      <c r="I7856" s="163"/>
    </row>
    <row r="7857" spans="3:9" s="175" customFormat="1" ht="15" customHeight="1" x14ac:dyDescent="0.25">
      <c r="C7857" s="170"/>
      <c r="E7857" s="176"/>
      <c r="F7857" s="171"/>
      <c r="G7857" s="212"/>
      <c r="H7857" s="176"/>
      <c r="I7857" s="163"/>
    </row>
    <row r="7858" spans="3:9" s="175" customFormat="1" ht="15" customHeight="1" x14ac:dyDescent="0.25">
      <c r="C7858" s="170"/>
      <c r="E7858" s="176"/>
      <c r="F7858" s="171"/>
      <c r="G7858" s="212"/>
      <c r="H7858" s="176"/>
      <c r="I7858" s="163"/>
    </row>
    <row r="7859" spans="3:9" s="175" customFormat="1" ht="15" customHeight="1" x14ac:dyDescent="0.25">
      <c r="C7859" s="170"/>
      <c r="E7859" s="176"/>
      <c r="F7859" s="171"/>
      <c r="G7859" s="212"/>
      <c r="H7859" s="176"/>
      <c r="I7859" s="163"/>
    </row>
    <row r="7860" spans="3:9" s="175" customFormat="1" ht="15" customHeight="1" x14ac:dyDescent="0.25">
      <c r="C7860" s="170"/>
      <c r="E7860" s="176"/>
      <c r="F7860" s="171"/>
      <c r="G7860" s="212"/>
      <c r="H7860" s="176"/>
      <c r="I7860" s="163"/>
    </row>
    <row r="7861" spans="3:9" s="175" customFormat="1" ht="15" customHeight="1" x14ac:dyDescent="0.25">
      <c r="C7861" s="170"/>
      <c r="E7861" s="176"/>
      <c r="F7861" s="171"/>
      <c r="G7861" s="212"/>
      <c r="H7861" s="176"/>
      <c r="I7861" s="163"/>
    </row>
    <row r="7862" spans="3:9" s="175" customFormat="1" ht="15" customHeight="1" x14ac:dyDescent="0.25">
      <c r="C7862" s="170"/>
      <c r="E7862" s="176"/>
      <c r="F7862" s="171"/>
      <c r="G7862" s="212"/>
      <c r="H7862" s="176"/>
      <c r="I7862" s="163"/>
    </row>
    <row r="7863" spans="3:9" s="175" customFormat="1" ht="15" customHeight="1" x14ac:dyDescent="0.25">
      <c r="C7863" s="170"/>
      <c r="E7863" s="176"/>
      <c r="F7863" s="171"/>
      <c r="G7863" s="212"/>
      <c r="H7863" s="176"/>
      <c r="I7863" s="163"/>
    </row>
    <row r="7864" spans="3:9" s="175" customFormat="1" ht="15" customHeight="1" x14ac:dyDescent="0.25">
      <c r="C7864" s="170"/>
      <c r="E7864" s="176"/>
      <c r="F7864" s="171"/>
      <c r="G7864" s="212"/>
      <c r="H7864" s="176"/>
      <c r="I7864" s="163"/>
    </row>
    <row r="7865" spans="3:9" s="175" customFormat="1" ht="15" customHeight="1" x14ac:dyDescent="0.25">
      <c r="C7865" s="170"/>
      <c r="E7865" s="176"/>
      <c r="F7865" s="171"/>
      <c r="G7865" s="212"/>
      <c r="H7865" s="176"/>
      <c r="I7865" s="163"/>
    </row>
    <row r="7866" spans="3:9" s="175" customFormat="1" ht="15" customHeight="1" x14ac:dyDescent="0.25">
      <c r="C7866" s="170"/>
      <c r="E7866" s="176"/>
      <c r="F7866" s="171"/>
      <c r="G7866" s="212"/>
      <c r="H7866" s="176"/>
      <c r="I7866" s="163"/>
    </row>
    <row r="7867" spans="3:9" s="175" customFormat="1" ht="15" customHeight="1" x14ac:dyDescent="0.25">
      <c r="C7867" s="170"/>
      <c r="E7867" s="176"/>
      <c r="F7867" s="171"/>
      <c r="G7867" s="212"/>
      <c r="H7867" s="176"/>
      <c r="I7867" s="163"/>
    </row>
    <row r="7868" spans="3:9" s="175" customFormat="1" ht="15" customHeight="1" x14ac:dyDescent="0.25">
      <c r="C7868" s="170"/>
      <c r="E7868" s="176"/>
      <c r="F7868" s="171"/>
      <c r="G7868" s="212"/>
      <c r="H7868" s="176"/>
      <c r="I7868" s="163"/>
    </row>
    <row r="7869" spans="3:9" s="175" customFormat="1" ht="15" customHeight="1" x14ac:dyDescent="0.25">
      <c r="C7869" s="170"/>
      <c r="E7869" s="176"/>
      <c r="F7869" s="171"/>
      <c r="G7869" s="212"/>
      <c r="H7869" s="176"/>
      <c r="I7869" s="163"/>
    </row>
    <row r="7870" spans="3:9" s="175" customFormat="1" ht="15" customHeight="1" x14ac:dyDescent="0.25">
      <c r="C7870" s="170"/>
      <c r="E7870" s="176"/>
      <c r="F7870" s="171"/>
      <c r="G7870" s="212"/>
      <c r="H7870" s="176"/>
      <c r="I7870" s="163"/>
    </row>
    <row r="7871" spans="3:9" s="175" customFormat="1" ht="15" customHeight="1" x14ac:dyDescent="0.25">
      <c r="C7871" s="170"/>
      <c r="E7871" s="176"/>
      <c r="F7871" s="171"/>
      <c r="G7871" s="212"/>
      <c r="H7871" s="176"/>
      <c r="I7871" s="163"/>
    </row>
    <row r="7872" spans="3:9" s="175" customFormat="1" ht="15" customHeight="1" x14ac:dyDescent="0.25">
      <c r="C7872" s="170"/>
      <c r="E7872" s="176"/>
      <c r="F7872" s="171"/>
      <c r="G7872" s="212"/>
      <c r="H7872" s="176"/>
      <c r="I7872" s="163"/>
    </row>
    <row r="7873" spans="3:9" s="175" customFormat="1" ht="15" customHeight="1" x14ac:dyDescent="0.25">
      <c r="C7873" s="170"/>
      <c r="E7873" s="176"/>
      <c r="F7873" s="171"/>
      <c r="G7873" s="212"/>
      <c r="H7873" s="176"/>
      <c r="I7873" s="163"/>
    </row>
    <row r="7874" spans="3:9" s="175" customFormat="1" ht="15" customHeight="1" x14ac:dyDescent="0.25">
      <c r="C7874" s="170"/>
      <c r="E7874" s="176"/>
      <c r="F7874" s="171"/>
      <c r="G7874" s="212"/>
      <c r="H7874" s="176"/>
      <c r="I7874" s="163"/>
    </row>
    <row r="7875" spans="3:9" s="175" customFormat="1" ht="15" customHeight="1" x14ac:dyDescent="0.25">
      <c r="C7875" s="170"/>
      <c r="E7875" s="176"/>
      <c r="F7875" s="171"/>
      <c r="G7875" s="212"/>
      <c r="H7875" s="176"/>
      <c r="I7875" s="163"/>
    </row>
    <row r="7876" spans="3:9" s="175" customFormat="1" ht="15" customHeight="1" x14ac:dyDescent="0.25">
      <c r="C7876" s="170"/>
      <c r="E7876" s="176"/>
      <c r="F7876" s="171"/>
      <c r="G7876" s="212"/>
      <c r="H7876" s="176"/>
      <c r="I7876" s="163"/>
    </row>
    <row r="7877" spans="3:9" s="175" customFormat="1" ht="15" customHeight="1" x14ac:dyDescent="0.25">
      <c r="C7877" s="170"/>
      <c r="E7877" s="176"/>
      <c r="F7877" s="171"/>
      <c r="G7877" s="212"/>
      <c r="H7877" s="176"/>
      <c r="I7877" s="163"/>
    </row>
    <row r="7878" spans="3:9" s="175" customFormat="1" ht="15" customHeight="1" x14ac:dyDescent="0.25">
      <c r="C7878" s="170"/>
      <c r="E7878" s="176"/>
      <c r="F7878" s="171"/>
      <c r="G7878" s="212"/>
      <c r="H7878" s="176"/>
      <c r="I7878" s="163"/>
    </row>
    <row r="7879" spans="3:9" s="175" customFormat="1" ht="15" customHeight="1" x14ac:dyDescent="0.25">
      <c r="C7879" s="170"/>
      <c r="E7879" s="176"/>
      <c r="F7879" s="171"/>
      <c r="G7879" s="212"/>
      <c r="H7879" s="176"/>
      <c r="I7879" s="163"/>
    </row>
    <row r="7880" spans="3:9" s="175" customFormat="1" ht="15" customHeight="1" x14ac:dyDescent="0.25">
      <c r="C7880" s="170"/>
      <c r="E7880" s="176"/>
      <c r="F7880" s="171"/>
      <c r="G7880" s="212"/>
      <c r="H7880" s="176"/>
      <c r="I7880" s="163"/>
    </row>
    <row r="7881" spans="3:9" s="175" customFormat="1" ht="15" customHeight="1" x14ac:dyDescent="0.25">
      <c r="C7881" s="170"/>
      <c r="E7881" s="176"/>
      <c r="F7881" s="171"/>
      <c r="G7881" s="212"/>
      <c r="H7881" s="176"/>
      <c r="I7881" s="163"/>
    </row>
    <row r="7882" spans="3:9" s="175" customFormat="1" ht="15" customHeight="1" x14ac:dyDescent="0.25">
      <c r="C7882" s="170"/>
      <c r="E7882" s="176"/>
      <c r="F7882" s="171"/>
      <c r="G7882" s="212"/>
      <c r="H7882" s="176"/>
      <c r="I7882" s="163"/>
    </row>
    <row r="7883" spans="3:9" s="175" customFormat="1" ht="15" customHeight="1" x14ac:dyDescent="0.25">
      <c r="C7883" s="170"/>
      <c r="E7883" s="176"/>
      <c r="F7883" s="171"/>
      <c r="G7883" s="212"/>
      <c r="H7883" s="176"/>
      <c r="I7883" s="163"/>
    </row>
    <row r="7884" spans="3:9" s="175" customFormat="1" ht="15" customHeight="1" x14ac:dyDescent="0.25">
      <c r="C7884" s="170"/>
      <c r="E7884" s="176"/>
      <c r="F7884" s="171"/>
      <c r="G7884" s="212"/>
      <c r="H7884" s="176"/>
      <c r="I7884" s="163"/>
    </row>
    <row r="7885" spans="3:9" s="175" customFormat="1" ht="15" customHeight="1" x14ac:dyDescent="0.25">
      <c r="C7885" s="170"/>
      <c r="E7885" s="176"/>
      <c r="F7885" s="171"/>
      <c r="G7885" s="212"/>
      <c r="H7885" s="176"/>
      <c r="I7885" s="163"/>
    </row>
    <row r="7886" spans="3:9" s="175" customFormat="1" ht="15" customHeight="1" x14ac:dyDescent="0.25">
      <c r="C7886" s="170"/>
      <c r="E7886" s="176"/>
      <c r="F7886" s="171"/>
      <c r="G7886" s="212"/>
      <c r="H7886" s="176"/>
      <c r="I7886" s="163"/>
    </row>
    <row r="7887" spans="3:9" s="175" customFormat="1" ht="15" customHeight="1" x14ac:dyDescent="0.25">
      <c r="C7887" s="170"/>
      <c r="E7887" s="176"/>
      <c r="F7887" s="171"/>
      <c r="G7887" s="212"/>
      <c r="H7887" s="176"/>
      <c r="I7887" s="163"/>
    </row>
    <row r="7888" spans="3:9" s="175" customFormat="1" ht="15" customHeight="1" x14ac:dyDescent="0.25">
      <c r="C7888" s="170"/>
      <c r="E7888" s="176"/>
      <c r="F7888" s="171"/>
      <c r="G7888" s="212"/>
      <c r="H7888" s="176"/>
      <c r="I7888" s="163"/>
    </row>
    <row r="7889" spans="3:9" s="175" customFormat="1" ht="15" customHeight="1" x14ac:dyDescent="0.25">
      <c r="C7889" s="170"/>
      <c r="E7889" s="176"/>
      <c r="F7889" s="171"/>
      <c r="G7889" s="212"/>
      <c r="H7889" s="176"/>
      <c r="I7889" s="163"/>
    </row>
    <row r="7890" spans="3:9" s="175" customFormat="1" ht="15" customHeight="1" x14ac:dyDescent="0.25">
      <c r="C7890" s="170"/>
      <c r="E7890" s="176"/>
      <c r="F7890" s="171"/>
      <c r="G7890" s="212"/>
      <c r="H7890" s="176"/>
      <c r="I7890" s="163"/>
    </row>
    <row r="7891" spans="3:9" s="175" customFormat="1" ht="15" customHeight="1" x14ac:dyDescent="0.25">
      <c r="C7891" s="170"/>
      <c r="E7891" s="176"/>
      <c r="F7891" s="171"/>
      <c r="G7891" s="212"/>
      <c r="H7891" s="176"/>
      <c r="I7891" s="163"/>
    </row>
    <row r="7892" spans="3:9" s="175" customFormat="1" ht="15" customHeight="1" x14ac:dyDescent="0.25">
      <c r="C7892" s="170"/>
      <c r="E7892" s="176"/>
      <c r="F7892" s="171"/>
      <c r="G7892" s="212"/>
      <c r="H7892" s="176"/>
      <c r="I7892" s="163"/>
    </row>
    <row r="7893" spans="3:9" s="175" customFormat="1" ht="15" customHeight="1" x14ac:dyDescent="0.25">
      <c r="C7893" s="170"/>
      <c r="E7893" s="176"/>
      <c r="F7893" s="171"/>
      <c r="G7893" s="212"/>
      <c r="H7893" s="176"/>
      <c r="I7893" s="163"/>
    </row>
    <row r="7894" spans="3:9" s="175" customFormat="1" ht="15" customHeight="1" x14ac:dyDescent="0.25">
      <c r="C7894" s="170"/>
      <c r="E7894" s="176"/>
      <c r="F7894" s="171"/>
      <c r="G7894" s="212"/>
      <c r="H7894" s="176"/>
      <c r="I7894" s="163"/>
    </row>
    <row r="7895" spans="3:9" s="175" customFormat="1" ht="15" customHeight="1" x14ac:dyDescent="0.25">
      <c r="C7895" s="170"/>
      <c r="E7895" s="176"/>
      <c r="F7895" s="171"/>
      <c r="G7895" s="212"/>
      <c r="H7895" s="176"/>
      <c r="I7895" s="163"/>
    </row>
    <row r="7896" spans="3:9" s="175" customFormat="1" ht="15" customHeight="1" x14ac:dyDescent="0.25">
      <c r="C7896" s="170"/>
      <c r="E7896" s="176"/>
      <c r="F7896" s="171"/>
      <c r="G7896" s="212"/>
      <c r="H7896" s="176"/>
      <c r="I7896" s="163"/>
    </row>
    <row r="7897" spans="3:9" s="175" customFormat="1" ht="15" customHeight="1" x14ac:dyDescent="0.25">
      <c r="C7897" s="170"/>
      <c r="E7897" s="176"/>
      <c r="F7897" s="171"/>
      <c r="G7897" s="212"/>
      <c r="H7897" s="176"/>
      <c r="I7897" s="163"/>
    </row>
    <row r="7898" spans="3:9" s="175" customFormat="1" ht="15" customHeight="1" x14ac:dyDescent="0.25">
      <c r="C7898" s="170"/>
      <c r="E7898" s="176"/>
      <c r="F7898" s="171"/>
      <c r="G7898" s="212"/>
      <c r="H7898" s="176"/>
      <c r="I7898" s="163"/>
    </row>
    <row r="7899" spans="3:9" s="175" customFormat="1" ht="15" customHeight="1" x14ac:dyDescent="0.25">
      <c r="C7899" s="170"/>
      <c r="E7899" s="176"/>
      <c r="F7899" s="171"/>
      <c r="G7899" s="212"/>
      <c r="H7899" s="176"/>
      <c r="I7899" s="163"/>
    </row>
    <row r="7900" spans="3:9" s="175" customFormat="1" ht="15" customHeight="1" x14ac:dyDescent="0.25">
      <c r="C7900" s="170"/>
      <c r="E7900" s="176"/>
      <c r="F7900" s="171"/>
      <c r="G7900" s="212"/>
      <c r="H7900" s="176"/>
      <c r="I7900" s="163"/>
    </row>
    <row r="7901" spans="3:9" s="175" customFormat="1" ht="15" customHeight="1" x14ac:dyDescent="0.25">
      <c r="C7901" s="170"/>
      <c r="E7901" s="176"/>
      <c r="F7901" s="171"/>
      <c r="G7901" s="212"/>
      <c r="H7901" s="176"/>
      <c r="I7901" s="163"/>
    </row>
    <row r="7902" spans="3:9" s="175" customFormat="1" ht="15" customHeight="1" x14ac:dyDescent="0.25">
      <c r="C7902" s="170"/>
      <c r="E7902" s="176"/>
      <c r="F7902" s="171"/>
      <c r="G7902" s="212"/>
      <c r="H7902" s="176"/>
      <c r="I7902" s="163"/>
    </row>
    <row r="7903" spans="3:9" s="175" customFormat="1" ht="15" customHeight="1" x14ac:dyDescent="0.25">
      <c r="C7903" s="170"/>
      <c r="E7903" s="176"/>
      <c r="F7903" s="171"/>
      <c r="G7903" s="212"/>
      <c r="H7903" s="176"/>
      <c r="I7903" s="163"/>
    </row>
    <row r="7904" spans="3:9" s="175" customFormat="1" ht="15" customHeight="1" x14ac:dyDescent="0.25">
      <c r="C7904" s="170"/>
      <c r="E7904" s="176"/>
      <c r="F7904" s="171"/>
      <c r="G7904" s="212"/>
      <c r="H7904" s="176"/>
      <c r="I7904" s="163"/>
    </row>
    <row r="7905" spans="3:9" s="175" customFormat="1" ht="15" customHeight="1" x14ac:dyDescent="0.25">
      <c r="C7905" s="170"/>
      <c r="E7905" s="176"/>
      <c r="F7905" s="171"/>
      <c r="G7905" s="212"/>
      <c r="H7905" s="176"/>
      <c r="I7905" s="163"/>
    </row>
    <row r="7906" spans="3:9" s="175" customFormat="1" ht="15" customHeight="1" x14ac:dyDescent="0.25">
      <c r="C7906" s="170"/>
      <c r="E7906" s="176"/>
      <c r="F7906" s="171"/>
      <c r="G7906" s="212"/>
      <c r="H7906" s="176"/>
      <c r="I7906" s="163"/>
    </row>
    <row r="7907" spans="3:9" s="175" customFormat="1" ht="15" customHeight="1" x14ac:dyDescent="0.25">
      <c r="C7907" s="170"/>
      <c r="E7907" s="176"/>
      <c r="F7907" s="171"/>
      <c r="G7907" s="212"/>
      <c r="H7907" s="176"/>
      <c r="I7907" s="163"/>
    </row>
    <row r="7908" spans="3:9" s="175" customFormat="1" ht="15" customHeight="1" x14ac:dyDescent="0.25">
      <c r="C7908" s="170"/>
      <c r="E7908" s="176"/>
      <c r="F7908" s="171"/>
      <c r="G7908" s="212"/>
      <c r="H7908" s="176"/>
      <c r="I7908" s="163"/>
    </row>
    <row r="7909" spans="3:9" s="175" customFormat="1" ht="15" customHeight="1" x14ac:dyDescent="0.25">
      <c r="C7909" s="170"/>
      <c r="E7909" s="176"/>
      <c r="F7909" s="171"/>
      <c r="G7909" s="212"/>
      <c r="H7909" s="176"/>
      <c r="I7909" s="163"/>
    </row>
    <row r="7910" spans="3:9" s="175" customFormat="1" ht="15" customHeight="1" x14ac:dyDescent="0.25">
      <c r="C7910" s="170"/>
      <c r="E7910" s="176"/>
      <c r="F7910" s="171"/>
      <c r="G7910" s="212"/>
      <c r="H7910" s="176"/>
      <c r="I7910" s="163"/>
    </row>
    <row r="7911" spans="3:9" s="175" customFormat="1" ht="15" customHeight="1" x14ac:dyDescent="0.25">
      <c r="C7911" s="170"/>
      <c r="E7911" s="176"/>
      <c r="F7911" s="171"/>
      <c r="G7911" s="212"/>
      <c r="H7911" s="176"/>
      <c r="I7911" s="163"/>
    </row>
    <row r="7912" spans="3:9" s="175" customFormat="1" ht="15" customHeight="1" x14ac:dyDescent="0.25">
      <c r="C7912" s="170"/>
      <c r="E7912" s="176"/>
      <c r="F7912" s="171"/>
      <c r="G7912" s="212"/>
      <c r="H7912" s="176"/>
      <c r="I7912" s="163"/>
    </row>
    <row r="7913" spans="3:9" s="175" customFormat="1" ht="15" customHeight="1" x14ac:dyDescent="0.25">
      <c r="C7913" s="170"/>
      <c r="E7913" s="176"/>
      <c r="F7913" s="171"/>
      <c r="G7913" s="212"/>
      <c r="H7913" s="176"/>
      <c r="I7913" s="163"/>
    </row>
    <row r="7914" spans="3:9" s="175" customFormat="1" ht="15" customHeight="1" x14ac:dyDescent="0.25">
      <c r="C7914" s="170"/>
      <c r="E7914" s="176"/>
      <c r="F7914" s="171"/>
      <c r="G7914" s="212"/>
      <c r="H7914" s="176"/>
      <c r="I7914" s="163"/>
    </row>
    <row r="7915" spans="3:9" s="175" customFormat="1" ht="15" customHeight="1" x14ac:dyDescent="0.25">
      <c r="C7915" s="170"/>
      <c r="E7915" s="176"/>
      <c r="F7915" s="171"/>
      <c r="G7915" s="212"/>
      <c r="H7915" s="176"/>
      <c r="I7915" s="163"/>
    </row>
    <row r="7916" spans="3:9" s="175" customFormat="1" ht="15" customHeight="1" x14ac:dyDescent="0.25">
      <c r="C7916" s="170"/>
      <c r="E7916" s="176"/>
      <c r="F7916" s="171"/>
      <c r="G7916" s="212"/>
      <c r="H7916" s="176"/>
      <c r="I7916" s="163"/>
    </row>
    <row r="7917" spans="3:9" s="175" customFormat="1" ht="15" customHeight="1" x14ac:dyDescent="0.25">
      <c r="C7917" s="170"/>
      <c r="E7917" s="176"/>
      <c r="F7917" s="171"/>
      <c r="G7917" s="212"/>
      <c r="H7917" s="176"/>
      <c r="I7917" s="163"/>
    </row>
    <row r="7918" spans="3:9" s="175" customFormat="1" ht="15" customHeight="1" x14ac:dyDescent="0.25">
      <c r="C7918" s="170"/>
      <c r="E7918" s="176"/>
      <c r="F7918" s="171"/>
      <c r="G7918" s="212"/>
      <c r="H7918" s="176"/>
      <c r="I7918" s="163"/>
    </row>
    <row r="7919" spans="3:9" s="175" customFormat="1" ht="15" customHeight="1" x14ac:dyDescent="0.25">
      <c r="C7919" s="170"/>
      <c r="E7919" s="176"/>
      <c r="F7919" s="171"/>
      <c r="G7919" s="212"/>
      <c r="H7919" s="176"/>
      <c r="I7919" s="163"/>
    </row>
    <row r="7920" spans="3:9" s="175" customFormat="1" ht="15" customHeight="1" x14ac:dyDescent="0.25">
      <c r="C7920" s="170"/>
      <c r="E7920" s="176"/>
      <c r="F7920" s="171"/>
      <c r="G7920" s="212"/>
      <c r="H7920" s="176"/>
      <c r="I7920" s="163"/>
    </row>
    <row r="7921" spans="3:9" s="175" customFormat="1" ht="15" customHeight="1" x14ac:dyDescent="0.25">
      <c r="C7921" s="170"/>
      <c r="E7921" s="176"/>
      <c r="F7921" s="171"/>
      <c r="G7921" s="212"/>
      <c r="H7921" s="176"/>
      <c r="I7921" s="163"/>
    </row>
    <row r="7922" spans="3:9" s="175" customFormat="1" ht="15" customHeight="1" x14ac:dyDescent="0.25">
      <c r="C7922" s="170"/>
      <c r="E7922" s="176"/>
      <c r="F7922" s="171"/>
      <c r="G7922" s="212"/>
      <c r="H7922" s="176"/>
      <c r="I7922" s="163"/>
    </row>
    <row r="7923" spans="3:9" s="175" customFormat="1" ht="15" customHeight="1" x14ac:dyDescent="0.25">
      <c r="C7923" s="170"/>
      <c r="E7923" s="176"/>
      <c r="F7923" s="171"/>
      <c r="G7923" s="212"/>
      <c r="H7923" s="176"/>
      <c r="I7923" s="163"/>
    </row>
    <row r="7924" spans="3:9" s="175" customFormat="1" ht="15" customHeight="1" x14ac:dyDescent="0.25">
      <c r="C7924" s="170"/>
      <c r="E7924" s="176"/>
      <c r="F7924" s="171"/>
      <c r="G7924" s="212"/>
      <c r="H7924" s="176"/>
      <c r="I7924" s="163"/>
    </row>
    <row r="7925" spans="3:9" s="175" customFormat="1" ht="15" customHeight="1" x14ac:dyDescent="0.25">
      <c r="C7925" s="170"/>
      <c r="E7925" s="176"/>
      <c r="F7925" s="171"/>
      <c r="G7925" s="212"/>
      <c r="H7925" s="176"/>
      <c r="I7925" s="163"/>
    </row>
    <row r="7926" spans="3:9" s="175" customFormat="1" ht="15" customHeight="1" x14ac:dyDescent="0.25">
      <c r="C7926" s="170"/>
      <c r="E7926" s="176"/>
      <c r="F7926" s="171"/>
      <c r="G7926" s="212"/>
      <c r="H7926" s="176"/>
      <c r="I7926" s="163"/>
    </row>
    <row r="7927" spans="3:9" s="175" customFormat="1" ht="15" customHeight="1" x14ac:dyDescent="0.25">
      <c r="C7927" s="170"/>
      <c r="E7927" s="176"/>
      <c r="F7927" s="171"/>
      <c r="G7927" s="212"/>
      <c r="H7927" s="176"/>
      <c r="I7927" s="163"/>
    </row>
    <row r="7928" spans="3:9" s="175" customFormat="1" ht="15" customHeight="1" x14ac:dyDescent="0.25">
      <c r="C7928" s="170"/>
      <c r="E7928" s="176"/>
      <c r="F7928" s="171"/>
      <c r="G7928" s="212"/>
      <c r="H7928" s="176"/>
      <c r="I7928" s="163"/>
    </row>
    <row r="7929" spans="3:9" s="175" customFormat="1" ht="15" customHeight="1" x14ac:dyDescent="0.25">
      <c r="C7929" s="170"/>
      <c r="E7929" s="176"/>
      <c r="F7929" s="171"/>
      <c r="G7929" s="212"/>
      <c r="H7929" s="176"/>
      <c r="I7929" s="163"/>
    </row>
    <row r="7930" spans="3:9" s="175" customFormat="1" ht="15" customHeight="1" x14ac:dyDescent="0.25">
      <c r="C7930" s="170"/>
      <c r="E7930" s="176"/>
      <c r="F7930" s="171"/>
      <c r="G7930" s="212"/>
      <c r="H7930" s="176"/>
      <c r="I7930" s="163"/>
    </row>
    <row r="7931" spans="3:9" s="175" customFormat="1" ht="15" customHeight="1" x14ac:dyDescent="0.25">
      <c r="C7931" s="170"/>
      <c r="E7931" s="176"/>
      <c r="F7931" s="171"/>
      <c r="G7931" s="212"/>
      <c r="H7931" s="176"/>
      <c r="I7931" s="163"/>
    </row>
    <row r="7932" spans="3:9" s="175" customFormat="1" ht="15" customHeight="1" x14ac:dyDescent="0.25">
      <c r="C7932" s="170"/>
      <c r="E7932" s="176"/>
      <c r="F7932" s="171"/>
      <c r="G7932" s="212"/>
      <c r="H7932" s="176"/>
      <c r="I7932" s="163"/>
    </row>
    <row r="7933" spans="3:9" s="175" customFormat="1" ht="15" customHeight="1" x14ac:dyDescent="0.25">
      <c r="C7933" s="170"/>
      <c r="E7933" s="176"/>
      <c r="F7933" s="171"/>
      <c r="G7933" s="212"/>
      <c r="H7933" s="176"/>
      <c r="I7933" s="163"/>
    </row>
    <row r="7934" spans="3:9" s="175" customFormat="1" ht="15" customHeight="1" x14ac:dyDescent="0.25">
      <c r="C7934" s="170"/>
      <c r="E7934" s="176"/>
      <c r="F7934" s="171"/>
      <c r="G7934" s="212"/>
      <c r="H7934" s="176"/>
      <c r="I7934" s="163"/>
    </row>
    <row r="7935" spans="3:9" s="175" customFormat="1" ht="15" customHeight="1" x14ac:dyDescent="0.25">
      <c r="C7935" s="170"/>
      <c r="E7935" s="176"/>
      <c r="F7935" s="171"/>
      <c r="G7935" s="212"/>
      <c r="H7935" s="176"/>
      <c r="I7935" s="163"/>
    </row>
    <row r="7936" spans="3:9" s="175" customFormat="1" ht="15" customHeight="1" x14ac:dyDescent="0.25">
      <c r="C7936" s="170"/>
      <c r="E7936" s="176"/>
      <c r="F7936" s="171"/>
      <c r="G7936" s="212"/>
      <c r="H7936" s="176"/>
      <c r="I7936" s="163"/>
    </row>
    <row r="7937" spans="3:9" s="175" customFormat="1" ht="15" customHeight="1" x14ac:dyDescent="0.25">
      <c r="C7937" s="170"/>
      <c r="E7937" s="176"/>
      <c r="F7937" s="171"/>
      <c r="G7937" s="212"/>
      <c r="H7937" s="176"/>
      <c r="I7937" s="163"/>
    </row>
    <row r="7938" spans="3:9" s="175" customFormat="1" ht="15" customHeight="1" x14ac:dyDescent="0.25">
      <c r="C7938" s="170"/>
      <c r="E7938" s="176"/>
      <c r="F7938" s="171"/>
      <c r="G7938" s="212"/>
      <c r="H7938" s="176"/>
      <c r="I7938" s="163"/>
    </row>
    <row r="7939" spans="3:9" s="175" customFormat="1" ht="15" customHeight="1" x14ac:dyDescent="0.25">
      <c r="C7939" s="170"/>
      <c r="E7939" s="176"/>
      <c r="F7939" s="171"/>
      <c r="G7939" s="212"/>
      <c r="H7939" s="176"/>
      <c r="I7939" s="163"/>
    </row>
    <row r="7940" spans="3:9" s="175" customFormat="1" ht="15" customHeight="1" x14ac:dyDescent="0.25">
      <c r="C7940" s="170"/>
      <c r="E7940" s="176"/>
      <c r="F7940" s="171"/>
      <c r="G7940" s="212"/>
      <c r="H7940" s="176"/>
      <c r="I7940" s="163"/>
    </row>
    <row r="7941" spans="3:9" s="175" customFormat="1" ht="15" customHeight="1" x14ac:dyDescent="0.25">
      <c r="C7941" s="170"/>
      <c r="E7941" s="176"/>
      <c r="F7941" s="171"/>
      <c r="G7941" s="212"/>
      <c r="H7941" s="176"/>
      <c r="I7941" s="163"/>
    </row>
    <row r="7942" spans="3:9" s="175" customFormat="1" ht="15" customHeight="1" x14ac:dyDescent="0.25">
      <c r="C7942" s="170"/>
      <c r="E7942" s="176"/>
      <c r="F7942" s="171"/>
      <c r="G7942" s="212"/>
      <c r="H7942" s="176"/>
      <c r="I7942" s="163"/>
    </row>
    <row r="7943" spans="3:9" s="175" customFormat="1" ht="15" customHeight="1" x14ac:dyDescent="0.25">
      <c r="C7943" s="170"/>
      <c r="E7943" s="176"/>
      <c r="F7943" s="171"/>
      <c r="G7943" s="212"/>
      <c r="H7943" s="176"/>
      <c r="I7943" s="163"/>
    </row>
    <row r="7944" spans="3:9" s="175" customFormat="1" ht="15" customHeight="1" x14ac:dyDescent="0.25">
      <c r="C7944" s="170"/>
      <c r="E7944" s="176"/>
      <c r="F7944" s="171"/>
      <c r="G7944" s="212"/>
      <c r="H7944" s="176"/>
      <c r="I7944" s="163"/>
    </row>
    <row r="7945" spans="3:9" s="175" customFormat="1" ht="15" customHeight="1" x14ac:dyDescent="0.25">
      <c r="C7945" s="170"/>
      <c r="E7945" s="176"/>
      <c r="F7945" s="171"/>
      <c r="G7945" s="212"/>
      <c r="H7945" s="176"/>
      <c r="I7945" s="163"/>
    </row>
    <row r="7946" spans="3:9" s="175" customFormat="1" ht="15" customHeight="1" x14ac:dyDescent="0.25">
      <c r="C7946" s="170"/>
      <c r="E7946" s="176"/>
      <c r="F7946" s="171"/>
      <c r="G7946" s="212"/>
      <c r="H7946" s="176"/>
      <c r="I7946" s="163"/>
    </row>
    <row r="7947" spans="3:9" s="175" customFormat="1" ht="15" customHeight="1" x14ac:dyDescent="0.25">
      <c r="C7947" s="170"/>
      <c r="E7947" s="176"/>
      <c r="F7947" s="171"/>
      <c r="G7947" s="212"/>
      <c r="H7947" s="176"/>
      <c r="I7947" s="163"/>
    </row>
    <row r="7948" spans="3:9" s="175" customFormat="1" ht="15" customHeight="1" x14ac:dyDescent="0.25">
      <c r="C7948" s="170"/>
      <c r="E7948" s="176"/>
      <c r="F7948" s="171"/>
      <c r="G7948" s="212"/>
      <c r="H7948" s="176"/>
      <c r="I7948" s="163"/>
    </row>
    <row r="7949" spans="3:9" s="175" customFormat="1" ht="15" customHeight="1" x14ac:dyDescent="0.25">
      <c r="C7949" s="170"/>
      <c r="E7949" s="176"/>
      <c r="F7949" s="171"/>
      <c r="G7949" s="212"/>
      <c r="H7949" s="176"/>
      <c r="I7949" s="163"/>
    </row>
    <row r="7950" spans="3:9" s="175" customFormat="1" ht="15" customHeight="1" x14ac:dyDescent="0.25">
      <c r="C7950" s="170"/>
      <c r="E7950" s="176"/>
      <c r="F7950" s="171"/>
      <c r="G7950" s="212"/>
      <c r="H7950" s="176"/>
      <c r="I7950" s="163"/>
    </row>
    <row r="7951" spans="3:9" s="175" customFormat="1" ht="15" customHeight="1" x14ac:dyDescent="0.25">
      <c r="C7951" s="170"/>
      <c r="E7951" s="176"/>
      <c r="F7951" s="171"/>
      <c r="G7951" s="212"/>
      <c r="H7951" s="176"/>
      <c r="I7951" s="163"/>
    </row>
    <row r="7952" spans="3:9" s="175" customFormat="1" ht="15" customHeight="1" x14ac:dyDescent="0.25">
      <c r="C7952" s="170"/>
      <c r="E7952" s="176"/>
      <c r="F7952" s="171"/>
      <c r="G7952" s="212"/>
      <c r="H7952" s="176"/>
      <c r="I7952" s="163"/>
    </row>
    <row r="7953" spans="3:9" s="175" customFormat="1" ht="15" customHeight="1" x14ac:dyDescent="0.25">
      <c r="C7953" s="170"/>
      <c r="E7953" s="176"/>
      <c r="F7953" s="171"/>
      <c r="G7953" s="212"/>
      <c r="H7953" s="176"/>
      <c r="I7953" s="163"/>
    </row>
    <row r="7954" spans="3:9" s="175" customFormat="1" ht="15" customHeight="1" x14ac:dyDescent="0.25">
      <c r="C7954" s="170"/>
      <c r="E7954" s="176"/>
      <c r="F7954" s="171"/>
      <c r="G7954" s="212"/>
      <c r="H7954" s="176"/>
      <c r="I7954" s="163"/>
    </row>
    <row r="7955" spans="3:9" s="175" customFormat="1" ht="15" customHeight="1" x14ac:dyDescent="0.25">
      <c r="C7955" s="170"/>
      <c r="E7955" s="176"/>
      <c r="F7955" s="171"/>
      <c r="G7955" s="212"/>
      <c r="H7955" s="176"/>
      <c r="I7955" s="163"/>
    </row>
    <row r="7956" spans="3:9" s="175" customFormat="1" ht="15" customHeight="1" x14ac:dyDescent="0.25">
      <c r="C7956" s="170"/>
      <c r="E7956" s="176"/>
      <c r="F7956" s="171"/>
      <c r="G7956" s="212"/>
      <c r="H7956" s="176"/>
      <c r="I7956" s="163"/>
    </row>
    <row r="7957" spans="3:9" s="175" customFormat="1" ht="15" customHeight="1" x14ac:dyDescent="0.25">
      <c r="C7957" s="170"/>
      <c r="E7957" s="176"/>
      <c r="F7957" s="171"/>
      <c r="G7957" s="212"/>
      <c r="H7957" s="176"/>
      <c r="I7957" s="163"/>
    </row>
    <row r="7958" spans="3:9" s="175" customFormat="1" ht="15" customHeight="1" x14ac:dyDescent="0.25">
      <c r="C7958" s="170"/>
      <c r="E7958" s="176"/>
      <c r="F7958" s="171"/>
      <c r="G7958" s="212"/>
      <c r="H7958" s="176"/>
      <c r="I7958" s="163"/>
    </row>
    <row r="7959" spans="3:9" s="175" customFormat="1" ht="15" customHeight="1" x14ac:dyDescent="0.25">
      <c r="C7959" s="170"/>
      <c r="E7959" s="176"/>
      <c r="F7959" s="171"/>
      <c r="G7959" s="212"/>
      <c r="H7959" s="176"/>
      <c r="I7959" s="163"/>
    </row>
    <row r="7960" spans="3:9" s="175" customFormat="1" ht="15" customHeight="1" x14ac:dyDescent="0.25">
      <c r="C7960" s="170"/>
      <c r="E7960" s="176"/>
      <c r="F7960" s="171"/>
      <c r="G7960" s="212"/>
      <c r="H7960" s="176"/>
      <c r="I7960" s="163"/>
    </row>
    <row r="7961" spans="3:9" s="175" customFormat="1" ht="15" customHeight="1" x14ac:dyDescent="0.25">
      <c r="C7961" s="170"/>
      <c r="E7961" s="176"/>
      <c r="F7961" s="171"/>
      <c r="G7961" s="212"/>
      <c r="H7961" s="176"/>
      <c r="I7961" s="163"/>
    </row>
    <row r="7962" spans="3:9" s="175" customFormat="1" ht="15" customHeight="1" x14ac:dyDescent="0.25">
      <c r="C7962" s="170"/>
      <c r="E7962" s="176"/>
      <c r="F7962" s="171"/>
      <c r="G7962" s="212"/>
      <c r="H7962" s="176"/>
      <c r="I7962" s="163"/>
    </row>
    <row r="7963" spans="3:9" s="175" customFormat="1" ht="15" customHeight="1" x14ac:dyDescent="0.25">
      <c r="C7963" s="170"/>
      <c r="E7963" s="176"/>
      <c r="F7963" s="171"/>
      <c r="G7963" s="212"/>
      <c r="H7963" s="176"/>
      <c r="I7963" s="163"/>
    </row>
    <row r="7964" spans="3:9" s="175" customFormat="1" ht="15" customHeight="1" x14ac:dyDescent="0.25">
      <c r="C7964" s="170"/>
      <c r="E7964" s="176"/>
      <c r="F7964" s="171"/>
      <c r="G7964" s="212"/>
      <c r="H7964" s="176"/>
      <c r="I7964" s="163"/>
    </row>
    <row r="7965" spans="3:9" s="175" customFormat="1" ht="15" customHeight="1" x14ac:dyDescent="0.25">
      <c r="C7965" s="170"/>
      <c r="E7965" s="176"/>
      <c r="F7965" s="171"/>
      <c r="G7965" s="212"/>
      <c r="H7965" s="176"/>
      <c r="I7965" s="163"/>
    </row>
    <row r="7966" spans="3:9" s="175" customFormat="1" ht="15" customHeight="1" x14ac:dyDescent="0.25">
      <c r="C7966" s="170"/>
      <c r="E7966" s="176"/>
      <c r="F7966" s="171"/>
      <c r="G7966" s="212"/>
      <c r="H7966" s="176"/>
      <c r="I7966" s="163"/>
    </row>
    <row r="7967" spans="3:9" s="175" customFormat="1" ht="15" customHeight="1" x14ac:dyDescent="0.25">
      <c r="C7967" s="170"/>
      <c r="E7967" s="176"/>
      <c r="F7967" s="171"/>
      <c r="G7967" s="212"/>
      <c r="H7967" s="176"/>
      <c r="I7967" s="163"/>
    </row>
    <row r="7968" spans="3:9" s="175" customFormat="1" ht="15" customHeight="1" x14ac:dyDescent="0.25">
      <c r="C7968" s="170"/>
      <c r="E7968" s="176"/>
      <c r="F7968" s="171"/>
      <c r="G7968" s="212"/>
      <c r="H7968" s="176"/>
      <c r="I7968" s="163"/>
    </row>
    <row r="7969" spans="3:9" s="175" customFormat="1" ht="15" customHeight="1" x14ac:dyDescent="0.25">
      <c r="C7969" s="170"/>
      <c r="E7969" s="176"/>
      <c r="F7969" s="171"/>
      <c r="G7969" s="212"/>
      <c r="H7969" s="176"/>
      <c r="I7969" s="163"/>
    </row>
    <row r="7970" spans="3:9" s="175" customFormat="1" ht="15" customHeight="1" x14ac:dyDescent="0.25">
      <c r="C7970" s="170"/>
      <c r="E7970" s="176"/>
      <c r="F7970" s="171"/>
      <c r="G7970" s="212"/>
      <c r="H7970" s="176"/>
      <c r="I7970" s="163"/>
    </row>
    <row r="7971" spans="3:9" s="175" customFormat="1" ht="15" customHeight="1" x14ac:dyDescent="0.25">
      <c r="C7971" s="170"/>
      <c r="E7971" s="176"/>
      <c r="F7971" s="171"/>
      <c r="G7971" s="212"/>
      <c r="H7971" s="176"/>
      <c r="I7971" s="163"/>
    </row>
    <row r="7972" spans="3:9" s="175" customFormat="1" ht="15" customHeight="1" x14ac:dyDescent="0.25">
      <c r="C7972" s="170"/>
      <c r="E7972" s="176"/>
      <c r="F7972" s="171"/>
      <c r="G7972" s="212"/>
      <c r="H7972" s="176"/>
      <c r="I7972" s="163"/>
    </row>
    <row r="7973" spans="3:9" s="175" customFormat="1" ht="15" customHeight="1" x14ac:dyDescent="0.25">
      <c r="C7973" s="170"/>
      <c r="E7973" s="176"/>
      <c r="F7973" s="171"/>
      <c r="G7973" s="212"/>
      <c r="H7973" s="176"/>
      <c r="I7973" s="163"/>
    </row>
    <row r="7974" spans="3:9" s="175" customFormat="1" ht="15" customHeight="1" x14ac:dyDescent="0.25">
      <c r="C7974" s="170"/>
      <c r="E7974" s="176"/>
      <c r="F7974" s="171"/>
      <c r="G7974" s="212"/>
      <c r="H7974" s="176"/>
      <c r="I7974" s="163"/>
    </row>
    <row r="7975" spans="3:9" s="175" customFormat="1" ht="15" customHeight="1" x14ac:dyDescent="0.25">
      <c r="C7975" s="170"/>
      <c r="E7975" s="176"/>
      <c r="F7975" s="171"/>
      <c r="G7975" s="212"/>
      <c r="H7975" s="176"/>
      <c r="I7975" s="163"/>
    </row>
    <row r="7976" spans="3:9" s="175" customFormat="1" ht="15" customHeight="1" x14ac:dyDescent="0.25">
      <c r="C7976" s="170"/>
      <c r="E7976" s="176"/>
      <c r="F7976" s="171"/>
      <c r="G7976" s="212"/>
      <c r="H7976" s="176"/>
      <c r="I7976" s="163"/>
    </row>
    <row r="7977" spans="3:9" s="175" customFormat="1" ht="15" customHeight="1" x14ac:dyDescent="0.25">
      <c r="C7977" s="170"/>
      <c r="E7977" s="176"/>
      <c r="F7977" s="171"/>
      <c r="G7977" s="212"/>
      <c r="H7977" s="176"/>
      <c r="I7977" s="163"/>
    </row>
    <row r="7978" spans="3:9" s="175" customFormat="1" ht="15" customHeight="1" x14ac:dyDescent="0.25">
      <c r="C7978" s="170"/>
      <c r="E7978" s="176"/>
      <c r="F7978" s="171"/>
      <c r="G7978" s="212"/>
      <c r="H7978" s="176"/>
      <c r="I7978" s="163"/>
    </row>
    <row r="7979" spans="3:9" s="175" customFormat="1" ht="15" customHeight="1" x14ac:dyDescent="0.25">
      <c r="C7979" s="170"/>
      <c r="E7979" s="176"/>
      <c r="F7979" s="171"/>
      <c r="G7979" s="212"/>
      <c r="H7979" s="176"/>
      <c r="I7979" s="163"/>
    </row>
    <row r="7980" spans="3:9" s="175" customFormat="1" ht="15" customHeight="1" x14ac:dyDescent="0.25">
      <c r="C7980" s="170"/>
      <c r="E7980" s="176"/>
      <c r="F7980" s="171"/>
      <c r="G7980" s="212"/>
      <c r="H7980" s="176"/>
      <c r="I7980" s="163"/>
    </row>
    <row r="7981" spans="3:9" s="175" customFormat="1" ht="15" customHeight="1" x14ac:dyDescent="0.25">
      <c r="C7981" s="170"/>
      <c r="E7981" s="176"/>
      <c r="F7981" s="171"/>
      <c r="G7981" s="212"/>
      <c r="H7981" s="176"/>
      <c r="I7981" s="163"/>
    </row>
    <row r="7982" spans="3:9" s="175" customFormat="1" ht="15" customHeight="1" x14ac:dyDescent="0.25">
      <c r="C7982" s="170"/>
      <c r="E7982" s="176"/>
      <c r="F7982" s="171"/>
      <c r="G7982" s="212"/>
      <c r="H7982" s="176"/>
      <c r="I7982" s="163"/>
    </row>
    <row r="7983" spans="3:9" s="175" customFormat="1" ht="15" customHeight="1" x14ac:dyDescent="0.25">
      <c r="C7983" s="170"/>
      <c r="E7983" s="176"/>
      <c r="F7983" s="171"/>
      <c r="G7983" s="212"/>
      <c r="H7983" s="176"/>
      <c r="I7983" s="163"/>
    </row>
    <row r="7984" spans="3:9" s="175" customFormat="1" ht="15" customHeight="1" x14ac:dyDescent="0.25">
      <c r="C7984" s="170"/>
      <c r="E7984" s="176"/>
      <c r="F7984" s="171"/>
      <c r="G7984" s="212"/>
      <c r="H7984" s="176"/>
      <c r="I7984" s="163"/>
    </row>
    <row r="7985" spans="3:9" s="175" customFormat="1" ht="15" customHeight="1" x14ac:dyDescent="0.25">
      <c r="C7985" s="170"/>
      <c r="E7985" s="176"/>
      <c r="F7985" s="171"/>
      <c r="G7985" s="212"/>
      <c r="H7985" s="176"/>
      <c r="I7985" s="163"/>
    </row>
    <row r="7986" spans="3:9" s="175" customFormat="1" ht="15" customHeight="1" x14ac:dyDescent="0.25">
      <c r="C7986" s="170"/>
      <c r="E7986" s="176"/>
      <c r="F7986" s="171"/>
      <c r="G7986" s="212"/>
      <c r="H7986" s="176"/>
      <c r="I7986" s="163"/>
    </row>
    <row r="7987" spans="3:9" s="175" customFormat="1" ht="15" customHeight="1" x14ac:dyDescent="0.25">
      <c r="C7987" s="170"/>
      <c r="E7987" s="176"/>
      <c r="F7987" s="171"/>
      <c r="G7987" s="212"/>
      <c r="H7987" s="176"/>
      <c r="I7987" s="163"/>
    </row>
    <row r="7988" spans="3:9" s="175" customFormat="1" ht="15" customHeight="1" x14ac:dyDescent="0.25">
      <c r="C7988" s="170"/>
      <c r="E7988" s="176"/>
      <c r="F7988" s="171"/>
      <c r="G7988" s="212"/>
      <c r="H7988" s="176"/>
      <c r="I7988" s="163"/>
    </row>
    <row r="7989" spans="3:9" s="175" customFormat="1" ht="15" customHeight="1" x14ac:dyDescent="0.25">
      <c r="C7989" s="170"/>
      <c r="E7989" s="176"/>
      <c r="F7989" s="171"/>
      <c r="G7989" s="212"/>
      <c r="H7989" s="176"/>
      <c r="I7989" s="163"/>
    </row>
    <row r="7990" spans="3:9" s="175" customFormat="1" ht="15" customHeight="1" x14ac:dyDescent="0.25">
      <c r="C7990" s="170"/>
      <c r="E7990" s="176"/>
      <c r="F7990" s="171"/>
      <c r="G7990" s="212"/>
      <c r="H7990" s="176"/>
      <c r="I7990" s="163"/>
    </row>
    <row r="7991" spans="3:9" s="175" customFormat="1" ht="15" customHeight="1" x14ac:dyDescent="0.25">
      <c r="C7991" s="170"/>
      <c r="E7991" s="176"/>
      <c r="F7991" s="171"/>
      <c r="G7991" s="212"/>
      <c r="H7991" s="176"/>
      <c r="I7991" s="163"/>
    </row>
    <row r="7992" spans="3:9" s="175" customFormat="1" ht="15" customHeight="1" x14ac:dyDescent="0.25">
      <c r="C7992" s="170"/>
      <c r="E7992" s="176"/>
      <c r="F7992" s="171"/>
      <c r="G7992" s="212"/>
      <c r="H7992" s="176"/>
      <c r="I7992" s="163"/>
    </row>
    <row r="7993" spans="3:9" s="175" customFormat="1" ht="15" customHeight="1" x14ac:dyDescent="0.25">
      <c r="C7993" s="170"/>
      <c r="E7993" s="176"/>
      <c r="F7993" s="171"/>
      <c r="G7993" s="212"/>
      <c r="H7993" s="176"/>
      <c r="I7993" s="163"/>
    </row>
    <row r="7994" spans="3:9" s="175" customFormat="1" ht="15" customHeight="1" x14ac:dyDescent="0.25">
      <c r="C7994" s="170"/>
      <c r="E7994" s="176"/>
      <c r="F7994" s="171"/>
      <c r="G7994" s="212"/>
      <c r="H7994" s="176"/>
      <c r="I7994" s="163"/>
    </row>
    <row r="7995" spans="3:9" s="175" customFormat="1" ht="15" customHeight="1" x14ac:dyDescent="0.25">
      <c r="C7995" s="170"/>
      <c r="E7995" s="176"/>
      <c r="F7995" s="171"/>
      <c r="G7995" s="212"/>
      <c r="H7995" s="176"/>
      <c r="I7995" s="163"/>
    </row>
    <row r="7996" spans="3:9" s="175" customFormat="1" ht="15" customHeight="1" x14ac:dyDescent="0.25">
      <c r="C7996" s="170"/>
      <c r="E7996" s="176"/>
      <c r="F7996" s="171"/>
      <c r="G7996" s="212"/>
      <c r="H7996" s="176"/>
      <c r="I7996" s="163"/>
    </row>
    <row r="7997" spans="3:9" s="175" customFormat="1" ht="15" customHeight="1" x14ac:dyDescent="0.25">
      <c r="C7997" s="170"/>
      <c r="E7997" s="176"/>
      <c r="F7997" s="171"/>
      <c r="G7997" s="212"/>
      <c r="H7997" s="176"/>
      <c r="I7997" s="163"/>
    </row>
    <row r="7998" spans="3:9" s="175" customFormat="1" ht="15" customHeight="1" x14ac:dyDescent="0.25">
      <c r="C7998" s="170"/>
      <c r="E7998" s="176"/>
      <c r="F7998" s="171"/>
      <c r="G7998" s="212"/>
      <c r="H7998" s="176"/>
      <c r="I7998" s="163"/>
    </row>
    <row r="7999" spans="3:9" s="175" customFormat="1" ht="15" customHeight="1" x14ac:dyDescent="0.25">
      <c r="C7999" s="170"/>
      <c r="E7999" s="176"/>
      <c r="F7999" s="171"/>
      <c r="G7999" s="212"/>
      <c r="H7999" s="176"/>
      <c r="I7999" s="163"/>
    </row>
    <row r="8000" spans="3:9" s="175" customFormat="1" ht="15" customHeight="1" x14ac:dyDescent="0.25">
      <c r="C8000" s="170"/>
      <c r="E8000" s="176"/>
      <c r="F8000" s="171"/>
      <c r="G8000" s="212"/>
      <c r="H8000" s="176"/>
      <c r="I8000" s="163"/>
    </row>
    <row r="8001" spans="3:9" s="175" customFormat="1" ht="15" customHeight="1" x14ac:dyDescent="0.25">
      <c r="C8001" s="170"/>
      <c r="E8001" s="176"/>
      <c r="F8001" s="171"/>
      <c r="G8001" s="212"/>
      <c r="H8001" s="176"/>
      <c r="I8001" s="163"/>
    </row>
    <row r="8002" spans="3:9" s="175" customFormat="1" ht="15" customHeight="1" x14ac:dyDescent="0.25">
      <c r="C8002" s="170"/>
      <c r="E8002" s="176"/>
      <c r="F8002" s="171"/>
      <c r="G8002" s="212"/>
      <c r="H8002" s="176"/>
      <c r="I8002" s="163"/>
    </row>
    <row r="8003" spans="3:9" s="175" customFormat="1" ht="15" customHeight="1" x14ac:dyDescent="0.25">
      <c r="C8003" s="170"/>
      <c r="E8003" s="176"/>
      <c r="F8003" s="171"/>
      <c r="G8003" s="212"/>
      <c r="H8003" s="176"/>
      <c r="I8003" s="163"/>
    </row>
    <row r="8004" spans="3:9" s="175" customFormat="1" ht="15" customHeight="1" x14ac:dyDescent="0.25">
      <c r="C8004" s="170"/>
      <c r="E8004" s="176"/>
      <c r="F8004" s="171"/>
      <c r="G8004" s="212"/>
      <c r="H8004" s="176"/>
      <c r="I8004" s="163"/>
    </row>
    <row r="8005" spans="3:9" s="175" customFormat="1" ht="15" customHeight="1" x14ac:dyDescent="0.25">
      <c r="C8005" s="170"/>
      <c r="E8005" s="176"/>
      <c r="F8005" s="171"/>
      <c r="G8005" s="212"/>
      <c r="H8005" s="176"/>
      <c r="I8005" s="163"/>
    </row>
    <row r="8006" spans="3:9" s="175" customFormat="1" ht="15" customHeight="1" x14ac:dyDescent="0.25">
      <c r="C8006" s="170"/>
      <c r="E8006" s="176"/>
      <c r="F8006" s="171"/>
      <c r="G8006" s="212"/>
      <c r="H8006" s="176"/>
      <c r="I8006" s="163"/>
    </row>
    <row r="8007" spans="3:9" s="175" customFormat="1" ht="15" customHeight="1" x14ac:dyDescent="0.25">
      <c r="C8007" s="170"/>
      <c r="E8007" s="176"/>
      <c r="F8007" s="171"/>
      <c r="G8007" s="212"/>
      <c r="H8007" s="176"/>
      <c r="I8007" s="163"/>
    </row>
    <row r="8008" spans="3:9" s="175" customFormat="1" ht="15" customHeight="1" x14ac:dyDescent="0.25">
      <c r="C8008" s="170"/>
      <c r="E8008" s="176"/>
      <c r="F8008" s="171"/>
      <c r="G8008" s="212"/>
      <c r="H8008" s="176"/>
      <c r="I8008" s="163"/>
    </row>
    <row r="8009" spans="3:9" s="175" customFormat="1" ht="15" customHeight="1" x14ac:dyDescent="0.25">
      <c r="C8009" s="170"/>
      <c r="E8009" s="176"/>
      <c r="F8009" s="171"/>
      <c r="G8009" s="212"/>
      <c r="H8009" s="176"/>
      <c r="I8009" s="163"/>
    </row>
    <row r="8010" spans="3:9" s="175" customFormat="1" ht="15" customHeight="1" x14ac:dyDescent="0.25">
      <c r="C8010" s="170"/>
      <c r="E8010" s="176"/>
      <c r="F8010" s="171"/>
      <c r="G8010" s="212"/>
      <c r="H8010" s="176"/>
      <c r="I8010" s="163"/>
    </row>
    <row r="8011" spans="3:9" s="175" customFormat="1" ht="15" customHeight="1" x14ac:dyDescent="0.25">
      <c r="C8011" s="170"/>
      <c r="E8011" s="176"/>
      <c r="F8011" s="171"/>
      <c r="G8011" s="212"/>
      <c r="H8011" s="176"/>
      <c r="I8011" s="163"/>
    </row>
    <row r="8012" spans="3:9" s="175" customFormat="1" ht="15" customHeight="1" x14ac:dyDescent="0.25">
      <c r="C8012" s="170"/>
      <c r="E8012" s="176"/>
      <c r="F8012" s="171"/>
      <c r="G8012" s="212"/>
      <c r="H8012" s="176"/>
      <c r="I8012" s="163"/>
    </row>
    <row r="8013" spans="3:9" s="175" customFormat="1" ht="15" customHeight="1" x14ac:dyDescent="0.25">
      <c r="C8013" s="170"/>
      <c r="E8013" s="176"/>
      <c r="F8013" s="171"/>
      <c r="G8013" s="212"/>
      <c r="H8013" s="176"/>
      <c r="I8013" s="163"/>
    </row>
    <row r="8014" spans="3:9" s="175" customFormat="1" ht="15" customHeight="1" x14ac:dyDescent="0.25">
      <c r="C8014" s="170"/>
      <c r="E8014" s="176"/>
      <c r="F8014" s="171"/>
      <c r="G8014" s="212"/>
      <c r="H8014" s="176"/>
      <c r="I8014" s="163"/>
    </row>
    <row r="8015" spans="3:9" s="175" customFormat="1" ht="15" customHeight="1" x14ac:dyDescent="0.25">
      <c r="C8015" s="170"/>
      <c r="E8015" s="176"/>
      <c r="F8015" s="171"/>
      <c r="G8015" s="212"/>
      <c r="H8015" s="176"/>
      <c r="I8015" s="163"/>
    </row>
    <row r="8016" spans="3:9" s="175" customFormat="1" ht="15" customHeight="1" x14ac:dyDescent="0.25">
      <c r="C8016" s="170"/>
      <c r="E8016" s="176"/>
      <c r="F8016" s="171"/>
      <c r="G8016" s="212"/>
      <c r="H8016" s="176"/>
      <c r="I8016" s="163"/>
    </row>
    <row r="8017" spans="3:9" s="175" customFormat="1" ht="15" customHeight="1" x14ac:dyDescent="0.25">
      <c r="C8017" s="170"/>
      <c r="E8017" s="176"/>
      <c r="F8017" s="171"/>
      <c r="G8017" s="212"/>
      <c r="H8017" s="176"/>
      <c r="I8017" s="163"/>
    </row>
    <row r="8018" spans="3:9" s="175" customFormat="1" ht="15" customHeight="1" x14ac:dyDescent="0.25">
      <c r="C8018" s="170"/>
      <c r="E8018" s="176"/>
      <c r="F8018" s="171"/>
      <c r="G8018" s="212"/>
      <c r="H8018" s="176"/>
      <c r="I8018" s="163"/>
    </row>
    <row r="8019" spans="3:9" s="175" customFormat="1" ht="15" customHeight="1" x14ac:dyDescent="0.25">
      <c r="C8019" s="170"/>
      <c r="E8019" s="176"/>
      <c r="F8019" s="171"/>
      <c r="G8019" s="212"/>
      <c r="H8019" s="176"/>
      <c r="I8019" s="163"/>
    </row>
    <row r="8020" spans="3:9" s="175" customFormat="1" ht="15" customHeight="1" x14ac:dyDescent="0.25">
      <c r="C8020" s="170"/>
      <c r="E8020" s="176"/>
      <c r="F8020" s="171"/>
      <c r="G8020" s="212"/>
      <c r="H8020" s="176"/>
      <c r="I8020" s="163"/>
    </row>
    <row r="8021" spans="3:9" s="175" customFormat="1" ht="15" customHeight="1" x14ac:dyDescent="0.25">
      <c r="C8021" s="170"/>
      <c r="E8021" s="176"/>
      <c r="F8021" s="171"/>
      <c r="G8021" s="212"/>
      <c r="H8021" s="176"/>
      <c r="I8021" s="163"/>
    </row>
    <row r="8022" spans="3:9" s="175" customFormat="1" ht="15" customHeight="1" x14ac:dyDescent="0.25">
      <c r="C8022" s="170"/>
      <c r="E8022" s="176"/>
      <c r="F8022" s="171"/>
      <c r="G8022" s="212"/>
      <c r="H8022" s="176"/>
      <c r="I8022" s="163"/>
    </row>
    <row r="8023" spans="3:9" s="175" customFormat="1" ht="15" customHeight="1" x14ac:dyDescent="0.25">
      <c r="C8023" s="170"/>
      <c r="E8023" s="176"/>
      <c r="F8023" s="171"/>
      <c r="G8023" s="212"/>
      <c r="H8023" s="176"/>
      <c r="I8023" s="163"/>
    </row>
    <row r="8024" spans="3:9" s="175" customFormat="1" ht="15" customHeight="1" x14ac:dyDescent="0.25">
      <c r="C8024" s="170"/>
      <c r="E8024" s="176"/>
      <c r="F8024" s="171"/>
      <c r="G8024" s="212"/>
      <c r="H8024" s="176"/>
      <c r="I8024" s="163"/>
    </row>
    <row r="8025" spans="3:9" s="175" customFormat="1" ht="15" customHeight="1" x14ac:dyDescent="0.25">
      <c r="C8025" s="170"/>
      <c r="E8025" s="176"/>
      <c r="F8025" s="171"/>
      <c r="G8025" s="212"/>
      <c r="H8025" s="176"/>
      <c r="I8025" s="163"/>
    </row>
    <row r="8026" spans="3:9" s="175" customFormat="1" ht="15" customHeight="1" x14ac:dyDescent="0.25">
      <c r="C8026" s="170"/>
      <c r="E8026" s="176"/>
      <c r="F8026" s="171"/>
      <c r="G8026" s="212"/>
      <c r="H8026" s="176"/>
      <c r="I8026" s="163"/>
    </row>
    <row r="8027" spans="3:9" s="175" customFormat="1" ht="15" customHeight="1" x14ac:dyDescent="0.25">
      <c r="C8027" s="170"/>
      <c r="E8027" s="176"/>
      <c r="F8027" s="171"/>
      <c r="G8027" s="212"/>
      <c r="H8027" s="176"/>
      <c r="I8027" s="163"/>
    </row>
    <row r="8028" spans="3:9" s="175" customFormat="1" ht="15" customHeight="1" x14ac:dyDescent="0.25">
      <c r="C8028" s="170"/>
      <c r="E8028" s="176"/>
      <c r="F8028" s="171"/>
      <c r="G8028" s="212"/>
      <c r="H8028" s="176"/>
      <c r="I8028" s="163"/>
    </row>
    <row r="8029" spans="3:9" s="175" customFormat="1" ht="15" customHeight="1" x14ac:dyDescent="0.25">
      <c r="C8029" s="170"/>
      <c r="E8029" s="176"/>
      <c r="F8029" s="171"/>
      <c r="G8029" s="212"/>
      <c r="H8029" s="176"/>
      <c r="I8029" s="163"/>
    </row>
    <row r="8030" spans="3:9" s="175" customFormat="1" ht="15" customHeight="1" x14ac:dyDescent="0.25">
      <c r="C8030" s="170"/>
      <c r="E8030" s="176"/>
      <c r="F8030" s="171"/>
      <c r="G8030" s="212"/>
      <c r="H8030" s="176"/>
      <c r="I8030" s="163"/>
    </row>
    <row r="8031" spans="3:9" s="175" customFormat="1" ht="15" customHeight="1" x14ac:dyDescent="0.25">
      <c r="C8031" s="170"/>
      <c r="E8031" s="176"/>
      <c r="F8031" s="171"/>
      <c r="G8031" s="212"/>
      <c r="H8031" s="176"/>
      <c r="I8031" s="163"/>
    </row>
    <row r="8032" spans="3:9" s="175" customFormat="1" ht="15" customHeight="1" x14ac:dyDescent="0.25">
      <c r="C8032" s="170"/>
      <c r="E8032" s="176"/>
      <c r="F8032" s="171"/>
      <c r="G8032" s="212"/>
      <c r="H8032" s="176"/>
      <c r="I8032" s="163"/>
    </row>
    <row r="8033" spans="3:9" s="175" customFormat="1" ht="15" customHeight="1" x14ac:dyDescent="0.25">
      <c r="C8033" s="170"/>
      <c r="E8033" s="176"/>
      <c r="F8033" s="171"/>
      <c r="G8033" s="212"/>
      <c r="H8033" s="176"/>
      <c r="I8033" s="163"/>
    </row>
    <row r="8034" spans="3:9" s="175" customFormat="1" ht="15" customHeight="1" x14ac:dyDescent="0.25">
      <c r="C8034" s="170"/>
      <c r="E8034" s="176"/>
      <c r="F8034" s="171"/>
      <c r="G8034" s="212"/>
      <c r="H8034" s="176"/>
      <c r="I8034" s="163"/>
    </row>
    <row r="8035" spans="3:9" s="175" customFormat="1" ht="15" customHeight="1" x14ac:dyDescent="0.25">
      <c r="C8035" s="170"/>
      <c r="E8035" s="176"/>
      <c r="F8035" s="171"/>
      <c r="G8035" s="212"/>
      <c r="H8035" s="176"/>
      <c r="I8035" s="163"/>
    </row>
    <row r="8036" spans="3:9" s="175" customFormat="1" ht="15" customHeight="1" x14ac:dyDescent="0.25">
      <c r="C8036" s="170"/>
      <c r="E8036" s="176"/>
      <c r="F8036" s="171"/>
      <c r="G8036" s="212"/>
      <c r="H8036" s="176"/>
      <c r="I8036" s="163"/>
    </row>
    <row r="8037" spans="3:9" s="175" customFormat="1" ht="15" customHeight="1" x14ac:dyDescent="0.25">
      <c r="C8037" s="170"/>
      <c r="E8037" s="176"/>
      <c r="F8037" s="171"/>
      <c r="G8037" s="212"/>
      <c r="H8037" s="176"/>
      <c r="I8037" s="163"/>
    </row>
    <row r="8038" spans="3:9" s="175" customFormat="1" ht="15" customHeight="1" x14ac:dyDescent="0.25">
      <c r="C8038" s="170"/>
      <c r="E8038" s="176"/>
      <c r="F8038" s="171"/>
      <c r="G8038" s="212"/>
      <c r="H8038" s="176"/>
      <c r="I8038" s="163"/>
    </row>
    <row r="8039" spans="3:9" s="175" customFormat="1" ht="15" customHeight="1" x14ac:dyDescent="0.25">
      <c r="C8039" s="170"/>
      <c r="E8039" s="176"/>
      <c r="F8039" s="171"/>
      <c r="G8039" s="212"/>
      <c r="H8039" s="176"/>
      <c r="I8039" s="163"/>
    </row>
    <row r="8040" spans="3:9" s="175" customFormat="1" ht="15" customHeight="1" x14ac:dyDescent="0.25">
      <c r="C8040" s="170"/>
      <c r="E8040" s="176"/>
      <c r="F8040" s="171"/>
      <c r="G8040" s="212"/>
      <c r="H8040" s="176"/>
      <c r="I8040" s="163"/>
    </row>
    <row r="8041" spans="3:9" s="175" customFormat="1" ht="15" customHeight="1" x14ac:dyDescent="0.25">
      <c r="C8041" s="170"/>
      <c r="E8041" s="176"/>
      <c r="F8041" s="171"/>
      <c r="G8041" s="212"/>
      <c r="H8041" s="176"/>
      <c r="I8041" s="163"/>
    </row>
    <row r="8042" spans="3:9" s="175" customFormat="1" ht="15" customHeight="1" x14ac:dyDescent="0.25">
      <c r="C8042" s="170"/>
      <c r="E8042" s="176"/>
      <c r="F8042" s="171"/>
      <c r="G8042" s="212"/>
      <c r="H8042" s="176"/>
      <c r="I8042" s="163"/>
    </row>
    <row r="8043" spans="3:9" s="175" customFormat="1" ht="15" customHeight="1" x14ac:dyDescent="0.25">
      <c r="C8043" s="170"/>
      <c r="E8043" s="176"/>
      <c r="F8043" s="171"/>
      <c r="G8043" s="212"/>
      <c r="H8043" s="176"/>
      <c r="I8043" s="163"/>
    </row>
    <row r="8044" spans="3:9" s="175" customFormat="1" ht="15" customHeight="1" x14ac:dyDescent="0.25">
      <c r="C8044" s="170"/>
      <c r="E8044" s="176"/>
      <c r="F8044" s="171"/>
      <c r="G8044" s="212"/>
      <c r="H8044" s="176"/>
      <c r="I8044" s="163"/>
    </row>
    <row r="8045" spans="3:9" s="175" customFormat="1" ht="15" customHeight="1" x14ac:dyDescent="0.25">
      <c r="C8045" s="170"/>
      <c r="E8045" s="176"/>
      <c r="F8045" s="171"/>
      <c r="G8045" s="212"/>
      <c r="H8045" s="176"/>
      <c r="I8045" s="163"/>
    </row>
    <row r="8046" spans="3:9" s="175" customFormat="1" ht="15" customHeight="1" x14ac:dyDescent="0.25">
      <c r="C8046" s="170"/>
      <c r="E8046" s="176"/>
      <c r="F8046" s="171"/>
      <c r="G8046" s="212"/>
      <c r="H8046" s="176"/>
      <c r="I8046" s="163"/>
    </row>
    <row r="8047" spans="3:9" s="175" customFormat="1" ht="15" customHeight="1" x14ac:dyDescent="0.25">
      <c r="C8047" s="170"/>
      <c r="E8047" s="176"/>
      <c r="F8047" s="171"/>
      <c r="G8047" s="212"/>
      <c r="H8047" s="176"/>
      <c r="I8047" s="163"/>
    </row>
    <row r="8048" spans="3:9" s="175" customFormat="1" ht="15" customHeight="1" x14ac:dyDescent="0.25">
      <c r="C8048" s="170"/>
      <c r="E8048" s="176"/>
      <c r="F8048" s="171"/>
      <c r="G8048" s="212"/>
      <c r="H8048" s="176"/>
      <c r="I8048" s="163"/>
    </row>
    <row r="8049" spans="3:9" s="175" customFormat="1" ht="15" customHeight="1" x14ac:dyDescent="0.25">
      <c r="C8049" s="170"/>
      <c r="E8049" s="176"/>
      <c r="F8049" s="171"/>
      <c r="G8049" s="212"/>
      <c r="H8049" s="176"/>
      <c r="I8049" s="163"/>
    </row>
    <row r="8050" spans="3:9" s="175" customFormat="1" ht="15" customHeight="1" x14ac:dyDescent="0.25">
      <c r="C8050" s="170"/>
      <c r="E8050" s="176"/>
      <c r="F8050" s="171"/>
      <c r="G8050" s="212"/>
      <c r="H8050" s="176"/>
      <c r="I8050" s="163"/>
    </row>
    <row r="8051" spans="3:9" s="175" customFormat="1" ht="15" customHeight="1" x14ac:dyDescent="0.25">
      <c r="C8051" s="170"/>
      <c r="E8051" s="176"/>
      <c r="F8051" s="171"/>
      <c r="G8051" s="212"/>
      <c r="H8051" s="176"/>
      <c r="I8051" s="163"/>
    </row>
    <row r="8052" spans="3:9" s="175" customFormat="1" ht="15" customHeight="1" x14ac:dyDescent="0.25">
      <c r="C8052" s="170"/>
      <c r="E8052" s="176"/>
      <c r="F8052" s="171"/>
      <c r="G8052" s="212"/>
      <c r="H8052" s="176"/>
      <c r="I8052" s="163"/>
    </row>
    <row r="8053" spans="3:9" s="175" customFormat="1" ht="15" customHeight="1" x14ac:dyDescent="0.25">
      <c r="C8053" s="170"/>
      <c r="E8053" s="176"/>
      <c r="F8053" s="171"/>
      <c r="G8053" s="212"/>
      <c r="H8053" s="176"/>
      <c r="I8053" s="163"/>
    </row>
    <row r="8054" spans="3:9" s="175" customFormat="1" ht="15" customHeight="1" x14ac:dyDescent="0.25">
      <c r="C8054" s="170"/>
      <c r="E8054" s="176"/>
      <c r="F8054" s="171"/>
      <c r="G8054" s="212"/>
      <c r="H8054" s="176"/>
      <c r="I8054" s="163"/>
    </row>
    <row r="8055" spans="3:9" s="175" customFormat="1" ht="15" customHeight="1" x14ac:dyDescent="0.25">
      <c r="C8055" s="170"/>
      <c r="E8055" s="176"/>
      <c r="F8055" s="171"/>
      <c r="G8055" s="212"/>
      <c r="H8055" s="176"/>
      <c r="I8055" s="163"/>
    </row>
    <row r="8056" spans="3:9" s="175" customFormat="1" ht="15" customHeight="1" x14ac:dyDescent="0.25">
      <c r="C8056" s="170"/>
      <c r="E8056" s="176"/>
      <c r="F8056" s="171"/>
      <c r="G8056" s="212"/>
      <c r="H8056" s="176"/>
      <c r="I8056" s="163"/>
    </row>
    <row r="8057" spans="3:9" s="175" customFormat="1" ht="15" customHeight="1" x14ac:dyDescent="0.25">
      <c r="C8057" s="170"/>
      <c r="E8057" s="176"/>
      <c r="F8057" s="171"/>
      <c r="G8057" s="212"/>
      <c r="H8057" s="176"/>
      <c r="I8057" s="163"/>
    </row>
    <row r="8058" spans="3:9" s="175" customFormat="1" ht="15" customHeight="1" x14ac:dyDescent="0.25">
      <c r="C8058" s="170"/>
      <c r="E8058" s="176"/>
      <c r="F8058" s="171"/>
      <c r="G8058" s="212"/>
      <c r="H8058" s="176"/>
      <c r="I8058" s="163"/>
    </row>
    <row r="8059" spans="3:9" s="175" customFormat="1" ht="15" customHeight="1" x14ac:dyDescent="0.25">
      <c r="C8059" s="170"/>
      <c r="E8059" s="176"/>
      <c r="F8059" s="171"/>
      <c r="G8059" s="212"/>
      <c r="H8059" s="176"/>
      <c r="I8059" s="163"/>
    </row>
    <row r="8060" spans="3:9" s="175" customFormat="1" ht="15" customHeight="1" x14ac:dyDescent="0.25">
      <c r="C8060" s="170"/>
      <c r="E8060" s="176"/>
      <c r="F8060" s="171"/>
      <c r="G8060" s="212"/>
      <c r="H8060" s="176"/>
      <c r="I8060" s="163"/>
    </row>
    <row r="8061" spans="3:9" s="175" customFormat="1" ht="15" customHeight="1" x14ac:dyDescent="0.25">
      <c r="C8061" s="170"/>
      <c r="E8061" s="176"/>
      <c r="F8061" s="171"/>
      <c r="G8061" s="212"/>
      <c r="H8061" s="176"/>
      <c r="I8061" s="163"/>
    </row>
    <row r="8062" spans="3:9" s="175" customFormat="1" ht="15" customHeight="1" x14ac:dyDescent="0.25">
      <c r="C8062" s="170"/>
      <c r="E8062" s="176"/>
      <c r="F8062" s="171"/>
      <c r="G8062" s="212"/>
      <c r="H8062" s="176"/>
      <c r="I8062" s="163"/>
    </row>
    <row r="8063" spans="3:9" s="175" customFormat="1" ht="15" customHeight="1" x14ac:dyDescent="0.25">
      <c r="C8063" s="170"/>
      <c r="E8063" s="176"/>
      <c r="F8063" s="171"/>
      <c r="G8063" s="212"/>
      <c r="H8063" s="176"/>
      <c r="I8063" s="163"/>
    </row>
    <row r="8064" spans="3:9" s="175" customFormat="1" ht="15" customHeight="1" x14ac:dyDescent="0.25">
      <c r="C8064" s="170"/>
      <c r="E8064" s="176"/>
      <c r="F8064" s="171"/>
      <c r="G8064" s="212"/>
      <c r="H8064" s="176"/>
      <c r="I8064" s="163"/>
    </row>
    <row r="8065" spans="3:9" s="175" customFormat="1" ht="15" customHeight="1" x14ac:dyDescent="0.25">
      <c r="C8065" s="170"/>
      <c r="E8065" s="176"/>
      <c r="F8065" s="171"/>
      <c r="G8065" s="212"/>
      <c r="H8065" s="176"/>
      <c r="I8065" s="163"/>
    </row>
    <row r="8066" spans="3:9" s="175" customFormat="1" ht="15" customHeight="1" x14ac:dyDescent="0.25">
      <c r="C8066" s="170"/>
      <c r="E8066" s="176"/>
      <c r="F8066" s="171"/>
      <c r="G8066" s="212"/>
      <c r="H8066" s="176"/>
      <c r="I8066" s="163"/>
    </row>
    <row r="8067" spans="3:9" s="175" customFormat="1" ht="15" customHeight="1" x14ac:dyDescent="0.25">
      <c r="C8067" s="170"/>
      <c r="E8067" s="176"/>
      <c r="F8067" s="171"/>
      <c r="G8067" s="212"/>
      <c r="H8067" s="176"/>
      <c r="I8067" s="163"/>
    </row>
    <row r="8068" spans="3:9" s="175" customFormat="1" ht="15" customHeight="1" x14ac:dyDescent="0.25">
      <c r="C8068" s="170"/>
      <c r="E8068" s="176"/>
      <c r="F8068" s="171"/>
      <c r="G8068" s="212"/>
      <c r="H8068" s="176"/>
      <c r="I8068" s="163"/>
    </row>
    <row r="8069" spans="3:9" s="175" customFormat="1" ht="15" customHeight="1" x14ac:dyDescent="0.25">
      <c r="C8069" s="170"/>
      <c r="E8069" s="176"/>
      <c r="F8069" s="171"/>
      <c r="G8069" s="212"/>
      <c r="H8069" s="176"/>
      <c r="I8069" s="163"/>
    </row>
    <row r="8070" spans="3:9" s="175" customFormat="1" ht="15" customHeight="1" x14ac:dyDescent="0.25">
      <c r="C8070" s="170"/>
      <c r="E8070" s="176"/>
      <c r="F8070" s="171"/>
      <c r="G8070" s="212"/>
      <c r="H8070" s="176"/>
      <c r="I8070" s="163"/>
    </row>
    <row r="8071" spans="3:9" s="175" customFormat="1" ht="15" customHeight="1" x14ac:dyDescent="0.25">
      <c r="C8071" s="170"/>
      <c r="E8071" s="176"/>
      <c r="F8071" s="171"/>
      <c r="G8071" s="212"/>
      <c r="H8071" s="176"/>
      <c r="I8071" s="163"/>
    </row>
    <row r="8072" spans="3:9" s="175" customFormat="1" ht="15" customHeight="1" x14ac:dyDescent="0.25">
      <c r="C8072" s="170"/>
      <c r="E8072" s="176"/>
      <c r="F8072" s="171"/>
      <c r="G8072" s="212"/>
      <c r="H8072" s="176"/>
      <c r="I8072" s="163"/>
    </row>
    <row r="8073" spans="3:9" s="175" customFormat="1" ht="15" customHeight="1" x14ac:dyDescent="0.25">
      <c r="C8073" s="170"/>
      <c r="E8073" s="176"/>
      <c r="F8073" s="171"/>
      <c r="G8073" s="212"/>
      <c r="H8073" s="176"/>
      <c r="I8073" s="163"/>
    </row>
    <row r="8074" spans="3:9" s="175" customFormat="1" ht="15" customHeight="1" x14ac:dyDescent="0.25">
      <c r="C8074" s="170"/>
      <c r="E8074" s="176"/>
      <c r="F8074" s="171"/>
      <c r="G8074" s="212"/>
      <c r="H8074" s="176"/>
      <c r="I8074" s="163"/>
    </row>
    <row r="8075" spans="3:9" s="175" customFormat="1" ht="15" customHeight="1" x14ac:dyDescent="0.25">
      <c r="C8075" s="170"/>
      <c r="E8075" s="176"/>
      <c r="F8075" s="171"/>
      <c r="G8075" s="212"/>
      <c r="H8075" s="176"/>
      <c r="I8075" s="163"/>
    </row>
    <row r="8076" spans="3:9" s="175" customFormat="1" ht="15" customHeight="1" x14ac:dyDescent="0.25">
      <c r="C8076" s="170"/>
      <c r="E8076" s="176"/>
      <c r="F8076" s="171"/>
      <c r="G8076" s="212"/>
      <c r="H8076" s="176"/>
      <c r="I8076" s="163"/>
    </row>
    <row r="8077" spans="3:9" s="175" customFormat="1" ht="15" customHeight="1" x14ac:dyDescent="0.25">
      <c r="C8077" s="170"/>
      <c r="E8077" s="176"/>
      <c r="F8077" s="171"/>
      <c r="G8077" s="212"/>
      <c r="H8077" s="176"/>
      <c r="I8077" s="163"/>
    </row>
    <row r="8078" spans="3:9" s="175" customFormat="1" ht="15" customHeight="1" x14ac:dyDescent="0.25">
      <c r="C8078" s="170"/>
      <c r="E8078" s="176"/>
      <c r="F8078" s="171"/>
      <c r="G8078" s="212"/>
      <c r="H8078" s="176"/>
      <c r="I8078" s="163"/>
    </row>
    <row r="8079" spans="3:9" s="175" customFormat="1" ht="15" customHeight="1" x14ac:dyDescent="0.25">
      <c r="C8079" s="170"/>
      <c r="E8079" s="176"/>
      <c r="F8079" s="171"/>
      <c r="G8079" s="212"/>
      <c r="H8079" s="176"/>
      <c r="I8079" s="163"/>
    </row>
    <row r="8080" spans="3:9" s="175" customFormat="1" ht="15" customHeight="1" x14ac:dyDescent="0.25">
      <c r="C8080" s="170"/>
      <c r="E8080" s="176"/>
      <c r="F8080" s="171"/>
      <c r="G8080" s="212"/>
      <c r="H8080" s="176"/>
      <c r="I8080" s="163"/>
    </row>
    <row r="8081" spans="3:9" s="175" customFormat="1" ht="15" customHeight="1" x14ac:dyDescent="0.25">
      <c r="C8081" s="170"/>
      <c r="E8081" s="176"/>
      <c r="F8081" s="171"/>
      <c r="G8081" s="212"/>
      <c r="H8081" s="176"/>
      <c r="I8081" s="163"/>
    </row>
    <row r="8082" spans="3:9" s="175" customFormat="1" ht="15" customHeight="1" x14ac:dyDescent="0.25">
      <c r="C8082" s="170"/>
      <c r="E8082" s="176"/>
      <c r="F8082" s="171"/>
      <c r="G8082" s="212"/>
      <c r="H8082" s="176"/>
      <c r="I8082" s="163"/>
    </row>
    <row r="8083" spans="3:9" s="175" customFormat="1" ht="15" customHeight="1" x14ac:dyDescent="0.25">
      <c r="C8083" s="170"/>
      <c r="E8083" s="176"/>
      <c r="F8083" s="171"/>
      <c r="G8083" s="212"/>
      <c r="H8083" s="176"/>
      <c r="I8083" s="163"/>
    </row>
    <row r="8084" spans="3:9" s="175" customFormat="1" ht="15" customHeight="1" x14ac:dyDescent="0.25">
      <c r="C8084" s="170"/>
      <c r="E8084" s="176"/>
      <c r="F8084" s="171"/>
      <c r="G8084" s="212"/>
      <c r="H8084" s="176"/>
      <c r="I8084" s="163"/>
    </row>
    <row r="8085" spans="3:9" s="175" customFormat="1" ht="15" customHeight="1" x14ac:dyDescent="0.25">
      <c r="C8085" s="170"/>
      <c r="E8085" s="176"/>
      <c r="F8085" s="171"/>
      <c r="G8085" s="212"/>
      <c r="H8085" s="176"/>
      <c r="I8085" s="163"/>
    </row>
    <row r="8086" spans="3:9" s="175" customFormat="1" ht="15" customHeight="1" x14ac:dyDescent="0.25">
      <c r="C8086" s="170"/>
      <c r="E8086" s="176"/>
      <c r="F8086" s="171"/>
      <c r="G8086" s="212"/>
      <c r="H8086" s="176"/>
      <c r="I8086" s="163"/>
    </row>
    <row r="8087" spans="3:9" s="175" customFormat="1" ht="15" customHeight="1" x14ac:dyDescent="0.25">
      <c r="C8087" s="170"/>
      <c r="E8087" s="176"/>
      <c r="F8087" s="171"/>
      <c r="G8087" s="212"/>
      <c r="H8087" s="176"/>
      <c r="I8087" s="163"/>
    </row>
    <row r="8088" spans="3:9" s="175" customFormat="1" ht="15" customHeight="1" x14ac:dyDescent="0.25">
      <c r="C8088" s="170"/>
      <c r="E8088" s="176"/>
      <c r="F8088" s="171"/>
      <c r="G8088" s="212"/>
      <c r="H8088" s="176"/>
      <c r="I8088" s="163"/>
    </row>
    <row r="8089" spans="3:9" s="175" customFormat="1" ht="15" customHeight="1" x14ac:dyDescent="0.25">
      <c r="C8089" s="170"/>
      <c r="E8089" s="176"/>
      <c r="F8089" s="171"/>
      <c r="G8089" s="212"/>
      <c r="H8089" s="176"/>
      <c r="I8089" s="163"/>
    </row>
    <row r="8090" spans="3:9" s="175" customFormat="1" ht="15" customHeight="1" x14ac:dyDescent="0.25">
      <c r="C8090" s="170"/>
      <c r="E8090" s="176"/>
      <c r="F8090" s="171"/>
      <c r="G8090" s="212"/>
      <c r="H8090" s="176"/>
      <c r="I8090" s="163"/>
    </row>
    <row r="8091" spans="3:9" s="175" customFormat="1" ht="15" customHeight="1" x14ac:dyDescent="0.25">
      <c r="C8091" s="170"/>
      <c r="E8091" s="176"/>
      <c r="F8091" s="171"/>
      <c r="G8091" s="212"/>
      <c r="H8091" s="176"/>
      <c r="I8091" s="163"/>
    </row>
    <row r="8092" spans="3:9" s="175" customFormat="1" ht="15" customHeight="1" x14ac:dyDescent="0.25">
      <c r="C8092" s="170"/>
      <c r="E8092" s="176"/>
      <c r="F8092" s="171"/>
      <c r="G8092" s="212"/>
      <c r="H8092" s="176"/>
      <c r="I8092" s="163"/>
    </row>
    <row r="8093" spans="3:9" s="175" customFormat="1" ht="15" customHeight="1" x14ac:dyDescent="0.25">
      <c r="C8093" s="170"/>
      <c r="E8093" s="176"/>
      <c r="F8093" s="171"/>
      <c r="G8093" s="212"/>
      <c r="H8093" s="176"/>
      <c r="I8093" s="163"/>
    </row>
    <row r="8094" spans="3:9" s="175" customFormat="1" ht="15" customHeight="1" x14ac:dyDescent="0.25">
      <c r="C8094" s="170"/>
      <c r="E8094" s="176"/>
      <c r="F8094" s="171"/>
      <c r="G8094" s="212"/>
      <c r="H8094" s="176"/>
      <c r="I8094" s="163"/>
    </row>
    <row r="8095" spans="3:9" s="175" customFormat="1" ht="15" customHeight="1" x14ac:dyDescent="0.25">
      <c r="C8095" s="170"/>
      <c r="E8095" s="176"/>
      <c r="F8095" s="171"/>
      <c r="G8095" s="212"/>
      <c r="H8095" s="176"/>
      <c r="I8095" s="163"/>
    </row>
    <row r="8096" spans="3:9" s="175" customFormat="1" ht="15" customHeight="1" x14ac:dyDescent="0.25">
      <c r="C8096" s="170"/>
      <c r="E8096" s="176"/>
      <c r="F8096" s="171"/>
      <c r="G8096" s="212"/>
      <c r="H8096" s="176"/>
      <c r="I8096" s="163"/>
    </row>
    <row r="8097" spans="3:9" s="175" customFormat="1" ht="15" customHeight="1" x14ac:dyDescent="0.25">
      <c r="C8097" s="170"/>
      <c r="E8097" s="176"/>
      <c r="F8097" s="171"/>
      <c r="G8097" s="212"/>
      <c r="H8097" s="176"/>
      <c r="I8097" s="163"/>
    </row>
    <row r="8098" spans="3:9" s="175" customFormat="1" ht="15" customHeight="1" x14ac:dyDescent="0.25">
      <c r="C8098" s="170"/>
      <c r="E8098" s="176"/>
      <c r="F8098" s="171"/>
      <c r="G8098" s="212"/>
      <c r="H8098" s="176"/>
      <c r="I8098" s="163"/>
    </row>
    <row r="8099" spans="3:9" s="175" customFormat="1" ht="15" customHeight="1" x14ac:dyDescent="0.25">
      <c r="C8099" s="170"/>
      <c r="E8099" s="176"/>
      <c r="F8099" s="171"/>
      <c r="G8099" s="212"/>
      <c r="H8099" s="176"/>
      <c r="I8099" s="163"/>
    </row>
    <row r="8100" spans="3:9" s="175" customFormat="1" ht="15" customHeight="1" x14ac:dyDescent="0.25">
      <c r="C8100" s="170"/>
      <c r="E8100" s="176"/>
      <c r="F8100" s="171"/>
      <c r="G8100" s="212"/>
      <c r="H8100" s="176"/>
      <c r="I8100" s="163"/>
    </row>
    <row r="8101" spans="3:9" s="175" customFormat="1" ht="15" customHeight="1" x14ac:dyDescent="0.25">
      <c r="C8101" s="170"/>
      <c r="E8101" s="176"/>
      <c r="F8101" s="171"/>
      <c r="G8101" s="212"/>
      <c r="H8101" s="176"/>
      <c r="I8101" s="163"/>
    </row>
    <row r="8102" spans="3:9" s="175" customFormat="1" ht="15" customHeight="1" x14ac:dyDescent="0.25">
      <c r="C8102" s="170"/>
      <c r="E8102" s="176"/>
      <c r="F8102" s="171"/>
      <c r="G8102" s="212"/>
      <c r="H8102" s="176"/>
      <c r="I8102" s="163"/>
    </row>
    <row r="8103" spans="3:9" s="175" customFormat="1" ht="15" customHeight="1" x14ac:dyDescent="0.25">
      <c r="C8103" s="170"/>
      <c r="E8103" s="176"/>
      <c r="F8103" s="171"/>
      <c r="G8103" s="212"/>
      <c r="H8103" s="176"/>
      <c r="I8103" s="163"/>
    </row>
    <row r="8104" spans="3:9" s="175" customFormat="1" ht="15" customHeight="1" x14ac:dyDescent="0.25">
      <c r="C8104" s="170"/>
      <c r="E8104" s="176"/>
      <c r="F8104" s="171"/>
      <c r="G8104" s="212"/>
      <c r="H8104" s="176"/>
      <c r="I8104" s="163"/>
    </row>
    <row r="8105" spans="3:9" s="175" customFormat="1" ht="15" customHeight="1" x14ac:dyDescent="0.25">
      <c r="C8105" s="170"/>
      <c r="E8105" s="176"/>
      <c r="F8105" s="171"/>
      <c r="G8105" s="212"/>
      <c r="H8105" s="176"/>
      <c r="I8105" s="163"/>
    </row>
    <row r="8106" spans="3:9" s="175" customFormat="1" ht="15" customHeight="1" x14ac:dyDescent="0.25">
      <c r="C8106" s="170"/>
      <c r="E8106" s="176"/>
      <c r="F8106" s="171"/>
      <c r="G8106" s="212"/>
      <c r="H8106" s="176"/>
      <c r="I8106" s="163"/>
    </row>
    <row r="8107" spans="3:9" s="175" customFormat="1" ht="15" customHeight="1" x14ac:dyDescent="0.25">
      <c r="C8107" s="170"/>
      <c r="E8107" s="176"/>
      <c r="F8107" s="171"/>
      <c r="G8107" s="212"/>
      <c r="H8107" s="176"/>
      <c r="I8107" s="163"/>
    </row>
    <row r="8108" spans="3:9" s="175" customFormat="1" ht="15" customHeight="1" x14ac:dyDescent="0.25">
      <c r="C8108" s="170"/>
      <c r="E8108" s="176"/>
      <c r="F8108" s="171"/>
      <c r="G8108" s="212"/>
      <c r="H8108" s="176"/>
      <c r="I8108" s="163"/>
    </row>
    <row r="8109" spans="3:9" s="175" customFormat="1" ht="15" customHeight="1" x14ac:dyDescent="0.25">
      <c r="C8109" s="170"/>
      <c r="E8109" s="176"/>
      <c r="F8109" s="171"/>
      <c r="G8109" s="212"/>
      <c r="H8109" s="176"/>
      <c r="I8109" s="163"/>
    </row>
    <row r="8110" spans="3:9" s="175" customFormat="1" ht="15" customHeight="1" x14ac:dyDescent="0.25">
      <c r="C8110" s="170"/>
      <c r="E8110" s="176"/>
      <c r="F8110" s="171"/>
      <c r="G8110" s="212"/>
      <c r="H8110" s="176"/>
      <c r="I8110" s="163"/>
    </row>
    <row r="8111" spans="3:9" s="175" customFormat="1" ht="15" customHeight="1" x14ac:dyDescent="0.25">
      <c r="C8111" s="170"/>
      <c r="E8111" s="176"/>
      <c r="F8111" s="171"/>
      <c r="G8111" s="212"/>
      <c r="H8111" s="176"/>
      <c r="I8111" s="163"/>
    </row>
    <row r="8112" spans="3:9" s="175" customFormat="1" ht="15" customHeight="1" x14ac:dyDescent="0.25">
      <c r="C8112" s="170"/>
      <c r="E8112" s="176"/>
      <c r="F8112" s="171"/>
      <c r="G8112" s="212"/>
      <c r="H8112" s="176"/>
      <c r="I8112" s="163"/>
    </row>
    <row r="8113" spans="3:9" s="175" customFormat="1" ht="15" customHeight="1" x14ac:dyDescent="0.25">
      <c r="C8113" s="170"/>
      <c r="E8113" s="176"/>
      <c r="F8113" s="171"/>
      <c r="G8113" s="212"/>
      <c r="H8113" s="176"/>
      <c r="I8113" s="163"/>
    </row>
    <row r="8114" spans="3:9" s="175" customFormat="1" ht="15" customHeight="1" x14ac:dyDescent="0.25">
      <c r="C8114" s="170"/>
      <c r="E8114" s="176"/>
      <c r="F8114" s="171"/>
      <c r="G8114" s="212"/>
      <c r="H8114" s="176"/>
      <c r="I8114" s="163"/>
    </row>
    <row r="8115" spans="3:9" s="175" customFormat="1" ht="15" customHeight="1" x14ac:dyDescent="0.25">
      <c r="C8115" s="170"/>
      <c r="E8115" s="176"/>
      <c r="F8115" s="171"/>
      <c r="G8115" s="212"/>
      <c r="H8115" s="176"/>
      <c r="I8115" s="163"/>
    </row>
    <row r="8116" spans="3:9" s="175" customFormat="1" ht="15" customHeight="1" x14ac:dyDescent="0.25">
      <c r="C8116" s="170"/>
      <c r="E8116" s="176"/>
      <c r="F8116" s="171"/>
      <c r="G8116" s="212"/>
      <c r="H8116" s="176"/>
      <c r="I8116" s="163"/>
    </row>
    <row r="8117" spans="3:9" s="175" customFormat="1" ht="15" customHeight="1" x14ac:dyDescent="0.25">
      <c r="C8117" s="170"/>
      <c r="E8117" s="176"/>
      <c r="F8117" s="171"/>
      <c r="G8117" s="212"/>
      <c r="H8117" s="176"/>
      <c r="I8117" s="163"/>
    </row>
    <row r="8118" spans="3:9" s="175" customFormat="1" ht="15" customHeight="1" x14ac:dyDescent="0.25">
      <c r="C8118" s="170"/>
      <c r="E8118" s="176"/>
      <c r="F8118" s="171"/>
      <c r="G8118" s="212"/>
      <c r="H8118" s="176"/>
      <c r="I8118" s="163"/>
    </row>
    <row r="8119" spans="3:9" s="175" customFormat="1" ht="15" customHeight="1" x14ac:dyDescent="0.25">
      <c r="C8119" s="170"/>
      <c r="E8119" s="176"/>
      <c r="F8119" s="171"/>
      <c r="G8119" s="212"/>
      <c r="H8119" s="176"/>
      <c r="I8119" s="163"/>
    </row>
    <row r="8120" spans="3:9" s="175" customFormat="1" ht="15" customHeight="1" x14ac:dyDescent="0.25">
      <c r="C8120" s="170"/>
      <c r="E8120" s="176"/>
      <c r="F8120" s="171"/>
      <c r="G8120" s="212"/>
      <c r="H8120" s="176"/>
      <c r="I8120" s="163"/>
    </row>
    <row r="8121" spans="3:9" s="175" customFormat="1" ht="15" customHeight="1" x14ac:dyDescent="0.25">
      <c r="C8121" s="170"/>
      <c r="E8121" s="176"/>
      <c r="F8121" s="171"/>
      <c r="G8121" s="212"/>
      <c r="H8121" s="176"/>
      <c r="I8121" s="163"/>
    </row>
    <row r="8122" spans="3:9" s="175" customFormat="1" ht="15" customHeight="1" x14ac:dyDescent="0.25">
      <c r="C8122" s="170"/>
      <c r="E8122" s="176"/>
      <c r="F8122" s="171"/>
      <c r="G8122" s="212"/>
      <c r="H8122" s="176"/>
      <c r="I8122" s="163"/>
    </row>
    <row r="8123" spans="3:9" s="175" customFormat="1" ht="15" customHeight="1" x14ac:dyDescent="0.25">
      <c r="C8123" s="170"/>
      <c r="E8123" s="176"/>
      <c r="F8123" s="171"/>
      <c r="G8123" s="212"/>
      <c r="H8123" s="176"/>
      <c r="I8123" s="163"/>
    </row>
    <row r="8124" spans="3:9" s="175" customFormat="1" ht="15" customHeight="1" x14ac:dyDescent="0.25">
      <c r="C8124" s="170"/>
      <c r="E8124" s="176"/>
      <c r="F8124" s="171"/>
      <c r="G8124" s="212"/>
      <c r="H8124" s="176"/>
      <c r="I8124" s="163"/>
    </row>
    <row r="8125" spans="3:9" s="175" customFormat="1" ht="15" customHeight="1" x14ac:dyDescent="0.25">
      <c r="C8125" s="170"/>
      <c r="E8125" s="176"/>
      <c r="F8125" s="171"/>
      <c r="G8125" s="212"/>
      <c r="H8125" s="176"/>
      <c r="I8125" s="163"/>
    </row>
    <row r="8126" spans="3:9" s="175" customFormat="1" ht="15" customHeight="1" x14ac:dyDescent="0.25">
      <c r="C8126" s="170"/>
      <c r="E8126" s="176"/>
      <c r="F8126" s="171"/>
      <c r="G8126" s="212"/>
      <c r="H8126" s="176"/>
      <c r="I8126" s="163"/>
    </row>
    <row r="8127" spans="3:9" s="175" customFormat="1" ht="15" customHeight="1" x14ac:dyDescent="0.25">
      <c r="C8127" s="170"/>
      <c r="E8127" s="176"/>
      <c r="F8127" s="171"/>
      <c r="G8127" s="212"/>
      <c r="H8127" s="176"/>
      <c r="I8127" s="163"/>
    </row>
    <row r="8128" spans="3:9" s="175" customFormat="1" ht="15" customHeight="1" x14ac:dyDescent="0.25">
      <c r="C8128" s="170"/>
      <c r="E8128" s="176"/>
      <c r="F8128" s="171"/>
      <c r="G8128" s="212"/>
      <c r="H8128" s="176"/>
      <c r="I8128" s="163"/>
    </row>
    <row r="8129" spans="3:9" s="175" customFormat="1" ht="15" customHeight="1" x14ac:dyDescent="0.25">
      <c r="C8129" s="170"/>
      <c r="E8129" s="176"/>
      <c r="F8129" s="171"/>
      <c r="G8129" s="212"/>
      <c r="H8129" s="176"/>
      <c r="I8129" s="163"/>
    </row>
    <row r="8130" spans="3:9" s="175" customFormat="1" ht="15" customHeight="1" x14ac:dyDescent="0.25">
      <c r="C8130" s="170"/>
      <c r="E8130" s="176"/>
      <c r="F8130" s="171"/>
      <c r="G8130" s="212"/>
      <c r="H8130" s="176"/>
      <c r="I8130" s="163"/>
    </row>
    <row r="8131" spans="3:9" s="175" customFormat="1" ht="15" customHeight="1" x14ac:dyDescent="0.25">
      <c r="C8131" s="170"/>
      <c r="E8131" s="176"/>
      <c r="F8131" s="171"/>
      <c r="G8131" s="212"/>
      <c r="H8131" s="176"/>
      <c r="I8131" s="163"/>
    </row>
    <row r="8132" spans="3:9" s="175" customFormat="1" ht="15" customHeight="1" x14ac:dyDescent="0.25">
      <c r="C8132" s="170"/>
      <c r="E8132" s="176"/>
      <c r="F8132" s="171"/>
      <c r="G8132" s="212"/>
      <c r="H8132" s="176"/>
      <c r="I8132" s="163"/>
    </row>
    <row r="8133" spans="3:9" s="175" customFormat="1" ht="15" customHeight="1" x14ac:dyDescent="0.25">
      <c r="C8133" s="170"/>
      <c r="E8133" s="176"/>
      <c r="F8133" s="171"/>
      <c r="G8133" s="212"/>
      <c r="H8133" s="176"/>
      <c r="I8133" s="163"/>
    </row>
    <row r="8134" spans="3:9" s="175" customFormat="1" ht="15" customHeight="1" x14ac:dyDescent="0.25">
      <c r="C8134" s="170"/>
      <c r="E8134" s="176"/>
      <c r="F8134" s="171"/>
      <c r="G8134" s="212"/>
      <c r="H8134" s="176"/>
      <c r="I8134" s="163"/>
    </row>
    <row r="8135" spans="3:9" s="175" customFormat="1" ht="15" customHeight="1" x14ac:dyDescent="0.25">
      <c r="C8135" s="170"/>
      <c r="E8135" s="176"/>
      <c r="F8135" s="171"/>
      <c r="G8135" s="212"/>
      <c r="H8135" s="176"/>
      <c r="I8135" s="163"/>
    </row>
    <row r="8136" spans="3:9" s="175" customFormat="1" ht="15" customHeight="1" x14ac:dyDescent="0.25">
      <c r="C8136" s="170"/>
      <c r="E8136" s="176"/>
      <c r="F8136" s="171"/>
      <c r="G8136" s="212"/>
      <c r="H8136" s="176"/>
      <c r="I8136" s="163"/>
    </row>
    <row r="8137" spans="3:9" s="175" customFormat="1" ht="15" customHeight="1" x14ac:dyDescent="0.25">
      <c r="C8137" s="170"/>
      <c r="E8137" s="176"/>
      <c r="F8137" s="171"/>
      <c r="G8137" s="212"/>
      <c r="H8137" s="176"/>
      <c r="I8137" s="163"/>
    </row>
    <row r="8138" spans="3:9" s="175" customFormat="1" ht="15" customHeight="1" x14ac:dyDescent="0.25">
      <c r="C8138" s="170"/>
      <c r="E8138" s="176"/>
      <c r="F8138" s="171"/>
      <c r="G8138" s="212"/>
      <c r="H8138" s="176"/>
      <c r="I8138" s="163"/>
    </row>
    <row r="8139" spans="3:9" s="175" customFormat="1" ht="15" customHeight="1" x14ac:dyDescent="0.25">
      <c r="C8139" s="170"/>
      <c r="E8139" s="176"/>
      <c r="F8139" s="171"/>
      <c r="G8139" s="212"/>
      <c r="H8139" s="176"/>
      <c r="I8139" s="163"/>
    </row>
    <row r="8140" spans="3:9" s="175" customFormat="1" ht="15" customHeight="1" x14ac:dyDescent="0.25">
      <c r="C8140" s="170"/>
      <c r="E8140" s="176"/>
      <c r="F8140" s="171"/>
      <c r="G8140" s="212"/>
      <c r="H8140" s="176"/>
      <c r="I8140" s="163"/>
    </row>
    <row r="8141" spans="3:9" s="175" customFormat="1" ht="15" customHeight="1" x14ac:dyDescent="0.25">
      <c r="C8141" s="170"/>
      <c r="E8141" s="176"/>
      <c r="F8141" s="171"/>
      <c r="G8141" s="212"/>
      <c r="H8141" s="176"/>
      <c r="I8141" s="163"/>
    </row>
    <row r="8142" spans="3:9" s="175" customFormat="1" ht="15" customHeight="1" x14ac:dyDescent="0.25">
      <c r="C8142" s="170"/>
      <c r="E8142" s="176"/>
      <c r="F8142" s="171"/>
      <c r="G8142" s="212"/>
      <c r="H8142" s="176"/>
      <c r="I8142" s="163"/>
    </row>
    <row r="8143" spans="3:9" s="175" customFormat="1" ht="15" customHeight="1" x14ac:dyDescent="0.25">
      <c r="C8143" s="170"/>
      <c r="E8143" s="176"/>
      <c r="F8143" s="171"/>
      <c r="G8143" s="212"/>
      <c r="H8143" s="176"/>
      <c r="I8143" s="163"/>
    </row>
    <row r="8144" spans="3:9" s="175" customFormat="1" ht="15" customHeight="1" x14ac:dyDescent="0.25">
      <c r="C8144" s="170"/>
      <c r="E8144" s="176"/>
      <c r="F8144" s="171"/>
      <c r="G8144" s="212"/>
      <c r="H8144" s="176"/>
      <c r="I8144" s="163"/>
    </row>
    <row r="8145" spans="3:9" s="175" customFormat="1" ht="15" customHeight="1" x14ac:dyDescent="0.25">
      <c r="C8145" s="170"/>
      <c r="E8145" s="176"/>
      <c r="F8145" s="171"/>
      <c r="G8145" s="212"/>
      <c r="H8145" s="176"/>
      <c r="I8145" s="163"/>
    </row>
    <row r="8146" spans="3:9" s="175" customFormat="1" ht="15" customHeight="1" x14ac:dyDescent="0.25">
      <c r="C8146" s="170"/>
      <c r="E8146" s="176"/>
      <c r="F8146" s="171"/>
      <c r="G8146" s="212"/>
      <c r="H8146" s="176"/>
      <c r="I8146" s="163"/>
    </row>
    <row r="8147" spans="3:9" s="175" customFormat="1" ht="15" customHeight="1" x14ac:dyDescent="0.25">
      <c r="C8147" s="170"/>
      <c r="E8147" s="176"/>
      <c r="F8147" s="171"/>
      <c r="G8147" s="212"/>
      <c r="H8147" s="176"/>
      <c r="I8147" s="163"/>
    </row>
    <row r="8148" spans="3:9" s="175" customFormat="1" ht="15" customHeight="1" x14ac:dyDescent="0.25">
      <c r="C8148" s="170"/>
      <c r="E8148" s="176"/>
      <c r="F8148" s="171"/>
      <c r="G8148" s="212"/>
      <c r="H8148" s="176"/>
      <c r="I8148" s="163"/>
    </row>
    <row r="8149" spans="3:9" s="175" customFormat="1" ht="15" customHeight="1" x14ac:dyDescent="0.25">
      <c r="C8149" s="170"/>
      <c r="E8149" s="176"/>
      <c r="F8149" s="171"/>
      <c r="G8149" s="212"/>
      <c r="H8149" s="176"/>
      <c r="I8149" s="163"/>
    </row>
    <row r="8150" spans="3:9" s="175" customFormat="1" ht="15" customHeight="1" x14ac:dyDescent="0.25">
      <c r="C8150" s="170"/>
      <c r="E8150" s="176"/>
      <c r="F8150" s="171"/>
      <c r="G8150" s="212"/>
      <c r="H8150" s="176"/>
      <c r="I8150" s="163"/>
    </row>
    <row r="8151" spans="3:9" s="175" customFormat="1" ht="15" customHeight="1" x14ac:dyDescent="0.25">
      <c r="C8151" s="170"/>
      <c r="E8151" s="176"/>
      <c r="F8151" s="171"/>
      <c r="G8151" s="212"/>
      <c r="H8151" s="176"/>
      <c r="I8151" s="163"/>
    </row>
    <row r="8152" spans="3:9" s="175" customFormat="1" ht="15" customHeight="1" x14ac:dyDescent="0.25">
      <c r="C8152" s="170"/>
      <c r="E8152" s="176"/>
      <c r="F8152" s="171"/>
      <c r="G8152" s="212"/>
      <c r="H8152" s="176"/>
      <c r="I8152" s="163"/>
    </row>
    <row r="8153" spans="3:9" s="175" customFormat="1" ht="15" customHeight="1" x14ac:dyDescent="0.25">
      <c r="C8153" s="170"/>
      <c r="E8153" s="176"/>
      <c r="F8153" s="171"/>
      <c r="G8153" s="212"/>
      <c r="H8153" s="176"/>
      <c r="I8153" s="163"/>
    </row>
    <row r="8154" spans="3:9" s="175" customFormat="1" ht="15" customHeight="1" x14ac:dyDescent="0.25">
      <c r="C8154" s="170"/>
      <c r="E8154" s="176"/>
      <c r="F8154" s="171"/>
      <c r="G8154" s="212"/>
      <c r="H8154" s="176"/>
      <c r="I8154" s="163"/>
    </row>
    <row r="8155" spans="3:9" s="175" customFormat="1" ht="15" customHeight="1" x14ac:dyDescent="0.25">
      <c r="C8155" s="170"/>
      <c r="E8155" s="176"/>
      <c r="F8155" s="171"/>
      <c r="G8155" s="212"/>
      <c r="H8155" s="176"/>
      <c r="I8155" s="163"/>
    </row>
    <row r="8156" spans="3:9" s="175" customFormat="1" ht="15" customHeight="1" x14ac:dyDescent="0.25">
      <c r="C8156" s="170"/>
      <c r="E8156" s="176"/>
      <c r="F8156" s="171"/>
      <c r="G8156" s="212"/>
      <c r="H8156" s="176"/>
      <c r="I8156" s="163"/>
    </row>
    <row r="8157" spans="3:9" s="175" customFormat="1" ht="15" customHeight="1" x14ac:dyDescent="0.25">
      <c r="C8157" s="170"/>
      <c r="E8157" s="176"/>
      <c r="F8157" s="171"/>
      <c r="G8157" s="212"/>
      <c r="H8157" s="176"/>
      <c r="I8157" s="163"/>
    </row>
    <row r="8158" spans="3:9" s="175" customFormat="1" ht="15" customHeight="1" x14ac:dyDescent="0.25">
      <c r="C8158" s="170"/>
      <c r="E8158" s="176"/>
      <c r="F8158" s="171"/>
      <c r="G8158" s="212"/>
      <c r="H8158" s="176"/>
      <c r="I8158" s="163"/>
    </row>
    <row r="8159" spans="3:9" s="175" customFormat="1" ht="15" customHeight="1" x14ac:dyDescent="0.25">
      <c r="C8159" s="170"/>
      <c r="E8159" s="176"/>
      <c r="F8159" s="171"/>
      <c r="G8159" s="212"/>
      <c r="H8159" s="176"/>
      <c r="I8159" s="163"/>
    </row>
    <row r="8160" spans="3:9" s="175" customFormat="1" ht="15" customHeight="1" x14ac:dyDescent="0.25">
      <c r="C8160" s="170"/>
      <c r="E8160" s="176"/>
      <c r="F8160" s="171"/>
      <c r="G8160" s="212"/>
      <c r="H8160" s="176"/>
      <c r="I8160" s="163"/>
    </row>
    <row r="8161" spans="3:9" s="175" customFormat="1" ht="15" customHeight="1" x14ac:dyDescent="0.25">
      <c r="C8161" s="170"/>
      <c r="E8161" s="176"/>
      <c r="F8161" s="171"/>
      <c r="G8161" s="212"/>
      <c r="H8161" s="176"/>
      <c r="I8161" s="163"/>
    </row>
    <row r="8162" spans="3:9" s="175" customFormat="1" ht="15" customHeight="1" x14ac:dyDescent="0.25">
      <c r="C8162" s="170"/>
      <c r="E8162" s="176"/>
      <c r="F8162" s="171"/>
      <c r="G8162" s="212"/>
      <c r="H8162" s="176"/>
      <c r="I8162" s="163"/>
    </row>
    <row r="8163" spans="3:9" s="175" customFormat="1" ht="15" customHeight="1" x14ac:dyDescent="0.25">
      <c r="C8163" s="170"/>
      <c r="E8163" s="176"/>
      <c r="F8163" s="171"/>
      <c r="G8163" s="212"/>
      <c r="H8163" s="176"/>
      <c r="I8163" s="163"/>
    </row>
    <row r="8164" spans="3:9" s="175" customFormat="1" ht="15" customHeight="1" x14ac:dyDescent="0.25">
      <c r="C8164" s="170"/>
      <c r="E8164" s="176"/>
      <c r="F8164" s="171"/>
      <c r="G8164" s="212"/>
      <c r="H8164" s="176"/>
      <c r="I8164" s="163"/>
    </row>
    <row r="8165" spans="3:9" s="175" customFormat="1" ht="15" customHeight="1" x14ac:dyDescent="0.25">
      <c r="C8165" s="170"/>
      <c r="E8165" s="176"/>
      <c r="F8165" s="171"/>
      <c r="G8165" s="212"/>
      <c r="H8165" s="176"/>
      <c r="I8165" s="163"/>
    </row>
    <row r="8166" spans="3:9" s="175" customFormat="1" ht="15" customHeight="1" x14ac:dyDescent="0.25">
      <c r="C8166" s="170"/>
      <c r="E8166" s="176"/>
      <c r="F8166" s="171"/>
      <c r="G8166" s="212"/>
      <c r="H8166" s="176"/>
      <c r="I8166" s="163"/>
    </row>
    <row r="8167" spans="3:9" s="175" customFormat="1" ht="15" customHeight="1" x14ac:dyDescent="0.25">
      <c r="C8167" s="170"/>
      <c r="E8167" s="176"/>
      <c r="F8167" s="171"/>
      <c r="G8167" s="212"/>
      <c r="H8167" s="176"/>
      <c r="I8167" s="163"/>
    </row>
    <row r="8168" spans="3:9" s="175" customFormat="1" ht="15" customHeight="1" x14ac:dyDescent="0.25">
      <c r="C8168" s="170"/>
      <c r="E8168" s="176"/>
      <c r="F8168" s="171"/>
      <c r="G8168" s="212"/>
      <c r="H8168" s="176"/>
      <c r="I8168" s="163"/>
    </row>
    <row r="8169" spans="3:9" s="175" customFormat="1" ht="15" customHeight="1" x14ac:dyDescent="0.25">
      <c r="C8169" s="170"/>
      <c r="E8169" s="176"/>
      <c r="F8169" s="171"/>
      <c r="G8169" s="212"/>
      <c r="H8169" s="176"/>
      <c r="I8169" s="163"/>
    </row>
    <row r="8170" spans="3:9" s="175" customFormat="1" ht="15" customHeight="1" x14ac:dyDescent="0.25">
      <c r="C8170" s="170"/>
      <c r="E8170" s="176"/>
      <c r="F8170" s="171"/>
      <c r="G8170" s="212"/>
      <c r="H8170" s="176"/>
      <c r="I8170" s="163"/>
    </row>
    <row r="8171" spans="3:9" s="175" customFormat="1" ht="15" customHeight="1" x14ac:dyDescent="0.25">
      <c r="C8171" s="170"/>
      <c r="E8171" s="176"/>
      <c r="F8171" s="171"/>
      <c r="G8171" s="212"/>
      <c r="H8171" s="176"/>
      <c r="I8171" s="163"/>
    </row>
    <row r="8172" spans="3:9" s="175" customFormat="1" ht="15" customHeight="1" x14ac:dyDescent="0.25">
      <c r="C8172" s="170"/>
      <c r="E8172" s="176"/>
      <c r="F8172" s="171"/>
      <c r="G8172" s="212"/>
      <c r="H8172" s="176"/>
      <c r="I8172" s="163"/>
    </row>
    <row r="8173" spans="3:9" s="175" customFormat="1" ht="15" customHeight="1" x14ac:dyDescent="0.25">
      <c r="C8173" s="170"/>
      <c r="E8173" s="176"/>
      <c r="F8173" s="171"/>
      <c r="G8173" s="212"/>
      <c r="H8173" s="176"/>
      <c r="I8173" s="163"/>
    </row>
    <row r="8174" spans="3:9" s="175" customFormat="1" ht="15" customHeight="1" x14ac:dyDescent="0.25">
      <c r="C8174" s="170"/>
      <c r="E8174" s="176"/>
      <c r="F8174" s="171"/>
      <c r="G8174" s="212"/>
      <c r="H8174" s="176"/>
      <c r="I8174" s="163"/>
    </row>
    <row r="8175" spans="3:9" s="175" customFormat="1" ht="15" customHeight="1" x14ac:dyDescent="0.25">
      <c r="C8175" s="170"/>
      <c r="E8175" s="176"/>
      <c r="F8175" s="171"/>
      <c r="G8175" s="212"/>
      <c r="H8175" s="176"/>
      <c r="I8175" s="163"/>
    </row>
    <row r="8176" spans="3:9" s="175" customFormat="1" ht="15" customHeight="1" x14ac:dyDescent="0.25">
      <c r="C8176" s="170"/>
      <c r="E8176" s="176"/>
      <c r="F8176" s="171"/>
      <c r="G8176" s="212"/>
      <c r="H8176" s="176"/>
      <c r="I8176" s="163"/>
    </row>
    <row r="8177" spans="3:9" s="175" customFormat="1" ht="15" customHeight="1" x14ac:dyDescent="0.25">
      <c r="C8177" s="170"/>
      <c r="E8177" s="176"/>
      <c r="F8177" s="171"/>
      <c r="G8177" s="212"/>
      <c r="H8177" s="176"/>
      <c r="I8177" s="163"/>
    </row>
    <row r="8178" spans="3:9" s="175" customFormat="1" ht="15" customHeight="1" x14ac:dyDescent="0.25">
      <c r="C8178" s="170"/>
      <c r="E8178" s="176"/>
      <c r="F8178" s="171"/>
      <c r="G8178" s="212"/>
      <c r="H8178" s="176"/>
      <c r="I8178" s="163"/>
    </row>
    <row r="8179" spans="3:9" s="175" customFormat="1" ht="15" customHeight="1" x14ac:dyDescent="0.25">
      <c r="C8179" s="170"/>
      <c r="E8179" s="176"/>
      <c r="F8179" s="171"/>
      <c r="G8179" s="212"/>
      <c r="H8179" s="176"/>
      <c r="I8179" s="163"/>
    </row>
    <row r="8180" spans="3:9" s="175" customFormat="1" ht="15" customHeight="1" x14ac:dyDescent="0.25">
      <c r="C8180" s="170"/>
      <c r="E8180" s="176"/>
      <c r="F8180" s="171"/>
      <c r="G8180" s="212"/>
      <c r="H8180" s="176"/>
      <c r="I8180" s="163"/>
    </row>
    <row r="8181" spans="3:9" s="175" customFormat="1" ht="15" customHeight="1" x14ac:dyDescent="0.25">
      <c r="C8181" s="170"/>
      <c r="E8181" s="176"/>
      <c r="F8181" s="171"/>
      <c r="G8181" s="212"/>
      <c r="H8181" s="176"/>
      <c r="I8181" s="163"/>
    </row>
    <row r="8182" spans="3:9" s="175" customFormat="1" ht="15" customHeight="1" x14ac:dyDescent="0.25">
      <c r="C8182" s="170"/>
      <c r="E8182" s="176"/>
      <c r="F8182" s="171"/>
      <c r="G8182" s="212"/>
      <c r="H8182" s="176"/>
      <c r="I8182" s="163"/>
    </row>
    <row r="8183" spans="3:9" s="175" customFormat="1" ht="15" customHeight="1" x14ac:dyDescent="0.25">
      <c r="C8183" s="170"/>
      <c r="E8183" s="176"/>
      <c r="F8183" s="171"/>
      <c r="G8183" s="212"/>
      <c r="H8183" s="176"/>
      <c r="I8183" s="163"/>
    </row>
    <row r="8184" spans="3:9" s="175" customFormat="1" ht="15" customHeight="1" x14ac:dyDescent="0.25">
      <c r="C8184" s="170"/>
      <c r="E8184" s="176"/>
      <c r="F8184" s="171"/>
      <c r="G8184" s="212"/>
      <c r="H8184" s="176"/>
      <c r="I8184" s="163"/>
    </row>
    <row r="8185" spans="3:9" s="175" customFormat="1" ht="15" customHeight="1" x14ac:dyDescent="0.25">
      <c r="C8185" s="170"/>
      <c r="E8185" s="176"/>
      <c r="F8185" s="171"/>
      <c r="G8185" s="212"/>
      <c r="H8185" s="176"/>
      <c r="I8185" s="163"/>
    </row>
    <row r="8186" spans="3:9" s="175" customFormat="1" ht="15" customHeight="1" x14ac:dyDescent="0.25">
      <c r="C8186" s="170"/>
      <c r="E8186" s="176"/>
      <c r="F8186" s="171"/>
      <c r="G8186" s="212"/>
      <c r="H8186" s="176"/>
      <c r="I8186" s="163"/>
    </row>
    <row r="8187" spans="3:9" s="175" customFormat="1" ht="15" customHeight="1" x14ac:dyDescent="0.25">
      <c r="C8187" s="170"/>
      <c r="E8187" s="176"/>
      <c r="F8187" s="171"/>
      <c r="G8187" s="212"/>
      <c r="H8187" s="176"/>
      <c r="I8187" s="163"/>
    </row>
    <row r="8188" spans="3:9" s="175" customFormat="1" ht="15" customHeight="1" x14ac:dyDescent="0.25">
      <c r="C8188" s="170"/>
      <c r="E8188" s="176"/>
      <c r="F8188" s="171"/>
      <c r="G8188" s="212"/>
      <c r="H8188" s="176"/>
      <c r="I8188" s="163"/>
    </row>
    <row r="8189" spans="3:9" s="175" customFormat="1" ht="15" customHeight="1" x14ac:dyDescent="0.25">
      <c r="C8189" s="170"/>
      <c r="E8189" s="176"/>
      <c r="F8189" s="171"/>
      <c r="G8189" s="212"/>
      <c r="H8189" s="176"/>
      <c r="I8189" s="163"/>
    </row>
    <row r="8190" spans="3:9" s="175" customFormat="1" ht="15" customHeight="1" x14ac:dyDescent="0.25">
      <c r="C8190" s="170"/>
      <c r="E8190" s="176"/>
      <c r="F8190" s="171"/>
      <c r="G8190" s="212"/>
      <c r="H8190" s="176"/>
      <c r="I8190" s="163"/>
    </row>
    <row r="8191" spans="3:9" s="175" customFormat="1" ht="15" customHeight="1" x14ac:dyDescent="0.25">
      <c r="C8191" s="170"/>
      <c r="E8191" s="176"/>
      <c r="F8191" s="171"/>
      <c r="G8191" s="212"/>
      <c r="H8191" s="176"/>
      <c r="I8191" s="163"/>
    </row>
    <row r="8192" spans="3:9" s="175" customFormat="1" ht="15" customHeight="1" x14ac:dyDescent="0.25">
      <c r="C8192" s="170"/>
      <c r="E8192" s="176"/>
      <c r="F8192" s="171"/>
      <c r="G8192" s="212"/>
      <c r="H8192" s="176"/>
      <c r="I8192" s="163"/>
    </row>
    <row r="8193" spans="3:9" s="175" customFormat="1" ht="15" customHeight="1" x14ac:dyDescent="0.25">
      <c r="C8193" s="170"/>
      <c r="E8193" s="176"/>
      <c r="F8193" s="171"/>
      <c r="G8193" s="212"/>
      <c r="H8193" s="176"/>
      <c r="I8193" s="163"/>
    </row>
    <row r="8194" spans="3:9" s="175" customFormat="1" ht="15" customHeight="1" x14ac:dyDescent="0.25">
      <c r="C8194" s="170"/>
      <c r="E8194" s="176"/>
      <c r="F8194" s="171"/>
      <c r="G8194" s="212"/>
      <c r="H8194" s="176"/>
      <c r="I8194" s="163"/>
    </row>
    <row r="8195" spans="3:9" s="175" customFormat="1" ht="15" customHeight="1" x14ac:dyDescent="0.25">
      <c r="C8195" s="170"/>
      <c r="E8195" s="176"/>
      <c r="F8195" s="171"/>
      <c r="G8195" s="212"/>
      <c r="H8195" s="176"/>
      <c r="I8195" s="163"/>
    </row>
    <row r="8196" spans="3:9" s="175" customFormat="1" ht="15" customHeight="1" x14ac:dyDescent="0.25">
      <c r="C8196" s="170"/>
      <c r="E8196" s="176"/>
      <c r="F8196" s="171"/>
      <c r="G8196" s="212"/>
      <c r="H8196" s="176"/>
      <c r="I8196" s="163"/>
    </row>
    <row r="8197" spans="3:9" s="175" customFormat="1" ht="15" customHeight="1" x14ac:dyDescent="0.25">
      <c r="C8197" s="170"/>
      <c r="E8197" s="176"/>
      <c r="F8197" s="171"/>
      <c r="G8197" s="212"/>
      <c r="H8197" s="176"/>
      <c r="I8197" s="163"/>
    </row>
    <row r="8198" spans="3:9" s="175" customFormat="1" ht="15" customHeight="1" x14ac:dyDescent="0.25">
      <c r="C8198" s="170"/>
      <c r="E8198" s="176"/>
      <c r="F8198" s="171"/>
      <c r="G8198" s="212"/>
      <c r="H8198" s="176"/>
      <c r="I8198" s="163"/>
    </row>
    <row r="8199" spans="3:9" s="175" customFormat="1" ht="15" customHeight="1" x14ac:dyDescent="0.25">
      <c r="C8199" s="170"/>
      <c r="E8199" s="176"/>
      <c r="F8199" s="171"/>
      <c r="G8199" s="212"/>
      <c r="H8199" s="176"/>
      <c r="I8199" s="163"/>
    </row>
    <row r="8200" spans="3:9" s="175" customFormat="1" ht="15" customHeight="1" x14ac:dyDescent="0.25">
      <c r="C8200" s="170"/>
      <c r="E8200" s="176"/>
      <c r="F8200" s="171"/>
      <c r="G8200" s="212"/>
      <c r="H8200" s="176"/>
      <c r="I8200" s="163"/>
    </row>
    <row r="8201" spans="3:9" s="175" customFormat="1" ht="15" customHeight="1" x14ac:dyDescent="0.25">
      <c r="C8201" s="170"/>
      <c r="E8201" s="176"/>
      <c r="F8201" s="171"/>
      <c r="G8201" s="212"/>
      <c r="H8201" s="176"/>
      <c r="I8201" s="163"/>
    </row>
    <row r="8202" spans="3:9" s="175" customFormat="1" ht="15" customHeight="1" x14ac:dyDescent="0.25">
      <c r="C8202" s="170"/>
      <c r="E8202" s="176"/>
      <c r="F8202" s="171"/>
      <c r="G8202" s="212"/>
      <c r="H8202" s="176"/>
      <c r="I8202" s="163"/>
    </row>
    <row r="8203" spans="3:9" s="175" customFormat="1" ht="15" customHeight="1" x14ac:dyDescent="0.25">
      <c r="C8203" s="170"/>
      <c r="E8203" s="176"/>
      <c r="F8203" s="171"/>
      <c r="G8203" s="212"/>
      <c r="H8203" s="176"/>
      <c r="I8203" s="163"/>
    </row>
    <row r="8204" spans="3:9" s="175" customFormat="1" ht="15" customHeight="1" x14ac:dyDescent="0.25">
      <c r="C8204" s="170"/>
      <c r="E8204" s="176"/>
      <c r="F8204" s="171"/>
      <c r="G8204" s="212"/>
      <c r="H8204" s="176"/>
      <c r="I8204" s="163"/>
    </row>
    <row r="8205" spans="3:9" s="175" customFormat="1" ht="15" customHeight="1" x14ac:dyDescent="0.25">
      <c r="C8205" s="170"/>
      <c r="E8205" s="176"/>
      <c r="F8205" s="171"/>
      <c r="G8205" s="212"/>
      <c r="H8205" s="176"/>
      <c r="I8205" s="163"/>
    </row>
    <row r="8206" spans="3:9" s="175" customFormat="1" ht="15" customHeight="1" x14ac:dyDescent="0.25">
      <c r="C8206" s="170"/>
      <c r="E8206" s="176"/>
      <c r="F8206" s="171"/>
      <c r="G8206" s="212"/>
      <c r="H8206" s="176"/>
      <c r="I8206" s="163"/>
    </row>
    <row r="8207" spans="3:9" s="175" customFormat="1" ht="15" customHeight="1" x14ac:dyDescent="0.25">
      <c r="C8207" s="170"/>
      <c r="E8207" s="176"/>
      <c r="F8207" s="171"/>
      <c r="G8207" s="212"/>
      <c r="H8207" s="176"/>
      <c r="I8207" s="163"/>
    </row>
    <row r="8208" spans="3:9" s="175" customFormat="1" ht="15" customHeight="1" x14ac:dyDescent="0.25">
      <c r="C8208" s="170"/>
      <c r="E8208" s="176"/>
      <c r="F8208" s="171"/>
      <c r="G8208" s="212"/>
      <c r="H8208" s="176"/>
      <c r="I8208" s="163"/>
    </row>
    <row r="8209" spans="3:9" s="175" customFormat="1" ht="15" customHeight="1" x14ac:dyDescent="0.25">
      <c r="C8209" s="170"/>
      <c r="E8209" s="176"/>
      <c r="F8209" s="171"/>
      <c r="G8209" s="212"/>
      <c r="H8209" s="176"/>
      <c r="I8209" s="163"/>
    </row>
    <row r="8210" spans="3:9" s="175" customFormat="1" ht="15" customHeight="1" x14ac:dyDescent="0.25">
      <c r="C8210" s="170"/>
      <c r="E8210" s="176"/>
      <c r="F8210" s="171"/>
      <c r="G8210" s="212"/>
      <c r="H8210" s="176"/>
      <c r="I8210" s="163"/>
    </row>
    <row r="8211" spans="3:9" s="175" customFormat="1" ht="15" customHeight="1" x14ac:dyDescent="0.25">
      <c r="C8211" s="170"/>
      <c r="E8211" s="176"/>
      <c r="F8211" s="171"/>
      <c r="G8211" s="212"/>
      <c r="H8211" s="176"/>
      <c r="I8211" s="163"/>
    </row>
    <row r="8212" spans="3:9" s="175" customFormat="1" ht="15" customHeight="1" x14ac:dyDescent="0.25">
      <c r="C8212" s="170"/>
      <c r="E8212" s="176"/>
      <c r="F8212" s="171"/>
      <c r="G8212" s="212"/>
      <c r="H8212" s="176"/>
      <c r="I8212" s="163"/>
    </row>
    <row r="8213" spans="3:9" s="175" customFormat="1" ht="15" customHeight="1" x14ac:dyDescent="0.25">
      <c r="C8213" s="170"/>
      <c r="E8213" s="176"/>
      <c r="F8213" s="171"/>
      <c r="G8213" s="212"/>
      <c r="H8213" s="176"/>
      <c r="I8213" s="163"/>
    </row>
    <row r="8214" spans="3:9" s="175" customFormat="1" ht="15" customHeight="1" x14ac:dyDescent="0.25">
      <c r="C8214" s="170"/>
      <c r="E8214" s="176"/>
      <c r="F8214" s="171"/>
      <c r="G8214" s="212"/>
      <c r="H8214" s="176"/>
      <c r="I8214" s="163"/>
    </row>
    <row r="8215" spans="3:9" s="175" customFormat="1" ht="15" customHeight="1" x14ac:dyDescent="0.25">
      <c r="C8215" s="170"/>
      <c r="E8215" s="176"/>
      <c r="F8215" s="171"/>
      <c r="G8215" s="212"/>
      <c r="H8215" s="176"/>
      <c r="I8215" s="163"/>
    </row>
    <row r="8216" spans="3:9" s="175" customFormat="1" ht="15" customHeight="1" x14ac:dyDescent="0.25">
      <c r="C8216" s="170"/>
      <c r="E8216" s="176"/>
      <c r="F8216" s="171"/>
      <c r="G8216" s="212"/>
      <c r="H8216" s="176"/>
      <c r="I8216" s="163"/>
    </row>
    <row r="8217" spans="3:9" s="175" customFormat="1" ht="15" customHeight="1" x14ac:dyDescent="0.25">
      <c r="C8217" s="170"/>
      <c r="E8217" s="176"/>
      <c r="F8217" s="171"/>
      <c r="G8217" s="212"/>
      <c r="H8217" s="176"/>
      <c r="I8217" s="163"/>
    </row>
    <row r="8218" spans="3:9" s="175" customFormat="1" ht="15" customHeight="1" x14ac:dyDescent="0.25">
      <c r="C8218" s="170"/>
      <c r="E8218" s="176"/>
      <c r="F8218" s="171"/>
      <c r="G8218" s="212"/>
      <c r="H8218" s="176"/>
      <c r="I8218" s="163"/>
    </row>
    <row r="8219" spans="3:9" s="175" customFormat="1" ht="15" customHeight="1" x14ac:dyDescent="0.25">
      <c r="C8219" s="170"/>
      <c r="E8219" s="176"/>
      <c r="F8219" s="171"/>
      <c r="G8219" s="212"/>
      <c r="H8219" s="176"/>
      <c r="I8219" s="163"/>
    </row>
    <row r="8220" spans="3:9" s="175" customFormat="1" ht="15" customHeight="1" x14ac:dyDescent="0.25">
      <c r="C8220" s="170"/>
      <c r="E8220" s="176"/>
      <c r="F8220" s="171"/>
      <c r="G8220" s="212"/>
      <c r="H8220" s="176"/>
      <c r="I8220" s="163"/>
    </row>
    <row r="8221" spans="3:9" s="175" customFormat="1" ht="15" customHeight="1" x14ac:dyDescent="0.25">
      <c r="C8221" s="170"/>
      <c r="E8221" s="176"/>
      <c r="F8221" s="171"/>
      <c r="G8221" s="212"/>
      <c r="H8221" s="176"/>
      <c r="I8221" s="163"/>
    </row>
    <row r="8222" spans="3:9" s="175" customFormat="1" ht="15" customHeight="1" x14ac:dyDescent="0.25">
      <c r="C8222" s="170"/>
      <c r="E8222" s="176"/>
      <c r="F8222" s="171"/>
      <c r="G8222" s="212"/>
      <c r="H8222" s="176"/>
      <c r="I8222" s="163"/>
    </row>
    <row r="8223" spans="3:9" s="175" customFormat="1" ht="15" customHeight="1" x14ac:dyDescent="0.25">
      <c r="C8223" s="170"/>
      <c r="E8223" s="176"/>
      <c r="F8223" s="171"/>
      <c r="G8223" s="212"/>
      <c r="H8223" s="176"/>
      <c r="I8223" s="163"/>
    </row>
    <row r="8224" spans="3:9" s="175" customFormat="1" ht="15" customHeight="1" x14ac:dyDescent="0.25">
      <c r="C8224" s="170"/>
      <c r="E8224" s="176"/>
      <c r="F8224" s="171"/>
      <c r="G8224" s="212"/>
      <c r="H8224" s="176"/>
      <c r="I8224" s="163"/>
    </row>
    <row r="8225" spans="3:9" s="175" customFormat="1" ht="15" customHeight="1" x14ac:dyDescent="0.25">
      <c r="C8225" s="170"/>
      <c r="E8225" s="176"/>
      <c r="F8225" s="171"/>
      <c r="G8225" s="212"/>
      <c r="H8225" s="176"/>
      <c r="I8225" s="163"/>
    </row>
    <row r="8226" spans="3:9" s="175" customFormat="1" ht="15" customHeight="1" x14ac:dyDescent="0.25">
      <c r="C8226" s="170"/>
      <c r="E8226" s="176"/>
      <c r="F8226" s="171"/>
      <c r="G8226" s="212"/>
      <c r="H8226" s="176"/>
      <c r="I8226" s="163"/>
    </row>
    <row r="8227" spans="3:9" s="175" customFormat="1" ht="15" customHeight="1" x14ac:dyDescent="0.25">
      <c r="C8227" s="170"/>
      <c r="E8227" s="176"/>
      <c r="F8227" s="171"/>
      <c r="G8227" s="212"/>
      <c r="H8227" s="176"/>
      <c r="I8227" s="163"/>
    </row>
    <row r="8228" spans="3:9" s="175" customFormat="1" ht="15" customHeight="1" x14ac:dyDescent="0.25">
      <c r="C8228" s="170"/>
      <c r="E8228" s="176"/>
      <c r="F8228" s="171"/>
      <c r="G8228" s="212"/>
      <c r="H8228" s="176"/>
      <c r="I8228" s="163"/>
    </row>
    <row r="8229" spans="3:9" s="175" customFormat="1" ht="15" customHeight="1" x14ac:dyDescent="0.25">
      <c r="C8229" s="170"/>
      <c r="E8229" s="176"/>
      <c r="F8229" s="171"/>
      <c r="G8229" s="212"/>
      <c r="H8229" s="176"/>
      <c r="I8229" s="163"/>
    </row>
    <row r="8230" spans="3:9" s="175" customFormat="1" ht="15" customHeight="1" x14ac:dyDescent="0.25">
      <c r="C8230" s="170"/>
      <c r="E8230" s="176"/>
      <c r="F8230" s="171"/>
      <c r="G8230" s="212"/>
      <c r="H8230" s="176"/>
      <c r="I8230" s="163"/>
    </row>
    <row r="8231" spans="3:9" s="175" customFormat="1" ht="15" customHeight="1" x14ac:dyDescent="0.25">
      <c r="C8231" s="170"/>
      <c r="E8231" s="176"/>
      <c r="F8231" s="171"/>
      <c r="G8231" s="212"/>
      <c r="H8231" s="176"/>
      <c r="I8231" s="163"/>
    </row>
    <row r="8232" spans="3:9" s="175" customFormat="1" ht="15" customHeight="1" x14ac:dyDescent="0.25">
      <c r="C8232" s="170"/>
      <c r="E8232" s="176"/>
      <c r="F8232" s="171"/>
      <c r="G8232" s="212"/>
      <c r="H8232" s="176"/>
      <c r="I8232" s="163"/>
    </row>
    <row r="8233" spans="3:9" s="175" customFormat="1" ht="15" customHeight="1" x14ac:dyDescent="0.25">
      <c r="C8233" s="170"/>
      <c r="E8233" s="176"/>
      <c r="F8233" s="171"/>
      <c r="G8233" s="212"/>
      <c r="H8233" s="176"/>
      <c r="I8233" s="163"/>
    </row>
    <row r="8234" spans="3:9" s="175" customFormat="1" ht="15" customHeight="1" x14ac:dyDescent="0.25">
      <c r="C8234" s="170"/>
      <c r="E8234" s="176"/>
      <c r="F8234" s="171"/>
      <c r="G8234" s="212"/>
      <c r="H8234" s="176"/>
      <c r="I8234" s="163"/>
    </row>
    <row r="8235" spans="3:9" s="175" customFormat="1" ht="15" customHeight="1" x14ac:dyDescent="0.25">
      <c r="C8235" s="170"/>
      <c r="E8235" s="176"/>
      <c r="F8235" s="171"/>
      <c r="G8235" s="212"/>
      <c r="H8235" s="176"/>
      <c r="I8235" s="163"/>
    </row>
    <row r="8236" spans="3:9" s="175" customFormat="1" ht="15" customHeight="1" x14ac:dyDescent="0.25">
      <c r="C8236" s="170"/>
      <c r="E8236" s="176"/>
      <c r="F8236" s="171"/>
      <c r="G8236" s="212"/>
      <c r="H8236" s="176"/>
      <c r="I8236" s="163"/>
    </row>
    <row r="8237" spans="3:9" s="175" customFormat="1" ht="15" customHeight="1" x14ac:dyDescent="0.25">
      <c r="C8237" s="170"/>
      <c r="E8237" s="176"/>
      <c r="F8237" s="171"/>
      <c r="G8237" s="212"/>
      <c r="H8237" s="176"/>
      <c r="I8237" s="163"/>
    </row>
    <row r="8238" spans="3:9" s="175" customFormat="1" ht="15" customHeight="1" x14ac:dyDescent="0.25">
      <c r="C8238" s="170"/>
      <c r="E8238" s="176"/>
      <c r="F8238" s="171"/>
      <c r="G8238" s="212"/>
      <c r="H8238" s="176"/>
      <c r="I8238" s="163"/>
    </row>
    <row r="8239" spans="3:9" s="175" customFormat="1" ht="15" customHeight="1" x14ac:dyDescent="0.25">
      <c r="C8239" s="170"/>
      <c r="E8239" s="176"/>
      <c r="F8239" s="171"/>
      <c r="G8239" s="212"/>
      <c r="H8239" s="176"/>
      <c r="I8239" s="163"/>
    </row>
    <row r="8240" spans="3:9" s="175" customFormat="1" ht="15" customHeight="1" x14ac:dyDescent="0.25">
      <c r="C8240" s="170"/>
      <c r="E8240" s="176"/>
      <c r="F8240" s="171"/>
      <c r="G8240" s="212"/>
      <c r="H8240" s="176"/>
      <c r="I8240" s="163"/>
    </row>
    <row r="8241" spans="3:9" s="175" customFormat="1" ht="15" customHeight="1" x14ac:dyDescent="0.25">
      <c r="C8241" s="170"/>
      <c r="E8241" s="176"/>
      <c r="F8241" s="171"/>
      <c r="G8241" s="212"/>
      <c r="H8241" s="176"/>
      <c r="I8241" s="163"/>
    </row>
    <row r="8242" spans="3:9" s="175" customFormat="1" ht="15" customHeight="1" x14ac:dyDescent="0.25">
      <c r="C8242" s="170"/>
      <c r="E8242" s="176"/>
      <c r="F8242" s="171"/>
      <c r="G8242" s="212"/>
      <c r="H8242" s="176"/>
      <c r="I8242" s="163"/>
    </row>
    <row r="8243" spans="3:9" s="175" customFormat="1" ht="15" customHeight="1" x14ac:dyDescent="0.25">
      <c r="C8243" s="170"/>
      <c r="E8243" s="176"/>
      <c r="F8243" s="171"/>
      <c r="G8243" s="212"/>
      <c r="H8243" s="176"/>
      <c r="I8243" s="163"/>
    </row>
    <row r="8244" spans="3:9" s="175" customFormat="1" ht="15" customHeight="1" x14ac:dyDescent="0.25">
      <c r="C8244" s="170"/>
      <c r="E8244" s="176"/>
      <c r="F8244" s="171"/>
      <c r="G8244" s="212"/>
      <c r="H8244" s="176"/>
      <c r="I8244" s="163"/>
    </row>
    <row r="8245" spans="3:9" s="175" customFormat="1" ht="15" customHeight="1" x14ac:dyDescent="0.25">
      <c r="C8245" s="170"/>
      <c r="E8245" s="176"/>
      <c r="F8245" s="171"/>
      <c r="G8245" s="212"/>
      <c r="H8245" s="176"/>
      <c r="I8245" s="163"/>
    </row>
    <row r="8246" spans="3:9" s="175" customFormat="1" ht="15" customHeight="1" x14ac:dyDescent="0.25">
      <c r="C8246" s="170"/>
      <c r="E8246" s="176"/>
      <c r="F8246" s="171"/>
      <c r="G8246" s="212"/>
      <c r="H8246" s="176"/>
      <c r="I8246" s="163"/>
    </row>
    <row r="8247" spans="3:9" s="175" customFormat="1" ht="15" customHeight="1" x14ac:dyDescent="0.25">
      <c r="C8247" s="170"/>
      <c r="E8247" s="176"/>
      <c r="F8247" s="171"/>
      <c r="G8247" s="212"/>
      <c r="H8247" s="176"/>
      <c r="I8247" s="163"/>
    </row>
    <row r="8248" spans="3:9" s="175" customFormat="1" ht="15" customHeight="1" x14ac:dyDescent="0.25">
      <c r="C8248" s="170"/>
      <c r="E8248" s="176"/>
      <c r="F8248" s="171"/>
      <c r="G8248" s="212"/>
      <c r="H8248" s="176"/>
      <c r="I8248" s="163"/>
    </row>
    <row r="8249" spans="3:9" s="175" customFormat="1" ht="15" customHeight="1" x14ac:dyDescent="0.25">
      <c r="C8249" s="170"/>
      <c r="E8249" s="176"/>
      <c r="F8249" s="171"/>
      <c r="G8249" s="212"/>
      <c r="H8249" s="176"/>
      <c r="I8249" s="163"/>
    </row>
    <row r="8250" spans="3:9" s="175" customFormat="1" ht="15" customHeight="1" x14ac:dyDescent="0.25">
      <c r="C8250" s="170"/>
      <c r="E8250" s="176"/>
      <c r="F8250" s="171"/>
      <c r="G8250" s="212"/>
      <c r="H8250" s="176"/>
      <c r="I8250" s="163"/>
    </row>
    <row r="8251" spans="3:9" s="175" customFormat="1" ht="15" customHeight="1" x14ac:dyDescent="0.25">
      <c r="C8251" s="170"/>
      <c r="E8251" s="176"/>
      <c r="F8251" s="171"/>
      <c r="G8251" s="212"/>
      <c r="H8251" s="176"/>
      <c r="I8251" s="163"/>
    </row>
    <row r="8252" spans="3:9" s="175" customFormat="1" ht="15" customHeight="1" x14ac:dyDescent="0.25">
      <c r="C8252" s="170"/>
      <c r="E8252" s="176"/>
      <c r="F8252" s="171"/>
      <c r="G8252" s="212"/>
      <c r="H8252" s="176"/>
      <c r="I8252" s="163"/>
    </row>
    <row r="8253" spans="3:9" s="175" customFormat="1" ht="15" customHeight="1" x14ac:dyDescent="0.25">
      <c r="C8253" s="170"/>
      <c r="E8253" s="176"/>
      <c r="F8253" s="171"/>
      <c r="G8253" s="212"/>
      <c r="H8253" s="176"/>
      <c r="I8253" s="163"/>
    </row>
    <row r="8254" spans="3:9" s="175" customFormat="1" ht="15" customHeight="1" x14ac:dyDescent="0.25">
      <c r="C8254" s="170"/>
      <c r="E8254" s="176"/>
      <c r="F8254" s="171"/>
      <c r="G8254" s="212"/>
      <c r="H8254" s="176"/>
      <c r="I8254" s="163"/>
    </row>
    <row r="8255" spans="3:9" s="175" customFormat="1" ht="15" customHeight="1" x14ac:dyDescent="0.25">
      <c r="C8255" s="170"/>
      <c r="E8255" s="176"/>
      <c r="F8255" s="171"/>
      <c r="G8255" s="212"/>
      <c r="H8255" s="176"/>
      <c r="I8255" s="163"/>
    </row>
    <row r="8256" spans="3:9" s="175" customFormat="1" ht="15" customHeight="1" x14ac:dyDescent="0.25">
      <c r="C8256" s="170"/>
      <c r="E8256" s="176"/>
      <c r="F8256" s="171"/>
      <c r="G8256" s="212"/>
      <c r="H8256" s="176"/>
      <c r="I8256" s="163"/>
    </row>
    <row r="8257" spans="3:9" s="175" customFormat="1" ht="15" customHeight="1" x14ac:dyDescent="0.25">
      <c r="C8257" s="170"/>
      <c r="E8257" s="176"/>
      <c r="F8257" s="171"/>
      <c r="G8257" s="212"/>
      <c r="H8257" s="176"/>
      <c r="I8257" s="163"/>
    </row>
    <row r="8258" spans="3:9" s="175" customFormat="1" ht="15" customHeight="1" x14ac:dyDescent="0.25">
      <c r="C8258" s="170"/>
      <c r="E8258" s="176"/>
      <c r="F8258" s="171"/>
      <c r="G8258" s="212"/>
      <c r="H8258" s="176"/>
      <c r="I8258" s="163"/>
    </row>
    <row r="8259" spans="3:9" s="175" customFormat="1" ht="15" customHeight="1" x14ac:dyDescent="0.25">
      <c r="C8259" s="170"/>
      <c r="E8259" s="176"/>
      <c r="F8259" s="171"/>
      <c r="G8259" s="212"/>
      <c r="H8259" s="176"/>
      <c r="I8259" s="163"/>
    </row>
    <row r="8260" spans="3:9" s="175" customFormat="1" ht="15" customHeight="1" x14ac:dyDescent="0.25">
      <c r="C8260" s="170"/>
      <c r="E8260" s="176"/>
      <c r="F8260" s="171"/>
      <c r="G8260" s="212"/>
      <c r="H8260" s="176"/>
      <c r="I8260" s="163"/>
    </row>
    <row r="8261" spans="3:9" s="175" customFormat="1" ht="15" customHeight="1" x14ac:dyDescent="0.25">
      <c r="C8261" s="170"/>
      <c r="E8261" s="176"/>
      <c r="F8261" s="171"/>
      <c r="G8261" s="212"/>
      <c r="H8261" s="176"/>
      <c r="I8261" s="163"/>
    </row>
    <row r="8262" spans="3:9" s="175" customFormat="1" ht="15" customHeight="1" x14ac:dyDescent="0.25">
      <c r="C8262" s="170"/>
      <c r="E8262" s="176"/>
      <c r="F8262" s="171"/>
      <c r="G8262" s="212"/>
      <c r="H8262" s="176"/>
      <c r="I8262" s="163"/>
    </row>
    <row r="8263" spans="3:9" s="175" customFormat="1" ht="15" customHeight="1" x14ac:dyDescent="0.25">
      <c r="C8263" s="170"/>
      <c r="E8263" s="176"/>
      <c r="F8263" s="171"/>
      <c r="G8263" s="212"/>
      <c r="H8263" s="176"/>
      <c r="I8263" s="163"/>
    </row>
    <row r="8264" spans="3:9" s="175" customFormat="1" ht="15" customHeight="1" x14ac:dyDescent="0.25">
      <c r="C8264" s="170"/>
      <c r="E8264" s="176"/>
      <c r="F8264" s="171"/>
      <c r="G8264" s="212"/>
      <c r="H8264" s="176"/>
      <c r="I8264" s="163"/>
    </row>
    <row r="8265" spans="3:9" s="175" customFormat="1" ht="15" customHeight="1" x14ac:dyDescent="0.25">
      <c r="C8265" s="170"/>
      <c r="E8265" s="176"/>
      <c r="F8265" s="171"/>
      <c r="G8265" s="212"/>
      <c r="H8265" s="176"/>
      <c r="I8265" s="163"/>
    </row>
    <row r="8266" spans="3:9" s="175" customFormat="1" ht="15" customHeight="1" x14ac:dyDescent="0.25">
      <c r="C8266" s="170"/>
      <c r="E8266" s="176"/>
      <c r="F8266" s="171"/>
      <c r="G8266" s="212"/>
      <c r="H8266" s="176"/>
      <c r="I8266" s="163"/>
    </row>
    <row r="8267" spans="3:9" s="175" customFormat="1" ht="15" customHeight="1" x14ac:dyDescent="0.25">
      <c r="C8267" s="170"/>
      <c r="E8267" s="176"/>
      <c r="F8267" s="171"/>
      <c r="G8267" s="212"/>
      <c r="H8267" s="176"/>
      <c r="I8267" s="163"/>
    </row>
    <row r="8268" spans="3:9" s="175" customFormat="1" ht="15" customHeight="1" x14ac:dyDescent="0.25">
      <c r="C8268" s="170"/>
      <c r="E8268" s="176"/>
      <c r="F8268" s="171"/>
      <c r="G8268" s="212"/>
      <c r="H8268" s="176"/>
      <c r="I8268" s="163"/>
    </row>
    <row r="8269" spans="3:9" s="175" customFormat="1" ht="15" customHeight="1" x14ac:dyDescent="0.25">
      <c r="C8269" s="170"/>
      <c r="E8269" s="176"/>
      <c r="F8269" s="171"/>
      <c r="G8269" s="212"/>
      <c r="H8269" s="176"/>
      <c r="I8269" s="163"/>
    </row>
    <row r="8270" spans="3:9" s="175" customFormat="1" ht="15" customHeight="1" x14ac:dyDescent="0.25">
      <c r="C8270" s="170"/>
      <c r="E8270" s="176"/>
      <c r="F8270" s="171"/>
      <c r="G8270" s="212"/>
      <c r="H8270" s="176"/>
      <c r="I8270" s="163"/>
    </row>
    <row r="8271" spans="3:9" s="175" customFormat="1" ht="15" customHeight="1" x14ac:dyDescent="0.25">
      <c r="C8271" s="170"/>
      <c r="E8271" s="176"/>
      <c r="F8271" s="171"/>
      <c r="G8271" s="212"/>
      <c r="H8271" s="176"/>
      <c r="I8271" s="163"/>
    </row>
    <row r="8272" spans="3:9" s="175" customFormat="1" ht="15" customHeight="1" x14ac:dyDescent="0.25">
      <c r="C8272" s="170"/>
      <c r="E8272" s="176"/>
      <c r="F8272" s="171"/>
      <c r="G8272" s="212"/>
      <c r="H8272" s="176"/>
      <c r="I8272" s="163"/>
    </row>
    <row r="8273" spans="3:9" s="175" customFormat="1" ht="15" customHeight="1" x14ac:dyDescent="0.25">
      <c r="C8273" s="170"/>
      <c r="E8273" s="176"/>
      <c r="F8273" s="171"/>
      <c r="G8273" s="212"/>
      <c r="H8273" s="176"/>
      <c r="I8273" s="163"/>
    </row>
    <row r="8274" spans="3:9" s="175" customFormat="1" ht="15" customHeight="1" x14ac:dyDescent="0.25">
      <c r="C8274" s="170"/>
      <c r="E8274" s="176"/>
      <c r="F8274" s="171"/>
      <c r="G8274" s="212"/>
      <c r="H8274" s="176"/>
      <c r="I8274" s="163"/>
    </row>
    <row r="8275" spans="3:9" s="175" customFormat="1" ht="15" customHeight="1" x14ac:dyDescent="0.25">
      <c r="C8275" s="170"/>
      <c r="E8275" s="176"/>
      <c r="F8275" s="171"/>
      <c r="G8275" s="212"/>
      <c r="H8275" s="176"/>
      <c r="I8275" s="163"/>
    </row>
    <row r="8276" spans="3:9" s="175" customFormat="1" ht="15" customHeight="1" x14ac:dyDescent="0.25">
      <c r="C8276" s="170"/>
      <c r="E8276" s="176"/>
      <c r="F8276" s="171"/>
      <c r="G8276" s="212"/>
      <c r="H8276" s="176"/>
      <c r="I8276" s="163"/>
    </row>
    <row r="8277" spans="3:9" s="175" customFormat="1" ht="15" customHeight="1" x14ac:dyDescent="0.25">
      <c r="C8277" s="170"/>
      <c r="E8277" s="176"/>
      <c r="F8277" s="171"/>
      <c r="G8277" s="212"/>
      <c r="H8277" s="176"/>
      <c r="I8277" s="163"/>
    </row>
    <row r="8278" spans="3:9" s="175" customFormat="1" ht="15" customHeight="1" x14ac:dyDescent="0.25">
      <c r="C8278" s="170"/>
      <c r="E8278" s="176"/>
      <c r="F8278" s="171"/>
      <c r="G8278" s="212"/>
      <c r="H8278" s="176"/>
      <c r="I8278" s="163"/>
    </row>
    <row r="8279" spans="3:9" s="175" customFormat="1" ht="15" customHeight="1" x14ac:dyDescent="0.25">
      <c r="C8279" s="170"/>
      <c r="E8279" s="176"/>
      <c r="F8279" s="171"/>
      <c r="G8279" s="212"/>
      <c r="H8279" s="176"/>
      <c r="I8279" s="163"/>
    </row>
    <row r="8280" spans="3:9" s="175" customFormat="1" ht="15" customHeight="1" x14ac:dyDescent="0.25">
      <c r="C8280" s="170"/>
      <c r="E8280" s="176"/>
      <c r="F8280" s="171"/>
      <c r="G8280" s="212"/>
      <c r="H8280" s="176"/>
      <c r="I8280" s="163"/>
    </row>
    <row r="8281" spans="3:9" s="175" customFormat="1" ht="15" customHeight="1" x14ac:dyDescent="0.25">
      <c r="C8281" s="170"/>
      <c r="E8281" s="176"/>
      <c r="F8281" s="171"/>
      <c r="G8281" s="212"/>
      <c r="H8281" s="176"/>
      <c r="I8281" s="163"/>
    </row>
    <row r="8282" spans="3:9" s="175" customFormat="1" ht="15" customHeight="1" x14ac:dyDescent="0.25">
      <c r="C8282" s="170"/>
      <c r="E8282" s="176"/>
      <c r="F8282" s="171"/>
      <c r="G8282" s="212"/>
      <c r="H8282" s="176"/>
      <c r="I8282" s="163"/>
    </row>
    <row r="8283" spans="3:9" s="175" customFormat="1" ht="15" customHeight="1" x14ac:dyDescent="0.25">
      <c r="C8283" s="170"/>
      <c r="E8283" s="176"/>
      <c r="F8283" s="171"/>
      <c r="G8283" s="212"/>
      <c r="H8283" s="176"/>
      <c r="I8283" s="163"/>
    </row>
    <row r="8284" spans="3:9" s="175" customFormat="1" ht="15" customHeight="1" x14ac:dyDescent="0.25">
      <c r="C8284" s="170"/>
      <c r="E8284" s="176"/>
      <c r="F8284" s="171"/>
      <c r="G8284" s="212"/>
      <c r="H8284" s="176"/>
      <c r="I8284" s="163"/>
    </row>
    <row r="8285" spans="3:9" s="175" customFormat="1" ht="15" customHeight="1" x14ac:dyDescent="0.25">
      <c r="C8285" s="170"/>
      <c r="E8285" s="176"/>
      <c r="F8285" s="171"/>
      <c r="G8285" s="212"/>
      <c r="H8285" s="176"/>
      <c r="I8285" s="163"/>
    </row>
    <row r="8286" spans="3:9" s="175" customFormat="1" ht="15" customHeight="1" x14ac:dyDescent="0.25">
      <c r="C8286" s="170"/>
      <c r="E8286" s="176"/>
      <c r="F8286" s="171"/>
      <c r="G8286" s="212"/>
      <c r="H8286" s="176"/>
      <c r="I8286" s="163"/>
    </row>
    <row r="8287" spans="3:9" s="175" customFormat="1" ht="15" customHeight="1" x14ac:dyDescent="0.25">
      <c r="C8287" s="170"/>
      <c r="E8287" s="176"/>
      <c r="F8287" s="171"/>
      <c r="G8287" s="212"/>
      <c r="H8287" s="176"/>
      <c r="I8287" s="163"/>
    </row>
    <row r="8288" spans="3:9" s="175" customFormat="1" ht="15" customHeight="1" x14ac:dyDescent="0.25">
      <c r="C8288" s="170"/>
      <c r="E8288" s="176"/>
      <c r="F8288" s="171"/>
      <c r="G8288" s="212"/>
      <c r="H8288" s="176"/>
      <c r="I8288" s="163"/>
    </row>
    <row r="8289" spans="3:9" s="175" customFormat="1" ht="15" customHeight="1" x14ac:dyDescent="0.25">
      <c r="C8289" s="170"/>
      <c r="E8289" s="176"/>
      <c r="F8289" s="171"/>
      <c r="G8289" s="212"/>
      <c r="H8289" s="176"/>
      <c r="I8289" s="163"/>
    </row>
    <row r="8290" spans="3:9" s="175" customFormat="1" ht="15" customHeight="1" x14ac:dyDescent="0.25">
      <c r="C8290" s="170"/>
      <c r="E8290" s="176"/>
      <c r="F8290" s="171"/>
      <c r="G8290" s="212"/>
      <c r="H8290" s="176"/>
      <c r="I8290" s="163"/>
    </row>
    <row r="8291" spans="3:9" s="175" customFormat="1" ht="15" customHeight="1" x14ac:dyDescent="0.25">
      <c r="C8291" s="170"/>
      <c r="E8291" s="176"/>
      <c r="F8291" s="171"/>
      <c r="G8291" s="212"/>
      <c r="H8291" s="176"/>
      <c r="I8291" s="163"/>
    </row>
    <row r="8292" spans="3:9" s="175" customFormat="1" ht="15" customHeight="1" x14ac:dyDescent="0.25">
      <c r="C8292" s="170"/>
      <c r="E8292" s="176"/>
      <c r="F8292" s="171"/>
      <c r="G8292" s="212"/>
      <c r="H8292" s="176"/>
      <c r="I8292" s="163"/>
    </row>
    <row r="8293" spans="3:9" s="175" customFormat="1" ht="15" customHeight="1" x14ac:dyDescent="0.25">
      <c r="C8293" s="170"/>
      <c r="E8293" s="176"/>
      <c r="F8293" s="171"/>
      <c r="G8293" s="212"/>
      <c r="H8293" s="176"/>
      <c r="I8293" s="163"/>
    </row>
    <row r="8294" spans="3:9" s="175" customFormat="1" ht="15" customHeight="1" x14ac:dyDescent="0.25">
      <c r="C8294" s="170"/>
      <c r="E8294" s="176"/>
      <c r="F8294" s="171"/>
      <c r="G8294" s="212"/>
      <c r="H8294" s="176"/>
      <c r="I8294" s="163"/>
    </row>
    <row r="8295" spans="3:9" s="175" customFormat="1" ht="15" customHeight="1" x14ac:dyDescent="0.25">
      <c r="C8295" s="170"/>
      <c r="E8295" s="176"/>
      <c r="F8295" s="171"/>
      <c r="G8295" s="212"/>
      <c r="H8295" s="176"/>
      <c r="I8295" s="163"/>
    </row>
    <row r="8296" spans="3:9" s="175" customFormat="1" ht="15" customHeight="1" x14ac:dyDescent="0.25">
      <c r="C8296" s="170"/>
      <c r="E8296" s="176"/>
      <c r="F8296" s="171"/>
      <c r="G8296" s="212"/>
      <c r="H8296" s="176"/>
      <c r="I8296" s="163"/>
    </row>
    <row r="8297" spans="3:9" s="175" customFormat="1" ht="15" customHeight="1" x14ac:dyDescent="0.25">
      <c r="C8297" s="170"/>
      <c r="E8297" s="176"/>
      <c r="F8297" s="171"/>
      <c r="G8297" s="212"/>
      <c r="H8297" s="176"/>
      <c r="I8297" s="163"/>
    </row>
    <row r="8298" spans="3:9" s="175" customFormat="1" ht="15" customHeight="1" x14ac:dyDescent="0.25">
      <c r="C8298" s="170"/>
      <c r="E8298" s="176"/>
      <c r="F8298" s="171"/>
      <c r="G8298" s="212"/>
      <c r="H8298" s="176"/>
      <c r="I8298" s="163"/>
    </row>
    <row r="8299" spans="3:9" s="175" customFormat="1" ht="15" customHeight="1" x14ac:dyDescent="0.25">
      <c r="C8299" s="170"/>
      <c r="E8299" s="176"/>
      <c r="F8299" s="171"/>
      <c r="G8299" s="212"/>
      <c r="H8299" s="176"/>
      <c r="I8299" s="163"/>
    </row>
    <row r="8300" spans="3:9" s="175" customFormat="1" ht="15" customHeight="1" x14ac:dyDescent="0.25">
      <c r="C8300" s="170"/>
      <c r="E8300" s="176"/>
      <c r="F8300" s="171"/>
      <c r="G8300" s="212"/>
      <c r="H8300" s="176"/>
      <c r="I8300" s="163"/>
    </row>
    <row r="8301" spans="3:9" s="175" customFormat="1" ht="15" customHeight="1" x14ac:dyDescent="0.25">
      <c r="C8301" s="170"/>
      <c r="E8301" s="176"/>
      <c r="F8301" s="171"/>
      <c r="G8301" s="212"/>
      <c r="H8301" s="176"/>
      <c r="I8301" s="163"/>
    </row>
    <row r="8302" spans="3:9" s="175" customFormat="1" ht="15" customHeight="1" x14ac:dyDescent="0.25">
      <c r="C8302" s="170"/>
      <c r="E8302" s="176"/>
      <c r="F8302" s="171"/>
      <c r="G8302" s="212"/>
      <c r="H8302" s="176"/>
      <c r="I8302" s="163"/>
    </row>
    <row r="8303" spans="3:9" s="175" customFormat="1" ht="15" customHeight="1" x14ac:dyDescent="0.25">
      <c r="C8303" s="170"/>
      <c r="E8303" s="176"/>
      <c r="F8303" s="171"/>
      <c r="G8303" s="212"/>
      <c r="H8303" s="176"/>
      <c r="I8303" s="163"/>
    </row>
    <row r="8304" spans="3:9" s="175" customFormat="1" ht="15" customHeight="1" x14ac:dyDescent="0.25">
      <c r="C8304" s="170"/>
      <c r="E8304" s="176"/>
      <c r="F8304" s="171"/>
      <c r="G8304" s="212"/>
      <c r="H8304" s="176"/>
      <c r="I8304" s="163"/>
    </row>
    <row r="8305" spans="3:9" s="175" customFormat="1" ht="15" customHeight="1" x14ac:dyDescent="0.25">
      <c r="C8305" s="170"/>
      <c r="E8305" s="176"/>
      <c r="F8305" s="171"/>
      <c r="G8305" s="212"/>
      <c r="H8305" s="176"/>
      <c r="I8305" s="163"/>
    </row>
    <row r="8306" spans="3:9" s="175" customFormat="1" ht="15" customHeight="1" x14ac:dyDescent="0.25">
      <c r="C8306" s="170"/>
      <c r="E8306" s="176"/>
      <c r="F8306" s="171"/>
      <c r="G8306" s="212"/>
      <c r="H8306" s="176"/>
      <c r="I8306" s="163"/>
    </row>
    <row r="8307" spans="3:9" s="175" customFormat="1" ht="15" customHeight="1" x14ac:dyDescent="0.25">
      <c r="C8307" s="170"/>
      <c r="E8307" s="176"/>
      <c r="F8307" s="171"/>
      <c r="G8307" s="212"/>
      <c r="H8307" s="176"/>
      <c r="I8307" s="163"/>
    </row>
    <row r="8308" spans="3:9" s="175" customFormat="1" ht="15" customHeight="1" x14ac:dyDescent="0.25">
      <c r="C8308" s="170"/>
      <c r="E8308" s="176"/>
      <c r="F8308" s="171"/>
      <c r="G8308" s="212"/>
      <c r="H8308" s="176"/>
      <c r="I8308" s="163"/>
    </row>
    <row r="8309" spans="3:9" s="175" customFormat="1" ht="15" customHeight="1" x14ac:dyDescent="0.25">
      <c r="C8309" s="170"/>
      <c r="E8309" s="176"/>
      <c r="F8309" s="171"/>
      <c r="G8309" s="212"/>
      <c r="H8309" s="176"/>
      <c r="I8309" s="163"/>
    </row>
    <row r="8310" spans="3:9" s="175" customFormat="1" ht="15" customHeight="1" x14ac:dyDescent="0.25">
      <c r="C8310" s="170"/>
      <c r="E8310" s="176"/>
      <c r="F8310" s="171"/>
      <c r="G8310" s="212"/>
      <c r="H8310" s="176"/>
      <c r="I8310" s="163"/>
    </row>
    <row r="8311" spans="3:9" s="175" customFormat="1" ht="15" customHeight="1" x14ac:dyDescent="0.25">
      <c r="C8311" s="170"/>
      <c r="E8311" s="176"/>
      <c r="F8311" s="171"/>
      <c r="G8311" s="212"/>
      <c r="H8311" s="176"/>
      <c r="I8311" s="163"/>
    </row>
    <row r="8312" spans="3:9" s="175" customFormat="1" ht="15" customHeight="1" x14ac:dyDescent="0.25">
      <c r="C8312" s="170"/>
      <c r="E8312" s="176"/>
      <c r="F8312" s="171"/>
      <c r="G8312" s="212"/>
      <c r="H8312" s="176"/>
      <c r="I8312" s="163"/>
    </row>
    <row r="8313" spans="3:9" s="175" customFormat="1" ht="15" customHeight="1" x14ac:dyDescent="0.25">
      <c r="C8313" s="170"/>
      <c r="E8313" s="176"/>
      <c r="F8313" s="171"/>
      <c r="G8313" s="212"/>
      <c r="H8313" s="176"/>
      <c r="I8313" s="163"/>
    </row>
    <row r="8314" spans="3:9" s="175" customFormat="1" ht="15" customHeight="1" x14ac:dyDescent="0.25">
      <c r="C8314" s="170"/>
      <c r="E8314" s="176"/>
      <c r="F8314" s="171"/>
      <c r="G8314" s="212"/>
      <c r="H8314" s="176"/>
      <c r="I8314" s="163"/>
    </row>
    <row r="8315" spans="3:9" s="175" customFormat="1" ht="15" customHeight="1" x14ac:dyDescent="0.25">
      <c r="C8315" s="170"/>
      <c r="E8315" s="176"/>
      <c r="F8315" s="171"/>
      <c r="G8315" s="212"/>
      <c r="H8315" s="176"/>
      <c r="I8315" s="163"/>
    </row>
    <row r="8316" spans="3:9" s="175" customFormat="1" ht="15" customHeight="1" x14ac:dyDescent="0.25">
      <c r="C8316" s="170"/>
      <c r="E8316" s="176"/>
      <c r="F8316" s="171"/>
      <c r="G8316" s="212"/>
      <c r="H8316" s="176"/>
      <c r="I8316" s="163"/>
    </row>
    <row r="8317" spans="3:9" s="175" customFormat="1" ht="15" customHeight="1" x14ac:dyDescent="0.25">
      <c r="C8317" s="170"/>
      <c r="E8317" s="176"/>
      <c r="F8317" s="171"/>
      <c r="G8317" s="212"/>
      <c r="H8317" s="176"/>
      <c r="I8317" s="163"/>
    </row>
    <row r="8318" spans="3:9" s="175" customFormat="1" ht="15" customHeight="1" x14ac:dyDescent="0.25">
      <c r="C8318" s="170"/>
      <c r="E8318" s="176"/>
      <c r="F8318" s="171"/>
      <c r="G8318" s="212"/>
      <c r="H8318" s="176"/>
      <c r="I8318" s="163"/>
    </row>
    <row r="8319" spans="3:9" s="175" customFormat="1" ht="15" customHeight="1" x14ac:dyDescent="0.25">
      <c r="C8319" s="170"/>
      <c r="E8319" s="176"/>
      <c r="F8319" s="171"/>
      <c r="G8319" s="212"/>
      <c r="H8319" s="176"/>
      <c r="I8319" s="163"/>
    </row>
    <row r="8320" spans="3:9" s="175" customFormat="1" ht="15" customHeight="1" x14ac:dyDescent="0.25">
      <c r="C8320" s="170"/>
      <c r="E8320" s="176"/>
      <c r="F8320" s="171"/>
      <c r="G8320" s="212"/>
      <c r="H8320" s="176"/>
      <c r="I8320" s="163"/>
    </row>
    <row r="8321" spans="3:9" s="175" customFormat="1" ht="15" customHeight="1" x14ac:dyDescent="0.25">
      <c r="C8321" s="170"/>
      <c r="E8321" s="176"/>
      <c r="F8321" s="171"/>
      <c r="G8321" s="212"/>
      <c r="H8321" s="176"/>
      <c r="I8321" s="163"/>
    </row>
    <row r="8322" spans="3:9" s="175" customFormat="1" ht="15" customHeight="1" x14ac:dyDescent="0.25">
      <c r="C8322" s="170"/>
      <c r="E8322" s="176"/>
      <c r="F8322" s="171"/>
      <c r="G8322" s="212"/>
      <c r="H8322" s="176"/>
      <c r="I8322" s="163"/>
    </row>
    <row r="8323" spans="3:9" s="175" customFormat="1" ht="15" customHeight="1" x14ac:dyDescent="0.25">
      <c r="C8323" s="170"/>
      <c r="E8323" s="176"/>
      <c r="F8323" s="171"/>
      <c r="G8323" s="212"/>
      <c r="H8323" s="176"/>
      <c r="I8323" s="163"/>
    </row>
    <row r="8324" spans="3:9" s="175" customFormat="1" ht="15" customHeight="1" x14ac:dyDescent="0.25">
      <c r="C8324" s="170"/>
      <c r="E8324" s="176"/>
      <c r="F8324" s="171"/>
      <c r="G8324" s="212"/>
      <c r="H8324" s="176"/>
      <c r="I8324" s="163"/>
    </row>
    <row r="8325" spans="3:9" s="175" customFormat="1" ht="15" customHeight="1" x14ac:dyDescent="0.25">
      <c r="C8325" s="170"/>
      <c r="E8325" s="176"/>
      <c r="F8325" s="171"/>
      <c r="G8325" s="212"/>
      <c r="H8325" s="176"/>
      <c r="I8325" s="163"/>
    </row>
    <row r="8326" spans="3:9" s="175" customFormat="1" ht="15" customHeight="1" x14ac:dyDescent="0.25">
      <c r="C8326" s="170"/>
      <c r="E8326" s="176"/>
      <c r="F8326" s="171"/>
      <c r="G8326" s="212"/>
      <c r="H8326" s="176"/>
      <c r="I8326" s="163"/>
    </row>
    <row r="8327" spans="3:9" s="175" customFormat="1" ht="15" customHeight="1" x14ac:dyDescent="0.25">
      <c r="C8327" s="170"/>
      <c r="E8327" s="176"/>
      <c r="F8327" s="171"/>
      <c r="G8327" s="212"/>
      <c r="H8327" s="176"/>
      <c r="I8327" s="163"/>
    </row>
    <row r="8328" spans="3:9" s="175" customFormat="1" ht="15" customHeight="1" x14ac:dyDescent="0.25">
      <c r="C8328" s="170"/>
      <c r="E8328" s="176"/>
      <c r="F8328" s="171"/>
      <c r="G8328" s="212"/>
      <c r="H8328" s="176"/>
      <c r="I8328" s="163"/>
    </row>
    <row r="8329" spans="3:9" s="175" customFormat="1" ht="15" customHeight="1" x14ac:dyDescent="0.25">
      <c r="C8329" s="170"/>
      <c r="E8329" s="176"/>
      <c r="F8329" s="171"/>
      <c r="G8329" s="212"/>
      <c r="H8329" s="176"/>
      <c r="I8329" s="163"/>
    </row>
    <row r="8330" spans="3:9" s="175" customFormat="1" ht="15" customHeight="1" x14ac:dyDescent="0.25">
      <c r="C8330" s="170"/>
      <c r="E8330" s="176"/>
      <c r="F8330" s="171"/>
      <c r="G8330" s="212"/>
      <c r="H8330" s="176"/>
      <c r="I8330" s="163"/>
    </row>
    <row r="8331" spans="3:9" s="175" customFormat="1" ht="15" customHeight="1" x14ac:dyDescent="0.25">
      <c r="C8331" s="170"/>
      <c r="E8331" s="176"/>
      <c r="F8331" s="171"/>
      <c r="G8331" s="212"/>
      <c r="H8331" s="176"/>
      <c r="I8331" s="163"/>
    </row>
    <row r="8332" spans="3:9" s="175" customFormat="1" ht="15" customHeight="1" x14ac:dyDescent="0.25">
      <c r="C8332" s="170"/>
      <c r="E8332" s="176"/>
      <c r="F8332" s="171"/>
      <c r="G8332" s="212"/>
      <c r="H8332" s="176"/>
      <c r="I8332" s="163"/>
    </row>
    <row r="8333" spans="3:9" s="175" customFormat="1" ht="15" customHeight="1" x14ac:dyDescent="0.25">
      <c r="C8333" s="170"/>
      <c r="E8333" s="176"/>
      <c r="F8333" s="171"/>
      <c r="G8333" s="212"/>
      <c r="H8333" s="176"/>
      <c r="I8333" s="163"/>
    </row>
    <row r="8334" spans="3:9" s="175" customFormat="1" ht="15" customHeight="1" x14ac:dyDescent="0.25">
      <c r="C8334" s="170"/>
      <c r="E8334" s="176"/>
      <c r="F8334" s="171"/>
      <c r="G8334" s="212"/>
      <c r="H8334" s="176"/>
      <c r="I8334" s="163"/>
    </row>
    <row r="8335" spans="3:9" s="175" customFormat="1" ht="15" customHeight="1" x14ac:dyDescent="0.25">
      <c r="C8335" s="170"/>
      <c r="E8335" s="176"/>
      <c r="F8335" s="171"/>
      <c r="G8335" s="212"/>
      <c r="H8335" s="176"/>
      <c r="I8335" s="163"/>
    </row>
    <row r="8336" spans="3:9" s="175" customFormat="1" ht="15" customHeight="1" x14ac:dyDescent="0.25">
      <c r="C8336" s="170"/>
      <c r="E8336" s="176"/>
      <c r="F8336" s="171"/>
      <c r="G8336" s="212"/>
      <c r="H8336" s="176"/>
      <c r="I8336" s="163"/>
    </row>
    <row r="8337" spans="3:9" s="175" customFormat="1" ht="15" customHeight="1" x14ac:dyDescent="0.25">
      <c r="C8337" s="170"/>
      <c r="E8337" s="176"/>
      <c r="F8337" s="171"/>
      <c r="G8337" s="212"/>
      <c r="H8337" s="176"/>
      <c r="I8337" s="163"/>
    </row>
    <row r="8338" spans="3:9" s="175" customFormat="1" ht="15" customHeight="1" x14ac:dyDescent="0.25">
      <c r="C8338" s="170"/>
      <c r="E8338" s="176"/>
      <c r="F8338" s="171"/>
      <c r="G8338" s="212"/>
      <c r="H8338" s="176"/>
      <c r="I8338" s="163"/>
    </row>
    <row r="8339" spans="3:9" s="175" customFormat="1" ht="15" customHeight="1" x14ac:dyDescent="0.25">
      <c r="C8339" s="170"/>
      <c r="E8339" s="176"/>
      <c r="F8339" s="171"/>
      <c r="G8339" s="212"/>
      <c r="H8339" s="176"/>
      <c r="I8339" s="163"/>
    </row>
    <row r="8340" spans="3:9" s="175" customFormat="1" ht="15" customHeight="1" x14ac:dyDescent="0.25">
      <c r="C8340" s="170"/>
      <c r="E8340" s="176"/>
      <c r="F8340" s="171"/>
      <c r="G8340" s="212"/>
      <c r="H8340" s="176"/>
      <c r="I8340" s="163"/>
    </row>
    <row r="8341" spans="3:9" s="175" customFormat="1" ht="15" customHeight="1" x14ac:dyDescent="0.25">
      <c r="C8341" s="170"/>
      <c r="E8341" s="176"/>
      <c r="F8341" s="171"/>
      <c r="G8341" s="212"/>
      <c r="H8341" s="176"/>
      <c r="I8341" s="163"/>
    </row>
    <row r="8342" spans="3:9" s="175" customFormat="1" ht="15" customHeight="1" x14ac:dyDescent="0.25">
      <c r="C8342" s="170"/>
      <c r="E8342" s="176"/>
      <c r="F8342" s="171"/>
      <c r="G8342" s="212"/>
      <c r="H8342" s="176"/>
      <c r="I8342" s="163"/>
    </row>
    <row r="8343" spans="3:9" s="175" customFormat="1" ht="15" customHeight="1" x14ac:dyDescent="0.25">
      <c r="C8343" s="170"/>
      <c r="E8343" s="176"/>
      <c r="F8343" s="171"/>
      <c r="G8343" s="212"/>
      <c r="H8343" s="176"/>
      <c r="I8343" s="163"/>
    </row>
    <row r="8344" spans="3:9" s="175" customFormat="1" ht="15" customHeight="1" x14ac:dyDescent="0.25">
      <c r="C8344" s="170"/>
      <c r="E8344" s="176"/>
      <c r="F8344" s="171"/>
      <c r="G8344" s="212"/>
      <c r="H8344" s="176"/>
      <c r="I8344" s="163"/>
    </row>
    <row r="8345" spans="3:9" s="175" customFormat="1" ht="15" customHeight="1" x14ac:dyDescent="0.25">
      <c r="C8345" s="170"/>
      <c r="E8345" s="176"/>
      <c r="F8345" s="171"/>
      <c r="G8345" s="212"/>
      <c r="H8345" s="176"/>
      <c r="I8345" s="163"/>
    </row>
    <row r="8346" spans="3:9" s="175" customFormat="1" ht="15" customHeight="1" x14ac:dyDescent="0.25">
      <c r="C8346" s="170"/>
      <c r="E8346" s="176"/>
      <c r="F8346" s="171"/>
      <c r="G8346" s="212"/>
      <c r="H8346" s="176"/>
      <c r="I8346" s="163"/>
    </row>
    <row r="8347" spans="3:9" s="175" customFormat="1" ht="15" customHeight="1" x14ac:dyDescent="0.25">
      <c r="C8347" s="170"/>
      <c r="E8347" s="176"/>
      <c r="F8347" s="171"/>
      <c r="G8347" s="212"/>
      <c r="H8347" s="176"/>
      <c r="I8347" s="163"/>
    </row>
    <row r="8348" spans="3:9" s="175" customFormat="1" ht="15" customHeight="1" x14ac:dyDescent="0.25">
      <c r="C8348" s="170"/>
      <c r="E8348" s="176"/>
      <c r="F8348" s="171"/>
      <c r="G8348" s="212"/>
      <c r="H8348" s="176"/>
      <c r="I8348" s="163"/>
    </row>
    <row r="8349" spans="3:9" s="175" customFormat="1" ht="15" customHeight="1" x14ac:dyDescent="0.25">
      <c r="C8349" s="170"/>
      <c r="E8349" s="176"/>
      <c r="F8349" s="171"/>
      <c r="G8349" s="212"/>
      <c r="H8349" s="176"/>
      <c r="I8349" s="163"/>
    </row>
    <row r="8350" spans="3:9" s="175" customFormat="1" ht="15" customHeight="1" x14ac:dyDescent="0.25">
      <c r="C8350" s="170"/>
      <c r="E8350" s="176"/>
      <c r="F8350" s="171"/>
      <c r="G8350" s="212"/>
      <c r="H8350" s="176"/>
      <c r="I8350" s="163"/>
    </row>
    <row r="8351" spans="3:9" s="175" customFormat="1" ht="15" customHeight="1" x14ac:dyDescent="0.25">
      <c r="C8351" s="170"/>
      <c r="E8351" s="176"/>
      <c r="F8351" s="171"/>
      <c r="G8351" s="212"/>
      <c r="H8351" s="176"/>
      <c r="I8351" s="163"/>
    </row>
    <row r="8352" spans="3:9" s="175" customFormat="1" ht="15" customHeight="1" x14ac:dyDescent="0.25">
      <c r="C8352" s="170"/>
      <c r="E8352" s="176"/>
      <c r="F8352" s="171"/>
      <c r="G8352" s="212"/>
      <c r="H8352" s="176"/>
      <c r="I8352" s="163"/>
    </row>
    <row r="8353" spans="3:9" s="175" customFormat="1" ht="15" customHeight="1" x14ac:dyDescent="0.25">
      <c r="C8353" s="170"/>
      <c r="E8353" s="176"/>
      <c r="F8353" s="171"/>
      <c r="G8353" s="212"/>
      <c r="H8353" s="176"/>
      <c r="I8353" s="163"/>
    </row>
    <row r="8354" spans="3:9" s="175" customFormat="1" ht="15" customHeight="1" x14ac:dyDescent="0.25">
      <c r="C8354" s="170"/>
      <c r="E8354" s="176"/>
      <c r="F8354" s="171"/>
      <c r="G8354" s="212"/>
      <c r="H8354" s="176"/>
      <c r="I8354" s="163"/>
    </row>
    <row r="8355" spans="3:9" s="175" customFormat="1" ht="15" customHeight="1" x14ac:dyDescent="0.25">
      <c r="C8355" s="170"/>
      <c r="E8355" s="176"/>
      <c r="F8355" s="171"/>
      <c r="G8355" s="212"/>
      <c r="H8355" s="176"/>
      <c r="I8355" s="163"/>
    </row>
    <row r="8356" spans="3:9" s="175" customFormat="1" ht="15" customHeight="1" x14ac:dyDescent="0.25">
      <c r="C8356" s="170"/>
      <c r="E8356" s="176"/>
      <c r="F8356" s="171"/>
      <c r="G8356" s="212"/>
      <c r="H8356" s="176"/>
      <c r="I8356" s="163"/>
    </row>
    <row r="8357" spans="3:9" s="175" customFormat="1" ht="15" customHeight="1" x14ac:dyDescent="0.25">
      <c r="C8357" s="170"/>
      <c r="E8357" s="176"/>
      <c r="F8357" s="171"/>
      <c r="G8357" s="212"/>
      <c r="H8357" s="176"/>
      <c r="I8357" s="163"/>
    </row>
    <row r="8358" spans="3:9" s="175" customFormat="1" ht="15" customHeight="1" x14ac:dyDescent="0.25">
      <c r="C8358" s="170"/>
      <c r="E8358" s="176"/>
      <c r="F8358" s="171"/>
      <c r="G8358" s="212"/>
      <c r="H8358" s="176"/>
      <c r="I8358" s="163"/>
    </row>
    <row r="8359" spans="3:9" s="175" customFormat="1" ht="15" customHeight="1" x14ac:dyDescent="0.25">
      <c r="C8359" s="170"/>
      <c r="E8359" s="176"/>
      <c r="F8359" s="171"/>
      <c r="G8359" s="212"/>
      <c r="H8359" s="176"/>
      <c r="I8359" s="163"/>
    </row>
    <row r="8360" spans="3:9" s="175" customFormat="1" ht="15" customHeight="1" x14ac:dyDescent="0.25">
      <c r="C8360" s="170"/>
      <c r="E8360" s="176"/>
      <c r="F8360" s="171"/>
      <c r="G8360" s="212"/>
      <c r="H8360" s="176"/>
      <c r="I8360" s="163"/>
    </row>
    <row r="8361" spans="3:9" s="175" customFormat="1" ht="15" customHeight="1" x14ac:dyDescent="0.25">
      <c r="C8361" s="170"/>
      <c r="E8361" s="176"/>
      <c r="F8361" s="171"/>
      <c r="G8361" s="212"/>
      <c r="H8361" s="176"/>
      <c r="I8361" s="163"/>
    </row>
    <row r="8362" spans="3:9" s="175" customFormat="1" ht="15" customHeight="1" x14ac:dyDescent="0.25">
      <c r="C8362" s="170"/>
      <c r="E8362" s="176"/>
      <c r="F8362" s="171"/>
      <c r="G8362" s="212"/>
      <c r="H8362" s="176"/>
      <c r="I8362" s="163"/>
    </row>
    <row r="8363" spans="3:9" s="175" customFormat="1" ht="15" customHeight="1" x14ac:dyDescent="0.25">
      <c r="C8363" s="170"/>
      <c r="E8363" s="176"/>
      <c r="F8363" s="171"/>
      <c r="G8363" s="212"/>
      <c r="H8363" s="176"/>
      <c r="I8363" s="163"/>
    </row>
    <row r="8364" spans="3:9" s="175" customFormat="1" ht="15" customHeight="1" x14ac:dyDescent="0.25">
      <c r="C8364" s="170"/>
      <c r="E8364" s="176"/>
      <c r="F8364" s="171"/>
      <c r="G8364" s="212"/>
      <c r="H8364" s="176"/>
      <c r="I8364" s="163"/>
    </row>
    <row r="8365" spans="3:9" s="175" customFormat="1" ht="15" customHeight="1" x14ac:dyDescent="0.25">
      <c r="C8365" s="170"/>
      <c r="E8365" s="176"/>
      <c r="F8365" s="171"/>
      <c r="G8365" s="212"/>
      <c r="H8365" s="176"/>
      <c r="I8365" s="163"/>
    </row>
    <row r="8366" spans="3:9" s="175" customFormat="1" ht="15" customHeight="1" x14ac:dyDescent="0.25">
      <c r="C8366" s="170"/>
      <c r="E8366" s="176"/>
      <c r="F8366" s="171"/>
      <c r="G8366" s="212"/>
      <c r="H8366" s="176"/>
      <c r="I8366" s="163"/>
    </row>
    <row r="8367" spans="3:9" s="175" customFormat="1" ht="15" customHeight="1" x14ac:dyDescent="0.25">
      <c r="C8367" s="170"/>
      <c r="E8367" s="176"/>
      <c r="F8367" s="171"/>
      <c r="G8367" s="212"/>
      <c r="H8367" s="176"/>
      <c r="I8367" s="163"/>
    </row>
    <row r="8368" spans="3:9" s="175" customFormat="1" ht="15" customHeight="1" x14ac:dyDescent="0.25">
      <c r="C8368" s="170"/>
      <c r="E8368" s="176"/>
      <c r="F8368" s="171"/>
      <c r="G8368" s="212"/>
      <c r="H8368" s="176"/>
      <c r="I8368" s="163"/>
    </row>
    <row r="8369" spans="3:9" s="175" customFormat="1" ht="15" customHeight="1" x14ac:dyDescent="0.25">
      <c r="C8369" s="170"/>
      <c r="E8369" s="176"/>
      <c r="F8369" s="171"/>
      <c r="G8369" s="212"/>
      <c r="H8369" s="176"/>
      <c r="I8369" s="163"/>
    </row>
    <row r="8370" spans="3:9" s="175" customFormat="1" ht="15" customHeight="1" x14ac:dyDescent="0.25">
      <c r="C8370" s="170"/>
      <c r="E8370" s="176"/>
      <c r="F8370" s="171"/>
      <c r="G8370" s="212"/>
      <c r="H8370" s="176"/>
      <c r="I8370" s="163"/>
    </row>
    <row r="8371" spans="3:9" s="175" customFormat="1" ht="15" customHeight="1" x14ac:dyDescent="0.25">
      <c r="C8371" s="170"/>
      <c r="E8371" s="176"/>
      <c r="F8371" s="171"/>
      <c r="G8371" s="212"/>
      <c r="H8371" s="176"/>
      <c r="I8371" s="163"/>
    </row>
    <row r="8372" spans="3:9" s="175" customFormat="1" ht="15" customHeight="1" x14ac:dyDescent="0.25">
      <c r="C8372" s="170"/>
      <c r="E8372" s="176"/>
      <c r="F8372" s="171"/>
      <c r="G8372" s="212"/>
      <c r="H8372" s="176"/>
      <c r="I8372" s="163"/>
    </row>
    <row r="8373" spans="3:9" s="175" customFormat="1" ht="15" customHeight="1" x14ac:dyDescent="0.25">
      <c r="C8373" s="170"/>
      <c r="E8373" s="176"/>
      <c r="F8373" s="171"/>
      <c r="G8373" s="212"/>
      <c r="H8373" s="176"/>
      <c r="I8373" s="163"/>
    </row>
    <row r="8374" spans="3:9" s="175" customFormat="1" ht="15" customHeight="1" x14ac:dyDescent="0.25">
      <c r="C8374" s="170"/>
      <c r="E8374" s="176"/>
      <c r="F8374" s="171"/>
      <c r="G8374" s="212"/>
      <c r="H8374" s="176"/>
      <c r="I8374" s="163"/>
    </row>
    <row r="8375" spans="3:9" s="175" customFormat="1" ht="15" customHeight="1" x14ac:dyDescent="0.25">
      <c r="C8375" s="170"/>
      <c r="E8375" s="176"/>
      <c r="F8375" s="171"/>
      <c r="G8375" s="212"/>
      <c r="H8375" s="176"/>
      <c r="I8375" s="163"/>
    </row>
    <row r="8376" spans="3:9" s="175" customFormat="1" ht="15" customHeight="1" x14ac:dyDescent="0.25">
      <c r="C8376" s="170"/>
      <c r="E8376" s="176"/>
      <c r="F8376" s="171"/>
      <c r="G8376" s="212"/>
      <c r="H8376" s="176"/>
      <c r="I8376" s="163"/>
    </row>
    <row r="8377" spans="3:9" s="175" customFormat="1" ht="15" customHeight="1" x14ac:dyDescent="0.25">
      <c r="C8377" s="170"/>
      <c r="E8377" s="176"/>
      <c r="F8377" s="171"/>
      <c r="G8377" s="212"/>
      <c r="H8377" s="176"/>
      <c r="I8377" s="163"/>
    </row>
    <row r="8378" spans="3:9" s="175" customFormat="1" ht="15" customHeight="1" x14ac:dyDescent="0.25">
      <c r="C8378" s="170"/>
      <c r="E8378" s="176"/>
      <c r="F8378" s="171"/>
      <c r="G8378" s="212"/>
      <c r="H8378" s="176"/>
      <c r="I8378" s="163"/>
    </row>
    <row r="8379" spans="3:9" s="175" customFormat="1" ht="15" customHeight="1" x14ac:dyDescent="0.25">
      <c r="C8379" s="170"/>
      <c r="E8379" s="176"/>
      <c r="F8379" s="171"/>
      <c r="G8379" s="212"/>
      <c r="H8379" s="176"/>
      <c r="I8379" s="163"/>
    </row>
    <row r="8380" spans="3:9" s="175" customFormat="1" ht="15" customHeight="1" x14ac:dyDescent="0.25">
      <c r="C8380" s="170"/>
      <c r="E8380" s="176"/>
      <c r="F8380" s="171"/>
      <c r="G8380" s="212"/>
      <c r="H8380" s="176"/>
      <c r="I8380" s="163"/>
    </row>
    <row r="8381" spans="3:9" s="175" customFormat="1" ht="15" customHeight="1" x14ac:dyDescent="0.25">
      <c r="C8381" s="170"/>
      <c r="E8381" s="176"/>
      <c r="F8381" s="171"/>
      <c r="G8381" s="212"/>
      <c r="H8381" s="176"/>
      <c r="I8381" s="163"/>
    </row>
    <row r="8382" spans="3:9" s="175" customFormat="1" ht="15" customHeight="1" x14ac:dyDescent="0.25">
      <c r="C8382" s="170"/>
      <c r="E8382" s="176"/>
      <c r="F8382" s="171"/>
      <c r="G8382" s="212"/>
      <c r="H8382" s="176"/>
      <c r="I8382" s="163"/>
    </row>
    <row r="8383" spans="3:9" s="175" customFormat="1" ht="15" customHeight="1" x14ac:dyDescent="0.25">
      <c r="C8383" s="170"/>
      <c r="E8383" s="176"/>
      <c r="F8383" s="171"/>
      <c r="G8383" s="212"/>
      <c r="H8383" s="176"/>
      <c r="I8383" s="163"/>
    </row>
    <row r="8384" spans="3:9" s="175" customFormat="1" ht="15" customHeight="1" x14ac:dyDescent="0.25">
      <c r="C8384" s="170"/>
      <c r="E8384" s="176"/>
      <c r="F8384" s="171"/>
      <c r="G8384" s="212"/>
      <c r="H8384" s="176"/>
      <c r="I8384" s="163"/>
    </row>
    <row r="8385" spans="3:9" s="175" customFormat="1" ht="15" customHeight="1" x14ac:dyDescent="0.25">
      <c r="C8385" s="170"/>
      <c r="E8385" s="176"/>
      <c r="F8385" s="171"/>
      <c r="G8385" s="212"/>
      <c r="H8385" s="176"/>
      <c r="I8385" s="163"/>
    </row>
    <row r="8386" spans="3:9" s="175" customFormat="1" ht="15" customHeight="1" x14ac:dyDescent="0.25">
      <c r="C8386" s="170"/>
      <c r="E8386" s="176"/>
      <c r="F8386" s="171"/>
      <c r="G8386" s="212"/>
      <c r="H8386" s="176"/>
      <c r="I8386" s="163"/>
    </row>
    <row r="8387" spans="3:9" s="175" customFormat="1" ht="15" customHeight="1" x14ac:dyDescent="0.25">
      <c r="C8387" s="170"/>
      <c r="E8387" s="176"/>
      <c r="F8387" s="171"/>
      <c r="G8387" s="212"/>
      <c r="H8387" s="176"/>
      <c r="I8387" s="163"/>
    </row>
    <row r="8388" spans="3:9" s="175" customFormat="1" ht="15" customHeight="1" x14ac:dyDescent="0.25">
      <c r="C8388" s="170"/>
      <c r="E8388" s="176"/>
      <c r="F8388" s="171"/>
      <c r="G8388" s="212"/>
      <c r="H8388" s="176"/>
      <c r="I8388" s="163"/>
    </row>
    <row r="8389" spans="3:9" s="175" customFormat="1" ht="15" customHeight="1" x14ac:dyDescent="0.25">
      <c r="C8389" s="170"/>
      <c r="E8389" s="176"/>
      <c r="F8389" s="171"/>
      <c r="G8389" s="212"/>
      <c r="H8389" s="176"/>
      <c r="I8389" s="163"/>
    </row>
    <row r="8390" spans="3:9" s="175" customFormat="1" ht="15" customHeight="1" x14ac:dyDescent="0.25">
      <c r="C8390" s="170"/>
      <c r="E8390" s="176"/>
      <c r="F8390" s="171"/>
      <c r="G8390" s="212"/>
      <c r="H8390" s="176"/>
      <c r="I8390" s="163"/>
    </row>
    <row r="8391" spans="3:9" s="175" customFormat="1" ht="15" customHeight="1" x14ac:dyDescent="0.25">
      <c r="C8391" s="170"/>
      <c r="E8391" s="176"/>
      <c r="F8391" s="171"/>
      <c r="G8391" s="212"/>
      <c r="H8391" s="176"/>
      <c r="I8391" s="163"/>
    </row>
    <row r="8392" spans="3:9" s="175" customFormat="1" ht="15" customHeight="1" x14ac:dyDescent="0.25">
      <c r="C8392" s="170"/>
      <c r="E8392" s="176"/>
      <c r="F8392" s="171"/>
      <c r="G8392" s="212"/>
      <c r="H8392" s="176"/>
      <c r="I8392" s="163"/>
    </row>
    <row r="8393" spans="3:9" s="175" customFormat="1" ht="15" customHeight="1" x14ac:dyDescent="0.25">
      <c r="C8393" s="170"/>
      <c r="E8393" s="176"/>
      <c r="F8393" s="171"/>
      <c r="G8393" s="212"/>
      <c r="H8393" s="176"/>
      <c r="I8393" s="163"/>
    </row>
    <row r="8394" spans="3:9" s="175" customFormat="1" ht="15" customHeight="1" x14ac:dyDescent="0.25">
      <c r="C8394" s="170"/>
      <c r="E8394" s="176"/>
      <c r="F8394" s="171"/>
      <c r="G8394" s="212"/>
      <c r="H8394" s="176"/>
      <c r="I8394" s="163"/>
    </row>
    <row r="8395" spans="3:9" s="175" customFormat="1" ht="15" customHeight="1" x14ac:dyDescent="0.25">
      <c r="C8395" s="170"/>
      <c r="E8395" s="176"/>
      <c r="F8395" s="171"/>
      <c r="G8395" s="212"/>
      <c r="H8395" s="176"/>
      <c r="I8395" s="163"/>
    </row>
    <row r="8396" spans="3:9" s="175" customFormat="1" ht="15" customHeight="1" x14ac:dyDescent="0.25">
      <c r="C8396" s="170"/>
      <c r="E8396" s="176"/>
      <c r="F8396" s="171"/>
      <c r="G8396" s="212"/>
      <c r="H8396" s="176"/>
      <c r="I8396" s="163"/>
    </row>
    <row r="8397" spans="3:9" s="175" customFormat="1" ht="15" customHeight="1" x14ac:dyDescent="0.25">
      <c r="C8397" s="170"/>
      <c r="E8397" s="176"/>
      <c r="F8397" s="171"/>
      <c r="G8397" s="212"/>
      <c r="H8397" s="176"/>
      <c r="I8397" s="163"/>
    </row>
    <row r="8398" spans="3:9" s="175" customFormat="1" ht="15" customHeight="1" x14ac:dyDescent="0.25">
      <c r="C8398" s="170"/>
      <c r="E8398" s="176"/>
      <c r="F8398" s="171"/>
      <c r="G8398" s="212"/>
      <c r="H8398" s="176"/>
      <c r="I8398" s="163"/>
    </row>
    <row r="8399" spans="3:9" s="175" customFormat="1" ht="15" customHeight="1" x14ac:dyDescent="0.25">
      <c r="C8399" s="170"/>
      <c r="E8399" s="176"/>
      <c r="F8399" s="171"/>
      <c r="G8399" s="212"/>
      <c r="H8399" s="176"/>
      <c r="I8399" s="163"/>
    </row>
    <row r="8400" spans="3:9" s="175" customFormat="1" ht="15" customHeight="1" x14ac:dyDescent="0.25">
      <c r="C8400" s="170"/>
      <c r="E8400" s="176"/>
      <c r="F8400" s="171"/>
      <c r="G8400" s="212"/>
      <c r="H8400" s="176"/>
      <c r="I8400" s="163"/>
    </row>
    <row r="8401" spans="3:9" s="175" customFormat="1" ht="15" customHeight="1" x14ac:dyDescent="0.25">
      <c r="C8401" s="170"/>
      <c r="E8401" s="176"/>
      <c r="F8401" s="171"/>
      <c r="G8401" s="212"/>
      <c r="H8401" s="176"/>
      <c r="I8401" s="163"/>
    </row>
    <row r="8402" spans="3:9" s="175" customFormat="1" ht="15" customHeight="1" x14ac:dyDescent="0.25">
      <c r="C8402" s="170"/>
      <c r="E8402" s="176"/>
      <c r="F8402" s="171"/>
      <c r="G8402" s="212"/>
      <c r="H8402" s="176"/>
      <c r="I8402" s="163"/>
    </row>
    <row r="8403" spans="3:9" s="175" customFormat="1" ht="15" customHeight="1" x14ac:dyDescent="0.25">
      <c r="C8403" s="170"/>
      <c r="E8403" s="176"/>
      <c r="F8403" s="171"/>
      <c r="G8403" s="212"/>
      <c r="H8403" s="176"/>
      <c r="I8403" s="163"/>
    </row>
    <row r="8404" spans="3:9" s="175" customFormat="1" ht="15" customHeight="1" x14ac:dyDescent="0.25">
      <c r="C8404" s="170"/>
      <c r="E8404" s="176"/>
      <c r="F8404" s="171"/>
      <c r="G8404" s="212"/>
      <c r="H8404" s="176"/>
      <c r="I8404" s="163"/>
    </row>
    <row r="8405" spans="3:9" s="175" customFormat="1" ht="15" customHeight="1" x14ac:dyDescent="0.25">
      <c r="C8405" s="170"/>
      <c r="E8405" s="176"/>
      <c r="F8405" s="171"/>
      <c r="G8405" s="212"/>
      <c r="H8405" s="176"/>
      <c r="I8405" s="163"/>
    </row>
    <row r="8406" spans="3:9" s="175" customFormat="1" ht="15" customHeight="1" x14ac:dyDescent="0.25">
      <c r="C8406" s="170"/>
      <c r="E8406" s="176"/>
      <c r="F8406" s="171"/>
      <c r="G8406" s="212"/>
      <c r="H8406" s="176"/>
      <c r="I8406" s="163"/>
    </row>
    <row r="8407" spans="3:9" s="175" customFormat="1" ht="15" customHeight="1" x14ac:dyDescent="0.25">
      <c r="C8407" s="170"/>
      <c r="E8407" s="176"/>
      <c r="F8407" s="171"/>
      <c r="G8407" s="212"/>
      <c r="H8407" s="176"/>
      <c r="I8407" s="163"/>
    </row>
    <row r="8408" spans="3:9" s="175" customFormat="1" ht="15" customHeight="1" x14ac:dyDescent="0.25">
      <c r="C8408" s="170"/>
      <c r="E8408" s="176"/>
      <c r="F8408" s="171"/>
      <c r="G8408" s="212"/>
      <c r="H8408" s="176"/>
      <c r="I8408" s="163"/>
    </row>
    <row r="8409" spans="3:9" s="175" customFormat="1" ht="15" customHeight="1" x14ac:dyDescent="0.25">
      <c r="C8409" s="170"/>
      <c r="E8409" s="176"/>
      <c r="F8409" s="171"/>
      <c r="G8409" s="212"/>
      <c r="H8409" s="176"/>
      <c r="I8409" s="163"/>
    </row>
    <row r="8410" spans="3:9" s="175" customFormat="1" ht="15" customHeight="1" x14ac:dyDescent="0.25">
      <c r="C8410" s="170"/>
      <c r="E8410" s="176"/>
      <c r="F8410" s="171"/>
      <c r="G8410" s="212"/>
      <c r="H8410" s="176"/>
      <c r="I8410" s="163"/>
    </row>
    <row r="8411" spans="3:9" s="175" customFormat="1" ht="15" customHeight="1" x14ac:dyDescent="0.25">
      <c r="C8411" s="170"/>
      <c r="E8411" s="176"/>
      <c r="F8411" s="171"/>
      <c r="G8411" s="212"/>
      <c r="H8411" s="176"/>
      <c r="I8411" s="163"/>
    </row>
    <row r="8412" spans="3:9" s="175" customFormat="1" ht="15" customHeight="1" x14ac:dyDescent="0.25">
      <c r="C8412" s="170"/>
      <c r="E8412" s="176"/>
      <c r="F8412" s="171"/>
      <c r="G8412" s="212"/>
      <c r="H8412" s="176"/>
      <c r="I8412" s="163"/>
    </row>
    <row r="8413" spans="3:9" s="175" customFormat="1" ht="15" customHeight="1" x14ac:dyDescent="0.25">
      <c r="C8413" s="170"/>
      <c r="E8413" s="176"/>
      <c r="F8413" s="171"/>
      <c r="G8413" s="212"/>
      <c r="H8413" s="176"/>
      <c r="I8413" s="163"/>
    </row>
    <row r="8414" spans="3:9" s="175" customFormat="1" ht="15" customHeight="1" x14ac:dyDescent="0.25">
      <c r="C8414" s="170"/>
      <c r="E8414" s="176"/>
      <c r="F8414" s="171"/>
      <c r="G8414" s="212"/>
      <c r="H8414" s="176"/>
      <c r="I8414" s="163"/>
    </row>
    <row r="8415" spans="3:9" s="175" customFormat="1" ht="15" customHeight="1" x14ac:dyDescent="0.25">
      <c r="C8415" s="170"/>
      <c r="E8415" s="176"/>
      <c r="F8415" s="171"/>
      <c r="G8415" s="212"/>
      <c r="H8415" s="176"/>
      <c r="I8415" s="163"/>
    </row>
    <row r="8416" spans="3:9" s="175" customFormat="1" ht="15" customHeight="1" x14ac:dyDescent="0.25">
      <c r="C8416" s="170"/>
      <c r="E8416" s="176"/>
      <c r="F8416" s="171"/>
      <c r="G8416" s="212"/>
      <c r="H8416" s="176"/>
      <c r="I8416" s="163"/>
    </row>
    <row r="8417" spans="3:9" s="175" customFormat="1" ht="15" customHeight="1" x14ac:dyDescent="0.25">
      <c r="C8417" s="170"/>
      <c r="E8417" s="176"/>
      <c r="F8417" s="171"/>
      <c r="G8417" s="212"/>
      <c r="H8417" s="176"/>
      <c r="I8417" s="163"/>
    </row>
    <row r="8418" spans="3:9" s="175" customFormat="1" ht="15" customHeight="1" x14ac:dyDescent="0.25">
      <c r="C8418" s="170"/>
      <c r="E8418" s="176"/>
      <c r="F8418" s="171"/>
      <c r="G8418" s="212"/>
      <c r="H8418" s="176"/>
      <c r="I8418" s="163"/>
    </row>
    <row r="8419" spans="3:9" s="175" customFormat="1" ht="15" customHeight="1" x14ac:dyDescent="0.25">
      <c r="C8419" s="170"/>
      <c r="E8419" s="176"/>
      <c r="F8419" s="171"/>
      <c r="G8419" s="212"/>
      <c r="H8419" s="176"/>
      <c r="I8419" s="163"/>
    </row>
    <row r="8420" spans="3:9" s="175" customFormat="1" ht="15" customHeight="1" x14ac:dyDescent="0.25">
      <c r="C8420" s="170"/>
      <c r="E8420" s="176"/>
      <c r="F8420" s="171"/>
      <c r="G8420" s="212"/>
      <c r="H8420" s="176"/>
      <c r="I8420" s="163"/>
    </row>
    <row r="8421" spans="3:9" s="175" customFormat="1" ht="15" customHeight="1" x14ac:dyDescent="0.25">
      <c r="C8421" s="170"/>
      <c r="E8421" s="176"/>
      <c r="F8421" s="171"/>
      <c r="G8421" s="212"/>
      <c r="H8421" s="176"/>
      <c r="I8421" s="163"/>
    </row>
    <row r="8422" spans="3:9" s="175" customFormat="1" ht="15" customHeight="1" x14ac:dyDescent="0.25">
      <c r="C8422" s="170"/>
      <c r="E8422" s="176"/>
      <c r="F8422" s="171"/>
      <c r="G8422" s="212"/>
      <c r="H8422" s="176"/>
      <c r="I8422" s="163"/>
    </row>
    <row r="8423" spans="3:9" s="175" customFormat="1" ht="15" customHeight="1" x14ac:dyDescent="0.25">
      <c r="C8423" s="170"/>
      <c r="E8423" s="176"/>
      <c r="F8423" s="171"/>
      <c r="G8423" s="212"/>
      <c r="H8423" s="176"/>
      <c r="I8423" s="163"/>
    </row>
    <row r="8424" spans="3:9" s="175" customFormat="1" ht="15" customHeight="1" x14ac:dyDescent="0.25">
      <c r="C8424" s="170"/>
      <c r="E8424" s="176"/>
      <c r="F8424" s="171"/>
      <c r="G8424" s="212"/>
      <c r="H8424" s="176"/>
      <c r="I8424" s="163"/>
    </row>
    <row r="8425" spans="3:9" s="175" customFormat="1" ht="15" customHeight="1" x14ac:dyDescent="0.25">
      <c r="C8425" s="170"/>
      <c r="E8425" s="176"/>
      <c r="F8425" s="171"/>
      <c r="G8425" s="212"/>
      <c r="H8425" s="176"/>
      <c r="I8425" s="163"/>
    </row>
    <row r="8426" spans="3:9" s="175" customFormat="1" ht="15" customHeight="1" x14ac:dyDescent="0.25">
      <c r="C8426" s="170"/>
      <c r="E8426" s="176"/>
      <c r="F8426" s="171"/>
      <c r="G8426" s="212"/>
      <c r="H8426" s="176"/>
      <c r="I8426" s="163"/>
    </row>
    <row r="8427" spans="3:9" s="175" customFormat="1" ht="15" customHeight="1" x14ac:dyDescent="0.25">
      <c r="C8427" s="170"/>
      <c r="E8427" s="176"/>
      <c r="F8427" s="171"/>
      <c r="G8427" s="212"/>
      <c r="H8427" s="176"/>
      <c r="I8427" s="163"/>
    </row>
    <row r="8428" spans="3:9" s="175" customFormat="1" ht="15" customHeight="1" x14ac:dyDescent="0.25">
      <c r="C8428" s="170"/>
      <c r="E8428" s="176"/>
      <c r="F8428" s="171"/>
      <c r="G8428" s="212"/>
      <c r="H8428" s="176"/>
      <c r="I8428" s="163"/>
    </row>
    <row r="8429" spans="3:9" s="175" customFormat="1" ht="15" customHeight="1" x14ac:dyDescent="0.25">
      <c r="C8429" s="170"/>
      <c r="E8429" s="176"/>
      <c r="F8429" s="171"/>
      <c r="G8429" s="212"/>
      <c r="H8429" s="176"/>
      <c r="I8429" s="163"/>
    </row>
    <row r="8430" spans="3:9" s="175" customFormat="1" ht="15" customHeight="1" x14ac:dyDescent="0.25">
      <c r="C8430" s="170"/>
      <c r="E8430" s="176"/>
      <c r="F8430" s="171"/>
      <c r="G8430" s="212"/>
      <c r="H8430" s="176"/>
      <c r="I8430" s="163"/>
    </row>
    <row r="8431" spans="3:9" s="175" customFormat="1" ht="15" customHeight="1" x14ac:dyDescent="0.25">
      <c r="C8431" s="170"/>
      <c r="E8431" s="176"/>
      <c r="F8431" s="171"/>
      <c r="G8431" s="212"/>
      <c r="H8431" s="176"/>
      <c r="I8431" s="163"/>
    </row>
    <row r="8432" spans="3:9" s="175" customFormat="1" ht="15" customHeight="1" x14ac:dyDescent="0.25">
      <c r="C8432" s="170"/>
      <c r="E8432" s="176"/>
      <c r="F8432" s="171"/>
      <c r="G8432" s="212"/>
      <c r="H8432" s="176"/>
      <c r="I8432" s="163"/>
    </row>
    <row r="8433" spans="3:9" s="175" customFormat="1" ht="15" customHeight="1" x14ac:dyDescent="0.25">
      <c r="C8433" s="170"/>
      <c r="E8433" s="176"/>
      <c r="F8433" s="171"/>
      <c r="G8433" s="212"/>
      <c r="H8433" s="176"/>
      <c r="I8433" s="163"/>
    </row>
    <row r="8434" spans="3:9" s="175" customFormat="1" ht="15" customHeight="1" x14ac:dyDescent="0.25">
      <c r="C8434" s="170"/>
      <c r="E8434" s="176"/>
      <c r="F8434" s="171"/>
      <c r="G8434" s="212"/>
      <c r="H8434" s="176"/>
      <c r="I8434" s="163"/>
    </row>
    <row r="8435" spans="3:9" s="175" customFormat="1" ht="15" customHeight="1" x14ac:dyDescent="0.25">
      <c r="C8435" s="170"/>
      <c r="E8435" s="176"/>
      <c r="F8435" s="171"/>
      <c r="G8435" s="212"/>
      <c r="H8435" s="176"/>
      <c r="I8435" s="163"/>
    </row>
    <row r="8436" spans="3:9" s="175" customFormat="1" ht="15" customHeight="1" x14ac:dyDescent="0.25">
      <c r="C8436" s="170"/>
      <c r="E8436" s="176"/>
      <c r="F8436" s="171"/>
      <c r="G8436" s="212"/>
      <c r="H8436" s="176"/>
      <c r="I8436" s="163"/>
    </row>
    <row r="8437" spans="3:9" s="175" customFormat="1" ht="15" customHeight="1" x14ac:dyDescent="0.25">
      <c r="C8437" s="170"/>
      <c r="E8437" s="176"/>
      <c r="F8437" s="171"/>
      <c r="G8437" s="212"/>
      <c r="H8437" s="176"/>
      <c r="I8437" s="163"/>
    </row>
    <row r="8438" spans="3:9" s="175" customFormat="1" ht="15" customHeight="1" x14ac:dyDescent="0.25">
      <c r="C8438" s="170"/>
      <c r="E8438" s="176"/>
      <c r="F8438" s="171"/>
      <c r="G8438" s="212"/>
      <c r="H8438" s="176"/>
      <c r="I8438" s="163"/>
    </row>
    <row r="8439" spans="3:9" s="175" customFormat="1" ht="15" customHeight="1" x14ac:dyDescent="0.25">
      <c r="C8439" s="170"/>
      <c r="E8439" s="176"/>
      <c r="F8439" s="171"/>
      <c r="G8439" s="212"/>
      <c r="H8439" s="176"/>
      <c r="I8439" s="163"/>
    </row>
    <row r="8440" spans="3:9" s="175" customFormat="1" ht="15" customHeight="1" x14ac:dyDescent="0.25">
      <c r="C8440" s="170"/>
      <c r="E8440" s="176"/>
      <c r="F8440" s="171"/>
      <c r="G8440" s="212"/>
      <c r="H8440" s="176"/>
      <c r="I8440" s="163"/>
    </row>
    <row r="8441" spans="3:9" s="175" customFormat="1" ht="15" customHeight="1" x14ac:dyDescent="0.25">
      <c r="C8441" s="170"/>
      <c r="E8441" s="176"/>
      <c r="F8441" s="171"/>
      <c r="G8441" s="212"/>
      <c r="H8441" s="176"/>
      <c r="I8441" s="163"/>
    </row>
    <row r="8442" spans="3:9" s="175" customFormat="1" ht="15" customHeight="1" x14ac:dyDescent="0.25">
      <c r="C8442" s="170"/>
      <c r="E8442" s="176"/>
      <c r="F8442" s="171"/>
      <c r="G8442" s="212"/>
      <c r="H8442" s="176"/>
      <c r="I8442" s="163"/>
    </row>
    <row r="8443" spans="3:9" s="175" customFormat="1" ht="15" customHeight="1" x14ac:dyDescent="0.25">
      <c r="C8443" s="170"/>
      <c r="E8443" s="176"/>
      <c r="F8443" s="171"/>
      <c r="G8443" s="212"/>
      <c r="H8443" s="176"/>
      <c r="I8443" s="163"/>
    </row>
    <row r="8444" spans="3:9" s="175" customFormat="1" ht="15" customHeight="1" x14ac:dyDescent="0.25">
      <c r="C8444" s="170"/>
      <c r="E8444" s="176"/>
      <c r="F8444" s="171"/>
      <c r="G8444" s="212"/>
      <c r="H8444" s="176"/>
      <c r="I8444" s="163"/>
    </row>
    <row r="8445" spans="3:9" s="175" customFormat="1" ht="15" customHeight="1" x14ac:dyDescent="0.25">
      <c r="C8445" s="170"/>
      <c r="E8445" s="176"/>
      <c r="F8445" s="171"/>
      <c r="G8445" s="212"/>
      <c r="H8445" s="176"/>
      <c r="I8445" s="163"/>
    </row>
    <row r="8446" spans="3:9" s="175" customFormat="1" ht="15" customHeight="1" x14ac:dyDescent="0.25">
      <c r="C8446" s="170"/>
      <c r="E8446" s="176"/>
      <c r="F8446" s="171"/>
      <c r="G8446" s="212"/>
      <c r="H8446" s="176"/>
      <c r="I8446" s="163"/>
    </row>
    <row r="8447" spans="3:9" s="175" customFormat="1" ht="15" customHeight="1" x14ac:dyDescent="0.25">
      <c r="C8447" s="170"/>
      <c r="E8447" s="176"/>
      <c r="F8447" s="171"/>
      <c r="G8447" s="212"/>
      <c r="H8447" s="176"/>
      <c r="I8447" s="163"/>
    </row>
    <row r="8448" spans="3:9" s="175" customFormat="1" ht="15" customHeight="1" x14ac:dyDescent="0.25">
      <c r="C8448" s="170"/>
      <c r="E8448" s="176"/>
      <c r="F8448" s="171"/>
      <c r="G8448" s="212"/>
      <c r="H8448" s="176"/>
      <c r="I8448" s="163"/>
    </row>
    <row r="8449" spans="3:9" s="175" customFormat="1" ht="15" customHeight="1" x14ac:dyDescent="0.25">
      <c r="C8449" s="170"/>
      <c r="E8449" s="176"/>
      <c r="F8449" s="171"/>
      <c r="G8449" s="212"/>
      <c r="H8449" s="176"/>
      <c r="I8449" s="163"/>
    </row>
    <row r="8450" spans="3:9" s="175" customFormat="1" ht="15" customHeight="1" x14ac:dyDescent="0.25">
      <c r="C8450" s="170"/>
      <c r="E8450" s="176"/>
      <c r="F8450" s="171"/>
      <c r="G8450" s="212"/>
      <c r="H8450" s="176"/>
      <c r="I8450" s="163"/>
    </row>
    <row r="8451" spans="3:9" s="175" customFormat="1" ht="15" customHeight="1" x14ac:dyDescent="0.25">
      <c r="C8451" s="170"/>
      <c r="E8451" s="176"/>
      <c r="F8451" s="171"/>
      <c r="G8451" s="212"/>
      <c r="H8451" s="176"/>
      <c r="I8451" s="163"/>
    </row>
    <row r="8452" spans="3:9" s="175" customFormat="1" ht="15" customHeight="1" x14ac:dyDescent="0.25">
      <c r="C8452" s="170"/>
      <c r="E8452" s="176"/>
      <c r="F8452" s="171"/>
      <c r="G8452" s="212"/>
      <c r="H8452" s="176"/>
      <c r="I8452" s="163"/>
    </row>
    <row r="8453" spans="3:9" s="175" customFormat="1" ht="15" customHeight="1" x14ac:dyDescent="0.25">
      <c r="C8453" s="170"/>
      <c r="E8453" s="176"/>
      <c r="F8453" s="171"/>
      <c r="G8453" s="212"/>
      <c r="H8453" s="176"/>
      <c r="I8453" s="163"/>
    </row>
    <row r="8454" spans="3:9" s="175" customFormat="1" ht="15" customHeight="1" x14ac:dyDescent="0.25">
      <c r="C8454" s="170"/>
      <c r="E8454" s="176"/>
      <c r="F8454" s="171"/>
      <c r="G8454" s="212"/>
      <c r="H8454" s="176"/>
      <c r="I8454" s="163"/>
    </row>
    <row r="8455" spans="3:9" s="175" customFormat="1" ht="15" customHeight="1" x14ac:dyDescent="0.25">
      <c r="C8455" s="170"/>
      <c r="E8455" s="176"/>
      <c r="F8455" s="171"/>
      <c r="G8455" s="212"/>
      <c r="H8455" s="176"/>
      <c r="I8455" s="163"/>
    </row>
    <row r="8456" spans="3:9" s="175" customFormat="1" ht="15" customHeight="1" x14ac:dyDescent="0.25">
      <c r="C8456" s="170"/>
      <c r="E8456" s="176"/>
      <c r="F8456" s="171"/>
      <c r="G8456" s="212"/>
      <c r="H8456" s="176"/>
      <c r="I8456" s="163"/>
    </row>
    <row r="8457" spans="3:9" s="175" customFormat="1" ht="15" customHeight="1" x14ac:dyDescent="0.25">
      <c r="C8457" s="170"/>
      <c r="E8457" s="176"/>
      <c r="F8457" s="171"/>
      <c r="G8457" s="212"/>
      <c r="H8457" s="176"/>
      <c r="I8457" s="163"/>
    </row>
    <row r="8458" spans="3:9" s="175" customFormat="1" ht="15" customHeight="1" x14ac:dyDescent="0.25">
      <c r="C8458" s="170"/>
      <c r="E8458" s="176"/>
      <c r="F8458" s="171"/>
      <c r="G8458" s="212"/>
      <c r="H8458" s="176"/>
      <c r="I8458" s="163"/>
    </row>
    <row r="8459" spans="3:9" s="175" customFormat="1" ht="15" customHeight="1" x14ac:dyDescent="0.25">
      <c r="C8459" s="170"/>
      <c r="E8459" s="176"/>
      <c r="F8459" s="171"/>
      <c r="G8459" s="212"/>
      <c r="H8459" s="176"/>
      <c r="I8459" s="163"/>
    </row>
    <row r="8460" spans="3:9" s="175" customFormat="1" ht="15" customHeight="1" x14ac:dyDescent="0.25">
      <c r="C8460" s="170"/>
      <c r="E8460" s="176"/>
      <c r="F8460" s="171"/>
      <c r="G8460" s="212"/>
      <c r="H8460" s="176"/>
      <c r="I8460" s="163"/>
    </row>
    <row r="8461" spans="3:9" s="175" customFormat="1" ht="15" customHeight="1" x14ac:dyDescent="0.25">
      <c r="C8461" s="170"/>
      <c r="E8461" s="176"/>
      <c r="F8461" s="171"/>
      <c r="G8461" s="212"/>
      <c r="H8461" s="176"/>
      <c r="I8461" s="163"/>
    </row>
    <row r="8462" spans="3:9" s="175" customFormat="1" ht="15" customHeight="1" x14ac:dyDescent="0.25">
      <c r="C8462" s="170"/>
      <c r="E8462" s="176"/>
      <c r="F8462" s="171"/>
      <c r="G8462" s="212"/>
      <c r="H8462" s="176"/>
      <c r="I8462" s="163"/>
    </row>
    <row r="8463" spans="3:9" s="175" customFormat="1" ht="15" customHeight="1" x14ac:dyDescent="0.25">
      <c r="C8463" s="170"/>
      <c r="E8463" s="176"/>
      <c r="F8463" s="171"/>
      <c r="G8463" s="212"/>
      <c r="H8463" s="176"/>
      <c r="I8463" s="163"/>
    </row>
    <row r="8464" spans="3:9" s="175" customFormat="1" ht="15" customHeight="1" x14ac:dyDescent="0.25">
      <c r="C8464" s="170"/>
      <c r="E8464" s="176"/>
      <c r="F8464" s="171"/>
      <c r="G8464" s="212"/>
      <c r="H8464" s="176"/>
      <c r="I8464" s="163"/>
    </row>
    <row r="8465" spans="3:9" s="175" customFormat="1" ht="15" customHeight="1" x14ac:dyDescent="0.25">
      <c r="C8465" s="170"/>
      <c r="E8465" s="176"/>
      <c r="F8465" s="171"/>
      <c r="G8465" s="212"/>
      <c r="H8465" s="176"/>
      <c r="I8465" s="163"/>
    </row>
    <row r="8466" spans="3:9" s="175" customFormat="1" ht="15" customHeight="1" x14ac:dyDescent="0.25">
      <c r="C8466" s="170"/>
      <c r="E8466" s="176"/>
      <c r="F8466" s="171"/>
      <c r="G8466" s="212"/>
      <c r="H8466" s="176"/>
      <c r="I8466" s="163"/>
    </row>
    <row r="8467" spans="3:9" s="175" customFormat="1" ht="15" customHeight="1" x14ac:dyDescent="0.25">
      <c r="C8467" s="170"/>
      <c r="E8467" s="176"/>
      <c r="F8467" s="171"/>
      <c r="G8467" s="212"/>
      <c r="H8467" s="176"/>
      <c r="I8467" s="163"/>
    </row>
    <row r="8468" spans="3:9" s="175" customFormat="1" ht="15" customHeight="1" x14ac:dyDescent="0.25">
      <c r="C8468" s="170"/>
      <c r="E8468" s="176"/>
      <c r="F8468" s="171"/>
      <c r="G8468" s="212"/>
      <c r="H8468" s="176"/>
      <c r="I8468" s="163"/>
    </row>
    <row r="8469" spans="3:9" s="175" customFormat="1" ht="15" customHeight="1" x14ac:dyDescent="0.25">
      <c r="C8469" s="170"/>
      <c r="E8469" s="176"/>
      <c r="F8469" s="171"/>
      <c r="G8469" s="212"/>
      <c r="H8469" s="176"/>
      <c r="I8469" s="163"/>
    </row>
    <row r="8470" spans="3:9" s="175" customFormat="1" ht="15" customHeight="1" x14ac:dyDescent="0.25">
      <c r="C8470" s="170"/>
      <c r="E8470" s="176"/>
      <c r="F8470" s="171"/>
      <c r="G8470" s="212"/>
      <c r="H8470" s="176"/>
      <c r="I8470" s="163"/>
    </row>
    <row r="8471" spans="3:9" s="175" customFormat="1" ht="15" customHeight="1" x14ac:dyDescent="0.25">
      <c r="C8471" s="170"/>
      <c r="E8471" s="176"/>
      <c r="F8471" s="171"/>
      <c r="G8471" s="212"/>
      <c r="H8471" s="176"/>
      <c r="I8471" s="163"/>
    </row>
    <row r="8472" spans="3:9" s="175" customFormat="1" ht="15" customHeight="1" x14ac:dyDescent="0.25">
      <c r="C8472" s="170"/>
      <c r="E8472" s="176"/>
      <c r="F8472" s="171"/>
      <c r="G8472" s="212"/>
      <c r="H8472" s="176"/>
      <c r="I8472" s="163"/>
    </row>
    <row r="8473" spans="3:9" s="175" customFormat="1" ht="15" customHeight="1" x14ac:dyDescent="0.25">
      <c r="C8473" s="170"/>
      <c r="E8473" s="176"/>
      <c r="F8473" s="171"/>
      <c r="G8473" s="212"/>
      <c r="H8473" s="176"/>
      <c r="I8473" s="163"/>
    </row>
    <row r="8474" spans="3:9" s="175" customFormat="1" ht="15" customHeight="1" x14ac:dyDescent="0.25">
      <c r="C8474" s="170"/>
      <c r="E8474" s="176"/>
      <c r="F8474" s="171"/>
      <c r="G8474" s="212"/>
      <c r="H8474" s="176"/>
      <c r="I8474" s="163"/>
    </row>
    <row r="8475" spans="3:9" s="175" customFormat="1" ht="15" customHeight="1" x14ac:dyDescent="0.25">
      <c r="C8475" s="170"/>
      <c r="E8475" s="176"/>
      <c r="F8475" s="171"/>
      <c r="G8475" s="212"/>
      <c r="H8475" s="176"/>
      <c r="I8475" s="163"/>
    </row>
    <row r="8476" spans="3:9" s="175" customFormat="1" ht="15" customHeight="1" x14ac:dyDescent="0.25">
      <c r="C8476" s="170"/>
      <c r="E8476" s="176"/>
      <c r="F8476" s="171"/>
      <c r="G8476" s="212"/>
      <c r="H8476" s="176"/>
      <c r="I8476" s="163"/>
    </row>
    <row r="8477" spans="3:9" s="175" customFormat="1" ht="15" customHeight="1" x14ac:dyDescent="0.25">
      <c r="C8477" s="170"/>
      <c r="E8477" s="176"/>
      <c r="F8477" s="171"/>
      <c r="G8477" s="212"/>
      <c r="H8477" s="176"/>
      <c r="I8477" s="163"/>
    </row>
    <row r="8478" spans="3:9" s="175" customFormat="1" ht="15" customHeight="1" x14ac:dyDescent="0.25">
      <c r="C8478" s="170"/>
      <c r="E8478" s="176"/>
      <c r="F8478" s="171"/>
      <c r="G8478" s="212"/>
      <c r="H8478" s="176"/>
      <c r="I8478" s="163"/>
    </row>
    <row r="8479" spans="3:9" s="175" customFormat="1" ht="15" customHeight="1" x14ac:dyDescent="0.25">
      <c r="C8479" s="170"/>
      <c r="E8479" s="176"/>
      <c r="F8479" s="171"/>
      <c r="G8479" s="212"/>
      <c r="H8479" s="176"/>
      <c r="I8479" s="163"/>
    </row>
    <row r="8480" spans="3:9" s="175" customFormat="1" ht="15" customHeight="1" x14ac:dyDescent="0.25">
      <c r="C8480" s="170"/>
      <c r="E8480" s="176"/>
      <c r="F8480" s="171"/>
      <c r="G8480" s="212"/>
      <c r="H8480" s="176"/>
      <c r="I8480" s="163"/>
    </row>
    <row r="8481" spans="3:9" s="175" customFormat="1" ht="15" customHeight="1" x14ac:dyDescent="0.25">
      <c r="C8481" s="170"/>
      <c r="E8481" s="176"/>
      <c r="F8481" s="171"/>
      <c r="G8481" s="212"/>
      <c r="H8481" s="176"/>
      <c r="I8481" s="163"/>
    </row>
    <row r="8482" spans="3:9" s="175" customFormat="1" ht="15" customHeight="1" x14ac:dyDescent="0.25">
      <c r="C8482" s="170"/>
      <c r="E8482" s="176"/>
      <c r="F8482" s="171"/>
      <c r="G8482" s="212"/>
      <c r="H8482" s="176"/>
      <c r="I8482" s="163"/>
    </row>
    <row r="8483" spans="3:9" s="175" customFormat="1" ht="15" customHeight="1" x14ac:dyDescent="0.25">
      <c r="C8483" s="170"/>
      <c r="E8483" s="176"/>
      <c r="F8483" s="171"/>
      <c r="G8483" s="212"/>
      <c r="H8483" s="176"/>
      <c r="I8483" s="163"/>
    </row>
    <row r="8484" spans="3:9" s="175" customFormat="1" ht="15" customHeight="1" x14ac:dyDescent="0.25">
      <c r="C8484" s="170"/>
      <c r="E8484" s="176"/>
      <c r="F8484" s="171"/>
      <c r="G8484" s="212"/>
      <c r="H8484" s="176"/>
      <c r="I8484" s="163"/>
    </row>
    <row r="8485" spans="3:9" s="175" customFormat="1" ht="15" customHeight="1" x14ac:dyDescent="0.25">
      <c r="C8485" s="170"/>
      <c r="E8485" s="176"/>
      <c r="F8485" s="171"/>
      <c r="G8485" s="212"/>
      <c r="H8485" s="176"/>
      <c r="I8485" s="163"/>
    </row>
    <row r="8486" spans="3:9" s="175" customFormat="1" ht="15" customHeight="1" x14ac:dyDescent="0.25">
      <c r="C8486" s="170"/>
      <c r="E8486" s="176"/>
      <c r="F8486" s="171"/>
      <c r="G8486" s="212"/>
      <c r="H8486" s="176"/>
      <c r="I8486" s="163"/>
    </row>
    <row r="8487" spans="3:9" s="175" customFormat="1" ht="15" customHeight="1" x14ac:dyDescent="0.25">
      <c r="C8487" s="170"/>
      <c r="E8487" s="176"/>
      <c r="F8487" s="171"/>
      <c r="G8487" s="212"/>
      <c r="H8487" s="176"/>
      <c r="I8487" s="163"/>
    </row>
    <row r="8488" spans="3:9" s="175" customFormat="1" ht="15" customHeight="1" x14ac:dyDescent="0.25">
      <c r="C8488" s="170"/>
      <c r="E8488" s="176"/>
      <c r="F8488" s="171"/>
      <c r="G8488" s="212"/>
      <c r="H8488" s="176"/>
      <c r="I8488" s="163"/>
    </row>
    <row r="8489" spans="3:9" s="175" customFormat="1" ht="15" customHeight="1" x14ac:dyDescent="0.25">
      <c r="C8489" s="170"/>
      <c r="E8489" s="176"/>
      <c r="F8489" s="171"/>
      <c r="G8489" s="212"/>
      <c r="H8489" s="176"/>
      <c r="I8489" s="163"/>
    </row>
    <row r="8490" spans="3:9" s="175" customFormat="1" ht="15" customHeight="1" x14ac:dyDescent="0.25">
      <c r="C8490" s="170"/>
      <c r="E8490" s="176"/>
      <c r="F8490" s="171"/>
      <c r="G8490" s="212"/>
      <c r="H8490" s="176"/>
      <c r="I8490" s="163"/>
    </row>
    <row r="8491" spans="3:9" s="175" customFormat="1" ht="15" customHeight="1" x14ac:dyDescent="0.25">
      <c r="C8491" s="170"/>
      <c r="E8491" s="176"/>
      <c r="F8491" s="171"/>
      <c r="G8491" s="212"/>
      <c r="H8491" s="176"/>
      <c r="I8491" s="163"/>
    </row>
    <row r="8492" spans="3:9" s="175" customFormat="1" ht="15" customHeight="1" x14ac:dyDescent="0.25">
      <c r="C8492" s="170"/>
      <c r="E8492" s="176"/>
      <c r="F8492" s="171"/>
      <c r="G8492" s="212"/>
      <c r="H8492" s="176"/>
      <c r="I8492" s="163"/>
    </row>
    <row r="8493" spans="3:9" s="175" customFormat="1" ht="15" customHeight="1" x14ac:dyDescent="0.25">
      <c r="C8493" s="170"/>
      <c r="E8493" s="176"/>
      <c r="F8493" s="171"/>
      <c r="G8493" s="212"/>
      <c r="H8493" s="176"/>
      <c r="I8493" s="163"/>
    </row>
    <row r="8494" spans="3:9" s="175" customFormat="1" ht="15" customHeight="1" x14ac:dyDescent="0.25">
      <c r="C8494" s="170"/>
      <c r="E8494" s="176"/>
      <c r="F8494" s="171"/>
      <c r="G8494" s="212"/>
      <c r="H8494" s="176"/>
      <c r="I8494" s="163"/>
    </row>
    <row r="8495" spans="3:9" s="175" customFormat="1" ht="15" customHeight="1" x14ac:dyDescent="0.25">
      <c r="C8495" s="170"/>
      <c r="E8495" s="176"/>
      <c r="F8495" s="171"/>
      <c r="G8495" s="212"/>
      <c r="H8495" s="176"/>
      <c r="I8495" s="163"/>
    </row>
    <row r="8496" spans="3:9" s="175" customFormat="1" ht="15" customHeight="1" x14ac:dyDescent="0.25">
      <c r="C8496" s="170"/>
      <c r="E8496" s="176"/>
      <c r="F8496" s="171"/>
      <c r="G8496" s="212"/>
      <c r="H8496" s="176"/>
      <c r="I8496" s="163"/>
    </row>
    <row r="8497" spans="3:9" s="175" customFormat="1" ht="15" customHeight="1" x14ac:dyDescent="0.25">
      <c r="C8497" s="170"/>
      <c r="E8497" s="176"/>
      <c r="F8497" s="171"/>
      <c r="G8497" s="212"/>
      <c r="H8497" s="176"/>
      <c r="I8497" s="163"/>
    </row>
    <row r="8498" spans="3:9" s="175" customFormat="1" ht="15" customHeight="1" x14ac:dyDescent="0.25">
      <c r="C8498" s="170"/>
      <c r="E8498" s="176"/>
      <c r="F8498" s="171"/>
      <c r="G8498" s="212"/>
      <c r="H8498" s="176"/>
      <c r="I8498" s="163"/>
    </row>
    <row r="8499" spans="3:9" s="175" customFormat="1" ht="15" customHeight="1" x14ac:dyDescent="0.25">
      <c r="C8499" s="170"/>
      <c r="E8499" s="176"/>
      <c r="F8499" s="171"/>
      <c r="G8499" s="212"/>
      <c r="H8499" s="176"/>
      <c r="I8499" s="163"/>
    </row>
    <row r="8500" spans="3:9" s="175" customFormat="1" ht="15" customHeight="1" x14ac:dyDescent="0.25">
      <c r="C8500" s="170"/>
      <c r="E8500" s="176"/>
      <c r="F8500" s="171"/>
      <c r="G8500" s="212"/>
      <c r="H8500" s="176"/>
      <c r="I8500" s="163"/>
    </row>
    <row r="8501" spans="3:9" s="175" customFormat="1" ht="15" customHeight="1" x14ac:dyDescent="0.25">
      <c r="C8501" s="170"/>
      <c r="E8501" s="176"/>
      <c r="F8501" s="171"/>
      <c r="G8501" s="212"/>
      <c r="H8501" s="176"/>
      <c r="I8501" s="163"/>
    </row>
    <row r="8502" spans="3:9" s="175" customFormat="1" ht="15" customHeight="1" x14ac:dyDescent="0.25">
      <c r="C8502" s="170"/>
      <c r="E8502" s="176"/>
      <c r="F8502" s="171"/>
      <c r="G8502" s="212"/>
      <c r="H8502" s="176"/>
      <c r="I8502" s="163"/>
    </row>
    <row r="8503" spans="3:9" s="175" customFormat="1" ht="15" customHeight="1" x14ac:dyDescent="0.25">
      <c r="C8503" s="170"/>
      <c r="E8503" s="176"/>
      <c r="F8503" s="171"/>
      <c r="G8503" s="212"/>
      <c r="H8503" s="176"/>
      <c r="I8503" s="163"/>
    </row>
    <row r="8504" spans="3:9" s="175" customFormat="1" ht="15" customHeight="1" x14ac:dyDescent="0.25">
      <c r="C8504" s="170"/>
      <c r="E8504" s="176"/>
      <c r="F8504" s="171"/>
      <c r="G8504" s="212"/>
      <c r="H8504" s="176"/>
      <c r="I8504" s="163"/>
    </row>
    <row r="8505" spans="3:9" s="175" customFormat="1" ht="15" customHeight="1" x14ac:dyDescent="0.25">
      <c r="C8505" s="170"/>
      <c r="E8505" s="176"/>
      <c r="F8505" s="171"/>
      <c r="G8505" s="212"/>
      <c r="H8505" s="176"/>
      <c r="I8505" s="163"/>
    </row>
    <row r="8506" spans="3:9" s="175" customFormat="1" ht="15" customHeight="1" x14ac:dyDescent="0.25">
      <c r="C8506" s="170"/>
      <c r="E8506" s="176"/>
      <c r="F8506" s="171"/>
      <c r="G8506" s="212"/>
      <c r="H8506" s="176"/>
      <c r="I8506" s="163"/>
    </row>
    <row r="8507" spans="3:9" s="175" customFormat="1" ht="15" customHeight="1" x14ac:dyDescent="0.25">
      <c r="C8507" s="170"/>
      <c r="E8507" s="176"/>
      <c r="F8507" s="171"/>
      <c r="G8507" s="212"/>
      <c r="H8507" s="176"/>
      <c r="I8507" s="163"/>
    </row>
    <row r="8508" spans="3:9" s="175" customFormat="1" ht="15" customHeight="1" x14ac:dyDescent="0.25">
      <c r="C8508" s="170"/>
      <c r="E8508" s="176"/>
      <c r="F8508" s="171"/>
      <c r="G8508" s="212"/>
      <c r="H8508" s="176"/>
      <c r="I8508" s="163"/>
    </row>
    <row r="8509" spans="3:9" s="175" customFormat="1" ht="15" customHeight="1" x14ac:dyDescent="0.25">
      <c r="C8509" s="170"/>
      <c r="E8509" s="176"/>
      <c r="F8509" s="171"/>
      <c r="G8509" s="212"/>
      <c r="H8509" s="176"/>
      <c r="I8509" s="163"/>
    </row>
    <row r="8510" spans="3:9" s="175" customFormat="1" ht="15" customHeight="1" x14ac:dyDescent="0.25">
      <c r="C8510" s="170"/>
      <c r="E8510" s="176"/>
      <c r="F8510" s="171"/>
      <c r="G8510" s="212"/>
      <c r="H8510" s="176"/>
      <c r="I8510" s="163"/>
    </row>
    <row r="8511" spans="3:9" s="175" customFormat="1" ht="15" customHeight="1" x14ac:dyDescent="0.25">
      <c r="C8511" s="170"/>
      <c r="E8511" s="176"/>
      <c r="F8511" s="171"/>
      <c r="G8511" s="212"/>
      <c r="H8511" s="176"/>
      <c r="I8511" s="163"/>
    </row>
    <row r="8512" spans="3:9" s="175" customFormat="1" ht="15" customHeight="1" x14ac:dyDescent="0.25">
      <c r="C8512" s="170"/>
      <c r="E8512" s="176"/>
      <c r="F8512" s="171"/>
      <c r="G8512" s="212"/>
      <c r="H8512" s="176"/>
      <c r="I8512" s="163"/>
    </row>
    <row r="8513" spans="3:9" s="175" customFormat="1" ht="15" customHeight="1" x14ac:dyDescent="0.25">
      <c r="C8513" s="170"/>
      <c r="E8513" s="176"/>
      <c r="F8513" s="171"/>
      <c r="G8513" s="212"/>
      <c r="H8513" s="176"/>
      <c r="I8513" s="163"/>
    </row>
    <row r="8514" spans="3:9" s="175" customFormat="1" ht="15" customHeight="1" x14ac:dyDescent="0.25">
      <c r="C8514" s="170"/>
      <c r="E8514" s="176"/>
      <c r="F8514" s="171"/>
      <c r="G8514" s="212"/>
      <c r="H8514" s="176"/>
      <c r="I8514" s="163"/>
    </row>
    <row r="8515" spans="3:9" s="175" customFormat="1" ht="15" customHeight="1" x14ac:dyDescent="0.25">
      <c r="C8515" s="170"/>
      <c r="E8515" s="176"/>
      <c r="F8515" s="171"/>
      <c r="G8515" s="212"/>
      <c r="H8515" s="176"/>
      <c r="I8515" s="163"/>
    </row>
    <row r="8516" spans="3:9" s="175" customFormat="1" ht="15" customHeight="1" x14ac:dyDescent="0.25">
      <c r="C8516" s="170"/>
      <c r="E8516" s="176"/>
      <c r="F8516" s="171"/>
      <c r="G8516" s="212"/>
      <c r="H8516" s="176"/>
      <c r="I8516" s="163"/>
    </row>
    <row r="8517" spans="3:9" s="175" customFormat="1" ht="15" customHeight="1" x14ac:dyDescent="0.25">
      <c r="C8517" s="170"/>
      <c r="E8517" s="176"/>
      <c r="F8517" s="171"/>
      <c r="G8517" s="212"/>
      <c r="H8517" s="176"/>
      <c r="I8517" s="163"/>
    </row>
    <row r="8518" spans="3:9" s="175" customFormat="1" ht="15" customHeight="1" x14ac:dyDescent="0.25">
      <c r="C8518" s="170"/>
      <c r="E8518" s="176"/>
      <c r="F8518" s="171"/>
      <c r="G8518" s="212"/>
      <c r="H8518" s="176"/>
      <c r="I8518" s="163"/>
    </row>
    <row r="8519" spans="3:9" s="175" customFormat="1" ht="15" customHeight="1" x14ac:dyDescent="0.25">
      <c r="C8519" s="170"/>
      <c r="E8519" s="176"/>
      <c r="F8519" s="171"/>
      <c r="G8519" s="212"/>
      <c r="H8519" s="176"/>
      <c r="I8519" s="163"/>
    </row>
    <row r="8520" spans="3:9" s="175" customFormat="1" ht="15" customHeight="1" x14ac:dyDescent="0.25">
      <c r="C8520" s="170"/>
      <c r="E8520" s="176"/>
      <c r="F8520" s="171"/>
      <c r="G8520" s="212"/>
      <c r="H8520" s="176"/>
      <c r="I8520" s="163"/>
    </row>
    <row r="8521" spans="3:9" s="175" customFormat="1" ht="15" customHeight="1" x14ac:dyDescent="0.25">
      <c r="C8521" s="170"/>
      <c r="E8521" s="176"/>
      <c r="F8521" s="171"/>
      <c r="G8521" s="212"/>
      <c r="H8521" s="176"/>
      <c r="I8521" s="163"/>
    </row>
    <row r="8522" spans="3:9" s="175" customFormat="1" ht="15" customHeight="1" x14ac:dyDescent="0.25">
      <c r="C8522" s="170"/>
      <c r="E8522" s="176"/>
      <c r="F8522" s="171"/>
      <c r="G8522" s="212"/>
      <c r="H8522" s="176"/>
      <c r="I8522" s="163"/>
    </row>
    <row r="8523" spans="3:9" s="175" customFormat="1" ht="15" customHeight="1" x14ac:dyDescent="0.25">
      <c r="C8523" s="170"/>
      <c r="E8523" s="176"/>
      <c r="F8523" s="171"/>
      <c r="G8523" s="212"/>
      <c r="H8523" s="176"/>
      <c r="I8523" s="163"/>
    </row>
    <row r="8524" spans="3:9" s="175" customFormat="1" ht="15" customHeight="1" x14ac:dyDescent="0.25">
      <c r="C8524" s="170"/>
      <c r="E8524" s="176"/>
      <c r="F8524" s="171"/>
      <c r="G8524" s="212"/>
      <c r="H8524" s="176"/>
      <c r="I8524" s="163"/>
    </row>
    <row r="8525" spans="3:9" s="175" customFormat="1" ht="15" customHeight="1" x14ac:dyDescent="0.25">
      <c r="C8525" s="170"/>
      <c r="E8525" s="176"/>
      <c r="F8525" s="171"/>
      <c r="G8525" s="212"/>
      <c r="H8525" s="176"/>
      <c r="I8525" s="163"/>
    </row>
    <row r="8526" spans="3:9" s="175" customFormat="1" ht="15" customHeight="1" x14ac:dyDescent="0.25">
      <c r="C8526" s="170"/>
      <c r="E8526" s="176"/>
      <c r="F8526" s="171"/>
      <c r="G8526" s="212"/>
      <c r="H8526" s="176"/>
      <c r="I8526" s="163"/>
    </row>
    <row r="8527" spans="3:9" s="175" customFormat="1" ht="15" customHeight="1" x14ac:dyDescent="0.25">
      <c r="C8527" s="170"/>
      <c r="E8527" s="176"/>
      <c r="F8527" s="171"/>
      <c r="G8527" s="212"/>
      <c r="H8527" s="176"/>
      <c r="I8527" s="163"/>
    </row>
    <row r="8528" spans="3:9" s="175" customFormat="1" ht="15" customHeight="1" x14ac:dyDescent="0.25">
      <c r="C8528" s="170"/>
      <c r="E8528" s="176"/>
      <c r="F8528" s="171"/>
      <c r="G8528" s="212"/>
      <c r="H8528" s="176"/>
      <c r="I8528" s="163"/>
    </row>
    <row r="8529" spans="3:9" s="175" customFormat="1" ht="15" customHeight="1" x14ac:dyDescent="0.25">
      <c r="C8529" s="170"/>
      <c r="E8529" s="176"/>
      <c r="F8529" s="171"/>
      <c r="G8529" s="212"/>
      <c r="H8529" s="176"/>
      <c r="I8529" s="163"/>
    </row>
    <row r="8530" spans="3:9" s="175" customFormat="1" ht="15" customHeight="1" x14ac:dyDescent="0.25">
      <c r="C8530" s="170"/>
      <c r="E8530" s="176"/>
      <c r="F8530" s="171"/>
      <c r="G8530" s="212"/>
      <c r="H8530" s="176"/>
      <c r="I8530" s="163"/>
    </row>
    <row r="8531" spans="3:9" s="175" customFormat="1" ht="15" customHeight="1" x14ac:dyDescent="0.25">
      <c r="C8531" s="170"/>
      <c r="E8531" s="176"/>
      <c r="F8531" s="171"/>
      <c r="G8531" s="212"/>
      <c r="H8531" s="176"/>
      <c r="I8531" s="163"/>
    </row>
    <row r="8532" spans="3:9" s="175" customFormat="1" ht="15" customHeight="1" x14ac:dyDescent="0.25">
      <c r="C8532" s="170"/>
      <c r="E8532" s="176"/>
      <c r="F8532" s="171"/>
      <c r="G8532" s="212"/>
      <c r="H8532" s="176"/>
      <c r="I8532" s="163"/>
    </row>
    <row r="8533" spans="3:9" s="175" customFormat="1" ht="15" customHeight="1" x14ac:dyDescent="0.25">
      <c r="C8533" s="170"/>
      <c r="E8533" s="176"/>
      <c r="F8533" s="171"/>
      <c r="G8533" s="212"/>
      <c r="H8533" s="176"/>
      <c r="I8533" s="163"/>
    </row>
    <row r="8534" spans="3:9" s="175" customFormat="1" ht="15" customHeight="1" x14ac:dyDescent="0.25">
      <c r="C8534" s="170"/>
      <c r="E8534" s="176"/>
      <c r="F8534" s="171"/>
      <c r="G8534" s="212"/>
      <c r="H8534" s="176"/>
      <c r="I8534" s="163"/>
    </row>
    <row r="8535" spans="3:9" s="175" customFormat="1" ht="15" customHeight="1" x14ac:dyDescent="0.25">
      <c r="C8535" s="170"/>
      <c r="E8535" s="176"/>
      <c r="F8535" s="171"/>
      <c r="G8535" s="212"/>
      <c r="H8535" s="176"/>
      <c r="I8535" s="163"/>
    </row>
    <row r="8536" spans="3:9" s="175" customFormat="1" ht="15" customHeight="1" x14ac:dyDescent="0.25">
      <c r="C8536" s="170"/>
      <c r="E8536" s="176"/>
      <c r="F8536" s="171"/>
      <c r="G8536" s="212"/>
      <c r="H8536" s="176"/>
      <c r="I8536" s="163"/>
    </row>
    <row r="8537" spans="3:9" s="175" customFormat="1" ht="15" customHeight="1" x14ac:dyDescent="0.25">
      <c r="C8537" s="170"/>
      <c r="E8537" s="176"/>
      <c r="F8537" s="171"/>
      <c r="G8537" s="212"/>
      <c r="H8537" s="176"/>
      <c r="I8537" s="163"/>
    </row>
    <row r="8538" spans="3:9" s="175" customFormat="1" ht="15" customHeight="1" x14ac:dyDescent="0.25">
      <c r="C8538" s="170"/>
      <c r="E8538" s="176"/>
      <c r="F8538" s="171"/>
      <c r="G8538" s="212"/>
      <c r="H8538" s="176"/>
      <c r="I8538" s="163"/>
    </row>
    <row r="8539" spans="3:9" s="175" customFormat="1" ht="15" customHeight="1" x14ac:dyDescent="0.25">
      <c r="C8539" s="170"/>
      <c r="E8539" s="176"/>
      <c r="F8539" s="171"/>
      <c r="G8539" s="212"/>
      <c r="H8539" s="176"/>
      <c r="I8539" s="163"/>
    </row>
    <row r="8540" spans="3:9" s="175" customFormat="1" ht="15" customHeight="1" x14ac:dyDescent="0.25">
      <c r="C8540" s="170"/>
      <c r="E8540" s="176"/>
      <c r="F8540" s="171"/>
      <c r="G8540" s="212"/>
      <c r="H8540" s="176"/>
      <c r="I8540" s="163"/>
    </row>
    <row r="8541" spans="3:9" s="175" customFormat="1" ht="15" customHeight="1" x14ac:dyDescent="0.25">
      <c r="C8541" s="170"/>
      <c r="E8541" s="176"/>
      <c r="F8541" s="171"/>
      <c r="G8541" s="212"/>
      <c r="H8541" s="176"/>
      <c r="I8541" s="163"/>
    </row>
    <row r="8542" spans="3:9" s="175" customFormat="1" ht="15" customHeight="1" x14ac:dyDescent="0.25">
      <c r="C8542" s="170"/>
      <c r="E8542" s="176"/>
      <c r="F8542" s="171"/>
      <c r="G8542" s="212"/>
      <c r="H8542" s="176"/>
      <c r="I8542" s="163"/>
    </row>
    <row r="8543" spans="3:9" s="175" customFormat="1" ht="15" customHeight="1" x14ac:dyDescent="0.25">
      <c r="C8543" s="170"/>
      <c r="E8543" s="176"/>
      <c r="F8543" s="171"/>
      <c r="G8543" s="212"/>
      <c r="H8543" s="176"/>
      <c r="I8543" s="163"/>
    </row>
    <row r="8544" spans="3:9" s="175" customFormat="1" ht="15" customHeight="1" x14ac:dyDescent="0.25">
      <c r="C8544" s="170"/>
      <c r="E8544" s="176"/>
      <c r="F8544" s="171"/>
      <c r="G8544" s="212"/>
      <c r="H8544" s="176"/>
      <c r="I8544" s="163"/>
    </row>
    <row r="8545" spans="3:9" s="175" customFormat="1" ht="15" customHeight="1" x14ac:dyDescent="0.25">
      <c r="C8545" s="170"/>
      <c r="E8545" s="176"/>
      <c r="F8545" s="171"/>
      <c r="G8545" s="212"/>
      <c r="H8545" s="176"/>
      <c r="I8545" s="163"/>
    </row>
    <row r="8546" spans="3:9" s="175" customFormat="1" ht="15" customHeight="1" x14ac:dyDescent="0.25">
      <c r="C8546" s="170"/>
      <c r="E8546" s="176"/>
      <c r="F8546" s="171"/>
      <c r="G8546" s="212"/>
      <c r="H8546" s="176"/>
      <c r="I8546" s="163"/>
    </row>
    <row r="8547" spans="3:9" s="175" customFormat="1" ht="15" customHeight="1" x14ac:dyDescent="0.25">
      <c r="C8547" s="170"/>
      <c r="E8547" s="176"/>
      <c r="F8547" s="171"/>
      <c r="G8547" s="212"/>
      <c r="H8547" s="176"/>
      <c r="I8547" s="163"/>
    </row>
    <row r="8548" spans="3:9" s="175" customFormat="1" ht="15" customHeight="1" x14ac:dyDescent="0.25">
      <c r="C8548" s="170"/>
      <c r="E8548" s="176"/>
      <c r="F8548" s="171"/>
      <c r="G8548" s="212"/>
      <c r="H8548" s="176"/>
      <c r="I8548" s="163"/>
    </row>
    <row r="8549" spans="3:9" s="175" customFormat="1" ht="15" customHeight="1" x14ac:dyDescent="0.25">
      <c r="C8549" s="170"/>
      <c r="E8549" s="176"/>
      <c r="F8549" s="171"/>
      <c r="G8549" s="212"/>
      <c r="H8549" s="176"/>
      <c r="I8549" s="163"/>
    </row>
    <row r="8550" spans="3:9" s="175" customFormat="1" ht="15" customHeight="1" x14ac:dyDescent="0.25">
      <c r="C8550" s="170"/>
      <c r="E8550" s="176"/>
      <c r="F8550" s="171"/>
      <c r="G8550" s="212"/>
      <c r="H8550" s="176"/>
      <c r="I8550" s="163"/>
    </row>
    <row r="8551" spans="3:9" s="175" customFormat="1" ht="15" customHeight="1" x14ac:dyDescent="0.25">
      <c r="C8551" s="170"/>
      <c r="E8551" s="176"/>
      <c r="F8551" s="171"/>
      <c r="G8551" s="212"/>
      <c r="H8551" s="176"/>
      <c r="I8551" s="163"/>
    </row>
    <row r="8552" spans="3:9" s="175" customFormat="1" ht="15" customHeight="1" x14ac:dyDescent="0.25">
      <c r="C8552" s="170"/>
      <c r="E8552" s="176"/>
      <c r="F8552" s="171"/>
      <c r="G8552" s="212"/>
      <c r="H8552" s="176"/>
      <c r="I8552" s="163"/>
    </row>
    <row r="8553" spans="3:9" s="175" customFormat="1" ht="15" customHeight="1" x14ac:dyDescent="0.25">
      <c r="C8553" s="170"/>
      <c r="E8553" s="176"/>
      <c r="F8553" s="171"/>
      <c r="G8553" s="212"/>
      <c r="H8553" s="176"/>
      <c r="I8553" s="163"/>
    </row>
    <row r="8554" spans="3:9" s="175" customFormat="1" ht="15" customHeight="1" x14ac:dyDescent="0.25">
      <c r="C8554" s="170"/>
      <c r="E8554" s="176"/>
      <c r="F8554" s="171"/>
      <c r="G8554" s="212"/>
      <c r="H8554" s="176"/>
      <c r="I8554" s="163"/>
    </row>
    <row r="8555" spans="3:9" s="175" customFormat="1" ht="15" customHeight="1" x14ac:dyDescent="0.25">
      <c r="C8555" s="170"/>
      <c r="E8555" s="176"/>
      <c r="F8555" s="171"/>
      <c r="G8555" s="212"/>
      <c r="H8555" s="176"/>
      <c r="I8555" s="163"/>
    </row>
    <row r="8556" spans="3:9" s="175" customFormat="1" ht="15" customHeight="1" x14ac:dyDescent="0.25">
      <c r="C8556" s="170"/>
      <c r="E8556" s="176"/>
      <c r="F8556" s="171"/>
      <c r="G8556" s="212"/>
      <c r="H8556" s="176"/>
      <c r="I8556" s="163"/>
    </row>
    <row r="8557" spans="3:9" s="175" customFormat="1" ht="15" customHeight="1" x14ac:dyDescent="0.25">
      <c r="C8557" s="170"/>
      <c r="E8557" s="176"/>
      <c r="F8557" s="171"/>
      <c r="G8557" s="212"/>
      <c r="H8557" s="176"/>
      <c r="I8557" s="163"/>
    </row>
    <row r="8558" spans="3:9" s="175" customFormat="1" ht="15" customHeight="1" x14ac:dyDescent="0.25">
      <c r="C8558" s="170"/>
      <c r="E8558" s="176"/>
      <c r="F8558" s="171"/>
      <c r="G8558" s="212"/>
      <c r="H8558" s="176"/>
      <c r="I8558" s="163"/>
    </row>
    <row r="8559" spans="3:9" s="175" customFormat="1" ht="15" customHeight="1" x14ac:dyDescent="0.25">
      <c r="C8559" s="170"/>
      <c r="E8559" s="176"/>
      <c r="F8559" s="171"/>
      <c r="G8559" s="212"/>
      <c r="H8559" s="176"/>
      <c r="I8559" s="163"/>
    </row>
    <row r="8560" spans="3:9" s="175" customFormat="1" ht="15" customHeight="1" x14ac:dyDescent="0.25">
      <c r="C8560" s="170"/>
      <c r="E8560" s="176"/>
      <c r="F8560" s="171"/>
      <c r="G8560" s="212"/>
      <c r="H8560" s="176"/>
      <c r="I8560" s="163"/>
    </row>
    <row r="8561" spans="3:9" s="175" customFormat="1" ht="15" customHeight="1" x14ac:dyDescent="0.25">
      <c r="C8561" s="170"/>
      <c r="E8561" s="176"/>
      <c r="F8561" s="171"/>
      <c r="G8561" s="212"/>
      <c r="H8561" s="176"/>
      <c r="I8561" s="163"/>
    </row>
    <row r="8562" spans="3:9" s="175" customFormat="1" ht="15" customHeight="1" x14ac:dyDescent="0.25">
      <c r="C8562" s="170"/>
      <c r="E8562" s="176"/>
      <c r="F8562" s="171"/>
      <c r="G8562" s="212"/>
      <c r="H8562" s="176"/>
      <c r="I8562" s="163"/>
    </row>
    <row r="8563" spans="3:9" s="175" customFormat="1" ht="15" customHeight="1" x14ac:dyDescent="0.25">
      <c r="C8563" s="170"/>
      <c r="E8563" s="176"/>
      <c r="F8563" s="171"/>
      <c r="G8563" s="212"/>
      <c r="H8563" s="176"/>
      <c r="I8563" s="163"/>
    </row>
    <row r="8564" spans="3:9" s="175" customFormat="1" ht="15" customHeight="1" x14ac:dyDescent="0.25">
      <c r="C8564" s="170"/>
      <c r="E8564" s="176"/>
      <c r="F8564" s="171"/>
      <c r="G8564" s="212"/>
      <c r="H8564" s="176"/>
      <c r="I8564" s="163"/>
    </row>
    <row r="8565" spans="3:9" s="175" customFormat="1" ht="15" customHeight="1" x14ac:dyDescent="0.25">
      <c r="C8565" s="170"/>
      <c r="E8565" s="176"/>
      <c r="F8565" s="171"/>
      <c r="G8565" s="212"/>
      <c r="H8565" s="176"/>
      <c r="I8565" s="163"/>
    </row>
    <row r="8566" spans="3:9" s="175" customFormat="1" ht="15" customHeight="1" x14ac:dyDescent="0.25">
      <c r="C8566" s="170"/>
      <c r="E8566" s="176"/>
      <c r="F8566" s="171"/>
      <c r="G8566" s="212"/>
      <c r="H8566" s="176"/>
      <c r="I8566" s="163"/>
    </row>
    <row r="8567" spans="3:9" s="175" customFormat="1" ht="15" customHeight="1" x14ac:dyDescent="0.25">
      <c r="C8567" s="170"/>
      <c r="E8567" s="176"/>
      <c r="F8567" s="171"/>
      <c r="G8567" s="212"/>
      <c r="H8567" s="176"/>
      <c r="I8567" s="163"/>
    </row>
    <row r="8568" spans="3:9" s="175" customFormat="1" ht="15" customHeight="1" x14ac:dyDescent="0.25">
      <c r="C8568" s="170"/>
      <c r="E8568" s="176"/>
      <c r="F8568" s="171"/>
      <c r="G8568" s="212"/>
      <c r="H8568" s="176"/>
      <c r="I8568" s="163"/>
    </row>
    <row r="8569" spans="3:9" s="175" customFormat="1" ht="15" customHeight="1" x14ac:dyDescent="0.25">
      <c r="C8569" s="170"/>
      <c r="E8569" s="176"/>
      <c r="F8569" s="171"/>
      <c r="G8569" s="212"/>
      <c r="H8569" s="176"/>
      <c r="I8569" s="163"/>
    </row>
    <row r="8570" spans="3:9" s="175" customFormat="1" ht="15" customHeight="1" x14ac:dyDescent="0.25">
      <c r="C8570" s="170"/>
      <c r="E8570" s="176"/>
      <c r="F8570" s="171"/>
      <c r="G8570" s="212"/>
      <c r="H8570" s="176"/>
      <c r="I8570" s="163"/>
    </row>
    <row r="8571" spans="3:9" s="175" customFormat="1" ht="15" customHeight="1" x14ac:dyDescent="0.25">
      <c r="C8571" s="170"/>
      <c r="E8571" s="176"/>
      <c r="F8571" s="171"/>
      <c r="G8571" s="212"/>
      <c r="H8571" s="176"/>
      <c r="I8571" s="163"/>
    </row>
    <row r="8572" spans="3:9" s="175" customFormat="1" ht="15" customHeight="1" x14ac:dyDescent="0.25">
      <c r="C8572" s="170"/>
      <c r="E8572" s="176"/>
      <c r="F8572" s="171"/>
      <c r="G8572" s="212"/>
      <c r="H8572" s="176"/>
      <c r="I8572" s="163"/>
    </row>
    <row r="8573" spans="3:9" s="175" customFormat="1" ht="15" customHeight="1" x14ac:dyDescent="0.25">
      <c r="C8573" s="170"/>
      <c r="E8573" s="176"/>
      <c r="F8573" s="171"/>
      <c r="G8573" s="212"/>
      <c r="H8573" s="176"/>
      <c r="I8573" s="163"/>
    </row>
    <row r="8574" spans="3:9" s="175" customFormat="1" ht="15" customHeight="1" x14ac:dyDescent="0.25">
      <c r="C8574" s="170"/>
      <c r="E8574" s="176"/>
      <c r="F8574" s="171"/>
      <c r="G8574" s="212"/>
      <c r="H8574" s="176"/>
      <c r="I8574" s="163"/>
    </row>
    <row r="8575" spans="3:9" s="175" customFormat="1" ht="15" customHeight="1" x14ac:dyDescent="0.25">
      <c r="C8575" s="170"/>
      <c r="E8575" s="176"/>
      <c r="F8575" s="171"/>
      <c r="G8575" s="212"/>
      <c r="H8575" s="176"/>
      <c r="I8575" s="163"/>
    </row>
    <row r="8576" spans="3:9" s="175" customFormat="1" ht="15" customHeight="1" x14ac:dyDescent="0.25">
      <c r="C8576" s="170"/>
      <c r="E8576" s="176"/>
      <c r="F8576" s="171"/>
      <c r="G8576" s="212"/>
      <c r="H8576" s="176"/>
      <c r="I8576" s="163"/>
    </row>
    <row r="8577" spans="3:9" s="175" customFormat="1" ht="15" customHeight="1" x14ac:dyDescent="0.25">
      <c r="C8577" s="170"/>
      <c r="E8577" s="176"/>
      <c r="F8577" s="171"/>
      <c r="G8577" s="212"/>
      <c r="H8577" s="176"/>
      <c r="I8577" s="163"/>
    </row>
    <row r="8578" spans="3:9" s="175" customFormat="1" ht="15" customHeight="1" x14ac:dyDescent="0.25">
      <c r="C8578" s="170"/>
      <c r="E8578" s="176"/>
      <c r="F8578" s="171"/>
      <c r="G8578" s="212"/>
      <c r="H8578" s="176"/>
      <c r="I8578" s="163"/>
    </row>
    <row r="8579" spans="3:9" s="175" customFormat="1" ht="15" customHeight="1" x14ac:dyDescent="0.25">
      <c r="C8579" s="170"/>
      <c r="E8579" s="176"/>
      <c r="F8579" s="171"/>
      <c r="G8579" s="212"/>
      <c r="H8579" s="176"/>
      <c r="I8579" s="163"/>
    </row>
    <row r="8580" spans="3:9" s="175" customFormat="1" ht="15" customHeight="1" x14ac:dyDescent="0.25">
      <c r="C8580" s="170"/>
      <c r="E8580" s="176"/>
      <c r="F8580" s="171"/>
      <c r="G8580" s="212"/>
      <c r="H8580" s="176"/>
      <c r="I8580" s="163"/>
    </row>
    <row r="8581" spans="3:9" s="175" customFormat="1" ht="15" customHeight="1" x14ac:dyDescent="0.25">
      <c r="C8581" s="170"/>
      <c r="E8581" s="176"/>
      <c r="F8581" s="171"/>
      <c r="G8581" s="212"/>
      <c r="H8581" s="176"/>
      <c r="I8581" s="163"/>
    </row>
    <row r="8582" spans="3:9" s="175" customFormat="1" ht="15" customHeight="1" x14ac:dyDescent="0.25">
      <c r="C8582" s="170"/>
      <c r="E8582" s="176"/>
      <c r="F8582" s="171"/>
      <c r="G8582" s="212"/>
      <c r="H8582" s="176"/>
      <c r="I8582" s="163"/>
    </row>
    <row r="8583" spans="3:9" s="175" customFormat="1" ht="15" customHeight="1" x14ac:dyDescent="0.25">
      <c r="C8583" s="170"/>
      <c r="E8583" s="176"/>
      <c r="F8583" s="171"/>
      <c r="G8583" s="212"/>
      <c r="H8583" s="176"/>
      <c r="I8583" s="163"/>
    </row>
    <row r="8584" spans="3:9" s="175" customFormat="1" ht="15" customHeight="1" x14ac:dyDescent="0.25">
      <c r="C8584" s="170"/>
      <c r="E8584" s="176"/>
      <c r="F8584" s="171"/>
      <c r="G8584" s="212"/>
      <c r="H8584" s="176"/>
      <c r="I8584" s="163"/>
    </row>
    <row r="8585" spans="3:9" s="175" customFormat="1" ht="15" customHeight="1" x14ac:dyDescent="0.25">
      <c r="C8585" s="170"/>
      <c r="E8585" s="176"/>
      <c r="F8585" s="171"/>
      <c r="G8585" s="212"/>
      <c r="H8585" s="176"/>
      <c r="I8585" s="163"/>
    </row>
    <row r="8586" spans="3:9" s="175" customFormat="1" ht="15" customHeight="1" x14ac:dyDescent="0.25">
      <c r="C8586" s="170"/>
      <c r="E8586" s="176"/>
      <c r="F8586" s="171"/>
      <c r="G8586" s="212"/>
      <c r="H8586" s="176"/>
      <c r="I8586" s="163"/>
    </row>
    <row r="8587" spans="3:9" s="175" customFormat="1" ht="15" customHeight="1" x14ac:dyDescent="0.25">
      <c r="C8587" s="170"/>
      <c r="E8587" s="176"/>
      <c r="F8587" s="171"/>
      <c r="G8587" s="212"/>
      <c r="H8587" s="176"/>
      <c r="I8587" s="163"/>
    </row>
    <row r="8588" spans="3:9" s="175" customFormat="1" ht="15" customHeight="1" x14ac:dyDescent="0.25">
      <c r="C8588" s="170"/>
      <c r="E8588" s="176"/>
      <c r="F8588" s="171"/>
      <c r="G8588" s="212"/>
      <c r="H8588" s="176"/>
      <c r="I8588" s="163"/>
    </row>
    <row r="8589" spans="3:9" s="175" customFormat="1" ht="15" customHeight="1" x14ac:dyDescent="0.25">
      <c r="C8589" s="170"/>
      <c r="E8589" s="176"/>
      <c r="F8589" s="171"/>
      <c r="G8589" s="212"/>
      <c r="H8589" s="176"/>
      <c r="I8589" s="163"/>
    </row>
    <row r="8590" spans="3:9" s="175" customFormat="1" ht="15" customHeight="1" x14ac:dyDescent="0.25">
      <c r="C8590" s="170"/>
      <c r="E8590" s="176"/>
      <c r="F8590" s="171"/>
      <c r="G8590" s="212"/>
      <c r="H8590" s="176"/>
      <c r="I8590" s="163"/>
    </row>
    <row r="8591" spans="3:9" s="175" customFormat="1" ht="15" customHeight="1" x14ac:dyDescent="0.25">
      <c r="C8591" s="170"/>
      <c r="E8591" s="176"/>
      <c r="F8591" s="171"/>
      <c r="G8591" s="212"/>
      <c r="H8591" s="176"/>
      <c r="I8591" s="163"/>
    </row>
    <row r="8592" spans="3:9" s="175" customFormat="1" ht="15" customHeight="1" x14ac:dyDescent="0.25">
      <c r="C8592" s="170"/>
      <c r="E8592" s="176"/>
      <c r="F8592" s="171"/>
      <c r="G8592" s="212"/>
      <c r="H8592" s="176"/>
      <c r="I8592" s="163"/>
    </row>
    <row r="8593" spans="3:9" s="175" customFormat="1" ht="15" customHeight="1" x14ac:dyDescent="0.25">
      <c r="C8593" s="170"/>
      <c r="E8593" s="176"/>
      <c r="F8593" s="171"/>
      <c r="G8593" s="212"/>
      <c r="H8593" s="176"/>
      <c r="I8593" s="163"/>
    </row>
    <row r="8594" spans="3:9" s="175" customFormat="1" ht="15" customHeight="1" x14ac:dyDescent="0.25">
      <c r="C8594" s="170"/>
      <c r="E8594" s="176"/>
      <c r="F8594" s="171"/>
      <c r="G8594" s="212"/>
      <c r="H8594" s="176"/>
      <c r="I8594" s="163"/>
    </row>
    <row r="8595" spans="3:9" s="175" customFormat="1" ht="15" customHeight="1" x14ac:dyDescent="0.25">
      <c r="C8595" s="170"/>
      <c r="E8595" s="176"/>
      <c r="F8595" s="171"/>
      <c r="G8595" s="212"/>
      <c r="H8595" s="176"/>
      <c r="I8595" s="163"/>
    </row>
    <row r="8596" spans="3:9" s="175" customFormat="1" ht="15" customHeight="1" x14ac:dyDescent="0.25">
      <c r="C8596" s="170"/>
      <c r="E8596" s="176"/>
      <c r="F8596" s="171"/>
      <c r="G8596" s="212"/>
      <c r="H8596" s="176"/>
      <c r="I8596" s="163"/>
    </row>
    <row r="8597" spans="3:9" s="175" customFormat="1" ht="15" customHeight="1" x14ac:dyDescent="0.25">
      <c r="C8597" s="170"/>
      <c r="E8597" s="176"/>
      <c r="F8597" s="171"/>
      <c r="G8597" s="212"/>
      <c r="H8597" s="176"/>
      <c r="I8597" s="163"/>
    </row>
    <row r="8598" spans="3:9" s="175" customFormat="1" ht="15" customHeight="1" x14ac:dyDescent="0.25">
      <c r="C8598" s="170"/>
      <c r="E8598" s="176"/>
      <c r="F8598" s="171"/>
      <c r="G8598" s="212"/>
      <c r="H8598" s="176"/>
      <c r="I8598" s="163"/>
    </row>
    <row r="8599" spans="3:9" s="175" customFormat="1" ht="15" customHeight="1" x14ac:dyDescent="0.25">
      <c r="C8599" s="170"/>
      <c r="E8599" s="176"/>
      <c r="F8599" s="171"/>
      <c r="G8599" s="212"/>
      <c r="H8599" s="176"/>
      <c r="I8599" s="163"/>
    </row>
    <row r="8600" spans="3:9" s="175" customFormat="1" ht="15" customHeight="1" x14ac:dyDescent="0.25">
      <c r="C8600" s="170"/>
      <c r="E8600" s="176"/>
      <c r="F8600" s="171"/>
      <c r="G8600" s="212"/>
      <c r="H8600" s="176"/>
      <c r="I8600" s="163"/>
    </row>
    <row r="8601" spans="3:9" s="175" customFormat="1" ht="15" customHeight="1" x14ac:dyDescent="0.25">
      <c r="C8601" s="170"/>
      <c r="E8601" s="176"/>
      <c r="F8601" s="171"/>
      <c r="G8601" s="212"/>
      <c r="H8601" s="176"/>
      <c r="I8601" s="163"/>
    </row>
    <row r="8602" spans="3:9" s="175" customFormat="1" ht="15" customHeight="1" x14ac:dyDescent="0.25">
      <c r="C8602" s="170"/>
      <c r="E8602" s="176"/>
      <c r="F8602" s="171"/>
      <c r="G8602" s="212"/>
      <c r="H8602" s="176"/>
      <c r="I8602" s="163"/>
    </row>
    <row r="8603" spans="3:9" s="175" customFormat="1" ht="15" customHeight="1" x14ac:dyDescent="0.25">
      <c r="C8603" s="170"/>
      <c r="E8603" s="176"/>
      <c r="F8603" s="171"/>
      <c r="G8603" s="212"/>
      <c r="H8603" s="176"/>
      <c r="I8603" s="163"/>
    </row>
    <row r="8604" spans="3:9" s="175" customFormat="1" ht="15" customHeight="1" x14ac:dyDescent="0.25">
      <c r="C8604" s="170"/>
      <c r="E8604" s="176"/>
      <c r="F8604" s="171"/>
      <c r="G8604" s="212"/>
      <c r="H8604" s="176"/>
      <c r="I8604" s="163"/>
    </row>
    <row r="8605" spans="3:9" s="175" customFormat="1" ht="15" customHeight="1" x14ac:dyDescent="0.25">
      <c r="C8605" s="170"/>
      <c r="E8605" s="176"/>
      <c r="F8605" s="171"/>
      <c r="G8605" s="212"/>
      <c r="H8605" s="176"/>
      <c r="I8605" s="163"/>
    </row>
    <row r="8606" spans="3:9" s="175" customFormat="1" ht="15" customHeight="1" x14ac:dyDescent="0.25">
      <c r="C8606" s="170"/>
      <c r="E8606" s="176"/>
      <c r="F8606" s="171"/>
      <c r="G8606" s="212"/>
      <c r="H8606" s="176"/>
      <c r="I8606" s="163"/>
    </row>
    <row r="8607" spans="3:9" s="175" customFormat="1" ht="15" customHeight="1" x14ac:dyDescent="0.25">
      <c r="C8607" s="170"/>
      <c r="E8607" s="176"/>
      <c r="F8607" s="171"/>
      <c r="G8607" s="212"/>
      <c r="H8607" s="176"/>
      <c r="I8607" s="163"/>
    </row>
    <row r="8608" spans="3:9" s="175" customFormat="1" ht="15" customHeight="1" x14ac:dyDescent="0.25">
      <c r="C8608" s="170"/>
      <c r="E8608" s="176"/>
      <c r="F8608" s="171"/>
      <c r="G8608" s="212"/>
      <c r="H8608" s="176"/>
      <c r="I8608" s="163"/>
    </row>
    <row r="8609" spans="3:9" s="175" customFormat="1" ht="15" customHeight="1" x14ac:dyDescent="0.25">
      <c r="C8609" s="170"/>
      <c r="E8609" s="176"/>
      <c r="F8609" s="171"/>
      <c r="G8609" s="212"/>
      <c r="H8609" s="176"/>
      <c r="I8609" s="163"/>
    </row>
    <row r="8610" spans="3:9" s="175" customFormat="1" ht="15" customHeight="1" x14ac:dyDescent="0.25">
      <c r="C8610" s="170"/>
      <c r="E8610" s="176"/>
      <c r="F8610" s="171"/>
      <c r="G8610" s="212"/>
      <c r="H8610" s="176"/>
      <c r="I8610" s="163"/>
    </row>
    <row r="8611" spans="3:9" s="175" customFormat="1" ht="15" customHeight="1" x14ac:dyDescent="0.25">
      <c r="C8611" s="170"/>
      <c r="E8611" s="176"/>
      <c r="F8611" s="171"/>
      <c r="G8611" s="212"/>
      <c r="H8611" s="176"/>
      <c r="I8611" s="163"/>
    </row>
    <row r="8612" spans="3:9" s="175" customFormat="1" ht="15" customHeight="1" x14ac:dyDescent="0.25">
      <c r="C8612" s="170"/>
      <c r="E8612" s="176"/>
      <c r="F8612" s="171"/>
      <c r="G8612" s="212"/>
      <c r="H8612" s="176"/>
      <c r="I8612" s="163"/>
    </row>
    <row r="8613" spans="3:9" s="175" customFormat="1" ht="15" customHeight="1" x14ac:dyDescent="0.25">
      <c r="C8613" s="170"/>
      <c r="E8613" s="176"/>
      <c r="F8613" s="171"/>
      <c r="G8613" s="212"/>
      <c r="H8613" s="176"/>
      <c r="I8613" s="163"/>
    </row>
    <row r="8614" spans="3:9" s="175" customFormat="1" ht="15" customHeight="1" x14ac:dyDescent="0.25">
      <c r="C8614" s="170"/>
      <c r="E8614" s="176"/>
      <c r="F8614" s="171"/>
      <c r="G8614" s="212"/>
      <c r="H8614" s="176"/>
      <c r="I8614" s="163"/>
    </row>
    <row r="8615" spans="3:9" s="175" customFormat="1" ht="15" customHeight="1" x14ac:dyDescent="0.25">
      <c r="C8615" s="170"/>
      <c r="E8615" s="176"/>
      <c r="F8615" s="171"/>
      <c r="G8615" s="212"/>
      <c r="H8615" s="176"/>
      <c r="I8615" s="163"/>
    </row>
    <row r="8616" spans="3:9" s="175" customFormat="1" ht="15" customHeight="1" x14ac:dyDescent="0.25">
      <c r="C8616" s="170"/>
      <c r="E8616" s="176"/>
      <c r="F8616" s="171"/>
      <c r="G8616" s="212"/>
      <c r="H8616" s="176"/>
      <c r="I8616" s="163"/>
    </row>
    <row r="8617" spans="3:9" s="175" customFormat="1" ht="15" customHeight="1" x14ac:dyDescent="0.25">
      <c r="C8617" s="170"/>
      <c r="E8617" s="176"/>
      <c r="F8617" s="171"/>
      <c r="G8617" s="212"/>
      <c r="H8617" s="176"/>
      <c r="I8617" s="163"/>
    </row>
    <row r="8618" spans="3:9" s="175" customFormat="1" ht="15" customHeight="1" x14ac:dyDescent="0.25">
      <c r="C8618" s="170"/>
      <c r="E8618" s="176"/>
      <c r="F8618" s="171"/>
      <c r="G8618" s="212"/>
      <c r="H8618" s="176"/>
      <c r="I8618" s="163"/>
    </row>
    <row r="8619" spans="3:9" s="175" customFormat="1" ht="15" customHeight="1" x14ac:dyDescent="0.25">
      <c r="C8619" s="170"/>
      <c r="E8619" s="176"/>
      <c r="F8619" s="171"/>
      <c r="G8619" s="212"/>
      <c r="H8619" s="176"/>
      <c r="I8619" s="163"/>
    </row>
    <row r="8620" spans="3:9" s="175" customFormat="1" ht="15" customHeight="1" x14ac:dyDescent="0.25">
      <c r="C8620" s="170"/>
      <c r="E8620" s="176"/>
      <c r="F8620" s="171"/>
      <c r="G8620" s="212"/>
      <c r="H8620" s="176"/>
      <c r="I8620" s="163"/>
    </row>
    <row r="8621" spans="3:9" s="175" customFormat="1" ht="15" customHeight="1" x14ac:dyDescent="0.25">
      <c r="C8621" s="170"/>
      <c r="E8621" s="176"/>
      <c r="F8621" s="171"/>
      <c r="G8621" s="212"/>
      <c r="H8621" s="176"/>
      <c r="I8621" s="163"/>
    </row>
    <row r="8622" spans="3:9" s="175" customFormat="1" ht="15" customHeight="1" x14ac:dyDescent="0.25">
      <c r="C8622" s="170"/>
      <c r="E8622" s="176"/>
      <c r="F8622" s="171"/>
      <c r="G8622" s="212"/>
      <c r="H8622" s="176"/>
      <c r="I8622" s="163"/>
    </row>
    <row r="8623" spans="3:9" s="175" customFormat="1" ht="15" customHeight="1" x14ac:dyDescent="0.25">
      <c r="C8623" s="170"/>
      <c r="E8623" s="176"/>
      <c r="F8623" s="171"/>
      <c r="G8623" s="212"/>
      <c r="H8623" s="176"/>
      <c r="I8623" s="163"/>
    </row>
    <row r="8624" spans="3:9" s="175" customFormat="1" ht="15" customHeight="1" x14ac:dyDescent="0.25">
      <c r="C8624" s="170"/>
      <c r="E8624" s="176"/>
      <c r="F8624" s="171"/>
      <c r="G8624" s="212"/>
      <c r="H8624" s="176"/>
      <c r="I8624" s="163"/>
    </row>
    <row r="8625" spans="3:9" s="175" customFormat="1" ht="15" customHeight="1" x14ac:dyDescent="0.25">
      <c r="C8625" s="170"/>
      <c r="E8625" s="176"/>
      <c r="F8625" s="171"/>
      <c r="G8625" s="212"/>
      <c r="H8625" s="176"/>
      <c r="I8625" s="163"/>
    </row>
    <row r="8626" spans="3:9" s="175" customFormat="1" ht="15" customHeight="1" x14ac:dyDescent="0.25">
      <c r="C8626" s="170"/>
      <c r="E8626" s="176"/>
      <c r="F8626" s="171"/>
      <c r="G8626" s="212"/>
      <c r="H8626" s="176"/>
      <c r="I8626" s="163"/>
    </row>
    <row r="8627" spans="3:9" s="175" customFormat="1" ht="15" customHeight="1" x14ac:dyDescent="0.25">
      <c r="C8627" s="170"/>
      <c r="E8627" s="176"/>
      <c r="F8627" s="171"/>
      <c r="G8627" s="212"/>
      <c r="H8627" s="176"/>
      <c r="I8627" s="163"/>
    </row>
    <row r="8628" spans="3:9" s="175" customFormat="1" ht="15" customHeight="1" x14ac:dyDescent="0.25">
      <c r="C8628" s="170"/>
      <c r="E8628" s="176"/>
      <c r="F8628" s="171"/>
      <c r="G8628" s="212"/>
      <c r="H8628" s="176"/>
      <c r="I8628" s="163"/>
    </row>
    <row r="8629" spans="3:9" s="175" customFormat="1" ht="15" customHeight="1" x14ac:dyDescent="0.25">
      <c r="C8629" s="170"/>
      <c r="E8629" s="176"/>
      <c r="F8629" s="171"/>
      <c r="G8629" s="212"/>
      <c r="H8629" s="176"/>
      <c r="I8629" s="163"/>
    </row>
    <row r="8630" spans="3:9" s="175" customFormat="1" ht="15" customHeight="1" x14ac:dyDescent="0.25">
      <c r="C8630" s="170"/>
      <c r="E8630" s="176"/>
      <c r="F8630" s="171"/>
      <c r="G8630" s="212"/>
      <c r="H8630" s="176"/>
      <c r="I8630" s="163"/>
    </row>
    <row r="8631" spans="3:9" s="175" customFormat="1" ht="15" customHeight="1" x14ac:dyDescent="0.25">
      <c r="C8631" s="170"/>
      <c r="E8631" s="176"/>
      <c r="F8631" s="171"/>
      <c r="G8631" s="212"/>
      <c r="H8631" s="176"/>
      <c r="I8631" s="163"/>
    </row>
    <row r="8632" spans="3:9" s="175" customFormat="1" ht="15" customHeight="1" x14ac:dyDescent="0.25">
      <c r="C8632" s="170"/>
      <c r="E8632" s="176"/>
      <c r="F8632" s="171"/>
      <c r="G8632" s="212"/>
      <c r="H8632" s="176"/>
      <c r="I8632" s="163"/>
    </row>
    <row r="8633" spans="3:9" s="175" customFormat="1" ht="15" customHeight="1" x14ac:dyDescent="0.25">
      <c r="C8633" s="170"/>
      <c r="E8633" s="176"/>
      <c r="F8633" s="171"/>
      <c r="G8633" s="212"/>
      <c r="H8633" s="176"/>
      <c r="I8633" s="163"/>
    </row>
    <row r="8634" spans="3:9" s="175" customFormat="1" ht="15" customHeight="1" x14ac:dyDescent="0.25">
      <c r="C8634" s="170"/>
      <c r="E8634" s="176"/>
      <c r="F8634" s="171"/>
      <c r="G8634" s="212"/>
      <c r="H8634" s="176"/>
      <c r="I8634" s="163"/>
    </row>
    <row r="8635" spans="3:9" s="175" customFormat="1" ht="15" customHeight="1" x14ac:dyDescent="0.25">
      <c r="C8635" s="170"/>
      <c r="E8635" s="176"/>
      <c r="F8635" s="171"/>
      <c r="G8635" s="212"/>
      <c r="H8635" s="176"/>
      <c r="I8635" s="163"/>
    </row>
    <row r="8636" spans="3:9" s="175" customFormat="1" ht="15" customHeight="1" x14ac:dyDescent="0.25">
      <c r="C8636" s="170"/>
      <c r="E8636" s="176"/>
      <c r="F8636" s="171"/>
      <c r="G8636" s="212"/>
      <c r="H8636" s="176"/>
      <c r="I8636" s="163"/>
    </row>
    <row r="8637" spans="3:9" s="175" customFormat="1" ht="15" customHeight="1" x14ac:dyDescent="0.25">
      <c r="C8637" s="170"/>
      <c r="E8637" s="176"/>
      <c r="F8637" s="171"/>
      <c r="G8637" s="212"/>
      <c r="H8637" s="176"/>
      <c r="I8637" s="163"/>
    </row>
    <row r="8638" spans="3:9" s="175" customFormat="1" ht="15" customHeight="1" x14ac:dyDescent="0.25">
      <c r="C8638" s="170"/>
      <c r="E8638" s="176"/>
      <c r="F8638" s="171"/>
      <c r="G8638" s="212"/>
      <c r="H8638" s="176"/>
      <c r="I8638" s="163"/>
    </row>
    <row r="8639" spans="3:9" s="175" customFormat="1" ht="15" customHeight="1" x14ac:dyDescent="0.25">
      <c r="C8639" s="170"/>
      <c r="E8639" s="176"/>
      <c r="F8639" s="171"/>
      <c r="G8639" s="212"/>
      <c r="H8639" s="176"/>
      <c r="I8639" s="163"/>
    </row>
    <row r="8640" spans="3:9" s="175" customFormat="1" ht="15" customHeight="1" x14ac:dyDescent="0.25">
      <c r="C8640" s="170"/>
      <c r="E8640" s="176"/>
      <c r="F8640" s="171"/>
      <c r="G8640" s="212"/>
      <c r="H8640" s="176"/>
      <c r="I8640" s="163"/>
    </row>
    <row r="8641" spans="3:9" s="175" customFormat="1" ht="15" customHeight="1" x14ac:dyDescent="0.25">
      <c r="C8641" s="170"/>
      <c r="E8641" s="176"/>
      <c r="F8641" s="171"/>
      <c r="G8641" s="212"/>
      <c r="H8641" s="176"/>
      <c r="I8641" s="163"/>
    </row>
    <row r="8642" spans="3:9" s="175" customFormat="1" ht="15" customHeight="1" x14ac:dyDescent="0.25">
      <c r="C8642" s="170"/>
      <c r="E8642" s="176"/>
      <c r="F8642" s="171"/>
      <c r="G8642" s="212"/>
      <c r="H8642" s="176"/>
      <c r="I8642" s="163"/>
    </row>
    <row r="8643" spans="3:9" s="175" customFormat="1" ht="15" customHeight="1" x14ac:dyDescent="0.25">
      <c r="C8643" s="170"/>
      <c r="E8643" s="176"/>
      <c r="F8643" s="171"/>
      <c r="G8643" s="212"/>
      <c r="H8643" s="176"/>
      <c r="I8643" s="163"/>
    </row>
    <row r="8644" spans="3:9" s="175" customFormat="1" ht="15" customHeight="1" x14ac:dyDescent="0.25">
      <c r="C8644" s="170"/>
      <c r="E8644" s="176"/>
      <c r="F8644" s="171"/>
      <c r="G8644" s="212"/>
      <c r="H8644" s="176"/>
      <c r="I8644" s="163"/>
    </row>
    <row r="8645" spans="3:9" s="175" customFormat="1" ht="15" customHeight="1" x14ac:dyDescent="0.25">
      <c r="C8645" s="170"/>
      <c r="E8645" s="176"/>
      <c r="F8645" s="171"/>
      <c r="G8645" s="212"/>
      <c r="H8645" s="176"/>
      <c r="I8645" s="163"/>
    </row>
    <row r="8646" spans="3:9" s="175" customFormat="1" ht="15" customHeight="1" x14ac:dyDescent="0.25">
      <c r="C8646" s="170"/>
      <c r="E8646" s="176"/>
      <c r="F8646" s="171"/>
      <c r="G8646" s="212"/>
      <c r="H8646" s="176"/>
      <c r="I8646" s="163"/>
    </row>
    <row r="8647" spans="3:9" s="175" customFormat="1" ht="15" customHeight="1" x14ac:dyDescent="0.25">
      <c r="C8647" s="170"/>
      <c r="E8647" s="176"/>
      <c r="F8647" s="171"/>
      <c r="G8647" s="212"/>
      <c r="H8647" s="176"/>
      <c r="I8647" s="163"/>
    </row>
    <row r="8648" spans="3:9" s="175" customFormat="1" ht="15" customHeight="1" x14ac:dyDescent="0.25">
      <c r="C8648" s="170"/>
      <c r="E8648" s="176"/>
      <c r="F8648" s="171"/>
      <c r="G8648" s="212"/>
      <c r="H8648" s="176"/>
      <c r="I8648" s="163"/>
    </row>
    <row r="8649" spans="3:9" s="175" customFormat="1" ht="15" customHeight="1" x14ac:dyDescent="0.25">
      <c r="C8649" s="170"/>
      <c r="E8649" s="176"/>
      <c r="F8649" s="171"/>
      <c r="G8649" s="212"/>
      <c r="H8649" s="176"/>
      <c r="I8649" s="163"/>
    </row>
    <row r="8650" spans="3:9" s="175" customFormat="1" ht="15" customHeight="1" x14ac:dyDescent="0.25">
      <c r="C8650" s="170"/>
      <c r="E8650" s="176"/>
      <c r="F8650" s="171"/>
      <c r="G8650" s="212"/>
      <c r="H8650" s="176"/>
      <c r="I8650" s="163"/>
    </row>
    <row r="8651" spans="3:9" s="175" customFormat="1" ht="15" customHeight="1" x14ac:dyDescent="0.25">
      <c r="C8651" s="170"/>
      <c r="E8651" s="176"/>
      <c r="F8651" s="171"/>
      <c r="G8651" s="212"/>
      <c r="H8651" s="176"/>
      <c r="I8651" s="163"/>
    </row>
    <row r="8652" spans="3:9" s="175" customFormat="1" ht="15" customHeight="1" x14ac:dyDescent="0.25">
      <c r="C8652" s="170"/>
      <c r="E8652" s="176"/>
      <c r="F8652" s="171"/>
      <c r="G8652" s="212"/>
      <c r="H8652" s="176"/>
      <c r="I8652" s="163"/>
    </row>
    <row r="8653" spans="3:9" s="175" customFormat="1" ht="15" customHeight="1" x14ac:dyDescent="0.25">
      <c r="C8653" s="170"/>
      <c r="E8653" s="176"/>
      <c r="F8653" s="171"/>
      <c r="G8653" s="212"/>
      <c r="H8653" s="176"/>
      <c r="I8653" s="163"/>
    </row>
    <row r="8654" spans="3:9" s="175" customFormat="1" ht="15" customHeight="1" x14ac:dyDescent="0.25">
      <c r="C8654" s="170"/>
      <c r="E8654" s="176"/>
      <c r="F8654" s="171"/>
      <c r="G8654" s="212"/>
      <c r="H8654" s="176"/>
      <c r="I8654" s="163"/>
    </row>
    <row r="8655" spans="3:9" s="175" customFormat="1" ht="15" customHeight="1" x14ac:dyDescent="0.25">
      <c r="C8655" s="170"/>
      <c r="E8655" s="176"/>
      <c r="F8655" s="171"/>
      <c r="G8655" s="212"/>
      <c r="H8655" s="176"/>
      <c r="I8655" s="163"/>
    </row>
    <row r="8656" spans="3:9" s="175" customFormat="1" ht="15" customHeight="1" x14ac:dyDescent="0.25">
      <c r="C8656" s="170"/>
      <c r="E8656" s="176"/>
      <c r="F8656" s="171"/>
      <c r="G8656" s="212"/>
      <c r="H8656" s="176"/>
      <c r="I8656" s="163"/>
    </row>
    <row r="8657" spans="3:9" s="175" customFormat="1" ht="15" customHeight="1" x14ac:dyDescent="0.25">
      <c r="C8657" s="170"/>
      <c r="E8657" s="176"/>
      <c r="F8657" s="171"/>
      <c r="G8657" s="212"/>
      <c r="H8657" s="176"/>
      <c r="I8657" s="163"/>
    </row>
    <row r="8658" spans="3:9" s="175" customFormat="1" ht="15" customHeight="1" x14ac:dyDescent="0.25">
      <c r="C8658" s="170"/>
      <c r="E8658" s="176"/>
      <c r="F8658" s="171"/>
      <c r="G8658" s="212"/>
      <c r="H8658" s="176"/>
      <c r="I8658" s="163"/>
    </row>
    <row r="8659" spans="3:9" s="175" customFormat="1" ht="15" customHeight="1" x14ac:dyDescent="0.25">
      <c r="C8659" s="170"/>
      <c r="E8659" s="176"/>
      <c r="F8659" s="171"/>
      <c r="G8659" s="212"/>
      <c r="H8659" s="176"/>
      <c r="I8659" s="163"/>
    </row>
    <row r="8660" spans="3:9" s="175" customFormat="1" ht="15" customHeight="1" x14ac:dyDescent="0.25">
      <c r="C8660" s="170"/>
      <c r="E8660" s="176"/>
      <c r="F8660" s="171"/>
      <c r="G8660" s="212"/>
      <c r="H8660" s="176"/>
      <c r="I8660" s="163"/>
    </row>
    <row r="8661" spans="3:9" s="175" customFormat="1" ht="15" customHeight="1" x14ac:dyDescent="0.25">
      <c r="C8661" s="170"/>
      <c r="E8661" s="176"/>
      <c r="F8661" s="171"/>
      <c r="G8661" s="212"/>
      <c r="H8661" s="176"/>
      <c r="I8661" s="163"/>
    </row>
    <row r="8662" spans="3:9" s="175" customFormat="1" ht="15" customHeight="1" x14ac:dyDescent="0.25">
      <c r="C8662" s="170"/>
      <c r="E8662" s="176"/>
      <c r="F8662" s="171"/>
      <c r="G8662" s="212"/>
      <c r="H8662" s="176"/>
      <c r="I8662" s="163"/>
    </row>
    <row r="8663" spans="3:9" s="175" customFormat="1" ht="15" customHeight="1" x14ac:dyDescent="0.25">
      <c r="C8663" s="170"/>
      <c r="E8663" s="176"/>
      <c r="F8663" s="171"/>
      <c r="G8663" s="212"/>
      <c r="H8663" s="176"/>
      <c r="I8663" s="163"/>
    </row>
    <row r="8664" spans="3:9" s="175" customFormat="1" ht="15" customHeight="1" x14ac:dyDescent="0.25">
      <c r="C8664" s="170"/>
      <c r="E8664" s="176"/>
      <c r="F8664" s="171"/>
      <c r="G8664" s="212"/>
      <c r="H8664" s="176"/>
      <c r="I8664" s="163"/>
    </row>
    <row r="8665" spans="3:9" s="175" customFormat="1" ht="15" customHeight="1" x14ac:dyDescent="0.25">
      <c r="C8665" s="170"/>
      <c r="E8665" s="176"/>
      <c r="F8665" s="171"/>
      <c r="G8665" s="212"/>
      <c r="H8665" s="176"/>
      <c r="I8665" s="163"/>
    </row>
    <row r="8666" spans="3:9" s="175" customFormat="1" ht="15" customHeight="1" x14ac:dyDescent="0.25">
      <c r="C8666" s="170"/>
      <c r="E8666" s="176"/>
      <c r="F8666" s="171"/>
      <c r="G8666" s="212"/>
      <c r="H8666" s="176"/>
      <c r="I8666" s="163"/>
    </row>
    <row r="8667" spans="3:9" s="175" customFormat="1" ht="15" customHeight="1" x14ac:dyDescent="0.25">
      <c r="C8667" s="170"/>
      <c r="E8667" s="176"/>
      <c r="F8667" s="171"/>
      <c r="G8667" s="212"/>
      <c r="H8667" s="176"/>
      <c r="I8667" s="163"/>
    </row>
    <row r="8668" spans="3:9" s="175" customFormat="1" ht="15" customHeight="1" x14ac:dyDescent="0.25">
      <c r="C8668" s="170"/>
      <c r="E8668" s="176"/>
      <c r="F8668" s="171"/>
      <c r="G8668" s="212"/>
      <c r="H8668" s="176"/>
      <c r="I8668" s="163"/>
    </row>
    <row r="8669" spans="3:9" s="175" customFormat="1" ht="15" customHeight="1" x14ac:dyDescent="0.25">
      <c r="C8669" s="170"/>
      <c r="E8669" s="176"/>
      <c r="F8669" s="171"/>
      <c r="G8669" s="212"/>
      <c r="H8669" s="176"/>
      <c r="I8669" s="163"/>
    </row>
    <row r="8670" spans="3:9" s="175" customFormat="1" ht="15" customHeight="1" x14ac:dyDescent="0.25">
      <c r="C8670" s="170"/>
      <c r="E8670" s="176"/>
      <c r="F8670" s="171"/>
      <c r="G8670" s="212"/>
      <c r="H8670" s="176"/>
      <c r="I8670" s="163"/>
    </row>
    <row r="8671" spans="3:9" s="175" customFormat="1" ht="15" customHeight="1" x14ac:dyDescent="0.25">
      <c r="C8671" s="170"/>
      <c r="E8671" s="176"/>
      <c r="F8671" s="171"/>
      <c r="G8671" s="212"/>
      <c r="H8671" s="176"/>
      <c r="I8671" s="163"/>
    </row>
    <row r="8672" spans="3:9" s="175" customFormat="1" ht="15" customHeight="1" x14ac:dyDescent="0.25">
      <c r="C8672" s="170"/>
      <c r="E8672" s="176"/>
      <c r="F8672" s="171"/>
      <c r="G8672" s="212"/>
      <c r="H8672" s="176"/>
      <c r="I8672" s="163"/>
    </row>
    <row r="8673" spans="3:9" s="175" customFormat="1" ht="15" customHeight="1" x14ac:dyDescent="0.25">
      <c r="C8673" s="170"/>
      <c r="E8673" s="176"/>
      <c r="F8673" s="171"/>
      <c r="G8673" s="212"/>
      <c r="H8673" s="176"/>
      <c r="I8673" s="163"/>
    </row>
    <row r="8674" spans="3:9" s="175" customFormat="1" ht="15" customHeight="1" x14ac:dyDescent="0.25">
      <c r="C8674" s="170"/>
      <c r="E8674" s="176"/>
      <c r="F8674" s="171"/>
      <c r="G8674" s="212"/>
      <c r="H8674" s="176"/>
      <c r="I8674" s="163"/>
    </row>
    <row r="8675" spans="3:9" s="175" customFormat="1" ht="15" customHeight="1" x14ac:dyDescent="0.25">
      <c r="C8675" s="170"/>
      <c r="E8675" s="176"/>
      <c r="F8675" s="171"/>
      <c r="G8675" s="212"/>
      <c r="H8675" s="176"/>
      <c r="I8675" s="163"/>
    </row>
    <row r="8676" spans="3:9" s="175" customFormat="1" ht="15" customHeight="1" x14ac:dyDescent="0.25">
      <c r="C8676" s="170"/>
      <c r="E8676" s="176"/>
      <c r="F8676" s="171"/>
      <c r="G8676" s="212"/>
      <c r="H8676" s="176"/>
      <c r="I8676" s="163"/>
    </row>
    <row r="8677" spans="3:9" s="175" customFormat="1" ht="15" customHeight="1" x14ac:dyDescent="0.25">
      <c r="C8677" s="170"/>
      <c r="E8677" s="176"/>
      <c r="F8677" s="171"/>
      <c r="G8677" s="212"/>
      <c r="H8677" s="176"/>
      <c r="I8677" s="163"/>
    </row>
    <row r="8678" spans="3:9" s="175" customFormat="1" ht="15" customHeight="1" x14ac:dyDescent="0.25">
      <c r="C8678" s="170"/>
      <c r="E8678" s="176"/>
      <c r="F8678" s="171"/>
      <c r="G8678" s="212"/>
      <c r="H8678" s="176"/>
      <c r="I8678" s="163"/>
    </row>
    <row r="8679" spans="3:9" s="175" customFormat="1" ht="15" customHeight="1" x14ac:dyDescent="0.25">
      <c r="C8679" s="170"/>
      <c r="E8679" s="176"/>
      <c r="F8679" s="171"/>
      <c r="G8679" s="212"/>
      <c r="H8679" s="176"/>
      <c r="I8679" s="163"/>
    </row>
    <row r="8680" spans="3:9" s="175" customFormat="1" ht="15" customHeight="1" x14ac:dyDescent="0.25">
      <c r="C8680" s="170"/>
      <c r="E8680" s="176"/>
      <c r="F8680" s="171"/>
      <c r="G8680" s="212"/>
      <c r="H8680" s="176"/>
      <c r="I8680" s="163"/>
    </row>
    <row r="8681" spans="3:9" s="175" customFormat="1" ht="15" customHeight="1" x14ac:dyDescent="0.25">
      <c r="C8681" s="170"/>
      <c r="E8681" s="176"/>
      <c r="F8681" s="171"/>
      <c r="G8681" s="212"/>
      <c r="H8681" s="176"/>
      <c r="I8681" s="163"/>
    </row>
    <row r="8682" spans="3:9" s="175" customFormat="1" ht="15" customHeight="1" x14ac:dyDescent="0.25">
      <c r="C8682" s="170"/>
      <c r="E8682" s="176"/>
      <c r="F8682" s="171"/>
      <c r="G8682" s="212"/>
      <c r="H8682" s="176"/>
      <c r="I8682" s="163"/>
    </row>
    <row r="8683" spans="3:9" s="175" customFormat="1" ht="15" customHeight="1" x14ac:dyDescent="0.25">
      <c r="C8683" s="170"/>
      <c r="E8683" s="176"/>
      <c r="F8683" s="171"/>
      <c r="G8683" s="212"/>
      <c r="H8683" s="176"/>
      <c r="I8683" s="163"/>
    </row>
    <row r="8684" spans="3:9" s="175" customFormat="1" ht="15" customHeight="1" x14ac:dyDescent="0.25">
      <c r="C8684" s="170"/>
      <c r="E8684" s="176"/>
      <c r="F8684" s="171"/>
      <c r="G8684" s="212"/>
      <c r="H8684" s="176"/>
      <c r="I8684" s="163"/>
    </row>
    <row r="8685" spans="3:9" s="175" customFormat="1" ht="15" customHeight="1" x14ac:dyDescent="0.25">
      <c r="C8685" s="170"/>
      <c r="E8685" s="176"/>
      <c r="F8685" s="171"/>
      <c r="G8685" s="212"/>
      <c r="H8685" s="176"/>
      <c r="I8685" s="163"/>
    </row>
    <row r="8686" spans="3:9" s="175" customFormat="1" ht="15" customHeight="1" x14ac:dyDescent="0.25">
      <c r="C8686" s="170"/>
      <c r="E8686" s="176"/>
      <c r="F8686" s="171"/>
      <c r="G8686" s="212"/>
      <c r="H8686" s="176"/>
      <c r="I8686" s="163"/>
    </row>
    <row r="8687" spans="3:9" s="175" customFormat="1" ht="15" customHeight="1" x14ac:dyDescent="0.25">
      <c r="C8687" s="170"/>
      <c r="E8687" s="176"/>
      <c r="F8687" s="171"/>
      <c r="G8687" s="212"/>
      <c r="H8687" s="176"/>
      <c r="I8687" s="163"/>
    </row>
    <row r="8688" spans="3:9" s="175" customFormat="1" ht="15" customHeight="1" x14ac:dyDescent="0.25">
      <c r="C8688" s="170"/>
      <c r="E8688" s="176"/>
      <c r="F8688" s="171"/>
      <c r="G8688" s="212"/>
      <c r="H8688" s="176"/>
      <c r="I8688" s="163"/>
    </row>
    <row r="8689" spans="3:9" s="175" customFormat="1" ht="15" customHeight="1" x14ac:dyDescent="0.25">
      <c r="C8689" s="170"/>
      <c r="E8689" s="176"/>
      <c r="F8689" s="171"/>
      <c r="G8689" s="212"/>
      <c r="H8689" s="176"/>
      <c r="I8689" s="163"/>
    </row>
    <row r="8690" spans="3:9" s="175" customFormat="1" ht="15" customHeight="1" x14ac:dyDescent="0.25">
      <c r="C8690" s="170"/>
      <c r="E8690" s="176"/>
      <c r="F8690" s="171"/>
      <c r="G8690" s="212"/>
      <c r="H8690" s="176"/>
      <c r="I8690" s="163"/>
    </row>
    <row r="8691" spans="3:9" s="175" customFormat="1" ht="15" customHeight="1" x14ac:dyDescent="0.25">
      <c r="C8691" s="170"/>
      <c r="E8691" s="176"/>
      <c r="F8691" s="171"/>
      <c r="G8691" s="212"/>
      <c r="H8691" s="176"/>
      <c r="I8691" s="163"/>
    </row>
    <row r="8692" spans="3:9" s="175" customFormat="1" ht="15" customHeight="1" x14ac:dyDescent="0.25">
      <c r="C8692" s="170"/>
      <c r="E8692" s="176"/>
      <c r="F8692" s="171"/>
      <c r="G8692" s="212"/>
      <c r="H8692" s="176"/>
      <c r="I8692" s="163"/>
    </row>
    <row r="8693" spans="3:9" s="175" customFormat="1" ht="15" customHeight="1" x14ac:dyDescent="0.25">
      <c r="C8693" s="170"/>
      <c r="E8693" s="176"/>
      <c r="F8693" s="171"/>
      <c r="G8693" s="212"/>
      <c r="H8693" s="176"/>
      <c r="I8693" s="163"/>
    </row>
    <row r="8694" spans="3:9" s="175" customFormat="1" ht="15" customHeight="1" x14ac:dyDescent="0.25">
      <c r="C8694" s="170"/>
      <c r="E8694" s="176"/>
      <c r="F8694" s="171"/>
      <c r="G8694" s="212"/>
      <c r="H8694" s="176"/>
      <c r="I8694" s="163"/>
    </row>
    <row r="8695" spans="3:9" s="175" customFormat="1" ht="15" customHeight="1" x14ac:dyDescent="0.25">
      <c r="C8695" s="170"/>
      <c r="E8695" s="176"/>
      <c r="F8695" s="171"/>
      <c r="G8695" s="212"/>
      <c r="H8695" s="176"/>
      <c r="I8695" s="163"/>
    </row>
    <row r="8696" spans="3:9" s="175" customFormat="1" ht="15" customHeight="1" x14ac:dyDescent="0.25">
      <c r="C8696" s="170"/>
      <c r="E8696" s="176"/>
      <c r="F8696" s="171"/>
      <c r="G8696" s="212"/>
      <c r="H8696" s="176"/>
      <c r="I8696" s="163"/>
    </row>
    <row r="8697" spans="3:9" s="175" customFormat="1" ht="15" customHeight="1" x14ac:dyDescent="0.25">
      <c r="C8697" s="170"/>
      <c r="E8697" s="176"/>
      <c r="F8697" s="171"/>
      <c r="G8697" s="212"/>
      <c r="H8697" s="176"/>
      <c r="I8697" s="163"/>
    </row>
    <row r="8698" spans="3:9" s="175" customFormat="1" ht="15" customHeight="1" x14ac:dyDescent="0.25">
      <c r="C8698" s="170"/>
      <c r="E8698" s="176"/>
      <c r="F8698" s="171"/>
      <c r="G8698" s="212"/>
      <c r="H8698" s="176"/>
      <c r="I8698" s="163"/>
    </row>
    <row r="8699" spans="3:9" s="175" customFormat="1" ht="15" customHeight="1" x14ac:dyDescent="0.25">
      <c r="C8699" s="170"/>
      <c r="E8699" s="176"/>
      <c r="F8699" s="171"/>
      <c r="G8699" s="212"/>
      <c r="H8699" s="176"/>
      <c r="I8699" s="163"/>
    </row>
    <row r="8700" spans="3:9" s="175" customFormat="1" ht="15" customHeight="1" x14ac:dyDescent="0.25">
      <c r="C8700" s="170"/>
      <c r="E8700" s="176"/>
      <c r="F8700" s="171"/>
      <c r="G8700" s="212"/>
      <c r="H8700" s="176"/>
      <c r="I8700" s="163"/>
    </row>
    <row r="8701" spans="3:9" s="175" customFormat="1" ht="15" customHeight="1" x14ac:dyDescent="0.25">
      <c r="C8701" s="170"/>
      <c r="E8701" s="176"/>
      <c r="F8701" s="171"/>
      <c r="G8701" s="212"/>
      <c r="H8701" s="176"/>
      <c r="I8701" s="163"/>
    </row>
    <row r="8702" spans="3:9" s="175" customFormat="1" ht="15" customHeight="1" x14ac:dyDescent="0.25">
      <c r="C8702" s="170"/>
      <c r="E8702" s="176"/>
      <c r="F8702" s="171"/>
      <c r="G8702" s="212"/>
      <c r="H8702" s="176"/>
      <c r="I8702" s="163"/>
    </row>
    <row r="8703" spans="3:9" s="175" customFormat="1" ht="15" customHeight="1" x14ac:dyDescent="0.25">
      <c r="C8703" s="170"/>
      <c r="E8703" s="176"/>
      <c r="F8703" s="171"/>
      <c r="G8703" s="212"/>
      <c r="H8703" s="176"/>
      <c r="I8703" s="163"/>
    </row>
    <row r="8704" spans="3:9" s="175" customFormat="1" ht="15" customHeight="1" x14ac:dyDescent="0.25">
      <c r="C8704" s="170"/>
      <c r="E8704" s="176"/>
      <c r="F8704" s="171"/>
      <c r="G8704" s="212"/>
      <c r="H8704" s="176"/>
      <c r="I8704" s="163"/>
    </row>
    <row r="8705" spans="3:9" s="175" customFormat="1" ht="15" customHeight="1" x14ac:dyDescent="0.25">
      <c r="C8705" s="170"/>
      <c r="E8705" s="176"/>
      <c r="F8705" s="171"/>
      <c r="G8705" s="212"/>
      <c r="H8705" s="176"/>
      <c r="I8705" s="163"/>
    </row>
    <row r="8706" spans="3:9" s="175" customFormat="1" ht="15" customHeight="1" x14ac:dyDescent="0.25">
      <c r="C8706" s="170"/>
      <c r="E8706" s="176"/>
      <c r="F8706" s="171"/>
      <c r="G8706" s="212"/>
      <c r="H8706" s="176"/>
      <c r="I8706" s="163"/>
    </row>
    <row r="8707" spans="3:9" s="175" customFormat="1" ht="15" customHeight="1" x14ac:dyDescent="0.25">
      <c r="C8707" s="170"/>
      <c r="E8707" s="176"/>
      <c r="F8707" s="171"/>
      <c r="G8707" s="212"/>
      <c r="H8707" s="176"/>
      <c r="I8707" s="163"/>
    </row>
    <row r="8708" spans="3:9" s="175" customFormat="1" ht="15" customHeight="1" x14ac:dyDescent="0.25">
      <c r="C8708" s="170"/>
      <c r="E8708" s="176"/>
      <c r="F8708" s="171"/>
      <c r="G8708" s="212"/>
      <c r="H8708" s="176"/>
      <c r="I8708" s="163"/>
    </row>
    <row r="8709" spans="3:9" s="175" customFormat="1" ht="15" customHeight="1" x14ac:dyDescent="0.25">
      <c r="C8709" s="170"/>
      <c r="E8709" s="176"/>
      <c r="F8709" s="171"/>
      <c r="G8709" s="212"/>
      <c r="H8709" s="176"/>
      <c r="I8709" s="163"/>
    </row>
    <row r="8710" spans="3:9" s="175" customFormat="1" ht="15" customHeight="1" x14ac:dyDescent="0.25">
      <c r="C8710" s="170"/>
      <c r="E8710" s="176"/>
      <c r="F8710" s="171"/>
      <c r="G8710" s="212"/>
      <c r="H8710" s="176"/>
      <c r="I8710" s="163"/>
    </row>
    <row r="8711" spans="3:9" s="175" customFormat="1" ht="15" customHeight="1" x14ac:dyDescent="0.25">
      <c r="C8711" s="170"/>
      <c r="E8711" s="176"/>
      <c r="F8711" s="171"/>
      <c r="G8711" s="212"/>
      <c r="H8711" s="176"/>
      <c r="I8711" s="163"/>
    </row>
    <row r="8712" spans="3:9" s="175" customFormat="1" ht="15" customHeight="1" x14ac:dyDescent="0.25">
      <c r="C8712" s="170"/>
      <c r="E8712" s="176"/>
      <c r="F8712" s="171"/>
      <c r="G8712" s="212"/>
      <c r="H8712" s="176"/>
      <c r="I8712" s="163"/>
    </row>
    <row r="8713" spans="3:9" s="175" customFormat="1" ht="15" customHeight="1" x14ac:dyDescent="0.25">
      <c r="C8713" s="170"/>
      <c r="E8713" s="176"/>
      <c r="F8713" s="171"/>
      <c r="G8713" s="212"/>
      <c r="H8713" s="176"/>
      <c r="I8713" s="163"/>
    </row>
    <row r="8714" spans="3:9" s="175" customFormat="1" ht="15" customHeight="1" x14ac:dyDescent="0.25">
      <c r="C8714" s="170"/>
      <c r="E8714" s="176"/>
      <c r="F8714" s="171"/>
      <c r="G8714" s="212"/>
      <c r="H8714" s="176"/>
      <c r="I8714" s="163"/>
    </row>
    <row r="8715" spans="3:9" s="175" customFormat="1" ht="15" customHeight="1" x14ac:dyDescent="0.25">
      <c r="C8715" s="170"/>
      <c r="E8715" s="176"/>
      <c r="F8715" s="171"/>
      <c r="G8715" s="212"/>
      <c r="H8715" s="176"/>
      <c r="I8715" s="163"/>
    </row>
    <row r="8716" spans="3:9" s="175" customFormat="1" ht="15" customHeight="1" x14ac:dyDescent="0.25">
      <c r="C8716" s="170"/>
      <c r="E8716" s="176"/>
      <c r="F8716" s="171"/>
      <c r="G8716" s="212"/>
      <c r="H8716" s="176"/>
      <c r="I8716" s="163"/>
    </row>
    <row r="8717" spans="3:9" s="175" customFormat="1" ht="15" customHeight="1" x14ac:dyDescent="0.25">
      <c r="C8717" s="170"/>
      <c r="E8717" s="176"/>
      <c r="F8717" s="171"/>
      <c r="G8717" s="212"/>
      <c r="H8717" s="176"/>
      <c r="I8717" s="163"/>
    </row>
    <row r="8718" spans="3:9" s="175" customFormat="1" ht="15" customHeight="1" x14ac:dyDescent="0.25">
      <c r="C8718" s="170"/>
      <c r="E8718" s="176"/>
      <c r="F8718" s="171"/>
      <c r="G8718" s="212"/>
      <c r="H8718" s="176"/>
      <c r="I8718" s="163"/>
    </row>
    <row r="8719" spans="3:9" s="175" customFormat="1" ht="15" customHeight="1" x14ac:dyDescent="0.25">
      <c r="C8719" s="170"/>
      <c r="E8719" s="176"/>
      <c r="F8719" s="171"/>
      <c r="G8719" s="212"/>
      <c r="H8719" s="176"/>
      <c r="I8719" s="163"/>
    </row>
    <row r="8720" spans="3:9" s="175" customFormat="1" ht="15" customHeight="1" x14ac:dyDescent="0.25">
      <c r="C8720" s="170"/>
      <c r="E8720" s="176"/>
      <c r="F8720" s="171"/>
      <c r="G8720" s="212"/>
      <c r="H8720" s="176"/>
      <c r="I8720" s="163"/>
    </row>
    <row r="8721" spans="3:9" s="175" customFormat="1" ht="15" customHeight="1" x14ac:dyDescent="0.25">
      <c r="C8721" s="170"/>
      <c r="E8721" s="176"/>
      <c r="F8721" s="171"/>
      <c r="G8721" s="212"/>
      <c r="H8721" s="176"/>
      <c r="I8721" s="163"/>
    </row>
    <row r="8722" spans="3:9" s="175" customFormat="1" ht="15" customHeight="1" x14ac:dyDescent="0.25">
      <c r="C8722" s="170"/>
      <c r="E8722" s="176"/>
      <c r="F8722" s="171"/>
      <c r="G8722" s="212"/>
      <c r="H8722" s="176"/>
      <c r="I8722" s="163"/>
    </row>
    <row r="8723" spans="3:9" s="175" customFormat="1" ht="15" customHeight="1" x14ac:dyDescent="0.25">
      <c r="C8723" s="170"/>
      <c r="E8723" s="176"/>
      <c r="F8723" s="171"/>
      <c r="G8723" s="212"/>
      <c r="H8723" s="176"/>
      <c r="I8723" s="163"/>
    </row>
    <row r="8724" spans="3:9" s="175" customFormat="1" ht="15" customHeight="1" x14ac:dyDescent="0.25">
      <c r="C8724" s="170"/>
      <c r="E8724" s="176"/>
      <c r="F8724" s="171"/>
      <c r="G8724" s="212"/>
      <c r="H8724" s="176"/>
      <c r="I8724" s="163"/>
    </row>
    <row r="8725" spans="3:9" s="175" customFormat="1" ht="15" customHeight="1" x14ac:dyDescent="0.25">
      <c r="C8725" s="170"/>
      <c r="E8725" s="176"/>
      <c r="F8725" s="171"/>
      <c r="G8725" s="212"/>
      <c r="H8725" s="176"/>
      <c r="I8725" s="163"/>
    </row>
    <row r="8726" spans="3:9" s="175" customFormat="1" ht="15" customHeight="1" x14ac:dyDescent="0.25">
      <c r="C8726" s="170"/>
      <c r="E8726" s="176"/>
      <c r="F8726" s="171"/>
      <c r="G8726" s="212"/>
      <c r="H8726" s="176"/>
      <c r="I8726" s="163"/>
    </row>
    <row r="8727" spans="3:9" s="175" customFormat="1" ht="15" customHeight="1" x14ac:dyDescent="0.25">
      <c r="C8727" s="170"/>
      <c r="E8727" s="176"/>
      <c r="F8727" s="171"/>
      <c r="G8727" s="212"/>
      <c r="H8727" s="176"/>
      <c r="I8727" s="163"/>
    </row>
    <row r="8728" spans="3:9" s="175" customFormat="1" ht="15" customHeight="1" x14ac:dyDescent="0.25">
      <c r="C8728" s="170"/>
      <c r="E8728" s="176"/>
      <c r="F8728" s="171"/>
      <c r="G8728" s="212"/>
      <c r="H8728" s="176"/>
      <c r="I8728" s="163"/>
    </row>
    <row r="8729" spans="3:9" s="175" customFormat="1" ht="15" customHeight="1" x14ac:dyDescent="0.25">
      <c r="C8729" s="170"/>
      <c r="E8729" s="176"/>
      <c r="F8729" s="171"/>
      <c r="G8729" s="212"/>
      <c r="H8729" s="176"/>
      <c r="I8729" s="163"/>
    </row>
    <row r="8730" spans="3:9" s="175" customFormat="1" ht="15" customHeight="1" x14ac:dyDescent="0.25">
      <c r="C8730" s="170"/>
      <c r="E8730" s="176"/>
      <c r="F8730" s="171"/>
      <c r="G8730" s="212"/>
      <c r="H8730" s="176"/>
      <c r="I8730" s="163"/>
    </row>
    <row r="8731" spans="3:9" s="175" customFormat="1" ht="15" customHeight="1" x14ac:dyDescent="0.25">
      <c r="C8731" s="170"/>
      <c r="E8731" s="176"/>
      <c r="F8731" s="171"/>
      <c r="G8731" s="212"/>
      <c r="H8731" s="176"/>
      <c r="I8731" s="163"/>
    </row>
    <row r="8732" spans="3:9" s="175" customFormat="1" ht="15" customHeight="1" x14ac:dyDescent="0.25">
      <c r="C8732" s="170"/>
      <c r="E8732" s="176"/>
      <c r="F8732" s="171"/>
      <c r="G8732" s="212"/>
      <c r="H8732" s="176"/>
      <c r="I8732" s="163"/>
    </row>
    <row r="8733" spans="3:9" s="175" customFormat="1" ht="15" customHeight="1" x14ac:dyDescent="0.25">
      <c r="C8733" s="170"/>
      <c r="E8733" s="176"/>
      <c r="F8733" s="171"/>
      <c r="G8733" s="212"/>
      <c r="H8733" s="176"/>
      <c r="I8733" s="163"/>
    </row>
    <row r="8734" spans="3:9" s="175" customFormat="1" ht="15" customHeight="1" x14ac:dyDescent="0.25">
      <c r="C8734" s="170"/>
      <c r="E8734" s="176"/>
      <c r="F8734" s="171"/>
      <c r="G8734" s="212"/>
      <c r="H8734" s="176"/>
      <c r="I8734" s="163"/>
    </row>
    <row r="8735" spans="3:9" s="175" customFormat="1" ht="15" customHeight="1" x14ac:dyDescent="0.25">
      <c r="C8735" s="170"/>
      <c r="E8735" s="176"/>
      <c r="F8735" s="171"/>
      <c r="G8735" s="212"/>
      <c r="H8735" s="176"/>
      <c r="I8735" s="163"/>
    </row>
    <row r="8736" spans="3:9" s="175" customFormat="1" ht="15" customHeight="1" x14ac:dyDescent="0.25">
      <c r="C8736" s="170"/>
      <c r="E8736" s="176"/>
      <c r="F8736" s="171"/>
      <c r="G8736" s="212"/>
      <c r="H8736" s="176"/>
      <c r="I8736" s="163"/>
    </row>
    <row r="8737" spans="3:9" s="175" customFormat="1" ht="15" customHeight="1" x14ac:dyDescent="0.25">
      <c r="C8737" s="170"/>
      <c r="E8737" s="176"/>
      <c r="F8737" s="171"/>
      <c r="G8737" s="212"/>
      <c r="H8737" s="176"/>
      <c r="I8737" s="163"/>
    </row>
    <row r="8738" spans="3:9" s="175" customFormat="1" ht="15" customHeight="1" x14ac:dyDescent="0.25">
      <c r="C8738" s="170"/>
      <c r="E8738" s="176"/>
      <c r="F8738" s="171"/>
      <c r="G8738" s="212"/>
      <c r="H8738" s="176"/>
      <c r="I8738" s="163"/>
    </row>
    <row r="8739" spans="3:9" s="175" customFormat="1" ht="15" customHeight="1" x14ac:dyDescent="0.25">
      <c r="C8739" s="170"/>
      <c r="E8739" s="176"/>
      <c r="F8739" s="171"/>
      <c r="G8739" s="212"/>
      <c r="H8739" s="176"/>
      <c r="I8739" s="163"/>
    </row>
    <row r="8740" spans="3:9" s="175" customFormat="1" ht="15" customHeight="1" x14ac:dyDescent="0.25">
      <c r="C8740" s="170"/>
      <c r="E8740" s="176"/>
      <c r="F8740" s="171"/>
      <c r="G8740" s="212"/>
      <c r="H8740" s="176"/>
      <c r="I8740" s="163"/>
    </row>
    <row r="8741" spans="3:9" s="175" customFormat="1" ht="15" customHeight="1" x14ac:dyDescent="0.25">
      <c r="C8741" s="170"/>
      <c r="E8741" s="176"/>
      <c r="F8741" s="171"/>
      <c r="G8741" s="212"/>
      <c r="H8741" s="176"/>
      <c r="I8741" s="163"/>
    </row>
    <row r="8742" spans="3:9" s="175" customFormat="1" ht="15" customHeight="1" x14ac:dyDescent="0.25">
      <c r="C8742" s="170"/>
      <c r="E8742" s="176"/>
      <c r="F8742" s="171"/>
      <c r="G8742" s="212"/>
      <c r="H8742" s="176"/>
      <c r="I8742" s="163"/>
    </row>
    <row r="8743" spans="3:9" s="175" customFormat="1" ht="15" customHeight="1" x14ac:dyDescent="0.25">
      <c r="C8743" s="170"/>
      <c r="E8743" s="176"/>
      <c r="F8743" s="171"/>
      <c r="G8743" s="212"/>
      <c r="H8743" s="176"/>
      <c r="I8743" s="163"/>
    </row>
    <row r="8744" spans="3:9" s="175" customFormat="1" ht="15" customHeight="1" x14ac:dyDescent="0.25">
      <c r="C8744" s="170"/>
      <c r="E8744" s="176"/>
      <c r="F8744" s="171"/>
      <c r="G8744" s="212"/>
      <c r="H8744" s="176"/>
      <c r="I8744" s="163"/>
    </row>
    <row r="8745" spans="3:9" s="175" customFormat="1" ht="15" customHeight="1" x14ac:dyDescent="0.25">
      <c r="C8745" s="170"/>
      <c r="E8745" s="176"/>
      <c r="F8745" s="171"/>
      <c r="G8745" s="212"/>
      <c r="H8745" s="176"/>
      <c r="I8745" s="163"/>
    </row>
    <row r="8746" spans="3:9" s="175" customFormat="1" ht="15" customHeight="1" x14ac:dyDescent="0.25">
      <c r="C8746" s="170"/>
      <c r="E8746" s="176"/>
      <c r="F8746" s="171"/>
      <c r="G8746" s="212"/>
      <c r="H8746" s="176"/>
      <c r="I8746" s="163"/>
    </row>
    <row r="8747" spans="3:9" s="175" customFormat="1" ht="15" customHeight="1" x14ac:dyDescent="0.25">
      <c r="C8747" s="170"/>
      <c r="E8747" s="176"/>
      <c r="F8747" s="171"/>
      <c r="G8747" s="212"/>
      <c r="H8747" s="176"/>
      <c r="I8747" s="163"/>
    </row>
    <row r="8748" spans="3:9" s="175" customFormat="1" ht="15" customHeight="1" x14ac:dyDescent="0.25">
      <c r="C8748" s="170"/>
      <c r="E8748" s="176"/>
      <c r="F8748" s="171"/>
      <c r="G8748" s="212"/>
      <c r="H8748" s="176"/>
      <c r="I8748" s="163"/>
    </row>
    <row r="8749" spans="3:9" s="175" customFormat="1" ht="15" customHeight="1" x14ac:dyDescent="0.25">
      <c r="C8749" s="170"/>
      <c r="E8749" s="176"/>
      <c r="F8749" s="171"/>
      <c r="G8749" s="212"/>
      <c r="H8749" s="176"/>
      <c r="I8749" s="163"/>
    </row>
    <row r="8750" spans="3:9" s="175" customFormat="1" ht="15" customHeight="1" x14ac:dyDescent="0.25">
      <c r="C8750" s="170"/>
      <c r="E8750" s="176"/>
      <c r="F8750" s="171"/>
      <c r="G8750" s="212"/>
      <c r="H8750" s="176"/>
      <c r="I8750" s="163"/>
    </row>
    <row r="8751" spans="3:9" s="175" customFormat="1" ht="15" customHeight="1" x14ac:dyDescent="0.25">
      <c r="C8751" s="170"/>
      <c r="E8751" s="176"/>
      <c r="F8751" s="171"/>
      <c r="G8751" s="212"/>
      <c r="H8751" s="176"/>
      <c r="I8751" s="163"/>
    </row>
    <row r="8752" spans="3:9" s="175" customFormat="1" ht="15" customHeight="1" x14ac:dyDescent="0.25">
      <c r="C8752" s="170"/>
      <c r="E8752" s="176"/>
      <c r="F8752" s="171"/>
      <c r="G8752" s="212"/>
      <c r="H8752" s="176"/>
      <c r="I8752" s="163"/>
    </row>
    <row r="8753" spans="3:9" s="175" customFormat="1" ht="15" customHeight="1" x14ac:dyDescent="0.25">
      <c r="C8753" s="170"/>
      <c r="E8753" s="176"/>
      <c r="F8753" s="171"/>
      <c r="G8753" s="212"/>
      <c r="H8753" s="176"/>
      <c r="I8753" s="163"/>
    </row>
    <row r="8754" spans="3:9" s="175" customFormat="1" ht="15" customHeight="1" x14ac:dyDescent="0.25">
      <c r="C8754" s="170"/>
      <c r="E8754" s="176"/>
      <c r="F8754" s="171"/>
      <c r="G8754" s="212"/>
      <c r="H8754" s="176"/>
      <c r="I8754" s="163"/>
    </row>
    <row r="8755" spans="3:9" s="175" customFormat="1" ht="15" customHeight="1" x14ac:dyDescent="0.25">
      <c r="C8755" s="170"/>
      <c r="E8755" s="176"/>
      <c r="F8755" s="171"/>
      <c r="G8755" s="212"/>
      <c r="H8755" s="176"/>
      <c r="I8755" s="163"/>
    </row>
    <row r="8756" spans="3:9" s="175" customFormat="1" ht="15" customHeight="1" x14ac:dyDescent="0.25">
      <c r="C8756" s="170"/>
      <c r="E8756" s="176"/>
      <c r="F8756" s="171"/>
      <c r="G8756" s="212"/>
      <c r="H8756" s="176"/>
      <c r="I8756" s="163"/>
    </row>
    <row r="8757" spans="3:9" s="175" customFormat="1" ht="15" customHeight="1" x14ac:dyDescent="0.25">
      <c r="C8757" s="170"/>
      <c r="E8757" s="176"/>
      <c r="F8757" s="171"/>
      <c r="G8757" s="212"/>
      <c r="H8757" s="176"/>
      <c r="I8757" s="163"/>
    </row>
    <row r="8758" spans="3:9" s="175" customFormat="1" ht="15" customHeight="1" x14ac:dyDescent="0.25">
      <c r="C8758" s="170"/>
      <c r="E8758" s="176"/>
      <c r="F8758" s="171"/>
      <c r="G8758" s="212"/>
      <c r="H8758" s="176"/>
      <c r="I8758" s="163"/>
    </row>
    <row r="8759" spans="3:9" s="175" customFormat="1" ht="15" customHeight="1" x14ac:dyDescent="0.25">
      <c r="C8759" s="170"/>
      <c r="E8759" s="176"/>
      <c r="F8759" s="171"/>
      <c r="G8759" s="212"/>
      <c r="H8759" s="176"/>
      <c r="I8759" s="163"/>
    </row>
    <row r="8760" spans="3:9" s="175" customFormat="1" ht="15" customHeight="1" x14ac:dyDescent="0.25">
      <c r="C8760" s="170"/>
      <c r="E8760" s="176"/>
      <c r="F8760" s="171"/>
      <c r="G8760" s="212"/>
      <c r="H8760" s="176"/>
      <c r="I8760" s="163"/>
    </row>
    <row r="8761" spans="3:9" s="175" customFormat="1" ht="15" customHeight="1" x14ac:dyDescent="0.25">
      <c r="C8761" s="170"/>
      <c r="E8761" s="176"/>
      <c r="F8761" s="171"/>
      <c r="G8761" s="212"/>
      <c r="H8761" s="176"/>
      <c r="I8761" s="163"/>
    </row>
    <row r="8762" spans="3:9" s="175" customFormat="1" ht="15" customHeight="1" x14ac:dyDescent="0.25">
      <c r="C8762" s="170"/>
      <c r="E8762" s="176"/>
      <c r="F8762" s="171"/>
      <c r="G8762" s="212"/>
      <c r="H8762" s="176"/>
      <c r="I8762" s="163"/>
    </row>
    <row r="8763" spans="3:9" s="175" customFormat="1" ht="15" customHeight="1" x14ac:dyDescent="0.25">
      <c r="C8763" s="170"/>
      <c r="E8763" s="176"/>
      <c r="F8763" s="171"/>
      <c r="G8763" s="212"/>
      <c r="H8763" s="176"/>
      <c r="I8763" s="163"/>
    </row>
    <row r="8764" spans="3:9" s="175" customFormat="1" ht="15" customHeight="1" x14ac:dyDescent="0.25">
      <c r="C8764" s="170"/>
      <c r="E8764" s="176"/>
      <c r="F8764" s="171"/>
      <c r="G8764" s="212"/>
      <c r="H8764" s="176"/>
      <c r="I8764" s="163"/>
    </row>
    <row r="8765" spans="3:9" s="175" customFormat="1" ht="15" customHeight="1" x14ac:dyDescent="0.25">
      <c r="C8765" s="170"/>
      <c r="E8765" s="176"/>
      <c r="F8765" s="171"/>
      <c r="G8765" s="212"/>
      <c r="H8765" s="176"/>
      <c r="I8765" s="163"/>
    </row>
    <row r="8766" spans="3:9" s="175" customFormat="1" ht="15" customHeight="1" x14ac:dyDescent="0.25">
      <c r="C8766" s="170"/>
      <c r="E8766" s="176"/>
      <c r="F8766" s="171"/>
      <c r="G8766" s="212"/>
      <c r="H8766" s="176"/>
      <c r="I8766" s="163"/>
    </row>
    <row r="8767" spans="3:9" s="175" customFormat="1" ht="15" customHeight="1" x14ac:dyDescent="0.25">
      <c r="C8767" s="170"/>
      <c r="E8767" s="176"/>
      <c r="F8767" s="171"/>
      <c r="G8767" s="212"/>
      <c r="H8767" s="176"/>
      <c r="I8767" s="163"/>
    </row>
    <row r="8768" spans="3:9" s="175" customFormat="1" ht="15" customHeight="1" x14ac:dyDescent="0.25">
      <c r="C8768" s="170"/>
      <c r="E8768" s="176"/>
      <c r="F8768" s="171"/>
      <c r="G8768" s="212"/>
      <c r="H8768" s="176"/>
      <c r="I8768" s="163"/>
    </row>
    <row r="8769" spans="3:9" s="175" customFormat="1" ht="15" customHeight="1" x14ac:dyDescent="0.25">
      <c r="C8769" s="170"/>
      <c r="E8769" s="176"/>
      <c r="F8769" s="171"/>
      <c r="G8769" s="212"/>
      <c r="H8769" s="176"/>
      <c r="I8769" s="163"/>
    </row>
    <row r="8770" spans="3:9" s="175" customFormat="1" ht="15" customHeight="1" x14ac:dyDescent="0.25">
      <c r="C8770" s="170"/>
      <c r="E8770" s="176"/>
      <c r="F8770" s="171"/>
      <c r="G8770" s="212"/>
      <c r="H8770" s="176"/>
      <c r="I8770" s="163"/>
    </row>
    <row r="8771" spans="3:9" s="175" customFormat="1" ht="15" customHeight="1" x14ac:dyDescent="0.25">
      <c r="C8771" s="170"/>
      <c r="E8771" s="176"/>
      <c r="F8771" s="171"/>
      <c r="G8771" s="212"/>
      <c r="H8771" s="176"/>
      <c r="I8771" s="163"/>
    </row>
    <row r="8772" spans="3:9" s="175" customFormat="1" ht="15" customHeight="1" x14ac:dyDescent="0.25">
      <c r="C8772" s="170"/>
      <c r="E8772" s="176"/>
      <c r="F8772" s="171"/>
      <c r="G8772" s="212"/>
      <c r="H8772" s="176"/>
      <c r="I8772" s="163"/>
    </row>
    <row r="8773" spans="3:9" s="175" customFormat="1" ht="15" customHeight="1" x14ac:dyDescent="0.25">
      <c r="C8773" s="170"/>
      <c r="E8773" s="176"/>
      <c r="F8773" s="171"/>
      <c r="G8773" s="212"/>
      <c r="H8773" s="176"/>
      <c r="I8773" s="163"/>
    </row>
    <row r="8774" spans="3:9" s="175" customFormat="1" ht="15" customHeight="1" x14ac:dyDescent="0.25">
      <c r="C8774" s="170"/>
      <c r="E8774" s="176"/>
      <c r="F8774" s="171"/>
      <c r="G8774" s="212"/>
      <c r="H8774" s="176"/>
      <c r="I8774" s="163"/>
    </row>
    <row r="8775" spans="3:9" s="175" customFormat="1" ht="15" customHeight="1" x14ac:dyDescent="0.25">
      <c r="C8775" s="170"/>
      <c r="E8775" s="176"/>
      <c r="F8775" s="171"/>
      <c r="G8775" s="212"/>
      <c r="H8775" s="176"/>
      <c r="I8775" s="163"/>
    </row>
    <row r="8776" spans="3:9" s="175" customFormat="1" ht="15" customHeight="1" x14ac:dyDescent="0.25">
      <c r="C8776" s="170"/>
      <c r="E8776" s="176"/>
      <c r="F8776" s="171"/>
      <c r="G8776" s="212"/>
      <c r="H8776" s="176"/>
      <c r="I8776" s="163"/>
    </row>
    <row r="8777" spans="3:9" s="175" customFormat="1" ht="15" customHeight="1" x14ac:dyDescent="0.25">
      <c r="C8777" s="170"/>
      <c r="E8777" s="176"/>
      <c r="F8777" s="171"/>
      <c r="G8777" s="212"/>
      <c r="H8777" s="176"/>
      <c r="I8777" s="163"/>
    </row>
    <row r="8778" spans="3:9" s="175" customFormat="1" ht="15" customHeight="1" x14ac:dyDescent="0.25">
      <c r="C8778" s="170"/>
      <c r="E8778" s="176"/>
      <c r="F8778" s="171"/>
      <c r="G8778" s="212"/>
      <c r="H8778" s="176"/>
      <c r="I8778" s="163"/>
    </row>
    <row r="8779" spans="3:9" s="175" customFormat="1" ht="15" customHeight="1" x14ac:dyDescent="0.25">
      <c r="C8779" s="170"/>
      <c r="E8779" s="176"/>
      <c r="F8779" s="171"/>
      <c r="G8779" s="212"/>
      <c r="H8779" s="176"/>
      <c r="I8779" s="163"/>
    </row>
    <row r="8780" spans="3:9" s="175" customFormat="1" ht="15" customHeight="1" x14ac:dyDescent="0.25">
      <c r="C8780" s="170"/>
      <c r="E8780" s="176"/>
      <c r="F8780" s="171"/>
      <c r="G8780" s="212"/>
      <c r="H8780" s="176"/>
      <c r="I8780" s="163"/>
    </row>
    <row r="8781" spans="3:9" s="175" customFormat="1" ht="15" customHeight="1" x14ac:dyDescent="0.25">
      <c r="C8781" s="170"/>
      <c r="E8781" s="176"/>
      <c r="F8781" s="171"/>
      <c r="G8781" s="212"/>
      <c r="H8781" s="176"/>
      <c r="I8781" s="163"/>
    </row>
    <row r="8782" spans="3:9" s="175" customFormat="1" ht="15" customHeight="1" x14ac:dyDescent="0.25">
      <c r="C8782" s="170"/>
      <c r="E8782" s="176"/>
      <c r="F8782" s="171"/>
      <c r="G8782" s="212"/>
      <c r="H8782" s="176"/>
      <c r="I8782" s="163"/>
    </row>
    <row r="8783" spans="3:9" s="175" customFormat="1" ht="15" customHeight="1" x14ac:dyDescent="0.25">
      <c r="C8783" s="170"/>
      <c r="E8783" s="176"/>
      <c r="F8783" s="171"/>
      <c r="G8783" s="212"/>
      <c r="H8783" s="176"/>
      <c r="I8783" s="163"/>
    </row>
    <row r="8784" spans="3:9" s="175" customFormat="1" ht="15" customHeight="1" x14ac:dyDescent="0.25">
      <c r="C8784" s="170"/>
      <c r="E8784" s="176"/>
      <c r="F8784" s="171"/>
      <c r="G8784" s="212"/>
      <c r="H8784" s="176"/>
      <c r="I8784" s="163"/>
    </row>
    <row r="8785" spans="3:9" s="175" customFormat="1" ht="15" customHeight="1" x14ac:dyDescent="0.25">
      <c r="C8785" s="170"/>
      <c r="E8785" s="176"/>
      <c r="F8785" s="171"/>
      <c r="G8785" s="212"/>
      <c r="H8785" s="176"/>
      <c r="I8785" s="163"/>
    </row>
    <row r="8786" spans="3:9" s="175" customFormat="1" ht="15" customHeight="1" x14ac:dyDescent="0.25">
      <c r="C8786" s="170"/>
      <c r="E8786" s="176"/>
      <c r="F8786" s="171"/>
      <c r="G8786" s="212"/>
      <c r="H8786" s="176"/>
      <c r="I8786" s="163"/>
    </row>
    <row r="8787" spans="3:9" s="175" customFormat="1" ht="15" customHeight="1" x14ac:dyDescent="0.25">
      <c r="C8787" s="170"/>
      <c r="E8787" s="176"/>
      <c r="F8787" s="171"/>
      <c r="G8787" s="212"/>
      <c r="H8787" s="176"/>
      <c r="I8787" s="163"/>
    </row>
    <row r="8788" spans="3:9" s="175" customFormat="1" ht="15" customHeight="1" x14ac:dyDescent="0.25">
      <c r="C8788" s="170"/>
      <c r="E8788" s="176"/>
      <c r="F8788" s="171"/>
      <c r="G8788" s="212"/>
      <c r="H8788" s="176"/>
      <c r="I8788" s="163"/>
    </row>
    <row r="8789" spans="3:9" s="175" customFormat="1" ht="15" customHeight="1" x14ac:dyDescent="0.25">
      <c r="C8789" s="170"/>
      <c r="E8789" s="176"/>
      <c r="F8789" s="171"/>
      <c r="G8789" s="212"/>
      <c r="H8789" s="176"/>
      <c r="I8789" s="163"/>
    </row>
    <row r="8790" spans="3:9" s="175" customFormat="1" ht="15" customHeight="1" x14ac:dyDescent="0.25">
      <c r="C8790" s="170"/>
      <c r="E8790" s="176"/>
      <c r="F8790" s="171"/>
      <c r="G8790" s="212"/>
      <c r="H8790" s="176"/>
      <c r="I8790" s="163"/>
    </row>
    <row r="8791" spans="3:9" s="175" customFormat="1" ht="15" customHeight="1" x14ac:dyDescent="0.25">
      <c r="C8791" s="170"/>
      <c r="E8791" s="176"/>
      <c r="F8791" s="171"/>
      <c r="G8791" s="212"/>
      <c r="H8791" s="176"/>
      <c r="I8791" s="163"/>
    </row>
    <row r="8792" spans="3:9" s="175" customFormat="1" ht="15" customHeight="1" x14ac:dyDescent="0.25">
      <c r="C8792" s="170"/>
      <c r="E8792" s="176"/>
      <c r="F8792" s="171"/>
      <c r="G8792" s="212"/>
      <c r="H8792" s="176"/>
      <c r="I8792" s="163"/>
    </row>
    <row r="8793" spans="3:9" s="175" customFormat="1" ht="15" customHeight="1" x14ac:dyDescent="0.25">
      <c r="C8793" s="170"/>
      <c r="E8793" s="176"/>
      <c r="F8793" s="171"/>
      <c r="G8793" s="212"/>
      <c r="H8793" s="176"/>
      <c r="I8793" s="163"/>
    </row>
    <row r="8794" spans="3:9" s="175" customFormat="1" ht="15" customHeight="1" x14ac:dyDescent="0.25">
      <c r="C8794" s="170"/>
      <c r="E8794" s="176"/>
      <c r="F8794" s="171"/>
      <c r="G8794" s="212"/>
      <c r="H8794" s="176"/>
      <c r="I8794" s="163"/>
    </row>
    <row r="8795" spans="3:9" s="175" customFormat="1" ht="15" customHeight="1" x14ac:dyDescent="0.25">
      <c r="C8795" s="170"/>
      <c r="E8795" s="176"/>
      <c r="F8795" s="171"/>
      <c r="G8795" s="212"/>
      <c r="H8795" s="176"/>
      <c r="I8795" s="163"/>
    </row>
    <row r="8796" spans="3:9" s="175" customFormat="1" ht="15" customHeight="1" x14ac:dyDescent="0.25">
      <c r="C8796" s="170"/>
      <c r="E8796" s="176"/>
      <c r="F8796" s="171"/>
      <c r="G8796" s="212"/>
      <c r="H8796" s="176"/>
      <c r="I8796" s="163"/>
    </row>
    <row r="8797" spans="3:9" s="175" customFormat="1" ht="15" customHeight="1" x14ac:dyDescent="0.25">
      <c r="C8797" s="170"/>
      <c r="E8797" s="176"/>
      <c r="F8797" s="171"/>
      <c r="G8797" s="212"/>
      <c r="H8797" s="176"/>
      <c r="I8797" s="163"/>
    </row>
    <row r="8798" spans="3:9" s="175" customFormat="1" ht="15" customHeight="1" x14ac:dyDescent="0.25">
      <c r="C8798" s="170"/>
      <c r="E8798" s="176"/>
      <c r="F8798" s="171"/>
      <c r="G8798" s="212"/>
      <c r="H8798" s="176"/>
      <c r="I8798" s="163"/>
    </row>
    <row r="8799" spans="3:9" s="175" customFormat="1" ht="15" customHeight="1" x14ac:dyDescent="0.25">
      <c r="C8799" s="170"/>
      <c r="E8799" s="176"/>
      <c r="F8799" s="171"/>
      <c r="G8799" s="212"/>
      <c r="H8799" s="176"/>
      <c r="I8799" s="163"/>
    </row>
    <row r="8800" spans="3:9" s="175" customFormat="1" ht="15" customHeight="1" x14ac:dyDescent="0.25">
      <c r="C8800" s="170"/>
      <c r="E8800" s="176"/>
      <c r="F8800" s="171"/>
      <c r="G8800" s="212"/>
      <c r="H8800" s="176"/>
      <c r="I8800" s="163"/>
    </row>
    <row r="8801" spans="3:9" s="175" customFormat="1" ht="15" customHeight="1" x14ac:dyDescent="0.25">
      <c r="C8801" s="170"/>
      <c r="E8801" s="176"/>
      <c r="F8801" s="171"/>
      <c r="G8801" s="212"/>
      <c r="H8801" s="176"/>
      <c r="I8801" s="163"/>
    </row>
    <row r="8802" spans="3:9" s="175" customFormat="1" ht="15" customHeight="1" x14ac:dyDescent="0.25">
      <c r="C8802" s="170"/>
      <c r="E8802" s="176"/>
      <c r="F8802" s="171"/>
      <c r="G8802" s="212"/>
      <c r="H8802" s="176"/>
      <c r="I8802" s="163"/>
    </row>
    <row r="8803" spans="3:9" s="175" customFormat="1" ht="15" customHeight="1" x14ac:dyDescent="0.25">
      <c r="C8803" s="170"/>
      <c r="E8803" s="176"/>
      <c r="F8803" s="171"/>
      <c r="G8803" s="212"/>
      <c r="H8803" s="176"/>
      <c r="I8803" s="163"/>
    </row>
    <row r="8804" spans="3:9" s="175" customFormat="1" ht="15" customHeight="1" x14ac:dyDescent="0.25">
      <c r="C8804" s="170"/>
      <c r="E8804" s="176"/>
      <c r="F8804" s="171"/>
      <c r="G8804" s="212"/>
      <c r="H8804" s="176"/>
      <c r="I8804" s="163"/>
    </row>
    <row r="8805" spans="3:9" s="175" customFormat="1" ht="15" customHeight="1" x14ac:dyDescent="0.25">
      <c r="C8805" s="170"/>
      <c r="E8805" s="176"/>
      <c r="F8805" s="171"/>
      <c r="G8805" s="212"/>
      <c r="H8805" s="176"/>
      <c r="I8805" s="163"/>
    </row>
    <row r="8806" spans="3:9" s="175" customFormat="1" ht="15" customHeight="1" x14ac:dyDescent="0.25">
      <c r="C8806" s="170"/>
      <c r="E8806" s="176"/>
      <c r="F8806" s="171"/>
      <c r="G8806" s="212"/>
      <c r="H8806" s="176"/>
      <c r="I8806" s="163"/>
    </row>
    <row r="8807" spans="3:9" s="175" customFormat="1" ht="15" customHeight="1" x14ac:dyDescent="0.25">
      <c r="C8807" s="170"/>
      <c r="E8807" s="176"/>
      <c r="F8807" s="171"/>
      <c r="G8807" s="212"/>
      <c r="H8807" s="176"/>
      <c r="I8807" s="163"/>
    </row>
    <row r="8808" spans="3:9" s="175" customFormat="1" ht="15" customHeight="1" x14ac:dyDescent="0.25">
      <c r="C8808" s="170"/>
      <c r="E8808" s="176"/>
      <c r="F8808" s="171"/>
      <c r="G8808" s="212"/>
      <c r="H8808" s="176"/>
      <c r="I8808" s="163"/>
    </row>
    <row r="8809" spans="3:9" s="175" customFormat="1" ht="15" customHeight="1" x14ac:dyDescent="0.25">
      <c r="C8809" s="170"/>
      <c r="E8809" s="176"/>
      <c r="F8809" s="171"/>
      <c r="G8809" s="212"/>
      <c r="H8809" s="176"/>
      <c r="I8809" s="163"/>
    </row>
    <row r="8810" spans="3:9" s="175" customFormat="1" ht="15" customHeight="1" x14ac:dyDescent="0.25">
      <c r="C8810" s="170"/>
      <c r="E8810" s="176"/>
      <c r="F8810" s="171"/>
      <c r="G8810" s="212"/>
      <c r="H8810" s="176"/>
      <c r="I8810" s="163"/>
    </row>
    <row r="8811" spans="3:9" s="175" customFormat="1" ht="15" customHeight="1" x14ac:dyDescent="0.25">
      <c r="C8811" s="170"/>
      <c r="E8811" s="176"/>
      <c r="F8811" s="171"/>
      <c r="G8811" s="212"/>
      <c r="H8811" s="176"/>
      <c r="I8811" s="163"/>
    </row>
    <row r="8812" spans="3:9" s="175" customFormat="1" ht="15" customHeight="1" x14ac:dyDescent="0.25">
      <c r="C8812" s="170"/>
      <c r="E8812" s="176"/>
      <c r="F8812" s="171"/>
      <c r="G8812" s="212"/>
      <c r="H8812" s="176"/>
      <c r="I8812" s="163"/>
    </row>
    <row r="8813" spans="3:9" s="175" customFormat="1" ht="15" customHeight="1" x14ac:dyDescent="0.25">
      <c r="C8813" s="170"/>
      <c r="E8813" s="176"/>
      <c r="F8813" s="171"/>
      <c r="G8813" s="212"/>
      <c r="H8813" s="176"/>
      <c r="I8813" s="163"/>
    </row>
    <row r="8814" spans="3:9" s="175" customFormat="1" ht="15" customHeight="1" x14ac:dyDescent="0.25">
      <c r="C8814" s="170"/>
      <c r="E8814" s="176"/>
      <c r="F8814" s="171"/>
      <c r="G8814" s="212"/>
      <c r="H8814" s="176"/>
      <c r="I8814" s="163"/>
    </row>
    <row r="8815" spans="3:9" s="175" customFormat="1" ht="15" customHeight="1" x14ac:dyDescent="0.25">
      <c r="C8815" s="170"/>
      <c r="E8815" s="176"/>
      <c r="F8815" s="171"/>
      <c r="G8815" s="212"/>
      <c r="H8815" s="176"/>
      <c r="I8815" s="163"/>
    </row>
    <row r="8816" spans="3:9" s="175" customFormat="1" ht="15" customHeight="1" x14ac:dyDescent="0.25">
      <c r="C8816" s="170"/>
      <c r="E8816" s="176"/>
      <c r="F8816" s="171"/>
      <c r="G8816" s="212"/>
      <c r="H8816" s="176"/>
      <c r="I8816" s="163"/>
    </row>
    <row r="8817" spans="3:9" s="175" customFormat="1" ht="15" customHeight="1" x14ac:dyDescent="0.25">
      <c r="C8817" s="170"/>
      <c r="E8817" s="176"/>
      <c r="F8817" s="171"/>
      <c r="G8817" s="212"/>
      <c r="H8817" s="176"/>
      <c r="I8817" s="163"/>
    </row>
    <row r="8818" spans="3:9" s="175" customFormat="1" ht="15" customHeight="1" x14ac:dyDescent="0.25">
      <c r="C8818" s="170"/>
      <c r="E8818" s="176"/>
      <c r="F8818" s="171"/>
      <c r="G8818" s="212"/>
      <c r="H8818" s="176"/>
      <c r="I8818" s="163"/>
    </row>
    <row r="8819" spans="3:9" s="175" customFormat="1" ht="15" customHeight="1" x14ac:dyDescent="0.25">
      <c r="C8819" s="170"/>
      <c r="E8819" s="176"/>
      <c r="F8819" s="171"/>
      <c r="G8819" s="212"/>
      <c r="H8819" s="176"/>
      <c r="I8819" s="163"/>
    </row>
    <row r="8820" spans="3:9" s="175" customFormat="1" ht="15" customHeight="1" x14ac:dyDescent="0.25">
      <c r="C8820" s="170"/>
      <c r="E8820" s="176"/>
      <c r="F8820" s="171"/>
      <c r="G8820" s="212"/>
      <c r="H8820" s="176"/>
      <c r="I8820" s="163"/>
    </row>
    <row r="8821" spans="3:9" s="175" customFormat="1" ht="15" customHeight="1" x14ac:dyDescent="0.25">
      <c r="C8821" s="170"/>
      <c r="E8821" s="176"/>
      <c r="F8821" s="171"/>
      <c r="G8821" s="212"/>
      <c r="H8821" s="176"/>
      <c r="I8821" s="163"/>
    </row>
    <row r="8822" spans="3:9" s="175" customFormat="1" ht="15" customHeight="1" x14ac:dyDescent="0.25">
      <c r="C8822" s="170"/>
      <c r="E8822" s="176"/>
      <c r="F8822" s="171"/>
      <c r="G8822" s="212"/>
      <c r="H8822" s="176"/>
      <c r="I8822" s="163"/>
    </row>
    <row r="8823" spans="3:9" s="175" customFormat="1" ht="15" customHeight="1" x14ac:dyDescent="0.25">
      <c r="C8823" s="170"/>
      <c r="E8823" s="176"/>
      <c r="F8823" s="171"/>
      <c r="G8823" s="212"/>
      <c r="H8823" s="176"/>
      <c r="I8823" s="163"/>
    </row>
    <row r="8824" spans="3:9" s="175" customFormat="1" ht="15" customHeight="1" x14ac:dyDescent="0.25">
      <c r="C8824" s="170"/>
      <c r="E8824" s="176"/>
      <c r="F8824" s="171"/>
      <c r="G8824" s="212"/>
      <c r="H8824" s="176"/>
      <c r="I8824" s="163"/>
    </row>
    <row r="8825" spans="3:9" s="175" customFormat="1" ht="15" customHeight="1" x14ac:dyDescent="0.25">
      <c r="C8825" s="170"/>
      <c r="E8825" s="176"/>
      <c r="F8825" s="171"/>
      <c r="G8825" s="212"/>
      <c r="H8825" s="176"/>
      <c r="I8825" s="163"/>
    </row>
    <row r="8826" spans="3:9" s="175" customFormat="1" ht="15" customHeight="1" x14ac:dyDescent="0.25">
      <c r="C8826" s="170"/>
      <c r="E8826" s="176"/>
      <c r="F8826" s="171"/>
      <c r="G8826" s="212"/>
      <c r="H8826" s="176"/>
      <c r="I8826" s="163"/>
    </row>
    <row r="8827" spans="3:9" s="175" customFormat="1" ht="15" customHeight="1" x14ac:dyDescent="0.25">
      <c r="C8827" s="170"/>
      <c r="E8827" s="176"/>
      <c r="F8827" s="171"/>
      <c r="G8827" s="212"/>
      <c r="H8827" s="176"/>
      <c r="I8827" s="163"/>
    </row>
    <row r="8828" spans="3:9" s="175" customFormat="1" ht="15" customHeight="1" x14ac:dyDescent="0.25">
      <c r="C8828" s="170"/>
      <c r="E8828" s="176"/>
      <c r="F8828" s="171"/>
      <c r="G8828" s="212"/>
      <c r="H8828" s="176"/>
      <c r="I8828" s="163"/>
    </row>
    <row r="8829" spans="3:9" s="175" customFormat="1" ht="15" customHeight="1" x14ac:dyDescent="0.25">
      <c r="C8829" s="170"/>
      <c r="E8829" s="176"/>
      <c r="F8829" s="171"/>
      <c r="G8829" s="212"/>
      <c r="H8829" s="176"/>
      <c r="I8829" s="163"/>
    </row>
    <row r="8830" spans="3:9" s="175" customFormat="1" ht="15" customHeight="1" x14ac:dyDescent="0.25">
      <c r="C8830" s="170"/>
      <c r="E8830" s="176"/>
      <c r="F8830" s="171"/>
      <c r="G8830" s="212"/>
      <c r="H8830" s="176"/>
      <c r="I8830" s="163"/>
    </row>
    <row r="8831" spans="3:9" s="175" customFormat="1" ht="15" customHeight="1" x14ac:dyDescent="0.25">
      <c r="C8831" s="170"/>
      <c r="E8831" s="176"/>
      <c r="F8831" s="171"/>
      <c r="G8831" s="212"/>
      <c r="H8831" s="176"/>
      <c r="I8831" s="163"/>
    </row>
    <row r="8832" spans="3:9" s="175" customFormat="1" ht="15" customHeight="1" x14ac:dyDescent="0.25">
      <c r="C8832" s="170"/>
      <c r="E8832" s="176"/>
      <c r="F8832" s="171"/>
      <c r="G8832" s="212"/>
      <c r="H8832" s="176"/>
      <c r="I8832" s="163"/>
    </row>
    <row r="8833" spans="3:9" s="175" customFormat="1" ht="15" customHeight="1" x14ac:dyDescent="0.25">
      <c r="C8833" s="170"/>
      <c r="E8833" s="176"/>
      <c r="F8833" s="171"/>
      <c r="G8833" s="212"/>
      <c r="H8833" s="176"/>
      <c r="I8833" s="163"/>
    </row>
    <row r="8834" spans="3:9" s="175" customFormat="1" ht="15" customHeight="1" x14ac:dyDescent="0.25">
      <c r="C8834" s="170"/>
      <c r="E8834" s="176"/>
      <c r="F8834" s="171"/>
      <c r="G8834" s="212"/>
      <c r="H8834" s="176"/>
      <c r="I8834" s="163"/>
    </row>
    <row r="8835" spans="3:9" s="175" customFormat="1" ht="15" customHeight="1" x14ac:dyDescent="0.25">
      <c r="C8835" s="170"/>
      <c r="E8835" s="176"/>
      <c r="F8835" s="171"/>
      <c r="G8835" s="212"/>
      <c r="H8835" s="176"/>
      <c r="I8835" s="163"/>
    </row>
    <row r="8836" spans="3:9" s="175" customFormat="1" ht="15" customHeight="1" x14ac:dyDescent="0.25">
      <c r="C8836" s="170"/>
      <c r="E8836" s="176"/>
      <c r="F8836" s="171"/>
      <c r="G8836" s="212"/>
      <c r="H8836" s="176"/>
      <c r="I8836" s="163"/>
    </row>
    <row r="8837" spans="3:9" s="175" customFormat="1" ht="15" customHeight="1" x14ac:dyDescent="0.25">
      <c r="C8837" s="170"/>
      <c r="E8837" s="176"/>
      <c r="F8837" s="171"/>
      <c r="G8837" s="212"/>
      <c r="H8837" s="176"/>
      <c r="I8837" s="163"/>
    </row>
    <row r="8838" spans="3:9" s="175" customFormat="1" ht="15" customHeight="1" x14ac:dyDescent="0.25">
      <c r="C8838" s="170"/>
      <c r="E8838" s="176"/>
      <c r="F8838" s="171"/>
      <c r="G8838" s="212"/>
      <c r="H8838" s="176"/>
      <c r="I8838" s="163"/>
    </row>
    <row r="8839" spans="3:9" s="175" customFormat="1" ht="15" customHeight="1" x14ac:dyDescent="0.25">
      <c r="C8839" s="170"/>
      <c r="E8839" s="176"/>
      <c r="F8839" s="171"/>
      <c r="G8839" s="212"/>
      <c r="H8839" s="176"/>
      <c r="I8839" s="163"/>
    </row>
    <row r="8840" spans="3:9" s="175" customFormat="1" ht="15" customHeight="1" x14ac:dyDescent="0.25">
      <c r="C8840" s="170"/>
      <c r="E8840" s="176"/>
      <c r="F8840" s="171"/>
      <c r="G8840" s="212"/>
      <c r="H8840" s="176"/>
      <c r="I8840" s="163"/>
    </row>
    <row r="8841" spans="3:9" s="175" customFormat="1" ht="15" customHeight="1" x14ac:dyDescent="0.25">
      <c r="C8841" s="170"/>
      <c r="E8841" s="176"/>
      <c r="F8841" s="171"/>
      <c r="G8841" s="212"/>
      <c r="H8841" s="176"/>
      <c r="I8841" s="163"/>
    </row>
    <row r="8842" spans="3:9" s="175" customFormat="1" ht="15" customHeight="1" x14ac:dyDescent="0.25">
      <c r="C8842" s="170"/>
      <c r="E8842" s="176"/>
      <c r="F8842" s="171"/>
      <c r="G8842" s="212"/>
      <c r="H8842" s="176"/>
      <c r="I8842" s="163"/>
    </row>
    <row r="8843" spans="3:9" s="175" customFormat="1" ht="15" customHeight="1" x14ac:dyDescent="0.25">
      <c r="C8843" s="170"/>
      <c r="E8843" s="176"/>
      <c r="F8843" s="171"/>
      <c r="G8843" s="212"/>
      <c r="H8843" s="176"/>
      <c r="I8843" s="163"/>
    </row>
    <row r="8844" spans="3:9" s="175" customFormat="1" ht="15" customHeight="1" x14ac:dyDescent="0.25">
      <c r="C8844" s="170"/>
      <c r="E8844" s="176"/>
      <c r="F8844" s="171"/>
      <c r="G8844" s="212"/>
      <c r="H8844" s="176"/>
      <c r="I8844" s="163"/>
    </row>
    <row r="8845" spans="3:9" s="175" customFormat="1" ht="15" customHeight="1" x14ac:dyDescent="0.25">
      <c r="C8845" s="170"/>
      <c r="E8845" s="176"/>
      <c r="F8845" s="171"/>
      <c r="G8845" s="212"/>
      <c r="H8845" s="176"/>
      <c r="I8845" s="163"/>
    </row>
    <row r="8846" spans="3:9" s="175" customFormat="1" ht="15" customHeight="1" x14ac:dyDescent="0.25">
      <c r="C8846" s="170"/>
      <c r="E8846" s="176"/>
      <c r="F8846" s="171"/>
      <c r="G8846" s="212"/>
      <c r="H8846" s="176"/>
      <c r="I8846" s="163"/>
    </row>
    <row r="8847" spans="3:9" s="175" customFormat="1" ht="15" customHeight="1" x14ac:dyDescent="0.25">
      <c r="C8847" s="170"/>
      <c r="E8847" s="176"/>
      <c r="F8847" s="171"/>
      <c r="G8847" s="212"/>
      <c r="H8847" s="176"/>
      <c r="I8847" s="163"/>
    </row>
    <row r="8848" spans="3:9" s="175" customFormat="1" ht="15" customHeight="1" x14ac:dyDescent="0.25">
      <c r="C8848" s="170"/>
      <c r="E8848" s="176"/>
      <c r="F8848" s="171"/>
      <c r="G8848" s="212"/>
      <c r="H8848" s="176"/>
      <c r="I8848" s="163"/>
    </row>
    <row r="8849" spans="3:9" s="175" customFormat="1" ht="15" customHeight="1" x14ac:dyDescent="0.25">
      <c r="C8849" s="170"/>
      <c r="E8849" s="176"/>
      <c r="F8849" s="171"/>
      <c r="G8849" s="212"/>
      <c r="H8849" s="176"/>
      <c r="I8849" s="163"/>
    </row>
    <row r="8850" spans="3:9" s="175" customFormat="1" ht="15" customHeight="1" x14ac:dyDescent="0.25">
      <c r="C8850" s="170"/>
      <c r="E8850" s="176"/>
      <c r="F8850" s="171"/>
      <c r="G8850" s="212"/>
      <c r="H8850" s="176"/>
      <c r="I8850" s="163"/>
    </row>
    <row r="8851" spans="3:9" s="175" customFormat="1" ht="15" customHeight="1" x14ac:dyDescent="0.25">
      <c r="C8851" s="170"/>
      <c r="E8851" s="176"/>
      <c r="F8851" s="171"/>
      <c r="G8851" s="212"/>
      <c r="H8851" s="176"/>
      <c r="I8851" s="163"/>
    </row>
    <row r="8852" spans="3:9" s="175" customFormat="1" ht="15" customHeight="1" x14ac:dyDescent="0.25">
      <c r="C8852" s="170"/>
      <c r="E8852" s="176"/>
      <c r="F8852" s="171"/>
      <c r="G8852" s="212"/>
      <c r="H8852" s="176"/>
      <c r="I8852" s="163"/>
    </row>
    <row r="8853" spans="3:9" s="175" customFormat="1" ht="15" customHeight="1" x14ac:dyDescent="0.25">
      <c r="C8853" s="170"/>
      <c r="E8853" s="176"/>
      <c r="F8853" s="171"/>
      <c r="G8853" s="212"/>
      <c r="H8853" s="176"/>
      <c r="I8853" s="163"/>
    </row>
    <row r="8854" spans="3:9" s="175" customFormat="1" ht="15" customHeight="1" x14ac:dyDescent="0.25">
      <c r="C8854" s="170"/>
      <c r="E8854" s="176"/>
      <c r="F8854" s="171"/>
      <c r="G8854" s="212"/>
      <c r="H8854" s="176"/>
      <c r="I8854" s="163"/>
    </row>
    <row r="8855" spans="3:9" s="175" customFormat="1" ht="15" customHeight="1" x14ac:dyDescent="0.25">
      <c r="C8855" s="170"/>
      <c r="E8855" s="176"/>
      <c r="F8855" s="171"/>
      <c r="G8855" s="212"/>
      <c r="H8855" s="176"/>
      <c r="I8855" s="163"/>
    </row>
    <row r="8856" spans="3:9" s="175" customFormat="1" ht="15" customHeight="1" x14ac:dyDescent="0.25">
      <c r="C8856" s="170"/>
      <c r="E8856" s="176"/>
      <c r="F8856" s="171"/>
      <c r="G8856" s="212"/>
      <c r="H8856" s="176"/>
      <c r="I8856" s="163"/>
    </row>
    <row r="8857" spans="3:9" s="175" customFormat="1" ht="15" customHeight="1" x14ac:dyDescent="0.25">
      <c r="C8857" s="170"/>
      <c r="E8857" s="176"/>
      <c r="F8857" s="171"/>
      <c r="G8857" s="212"/>
      <c r="H8857" s="176"/>
      <c r="I8857" s="163"/>
    </row>
    <row r="8858" spans="3:9" s="175" customFormat="1" ht="15" customHeight="1" x14ac:dyDescent="0.25">
      <c r="C8858" s="170"/>
      <c r="E8858" s="176"/>
      <c r="F8858" s="171"/>
      <c r="G8858" s="212"/>
      <c r="H8858" s="176"/>
      <c r="I8858" s="163"/>
    </row>
    <row r="8859" spans="3:9" s="175" customFormat="1" ht="15" customHeight="1" x14ac:dyDescent="0.25">
      <c r="C8859" s="170"/>
      <c r="E8859" s="176"/>
      <c r="F8859" s="171"/>
      <c r="G8859" s="212"/>
      <c r="H8859" s="176"/>
      <c r="I8859" s="163"/>
    </row>
    <row r="8860" spans="3:9" s="175" customFormat="1" ht="15" customHeight="1" x14ac:dyDescent="0.25">
      <c r="C8860" s="170"/>
      <c r="E8860" s="176"/>
      <c r="F8860" s="171"/>
      <c r="G8860" s="212"/>
      <c r="H8860" s="176"/>
      <c r="I8860" s="163"/>
    </row>
    <row r="8861" spans="3:9" s="175" customFormat="1" ht="15" customHeight="1" x14ac:dyDescent="0.25">
      <c r="C8861" s="170"/>
      <c r="E8861" s="176"/>
      <c r="F8861" s="171"/>
      <c r="G8861" s="212"/>
      <c r="H8861" s="176"/>
      <c r="I8861" s="163"/>
    </row>
    <row r="8862" spans="3:9" s="175" customFormat="1" ht="15" customHeight="1" x14ac:dyDescent="0.25">
      <c r="C8862" s="170"/>
      <c r="E8862" s="176"/>
      <c r="F8862" s="171"/>
      <c r="G8862" s="212"/>
      <c r="H8862" s="176"/>
      <c r="I8862" s="163"/>
    </row>
    <row r="8863" spans="3:9" s="175" customFormat="1" ht="15" customHeight="1" x14ac:dyDescent="0.25">
      <c r="C8863" s="170"/>
      <c r="E8863" s="176"/>
      <c r="F8863" s="171"/>
      <c r="G8863" s="212"/>
      <c r="H8863" s="176"/>
      <c r="I8863" s="163"/>
    </row>
    <row r="8864" spans="3:9" s="175" customFormat="1" ht="15" customHeight="1" x14ac:dyDescent="0.25">
      <c r="C8864" s="170"/>
      <c r="E8864" s="176"/>
      <c r="F8864" s="171"/>
      <c r="G8864" s="212"/>
      <c r="H8864" s="176"/>
      <c r="I8864" s="163"/>
    </row>
    <row r="8865" spans="3:9" s="175" customFormat="1" ht="15" customHeight="1" x14ac:dyDescent="0.25">
      <c r="C8865" s="170"/>
      <c r="E8865" s="176"/>
      <c r="F8865" s="171"/>
      <c r="G8865" s="212"/>
      <c r="H8865" s="176"/>
      <c r="I8865" s="163"/>
    </row>
    <row r="8866" spans="3:9" s="175" customFormat="1" ht="15" customHeight="1" x14ac:dyDescent="0.25">
      <c r="C8866" s="170"/>
      <c r="E8866" s="176"/>
      <c r="F8866" s="171"/>
      <c r="G8866" s="212"/>
      <c r="H8866" s="176"/>
      <c r="I8866" s="163"/>
    </row>
    <row r="8867" spans="3:9" s="175" customFormat="1" ht="15" customHeight="1" x14ac:dyDescent="0.25">
      <c r="C8867" s="170"/>
      <c r="E8867" s="176"/>
      <c r="F8867" s="171"/>
      <c r="G8867" s="212"/>
      <c r="H8867" s="176"/>
      <c r="I8867" s="163"/>
    </row>
    <row r="8868" spans="3:9" s="175" customFormat="1" ht="15" customHeight="1" x14ac:dyDescent="0.25">
      <c r="C8868" s="170"/>
      <c r="E8868" s="176"/>
      <c r="F8868" s="171"/>
      <c r="G8868" s="212"/>
      <c r="H8868" s="176"/>
      <c r="I8868" s="163"/>
    </row>
    <row r="8869" spans="3:9" s="175" customFormat="1" ht="15" customHeight="1" x14ac:dyDescent="0.25">
      <c r="C8869" s="170"/>
      <c r="E8869" s="176"/>
      <c r="F8869" s="171"/>
      <c r="G8869" s="212"/>
      <c r="H8869" s="176"/>
      <c r="I8869" s="163"/>
    </row>
    <row r="8870" spans="3:9" s="175" customFormat="1" ht="15" customHeight="1" x14ac:dyDescent="0.25">
      <c r="C8870" s="170"/>
      <c r="E8870" s="176"/>
      <c r="F8870" s="171"/>
      <c r="G8870" s="212"/>
      <c r="H8870" s="176"/>
      <c r="I8870" s="163"/>
    </row>
    <row r="8871" spans="3:9" s="175" customFormat="1" ht="15" customHeight="1" x14ac:dyDescent="0.25">
      <c r="C8871" s="170"/>
      <c r="E8871" s="176"/>
      <c r="F8871" s="171"/>
      <c r="G8871" s="212"/>
      <c r="H8871" s="176"/>
      <c r="I8871" s="163"/>
    </row>
    <row r="8872" spans="3:9" s="175" customFormat="1" ht="15" customHeight="1" x14ac:dyDescent="0.25">
      <c r="C8872" s="170"/>
      <c r="E8872" s="176"/>
      <c r="F8872" s="171"/>
      <c r="G8872" s="212"/>
      <c r="H8872" s="176"/>
      <c r="I8872" s="163"/>
    </row>
    <row r="8873" spans="3:9" s="175" customFormat="1" ht="15" customHeight="1" x14ac:dyDescent="0.25">
      <c r="C8873" s="170"/>
      <c r="E8873" s="176"/>
      <c r="F8873" s="171"/>
      <c r="G8873" s="212"/>
      <c r="H8873" s="176"/>
      <c r="I8873" s="163"/>
    </row>
    <row r="8874" spans="3:9" s="175" customFormat="1" ht="15" customHeight="1" x14ac:dyDescent="0.25">
      <c r="C8874" s="170"/>
      <c r="E8874" s="176"/>
      <c r="F8874" s="171"/>
      <c r="G8874" s="212"/>
      <c r="H8874" s="176"/>
      <c r="I8874" s="163"/>
    </row>
    <row r="8875" spans="3:9" s="175" customFormat="1" ht="15" customHeight="1" x14ac:dyDescent="0.25">
      <c r="C8875" s="170"/>
      <c r="E8875" s="176"/>
      <c r="F8875" s="171"/>
      <c r="G8875" s="212"/>
      <c r="H8875" s="176"/>
      <c r="I8875" s="163"/>
    </row>
    <row r="8876" spans="3:9" s="175" customFormat="1" ht="15" customHeight="1" x14ac:dyDescent="0.25">
      <c r="C8876" s="170"/>
      <c r="E8876" s="176"/>
      <c r="F8876" s="171"/>
      <c r="G8876" s="212"/>
      <c r="H8876" s="176"/>
      <c r="I8876" s="163"/>
    </row>
    <row r="8877" spans="3:9" s="175" customFormat="1" ht="15" customHeight="1" x14ac:dyDescent="0.25">
      <c r="C8877" s="170"/>
      <c r="E8877" s="176"/>
      <c r="F8877" s="171"/>
      <c r="G8877" s="212"/>
      <c r="H8877" s="176"/>
      <c r="I8877" s="163"/>
    </row>
    <row r="8878" spans="3:9" s="175" customFormat="1" ht="15" customHeight="1" x14ac:dyDescent="0.25">
      <c r="C8878" s="170"/>
      <c r="E8878" s="176"/>
      <c r="F8878" s="171"/>
      <c r="G8878" s="212"/>
      <c r="H8878" s="176"/>
      <c r="I8878" s="163"/>
    </row>
    <row r="8879" spans="3:9" s="175" customFormat="1" ht="15" customHeight="1" x14ac:dyDescent="0.25">
      <c r="C8879" s="170"/>
      <c r="E8879" s="176"/>
      <c r="F8879" s="171"/>
      <c r="G8879" s="212"/>
      <c r="H8879" s="176"/>
      <c r="I8879" s="163"/>
    </row>
    <row r="8880" spans="3:9" s="175" customFormat="1" ht="15" customHeight="1" x14ac:dyDescent="0.25">
      <c r="C8880" s="170"/>
      <c r="E8880" s="176"/>
      <c r="F8880" s="171"/>
      <c r="G8880" s="212"/>
      <c r="H8880" s="176"/>
      <c r="I8880" s="163"/>
    </row>
    <row r="8881" spans="3:9" s="175" customFormat="1" ht="15" customHeight="1" x14ac:dyDescent="0.25">
      <c r="C8881" s="170"/>
      <c r="E8881" s="176"/>
      <c r="F8881" s="171"/>
      <c r="G8881" s="212"/>
      <c r="H8881" s="176"/>
      <c r="I8881" s="163"/>
    </row>
    <row r="8882" spans="3:9" s="175" customFormat="1" ht="15" customHeight="1" x14ac:dyDescent="0.25">
      <c r="C8882" s="170"/>
      <c r="E8882" s="176"/>
      <c r="F8882" s="171"/>
      <c r="G8882" s="212"/>
      <c r="H8882" s="176"/>
      <c r="I8882" s="163"/>
    </row>
    <row r="8883" spans="3:9" s="175" customFormat="1" ht="15" customHeight="1" x14ac:dyDescent="0.25">
      <c r="C8883" s="170"/>
      <c r="E8883" s="176"/>
      <c r="F8883" s="171"/>
      <c r="G8883" s="212"/>
      <c r="H8883" s="176"/>
      <c r="I8883" s="163"/>
    </row>
    <row r="8884" spans="3:9" s="175" customFormat="1" ht="15" customHeight="1" x14ac:dyDescent="0.25">
      <c r="C8884" s="170"/>
      <c r="E8884" s="176"/>
      <c r="F8884" s="171"/>
      <c r="G8884" s="212"/>
      <c r="H8884" s="176"/>
      <c r="I8884" s="163"/>
    </row>
    <row r="8885" spans="3:9" s="175" customFormat="1" ht="15" customHeight="1" x14ac:dyDescent="0.25">
      <c r="C8885" s="170"/>
      <c r="E8885" s="176"/>
      <c r="F8885" s="171"/>
      <c r="G8885" s="212"/>
      <c r="H8885" s="176"/>
      <c r="I8885" s="163"/>
    </row>
    <row r="8886" spans="3:9" s="175" customFormat="1" ht="15" customHeight="1" x14ac:dyDescent="0.25">
      <c r="C8886" s="170"/>
      <c r="E8886" s="176"/>
      <c r="F8886" s="171"/>
      <c r="G8886" s="212"/>
      <c r="H8886" s="176"/>
      <c r="I8886" s="163"/>
    </row>
    <row r="8887" spans="3:9" s="175" customFormat="1" ht="15" customHeight="1" x14ac:dyDescent="0.25">
      <c r="C8887" s="170"/>
      <c r="E8887" s="176"/>
      <c r="F8887" s="171"/>
      <c r="G8887" s="212"/>
      <c r="H8887" s="176"/>
      <c r="I8887" s="163"/>
    </row>
    <row r="8888" spans="3:9" s="175" customFormat="1" ht="15" customHeight="1" x14ac:dyDescent="0.25">
      <c r="C8888" s="170"/>
      <c r="E8888" s="176"/>
      <c r="F8888" s="171"/>
      <c r="G8888" s="212"/>
      <c r="H8888" s="176"/>
      <c r="I8888" s="163"/>
    </row>
    <row r="8889" spans="3:9" s="175" customFormat="1" ht="15" customHeight="1" x14ac:dyDescent="0.25">
      <c r="C8889" s="170"/>
      <c r="E8889" s="176"/>
      <c r="F8889" s="171"/>
      <c r="G8889" s="212"/>
      <c r="H8889" s="176"/>
      <c r="I8889" s="163"/>
    </row>
    <row r="8890" spans="3:9" s="175" customFormat="1" ht="15" customHeight="1" x14ac:dyDescent="0.25">
      <c r="C8890" s="170"/>
      <c r="E8890" s="176"/>
      <c r="F8890" s="171"/>
      <c r="G8890" s="212"/>
      <c r="H8890" s="176"/>
      <c r="I8890" s="163"/>
    </row>
    <row r="8891" spans="3:9" s="175" customFormat="1" ht="15" customHeight="1" x14ac:dyDescent="0.25">
      <c r="C8891" s="170"/>
      <c r="E8891" s="176"/>
      <c r="F8891" s="171"/>
      <c r="G8891" s="212"/>
      <c r="H8891" s="176"/>
      <c r="I8891" s="163"/>
    </row>
    <row r="8892" spans="3:9" s="175" customFormat="1" ht="15" customHeight="1" x14ac:dyDescent="0.25">
      <c r="C8892" s="170"/>
      <c r="E8892" s="176"/>
      <c r="F8892" s="171"/>
      <c r="G8892" s="212"/>
      <c r="H8892" s="176"/>
      <c r="I8892" s="163"/>
    </row>
    <row r="8893" spans="3:9" s="175" customFormat="1" ht="15" customHeight="1" x14ac:dyDescent="0.25">
      <c r="C8893" s="170"/>
      <c r="E8893" s="176"/>
      <c r="F8893" s="171"/>
      <c r="G8893" s="212"/>
      <c r="H8893" s="176"/>
      <c r="I8893" s="163"/>
    </row>
    <row r="8894" spans="3:9" s="175" customFormat="1" ht="15" customHeight="1" x14ac:dyDescent="0.25">
      <c r="C8894" s="170"/>
      <c r="E8894" s="176"/>
      <c r="F8894" s="171"/>
      <c r="G8894" s="212"/>
      <c r="H8894" s="176"/>
      <c r="I8894" s="163"/>
    </row>
    <row r="8895" spans="3:9" s="175" customFormat="1" ht="15" customHeight="1" x14ac:dyDescent="0.25">
      <c r="C8895" s="170"/>
      <c r="E8895" s="176"/>
      <c r="F8895" s="171"/>
      <c r="G8895" s="212"/>
      <c r="H8895" s="176"/>
      <c r="I8895" s="163"/>
    </row>
    <row r="8896" spans="3:9" s="175" customFormat="1" ht="15" customHeight="1" x14ac:dyDescent="0.25">
      <c r="C8896" s="170"/>
      <c r="E8896" s="176"/>
      <c r="F8896" s="171"/>
      <c r="G8896" s="212"/>
      <c r="H8896" s="176"/>
      <c r="I8896" s="163"/>
    </row>
    <row r="8897" spans="3:9" s="175" customFormat="1" ht="15" customHeight="1" x14ac:dyDescent="0.25">
      <c r="C8897" s="170"/>
      <c r="E8897" s="176"/>
      <c r="F8897" s="171"/>
      <c r="G8897" s="212"/>
      <c r="H8897" s="176"/>
      <c r="I8897" s="163"/>
    </row>
    <row r="8898" spans="3:9" s="175" customFormat="1" ht="15" customHeight="1" x14ac:dyDescent="0.25">
      <c r="C8898" s="170"/>
      <c r="E8898" s="176"/>
      <c r="F8898" s="171"/>
      <c r="G8898" s="212"/>
      <c r="H8898" s="176"/>
      <c r="I8898" s="163"/>
    </row>
    <row r="8899" spans="3:9" s="175" customFormat="1" ht="15" customHeight="1" x14ac:dyDescent="0.25">
      <c r="C8899" s="170"/>
      <c r="E8899" s="176"/>
      <c r="F8899" s="171"/>
      <c r="G8899" s="212"/>
      <c r="H8899" s="176"/>
      <c r="I8899" s="163"/>
    </row>
    <row r="8900" spans="3:9" s="175" customFormat="1" ht="15" customHeight="1" x14ac:dyDescent="0.25">
      <c r="C8900" s="170"/>
      <c r="E8900" s="176"/>
      <c r="F8900" s="171"/>
      <c r="G8900" s="212"/>
      <c r="H8900" s="176"/>
      <c r="I8900" s="163"/>
    </row>
    <row r="8901" spans="3:9" s="175" customFormat="1" ht="15" customHeight="1" x14ac:dyDescent="0.25">
      <c r="C8901" s="170"/>
      <c r="E8901" s="176"/>
      <c r="F8901" s="171"/>
      <c r="G8901" s="212"/>
      <c r="H8901" s="176"/>
      <c r="I8901" s="163"/>
    </row>
    <row r="8902" spans="3:9" s="175" customFormat="1" ht="15" customHeight="1" x14ac:dyDescent="0.25">
      <c r="C8902" s="170"/>
      <c r="E8902" s="176"/>
      <c r="F8902" s="171"/>
      <c r="G8902" s="212"/>
      <c r="H8902" s="176"/>
      <c r="I8902" s="163"/>
    </row>
    <row r="8903" spans="3:9" s="175" customFormat="1" ht="15" customHeight="1" x14ac:dyDescent="0.25">
      <c r="C8903" s="170"/>
      <c r="E8903" s="176"/>
      <c r="F8903" s="171"/>
      <c r="G8903" s="212"/>
      <c r="H8903" s="176"/>
      <c r="I8903" s="163"/>
    </row>
    <row r="8904" spans="3:9" s="175" customFormat="1" ht="15" customHeight="1" x14ac:dyDescent="0.25">
      <c r="C8904" s="170"/>
      <c r="E8904" s="176"/>
      <c r="F8904" s="171"/>
      <c r="G8904" s="212"/>
      <c r="H8904" s="176"/>
      <c r="I8904" s="163"/>
    </row>
    <row r="8905" spans="3:9" s="175" customFormat="1" ht="15" customHeight="1" x14ac:dyDescent="0.25">
      <c r="C8905" s="170"/>
      <c r="E8905" s="176"/>
      <c r="F8905" s="171"/>
      <c r="G8905" s="212"/>
      <c r="H8905" s="176"/>
      <c r="I8905" s="163"/>
    </row>
    <row r="8906" spans="3:9" s="175" customFormat="1" ht="15" customHeight="1" x14ac:dyDescent="0.25">
      <c r="C8906" s="170"/>
      <c r="E8906" s="176"/>
      <c r="F8906" s="171"/>
      <c r="G8906" s="212"/>
      <c r="H8906" s="176"/>
      <c r="I8906" s="163"/>
    </row>
    <row r="8907" spans="3:9" s="175" customFormat="1" ht="15" customHeight="1" x14ac:dyDescent="0.25">
      <c r="C8907" s="170"/>
      <c r="E8907" s="176"/>
      <c r="F8907" s="171"/>
      <c r="G8907" s="212"/>
      <c r="H8907" s="176"/>
      <c r="I8907" s="163"/>
    </row>
    <row r="8908" spans="3:9" s="175" customFormat="1" ht="15" customHeight="1" x14ac:dyDescent="0.25">
      <c r="C8908" s="170"/>
      <c r="E8908" s="176"/>
      <c r="F8908" s="171"/>
      <c r="G8908" s="212"/>
      <c r="H8908" s="176"/>
      <c r="I8908" s="163"/>
    </row>
    <row r="8909" spans="3:9" s="175" customFormat="1" ht="15" customHeight="1" x14ac:dyDescent="0.25">
      <c r="C8909" s="170"/>
      <c r="E8909" s="176"/>
      <c r="F8909" s="171"/>
      <c r="G8909" s="212"/>
      <c r="H8909" s="176"/>
      <c r="I8909" s="163"/>
    </row>
    <row r="8910" spans="3:9" s="175" customFormat="1" ht="15" customHeight="1" x14ac:dyDescent="0.25">
      <c r="C8910" s="170"/>
      <c r="E8910" s="176"/>
      <c r="F8910" s="171"/>
      <c r="G8910" s="212"/>
      <c r="H8910" s="176"/>
      <c r="I8910" s="163"/>
    </row>
    <row r="8911" spans="3:9" s="175" customFormat="1" ht="15" customHeight="1" x14ac:dyDescent="0.25">
      <c r="C8911" s="170"/>
      <c r="E8911" s="176"/>
      <c r="F8911" s="171"/>
      <c r="G8911" s="212"/>
      <c r="H8911" s="176"/>
      <c r="I8911" s="163"/>
    </row>
    <row r="8912" spans="3:9" s="175" customFormat="1" ht="15" customHeight="1" x14ac:dyDescent="0.25">
      <c r="C8912" s="170"/>
      <c r="E8912" s="176"/>
      <c r="F8912" s="171"/>
      <c r="G8912" s="212"/>
      <c r="H8912" s="176"/>
      <c r="I8912" s="163"/>
    </row>
    <row r="8913" spans="3:9" s="175" customFormat="1" ht="15" customHeight="1" x14ac:dyDescent="0.25">
      <c r="C8913" s="170"/>
      <c r="E8913" s="176"/>
      <c r="F8913" s="171"/>
      <c r="G8913" s="212"/>
      <c r="H8913" s="176"/>
      <c r="I8913" s="163"/>
    </row>
    <row r="8914" spans="3:9" s="175" customFormat="1" ht="15" customHeight="1" x14ac:dyDescent="0.25">
      <c r="C8914" s="170"/>
      <c r="E8914" s="176"/>
      <c r="F8914" s="171"/>
      <c r="G8914" s="212"/>
      <c r="H8914" s="176"/>
      <c r="I8914" s="163"/>
    </row>
    <row r="8915" spans="3:9" s="175" customFormat="1" ht="15" customHeight="1" x14ac:dyDescent="0.25">
      <c r="C8915" s="170"/>
      <c r="E8915" s="176"/>
      <c r="F8915" s="171"/>
      <c r="G8915" s="212"/>
      <c r="H8915" s="176"/>
      <c r="I8915" s="163"/>
    </row>
    <row r="8916" spans="3:9" s="175" customFormat="1" ht="15" customHeight="1" x14ac:dyDescent="0.25">
      <c r="C8916" s="170"/>
      <c r="E8916" s="176"/>
      <c r="F8916" s="171"/>
      <c r="G8916" s="212"/>
      <c r="H8916" s="176"/>
      <c r="I8916" s="163"/>
    </row>
    <row r="8917" spans="3:9" s="175" customFormat="1" ht="15" customHeight="1" x14ac:dyDescent="0.25">
      <c r="C8917" s="170"/>
      <c r="E8917" s="176"/>
      <c r="F8917" s="171"/>
      <c r="G8917" s="212"/>
      <c r="H8917" s="176"/>
      <c r="I8917" s="163"/>
    </row>
    <row r="8918" spans="3:9" s="175" customFormat="1" ht="15" customHeight="1" x14ac:dyDescent="0.25">
      <c r="C8918" s="170"/>
      <c r="E8918" s="176"/>
      <c r="F8918" s="171"/>
      <c r="G8918" s="212"/>
      <c r="H8918" s="176"/>
      <c r="I8918" s="163"/>
    </row>
    <row r="8919" spans="3:9" s="175" customFormat="1" ht="15" customHeight="1" x14ac:dyDescent="0.25">
      <c r="C8919" s="170"/>
      <c r="E8919" s="176"/>
      <c r="F8919" s="171"/>
      <c r="G8919" s="212"/>
      <c r="H8919" s="176"/>
      <c r="I8919" s="163"/>
    </row>
    <row r="8920" spans="3:9" s="175" customFormat="1" ht="15" customHeight="1" x14ac:dyDescent="0.25">
      <c r="C8920" s="170"/>
      <c r="E8920" s="176"/>
      <c r="F8920" s="171"/>
      <c r="G8920" s="212"/>
      <c r="H8920" s="176"/>
      <c r="I8920" s="163"/>
    </row>
    <row r="8921" spans="3:9" s="175" customFormat="1" ht="15" customHeight="1" x14ac:dyDescent="0.25">
      <c r="C8921" s="170"/>
      <c r="E8921" s="176"/>
      <c r="F8921" s="171"/>
      <c r="G8921" s="212"/>
      <c r="H8921" s="176"/>
      <c r="I8921" s="163"/>
    </row>
    <row r="8922" spans="3:9" s="175" customFormat="1" ht="15" customHeight="1" x14ac:dyDescent="0.25">
      <c r="C8922" s="170"/>
      <c r="E8922" s="176"/>
      <c r="F8922" s="171"/>
      <c r="G8922" s="212"/>
      <c r="H8922" s="176"/>
      <c r="I8922" s="163"/>
    </row>
    <row r="8923" spans="3:9" s="175" customFormat="1" ht="15" customHeight="1" x14ac:dyDescent="0.25">
      <c r="C8923" s="170"/>
      <c r="E8923" s="176"/>
      <c r="F8923" s="171"/>
      <c r="G8923" s="212"/>
      <c r="H8923" s="176"/>
      <c r="I8923" s="163"/>
    </row>
    <row r="8924" spans="3:9" s="175" customFormat="1" ht="15" customHeight="1" x14ac:dyDescent="0.25">
      <c r="C8924" s="170"/>
      <c r="E8924" s="176"/>
      <c r="F8924" s="171"/>
      <c r="G8924" s="212"/>
      <c r="H8924" s="176"/>
      <c r="I8924" s="163"/>
    </row>
    <row r="8925" spans="3:9" s="175" customFormat="1" ht="15" customHeight="1" x14ac:dyDescent="0.25">
      <c r="C8925" s="170"/>
      <c r="E8925" s="176"/>
      <c r="F8925" s="171"/>
      <c r="G8925" s="212"/>
      <c r="H8925" s="176"/>
      <c r="I8925" s="163"/>
    </row>
    <row r="8926" spans="3:9" s="175" customFormat="1" ht="15" customHeight="1" x14ac:dyDescent="0.25">
      <c r="C8926" s="170"/>
      <c r="E8926" s="176"/>
      <c r="F8926" s="171"/>
      <c r="G8926" s="212"/>
      <c r="H8926" s="176"/>
      <c r="I8926" s="163"/>
    </row>
    <row r="8927" spans="3:9" s="175" customFormat="1" ht="15" customHeight="1" x14ac:dyDescent="0.25">
      <c r="C8927" s="170"/>
      <c r="E8927" s="176"/>
      <c r="F8927" s="171"/>
      <c r="G8927" s="212"/>
      <c r="H8927" s="176"/>
      <c r="I8927" s="163"/>
    </row>
    <row r="8928" spans="3:9" s="175" customFormat="1" ht="15" customHeight="1" x14ac:dyDescent="0.25">
      <c r="C8928" s="170"/>
      <c r="E8928" s="176"/>
      <c r="F8928" s="171"/>
      <c r="G8928" s="212"/>
      <c r="H8928" s="176"/>
      <c r="I8928" s="163"/>
    </row>
    <row r="8929" spans="3:9" s="175" customFormat="1" ht="15" customHeight="1" x14ac:dyDescent="0.25">
      <c r="C8929" s="170"/>
      <c r="E8929" s="176"/>
      <c r="F8929" s="171"/>
      <c r="G8929" s="212"/>
      <c r="H8929" s="176"/>
      <c r="I8929" s="163"/>
    </row>
    <row r="8930" spans="3:9" s="175" customFormat="1" ht="15" customHeight="1" x14ac:dyDescent="0.25">
      <c r="C8930" s="170"/>
      <c r="E8930" s="176"/>
      <c r="F8930" s="171"/>
      <c r="G8930" s="212"/>
      <c r="H8930" s="176"/>
      <c r="I8930" s="163"/>
    </row>
    <row r="8931" spans="3:9" s="175" customFormat="1" ht="15" customHeight="1" x14ac:dyDescent="0.25">
      <c r="C8931" s="170"/>
      <c r="E8931" s="176"/>
      <c r="F8931" s="171"/>
      <c r="G8931" s="212"/>
      <c r="H8931" s="176"/>
      <c r="I8931" s="163"/>
    </row>
    <row r="8932" spans="3:9" s="175" customFormat="1" ht="15" customHeight="1" x14ac:dyDescent="0.25">
      <c r="C8932" s="170"/>
      <c r="E8932" s="176"/>
      <c r="F8932" s="171"/>
      <c r="G8932" s="212"/>
      <c r="H8932" s="176"/>
      <c r="I8932" s="163"/>
    </row>
    <row r="8933" spans="3:9" s="175" customFormat="1" ht="15" customHeight="1" x14ac:dyDescent="0.25">
      <c r="C8933" s="170"/>
      <c r="E8933" s="176"/>
      <c r="F8933" s="171"/>
      <c r="G8933" s="212"/>
      <c r="H8933" s="176"/>
      <c r="I8933" s="163"/>
    </row>
    <row r="8934" spans="3:9" s="175" customFormat="1" ht="15" customHeight="1" x14ac:dyDescent="0.25">
      <c r="C8934" s="170"/>
      <c r="E8934" s="176"/>
      <c r="F8934" s="171"/>
      <c r="G8934" s="212"/>
      <c r="H8934" s="176"/>
      <c r="I8934" s="163"/>
    </row>
    <row r="8935" spans="3:9" s="175" customFormat="1" ht="15" customHeight="1" x14ac:dyDescent="0.25">
      <c r="C8935" s="170"/>
      <c r="E8935" s="176"/>
      <c r="F8935" s="171"/>
      <c r="G8935" s="212"/>
      <c r="H8935" s="176"/>
      <c r="I8935" s="163"/>
    </row>
    <row r="8936" spans="3:9" s="175" customFormat="1" ht="15" customHeight="1" x14ac:dyDescent="0.25">
      <c r="C8936" s="170"/>
      <c r="E8936" s="176"/>
      <c r="F8936" s="171"/>
      <c r="G8936" s="212"/>
      <c r="H8936" s="176"/>
      <c r="I8936" s="163"/>
    </row>
    <row r="8937" spans="3:9" s="175" customFormat="1" ht="15" customHeight="1" x14ac:dyDescent="0.25">
      <c r="C8937" s="170"/>
      <c r="E8937" s="176"/>
      <c r="F8937" s="171"/>
      <c r="G8937" s="212"/>
      <c r="H8937" s="176"/>
      <c r="I8937" s="163"/>
    </row>
    <row r="8938" spans="3:9" s="175" customFormat="1" ht="15" customHeight="1" x14ac:dyDescent="0.25">
      <c r="C8938" s="170"/>
      <c r="E8938" s="176"/>
      <c r="F8938" s="171"/>
      <c r="G8938" s="212"/>
      <c r="H8938" s="176"/>
      <c r="I8938" s="163"/>
    </row>
    <row r="8939" spans="3:9" s="175" customFormat="1" ht="15" customHeight="1" x14ac:dyDescent="0.25">
      <c r="C8939" s="170"/>
      <c r="E8939" s="176"/>
      <c r="F8939" s="171"/>
      <c r="G8939" s="212"/>
      <c r="H8939" s="176"/>
      <c r="I8939" s="163"/>
    </row>
    <row r="8940" spans="3:9" s="175" customFormat="1" ht="15" customHeight="1" x14ac:dyDescent="0.25">
      <c r="C8940" s="170"/>
      <c r="E8940" s="176"/>
      <c r="F8940" s="171"/>
      <c r="G8940" s="212"/>
      <c r="H8940" s="176"/>
      <c r="I8940" s="163"/>
    </row>
    <row r="8941" spans="3:9" s="175" customFormat="1" ht="15" customHeight="1" x14ac:dyDescent="0.25">
      <c r="C8941" s="170"/>
      <c r="E8941" s="176"/>
      <c r="F8941" s="171"/>
      <c r="G8941" s="212"/>
      <c r="H8941" s="176"/>
      <c r="I8941" s="163"/>
    </row>
    <row r="8942" spans="3:9" s="175" customFormat="1" ht="15" customHeight="1" x14ac:dyDescent="0.25">
      <c r="C8942" s="170"/>
      <c r="E8942" s="176"/>
      <c r="F8942" s="171"/>
      <c r="G8942" s="212"/>
      <c r="H8942" s="176"/>
      <c r="I8942" s="163"/>
    </row>
    <row r="8943" spans="3:9" s="175" customFormat="1" ht="15" customHeight="1" x14ac:dyDescent="0.25">
      <c r="C8943" s="170"/>
      <c r="E8943" s="176"/>
      <c r="F8943" s="171"/>
      <c r="G8943" s="212"/>
      <c r="H8943" s="176"/>
      <c r="I8943" s="163"/>
    </row>
    <row r="8944" spans="3:9" s="175" customFormat="1" ht="15" customHeight="1" x14ac:dyDescent="0.25">
      <c r="C8944" s="170"/>
      <c r="E8944" s="176"/>
      <c r="F8944" s="171"/>
      <c r="G8944" s="212"/>
      <c r="H8944" s="176"/>
      <c r="I8944" s="163"/>
    </row>
    <row r="8945" spans="3:9" s="175" customFormat="1" ht="15" customHeight="1" x14ac:dyDescent="0.25">
      <c r="C8945" s="170"/>
      <c r="E8945" s="176"/>
      <c r="F8945" s="171"/>
      <c r="G8945" s="212"/>
      <c r="H8945" s="176"/>
      <c r="I8945" s="163"/>
    </row>
    <row r="8946" spans="3:9" s="175" customFormat="1" ht="15" customHeight="1" x14ac:dyDescent="0.25">
      <c r="C8946" s="170"/>
      <c r="E8946" s="176"/>
      <c r="F8946" s="171"/>
      <c r="G8946" s="212"/>
      <c r="H8946" s="176"/>
      <c r="I8946" s="163"/>
    </row>
    <row r="8947" spans="3:9" s="175" customFormat="1" ht="15" customHeight="1" x14ac:dyDescent="0.25">
      <c r="C8947" s="170"/>
      <c r="E8947" s="176"/>
      <c r="F8947" s="171"/>
      <c r="G8947" s="212"/>
      <c r="H8947" s="176"/>
      <c r="I8947" s="163"/>
    </row>
    <row r="8948" spans="3:9" s="175" customFormat="1" ht="15" customHeight="1" x14ac:dyDescent="0.25">
      <c r="C8948" s="170"/>
      <c r="E8948" s="176"/>
      <c r="F8948" s="171"/>
      <c r="G8948" s="212"/>
      <c r="H8948" s="176"/>
      <c r="I8948" s="163"/>
    </row>
    <row r="8949" spans="3:9" s="175" customFormat="1" ht="15" customHeight="1" x14ac:dyDescent="0.25">
      <c r="C8949" s="170"/>
      <c r="E8949" s="176"/>
      <c r="F8949" s="171"/>
      <c r="G8949" s="212"/>
      <c r="H8949" s="176"/>
      <c r="I8949" s="163"/>
    </row>
    <row r="8950" spans="3:9" s="175" customFormat="1" ht="15" customHeight="1" x14ac:dyDescent="0.25">
      <c r="C8950" s="170"/>
      <c r="E8950" s="176"/>
      <c r="F8950" s="171"/>
      <c r="G8950" s="212"/>
      <c r="H8950" s="176"/>
      <c r="I8950" s="163"/>
    </row>
    <row r="8951" spans="3:9" s="175" customFormat="1" ht="15" customHeight="1" x14ac:dyDescent="0.25">
      <c r="C8951" s="170"/>
      <c r="E8951" s="176"/>
      <c r="F8951" s="171"/>
      <c r="G8951" s="212"/>
      <c r="H8951" s="176"/>
      <c r="I8951" s="163"/>
    </row>
    <row r="8952" spans="3:9" s="175" customFormat="1" ht="15" customHeight="1" x14ac:dyDescent="0.25">
      <c r="C8952" s="170"/>
      <c r="E8952" s="176"/>
      <c r="F8952" s="171"/>
      <c r="G8952" s="212"/>
      <c r="H8952" s="176"/>
      <c r="I8952" s="163"/>
    </row>
    <row r="8953" spans="3:9" s="175" customFormat="1" ht="15" customHeight="1" x14ac:dyDescent="0.25">
      <c r="C8953" s="170"/>
      <c r="E8953" s="176"/>
      <c r="F8953" s="171"/>
      <c r="G8953" s="212"/>
      <c r="H8953" s="176"/>
      <c r="I8953" s="163"/>
    </row>
    <row r="8954" spans="3:9" s="175" customFormat="1" ht="15" customHeight="1" x14ac:dyDescent="0.25">
      <c r="C8954" s="170"/>
      <c r="E8954" s="176"/>
      <c r="F8954" s="171"/>
      <c r="G8954" s="212"/>
      <c r="H8954" s="176"/>
      <c r="I8954" s="163"/>
    </row>
    <row r="8955" spans="3:9" s="175" customFormat="1" ht="15" customHeight="1" x14ac:dyDescent="0.25">
      <c r="C8955" s="170"/>
      <c r="E8955" s="176"/>
      <c r="F8955" s="171"/>
      <c r="G8955" s="212"/>
      <c r="H8955" s="176"/>
      <c r="I8955" s="163"/>
    </row>
    <row r="8956" spans="3:9" s="175" customFormat="1" ht="15" customHeight="1" x14ac:dyDescent="0.25">
      <c r="C8956" s="170"/>
      <c r="E8956" s="176"/>
      <c r="F8956" s="171"/>
      <c r="G8956" s="212"/>
      <c r="H8956" s="176"/>
      <c r="I8956" s="163"/>
    </row>
    <row r="8957" spans="3:9" s="175" customFormat="1" ht="15" customHeight="1" x14ac:dyDescent="0.25">
      <c r="C8957" s="170"/>
      <c r="E8957" s="176"/>
      <c r="F8957" s="171"/>
      <c r="G8957" s="212"/>
      <c r="H8957" s="176"/>
      <c r="I8957" s="163"/>
    </row>
    <row r="8958" spans="3:9" s="175" customFormat="1" ht="15" customHeight="1" x14ac:dyDescent="0.25">
      <c r="C8958" s="170"/>
      <c r="E8958" s="176"/>
      <c r="F8958" s="171"/>
      <c r="G8958" s="212"/>
      <c r="H8958" s="176"/>
      <c r="I8958" s="163"/>
    </row>
    <row r="8959" spans="3:9" s="175" customFormat="1" ht="15" customHeight="1" x14ac:dyDescent="0.25">
      <c r="C8959" s="170"/>
      <c r="E8959" s="176"/>
      <c r="F8959" s="171"/>
      <c r="G8959" s="212"/>
      <c r="H8959" s="176"/>
      <c r="I8959" s="163"/>
    </row>
    <row r="8960" spans="3:9" s="175" customFormat="1" ht="15" customHeight="1" x14ac:dyDescent="0.25">
      <c r="C8960" s="170"/>
      <c r="E8960" s="176"/>
      <c r="F8960" s="171"/>
      <c r="G8960" s="212"/>
      <c r="H8960" s="176"/>
      <c r="I8960" s="163"/>
    </row>
    <row r="8961" spans="3:9" s="175" customFormat="1" ht="15" customHeight="1" x14ac:dyDescent="0.25">
      <c r="C8961" s="170"/>
      <c r="E8961" s="176"/>
      <c r="F8961" s="171"/>
      <c r="G8961" s="212"/>
      <c r="H8961" s="176"/>
      <c r="I8961" s="163"/>
    </row>
    <row r="8962" spans="3:9" s="175" customFormat="1" ht="15" customHeight="1" x14ac:dyDescent="0.25">
      <c r="C8962" s="170"/>
      <c r="E8962" s="176"/>
      <c r="F8962" s="171"/>
      <c r="G8962" s="212"/>
      <c r="H8962" s="176"/>
      <c r="I8962" s="163"/>
    </row>
    <row r="8963" spans="3:9" s="175" customFormat="1" ht="15" customHeight="1" x14ac:dyDescent="0.25">
      <c r="C8963" s="170"/>
      <c r="E8963" s="176"/>
      <c r="F8963" s="171"/>
      <c r="G8963" s="212"/>
      <c r="H8963" s="176"/>
      <c r="I8963" s="163"/>
    </row>
    <row r="8964" spans="3:9" s="175" customFormat="1" ht="15" customHeight="1" x14ac:dyDescent="0.25">
      <c r="C8964" s="170"/>
      <c r="E8964" s="176"/>
      <c r="F8964" s="171"/>
      <c r="G8964" s="212"/>
      <c r="H8964" s="176"/>
      <c r="I8964" s="163"/>
    </row>
    <row r="8965" spans="3:9" s="175" customFormat="1" ht="15" customHeight="1" x14ac:dyDescent="0.25">
      <c r="C8965" s="170"/>
      <c r="E8965" s="176"/>
      <c r="F8965" s="171"/>
      <c r="G8965" s="212"/>
      <c r="H8965" s="176"/>
      <c r="I8965" s="163"/>
    </row>
    <row r="8966" spans="3:9" s="175" customFormat="1" ht="15" customHeight="1" x14ac:dyDescent="0.25">
      <c r="C8966" s="170"/>
      <c r="E8966" s="176"/>
      <c r="F8966" s="171"/>
      <c r="G8966" s="212"/>
      <c r="H8966" s="176"/>
      <c r="I8966" s="163"/>
    </row>
    <row r="8967" spans="3:9" s="175" customFormat="1" ht="15" customHeight="1" x14ac:dyDescent="0.25">
      <c r="C8967" s="170"/>
      <c r="E8967" s="176"/>
      <c r="F8967" s="171"/>
      <c r="G8967" s="212"/>
      <c r="H8967" s="176"/>
      <c r="I8967" s="163"/>
    </row>
    <row r="8968" spans="3:9" s="175" customFormat="1" ht="15" customHeight="1" x14ac:dyDescent="0.25">
      <c r="C8968" s="170"/>
      <c r="E8968" s="176"/>
      <c r="F8968" s="171"/>
      <c r="G8968" s="212"/>
      <c r="H8968" s="176"/>
      <c r="I8968" s="163"/>
    </row>
    <row r="8969" spans="3:9" s="175" customFormat="1" ht="15" customHeight="1" x14ac:dyDescent="0.25">
      <c r="C8969" s="170"/>
      <c r="E8969" s="176"/>
      <c r="F8969" s="171"/>
      <c r="G8969" s="212"/>
      <c r="H8969" s="176"/>
      <c r="I8969" s="163"/>
    </row>
    <row r="8970" spans="3:9" s="175" customFormat="1" ht="15" customHeight="1" x14ac:dyDescent="0.25">
      <c r="C8970" s="170"/>
      <c r="E8970" s="176"/>
      <c r="F8970" s="171"/>
      <c r="G8970" s="212"/>
      <c r="H8970" s="176"/>
      <c r="I8970" s="163"/>
    </row>
    <row r="8971" spans="3:9" s="175" customFormat="1" ht="15" customHeight="1" x14ac:dyDescent="0.25">
      <c r="C8971" s="170"/>
      <c r="E8971" s="176"/>
      <c r="F8971" s="171"/>
      <c r="G8971" s="212"/>
      <c r="H8971" s="176"/>
      <c r="I8971" s="163"/>
    </row>
    <row r="8972" spans="3:9" s="175" customFormat="1" ht="15" customHeight="1" x14ac:dyDescent="0.25">
      <c r="C8972" s="170"/>
      <c r="E8972" s="176"/>
      <c r="F8972" s="171"/>
      <c r="G8972" s="212"/>
      <c r="H8972" s="176"/>
      <c r="I8972" s="163"/>
    </row>
    <row r="8973" spans="3:9" s="175" customFormat="1" ht="15" customHeight="1" x14ac:dyDescent="0.25">
      <c r="C8973" s="170"/>
      <c r="E8973" s="176"/>
      <c r="F8973" s="171"/>
      <c r="G8973" s="212"/>
      <c r="H8973" s="176"/>
      <c r="I8973" s="163"/>
    </row>
    <row r="8974" spans="3:9" s="175" customFormat="1" ht="15" customHeight="1" x14ac:dyDescent="0.25">
      <c r="C8974" s="170"/>
      <c r="E8974" s="176"/>
      <c r="F8974" s="171"/>
      <c r="G8974" s="212"/>
      <c r="H8974" s="176"/>
      <c r="I8974" s="163"/>
    </row>
    <row r="8975" spans="3:9" s="175" customFormat="1" ht="15" customHeight="1" x14ac:dyDescent="0.25">
      <c r="C8975" s="170"/>
      <c r="E8975" s="176"/>
      <c r="F8975" s="171"/>
      <c r="G8975" s="212"/>
      <c r="H8975" s="176"/>
      <c r="I8975" s="163"/>
    </row>
    <row r="8976" spans="3:9" s="175" customFormat="1" ht="15" customHeight="1" x14ac:dyDescent="0.25">
      <c r="C8976" s="170"/>
      <c r="E8976" s="176"/>
      <c r="F8976" s="171"/>
      <c r="G8976" s="212"/>
      <c r="H8976" s="176"/>
      <c r="I8976" s="163"/>
    </row>
    <row r="8977" spans="3:9" s="175" customFormat="1" ht="15" customHeight="1" x14ac:dyDescent="0.25">
      <c r="C8977" s="170"/>
      <c r="E8977" s="176"/>
      <c r="F8977" s="171"/>
      <c r="G8977" s="212"/>
      <c r="H8977" s="176"/>
      <c r="I8977" s="163"/>
    </row>
    <row r="8978" spans="3:9" s="175" customFormat="1" ht="15" customHeight="1" x14ac:dyDescent="0.25">
      <c r="C8978" s="170"/>
      <c r="E8978" s="176"/>
      <c r="F8978" s="171"/>
      <c r="G8978" s="212"/>
      <c r="H8978" s="176"/>
      <c r="I8978" s="163"/>
    </row>
    <row r="8979" spans="3:9" s="175" customFormat="1" ht="15" customHeight="1" x14ac:dyDescent="0.25">
      <c r="C8979" s="170"/>
      <c r="E8979" s="176"/>
      <c r="F8979" s="171"/>
      <c r="G8979" s="212"/>
      <c r="H8979" s="176"/>
      <c r="I8979" s="163"/>
    </row>
    <row r="8980" spans="3:9" s="175" customFormat="1" ht="15" customHeight="1" x14ac:dyDescent="0.25">
      <c r="C8980" s="170"/>
      <c r="E8980" s="176"/>
      <c r="F8980" s="171"/>
      <c r="G8980" s="212"/>
      <c r="H8980" s="176"/>
      <c r="I8980" s="163"/>
    </row>
    <row r="8981" spans="3:9" s="175" customFormat="1" ht="15" customHeight="1" x14ac:dyDescent="0.25">
      <c r="C8981" s="170"/>
      <c r="E8981" s="176"/>
      <c r="F8981" s="171"/>
      <c r="G8981" s="212"/>
      <c r="H8981" s="176"/>
      <c r="I8981" s="163"/>
    </row>
    <row r="8982" spans="3:9" s="175" customFormat="1" ht="15" customHeight="1" x14ac:dyDescent="0.25">
      <c r="C8982" s="170"/>
      <c r="E8982" s="176"/>
      <c r="F8982" s="171"/>
      <c r="G8982" s="212"/>
      <c r="H8982" s="176"/>
      <c r="I8982" s="163"/>
    </row>
    <row r="8983" spans="3:9" s="175" customFormat="1" ht="15" customHeight="1" x14ac:dyDescent="0.25">
      <c r="C8983" s="170"/>
      <c r="E8983" s="176"/>
      <c r="F8983" s="171"/>
      <c r="G8983" s="212"/>
      <c r="H8983" s="176"/>
      <c r="I8983" s="163"/>
    </row>
    <row r="8984" spans="3:9" s="175" customFormat="1" ht="15" customHeight="1" x14ac:dyDescent="0.25">
      <c r="C8984" s="170"/>
      <c r="E8984" s="176"/>
      <c r="F8984" s="171"/>
      <c r="G8984" s="212"/>
      <c r="H8984" s="176"/>
      <c r="I8984" s="163"/>
    </row>
    <row r="8985" spans="3:9" s="175" customFormat="1" ht="15" customHeight="1" x14ac:dyDescent="0.25">
      <c r="C8985" s="170"/>
      <c r="E8985" s="176"/>
      <c r="F8985" s="171"/>
      <c r="G8985" s="212"/>
      <c r="H8985" s="176"/>
      <c r="I8985" s="163"/>
    </row>
    <row r="8986" spans="3:9" s="175" customFormat="1" ht="15" customHeight="1" x14ac:dyDescent="0.25">
      <c r="C8986" s="170"/>
      <c r="E8986" s="176"/>
      <c r="F8986" s="171"/>
      <c r="G8986" s="212"/>
      <c r="H8986" s="176"/>
      <c r="I8986" s="163"/>
    </row>
    <row r="8987" spans="3:9" s="175" customFormat="1" ht="15" customHeight="1" x14ac:dyDescent="0.25">
      <c r="C8987" s="170"/>
      <c r="E8987" s="176"/>
      <c r="F8987" s="171"/>
      <c r="G8987" s="212"/>
      <c r="H8987" s="176"/>
      <c r="I8987" s="163"/>
    </row>
    <row r="8988" spans="3:9" s="175" customFormat="1" ht="15" customHeight="1" x14ac:dyDescent="0.25">
      <c r="C8988" s="170"/>
      <c r="E8988" s="176"/>
      <c r="F8988" s="171"/>
      <c r="G8988" s="212"/>
      <c r="H8988" s="176"/>
      <c r="I8988" s="163"/>
    </row>
    <row r="8989" spans="3:9" s="175" customFormat="1" ht="15" customHeight="1" x14ac:dyDescent="0.25">
      <c r="C8989" s="170"/>
      <c r="E8989" s="176"/>
      <c r="F8989" s="171"/>
      <c r="G8989" s="212"/>
      <c r="H8989" s="176"/>
      <c r="I8989" s="163"/>
    </row>
    <row r="8990" spans="3:9" s="175" customFormat="1" ht="15" customHeight="1" x14ac:dyDescent="0.25">
      <c r="C8990" s="170"/>
      <c r="E8990" s="176"/>
      <c r="F8990" s="171"/>
      <c r="G8990" s="212"/>
      <c r="H8990" s="176"/>
      <c r="I8990" s="163"/>
    </row>
    <row r="8991" spans="3:9" s="175" customFormat="1" ht="15" customHeight="1" x14ac:dyDescent="0.25">
      <c r="C8991" s="170"/>
      <c r="E8991" s="176"/>
      <c r="F8991" s="171"/>
      <c r="G8991" s="212"/>
      <c r="H8991" s="176"/>
      <c r="I8991" s="163"/>
    </row>
    <row r="8992" spans="3:9" s="175" customFormat="1" ht="15" customHeight="1" x14ac:dyDescent="0.25">
      <c r="C8992" s="170"/>
      <c r="E8992" s="176"/>
      <c r="F8992" s="171"/>
      <c r="G8992" s="212"/>
      <c r="H8992" s="176"/>
      <c r="I8992" s="163"/>
    </row>
    <row r="8993" spans="3:9" s="175" customFormat="1" ht="15" customHeight="1" x14ac:dyDescent="0.25">
      <c r="C8993" s="170"/>
      <c r="E8993" s="176"/>
      <c r="F8993" s="171"/>
      <c r="G8993" s="212"/>
      <c r="H8993" s="176"/>
      <c r="I8993" s="163"/>
    </row>
    <row r="8994" spans="3:9" s="175" customFormat="1" ht="15" customHeight="1" x14ac:dyDescent="0.25">
      <c r="C8994" s="170"/>
      <c r="E8994" s="176"/>
      <c r="F8994" s="171"/>
      <c r="G8994" s="212"/>
      <c r="H8994" s="176"/>
      <c r="I8994" s="163"/>
    </row>
    <row r="8995" spans="3:9" s="175" customFormat="1" ht="15" customHeight="1" x14ac:dyDescent="0.25">
      <c r="C8995" s="170"/>
      <c r="E8995" s="176"/>
      <c r="F8995" s="171"/>
      <c r="G8995" s="212"/>
      <c r="H8995" s="176"/>
      <c r="I8995" s="163"/>
    </row>
    <row r="8996" spans="3:9" s="175" customFormat="1" ht="15" customHeight="1" x14ac:dyDescent="0.25">
      <c r="C8996" s="170"/>
      <c r="E8996" s="176"/>
      <c r="F8996" s="171"/>
      <c r="G8996" s="212"/>
      <c r="H8996" s="176"/>
      <c r="I8996" s="163"/>
    </row>
    <row r="8997" spans="3:9" s="175" customFormat="1" ht="15" customHeight="1" x14ac:dyDescent="0.25">
      <c r="C8997" s="170"/>
      <c r="E8997" s="176"/>
      <c r="F8997" s="171"/>
      <c r="G8997" s="212"/>
      <c r="H8997" s="176"/>
      <c r="I8997" s="163"/>
    </row>
    <row r="8998" spans="3:9" s="175" customFormat="1" ht="15" customHeight="1" x14ac:dyDescent="0.25">
      <c r="C8998" s="170"/>
      <c r="E8998" s="176"/>
      <c r="F8998" s="171"/>
      <c r="G8998" s="212"/>
      <c r="H8998" s="176"/>
      <c r="I8998" s="163"/>
    </row>
    <row r="8999" spans="3:9" s="175" customFormat="1" ht="15" customHeight="1" x14ac:dyDescent="0.25">
      <c r="C8999" s="170"/>
      <c r="E8999" s="176"/>
      <c r="F8999" s="171"/>
      <c r="G8999" s="212"/>
      <c r="H8999" s="176"/>
      <c r="I8999" s="163"/>
    </row>
    <row r="9000" spans="3:9" s="175" customFormat="1" ht="15" customHeight="1" x14ac:dyDescent="0.25">
      <c r="C9000" s="170"/>
      <c r="E9000" s="176"/>
      <c r="F9000" s="171"/>
      <c r="G9000" s="212"/>
      <c r="H9000" s="176"/>
      <c r="I9000" s="163"/>
    </row>
    <row r="9001" spans="3:9" s="175" customFormat="1" ht="15" customHeight="1" x14ac:dyDescent="0.25">
      <c r="C9001" s="170"/>
      <c r="E9001" s="176"/>
      <c r="F9001" s="171"/>
      <c r="G9001" s="212"/>
      <c r="H9001" s="176"/>
      <c r="I9001" s="163"/>
    </row>
    <row r="9002" spans="3:9" s="175" customFormat="1" ht="15" customHeight="1" x14ac:dyDescent="0.25">
      <c r="C9002" s="170"/>
      <c r="E9002" s="176"/>
      <c r="F9002" s="171"/>
      <c r="G9002" s="212"/>
      <c r="H9002" s="176"/>
      <c r="I9002" s="163"/>
    </row>
    <row r="9003" spans="3:9" s="175" customFormat="1" ht="15" customHeight="1" x14ac:dyDescent="0.25">
      <c r="C9003" s="170"/>
      <c r="E9003" s="176"/>
      <c r="F9003" s="171"/>
      <c r="G9003" s="212"/>
      <c r="H9003" s="176"/>
      <c r="I9003" s="163"/>
    </row>
    <row r="9004" spans="3:9" s="175" customFormat="1" ht="15" customHeight="1" x14ac:dyDescent="0.25">
      <c r="C9004" s="170"/>
      <c r="E9004" s="176"/>
      <c r="F9004" s="171"/>
      <c r="G9004" s="212"/>
      <c r="H9004" s="176"/>
      <c r="I9004" s="163"/>
    </row>
    <row r="9005" spans="3:9" s="175" customFormat="1" ht="15" customHeight="1" x14ac:dyDescent="0.25">
      <c r="C9005" s="170"/>
      <c r="E9005" s="176"/>
      <c r="F9005" s="171"/>
      <c r="G9005" s="212"/>
      <c r="H9005" s="176"/>
      <c r="I9005" s="163"/>
    </row>
    <row r="9006" spans="3:9" s="175" customFormat="1" ht="15" customHeight="1" x14ac:dyDescent="0.25">
      <c r="C9006" s="170"/>
      <c r="E9006" s="176"/>
      <c r="F9006" s="171"/>
      <c r="G9006" s="212"/>
      <c r="H9006" s="176"/>
      <c r="I9006" s="163"/>
    </row>
    <row r="9007" spans="3:9" s="175" customFormat="1" ht="15" customHeight="1" x14ac:dyDescent="0.25">
      <c r="C9007" s="170"/>
      <c r="E9007" s="176"/>
      <c r="F9007" s="171"/>
      <c r="G9007" s="212"/>
      <c r="H9007" s="176"/>
      <c r="I9007" s="163"/>
    </row>
    <row r="9008" spans="3:9" s="175" customFormat="1" ht="15" customHeight="1" x14ac:dyDescent="0.25">
      <c r="C9008" s="170"/>
      <c r="E9008" s="176"/>
      <c r="F9008" s="171"/>
      <c r="G9008" s="212"/>
      <c r="H9008" s="176"/>
      <c r="I9008" s="163"/>
    </row>
    <row r="9009" spans="3:9" s="175" customFormat="1" ht="15" customHeight="1" x14ac:dyDescent="0.25">
      <c r="C9009" s="170"/>
      <c r="E9009" s="176"/>
      <c r="F9009" s="171"/>
      <c r="G9009" s="212"/>
      <c r="H9009" s="176"/>
      <c r="I9009" s="163"/>
    </row>
    <row r="9010" spans="3:9" s="175" customFormat="1" ht="15" customHeight="1" x14ac:dyDescent="0.25">
      <c r="C9010" s="170"/>
      <c r="E9010" s="176"/>
      <c r="F9010" s="171"/>
      <c r="G9010" s="212"/>
      <c r="H9010" s="176"/>
      <c r="I9010" s="163"/>
    </row>
    <row r="9011" spans="3:9" s="175" customFormat="1" ht="15" customHeight="1" x14ac:dyDescent="0.25">
      <c r="C9011" s="170"/>
      <c r="E9011" s="176"/>
      <c r="F9011" s="171"/>
      <c r="G9011" s="212"/>
      <c r="H9011" s="176"/>
      <c r="I9011" s="163"/>
    </row>
    <row r="9012" spans="3:9" s="175" customFormat="1" ht="15" customHeight="1" x14ac:dyDescent="0.25">
      <c r="C9012" s="170"/>
      <c r="E9012" s="176"/>
      <c r="F9012" s="171"/>
      <c r="G9012" s="212"/>
      <c r="H9012" s="176"/>
      <c r="I9012" s="163"/>
    </row>
    <row r="9013" spans="3:9" s="175" customFormat="1" ht="15" customHeight="1" x14ac:dyDescent="0.25">
      <c r="C9013" s="170"/>
      <c r="E9013" s="176"/>
      <c r="F9013" s="171"/>
      <c r="G9013" s="212"/>
      <c r="H9013" s="176"/>
      <c r="I9013" s="163"/>
    </row>
    <row r="9014" spans="3:9" s="175" customFormat="1" ht="15" customHeight="1" x14ac:dyDescent="0.25">
      <c r="C9014" s="170"/>
      <c r="E9014" s="176"/>
      <c r="F9014" s="171"/>
      <c r="G9014" s="212"/>
      <c r="H9014" s="176"/>
      <c r="I9014" s="163"/>
    </row>
    <row r="9015" spans="3:9" s="175" customFormat="1" ht="15" customHeight="1" x14ac:dyDescent="0.25">
      <c r="C9015" s="170"/>
      <c r="E9015" s="176"/>
      <c r="F9015" s="171"/>
      <c r="G9015" s="212"/>
      <c r="H9015" s="176"/>
      <c r="I9015" s="163"/>
    </row>
    <row r="9016" spans="3:9" s="175" customFormat="1" ht="15" customHeight="1" x14ac:dyDescent="0.25">
      <c r="C9016" s="170"/>
      <c r="E9016" s="176"/>
      <c r="F9016" s="171"/>
      <c r="G9016" s="212"/>
      <c r="H9016" s="176"/>
      <c r="I9016" s="163"/>
    </row>
    <row r="9017" spans="3:9" s="175" customFormat="1" ht="15" customHeight="1" x14ac:dyDescent="0.25">
      <c r="C9017" s="170"/>
      <c r="E9017" s="176"/>
      <c r="F9017" s="171"/>
      <c r="G9017" s="212"/>
      <c r="H9017" s="176"/>
      <c r="I9017" s="163"/>
    </row>
    <row r="9018" spans="3:9" s="175" customFormat="1" ht="15" customHeight="1" x14ac:dyDescent="0.25">
      <c r="C9018" s="170"/>
      <c r="E9018" s="176"/>
      <c r="F9018" s="171"/>
      <c r="G9018" s="212"/>
      <c r="H9018" s="176"/>
      <c r="I9018" s="163"/>
    </row>
    <row r="9019" spans="3:9" s="175" customFormat="1" ht="15" customHeight="1" x14ac:dyDescent="0.25">
      <c r="C9019" s="170"/>
      <c r="E9019" s="176"/>
      <c r="F9019" s="171"/>
      <c r="G9019" s="212"/>
      <c r="H9019" s="176"/>
      <c r="I9019" s="163"/>
    </row>
    <row r="9020" spans="3:9" s="175" customFormat="1" ht="15" customHeight="1" x14ac:dyDescent="0.25">
      <c r="C9020" s="170"/>
      <c r="E9020" s="176"/>
      <c r="F9020" s="171"/>
      <c r="G9020" s="212"/>
      <c r="H9020" s="176"/>
      <c r="I9020" s="163"/>
    </row>
    <row r="9021" spans="3:9" s="175" customFormat="1" ht="15" customHeight="1" x14ac:dyDescent="0.25">
      <c r="C9021" s="170"/>
      <c r="E9021" s="176"/>
      <c r="F9021" s="171"/>
      <c r="G9021" s="212"/>
      <c r="H9021" s="176"/>
      <c r="I9021" s="163"/>
    </row>
    <row r="9022" spans="3:9" s="175" customFormat="1" ht="15" customHeight="1" x14ac:dyDescent="0.25">
      <c r="C9022" s="170"/>
      <c r="E9022" s="176"/>
      <c r="F9022" s="171"/>
      <c r="G9022" s="212"/>
      <c r="H9022" s="176"/>
      <c r="I9022" s="163"/>
    </row>
    <row r="9023" spans="3:9" s="175" customFormat="1" ht="15" customHeight="1" x14ac:dyDescent="0.25">
      <c r="C9023" s="170"/>
      <c r="E9023" s="176"/>
      <c r="F9023" s="171"/>
      <c r="G9023" s="212"/>
      <c r="H9023" s="176"/>
      <c r="I9023" s="163"/>
    </row>
    <row r="9024" spans="3:9" s="175" customFormat="1" ht="15" customHeight="1" x14ac:dyDescent="0.25">
      <c r="C9024" s="170"/>
      <c r="E9024" s="176"/>
      <c r="F9024" s="171"/>
      <c r="G9024" s="212"/>
      <c r="H9024" s="176"/>
      <c r="I9024" s="163"/>
    </row>
    <row r="9025" spans="3:9" s="175" customFormat="1" ht="15" customHeight="1" x14ac:dyDescent="0.25">
      <c r="C9025" s="170"/>
      <c r="E9025" s="176"/>
      <c r="F9025" s="171"/>
      <c r="G9025" s="212"/>
      <c r="H9025" s="176"/>
      <c r="I9025" s="163"/>
    </row>
    <row r="9026" spans="3:9" s="175" customFormat="1" ht="15" customHeight="1" x14ac:dyDescent="0.25">
      <c r="C9026" s="170"/>
      <c r="E9026" s="176"/>
      <c r="F9026" s="171"/>
      <c r="G9026" s="212"/>
      <c r="H9026" s="176"/>
      <c r="I9026" s="163"/>
    </row>
    <row r="9027" spans="3:9" s="175" customFormat="1" ht="15" customHeight="1" x14ac:dyDescent="0.25">
      <c r="C9027" s="170"/>
      <c r="E9027" s="176"/>
      <c r="F9027" s="171"/>
      <c r="G9027" s="212"/>
      <c r="H9027" s="176"/>
      <c r="I9027" s="163"/>
    </row>
    <row r="9028" spans="3:9" s="175" customFormat="1" ht="15" customHeight="1" x14ac:dyDescent="0.25">
      <c r="C9028" s="170"/>
      <c r="E9028" s="176"/>
      <c r="F9028" s="171"/>
      <c r="G9028" s="212"/>
      <c r="H9028" s="176"/>
      <c r="I9028" s="163"/>
    </row>
    <row r="9029" spans="3:9" s="175" customFormat="1" ht="15" customHeight="1" x14ac:dyDescent="0.25">
      <c r="C9029" s="170"/>
      <c r="E9029" s="176"/>
      <c r="F9029" s="171"/>
      <c r="G9029" s="212"/>
      <c r="H9029" s="176"/>
      <c r="I9029" s="163"/>
    </row>
    <row r="9030" spans="3:9" s="175" customFormat="1" ht="15" customHeight="1" x14ac:dyDescent="0.25">
      <c r="C9030" s="170"/>
      <c r="E9030" s="176"/>
      <c r="F9030" s="171"/>
      <c r="G9030" s="212"/>
      <c r="H9030" s="176"/>
      <c r="I9030" s="163"/>
    </row>
    <row r="9031" spans="3:9" s="175" customFormat="1" ht="15" customHeight="1" x14ac:dyDescent="0.25">
      <c r="C9031" s="170"/>
      <c r="E9031" s="176"/>
      <c r="F9031" s="171"/>
      <c r="G9031" s="212"/>
      <c r="H9031" s="176"/>
      <c r="I9031" s="163"/>
    </row>
    <row r="9032" spans="3:9" s="175" customFormat="1" ht="15" customHeight="1" x14ac:dyDescent="0.25">
      <c r="C9032" s="170"/>
      <c r="E9032" s="176"/>
      <c r="F9032" s="171"/>
      <c r="G9032" s="212"/>
      <c r="H9032" s="176"/>
      <c r="I9032" s="163"/>
    </row>
    <row r="9033" spans="3:9" s="175" customFormat="1" ht="15" customHeight="1" x14ac:dyDescent="0.25">
      <c r="C9033" s="170"/>
      <c r="E9033" s="176"/>
      <c r="F9033" s="171"/>
      <c r="G9033" s="212"/>
      <c r="H9033" s="176"/>
      <c r="I9033" s="163"/>
    </row>
    <row r="9034" spans="3:9" s="175" customFormat="1" ht="15" customHeight="1" x14ac:dyDescent="0.25">
      <c r="C9034" s="170"/>
      <c r="E9034" s="176"/>
      <c r="F9034" s="171"/>
      <c r="G9034" s="212"/>
      <c r="H9034" s="176"/>
      <c r="I9034" s="163"/>
    </row>
    <row r="9035" spans="3:9" s="175" customFormat="1" ht="15" customHeight="1" x14ac:dyDescent="0.25">
      <c r="C9035" s="170"/>
      <c r="E9035" s="176"/>
      <c r="F9035" s="171"/>
      <c r="G9035" s="212"/>
      <c r="H9035" s="176"/>
      <c r="I9035" s="163"/>
    </row>
    <row r="9036" spans="3:9" s="175" customFormat="1" ht="15" customHeight="1" x14ac:dyDescent="0.25">
      <c r="C9036" s="170"/>
      <c r="E9036" s="176"/>
      <c r="F9036" s="171"/>
      <c r="G9036" s="212"/>
      <c r="H9036" s="176"/>
      <c r="I9036" s="163"/>
    </row>
    <row r="9037" spans="3:9" s="175" customFormat="1" ht="15" customHeight="1" x14ac:dyDescent="0.25">
      <c r="C9037" s="170"/>
      <c r="E9037" s="176"/>
      <c r="F9037" s="171"/>
      <c r="G9037" s="212"/>
      <c r="H9037" s="176"/>
      <c r="I9037" s="163"/>
    </row>
    <row r="9038" spans="3:9" s="175" customFormat="1" ht="15" customHeight="1" x14ac:dyDescent="0.25">
      <c r="C9038" s="170"/>
      <c r="E9038" s="176"/>
      <c r="F9038" s="171"/>
      <c r="G9038" s="212"/>
      <c r="H9038" s="176"/>
      <c r="I9038" s="163"/>
    </row>
    <row r="9039" spans="3:9" s="175" customFormat="1" ht="15" customHeight="1" x14ac:dyDescent="0.25">
      <c r="C9039" s="170"/>
      <c r="E9039" s="176"/>
      <c r="F9039" s="171"/>
      <c r="G9039" s="212"/>
      <c r="H9039" s="176"/>
      <c r="I9039" s="163"/>
    </row>
    <row r="9040" spans="3:9" s="175" customFormat="1" ht="15" customHeight="1" x14ac:dyDescent="0.25">
      <c r="C9040" s="170"/>
      <c r="E9040" s="176"/>
      <c r="F9040" s="171"/>
      <c r="G9040" s="212"/>
      <c r="H9040" s="176"/>
      <c r="I9040" s="163"/>
    </row>
    <row r="9041" spans="3:9" s="175" customFormat="1" ht="15" customHeight="1" x14ac:dyDescent="0.25">
      <c r="C9041" s="170"/>
      <c r="E9041" s="176"/>
      <c r="F9041" s="171"/>
      <c r="G9041" s="212"/>
      <c r="H9041" s="176"/>
      <c r="I9041" s="163"/>
    </row>
    <row r="9042" spans="3:9" s="175" customFormat="1" ht="15" customHeight="1" x14ac:dyDescent="0.25">
      <c r="C9042" s="170"/>
      <c r="E9042" s="176"/>
      <c r="F9042" s="171"/>
      <c r="G9042" s="212"/>
      <c r="H9042" s="176"/>
      <c r="I9042" s="163"/>
    </row>
    <row r="9043" spans="3:9" s="175" customFormat="1" ht="15" customHeight="1" x14ac:dyDescent="0.25">
      <c r="C9043" s="170"/>
      <c r="E9043" s="176"/>
      <c r="F9043" s="171"/>
      <c r="G9043" s="212"/>
      <c r="H9043" s="176"/>
      <c r="I9043" s="163"/>
    </row>
    <row r="9044" spans="3:9" s="175" customFormat="1" ht="15" customHeight="1" x14ac:dyDescent="0.25">
      <c r="C9044" s="170"/>
      <c r="E9044" s="176"/>
      <c r="F9044" s="171"/>
      <c r="G9044" s="212"/>
      <c r="H9044" s="176"/>
      <c r="I9044" s="163"/>
    </row>
    <row r="9045" spans="3:9" s="175" customFormat="1" ht="15" customHeight="1" x14ac:dyDescent="0.25">
      <c r="C9045" s="170"/>
      <c r="E9045" s="176"/>
      <c r="F9045" s="171"/>
      <c r="G9045" s="212"/>
      <c r="H9045" s="176"/>
      <c r="I9045" s="163"/>
    </row>
    <row r="9046" spans="3:9" s="175" customFormat="1" ht="15" customHeight="1" x14ac:dyDescent="0.25">
      <c r="C9046" s="170"/>
      <c r="E9046" s="176"/>
      <c r="F9046" s="171"/>
      <c r="G9046" s="212"/>
      <c r="H9046" s="176"/>
      <c r="I9046" s="163"/>
    </row>
    <row r="9047" spans="3:9" s="175" customFormat="1" ht="15" customHeight="1" x14ac:dyDescent="0.25">
      <c r="C9047" s="170"/>
      <c r="E9047" s="176"/>
      <c r="F9047" s="171"/>
      <c r="G9047" s="212"/>
      <c r="H9047" s="176"/>
      <c r="I9047" s="163"/>
    </row>
    <row r="9048" spans="3:9" s="175" customFormat="1" ht="15" customHeight="1" x14ac:dyDescent="0.25">
      <c r="C9048" s="170"/>
      <c r="E9048" s="176"/>
      <c r="F9048" s="171"/>
      <c r="G9048" s="212"/>
      <c r="H9048" s="176"/>
      <c r="I9048" s="163"/>
    </row>
    <row r="9049" spans="3:9" s="175" customFormat="1" ht="15" customHeight="1" x14ac:dyDescent="0.25">
      <c r="C9049" s="170"/>
      <c r="E9049" s="176"/>
      <c r="F9049" s="171"/>
      <c r="G9049" s="212"/>
      <c r="H9049" s="176"/>
      <c r="I9049" s="163"/>
    </row>
    <row r="9050" spans="3:9" s="175" customFormat="1" ht="15" customHeight="1" x14ac:dyDescent="0.25">
      <c r="C9050" s="170"/>
      <c r="E9050" s="176"/>
      <c r="F9050" s="171"/>
      <c r="G9050" s="212"/>
      <c r="H9050" s="176"/>
      <c r="I9050" s="163"/>
    </row>
    <row r="9051" spans="3:9" s="175" customFormat="1" ht="15" customHeight="1" x14ac:dyDescent="0.25">
      <c r="C9051" s="170"/>
      <c r="E9051" s="176"/>
      <c r="F9051" s="171"/>
      <c r="G9051" s="212"/>
      <c r="H9051" s="176"/>
      <c r="I9051" s="163"/>
    </row>
    <row r="9052" spans="3:9" s="175" customFormat="1" ht="15" customHeight="1" x14ac:dyDescent="0.25">
      <c r="C9052" s="170"/>
      <c r="E9052" s="176"/>
      <c r="F9052" s="171"/>
      <c r="G9052" s="212"/>
      <c r="H9052" s="176"/>
      <c r="I9052" s="163"/>
    </row>
    <row r="9053" spans="3:9" s="175" customFormat="1" ht="15" customHeight="1" x14ac:dyDescent="0.25">
      <c r="C9053" s="170"/>
      <c r="E9053" s="176"/>
      <c r="F9053" s="171"/>
      <c r="G9053" s="212"/>
      <c r="H9053" s="176"/>
      <c r="I9053" s="163"/>
    </row>
    <row r="9054" spans="3:9" s="175" customFormat="1" ht="15" customHeight="1" x14ac:dyDescent="0.25">
      <c r="C9054" s="170"/>
      <c r="E9054" s="176"/>
      <c r="F9054" s="171"/>
      <c r="G9054" s="212"/>
      <c r="H9054" s="176"/>
      <c r="I9054" s="163"/>
    </row>
    <row r="9055" spans="3:9" s="175" customFormat="1" ht="15" customHeight="1" x14ac:dyDescent="0.25">
      <c r="C9055" s="170"/>
      <c r="E9055" s="176"/>
      <c r="F9055" s="171"/>
      <c r="G9055" s="212"/>
      <c r="H9055" s="176"/>
      <c r="I9055" s="163"/>
    </row>
    <row r="9056" spans="3:9" s="175" customFormat="1" ht="15" customHeight="1" x14ac:dyDescent="0.25">
      <c r="C9056" s="170"/>
      <c r="E9056" s="176"/>
      <c r="F9056" s="171"/>
      <c r="G9056" s="212"/>
      <c r="H9056" s="176"/>
      <c r="I9056" s="163"/>
    </row>
    <row r="9057" spans="3:9" s="175" customFormat="1" ht="15" customHeight="1" x14ac:dyDescent="0.25">
      <c r="C9057" s="170"/>
      <c r="E9057" s="176"/>
      <c r="F9057" s="171"/>
      <c r="G9057" s="212"/>
      <c r="H9057" s="176"/>
      <c r="I9057" s="163"/>
    </row>
    <row r="9058" spans="3:9" s="175" customFormat="1" ht="15" customHeight="1" x14ac:dyDescent="0.25">
      <c r="C9058" s="170"/>
      <c r="E9058" s="176"/>
      <c r="F9058" s="171"/>
      <c r="G9058" s="212"/>
      <c r="H9058" s="176"/>
      <c r="I9058" s="163"/>
    </row>
    <row r="9059" spans="3:9" s="175" customFormat="1" ht="15" customHeight="1" x14ac:dyDescent="0.25">
      <c r="C9059" s="170"/>
      <c r="E9059" s="176"/>
      <c r="F9059" s="171"/>
      <c r="G9059" s="212"/>
      <c r="H9059" s="176"/>
      <c r="I9059" s="163"/>
    </row>
    <row r="9060" spans="3:9" s="175" customFormat="1" ht="15" customHeight="1" x14ac:dyDescent="0.25">
      <c r="C9060" s="170"/>
      <c r="E9060" s="176"/>
      <c r="F9060" s="171"/>
      <c r="G9060" s="212"/>
      <c r="H9060" s="176"/>
      <c r="I9060" s="163"/>
    </row>
    <row r="9061" spans="3:9" s="175" customFormat="1" ht="15" customHeight="1" x14ac:dyDescent="0.25">
      <c r="C9061" s="170"/>
      <c r="E9061" s="176"/>
      <c r="F9061" s="171"/>
      <c r="G9061" s="212"/>
      <c r="H9061" s="176"/>
      <c r="I9061" s="163"/>
    </row>
    <row r="9062" spans="3:9" s="175" customFormat="1" ht="15" customHeight="1" x14ac:dyDescent="0.25">
      <c r="C9062" s="170"/>
      <c r="E9062" s="176"/>
      <c r="F9062" s="171"/>
      <c r="G9062" s="212"/>
      <c r="H9062" s="176"/>
      <c r="I9062" s="163"/>
    </row>
    <row r="9063" spans="3:9" s="175" customFormat="1" ht="15" customHeight="1" x14ac:dyDescent="0.25">
      <c r="C9063" s="170"/>
      <c r="E9063" s="176"/>
      <c r="F9063" s="171"/>
      <c r="G9063" s="212"/>
      <c r="H9063" s="176"/>
      <c r="I9063" s="163"/>
    </row>
    <row r="9064" spans="3:9" s="175" customFormat="1" ht="15" customHeight="1" x14ac:dyDescent="0.25">
      <c r="C9064" s="170"/>
      <c r="E9064" s="176"/>
      <c r="F9064" s="171"/>
      <c r="G9064" s="212"/>
      <c r="H9064" s="176"/>
      <c r="I9064" s="163"/>
    </row>
    <row r="9065" spans="3:9" s="175" customFormat="1" ht="15" customHeight="1" x14ac:dyDescent="0.25">
      <c r="C9065" s="170"/>
      <c r="E9065" s="176"/>
      <c r="F9065" s="171"/>
      <c r="G9065" s="212"/>
      <c r="H9065" s="176"/>
      <c r="I9065" s="163"/>
    </row>
    <row r="9066" spans="3:9" s="175" customFormat="1" ht="15" customHeight="1" x14ac:dyDescent="0.25">
      <c r="C9066" s="170"/>
      <c r="E9066" s="176"/>
      <c r="F9066" s="171"/>
      <c r="G9066" s="212"/>
      <c r="H9066" s="176"/>
      <c r="I9066" s="163"/>
    </row>
    <row r="9067" spans="3:9" s="175" customFormat="1" ht="15" customHeight="1" x14ac:dyDescent="0.25">
      <c r="C9067" s="170"/>
      <c r="E9067" s="176"/>
      <c r="F9067" s="171"/>
      <c r="G9067" s="212"/>
      <c r="H9067" s="176"/>
      <c r="I9067" s="163"/>
    </row>
    <row r="9068" spans="3:9" s="175" customFormat="1" ht="15" customHeight="1" x14ac:dyDescent="0.25">
      <c r="C9068" s="170"/>
      <c r="E9068" s="176"/>
      <c r="F9068" s="171"/>
      <c r="G9068" s="212"/>
      <c r="H9068" s="176"/>
      <c r="I9068" s="163"/>
    </row>
    <row r="9069" spans="3:9" s="175" customFormat="1" ht="15" customHeight="1" x14ac:dyDescent="0.25">
      <c r="C9069" s="170"/>
      <c r="E9069" s="176"/>
      <c r="F9069" s="171"/>
      <c r="G9069" s="212"/>
      <c r="H9069" s="176"/>
      <c r="I9069" s="163"/>
    </row>
    <row r="9070" spans="3:9" s="175" customFormat="1" ht="15" customHeight="1" x14ac:dyDescent="0.25">
      <c r="C9070" s="170"/>
      <c r="E9070" s="176"/>
      <c r="F9070" s="171"/>
      <c r="G9070" s="212"/>
      <c r="H9070" s="176"/>
      <c r="I9070" s="163"/>
    </row>
    <row r="9071" spans="3:9" s="175" customFormat="1" ht="15" customHeight="1" x14ac:dyDescent="0.25">
      <c r="C9071" s="170"/>
      <c r="E9071" s="176"/>
      <c r="F9071" s="171"/>
      <c r="G9071" s="212"/>
      <c r="H9071" s="176"/>
      <c r="I9071" s="163"/>
    </row>
    <row r="9072" spans="3:9" s="175" customFormat="1" ht="15" customHeight="1" x14ac:dyDescent="0.25">
      <c r="C9072" s="170"/>
      <c r="E9072" s="176"/>
      <c r="F9072" s="171"/>
      <c r="G9072" s="212"/>
      <c r="H9072" s="176"/>
      <c r="I9072" s="163"/>
    </row>
    <row r="9073" spans="3:9" s="175" customFormat="1" ht="15" customHeight="1" x14ac:dyDescent="0.25">
      <c r="C9073" s="170"/>
      <c r="E9073" s="176"/>
      <c r="F9073" s="171"/>
      <c r="G9073" s="212"/>
      <c r="H9073" s="176"/>
      <c r="I9073" s="163"/>
    </row>
    <row r="9074" spans="3:9" s="175" customFormat="1" ht="15" customHeight="1" x14ac:dyDescent="0.25">
      <c r="C9074" s="170"/>
      <c r="E9074" s="176"/>
      <c r="F9074" s="171"/>
      <c r="G9074" s="212"/>
      <c r="H9074" s="176"/>
      <c r="I9074" s="163"/>
    </row>
    <row r="9075" spans="3:9" s="175" customFormat="1" ht="15" customHeight="1" x14ac:dyDescent="0.25">
      <c r="C9075" s="170"/>
      <c r="E9075" s="176"/>
      <c r="F9075" s="171"/>
      <c r="G9075" s="212"/>
      <c r="H9075" s="176"/>
      <c r="I9075" s="163"/>
    </row>
    <row r="9076" spans="3:9" s="175" customFormat="1" ht="15" customHeight="1" x14ac:dyDescent="0.25">
      <c r="C9076" s="170"/>
      <c r="E9076" s="176"/>
      <c r="F9076" s="171"/>
      <c r="G9076" s="212"/>
      <c r="H9076" s="176"/>
      <c r="I9076" s="163"/>
    </row>
    <row r="9077" spans="3:9" s="175" customFormat="1" ht="15" customHeight="1" x14ac:dyDescent="0.25">
      <c r="C9077" s="170"/>
      <c r="E9077" s="176"/>
      <c r="F9077" s="171"/>
      <c r="G9077" s="212"/>
      <c r="H9077" s="176"/>
      <c r="I9077" s="163"/>
    </row>
    <row r="9078" spans="3:9" s="175" customFormat="1" ht="15" customHeight="1" x14ac:dyDescent="0.25">
      <c r="C9078" s="170"/>
      <c r="E9078" s="176"/>
      <c r="F9078" s="171"/>
      <c r="G9078" s="212"/>
      <c r="H9078" s="176"/>
      <c r="I9078" s="163"/>
    </row>
    <row r="9079" spans="3:9" s="175" customFormat="1" ht="15" customHeight="1" x14ac:dyDescent="0.25">
      <c r="C9079" s="170"/>
      <c r="E9079" s="176"/>
      <c r="F9079" s="171"/>
      <c r="G9079" s="212"/>
      <c r="H9079" s="176"/>
      <c r="I9079" s="163"/>
    </row>
    <row r="9080" spans="3:9" s="175" customFormat="1" ht="15" customHeight="1" x14ac:dyDescent="0.25">
      <c r="C9080" s="170"/>
      <c r="E9080" s="176"/>
      <c r="F9080" s="171"/>
      <c r="G9080" s="212"/>
      <c r="H9080" s="176"/>
      <c r="I9080" s="163"/>
    </row>
    <row r="9081" spans="3:9" s="175" customFormat="1" ht="15" customHeight="1" x14ac:dyDescent="0.25">
      <c r="C9081" s="170"/>
      <c r="E9081" s="176"/>
      <c r="F9081" s="171"/>
      <c r="G9081" s="212"/>
      <c r="H9081" s="176"/>
      <c r="I9081" s="163"/>
    </row>
    <row r="9082" spans="3:9" s="175" customFormat="1" ht="15" customHeight="1" x14ac:dyDescent="0.25">
      <c r="C9082" s="170"/>
      <c r="E9082" s="176"/>
      <c r="F9082" s="171"/>
      <c r="G9082" s="212"/>
      <c r="H9082" s="176"/>
      <c r="I9082" s="163"/>
    </row>
    <row r="9083" spans="3:9" s="175" customFormat="1" ht="15" customHeight="1" x14ac:dyDescent="0.25">
      <c r="C9083" s="170"/>
      <c r="E9083" s="176"/>
      <c r="F9083" s="171"/>
      <c r="G9083" s="212"/>
      <c r="H9083" s="176"/>
      <c r="I9083" s="163"/>
    </row>
    <row r="9084" spans="3:9" s="175" customFormat="1" ht="15" customHeight="1" x14ac:dyDescent="0.25">
      <c r="C9084" s="170"/>
      <c r="E9084" s="176"/>
      <c r="F9084" s="171"/>
      <c r="G9084" s="212"/>
      <c r="H9084" s="176"/>
      <c r="I9084" s="163"/>
    </row>
    <row r="9085" spans="3:9" s="175" customFormat="1" ht="15" customHeight="1" x14ac:dyDescent="0.25">
      <c r="C9085" s="170"/>
      <c r="E9085" s="176"/>
      <c r="F9085" s="171"/>
      <c r="G9085" s="212"/>
      <c r="H9085" s="176"/>
      <c r="I9085" s="163"/>
    </row>
    <row r="9086" spans="3:9" s="175" customFormat="1" ht="15" customHeight="1" x14ac:dyDescent="0.25">
      <c r="C9086" s="170"/>
      <c r="E9086" s="176"/>
      <c r="F9086" s="171"/>
      <c r="G9086" s="212"/>
      <c r="H9086" s="176"/>
      <c r="I9086" s="163"/>
    </row>
    <row r="9087" spans="3:9" s="175" customFormat="1" ht="15" customHeight="1" x14ac:dyDescent="0.25">
      <c r="C9087" s="170"/>
      <c r="E9087" s="176"/>
      <c r="F9087" s="171"/>
      <c r="G9087" s="212"/>
      <c r="H9087" s="176"/>
      <c r="I9087" s="163"/>
    </row>
    <row r="9088" spans="3:9" s="175" customFormat="1" ht="15" customHeight="1" x14ac:dyDescent="0.25">
      <c r="C9088" s="170"/>
      <c r="E9088" s="176"/>
      <c r="F9088" s="171"/>
      <c r="G9088" s="212"/>
      <c r="H9088" s="176"/>
      <c r="I9088" s="163"/>
    </row>
    <row r="9089" spans="3:9" s="175" customFormat="1" ht="15" customHeight="1" x14ac:dyDescent="0.25">
      <c r="C9089" s="170"/>
      <c r="E9089" s="176"/>
      <c r="F9089" s="171"/>
      <c r="G9089" s="212"/>
      <c r="H9089" s="176"/>
      <c r="I9089" s="163"/>
    </row>
    <row r="9090" spans="3:9" s="175" customFormat="1" ht="15" customHeight="1" x14ac:dyDescent="0.25">
      <c r="C9090" s="170"/>
      <c r="E9090" s="176"/>
      <c r="F9090" s="171"/>
      <c r="G9090" s="212"/>
      <c r="H9090" s="176"/>
      <c r="I9090" s="163"/>
    </row>
    <row r="9091" spans="3:9" s="175" customFormat="1" ht="15" customHeight="1" x14ac:dyDescent="0.25">
      <c r="C9091" s="170"/>
      <c r="E9091" s="176"/>
      <c r="F9091" s="171"/>
      <c r="G9091" s="212"/>
      <c r="H9091" s="176"/>
      <c r="I9091" s="163"/>
    </row>
    <row r="9092" spans="3:9" s="175" customFormat="1" ht="15" customHeight="1" x14ac:dyDescent="0.25">
      <c r="C9092" s="170"/>
      <c r="E9092" s="176"/>
      <c r="F9092" s="171"/>
      <c r="G9092" s="212"/>
      <c r="H9092" s="176"/>
      <c r="I9092" s="163"/>
    </row>
    <row r="9093" spans="3:9" s="175" customFormat="1" ht="15" customHeight="1" x14ac:dyDescent="0.25">
      <c r="C9093" s="170"/>
      <c r="E9093" s="176"/>
      <c r="F9093" s="171"/>
      <c r="G9093" s="212"/>
      <c r="H9093" s="176"/>
      <c r="I9093" s="163"/>
    </row>
    <row r="9094" spans="3:9" s="175" customFormat="1" ht="15" customHeight="1" x14ac:dyDescent="0.25">
      <c r="C9094" s="170"/>
      <c r="E9094" s="176"/>
      <c r="F9094" s="171"/>
      <c r="G9094" s="212"/>
      <c r="H9094" s="176"/>
      <c r="I9094" s="163"/>
    </row>
    <row r="9095" spans="3:9" s="175" customFormat="1" ht="15" customHeight="1" x14ac:dyDescent="0.25">
      <c r="C9095" s="170"/>
      <c r="E9095" s="176"/>
      <c r="F9095" s="171"/>
      <c r="G9095" s="212"/>
      <c r="H9095" s="176"/>
      <c r="I9095" s="163"/>
    </row>
    <row r="9096" spans="3:9" s="175" customFormat="1" ht="15" customHeight="1" x14ac:dyDescent="0.25">
      <c r="C9096" s="170"/>
      <c r="E9096" s="176"/>
      <c r="F9096" s="171"/>
      <c r="G9096" s="212"/>
      <c r="H9096" s="176"/>
      <c r="I9096" s="163"/>
    </row>
    <row r="9097" spans="3:9" s="175" customFormat="1" ht="15" customHeight="1" x14ac:dyDescent="0.25">
      <c r="C9097" s="170"/>
      <c r="E9097" s="176"/>
      <c r="F9097" s="171"/>
      <c r="G9097" s="212"/>
      <c r="H9097" s="176"/>
      <c r="I9097" s="163"/>
    </row>
    <row r="9098" spans="3:9" s="175" customFormat="1" ht="15" customHeight="1" x14ac:dyDescent="0.25">
      <c r="C9098" s="170"/>
      <c r="E9098" s="176"/>
      <c r="F9098" s="171"/>
      <c r="G9098" s="212"/>
      <c r="H9098" s="176"/>
      <c r="I9098" s="163"/>
    </row>
    <row r="9099" spans="3:9" s="175" customFormat="1" ht="15" customHeight="1" x14ac:dyDescent="0.25">
      <c r="C9099" s="170"/>
      <c r="E9099" s="176"/>
      <c r="F9099" s="171"/>
      <c r="G9099" s="212"/>
      <c r="H9099" s="176"/>
      <c r="I9099" s="163"/>
    </row>
    <row r="9100" spans="3:9" s="175" customFormat="1" ht="15" customHeight="1" x14ac:dyDescent="0.25">
      <c r="C9100" s="170"/>
      <c r="E9100" s="176"/>
      <c r="F9100" s="171"/>
      <c r="G9100" s="212"/>
      <c r="H9100" s="176"/>
      <c r="I9100" s="163"/>
    </row>
    <row r="9101" spans="3:9" s="175" customFormat="1" ht="15" customHeight="1" x14ac:dyDescent="0.25">
      <c r="C9101" s="170"/>
      <c r="E9101" s="176"/>
      <c r="F9101" s="171"/>
      <c r="G9101" s="212"/>
      <c r="H9101" s="176"/>
      <c r="I9101" s="163"/>
    </row>
    <row r="9102" spans="3:9" s="175" customFormat="1" ht="15" customHeight="1" x14ac:dyDescent="0.25">
      <c r="C9102" s="170"/>
      <c r="E9102" s="176"/>
      <c r="F9102" s="171"/>
      <c r="G9102" s="212"/>
      <c r="H9102" s="176"/>
      <c r="I9102" s="163"/>
    </row>
    <row r="9103" spans="3:9" s="175" customFormat="1" ht="15" customHeight="1" x14ac:dyDescent="0.25">
      <c r="C9103" s="170"/>
      <c r="E9103" s="176"/>
      <c r="F9103" s="171"/>
      <c r="G9103" s="212"/>
      <c r="H9103" s="176"/>
      <c r="I9103" s="163"/>
    </row>
    <row r="9104" spans="3:9" s="175" customFormat="1" ht="15" customHeight="1" x14ac:dyDescent="0.25">
      <c r="C9104" s="170"/>
      <c r="E9104" s="176"/>
      <c r="F9104" s="171"/>
      <c r="G9104" s="212"/>
      <c r="H9104" s="176"/>
      <c r="I9104" s="163"/>
    </row>
    <row r="9105" spans="3:9" s="175" customFormat="1" ht="15" customHeight="1" x14ac:dyDescent="0.25">
      <c r="C9105" s="170"/>
      <c r="E9105" s="176"/>
      <c r="F9105" s="171"/>
      <c r="G9105" s="212"/>
      <c r="H9105" s="176"/>
      <c r="I9105" s="163"/>
    </row>
    <row r="9106" spans="3:9" s="175" customFormat="1" ht="15" customHeight="1" x14ac:dyDescent="0.25">
      <c r="C9106" s="170"/>
      <c r="E9106" s="176"/>
      <c r="F9106" s="171"/>
      <c r="G9106" s="212"/>
      <c r="H9106" s="176"/>
      <c r="I9106" s="163"/>
    </row>
    <row r="9107" spans="3:9" s="175" customFormat="1" ht="15" customHeight="1" x14ac:dyDescent="0.25">
      <c r="C9107" s="170"/>
      <c r="E9107" s="176"/>
      <c r="F9107" s="171"/>
      <c r="G9107" s="212"/>
      <c r="H9107" s="176"/>
      <c r="I9107" s="163"/>
    </row>
    <row r="9108" spans="3:9" s="175" customFormat="1" ht="15" customHeight="1" x14ac:dyDescent="0.25">
      <c r="C9108" s="170"/>
      <c r="E9108" s="176"/>
      <c r="F9108" s="171"/>
      <c r="G9108" s="212"/>
      <c r="H9108" s="176"/>
      <c r="I9108" s="163"/>
    </row>
    <row r="9109" spans="3:9" s="175" customFormat="1" ht="15" customHeight="1" x14ac:dyDescent="0.25">
      <c r="C9109" s="170"/>
      <c r="E9109" s="176"/>
      <c r="F9109" s="171"/>
      <c r="G9109" s="212"/>
      <c r="H9109" s="176"/>
      <c r="I9109" s="163"/>
    </row>
    <row r="9110" spans="3:9" s="175" customFormat="1" ht="15" customHeight="1" x14ac:dyDescent="0.25">
      <c r="C9110" s="170"/>
      <c r="E9110" s="176"/>
      <c r="F9110" s="171"/>
      <c r="G9110" s="212"/>
      <c r="H9110" s="176"/>
      <c r="I9110" s="163"/>
    </row>
    <row r="9111" spans="3:9" s="175" customFormat="1" ht="15" customHeight="1" x14ac:dyDescent="0.25">
      <c r="C9111" s="170"/>
      <c r="E9111" s="176"/>
      <c r="F9111" s="171"/>
      <c r="G9111" s="212"/>
      <c r="H9111" s="176"/>
      <c r="I9111" s="163"/>
    </row>
    <row r="9112" spans="3:9" s="175" customFormat="1" ht="15" customHeight="1" x14ac:dyDescent="0.25">
      <c r="C9112" s="170"/>
      <c r="E9112" s="176"/>
      <c r="F9112" s="171"/>
      <c r="G9112" s="212"/>
      <c r="H9112" s="176"/>
      <c r="I9112" s="163"/>
    </row>
    <row r="9113" spans="3:9" s="175" customFormat="1" ht="15" customHeight="1" x14ac:dyDescent="0.25">
      <c r="C9113" s="170"/>
      <c r="E9113" s="176"/>
      <c r="F9113" s="171"/>
      <c r="G9113" s="212"/>
      <c r="H9113" s="176"/>
      <c r="I9113" s="163"/>
    </row>
    <row r="9114" spans="3:9" s="175" customFormat="1" ht="15" customHeight="1" x14ac:dyDescent="0.25">
      <c r="C9114" s="170"/>
      <c r="E9114" s="176"/>
      <c r="F9114" s="171"/>
      <c r="G9114" s="212"/>
      <c r="H9114" s="176"/>
      <c r="I9114" s="163"/>
    </row>
    <row r="9115" spans="3:9" s="175" customFormat="1" ht="15" customHeight="1" x14ac:dyDescent="0.25">
      <c r="C9115" s="170"/>
      <c r="E9115" s="176"/>
      <c r="F9115" s="171"/>
      <c r="G9115" s="212"/>
      <c r="H9115" s="176"/>
      <c r="I9115" s="163"/>
    </row>
    <row r="9116" spans="3:9" s="175" customFormat="1" ht="15" customHeight="1" x14ac:dyDescent="0.25">
      <c r="C9116" s="170"/>
      <c r="E9116" s="176"/>
      <c r="F9116" s="171"/>
      <c r="G9116" s="212"/>
      <c r="H9116" s="176"/>
      <c r="I9116" s="163"/>
    </row>
    <row r="9117" spans="3:9" s="175" customFormat="1" ht="15" customHeight="1" x14ac:dyDescent="0.25">
      <c r="C9117" s="170"/>
      <c r="E9117" s="176"/>
      <c r="F9117" s="171"/>
      <c r="G9117" s="212"/>
      <c r="H9117" s="176"/>
      <c r="I9117" s="163"/>
    </row>
    <row r="9118" spans="3:9" s="175" customFormat="1" ht="15" customHeight="1" x14ac:dyDescent="0.25">
      <c r="C9118" s="170"/>
      <c r="E9118" s="176"/>
      <c r="F9118" s="171"/>
      <c r="G9118" s="212"/>
      <c r="H9118" s="176"/>
      <c r="I9118" s="163"/>
    </row>
    <row r="9119" spans="3:9" s="175" customFormat="1" ht="15" customHeight="1" x14ac:dyDescent="0.25">
      <c r="C9119" s="170"/>
      <c r="E9119" s="176"/>
      <c r="F9119" s="171"/>
      <c r="G9119" s="212"/>
      <c r="H9119" s="176"/>
      <c r="I9119" s="163"/>
    </row>
    <row r="9120" spans="3:9" s="175" customFormat="1" ht="15" customHeight="1" x14ac:dyDescent="0.25">
      <c r="C9120" s="170"/>
      <c r="E9120" s="176"/>
      <c r="F9120" s="171"/>
      <c r="G9120" s="212"/>
      <c r="H9120" s="176"/>
      <c r="I9120" s="163"/>
    </row>
    <row r="9121" spans="3:9" s="175" customFormat="1" ht="15" customHeight="1" x14ac:dyDescent="0.25">
      <c r="C9121" s="170"/>
      <c r="E9121" s="176"/>
      <c r="F9121" s="171"/>
      <c r="G9121" s="212"/>
      <c r="H9121" s="176"/>
      <c r="I9121" s="163"/>
    </row>
    <row r="9122" spans="3:9" s="175" customFormat="1" ht="15" customHeight="1" x14ac:dyDescent="0.25">
      <c r="C9122" s="170"/>
      <c r="E9122" s="176"/>
      <c r="F9122" s="171"/>
      <c r="G9122" s="212"/>
      <c r="H9122" s="176"/>
      <c r="I9122" s="163"/>
    </row>
    <row r="9123" spans="3:9" s="175" customFormat="1" ht="15" customHeight="1" x14ac:dyDescent="0.25">
      <c r="C9123" s="170"/>
      <c r="E9123" s="176"/>
      <c r="F9123" s="171"/>
      <c r="G9123" s="212"/>
      <c r="H9123" s="176"/>
      <c r="I9123" s="163"/>
    </row>
    <row r="9124" spans="3:9" s="175" customFormat="1" ht="15" customHeight="1" x14ac:dyDescent="0.25">
      <c r="C9124" s="170"/>
      <c r="E9124" s="176"/>
      <c r="F9124" s="171"/>
      <c r="G9124" s="212"/>
      <c r="H9124" s="176"/>
      <c r="I9124" s="163"/>
    </row>
    <row r="9125" spans="3:9" s="175" customFormat="1" ht="15" customHeight="1" x14ac:dyDescent="0.25">
      <c r="C9125" s="170"/>
      <c r="E9125" s="176"/>
      <c r="F9125" s="171"/>
      <c r="G9125" s="212"/>
      <c r="H9125" s="176"/>
      <c r="I9125" s="163"/>
    </row>
    <row r="9126" spans="3:9" s="175" customFormat="1" ht="15" customHeight="1" x14ac:dyDescent="0.25">
      <c r="C9126" s="170"/>
      <c r="E9126" s="176"/>
      <c r="F9126" s="171"/>
      <c r="G9126" s="212"/>
      <c r="H9126" s="176"/>
      <c r="I9126" s="163"/>
    </row>
    <row r="9127" spans="3:9" s="175" customFormat="1" ht="15" customHeight="1" x14ac:dyDescent="0.25">
      <c r="C9127" s="170"/>
      <c r="E9127" s="176"/>
      <c r="F9127" s="171"/>
      <c r="G9127" s="212"/>
      <c r="H9127" s="176"/>
      <c r="I9127" s="163"/>
    </row>
    <row r="9128" spans="3:9" s="175" customFormat="1" ht="15" customHeight="1" x14ac:dyDescent="0.25">
      <c r="C9128" s="170"/>
      <c r="E9128" s="176"/>
      <c r="F9128" s="171"/>
      <c r="G9128" s="212"/>
      <c r="H9128" s="176"/>
      <c r="I9128" s="163"/>
    </row>
    <row r="9129" spans="3:9" s="175" customFormat="1" ht="15" customHeight="1" x14ac:dyDescent="0.25">
      <c r="C9129" s="170"/>
      <c r="E9129" s="176"/>
      <c r="F9129" s="171"/>
      <c r="G9129" s="212"/>
      <c r="H9129" s="176"/>
      <c r="I9129" s="163"/>
    </row>
    <row r="9130" spans="3:9" s="175" customFormat="1" ht="15" customHeight="1" x14ac:dyDescent="0.25">
      <c r="C9130" s="170"/>
      <c r="E9130" s="176"/>
      <c r="F9130" s="171"/>
      <c r="G9130" s="212"/>
      <c r="H9130" s="176"/>
      <c r="I9130" s="163"/>
    </row>
    <row r="9131" spans="3:9" s="175" customFormat="1" ht="15" customHeight="1" x14ac:dyDescent="0.25">
      <c r="C9131" s="170"/>
      <c r="E9131" s="176"/>
      <c r="F9131" s="171"/>
      <c r="G9131" s="212"/>
      <c r="H9131" s="176"/>
      <c r="I9131" s="163"/>
    </row>
    <row r="9132" spans="3:9" s="175" customFormat="1" ht="15" customHeight="1" x14ac:dyDescent="0.25">
      <c r="C9132" s="170"/>
      <c r="E9132" s="176"/>
      <c r="F9132" s="171"/>
      <c r="G9132" s="212"/>
      <c r="H9132" s="176"/>
      <c r="I9132" s="163"/>
    </row>
    <row r="9133" spans="3:9" s="175" customFormat="1" ht="15" customHeight="1" x14ac:dyDescent="0.25">
      <c r="C9133" s="170"/>
      <c r="E9133" s="176"/>
      <c r="F9133" s="171"/>
      <c r="G9133" s="212"/>
      <c r="H9133" s="176"/>
      <c r="I9133" s="163"/>
    </row>
    <row r="9134" spans="3:9" s="175" customFormat="1" ht="15" customHeight="1" x14ac:dyDescent="0.25">
      <c r="C9134" s="170"/>
      <c r="E9134" s="176"/>
      <c r="F9134" s="171"/>
      <c r="G9134" s="212"/>
      <c r="H9134" s="176"/>
      <c r="I9134" s="163"/>
    </row>
    <row r="9135" spans="3:9" s="175" customFormat="1" ht="15" customHeight="1" x14ac:dyDescent="0.25">
      <c r="C9135" s="170"/>
      <c r="E9135" s="176"/>
      <c r="F9135" s="171"/>
      <c r="G9135" s="212"/>
      <c r="H9135" s="176"/>
      <c r="I9135" s="163"/>
    </row>
    <row r="9136" spans="3:9" s="175" customFormat="1" ht="15" customHeight="1" x14ac:dyDescent="0.25">
      <c r="C9136" s="170"/>
      <c r="E9136" s="176"/>
      <c r="F9136" s="171"/>
      <c r="G9136" s="212"/>
      <c r="H9136" s="176"/>
      <c r="I9136" s="163"/>
    </row>
    <row r="9137" spans="3:9" s="175" customFormat="1" ht="15" customHeight="1" x14ac:dyDescent="0.25">
      <c r="C9137" s="170"/>
      <c r="E9137" s="176"/>
      <c r="F9137" s="171"/>
      <c r="G9137" s="212"/>
      <c r="H9137" s="176"/>
      <c r="I9137" s="163"/>
    </row>
    <row r="9138" spans="3:9" s="175" customFormat="1" ht="15" customHeight="1" x14ac:dyDescent="0.25">
      <c r="C9138" s="170"/>
      <c r="E9138" s="176"/>
      <c r="F9138" s="171"/>
      <c r="G9138" s="212"/>
      <c r="H9138" s="176"/>
      <c r="I9138" s="163"/>
    </row>
    <row r="9139" spans="3:9" s="175" customFormat="1" ht="15" customHeight="1" x14ac:dyDescent="0.25">
      <c r="C9139" s="170"/>
      <c r="E9139" s="176"/>
      <c r="F9139" s="171"/>
      <c r="G9139" s="212"/>
      <c r="H9139" s="176"/>
      <c r="I9139" s="163"/>
    </row>
    <row r="9140" spans="3:9" s="175" customFormat="1" ht="15" customHeight="1" x14ac:dyDescent="0.25">
      <c r="C9140" s="170"/>
      <c r="E9140" s="176"/>
      <c r="F9140" s="171"/>
      <c r="G9140" s="212"/>
      <c r="H9140" s="176"/>
      <c r="I9140" s="163"/>
    </row>
    <row r="9141" spans="3:9" s="175" customFormat="1" ht="15" customHeight="1" x14ac:dyDescent="0.25">
      <c r="C9141" s="170"/>
      <c r="E9141" s="176"/>
      <c r="F9141" s="171"/>
      <c r="G9141" s="212"/>
      <c r="H9141" s="176"/>
      <c r="I9141" s="163"/>
    </row>
    <row r="9142" spans="3:9" s="175" customFormat="1" ht="15" customHeight="1" x14ac:dyDescent="0.25">
      <c r="C9142" s="170"/>
      <c r="E9142" s="176"/>
      <c r="F9142" s="171"/>
      <c r="G9142" s="212"/>
      <c r="H9142" s="176"/>
      <c r="I9142" s="163"/>
    </row>
    <row r="9143" spans="3:9" s="175" customFormat="1" ht="15" customHeight="1" x14ac:dyDescent="0.25">
      <c r="C9143" s="170"/>
      <c r="E9143" s="176"/>
      <c r="F9143" s="171"/>
      <c r="G9143" s="212"/>
      <c r="H9143" s="176"/>
      <c r="I9143" s="163"/>
    </row>
    <row r="9144" spans="3:9" s="175" customFormat="1" ht="15" customHeight="1" x14ac:dyDescent="0.25">
      <c r="C9144" s="170"/>
      <c r="E9144" s="176"/>
      <c r="F9144" s="171"/>
      <c r="G9144" s="212"/>
      <c r="H9144" s="176"/>
      <c r="I9144" s="163"/>
    </row>
    <row r="9145" spans="3:9" s="175" customFormat="1" ht="15" customHeight="1" x14ac:dyDescent="0.25">
      <c r="C9145" s="170"/>
      <c r="E9145" s="176"/>
      <c r="F9145" s="171"/>
      <c r="G9145" s="212"/>
      <c r="H9145" s="176"/>
      <c r="I9145" s="163"/>
    </row>
    <row r="9146" spans="3:9" s="175" customFormat="1" ht="15" customHeight="1" x14ac:dyDescent="0.25">
      <c r="C9146" s="170"/>
      <c r="E9146" s="176"/>
      <c r="F9146" s="171"/>
      <c r="G9146" s="212"/>
      <c r="H9146" s="176"/>
      <c r="I9146" s="163"/>
    </row>
    <row r="9147" spans="3:9" s="175" customFormat="1" ht="15" customHeight="1" x14ac:dyDescent="0.25">
      <c r="C9147" s="170"/>
      <c r="E9147" s="176"/>
      <c r="F9147" s="171"/>
      <c r="G9147" s="212"/>
      <c r="H9147" s="176"/>
      <c r="I9147" s="163"/>
    </row>
    <row r="9148" spans="3:9" s="175" customFormat="1" ht="15" customHeight="1" x14ac:dyDescent="0.25">
      <c r="C9148" s="170"/>
      <c r="E9148" s="176"/>
      <c r="F9148" s="171"/>
      <c r="G9148" s="212"/>
      <c r="H9148" s="176"/>
      <c r="I9148" s="163"/>
    </row>
    <row r="9149" spans="3:9" s="175" customFormat="1" ht="15" customHeight="1" x14ac:dyDescent="0.25">
      <c r="C9149" s="170"/>
      <c r="E9149" s="176"/>
      <c r="F9149" s="171"/>
      <c r="G9149" s="212"/>
      <c r="H9149" s="176"/>
      <c r="I9149" s="163"/>
    </row>
    <row r="9150" spans="3:9" s="175" customFormat="1" ht="15" customHeight="1" x14ac:dyDescent="0.25">
      <c r="C9150" s="170"/>
      <c r="E9150" s="176"/>
      <c r="F9150" s="171"/>
      <c r="G9150" s="212"/>
      <c r="H9150" s="176"/>
      <c r="I9150" s="163"/>
    </row>
    <row r="9151" spans="3:9" s="175" customFormat="1" ht="15" customHeight="1" x14ac:dyDescent="0.25">
      <c r="C9151" s="170"/>
      <c r="E9151" s="176"/>
      <c r="F9151" s="171"/>
      <c r="G9151" s="212"/>
      <c r="H9151" s="176"/>
      <c r="I9151" s="163"/>
    </row>
    <row r="9152" spans="3:9" s="175" customFormat="1" ht="15" customHeight="1" x14ac:dyDescent="0.25">
      <c r="C9152" s="170"/>
      <c r="E9152" s="176"/>
      <c r="F9152" s="171"/>
      <c r="G9152" s="212"/>
      <c r="H9152" s="176"/>
      <c r="I9152" s="163"/>
    </row>
    <row r="9153" spans="3:9" s="175" customFormat="1" ht="15" customHeight="1" x14ac:dyDescent="0.25">
      <c r="C9153" s="170"/>
      <c r="E9153" s="176"/>
      <c r="F9153" s="171"/>
      <c r="G9153" s="212"/>
      <c r="H9153" s="176"/>
      <c r="I9153" s="163"/>
    </row>
    <row r="9154" spans="3:9" s="175" customFormat="1" ht="15" customHeight="1" x14ac:dyDescent="0.25">
      <c r="C9154" s="170"/>
      <c r="E9154" s="176"/>
      <c r="F9154" s="171"/>
      <c r="G9154" s="212"/>
      <c r="H9154" s="176"/>
      <c r="I9154" s="163"/>
    </row>
    <row r="9155" spans="3:9" s="175" customFormat="1" ht="15" customHeight="1" x14ac:dyDescent="0.25">
      <c r="C9155" s="170"/>
      <c r="E9155" s="176"/>
      <c r="F9155" s="171"/>
      <c r="G9155" s="212"/>
      <c r="H9155" s="176"/>
      <c r="I9155" s="163"/>
    </row>
    <row r="9156" spans="3:9" s="175" customFormat="1" ht="15" customHeight="1" x14ac:dyDescent="0.25">
      <c r="C9156" s="170"/>
      <c r="E9156" s="176"/>
      <c r="F9156" s="171"/>
      <c r="G9156" s="212"/>
      <c r="H9156" s="176"/>
      <c r="I9156" s="163"/>
    </row>
    <row r="9157" spans="3:9" s="175" customFormat="1" ht="15" customHeight="1" x14ac:dyDescent="0.25">
      <c r="C9157" s="170"/>
      <c r="E9157" s="176"/>
      <c r="F9157" s="171"/>
      <c r="G9157" s="212"/>
      <c r="H9157" s="176"/>
      <c r="I9157" s="163"/>
    </row>
    <row r="9158" spans="3:9" s="175" customFormat="1" ht="15" customHeight="1" x14ac:dyDescent="0.25">
      <c r="C9158" s="170"/>
      <c r="E9158" s="176"/>
      <c r="F9158" s="171"/>
      <c r="G9158" s="212"/>
      <c r="H9158" s="176"/>
      <c r="I9158" s="163"/>
    </row>
    <row r="9159" spans="3:9" s="175" customFormat="1" ht="15" customHeight="1" x14ac:dyDescent="0.25">
      <c r="C9159" s="170"/>
      <c r="E9159" s="176"/>
      <c r="F9159" s="171"/>
      <c r="G9159" s="212"/>
      <c r="H9159" s="176"/>
      <c r="I9159" s="163"/>
    </row>
    <row r="9160" spans="3:9" s="175" customFormat="1" ht="15" customHeight="1" x14ac:dyDescent="0.25">
      <c r="C9160" s="170"/>
      <c r="E9160" s="176"/>
      <c r="F9160" s="171"/>
      <c r="G9160" s="212"/>
      <c r="H9160" s="176"/>
      <c r="I9160" s="163"/>
    </row>
    <row r="9161" spans="3:9" s="175" customFormat="1" ht="15" customHeight="1" x14ac:dyDescent="0.25">
      <c r="C9161" s="170"/>
      <c r="E9161" s="176"/>
      <c r="F9161" s="171"/>
      <c r="G9161" s="212"/>
      <c r="H9161" s="176"/>
      <c r="I9161" s="163"/>
    </row>
    <row r="9162" spans="3:9" s="175" customFormat="1" ht="15" customHeight="1" x14ac:dyDescent="0.25">
      <c r="C9162" s="170"/>
      <c r="E9162" s="176"/>
      <c r="F9162" s="171"/>
      <c r="G9162" s="212"/>
      <c r="H9162" s="176"/>
      <c r="I9162" s="163"/>
    </row>
    <row r="9163" spans="3:9" s="175" customFormat="1" ht="15" customHeight="1" x14ac:dyDescent="0.25">
      <c r="C9163" s="170"/>
      <c r="E9163" s="176"/>
      <c r="F9163" s="171"/>
      <c r="G9163" s="212"/>
      <c r="H9163" s="176"/>
      <c r="I9163" s="163"/>
    </row>
    <row r="9164" spans="3:9" s="175" customFormat="1" ht="15" customHeight="1" x14ac:dyDescent="0.25">
      <c r="C9164" s="170"/>
      <c r="E9164" s="176"/>
      <c r="F9164" s="171"/>
      <c r="G9164" s="212"/>
      <c r="H9164" s="176"/>
      <c r="I9164" s="163"/>
    </row>
    <row r="9165" spans="3:9" s="175" customFormat="1" ht="15" customHeight="1" x14ac:dyDescent="0.25">
      <c r="C9165" s="170"/>
      <c r="E9165" s="176"/>
      <c r="F9165" s="171"/>
      <c r="G9165" s="212"/>
      <c r="H9165" s="176"/>
      <c r="I9165" s="163"/>
    </row>
    <row r="9166" spans="3:9" s="175" customFormat="1" ht="15" customHeight="1" x14ac:dyDescent="0.25">
      <c r="C9166" s="170"/>
      <c r="E9166" s="176"/>
      <c r="F9166" s="171"/>
      <c r="G9166" s="212"/>
      <c r="H9166" s="176"/>
      <c r="I9166" s="163"/>
    </row>
    <row r="9167" spans="3:9" s="175" customFormat="1" ht="15" customHeight="1" x14ac:dyDescent="0.25">
      <c r="C9167" s="170"/>
      <c r="E9167" s="176"/>
      <c r="F9167" s="171"/>
      <c r="G9167" s="212"/>
      <c r="H9167" s="176"/>
      <c r="I9167" s="163"/>
    </row>
    <row r="9168" spans="3:9" s="175" customFormat="1" ht="15" customHeight="1" x14ac:dyDescent="0.25">
      <c r="C9168" s="170"/>
      <c r="E9168" s="176"/>
      <c r="F9168" s="171"/>
      <c r="G9168" s="212"/>
      <c r="H9168" s="176"/>
      <c r="I9168" s="163"/>
    </row>
    <row r="9169" spans="3:9" s="175" customFormat="1" ht="15" customHeight="1" x14ac:dyDescent="0.25">
      <c r="C9169" s="170"/>
      <c r="E9169" s="176"/>
      <c r="F9169" s="171"/>
      <c r="G9169" s="212"/>
      <c r="H9169" s="176"/>
      <c r="I9169" s="163"/>
    </row>
    <row r="9170" spans="3:9" s="175" customFormat="1" ht="15" customHeight="1" x14ac:dyDescent="0.25">
      <c r="C9170" s="170"/>
      <c r="E9170" s="176"/>
      <c r="F9170" s="171"/>
      <c r="G9170" s="212"/>
      <c r="H9170" s="176"/>
      <c r="I9170" s="163"/>
    </row>
    <row r="9171" spans="3:9" s="175" customFormat="1" ht="15" customHeight="1" x14ac:dyDescent="0.25">
      <c r="C9171" s="170"/>
      <c r="E9171" s="176"/>
      <c r="F9171" s="171"/>
      <c r="G9171" s="212"/>
      <c r="H9171" s="176"/>
      <c r="I9171" s="163"/>
    </row>
    <row r="9172" spans="3:9" s="175" customFormat="1" ht="15" customHeight="1" x14ac:dyDescent="0.25">
      <c r="C9172" s="170"/>
      <c r="E9172" s="176"/>
      <c r="F9172" s="171"/>
      <c r="G9172" s="212"/>
      <c r="H9172" s="176"/>
      <c r="I9172" s="163"/>
    </row>
    <row r="9173" spans="3:9" s="175" customFormat="1" ht="15" customHeight="1" x14ac:dyDescent="0.25">
      <c r="C9173" s="170"/>
      <c r="E9173" s="176"/>
      <c r="F9173" s="171"/>
      <c r="G9173" s="212"/>
      <c r="H9173" s="176"/>
      <c r="I9173" s="163"/>
    </row>
    <row r="9174" spans="3:9" s="175" customFormat="1" ht="15" customHeight="1" x14ac:dyDescent="0.25">
      <c r="C9174" s="170"/>
      <c r="E9174" s="176"/>
      <c r="F9174" s="171"/>
      <c r="G9174" s="212"/>
      <c r="H9174" s="176"/>
      <c r="I9174" s="163"/>
    </row>
    <row r="9175" spans="3:9" s="175" customFormat="1" ht="15" customHeight="1" x14ac:dyDescent="0.25">
      <c r="C9175" s="170"/>
      <c r="E9175" s="176"/>
      <c r="F9175" s="171"/>
      <c r="G9175" s="212"/>
      <c r="H9175" s="176"/>
      <c r="I9175" s="163"/>
    </row>
    <row r="9176" spans="3:9" s="175" customFormat="1" ht="15" customHeight="1" x14ac:dyDescent="0.25">
      <c r="C9176" s="170"/>
      <c r="E9176" s="176"/>
      <c r="F9176" s="171"/>
      <c r="G9176" s="212"/>
      <c r="H9176" s="176"/>
      <c r="I9176" s="163"/>
    </row>
    <row r="9177" spans="3:9" s="175" customFormat="1" ht="15" customHeight="1" x14ac:dyDescent="0.25">
      <c r="C9177" s="170"/>
      <c r="E9177" s="176"/>
      <c r="F9177" s="171"/>
      <c r="G9177" s="212"/>
      <c r="H9177" s="176"/>
      <c r="I9177" s="163"/>
    </row>
    <row r="9178" spans="3:9" s="175" customFormat="1" ht="15" customHeight="1" x14ac:dyDescent="0.25">
      <c r="C9178" s="170"/>
      <c r="E9178" s="176"/>
      <c r="F9178" s="171"/>
      <c r="G9178" s="212"/>
      <c r="H9178" s="176"/>
      <c r="I9178" s="163"/>
    </row>
    <row r="9179" spans="3:9" s="175" customFormat="1" ht="15" customHeight="1" x14ac:dyDescent="0.25">
      <c r="C9179" s="170"/>
      <c r="E9179" s="176"/>
      <c r="F9179" s="171"/>
      <c r="G9179" s="212"/>
      <c r="H9179" s="176"/>
      <c r="I9179" s="163"/>
    </row>
    <row r="9180" spans="3:9" s="175" customFormat="1" ht="15" customHeight="1" x14ac:dyDescent="0.25">
      <c r="C9180" s="170"/>
      <c r="E9180" s="176"/>
      <c r="F9180" s="171"/>
      <c r="G9180" s="212"/>
      <c r="H9180" s="176"/>
      <c r="I9180" s="163"/>
    </row>
    <row r="9181" spans="3:9" s="175" customFormat="1" ht="15" customHeight="1" x14ac:dyDescent="0.25">
      <c r="C9181" s="170"/>
      <c r="E9181" s="176"/>
      <c r="F9181" s="171"/>
      <c r="G9181" s="212"/>
      <c r="H9181" s="176"/>
      <c r="I9181" s="163"/>
    </row>
    <row r="9182" spans="3:9" s="175" customFormat="1" ht="15" customHeight="1" x14ac:dyDescent="0.25">
      <c r="C9182" s="170"/>
      <c r="E9182" s="176"/>
      <c r="F9182" s="171"/>
      <c r="G9182" s="212"/>
      <c r="H9182" s="176"/>
      <c r="I9182" s="163"/>
    </row>
    <row r="9183" spans="3:9" s="175" customFormat="1" ht="15" customHeight="1" x14ac:dyDescent="0.25">
      <c r="C9183" s="170"/>
      <c r="E9183" s="176"/>
      <c r="F9183" s="171"/>
      <c r="G9183" s="212"/>
      <c r="H9183" s="176"/>
      <c r="I9183" s="163"/>
    </row>
    <row r="9184" spans="3:9" s="175" customFormat="1" ht="15" customHeight="1" x14ac:dyDescent="0.25">
      <c r="C9184" s="170"/>
      <c r="E9184" s="176"/>
      <c r="F9184" s="171"/>
      <c r="G9184" s="212"/>
      <c r="H9184" s="176"/>
      <c r="I9184" s="163"/>
    </row>
    <row r="9185" spans="3:9" s="175" customFormat="1" ht="15" customHeight="1" x14ac:dyDescent="0.25">
      <c r="C9185" s="170"/>
      <c r="E9185" s="176"/>
      <c r="F9185" s="171"/>
      <c r="G9185" s="212"/>
      <c r="H9185" s="176"/>
      <c r="I9185" s="163"/>
    </row>
    <row r="9186" spans="3:9" s="175" customFormat="1" ht="15" customHeight="1" x14ac:dyDescent="0.25">
      <c r="C9186" s="170"/>
      <c r="E9186" s="176"/>
      <c r="F9186" s="171"/>
      <c r="G9186" s="212"/>
      <c r="H9186" s="176"/>
      <c r="I9186" s="163"/>
    </row>
    <row r="9187" spans="3:9" s="175" customFormat="1" ht="15" customHeight="1" x14ac:dyDescent="0.25">
      <c r="C9187" s="170"/>
      <c r="E9187" s="176"/>
      <c r="F9187" s="171"/>
      <c r="G9187" s="212"/>
      <c r="H9187" s="176"/>
      <c r="I9187" s="163"/>
    </row>
    <row r="9188" spans="3:9" s="175" customFormat="1" ht="15" customHeight="1" x14ac:dyDescent="0.25">
      <c r="C9188" s="170"/>
      <c r="E9188" s="176"/>
      <c r="F9188" s="171"/>
      <c r="G9188" s="212"/>
      <c r="H9188" s="176"/>
      <c r="I9188" s="163"/>
    </row>
    <row r="9189" spans="3:9" s="175" customFormat="1" ht="15" customHeight="1" x14ac:dyDescent="0.25">
      <c r="C9189" s="170"/>
      <c r="E9189" s="176"/>
      <c r="F9189" s="171"/>
      <c r="G9189" s="212"/>
      <c r="H9189" s="176"/>
      <c r="I9189" s="163"/>
    </row>
    <row r="9190" spans="3:9" s="175" customFormat="1" ht="15" customHeight="1" x14ac:dyDescent="0.25">
      <c r="C9190" s="170"/>
      <c r="E9190" s="176"/>
      <c r="F9190" s="171"/>
      <c r="G9190" s="212"/>
      <c r="H9190" s="176"/>
      <c r="I9190" s="163"/>
    </row>
    <row r="9191" spans="3:9" s="175" customFormat="1" ht="15" customHeight="1" x14ac:dyDescent="0.25">
      <c r="C9191" s="170"/>
      <c r="E9191" s="176"/>
      <c r="F9191" s="171"/>
      <c r="G9191" s="212"/>
      <c r="H9191" s="176"/>
      <c r="I9191" s="163"/>
    </row>
    <row r="9192" spans="3:9" s="175" customFormat="1" ht="15" customHeight="1" x14ac:dyDescent="0.25">
      <c r="C9192" s="170"/>
      <c r="E9192" s="176"/>
      <c r="F9192" s="171"/>
      <c r="G9192" s="212"/>
      <c r="H9192" s="176"/>
      <c r="I9192" s="163"/>
    </row>
    <row r="9193" spans="3:9" s="175" customFormat="1" ht="15" customHeight="1" x14ac:dyDescent="0.25">
      <c r="C9193" s="170"/>
      <c r="E9193" s="176"/>
      <c r="F9193" s="171"/>
      <c r="G9193" s="212"/>
      <c r="H9193" s="176"/>
      <c r="I9193" s="163"/>
    </row>
    <row r="9194" spans="3:9" s="175" customFormat="1" ht="15" customHeight="1" x14ac:dyDescent="0.25">
      <c r="C9194" s="170"/>
      <c r="E9194" s="176"/>
      <c r="F9194" s="171"/>
      <c r="G9194" s="212"/>
      <c r="H9194" s="176"/>
      <c r="I9194" s="163"/>
    </row>
    <row r="9195" spans="3:9" s="175" customFormat="1" ht="15" customHeight="1" x14ac:dyDescent="0.25">
      <c r="C9195" s="170"/>
      <c r="E9195" s="176"/>
      <c r="F9195" s="171"/>
      <c r="G9195" s="212"/>
      <c r="H9195" s="176"/>
      <c r="I9195" s="163"/>
    </row>
    <row r="9196" spans="3:9" s="175" customFormat="1" ht="15" customHeight="1" x14ac:dyDescent="0.25">
      <c r="C9196" s="170"/>
      <c r="E9196" s="176"/>
      <c r="F9196" s="171"/>
      <c r="G9196" s="212"/>
      <c r="H9196" s="176"/>
      <c r="I9196" s="163"/>
    </row>
    <row r="9197" spans="3:9" s="175" customFormat="1" ht="15" customHeight="1" x14ac:dyDescent="0.25">
      <c r="C9197" s="170"/>
      <c r="E9197" s="176"/>
      <c r="F9197" s="171"/>
      <c r="G9197" s="212"/>
      <c r="H9197" s="176"/>
      <c r="I9197" s="163"/>
    </row>
    <row r="9198" spans="3:9" s="175" customFormat="1" ht="15" customHeight="1" x14ac:dyDescent="0.25">
      <c r="C9198" s="170"/>
      <c r="E9198" s="176"/>
      <c r="F9198" s="171"/>
      <c r="G9198" s="212"/>
      <c r="H9198" s="176"/>
      <c r="I9198" s="163"/>
    </row>
    <row r="9199" spans="3:9" s="175" customFormat="1" ht="15" customHeight="1" x14ac:dyDescent="0.25">
      <c r="C9199" s="170"/>
      <c r="E9199" s="176"/>
      <c r="F9199" s="171"/>
      <c r="G9199" s="212"/>
      <c r="H9199" s="176"/>
      <c r="I9199" s="163"/>
    </row>
    <row r="9200" spans="3:9" s="175" customFormat="1" ht="15" customHeight="1" x14ac:dyDescent="0.25">
      <c r="C9200" s="170"/>
      <c r="E9200" s="176"/>
      <c r="F9200" s="171"/>
      <c r="G9200" s="212"/>
      <c r="H9200" s="176"/>
      <c r="I9200" s="163"/>
    </row>
    <row r="9201" spans="3:9" s="175" customFormat="1" ht="15" customHeight="1" x14ac:dyDescent="0.25">
      <c r="C9201" s="170"/>
      <c r="E9201" s="176"/>
      <c r="F9201" s="171"/>
      <c r="G9201" s="212"/>
      <c r="H9201" s="176"/>
      <c r="I9201" s="163"/>
    </row>
    <row r="9202" spans="3:9" s="175" customFormat="1" ht="15" customHeight="1" x14ac:dyDescent="0.25">
      <c r="C9202" s="170"/>
      <c r="E9202" s="176"/>
      <c r="F9202" s="171"/>
      <c r="G9202" s="212"/>
      <c r="H9202" s="176"/>
      <c r="I9202" s="163"/>
    </row>
    <row r="9203" spans="3:9" s="175" customFormat="1" ht="15" customHeight="1" x14ac:dyDescent="0.25">
      <c r="C9203" s="170"/>
      <c r="E9203" s="176"/>
      <c r="F9203" s="171"/>
      <c r="G9203" s="212"/>
      <c r="H9203" s="176"/>
      <c r="I9203" s="163"/>
    </row>
    <row r="9204" spans="3:9" s="175" customFormat="1" ht="15" customHeight="1" x14ac:dyDescent="0.25">
      <c r="C9204" s="170"/>
      <c r="E9204" s="176"/>
      <c r="F9204" s="171"/>
      <c r="G9204" s="212"/>
      <c r="H9204" s="176"/>
      <c r="I9204" s="163"/>
    </row>
    <row r="9205" spans="3:9" s="175" customFormat="1" ht="15" customHeight="1" x14ac:dyDescent="0.25">
      <c r="C9205" s="170"/>
      <c r="E9205" s="176"/>
      <c r="F9205" s="171"/>
      <c r="G9205" s="212"/>
      <c r="H9205" s="176"/>
      <c r="I9205" s="163"/>
    </row>
    <row r="9206" spans="3:9" s="175" customFormat="1" ht="15" customHeight="1" x14ac:dyDescent="0.25">
      <c r="C9206" s="170"/>
      <c r="E9206" s="176"/>
      <c r="F9206" s="171"/>
      <c r="G9206" s="212"/>
      <c r="H9206" s="176"/>
      <c r="I9206" s="163"/>
    </row>
    <row r="9207" spans="3:9" s="175" customFormat="1" ht="15" customHeight="1" x14ac:dyDescent="0.25">
      <c r="C9207" s="170"/>
      <c r="E9207" s="176"/>
      <c r="F9207" s="171"/>
      <c r="G9207" s="212"/>
      <c r="H9207" s="176"/>
      <c r="I9207" s="163"/>
    </row>
    <row r="9208" spans="3:9" s="175" customFormat="1" ht="15" customHeight="1" x14ac:dyDescent="0.25">
      <c r="C9208" s="170"/>
      <c r="E9208" s="176"/>
      <c r="F9208" s="171"/>
      <c r="G9208" s="212"/>
      <c r="H9208" s="176"/>
      <c r="I9208" s="163"/>
    </row>
    <row r="9209" spans="3:9" s="175" customFormat="1" ht="15" customHeight="1" x14ac:dyDescent="0.25">
      <c r="C9209" s="170"/>
      <c r="E9209" s="176"/>
      <c r="F9209" s="171"/>
      <c r="G9209" s="212"/>
      <c r="H9209" s="176"/>
      <c r="I9209" s="163"/>
    </row>
    <row r="9210" spans="3:9" s="175" customFormat="1" ht="15" customHeight="1" x14ac:dyDescent="0.25">
      <c r="C9210" s="170"/>
      <c r="E9210" s="176"/>
      <c r="F9210" s="171"/>
      <c r="G9210" s="212"/>
      <c r="H9210" s="176"/>
      <c r="I9210" s="163"/>
    </row>
    <row r="9211" spans="3:9" s="175" customFormat="1" ht="15" customHeight="1" x14ac:dyDescent="0.25">
      <c r="C9211" s="170"/>
      <c r="E9211" s="176"/>
      <c r="F9211" s="171"/>
      <c r="G9211" s="212"/>
      <c r="H9211" s="176"/>
      <c r="I9211" s="163"/>
    </row>
    <row r="9212" spans="3:9" s="175" customFormat="1" ht="15" customHeight="1" x14ac:dyDescent="0.25">
      <c r="C9212" s="170"/>
      <c r="E9212" s="176"/>
      <c r="F9212" s="171"/>
      <c r="G9212" s="212"/>
      <c r="H9212" s="176"/>
      <c r="I9212" s="163"/>
    </row>
    <row r="9213" spans="3:9" s="175" customFormat="1" ht="15" customHeight="1" x14ac:dyDescent="0.25">
      <c r="C9213" s="170"/>
      <c r="E9213" s="176"/>
      <c r="F9213" s="171"/>
      <c r="G9213" s="212"/>
      <c r="H9213" s="176"/>
      <c r="I9213" s="163"/>
    </row>
    <row r="9214" spans="3:9" s="175" customFormat="1" ht="15" customHeight="1" x14ac:dyDescent="0.25">
      <c r="C9214" s="170"/>
      <c r="E9214" s="176"/>
      <c r="F9214" s="171"/>
      <c r="G9214" s="212"/>
      <c r="H9214" s="176"/>
      <c r="I9214" s="163"/>
    </row>
    <row r="9215" spans="3:9" s="175" customFormat="1" ht="15" customHeight="1" x14ac:dyDescent="0.25">
      <c r="C9215" s="170"/>
      <c r="E9215" s="176"/>
      <c r="F9215" s="171"/>
      <c r="G9215" s="212"/>
      <c r="H9215" s="176"/>
      <c r="I9215" s="163"/>
    </row>
    <row r="9216" spans="3:9" s="175" customFormat="1" ht="15" customHeight="1" x14ac:dyDescent="0.25">
      <c r="C9216" s="170"/>
      <c r="E9216" s="176"/>
      <c r="F9216" s="171"/>
      <c r="G9216" s="212"/>
      <c r="H9216" s="176"/>
      <c r="I9216" s="163"/>
    </row>
    <row r="9217" spans="3:9" s="175" customFormat="1" ht="15" customHeight="1" x14ac:dyDescent="0.25">
      <c r="C9217" s="170"/>
      <c r="E9217" s="176"/>
      <c r="F9217" s="171"/>
      <c r="G9217" s="212"/>
      <c r="H9217" s="176"/>
      <c r="I9217" s="163"/>
    </row>
    <row r="9218" spans="3:9" s="175" customFormat="1" ht="15" customHeight="1" x14ac:dyDescent="0.25">
      <c r="C9218" s="170"/>
      <c r="E9218" s="176"/>
      <c r="F9218" s="171"/>
      <c r="G9218" s="212"/>
      <c r="H9218" s="176"/>
      <c r="I9218" s="163"/>
    </row>
    <row r="9219" spans="3:9" s="175" customFormat="1" ht="15" customHeight="1" x14ac:dyDescent="0.25">
      <c r="C9219" s="170"/>
      <c r="E9219" s="176"/>
      <c r="F9219" s="171"/>
      <c r="G9219" s="212"/>
      <c r="H9219" s="176"/>
      <c r="I9219" s="163"/>
    </row>
    <row r="9220" spans="3:9" s="175" customFormat="1" ht="15" customHeight="1" x14ac:dyDescent="0.25">
      <c r="C9220" s="170"/>
      <c r="E9220" s="176"/>
      <c r="F9220" s="171"/>
      <c r="G9220" s="212"/>
      <c r="H9220" s="176"/>
      <c r="I9220" s="163"/>
    </row>
    <row r="9221" spans="3:9" s="175" customFormat="1" ht="15" customHeight="1" x14ac:dyDescent="0.25">
      <c r="C9221" s="170"/>
      <c r="E9221" s="176"/>
      <c r="F9221" s="171"/>
      <c r="G9221" s="212"/>
      <c r="H9221" s="176"/>
      <c r="I9221" s="163"/>
    </row>
    <row r="9222" spans="3:9" s="175" customFormat="1" ht="15" customHeight="1" x14ac:dyDescent="0.25">
      <c r="C9222" s="170"/>
      <c r="E9222" s="176"/>
      <c r="F9222" s="171"/>
      <c r="G9222" s="212"/>
      <c r="H9222" s="176"/>
      <c r="I9222" s="163"/>
    </row>
    <row r="9223" spans="3:9" s="175" customFormat="1" ht="15" customHeight="1" x14ac:dyDescent="0.25">
      <c r="C9223" s="170"/>
      <c r="E9223" s="176"/>
      <c r="F9223" s="171"/>
      <c r="G9223" s="212"/>
      <c r="H9223" s="176"/>
      <c r="I9223" s="163"/>
    </row>
    <row r="9224" spans="3:9" s="175" customFormat="1" ht="15" customHeight="1" x14ac:dyDescent="0.25">
      <c r="C9224" s="170"/>
      <c r="E9224" s="176"/>
      <c r="F9224" s="171"/>
      <c r="G9224" s="212"/>
      <c r="H9224" s="176"/>
      <c r="I9224" s="163"/>
    </row>
    <row r="9225" spans="3:9" s="175" customFormat="1" ht="15" customHeight="1" x14ac:dyDescent="0.25">
      <c r="C9225" s="170"/>
      <c r="E9225" s="176"/>
      <c r="F9225" s="171"/>
      <c r="G9225" s="212"/>
      <c r="H9225" s="176"/>
      <c r="I9225" s="163"/>
    </row>
    <row r="9226" spans="3:9" s="175" customFormat="1" ht="15" customHeight="1" x14ac:dyDescent="0.25">
      <c r="C9226" s="170"/>
      <c r="E9226" s="176"/>
      <c r="F9226" s="171"/>
      <c r="G9226" s="212"/>
      <c r="H9226" s="176"/>
      <c r="I9226" s="163"/>
    </row>
    <row r="9227" spans="3:9" s="175" customFormat="1" ht="15" customHeight="1" x14ac:dyDescent="0.25">
      <c r="C9227" s="170"/>
      <c r="E9227" s="176"/>
      <c r="F9227" s="171"/>
      <c r="G9227" s="212"/>
      <c r="H9227" s="176"/>
      <c r="I9227" s="163"/>
    </row>
    <row r="9228" spans="3:9" s="175" customFormat="1" ht="15" customHeight="1" x14ac:dyDescent="0.25">
      <c r="C9228" s="170"/>
      <c r="E9228" s="176"/>
      <c r="F9228" s="171"/>
      <c r="G9228" s="212"/>
      <c r="H9228" s="176"/>
      <c r="I9228" s="163"/>
    </row>
    <row r="9229" spans="3:9" s="175" customFormat="1" ht="15" customHeight="1" x14ac:dyDescent="0.25">
      <c r="C9229" s="170"/>
      <c r="E9229" s="176"/>
      <c r="F9229" s="171"/>
      <c r="G9229" s="212"/>
      <c r="H9229" s="176"/>
      <c r="I9229" s="163"/>
    </row>
    <row r="9230" spans="3:9" s="175" customFormat="1" ht="15" customHeight="1" x14ac:dyDescent="0.25">
      <c r="C9230" s="170"/>
      <c r="E9230" s="176"/>
      <c r="F9230" s="171"/>
      <c r="G9230" s="212"/>
      <c r="H9230" s="176"/>
      <c r="I9230" s="163"/>
    </row>
    <row r="9231" spans="3:9" s="175" customFormat="1" ht="15" customHeight="1" x14ac:dyDescent="0.25">
      <c r="C9231" s="170"/>
      <c r="E9231" s="176"/>
      <c r="F9231" s="171"/>
      <c r="G9231" s="212"/>
      <c r="H9231" s="176"/>
      <c r="I9231" s="163"/>
    </row>
    <row r="9232" spans="3:9" s="175" customFormat="1" ht="15" customHeight="1" x14ac:dyDescent="0.25">
      <c r="C9232" s="170"/>
      <c r="E9232" s="176"/>
      <c r="F9232" s="171"/>
      <c r="G9232" s="212"/>
      <c r="H9232" s="176"/>
      <c r="I9232" s="163"/>
    </row>
    <row r="9233" spans="3:9" s="175" customFormat="1" ht="15" customHeight="1" x14ac:dyDescent="0.25">
      <c r="C9233" s="170"/>
      <c r="E9233" s="176"/>
      <c r="F9233" s="171"/>
      <c r="G9233" s="212"/>
      <c r="H9233" s="176"/>
      <c r="I9233" s="163"/>
    </row>
    <row r="9234" spans="3:9" s="175" customFormat="1" ht="15" customHeight="1" x14ac:dyDescent="0.25">
      <c r="C9234" s="170"/>
      <c r="E9234" s="176"/>
      <c r="F9234" s="171"/>
      <c r="G9234" s="212"/>
      <c r="H9234" s="176"/>
      <c r="I9234" s="163"/>
    </row>
    <row r="9235" spans="3:9" s="175" customFormat="1" ht="15" customHeight="1" x14ac:dyDescent="0.25">
      <c r="C9235" s="170"/>
      <c r="E9235" s="176"/>
      <c r="F9235" s="171"/>
      <c r="G9235" s="212"/>
      <c r="H9235" s="176"/>
      <c r="I9235" s="163"/>
    </row>
    <row r="9236" spans="3:9" s="175" customFormat="1" ht="15" customHeight="1" x14ac:dyDescent="0.25">
      <c r="C9236" s="170"/>
      <c r="E9236" s="176"/>
      <c r="F9236" s="171"/>
      <c r="G9236" s="212"/>
      <c r="H9236" s="176"/>
      <c r="I9236" s="163"/>
    </row>
    <row r="9237" spans="3:9" s="175" customFormat="1" ht="15" customHeight="1" x14ac:dyDescent="0.25">
      <c r="C9237" s="170"/>
      <c r="E9237" s="176"/>
      <c r="F9237" s="171"/>
      <c r="G9237" s="212"/>
      <c r="H9237" s="176"/>
      <c r="I9237" s="163"/>
    </row>
    <row r="9238" spans="3:9" s="175" customFormat="1" ht="15" customHeight="1" x14ac:dyDescent="0.25">
      <c r="C9238" s="170"/>
      <c r="E9238" s="176"/>
      <c r="F9238" s="171"/>
      <c r="G9238" s="212"/>
      <c r="H9238" s="176"/>
      <c r="I9238" s="163"/>
    </row>
    <row r="9239" spans="3:9" s="175" customFormat="1" ht="15" customHeight="1" x14ac:dyDescent="0.25">
      <c r="C9239" s="170"/>
      <c r="E9239" s="176"/>
      <c r="F9239" s="171"/>
      <c r="G9239" s="212"/>
      <c r="H9239" s="176"/>
      <c r="I9239" s="163"/>
    </row>
    <row r="9240" spans="3:9" s="175" customFormat="1" ht="15" customHeight="1" x14ac:dyDescent="0.25">
      <c r="C9240" s="170"/>
      <c r="E9240" s="176"/>
      <c r="F9240" s="171"/>
      <c r="G9240" s="212"/>
      <c r="H9240" s="176"/>
      <c r="I9240" s="163"/>
    </row>
    <row r="9241" spans="3:9" s="175" customFormat="1" ht="15" customHeight="1" x14ac:dyDescent="0.25">
      <c r="C9241" s="170"/>
      <c r="E9241" s="176"/>
      <c r="F9241" s="171"/>
      <c r="G9241" s="212"/>
      <c r="H9241" s="176"/>
      <c r="I9241" s="163"/>
    </row>
    <row r="9242" spans="3:9" s="175" customFormat="1" ht="15" customHeight="1" x14ac:dyDescent="0.25">
      <c r="C9242" s="170"/>
      <c r="E9242" s="176"/>
      <c r="F9242" s="171"/>
      <c r="G9242" s="212"/>
      <c r="H9242" s="176"/>
      <c r="I9242" s="163"/>
    </row>
    <row r="9243" spans="3:9" s="175" customFormat="1" ht="15" customHeight="1" x14ac:dyDescent="0.25">
      <c r="C9243" s="170"/>
      <c r="E9243" s="176"/>
      <c r="F9243" s="171"/>
      <c r="G9243" s="212"/>
      <c r="H9243" s="176"/>
      <c r="I9243" s="163"/>
    </row>
    <row r="9244" spans="3:9" s="175" customFormat="1" ht="15" customHeight="1" x14ac:dyDescent="0.25">
      <c r="C9244" s="170"/>
      <c r="E9244" s="176"/>
      <c r="F9244" s="171"/>
      <c r="G9244" s="212"/>
      <c r="H9244" s="176"/>
      <c r="I9244" s="163"/>
    </row>
    <row r="9245" spans="3:9" s="175" customFormat="1" ht="15" customHeight="1" x14ac:dyDescent="0.25">
      <c r="C9245" s="170"/>
      <c r="E9245" s="176"/>
      <c r="F9245" s="171"/>
      <c r="G9245" s="212"/>
      <c r="H9245" s="176"/>
      <c r="I9245" s="163"/>
    </row>
    <row r="9246" spans="3:9" s="175" customFormat="1" ht="15" customHeight="1" x14ac:dyDescent="0.25">
      <c r="C9246" s="170"/>
      <c r="E9246" s="176"/>
      <c r="F9246" s="171"/>
      <c r="G9246" s="212"/>
      <c r="H9246" s="176"/>
      <c r="I9246" s="163"/>
    </row>
    <row r="9247" spans="3:9" s="175" customFormat="1" ht="15" customHeight="1" x14ac:dyDescent="0.25">
      <c r="C9247" s="170"/>
      <c r="E9247" s="176"/>
      <c r="F9247" s="171"/>
      <c r="G9247" s="212"/>
      <c r="H9247" s="176"/>
      <c r="I9247" s="163"/>
    </row>
    <row r="9248" spans="3:9" s="175" customFormat="1" ht="15" customHeight="1" x14ac:dyDescent="0.25">
      <c r="C9248" s="170"/>
      <c r="E9248" s="176"/>
      <c r="F9248" s="171"/>
      <c r="G9248" s="212"/>
      <c r="H9248" s="176"/>
      <c r="I9248" s="163"/>
    </row>
    <row r="9249" spans="3:9" s="175" customFormat="1" ht="15" customHeight="1" x14ac:dyDescent="0.25">
      <c r="C9249" s="170"/>
      <c r="E9249" s="176"/>
      <c r="F9249" s="171"/>
      <c r="G9249" s="212"/>
      <c r="H9249" s="176"/>
      <c r="I9249" s="163"/>
    </row>
    <row r="9250" spans="3:9" s="175" customFormat="1" ht="15" customHeight="1" x14ac:dyDescent="0.25">
      <c r="C9250" s="170"/>
      <c r="E9250" s="176"/>
      <c r="F9250" s="171"/>
      <c r="G9250" s="212"/>
      <c r="H9250" s="176"/>
      <c r="I9250" s="163"/>
    </row>
    <row r="9251" spans="3:9" s="175" customFormat="1" ht="15" customHeight="1" x14ac:dyDescent="0.25">
      <c r="C9251" s="170"/>
      <c r="E9251" s="176"/>
      <c r="F9251" s="171"/>
      <c r="G9251" s="212"/>
      <c r="H9251" s="176"/>
      <c r="I9251" s="163"/>
    </row>
    <row r="9252" spans="3:9" s="175" customFormat="1" ht="15" customHeight="1" x14ac:dyDescent="0.25">
      <c r="C9252" s="170"/>
      <c r="E9252" s="176"/>
      <c r="F9252" s="171"/>
      <c r="G9252" s="212"/>
      <c r="H9252" s="176"/>
      <c r="I9252" s="163"/>
    </row>
    <row r="9253" spans="3:9" s="175" customFormat="1" ht="15" customHeight="1" x14ac:dyDescent="0.25">
      <c r="C9253" s="170"/>
      <c r="E9253" s="176"/>
      <c r="F9253" s="171"/>
      <c r="G9253" s="212"/>
      <c r="H9253" s="176"/>
      <c r="I9253" s="163"/>
    </row>
    <row r="9254" spans="3:9" s="175" customFormat="1" ht="15" customHeight="1" x14ac:dyDescent="0.25">
      <c r="C9254" s="170"/>
      <c r="E9254" s="176"/>
      <c r="F9254" s="171"/>
      <c r="G9254" s="212"/>
      <c r="H9254" s="176"/>
      <c r="I9254" s="163"/>
    </row>
    <row r="9255" spans="3:9" s="175" customFormat="1" ht="15" customHeight="1" x14ac:dyDescent="0.25">
      <c r="C9255" s="170"/>
      <c r="E9255" s="176"/>
      <c r="F9255" s="171"/>
      <c r="G9255" s="212"/>
      <c r="H9255" s="176"/>
      <c r="I9255" s="163"/>
    </row>
    <row r="9256" spans="3:9" s="175" customFormat="1" ht="15" customHeight="1" x14ac:dyDescent="0.25">
      <c r="C9256" s="170"/>
      <c r="E9256" s="176"/>
      <c r="F9256" s="171"/>
      <c r="G9256" s="212"/>
      <c r="H9256" s="176"/>
      <c r="I9256" s="163"/>
    </row>
    <row r="9257" spans="3:9" s="175" customFormat="1" ht="15" customHeight="1" x14ac:dyDescent="0.25">
      <c r="C9257" s="170"/>
      <c r="E9257" s="176"/>
      <c r="F9257" s="171"/>
      <c r="G9257" s="212"/>
      <c r="H9257" s="176"/>
      <c r="I9257" s="163"/>
    </row>
    <row r="9258" spans="3:9" s="175" customFormat="1" ht="15" customHeight="1" x14ac:dyDescent="0.25">
      <c r="C9258" s="170"/>
      <c r="E9258" s="176"/>
      <c r="F9258" s="171"/>
      <c r="G9258" s="212"/>
      <c r="H9258" s="176"/>
      <c r="I9258" s="163"/>
    </row>
    <row r="9259" spans="3:9" s="175" customFormat="1" ht="15" customHeight="1" x14ac:dyDescent="0.25">
      <c r="C9259" s="170"/>
      <c r="E9259" s="176"/>
      <c r="F9259" s="171"/>
      <c r="G9259" s="212"/>
      <c r="H9259" s="176"/>
      <c r="I9259" s="163"/>
    </row>
    <row r="9260" spans="3:9" s="175" customFormat="1" ht="15" customHeight="1" x14ac:dyDescent="0.25">
      <c r="C9260" s="170"/>
      <c r="E9260" s="176"/>
      <c r="F9260" s="171"/>
      <c r="G9260" s="212"/>
      <c r="H9260" s="176"/>
      <c r="I9260" s="163"/>
    </row>
    <row r="9261" spans="3:9" s="175" customFormat="1" ht="15" customHeight="1" x14ac:dyDescent="0.25">
      <c r="C9261" s="170"/>
      <c r="E9261" s="176"/>
      <c r="F9261" s="171"/>
      <c r="G9261" s="212"/>
      <c r="H9261" s="176"/>
      <c r="I9261" s="163"/>
    </row>
    <row r="9262" spans="3:9" s="175" customFormat="1" ht="15" customHeight="1" x14ac:dyDescent="0.25">
      <c r="C9262" s="170"/>
      <c r="E9262" s="176"/>
      <c r="F9262" s="171"/>
      <c r="G9262" s="212"/>
      <c r="H9262" s="176"/>
      <c r="I9262" s="163"/>
    </row>
    <row r="9263" spans="3:9" s="175" customFormat="1" ht="15" customHeight="1" x14ac:dyDescent="0.25">
      <c r="C9263" s="170"/>
      <c r="E9263" s="176"/>
      <c r="F9263" s="171"/>
      <c r="G9263" s="212"/>
      <c r="H9263" s="176"/>
      <c r="I9263" s="163"/>
    </row>
    <row r="9264" spans="3:9" s="175" customFormat="1" ht="15" customHeight="1" x14ac:dyDescent="0.25">
      <c r="C9264" s="170"/>
      <c r="E9264" s="176"/>
      <c r="F9264" s="171"/>
      <c r="G9264" s="212"/>
      <c r="H9264" s="176"/>
      <c r="I9264" s="163"/>
    </row>
    <row r="9265" spans="3:9" s="175" customFormat="1" ht="15" customHeight="1" x14ac:dyDescent="0.25">
      <c r="C9265" s="170"/>
      <c r="E9265" s="176"/>
      <c r="F9265" s="171"/>
      <c r="G9265" s="212"/>
      <c r="H9265" s="176"/>
      <c r="I9265" s="163"/>
    </row>
    <row r="9266" spans="3:9" s="175" customFormat="1" ht="15" customHeight="1" x14ac:dyDescent="0.25">
      <c r="C9266" s="170"/>
      <c r="E9266" s="176"/>
      <c r="F9266" s="171"/>
      <c r="G9266" s="212"/>
      <c r="H9266" s="176"/>
      <c r="I9266" s="163"/>
    </row>
    <row r="9267" spans="3:9" s="175" customFormat="1" ht="15" customHeight="1" x14ac:dyDescent="0.25">
      <c r="C9267" s="170"/>
      <c r="E9267" s="176"/>
      <c r="F9267" s="171"/>
      <c r="G9267" s="212"/>
      <c r="H9267" s="176"/>
      <c r="I9267" s="163"/>
    </row>
    <row r="9268" spans="3:9" s="175" customFormat="1" ht="15" customHeight="1" x14ac:dyDescent="0.25">
      <c r="C9268" s="170"/>
      <c r="E9268" s="176"/>
      <c r="F9268" s="171"/>
      <c r="G9268" s="212"/>
      <c r="H9268" s="176"/>
      <c r="I9268" s="163"/>
    </row>
    <row r="9269" spans="3:9" s="175" customFormat="1" ht="15" customHeight="1" x14ac:dyDescent="0.25">
      <c r="C9269" s="170"/>
      <c r="E9269" s="176"/>
      <c r="F9269" s="171"/>
      <c r="G9269" s="212"/>
      <c r="H9269" s="176"/>
      <c r="I9269" s="163"/>
    </row>
    <row r="9270" spans="3:9" s="175" customFormat="1" ht="15" customHeight="1" x14ac:dyDescent="0.25">
      <c r="C9270" s="170"/>
      <c r="E9270" s="176"/>
      <c r="F9270" s="171"/>
      <c r="G9270" s="212"/>
      <c r="H9270" s="176"/>
      <c r="I9270" s="163"/>
    </row>
    <row r="9271" spans="3:9" s="175" customFormat="1" ht="15" customHeight="1" x14ac:dyDescent="0.25">
      <c r="C9271" s="170"/>
      <c r="E9271" s="176"/>
      <c r="F9271" s="171"/>
      <c r="G9271" s="212"/>
      <c r="H9271" s="176"/>
      <c r="I9271" s="163"/>
    </row>
    <row r="9272" spans="3:9" s="175" customFormat="1" ht="15" customHeight="1" x14ac:dyDescent="0.25">
      <c r="C9272" s="170"/>
      <c r="E9272" s="176"/>
      <c r="F9272" s="171"/>
      <c r="G9272" s="212"/>
      <c r="H9272" s="176"/>
      <c r="I9272" s="163"/>
    </row>
    <row r="9273" spans="3:9" s="175" customFormat="1" ht="15" customHeight="1" x14ac:dyDescent="0.25">
      <c r="C9273" s="170"/>
      <c r="E9273" s="176"/>
      <c r="F9273" s="171"/>
      <c r="G9273" s="212"/>
      <c r="H9273" s="176"/>
      <c r="I9273" s="163"/>
    </row>
    <row r="9274" spans="3:9" s="175" customFormat="1" ht="15" customHeight="1" x14ac:dyDescent="0.25">
      <c r="C9274" s="170"/>
      <c r="E9274" s="176"/>
      <c r="F9274" s="171"/>
      <c r="G9274" s="212"/>
      <c r="H9274" s="176"/>
      <c r="I9274" s="163"/>
    </row>
    <row r="9275" spans="3:9" s="175" customFormat="1" ht="15" customHeight="1" x14ac:dyDescent="0.25">
      <c r="C9275" s="170"/>
      <c r="E9275" s="176"/>
      <c r="F9275" s="171"/>
      <c r="G9275" s="212"/>
      <c r="H9275" s="176"/>
      <c r="I9275" s="163"/>
    </row>
    <row r="9276" spans="3:9" s="175" customFormat="1" ht="15" customHeight="1" x14ac:dyDescent="0.25">
      <c r="C9276" s="170"/>
      <c r="E9276" s="176"/>
      <c r="F9276" s="171"/>
      <c r="G9276" s="212"/>
      <c r="H9276" s="176"/>
      <c r="I9276" s="163"/>
    </row>
    <row r="9277" spans="3:9" s="175" customFormat="1" ht="15" customHeight="1" x14ac:dyDescent="0.25">
      <c r="C9277" s="170"/>
      <c r="E9277" s="176"/>
      <c r="F9277" s="171"/>
      <c r="G9277" s="212"/>
      <c r="H9277" s="176"/>
      <c r="I9277" s="163"/>
    </row>
    <row r="9278" spans="3:9" s="175" customFormat="1" ht="15" customHeight="1" x14ac:dyDescent="0.25">
      <c r="C9278" s="170"/>
      <c r="E9278" s="176"/>
      <c r="F9278" s="171"/>
      <c r="G9278" s="212"/>
      <c r="H9278" s="176"/>
      <c r="I9278" s="163"/>
    </row>
    <row r="9279" spans="3:9" s="175" customFormat="1" ht="15" customHeight="1" x14ac:dyDescent="0.25">
      <c r="C9279" s="170"/>
      <c r="E9279" s="176"/>
      <c r="F9279" s="171"/>
      <c r="G9279" s="212"/>
      <c r="H9279" s="176"/>
      <c r="I9279" s="163"/>
    </row>
    <row r="9280" spans="3:9" s="175" customFormat="1" ht="15" customHeight="1" x14ac:dyDescent="0.25">
      <c r="C9280" s="170"/>
      <c r="E9280" s="176"/>
      <c r="F9280" s="171"/>
      <c r="G9280" s="212"/>
      <c r="H9280" s="176"/>
      <c r="I9280" s="163"/>
    </row>
    <row r="9281" spans="3:9" s="175" customFormat="1" ht="15" customHeight="1" x14ac:dyDescent="0.25">
      <c r="C9281" s="170"/>
      <c r="E9281" s="176"/>
      <c r="F9281" s="171"/>
      <c r="G9281" s="212"/>
      <c r="H9281" s="176"/>
      <c r="I9281" s="163"/>
    </row>
    <row r="9282" spans="3:9" s="175" customFormat="1" ht="15" customHeight="1" x14ac:dyDescent="0.25">
      <c r="C9282" s="170"/>
      <c r="E9282" s="176"/>
      <c r="F9282" s="171"/>
      <c r="G9282" s="212"/>
      <c r="H9282" s="176"/>
      <c r="I9282" s="163"/>
    </row>
    <row r="9283" spans="3:9" s="175" customFormat="1" ht="15" customHeight="1" x14ac:dyDescent="0.25">
      <c r="C9283" s="170"/>
      <c r="E9283" s="176"/>
      <c r="F9283" s="171"/>
      <c r="G9283" s="212"/>
      <c r="H9283" s="176"/>
      <c r="I9283" s="163"/>
    </row>
    <row r="9284" spans="3:9" s="175" customFormat="1" ht="15" customHeight="1" x14ac:dyDescent="0.25">
      <c r="C9284" s="170"/>
      <c r="E9284" s="176"/>
      <c r="F9284" s="171"/>
      <c r="G9284" s="212"/>
      <c r="H9284" s="176"/>
      <c r="I9284" s="163"/>
    </row>
    <row r="9285" spans="3:9" s="175" customFormat="1" ht="15" customHeight="1" x14ac:dyDescent="0.25">
      <c r="C9285" s="170"/>
      <c r="E9285" s="176"/>
      <c r="F9285" s="171"/>
      <c r="G9285" s="212"/>
      <c r="H9285" s="176"/>
      <c r="I9285" s="163"/>
    </row>
    <row r="9286" spans="3:9" s="175" customFormat="1" ht="15" customHeight="1" x14ac:dyDescent="0.25">
      <c r="C9286" s="170"/>
      <c r="E9286" s="176"/>
      <c r="F9286" s="171"/>
      <c r="G9286" s="212"/>
      <c r="H9286" s="176"/>
      <c r="I9286" s="163"/>
    </row>
    <row r="9287" spans="3:9" s="175" customFormat="1" ht="15" customHeight="1" x14ac:dyDescent="0.25">
      <c r="C9287" s="170"/>
      <c r="E9287" s="176"/>
      <c r="F9287" s="171"/>
      <c r="G9287" s="212"/>
      <c r="H9287" s="176"/>
      <c r="I9287" s="163"/>
    </row>
    <row r="9288" spans="3:9" s="175" customFormat="1" ht="15" customHeight="1" x14ac:dyDescent="0.25">
      <c r="C9288" s="170"/>
      <c r="E9288" s="176"/>
      <c r="F9288" s="171"/>
      <c r="G9288" s="212"/>
      <c r="H9288" s="176"/>
      <c r="I9288" s="163"/>
    </row>
    <row r="9289" spans="3:9" s="175" customFormat="1" ht="15" customHeight="1" x14ac:dyDescent="0.25">
      <c r="C9289" s="170"/>
      <c r="E9289" s="176"/>
      <c r="F9289" s="171"/>
      <c r="G9289" s="212"/>
      <c r="H9289" s="176"/>
      <c r="I9289" s="163"/>
    </row>
    <row r="9290" spans="3:9" s="175" customFormat="1" ht="15" customHeight="1" x14ac:dyDescent="0.25">
      <c r="C9290" s="170"/>
      <c r="E9290" s="176"/>
      <c r="F9290" s="171"/>
      <c r="G9290" s="212"/>
      <c r="H9290" s="176"/>
      <c r="I9290" s="163"/>
    </row>
    <row r="9291" spans="3:9" s="175" customFormat="1" ht="15" customHeight="1" x14ac:dyDescent="0.25">
      <c r="C9291" s="170"/>
      <c r="E9291" s="176"/>
      <c r="F9291" s="171"/>
      <c r="G9291" s="212"/>
      <c r="H9291" s="176"/>
      <c r="I9291" s="163"/>
    </row>
    <row r="9292" spans="3:9" s="175" customFormat="1" ht="15" customHeight="1" x14ac:dyDescent="0.25">
      <c r="C9292" s="170"/>
      <c r="E9292" s="176"/>
      <c r="F9292" s="171"/>
      <c r="G9292" s="212"/>
      <c r="H9292" s="176"/>
      <c r="I9292" s="163"/>
    </row>
    <row r="9293" spans="3:9" s="175" customFormat="1" ht="15" customHeight="1" x14ac:dyDescent="0.25">
      <c r="C9293" s="170"/>
      <c r="E9293" s="176"/>
      <c r="F9293" s="171"/>
      <c r="G9293" s="212"/>
      <c r="H9293" s="176"/>
      <c r="I9293" s="163"/>
    </row>
    <row r="9294" spans="3:9" s="175" customFormat="1" ht="15" customHeight="1" x14ac:dyDescent="0.25">
      <c r="C9294" s="170"/>
      <c r="E9294" s="176"/>
      <c r="F9294" s="171"/>
      <c r="G9294" s="212"/>
      <c r="H9294" s="176"/>
      <c r="I9294" s="163"/>
    </row>
    <row r="9295" spans="3:9" s="175" customFormat="1" ht="15" customHeight="1" x14ac:dyDescent="0.25">
      <c r="C9295" s="170"/>
      <c r="E9295" s="176"/>
      <c r="F9295" s="171"/>
      <c r="G9295" s="212"/>
      <c r="H9295" s="176"/>
      <c r="I9295" s="163"/>
    </row>
    <row r="9296" spans="3:9" s="175" customFormat="1" ht="15" customHeight="1" x14ac:dyDescent="0.25">
      <c r="C9296" s="170"/>
      <c r="E9296" s="176"/>
      <c r="F9296" s="171"/>
      <c r="G9296" s="212"/>
      <c r="H9296" s="176"/>
      <c r="I9296" s="163"/>
    </row>
    <row r="9297" spans="3:9" s="175" customFormat="1" ht="15" customHeight="1" x14ac:dyDescent="0.25">
      <c r="C9297" s="170"/>
      <c r="E9297" s="176"/>
      <c r="F9297" s="171"/>
      <c r="G9297" s="212"/>
      <c r="H9297" s="176"/>
      <c r="I9297" s="163"/>
    </row>
    <row r="9298" spans="3:9" s="175" customFormat="1" ht="15" customHeight="1" x14ac:dyDescent="0.25">
      <c r="C9298" s="170"/>
      <c r="E9298" s="176"/>
      <c r="F9298" s="171"/>
      <c r="G9298" s="212"/>
      <c r="H9298" s="176"/>
      <c r="I9298" s="163"/>
    </row>
    <row r="9299" spans="3:9" s="175" customFormat="1" ht="15" customHeight="1" x14ac:dyDescent="0.25">
      <c r="C9299" s="170"/>
      <c r="E9299" s="176"/>
      <c r="F9299" s="171"/>
      <c r="G9299" s="212"/>
      <c r="H9299" s="176"/>
      <c r="I9299" s="163"/>
    </row>
    <row r="9300" spans="3:9" s="175" customFormat="1" ht="15" customHeight="1" x14ac:dyDescent="0.25">
      <c r="C9300" s="170"/>
      <c r="E9300" s="176"/>
      <c r="F9300" s="171"/>
      <c r="G9300" s="212"/>
      <c r="H9300" s="176"/>
      <c r="I9300" s="163"/>
    </row>
    <row r="9301" spans="3:9" s="175" customFormat="1" ht="15" customHeight="1" x14ac:dyDescent="0.25">
      <c r="C9301" s="170"/>
      <c r="E9301" s="176"/>
      <c r="F9301" s="171"/>
      <c r="G9301" s="212"/>
      <c r="H9301" s="176"/>
      <c r="I9301" s="163"/>
    </row>
    <row r="9302" spans="3:9" s="175" customFormat="1" ht="15" customHeight="1" x14ac:dyDescent="0.25">
      <c r="C9302" s="170"/>
      <c r="E9302" s="176"/>
      <c r="F9302" s="171"/>
      <c r="G9302" s="212"/>
      <c r="H9302" s="176"/>
      <c r="I9302" s="163"/>
    </row>
    <row r="9303" spans="3:9" s="175" customFormat="1" ht="15" customHeight="1" x14ac:dyDescent="0.25">
      <c r="C9303" s="170"/>
      <c r="E9303" s="176"/>
      <c r="F9303" s="171"/>
      <c r="G9303" s="212"/>
      <c r="H9303" s="176"/>
      <c r="I9303" s="163"/>
    </row>
    <row r="9304" spans="3:9" s="175" customFormat="1" ht="15" customHeight="1" x14ac:dyDescent="0.25">
      <c r="C9304" s="170"/>
      <c r="E9304" s="176"/>
      <c r="F9304" s="171"/>
      <c r="G9304" s="212"/>
      <c r="H9304" s="176"/>
      <c r="I9304" s="163"/>
    </row>
    <row r="9305" spans="3:9" s="175" customFormat="1" ht="15" customHeight="1" x14ac:dyDescent="0.25">
      <c r="C9305" s="170"/>
      <c r="E9305" s="176"/>
      <c r="F9305" s="171"/>
      <c r="G9305" s="212"/>
      <c r="H9305" s="176"/>
      <c r="I9305" s="163"/>
    </row>
    <row r="9306" spans="3:9" s="175" customFormat="1" ht="15" customHeight="1" x14ac:dyDescent="0.25">
      <c r="C9306" s="170"/>
      <c r="E9306" s="176"/>
      <c r="F9306" s="171"/>
      <c r="G9306" s="212"/>
      <c r="H9306" s="176"/>
      <c r="I9306" s="163"/>
    </row>
    <row r="9307" spans="3:9" s="175" customFormat="1" ht="15" customHeight="1" x14ac:dyDescent="0.25">
      <c r="C9307" s="170"/>
      <c r="E9307" s="176"/>
      <c r="F9307" s="171"/>
      <c r="G9307" s="212"/>
      <c r="H9307" s="176"/>
      <c r="I9307" s="163"/>
    </row>
    <row r="9308" spans="3:9" s="175" customFormat="1" ht="15" customHeight="1" x14ac:dyDescent="0.25">
      <c r="C9308" s="170"/>
      <c r="E9308" s="176"/>
      <c r="F9308" s="171"/>
      <c r="G9308" s="212"/>
      <c r="H9308" s="176"/>
      <c r="I9308" s="163"/>
    </row>
    <row r="9309" spans="3:9" s="175" customFormat="1" ht="15" customHeight="1" x14ac:dyDescent="0.25">
      <c r="C9309" s="170"/>
      <c r="E9309" s="176"/>
      <c r="F9309" s="171"/>
      <c r="G9309" s="212"/>
      <c r="H9309" s="176"/>
      <c r="I9309" s="163"/>
    </row>
    <row r="9310" spans="3:9" s="175" customFormat="1" ht="15" customHeight="1" x14ac:dyDescent="0.25">
      <c r="C9310" s="170"/>
      <c r="E9310" s="176"/>
      <c r="F9310" s="171"/>
      <c r="G9310" s="212"/>
      <c r="H9310" s="176"/>
      <c r="I9310" s="163"/>
    </row>
    <row r="9311" spans="3:9" s="175" customFormat="1" ht="15" customHeight="1" x14ac:dyDescent="0.25">
      <c r="C9311" s="170"/>
      <c r="E9311" s="176"/>
      <c r="F9311" s="171"/>
      <c r="G9311" s="212"/>
      <c r="H9311" s="176"/>
      <c r="I9311" s="163"/>
    </row>
    <row r="9312" spans="3:9" s="175" customFormat="1" ht="15" customHeight="1" x14ac:dyDescent="0.25">
      <c r="C9312" s="170"/>
      <c r="E9312" s="176"/>
      <c r="F9312" s="171"/>
      <c r="G9312" s="212"/>
      <c r="H9312" s="176"/>
      <c r="I9312" s="163"/>
    </row>
    <row r="9313" spans="3:9" s="175" customFormat="1" ht="15" customHeight="1" x14ac:dyDescent="0.25">
      <c r="C9313" s="170"/>
      <c r="E9313" s="176"/>
      <c r="F9313" s="171"/>
      <c r="G9313" s="212"/>
      <c r="H9313" s="176"/>
      <c r="I9313" s="163"/>
    </row>
    <row r="9314" spans="3:9" s="175" customFormat="1" ht="15" customHeight="1" x14ac:dyDescent="0.25">
      <c r="C9314" s="170"/>
      <c r="E9314" s="176"/>
      <c r="F9314" s="171"/>
      <c r="G9314" s="212"/>
      <c r="H9314" s="176"/>
      <c r="I9314" s="163"/>
    </row>
    <row r="9315" spans="3:9" s="175" customFormat="1" ht="15" customHeight="1" x14ac:dyDescent="0.25">
      <c r="C9315" s="170"/>
      <c r="E9315" s="176"/>
      <c r="F9315" s="171"/>
      <c r="G9315" s="212"/>
      <c r="H9315" s="176"/>
      <c r="I9315" s="163"/>
    </row>
    <row r="9316" spans="3:9" s="175" customFormat="1" ht="15" customHeight="1" x14ac:dyDescent="0.25">
      <c r="C9316" s="170"/>
      <c r="E9316" s="176"/>
      <c r="F9316" s="171"/>
      <c r="G9316" s="212"/>
      <c r="H9316" s="176"/>
      <c r="I9316" s="163"/>
    </row>
    <row r="9317" spans="3:9" s="175" customFormat="1" ht="15" customHeight="1" x14ac:dyDescent="0.25">
      <c r="C9317" s="170"/>
      <c r="E9317" s="176"/>
      <c r="F9317" s="171"/>
      <c r="G9317" s="212"/>
      <c r="H9317" s="176"/>
      <c r="I9317" s="163"/>
    </row>
    <row r="9318" spans="3:9" s="175" customFormat="1" ht="15" customHeight="1" x14ac:dyDescent="0.25">
      <c r="C9318" s="170"/>
      <c r="E9318" s="176"/>
      <c r="F9318" s="171"/>
      <c r="G9318" s="212"/>
      <c r="H9318" s="176"/>
      <c r="I9318" s="163"/>
    </row>
    <row r="9319" spans="3:9" s="175" customFormat="1" ht="15" customHeight="1" x14ac:dyDescent="0.25">
      <c r="C9319" s="170"/>
      <c r="E9319" s="176"/>
      <c r="F9319" s="171"/>
      <c r="G9319" s="212"/>
      <c r="H9319" s="176"/>
      <c r="I9319" s="163"/>
    </row>
    <row r="9320" spans="3:9" s="175" customFormat="1" ht="15" customHeight="1" x14ac:dyDescent="0.25">
      <c r="C9320" s="170"/>
      <c r="E9320" s="176"/>
      <c r="F9320" s="171"/>
      <c r="G9320" s="212"/>
      <c r="H9320" s="176"/>
      <c r="I9320" s="163"/>
    </row>
    <row r="9321" spans="3:9" s="175" customFormat="1" ht="15" customHeight="1" x14ac:dyDescent="0.25">
      <c r="C9321" s="170"/>
      <c r="E9321" s="176"/>
      <c r="F9321" s="171"/>
      <c r="G9321" s="212"/>
      <c r="H9321" s="176"/>
      <c r="I9321" s="163"/>
    </row>
    <row r="9322" spans="3:9" s="175" customFormat="1" ht="15" customHeight="1" x14ac:dyDescent="0.25">
      <c r="C9322" s="170"/>
      <c r="E9322" s="176"/>
      <c r="F9322" s="171"/>
      <c r="G9322" s="212"/>
      <c r="H9322" s="176"/>
      <c r="I9322" s="163"/>
    </row>
    <row r="9323" spans="3:9" s="175" customFormat="1" ht="15" customHeight="1" x14ac:dyDescent="0.25">
      <c r="C9323" s="170"/>
      <c r="E9323" s="176"/>
      <c r="F9323" s="171"/>
      <c r="G9323" s="212"/>
      <c r="H9323" s="176"/>
      <c r="I9323" s="163"/>
    </row>
    <row r="9324" spans="3:9" s="175" customFormat="1" ht="15" customHeight="1" x14ac:dyDescent="0.25">
      <c r="C9324" s="170"/>
      <c r="E9324" s="176"/>
      <c r="F9324" s="171"/>
      <c r="G9324" s="212"/>
      <c r="H9324" s="176"/>
      <c r="I9324" s="163"/>
    </row>
    <row r="9325" spans="3:9" s="175" customFormat="1" ht="15" customHeight="1" x14ac:dyDescent="0.25">
      <c r="C9325" s="170"/>
      <c r="E9325" s="176"/>
      <c r="F9325" s="171"/>
      <c r="G9325" s="212"/>
      <c r="H9325" s="176"/>
      <c r="I9325" s="163"/>
    </row>
    <row r="9326" spans="3:9" s="175" customFormat="1" ht="15" customHeight="1" x14ac:dyDescent="0.25">
      <c r="C9326" s="170"/>
      <c r="E9326" s="176"/>
      <c r="F9326" s="171"/>
      <c r="G9326" s="212"/>
      <c r="H9326" s="176"/>
      <c r="I9326" s="163"/>
    </row>
    <row r="9327" spans="3:9" s="175" customFormat="1" ht="15" customHeight="1" x14ac:dyDescent="0.25">
      <c r="C9327" s="170"/>
      <c r="E9327" s="176"/>
      <c r="F9327" s="171"/>
      <c r="G9327" s="212"/>
      <c r="H9327" s="176"/>
      <c r="I9327" s="163"/>
    </row>
    <row r="9328" spans="3:9" s="175" customFormat="1" ht="15" customHeight="1" x14ac:dyDescent="0.25">
      <c r="C9328" s="170"/>
      <c r="E9328" s="176"/>
      <c r="F9328" s="171"/>
      <c r="G9328" s="212"/>
      <c r="H9328" s="176"/>
      <c r="I9328" s="163"/>
    </row>
    <row r="9329" spans="3:9" s="175" customFormat="1" ht="15" customHeight="1" x14ac:dyDescent="0.25">
      <c r="C9329" s="170"/>
      <c r="E9329" s="176"/>
      <c r="F9329" s="171"/>
      <c r="G9329" s="212"/>
      <c r="H9329" s="176"/>
      <c r="I9329" s="163"/>
    </row>
    <row r="9330" spans="3:9" s="175" customFormat="1" ht="15" customHeight="1" x14ac:dyDescent="0.25">
      <c r="C9330" s="170"/>
      <c r="E9330" s="176"/>
      <c r="F9330" s="171"/>
      <c r="G9330" s="212"/>
      <c r="H9330" s="176"/>
      <c r="I9330" s="163"/>
    </row>
    <row r="9331" spans="3:9" s="175" customFormat="1" ht="15" customHeight="1" x14ac:dyDescent="0.25">
      <c r="C9331" s="170"/>
      <c r="E9331" s="176"/>
      <c r="F9331" s="171"/>
      <c r="G9331" s="212"/>
      <c r="H9331" s="176"/>
      <c r="I9331" s="163"/>
    </row>
    <row r="9332" spans="3:9" s="175" customFormat="1" ht="15" customHeight="1" x14ac:dyDescent="0.25">
      <c r="C9332" s="170"/>
      <c r="E9332" s="176"/>
      <c r="F9332" s="171"/>
      <c r="G9332" s="212"/>
      <c r="H9332" s="176"/>
      <c r="I9332" s="163"/>
    </row>
    <row r="9333" spans="3:9" s="175" customFormat="1" ht="15" customHeight="1" x14ac:dyDescent="0.25">
      <c r="C9333" s="170"/>
      <c r="E9333" s="176"/>
      <c r="F9333" s="171"/>
      <c r="G9333" s="212"/>
      <c r="H9333" s="176"/>
      <c r="I9333" s="163"/>
    </row>
    <row r="9334" spans="3:9" s="175" customFormat="1" ht="15" customHeight="1" x14ac:dyDescent="0.25">
      <c r="C9334" s="170"/>
      <c r="E9334" s="176"/>
      <c r="F9334" s="171"/>
      <c r="G9334" s="212"/>
      <c r="H9334" s="176"/>
      <c r="I9334" s="163"/>
    </row>
    <row r="9335" spans="3:9" s="175" customFormat="1" ht="15" customHeight="1" x14ac:dyDescent="0.25">
      <c r="C9335" s="170"/>
      <c r="E9335" s="176"/>
      <c r="F9335" s="171"/>
      <c r="G9335" s="212"/>
      <c r="H9335" s="176"/>
      <c r="I9335" s="163"/>
    </row>
    <row r="9336" spans="3:9" s="175" customFormat="1" ht="15" customHeight="1" x14ac:dyDescent="0.25">
      <c r="C9336" s="170"/>
      <c r="E9336" s="176"/>
      <c r="F9336" s="171"/>
      <c r="G9336" s="212"/>
      <c r="H9336" s="176"/>
      <c r="I9336" s="163"/>
    </row>
    <row r="9337" spans="3:9" s="175" customFormat="1" ht="15" customHeight="1" x14ac:dyDescent="0.25">
      <c r="C9337" s="170"/>
      <c r="E9337" s="176"/>
      <c r="F9337" s="171"/>
      <c r="G9337" s="212"/>
      <c r="H9337" s="176"/>
      <c r="I9337" s="163"/>
    </row>
    <row r="9338" spans="3:9" s="175" customFormat="1" ht="15" customHeight="1" x14ac:dyDescent="0.25">
      <c r="C9338" s="170"/>
      <c r="E9338" s="176"/>
      <c r="F9338" s="171"/>
      <c r="G9338" s="212"/>
      <c r="H9338" s="176"/>
      <c r="I9338" s="163"/>
    </row>
    <row r="9339" spans="3:9" s="175" customFormat="1" ht="15" customHeight="1" x14ac:dyDescent="0.25">
      <c r="C9339" s="170"/>
      <c r="E9339" s="176"/>
      <c r="F9339" s="171"/>
      <c r="G9339" s="212"/>
      <c r="H9339" s="176"/>
      <c r="I9339" s="163"/>
    </row>
    <row r="9340" spans="3:9" s="175" customFormat="1" ht="15" customHeight="1" x14ac:dyDescent="0.25">
      <c r="C9340" s="170"/>
      <c r="E9340" s="176"/>
      <c r="F9340" s="171"/>
      <c r="G9340" s="212"/>
      <c r="H9340" s="176"/>
      <c r="I9340" s="163"/>
    </row>
    <row r="9341" spans="3:9" s="175" customFormat="1" ht="15" customHeight="1" x14ac:dyDescent="0.25">
      <c r="C9341" s="170"/>
      <c r="E9341" s="176"/>
      <c r="F9341" s="171"/>
      <c r="G9341" s="212"/>
      <c r="H9341" s="176"/>
      <c r="I9341" s="163"/>
    </row>
    <row r="9342" spans="3:9" s="175" customFormat="1" ht="15" customHeight="1" x14ac:dyDescent="0.25">
      <c r="C9342" s="170"/>
      <c r="E9342" s="176"/>
      <c r="F9342" s="171"/>
      <c r="G9342" s="212"/>
      <c r="H9342" s="176"/>
      <c r="I9342" s="163"/>
    </row>
    <row r="9343" spans="3:9" s="175" customFormat="1" ht="15" customHeight="1" x14ac:dyDescent="0.25">
      <c r="C9343" s="170"/>
      <c r="E9343" s="176"/>
      <c r="F9343" s="171"/>
      <c r="G9343" s="212"/>
      <c r="H9343" s="176"/>
      <c r="I9343" s="163"/>
    </row>
    <row r="9344" spans="3:9" s="175" customFormat="1" ht="15" customHeight="1" x14ac:dyDescent="0.25">
      <c r="C9344" s="170"/>
      <c r="E9344" s="176"/>
      <c r="F9344" s="171"/>
      <c r="G9344" s="212"/>
      <c r="H9344" s="176"/>
      <c r="I9344" s="163"/>
    </row>
    <row r="9345" spans="3:9" s="175" customFormat="1" ht="15" customHeight="1" x14ac:dyDescent="0.25">
      <c r="C9345" s="170"/>
      <c r="E9345" s="176"/>
      <c r="F9345" s="171"/>
      <c r="G9345" s="212"/>
      <c r="H9345" s="176"/>
      <c r="I9345" s="163"/>
    </row>
    <row r="9346" spans="3:9" s="175" customFormat="1" ht="15" customHeight="1" x14ac:dyDescent="0.25">
      <c r="C9346" s="170"/>
      <c r="E9346" s="176"/>
      <c r="F9346" s="171"/>
      <c r="G9346" s="212"/>
      <c r="H9346" s="176"/>
      <c r="I9346" s="163"/>
    </row>
    <row r="9347" spans="3:9" s="175" customFormat="1" ht="15" customHeight="1" x14ac:dyDescent="0.25">
      <c r="C9347" s="170"/>
      <c r="E9347" s="176"/>
      <c r="F9347" s="171"/>
      <c r="G9347" s="212"/>
      <c r="H9347" s="176"/>
      <c r="I9347" s="163"/>
    </row>
    <row r="9348" spans="3:9" s="175" customFormat="1" ht="15" customHeight="1" x14ac:dyDescent="0.25">
      <c r="C9348" s="170"/>
      <c r="E9348" s="176"/>
      <c r="F9348" s="171"/>
      <c r="G9348" s="212"/>
      <c r="H9348" s="176"/>
      <c r="I9348" s="163"/>
    </row>
    <row r="9349" spans="3:9" s="175" customFormat="1" ht="15" customHeight="1" x14ac:dyDescent="0.25">
      <c r="C9349" s="170"/>
      <c r="E9349" s="176"/>
      <c r="F9349" s="171"/>
      <c r="G9349" s="212"/>
      <c r="H9349" s="176"/>
      <c r="I9349" s="163"/>
    </row>
    <row r="9350" spans="3:9" s="175" customFormat="1" ht="15" customHeight="1" x14ac:dyDescent="0.25">
      <c r="C9350" s="170"/>
      <c r="E9350" s="176"/>
      <c r="F9350" s="171"/>
      <c r="G9350" s="212"/>
      <c r="H9350" s="176"/>
      <c r="I9350" s="163"/>
    </row>
    <row r="9351" spans="3:9" s="175" customFormat="1" ht="15" customHeight="1" x14ac:dyDescent="0.25">
      <c r="C9351" s="170"/>
      <c r="E9351" s="176"/>
      <c r="F9351" s="171"/>
      <c r="G9351" s="212"/>
      <c r="H9351" s="176"/>
      <c r="I9351" s="163"/>
    </row>
    <row r="9352" spans="3:9" s="175" customFormat="1" ht="15" customHeight="1" x14ac:dyDescent="0.25">
      <c r="C9352" s="170"/>
      <c r="E9352" s="176"/>
      <c r="F9352" s="171"/>
      <c r="G9352" s="212"/>
      <c r="H9352" s="176"/>
      <c r="I9352" s="163"/>
    </row>
    <row r="9353" spans="3:9" s="175" customFormat="1" ht="15" customHeight="1" x14ac:dyDescent="0.25">
      <c r="C9353" s="170"/>
      <c r="E9353" s="176"/>
      <c r="F9353" s="171"/>
      <c r="G9353" s="212"/>
      <c r="H9353" s="176"/>
      <c r="I9353" s="163"/>
    </row>
    <row r="9354" spans="3:9" s="175" customFormat="1" ht="15" customHeight="1" x14ac:dyDescent="0.25">
      <c r="C9354" s="170"/>
      <c r="E9354" s="176"/>
      <c r="F9354" s="171"/>
      <c r="G9354" s="212"/>
      <c r="H9354" s="176"/>
      <c r="I9354" s="163"/>
    </row>
    <row r="9355" spans="3:9" s="175" customFormat="1" ht="15" customHeight="1" x14ac:dyDescent="0.25">
      <c r="C9355" s="170"/>
      <c r="E9355" s="176"/>
      <c r="F9355" s="171"/>
      <c r="G9355" s="212"/>
      <c r="H9355" s="176"/>
      <c r="I9355" s="163"/>
    </row>
    <row r="9356" spans="3:9" s="175" customFormat="1" ht="15" customHeight="1" x14ac:dyDescent="0.25">
      <c r="C9356" s="170"/>
      <c r="E9356" s="176"/>
      <c r="F9356" s="171"/>
      <c r="G9356" s="212"/>
      <c r="H9356" s="176"/>
      <c r="I9356" s="163"/>
    </row>
    <row r="9357" spans="3:9" s="175" customFormat="1" ht="15" customHeight="1" x14ac:dyDescent="0.25">
      <c r="C9357" s="170"/>
      <c r="E9357" s="176"/>
      <c r="F9357" s="171"/>
      <c r="G9357" s="212"/>
      <c r="H9357" s="176"/>
      <c r="I9357" s="163"/>
    </row>
    <row r="9358" spans="3:9" s="175" customFormat="1" ht="15" customHeight="1" x14ac:dyDescent="0.25">
      <c r="C9358" s="170"/>
      <c r="E9358" s="176"/>
      <c r="F9358" s="171"/>
      <c r="G9358" s="212"/>
      <c r="H9358" s="176"/>
      <c r="I9358" s="163"/>
    </row>
    <row r="9359" spans="3:9" s="175" customFormat="1" ht="15" customHeight="1" x14ac:dyDescent="0.25">
      <c r="C9359" s="170"/>
      <c r="E9359" s="176"/>
      <c r="F9359" s="171"/>
      <c r="G9359" s="212"/>
      <c r="H9359" s="176"/>
      <c r="I9359" s="163"/>
    </row>
    <row r="9360" spans="3:9" s="175" customFormat="1" ht="15" customHeight="1" x14ac:dyDescent="0.25">
      <c r="C9360" s="170"/>
      <c r="E9360" s="176"/>
      <c r="F9360" s="171"/>
      <c r="G9360" s="212"/>
      <c r="H9360" s="176"/>
      <c r="I9360" s="163"/>
    </row>
    <row r="9361" spans="3:9" s="175" customFormat="1" ht="15" customHeight="1" x14ac:dyDescent="0.25">
      <c r="C9361" s="170"/>
      <c r="E9361" s="176"/>
      <c r="F9361" s="171"/>
      <c r="G9361" s="212"/>
      <c r="H9361" s="176"/>
      <c r="I9361" s="163"/>
    </row>
    <row r="9362" spans="3:9" s="175" customFormat="1" ht="15" customHeight="1" x14ac:dyDescent="0.25">
      <c r="C9362" s="170"/>
      <c r="E9362" s="176"/>
      <c r="F9362" s="171"/>
      <c r="G9362" s="212"/>
      <c r="H9362" s="176"/>
      <c r="I9362" s="163"/>
    </row>
    <row r="9363" spans="3:9" s="175" customFormat="1" ht="15" customHeight="1" x14ac:dyDescent="0.25">
      <c r="C9363" s="170"/>
      <c r="E9363" s="176"/>
      <c r="F9363" s="171"/>
      <c r="G9363" s="212"/>
      <c r="H9363" s="176"/>
      <c r="I9363" s="163"/>
    </row>
    <row r="9364" spans="3:9" s="175" customFormat="1" ht="15" customHeight="1" x14ac:dyDescent="0.25">
      <c r="C9364" s="170"/>
      <c r="E9364" s="176"/>
      <c r="F9364" s="171"/>
      <c r="G9364" s="212"/>
      <c r="H9364" s="176"/>
      <c r="I9364" s="163"/>
    </row>
    <row r="9365" spans="3:9" s="175" customFormat="1" ht="15" customHeight="1" x14ac:dyDescent="0.25">
      <c r="C9365" s="170"/>
      <c r="E9365" s="176"/>
      <c r="F9365" s="171"/>
      <c r="G9365" s="212"/>
      <c r="H9365" s="176"/>
      <c r="I9365" s="163"/>
    </row>
    <row r="9366" spans="3:9" s="175" customFormat="1" ht="15" customHeight="1" x14ac:dyDescent="0.25">
      <c r="C9366" s="170"/>
      <c r="E9366" s="176"/>
      <c r="F9366" s="171"/>
      <c r="G9366" s="212"/>
      <c r="H9366" s="176"/>
      <c r="I9366" s="163"/>
    </row>
    <row r="9367" spans="3:9" s="175" customFormat="1" ht="15" customHeight="1" x14ac:dyDescent="0.25">
      <c r="C9367" s="170"/>
      <c r="E9367" s="176"/>
      <c r="F9367" s="171"/>
      <c r="G9367" s="212"/>
      <c r="H9367" s="176"/>
      <c r="I9367" s="163"/>
    </row>
    <row r="9368" spans="3:9" s="175" customFormat="1" ht="15" customHeight="1" x14ac:dyDescent="0.25">
      <c r="C9368" s="170"/>
      <c r="E9368" s="176"/>
      <c r="F9368" s="171"/>
      <c r="G9368" s="212"/>
      <c r="H9368" s="176"/>
      <c r="I9368" s="163"/>
    </row>
    <row r="9369" spans="3:9" s="175" customFormat="1" ht="15" customHeight="1" x14ac:dyDescent="0.25">
      <c r="C9369" s="170"/>
      <c r="E9369" s="176"/>
      <c r="F9369" s="171"/>
      <c r="G9369" s="212"/>
      <c r="H9369" s="176"/>
      <c r="I9369" s="163"/>
    </row>
    <row r="9370" spans="3:9" s="175" customFormat="1" ht="15" customHeight="1" x14ac:dyDescent="0.25">
      <c r="C9370" s="170"/>
      <c r="E9370" s="176"/>
      <c r="F9370" s="171"/>
      <c r="G9370" s="212"/>
      <c r="H9370" s="176"/>
      <c r="I9370" s="163"/>
    </row>
    <row r="9371" spans="3:9" s="175" customFormat="1" ht="15" customHeight="1" x14ac:dyDescent="0.25">
      <c r="C9371" s="170"/>
      <c r="E9371" s="176"/>
      <c r="F9371" s="171"/>
      <c r="G9371" s="212"/>
      <c r="H9371" s="176"/>
      <c r="I9371" s="163"/>
    </row>
    <row r="9372" spans="3:9" s="175" customFormat="1" ht="15" customHeight="1" x14ac:dyDescent="0.25">
      <c r="C9372" s="170"/>
      <c r="E9372" s="176"/>
      <c r="F9372" s="171"/>
      <c r="G9372" s="212"/>
      <c r="H9372" s="176"/>
      <c r="I9372" s="163"/>
    </row>
    <row r="9373" spans="3:9" s="175" customFormat="1" ht="15" customHeight="1" x14ac:dyDescent="0.25">
      <c r="C9373" s="170"/>
      <c r="E9373" s="176"/>
      <c r="F9373" s="171"/>
      <c r="G9373" s="212"/>
      <c r="H9373" s="176"/>
      <c r="I9373" s="163"/>
    </row>
    <row r="9374" spans="3:9" s="175" customFormat="1" ht="15" customHeight="1" x14ac:dyDescent="0.25">
      <c r="C9374" s="170"/>
      <c r="E9374" s="176"/>
      <c r="F9374" s="171"/>
      <c r="G9374" s="212"/>
      <c r="H9374" s="176"/>
      <c r="I9374" s="163"/>
    </row>
    <row r="9375" spans="3:9" s="175" customFormat="1" ht="15" customHeight="1" x14ac:dyDescent="0.25">
      <c r="C9375" s="170"/>
      <c r="E9375" s="176"/>
      <c r="F9375" s="171"/>
      <c r="G9375" s="212"/>
      <c r="H9375" s="176"/>
      <c r="I9375" s="163"/>
    </row>
    <row r="9376" spans="3:9" s="175" customFormat="1" ht="15" customHeight="1" x14ac:dyDescent="0.25">
      <c r="C9376" s="170"/>
      <c r="E9376" s="176"/>
      <c r="F9376" s="171"/>
      <c r="G9376" s="212"/>
      <c r="H9376" s="176"/>
      <c r="I9376" s="163"/>
    </row>
    <row r="9377" spans="3:9" s="175" customFormat="1" ht="15" customHeight="1" x14ac:dyDescent="0.25">
      <c r="C9377" s="170"/>
      <c r="E9377" s="176"/>
      <c r="F9377" s="171"/>
      <c r="G9377" s="212"/>
      <c r="H9377" s="176"/>
      <c r="I9377" s="163"/>
    </row>
    <row r="9378" spans="3:9" s="175" customFormat="1" ht="15" customHeight="1" x14ac:dyDescent="0.25">
      <c r="C9378" s="170"/>
      <c r="E9378" s="176"/>
      <c r="F9378" s="171"/>
      <c r="G9378" s="212"/>
      <c r="H9378" s="176"/>
      <c r="I9378" s="163"/>
    </row>
    <row r="9379" spans="3:9" s="175" customFormat="1" ht="15" customHeight="1" x14ac:dyDescent="0.25">
      <c r="C9379" s="170"/>
      <c r="E9379" s="176"/>
      <c r="F9379" s="171"/>
      <c r="G9379" s="212"/>
      <c r="H9379" s="176"/>
      <c r="I9379" s="163"/>
    </row>
    <row r="9380" spans="3:9" s="175" customFormat="1" ht="15" customHeight="1" x14ac:dyDescent="0.25">
      <c r="C9380" s="170"/>
      <c r="E9380" s="176"/>
      <c r="F9380" s="171"/>
      <c r="G9380" s="212"/>
      <c r="H9380" s="176"/>
      <c r="I9380" s="163"/>
    </row>
    <row r="9381" spans="3:9" s="175" customFormat="1" ht="15" customHeight="1" x14ac:dyDescent="0.25">
      <c r="C9381" s="170"/>
      <c r="E9381" s="176"/>
      <c r="F9381" s="171"/>
      <c r="G9381" s="212"/>
      <c r="H9381" s="176"/>
      <c r="I9381" s="163"/>
    </row>
    <row r="9382" spans="3:9" s="175" customFormat="1" ht="15" customHeight="1" x14ac:dyDescent="0.25">
      <c r="C9382" s="170"/>
      <c r="E9382" s="176"/>
      <c r="F9382" s="171"/>
      <c r="G9382" s="212"/>
      <c r="H9382" s="176"/>
      <c r="I9382" s="163"/>
    </row>
    <row r="9383" spans="3:9" s="175" customFormat="1" ht="15" customHeight="1" x14ac:dyDescent="0.25">
      <c r="C9383" s="170"/>
      <c r="E9383" s="176"/>
      <c r="F9383" s="171"/>
      <c r="G9383" s="212"/>
      <c r="H9383" s="176"/>
      <c r="I9383" s="163"/>
    </row>
    <row r="9384" spans="3:9" s="175" customFormat="1" ht="15" customHeight="1" x14ac:dyDescent="0.25">
      <c r="C9384" s="170"/>
      <c r="E9384" s="176"/>
      <c r="F9384" s="171"/>
      <c r="G9384" s="212"/>
      <c r="H9384" s="176"/>
      <c r="I9384" s="163"/>
    </row>
    <row r="9385" spans="3:9" s="175" customFormat="1" ht="15" customHeight="1" x14ac:dyDescent="0.25">
      <c r="C9385" s="170"/>
      <c r="E9385" s="176"/>
      <c r="F9385" s="171"/>
      <c r="G9385" s="212"/>
      <c r="H9385" s="176"/>
      <c r="I9385" s="163"/>
    </row>
    <row r="9386" spans="3:9" s="175" customFormat="1" ht="15" customHeight="1" x14ac:dyDescent="0.25">
      <c r="C9386" s="170"/>
      <c r="E9386" s="176"/>
      <c r="F9386" s="171"/>
      <c r="G9386" s="212"/>
      <c r="H9386" s="176"/>
      <c r="I9386" s="163"/>
    </row>
    <row r="9387" spans="3:9" s="175" customFormat="1" ht="15" customHeight="1" x14ac:dyDescent="0.25">
      <c r="C9387" s="170"/>
      <c r="E9387" s="176"/>
      <c r="F9387" s="171"/>
      <c r="G9387" s="212"/>
      <c r="H9387" s="176"/>
      <c r="I9387" s="163"/>
    </row>
    <row r="9388" spans="3:9" s="175" customFormat="1" ht="15" customHeight="1" x14ac:dyDescent="0.25">
      <c r="C9388" s="170"/>
      <c r="E9388" s="176"/>
      <c r="F9388" s="171"/>
      <c r="G9388" s="212"/>
      <c r="H9388" s="176"/>
      <c r="I9388" s="163"/>
    </row>
    <row r="9389" spans="3:9" s="175" customFormat="1" ht="15" customHeight="1" x14ac:dyDescent="0.25">
      <c r="C9389" s="170"/>
      <c r="E9389" s="176"/>
      <c r="F9389" s="171"/>
      <c r="G9389" s="212"/>
      <c r="H9389" s="176"/>
      <c r="I9389" s="163"/>
    </row>
    <row r="9390" spans="3:9" s="175" customFormat="1" ht="15" customHeight="1" x14ac:dyDescent="0.25">
      <c r="C9390" s="170"/>
      <c r="E9390" s="176"/>
      <c r="F9390" s="171"/>
      <c r="G9390" s="212"/>
      <c r="H9390" s="176"/>
      <c r="I9390" s="163"/>
    </row>
    <row r="9391" spans="3:9" s="175" customFormat="1" ht="15" customHeight="1" x14ac:dyDescent="0.25">
      <c r="C9391" s="170"/>
      <c r="E9391" s="176"/>
      <c r="F9391" s="171"/>
      <c r="G9391" s="212"/>
      <c r="H9391" s="176"/>
      <c r="I9391" s="163"/>
    </row>
    <row r="9392" spans="3:9" s="175" customFormat="1" ht="15" customHeight="1" x14ac:dyDescent="0.25">
      <c r="C9392" s="170"/>
      <c r="E9392" s="176"/>
      <c r="F9392" s="171"/>
      <c r="G9392" s="212"/>
      <c r="H9392" s="176"/>
      <c r="I9392" s="163"/>
    </row>
    <row r="9393" spans="3:9" s="175" customFormat="1" ht="15" customHeight="1" x14ac:dyDescent="0.25">
      <c r="C9393" s="170"/>
      <c r="E9393" s="176"/>
      <c r="F9393" s="171"/>
      <c r="G9393" s="212"/>
      <c r="H9393" s="176"/>
      <c r="I9393" s="163"/>
    </row>
    <row r="9394" spans="3:9" s="175" customFormat="1" ht="15" customHeight="1" x14ac:dyDescent="0.25">
      <c r="C9394" s="170"/>
      <c r="E9394" s="176"/>
      <c r="F9394" s="171"/>
      <c r="G9394" s="212"/>
      <c r="H9394" s="176"/>
      <c r="I9394" s="163"/>
    </row>
    <row r="9395" spans="3:9" s="175" customFormat="1" ht="15" customHeight="1" x14ac:dyDescent="0.25">
      <c r="C9395" s="170"/>
      <c r="E9395" s="176"/>
      <c r="F9395" s="171"/>
      <c r="G9395" s="212"/>
      <c r="H9395" s="176"/>
      <c r="I9395" s="163"/>
    </row>
    <row r="9396" spans="3:9" s="175" customFormat="1" ht="15" customHeight="1" x14ac:dyDescent="0.25">
      <c r="C9396" s="170"/>
      <c r="E9396" s="176"/>
      <c r="F9396" s="171"/>
      <c r="G9396" s="212"/>
      <c r="H9396" s="176"/>
      <c r="I9396" s="163"/>
    </row>
    <row r="9397" spans="3:9" s="175" customFormat="1" ht="15" customHeight="1" x14ac:dyDescent="0.25">
      <c r="C9397" s="170"/>
      <c r="E9397" s="176"/>
      <c r="F9397" s="171"/>
      <c r="G9397" s="212"/>
      <c r="H9397" s="176"/>
      <c r="I9397" s="163"/>
    </row>
    <row r="9398" spans="3:9" s="175" customFormat="1" ht="15" customHeight="1" x14ac:dyDescent="0.25">
      <c r="C9398" s="170"/>
      <c r="E9398" s="176"/>
      <c r="F9398" s="171"/>
      <c r="G9398" s="212"/>
      <c r="H9398" s="176"/>
      <c r="I9398" s="163"/>
    </row>
    <row r="9399" spans="3:9" s="175" customFormat="1" ht="15" customHeight="1" x14ac:dyDescent="0.25">
      <c r="C9399" s="170"/>
      <c r="E9399" s="176"/>
      <c r="F9399" s="171"/>
      <c r="G9399" s="212"/>
      <c r="H9399" s="176"/>
      <c r="I9399" s="163"/>
    </row>
    <row r="9400" spans="3:9" s="175" customFormat="1" ht="15" customHeight="1" x14ac:dyDescent="0.25">
      <c r="C9400" s="170"/>
      <c r="E9400" s="176"/>
      <c r="F9400" s="171"/>
      <c r="G9400" s="212"/>
      <c r="H9400" s="176"/>
      <c r="I9400" s="163"/>
    </row>
    <row r="9401" spans="3:9" s="175" customFormat="1" ht="15" customHeight="1" x14ac:dyDescent="0.25">
      <c r="C9401" s="170"/>
      <c r="E9401" s="176"/>
      <c r="F9401" s="171"/>
      <c r="G9401" s="212"/>
      <c r="H9401" s="176"/>
      <c r="I9401" s="163"/>
    </row>
    <row r="9402" spans="3:9" s="175" customFormat="1" ht="15" customHeight="1" x14ac:dyDescent="0.25">
      <c r="C9402" s="170"/>
      <c r="E9402" s="176"/>
      <c r="F9402" s="171"/>
      <c r="G9402" s="212"/>
      <c r="H9402" s="176"/>
      <c r="I9402" s="163"/>
    </row>
    <row r="9403" spans="3:9" s="175" customFormat="1" ht="15" customHeight="1" x14ac:dyDescent="0.25">
      <c r="C9403" s="170"/>
      <c r="E9403" s="176"/>
      <c r="F9403" s="171"/>
      <c r="G9403" s="212"/>
      <c r="H9403" s="176"/>
      <c r="I9403" s="163"/>
    </row>
    <row r="9404" spans="3:9" s="175" customFormat="1" ht="15" customHeight="1" x14ac:dyDescent="0.25">
      <c r="C9404" s="170"/>
      <c r="E9404" s="176"/>
      <c r="F9404" s="171"/>
      <c r="G9404" s="212"/>
      <c r="H9404" s="176"/>
      <c r="I9404" s="163"/>
    </row>
    <row r="9405" spans="3:9" s="175" customFormat="1" ht="15" customHeight="1" x14ac:dyDescent="0.25">
      <c r="C9405" s="170"/>
      <c r="E9405" s="176"/>
      <c r="F9405" s="171"/>
      <c r="G9405" s="212"/>
      <c r="H9405" s="176"/>
      <c r="I9405" s="163"/>
    </row>
    <row r="9406" spans="3:9" s="175" customFormat="1" ht="15" customHeight="1" x14ac:dyDescent="0.25">
      <c r="C9406" s="170"/>
      <c r="E9406" s="176"/>
      <c r="F9406" s="171"/>
      <c r="G9406" s="212"/>
      <c r="H9406" s="176"/>
      <c r="I9406" s="163"/>
    </row>
    <row r="9407" spans="3:9" s="175" customFormat="1" ht="15" customHeight="1" x14ac:dyDescent="0.25">
      <c r="C9407" s="170"/>
      <c r="E9407" s="176"/>
      <c r="F9407" s="171"/>
      <c r="G9407" s="212"/>
      <c r="H9407" s="176"/>
      <c r="I9407" s="163"/>
    </row>
    <row r="9408" spans="3:9" s="175" customFormat="1" ht="15" customHeight="1" x14ac:dyDescent="0.25">
      <c r="C9408" s="170"/>
      <c r="E9408" s="176"/>
      <c r="F9408" s="171"/>
      <c r="G9408" s="212"/>
      <c r="H9408" s="176"/>
      <c r="I9408" s="163"/>
    </row>
    <row r="9409" spans="3:9" s="175" customFormat="1" ht="15" customHeight="1" x14ac:dyDescent="0.25">
      <c r="C9409" s="170"/>
      <c r="E9409" s="176"/>
      <c r="F9409" s="171"/>
      <c r="G9409" s="212"/>
      <c r="H9409" s="176"/>
      <c r="I9409" s="163"/>
    </row>
    <row r="9410" spans="3:9" s="175" customFormat="1" ht="15" customHeight="1" x14ac:dyDescent="0.25">
      <c r="C9410" s="170"/>
      <c r="E9410" s="176"/>
      <c r="F9410" s="171"/>
      <c r="G9410" s="212"/>
      <c r="H9410" s="176"/>
      <c r="I9410" s="163"/>
    </row>
    <row r="9411" spans="3:9" s="175" customFormat="1" ht="15" customHeight="1" x14ac:dyDescent="0.25">
      <c r="C9411" s="170"/>
      <c r="E9411" s="176"/>
      <c r="F9411" s="171"/>
      <c r="G9411" s="212"/>
      <c r="H9411" s="176"/>
      <c r="I9411" s="163"/>
    </row>
    <row r="9412" spans="3:9" s="175" customFormat="1" ht="15" customHeight="1" x14ac:dyDescent="0.25">
      <c r="C9412" s="170"/>
      <c r="E9412" s="176"/>
      <c r="F9412" s="171"/>
      <c r="G9412" s="212"/>
      <c r="H9412" s="176"/>
      <c r="I9412" s="163"/>
    </row>
    <row r="9413" spans="3:9" s="175" customFormat="1" ht="15" customHeight="1" x14ac:dyDescent="0.25">
      <c r="C9413" s="170"/>
      <c r="E9413" s="176"/>
      <c r="F9413" s="171"/>
      <c r="G9413" s="212"/>
      <c r="H9413" s="176"/>
      <c r="I9413" s="163"/>
    </row>
    <row r="9414" spans="3:9" s="175" customFormat="1" ht="15" customHeight="1" x14ac:dyDescent="0.25">
      <c r="C9414" s="170"/>
      <c r="E9414" s="176"/>
      <c r="F9414" s="171"/>
      <c r="G9414" s="212"/>
      <c r="H9414" s="176"/>
      <c r="I9414" s="163"/>
    </row>
    <row r="9415" spans="3:9" s="175" customFormat="1" ht="15" customHeight="1" x14ac:dyDescent="0.25">
      <c r="C9415" s="170"/>
      <c r="E9415" s="176"/>
      <c r="F9415" s="171"/>
      <c r="G9415" s="212"/>
      <c r="H9415" s="176"/>
      <c r="I9415" s="163"/>
    </row>
    <row r="9416" spans="3:9" s="175" customFormat="1" ht="15" customHeight="1" x14ac:dyDescent="0.25">
      <c r="C9416" s="170"/>
      <c r="E9416" s="176"/>
      <c r="F9416" s="171"/>
      <c r="G9416" s="212"/>
      <c r="H9416" s="176"/>
      <c r="I9416" s="163"/>
    </row>
    <row r="9417" spans="3:9" s="175" customFormat="1" ht="15" customHeight="1" x14ac:dyDescent="0.25">
      <c r="C9417" s="170"/>
      <c r="E9417" s="176"/>
      <c r="F9417" s="171"/>
      <c r="G9417" s="212"/>
      <c r="H9417" s="176"/>
      <c r="I9417" s="163"/>
    </row>
    <row r="9418" spans="3:9" s="175" customFormat="1" ht="15" customHeight="1" x14ac:dyDescent="0.25">
      <c r="C9418" s="170"/>
      <c r="E9418" s="176"/>
      <c r="F9418" s="171"/>
      <c r="G9418" s="212"/>
      <c r="H9418" s="176"/>
      <c r="I9418" s="163"/>
    </row>
    <row r="9419" spans="3:9" s="175" customFormat="1" ht="15" customHeight="1" x14ac:dyDescent="0.25">
      <c r="C9419" s="170"/>
      <c r="E9419" s="176"/>
      <c r="F9419" s="171"/>
      <c r="G9419" s="212"/>
      <c r="H9419" s="176"/>
      <c r="I9419" s="163"/>
    </row>
    <row r="9420" spans="3:9" s="175" customFormat="1" ht="15" customHeight="1" x14ac:dyDescent="0.25">
      <c r="C9420" s="170"/>
      <c r="E9420" s="176"/>
      <c r="F9420" s="171"/>
      <c r="G9420" s="212"/>
      <c r="H9420" s="176"/>
      <c r="I9420" s="163"/>
    </row>
    <row r="9421" spans="3:9" s="175" customFormat="1" ht="15" customHeight="1" x14ac:dyDescent="0.25">
      <c r="C9421" s="170"/>
      <c r="E9421" s="176"/>
      <c r="F9421" s="171"/>
      <c r="G9421" s="212"/>
      <c r="H9421" s="176"/>
      <c r="I9421" s="163"/>
    </row>
    <row r="9422" spans="3:9" s="175" customFormat="1" ht="15" customHeight="1" x14ac:dyDescent="0.25">
      <c r="C9422" s="170"/>
      <c r="E9422" s="176"/>
      <c r="F9422" s="171"/>
      <c r="G9422" s="212"/>
      <c r="H9422" s="176"/>
      <c r="I9422" s="163"/>
    </row>
    <row r="9423" spans="3:9" s="175" customFormat="1" ht="15" customHeight="1" x14ac:dyDescent="0.25">
      <c r="C9423" s="170"/>
      <c r="E9423" s="176"/>
      <c r="F9423" s="171"/>
      <c r="G9423" s="212"/>
      <c r="H9423" s="176"/>
      <c r="I9423" s="163"/>
    </row>
    <row r="9424" spans="3:9" s="175" customFormat="1" ht="15" customHeight="1" x14ac:dyDescent="0.25">
      <c r="C9424" s="170"/>
      <c r="E9424" s="176"/>
      <c r="F9424" s="171"/>
      <c r="G9424" s="212"/>
      <c r="H9424" s="176"/>
      <c r="I9424" s="163"/>
    </row>
    <row r="9425" spans="3:9" s="175" customFormat="1" ht="15" customHeight="1" x14ac:dyDescent="0.25">
      <c r="C9425" s="170"/>
      <c r="E9425" s="176"/>
      <c r="F9425" s="171"/>
      <c r="G9425" s="212"/>
      <c r="H9425" s="176"/>
      <c r="I9425" s="163"/>
    </row>
    <row r="9426" spans="3:9" s="175" customFormat="1" ht="15" customHeight="1" x14ac:dyDescent="0.25">
      <c r="C9426" s="170"/>
      <c r="E9426" s="176"/>
      <c r="F9426" s="171"/>
      <c r="G9426" s="212"/>
      <c r="H9426" s="176"/>
      <c r="I9426" s="163"/>
    </row>
    <row r="9427" spans="3:9" s="175" customFormat="1" ht="15" customHeight="1" x14ac:dyDescent="0.25">
      <c r="C9427" s="170"/>
      <c r="E9427" s="176"/>
      <c r="F9427" s="171"/>
      <c r="G9427" s="212"/>
      <c r="H9427" s="176"/>
      <c r="I9427" s="163"/>
    </row>
    <row r="9428" spans="3:9" s="175" customFormat="1" ht="15" customHeight="1" x14ac:dyDescent="0.25">
      <c r="C9428" s="170"/>
      <c r="E9428" s="176"/>
      <c r="F9428" s="171"/>
      <c r="G9428" s="212"/>
      <c r="H9428" s="176"/>
      <c r="I9428" s="163"/>
    </row>
    <row r="9429" spans="3:9" s="175" customFormat="1" ht="15" customHeight="1" x14ac:dyDescent="0.25">
      <c r="C9429" s="170"/>
      <c r="E9429" s="176"/>
      <c r="F9429" s="171"/>
      <c r="G9429" s="212"/>
      <c r="H9429" s="176"/>
      <c r="I9429" s="163"/>
    </row>
    <row r="9430" spans="3:9" s="175" customFormat="1" ht="15" customHeight="1" x14ac:dyDescent="0.25">
      <c r="C9430" s="170"/>
      <c r="E9430" s="176"/>
      <c r="F9430" s="171"/>
      <c r="G9430" s="212"/>
      <c r="H9430" s="176"/>
      <c r="I9430" s="163"/>
    </row>
    <row r="9431" spans="3:9" s="175" customFormat="1" ht="15" customHeight="1" x14ac:dyDescent="0.25">
      <c r="C9431" s="170"/>
      <c r="E9431" s="176"/>
      <c r="F9431" s="171"/>
      <c r="G9431" s="212"/>
      <c r="H9431" s="176"/>
      <c r="I9431" s="163"/>
    </row>
    <row r="9432" spans="3:9" s="175" customFormat="1" ht="15" customHeight="1" x14ac:dyDescent="0.25">
      <c r="C9432" s="170"/>
      <c r="E9432" s="176"/>
      <c r="F9432" s="171"/>
      <c r="G9432" s="212"/>
      <c r="H9432" s="176"/>
      <c r="I9432" s="163"/>
    </row>
    <row r="9433" spans="3:9" s="175" customFormat="1" ht="15" customHeight="1" x14ac:dyDescent="0.25">
      <c r="C9433" s="170"/>
      <c r="E9433" s="176"/>
      <c r="F9433" s="171"/>
      <c r="G9433" s="212"/>
      <c r="H9433" s="176"/>
      <c r="I9433" s="163"/>
    </row>
    <row r="9434" spans="3:9" s="175" customFormat="1" ht="15" customHeight="1" x14ac:dyDescent="0.25">
      <c r="C9434" s="170"/>
      <c r="E9434" s="176"/>
      <c r="F9434" s="171"/>
      <c r="G9434" s="212"/>
      <c r="H9434" s="176"/>
      <c r="I9434" s="163"/>
    </row>
    <row r="9435" spans="3:9" s="175" customFormat="1" ht="15" customHeight="1" x14ac:dyDescent="0.25">
      <c r="C9435" s="170"/>
      <c r="E9435" s="176"/>
      <c r="F9435" s="171"/>
      <c r="G9435" s="212"/>
      <c r="H9435" s="176"/>
      <c r="I9435" s="163"/>
    </row>
    <row r="9436" spans="3:9" s="175" customFormat="1" ht="15" customHeight="1" x14ac:dyDescent="0.25">
      <c r="C9436" s="170"/>
      <c r="E9436" s="176"/>
      <c r="F9436" s="171"/>
      <c r="G9436" s="212"/>
      <c r="H9436" s="176"/>
      <c r="I9436" s="163"/>
    </row>
    <row r="9437" spans="3:9" s="175" customFormat="1" ht="15" customHeight="1" x14ac:dyDescent="0.25">
      <c r="C9437" s="170"/>
      <c r="E9437" s="176"/>
      <c r="F9437" s="171"/>
      <c r="G9437" s="212"/>
      <c r="H9437" s="176"/>
      <c r="I9437" s="163"/>
    </row>
    <row r="9438" spans="3:9" s="175" customFormat="1" ht="15" customHeight="1" x14ac:dyDescent="0.25">
      <c r="C9438" s="170"/>
      <c r="E9438" s="176"/>
      <c r="F9438" s="171"/>
      <c r="G9438" s="212"/>
      <c r="H9438" s="176"/>
      <c r="I9438" s="163"/>
    </row>
    <row r="9439" spans="3:9" s="175" customFormat="1" ht="15" customHeight="1" x14ac:dyDescent="0.25">
      <c r="C9439" s="170"/>
      <c r="E9439" s="176"/>
      <c r="F9439" s="171"/>
      <c r="G9439" s="212"/>
      <c r="H9439" s="176"/>
      <c r="I9439" s="163"/>
    </row>
    <row r="9440" spans="3:9" s="175" customFormat="1" ht="15" customHeight="1" x14ac:dyDescent="0.25">
      <c r="C9440" s="170"/>
      <c r="E9440" s="176"/>
      <c r="F9440" s="171"/>
      <c r="G9440" s="212"/>
      <c r="H9440" s="176"/>
      <c r="I9440" s="163"/>
    </row>
    <row r="9441" spans="3:9" s="175" customFormat="1" ht="15" customHeight="1" x14ac:dyDescent="0.25">
      <c r="C9441" s="170"/>
      <c r="E9441" s="176"/>
      <c r="F9441" s="171"/>
      <c r="G9441" s="212"/>
      <c r="H9441" s="176"/>
      <c r="I9441" s="163"/>
    </row>
    <row r="9442" spans="3:9" s="175" customFormat="1" ht="15" customHeight="1" x14ac:dyDescent="0.25">
      <c r="C9442" s="170"/>
      <c r="E9442" s="176"/>
      <c r="F9442" s="171"/>
      <c r="G9442" s="212"/>
      <c r="H9442" s="176"/>
      <c r="I9442" s="163"/>
    </row>
    <row r="9443" spans="3:9" s="175" customFormat="1" ht="15" customHeight="1" x14ac:dyDescent="0.25">
      <c r="C9443" s="170"/>
      <c r="E9443" s="176"/>
      <c r="F9443" s="171"/>
      <c r="G9443" s="212"/>
      <c r="H9443" s="176"/>
      <c r="I9443" s="163"/>
    </row>
    <row r="9444" spans="3:9" s="175" customFormat="1" ht="15" customHeight="1" x14ac:dyDescent="0.25">
      <c r="C9444" s="170"/>
      <c r="E9444" s="176"/>
      <c r="F9444" s="171"/>
      <c r="G9444" s="212"/>
      <c r="H9444" s="176"/>
      <c r="I9444" s="163"/>
    </row>
    <row r="9445" spans="3:9" s="175" customFormat="1" ht="15" customHeight="1" x14ac:dyDescent="0.25">
      <c r="C9445" s="170"/>
      <c r="E9445" s="176"/>
      <c r="F9445" s="171"/>
      <c r="G9445" s="212"/>
      <c r="H9445" s="176"/>
      <c r="I9445" s="163"/>
    </row>
    <row r="9446" spans="3:9" s="175" customFormat="1" ht="15" customHeight="1" x14ac:dyDescent="0.25">
      <c r="C9446" s="170"/>
      <c r="E9446" s="176"/>
      <c r="F9446" s="171"/>
      <c r="G9446" s="212"/>
      <c r="H9446" s="176"/>
      <c r="I9446" s="163"/>
    </row>
    <row r="9447" spans="3:9" s="175" customFormat="1" ht="15" customHeight="1" x14ac:dyDescent="0.25">
      <c r="C9447" s="170"/>
      <c r="E9447" s="176"/>
      <c r="F9447" s="171"/>
      <c r="G9447" s="212"/>
      <c r="H9447" s="176"/>
      <c r="I9447" s="163"/>
    </row>
    <row r="9448" spans="3:9" s="175" customFormat="1" ht="15" customHeight="1" x14ac:dyDescent="0.25">
      <c r="C9448" s="170"/>
      <c r="E9448" s="176"/>
      <c r="F9448" s="171"/>
      <c r="G9448" s="212"/>
      <c r="H9448" s="176"/>
      <c r="I9448" s="163"/>
    </row>
    <row r="9449" spans="3:9" s="175" customFormat="1" ht="15" customHeight="1" x14ac:dyDescent="0.25">
      <c r="C9449" s="170"/>
      <c r="E9449" s="176"/>
      <c r="F9449" s="171"/>
      <c r="G9449" s="212"/>
      <c r="H9449" s="176"/>
      <c r="I9449" s="163"/>
    </row>
    <row r="9450" spans="3:9" s="175" customFormat="1" ht="15" customHeight="1" x14ac:dyDescent="0.25">
      <c r="C9450" s="170"/>
      <c r="E9450" s="176"/>
      <c r="F9450" s="171"/>
      <c r="G9450" s="212"/>
      <c r="H9450" s="176"/>
      <c r="I9450" s="163"/>
    </row>
    <row r="9451" spans="3:9" s="175" customFormat="1" ht="15" customHeight="1" x14ac:dyDescent="0.25">
      <c r="C9451" s="170"/>
      <c r="E9451" s="176"/>
      <c r="F9451" s="171"/>
      <c r="G9451" s="212"/>
      <c r="H9451" s="176"/>
      <c r="I9451" s="163"/>
    </row>
    <row r="9452" spans="3:9" s="175" customFormat="1" ht="15" customHeight="1" x14ac:dyDescent="0.25">
      <c r="C9452" s="170"/>
      <c r="E9452" s="176"/>
      <c r="F9452" s="171"/>
      <c r="G9452" s="212"/>
      <c r="H9452" s="176"/>
      <c r="I9452" s="163"/>
    </row>
    <row r="9453" spans="3:9" s="175" customFormat="1" ht="15" customHeight="1" x14ac:dyDescent="0.25">
      <c r="C9453" s="170"/>
      <c r="E9453" s="176"/>
      <c r="F9453" s="171"/>
      <c r="G9453" s="212"/>
      <c r="H9453" s="176"/>
      <c r="I9453" s="163"/>
    </row>
    <row r="9454" spans="3:9" s="175" customFormat="1" ht="15" customHeight="1" x14ac:dyDescent="0.25">
      <c r="C9454" s="170"/>
      <c r="E9454" s="176"/>
      <c r="F9454" s="171"/>
      <c r="G9454" s="212"/>
      <c r="H9454" s="176"/>
      <c r="I9454" s="163"/>
    </row>
    <row r="9455" spans="3:9" s="175" customFormat="1" ht="15" customHeight="1" x14ac:dyDescent="0.25">
      <c r="C9455" s="170"/>
      <c r="E9455" s="176"/>
      <c r="F9455" s="171"/>
      <c r="G9455" s="212"/>
      <c r="H9455" s="176"/>
      <c r="I9455" s="163"/>
    </row>
    <row r="9456" spans="3:9" s="175" customFormat="1" ht="15" customHeight="1" x14ac:dyDescent="0.25">
      <c r="C9456" s="170"/>
      <c r="E9456" s="176"/>
      <c r="F9456" s="171"/>
      <c r="G9456" s="212"/>
      <c r="H9456" s="176"/>
      <c r="I9456" s="163"/>
    </row>
    <row r="9457" spans="3:9" s="175" customFormat="1" ht="15" customHeight="1" x14ac:dyDescent="0.25">
      <c r="C9457" s="170"/>
      <c r="E9457" s="176"/>
      <c r="F9457" s="171"/>
      <c r="G9457" s="212"/>
      <c r="H9457" s="176"/>
      <c r="I9457" s="163"/>
    </row>
    <row r="9458" spans="3:9" s="175" customFormat="1" ht="15" customHeight="1" x14ac:dyDescent="0.25">
      <c r="C9458" s="170"/>
      <c r="E9458" s="176"/>
      <c r="F9458" s="171"/>
      <c r="G9458" s="212"/>
      <c r="H9458" s="176"/>
      <c r="I9458" s="163"/>
    </row>
    <row r="9459" spans="3:9" s="175" customFormat="1" ht="15" customHeight="1" x14ac:dyDescent="0.25">
      <c r="C9459" s="170"/>
      <c r="E9459" s="176"/>
      <c r="F9459" s="171"/>
      <c r="G9459" s="212"/>
      <c r="H9459" s="176"/>
      <c r="I9459" s="163"/>
    </row>
    <row r="9460" spans="3:9" s="175" customFormat="1" ht="15" customHeight="1" x14ac:dyDescent="0.25">
      <c r="C9460" s="170"/>
      <c r="E9460" s="176"/>
      <c r="F9460" s="171"/>
      <c r="G9460" s="212"/>
      <c r="H9460" s="176"/>
      <c r="I9460" s="163"/>
    </row>
    <row r="9461" spans="3:9" s="175" customFormat="1" ht="15" customHeight="1" x14ac:dyDescent="0.25">
      <c r="C9461" s="170"/>
      <c r="E9461" s="176"/>
      <c r="F9461" s="171"/>
      <c r="G9461" s="212"/>
      <c r="H9461" s="176"/>
      <c r="I9461" s="163"/>
    </row>
    <row r="9462" spans="3:9" s="175" customFormat="1" ht="15" customHeight="1" x14ac:dyDescent="0.25">
      <c r="C9462" s="170"/>
      <c r="E9462" s="176"/>
      <c r="F9462" s="171"/>
      <c r="G9462" s="212"/>
      <c r="H9462" s="176"/>
      <c r="I9462" s="163"/>
    </row>
    <row r="9463" spans="3:9" s="175" customFormat="1" ht="15" customHeight="1" x14ac:dyDescent="0.25">
      <c r="C9463" s="170"/>
      <c r="E9463" s="176"/>
      <c r="F9463" s="171"/>
      <c r="G9463" s="212"/>
      <c r="H9463" s="176"/>
      <c r="I9463" s="163"/>
    </row>
    <row r="9464" spans="3:9" s="175" customFormat="1" ht="15" customHeight="1" x14ac:dyDescent="0.25">
      <c r="C9464" s="170"/>
      <c r="E9464" s="176"/>
      <c r="F9464" s="171"/>
      <c r="G9464" s="212"/>
      <c r="H9464" s="176"/>
      <c r="I9464" s="163"/>
    </row>
    <row r="9465" spans="3:9" s="175" customFormat="1" ht="15" customHeight="1" x14ac:dyDescent="0.25">
      <c r="C9465" s="170"/>
      <c r="E9465" s="176"/>
      <c r="F9465" s="171"/>
      <c r="G9465" s="212"/>
      <c r="H9465" s="176"/>
      <c r="I9465" s="163"/>
    </row>
    <row r="9466" spans="3:9" s="175" customFormat="1" ht="15" customHeight="1" x14ac:dyDescent="0.25">
      <c r="C9466" s="170"/>
      <c r="E9466" s="176"/>
      <c r="F9466" s="171"/>
      <c r="G9466" s="212"/>
      <c r="H9466" s="176"/>
      <c r="I9466" s="163"/>
    </row>
    <row r="9467" spans="3:9" s="175" customFormat="1" ht="15" customHeight="1" x14ac:dyDescent="0.25">
      <c r="C9467" s="170"/>
      <c r="E9467" s="176"/>
      <c r="F9467" s="171"/>
      <c r="G9467" s="212"/>
      <c r="H9467" s="176"/>
      <c r="I9467" s="163"/>
    </row>
    <row r="9468" spans="3:9" s="175" customFormat="1" ht="15" customHeight="1" x14ac:dyDescent="0.25">
      <c r="C9468" s="170"/>
      <c r="E9468" s="176"/>
      <c r="F9468" s="171"/>
      <c r="G9468" s="212"/>
      <c r="H9468" s="176"/>
      <c r="I9468" s="163"/>
    </row>
    <row r="9469" spans="3:9" s="175" customFormat="1" ht="15" customHeight="1" x14ac:dyDescent="0.25">
      <c r="C9469" s="170"/>
      <c r="E9469" s="176"/>
      <c r="F9469" s="171"/>
      <c r="G9469" s="212"/>
      <c r="H9469" s="176"/>
      <c r="I9469" s="163"/>
    </row>
    <row r="9470" spans="3:9" s="175" customFormat="1" ht="15" customHeight="1" x14ac:dyDescent="0.25">
      <c r="C9470" s="170"/>
      <c r="E9470" s="176"/>
      <c r="F9470" s="171"/>
      <c r="G9470" s="212"/>
      <c r="H9470" s="176"/>
      <c r="I9470" s="163"/>
    </row>
    <row r="9471" spans="3:9" s="175" customFormat="1" ht="15" customHeight="1" x14ac:dyDescent="0.25">
      <c r="C9471" s="170"/>
      <c r="E9471" s="176"/>
      <c r="F9471" s="171"/>
      <c r="G9471" s="212"/>
      <c r="H9471" s="176"/>
      <c r="I9471" s="163"/>
    </row>
    <row r="9472" spans="3:9" s="175" customFormat="1" ht="15" customHeight="1" x14ac:dyDescent="0.25">
      <c r="C9472" s="170"/>
      <c r="E9472" s="176"/>
      <c r="F9472" s="171"/>
      <c r="G9472" s="212"/>
      <c r="H9472" s="176"/>
      <c r="I9472" s="163"/>
    </row>
    <row r="9473" spans="3:9" s="175" customFormat="1" ht="15" customHeight="1" x14ac:dyDescent="0.25">
      <c r="C9473" s="170"/>
      <c r="E9473" s="176"/>
      <c r="F9473" s="171"/>
      <c r="G9473" s="212"/>
      <c r="H9473" s="176"/>
      <c r="I9473" s="163"/>
    </row>
    <row r="9474" spans="3:9" s="175" customFormat="1" ht="15" customHeight="1" x14ac:dyDescent="0.25">
      <c r="C9474" s="170"/>
      <c r="E9474" s="176"/>
      <c r="F9474" s="171"/>
      <c r="G9474" s="212"/>
      <c r="H9474" s="176"/>
      <c r="I9474" s="163"/>
    </row>
    <row r="9475" spans="3:9" s="175" customFormat="1" ht="15" customHeight="1" x14ac:dyDescent="0.25">
      <c r="C9475" s="170"/>
      <c r="E9475" s="176"/>
      <c r="F9475" s="171"/>
      <c r="G9475" s="212"/>
      <c r="H9475" s="176"/>
      <c r="I9475" s="163"/>
    </row>
    <row r="9476" spans="3:9" s="175" customFormat="1" ht="15" customHeight="1" x14ac:dyDescent="0.25">
      <c r="C9476" s="170"/>
      <c r="E9476" s="176"/>
      <c r="F9476" s="171"/>
      <c r="G9476" s="212"/>
      <c r="H9476" s="176"/>
      <c r="I9476" s="163"/>
    </row>
    <row r="9477" spans="3:9" s="175" customFormat="1" ht="15" customHeight="1" x14ac:dyDescent="0.25">
      <c r="C9477" s="170"/>
      <c r="E9477" s="176"/>
      <c r="F9477" s="171"/>
      <c r="G9477" s="212"/>
      <c r="H9477" s="176"/>
      <c r="I9477" s="163"/>
    </row>
    <row r="9478" spans="3:9" s="175" customFormat="1" ht="15" customHeight="1" x14ac:dyDescent="0.25">
      <c r="C9478" s="170"/>
      <c r="E9478" s="176"/>
      <c r="F9478" s="171"/>
      <c r="G9478" s="212"/>
      <c r="H9478" s="176"/>
      <c r="I9478" s="163"/>
    </row>
    <row r="9479" spans="3:9" s="175" customFormat="1" ht="15" customHeight="1" x14ac:dyDescent="0.25">
      <c r="C9479" s="170"/>
      <c r="E9479" s="176"/>
      <c r="F9479" s="171"/>
      <c r="G9479" s="212"/>
      <c r="H9479" s="176"/>
      <c r="I9479" s="163"/>
    </row>
    <row r="9480" spans="3:9" s="175" customFormat="1" ht="15" customHeight="1" x14ac:dyDescent="0.25">
      <c r="C9480" s="170"/>
      <c r="E9480" s="176"/>
      <c r="F9480" s="171"/>
      <c r="G9480" s="212"/>
      <c r="H9480" s="176"/>
      <c r="I9480" s="163"/>
    </row>
    <row r="9481" spans="3:9" s="175" customFormat="1" ht="15" customHeight="1" x14ac:dyDescent="0.25">
      <c r="C9481" s="170"/>
      <c r="E9481" s="176"/>
      <c r="F9481" s="171"/>
      <c r="G9481" s="212"/>
      <c r="H9481" s="176"/>
      <c r="I9481" s="163"/>
    </row>
    <row r="9482" spans="3:9" s="175" customFormat="1" ht="15" customHeight="1" x14ac:dyDescent="0.25">
      <c r="C9482" s="170"/>
      <c r="E9482" s="176"/>
      <c r="F9482" s="171"/>
      <c r="G9482" s="212"/>
      <c r="H9482" s="176"/>
      <c r="I9482" s="163"/>
    </row>
    <row r="9483" spans="3:9" s="175" customFormat="1" ht="15" customHeight="1" x14ac:dyDescent="0.25">
      <c r="C9483" s="170"/>
      <c r="E9483" s="176"/>
      <c r="F9483" s="171"/>
      <c r="G9483" s="212"/>
      <c r="H9483" s="176"/>
      <c r="I9483" s="163"/>
    </row>
    <row r="9484" spans="3:9" s="175" customFormat="1" ht="15" customHeight="1" x14ac:dyDescent="0.25">
      <c r="C9484" s="170"/>
      <c r="E9484" s="176"/>
      <c r="F9484" s="171"/>
      <c r="G9484" s="212"/>
      <c r="H9484" s="176"/>
      <c r="I9484" s="163"/>
    </row>
    <row r="9485" spans="3:9" s="175" customFormat="1" ht="15" customHeight="1" x14ac:dyDescent="0.25">
      <c r="C9485" s="170"/>
      <c r="E9485" s="176"/>
      <c r="F9485" s="171"/>
      <c r="G9485" s="212"/>
      <c r="H9485" s="176"/>
      <c r="I9485" s="163"/>
    </row>
    <row r="9486" spans="3:9" s="175" customFormat="1" ht="15" customHeight="1" x14ac:dyDescent="0.25">
      <c r="C9486" s="170"/>
      <c r="E9486" s="176"/>
      <c r="F9486" s="171"/>
      <c r="G9486" s="212"/>
      <c r="H9486" s="176"/>
      <c r="I9486" s="163"/>
    </row>
    <row r="9487" spans="3:9" s="175" customFormat="1" ht="15" customHeight="1" x14ac:dyDescent="0.25">
      <c r="C9487" s="170"/>
      <c r="E9487" s="176"/>
      <c r="F9487" s="171"/>
      <c r="G9487" s="212"/>
      <c r="H9487" s="176"/>
      <c r="I9487" s="163"/>
    </row>
    <row r="9488" spans="3:9" s="175" customFormat="1" ht="15" customHeight="1" x14ac:dyDescent="0.25">
      <c r="C9488" s="170"/>
      <c r="E9488" s="176"/>
      <c r="F9488" s="171"/>
      <c r="G9488" s="212"/>
      <c r="H9488" s="176"/>
      <c r="I9488" s="163"/>
    </row>
    <row r="9489" spans="3:9" s="175" customFormat="1" ht="15" customHeight="1" x14ac:dyDescent="0.25">
      <c r="C9489" s="170"/>
      <c r="E9489" s="176"/>
      <c r="F9489" s="171"/>
      <c r="G9489" s="212"/>
      <c r="H9489" s="176"/>
      <c r="I9489" s="163"/>
    </row>
    <row r="9490" spans="3:9" s="175" customFormat="1" ht="15" customHeight="1" x14ac:dyDescent="0.25">
      <c r="C9490" s="170"/>
      <c r="E9490" s="176"/>
      <c r="F9490" s="171"/>
      <c r="G9490" s="212"/>
      <c r="H9490" s="176"/>
      <c r="I9490" s="163"/>
    </row>
    <row r="9491" spans="3:9" s="175" customFormat="1" ht="15" customHeight="1" x14ac:dyDescent="0.25">
      <c r="C9491" s="170"/>
      <c r="E9491" s="176"/>
      <c r="F9491" s="171"/>
      <c r="G9491" s="212"/>
      <c r="H9491" s="176"/>
      <c r="I9491" s="163"/>
    </row>
    <row r="9492" spans="3:9" s="175" customFormat="1" ht="15" customHeight="1" x14ac:dyDescent="0.25">
      <c r="C9492" s="170"/>
      <c r="E9492" s="176"/>
      <c r="F9492" s="171"/>
      <c r="G9492" s="212"/>
      <c r="H9492" s="176"/>
      <c r="I9492" s="163"/>
    </row>
    <row r="9493" spans="3:9" s="175" customFormat="1" ht="15" customHeight="1" x14ac:dyDescent="0.25">
      <c r="C9493" s="170"/>
      <c r="E9493" s="176"/>
      <c r="F9493" s="171"/>
      <c r="G9493" s="212"/>
      <c r="H9493" s="176"/>
      <c r="I9493" s="163"/>
    </row>
    <row r="9494" spans="3:9" s="175" customFormat="1" ht="15" customHeight="1" x14ac:dyDescent="0.25">
      <c r="C9494" s="170"/>
      <c r="E9494" s="176"/>
      <c r="F9494" s="171"/>
      <c r="G9494" s="212"/>
      <c r="H9494" s="176"/>
      <c r="I9494" s="163"/>
    </row>
    <row r="9495" spans="3:9" s="175" customFormat="1" ht="15" customHeight="1" x14ac:dyDescent="0.25">
      <c r="C9495" s="170"/>
      <c r="E9495" s="176"/>
      <c r="F9495" s="171"/>
      <c r="G9495" s="212"/>
      <c r="H9495" s="176"/>
      <c r="I9495" s="163"/>
    </row>
    <row r="9496" spans="3:9" s="175" customFormat="1" ht="15" customHeight="1" x14ac:dyDescent="0.25">
      <c r="C9496" s="170"/>
      <c r="E9496" s="176"/>
      <c r="F9496" s="171"/>
      <c r="G9496" s="212"/>
      <c r="H9496" s="176"/>
      <c r="I9496" s="163"/>
    </row>
    <row r="9497" spans="3:9" s="175" customFormat="1" ht="15" customHeight="1" x14ac:dyDescent="0.25">
      <c r="C9497" s="170"/>
      <c r="E9497" s="176"/>
      <c r="F9497" s="171"/>
      <c r="G9497" s="212"/>
      <c r="H9497" s="176"/>
      <c r="I9497" s="163"/>
    </row>
    <row r="9498" spans="3:9" s="175" customFormat="1" ht="15" customHeight="1" x14ac:dyDescent="0.25">
      <c r="C9498" s="170"/>
      <c r="E9498" s="176"/>
      <c r="F9498" s="171"/>
      <c r="G9498" s="212"/>
      <c r="H9498" s="176"/>
      <c r="I9498" s="163"/>
    </row>
    <row r="9499" spans="3:9" s="175" customFormat="1" ht="15" customHeight="1" x14ac:dyDescent="0.25">
      <c r="C9499" s="170"/>
      <c r="E9499" s="176"/>
      <c r="F9499" s="171"/>
      <c r="G9499" s="212"/>
      <c r="H9499" s="176"/>
      <c r="I9499" s="163"/>
    </row>
    <row r="9500" spans="3:9" s="175" customFormat="1" ht="15" customHeight="1" x14ac:dyDescent="0.25">
      <c r="C9500" s="170"/>
      <c r="E9500" s="176"/>
      <c r="F9500" s="171"/>
      <c r="G9500" s="212"/>
      <c r="H9500" s="176"/>
      <c r="I9500" s="163"/>
    </row>
    <row r="9501" spans="3:9" s="175" customFormat="1" ht="15" customHeight="1" x14ac:dyDescent="0.25">
      <c r="C9501" s="170"/>
      <c r="E9501" s="176"/>
      <c r="F9501" s="171"/>
      <c r="G9501" s="212"/>
      <c r="H9501" s="176"/>
      <c r="I9501" s="163"/>
    </row>
    <row r="9502" spans="3:9" s="175" customFormat="1" ht="15" customHeight="1" x14ac:dyDescent="0.25">
      <c r="C9502" s="170"/>
      <c r="E9502" s="176"/>
      <c r="F9502" s="171"/>
      <c r="G9502" s="212"/>
      <c r="H9502" s="176"/>
      <c r="I9502" s="163"/>
    </row>
    <row r="9503" spans="3:9" s="175" customFormat="1" ht="15" customHeight="1" x14ac:dyDescent="0.25">
      <c r="C9503" s="170"/>
      <c r="E9503" s="176"/>
      <c r="F9503" s="171"/>
      <c r="G9503" s="212"/>
      <c r="H9503" s="176"/>
      <c r="I9503" s="163"/>
    </row>
    <row r="9504" spans="3:9" s="175" customFormat="1" ht="15" customHeight="1" x14ac:dyDescent="0.25">
      <c r="C9504" s="170"/>
      <c r="E9504" s="176"/>
      <c r="F9504" s="171"/>
      <c r="G9504" s="212"/>
      <c r="H9504" s="176"/>
      <c r="I9504" s="163"/>
    </row>
    <row r="9505" spans="3:9" s="175" customFormat="1" ht="15" customHeight="1" x14ac:dyDescent="0.25">
      <c r="C9505" s="170"/>
      <c r="E9505" s="176"/>
      <c r="F9505" s="171"/>
      <c r="G9505" s="212"/>
      <c r="H9505" s="176"/>
      <c r="I9505" s="163"/>
    </row>
    <row r="9506" spans="3:9" s="175" customFormat="1" ht="15" customHeight="1" x14ac:dyDescent="0.25">
      <c r="C9506" s="170"/>
      <c r="E9506" s="176"/>
      <c r="F9506" s="171"/>
      <c r="G9506" s="212"/>
      <c r="H9506" s="176"/>
      <c r="I9506" s="163"/>
    </row>
    <row r="9507" spans="3:9" s="175" customFormat="1" ht="15" customHeight="1" x14ac:dyDescent="0.25">
      <c r="C9507" s="170"/>
      <c r="E9507" s="176"/>
      <c r="F9507" s="171"/>
      <c r="G9507" s="212"/>
      <c r="H9507" s="176"/>
      <c r="I9507" s="163"/>
    </row>
    <row r="9508" spans="3:9" s="175" customFormat="1" ht="15" customHeight="1" x14ac:dyDescent="0.25">
      <c r="C9508" s="170"/>
      <c r="E9508" s="176"/>
      <c r="F9508" s="171"/>
      <c r="G9508" s="212"/>
      <c r="H9508" s="176"/>
      <c r="I9508" s="163"/>
    </row>
    <row r="9509" spans="3:9" s="175" customFormat="1" ht="15" customHeight="1" x14ac:dyDescent="0.25">
      <c r="C9509" s="170"/>
      <c r="E9509" s="176"/>
      <c r="F9509" s="171"/>
      <c r="G9509" s="212"/>
      <c r="H9509" s="176"/>
      <c r="I9509" s="163"/>
    </row>
    <row r="9510" spans="3:9" s="175" customFormat="1" ht="15" customHeight="1" x14ac:dyDescent="0.25">
      <c r="C9510" s="170"/>
      <c r="E9510" s="176"/>
      <c r="F9510" s="171"/>
      <c r="G9510" s="212"/>
      <c r="H9510" s="176"/>
      <c r="I9510" s="163"/>
    </row>
    <row r="9511" spans="3:9" s="175" customFormat="1" ht="15" customHeight="1" x14ac:dyDescent="0.25">
      <c r="C9511" s="170"/>
      <c r="E9511" s="176"/>
      <c r="F9511" s="171"/>
      <c r="G9511" s="212"/>
      <c r="H9511" s="176"/>
      <c r="I9511" s="163"/>
    </row>
    <row r="9512" spans="3:9" s="175" customFormat="1" ht="15" customHeight="1" x14ac:dyDescent="0.25">
      <c r="C9512" s="170"/>
      <c r="E9512" s="176"/>
      <c r="F9512" s="171"/>
      <c r="G9512" s="212"/>
      <c r="H9512" s="176"/>
      <c r="I9512" s="163"/>
    </row>
    <row r="9513" spans="3:9" s="175" customFormat="1" ht="15" customHeight="1" x14ac:dyDescent="0.25">
      <c r="C9513" s="170"/>
      <c r="E9513" s="176"/>
      <c r="F9513" s="171"/>
      <c r="G9513" s="212"/>
      <c r="H9513" s="176"/>
      <c r="I9513" s="163"/>
    </row>
    <row r="9514" spans="3:9" s="175" customFormat="1" ht="15" customHeight="1" x14ac:dyDescent="0.25">
      <c r="C9514" s="170"/>
      <c r="E9514" s="176"/>
      <c r="F9514" s="171"/>
      <c r="G9514" s="212"/>
      <c r="H9514" s="176"/>
      <c r="I9514" s="163"/>
    </row>
    <row r="9515" spans="3:9" s="175" customFormat="1" ht="15" customHeight="1" x14ac:dyDescent="0.25">
      <c r="C9515" s="170"/>
      <c r="E9515" s="176"/>
      <c r="F9515" s="171"/>
      <c r="G9515" s="212"/>
      <c r="H9515" s="176"/>
      <c r="I9515" s="163"/>
    </row>
    <row r="9516" spans="3:9" s="175" customFormat="1" ht="15" customHeight="1" x14ac:dyDescent="0.25">
      <c r="C9516" s="170"/>
      <c r="E9516" s="176"/>
      <c r="F9516" s="171"/>
      <c r="G9516" s="212"/>
      <c r="H9516" s="176"/>
      <c r="I9516" s="163"/>
    </row>
    <row r="9517" spans="3:9" s="175" customFormat="1" ht="15" customHeight="1" x14ac:dyDescent="0.25">
      <c r="C9517" s="170"/>
      <c r="E9517" s="176"/>
      <c r="F9517" s="171"/>
      <c r="G9517" s="212"/>
      <c r="H9517" s="176"/>
      <c r="I9517" s="163"/>
    </row>
    <row r="9518" spans="3:9" s="175" customFormat="1" ht="15" customHeight="1" x14ac:dyDescent="0.25">
      <c r="C9518" s="170"/>
      <c r="E9518" s="176"/>
      <c r="F9518" s="171"/>
      <c r="G9518" s="212"/>
      <c r="H9518" s="176"/>
      <c r="I9518" s="163"/>
    </row>
    <row r="9519" spans="3:9" s="175" customFormat="1" ht="15" customHeight="1" x14ac:dyDescent="0.25">
      <c r="C9519" s="170"/>
      <c r="E9519" s="176"/>
      <c r="F9519" s="171"/>
      <c r="G9519" s="212"/>
      <c r="H9519" s="176"/>
      <c r="I9519" s="163"/>
    </row>
    <row r="9520" spans="3:9" s="175" customFormat="1" ht="15" customHeight="1" x14ac:dyDescent="0.25">
      <c r="C9520" s="170"/>
      <c r="E9520" s="176"/>
      <c r="F9520" s="171"/>
      <c r="G9520" s="212"/>
      <c r="H9520" s="176"/>
      <c r="I9520" s="163"/>
    </row>
    <row r="9521" spans="3:9" s="175" customFormat="1" ht="15" customHeight="1" x14ac:dyDescent="0.25">
      <c r="C9521" s="170"/>
      <c r="E9521" s="176"/>
      <c r="F9521" s="171"/>
      <c r="G9521" s="212"/>
      <c r="H9521" s="176"/>
      <c r="I9521" s="163"/>
    </row>
    <row r="9522" spans="3:9" s="175" customFormat="1" ht="15" customHeight="1" x14ac:dyDescent="0.25">
      <c r="C9522" s="170"/>
      <c r="E9522" s="176"/>
      <c r="F9522" s="171"/>
      <c r="G9522" s="212"/>
      <c r="H9522" s="176"/>
      <c r="I9522" s="163"/>
    </row>
    <row r="9523" spans="3:9" s="175" customFormat="1" ht="15" customHeight="1" x14ac:dyDescent="0.25">
      <c r="C9523" s="170"/>
      <c r="E9523" s="176"/>
      <c r="F9523" s="171"/>
      <c r="G9523" s="212"/>
      <c r="H9523" s="176"/>
      <c r="I9523" s="163"/>
    </row>
    <row r="9524" spans="3:9" s="175" customFormat="1" ht="15" customHeight="1" x14ac:dyDescent="0.25">
      <c r="C9524" s="170"/>
      <c r="E9524" s="176"/>
      <c r="F9524" s="171"/>
      <c r="G9524" s="212"/>
      <c r="H9524" s="176"/>
      <c r="I9524" s="163"/>
    </row>
    <row r="9525" spans="3:9" s="175" customFormat="1" ht="15" customHeight="1" x14ac:dyDescent="0.25">
      <c r="C9525" s="170"/>
      <c r="E9525" s="176"/>
      <c r="F9525" s="171"/>
      <c r="G9525" s="212"/>
      <c r="H9525" s="176"/>
      <c r="I9525" s="163"/>
    </row>
    <row r="9526" spans="3:9" s="175" customFormat="1" ht="15" customHeight="1" x14ac:dyDescent="0.25">
      <c r="C9526" s="170"/>
      <c r="E9526" s="176"/>
      <c r="F9526" s="171"/>
      <c r="G9526" s="212"/>
      <c r="H9526" s="176"/>
      <c r="I9526" s="163"/>
    </row>
    <row r="9527" spans="3:9" s="175" customFormat="1" ht="15" customHeight="1" x14ac:dyDescent="0.25">
      <c r="C9527" s="170"/>
      <c r="E9527" s="176"/>
      <c r="F9527" s="171"/>
      <c r="G9527" s="212"/>
      <c r="H9527" s="176"/>
      <c r="I9527" s="163"/>
    </row>
    <row r="9528" spans="3:9" s="175" customFormat="1" ht="15" customHeight="1" x14ac:dyDescent="0.25">
      <c r="C9528" s="170"/>
      <c r="E9528" s="176"/>
      <c r="F9528" s="171"/>
      <c r="G9528" s="212"/>
      <c r="H9528" s="176"/>
      <c r="I9528" s="163"/>
    </row>
    <row r="9529" spans="3:9" s="175" customFormat="1" ht="15" customHeight="1" x14ac:dyDescent="0.25">
      <c r="C9529" s="170"/>
      <c r="E9529" s="176"/>
      <c r="F9529" s="171"/>
      <c r="G9529" s="212"/>
      <c r="H9529" s="176"/>
      <c r="I9529" s="163"/>
    </row>
    <row r="9530" spans="3:9" s="175" customFormat="1" ht="15" customHeight="1" x14ac:dyDescent="0.25">
      <c r="C9530" s="170"/>
      <c r="E9530" s="176"/>
      <c r="F9530" s="171"/>
      <c r="G9530" s="212"/>
      <c r="H9530" s="176"/>
      <c r="I9530" s="163"/>
    </row>
    <row r="9531" spans="3:9" s="175" customFormat="1" ht="15" customHeight="1" x14ac:dyDescent="0.25">
      <c r="C9531" s="170"/>
      <c r="E9531" s="176"/>
      <c r="F9531" s="171"/>
      <c r="G9531" s="212"/>
      <c r="H9531" s="176"/>
      <c r="I9531" s="163"/>
    </row>
    <row r="9532" spans="3:9" s="175" customFormat="1" ht="15" customHeight="1" x14ac:dyDescent="0.25">
      <c r="C9532" s="170"/>
      <c r="E9532" s="176"/>
      <c r="F9532" s="171"/>
      <c r="G9532" s="212"/>
      <c r="H9532" s="176"/>
      <c r="I9532" s="163"/>
    </row>
    <row r="9533" spans="3:9" s="175" customFormat="1" ht="15" customHeight="1" x14ac:dyDescent="0.25">
      <c r="C9533" s="170"/>
      <c r="E9533" s="176"/>
      <c r="F9533" s="171"/>
      <c r="G9533" s="212"/>
      <c r="H9533" s="176"/>
      <c r="I9533" s="163"/>
    </row>
    <row r="9534" spans="3:9" s="175" customFormat="1" ht="15" customHeight="1" x14ac:dyDescent="0.25">
      <c r="C9534" s="170"/>
      <c r="E9534" s="176"/>
      <c r="F9534" s="171"/>
      <c r="G9534" s="212"/>
      <c r="H9534" s="176"/>
      <c r="I9534" s="163"/>
    </row>
    <row r="9535" spans="3:9" s="175" customFormat="1" ht="15" customHeight="1" x14ac:dyDescent="0.25">
      <c r="C9535" s="170"/>
      <c r="E9535" s="176"/>
      <c r="F9535" s="171"/>
      <c r="G9535" s="212"/>
      <c r="H9535" s="176"/>
      <c r="I9535" s="163"/>
    </row>
    <row r="9536" spans="3:9" s="175" customFormat="1" ht="15" customHeight="1" x14ac:dyDescent="0.25">
      <c r="C9536" s="170"/>
      <c r="E9536" s="176"/>
      <c r="F9536" s="171"/>
      <c r="G9536" s="212"/>
      <c r="H9536" s="176"/>
      <c r="I9536" s="163"/>
    </row>
    <row r="9537" spans="3:9" s="175" customFormat="1" ht="15" customHeight="1" x14ac:dyDescent="0.25">
      <c r="C9537" s="170"/>
      <c r="E9537" s="176"/>
      <c r="F9537" s="171"/>
      <c r="G9537" s="212"/>
      <c r="H9537" s="176"/>
      <c r="I9537" s="163"/>
    </row>
    <row r="9538" spans="3:9" s="175" customFormat="1" ht="15" customHeight="1" x14ac:dyDescent="0.25">
      <c r="C9538" s="170"/>
      <c r="E9538" s="176"/>
      <c r="F9538" s="171"/>
      <c r="G9538" s="212"/>
      <c r="H9538" s="176"/>
      <c r="I9538" s="163"/>
    </row>
    <row r="9539" spans="3:9" s="175" customFormat="1" ht="15" customHeight="1" x14ac:dyDescent="0.25">
      <c r="C9539" s="170"/>
      <c r="E9539" s="176"/>
      <c r="F9539" s="171"/>
      <c r="G9539" s="212"/>
      <c r="H9539" s="176"/>
      <c r="I9539" s="163"/>
    </row>
    <row r="9540" spans="3:9" s="175" customFormat="1" ht="15" customHeight="1" x14ac:dyDescent="0.25">
      <c r="C9540" s="170"/>
      <c r="E9540" s="176"/>
      <c r="F9540" s="171"/>
      <c r="G9540" s="212"/>
      <c r="H9540" s="176"/>
      <c r="I9540" s="163"/>
    </row>
    <row r="9541" spans="3:9" s="175" customFormat="1" ht="15" customHeight="1" x14ac:dyDescent="0.25">
      <c r="C9541" s="170"/>
      <c r="E9541" s="176"/>
      <c r="F9541" s="171"/>
      <c r="G9541" s="212"/>
      <c r="H9541" s="176"/>
      <c r="I9541" s="163"/>
    </row>
    <row r="9542" spans="3:9" s="175" customFormat="1" ht="15" customHeight="1" x14ac:dyDescent="0.25">
      <c r="C9542" s="170"/>
      <c r="E9542" s="176"/>
      <c r="F9542" s="171"/>
      <c r="G9542" s="212"/>
      <c r="H9542" s="176"/>
      <c r="I9542" s="163"/>
    </row>
    <row r="9543" spans="3:9" s="175" customFormat="1" ht="15" customHeight="1" x14ac:dyDescent="0.25">
      <c r="C9543" s="170"/>
      <c r="E9543" s="176"/>
      <c r="F9543" s="171"/>
      <c r="G9543" s="212"/>
      <c r="H9543" s="176"/>
      <c r="I9543" s="163"/>
    </row>
    <row r="9544" spans="3:9" s="175" customFormat="1" ht="15" customHeight="1" x14ac:dyDescent="0.25">
      <c r="C9544" s="170"/>
      <c r="E9544" s="176"/>
      <c r="F9544" s="171"/>
      <c r="G9544" s="212"/>
      <c r="H9544" s="176"/>
      <c r="I9544" s="163"/>
    </row>
    <row r="9545" spans="3:9" s="175" customFormat="1" ht="15" customHeight="1" x14ac:dyDescent="0.25">
      <c r="C9545" s="170"/>
      <c r="E9545" s="176"/>
      <c r="F9545" s="171"/>
      <c r="G9545" s="212"/>
      <c r="H9545" s="176"/>
      <c r="I9545" s="163"/>
    </row>
    <row r="9546" spans="3:9" s="175" customFormat="1" ht="15" customHeight="1" x14ac:dyDescent="0.25">
      <c r="C9546" s="170"/>
      <c r="E9546" s="176"/>
      <c r="F9546" s="171"/>
      <c r="G9546" s="212"/>
      <c r="H9546" s="176"/>
      <c r="I9546" s="163"/>
    </row>
    <row r="9547" spans="3:9" s="175" customFormat="1" ht="15" customHeight="1" x14ac:dyDescent="0.25">
      <c r="C9547" s="170"/>
      <c r="E9547" s="176"/>
      <c r="F9547" s="171"/>
      <c r="G9547" s="212"/>
      <c r="H9547" s="176"/>
      <c r="I9547" s="163"/>
    </row>
    <row r="9548" spans="3:9" s="175" customFormat="1" ht="15" customHeight="1" x14ac:dyDescent="0.25">
      <c r="C9548" s="170"/>
      <c r="E9548" s="176"/>
      <c r="F9548" s="171"/>
      <c r="G9548" s="212"/>
      <c r="H9548" s="176"/>
      <c r="I9548" s="163"/>
    </row>
    <row r="9549" spans="3:9" s="175" customFormat="1" ht="15" customHeight="1" x14ac:dyDescent="0.25">
      <c r="C9549" s="170"/>
      <c r="E9549" s="176"/>
      <c r="F9549" s="171"/>
      <c r="G9549" s="212"/>
      <c r="H9549" s="176"/>
      <c r="I9549" s="163"/>
    </row>
    <row r="9550" spans="3:9" s="175" customFormat="1" ht="15" customHeight="1" x14ac:dyDescent="0.25">
      <c r="C9550" s="170"/>
      <c r="E9550" s="176"/>
      <c r="F9550" s="171"/>
      <c r="G9550" s="212"/>
      <c r="H9550" s="176"/>
      <c r="I9550" s="163"/>
    </row>
    <row r="9551" spans="3:9" s="175" customFormat="1" ht="15" customHeight="1" x14ac:dyDescent="0.25">
      <c r="C9551" s="170"/>
      <c r="E9551" s="176"/>
      <c r="F9551" s="171"/>
      <c r="G9551" s="212"/>
      <c r="H9551" s="176"/>
      <c r="I9551" s="163"/>
    </row>
    <row r="9552" spans="3:9" s="175" customFormat="1" ht="15" customHeight="1" x14ac:dyDescent="0.25">
      <c r="C9552" s="170"/>
      <c r="E9552" s="176"/>
      <c r="F9552" s="171"/>
      <c r="G9552" s="212"/>
      <c r="H9552" s="176"/>
      <c r="I9552" s="163"/>
    </row>
    <row r="9553" spans="3:9" s="175" customFormat="1" ht="15" customHeight="1" x14ac:dyDescent="0.25">
      <c r="C9553" s="170"/>
      <c r="E9553" s="176"/>
      <c r="F9553" s="171"/>
      <c r="G9553" s="212"/>
      <c r="H9553" s="176"/>
      <c r="I9553" s="163"/>
    </row>
    <row r="9554" spans="3:9" s="175" customFormat="1" ht="15" customHeight="1" x14ac:dyDescent="0.25">
      <c r="C9554" s="170"/>
      <c r="E9554" s="176"/>
      <c r="F9554" s="171"/>
      <c r="G9554" s="212"/>
      <c r="H9554" s="176"/>
      <c r="I9554" s="163"/>
    </row>
    <row r="9555" spans="3:9" s="175" customFormat="1" ht="15" customHeight="1" x14ac:dyDescent="0.25">
      <c r="C9555" s="170"/>
      <c r="E9555" s="176"/>
      <c r="F9555" s="171"/>
      <c r="G9555" s="212"/>
      <c r="H9555" s="176"/>
      <c r="I9555" s="163"/>
    </row>
    <row r="9556" spans="3:9" s="175" customFormat="1" ht="15" customHeight="1" x14ac:dyDescent="0.25">
      <c r="C9556" s="170"/>
      <c r="E9556" s="176"/>
      <c r="F9556" s="171"/>
      <c r="G9556" s="212"/>
      <c r="H9556" s="176"/>
      <c r="I9556" s="163"/>
    </row>
    <row r="9557" spans="3:9" s="175" customFormat="1" ht="15" customHeight="1" x14ac:dyDescent="0.25">
      <c r="C9557" s="170"/>
      <c r="E9557" s="176"/>
      <c r="F9557" s="171"/>
      <c r="G9557" s="212"/>
      <c r="H9557" s="176"/>
      <c r="I9557" s="163"/>
    </row>
    <row r="9558" spans="3:9" s="175" customFormat="1" ht="15" customHeight="1" x14ac:dyDescent="0.25">
      <c r="C9558" s="170"/>
      <c r="E9558" s="176"/>
      <c r="F9558" s="171"/>
      <c r="G9558" s="212"/>
      <c r="H9558" s="176"/>
      <c r="I9558" s="163"/>
    </row>
    <row r="9559" spans="3:9" s="175" customFormat="1" ht="15" customHeight="1" x14ac:dyDescent="0.25">
      <c r="C9559" s="170"/>
      <c r="E9559" s="176"/>
      <c r="F9559" s="171"/>
      <c r="G9559" s="212"/>
      <c r="H9559" s="176"/>
      <c r="I9559" s="163"/>
    </row>
    <row r="9560" spans="3:9" s="175" customFormat="1" ht="15" customHeight="1" x14ac:dyDescent="0.25">
      <c r="C9560" s="170"/>
      <c r="E9560" s="176"/>
      <c r="F9560" s="171"/>
      <c r="G9560" s="212"/>
      <c r="H9560" s="176"/>
      <c r="I9560" s="163"/>
    </row>
    <row r="9561" spans="3:9" s="175" customFormat="1" ht="15" customHeight="1" x14ac:dyDescent="0.25">
      <c r="C9561" s="170"/>
      <c r="E9561" s="176"/>
      <c r="F9561" s="171"/>
      <c r="G9561" s="212"/>
      <c r="H9561" s="176"/>
      <c r="I9561" s="163"/>
    </row>
    <row r="9562" spans="3:9" s="175" customFormat="1" ht="15" customHeight="1" x14ac:dyDescent="0.25">
      <c r="C9562" s="170"/>
      <c r="E9562" s="176"/>
      <c r="F9562" s="171"/>
      <c r="G9562" s="212"/>
      <c r="H9562" s="176"/>
      <c r="I9562" s="163"/>
    </row>
    <row r="9563" spans="3:9" s="175" customFormat="1" ht="15" customHeight="1" x14ac:dyDescent="0.25">
      <c r="C9563" s="170"/>
      <c r="E9563" s="176"/>
      <c r="F9563" s="171"/>
      <c r="G9563" s="212"/>
      <c r="H9563" s="176"/>
      <c r="I9563" s="163"/>
    </row>
    <row r="9564" spans="3:9" s="175" customFormat="1" ht="15" customHeight="1" x14ac:dyDescent="0.25">
      <c r="C9564" s="170"/>
      <c r="E9564" s="176"/>
      <c r="F9564" s="171"/>
      <c r="G9564" s="212"/>
      <c r="H9564" s="176"/>
      <c r="I9564" s="163"/>
    </row>
    <row r="9565" spans="3:9" s="175" customFormat="1" ht="15" customHeight="1" x14ac:dyDescent="0.25">
      <c r="C9565" s="170"/>
      <c r="E9565" s="176"/>
      <c r="F9565" s="171"/>
      <c r="G9565" s="212"/>
      <c r="H9565" s="176"/>
      <c r="I9565" s="163"/>
    </row>
    <row r="9566" spans="3:9" s="175" customFormat="1" ht="15" customHeight="1" x14ac:dyDescent="0.25">
      <c r="C9566" s="170"/>
      <c r="E9566" s="176"/>
      <c r="F9566" s="171"/>
      <c r="G9566" s="212"/>
      <c r="H9566" s="176"/>
      <c r="I9566" s="163"/>
    </row>
    <row r="9567" spans="3:9" s="175" customFormat="1" ht="15" customHeight="1" x14ac:dyDescent="0.25">
      <c r="C9567" s="170"/>
      <c r="E9567" s="176"/>
      <c r="F9567" s="171"/>
      <c r="G9567" s="212"/>
      <c r="H9567" s="176"/>
      <c r="I9567" s="163"/>
    </row>
    <row r="9568" spans="3:9" s="175" customFormat="1" ht="15" customHeight="1" x14ac:dyDescent="0.25">
      <c r="C9568" s="170"/>
      <c r="E9568" s="176"/>
      <c r="F9568" s="171"/>
      <c r="G9568" s="212"/>
      <c r="H9568" s="176"/>
      <c r="I9568" s="163"/>
    </row>
    <row r="9569" spans="3:9" s="175" customFormat="1" ht="15" customHeight="1" x14ac:dyDescent="0.25">
      <c r="C9569" s="170"/>
      <c r="E9569" s="176"/>
      <c r="F9569" s="171"/>
      <c r="G9569" s="212"/>
      <c r="H9569" s="176"/>
      <c r="I9569" s="163"/>
    </row>
    <row r="9570" spans="3:9" s="175" customFormat="1" ht="15" customHeight="1" x14ac:dyDescent="0.25">
      <c r="C9570" s="170"/>
      <c r="E9570" s="176"/>
      <c r="F9570" s="171"/>
      <c r="G9570" s="212"/>
      <c r="H9570" s="176"/>
      <c r="I9570" s="163"/>
    </row>
    <row r="9571" spans="3:9" s="175" customFormat="1" ht="15" customHeight="1" x14ac:dyDescent="0.25">
      <c r="C9571" s="170"/>
      <c r="E9571" s="176"/>
      <c r="F9571" s="171"/>
      <c r="G9571" s="212"/>
      <c r="H9571" s="176"/>
      <c r="I9571" s="163"/>
    </row>
    <row r="9572" spans="3:9" s="175" customFormat="1" ht="15" customHeight="1" x14ac:dyDescent="0.25">
      <c r="C9572" s="170"/>
      <c r="E9572" s="176"/>
      <c r="F9572" s="171"/>
      <c r="G9572" s="212"/>
      <c r="H9572" s="176"/>
      <c r="I9572" s="163"/>
    </row>
    <row r="9573" spans="3:9" s="175" customFormat="1" ht="15" customHeight="1" x14ac:dyDescent="0.25">
      <c r="C9573" s="170"/>
      <c r="E9573" s="176"/>
      <c r="F9573" s="171"/>
      <c r="G9573" s="212"/>
      <c r="H9573" s="176"/>
      <c r="I9573" s="163"/>
    </row>
    <row r="9574" spans="3:9" s="175" customFormat="1" ht="15" customHeight="1" x14ac:dyDescent="0.25">
      <c r="C9574" s="170"/>
      <c r="E9574" s="176"/>
      <c r="F9574" s="171"/>
      <c r="G9574" s="212"/>
      <c r="H9574" s="176"/>
      <c r="I9574" s="163"/>
    </row>
    <row r="9575" spans="3:9" s="175" customFormat="1" ht="15" customHeight="1" x14ac:dyDescent="0.25">
      <c r="C9575" s="170"/>
      <c r="E9575" s="176"/>
      <c r="F9575" s="171"/>
      <c r="G9575" s="212"/>
      <c r="H9575" s="176"/>
      <c r="I9575" s="163"/>
    </row>
    <row r="9576" spans="3:9" s="175" customFormat="1" ht="15" customHeight="1" x14ac:dyDescent="0.25">
      <c r="C9576" s="170"/>
      <c r="E9576" s="176"/>
      <c r="F9576" s="171"/>
      <c r="G9576" s="212"/>
      <c r="H9576" s="176"/>
      <c r="I9576" s="163"/>
    </row>
    <row r="9577" spans="3:9" s="175" customFormat="1" ht="15" customHeight="1" x14ac:dyDescent="0.25">
      <c r="C9577" s="170"/>
      <c r="E9577" s="176"/>
      <c r="F9577" s="171"/>
      <c r="G9577" s="212"/>
      <c r="H9577" s="176"/>
      <c r="I9577" s="163"/>
    </row>
    <row r="9578" spans="3:9" s="175" customFormat="1" ht="15" customHeight="1" x14ac:dyDescent="0.25">
      <c r="C9578" s="170"/>
      <c r="E9578" s="176"/>
      <c r="F9578" s="171"/>
      <c r="G9578" s="212"/>
      <c r="H9578" s="176"/>
      <c r="I9578" s="163"/>
    </row>
    <row r="9579" spans="3:9" s="175" customFormat="1" ht="15" customHeight="1" x14ac:dyDescent="0.25">
      <c r="C9579" s="170"/>
      <c r="E9579" s="176"/>
      <c r="F9579" s="171"/>
      <c r="G9579" s="212"/>
      <c r="H9579" s="176"/>
      <c r="I9579" s="163"/>
    </row>
    <row r="9580" spans="3:9" s="175" customFormat="1" ht="15" customHeight="1" x14ac:dyDescent="0.25">
      <c r="C9580" s="170"/>
      <c r="E9580" s="176"/>
      <c r="F9580" s="171"/>
      <c r="G9580" s="212"/>
      <c r="H9580" s="176"/>
      <c r="I9580" s="163"/>
    </row>
    <row r="9581" spans="3:9" s="175" customFormat="1" ht="15" customHeight="1" x14ac:dyDescent="0.25">
      <c r="C9581" s="170"/>
      <c r="E9581" s="176"/>
      <c r="F9581" s="171"/>
      <c r="G9581" s="212"/>
      <c r="H9581" s="176"/>
      <c r="I9581" s="163"/>
    </row>
    <row r="9582" spans="3:9" s="175" customFormat="1" ht="15" customHeight="1" x14ac:dyDescent="0.25">
      <c r="C9582" s="170"/>
      <c r="E9582" s="176"/>
      <c r="F9582" s="171"/>
      <c r="G9582" s="212"/>
      <c r="H9582" s="176"/>
      <c r="I9582" s="163"/>
    </row>
    <row r="9583" spans="3:9" s="175" customFormat="1" ht="15" customHeight="1" x14ac:dyDescent="0.25">
      <c r="C9583" s="170"/>
      <c r="E9583" s="176"/>
      <c r="F9583" s="171"/>
      <c r="G9583" s="212"/>
      <c r="H9583" s="176"/>
      <c r="I9583" s="163"/>
    </row>
    <row r="9584" spans="3:9" s="175" customFormat="1" ht="15" customHeight="1" x14ac:dyDescent="0.25">
      <c r="C9584" s="170"/>
      <c r="E9584" s="176"/>
      <c r="F9584" s="171"/>
      <c r="G9584" s="212"/>
      <c r="H9584" s="176"/>
      <c r="I9584" s="163"/>
    </row>
    <row r="9585" spans="3:9" s="175" customFormat="1" ht="15" customHeight="1" x14ac:dyDescent="0.25">
      <c r="C9585" s="170"/>
      <c r="E9585" s="176"/>
      <c r="F9585" s="171"/>
      <c r="G9585" s="212"/>
      <c r="H9585" s="176"/>
      <c r="I9585" s="163"/>
    </row>
    <row r="9586" spans="3:9" s="175" customFormat="1" ht="15" customHeight="1" x14ac:dyDescent="0.25">
      <c r="C9586" s="170"/>
      <c r="E9586" s="176"/>
      <c r="F9586" s="171"/>
      <c r="G9586" s="212"/>
      <c r="H9586" s="176"/>
      <c r="I9586" s="163"/>
    </row>
    <row r="9587" spans="3:9" s="175" customFormat="1" ht="15" customHeight="1" x14ac:dyDescent="0.25">
      <c r="C9587" s="170"/>
      <c r="E9587" s="176"/>
      <c r="F9587" s="171"/>
      <c r="G9587" s="212"/>
      <c r="H9587" s="176"/>
      <c r="I9587" s="163"/>
    </row>
    <row r="9588" spans="3:9" s="175" customFormat="1" ht="15" customHeight="1" x14ac:dyDescent="0.25">
      <c r="C9588" s="170"/>
      <c r="E9588" s="176"/>
      <c r="F9588" s="171"/>
      <c r="G9588" s="212"/>
      <c r="H9588" s="176"/>
      <c r="I9588" s="163"/>
    </row>
    <row r="9589" spans="3:9" s="175" customFormat="1" ht="15" customHeight="1" x14ac:dyDescent="0.25">
      <c r="C9589" s="170"/>
      <c r="E9589" s="176"/>
      <c r="F9589" s="171"/>
      <c r="G9589" s="212"/>
      <c r="H9589" s="176"/>
      <c r="I9589" s="163"/>
    </row>
    <row r="9590" spans="3:9" s="175" customFormat="1" ht="15" customHeight="1" x14ac:dyDescent="0.25">
      <c r="C9590" s="170"/>
      <c r="E9590" s="176"/>
      <c r="F9590" s="171"/>
      <c r="G9590" s="212"/>
      <c r="H9590" s="176"/>
      <c r="I9590" s="163"/>
    </row>
    <row r="9591" spans="3:9" s="175" customFormat="1" ht="15" customHeight="1" x14ac:dyDescent="0.25">
      <c r="C9591" s="170"/>
      <c r="E9591" s="176"/>
      <c r="F9591" s="171"/>
      <c r="G9591" s="212"/>
      <c r="H9591" s="176"/>
      <c r="I9591" s="163"/>
    </row>
    <row r="9592" spans="3:9" s="175" customFormat="1" ht="15" customHeight="1" x14ac:dyDescent="0.25">
      <c r="C9592" s="170"/>
      <c r="E9592" s="176"/>
      <c r="F9592" s="171"/>
      <c r="G9592" s="212"/>
      <c r="H9592" s="176"/>
      <c r="I9592" s="163"/>
    </row>
    <row r="9593" spans="3:9" s="175" customFormat="1" ht="15" customHeight="1" x14ac:dyDescent="0.25">
      <c r="C9593" s="170"/>
      <c r="E9593" s="176"/>
      <c r="F9593" s="171"/>
      <c r="G9593" s="212"/>
      <c r="H9593" s="176"/>
      <c r="I9593" s="163"/>
    </row>
    <row r="9594" spans="3:9" s="175" customFormat="1" ht="15" customHeight="1" x14ac:dyDescent="0.25">
      <c r="C9594" s="170"/>
      <c r="E9594" s="176"/>
      <c r="F9594" s="171"/>
      <c r="G9594" s="212"/>
      <c r="H9594" s="176"/>
      <c r="I9594" s="163"/>
    </row>
    <row r="9595" spans="3:9" s="175" customFormat="1" ht="15" customHeight="1" x14ac:dyDescent="0.25">
      <c r="C9595" s="170"/>
      <c r="E9595" s="176"/>
      <c r="F9595" s="171"/>
      <c r="G9595" s="212"/>
      <c r="H9595" s="176"/>
      <c r="I9595" s="163"/>
    </row>
    <row r="9596" spans="3:9" s="175" customFormat="1" ht="15" customHeight="1" x14ac:dyDescent="0.25">
      <c r="C9596" s="170"/>
      <c r="E9596" s="176"/>
      <c r="F9596" s="171"/>
      <c r="G9596" s="212"/>
      <c r="H9596" s="176"/>
      <c r="I9596" s="163"/>
    </row>
    <row r="9597" spans="3:9" s="175" customFormat="1" ht="15" customHeight="1" x14ac:dyDescent="0.25">
      <c r="C9597" s="170"/>
      <c r="E9597" s="176"/>
      <c r="F9597" s="171"/>
      <c r="G9597" s="212"/>
      <c r="H9597" s="176"/>
      <c r="I9597" s="163"/>
    </row>
    <row r="9598" spans="3:9" s="175" customFormat="1" ht="15" customHeight="1" x14ac:dyDescent="0.25">
      <c r="C9598" s="170"/>
      <c r="E9598" s="176"/>
      <c r="F9598" s="171"/>
      <c r="G9598" s="212"/>
      <c r="H9598" s="176"/>
      <c r="I9598" s="163"/>
    </row>
    <row r="9599" spans="3:9" s="175" customFormat="1" ht="15" customHeight="1" x14ac:dyDescent="0.25">
      <c r="C9599" s="170"/>
      <c r="E9599" s="176"/>
      <c r="F9599" s="171"/>
      <c r="G9599" s="212"/>
      <c r="H9599" s="176"/>
      <c r="I9599" s="163"/>
    </row>
    <row r="9600" spans="3:9" s="175" customFormat="1" ht="15" customHeight="1" x14ac:dyDescent="0.25">
      <c r="C9600" s="170"/>
      <c r="E9600" s="176"/>
      <c r="F9600" s="171"/>
      <c r="G9600" s="212"/>
      <c r="H9600" s="176"/>
      <c r="I9600" s="163"/>
    </row>
    <row r="9601" spans="3:9" s="175" customFormat="1" ht="15" customHeight="1" x14ac:dyDescent="0.25">
      <c r="C9601" s="170"/>
      <c r="E9601" s="176"/>
      <c r="F9601" s="171"/>
      <c r="G9601" s="212"/>
      <c r="H9601" s="176"/>
      <c r="I9601" s="163"/>
    </row>
    <row r="9602" spans="3:9" s="175" customFormat="1" ht="15" customHeight="1" x14ac:dyDescent="0.25">
      <c r="C9602" s="170"/>
      <c r="E9602" s="176"/>
      <c r="F9602" s="171"/>
      <c r="G9602" s="212"/>
      <c r="H9602" s="176"/>
      <c r="I9602" s="163"/>
    </row>
    <row r="9603" spans="3:9" s="175" customFormat="1" ht="15" customHeight="1" x14ac:dyDescent="0.25">
      <c r="C9603" s="170"/>
      <c r="E9603" s="176"/>
      <c r="F9603" s="171"/>
      <c r="G9603" s="212"/>
      <c r="H9603" s="176"/>
      <c r="I9603" s="163"/>
    </row>
    <row r="9604" spans="3:9" s="175" customFormat="1" ht="15" customHeight="1" x14ac:dyDescent="0.25">
      <c r="C9604" s="170"/>
      <c r="E9604" s="176"/>
      <c r="F9604" s="171"/>
      <c r="G9604" s="212"/>
      <c r="H9604" s="176"/>
      <c r="I9604" s="163"/>
    </row>
    <row r="9605" spans="3:9" s="175" customFormat="1" ht="15" customHeight="1" x14ac:dyDescent="0.25">
      <c r="C9605" s="170"/>
      <c r="E9605" s="176"/>
      <c r="F9605" s="171"/>
      <c r="G9605" s="212"/>
      <c r="H9605" s="176"/>
      <c r="I9605" s="163"/>
    </row>
    <row r="9606" spans="3:9" s="175" customFormat="1" ht="15" customHeight="1" x14ac:dyDescent="0.25">
      <c r="C9606" s="170"/>
      <c r="E9606" s="176"/>
      <c r="F9606" s="171"/>
      <c r="G9606" s="212"/>
      <c r="H9606" s="176"/>
      <c r="I9606" s="163"/>
    </row>
    <row r="9607" spans="3:9" s="175" customFormat="1" ht="15" customHeight="1" x14ac:dyDescent="0.25">
      <c r="C9607" s="170"/>
      <c r="E9607" s="176"/>
      <c r="F9607" s="171"/>
      <c r="G9607" s="212"/>
      <c r="H9607" s="176"/>
      <c r="I9607" s="163"/>
    </row>
    <row r="9608" spans="3:9" s="175" customFormat="1" ht="15" customHeight="1" x14ac:dyDescent="0.25">
      <c r="C9608" s="170"/>
      <c r="E9608" s="176"/>
      <c r="F9608" s="171"/>
      <c r="G9608" s="212"/>
      <c r="H9608" s="176"/>
      <c r="I9608" s="163"/>
    </row>
    <row r="9609" spans="3:9" s="175" customFormat="1" ht="15" customHeight="1" x14ac:dyDescent="0.25">
      <c r="C9609" s="170"/>
      <c r="E9609" s="176"/>
      <c r="F9609" s="171"/>
      <c r="G9609" s="212"/>
      <c r="H9609" s="176"/>
      <c r="I9609" s="163"/>
    </row>
    <row r="9610" spans="3:9" s="175" customFormat="1" ht="15" customHeight="1" x14ac:dyDescent="0.25">
      <c r="C9610" s="170"/>
      <c r="E9610" s="176"/>
      <c r="F9610" s="171"/>
      <c r="G9610" s="212"/>
      <c r="H9610" s="176"/>
      <c r="I9610" s="163"/>
    </row>
    <row r="9611" spans="3:9" s="175" customFormat="1" ht="15" customHeight="1" x14ac:dyDescent="0.25">
      <c r="C9611" s="170"/>
      <c r="E9611" s="176"/>
      <c r="F9611" s="171"/>
      <c r="G9611" s="212"/>
      <c r="H9611" s="176"/>
      <c r="I9611" s="163"/>
    </row>
    <row r="9612" spans="3:9" s="175" customFormat="1" ht="15" customHeight="1" x14ac:dyDescent="0.25">
      <c r="C9612" s="170"/>
      <c r="E9612" s="176"/>
      <c r="F9612" s="171"/>
      <c r="G9612" s="212"/>
      <c r="H9612" s="176"/>
      <c r="I9612" s="163"/>
    </row>
    <row r="9613" spans="3:9" s="175" customFormat="1" ht="15" customHeight="1" x14ac:dyDescent="0.25">
      <c r="C9613" s="170"/>
      <c r="E9613" s="176"/>
      <c r="F9613" s="171"/>
      <c r="G9613" s="212"/>
      <c r="H9613" s="176"/>
      <c r="I9613" s="163"/>
    </row>
    <row r="9614" spans="3:9" s="175" customFormat="1" ht="15" customHeight="1" x14ac:dyDescent="0.25">
      <c r="C9614" s="170"/>
      <c r="E9614" s="176"/>
      <c r="F9614" s="171"/>
      <c r="G9614" s="212"/>
      <c r="H9614" s="176"/>
      <c r="I9614" s="163"/>
    </row>
    <row r="9615" spans="3:9" s="175" customFormat="1" ht="15" customHeight="1" x14ac:dyDescent="0.25">
      <c r="C9615" s="170"/>
      <c r="E9615" s="176"/>
      <c r="F9615" s="171"/>
      <c r="G9615" s="212"/>
      <c r="H9615" s="176"/>
      <c r="I9615" s="163"/>
    </row>
    <row r="9616" spans="3:9" s="175" customFormat="1" ht="15" customHeight="1" x14ac:dyDescent="0.25">
      <c r="C9616" s="170"/>
      <c r="E9616" s="176"/>
      <c r="F9616" s="171"/>
      <c r="G9616" s="212"/>
      <c r="H9616" s="176"/>
      <c r="I9616" s="163"/>
    </row>
    <row r="9617" spans="3:9" s="175" customFormat="1" ht="15" customHeight="1" x14ac:dyDescent="0.25">
      <c r="C9617" s="170"/>
      <c r="E9617" s="176"/>
      <c r="F9617" s="171"/>
      <c r="G9617" s="212"/>
      <c r="H9617" s="176"/>
      <c r="I9617" s="163"/>
    </row>
    <row r="9618" spans="3:9" s="175" customFormat="1" ht="15" customHeight="1" x14ac:dyDescent="0.25">
      <c r="C9618" s="170"/>
      <c r="E9618" s="176"/>
      <c r="F9618" s="171"/>
      <c r="G9618" s="212"/>
      <c r="H9618" s="176"/>
      <c r="I9618" s="163"/>
    </row>
    <row r="9619" spans="3:9" s="175" customFormat="1" ht="15" customHeight="1" x14ac:dyDescent="0.25">
      <c r="C9619" s="170"/>
      <c r="E9619" s="176"/>
      <c r="F9619" s="171"/>
      <c r="G9619" s="212"/>
      <c r="H9619" s="176"/>
      <c r="I9619" s="163"/>
    </row>
    <row r="9620" spans="3:9" s="175" customFormat="1" ht="15" customHeight="1" x14ac:dyDescent="0.25">
      <c r="C9620" s="170"/>
      <c r="E9620" s="176"/>
      <c r="F9620" s="171"/>
      <c r="G9620" s="212"/>
      <c r="H9620" s="176"/>
      <c r="I9620" s="163"/>
    </row>
    <row r="9621" spans="3:9" s="175" customFormat="1" ht="15" customHeight="1" x14ac:dyDescent="0.25">
      <c r="C9621" s="170"/>
      <c r="E9621" s="176"/>
      <c r="F9621" s="171"/>
      <c r="G9621" s="212"/>
      <c r="H9621" s="176"/>
      <c r="I9621" s="163"/>
    </row>
    <row r="9622" spans="3:9" s="175" customFormat="1" ht="15" customHeight="1" x14ac:dyDescent="0.25">
      <c r="C9622" s="170"/>
      <c r="E9622" s="176"/>
      <c r="F9622" s="171"/>
      <c r="G9622" s="212"/>
      <c r="H9622" s="176"/>
      <c r="I9622" s="163"/>
    </row>
    <row r="9623" spans="3:9" s="175" customFormat="1" ht="15" customHeight="1" x14ac:dyDescent="0.25">
      <c r="C9623" s="170"/>
      <c r="E9623" s="176"/>
      <c r="F9623" s="171"/>
      <c r="G9623" s="212"/>
      <c r="H9623" s="176"/>
      <c r="I9623" s="163"/>
    </row>
    <row r="9624" spans="3:9" s="175" customFormat="1" ht="15" customHeight="1" x14ac:dyDescent="0.25">
      <c r="C9624" s="170"/>
      <c r="E9624" s="176"/>
      <c r="F9624" s="171"/>
      <c r="G9624" s="212"/>
      <c r="H9624" s="176"/>
      <c r="I9624" s="163"/>
    </row>
    <row r="9625" spans="3:9" s="175" customFormat="1" ht="15" customHeight="1" x14ac:dyDescent="0.25">
      <c r="C9625" s="170"/>
      <c r="E9625" s="176"/>
      <c r="F9625" s="171"/>
      <c r="G9625" s="212"/>
      <c r="H9625" s="176"/>
      <c r="I9625" s="163"/>
    </row>
    <row r="9626" spans="3:9" s="175" customFormat="1" ht="15" customHeight="1" x14ac:dyDescent="0.25">
      <c r="C9626" s="170"/>
      <c r="E9626" s="176"/>
      <c r="F9626" s="171"/>
      <c r="G9626" s="212"/>
      <c r="H9626" s="176"/>
      <c r="I9626" s="163"/>
    </row>
    <row r="9627" spans="3:9" s="175" customFormat="1" ht="15" customHeight="1" x14ac:dyDescent="0.25">
      <c r="C9627" s="170"/>
      <c r="E9627" s="176"/>
      <c r="F9627" s="171"/>
      <c r="G9627" s="212"/>
      <c r="H9627" s="176"/>
      <c r="I9627" s="163"/>
    </row>
    <row r="9628" spans="3:9" s="175" customFormat="1" ht="15" customHeight="1" x14ac:dyDescent="0.25">
      <c r="C9628" s="170"/>
      <c r="E9628" s="176"/>
      <c r="F9628" s="171"/>
      <c r="G9628" s="212"/>
      <c r="H9628" s="176"/>
      <c r="I9628" s="163"/>
    </row>
    <row r="9629" spans="3:9" s="175" customFormat="1" ht="15" customHeight="1" x14ac:dyDescent="0.25">
      <c r="C9629" s="170"/>
      <c r="E9629" s="176"/>
      <c r="F9629" s="171"/>
      <c r="G9629" s="212"/>
      <c r="H9629" s="176"/>
      <c r="I9629" s="163"/>
    </row>
    <row r="9630" spans="3:9" s="175" customFormat="1" ht="15" customHeight="1" x14ac:dyDescent="0.25">
      <c r="C9630" s="170"/>
      <c r="E9630" s="176"/>
      <c r="F9630" s="171"/>
      <c r="G9630" s="212"/>
      <c r="H9630" s="176"/>
      <c r="I9630" s="163"/>
    </row>
    <row r="9631" spans="3:9" s="175" customFormat="1" ht="15" customHeight="1" x14ac:dyDescent="0.25">
      <c r="C9631" s="170"/>
      <c r="E9631" s="176"/>
      <c r="F9631" s="171"/>
      <c r="G9631" s="212"/>
      <c r="H9631" s="176"/>
      <c r="I9631" s="163"/>
    </row>
    <row r="9632" spans="3:9" s="175" customFormat="1" ht="15" customHeight="1" x14ac:dyDescent="0.25">
      <c r="C9632" s="170"/>
      <c r="E9632" s="176"/>
      <c r="F9632" s="171"/>
      <c r="G9632" s="212"/>
      <c r="H9632" s="176"/>
      <c r="I9632" s="163"/>
    </row>
    <row r="9633" spans="3:9" s="175" customFormat="1" ht="15" customHeight="1" x14ac:dyDescent="0.25">
      <c r="C9633" s="170"/>
      <c r="E9633" s="176"/>
      <c r="F9633" s="171"/>
      <c r="G9633" s="212"/>
      <c r="H9633" s="176"/>
      <c r="I9633" s="163"/>
    </row>
    <row r="9634" spans="3:9" s="175" customFormat="1" ht="15" customHeight="1" x14ac:dyDescent="0.25">
      <c r="C9634" s="170"/>
      <c r="E9634" s="176"/>
      <c r="F9634" s="171"/>
      <c r="G9634" s="212"/>
      <c r="H9634" s="176"/>
      <c r="I9634" s="163"/>
    </row>
    <row r="9635" spans="3:9" s="175" customFormat="1" ht="15" customHeight="1" x14ac:dyDescent="0.25">
      <c r="C9635" s="170"/>
      <c r="E9635" s="176"/>
      <c r="F9635" s="171"/>
      <c r="G9635" s="212"/>
      <c r="H9635" s="176"/>
      <c r="I9635" s="163"/>
    </row>
    <row r="9636" spans="3:9" s="175" customFormat="1" ht="15" customHeight="1" x14ac:dyDescent="0.25">
      <c r="C9636" s="170"/>
      <c r="E9636" s="176"/>
      <c r="F9636" s="171"/>
      <c r="G9636" s="212"/>
      <c r="H9636" s="176"/>
      <c r="I9636" s="163"/>
    </row>
    <row r="9637" spans="3:9" s="175" customFormat="1" ht="15" customHeight="1" x14ac:dyDescent="0.25">
      <c r="C9637" s="170"/>
      <c r="E9637" s="176"/>
      <c r="F9637" s="171"/>
      <c r="G9637" s="212"/>
      <c r="H9637" s="176"/>
      <c r="I9637" s="163"/>
    </row>
    <row r="9638" spans="3:9" s="175" customFormat="1" ht="15" customHeight="1" x14ac:dyDescent="0.25">
      <c r="C9638" s="170"/>
      <c r="E9638" s="176"/>
      <c r="F9638" s="171"/>
      <c r="G9638" s="212"/>
      <c r="H9638" s="176"/>
      <c r="I9638" s="163"/>
    </row>
    <row r="9639" spans="3:9" s="175" customFormat="1" ht="15" customHeight="1" x14ac:dyDescent="0.25">
      <c r="C9639" s="170"/>
      <c r="E9639" s="176"/>
      <c r="F9639" s="171"/>
      <c r="G9639" s="212"/>
      <c r="H9639" s="176"/>
      <c r="I9639" s="163"/>
    </row>
    <row r="9640" spans="3:9" s="175" customFormat="1" ht="15" customHeight="1" x14ac:dyDescent="0.25">
      <c r="C9640" s="170"/>
      <c r="E9640" s="176"/>
      <c r="F9640" s="171"/>
      <c r="G9640" s="212"/>
      <c r="H9640" s="176"/>
      <c r="I9640" s="163"/>
    </row>
    <row r="9641" spans="3:9" s="175" customFormat="1" ht="15" customHeight="1" x14ac:dyDescent="0.25">
      <c r="C9641" s="170"/>
      <c r="E9641" s="176"/>
      <c r="F9641" s="171"/>
      <c r="G9641" s="212"/>
      <c r="H9641" s="176"/>
      <c r="I9641" s="163"/>
    </row>
    <row r="9642" spans="3:9" s="175" customFormat="1" ht="15" customHeight="1" x14ac:dyDescent="0.25">
      <c r="C9642" s="170"/>
      <c r="E9642" s="176"/>
      <c r="F9642" s="171"/>
      <c r="G9642" s="212"/>
      <c r="H9642" s="176"/>
      <c r="I9642" s="163"/>
    </row>
    <row r="9643" spans="3:9" s="175" customFormat="1" ht="15" customHeight="1" x14ac:dyDescent="0.25">
      <c r="C9643" s="170"/>
      <c r="E9643" s="176"/>
      <c r="F9643" s="171"/>
      <c r="G9643" s="212"/>
      <c r="H9643" s="176"/>
      <c r="I9643" s="163"/>
    </row>
    <row r="9644" spans="3:9" s="175" customFormat="1" ht="15" customHeight="1" x14ac:dyDescent="0.25">
      <c r="C9644" s="170"/>
      <c r="E9644" s="176"/>
      <c r="F9644" s="171"/>
      <c r="G9644" s="212"/>
      <c r="H9644" s="176"/>
      <c r="I9644" s="163"/>
    </row>
    <row r="9645" spans="3:9" s="175" customFormat="1" ht="15" customHeight="1" x14ac:dyDescent="0.25">
      <c r="C9645" s="170"/>
      <c r="E9645" s="176"/>
      <c r="F9645" s="171"/>
      <c r="G9645" s="212"/>
      <c r="H9645" s="176"/>
      <c r="I9645" s="163"/>
    </row>
    <row r="9646" spans="3:9" s="175" customFormat="1" ht="15" customHeight="1" x14ac:dyDescent="0.25">
      <c r="C9646" s="170"/>
      <c r="E9646" s="176"/>
      <c r="F9646" s="171"/>
      <c r="G9646" s="212"/>
      <c r="H9646" s="176"/>
      <c r="I9646" s="163"/>
    </row>
    <row r="9647" spans="3:9" s="175" customFormat="1" ht="15" customHeight="1" x14ac:dyDescent="0.25">
      <c r="C9647" s="170"/>
      <c r="E9647" s="176"/>
      <c r="F9647" s="171"/>
      <c r="G9647" s="212"/>
      <c r="H9647" s="176"/>
      <c r="I9647" s="163"/>
    </row>
    <row r="9648" spans="3:9" s="175" customFormat="1" ht="15" customHeight="1" x14ac:dyDescent="0.25">
      <c r="C9648" s="170"/>
      <c r="E9648" s="176"/>
      <c r="F9648" s="171"/>
      <c r="G9648" s="212"/>
      <c r="H9648" s="176"/>
      <c r="I9648" s="163"/>
    </row>
    <row r="9649" spans="3:9" s="175" customFormat="1" ht="15" customHeight="1" x14ac:dyDescent="0.25">
      <c r="C9649" s="170"/>
      <c r="E9649" s="176"/>
      <c r="F9649" s="171"/>
      <c r="G9649" s="212"/>
      <c r="H9649" s="176"/>
      <c r="I9649" s="163"/>
    </row>
    <row r="9650" spans="3:9" s="175" customFormat="1" ht="15" customHeight="1" x14ac:dyDescent="0.25">
      <c r="C9650" s="170"/>
      <c r="E9650" s="176"/>
      <c r="F9650" s="171"/>
      <c r="G9650" s="212"/>
      <c r="H9650" s="176"/>
      <c r="I9650" s="163"/>
    </row>
    <row r="9651" spans="3:9" s="175" customFormat="1" ht="15" customHeight="1" x14ac:dyDescent="0.25">
      <c r="C9651" s="170"/>
      <c r="E9651" s="176"/>
      <c r="F9651" s="171"/>
      <c r="G9651" s="212"/>
      <c r="H9651" s="176"/>
      <c r="I9651" s="163"/>
    </row>
    <row r="9652" spans="3:9" s="175" customFormat="1" ht="15" customHeight="1" x14ac:dyDescent="0.25">
      <c r="C9652" s="170"/>
      <c r="E9652" s="176"/>
      <c r="F9652" s="171"/>
      <c r="G9652" s="212"/>
      <c r="H9652" s="176"/>
      <c r="I9652" s="163"/>
    </row>
    <row r="9653" spans="3:9" s="175" customFormat="1" ht="15" customHeight="1" x14ac:dyDescent="0.25">
      <c r="C9653" s="170"/>
      <c r="E9653" s="176"/>
      <c r="F9653" s="171"/>
      <c r="G9653" s="212"/>
      <c r="H9653" s="176"/>
      <c r="I9653" s="163"/>
    </row>
    <row r="9654" spans="3:9" s="175" customFormat="1" ht="15" customHeight="1" x14ac:dyDescent="0.25">
      <c r="C9654" s="170"/>
      <c r="E9654" s="176"/>
      <c r="F9654" s="171"/>
      <c r="G9654" s="212"/>
      <c r="H9654" s="176"/>
      <c r="I9654" s="163"/>
    </row>
    <row r="9655" spans="3:9" s="175" customFormat="1" ht="15" customHeight="1" x14ac:dyDescent="0.25">
      <c r="C9655" s="170"/>
      <c r="E9655" s="176"/>
      <c r="F9655" s="171"/>
      <c r="G9655" s="212"/>
      <c r="H9655" s="176"/>
      <c r="I9655" s="163"/>
    </row>
    <row r="9656" spans="3:9" s="175" customFormat="1" ht="15" customHeight="1" x14ac:dyDescent="0.25">
      <c r="C9656" s="170"/>
      <c r="E9656" s="176"/>
      <c r="F9656" s="171"/>
      <c r="G9656" s="212"/>
      <c r="H9656" s="176"/>
      <c r="I9656" s="163"/>
    </row>
    <row r="9657" spans="3:9" s="175" customFormat="1" ht="15" customHeight="1" x14ac:dyDescent="0.25">
      <c r="C9657" s="170"/>
      <c r="E9657" s="176"/>
      <c r="F9657" s="171"/>
      <c r="G9657" s="212"/>
      <c r="H9657" s="176"/>
      <c r="I9657" s="163"/>
    </row>
    <row r="9658" spans="3:9" s="175" customFormat="1" ht="15" customHeight="1" x14ac:dyDescent="0.25">
      <c r="C9658" s="170"/>
      <c r="E9658" s="176"/>
      <c r="F9658" s="171"/>
      <c r="G9658" s="212"/>
      <c r="H9658" s="176"/>
      <c r="I9658" s="163"/>
    </row>
    <row r="9659" spans="3:9" s="175" customFormat="1" ht="15" customHeight="1" x14ac:dyDescent="0.25">
      <c r="C9659" s="170"/>
      <c r="E9659" s="176"/>
      <c r="F9659" s="171"/>
      <c r="G9659" s="212"/>
      <c r="H9659" s="176"/>
      <c r="I9659" s="163"/>
    </row>
    <row r="9660" spans="3:9" s="175" customFormat="1" ht="15" customHeight="1" x14ac:dyDescent="0.25">
      <c r="C9660" s="170"/>
      <c r="E9660" s="176"/>
      <c r="F9660" s="171"/>
      <c r="G9660" s="212"/>
      <c r="H9660" s="176"/>
      <c r="I9660" s="163"/>
    </row>
    <row r="9661" spans="3:9" s="175" customFormat="1" ht="15" customHeight="1" x14ac:dyDescent="0.25">
      <c r="C9661" s="170"/>
      <c r="E9661" s="176"/>
      <c r="F9661" s="171"/>
      <c r="G9661" s="212"/>
      <c r="H9661" s="176"/>
      <c r="I9661" s="163"/>
    </row>
    <row r="9662" spans="3:9" s="175" customFormat="1" ht="15" customHeight="1" x14ac:dyDescent="0.25">
      <c r="C9662" s="170"/>
      <c r="E9662" s="176"/>
      <c r="F9662" s="171"/>
      <c r="G9662" s="212"/>
      <c r="H9662" s="176"/>
      <c r="I9662" s="163"/>
    </row>
    <row r="9663" spans="3:9" s="175" customFormat="1" ht="15" customHeight="1" x14ac:dyDescent="0.25">
      <c r="C9663" s="170"/>
      <c r="E9663" s="176"/>
      <c r="F9663" s="171"/>
      <c r="G9663" s="212"/>
      <c r="H9663" s="176"/>
      <c r="I9663" s="163"/>
    </row>
    <row r="9664" spans="3:9" s="175" customFormat="1" ht="15" customHeight="1" x14ac:dyDescent="0.25">
      <c r="C9664" s="170"/>
      <c r="E9664" s="176"/>
      <c r="F9664" s="171"/>
      <c r="G9664" s="212"/>
      <c r="H9664" s="176"/>
      <c r="I9664" s="163"/>
    </row>
    <row r="9665" spans="3:9" s="175" customFormat="1" ht="15" customHeight="1" x14ac:dyDescent="0.25">
      <c r="C9665" s="170"/>
      <c r="E9665" s="176"/>
      <c r="F9665" s="171"/>
      <c r="G9665" s="212"/>
      <c r="H9665" s="176"/>
      <c r="I9665" s="163"/>
    </row>
    <row r="9666" spans="3:9" s="175" customFormat="1" ht="15" customHeight="1" x14ac:dyDescent="0.25">
      <c r="C9666" s="170"/>
      <c r="E9666" s="176"/>
      <c r="F9666" s="171"/>
      <c r="G9666" s="212"/>
      <c r="H9666" s="176"/>
      <c r="I9666" s="163"/>
    </row>
    <row r="9667" spans="3:9" s="175" customFormat="1" ht="15" customHeight="1" x14ac:dyDescent="0.25">
      <c r="C9667" s="170"/>
      <c r="E9667" s="176"/>
      <c r="F9667" s="171"/>
      <c r="G9667" s="212"/>
      <c r="H9667" s="176"/>
      <c r="I9667" s="163"/>
    </row>
    <row r="9668" spans="3:9" s="175" customFormat="1" ht="15" customHeight="1" x14ac:dyDescent="0.25">
      <c r="C9668" s="170"/>
      <c r="E9668" s="176"/>
      <c r="F9668" s="171"/>
      <c r="G9668" s="212"/>
      <c r="H9668" s="176"/>
      <c r="I9668" s="163"/>
    </row>
    <row r="9669" spans="3:9" s="175" customFormat="1" ht="15" customHeight="1" x14ac:dyDescent="0.25">
      <c r="C9669" s="170"/>
      <c r="E9669" s="176"/>
      <c r="F9669" s="171"/>
      <c r="G9669" s="212"/>
      <c r="H9669" s="176"/>
      <c r="I9669" s="163"/>
    </row>
    <row r="9670" spans="3:9" s="175" customFormat="1" ht="15" customHeight="1" x14ac:dyDescent="0.25">
      <c r="C9670" s="170"/>
      <c r="E9670" s="176"/>
      <c r="F9670" s="171"/>
      <c r="G9670" s="212"/>
      <c r="H9670" s="176"/>
      <c r="I9670" s="163"/>
    </row>
    <row r="9671" spans="3:9" s="175" customFormat="1" ht="15" customHeight="1" x14ac:dyDescent="0.25">
      <c r="C9671" s="170"/>
      <c r="E9671" s="176"/>
      <c r="F9671" s="171"/>
      <c r="G9671" s="212"/>
      <c r="H9671" s="176"/>
      <c r="I9671" s="163"/>
    </row>
    <row r="9672" spans="3:9" s="175" customFormat="1" ht="15" customHeight="1" x14ac:dyDescent="0.25">
      <c r="C9672" s="170"/>
      <c r="E9672" s="176"/>
      <c r="F9672" s="171"/>
      <c r="G9672" s="212"/>
      <c r="H9672" s="176"/>
      <c r="I9672" s="163"/>
    </row>
    <row r="9673" spans="3:9" s="175" customFormat="1" ht="15" customHeight="1" x14ac:dyDescent="0.25">
      <c r="C9673" s="170"/>
      <c r="E9673" s="176"/>
      <c r="F9673" s="171"/>
      <c r="G9673" s="212"/>
      <c r="H9673" s="176"/>
      <c r="I9673" s="163"/>
    </row>
    <row r="9674" spans="3:9" s="175" customFormat="1" ht="15" customHeight="1" x14ac:dyDescent="0.25">
      <c r="C9674" s="170"/>
      <c r="E9674" s="176"/>
      <c r="F9674" s="171"/>
      <c r="G9674" s="212"/>
      <c r="H9674" s="176"/>
      <c r="I9674" s="163"/>
    </row>
    <row r="9675" spans="3:9" s="175" customFormat="1" ht="15" customHeight="1" x14ac:dyDescent="0.25">
      <c r="C9675" s="170"/>
      <c r="E9675" s="176"/>
      <c r="F9675" s="171"/>
      <c r="G9675" s="212"/>
      <c r="H9675" s="176"/>
      <c r="I9675" s="163"/>
    </row>
    <row r="9676" spans="3:9" s="175" customFormat="1" ht="15" customHeight="1" x14ac:dyDescent="0.25">
      <c r="C9676" s="170"/>
      <c r="E9676" s="176"/>
      <c r="F9676" s="171"/>
      <c r="G9676" s="212"/>
      <c r="H9676" s="176"/>
      <c r="I9676" s="163"/>
    </row>
    <row r="9677" spans="3:9" s="175" customFormat="1" ht="15" customHeight="1" x14ac:dyDescent="0.25">
      <c r="C9677" s="170"/>
      <c r="E9677" s="176"/>
      <c r="F9677" s="171"/>
      <c r="G9677" s="212"/>
      <c r="H9677" s="176"/>
      <c r="I9677" s="163"/>
    </row>
    <row r="9678" spans="3:9" s="175" customFormat="1" ht="15" customHeight="1" x14ac:dyDescent="0.25">
      <c r="C9678" s="170"/>
      <c r="E9678" s="176"/>
      <c r="F9678" s="171"/>
      <c r="G9678" s="212"/>
      <c r="H9678" s="176"/>
      <c r="I9678" s="163"/>
    </row>
    <row r="9679" spans="3:9" s="175" customFormat="1" ht="15" customHeight="1" x14ac:dyDescent="0.25">
      <c r="C9679" s="170"/>
      <c r="E9679" s="176"/>
      <c r="F9679" s="171"/>
      <c r="G9679" s="212"/>
      <c r="H9679" s="176"/>
      <c r="I9679" s="163"/>
    </row>
    <row r="9680" spans="3:9" s="175" customFormat="1" ht="15" customHeight="1" x14ac:dyDescent="0.25">
      <c r="C9680" s="170"/>
      <c r="E9680" s="176"/>
      <c r="F9680" s="171"/>
      <c r="G9680" s="212"/>
      <c r="H9680" s="176"/>
      <c r="I9680" s="163"/>
    </row>
    <row r="9681" spans="3:9" s="175" customFormat="1" ht="15" customHeight="1" x14ac:dyDescent="0.25">
      <c r="C9681" s="170"/>
      <c r="E9681" s="176"/>
      <c r="F9681" s="171"/>
      <c r="G9681" s="212"/>
      <c r="H9681" s="176"/>
      <c r="I9681" s="163"/>
    </row>
    <row r="9682" spans="3:9" s="175" customFormat="1" ht="15" customHeight="1" x14ac:dyDescent="0.25">
      <c r="C9682" s="170"/>
      <c r="E9682" s="176"/>
      <c r="F9682" s="171"/>
      <c r="G9682" s="212"/>
      <c r="H9682" s="176"/>
      <c r="I9682" s="163"/>
    </row>
    <row r="9683" spans="3:9" s="175" customFormat="1" ht="15" customHeight="1" x14ac:dyDescent="0.25">
      <c r="C9683" s="170"/>
      <c r="E9683" s="176"/>
      <c r="F9683" s="171"/>
      <c r="G9683" s="212"/>
      <c r="H9683" s="176"/>
      <c r="I9683" s="163"/>
    </row>
    <row r="9684" spans="3:9" s="175" customFormat="1" ht="15" customHeight="1" x14ac:dyDescent="0.25">
      <c r="C9684" s="170"/>
      <c r="E9684" s="176"/>
      <c r="F9684" s="171"/>
      <c r="G9684" s="212"/>
      <c r="H9684" s="176"/>
      <c r="I9684" s="163"/>
    </row>
    <row r="9685" spans="3:9" s="175" customFormat="1" ht="15" customHeight="1" x14ac:dyDescent="0.25">
      <c r="C9685" s="170"/>
      <c r="E9685" s="176"/>
      <c r="F9685" s="171"/>
      <c r="G9685" s="212"/>
      <c r="H9685" s="176"/>
      <c r="I9685" s="163"/>
    </row>
    <row r="9686" spans="3:9" s="175" customFormat="1" ht="15" customHeight="1" x14ac:dyDescent="0.25">
      <c r="C9686" s="170"/>
      <c r="E9686" s="176"/>
      <c r="F9686" s="171"/>
      <c r="G9686" s="212"/>
      <c r="H9686" s="176"/>
      <c r="I9686" s="163"/>
    </row>
    <row r="9687" spans="3:9" s="175" customFormat="1" ht="15" customHeight="1" x14ac:dyDescent="0.25">
      <c r="C9687" s="170"/>
      <c r="E9687" s="176"/>
      <c r="F9687" s="171"/>
      <c r="G9687" s="212"/>
      <c r="H9687" s="176"/>
      <c r="I9687" s="163"/>
    </row>
    <row r="9688" spans="3:9" s="175" customFormat="1" ht="15" customHeight="1" x14ac:dyDescent="0.25">
      <c r="C9688" s="170"/>
      <c r="E9688" s="176"/>
      <c r="F9688" s="171"/>
      <c r="G9688" s="212"/>
      <c r="H9688" s="176"/>
      <c r="I9688" s="163"/>
    </row>
    <row r="9689" spans="3:9" s="175" customFormat="1" ht="15" customHeight="1" x14ac:dyDescent="0.25">
      <c r="C9689" s="170"/>
      <c r="E9689" s="176"/>
      <c r="F9689" s="171"/>
      <c r="G9689" s="212"/>
      <c r="H9689" s="176"/>
      <c r="I9689" s="163"/>
    </row>
    <row r="9690" spans="3:9" s="175" customFormat="1" ht="15" customHeight="1" x14ac:dyDescent="0.25">
      <c r="C9690" s="170"/>
      <c r="E9690" s="176"/>
      <c r="F9690" s="171"/>
      <c r="G9690" s="212"/>
      <c r="H9690" s="176"/>
      <c r="I9690" s="163"/>
    </row>
    <row r="9691" spans="3:9" s="175" customFormat="1" ht="15" customHeight="1" x14ac:dyDescent="0.25">
      <c r="C9691" s="170"/>
      <c r="E9691" s="176"/>
      <c r="F9691" s="171"/>
      <c r="G9691" s="212"/>
      <c r="H9691" s="176"/>
      <c r="I9691" s="163"/>
    </row>
    <row r="9692" spans="3:9" s="175" customFormat="1" ht="15" customHeight="1" x14ac:dyDescent="0.25">
      <c r="C9692" s="170"/>
      <c r="E9692" s="176"/>
      <c r="F9692" s="171"/>
      <c r="G9692" s="212"/>
      <c r="H9692" s="176"/>
      <c r="I9692" s="163"/>
    </row>
    <row r="9693" spans="3:9" s="175" customFormat="1" ht="15" customHeight="1" x14ac:dyDescent="0.25">
      <c r="C9693" s="170"/>
      <c r="E9693" s="176"/>
      <c r="F9693" s="171"/>
      <c r="G9693" s="212"/>
      <c r="H9693" s="176"/>
      <c r="I9693" s="163"/>
    </row>
    <row r="9694" spans="3:9" s="175" customFormat="1" ht="15" customHeight="1" x14ac:dyDescent="0.25">
      <c r="C9694" s="170"/>
      <c r="E9694" s="176"/>
      <c r="F9694" s="171"/>
      <c r="G9694" s="212"/>
      <c r="H9694" s="176"/>
      <c r="I9694" s="163"/>
    </row>
    <row r="9695" spans="3:9" s="175" customFormat="1" ht="15" customHeight="1" x14ac:dyDescent="0.25">
      <c r="C9695" s="170"/>
      <c r="E9695" s="176"/>
      <c r="F9695" s="171"/>
      <c r="G9695" s="212"/>
      <c r="H9695" s="176"/>
      <c r="I9695" s="163"/>
    </row>
    <row r="9696" spans="3:9" s="175" customFormat="1" ht="15" customHeight="1" x14ac:dyDescent="0.25">
      <c r="C9696" s="170"/>
      <c r="E9696" s="176"/>
      <c r="F9696" s="171"/>
      <c r="G9696" s="212"/>
      <c r="H9696" s="176"/>
      <c r="I9696" s="163"/>
    </row>
    <row r="9697" spans="3:9" s="175" customFormat="1" ht="15" customHeight="1" x14ac:dyDescent="0.25">
      <c r="C9697" s="170"/>
      <c r="E9697" s="176"/>
      <c r="F9697" s="171"/>
      <c r="G9697" s="212"/>
      <c r="H9697" s="176"/>
      <c r="I9697" s="163"/>
    </row>
    <row r="9698" spans="3:9" s="175" customFormat="1" ht="15" customHeight="1" x14ac:dyDescent="0.25">
      <c r="C9698" s="170"/>
      <c r="E9698" s="176"/>
      <c r="F9698" s="171"/>
      <c r="G9698" s="212"/>
      <c r="H9698" s="176"/>
      <c r="I9698" s="163"/>
    </row>
    <row r="9699" spans="3:9" s="175" customFormat="1" ht="15" customHeight="1" x14ac:dyDescent="0.25">
      <c r="C9699" s="170"/>
      <c r="E9699" s="176"/>
      <c r="F9699" s="171"/>
      <c r="G9699" s="212"/>
      <c r="H9699" s="176"/>
      <c r="I9699" s="163"/>
    </row>
    <row r="9700" spans="3:9" s="175" customFormat="1" ht="15" customHeight="1" x14ac:dyDescent="0.25">
      <c r="C9700" s="170"/>
      <c r="E9700" s="176"/>
      <c r="F9700" s="171"/>
      <c r="G9700" s="212"/>
      <c r="H9700" s="176"/>
      <c r="I9700" s="163"/>
    </row>
    <row r="9701" spans="3:9" s="175" customFormat="1" ht="15" customHeight="1" x14ac:dyDescent="0.25">
      <c r="C9701" s="170"/>
      <c r="E9701" s="176"/>
      <c r="F9701" s="171"/>
      <c r="G9701" s="212"/>
      <c r="H9701" s="176"/>
      <c r="I9701" s="163"/>
    </row>
    <row r="9702" spans="3:9" s="175" customFormat="1" ht="15" customHeight="1" x14ac:dyDescent="0.25">
      <c r="C9702" s="170"/>
      <c r="E9702" s="176"/>
      <c r="F9702" s="171"/>
      <c r="G9702" s="212"/>
      <c r="H9702" s="176"/>
      <c r="I9702" s="163"/>
    </row>
    <row r="9703" spans="3:9" s="175" customFormat="1" ht="15" customHeight="1" x14ac:dyDescent="0.25">
      <c r="C9703" s="170"/>
      <c r="E9703" s="176"/>
      <c r="F9703" s="171"/>
      <c r="G9703" s="212"/>
      <c r="H9703" s="176"/>
      <c r="I9703" s="163"/>
    </row>
    <row r="9704" spans="3:9" s="175" customFormat="1" ht="15" customHeight="1" x14ac:dyDescent="0.25">
      <c r="C9704" s="170"/>
      <c r="E9704" s="176"/>
      <c r="F9704" s="171"/>
      <c r="G9704" s="212"/>
      <c r="H9704" s="176"/>
      <c r="I9704" s="163"/>
    </row>
    <row r="9705" spans="3:9" s="175" customFormat="1" ht="15" customHeight="1" x14ac:dyDescent="0.25">
      <c r="C9705" s="170"/>
      <c r="E9705" s="176"/>
      <c r="F9705" s="171"/>
      <c r="G9705" s="212"/>
      <c r="H9705" s="176"/>
      <c r="I9705" s="163"/>
    </row>
    <row r="9706" spans="3:9" s="175" customFormat="1" ht="15" customHeight="1" x14ac:dyDescent="0.25">
      <c r="C9706" s="170"/>
      <c r="E9706" s="176"/>
      <c r="F9706" s="171"/>
      <c r="G9706" s="212"/>
      <c r="H9706" s="176"/>
      <c r="I9706" s="163"/>
    </row>
    <row r="9707" spans="3:9" s="175" customFormat="1" ht="15" customHeight="1" x14ac:dyDescent="0.25">
      <c r="C9707" s="170"/>
      <c r="E9707" s="176"/>
      <c r="F9707" s="171"/>
      <c r="G9707" s="212"/>
      <c r="H9707" s="176"/>
      <c r="I9707" s="163"/>
    </row>
    <row r="9708" spans="3:9" s="175" customFormat="1" ht="15" customHeight="1" x14ac:dyDescent="0.25">
      <c r="C9708" s="170"/>
      <c r="E9708" s="176"/>
      <c r="F9708" s="171"/>
      <c r="G9708" s="212"/>
      <c r="H9708" s="176"/>
      <c r="I9708" s="163"/>
    </row>
    <row r="9709" spans="3:9" s="175" customFormat="1" ht="15" customHeight="1" x14ac:dyDescent="0.25">
      <c r="C9709" s="170"/>
      <c r="E9709" s="176"/>
      <c r="F9709" s="171"/>
      <c r="G9709" s="212"/>
      <c r="H9709" s="176"/>
      <c r="I9709" s="163"/>
    </row>
    <row r="9710" spans="3:9" s="175" customFormat="1" ht="15" customHeight="1" x14ac:dyDescent="0.25">
      <c r="C9710" s="170"/>
      <c r="E9710" s="176"/>
      <c r="F9710" s="171"/>
      <c r="G9710" s="212"/>
      <c r="H9710" s="176"/>
      <c r="I9710" s="163"/>
    </row>
    <row r="9711" spans="3:9" s="175" customFormat="1" ht="15" customHeight="1" x14ac:dyDescent="0.25">
      <c r="C9711" s="170"/>
      <c r="E9711" s="176"/>
      <c r="F9711" s="171"/>
      <c r="G9711" s="212"/>
      <c r="H9711" s="176"/>
      <c r="I9711" s="163"/>
    </row>
    <row r="9712" spans="3:9" s="175" customFormat="1" ht="15" customHeight="1" x14ac:dyDescent="0.25">
      <c r="C9712" s="170"/>
      <c r="E9712" s="176"/>
      <c r="F9712" s="171"/>
      <c r="G9712" s="212"/>
      <c r="H9712" s="176"/>
      <c r="I9712" s="163"/>
    </row>
    <row r="9713" spans="3:9" s="175" customFormat="1" ht="15" customHeight="1" x14ac:dyDescent="0.25">
      <c r="C9713" s="170"/>
      <c r="E9713" s="176"/>
      <c r="F9713" s="171"/>
      <c r="G9713" s="212"/>
      <c r="H9713" s="176"/>
      <c r="I9713" s="163"/>
    </row>
    <row r="9714" spans="3:9" s="175" customFormat="1" ht="15" customHeight="1" x14ac:dyDescent="0.25">
      <c r="C9714" s="170"/>
      <c r="E9714" s="176"/>
      <c r="F9714" s="171"/>
      <c r="G9714" s="212"/>
      <c r="H9714" s="176"/>
      <c r="I9714" s="163"/>
    </row>
    <row r="9715" spans="3:9" s="175" customFormat="1" ht="15" customHeight="1" x14ac:dyDescent="0.25">
      <c r="C9715" s="170"/>
      <c r="E9715" s="176"/>
      <c r="F9715" s="171"/>
      <c r="G9715" s="212"/>
      <c r="H9715" s="176"/>
      <c r="I9715" s="163"/>
    </row>
    <row r="9716" spans="3:9" s="175" customFormat="1" ht="15" customHeight="1" x14ac:dyDescent="0.25">
      <c r="C9716" s="170"/>
      <c r="E9716" s="176"/>
      <c r="F9716" s="171"/>
      <c r="G9716" s="212"/>
      <c r="H9716" s="176"/>
      <c r="I9716" s="163"/>
    </row>
    <row r="9717" spans="3:9" s="175" customFormat="1" ht="15" customHeight="1" x14ac:dyDescent="0.25">
      <c r="C9717" s="170"/>
      <c r="E9717" s="176"/>
      <c r="F9717" s="171"/>
      <c r="G9717" s="212"/>
      <c r="H9717" s="176"/>
      <c r="I9717" s="163"/>
    </row>
    <row r="9718" spans="3:9" s="175" customFormat="1" ht="15" customHeight="1" x14ac:dyDescent="0.25">
      <c r="C9718" s="170"/>
      <c r="E9718" s="176"/>
      <c r="F9718" s="171"/>
      <c r="G9718" s="212"/>
      <c r="H9718" s="176"/>
      <c r="I9718" s="163"/>
    </row>
    <row r="9719" spans="3:9" s="175" customFormat="1" ht="15" customHeight="1" x14ac:dyDescent="0.25">
      <c r="C9719" s="170"/>
      <c r="E9719" s="176"/>
      <c r="F9719" s="171"/>
      <c r="G9719" s="212"/>
      <c r="H9719" s="176"/>
      <c r="I9719" s="163"/>
    </row>
    <row r="9720" spans="3:9" s="175" customFormat="1" ht="15" customHeight="1" x14ac:dyDescent="0.25">
      <c r="C9720" s="170"/>
      <c r="E9720" s="176"/>
      <c r="F9720" s="171"/>
      <c r="G9720" s="212"/>
      <c r="H9720" s="176"/>
      <c r="I9720" s="163"/>
    </row>
    <row r="9721" spans="3:9" s="175" customFormat="1" ht="15" customHeight="1" x14ac:dyDescent="0.25">
      <c r="C9721" s="170"/>
      <c r="E9721" s="176"/>
      <c r="F9721" s="171"/>
      <c r="G9721" s="212"/>
      <c r="H9721" s="176"/>
      <c r="I9721" s="163"/>
    </row>
    <row r="9722" spans="3:9" s="175" customFormat="1" ht="15" customHeight="1" x14ac:dyDescent="0.25">
      <c r="C9722" s="170"/>
      <c r="E9722" s="176"/>
      <c r="F9722" s="171"/>
      <c r="G9722" s="212"/>
      <c r="H9722" s="176"/>
      <c r="I9722" s="163"/>
    </row>
    <row r="9723" spans="3:9" s="175" customFormat="1" ht="15" customHeight="1" x14ac:dyDescent="0.25">
      <c r="C9723" s="170"/>
      <c r="E9723" s="176"/>
      <c r="F9723" s="171"/>
      <c r="G9723" s="212"/>
      <c r="H9723" s="176"/>
      <c r="I9723" s="163"/>
    </row>
    <row r="9724" spans="3:9" s="175" customFormat="1" ht="15" customHeight="1" x14ac:dyDescent="0.25">
      <c r="C9724" s="170"/>
      <c r="E9724" s="176"/>
      <c r="F9724" s="171"/>
      <c r="G9724" s="212"/>
      <c r="H9724" s="176"/>
      <c r="I9724" s="163"/>
    </row>
    <row r="9725" spans="3:9" s="175" customFormat="1" ht="15" customHeight="1" x14ac:dyDescent="0.25">
      <c r="C9725" s="170"/>
      <c r="E9725" s="176"/>
      <c r="F9725" s="171"/>
      <c r="G9725" s="212"/>
      <c r="H9725" s="176"/>
      <c r="I9725" s="163"/>
    </row>
    <row r="9726" spans="3:9" s="175" customFormat="1" ht="15" customHeight="1" x14ac:dyDescent="0.25">
      <c r="C9726" s="170"/>
      <c r="E9726" s="176"/>
      <c r="F9726" s="171"/>
      <c r="G9726" s="212"/>
      <c r="H9726" s="176"/>
      <c r="I9726" s="163"/>
    </row>
    <row r="9727" spans="3:9" s="175" customFormat="1" ht="15" customHeight="1" x14ac:dyDescent="0.25">
      <c r="C9727" s="170"/>
      <c r="E9727" s="176"/>
      <c r="F9727" s="171"/>
      <c r="G9727" s="212"/>
      <c r="H9727" s="176"/>
      <c r="I9727" s="163"/>
    </row>
    <row r="9728" spans="3:9" s="175" customFormat="1" ht="15" customHeight="1" x14ac:dyDescent="0.25">
      <c r="C9728" s="170"/>
      <c r="E9728" s="176"/>
      <c r="F9728" s="171"/>
      <c r="G9728" s="212"/>
      <c r="H9728" s="176"/>
      <c r="I9728" s="163"/>
    </row>
    <row r="9729" spans="3:9" s="175" customFormat="1" ht="15" customHeight="1" x14ac:dyDescent="0.25">
      <c r="C9729" s="170"/>
      <c r="E9729" s="176"/>
      <c r="F9729" s="171"/>
      <c r="G9729" s="212"/>
      <c r="H9729" s="176"/>
      <c r="I9729" s="163"/>
    </row>
    <row r="9730" spans="3:9" s="175" customFormat="1" ht="15" customHeight="1" x14ac:dyDescent="0.25">
      <c r="C9730" s="170"/>
      <c r="E9730" s="176"/>
      <c r="F9730" s="171"/>
      <c r="G9730" s="212"/>
      <c r="H9730" s="176"/>
      <c r="I9730" s="163"/>
    </row>
    <row r="9731" spans="3:9" s="175" customFormat="1" ht="15" customHeight="1" x14ac:dyDescent="0.25">
      <c r="C9731" s="170"/>
      <c r="E9731" s="176"/>
      <c r="F9731" s="171"/>
      <c r="G9731" s="212"/>
      <c r="H9731" s="176"/>
      <c r="I9731" s="163"/>
    </row>
    <row r="9732" spans="3:9" s="175" customFormat="1" ht="15" customHeight="1" x14ac:dyDescent="0.25">
      <c r="C9732" s="170"/>
      <c r="E9732" s="176"/>
      <c r="F9732" s="171"/>
      <c r="G9732" s="212"/>
      <c r="H9732" s="176"/>
      <c r="I9732" s="163"/>
    </row>
    <row r="9733" spans="3:9" s="175" customFormat="1" ht="15" customHeight="1" x14ac:dyDescent="0.25">
      <c r="C9733" s="170"/>
      <c r="E9733" s="176"/>
      <c r="F9733" s="171"/>
      <c r="G9733" s="212"/>
      <c r="H9733" s="176"/>
      <c r="I9733" s="163"/>
    </row>
    <row r="9734" spans="3:9" s="175" customFormat="1" ht="15" customHeight="1" x14ac:dyDescent="0.25">
      <c r="C9734" s="170"/>
      <c r="E9734" s="176"/>
      <c r="F9734" s="171"/>
      <c r="G9734" s="212"/>
      <c r="H9734" s="176"/>
      <c r="I9734" s="163"/>
    </row>
    <row r="9735" spans="3:9" s="175" customFormat="1" ht="15" customHeight="1" x14ac:dyDescent="0.25">
      <c r="C9735" s="170"/>
      <c r="E9735" s="176"/>
      <c r="F9735" s="171"/>
      <c r="G9735" s="212"/>
      <c r="H9735" s="176"/>
      <c r="I9735" s="163"/>
    </row>
    <row r="9736" spans="3:9" s="175" customFormat="1" ht="15" customHeight="1" x14ac:dyDescent="0.25">
      <c r="C9736" s="170"/>
      <c r="E9736" s="176"/>
      <c r="F9736" s="171"/>
      <c r="G9736" s="212"/>
      <c r="H9736" s="176"/>
      <c r="I9736" s="163"/>
    </row>
    <row r="9737" spans="3:9" s="175" customFormat="1" ht="15" customHeight="1" x14ac:dyDescent="0.25">
      <c r="C9737" s="170"/>
      <c r="E9737" s="176"/>
      <c r="F9737" s="171"/>
      <c r="G9737" s="212"/>
      <c r="H9737" s="176"/>
      <c r="I9737" s="163"/>
    </row>
    <row r="9738" spans="3:9" s="175" customFormat="1" ht="15" customHeight="1" x14ac:dyDescent="0.25">
      <c r="C9738" s="170"/>
      <c r="E9738" s="176"/>
      <c r="F9738" s="171"/>
      <c r="G9738" s="212"/>
      <c r="H9738" s="176"/>
      <c r="I9738" s="163"/>
    </row>
    <row r="9739" spans="3:9" s="175" customFormat="1" ht="15" customHeight="1" x14ac:dyDescent="0.25">
      <c r="C9739" s="170"/>
      <c r="E9739" s="176"/>
      <c r="F9739" s="171"/>
      <c r="G9739" s="212"/>
      <c r="H9739" s="176"/>
      <c r="I9739" s="163"/>
    </row>
    <row r="9740" spans="3:9" s="175" customFormat="1" ht="15" customHeight="1" x14ac:dyDescent="0.25">
      <c r="C9740" s="170"/>
      <c r="E9740" s="176"/>
      <c r="F9740" s="171"/>
      <c r="G9740" s="212"/>
      <c r="H9740" s="176"/>
      <c r="I9740" s="163"/>
    </row>
    <row r="9741" spans="3:9" s="175" customFormat="1" ht="15" customHeight="1" x14ac:dyDescent="0.25">
      <c r="C9741" s="170"/>
      <c r="E9741" s="176"/>
      <c r="F9741" s="171"/>
      <c r="G9741" s="212"/>
      <c r="H9741" s="176"/>
      <c r="I9741" s="163"/>
    </row>
    <row r="9742" spans="3:9" s="175" customFormat="1" ht="15" customHeight="1" x14ac:dyDescent="0.25">
      <c r="C9742" s="170"/>
      <c r="E9742" s="176"/>
      <c r="F9742" s="171"/>
      <c r="G9742" s="212"/>
      <c r="H9742" s="176"/>
      <c r="I9742" s="163"/>
    </row>
    <row r="9743" spans="3:9" s="175" customFormat="1" ht="15" customHeight="1" x14ac:dyDescent="0.25">
      <c r="C9743" s="170"/>
      <c r="E9743" s="176"/>
      <c r="F9743" s="171"/>
      <c r="G9743" s="212"/>
      <c r="H9743" s="176"/>
      <c r="I9743" s="163"/>
    </row>
    <row r="9744" spans="3:9" s="175" customFormat="1" ht="15" customHeight="1" x14ac:dyDescent="0.25">
      <c r="C9744" s="170"/>
      <c r="E9744" s="176"/>
      <c r="F9744" s="171"/>
      <c r="G9744" s="212"/>
      <c r="H9744" s="176"/>
      <c r="I9744" s="163"/>
    </row>
    <row r="9745" spans="3:9" s="175" customFormat="1" ht="15" customHeight="1" x14ac:dyDescent="0.25">
      <c r="C9745" s="170"/>
      <c r="E9745" s="176"/>
      <c r="F9745" s="171"/>
      <c r="G9745" s="212"/>
      <c r="H9745" s="176"/>
      <c r="I9745" s="163"/>
    </row>
    <row r="9746" spans="3:9" s="175" customFormat="1" ht="15" customHeight="1" x14ac:dyDescent="0.25">
      <c r="C9746" s="170"/>
      <c r="E9746" s="176"/>
      <c r="F9746" s="171"/>
      <c r="G9746" s="212"/>
      <c r="H9746" s="176"/>
      <c r="I9746" s="163"/>
    </row>
    <row r="9747" spans="3:9" s="175" customFormat="1" ht="15" customHeight="1" x14ac:dyDescent="0.25">
      <c r="C9747" s="170"/>
      <c r="E9747" s="176"/>
      <c r="F9747" s="171"/>
      <c r="G9747" s="212"/>
      <c r="H9747" s="176"/>
      <c r="I9747" s="163"/>
    </row>
    <row r="9748" spans="3:9" s="175" customFormat="1" ht="15" customHeight="1" x14ac:dyDescent="0.25">
      <c r="C9748" s="170"/>
      <c r="E9748" s="176"/>
      <c r="F9748" s="171"/>
      <c r="G9748" s="212"/>
      <c r="H9748" s="176"/>
      <c r="I9748" s="163"/>
    </row>
    <row r="9749" spans="3:9" s="175" customFormat="1" ht="15" customHeight="1" x14ac:dyDescent="0.25">
      <c r="C9749" s="170"/>
      <c r="E9749" s="176"/>
      <c r="F9749" s="171"/>
      <c r="G9749" s="212"/>
      <c r="H9749" s="176"/>
      <c r="I9749" s="163"/>
    </row>
    <row r="9750" spans="3:9" s="175" customFormat="1" ht="15" customHeight="1" x14ac:dyDescent="0.25">
      <c r="C9750" s="170"/>
      <c r="E9750" s="176"/>
      <c r="F9750" s="171"/>
      <c r="G9750" s="212"/>
      <c r="H9750" s="176"/>
      <c r="I9750" s="163"/>
    </row>
    <row r="9751" spans="3:9" s="175" customFormat="1" ht="15" customHeight="1" x14ac:dyDescent="0.25">
      <c r="C9751" s="170"/>
      <c r="E9751" s="176"/>
      <c r="F9751" s="171"/>
      <c r="G9751" s="212"/>
      <c r="H9751" s="176"/>
      <c r="I9751" s="163"/>
    </row>
    <row r="9752" spans="3:9" s="175" customFormat="1" ht="15" customHeight="1" x14ac:dyDescent="0.25">
      <c r="C9752" s="170"/>
      <c r="E9752" s="176"/>
      <c r="F9752" s="171"/>
      <c r="G9752" s="212"/>
      <c r="H9752" s="176"/>
      <c r="I9752" s="163"/>
    </row>
    <row r="9753" spans="3:9" s="175" customFormat="1" ht="15" customHeight="1" x14ac:dyDescent="0.25">
      <c r="C9753" s="170"/>
      <c r="E9753" s="176"/>
      <c r="F9753" s="171"/>
      <c r="G9753" s="212"/>
      <c r="H9753" s="176"/>
      <c r="I9753" s="163"/>
    </row>
    <row r="9754" spans="3:9" s="175" customFormat="1" ht="15" customHeight="1" x14ac:dyDescent="0.25">
      <c r="C9754" s="170"/>
      <c r="E9754" s="176"/>
      <c r="F9754" s="171"/>
      <c r="G9754" s="212"/>
      <c r="H9754" s="176"/>
      <c r="I9754" s="163"/>
    </row>
    <row r="9755" spans="3:9" s="175" customFormat="1" ht="15" customHeight="1" x14ac:dyDescent="0.25">
      <c r="C9755" s="170"/>
      <c r="E9755" s="176"/>
      <c r="F9755" s="171"/>
      <c r="G9755" s="212"/>
      <c r="H9755" s="176"/>
      <c r="I9755" s="163"/>
    </row>
    <row r="9756" spans="3:9" s="175" customFormat="1" ht="15" customHeight="1" x14ac:dyDescent="0.25">
      <c r="C9756" s="170"/>
      <c r="E9756" s="176"/>
      <c r="F9756" s="171"/>
      <c r="G9756" s="212"/>
      <c r="H9756" s="176"/>
      <c r="I9756" s="163"/>
    </row>
    <row r="9757" spans="3:9" s="175" customFormat="1" ht="15" customHeight="1" x14ac:dyDescent="0.25">
      <c r="C9757" s="170"/>
      <c r="E9757" s="176"/>
      <c r="F9757" s="171"/>
      <c r="G9757" s="212"/>
      <c r="H9757" s="176"/>
      <c r="I9757" s="163"/>
    </row>
    <row r="9758" spans="3:9" s="175" customFormat="1" ht="15" customHeight="1" x14ac:dyDescent="0.25">
      <c r="C9758" s="170"/>
      <c r="E9758" s="176"/>
      <c r="F9758" s="171"/>
      <c r="G9758" s="212"/>
      <c r="H9758" s="176"/>
      <c r="I9758" s="163"/>
    </row>
    <row r="9759" spans="3:9" s="175" customFormat="1" ht="15" customHeight="1" x14ac:dyDescent="0.25">
      <c r="C9759" s="170"/>
      <c r="E9759" s="176"/>
      <c r="F9759" s="171"/>
      <c r="G9759" s="212"/>
      <c r="H9759" s="176"/>
      <c r="I9759" s="163"/>
    </row>
    <row r="9760" spans="3:9" s="175" customFormat="1" ht="15" customHeight="1" x14ac:dyDescent="0.25">
      <c r="C9760" s="170"/>
      <c r="E9760" s="176"/>
      <c r="F9760" s="171"/>
      <c r="G9760" s="212"/>
      <c r="H9760" s="176"/>
      <c r="I9760" s="163"/>
    </row>
    <row r="9761" spans="3:9" s="175" customFormat="1" ht="15" customHeight="1" x14ac:dyDescent="0.25">
      <c r="C9761" s="170"/>
      <c r="E9761" s="176"/>
      <c r="F9761" s="171"/>
      <c r="G9761" s="212"/>
      <c r="H9761" s="176"/>
      <c r="I9761" s="163"/>
    </row>
    <row r="9762" spans="3:9" s="175" customFormat="1" ht="15" customHeight="1" x14ac:dyDescent="0.25">
      <c r="C9762" s="170"/>
      <c r="E9762" s="176"/>
      <c r="F9762" s="171"/>
      <c r="G9762" s="212"/>
      <c r="H9762" s="176"/>
      <c r="I9762" s="163"/>
    </row>
    <row r="9763" spans="3:9" s="175" customFormat="1" ht="15" customHeight="1" x14ac:dyDescent="0.25">
      <c r="C9763" s="170"/>
      <c r="E9763" s="176"/>
      <c r="F9763" s="171"/>
      <c r="G9763" s="212"/>
      <c r="H9763" s="176"/>
      <c r="I9763" s="163"/>
    </row>
    <row r="9764" spans="3:9" s="175" customFormat="1" ht="15" customHeight="1" x14ac:dyDescent="0.25">
      <c r="C9764" s="170"/>
      <c r="E9764" s="176"/>
      <c r="F9764" s="171"/>
      <c r="G9764" s="212"/>
      <c r="H9764" s="176"/>
      <c r="I9764" s="163"/>
    </row>
    <row r="9765" spans="3:9" s="175" customFormat="1" ht="15" customHeight="1" x14ac:dyDescent="0.25">
      <c r="C9765" s="170"/>
      <c r="E9765" s="176"/>
      <c r="F9765" s="171"/>
      <c r="G9765" s="212"/>
      <c r="H9765" s="176"/>
      <c r="I9765" s="163"/>
    </row>
    <row r="9766" spans="3:9" s="175" customFormat="1" ht="15" customHeight="1" x14ac:dyDescent="0.25">
      <c r="C9766" s="170"/>
      <c r="E9766" s="176"/>
      <c r="F9766" s="171"/>
      <c r="G9766" s="212"/>
      <c r="H9766" s="176"/>
      <c r="I9766" s="163"/>
    </row>
    <row r="9767" spans="3:9" s="175" customFormat="1" ht="15" customHeight="1" x14ac:dyDescent="0.25">
      <c r="C9767" s="170"/>
      <c r="E9767" s="176"/>
      <c r="F9767" s="171"/>
      <c r="G9767" s="212"/>
      <c r="H9767" s="176"/>
      <c r="I9767" s="163"/>
    </row>
    <row r="9768" spans="3:9" s="175" customFormat="1" ht="15" customHeight="1" x14ac:dyDescent="0.25">
      <c r="C9768" s="170"/>
      <c r="E9768" s="176"/>
      <c r="F9768" s="171"/>
      <c r="G9768" s="212"/>
      <c r="H9768" s="176"/>
      <c r="I9768" s="163"/>
    </row>
    <row r="9769" spans="3:9" s="175" customFormat="1" ht="15" customHeight="1" x14ac:dyDescent="0.25">
      <c r="C9769" s="170"/>
      <c r="E9769" s="176"/>
      <c r="F9769" s="171"/>
      <c r="G9769" s="212"/>
      <c r="H9769" s="176"/>
      <c r="I9769" s="163"/>
    </row>
    <row r="9770" spans="3:9" s="175" customFormat="1" ht="15" customHeight="1" x14ac:dyDescent="0.25">
      <c r="C9770" s="170"/>
      <c r="E9770" s="176"/>
      <c r="F9770" s="171"/>
      <c r="G9770" s="212"/>
      <c r="H9770" s="176"/>
      <c r="I9770" s="163"/>
    </row>
    <row r="9771" spans="3:9" s="175" customFormat="1" ht="15" customHeight="1" x14ac:dyDescent="0.25">
      <c r="C9771" s="170"/>
      <c r="E9771" s="176"/>
      <c r="F9771" s="171"/>
      <c r="G9771" s="212"/>
      <c r="H9771" s="176"/>
      <c r="I9771" s="163"/>
    </row>
    <row r="9772" spans="3:9" s="175" customFormat="1" ht="15" customHeight="1" x14ac:dyDescent="0.25">
      <c r="C9772" s="170"/>
      <c r="E9772" s="176"/>
      <c r="F9772" s="171"/>
      <c r="G9772" s="212"/>
      <c r="H9772" s="176"/>
      <c r="I9772" s="163"/>
    </row>
    <row r="9773" spans="3:9" s="175" customFormat="1" ht="15" customHeight="1" x14ac:dyDescent="0.25">
      <c r="C9773" s="170"/>
      <c r="E9773" s="176"/>
      <c r="F9773" s="171"/>
      <c r="G9773" s="212"/>
      <c r="H9773" s="176"/>
      <c r="I9773" s="163"/>
    </row>
    <row r="9774" spans="3:9" s="175" customFormat="1" ht="15" customHeight="1" x14ac:dyDescent="0.25">
      <c r="C9774" s="170"/>
      <c r="E9774" s="176"/>
      <c r="F9774" s="171"/>
      <c r="G9774" s="212"/>
      <c r="H9774" s="176"/>
      <c r="I9774" s="163"/>
    </row>
    <row r="9775" spans="3:9" s="175" customFormat="1" ht="15" customHeight="1" x14ac:dyDescent="0.25">
      <c r="C9775" s="170"/>
      <c r="E9775" s="176"/>
      <c r="F9775" s="171"/>
      <c r="G9775" s="212"/>
      <c r="H9775" s="176"/>
      <c r="I9775" s="163"/>
    </row>
    <row r="9776" spans="3:9" s="175" customFormat="1" ht="15" customHeight="1" x14ac:dyDescent="0.25">
      <c r="C9776" s="170"/>
      <c r="E9776" s="176"/>
      <c r="F9776" s="171"/>
      <c r="G9776" s="212"/>
      <c r="H9776" s="176"/>
      <c r="I9776" s="163"/>
    </row>
    <row r="9777" spans="3:9" s="175" customFormat="1" ht="15" customHeight="1" x14ac:dyDescent="0.25">
      <c r="C9777" s="170"/>
      <c r="E9777" s="176"/>
      <c r="F9777" s="171"/>
      <c r="G9777" s="212"/>
      <c r="H9777" s="176"/>
      <c r="I9777" s="163"/>
    </row>
    <row r="9778" spans="3:9" s="175" customFormat="1" ht="15" customHeight="1" x14ac:dyDescent="0.25">
      <c r="C9778" s="170"/>
      <c r="E9778" s="176"/>
      <c r="F9778" s="171"/>
      <c r="G9778" s="212"/>
      <c r="H9778" s="176"/>
      <c r="I9778" s="163"/>
    </row>
    <row r="9779" spans="3:9" s="175" customFormat="1" ht="15" customHeight="1" x14ac:dyDescent="0.25">
      <c r="C9779" s="170"/>
      <c r="E9779" s="176"/>
      <c r="F9779" s="171"/>
      <c r="G9779" s="212"/>
      <c r="H9779" s="176"/>
      <c r="I9779" s="163"/>
    </row>
    <row r="9780" spans="3:9" s="175" customFormat="1" ht="15" customHeight="1" x14ac:dyDescent="0.25">
      <c r="C9780" s="170"/>
      <c r="E9780" s="176"/>
      <c r="F9780" s="171"/>
      <c r="G9780" s="212"/>
      <c r="H9780" s="176"/>
      <c r="I9780" s="163"/>
    </row>
    <row r="9781" spans="3:9" s="175" customFormat="1" ht="15" customHeight="1" x14ac:dyDescent="0.25">
      <c r="C9781" s="170"/>
      <c r="E9781" s="176"/>
      <c r="F9781" s="171"/>
      <c r="G9781" s="212"/>
      <c r="H9781" s="176"/>
      <c r="I9781" s="163"/>
    </row>
    <row r="9782" spans="3:9" s="175" customFormat="1" ht="15" customHeight="1" x14ac:dyDescent="0.25">
      <c r="C9782" s="170"/>
      <c r="E9782" s="176"/>
      <c r="F9782" s="171"/>
      <c r="G9782" s="212"/>
      <c r="H9782" s="176"/>
      <c r="I9782" s="163"/>
    </row>
    <row r="9783" spans="3:9" s="175" customFormat="1" ht="15" customHeight="1" x14ac:dyDescent="0.25">
      <c r="C9783" s="170"/>
      <c r="E9783" s="176"/>
      <c r="F9783" s="171"/>
      <c r="G9783" s="212"/>
      <c r="H9783" s="176"/>
      <c r="I9783" s="163"/>
    </row>
    <row r="9784" spans="3:9" s="175" customFormat="1" ht="15" customHeight="1" x14ac:dyDescent="0.25">
      <c r="C9784" s="170"/>
      <c r="E9784" s="176"/>
      <c r="F9784" s="171"/>
      <c r="G9784" s="212"/>
      <c r="H9784" s="176"/>
      <c r="I9784" s="163"/>
    </row>
    <row r="9785" spans="3:9" s="175" customFormat="1" ht="15" customHeight="1" x14ac:dyDescent="0.25">
      <c r="C9785" s="170"/>
      <c r="E9785" s="176"/>
      <c r="F9785" s="171"/>
      <c r="G9785" s="212"/>
      <c r="H9785" s="176"/>
      <c r="I9785" s="163"/>
    </row>
    <row r="9786" spans="3:9" s="175" customFormat="1" ht="15" customHeight="1" x14ac:dyDescent="0.25">
      <c r="C9786" s="170"/>
      <c r="E9786" s="176"/>
      <c r="F9786" s="171"/>
      <c r="G9786" s="212"/>
      <c r="H9786" s="176"/>
      <c r="I9786" s="163"/>
    </row>
    <row r="9787" spans="3:9" s="175" customFormat="1" ht="15" customHeight="1" x14ac:dyDescent="0.25">
      <c r="C9787" s="170"/>
      <c r="E9787" s="176"/>
      <c r="F9787" s="171"/>
      <c r="G9787" s="212"/>
      <c r="H9787" s="176"/>
      <c r="I9787" s="163"/>
    </row>
    <row r="9788" spans="3:9" s="175" customFormat="1" ht="15" customHeight="1" x14ac:dyDescent="0.25">
      <c r="C9788" s="170"/>
      <c r="E9788" s="176"/>
      <c r="F9788" s="171"/>
      <c r="G9788" s="212"/>
      <c r="H9788" s="176"/>
      <c r="I9788" s="163"/>
    </row>
    <row r="9789" spans="3:9" s="175" customFormat="1" ht="15" customHeight="1" x14ac:dyDescent="0.25">
      <c r="C9789" s="170"/>
      <c r="E9789" s="176"/>
      <c r="F9789" s="171"/>
      <c r="G9789" s="212"/>
      <c r="H9789" s="176"/>
      <c r="I9789" s="163"/>
    </row>
    <row r="9790" spans="3:9" s="175" customFormat="1" ht="15" customHeight="1" x14ac:dyDescent="0.25">
      <c r="C9790" s="170"/>
      <c r="E9790" s="176"/>
      <c r="F9790" s="171"/>
      <c r="G9790" s="212"/>
      <c r="H9790" s="176"/>
      <c r="I9790" s="163"/>
    </row>
    <row r="9791" spans="3:9" s="175" customFormat="1" ht="15" customHeight="1" x14ac:dyDescent="0.25">
      <c r="C9791" s="170"/>
      <c r="E9791" s="176"/>
      <c r="F9791" s="171"/>
      <c r="G9791" s="212"/>
      <c r="H9791" s="176"/>
      <c r="I9791" s="163"/>
    </row>
    <row r="9792" spans="3:9" s="175" customFormat="1" ht="15" customHeight="1" x14ac:dyDescent="0.25">
      <c r="C9792" s="170"/>
      <c r="E9792" s="176"/>
      <c r="F9792" s="171"/>
      <c r="G9792" s="212"/>
      <c r="H9792" s="176"/>
      <c r="I9792" s="163"/>
    </row>
    <row r="9793" spans="3:9" s="175" customFormat="1" ht="15" customHeight="1" x14ac:dyDescent="0.25">
      <c r="C9793" s="170"/>
      <c r="E9793" s="176"/>
      <c r="F9793" s="171"/>
      <c r="G9793" s="212"/>
      <c r="H9793" s="176"/>
      <c r="I9793" s="163"/>
    </row>
    <row r="9794" spans="3:9" s="175" customFormat="1" ht="15" customHeight="1" x14ac:dyDescent="0.25">
      <c r="C9794" s="170"/>
      <c r="E9794" s="176"/>
      <c r="F9794" s="171"/>
      <c r="G9794" s="212"/>
      <c r="H9794" s="176"/>
      <c r="I9794" s="163"/>
    </row>
    <row r="9795" spans="3:9" s="175" customFormat="1" ht="15" customHeight="1" x14ac:dyDescent="0.25">
      <c r="C9795" s="170"/>
      <c r="E9795" s="176"/>
      <c r="F9795" s="171"/>
      <c r="G9795" s="212"/>
      <c r="H9795" s="176"/>
      <c r="I9795" s="163"/>
    </row>
    <row r="9796" spans="3:9" s="175" customFormat="1" ht="15" customHeight="1" x14ac:dyDescent="0.25">
      <c r="C9796" s="170"/>
      <c r="E9796" s="176"/>
      <c r="F9796" s="171"/>
      <c r="G9796" s="212"/>
      <c r="H9796" s="176"/>
      <c r="I9796" s="163"/>
    </row>
    <row r="9797" spans="3:9" s="175" customFormat="1" ht="15" customHeight="1" x14ac:dyDescent="0.25">
      <c r="C9797" s="170"/>
      <c r="E9797" s="176"/>
      <c r="F9797" s="171"/>
      <c r="G9797" s="212"/>
      <c r="H9797" s="176"/>
      <c r="I9797" s="163"/>
    </row>
    <row r="9798" spans="3:9" s="175" customFormat="1" ht="15" customHeight="1" x14ac:dyDescent="0.25">
      <c r="C9798" s="170"/>
      <c r="E9798" s="176"/>
      <c r="F9798" s="171"/>
      <c r="G9798" s="212"/>
      <c r="H9798" s="176"/>
      <c r="I9798" s="163"/>
    </row>
    <row r="9799" spans="3:9" s="175" customFormat="1" ht="15" customHeight="1" x14ac:dyDescent="0.25">
      <c r="C9799" s="170"/>
      <c r="E9799" s="176"/>
      <c r="F9799" s="171"/>
      <c r="G9799" s="212"/>
      <c r="H9799" s="176"/>
      <c r="I9799" s="163"/>
    </row>
    <row r="9800" spans="3:9" s="175" customFormat="1" ht="15" customHeight="1" x14ac:dyDescent="0.25">
      <c r="C9800" s="170"/>
      <c r="E9800" s="176"/>
      <c r="F9800" s="171"/>
      <c r="G9800" s="212"/>
      <c r="H9800" s="176"/>
      <c r="I9800" s="163"/>
    </row>
    <row r="9801" spans="3:9" s="175" customFormat="1" ht="15" customHeight="1" x14ac:dyDescent="0.25">
      <c r="C9801" s="170"/>
      <c r="E9801" s="176"/>
      <c r="F9801" s="171"/>
      <c r="G9801" s="212"/>
      <c r="H9801" s="176"/>
      <c r="I9801" s="163"/>
    </row>
    <row r="9802" spans="3:9" s="175" customFormat="1" ht="15" customHeight="1" x14ac:dyDescent="0.25">
      <c r="C9802" s="170"/>
      <c r="E9802" s="176"/>
      <c r="F9802" s="171"/>
      <c r="G9802" s="212"/>
      <c r="H9802" s="176"/>
      <c r="I9802" s="163"/>
    </row>
    <row r="9803" spans="3:9" s="175" customFormat="1" ht="15" customHeight="1" x14ac:dyDescent="0.25">
      <c r="C9803" s="170"/>
      <c r="E9803" s="176"/>
      <c r="F9803" s="171"/>
      <c r="G9803" s="212"/>
      <c r="H9803" s="176"/>
      <c r="I9803" s="163"/>
    </row>
    <row r="9804" spans="3:9" s="175" customFormat="1" ht="15" customHeight="1" x14ac:dyDescent="0.25">
      <c r="C9804" s="170"/>
      <c r="E9804" s="176"/>
      <c r="F9804" s="171"/>
      <c r="G9804" s="212"/>
      <c r="H9804" s="176"/>
      <c r="I9804" s="163"/>
    </row>
    <row r="9805" spans="3:9" s="175" customFormat="1" ht="15" customHeight="1" x14ac:dyDescent="0.25">
      <c r="C9805" s="170"/>
      <c r="E9805" s="176"/>
      <c r="F9805" s="171"/>
      <c r="G9805" s="212"/>
      <c r="H9805" s="176"/>
      <c r="I9805" s="163"/>
    </row>
    <row r="9806" spans="3:9" s="175" customFormat="1" ht="15" customHeight="1" x14ac:dyDescent="0.25">
      <c r="C9806" s="170"/>
      <c r="E9806" s="176"/>
      <c r="F9806" s="171"/>
      <c r="G9806" s="212"/>
      <c r="H9806" s="176"/>
      <c r="I9806" s="163"/>
    </row>
    <row r="9807" spans="3:9" s="175" customFormat="1" ht="15" customHeight="1" x14ac:dyDescent="0.25">
      <c r="C9807" s="170"/>
      <c r="E9807" s="176"/>
      <c r="F9807" s="171"/>
      <c r="G9807" s="212"/>
      <c r="H9807" s="176"/>
      <c r="I9807" s="163"/>
    </row>
    <row r="9808" spans="3:9" s="175" customFormat="1" ht="15" customHeight="1" x14ac:dyDescent="0.25">
      <c r="C9808" s="170"/>
      <c r="E9808" s="176"/>
      <c r="F9808" s="171"/>
      <c r="G9808" s="212"/>
      <c r="H9808" s="176"/>
      <c r="I9808" s="163"/>
    </row>
    <row r="9809" spans="3:9" s="175" customFormat="1" ht="15" customHeight="1" x14ac:dyDescent="0.25">
      <c r="C9809" s="170"/>
      <c r="E9809" s="176"/>
      <c r="F9809" s="171"/>
      <c r="G9809" s="212"/>
      <c r="H9809" s="176"/>
      <c r="I9809" s="163"/>
    </row>
    <row r="9810" spans="3:9" s="175" customFormat="1" ht="15" customHeight="1" x14ac:dyDescent="0.25">
      <c r="C9810" s="170"/>
      <c r="E9810" s="176"/>
      <c r="F9810" s="171"/>
      <c r="G9810" s="212"/>
      <c r="H9810" s="176"/>
      <c r="I9810" s="163"/>
    </row>
    <row r="9811" spans="3:9" s="175" customFormat="1" ht="15" customHeight="1" x14ac:dyDescent="0.25">
      <c r="C9811" s="170"/>
      <c r="E9811" s="176"/>
      <c r="F9811" s="171"/>
      <c r="G9811" s="212"/>
      <c r="H9811" s="176"/>
      <c r="I9811" s="163"/>
    </row>
    <row r="9812" spans="3:9" s="175" customFormat="1" ht="15" customHeight="1" x14ac:dyDescent="0.25">
      <c r="C9812" s="170"/>
      <c r="E9812" s="176"/>
      <c r="F9812" s="171"/>
      <c r="G9812" s="212"/>
      <c r="H9812" s="176"/>
      <c r="I9812" s="163"/>
    </row>
    <row r="9813" spans="3:9" s="175" customFormat="1" ht="15" customHeight="1" x14ac:dyDescent="0.25">
      <c r="C9813" s="170"/>
      <c r="E9813" s="176"/>
      <c r="F9813" s="171"/>
      <c r="G9813" s="212"/>
      <c r="H9813" s="176"/>
      <c r="I9813" s="163"/>
    </row>
    <row r="9814" spans="3:9" s="175" customFormat="1" ht="15" customHeight="1" x14ac:dyDescent="0.25">
      <c r="C9814" s="170"/>
      <c r="E9814" s="176"/>
      <c r="F9814" s="171"/>
      <c r="G9814" s="212"/>
      <c r="H9814" s="176"/>
      <c r="I9814" s="163"/>
    </row>
    <row r="9815" spans="3:9" s="175" customFormat="1" ht="15" customHeight="1" x14ac:dyDescent="0.25">
      <c r="C9815" s="170"/>
      <c r="E9815" s="176"/>
      <c r="F9815" s="171"/>
      <c r="G9815" s="212"/>
      <c r="H9815" s="176"/>
      <c r="I9815" s="163"/>
    </row>
    <row r="9816" spans="3:9" s="175" customFormat="1" ht="15" customHeight="1" x14ac:dyDescent="0.25">
      <c r="C9816" s="170"/>
      <c r="E9816" s="176"/>
      <c r="F9816" s="171"/>
      <c r="G9816" s="212"/>
      <c r="H9816" s="176"/>
      <c r="I9816" s="163"/>
    </row>
    <row r="9817" spans="3:9" s="175" customFormat="1" ht="15" customHeight="1" x14ac:dyDescent="0.25">
      <c r="C9817" s="170"/>
      <c r="E9817" s="176"/>
      <c r="F9817" s="171"/>
      <c r="G9817" s="212"/>
      <c r="H9817" s="176"/>
      <c r="I9817" s="163"/>
    </row>
    <row r="9818" spans="3:9" s="175" customFormat="1" ht="15" customHeight="1" x14ac:dyDescent="0.25">
      <c r="C9818" s="170"/>
      <c r="E9818" s="176"/>
      <c r="F9818" s="171"/>
      <c r="G9818" s="212"/>
      <c r="H9818" s="176"/>
      <c r="I9818" s="163"/>
    </row>
    <row r="9819" spans="3:9" s="175" customFormat="1" ht="15" customHeight="1" x14ac:dyDescent="0.25">
      <c r="C9819" s="170"/>
      <c r="E9819" s="176"/>
      <c r="F9819" s="171"/>
      <c r="G9819" s="212"/>
      <c r="H9819" s="176"/>
      <c r="I9819" s="163"/>
    </row>
    <row r="9820" spans="3:9" s="175" customFormat="1" ht="15" customHeight="1" x14ac:dyDescent="0.25">
      <c r="C9820" s="170"/>
      <c r="E9820" s="176"/>
      <c r="F9820" s="171"/>
      <c r="G9820" s="212"/>
      <c r="H9820" s="176"/>
      <c r="I9820" s="163"/>
    </row>
    <row r="9821" spans="3:9" s="175" customFormat="1" ht="15" customHeight="1" x14ac:dyDescent="0.25">
      <c r="C9821" s="170"/>
      <c r="E9821" s="176"/>
      <c r="F9821" s="171"/>
      <c r="G9821" s="212"/>
      <c r="H9821" s="176"/>
      <c r="I9821" s="163"/>
    </row>
    <row r="9822" spans="3:9" s="175" customFormat="1" ht="15" customHeight="1" x14ac:dyDescent="0.25">
      <c r="C9822" s="170"/>
      <c r="E9822" s="176"/>
      <c r="F9822" s="171"/>
      <c r="G9822" s="212"/>
      <c r="H9822" s="176"/>
      <c r="I9822" s="163"/>
    </row>
    <row r="9823" spans="3:9" s="175" customFormat="1" ht="15" customHeight="1" x14ac:dyDescent="0.25">
      <c r="C9823" s="170"/>
      <c r="E9823" s="176"/>
      <c r="F9823" s="171"/>
      <c r="G9823" s="212"/>
      <c r="H9823" s="176"/>
      <c r="I9823" s="163"/>
    </row>
    <row r="9824" spans="3:9" s="175" customFormat="1" ht="15" customHeight="1" x14ac:dyDescent="0.25">
      <c r="C9824" s="170"/>
      <c r="E9824" s="176"/>
      <c r="F9824" s="171"/>
      <c r="G9824" s="212"/>
      <c r="H9824" s="176"/>
      <c r="I9824" s="163"/>
    </row>
    <row r="9825" spans="3:9" s="175" customFormat="1" ht="15" customHeight="1" x14ac:dyDescent="0.25">
      <c r="C9825" s="170"/>
      <c r="E9825" s="176"/>
      <c r="F9825" s="171"/>
      <c r="G9825" s="212"/>
      <c r="H9825" s="176"/>
      <c r="I9825" s="163"/>
    </row>
    <row r="9826" spans="3:9" s="175" customFormat="1" ht="15" customHeight="1" x14ac:dyDescent="0.25">
      <c r="C9826" s="170"/>
      <c r="E9826" s="176"/>
      <c r="F9826" s="171"/>
      <c r="G9826" s="212"/>
      <c r="H9826" s="176"/>
      <c r="I9826" s="163"/>
    </row>
    <row r="9827" spans="3:9" s="175" customFormat="1" ht="15" customHeight="1" x14ac:dyDescent="0.25">
      <c r="C9827" s="170"/>
      <c r="E9827" s="176"/>
      <c r="F9827" s="171"/>
      <c r="G9827" s="212"/>
      <c r="H9827" s="176"/>
      <c r="I9827" s="163"/>
    </row>
    <row r="9828" spans="3:9" s="175" customFormat="1" ht="15" customHeight="1" x14ac:dyDescent="0.25">
      <c r="C9828" s="170"/>
      <c r="E9828" s="176"/>
      <c r="F9828" s="171"/>
      <c r="G9828" s="212"/>
      <c r="H9828" s="176"/>
      <c r="I9828" s="163"/>
    </row>
    <row r="9829" spans="3:9" s="175" customFormat="1" ht="15" customHeight="1" x14ac:dyDescent="0.25">
      <c r="C9829" s="170"/>
      <c r="E9829" s="176"/>
      <c r="F9829" s="171"/>
      <c r="G9829" s="212"/>
      <c r="H9829" s="176"/>
      <c r="I9829" s="163"/>
    </row>
    <row r="9830" spans="3:9" s="175" customFormat="1" ht="15" customHeight="1" x14ac:dyDescent="0.25">
      <c r="C9830" s="170"/>
      <c r="E9830" s="176"/>
      <c r="F9830" s="171"/>
      <c r="G9830" s="212"/>
      <c r="H9830" s="176"/>
      <c r="I9830" s="163"/>
    </row>
    <row r="9831" spans="3:9" s="175" customFormat="1" ht="15" customHeight="1" x14ac:dyDescent="0.25">
      <c r="C9831" s="170"/>
      <c r="E9831" s="176"/>
      <c r="F9831" s="171"/>
      <c r="G9831" s="212"/>
      <c r="H9831" s="176"/>
      <c r="I9831" s="163"/>
    </row>
    <row r="9832" spans="3:9" s="175" customFormat="1" ht="15" customHeight="1" x14ac:dyDescent="0.25">
      <c r="C9832" s="170"/>
      <c r="E9832" s="176"/>
      <c r="F9832" s="171"/>
      <c r="G9832" s="212"/>
      <c r="H9832" s="176"/>
      <c r="I9832" s="163"/>
    </row>
    <row r="9833" spans="3:9" s="175" customFormat="1" ht="15" customHeight="1" x14ac:dyDescent="0.25">
      <c r="C9833" s="170"/>
      <c r="E9833" s="176"/>
      <c r="F9833" s="171"/>
      <c r="G9833" s="212"/>
      <c r="H9833" s="176"/>
      <c r="I9833" s="163"/>
    </row>
    <row r="9834" spans="3:9" s="175" customFormat="1" ht="15" customHeight="1" x14ac:dyDescent="0.25">
      <c r="C9834" s="170"/>
      <c r="E9834" s="176"/>
      <c r="F9834" s="171"/>
      <c r="G9834" s="212"/>
      <c r="H9834" s="176"/>
      <c r="I9834" s="163"/>
    </row>
    <row r="9835" spans="3:9" s="175" customFormat="1" ht="15" customHeight="1" x14ac:dyDescent="0.25">
      <c r="C9835" s="170"/>
      <c r="E9835" s="176"/>
      <c r="F9835" s="171"/>
      <c r="G9835" s="212"/>
      <c r="H9835" s="176"/>
      <c r="I9835" s="163"/>
    </row>
    <row r="9836" spans="3:9" s="175" customFormat="1" ht="15" customHeight="1" x14ac:dyDescent="0.25">
      <c r="C9836" s="170"/>
      <c r="E9836" s="176"/>
      <c r="F9836" s="171"/>
      <c r="G9836" s="212"/>
      <c r="H9836" s="176"/>
      <c r="I9836" s="163"/>
    </row>
    <row r="9837" spans="3:9" s="175" customFormat="1" ht="15" customHeight="1" x14ac:dyDescent="0.25">
      <c r="C9837" s="170"/>
      <c r="E9837" s="176"/>
      <c r="F9837" s="171"/>
      <c r="G9837" s="212"/>
      <c r="H9837" s="176"/>
      <c r="I9837" s="163"/>
    </row>
    <row r="9838" spans="3:9" s="175" customFormat="1" ht="15" customHeight="1" x14ac:dyDescent="0.25">
      <c r="C9838" s="170"/>
      <c r="E9838" s="176"/>
      <c r="F9838" s="171"/>
      <c r="G9838" s="212"/>
      <c r="H9838" s="176"/>
      <c r="I9838" s="163"/>
    </row>
    <row r="9839" spans="3:9" s="175" customFormat="1" ht="15" customHeight="1" x14ac:dyDescent="0.25">
      <c r="C9839" s="170"/>
      <c r="E9839" s="176"/>
      <c r="F9839" s="171"/>
      <c r="G9839" s="212"/>
      <c r="H9839" s="176"/>
      <c r="I9839" s="163"/>
    </row>
    <row r="9840" spans="3:9" s="175" customFormat="1" ht="15" customHeight="1" x14ac:dyDescent="0.25">
      <c r="C9840" s="170"/>
      <c r="E9840" s="176"/>
      <c r="F9840" s="171"/>
      <c r="G9840" s="212"/>
      <c r="H9840" s="176"/>
      <c r="I9840" s="163"/>
    </row>
    <row r="9841" spans="3:9" s="175" customFormat="1" ht="15" customHeight="1" x14ac:dyDescent="0.25">
      <c r="C9841" s="170"/>
      <c r="E9841" s="176"/>
      <c r="F9841" s="171"/>
      <c r="G9841" s="212"/>
      <c r="H9841" s="176"/>
      <c r="I9841" s="163"/>
    </row>
    <row r="9842" spans="3:9" s="175" customFormat="1" ht="15" customHeight="1" x14ac:dyDescent="0.25">
      <c r="C9842" s="170"/>
      <c r="E9842" s="176"/>
      <c r="F9842" s="171"/>
      <c r="G9842" s="212"/>
      <c r="H9842" s="176"/>
      <c r="I9842" s="163"/>
    </row>
    <row r="9843" spans="3:9" s="175" customFormat="1" ht="15" customHeight="1" x14ac:dyDescent="0.25">
      <c r="C9843" s="170"/>
      <c r="E9843" s="176"/>
      <c r="F9843" s="171"/>
      <c r="G9843" s="212"/>
      <c r="H9843" s="176"/>
      <c r="I9843" s="163"/>
    </row>
    <row r="9844" spans="3:9" s="175" customFormat="1" ht="15" customHeight="1" x14ac:dyDescent="0.25">
      <c r="C9844" s="170"/>
      <c r="E9844" s="176"/>
      <c r="F9844" s="171"/>
      <c r="G9844" s="212"/>
      <c r="H9844" s="176"/>
      <c r="I9844" s="163"/>
    </row>
    <row r="9845" spans="3:9" s="175" customFormat="1" ht="15" customHeight="1" x14ac:dyDescent="0.25">
      <c r="C9845" s="170"/>
      <c r="E9845" s="176"/>
      <c r="F9845" s="171"/>
      <c r="G9845" s="212"/>
      <c r="H9845" s="176"/>
      <c r="I9845" s="163"/>
    </row>
    <row r="9846" spans="3:9" s="175" customFormat="1" ht="15" customHeight="1" x14ac:dyDescent="0.25">
      <c r="C9846" s="170"/>
      <c r="E9846" s="176"/>
      <c r="F9846" s="171"/>
      <c r="G9846" s="212"/>
      <c r="H9846" s="176"/>
      <c r="I9846" s="163"/>
    </row>
    <row r="9847" spans="3:9" s="175" customFormat="1" ht="15" customHeight="1" x14ac:dyDescent="0.25">
      <c r="C9847" s="170"/>
      <c r="E9847" s="176"/>
      <c r="F9847" s="171"/>
      <c r="G9847" s="212"/>
      <c r="H9847" s="176"/>
      <c r="I9847" s="163"/>
    </row>
    <row r="9848" spans="3:9" s="175" customFormat="1" ht="15" customHeight="1" x14ac:dyDescent="0.25">
      <c r="C9848" s="170"/>
      <c r="E9848" s="176"/>
      <c r="F9848" s="171"/>
      <c r="G9848" s="212"/>
      <c r="H9848" s="176"/>
      <c r="I9848" s="163"/>
    </row>
    <row r="9849" spans="3:9" s="175" customFormat="1" ht="15" customHeight="1" x14ac:dyDescent="0.25">
      <c r="C9849" s="170"/>
      <c r="E9849" s="176"/>
      <c r="F9849" s="171"/>
      <c r="G9849" s="212"/>
      <c r="H9849" s="176"/>
      <c r="I9849" s="163"/>
    </row>
    <row r="9850" spans="3:9" s="175" customFormat="1" ht="15" customHeight="1" x14ac:dyDescent="0.25">
      <c r="C9850" s="170"/>
      <c r="E9850" s="176"/>
      <c r="F9850" s="171"/>
      <c r="G9850" s="212"/>
      <c r="H9850" s="176"/>
      <c r="I9850" s="163"/>
    </row>
    <row r="9851" spans="3:9" s="175" customFormat="1" ht="15" customHeight="1" x14ac:dyDescent="0.25">
      <c r="C9851" s="170"/>
      <c r="E9851" s="176"/>
      <c r="F9851" s="171"/>
      <c r="G9851" s="212"/>
      <c r="H9851" s="176"/>
      <c r="I9851" s="163"/>
    </row>
    <row r="9852" spans="3:9" s="175" customFormat="1" ht="15" customHeight="1" x14ac:dyDescent="0.25">
      <c r="C9852" s="170"/>
      <c r="E9852" s="176"/>
      <c r="F9852" s="171"/>
      <c r="G9852" s="212"/>
      <c r="H9852" s="176"/>
      <c r="I9852" s="163"/>
    </row>
    <row r="9853" spans="3:9" s="175" customFormat="1" ht="15" customHeight="1" x14ac:dyDescent="0.25">
      <c r="C9853" s="170"/>
      <c r="E9853" s="176"/>
      <c r="F9853" s="171"/>
      <c r="G9853" s="212"/>
      <c r="H9853" s="176"/>
      <c r="I9853" s="163"/>
    </row>
    <row r="9854" spans="3:9" s="175" customFormat="1" ht="15" customHeight="1" x14ac:dyDescent="0.25">
      <c r="C9854" s="170"/>
      <c r="E9854" s="176"/>
      <c r="F9854" s="171"/>
      <c r="G9854" s="212"/>
      <c r="H9854" s="176"/>
      <c r="I9854" s="163"/>
    </row>
    <row r="9855" spans="3:9" s="175" customFormat="1" ht="15" customHeight="1" x14ac:dyDescent="0.25">
      <c r="C9855" s="170"/>
      <c r="E9855" s="176"/>
      <c r="F9855" s="171"/>
      <c r="G9855" s="212"/>
      <c r="H9855" s="176"/>
      <c r="I9855" s="163"/>
    </row>
    <row r="9856" spans="3:9" s="175" customFormat="1" ht="15" customHeight="1" x14ac:dyDescent="0.25">
      <c r="C9856" s="170"/>
      <c r="E9856" s="176"/>
      <c r="F9856" s="171"/>
      <c r="G9856" s="212"/>
      <c r="H9856" s="176"/>
      <c r="I9856" s="163"/>
    </row>
    <row r="9857" spans="3:9" s="175" customFormat="1" ht="15" customHeight="1" x14ac:dyDescent="0.25">
      <c r="C9857" s="170"/>
      <c r="E9857" s="176"/>
      <c r="F9857" s="171"/>
      <c r="G9857" s="212"/>
      <c r="H9857" s="176"/>
      <c r="I9857" s="163"/>
    </row>
    <row r="9858" spans="3:9" s="175" customFormat="1" ht="15" customHeight="1" x14ac:dyDescent="0.25">
      <c r="C9858" s="170"/>
      <c r="E9858" s="176"/>
      <c r="F9858" s="171"/>
      <c r="G9858" s="212"/>
      <c r="H9858" s="176"/>
      <c r="I9858" s="163"/>
    </row>
    <row r="9859" spans="3:9" s="175" customFormat="1" ht="15" customHeight="1" x14ac:dyDescent="0.25">
      <c r="C9859" s="170"/>
      <c r="E9859" s="176"/>
      <c r="F9859" s="171"/>
      <c r="G9859" s="212"/>
      <c r="H9859" s="176"/>
      <c r="I9859" s="163"/>
    </row>
    <row r="9860" spans="3:9" s="175" customFormat="1" ht="15" customHeight="1" x14ac:dyDescent="0.25">
      <c r="C9860" s="170"/>
      <c r="E9860" s="176"/>
      <c r="F9860" s="171"/>
      <c r="G9860" s="212"/>
      <c r="H9860" s="176"/>
      <c r="I9860" s="163"/>
    </row>
    <row r="9861" spans="3:9" s="175" customFormat="1" ht="15" customHeight="1" x14ac:dyDescent="0.25">
      <c r="C9861" s="170"/>
      <c r="E9861" s="176"/>
      <c r="F9861" s="171"/>
      <c r="G9861" s="212"/>
      <c r="H9861" s="176"/>
      <c r="I9861" s="163"/>
    </row>
    <row r="9862" spans="3:9" s="175" customFormat="1" ht="15" customHeight="1" x14ac:dyDescent="0.25">
      <c r="C9862" s="170"/>
      <c r="E9862" s="176"/>
      <c r="F9862" s="171"/>
      <c r="G9862" s="212"/>
      <c r="H9862" s="176"/>
      <c r="I9862" s="163"/>
    </row>
    <row r="9863" spans="3:9" s="175" customFormat="1" ht="15" customHeight="1" x14ac:dyDescent="0.25">
      <c r="C9863" s="170"/>
      <c r="E9863" s="176"/>
      <c r="F9863" s="171"/>
      <c r="G9863" s="212"/>
      <c r="H9863" s="176"/>
      <c r="I9863" s="163"/>
    </row>
    <row r="9864" spans="3:9" s="175" customFormat="1" ht="15" customHeight="1" x14ac:dyDescent="0.25">
      <c r="C9864" s="170"/>
      <c r="E9864" s="176"/>
      <c r="F9864" s="171"/>
      <c r="G9864" s="212"/>
      <c r="H9864" s="176"/>
      <c r="I9864" s="163"/>
    </row>
    <row r="9865" spans="3:9" s="175" customFormat="1" ht="15" customHeight="1" x14ac:dyDescent="0.25">
      <c r="C9865" s="170"/>
      <c r="E9865" s="176"/>
      <c r="F9865" s="171"/>
      <c r="G9865" s="212"/>
      <c r="H9865" s="176"/>
      <c r="I9865" s="163"/>
    </row>
    <row r="9866" spans="3:9" s="175" customFormat="1" ht="15" customHeight="1" x14ac:dyDescent="0.25">
      <c r="C9866" s="170"/>
      <c r="E9866" s="176"/>
      <c r="F9866" s="171"/>
      <c r="G9866" s="212"/>
      <c r="H9866" s="176"/>
      <c r="I9866" s="163"/>
    </row>
    <row r="9867" spans="3:9" s="175" customFormat="1" ht="15" customHeight="1" x14ac:dyDescent="0.25">
      <c r="C9867" s="170"/>
      <c r="E9867" s="176"/>
      <c r="F9867" s="171"/>
      <c r="G9867" s="212"/>
      <c r="H9867" s="176"/>
      <c r="I9867" s="163"/>
    </row>
    <row r="9868" spans="3:9" s="175" customFormat="1" ht="15" customHeight="1" x14ac:dyDescent="0.25">
      <c r="C9868" s="170"/>
      <c r="E9868" s="176"/>
      <c r="F9868" s="171"/>
      <c r="G9868" s="212"/>
      <c r="H9868" s="176"/>
      <c r="I9868" s="163"/>
    </row>
    <row r="9869" spans="3:9" s="175" customFormat="1" ht="15" customHeight="1" x14ac:dyDescent="0.25">
      <c r="C9869" s="170"/>
      <c r="E9869" s="176"/>
      <c r="F9869" s="171"/>
      <c r="G9869" s="212"/>
      <c r="H9869" s="176"/>
      <c r="I9869" s="163"/>
    </row>
    <row r="9870" spans="3:9" s="175" customFormat="1" ht="15" customHeight="1" x14ac:dyDescent="0.25">
      <c r="C9870" s="170"/>
      <c r="E9870" s="176"/>
      <c r="F9870" s="171"/>
      <c r="G9870" s="212"/>
      <c r="H9870" s="176"/>
      <c r="I9870" s="163"/>
    </row>
    <row r="9871" spans="3:9" s="175" customFormat="1" ht="15" customHeight="1" x14ac:dyDescent="0.25">
      <c r="C9871" s="170"/>
      <c r="E9871" s="176"/>
      <c r="F9871" s="171"/>
      <c r="G9871" s="212"/>
      <c r="H9871" s="176"/>
      <c r="I9871" s="163"/>
    </row>
    <row r="9872" spans="3:9" s="175" customFormat="1" ht="15" customHeight="1" x14ac:dyDescent="0.25">
      <c r="C9872" s="170"/>
      <c r="E9872" s="176"/>
      <c r="F9872" s="171"/>
      <c r="G9872" s="212"/>
      <c r="H9872" s="176"/>
      <c r="I9872" s="163"/>
    </row>
    <row r="9873" spans="3:9" s="175" customFormat="1" ht="15" customHeight="1" x14ac:dyDescent="0.25">
      <c r="C9873" s="170"/>
      <c r="E9873" s="176"/>
      <c r="F9873" s="171"/>
      <c r="G9873" s="212"/>
      <c r="H9873" s="176"/>
      <c r="I9873" s="163"/>
    </row>
    <row r="9874" spans="3:9" s="175" customFormat="1" ht="15" customHeight="1" x14ac:dyDescent="0.25">
      <c r="C9874" s="170"/>
      <c r="E9874" s="176"/>
      <c r="F9874" s="171"/>
      <c r="G9874" s="212"/>
      <c r="H9874" s="176"/>
      <c r="I9874" s="163"/>
    </row>
    <row r="9875" spans="3:9" s="175" customFormat="1" ht="15" customHeight="1" x14ac:dyDescent="0.25">
      <c r="C9875" s="170"/>
      <c r="E9875" s="176"/>
      <c r="F9875" s="171"/>
      <c r="G9875" s="212"/>
      <c r="H9875" s="176"/>
      <c r="I9875" s="163"/>
    </row>
    <row r="9876" spans="3:9" s="175" customFormat="1" ht="15" customHeight="1" x14ac:dyDescent="0.25">
      <c r="C9876" s="170"/>
      <c r="E9876" s="176"/>
      <c r="F9876" s="171"/>
      <c r="G9876" s="212"/>
      <c r="H9876" s="176"/>
      <c r="I9876" s="163"/>
    </row>
    <row r="9877" spans="3:9" s="175" customFormat="1" ht="15" customHeight="1" x14ac:dyDescent="0.25">
      <c r="C9877" s="170"/>
      <c r="E9877" s="176"/>
      <c r="F9877" s="171"/>
      <c r="G9877" s="212"/>
      <c r="H9877" s="176"/>
      <c r="I9877" s="163"/>
    </row>
    <row r="9878" spans="3:9" s="175" customFormat="1" ht="15" customHeight="1" x14ac:dyDescent="0.25">
      <c r="C9878" s="170"/>
      <c r="E9878" s="176"/>
      <c r="F9878" s="171"/>
      <c r="G9878" s="212"/>
      <c r="H9878" s="176"/>
      <c r="I9878" s="163"/>
    </row>
    <row r="9879" spans="3:9" s="175" customFormat="1" ht="15" customHeight="1" x14ac:dyDescent="0.25">
      <c r="C9879" s="170"/>
      <c r="E9879" s="176"/>
      <c r="F9879" s="171"/>
      <c r="G9879" s="212"/>
      <c r="H9879" s="176"/>
      <c r="I9879" s="163"/>
    </row>
    <row r="9880" spans="3:9" s="175" customFormat="1" ht="15" customHeight="1" x14ac:dyDescent="0.25">
      <c r="C9880" s="170"/>
      <c r="E9880" s="176"/>
      <c r="F9880" s="171"/>
      <c r="G9880" s="212"/>
      <c r="H9880" s="176"/>
      <c r="I9880" s="163"/>
    </row>
    <row r="9881" spans="3:9" s="175" customFormat="1" ht="15" customHeight="1" x14ac:dyDescent="0.25">
      <c r="C9881" s="170"/>
      <c r="E9881" s="176"/>
      <c r="F9881" s="171"/>
      <c r="G9881" s="212"/>
      <c r="H9881" s="176"/>
      <c r="I9881" s="163"/>
    </row>
    <row r="9882" spans="3:9" s="175" customFormat="1" ht="15" customHeight="1" x14ac:dyDescent="0.25">
      <c r="C9882" s="170"/>
      <c r="E9882" s="176"/>
      <c r="F9882" s="171"/>
      <c r="G9882" s="212"/>
      <c r="H9882" s="176"/>
      <c r="I9882" s="163"/>
    </row>
    <row r="9883" spans="3:9" s="175" customFormat="1" ht="15" customHeight="1" x14ac:dyDescent="0.25">
      <c r="C9883" s="170"/>
      <c r="E9883" s="176"/>
      <c r="F9883" s="171"/>
      <c r="G9883" s="212"/>
      <c r="H9883" s="176"/>
      <c r="I9883" s="163"/>
    </row>
    <row r="9884" spans="3:9" s="175" customFormat="1" ht="15" customHeight="1" x14ac:dyDescent="0.25">
      <c r="C9884" s="170"/>
      <c r="E9884" s="176"/>
      <c r="F9884" s="171"/>
      <c r="G9884" s="212"/>
      <c r="H9884" s="176"/>
      <c r="I9884" s="163"/>
    </row>
    <row r="9885" spans="3:9" s="175" customFormat="1" ht="15" customHeight="1" x14ac:dyDescent="0.25">
      <c r="C9885" s="170"/>
      <c r="E9885" s="176"/>
      <c r="F9885" s="171"/>
      <c r="G9885" s="212"/>
      <c r="H9885" s="176"/>
      <c r="I9885" s="163"/>
    </row>
    <row r="9886" spans="3:9" s="175" customFormat="1" ht="15" customHeight="1" x14ac:dyDescent="0.25">
      <c r="C9886" s="170"/>
      <c r="E9886" s="176"/>
      <c r="F9886" s="171"/>
      <c r="G9886" s="212"/>
      <c r="H9886" s="176"/>
      <c r="I9886" s="163"/>
    </row>
    <row r="9887" spans="3:9" s="175" customFormat="1" ht="15" customHeight="1" x14ac:dyDescent="0.25">
      <c r="C9887" s="170"/>
      <c r="E9887" s="176"/>
      <c r="F9887" s="171"/>
      <c r="G9887" s="212"/>
      <c r="H9887" s="176"/>
      <c r="I9887" s="163"/>
    </row>
    <row r="9888" spans="3:9" s="175" customFormat="1" ht="15" customHeight="1" x14ac:dyDescent="0.25">
      <c r="C9888" s="170"/>
      <c r="E9888" s="176"/>
      <c r="F9888" s="171"/>
      <c r="G9888" s="212"/>
      <c r="H9888" s="176"/>
      <c r="I9888" s="163"/>
    </row>
    <row r="9889" spans="3:9" s="175" customFormat="1" ht="15" customHeight="1" x14ac:dyDescent="0.25">
      <c r="C9889" s="170"/>
      <c r="E9889" s="176"/>
      <c r="F9889" s="171"/>
      <c r="G9889" s="212"/>
      <c r="H9889" s="176"/>
      <c r="I9889" s="163"/>
    </row>
    <row r="9890" spans="3:9" s="175" customFormat="1" ht="15" customHeight="1" x14ac:dyDescent="0.25">
      <c r="C9890" s="170"/>
      <c r="E9890" s="176"/>
      <c r="F9890" s="171"/>
      <c r="G9890" s="212"/>
      <c r="H9890" s="176"/>
      <c r="I9890" s="163"/>
    </row>
    <row r="9891" spans="3:9" s="175" customFormat="1" ht="15" customHeight="1" x14ac:dyDescent="0.25">
      <c r="C9891" s="170"/>
      <c r="E9891" s="176"/>
      <c r="F9891" s="171"/>
      <c r="G9891" s="212"/>
      <c r="H9891" s="176"/>
      <c r="I9891" s="163"/>
    </row>
    <row r="9892" spans="3:9" s="175" customFormat="1" ht="15" customHeight="1" x14ac:dyDescent="0.25">
      <c r="C9892" s="170"/>
      <c r="E9892" s="176"/>
      <c r="F9892" s="171"/>
      <c r="G9892" s="212"/>
      <c r="H9892" s="176"/>
      <c r="I9892" s="163"/>
    </row>
    <row r="9893" spans="3:9" s="175" customFormat="1" ht="15" customHeight="1" x14ac:dyDescent="0.25">
      <c r="C9893" s="170"/>
      <c r="E9893" s="176"/>
      <c r="F9893" s="171"/>
      <c r="G9893" s="212"/>
      <c r="H9893" s="176"/>
      <c r="I9893" s="163"/>
    </row>
    <row r="9894" spans="3:9" s="175" customFormat="1" ht="15" customHeight="1" x14ac:dyDescent="0.25">
      <c r="C9894" s="170"/>
      <c r="E9894" s="176"/>
      <c r="F9894" s="171"/>
      <c r="G9894" s="212"/>
      <c r="H9894" s="176"/>
      <c r="I9894" s="163"/>
    </row>
    <row r="9895" spans="3:9" s="175" customFormat="1" ht="15" customHeight="1" x14ac:dyDescent="0.25">
      <c r="C9895" s="170"/>
      <c r="E9895" s="176"/>
      <c r="F9895" s="171"/>
      <c r="G9895" s="212"/>
      <c r="H9895" s="176"/>
      <c r="I9895" s="163"/>
    </row>
    <row r="9896" spans="3:9" s="175" customFormat="1" ht="15" customHeight="1" x14ac:dyDescent="0.25">
      <c r="C9896" s="170"/>
      <c r="E9896" s="176"/>
      <c r="F9896" s="171"/>
      <c r="G9896" s="212"/>
      <c r="H9896" s="176"/>
      <c r="I9896" s="163"/>
    </row>
    <row r="9897" spans="3:9" s="175" customFormat="1" ht="15" customHeight="1" x14ac:dyDescent="0.25">
      <c r="C9897" s="170"/>
      <c r="E9897" s="176"/>
      <c r="F9897" s="171"/>
      <c r="G9897" s="212"/>
      <c r="H9897" s="176"/>
      <c r="I9897" s="163"/>
    </row>
    <row r="9898" spans="3:9" s="175" customFormat="1" ht="15" customHeight="1" x14ac:dyDescent="0.25">
      <c r="C9898" s="170"/>
      <c r="E9898" s="176"/>
      <c r="F9898" s="171"/>
      <c r="G9898" s="212"/>
      <c r="H9898" s="176"/>
      <c r="I9898" s="163"/>
    </row>
    <row r="9899" spans="3:9" s="175" customFormat="1" ht="15" customHeight="1" x14ac:dyDescent="0.25">
      <c r="C9899" s="170"/>
      <c r="E9899" s="176"/>
      <c r="F9899" s="171"/>
      <c r="G9899" s="212"/>
      <c r="H9899" s="176"/>
      <c r="I9899" s="163"/>
    </row>
    <row r="9900" spans="3:9" s="175" customFormat="1" ht="15" customHeight="1" x14ac:dyDescent="0.25">
      <c r="C9900" s="170"/>
      <c r="E9900" s="176"/>
      <c r="F9900" s="171"/>
      <c r="G9900" s="212"/>
      <c r="H9900" s="176"/>
      <c r="I9900" s="163"/>
    </row>
    <row r="9901" spans="3:9" s="175" customFormat="1" ht="15" customHeight="1" x14ac:dyDescent="0.25">
      <c r="C9901" s="170"/>
      <c r="E9901" s="176"/>
      <c r="F9901" s="171"/>
      <c r="G9901" s="212"/>
      <c r="H9901" s="176"/>
      <c r="I9901" s="163"/>
    </row>
    <row r="9902" spans="3:9" s="175" customFormat="1" ht="15" customHeight="1" x14ac:dyDescent="0.25">
      <c r="C9902" s="170"/>
      <c r="E9902" s="176"/>
      <c r="F9902" s="171"/>
      <c r="G9902" s="212"/>
      <c r="H9902" s="176"/>
      <c r="I9902" s="163"/>
    </row>
    <row r="9903" spans="3:9" s="175" customFormat="1" ht="15" customHeight="1" x14ac:dyDescent="0.25">
      <c r="C9903" s="170"/>
      <c r="E9903" s="176"/>
      <c r="F9903" s="171"/>
      <c r="G9903" s="212"/>
      <c r="H9903" s="176"/>
      <c r="I9903" s="163"/>
    </row>
    <row r="9904" spans="3:9" s="175" customFormat="1" ht="15" customHeight="1" x14ac:dyDescent="0.25">
      <c r="C9904" s="170"/>
      <c r="E9904" s="176"/>
      <c r="F9904" s="171"/>
      <c r="G9904" s="212"/>
      <c r="H9904" s="176"/>
      <c r="I9904" s="163"/>
    </row>
    <row r="9905" spans="3:9" s="175" customFormat="1" ht="15" customHeight="1" x14ac:dyDescent="0.25">
      <c r="C9905" s="170"/>
      <c r="E9905" s="176"/>
      <c r="F9905" s="171"/>
      <c r="G9905" s="212"/>
      <c r="H9905" s="176"/>
      <c r="I9905" s="163"/>
    </row>
    <row r="9906" spans="3:9" s="175" customFormat="1" ht="15" customHeight="1" x14ac:dyDescent="0.25">
      <c r="C9906" s="170"/>
      <c r="E9906" s="176"/>
      <c r="F9906" s="171"/>
      <c r="G9906" s="212"/>
      <c r="H9906" s="176"/>
      <c r="I9906" s="163"/>
    </row>
    <row r="9907" spans="3:9" s="175" customFormat="1" ht="15" customHeight="1" x14ac:dyDescent="0.25">
      <c r="C9907" s="170"/>
      <c r="E9907" s="176"/>
      <c r="F9907" s="171"/>
      <c r="G9907" s="212"/>
      <c r="H9907" s="176"/>
      <c r="I9907" s="163"/>
    </row>
    <row r="9908" spans="3:9" s="175" customFormat="1" ht="15" customHeight="1" x14ac:dyDescent="0.25">
      <c r="C9908" s="170"/>
      <c r="E9908" s="176"/>
      <c r="F9908" s="171"/>
      <c r="G9908" s="212"/>
      <c r="H9908" s="176"/>
      <c r="I9908" s="163"/>
    </row>
    <row r="9909" spans="3:9" s="175" customFormat="1" ht="15" customHeight="1" x14ac:dyDescent="0.25">
      <c r="C9909" s="170"/>
      <c r="E9909" s="176"/>
      <c r="F9909" s="171"/>
      <c r="G9909" s="212"/>
      <c r="H9909" s="176"/>
      <c r="I9909" s="163"/>
    </row>
    <row r="9910" spans="3:9" s="175" customFormat="1" ht="15" customHeight="1" x14ac:dyDescent="0.25">
      <c r="C9910" s="170"/>
      <c r="E9910" s="176"/>
      <c r="F9910" s="171"/>
      <c r="G9910" s="212"/>
      <c r="H9910" s="176"/>
      <c r="I9910" s="163"/>
    </row>
    <row r="9911" spans="3:9" s="175" customFormat="1" ht="15" customHeight="1" x14ac:dyDescent="0.25">
      <c r="C9911" s="170"/>
      <c r="E9911" s="176"/>
      <c r="F9911" s="171"/>
      <c r="G9911" s="212"/>
      <c r="H9911" s="176"/>
      <c r="I9911" s="163"/>
    </row>
    <row r="9912" spans="3:9" s="175" customFormat="1" ht="15" customHeight="1" x14ac:dyDescent="0.25">
      <c r="C9912" s="170"/>
      <c r="E9912" s="176"/>
      <c r="F9912" s="171"/>
      <c r="G9912" s="212"/>
      <c r="H9912" s="176"/>
      <c r="I9912" s="163"/>
    </row>
    <row r="9913" spans="3:9" s="175" customFormat="1" ht="15" customHeight="1" x14ac:dyDescent="0.25">
      <c r="C9913" s="170"/>
      <c r="E9913" s="176"/>
      <c r="F9913" s="171"/>
      <c r="G9913" s="212"/>
      <c r="H9913" s="176"/>
      <c r="I9913" s="163"/>
    </row>
    <row r="9914" spans="3:9" s="175" customFormat="1" ht="15" customHeight="1" x14ac:dyDescent="0.25">
      <c r="C9914" s="170"/>
      <c r="E9914" s="176"/>
      <c r="F9914" s="171"/>
      <c r="G9914" s="212"/>
      <c r="H9914" s="176"/>
      <c r="I9914" s="163"/>
    </row>
    <row r="9915" spans="3:9" s="175" customFormat="1" ht="15" customHeight="1" x14ac:dyDescent="0.25">
      <c r="C9915" s="170"/>
      <c r="E9915" s="176"/>
      <c r="F9915" s="171"/>
      <c r="G9915" s="212"/>
      <c r="H9915" s="176"/>
      <c r="I9915" s="163"/>
    </row>
    <row r="9916" spans="3:9" s="175" customFormat="1" ht="15" customHeight="1" x14ac:dyDescent="0.25">
      <c r="C9916" s="170"/>
      <c r="E9916" s="176"/>
      <c r="F9916" s="171"/>
      <c r="G9916" s="212"/>
      <c r="H9916" s="176"/>
      <c r="I9916" s="163"/>
    </row>
    <row r="9917" spans="3:9" s="175" customFormat="1" ht="15" customHeight="1" x14ac:dyDescent="0.25">
      <c r="C9917" s="170"/>
      <c r="E9917" s="176"/>
      <c r="F9917" s="171"/>
      <c r="G9917" s="212"/>
      <c r="H9917" s="176"/>
      <c r="I9917" s="163"/>
    </row>
    <row r="9918" spans="3:9" s="175" customFormat="1" ht="15" customHeight="1" x14ac:dyDescent="0.25">
      <c r="C9918" s="170"/>
      <c r="E9918" s="176"/>
      <c r="F9918" s="171"/>
      <c r="G9918" s="212"/>
      <c r="H9918" s="176"/>
      <c r="I9918" s="163"/>
    </row>
    <row r="9919" spans="3:9" s="175" customFormat="1" ht="15" customHeight="1" x14ac:dyDescent="0.25">
      <c r="C9919" s="170"/>
      <c r="E9919" s="176"/>
      <c r="F9919" s="171"/>
      <c r="G9919" s="212"/>
      <c r="H9919" s="176"/>
      <c r="I9919" s="163"/>
    </row>
    <row r="9920" spans="3:9" s="175" customFormat="1" ht="15" customHeight="1" x14ac:dyDescent="0.25">
      <c r="C9920" s="170"/>
      <c r="E9920" s="176"/>
      <c r="F9920" s="171"/>
      <c r="G9920" s="212"/>
      <c r="H9920" s="176"/>
      <c r="I9920" s="163"/>
    </row>
    <row r="9921" spans="3:9" s="175" customFormat="1" ht="15" customHeight="1" x14ac:dyDescent="0.25">
      <c r="C9921" s="170"/>
      <c r="E9921" s="176"/>
      <c r="F9921" s="171"/>
      <c r="G9921" s="212"/>
      <c r="H9921" s="176"/>
      <c r="I9921" s="163"/>
    </row>
    <row r="9922" spans="3:9" s="175" customFormat="1" ht="15" customHeight="1" x14ac:dyDescent="0.25">
      <c r="C9922" s="170"/>
      <c r="E9922" s="176"/>
      <c r="F9922" s="171"/>
      <c r="G9922" s="212"/>
      <c r="H9922" s="176"/>
      <c r="I9922" s="163"/>
    </row>
    <row r="9923" spans="3:9" s="175" customFormat="1" ht="15" customHeight="1" x14ac:dyDescent="0.25">
      <c r="C9923" s="170"/>
      <c r="E9923" s="176"/>
      <c r="F9923" s="171"/>
      <c r="G9923" s="212"/>
      <c r="H9923" s="176"/>
      <c r="I9923" s="163"/>
    </row>
    <row r="9924" spans="3:9" s="175" customFormat="1" ht="15" customHeight="1" x14ac:dyDescent="0.25">
      <c r="C9924" s="170"/>
      <c r="E9924" s="176"/>
      <c r="F9924" s="171"/>
      <c r="G9924" s="212"/>
      <c r="H9924" s="176"/>
      <c r="I9924" s="163"/>
    </row>
    <row r="9925" spans="3:9" s="175" customFormat="1" ht="15" customHeight="1" x14ac:dyDescent="0.25">
      <c r="C9925" s="170"/>
      <c r="E9925" s="176"/>
      <c r="F9925" s="171"/>
      <c r="G9925" s="212"/>
      <c r="H9925" s="176"/>
      <c r="I9925" s="163"/>
    </row>
    <row r="9926" spans="3:9" s="175" customFormat="1" ht="15" customHeight="1" x14ac:dyDescent="0.25">
      <c r="C9926" s="170"/>
      <c r="E9926" s="176"/>
      <c r="F9926" s="171"/>
      <c r="G9926" s="212"/>
      <c r="H9926" s="176"/>
      <c r="I9926" s="163"/>
    </row>
    <row r="9927" spans="3:9" s="175" customFormat="1" ht="15" customHeight="1" x14ac:dyDescent="0.25">
      <c r="C9927" s="170"/>
      <c r="E9927" s="176"/>
      <c r="F9927" s="171"/>
      <c r="G9927" s="212"/>
      <c r="H9927" s="176"/>
      <c r="I9927" s="163"/>
    </row>
    <row r="9928" spans="3:9" s="175" customFormat="1" ht="15" customHeight="1" x14ac:dyDescent="0.25">
      <c r="C9928" s="170"/>
      <c r="E9928" s="176"/>
      <c r="F9928" s="171"/>
      <c r="G9928" s="212"/>
      <c r="H9928" s="176"/>
      <c r="I9928" s="163"/>
    </row>
    <row r="9929" spans="3:9" s="175" customFormat="1" ht="15" customHeight="1" x14ac:dyDescent="0.25">
      <c r="C9929" s="170"/>
      <c r="E9929" s="176"/>
      <c r="F9929" s="171"/>
      <c r="G9929" s="212"/>
      <c r="H9929" s="176"/>
      <c r="I9929" s="163"/>
    </row>
    <row r="9930" spans="3:9" s="175" customFormat="1" ht="15" customHeight="1" x14ac:dyDescent="0.25">
      <c r="C9930" s="170"/>
      <c r="E9930" s="176"/>
      <c r="F9930" s="171"/>
      <c r="G9930" s="212"/>
      <c r="H9930" s="176"/>
      <c r="I9930" s="163"/>
    </row>
    <row r="9931" spans="3:9" s="175" customFormat="1" ht="15" customHeight="1" x14ac:dyDescent="0.25">
      <c r="C9931" s="170"/>
      <c r="E9931" s="176"/>
      <c r="F9931" s="171"/>
      <c r="G9931" s="212"/>
      <c r="H9931" s="176"/>
      <c r="I9931" s="163"/>
    </row>
    <row r="9932" spans="3:9" s="175" customFormat="1" ht="15" customHeight="1" x14ac:dyDescent="0.25">
      <c r="C9932" s="170"/>
      <c r="E9932" s="176"/>
      <c r="F9932" s="171"/>
      <c r="G9932" s="212"/>
      <c r="H9932" s="176"/>
      <c r="I9932" s="163"/>
    </row>
    <row r="9933" spans="3:9" s="175" customFormat="1" ht="15" customHeight="1" x14ac:dyDescent="0.25">
      <c r="C9933" s="170"/>
      <c r="E9933" s="176"/>
      <c r="F9933" s="171"/>
      <c r="G9933" s="212"/>
      <c r="H9933" s="176"/>
      <c r="I9933" s="163"/>
    </row>
    <row r="9934" spans="3:9" s="175" customFormat="1" ht="15" customHeight="1" x14ac:dyDescent="0.25">
      <c r="C9934" s="170"/>
      <c r="E9934" s="176"/>
      <c r="F9934" s="171"/>
      <c r="G9934" s="212"/>
      <c r="H9934" s="176"/>
      <c r="I9934" s="163"/>
    </row>
    <row r="9935" spans="3:9" s="175" customFormat="1" ht="15" customHeight="1" x14ac:dyDescent="0.25">
      <c r="C9935" s="170"/>
      <c r="E9935" s="176"/>
      <c r="F9935" s="171"/>
      <c r="G9935" s="212"/>
      <c r="H9935" s="176"/>
      <c r="I9935" s="163"/>
    </row>
    <row r="9936" spans="3:9" s="175" customFormat="1" ht="15" customHeight="1" x14ac:dyDescent="0.25">
      <c r="C9936" s="170"/>
      <c r="E9936" s="176"/>
      <c r="F9936" s="171"/>
      <c r="G9936" s="212"/>
      <c r="H9936" s="176"/>
      <c r="I9936" s="163"/>
    </row>
    <row r="9937" spans="3:9" s="175" customFormat="1" ht="15" customHeight="1" x14ac:dyDescent="0.25">
      <c r="C9937" s="170"/>
      <c r="E9937" s="176"/>
      <c r="F9937" s="171"/>
      <c r="G9937" s="212"/>
      <c r="H9937" s="176"/>
      <c r="I9937" s="163"/>
    </row>
    <row r="9938" spans="3:9" s="175" customFormat="1" ht="15" customHeight="1" x14ac:dyDescent="0.25">
      <c r="C9938" s="170"/>
      <c r="E9938" s="176"/>
      <c r="F9938" s="171"/>
      <c r="G9938" s="212"/>
      <c r="H9938" s="176"/>
      <c r="I9938" s="163"/>
    </row>
    <row r="9939" spans="3:9" s="175" customFormat="1" ht="15" customHeight="1" x14ac:dyDescent="0.25">
      <c r="C9939" s="170"/>
      <c r="E9939" s="176"/>
      <c r="F9939" s="171"/>
      <c r="G9939" s="212"/>
      <c r="H9939" s="176"/>
      <c r="I9939" s="163"/>
    </row>
    <row r="9940" spans="3:9" s="175" customFormat="1" ht="15" customHeight="1" x14ac:dyDescent="0.25">
      <c r="C9940" s="170"/>
      <c r="E9940" s="176"/>
      <c r="F9940" s="171"/>
      <c r="G9940" s="212"/>
      <c r="H9940" s="176"/>
      <c r="I9940" s="163"/>
    </row>
    <row r="9941" spans="3:9" s="175" customFormat="1" ht="15" customHeight="1" x14ac:dyDescent="0.25">
      <c r="C9941" s="170"/>
      <c r="E9941" s="176"/>
      <c r="F9941" s="171"/>
      <c r="G9941" s="212"/>
      <c r="H9941" s="176"/>
      <c r="I9941" s="163"/>
    </row>
    <row r="9942" spans="3:9" s="175" customFormat="1" ht="15" customHeight="1" x14ac:dyDescent="0.25">
      <c r="C9942" s="170"/>
      <c r="E9942" s="176"/>
      <c r="F9942" s="171"/>
      <c r="G9942" s="212"/>
      <c r="H9942" s="176"/>
      <c r="I9942" s="163"/>
    </row>
    <row r="9943" spans="3:9" s="175" customFormat="1" ht="15" customHeight="1" x14ac:dyDescent="0.25">
      <c r="C9943" s="170"/>
      <c r="E9943" s="176"/>
      <c r="F9943" s="171"/>
      <c r="G9943" s="212"/>
      <c r="H9943" s="176"/>
      <c r="I9943" s="163"/>
    </row>
    <row r="9944" spans="3:9" s="175" customFormat="1" ht="15" customHeight="1" x14ac:dyDescent="0.25">
      <c r="C9944" s="170"/>
      <c r="E9944" s="176"/>
      <c r="F9944" s="171"/>
      <c r="G9944" s="212"/>
      <c r="H9944" s="176"/>
      <c r="I9944" s="163"/>
    </row>
    <row r="9945" spans="3:9" s="175" customFormat="1" ht="15" customHeight="1" x14ac:dyDescent="0.25">
      <c r="C9945" s="170"/>
      <c r="E9945" s="176"/>
      <c r="F9945" s="171"/>
      <c r="G9945" s="212"/>
      <c r="H9945" s="176"/>
      <c r="I9945" s="163"/>
    </row>
    <row r="9946" spans="3:9" s="175" customFormat="1" ht="15" customHeight="1" x14ac:dyDescent="0.25">
      <c r="C9946" s="170"/>
      <c r="E9946" s="176"/>
      <c r="F9946" s="171"/>
      <c r="G9946" s="212"/>
      <c r="H9946" s="176"/>
      <c r="I9946" s="163"/>
    </row>
    <row r="9947" spans="3:9" s="175" customFormat="1" ht="15" customHeight="1" x14ac:dyDescent="0.25">
      <c r="C9947" s="170"/>
      <c r="E9947" s="176"/>
      <c r="F9947" s="171"/>
      <c r="G9947" s="212"/>
      <c r="H9947" s="176"/>
      <c r="I9947" s="163"/>
    </row>
    <row r="9948" spans="3:9" s="175" customFormat="1" ht="15" customHeight="1" x14ac:dyDescent="0.25">
      <c r="C9948" s="170"/>
      <c r="E9948" s="176"/>
      <c r="F9948" s="171"/>
      <c r="G9948" s="212"/>
      <c r="H9948" s="176"/>
      <c r="I9948" s="163"/>
    </row>
    <row r="9949" spans="3:9" s="175" customFormat="1" ht="15" customHeight="1" x14ac:dyDescent="0.25">
      <c r="C9949" s="170"/>
      <c r="E9949" s="176"/>
      <c r="F9949" s="171"/>
      <c r="G9949" s="212"/>
      <c r="H9949" s="176"/>
      <c r="I9949" s="163"/>
    </row>
    <row r="9950" spans="3:9" s="175" customFormat="1" ht="15" customHeight="1" x14ac:dyDescent="0.25">
      <c r="C9950" s="170"/>
      <c r="E9950" s="176"/>
      <c r="F9950" s="171"/>
      <c r="G9950" s="212"/>
      <c r="H9950" s="176"/>
      <c r="I9950" s="163"/>
    </row>
    <row r="9951" spans="3:9" s="175" customFormat="1" ht="15" customHeight="1" x14ac:dyDescent="0.25">
      <c r="C9951" s="170"/>
      <c r="E9951" s="176"/>
      <c r="F9951" s="171"/>
      <c r="G9951" s="212"/>
      <c r="H9951" s="176"/>
      <c r="I9951" s="163"/>
    </row>
    <row r="9952" spans="3:9" s="175" customFormat="1" ht="15" customHeight="1" x14ac:dyDescent="0.25">
      <c r="C9952" s="170"/>
      <c r="E9952" s="176"/>
      <c r="F9952" s="171"/>
      <c r="G9952" s="212"/>
      <c r="H9952" s="176"/>
      <c r="I9952" s="163"/>
    </row>
    <row r="9953" spans="3:9" s="175" customFormat="1" ht="15" customHeight="1" x14ac:dyDescent="0.25">
      <c r="C9953" s="170"/>
      <c r="E9953" s="176"/>
      <c r="F9953" s="171"/>
      <c r="G9953" s="212"/>
      <c r="H9953" s="176"/>
      <c r="I9953" s="163"/>
    </row>
    <row r="9954" spans="3:9" s="175" customFormat="1" ht="15" customHeight="1" x14ac:dyDescent="0.25">
      <c r="C9954" s="170"/>
      <c r="E9954" s="176"/>
      <c r="F9954" s="171"/>
      <c r="G9954" s="212"/>
      <c r="H9954" s="176"/>
      <c r="I9954" s="163"/>
    </row>
    <row r="9955" spans="3:9" s="175" customFormat="1" ht="15" customHeight="1" x14ac:dyDescent="0.25">
      <c r="C9955" s="170"/>
      <c r="E9955" s="176"/>
      <c r="F9955" s="171"/>
      <c r="G9955" s="212"/>
      <c r="H9955" s="176"/>
      <c r="I9955" s="163"/>
    </row>
    <row r="9956" spans="3:9" s="175" customFormat="1" ht="15" customHeight="1" x14ac:dyDescent="0.25">
      <c r="C9956" s="170"/>
      <c r="E9956" s="176"/>
      <c r="F9956" s="171"/>
      <c r="G9956" s="212"/>
      <c r="H9956" s="176"/>
      <c r="I9956" s="163"/>
    </row>
    <row r="9957" spans="3:9" s="175" customFormat="1" ht="15" customHeight="1" x14ac:dyDescent="0.25">
      <c r="C9957" s="170"/>
      <c r="E9957" s="176"/>
      <c r="F9957" s="171"/>
      <c r="G9957" s="212"/>
      <c r="H9957" s="176"/>
      <c r="I9957" s="163"/>
    </row>
    <row r="9958" spans="3:9" s="175" customFormat="1" ht="15" customHeight="1" x14ac:dyDescent="0.25">
      <c r="C9958" s="170"/>
      <c r="E9958" s="176"/>
      <c r="F9958" s="171"/>
      <c r="G9958" s="212"/>
      <c r="H9958" s="176"/>
      <c r="I9958" s="163"/>
    </row>
    <row r="9959" spans="3:9" s="175" customFormat="1" ht="15" customHeight="1" x14ac:dyDescent="0.25">
      <c r="C9959" s="170"/>
      <c r="E9959" s="176"/>
      <c r="F9959" s="171"/>
      <c r="G9959" s="212"/>
      <c r="H9959" s="176"/>
      <c r="I9959" s="163"/>
    </row>
    <row r="9960" spans="3:9" s="175" customFormat="1" ht="15" customHeight="1" x14ac:dyDescent="0.25">
      <c r="C9960" s="170"/>
      <c r="E9960" s="176"/>
      <c r="F9960" s="171"/>
      <c r="G9960" s="212"/>
      <c r="H9960" s="176"/>
      <c r="I9960" s="163"/>
    </row>
    <row r="9961" spans="3:9" s="175" customFormat="1" ht="15" customHeight="1" x14ac:dyDescent="0.25">
      <c r="C9961" s="170"/>
      <c r="E9961" s="176"/>
      <c r="F9961" s="171"/>
      <c r="G9961" s="212"/>
      <c r="H9961" s="176"/>
      <c r="I9961" s="163"/>
    </row>
    <row r="9962" spans="3:9" s="175" customFormat="1" ht="15" customHeight="1" x14ac:dyDescent="0.25">
      <c r="C9962" s="170"/>
      <c r="E9962" s="176"/>
      <c r="F9962" s="171"/>
      <c r="G9962" s="212"/>
      <c r="H9962" s="176"/>
      <c r="I9962" s="163"/>
    </row>
    <row r="9963" spans="3:9" s="175" customFormat="1" ht="15" customHeight="1" x14ac:dyDescent="0.25">
      <c r="C9963" s="170"/>
      <c r="E9963" s="176"/>
      <c r="F9963" s="171"/>
      <c r="G9963" s="212"/>
      <c r="H9963" s="176"/>
      <c r="I9963" s="163"/>
    </row>
    <row r="9964" spans="3:9" s="175" customFormat="1" ht="15" customHeight="1" x14ac:dyDescent="0.25">
      <c r="C9964" s="170"/>
      <c r="E9964" s="176"/>
      <c r="F9964" s="171"/>
      <c r="G9964" s="212"/>
      <c r="H9964" s="176"/>
      <c r="I9964" s="163"/>
    </row>
    <row r="9965" spans="3:9" s="175" customFormat="1" ht="15" customHeight="1" x14ac:dyDescent="0.25">
      <c r="C9965" s="170"/>
      <c r="E9965" s="176"/>
      <c r="F9965" s="171"/>
      <c r="G9965" s="212"/>
      <c r="H9965" s="176"/>
      <c r="I9965" s="163"/>
    </row>
    <row r="9966" spans="3:9" s="175" customFormat="1" ht="15" customHeight="1" x14ac:dyDescent="0.25">
      <c r="C9966" s="170"/>
      <c r="E9966" s="176"/>
      <c r="F9966" s="171"/>
      <c r="G9966" s="212"/>
      <c r="H9966" s="176"/>
      <c r="I9966" s="163"/>
    </row>
    <row r="9967" spans="3:9" s="175" customFormat="1" ht="15" customHeight="1" x14ac:dyDescent="0.25">
      <c r="C9967" s="170"/>
      <c r="E9967" s="176"/>
      <c r="F9967" s="171"/>
      <c r="G9967" s="212"/>
      <c r="H9967" s="176"/>
      <c r="I9967" s="163"/>
    </row>
    <row r="9968" spans="3:9" s="175" customFormat="1" ht="15" customHeight="1" x14ac:dyDescent="0.25">
      <c r="C9968" s="170"/>
      <c r="E9968" s="176"/>
      <c r="F9968" s="171"/>
      <c r="G9968" s="212"/>
      <c r="H9968" s="176"/>
      <c r="I9968" s="163"/>
    </row>
    <row r="9969" spans="3:9" s="175" customFormat="1" ht="15" customHeight="1" x14ac:dyDescent="0.25">
      <c r="C9969" s="170"/>
      <c r="E9969" s="176"/>
      <c r="F9969" s="171"/>
      <c r="G9969" s="212"/>
      <c r="H9969" s="176"/>
      <c r="I9969" s="163"/>
    </row>
    <row r="9970" spans="3:9" s="175" customFormat="1" ht="15" customHeight="1" x14ac:dyDescent="0.25">
      <c r="C9970" s="170"/>
      <c r="E9970" s="176"/>
      <c r="F9970" s="171"/>
      <c r="G9970" s="212"/>
      <c r="H9970" s="176"/>
      <c r="I9970" s="163"/>
    </row>
    <row r="9971" spans="3:9" s="175" customFormat="1" ht="15" customHeight="1" x14ac:dyDescent="0.25">
      <c r="C9971" s="170"/>
      <c r="E9971" s="176"/>
      <c r="F9971" s="171"/>
      <c r="G9971" s="212"/>
      <c r="H9971" s="176"/>
      <c r="I9971" s="163"/>
    </row>
    <row r="9972" spans="3:9" s="175" customFormat="1" ht="15" customHeight="1" x14ac:dyDescent="0.25">
      <c r="C9972" s="170"/>
      <c r="E9972" s="176"/>
      <c r="F9972" s="171"/>
      <c r="G9972" s="212"/>
      <c r="H9972" s="176"/>
      <c r="I9972" s="163"/>
    </row>
    <row r="9973" spans="3:9" s="175" customFormat="1" ht="15" customHeight="1" x14ac:dyDescent="0.25">
      <c r="C9973" s="170"/>
      <c r="E9973" s="176"/>
      <c r="F9973" s="171"/>
      <c r="G9973" s="212"/>
      <c r="H9973" s="176"/>
      <c r="I9973" s="163"/>
    </row>
    <row r="9974" spans="3:9" s="175" customFormat="1" ht="15" customHeight="1" x14ac:dyDescent="0.25">
      <c r="C9974" s="170"/>
      <c r="E9974" s="176"/>
      <c r="F9974" s="171"/>
      <c r="G9974" s="212"/>
      <c r="H9974" s="176"/>
      <c r="I9974" s="163"/>
    </row>
    <row r="9975" spans="3:9" s="175" customFormat="1" ht="15" customHeight="1" x14ac:dyDescent="0.25">
      <c r="C9975" s="170"/>
      <c r="E9975" s="176"/>
      <c r="F9975" s="171"/>
      <c r="G9975" s="212"/>
      <c r="H9975" s="176"/>
      <c r="I9975" s="163"/>
    </row>
    <row r="9976" spans="3:9" s="175" customFormat="1" ht="15" customHeight="1" x14ac:dyDescent="0.25">
      <c r="C9976" s="170"/>
      <c r="E9976" s="176"/>
      <c r="F9976" s="171"/>
      <c r="G9976" s="212"/>
      <c r="H9976" s="176"/>
      <c r="I9976" s="163"/>
    </row>
    <row r="9977" spans="3:9" s="175" customFormat="1" ht="15" customHeight="1" x14ac:dyDescent="0.25">
      <c r="C9977" s="170"/>
      <c r="E9977" s="176"/>
      <c r="F9977" s="171"/>
      <c r="G9977" s="212"/>
      <c r="H9977" s="176"/>
      <c r="I9977" s="163"/>
    </row>
    <row r="9978" spans="3:9" s="175" customFormat="1" ht="15" customHeight="1" x14ac:dyDescent="0.25">
      <c r="C9978" s="170"/>
      <c r="E9978" s="176"/>
      <c r="F9978" s="171"/>
      <c r="G9978" s="212"/>
      <c r="H9978" s="176"/>
      <c r="I9978" s="163"/>
    </row>
    <row r="9979" spans="3:9" s="175" customFormat="1" ht="15" customHeight="1" x14ac:dyDescent="0.25">
      <c r="C9979" s="170"/>
      <c r="E9979" s="176"/>
      <c r="F9979" s="171"/>
      <c r="G9979" s="212"/>
      <c r="H9979" s="176"/>
      <c r="I9979" s="163"/>
    </row>
    <row r="9980" spans="3:9" s="175" customFormat="1" ht="15" customHeight="1" x14ac:dyDescent="0.25">
      <c r="C9980" s="170"/>
      <c r="E9980" s="176"/>
      <c r="F9980" s="171"/>
      <c r="G9980" s="212"/>
      <c r="H9980" s="176"/>
      <c r="I9980" s="163"/>
    </row>
    <row r="9981" spans="3:9" s="175" customFormat="1" ht="15" customHeight="1" x14ac:dyDescent="0.25">
      <c r="C9981" s="170"/>
      <c r="E9981" s="176"/>
      <c r="F9981" s="171"/>
      <c r="G9981" s="212"/>
      <c r="H9981" s="176"/>
      <c r="I9981" s="163"/>
    </row>
    <row r="9982" spans="3:9" s="175" customFormat="1" ht="15" customHeight="1" x14ac:dyDescent="0.25">
      <c r="C9982" s="170"/>
      <c r="E9982" s="176"/>
      <c r="F9982" s="171"/>
      <c r="G9982" s="212"/>
      <c r="H9982" s="176"/>
      <c r="I9982" s="163"/>
    </row>
    <row r="9983" spans="3:9" s="175" customFormat="1" ht="15" customHeight="1" x14ac:dyDescent="0.25">
      <c r="C9983" s="170"/>
      <c r="E9983" s="176"/>
      <c r="F9983" s="171"/>
      <c r="G9983" s="212"/>
      <c r="H9983" s="176"/>
      <c r="I9983" s="163"/>
    </row>
    <row r="9984" spans="3:9" s="175" customFormat="1" ht="15" customHeight="1" x14ac:dyDescent="0.25">
      <c r="C9984" s="170"/>
      <c r="E9984" s="176"/>
      <c r="F9984" s="171"/>
      <c r="G9984" s="212"/>
      <c r="H9984" s="176"/>
      <c r="I9984" s="163"/>
    </row>
    <row r="9985" spans="3:9" s="175" customFormat="1" ht="15" customHeight="1" x14ac:dyDescent="0.25">
      <c r="C9985" s="170"/>
      <c r="E9985" s="176"/>
      <c r="F9985" s="171"/>
      <c r="G9985" s="212"/>
      <c r="H9985" s="176"/>
      <c r="I9985" s="163"/>
    </row>
    <row r="9986" spans="3:9" s="175" customFormat="1" ht="15" customHeight="1" x14ac:dyDescent="0.25">
      <c r="C9986" s="170"/>
      <c r="E9986" s="176"/>
      <c r="F9986" s="171"/>
      <c r="G9986" s="212"/>
      <c r="H9986" s="176"/>
      <c r="I9986" s="163"/>
    </row>
    <row r="9987" spans="3:9" s="175" customFormat="1" ht="15" customHeight="1" x14ac:dyDescent="0.25">
      <c r="C9987" s="170"/>
      <c r="E9987" s="176"/>
      <c r="F9987" s="171"/>
      <c r="G9987" s="212"/>
      <c r="H9987" s="176"/>
      <c r="I9987" s="163"/>
    </row>
    <row r="9988" spans="3:9" s="175" customFormat="1" ht="15" customHeight="1" x14ac:dyDescent="0.25">
      <c r="C9988" s="170"/>
      <c r="E9988" s="176"/>
      <c r="F9988" s="171"/>
      <c r="G9988" s="212"/>
      <c r="H9988" s="176"/>
      <c r="I9988" s="163"/>
    </row>
    <row r="9989" spans="3:9" s="175" customFormat="1" ht="15" customHeight="1" x14ac:dyDescent="0.25">
      <c r="C9989" s="170"/>
      <c r="E9989" s="176"/>
      <c r="F9989" s="171"/>
      <c r="G9989" s="212"/>
      <c r="H9989" s="176"/>
      <c r="I9989" s="163"/>
    </row>
    <row r="9990" spans="3:9" s="175" customFormat="1" ht="15" customHeight="1" x14ac:dyDescent="0.25">
      <c r="C9990" s="170"/>
      <c r="E9990" s="176"/>
      <c r="F9990" s="171"/>
      <c r="G9990" s="212"/>
      <c r="H9990" s="176"/>
      <c r="I9990" s="163"/>
    </row>
    <row r="9991" spans="3:9" s="175" customFormat="1" ht="15" customHeight="1" x14ac:dyDescent="0.25">
      <c r="C9991" s="170"/>
      <c r="E9991" s="176"/>
      <c r="F9991" s="171"/>
      <c r="G9991" s="212"/>
      <c r="H9991" s="176"/>
      <c r="I9991" s="163"/>
    </row>
    <row r="9992" spans="3:9" s="175" customFormat="1" ht="15" customHeight="1" x14ac:dyDescent="0.25">
      <c r="C9992" s="170"/>
      <c r="E9992" s="176"/>
      <c r="F9992" s="171"/>
      <c r="G9992" s="212"/>
      <c r="H9992" s="176"/>
      <c r="I9992" s="163"/>
    </row>
    <row r="9993" spans="3:9" s="175" customFormat="1" ht="15" customHeight="1" x14ac:dyDescent="0.25">
      <c r="C9993" s="170"/>
      <c r="E9993" s="176"/>
      <c r="F9993" s="171"/>
      <c r="G9993" s="212"/>
      <c r="H9993" s="176"/>
      <c r="I9993" s="163"/>
    </row>
    <row r="9994" spans="3:9" s="175" customFormat="1" ht="15" customHeight="1" x14ac:dyDescent="0.25">
      <c r="C9994" s="170"/>
      <c r="E9994" s="176"/>
      <c r="F9994" s="171"/>
      <c r="G9994" s="212"/>
      <c r="H9994" s="176"/>
      <c r="I9994" s="163"/>
    </row>
    <row r="9995" spans="3:9" s="175" customFormat="1" ht="15" customHeight="1" x14ac:dyDescent="0.25">
      <c r="C9995" s="170"/>
      <c r="E9995" s="176"/>
      <c r="F9995" s="171"/>
      <c r="G9995" s="212"/>
      <c r="H9995" s="176"/>
      <c r="I9995" s="163"/>
    </row>
    <row r="9996" spans="3:9" s="175" customFormat="1" ht="15" customHeight="1" x14ac:dyDescent="0.25">
      <c r="C9996" s="170"/>
      <c r="E9996" s="176"/>
      <c r="F9996" s="171"/>
      <c r="G9996" s="212"/>
      <c r="H9996" s="176"/>
      <c r="I9996" s="163"/>
    </row>
    <row r="9997" spans="3:9" s="175" customFormat="1" ht="15" customHeight="1" x14ac:dyDescent="0.25">
      <c r="C9997" s="170"/>
      <c r="E9997" s="176"/>
      <c r="F9997" s="171"/>
      <c r="G9997" s="212"/>
      <c r="H9997" s="176"/>
      <c r="I9997" s="163"/>
    </row>
    <row r="9998" spans="3:9" s="175" customFormat="1" ht="15" customHeight="1" x14ac:dyDescent="0.25">
      <c r="C9998" s="170"/>
      <c r="E9998" s="176"/>
      <c r="F9998" s="171"/>
      <c r="G9998" s="212"/>
      <c r="H9998" s="176"/>
      <c r="I9998" s="163"/>
    </row>
    <row r="9999" spans="3:9" s="175" customFormat="1" ht="15" customHeight="1" x14ac:dyDescent="0.25">
      <c r="C9999" s="170"/>
      <c r="E9999" s="176"/>
      <c r="F9999" s="171"/>
      <c r="G9999" s="212"/>
      <c r="H9999" s="176"/>
      <c r="I9999" s="163"/>
    </row>
    <row r="10000" spans="3:9" s="175" customFormat="1" ht="15" customHeight="1" x14ac:dyDescent="0.25">
      <c r="C10000" s="170"/>
      <c r="E10000" s="176"/>
      <c r="F10000" s="171"/>
      <c r="G10000" s="212"/>
      <c r="H10000" s="176"/>
      <c r="I10000" s="163"/>
    </row>
  </sheetData>
  <sheetProtection sheet="1" objects="1" scenarios="1" selectLockedCells="1"/>
  <sortState ref="B12:F1368">
    <sortCondition ref="D12"/>
    <sortCondition ref="E12"/>
  </sortState>
  <mergeCells count="2">
    <mergeCell ref="B4:C4"/>
    <mergeCell ref="X36:Y36"/>
  </mergeCells>
  <pageMargins left="0.7" right="0.7" top="0.75" bottom="0.75" header="0.3" footer="0.3"/>
  <pageSetup paperSize="9" orientation="portrait" horizontalDpi="4294967293" verticalDpi="300" r:id="rId1"/>
  <customProperties>
    <customPr name="ORB_SHEETNAME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drmga_1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20</xdr:row>
                    <xdr:rowOff>19050</xdr:rowOff>
                  </from>
                  <to>
                    <xdr:col>11</xdr:col>
                    <xdr:colOff>133350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mga_2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21</xdr:row>
                    <xdr:rowOff>123825</xdr:rowOff>
                  </from>
                  <to>
                    <xdr:col>11</xdr:col>
                    <xdr:colOff>133350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mga_3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23</xdr:row>
                    <xdr:rowOff>47625</xdr:rowOff>
                  </from>
                  <to>
                    <xdr:col>11</xdr:col>
                    <xdr:colOff>133350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drdga_1">
              <controlPr defaultSize="0" autoLine="0" autoPict="0" macro="[0]!updateVisibilitydrdga">
                <anchor moveWithCells="1">
                  <from>
                    <xdr:col>6</xdr:col>
                    <xdr:colOff>333375</xdr:colOff>
                    <xdr:row>19</xdr:row>
                    <xdr:rowOff>152400</xdr:rowOff>
                  </from>
                  <to>
                    <xdr:col>8</xdr:col>
                    <xdr:colOff>457200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reateChartsCB">
              <controlPr defaultSize="0" autoFill="0" autoLine="0" autoPict="0">
                <anchor moveWithCells="1">
                  <from>
                    <xdr:col>12</xdr:col>
                    <xdr:colOff>333375</xdr:colOff>
                    <xdr:row>31</xdr:row>
                    <xdr:rowOff>47625</xdr:rowOff>
                  </from>
                  <to>
                    <xdr:col>13</xdr:col>
                    <xdr:colOff>552450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drdga_2">
              <controlPr defaultSize="0" autoLine="0" autoPict="0" macro="[0]!updateVisibilitydrdga">
                <anchor moveWithCells="1">
                  <from>
                    <xdr:col>6</xdr:col>
                    <xdr:colOff>333375</xdr:colOff>
                    <xdr:row>21</xdr:row>
                    <xdr:rowOff>66675</xdr:rowOff>
                  </from>
                  <to>
                    <xdr:col>8</xdr:col>
                    <xdr:colOff>457200</xdr:colOff>
                    <xdr:row>22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groupingDD">
              <controlPr defaultSize="0" autoLine="0" autoPict="0">
                <anchor moveWithCells="1">
                  <from>
                    <xdr:col>13</xdr:col>
                    <xdr:colOff>590550</xdr:colOff>
                    <xdr:row>35</xdr:row>
                    <xdr:rowOff>76200</xdr:rowOff>
                  </from>
                  <to>
                    <xdr:col>14</xdr:col>
                    <xdr:colOff>857250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rowLimitDD">
              <controlPr defaultSize="0" autoLine="0" autoPict="0">
                <anchor moveWithCells="1">
                  <from>
                    <xdr:col>12</xdr:col>
                    <xdr:colOff>371475</xdr:colOff>
                    <xdr:row>40</xdr:row>
                    <xdr:rowOff>114300</xdr:rowOff>
                  </from>
                  <to>
                    <xdr:col>14</xdr:col>
                    <xdr:colOff>438150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drmga_4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24</xdr:row>
                    <xdr:rowOff>152400</xdr:rowOff>
                  </from>
                  <to>
                    <xdr:col>11</xdr:col>
                    <xdr:colOff>133350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drmga_5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26</xdr:row>
                    <xdr:rowOff>66675</xdr:rowOff>
                  </from>
                  <to>
                    <xdr:col>11</xdr:col>
                    <xdr:colOff>133350</xdr:colOff>
                    <xdr:row>27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drmga_6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27</xdr:row>
                    <xdr:rowOff>180975</xdr:rowOff>
                  </from>
                  <to>
                    <xdr:col>11</xdr:col>
                    <xdr:colOff>133350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drmga_7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29</xdr:row>
                    <xdr:rowOff>95250</xdr:rowOff>
                  </from>
                  <to>
                    <xdr:col>11</xdr:col>
                    <xdr:colOff>133350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drdga_3">
              <controlPr defaultSize="0" autoLine="0" autoPict="0" macro="[0]!updateVisibilitydrdga">
                <anchor moveWithCells="1">
                  <from>
                    <xdr:col>6</xdr:col>
                    <xdr:colOff>333375</xdr:colOff>
                    <xdr:row>22</xdr:row>
                    <xdr:rowOff>180975</xdr:rowOff>
                  </from>
                  <to>
                    <xdr:col>8</xdr:col>
                    <xdr:colOff>457200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drdga_4">
              <controlPr defaultSize="0" autoLine="0" autoPict="0" macro="[0]!updateVisibilitydrdga">
                <anchor moveWithCells="1">
                  <from>
                    <xdr:col>6</xdr:col>
                    <xdr:colOff>333375</xdr:colOff>
                    <xdr:row>24</xdr:row>
                    <xdr:rowOff>95250</xdr:rowOff>
                  </from>
                  <to>
                    <xdr:col>8</xdr:col>
                    <xdr:colOff>457200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drdga_5">
              <controlPr defaultSize="0" autoLine="0" autoPict="0" macro="[0]!updateVisibilitydrdga">
                <anchor moveWithCells="1">
                  <from>
                    <xdr:col>6</xdr:col>
                    <xdr:colOff>333375</xdr:colOff>
                    <xdr:row>26</xdr:row>
                    <xdr:rowOff>9525</xdr:rowOff>
                  </from>
                  <to>
                    <xdr:col>8</xdr:col>
                    <xdr:colOff>457200</xdr:colOff>
                    <xdr:row>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drdga_6">
              <controlPr defaultSize="0" autoLine="0" autoPict="0" macro="[0]!updateVisibilitydrdga">
                <anchor moveWithCells="1">
                  <from>
                    <xdr:col>6</xdr:col>
                    <xdr:colOff>333375</xdr:colOff>
                    <xdr:row>27</xdr:row>
                    <xdr:rowOff>123825</xdr:rowOff>
                  </from>
                  <to>
                    <xdr:col>8</xdr:col>
                    <xdr:colOff>457200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drsdga_1">
              <controlPr defaultSize="0" autoLine="0" autoPict="0" macro="[0]!updateVisibilitydrsdga">
                <anchor moveWithCells="1">
                  <from>
                    <xdr:col>9</xdr:col>
                    <xdr:colOff>57150</xdr:colOff>
                    <xdr:row>12</xdr:row>
                    <xdr:rowOff>57150</xdr:rowOff>
                  </from>
                  <to>
                    <xdr:col>11</xdr:col>
                    <xdr:colOff>161925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2" name="drdga_7">
              <controlPr defaultSize="0" autoLine="0" autoPict="0" macro="[0]!updateVisibilitydrdga">
                <anchor moveWithCells="1">
                  <from>
                    <xdr:col>6</xdr:col>
                    <xdr:colOff>333375</xdr:colOff>
                    <xdr:row>29</xdr:row>
                    <xdr:rowOff>38100</xdr:rowOff>
                  </from>
                  <to>
                    <xdr:col>8</xdr:col>
                    <xdr:colOff>457200</xdr:colOff>
                    <xdr:row>30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3" name="sdCategoriesDropdown">
              <controlPr defaultSize="0" autoLine="0" autoPict="0">
                <anchor moveWithCells="1">
                  <from>
                    <xdr:col>10</xdr:col>
                    <xdr:colOff>219075</xdr:colOff>
                    <xdr:row>15</xdr:row>
                    <xdr:rowOff>104775</xdr:rowOff>
                  </from>
                  <to>
                    <xdr:col>11</xdr:col>
                    <xdr:colOff>161925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4" name="condFormDropDown">
              <controlPr defaultSize="0" autoLine="0" autoPict="0">
                <anchor moveWithCells="1">
                  <from>
                    <xdr:col>13</xdr:col>
                    <xdr:colOff>590550</xdr:colOff>
                    <xdr:row>33</xdr:row>
                    <xdr:rowOff>47625</xdr:rowOff>
                  </from>
                  <to>
                    <xdr:col>14</xdr:col>
                    <xdr:colOff>857250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5" name="drsdga_2">
              <controlPr defaultSize="0" autoLine="0" autoPict="0" macro="[0]!updateVisibilitydrsdga">
                <anchor moveWithCells="1">
                  <from>
                    <xdr:col>9</xdr:col>
                    <xdr:colOff>57150</xdr:colOff>
                    <xdr:row>13</xdr:row>
                    <xdr:rowOff>171450</xdr:rowOff>
                  </from>
                  <to>
                    <xdr:col>11</xdr:col>
                    <xdr:colOff>161925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6" name="compareDatesDD">
              <controlPr defaultSize="0" autoLine="0" autoPict="0" macro="[0]!comparisonDatesChange">
                <anchor moveWithCells="1">
                  <from>
                    <xdr:col>13</xdr:col>
                    <xdr:colOff>133350</xdr:colOff>
                    <xdr:row>14</xdr:row>
                    <xdr:rowOff>38100</xdr:rowOff>
                  </from>
                  <to>
                    <xdr:col>15</xdr:col>
                    <xdr:colOff>228600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7" name="dateRangeTypeDD">
              <controlPr defaultSize="0" autoLine="0" autoPict="0" macro="[0]!dateRangeTypeChangeGA">
                <anchor moveWithCells="1">
                  <from>
                    <xdr:col>12</xdr:col>
                    <xdr:colOff>142875</xdr:colOff>
                    <xdr:row>9</xdr:row>
                    <xdr:rowOff>9525</xdr:rowOff>
                  </from>
                  <to>
                    <xdr:col>14</xdr:col>
                    <xdr:colOff>95250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19" r:id="rId28" name="drmga_8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31</xdr:row>
                    <xdr:rowOff>9525</xdr:rowOff>
                  </from>
                  <to>
                    <xdr:col>11</xdr:col>
                    <xdr:colOff>133350</xdr:colOff>
                    <xdr:row>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20" r:id="rId29" name="drmga_9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32</xdr:row>
                    <xdr:rowOff>123825</xdr:rowOff>
                  </from>
                  <to>
                    <xdr:col>11</xdr:col>
                    <xdr:colOff>133350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21" r:id="rId30" name="drmga_10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34</xdr:row>
                    <xdr:rowOff>38100</xdr:rowOff>
                  </from>
                  <to>
                    <xdr:col>11</xdr:col>
                    <xdr:colOff>133350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22" r:id="rId31" name="drmga_11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35</xdr:row>
                    <xdr:rowOff>142875</xdr:rowOff>
                  </from>
                  <to>
                    <xdr:col>11</xdr:col>
                    <xdr:colOff>133350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23" r:id="rId32" name="drmga_12">
              <controlPr defaultSize="0" autoLine="0" autoPict="0" macro="[0]!updateVisibilitydrmga">
                <anchor moveWithCells="1">
                  <from>
                    <xdr:col>9</xdr:col>
                    <xdr:colOff>47625</xdr:colOff>
                    <xdr:row>37</xdr:row>
                    <xdr:rowOff>66675</xdr:rowOff>
                  </from>
                  <to>
                    <xdr:col>11</xdr:col>
                    <xdr:colOff>133350</xdr:colOff>
                    <xdr:row>38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24" r:id="rId33" name="includeCurrentCB">
              <controlPr defaultSize="0" autoFill="0" autoLine="0" autoPict="0" macro="[0]!dateRangeTypeChange">
                <anchor moveWithCells="1">
                  <from>
                    <xdr:col>14</xdr:col>
                    <xdr:colOff>238125</xdr:colOff>
                    <xdr:row>10</xdr:row>
                    <xdr:rowOff>76200</xdr:rowOff>
                  </from>
                  <to>
                    <xdr:col>15</xdr:col>
                    <xdr:colOff>723900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25" r:id="rId34" name="comparisonValueTypeDD">
              <controlPr defaultSize="0" autoLine="0" autoPict="0" macro="[0]!comparisonDatesChange">
                <anchor moveWithCells="1">
                  <from>
                    <xdr:col>13</xdr:col>
                    <xdr:colOff>133350</xdr:colOff>
                    <xdr:row>15</xdr:row>
                    <xdr:rowOff>142875</xdr:rowOff>
                  </from>
                  <to>
                    <xdr:col>15</xdr:col>
                    <xdr:colOff>228600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28" r:id="rId35" name="rawData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104775</xdr:colOff>
                    <xdr:row>28</xdr:row>
                    <xdr:rowOff>57150</xdr:rowOff>
                  </from>
                  <to>
                    <xdr:col>13</xdr:col>
                    <xdr:colOff>895350</xdr:colOff>
                    <xdr:row>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30" r:id="rId36" name="avoidSamplingCB">
              <controlPr defaultSize="0" autoFill="0" autoLine="0" autoPict="0">
                <anchor moveWithCells="1">
                  <from>
                    <xdr:col>12</xdr:col>
                    <xdr:colOff>161925</xdr:colOff>
                    <xdr:row>42</xdr:row>
                    <xdr:rowOff>57150</xdr:rowOff>
                  </from>
                  <to>
                    <xdr:col>14</xdr:col>
                    <xdr:colOff>695325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029" r:id="rId37" name="formattedReportOB">
              <controlPr defaultSize="0" autoFill="0" autoLine="0" autoPict="0" macro="[0]!checkReportFormattingOptionsVisibility">
                <anchor moveWithCells="1">
                  <from>
                    <xdr:col>12</xdr:col>
                    <xdr:colOff>104775</xdr:colOff>
                    <xdr:row>29</xdr:row>
                    <xdr:rowOff>152400</xdr:rowOff>
                  </from>
                  <to>
                    <xdr:col>13</xdr:col>
                    <xdr:colOff>895350</xdr:colOff>
                    <xdr:row>31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61</vt:i4>
      </vt:variant>
    </vt:vector>
  </HeadingPairs>
  <TitlesOfParts>
    <vt:vector size="73" baseType="lpstr">
      <vt:lpstr>proxySettings</vt:lpstr>
      <vt:lpstr>Summary</vt:lpstr>
      <vt:lpstr>Data for Charts</vt:lpstr>
      <vt:lpstr>Organic Traffic &gt;&gt;</vt:lpstr>
      <vt:lpstr>Daily Organic Visits</vt:lpstr>
      <vt:lpstr>Daily Organic Tablet</vt:lpstr>
      <vt:lpstr>Total Traffic &gt;&gt;</vt:lpstr>
      <vt:lpstr>Total Visits and PVs</vt:lpstr>
      <vt:lpstr>Mobile HP PVs</vt:lpstr>
      <vt:lpstr>Desktop HP PVs</vt:lpstr>
      <vt:lpstr>Tablet Visits</vt:lpstr>
      <vt:lpstr>Mobile Visits</vt:lpstr>
      <vt:lpstr>_SH12097</vt:lpstr>
      <vt:lpstr>_SH12097_catSel</vt:lpstr>
      <vt:lpstr>_SH12097_dataRange</vt:lpstr>
      <vt:lpstr>_SH12097_edate</vt:lpstr>
      <vt:lpstr>_SH12097_PPTrange</vt:lpstr>
      <vt:lpstr>_SH12097_sdate</vt:lpstr>
      <vt:lpstr>_SH12097_totals</vt:lpstr>
      <vt:lpstr>_SH31356</vt:lpstr>
      <vt:lpstr>_SH31356_catSel</vt:lpstr>
      <vt:lpstr>_SH31356_dataRange</vt:lpstr>
      <vt:lpstr>_SH31356_edate</vt:lpstr>
      <vt:lpstr>_SH31356_PPTrange</vt:lpstr>
      <vt:lpstr>_SH31356_sdate</vt:lpstr>
      <vt:lpstr>_SH31356_totals</vt:lpstr>
      <vt:lpstr>_SH36084</vt:lpstr>
      <vt:lpstr>_SH36084_catSel</vt:lpstr>
      <vt:lpstr>_SH36084_dataRange</vt:lpstr>
      <vt:lpstr>_SH36084_edate</vt:lpstr>
      <vt:lpstr>_SH36084_PPTrange</vt:lpstr>
      <vt:lpstr>_SH36084_sdate</vt:lpstr>
      <vt:lpstr>_SH36084_totals</vt:lpstr>
      <vt:lpstr>_SH84756</vt:lpstr>
      <vt:lpstr>_SH84756_catSel</vt:lpstr>
      <vt:lpstr>_SH84756_dataRange</vt:lpstr>
      <vt:lpstr>_SH84756_edate</vt:lpstr>
      <vt:lpstr>_SH84756_PPTrange</vt:lpstr>
      <vt:lpstr>_SH84756_sdate</vt:lpstr>
      <vt:lpstr>_SH84756_totals</vt:lpstr>
      <vt:lpstr>_SH91909</vt:lpstr>
      <vt:lpstr>_SH91909_catSel</vt:lpstr>
      <vt:lpstr>_SH91909_dataRange</vt:lpstr>
      <vt:lpstr>_SH91909_edate</vt:lpstr>
      <vt:lpstr>_SH91909_PPTrange</vt:lpstr>
      <vt:lpstr>_SH91909_sdate</vt:lpstr>
      <vt:lpstr>_SH91909_totals</vt:lpstr>
      <vt:lpstr>_SH9488</vt:lpstr>
      <vt:lpstr>_SH9488_catSel</vt:lpstr>
      <vt:lpstr>_SH9488_dataRange</vt:lpstr>
      <vt:lpstr>_SH9488_edate</vt:lpstr>
      <vt:lpstr>_SH9488_PPTrange</vt:lpstr>
      <vt:lpstr>_SH9488_sdate</vt:lpstr>
      <vt:lpstr>_SH9488_totals</vt:lpstr>
      <vt:lpstr>_SH95803</vt:lpstr>
      <vt:lpstr>_SH95803_catSel</vt:lpstr>
      <vt:lpstr>_SH95803_dataRange</vt:lpstr>
      <vt:lpstr>_SH95803_edate</vt:lpstr>
      <vt:lpstr>_SH95803_PPTrange</vt:lpstr>
      <vt:lpstr>_SH95803_sdate</vt:lpstr>
      <vt:lpstr>_SH95803_totals</vt:lpstr>
      <vt:lpstr>Desktop_HP_PVs</vt:lpstr>
      <vt:lpstr>goals</vt:lpstr>
      <vt:lpstr>Mobile_HP_PVs</vt:lpstr>
      <vt:lpstr>Mobile_Visits</vt:lpstr>
      <vt:lpstr>Organic_Tablet</vt:lpstr>
      <vt:lpstr>Organic_Visits</vt:lpstr>
      <vt:lpstr>profiles</vt:lpstr>
      <vt:lpstr>profileSelections</vt:lpstr>
      <vt:lpstr>segments</vt:lpstr>
      <vt:lpstr>segments2</vt:lpstr>
      <vt:lpstr>Tablet_Visits</vt:lpstr>
      <vt:lpstr>Total_Visits_PVs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GA Data Grabber</dc:title>
  <dc:creator>Mikael Thuneberg</dc:creator>
  <cp:lastModifiedBy>Shahzad Abbas</cp:lastModifiedBy>
  <dcterms:created xsi:type="dcterms:W3CDTF">2011-08-16T13:19:09Z</dcterms:created>
  <dcterms:modified xsi:type="dcterms:W3CDTF">2014-07-13T15:18:06Z</dcterms:modified>
</cp:coreProperties>
</file>